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jonatan.avendano\Desktop\Documentos JA\IFM\Dasboard IFM empresas de seguros\Archivo Consolidado para la Nube Dashboard online\"/>
    </mc:Choice>
  </mc:AlternateContent>
  <bookViews>
    <workbookView xWindow="19095" yWindow="-5115" windowWidth="38625" windowHeight="21825" tabRatio="711" activeTab="8"/>
  </bookViews>
  <sheets>
    <sheet name="Compilado" sheetId="7" r:id="rId1"/>
    <sheet name="Cuadro_1" sheetId="16" state="hidden" r:id="rId2"/>
    <sheet name="Cuadro_2" sheetId="17" state="hidden" r:id="rId3"/>
    <sheet name="Cuadro_3" sheetId="18" state="hidden" r:id="rId4"/>
    <sheet name="Cuadro_4" sheetId="19" state="hidden" r:id="rId5"/>
    <sheet name="Cuadro_5" sheetId="20" state="hidden" r:id="rId6"/>
    <sheet name="PNC_Ramos" sheetId="13" r:id="rId7"/>
    <sheet name="TasasBCV" sheetId="27" r:id="rId8"/>
    <sheet name="NombreCorto" sheetId="15" r:id="rId9"/>
    <sheet name="LOGOS" sheetId="26" state="hidden" r:id="rId10"/>
  </sheets>
  <externalReferences>
    <externalReference r:id="rId11"/>
    <externalReference r:id="rId12"/>
  </externalReferences>
  <definedNames>
    <definedName name="_xlnm._FilterDatabase" localSheetId="0" hidden="1">Compilado!$A$4</definedName>
    <definedName name="_xlnm._FilterDatabase" localSheetId="1" hidden="1">Cuadro_1!$A$12:$H$64</definedName>
    <definedName name="_xlnm._FilterDatabase" localSheetId="2" hidden="1">Cuadro_2!$B$1:$K$64</definedName>
    <definedName name="_xlnm._FilterDatabase" localSheetId="3" hidden="1">Cuadro_3!$A$12:$L$64</definedName>
    <definedName name="_xlchart.v2.0" hidden="1">#REF!</definedName>
    <definedName name="_xlchart.v2.1" hidden="1">#REF!</definedName>
    <definedName name="_xlcn.WorksheetConnection_DashboardIFMhistorico.xlsxNombreCorto1" hidden="1">NombreCorto[]</definedName>
    <definedName name="_xlcn.WorksheetConnection_DashboardIFMhistorico.xlsxPNCRamos1" hidden="1">PNCRamos[]</definedName>
    <definedName name="_xlcn.WorksheetConnection_IFM1" hidden="1">IFM[]</definedName>
    <definedName name="ABRIL">#REF!</definedName>
    <definedName name="AGOSTO">#REF!</definedName>
    <definedName name="AnoSelecionado">#REF!</definedName>
    <definedName name="_xlnm.Print_Area" localSheetId="1">Cuadro_1!$B$1:$H$73</definedName>
    <definedName name="_xlnm.Print_Area" localSheetId="2">Cuadro_2!$B$1:$K$76</definedName>
    <definedName name="_xlnm.Print_Area" localSheetId="3">Cuadro_3!$B$1:$J$79</definedName>
    <definedName name="_xlnm.Print_Area" localSheetId="4">Cuadro_4!$B$1:$F$79</definedName>
    <definedName name="_xlnm.Print_Area" localSheetId="5">Cuadro_5!$B$1:$F$80</definedName>
    <definedName name="Comisiones">#REF!</definedName>
    <definedName name="Comisiones_Vs._Primas_Netas_Cobradas">#REF!</definedName>
    <definedName name="ComisionesEmpresaSelec">#REF!</definedName>
    <definedName name="CostoReaseguroPorcent">#REF!</definedName>
    <definedName name="CU">#REF!</definedName>
    <definedName name="DICIEMBRE">#REF!</definedName>
    <definedName name="Empresa1">#REF!</definedName>
    <definedName name="Empresa10">#REF!</definedName>
    <definedName name="Empresa11">#REF!</definedName>
    <definedName name="Empresa12">#REF!</definedName>
    <definedName name="Empresa13">#REF!</definedName>
    <definedName name="Empresa14">#REF!</definedName>
    <definedName name="Empresa15">#REF!</definedName>
    <definedName name="Empresa16">#REF!</definedName>
    <definedName name="Empresa17">#REF!</definedName>
    <definedName name="Empresa18">#REF!</definedName>
    <definedName name="Empresa19">#REF!</definedName>
    <definedName name="Empresa2">#REF!</definedName>
    <definedName name="Empresa20">#REF!</definedName>
    <definedName name="Empresa3">#REF!</definedName>
    <definedName name="Empresa4">#REF!</definedName>
    <definedName name="Empresa5">#REF!</definedName>
    <definedName name="Empresa6">#REF!</definedName>
    <definedName name="Empresa7">#REF!</definedName>
    <definedName name="Empresa8">#REF!</definedName>
    <definedName name="Empresa9">#REF!</definedName>
    <definedName name="Empresaselec">#REF!</definedName>
    <definedName name="ENERO">#REF!</definedName>
    <definedName name="FEBRERO">#REF!</definedName>
    <definedName name="Fotos">INDEX(LOGOS!$D$2:$D$52,MATCH([1]Hoja1!$G$5,LOGOS!$A$2:$A$52,0))</definedName>
    <definedName name="Gastos_de_Administración">#REF!</definedName>
    <definedName name="Gastos_de_Administración_Vs._Primas_Netas_Cobradas">#REF!</definedName>
    <definedName name="Gastos_de_AdministraciónEmpresaSelec">#REF!</definedName>
    <definedName name="Gastos_de_Adquisición">#REF!</definedName>
    <definedName name="Gastos_de_Adquisición_Vs._Primas_Netas_Cobradas">#REF!</definedName>
    <definedName name="Gastos_de_AdquisiciónEmpresaSelec">#REF!</definedName>
    <definedName name="Indice_de_Cobertura_de_Reservas">#REF!</definedName>
    <definedName name="JULIO">#REF!</definedName>
    <definedName name="JUNIO">#REF!</definedName>
    <definedName name="LOGOS">INDEX(LOGOS!$D$2:$D$52,MATCH(#REF!,LOGOS!$C$2:$C$52,0))</definedName>
    <definedName name="LOGOS2">INDEX(LOGOS!$D$2:$D$52,MATCH(#REF!,LOGOS!$C$2:$C$52,0))</definedName>
    <definedName name="LugarPNC">#REF!</definedName>
    <definedName name="MARZO">#REF!</definedName>
    <definedName name="MAYO">#REF!</definedName>
    <definedName name="Mes_Elegido">#REF!</definedName>
    <definedName name="NOVIEMBRE">#REF!</definedName>
    <definedName name="OCTUBRE">#REF!</definedName>
    <definedName name="Participacion">#REF!</definedName>
    <definedName name="PNC">#REF!</definedName>
    <definedName name="PNCEmpresaSelec">#REF!</definedName>
    <definedName name="PNCUSD">#REF!</definedName>
    <definedName name="PNCUSDANT">#REF!</definedName>
    <definedName name="PNDUSDANT">#REF!</definedName>
    <definedName name="primaje1">#REF!</definedName>
    <definedName name="primaje10">#REF!</definedName>
    <definedName name="primaje11">#REF!</definedName>
    <definedName name="primaje12">#REF!</definedName>
    <definedName name="primaje13">#REF!</definedName>
    <definedName name="primaje14">#REF!</definedName>
    <definedName name="primaje15">#REF!</definedName>
    <definedName name="primaje16">#REF!</definedName>
    <definedName name="primaje17">#REF!</definedName>
    <definedName name="primaje18">#REF!</definedName>
    <definedName name="primaje19">#REF!</definedName>
    <definedName name="primaje2">#REF!</definedName>
    <definedName name="primaje20">#REF!</definedName>
    <definedName name="primaje3">#REF!</definedName>
    <definedName name="primaje4">#REF!</definedName>
    <definedName name="primaje5">#REF!</definedName>
    <definedName name="primaje6">#REF!</definedName>
    <definedName name="primaje7">#REF!</definedName>
    <definedName name="primaje8">#REF!</definedName>
    <definedName name="primaje9">#REF!</definedName>
    <definedName name="Primas_Devengadas">#REF!</definedName>
    <definedName name="Primas_DevengadasEmpresaSelec">#REF!</definedName>
    <definedName name="Promedio_dias">'[2]Cálculos Auxiliares'!$B$30</definedName>
    <definedName name="Reservas_para_Prestaciones_y_Siniestros_Pendientes__Netas_de_Reaseguradores_Inscritos">#REF!</definedName>
    <definedName name="Reservas_para_Prestaciones_y_Siniestros_Pendientes__Netas_de_Reaseguradores_Inscritos_EmpresaSelec">#REF!</definedName>
    <definedName name="Reservas_para_Prestaciones_y_Siniestros_Pendientes_Brutas">#REF!</definedName>
    <definedName name="Reservas_para_Prestaciones_y_Siniestros_Pendientes_Brutas_Vs._Primas_Netas_Cobradas">#REF!</definedName>
    <definedName name="Reservas_para_Prestaciones_y_Siniestros_Pendientes_BrutasEmpresaSelec">#REF!</definedName>
    <definedName name="Resultado_de_la_Gestión_General">#REF!</definedName>
    <definedName name="Resultado_de_la_Gestión_GeneralEmpresaSelec">#REF!</definedName>
    <definedName name="Resultado_del_Reaseguro_Cedido">#REF!</definedName>
    <definedName name="Resultado_del_Reaseguro_CedidoEmpresaSelec">#REF!</definedName>
    <definedName name="Resultado_Tecnico_Bruto">#REF!</definedName>
    <definedName name="Resultado_Tecnico_BrutoEmpresaSelec">#REF!</definedName>
    <definedName name="Resultado_Técnico_Neto">#REF!</definedName>
    <definedName name="Resultado_Técnico_NetoEmpresaSelec">#REF!</definedName>
    <definedName name="Saldo_de_Operaciones">#REF!</definedName>
    <definedName name="Saldo_de_OperacionesEmpresaSelec">#REF!</definedName>
    <definedName name="SEPTIEMBRE">#REF!</definedName>
    <definedName name="siniestralidad">#REF!</definedName>
    <definedName name="Siniestros_Incurridos">#REF!</definedName>
    <definedName name="Siniestros_IncurridosEmpresaSelec">#REF!</definedName>
    <definedName name="Siniestros_Pagados_netos_de_salvamento">#REF!</definedName>
    <definedName name="Siniestros_Pagados_netos_de_salvamentoEmpresaSelec">#REF!</definedName>
    <definedName name="Siniestros_Pagados_Vs._Primas_Netas_Cobradas">#REF!</definedName>
    <definedName name="Siniestros_Totales">#REF!</definedName>
    <definedName name="Siniestros_TotalesEmpresaSelec">#REF!</definedName>
    <definedName name="SOUSD">#REF!</definedName>
    <definedName name="SOUSDANT">#REF!</definedName>
    <definedName name="TasaCombinada">#REF!</definedName>
    <definedName name="VARIACION">#REF!</definedName>
    <definedName name="VARIACIOSO">#REF!</definedName>
  </definedNames>
  <calcPr calcId="15251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FM-bfeda4fc-0648-4583-9170-9fb4ae3701c0" name="IFM" connection="WorksheetConnection_IFM"/>
          <x15:modelTable id="PNCRamos-4105b1bd-6697-4c33-9e41-88d409842773" name="PNCRamos" connection="WorksheetConnection_Dashboard IFM historico.xlsx!PNCRamos"/>
          <x15:modelTable id="NombreCorto-bfc1a787-76c2-4a6b-84ec-9941b653505e" name="NombreCorto" connection="WorksheetConnection_Dashboard IFM historico.xlsx!NombreCorto"/>
        </x15:modelTables>
      </x15:dataModel>
    </ext>
  </extLst>
</workbook>
</file>

<file path=xl/calcChain.xml><?xml version="1.0" encoding="utf-8"?>
<calcChain xmlns="http://schemas.openxmlformats.org/spreadsheetml/2006/main">
  <c r="D56" i="19" l="1"/>
  <c r="D58" i="19"/>
  <c r="L24" i="18" l="1"/>
  <c r="L54" i="18"/>
  <c r="J54" i="18"/>
  <c r="J24" i="18"/>
  <c r="I24" i="18"/>
  <c r="I54" i="18"/>
  <c r="H54" i="18"/>
  <c r="H24" i="18"/>
  <c r="G24" i="18"/>
  <c r="G54" i="18"/>
  <c r="F24" i="18"/>
  <c r="F54" i="18"/>
  <c r="E24" i="18"/>
  <c r="E54" i="18"/>
  <c r="D24" i="18"/>
  <c r="D54" i="18"/>
  <c r="K21" i="17"/>
  <c r="K51" i="17"/>
  <c r="J21" i="17"/>
  <c r="J51" i="17"/>
  <c r="I21" i="17"/>
  <c r="I51" i="17"/>
  <c r="G21" i="17"/>
  <c r="G51" i="17"/>
  <c r="F21" i="17"/>
  <c r="F51" i="17"/>
  <c r="E51" i="17"/>
  <c r="E21" i="17"/>
  <c r="D21" i="17"/>
  <c r="A21" i="17" s="1"/>
  <c r="D51" i="17"/>
  <c r="A51" i="17" s="1"/>
  <c r="B7" i="16"/>
  <c r="G24" i="16"/>
  <c r="G54" i="16"/>
  <c r="E24" i="16"/>
  <c r="E54" i="16"/>
  <c r="D24" i="16"/>
  <c r="D54" i="16"/>
  <c r="K24" i="18" l="1"/>
  <c r="K54" i="18"/>
  <c r="H21" i="17"/>
  <c r="B7" i="17"/>
  <c r="B7" i="20"/>
  <c r="C7" i="18"/>
  <c r="F24" i="16"/>
  <c r="H24" i="16" s="1"/>
  <c r="H51" i="17"/>
  <c r="F54" i="16"/>
  <c r="H54" i="16" s="1"/>
  <c r="D55" i="19" l="1"/>
  <c r="H36" i="18"/>
  <c r="J33" i="17"/>
  <c r="G33" i="17"/>
  <c r="E36" i="18"/>
  <c r="K33" i="17"/>
  <c r="I36" i="18"/>
  <c r="L36" i="18"/>
  <c r="J36" i="18"/>
  <c r="E36" i="16"/>
  <c r="D36" i="16"/>
  <c r="G36" i="18"/>
  <c r="I33" i="17"/>
  <c r="D33" i="17"/>
  <c r="A33" i="17" s="1"/>
  <c r="E33" i="17"/>
  <c r="G36" i="16"/>
  <c r="F36" i="18"/>
  <c r="D36" i="18"/>
  <c r="F33" i="17"/>
  <c r="K36" i="18" l="1"/>
  <c r="F36" i="16"/>
  <c r="H36" i="16" s="1"/>
  <c r="H33" i="17"/>
  <c r="D57" i="19" l="1"/>
  <c r="E32" i="18"/>
  <c r="K29" i="17"/>
  <c r="L32" i="18"/>
  <c r="G32" i="18"/>
  <c r="D32" i="18"/>
  <c r="I29" i="17"/>
  <c r="J32" i="18"/>
  <c r="E29" i="17"/>
  <c r="F32" i="18"/>
  <c r="G29" i="17"/>
  <c r="G32" i="16"/>
  <c r="E32" i="16"/>
  <c r="D32" i="16"/>
  <c r="D29" i="17"/>
  <c r="A29" i="17" s="1"/>
  <c r="J29" i="17"/>
  <c r="I32" i="18"/>
  <c r="H32" i="18"/>
  <c r="F29" i="17"/>
  <c r="F32" i="16" l="1"/>
  <c r="H32" i="16" s="1"/>
  <c r="K32" i="18"/>
  <c r="H29" i="17"/>
  <c r="D59" i="19" l="1"/>
  <c r="J10" i="17"/>
  <c r="L13" i="18"/>
  <c r="H13" i="18"/>
  <c r="E13" i="18"/>
  <c r="J13" i="18"/>
  <c r="G13" i="18"/>
  <c r="D13" i="18"/>
  <c r="E10" i="17"/>
  <c r="G10" i="17"/>
  <c r="K10" i="17"/>
  <c r="D13" i="16"/>
  <c r="G13" i="16"/>
  <c r="I10" i="17"/>
  <c r="D10" i="17"/>
  <c r="E13" i="16"/>
  <c r="F13" i="18"/>
  <c r="I13" i="18"/>
  <c r="F10" i="17"/>
  <c r="A10" i="17" l="1"/>
  <c r="D34" i="19"/>
  <c r="F37" i="18"/>
  <c r="E37" i="18"/>
  <c r="K34" i="17"/>
  <c r="I37" i="18"/>
  <c r="D37" i="18"/>
  <c r="I34" i="17"/>
  <c r="J37" i="18"/>
  <c r="G37" i="16"/>
  <c r="G34" i="17"/>
  <c r="L37" i="18"/>
  <c r="G37" i="18"/>
  <c r="D34" i="17"/>
  <c r="A34" i="17" s="1"/>
  <c r="E37" i="16"/>
  <c r="F34" i="17"/>
  <c r="E34" i="17"/>
  <c r="D37" i="16"/>
  <c r="J34" i="17"/>
  <c r="H37" i="18"/>
  <c r="D15" i="19"/>
  <c r="G18" i="17"/>
  <c r="I21" i="18"/>
  <c r="E21" i="18"/>
  <c r="L21" i="18"/>
  <c r="J21" i="18"/>
  <c r="I18" i="17"/>
  <c r="G21" i="18"/>
  <c r="J18" i="17"/>
  <c r="G21" i="16"/>
  <c r="E21" i="16"/>
  <c r="H21" i="18"/>
  <c r="F21" i="18"/>
  <c r="F18" i="17"/>
  <c r="D21" i="16"/>
  <c r="D18" i="17"/>
  <c r="A18" i="17" s="1"/>
  <c r="D21" i="18"/>
  <c r="K18" i="17"/>
  <c r="E18" i="17"/>
  <c r="D40" i="19"/>
  <c r="H60" i="18"/>
  <c r="J57" i="17"/>
  <c r="J60" i="18"/>
  <c r="G57" i="17"/>
  <c r="E60" i="18"/>
  <c r="K57" i="17"/>
  <c r="I60" i="18"/>
  <c r="L60" i="18"/>
  <c r="F57" i="17"/>
  <c r="D57" i="17"/>
  <c r="A57" i="17" s="1"/>
  <c r="F60" i="18"/>
  <c r="D60" i="18"/>
  <c r="E60" i="16"/>
  <c r="D60" i="16"/>
  <c r="E57" i="17"/>
  <c r="G60" i="18"/>
  <c r="I57" i="17"/>
  <c r="G60" i="16"/>
  <c r="D41" i="19"/>
  <c r="E47" i="18"/>
  <c r="K44" i="17"/>
  <c r="I47" i="18"/>
  <c r="L47" i="18"/>
  <c r="G47" i="18"/>
  <c r="G47" i="16"/>
  <c r="J47" i="18"/>
  <c r="H47" i="18"/>
  <c r="J44" i="17"/>
  <c r="F44" i="17"/>
  <c r="E47" i="16"/>
  <c r="D47" i="16"/>
  <c r="I44" i="17"/>
  <c r="G44" i="17"/>
  <c r="F47" i="18"/>
  <c r="D47" i="18"/>
  <c r="E44" i="17"/>
  <c r="D44" i="17"/>
  <c r="A44" i="17" s="1"/>
  <c r="D32" i="19"/>
  <c r="F34" i="18"/>
  <c r="I34" i="18"/>
  <c r="L34" i="18"/>
  <c r="G34" i="18"/>
  <c r="D31" i="17"/>
  <c r="A31" i="17" s="1"/>
  <c r="D34" i="18"/>
  <c r="I31" i="17"/>
  <c r="E34" i="16"/>
  <c r="H34" i="18"/>
  <c r="J31" i="17"/>
  <c r="F31" i="17"/>
  <c r="E31" i="17"/>
  <c r="K31" i="17"/>
  <c r="G34" i="16"/>
  <c r="D34" i="16"/>
  <c r="J34" i="18"/>
  <c r="G31" i="17"/>
  <c r="E34" i="18"/>
  <c r="D13" i="19"/>
  <c r="F20" i="18"/>
  <c r="K17" i="17"/>
  <c r="L20" i="18"/>
  <c r="J20" i="18"/>
  <c r="G20" i="18"/>
  <c r="D17" i="17"/>
  <c r="A17" i="17" s="1"/>
  <c r="D20" i="18"/>
  <c r="I17" i="17"/>
  <c r="H20" i="18"/>
  <c r="F17" i="17"/>
  <c r="G17" i="17"/>
  <c r="E17" i="17"/>
  <c r="G20" i="16"/>
  <c r="J17" i="17"/>
  <c r="E20" i="16"/>
  <c r="D20" i="16"/>
  <c r="I20" i="18"/>
  <c r="E20" i="18"/>
  <c r="F13" i="16"/>
  <c r="D44" i="19"/>
  <c r="D52" i="18"/>
  <c r="I49" i="17"/>
  <c r="J52" i="18"/>
  <c r="H52" i="18"/>
  <c r="J49" i="17"/>
  <c r="E49" i="17"/>
  <c r="F52" i="18"/>
  <c r="I52" i="18"/>
  <c r="L52" i="18"/>
  <c r="G52" i="18"/>
  <c r="D49" i="17"/>
  <c r="A49" i="17" s="1"/>
  <c r="G49" i="17"/>
  <c r="E52" i="16"/>
  <c r="G52" i="16"/>
  <c r="E52" i="18"/>
  <c r="K49" i="17"/>
  <c r="D52" i="16"/>
  <c r="F49" i="17"/>
  <c r="D21" i="19"/>
  <c r="D40" i="18"/>
  <c r="I37" i="17"/>
  <c r="J40" i="18"/>
  <c r="H40" i="18"/>
  <c r="J37" i="17"/>
  <c r="E37" i="17"/>
  <c r="F40" i="18"/>
  <c r="I40" i="18"/>
  <c r="L40" i="18"/>
  <c r="G40" i="18"/>
  <c r="D37" i="17"/>
  <c r="A37" i="17" s="1"/>
  <c r="E40" i="18"/>
  <c r="F37" i="17"/>
  <c r="D40" i="16"/>
  <c r="K37" i="17"/>
  <c r="G37" i="17"/>
  <c r="G40" i="16"/>
  <c r="E40" i="16"/>
  <c r="D17" i="19"/>
  <c r="E23" i="17"/>
  <c r="J26" i="18"/>
  <c r="H26" i="18"/>
  <c r="F26" i="18"/>
  <c r="G23" i="17"/>
  <c r="E26" i="18"/>
  <c r="K23" i="17"/>
  <c r="L26" i="18"/>
  <c r="G26" i="18"/>
  <c r="D23" i="17"/>
  <c r="A23" i="17" s="1"/>
  <c r="D26" i="18"/>
  <c r="I23" i="17"/>
  <c r="G26" i="16"/>
  <c r="F23" i="17"/>
  <c r="J23" i="17"/>
  <c r="I26" i="18"/>
  <c r="E26" i="16"/>
  <c r="D26" i="16"/>
  <c r="D50" i="19"/>
  <c r="J51" i="18"/>
  <c r="H51" i="18"/>
  <c r="J48" i="17"/>
  <c r="F48" i="17"/>
  <c r="F51" i="18"/>
  <c r="G48" i="17"/>
  <c r="D51" i="16"/>
  <c r="L51" i="18"/>
  <c r="G51" i="18"/>
  <c r="D51" i="18"/>
  <c r="I48" i="17"/>
  <c r="E48" i="17"/>
  <c r="D48" i="17"/>
  <c r="A48" i="17" s="1"/>
  <c r="G51" i="16"/>
  <c r="I51" i="18"/>
  <c r="E51" i="16"/>
  <c r="E51" i="18"/>
  <c r="K48" i="17"/>
  <c r="D18" i="19"/>
  <c r="H25" i="18"/>
  <c r="F25" i="18"/>
  <c r="E25" i="18"/>
  <c r="K22" i="17"/>
  <c r="I25" i="18"/>
  <c r="D25" i="18"/>
  <c r="I22" i="17"/>
  <c r="G25" i="16"/>
  <c r="L25" i="18"/>
  <c r="G25" i="18"/>
  <c r="J25" i="18"/>
  <c r="F22" i="17"/>
  <c r="J22" i="17"/>
  <c r="D22" i="17"/>
  <c r="A22" i="17" s="1"/>
  <c r="G22" i="17"/>
  <c r="E25" i="16"/>
  <c r="D25" i="16"/>
  <c r="E22" i="17"/>
  <c r="D36" i="19"/>
  <c r="E23" i="18"/>
  <c r="K20" i="17"/>
  <c r="I23" i="18"/>
  <c r="L23" i="18"/>
  <c r="J23" i="18"/>
  <c r="G23" i="16"/>
  <c r="J20" i="17"/>
  <c r="F20" i="17"/>
  <c r="F23" i="18"/>
  <c r="D23" i="18"/>
  <c r="E20" i="17"/>
  <c r="E23" i="16"/>
  <c r="D20" i="17"/>
  <c r="A20" i="17" s="1"/>
  <c r="G20" i="17"/>
  <c r="D23" i="16"/>
  <c r="H23" i="18"/>
  <c r="I20" i="17"/>
  <c r="G23" i="18"/>
  <c r="D52" i="19"/>
  <c r="H62" i="18"/>
  <c r="E59" i="17"/>
  <c r="J62" i="18"/>
  <c r="F62" i="18"/>
  <c r="G59" i="17"/>
  <c r="E62" i="18"/>
  <c r="K59" i="17"/>
  <c r="L62" i="18"/>
  <c r="G62" i="18"/>
  <c r="D59" i="17"/>
  <c r="A59" i="17" s="1"/>
  <c r="D62" i="18"/>
  <c r="I59" i="17"/>
  <c r="D62" i="16"/>
  <c r="G62" i="16"/>
  <c r="F59" i="17"/>
  <c r="E62" i="16"/>
  <c r="I62" i="18"/>
  <c r="J59" i="17"/>
  <c r="D31" i="19"/>
  <c r="J48" i="18"/>
  <c r="H48" i="18"/>
  <c r="J45" i="17"/>
  <c r="G45" i="17"/>
  <c r="E48" i="18"/>
  <c r="K45" i="17"/>
  <c r="I48" i="18"/>
  <c r="L48" i="18"/>
  <c r="G48" i="16"/>
  <c r="D48" i="16"/>
  <c r="D45" i="17"/>
  <c r="A45" i="17" s="1"/>
  <c r="E48" i="16"/>
  <c r="F45" i="17"/>
  <c r="G48" i="18"/>
  <c r="I45" i="17"/>
  <c r="F48" i="18"/>
  <c r="D48" i="18"/>
  <c r="E45" i="17"/>
  <c r="D48" i="19"/>
  <c r="G30" i="17"/>
  <c r="I33" i="18"/>
  <c r="L33" i="18"/>
  <c r="G33" i="18"/>
  <c r="D33" i="18"/>
  <c r="I30" i="17"/>
  <c r="J33" i="18"/>
  <c r="H33" i="18"/>
  <c r="J30" i="17"/>
  <c r="F30" i="17"/>
  <c r="E30" i="17"/>
  <c r="F33" i="18"/>
  <c r="G33" i="16"/>
  <c r="E33" i="16"/>
  <c r="D30" i="17"/>
  <c r="A30" i="17" s="1"/>
  <c r="D33" i="16"/>
  <c r="K30" i="17"/>
  <c r="E33" i="18"/>
  <c r="D54" i="19"/>
  <c r="I19" i="18"/>
  <c r="J19" i="18"/>
  <c r="L19" i="18"/>
  <c r="G19" i="18"/>
  <c r="D19" i="18"/>
  <c r="I16" i="17"/>
  <c r="H19" i="18"/>
  <c r="F16" i="17"/>
  <c r="G16" i="17"/>
  <c r="E16" i="17"/>
  <c r="F19" i="18"/>
  <c r="K16" i="17"/>
  <c r="D19" i="16"/>
  <c r="D16" i="17"/>
  <c r="A16" i="17" s="1"/>
  <c r="J16" i="17"/>
  <c r="E19" i="16"/>
  <c r="G19" i="16"/>
  <c r="E19" i="18"/>
  <c r="D30" i="19"/>
  <c r="J50" i="18"/>
  <c r="H50" i="18"/>
  <c r="E47" i="17"/>
  <c r="F50" i="18"/>
  <c r="G47" i="17"/>
  <c r="E50" i="18"/>
  <c r="K47" i="17"/>
  <c r="L50" i="18"/>
  <c r="G50" i="18"/>
  <c r="D47" i="17"/>
  <c r="A47" i="17" s="1"/>
  <c r="D50" i="18"/>
  <c r="I47" i="17"/>
  <c r="I50" i="18"/>
  <c r="G50" i="16"/>
  <c r="E50" i="16"/>
  <c r="J47" i="17"/>
  <c r="F47" i="17"/>
  <c r="D50" i="16"/>
  <c r="D24" i="19"/>
  <c r="F49" i="18"/>
  <c r="E49" i="18"/>
  <c r="K46" i="17"/>
  <c r="I49" i="18"/>
  <c r="D49" i="18"/>
  <c r="I46" i="17"/>
  <c r="G49" i="16"/>
  <c r="H49" i="18"/>
  <c r="J46" i="17"/>
  <c r="D49" i="16"/>
  <c r="E46" i="17"/>
  <c r="L49" i="18"/>
  <c r="E49" i="16"/>
  <c r="G49" i="18"/>
  <c r="G46" i="17"/>
  <c r="F46" i="17"/>
  <c r="D46" i="17"/>
  <c r="A46" i="17" s="1"/>
  <c r="J49" i="18"/>
  <c r="D28" i="19"/>
  <c r="E35" i="18"/>
  <c r="K32" i="17"/>
  <c r="I35" i="18"/>
  <c r="L35" i="18"/>
  <c r="G35" i="18"/>
  <c r="J35" i="18"/>
  <c r="G35" i="16"/>
  <c r="H35" i="18"/>
  <c r="J32" i="17"/>
  <c r="F32" i="17"/>
  <c r="I32" i="17"/>
  <c r="G32" i="17"/>
  <c r="D32" i="17"/>
  <c r="A32" i="17" s="1"/>
  <c r="E32" i="17"/>
  <c r="D35" i="16"/>
  <c r="F35" i="18"/>
  <c r="D35" i="18"/>
  <c r="E35" i="16"/>
  <c r="D23" i="19"/>
  <c r="E59" i="18"/>
  <c r="K56" i="17"/>
  <c r="I59" i="18"/>
  <c r="L59" i="18"/>
  <c r="G59" i="18"/>
  <c r="G59" i="16"/>
  <c r="H59" i="18"/>
  <c r="J56" i="17"/>
  <c r="F56" i="17"/>
  <c r="F59" i="18"/>
  <c r="D59" i="18"/>
  <c r="E59" i="16"/>
  <c r="D56" i="17"/>
  <c r="A56" i="17" s="1"/>
  <c r="G56" i="17"/>
  <c r="E56" i="17"/>
  <c r="D59" i="16"/>
  <c r="J59" i="18"/>
  <c r="I56" i="17"/>
  <c r="D16" i="19"/>
  <c r="J58" i="18"/>
  <c r="F58" i="18"/>
  <c r="I58" i="18"/>
  <c r="L58" i="18"/>
  <c r="G58" i="18"/>
  <c r="D55" i="17"/>
  <c r="A55" i="17" s="1"/>
  <c r="D58" i="18"/>
  <c r="I55" i="17"/>
  <c r="E58" i="16"/>
  <c r="H58" i="18"/>
  <c r="J55" i="17"/>
  <c r="F55" i="17"/>
  <c r="E55" i="17"/>
  <c r="D58" i="16"/>
  <c r="E58" i="18"/>
  <c r="G58" i="16"/>
  <c r="K55" i="17"/>
  <c r="G55" i="17"/>
  <c r="D25" i="19"/>
  <c r="G42" i="17"/>
  <c r="I45" i="18"/>
  <c r="L45" i="18"/>
  <c r="G45" i="18"/>
  <c r="D45" i="18"/>
  <c r="I42" i="17"/>
  <c r="J45" i="18"/>
  <c r="H45" i="18"/>
  <c r="J42" i="17"/>
  <c r="F42" i="17"/>
  <c r="E42" i="17"/>
  <c r="F45" i="18"/>
  <c r="E45" i="18"/>
  <c r="E45" i="16"/>
  <c r="K42" i="17"/>
  <c r="D45" i="16"/>
  <c r="D42" i="17"/>
  <c r="A42" i="17" s="1"/>
  <c r="G45" i="16"/>
  <c r="D27" i="19"/>
  <c r="I31" i="18"/>
  <c r="L31" i="18"/>
  <c r="G31" i="18"/>
  <c r="D31" i="18"/>
  <c r="I28" i="17"/>
  <c r="J31" i="18"/>
  <c r="G31" i="16"/>
  <c r="F31" i="18"/>
  <c r="G28" i="17"/>
  <c r="E31" i="18"/>
  <c r="K28" i="17"/>
  <c r="E28" i="17"/>
  <c r="E31" i="16"/>
  <c r="D31" i="16"/>
  <c r="J28" i="17"/>
  <c r="H31" i="18"/>
  <c r="F28" i="17"/>
  <c r="D28" i="17"/>
  <c r="A28" i="17" s="1"/>
  <c r="D46" i="19"/>
  <c r="E18" i="18"/>
  <c r="K15" i="17"/>
  <c r="L18" i="18"/>
  <c r="G18" i="18"/>
  <c r="D18" i="18"/>
  <c r="J15" i="17"/>
  <c r="G15" i="17"/>
  <c r="E15" i="17"/>
  <c r="F18" i="18"/>
  <c r="I18" i="18"/>
  <c r="D18" i="16"/>
  <c r="D15" i="17"/>
  <c r="A15" i="17" s="1"/>
  <c r="J18" i="18"/>
  <c r="I15" i="17"/>
  <c r="G18" i="16"/>
  <c r="F15" i="17"/>
  <c r="H18" i="18"/>
  <c r="E18" i="16"/>
  <c r="K13" i="18"/>
  <c r="D14" i="19"/>
  <c r="H39" i="18"/>
  <c r="J36" i="17"/>
  <c r="F36" i="17"/>
  <c r="F39" i="18"/>
  <c r="G36" i="17"/>
  <c r="D39" i="16"/>
  <c r="L39" i="18"/>
  <c r="G39" i="18"/>
  <c r="D39" i="18"/>
  <c r="I36" i="17"/>
  <c r="J39" i="18"/>
  <c r="K36" i="17"/>
  <c r="I39" i="18"/>
  <c r="E39" i="18"/>
  <c r="D36" i="17"/>
  <c r="A36" i="17" s="1"/>
  <c r="G39" i="16"/>
  <c r="E36" i="17"/>
  <c r="E39" i="16"/>
  <c r="D62" i="19"/>
  <c r="H63" i="18"/>
  <c r="J60" i="17"/>
  <c r="F60" i="17"/>
  <c r="J63" i="18"/>
  <c r="F63" i="18"/>
  <c r="G60" i="17"/>
  <c r="D63" i="16"/>
  <c r="L63" i="18"/>
  <c r="G63" i="18"/>
  <c r="D63" i="18"/>
  <c r="I60" i="17"/>
  <c r="E63" i="16"/>
  <c r="E60" i="17"/>
  <c r="G63" i="16"/>
  <c r="I63" i="18"/>
  <c r="E63" i="18"/>
  <c r="D60" i="17"/>
  <c r="A60" i="17" s="1"/>
  <c r="K60" i="17"/>
  <c r="D22" i="19"/>
  <c r="J38" i="18"/>
  <c r="H38" i="18"/>
  <c r="E35" i="17"/>
  <c r="F38" i="18"/>
  <c r="G35" i="17"/>
  <c r="E38" i="18"/>
  <c r="K35" i="17"/>
  <c r="L38" i="18"/>
  <c r="G38" i="18"/>
  <c r="D35" i="17"/>
  <c r="A35" i="17" s="1"/>
  <c r="D38" i="18"/>
  <c r="I35" i="17"/>
  <c r="F35" i="17"/>
  <c r="G38" i="16"/>
  <c r="E38" i="16"/>
  <c r="D38" i="16"/>
  <c r="I38" i="18"/>
  <c r="J35" i="17"/>
  <c r="D53" i="19"/>
  <c r="H22" i="18"/>
  <c r="F22" i="18"/>
  <c r="I22" i="18"/>
  <c r="E22" i="18"/>
  <c r="L22" i="18"/>
  <c r="J22" i="18"/>
  <c r="D19" i="17"/>
  <c r="A19" i="17" s="1"/>
  <c r="I19" i="17"/>
  <c r="J19" i="17"/>
  <c r="E19" i="17"/>
  <c r="E22" i="16"/>
  <c r="D22" i="16"/>
  <c r="K19" i="17"/>
  <c r="F19" i="17"/>
  <c r="G19" i="17"/>
  <c r="G22" i="16"/>
  <c r="D22" i="18"/>
  <c r="G22" i="18"/>
  <c r="D47" i="19"/>
  <c r="J61" i="18"/>
  <c r="F61" i="18"/>
  <c r="E61" i="18"/>
  <c r="K58" i="17"/>
  <c r="I61" i="18"/>
  <c r="D61" i="18"/>
  <c r="I58" i="17"/>
  <c r="G61" i="16"/>
  <c r="G58" i="17"/>
  <c r="F58" i="17"/>
  <c r="D61" i="16"/>
  <c r="E61" i="16"/>
  <c r="L61" i="18"/>
  <c r="H61" i="18"/>
  <c r="J58" i="17"/>
  <c r="E58" i="17"/>
  <c r="G61" i="18"/>
  <c r="D58" i="17"/>
  <c r="A58" i="17" s="1"/>
  <c r="D26" i="19"/>
  <c r="F46" i="18"/>
  <c r="I46" i="18"/>
  <c r="L46" i="18"/>
  <c r="G46" i="18"/>
  <c r="D43" i="17"/>
  <c r="A43" i="17" s="1"/>
  <c r="D46" i="18"/>
  <c r="I43" i="17"/>
  <c r="E46" i="16"/>
  <c r="J46" i="18"/>
  <c r="H46" i="18"/>
  <c r="J43" i="17"/>
  <c r="F43" i="17"/>
  <c r="E43" i="17"/>
  <c r="E46" i="18"/>
  <c r="K43" i="17"/>
  <c r="G43" i="17"/>
  <c r="D46" i="16"/>
  <c r="G46" i="16"/>
  <c r="D49" i="19"/>
  <c r="G54" i="17"/>
  <c r="I57" i="18"/>
  <c r="L57" i="18"/>
  <c r="G57" i="18"/>
  <c r="D57" i="18"/>
  <c r="I54" i="17"/>
  <c r="H57" i="18"/>
  <c r="J54" i="17"/>
  <c r="F54" i="17"/>
  <c r="E54" i="17"/>
  <c r="J57" i="18"/>
  <c r="F57" i="18"/>
  <c r="E57" i="16"/>
  <c r="G57" i="16"/>
  <c r="D57" i="16"/>
  <c r="D54" i="17"/>
  <c r="A54" i="17" s="1"/>
  <c r="E57" i="18"/>
  <c r="K54" i="17"/>
  <c r="D42" i="19"/>
  <c r="E44" i="18"/>
  <c r="K41" i="17"/>
  <c r="L44" i="18"/>
  <c r="G44" i="18"/>
  <c r="D44" i="18"/>
  <c r="E41" i="17"/>
  <c r="F44" i="18"/>
  <c r="G41" i="17"/>
  <c r="I44" i="18"/>
  <c r="H44" i="18"/>
  <c r="J41" i="17"/>
  <c r="E44" i="16"/>
  <c r="D44" i="16"/>
  <c r="I41" i="17"/>
  <c r="F41" i="17"/>
  <c r="D41" i="17"/>
  <c r="A41" i="17" s="1"/>
  <c r="G44" i="16"/>
  <c r="J44" i="18"/>
  <c r="D45" i="19"/>
  <c r="L30" i="18"/>
  <c r="E30" i="16"/>
  <c r="H30" i="18"/>
  <c r="J27" i="17"/>
  <c r="G27" i="17"/>
  <c r="K27" i="17"/>
  <c r="E30" i="18"/>
  <c r="I30" i="18"/>
  <c r="G30" i="18"/>
  <c r="E27" i="17"/>
  <c r="J30" i="18"/>
  <c r="D30" i="16"/>
  <c r="F27" i="17"/>
  <c r="F30" i="18"/>
  <c r="D30" i="18"/>
  <c r="D27" i="17"/>
  <c r="A27" i="17" s="1"/>
  <c r="I27" i="17"/>
  <c r="G30" i="16"/>
  <c r="D43" i="19"/>
  <c r="J17" i="18"/>
  <c r="I17" i="18"/>
  <c r="L17" i="18"/>
  <c r="G17" i="18"/>
  <c r="D17" i="18"/>
  <c r="I14" i="17"/>
  <c r="J14" i="17"/>
  <c r="G17" i="16"/>
  <c r="F17" i="18"/>
  <c r="E17" i="18"/>
  <c r="K14" i="17"/>
  <c r="D14" i="17"/>
  <c r="A14" i="17" s="1"/>
  <c r="E14" i="17"/>
  <c r="D17" i="16"/>
  <c r="G14" i="17"/>
  <c r="F14" i="17"/>
  <c r="H17" i="18"/>
  <c r="E17" i="16"/>
  <c r="H10" i="17"/>
  <c r="D61" i="19"/>
  <c r="J13" i="17"/>
  <c r="H16" i="18"/>
  <c r="G13" i="17"/>
  <c r="E16" i="18"/>
  <c r="K13" i="17"/>
  <c r="J16" i="18"/>
  <c r="I16" i="18"/>
  <c r="G16" i="16"/>
  <c r="I13" i="17"/>
  <c r="E16" i="16"/>
  <c r="D16" i="16"/>
  <c r="F16" i="18"/>
  <c r="D16" i="18"/>
  <c r="F13" i="17"/>
  <c r="L16" i="18"/>
  <c r="D13" i="17"/>
  <c r="A13" i="17" s="1"/>
  <c r="G16" i="18"/>
  <c r="E13" i="17"/>
  <c r="D20" i="19"/>
  <c r="I43" i="18"/>
  <c r="L43" i="18"/>
  <c r="G43" i="18"/>
  <c r="D43" i="18"/>
  <c r="I40" i="17"/>
  <c r="G43" i="16"/>
  <c r="J43" i="18"/>
  <c r="F43" i="18"/>
  <c r="G40" i="17"/>
  <c r="E43" i="18"/>
  <c r="K40" i="17"/>
  <c r="D43" i="16"/>
  <c r="J40" i="17"/>
  <c r="F40" i="17"/>
  <c r="D40" i="17"/>
  <c r="A40" i="17" s="1"/>
  <c r="E40" i="17"/>
  <c r="H43" i="18"/>
  <c r="E43" i="16"/>
  <c r="D38" i="19"/>
  <c r="L53" i="18"/>
  <c r="G53" i="18"/>
  <c r="H53" i="18"/>
  <c r="J50" i="17"/>
  <c r="F50" i="17"/>
  <c r="J53" i="18"/>
  <c r="E53" i="18"/>
  <c r="K50" i="17"/>
  <c r="I53" i="18"/>
  <c r="E50" i="17"/>
  <c r="D50" i="17"/>
  <c r="A50" i="17" s="1"/>
  <c r="I50" i="17"/>
  <c r="G53" i="16"/>
  <c r="G50" i="17"/>
  <c r="E53" i="16"/>
  <c r="D53" i="16"/>
  <c r="F53" i="18"/>
  <c r="D53" i="18"/>
  <c r="D63" i="19"/>
  <c r="L15" i="18"/>
  <c r="G15" i="18"/>
  <c r="J12" i="17"/>
  <c r="H15" i="18"/>
  <c r="F12" i="17"/>
  <c r="E15" i="18"/>
  <c r="K12" i="17"/>
  <c r="J15" i="18"/>
  <c r="I15" i="18"/>
  <c r="I12" i="17"/>
  <c r="G15" i="16"/>
  <c r="D12" i="17"/>
  <c r="A12" i="17" s="1"/>
  <c r="F15" i="18"/>
  <c r="D15" i="18"/>
  <c r="G12" i="17"/>
  <c r="E15" i="16"/>
  <c r="E12" i="17"/>
  <c r="D15" i="16"/>
  <c r="D29" i="19"/>
  <c r="L41" i="18"/>
  <c r="G41" i="18"/>
  <c r="J41" i="18"/>
  <c r="H41" i="18"/>
  <c r="J38" i="17"/>
  <c r="F38" i="17"/>
  <c r="E41" i="18"/>
  <c r="K38" i="17"/>
  <c r="I41" i="18"/>
  <c r="G41" i="16"/>
  <c r="I38" i="17"/>
  <c r="G38" i="17"/>
  <c r="D38" i="17"/>
  <c r="A38" i="17" s="1"/>
  <c r="F41" i="18"/>
  <c r="D41" i="18"/>
  <c r="E38" i="17"/>
  <c r="E41" i="16"/>
  <c r="D41" i="16"/>
  <c r="D60" i="19"/>
  <c r="L42" i="18"/>
  <c r="E42" i="16"/>
  <c r="J42" i="18"/>
  <c r="H42" i="18"/>
  <c r="J39" i="17"/>
  <c r="G39" i="17"/>
  <c r="K39" i="17"/>
  <c r="E42" i="18"/>
  <c r="I42" i="18"/>
  <c r="D42" i="16"/>
  <c r="E39" i="17"/>
  <c r="F42" i="18"/>
  <c r="D42" i="18"/>
  <c r="F39" i="17"/>
  <c r="G42" i="18"/>
  <c r="I39" i="17"/>
  <c r="D39" i="17"/>
  <c r="A39" i="17" s="1"/>
  <c r="G42" i="16"/>
  <c r="D19" i="19"/>
  <c r="L29" i="18"/>
  <c r="G29" i="18"/>
  <c r="H29" i="18"/>
  <c r="J26" i="17"/>
  <c r="F26" i="17"/>
  <c r="J29" i="18"/>
  <c r="E29" i="18"/>
  <c r="K26" i="17"/>
  <c r="I29" i="18"/>
  <c r="E29" i="16"/>
  <c r="D29" i="16"/>
  <c r="F29" i="18"/>
  <c r="D29" i="18"/>
  <c r="D26" i="17"/>
  <c r="A26" i="17" s="1"/>
  <c r="G29" i="16"/>
  <c r="E26" i="17"/>
  <c r="I26" i="17"/>
  <c r="G26" i="17"/>
  <c r="D35" i="19"/>
  <c r="H27" i="18"/>
  <c r="J24" i="17"/>
  <c r="F24" i="17"/>
  <c r="J27" i="18"/>
  <c r="F27" i="18"/>
  <c r="G24" i="17"/>
  <c r="D27" i="16"/>
  <c r="L27" i="18"/>
  <c r="G27" i="18"/>
  <c r="D24" i="17"/>
  <c r="A24" i="17" s="1"/>
  <c r="D27" i="18"/>
  <c r="I24" i="17"/>
  <c r="E27" i="18"/>
  <c r="E24" i="17"/>
  <c r="E27" i="16"/>
  <c r="I27" i="18"/>
  <c r="G27" i="16"/>
  <c r="K24" i="17"/>
  <c r="D51" i="19"/>
  <c r="E56" i="18"/>
  <c r="K53" i="17"/>
  <c r="L56" i="18"/>
  <c r="G56" i="18"/>
  <c r="D56" i="18"/>
  <c r="E53" i="17"/>
  <c r="J56" i="18"/>
  <c r="F56" i="18"/>
  <c r="G53" i="17"/>
  <c r="D56" i="16"/>
  <c r="G56" i="16"/>
  <c r="I56" i="18"/>
  <c r="H56" i="18"/>
  <c r="D53" i="17"/>
  <c r="A53" i="17" s="1"/>
  <c r="J53" i="17"/>
  <c r="E56" i="16"/>
  <c r="I53" i="17"/>
  <c r="F53" i="17"/>
  <c r="D33" i="19"/>
  <c r="D28" i="18"/>
  <c r="I25" i="17"/>
  <c r="H28" i="18"/>
  <c r="J25" i="17"/>
  <c r="E25" i="17"/>
  <c r="J28" i="18"/>
  <c r="F28" i="18"/>
  <c r="I28" i="18"/>
  <c r="L28" i="18"/>
  <c r="G28" i="18"/>
  <c r="D25" i="17"/>
  <c r="A25" i="17" s="1"/>
  <c r="E28" i="16"/>
  <c r="F25" i="17"/>
  <c r="D28" i="16"/>
  <c r="E28" i="18"/>
  <c r="G25" i="17"/>
  <c r="G28" i="16"/>
  <c r="K25" i="17"/>
  <c r="D37" i="19"/>
  <c r="D14" i="18"/>
  <c r="I11" i="17"/>
  <c r="L64" i="18"/>
  <c r="H64" i="18"/>
  <c r="H14" i="18"/>
  <c r="E11" i="17"/>
  <c r="J64" i="18"/>
  <c r="G64" i="18"/>
  <c r="F14" i="18"/>
  <c r="D64" i="18"/>
  <c r="J14" i="18"/>
  <c r="I14" i="18"/>
  <c r="I64" i="18"/>
  <c r="F64" i="18"/>
  <c r="L14" i="18"/>
  <c r="G14" i="18"/>
  <c r="D11" i="17"/>
  <c r="A11" i="17" s="1"/>
  <c r="G14" i="16"/>
  <c r="J11" i="17"/>
  <c r="G11" i="17"/>
  <c r="E14" i="16"/>
  <c r="F11" i="17"/>
  <c r="E64" i="18"/>
  <c r="D14" i="16"/>
  <c r="E14" i="18"/>
  <c r="K11" i="17"/>
  <c r="D39" i="19"/>
  <c r="I55" i="18"/>
  <c r="L55" i="18"/>
  <c r="G55" i="18"/>
  <c r="D55" i="18"/>
  <c r="I52" i="17"/>
  <c r="G55" i="16"/>
  <c r="J55" i="18"/>
  <c r="F55" i="18"/>
  <c r="G52" i="17"/>
  <c r="E55" i="18"/>
  <c r="K52" i="17"/>
  <c r="D55" i="16"/>
  <c r="H55" i="18"/>
  <c r="E52" i="17"/>
  <c r="D52" i="17"/>
  <c r="A52" i="17" s="1"/>
  <c r="J52" i="17"/>
  <c r="F52" i="17"/>
  <c r="E55" i="16"/>
  <c r="F47" i="16" l="1"/>
  <c r="H47" i="16" s="1"/>
  <c r="H48" i="17"/>
  <c r="F40" i="16"/>
  <c r="H40" i="16" s="1"/>
  <c r="H18" i="17"/>
  <c r="H12" i="17"/>
  <c r="H31" i="17"/>
  <c r="F48" i="16"/>
  <c r="H48" i="16" s="1"/>
  <c r="F25" i="16"/>
  <c r="H25" i="16" s="1"/>
  <c r="F50" i="16"/>
  <c r="H50" i="16" s="1"/>
  <c r="H39" i="17"/>
  <c r="F58" i="16"/>
  <c r="H58" i="16" s="1"/>
  <c r="H24" i="17"/>
  <c r="F15" i="16"/>
  <c r="H15" i="16" s="1"/>
  <c r="H13" i="17"/>
  <c r="H36" i="17"/>
  <c r="F33" i="16"/>
  <c r="H33" i="16" s="1"/>
  <c r="F61" i="17"/>
  <c r="H25" i="17"/>
  <c r="F27" i="16"/>
  <c r="H27" i="16" s="1"/>
  <c r="H32" i="17"/>
  <c r="K50" i="18"/>
  <c r="F23" i="16"/>
  <c r="H23" i="16" s="1"/>
  <c r="K40" i="18"/>
  <c r="F29" i="16"/>
  <c r="H29" i="16" s="1"/>
  <c r="H54" i="17"/>
  <c r="F60" i="16"/>
  <c r="H60" i="16" s="1"/>
  <c r="F37" i="16"/>
  <c r="H37" i="16" s="1"/>
  <c r="H52" i="17"/>
  <c r="H15" i="17"/>
  <c r="F62" i="16"/>
  <c r="H62" i="16" s="1"/>
  <c r="H44" i="17"/>
  <c r="F16" i="16"/>
  <c r="H16" i="16" s="1"/>
  <c r="F52" i="16"/>
  <c r="H52" i="16" s="1"/>
  <c r="F41" i="16"/>
  <c r="H41" i="16" s="1"/>
  <c r="F51" i="16"/>
  <c r="H51" i="16" s="1"/>
  <c r="G64" i="16"/>
  <c r="F42" i="16"/>
  <c r="H42" i="16" s="1"/>
  <c r="F30" i="16"/>
  <c r="H30" i="16" s="1"/>
  <c r="K44" i="18"/>
  <c r="H58" i="17"/>
  <c r="H60" i="17"/>
  <c r="E64" i="16"/>
  <c r="K14" i="18"/>
  <c r="F43" i="16"/>
  <c r="H43" i="16" s="1"/>
  <c r="H27" i="17"/>
  <c r="K57" i="18"/>
  <c r="F38" i="16"/>
  <c r="H38" i="16" s="1"/>
  <c r="K38" i="18"/>
  <c r="F45" i="16"/>
  <c r="H45" i="16" s="1"/>
  <c r="G61" i="17"/>
  <c r="K31" i="18"/>
  <c r="F56" i="16"/>
  <c r="H56" i="16" s="1"/>
  <c r="J61" i="17"/>
  <c r="F28" i="16"/>
  <c r="H28" i="16" s="1"/>
  <c r="H14" i="17"/>
  <c r="F46" i="16"/>
  <c r="H46" i="16" s="1"/>
  <c r="K39" i="18"/>
  <c r="E61" i="17"/>
  <c r="H57" i="17"/>
  <c r="K43" i="18"/>
  <c r="F26" i="16"/>
  <c r="H26" i="16" s="1"/>
  <c r="K22" i="18"/>
  <c r="F31" i="16"/>
  <c r="H31" i="16" s="1"/>
  <c r="K20" i="18"/>
  <c r="K47" i="18"/>
  <c r="K61" i="17"/>
  <c r="K28" i="18"/>
  <c r="H26" i="17"/>
  <c r="F57" i="16"/>
  <c r="H57" i="16" s="1"/>
  <c r="H28" i="17"/>
  <c r="K35" i="18"/>
  <c r="H46" i="17"/>
  <c r="F19" i="16"/>
  <c r="H19" i="16" s="1"/>
  <c r="I61" i="17"/>
  <c r="H17" i="17"/>
  <c r="K61" i="18"/>
  <c r="F39" i="16"/>
  <c r="H39" i="16" s="1"/>
  <c r="K55" i="18"/>
  <c r="K42" i="18"/>
  <c r="H40" i="17"/>
  <c r="K16" i="18"/>
  <c r="K17" i="18"/>
  <c r="H43" i="17"/>
  <c r="K46" i="18"/>
  <c r="K63" i="18"/>
  <c r="K18" i="18"/>
  <c r="H42" i="17"/>
  <c r="K62" i="18"/>
  <c r="H20" i="17"/>
  <c r="H22" i="17"/>
  <c r="H13" i="16"/>
  <c r="D16" i="20"/>
  <c r="D20" i="20"/>
  <c r="D64" i="20"/>
  <c r="D59" i="20"/>
  <c r="F14" i="16"/>
  <c r="H14" i="16" s="1"/>
  <c r="K15" i="18"/>
  <c r="K34" i="18"/>
  <c r="D15" i="20"/>
  <c r="D41" i="20"/>
  <c r="D27" i="20"/>
  <c r="K30" i="18"/>
  <c r="K49" i="18"/>
  <c r="K33" i="18"/>
  <c r="H59" i="17"/>
  <c r="K23" i="18"/>
  <c r="D63" i="20"/>
  <c r="D24" i="20"/>
  <c r="D29" i="20"/>
  <c r="D35" i="20"/>
  <c r="H38" i="17"/>
  <c r="F22" i="16"/>
  <c r="H22" i="16" s="1"/>
  <c r="K59" i="18"/>
  <c r="H30" i="17"/>
  <c r="H45" i="17"/>
  <c r="K52" i="18"/>
  <c r="F20" i="16"/>
  <c r="H20" i="16" s="1"/>
  <c r="H34" i="17"/>
  <c r="D58" i="20"/>
  <c r="D22" i="20"/>
  <c r="D18" i="20"/>
  <c r="D65" i="20"/>
  <c r="K53" i="18"/>
  <c r="K58" i="18"/>
  <c r="K25" i="18"/>
  <c r="K26" i="18"/>
  <c r="H49" i="17"/>
  <c r="D26" i="20"/>
  <c r="D60" i="20"/>
  <c r="D55" i="20"/>
  <c r="D47" i="20"/>
  <c r="K27" i="18"/>
  <c r="K29" i="18"/>
  <c r="K41" i="18"/>
  <c r="F53" i="16"/>
  <c r="H53" i="16" s="1"/>
  <c r="H41" i="17"/>
  <c r="H19" i="17"/>
  <c r="H55" i="17"/>
  <c r="F35" i="16"/>
  <c r="H35" i="16" s="1"/>
  <c r="F49" i="16"/>
  <c r="H49" i="16" s="1"/>
  <c r="K48" i="18"/>
  <c r="K60" i="18"/>
  <c r="K37" i="18"/>
  <c r="D44" i="20"/>
  <c r="D30" i="20"/>
  <c r="D52" i="20"/>
  <c r="D36" i="20"/>
  <c r="D51" i="20"/>
  <c r="D25" i="20"/>
  <c r="D62" i="20"/>
  <c r="D66" i="20"/>
  <c r="H11" i="17"/>
  <c r="K56" i="18"/>
  <c r="F17" i="16"/>
  <c r="H17" i="16" s="1"/>
  <c r="H35" i="17"/>
  <c r="H47" i="17"/>
  <c r="H23" i="17"/>
  <c r="D64" i="19"/>
  <c r="E14" i="19" s="1"/>
  <c r="D67" i="19"/>
  <c r="D28" i="20"/>
  <c r="D61" i="17"/>
  <c r="D43" i="20"/>
  <c r="D38" i="20"/>
  <c r="D13" i="20"/>
  <c r="K19" i="18"/>
  <c r="K51" i="18"/>
  <c r="D39" i="20"/>
  <c r="D40" i="20"/>
  <c r="D32" i="20"/>
  <c r="D17" i="20"/>
  <c r="D49" i="20"/>
  <c r="H53" i="17"/>
  <c r="F61" i="16"/>
  <c r="H61" i="16" s="1"/>
  <c r="F59" i="16"/>
  <c r="H59" i="16" s="1"/>
  <c r="H16" i="17"/>
  <c r="H37" i="17"/>
  <c r="F21" i="16"/>
  <c r="H21" i="16" s="1"/>
  <c r="D21" i="20"/>
  <c r="D56" i="20"/>
  <c r="D19" i="20"/>
  <c r="D14" i="20"/>
  <c r="D57" i="20"/>
  <c r="F44" i="16"/>
  <c r="H44" i="16" s="1"/>
  <c r="F63" i="16"/>
  <c r="H63" i="16" s="1"/>
  <c r="F18" i="16"/>
  <c r="H18" i="16" s="1"/>
  <c r="H56" i="17"/>
  <c r="D42" i="20"/>
  <c r="D53" i="20"/>
  <c r="D48" i="20"/>
  <c r="D31" i="20"/>
  <c r="D54" i="20"/>
  <c r="F55" i="16"/>
  <c r="H55" i="16" s="1"/>
  <c r="K64" i="18"/>
  <c r="H50" i="17"/>
  <c r="K45" i="18"/>
  <c r="D64" i="16"/>
  <c r="F34" i="16"/>
  <c r="H34" i="16" s="1"/>
  <c r="K21" i="18"/>
  <c r="D37" i="20"/>
  <c r="D61" i="20"/>
  <c r="D46" i="20"/>
  <c r="D50" i="20"/>
  <c r="D33" i="20"/>
  <c r="E49" i="19" l="1"/>
  <c r="E20" i="19"/>
  <c r="E47" i="19"/>
  <c r="E25" i="19"/>
  <c r="E31" i="19"/>
  <c r="H61" i="17"/>
  <c r="E35" i="19"/>
  <c r="E18" i="19"/>
  <c r="E39" i="19"/>
  <c r="E44" i="19"/>
  <c r="E36" i="19"/>
  <c r="E30" i="19"/>
  <c r="C56" i="20"/>
  <c r="C43" i="20"/>
  <c r="C25" i="20"/>
  <c r="E52" i="19"/>
  <c r="C18" i="20"/>
  <c r="E24" i="19"/>
  <c r="C63" i="20"/>
  <c r="H64" i="16"/>
  <c r="E15" i="19"/>
  <c r="C21" i="20"/>
  <c r="E43" i="19"/>
  <c r="E17" i="19"/>
  <c r="C51" i="20"/>
  <c r="C22" i="20"/>
  <c r="C27" i="20"/>
  <c r="E61" i="19"/>
  <c r="C28" i="20"/>
  <c r="C47" i="20"/>
  <c r="C58" i="20"/>
  <c r="E32" i="19"/>
  <c r="C41" i="20"/>
  <c r="C54" i="20"/>
  <c r="E38" i="19"/>
  <c r="E34" i="19"/>
  <c r="C55" i="20"/>
  <c r="E53" i="19"/>
  <c r="C15" i="20"/>
  <c r="E37" i="19"/>
  <c r="C31" i="20"/>
  <c r="E41" i="19"/>
  <c r="C36" i="20"/>
  <c r="E62" i="19"/>
  <c r="C60" i="20"/>
  <c r="C48" i="20"/>
  <c r="E22" i="19"/>
  <c r="E28" i="19"/>
  <c r="E29" i="19"/>
  <c r="C52" i="20"/>
  <c r="C26" i="20"/>
  <c r="E27" i="19"/>
  <c r="E60" i="19"/>
  <c r="C53" i="20"/>
  <c r="E13" i="19"/>
  <c r="C30" i="20"/>
  <c r="E48" i="19"/>
  <c r="E50" i="19"/>
  <c r="C33" i="20"/>
  <c r="C42" i="20"/>
  <c r="C49" i="20"/>
  <c r="E56" i="19"/>
  <c r="E58" i="19"/>
  <c r="E55" i="19"/>
  <c r="E57" i="19"/>
  <c r="E59" i="19"/>
  <c r="C44" i="20"/>
  <c r="E40" i="19"/>
  <c r="E45" i="19"/>
  <c r="E21" i="19"/>
  <c r="C59" i="20"/>
  <c r="C50" i="20"/>
  <c r="C17" i="20"/>
  <c r="E46" i="19"/>
  <c r="D68" i="19"/>
  <c r="E51" i="19"/>
  <c r="E23" i="19"/>
  <c r="C64" i="20"/>
  <c r="C46" i="20"/>
  <c r="D67" i="20"/>
  <c r="C57" i="20"/>
  <c r="C32" i="20"/>
  <c r="E16" i="19"/>
  <c r="D45" i="20"/>
  <c r="C35" i="20"/>
  <c r="C20" i="20"/>
  <c r="E33" i="19"/>
  <c r="C61" i="20"/>
  <c r="C14" i="20"/>
  <c r="C40" i="20"/>
  <c r="C13" i="20"/>
  <c r="D23" i="20"/>
  <c r="C66" i="20"/>
  <c r="E19" i="19"/>
  <c r="C29" i="20"/>
  <c r="E26" i="19"/>
  <c r="C16" i="20"/>
  <c r="C37" i="20"/>
  <c r="E42" i="19"/>
  <c r="C19" i="20"/>
  <c r="C39" i="20"/>
  <c r="C38" i="20"/>
  <c r="E54" i="19"/>
  <c r="C62" i="20"/>
  <c r="C65" i="20"/>
  <c r="C24" i="20"/>
  <c r="D34" i="20"/>
  <c r="E63" i="19"/>
  <c r="F64" i="16"/>
  <c r="E67" i="19" l="1"/>
  <c r="F56" i="19"/>
  <c r="F58" i="19"/>
  <c r="F55" i="19"/>
  <c r="F57" i="19"/>
  <c r="F59" i="19"/>
  <c r="F24" i="19"/>
  <c r="F52" i="19"/>
  <c r="F30" i="19"/>
  <c r="F63" i="19"/>
  <c r="F54" i="19"/>
  <c r="F46" i="19"/>
  <c r="F42" i="19"/>
  <c r="F26" i="19"/>
  <c r="F19" i="19"/>
  <c r="F33" i="19"/>
  <c r="F20" i="19"/>
  <c r="F18" i="19"/>
  <c r="F16" i="19"/>
  <c r="F44" i="19"/>
  <c r="F23" i="19"/>
  <c r="F51" i="19"/>
  <c r="F35" i="19"/>
  <c r="F25" i="19"/>
  <c r="F14" i="19"/>
  <c r="F21" i="19"/>
  <c r="F45" i="19"/>
  <c r="F40" i="19"/>
  <c r="F47" i="19"/>
  <c r="F31" i="19"/>
  <c r="F49" i="19"/>
  <c r="F50" i="19"/>
  <c r="F48" i="19"/>
  <c r="F39" i="19"/>
  <c r="F36" i="19"/>
  <c r="F60" i="19"/>
  <c r="F27" i="19"/>
  <c r="F29" i="19"/>
  <c r="F13" i="19"/>
  <c r="F28" i="19"/>
  <c r="F22" i="19"/>
  <c r="F62" i="19"/>
  <c r="F41" i="19"/>
  <c r="F37" i="19"/>
  <c r="F53" i="19"/>
  <c r="F34" i="19"/>
  <c r="F38" i="19"/>
  <c r="F32" i="19"/>
  <c r="F61" i="19"/>
  <c r="F17" i="19"/>
  <c r="F43" i="19"/>
  <c r="F15" i="19"/>
  <c r="E64" i="19"/>
  <c r="D68" i="20"/>
  <c r="E63" i="20" l="1"/>
  <c r="E27" i="20"/>
  <c r="E54" i="20"/>
  <c r="E33" i="20"/>
  <c r="E36" i="20"/>
  <c r="E26" i="20"/>
  <c r="E35" i="20"/>
  <c r="E13" i="20"/>
  <c r="E56" i="20"/>
  <c r="E42" i="20"/>
  <c r="E64" i="20"/>
  <c r="E19" i="20"/>
  <c r="E24" i="20"/>
  <c r="E28" i="20"/>
  <c r="E20" i="20"/>
  <c r="E66" i="20"/>
  <c r="E43" i="20"/>
  <c r="E21" i="20"/>
  <c r="E55" i="20"/>
  <c r="E60" i="20"/>
  <c r="E49" i="20"/>
  <c r="E59" i="20"/>
  <c r="E39" i="20"/>
  <c r="E47" i="20"/>
  <c r="E53" i="20"/>
  <c r="E46" i="20"/>
  <c r="E25" i="20"/>
  <c r="E48" i="20"/>
  <c r="E50" i="20"/>
  <c r="E61" i="20"/>
  <c r="E29" i="20"/>
  <c r="E38" i="20"/>
  <c r="E58" i="20"/>
  <c r="E15" i="20"/>
  <c r="E57" i="20"/>
  <c r="E22" i="20"/>
  <c r="E41" i="20"/>
  <c r="E31" i="20"/>
  <c r="E40" i="20"/>
  <c r="E51" i="20"/>
  <c r="E30" i="20"/>
  <c r="E17" i="20"/>
  <c r="E14" i="20"/>
  <c r="E52" i="20"/>
  <c r="E44" i="20"/>
  <c r="E37" i="20"/>
  <c r="E65" i="20"/>
  <c r="E18" i="20"/>
  <c r="E32" i="20"/>
  <c r="E16" i="20"/>
  <c r="E62" i="20"/>
  <c r="F64" i="19"/>
  <c r="F67" i="19"/>
  <c r="F68" i="19" l="1"/>
  <c r="F13" i="20"/>
  <c r="F14" i="20" s="1"/>
  <c r="F15" i="20" s="1"/>
  <c r="F16" i="20" s="1"/>
  <c r="F17" i="20" s="1"/>
  <c r="F18" i="20" s="1"/>
  <c r="F19" i="20" s="1"/>
  <c r="F20" i="20" s="1"/>
  <c r="F21" i="20" s="1"/>
  <c r="F22" i="20" s="1"/>
  <c r="F23" i="20" s="1"/>
  <c r="F24" i="20" s="1"/>
  <c r="F25" i="20" s="1"/>
  <c r="F26" i="20" s="1"/>
  <c r="F27" i="20" s="1"/>
  <c r="F28" i="20" s="1"/>
  <c r="F29" i="20" s="1"/>
  <c r="F30" i="20" s="1"/>
  <c r="F31" i="20" s="1"/>
  <c r="F32" i="20" s="1"/>
  <c r="F33" i="20" s="1"/>
  <c r="F34" i="20" s="1"/>
  <c r="F35" i="20" s="1"/>
  <c r="F36" i="20" s="1"/>
  <c r="F37" i="20" s="1"/>
  <c r="F38" i="20" s="1"/>
  <c r="F39" i="20" s="1"/>
  <c r="F40" i="20" s="1"/>
  <c r="F41" i="20" s="1"/>
  <c r="F42" i="20" s="1"/>
  <c r="F43" i="20" s="1"/>
  <c r="F44" i="20" s="1"/>
  <c r="F45" i="20" s="1"/>
  <c r="F46" i="20" s="1"/>
  <c r="F47" i="20" s="1"/>
  <c r="F48" i="20" s="1"/>
  <c r="F49" i="20" s="1"/>
  <c r="F50" i="20" s="1"/>
  <c r="F51" i="20" s="1"/>
  <c r="F52" i="20" s="1"/>
  <c r="F53" i="20" s="1"/>
  <c r="F54" i="20" s="1"/>
  <c r="F55" i="20" s="1"/>
  <c r="F56" i="20" s="1"/>
  <c r="F57" i="20" s="1"/>
  <c r="F58" i="20" s="1"/>
  <c r="F59" i="20" s="1"/>
  <c r="F60" i="20" s="1"/>
  <c r="F61" i="20" s="1"/>
  <c r="F62" i="20" s="1"/>
  <c r="F63" i="20" s="1"/>
  <c r="F64" i="20" s="1"/>
  <c r="F65" i="20" s="1"/>
  <c r="F66" i="20" s="1"/>
  <c r="F67" i="20" s="1"/>
  <c r="E23" i="20"/>
  <c r="E45" i="20"/>
  <c r="E67" i="20"/>
  <c r="E34" i="20"/>
  <c r="E68" i="20" l="1"/>
</calcChain>
</file>

<file path=xl/connections.xml><?xml version="1.0" encoding="utf-8"?>
<connections xmlns="http://schemas.openxmlformats.org/spreadsheetml/2006/main">
  <connection id="1" keepAlive="1" name="ThisWorkbookDataModel" description="Modelo de datos"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ashboard IFM historico.xlsx!NombreCorto" type="102" refreshedVersion="5" minRefreshableVersion="5">
    <extLst>
      <ext xmlns:x15="http://schemas.microsoft.com/office/spreadsheetml/2010/11/main" uri="{DE250136-89BD-433C-8126-D09CA5730AF9}">
        <x15:connection id="NombreCorto-bfc1a787-76c2-4a6b-84ec-9941b653505e">
          <x15:rangePr sourceName="_xlcn.WorksheetConnection_DashboardIFMhistorico.xlsxNombreCorto1"/>
        </x15:connection>
      </ext>
    </extLst>
  </connection>
  <connection id="3" name="WorksheetConnection_Dashboard IFM historico.xlsx!PNCRamos" type="102" refreshedVersion="5" minRefreshableVersion="5">
    <extLst>
      <ext xmlns:x15="http://schemas.microsoft.com/office/spreadsheetml/2010/11/main" uri="{DE250136-89BD-433C-8126-D09CA5730AF9}">
        <x15:connection id="PNCRamos-4105b1bd-6697-4c33-9e41-88d409842773">
          <x15:rangePr sourceName="_xlcn.WorksheetConnection_DashboardIFMhistorico.xlsxPNCRamos1"/>
        </x15:connection>
      </ext>
    </extLst>
  </connection>
  <connection id="4" name="WorksheetConnection_IFM" type="102" refreshedVersion="5" minRefreshableVersion="5">
    <extLst>
      <ext xmlns:x15="http://schemas.microsoft.com/office/spreadsheetml/2010/11/main" uri="{DE250136-89BD-433C-8126-D09CA5730AF9}">
        <x15:connection id="IFM-bfeda4fc-0648-4583-9170-9fb4ae3701c0" autoDelete="1" usedByAddin="1">
          <x15:rangePr sourceName="_xlcn.WorksheetConnection_IFM1"/>
        </x15:connection>
      </ext>
    </extLst>
  </connection>
</connections>
</file>

<file path=xl/sharedStrings.xml><?xml version="1.0" encoding="utf-8"?>
<sst xmlns="http://schemas.openxmlformats.org/spreadsheetml/2006/main" count="19951" uniqueCount="294">
  <si>
    <t>ENERO</t>
  </si>
  <si>
    <t>FEBRERO</t>
  </si>
  <si>
    <t>MARZO</t>
  </si>
  <si>
    <t>ABRIL</t>
  </si>
  <si>
    <t>MAYO</t>
  </si>
  <si>
    <t>JUNIO</t>
  </si>
  <si>
    <t>JULIO</t>
  </si>
  <si>
    <t>AGOSTO</t>
  </si>
  <si>
    <t>SEPTIEMBRE</t>
  </si>
  <si>
    <t>OCTUBRE</t>
  </si>
  <si>
    <t>NOVIEMBRE</t>
  </si>
  <si>
    <t>DICIEMBRE</t>
  </si>
  <si>
    <t>Mes</t>
  </si>
  <si>
    <t>Año</t>
  </si>
  <si>
    <t>NumerodeInscripciondelaEmpresa</t>
  </si>
  <si>
    <t>Comisiones</t>
  </si>
  <si>
    <t>Nombre Empresa</t>
  </si>
  <si>
    <t>PrimasNetasCobradas</t>
  </si>
  <si>
    <t>SiniestrosPagados_NetosdeSalvamento</t>
  </si>
  <si>
    <t>SiniestrosPendientes</t>
  </si>
  <si>
    <t>ComisionesyGastosdeAdquision</t>
  </si>
  <si>
    <t>Gastosdeadministracion</t>
  </si>
  <si>
    <t>SaldodeOperaciones</t>
  </si>
  <si>
    <t>InversionesAptas</t>
  </si>
  <si>
    <t>InversionesNoAptas</t>
  </si>
  <si>
    <t>ReservasTecnicas</t>
  </si>
  <si>
    <t>ReservasdePrimas</t>
  </si>
  <si>
    <t>RetenciondePrimasaCargodeReaseguradoresRetrocesionarios</t>
  </si>
  <si>
    <t>RetenciondelasReservasdePrestacionesySiniestrosPendientes</t>
  </si>
  <si>
    <t>RTE_REF_RTEA</t>
  </si>
  <si>
    <t>ResultadoTecnicoBruto</t>
  </si>
  <si>
    <t>ResultadodelReaseguroCedido</t>
  </si>
  <si>
    <t>ResultadoTecnicoNeto</t>
  </si>
  <si>
    <t>ResultadodeGestionGeneral</t>
  </si>
  <si>
    <t>ProductodeInversiones</t>
  </si>
  <si>
    <t>AjustedeValores_Ingresos</t>
  </si>
  <si>
    <t>IngresosporFideicomiso</t>
  </si>
  <si>
    <t>IngresosporServicios</t>
  </si>
  <si>
    <t>BeneficiosDiversos</t>
  </si>
  <si>
    <t>GastosdeAdministración_GestiónGeneral</t>
  </si>
  <si>
    <t>EgresosFinancieros</t>
  </si>
  <si>
    <t>AjustedeReservasdeProvisión</t>
  </si>
  <si>
    <t>AjustedeValoresyOtrosActivos</t>
  </si>
  <si>
    <t>PérdidasenActivos</t>
  </si>
  <si>
    <t>EgresosporFideicomiso</t>
  </si>
  <si>
    <t>EgresosporServicios</t>
  </si>
  <si>
    <t>OtrosEgresos</t>
  </si>
  <si>
    <t>ReservasPrimasBrutas</t>
  </si>
  <si>
    <t>ReservasdeSiniestrosPendientesBrutas</t>
  </si>
  <si>
    <t>ReservasTécnicasdelEjercicioBrutas</t>
  </si>
  <si>
    <t>ReservasTécnicasdelEjercicioAnteriorBrutas</t>
  </si>
  <si>
    <t>ReintegroconExperienciaFavorable</t>
  </si>
  <si>
    <t>MontodeSuficienciaoInsuficienciaenlaCoberturadeReserva</t>
  </si>
  <si>
    <t>IndicedeCoberturadeReservas</t>
  </si>
  <si>
    <t>GastosdeAdquision</t>
  </si>
  <si>
    <t>Total GeneralPDev</t>
  </si>
  <si>
    <t>TotalGenralSI</t>
  </si>
  <si>
    <t>MES</t>
  </si>
  <si>
    <t>AÑO</t>
  </si>
  <si>
    <t>Saldo "+"/"-"</t>
  </si>
  <si>
    <t>Altamira C.A., Seguros</t>
  </si>
  <si>
    <t>American International, C.A. de Seguros</t>
  </si>
  <si>
    <t>Andes C.A., Seguros</t>
  </si>
  <si>
    <t>Aseguradora Nacional Unida Uniseguros, S.A.</t>
  </si>
  <si>
    <t>Atrio Seguros S.A.</t>
  </si>
  <si>
    <t>Ávila C.A., de Seguros</t>
  </si>
  <si>
    <t>Banesco Seguros C.A.</t>
  </si>
  <si>
    <t>BBVA Seguros,C.A.</t>
  </si>
  <si>
    <t>Bolivariana de Seguros y Reaseguros, S.A.</t>
  </si>
  <si>
    <t>Capital, C.A. Seguros</t>
  </si>
  <si>
    <t>Caracas C.A., Seguros</t>
  </si>
  <si>
    <t>Caroní, S.A., Seguros</t>
  </si>
  <si>
    <t>Catatumbo C.A., Seguros</t>
  </si>
  <si>
    <t>Constitución C.A., Seguros</t>
  </si>
  <si>
    <t>Corporativos C.A., Seguros</t>
  </si>
  <si>
    <t>Estar Seguros, S.A.</t>
  </si>
  <si>
    <t>Hispana de Seguros, S.A.</t>
  </si>
  <si>
    <t>Horizonte, S.A. Seguros</t>
  </si>
  <si>
    <t>Iberoamericana de Seguros C.A.</t>
  </si>
  <si>
    <t>Internacional, S.A. de Seguros</t>
  </si>
  <si>
    <t>Latitud Seguros, C.A.</t>
  </si>
  <si>
    <t>Mapfre La Seguridad, C.A. de Seguros</t>
  </si>
  <si>
    <t>Mercantil C.A., Seguros</t>
  </si>
  <si>
    <t>Miranda, C.A Seguros</t>
  </si>
  <si>
    <t>Mundial de Seguros,C.A.</t>
  </si>
  <si>
    <t>Nuevo Mundo S.A., Seguros</t>
  </si>
  <si>
    <t>Occidental C.A., Seguros</t>
  </si>
  <si>
    <t>Oceánica de Seguros, C.A.</t>
  </si>
  <si>
    <t>Oriental de Seguros C.A.</t>
  </si>
  <si>
    <t>Pirámide C.A., Seguros</t>
  </si>
  <si>
    <t>Previsora, C.N.A. de Seguros</t>
  </si>
  <si>
    <t>Primus Seguros C.A.</t>
  </si>
  <si>
    <t>Proseguros, S.A.</t>
  </si>
  <si>
    <t>Qualitas C.A., Seguros</t>
  </si>
  <si>
    <t>Real Seguros, S.A.</t>
  </si>
  <si>
    <t>Universal de Seguros C.A.</t>
  </si>
  <si>
    <t>Universitas, C.A. Seguros</t>
  </si>
  <si>
    <t>Venezolana de Seguros y Vida C.A.,</t>
  </si>
  <si>
    <t>Venezuela C.A., Seguros</t>
  </si>
  <si>
    <t>Vértice, C.A Seguros</t>
  </si>
  <si>
    <t>Virgen del Valle C.A., Seguros</t>
  </si>
  <si>
    <t>Vitalicia, S.A., Seguros</t>
  </si>
  <si>
    <t>Vivir Seguros C.A.</t>
  </si>
  <si>
    <t>Zuma Seguros, C.A.</t>
  </si>
  <si>
    <t>Adriática de Seguros, C.A.</t>
  </si>
  <si>
    <t>Registre los datos compilados</t>
  </si>
  <si>
    <t>Multinacional de Seguros C.A.</t>
  </si>
  <si>
    <t>REPÚBLICA BOLIVARIANA DE VENEZUELA</t>
  </si>
  <si>
    <t>SUPERINTENDENCIA DE LA ACTIVIDAD ASEGURADORA</t>
  </si>
  <si>
    <t>DIRECCIÓN ACTUARIAL / ÁREA DE INVESTIGACIÓN, TRABAJOS ESPECIALES Y ESTADÍSTICAS</t>
  </si>
  <si>
    <t>INFORMACIÓN FINANCIERA ANALÍTICA MENSUAL DEL MERCADO ASEGURADOR VENEZOLANO</t>
  </si>
  <si>
    <t>CUADRO DE RESULTADOS</t>
  </si>
  <si>
    <t>(En Miles de Bs.)</t>
  </si>
  <si>
    <t>#</t>
  </si>
  <si>
    <t>Empresas de Seguros</t>
  </si>
  <si>
    <t>Resultado Técnico Bruto
(1)</t>
  </si>
  <si>
    <t>Resultado del Reaseguro Cedido
(2)</t>
  </si>
  <si>
    <t>Resultado Técnico Neto
(3) = (1) + (2)</t>
  </si>
  <si>
    <t>Resultado de la Gestión General
(4)</t>
  </si>
  <si>
    <t>Saldo de Operaciones
(5) = (3) + (4)</t>
  </si>
  <si>
    <t>Primas Netas Cobradas</t>
  </si>
  <si>
    <t>RESUMEN DE LA INFORMACIÓN FINANCIERA ANALÍTICA MENSUAL DEL MERCADO ASEGURADOR VENEZOLANO</t>
  </si>
  <si>
    <t>Primas Netas Cobradas
(1)</t>
  </si>
  <si>
    <t>Siniestros Pagados (Netos de Salvamento)
(2)</t>
  </si>
  <si>
    <t>Reservas para Prestaciones y Siniestros Pendientes Brutas
(3)</t>
  </si>
  <si>
    <t>Reservas para Prestaciones y Siniestros Pendientes (Netas de Reaseguradores Inscritos)
(4)</t>
  </si>
  <si>
    <t>Siniestros Totales 
( 2 + 3 )
(5)</t>
  </si>
  <si>
    <t>Comisiones
(6)</t>
  </si>
  <si>
    <t>Gastos de Adquisición
(7)</t>
  </si>
  <si>
    <t>Gastos de Administración
(8)</t>
  </si>
  <si>
    <t>ÍNDICES POR EMPRESA</t>
  </si>
  <si>
    <t>Siniestros Pagados Vs. Primas Netas Cobradas (%)
(1)</t>
  </si>
  <si>
    <t>Reservas para Prestaciones y Siniestros Pendientes Brutas Vs. Primas Netas Cobradas
(%)
(2)</t>
  </si>
  <si>
    <t>Siniestros Incurridos Vs Prima Devengada (%)
 (3)</t>
  </si>
  <si>
    <t>Comisiones Vs. Primas Netas Cobradas (%)
(4)</t>
  </si>
  <si>
    <t>Gastos de Adquisición Vs. Primas Netas Cobradas
(%)
(5)</t>
  </si>
  <si>
    <t>Gastos de Administración Vs. Primas Netas Cobradas
(%)
(6)</t>
  </si>
  <si>
    <t>CUADRO 4</t>
  </si>
  <si>
    <t>SALDO DE OPERACIONES POR EMPRESA</t>
  </si>
  <si>
    <t>Ranking</t>
  </si>
  <si>
    <t>Empresas de Seguros con Saldo de Operaciones Positivo (Utilidad)</t>
  </si>
  <si>
    <t>Saldo de Operaciones Positivo (Utilidad)
(En Miles de Bs.)</t>
  </si>
  <si>
    <t>% Saldo de Operaciones por empresa 
con respecto al Saldo de Operaciones Positivo Total</t>
  </si>
  <si>
    <t>% Saldo de Operaciones por empresa 
con respecto al Saldo de Operaciones del Mercado</t>
  </si>
  <si>
    <t>PRIMAS NETAS COBRADAS POR EMPRESA</t>
  </si>
  <si>
    <t>Primas Netas Cobradas
(En Miles de Bs.)</t>
  </si>
  <si>
    <t>Porcentaje de Participación en el mercado por compañías</t>
  </si>
  <si>
    <t>Porcentaje de Participación Acumulado</t>
  </si>
  <si>
    <t>MERCANTIL C.A.</t>
  </si>
  <si>
    <t>CARACAS C.A.</t>
  </si>
  <si>
    <t>PIRAMIDE C.A.</t>
  </si>
  <si>
    <t>INTERNACIONAL S.A.</t>
  </si>
  <si>
    <t>MAPFRE C.A.</t>
  </si>
  <si>
    <t xml:space="preserve">CONSTITUCIÓN C.A. </t>
  </si>
  <si>
    <t>HISPANA S.A.</t>
  </si>
  <si>
    <t>OCEÁNICA C.A.</t>
  </si>
  <si>
    <t>REAL S.A.</t>
  </si>
  <si>
    <t>BANESCO  C.A.</t>
  </si>
  <si>
    <t xml:space="preserve">UNIVERSITAS C.A. </t>
  </si>
  <si>
    <t>ESTAR S.A.</t>
  </si>
  <si>
    <t>ALTAMIRA C.A.</t>
  </si>
  <si>
    <t xml:space="preserve">MIRANDA C.A </t>
  </si>
  <si>
    <t>QUALITAS C.A.</t>
  </si>
  <si>
    <t xml:space="preserve">HORIZONTE S.A. </t>
  </si>
  <si>
    <t>VENEZUELA C.A.</t>
  </si>
  <si>
    <t>ATRIO  S.A.</t>
  </si>
  <si>
    <t>VENEZOLANA C.A.</t>
  </si>
  <si>
    <t>ANDES C.A.</t>
  </si>
  <si>
    <t xml:space="preserve">PREVISORA C.N.A. </t>
  </si>
  <si>
    <t xml:space="preserve">FE C.A. </t>
  </si>
  <si>
    <t xml:space="preserve">CATATUMBO C.A. </t>
  </si>
  <si>
    <t>UNISEGUROS S.A.</t>
  </si>
  <si>
    <t>PROSEGUROS S.A.</t>
  </si>
  <si>
    <t xml:space="preserve">CARONÍ S.A. </t>
  </si>
  <si>
    <t>BBVA C.A.</t>
  </si>
  <si>
    <t>ZUMA C.A.</t>
  </si>
  <si>
    <t xml:space="preserve">NUEVO MUNDO S.A. </t>
  </si>
  <si>
    <t xml:space="preserve">ÁVILA C.A. </t>
  </si>
  <si>
    <t>A.I.G. C.A.</t>
  </si>
  <si>
    <t xml:space="preserve">OCCIDENTAL C.A. </t>
  </si>
  <si>
    <t xml:space="preserve">VERTICE, C.A </t>
  </si>
  <si>
    <t xml:space="preserve">VIRGEN DEL VALLE C.A. </t>
  </si>
  <si>
    <t>UNIVERSAL  C.A.</t>
  </si>
  <si>
    <t>VIVIR  C.A.</t>
  </si>
  <si>
    <t xml:space="preserve">CORPORATIVOS C.A. </t>
  </si>
  <si>
    <t>ORIENTAL  C.A.</t>
  </si>
  <si>
    <t>LATITUD C.A.</t>
  </si>
  <si>
    <t>IBEROAMERICANA  C.A.</t>
  </si>
  <si>
    <t>BOLIVARIANA S.A.</t>
  </si>
  <si>
    <t xml:space="preserve">VITALICIA S.A. </t>
  </si>
  <si>
    <t>MUNDIAL C.A.</t>
  </si>
  <si>
    <t>ADRIATICA C.A.</t>
  </si>
  <si>
    <t>MULTINACIONAL C.A.</t>
  </si>
  <si>
    <t>Carabobo C.A., Seguros</t>
  </si>
  <si>
    <t>CARABOBO C.A.</t>
  </si>
  <si>
    <t>Guayana C.A., Seguros</t>
  </si>
  <si>
    <t>GUAYANA C.A.</t>
  </si>
  <si>
    <t>Interbank Seguros S.A.</t>
  </si>
  <si>
    <t>INTERBANK S.A.</t>
  </si>
  <si>
    <t>Regional, C.A. de Seguros</t>
  </si>
  <si>
    <t>REGIONAL C.A.</t>
  </si>
  <si>
    <t>Nombre</t>
  </si>
  <si>
    <t>NombreCorto</t>
  </si>
  <si>
    <t>Fe C.A., Seguros</t>
  </si>
  <si>
    <t>Cod</t>
  </si>
  <si>
    <t>VIDA INDIVIDUAL</t>
  </si>
  <si>
    <t>VIDA DESGRAVAMEN</t>
  </si>
  <si>
    <t>VIDA RENTA</t>
  </si>
  <si>
    <t>VIDA COLECTIVO</t>
  </si>
  <si>
    <t>ACCIDENTE INDIVIDUAL</t>
  </si>
  <si>
    <t>ACCIDENTE COLECTIVO</t>
  </si>
  <si>
    <t>FUNERARIO</t>
  </si>
  <si>
    <t>INCENDIO</t>
  </si>
  <si>
    <t>TERREMOTO</t>
  </si>
  <si>
    <t>ROBO</t>
  </si>
  <si>
    <t>TRANSPORTE</t>
  </si>
  <si>
    <t>RAMOS TECNICOS</t>
  </si>
  <si>
    <t>PETROLERO</t>
  </si>
  <si>
    <t>COMBINADOS</t>
  </si>
  <si>
    <t>LUCRO CESANTE</t>
  </si>
  <si>
    <t>AUTO CASCO</t>
  </si>
  <si>
    <t>AERONAVE</t>
  </si>
  <si>
    <t>NAVES</t>
  </si>
  <si>
    <t>AGRARIO</t>
  </si>
  <si>
    <t>PECUARIO</t>
  </si>
  <si>
    <t>BANCARIO</t>
  </si>
  <si>
    <t>DIVERSOS</t>
  </si>
  <si>
    <t>PATRONALES</t>
  </si>
  <si>
    <t>RC GENERAL</t>
  </si>
  <si>
    <t>PROFESIONAL</t>
  </si>
  <si>
    <t>FIANZA</t>
  </si>
  <si>
    <t>FIDELIDAD EMPLEADOS</t>
  </si>
  <si>
    <t>PRODUCTOS</t>
  </si>
  <si>
    <t>CREDITOS</t>
  </si>
  <si>
    <t>HCM INDIVIDUAL</t>
  </si>
  <si>
    <t>HCM COLECTIVO</t>
  </si>
  <si>
    <t>TOTAL HCM</t>
  </si>
  <si>
    <t>TOTAL PATRIMONIALES</t>
  </si>
  <si>
    <t>TOTAL OBLIGACIONALES</t>
  </si>
  <si>
    <t>TOTAL PNC</t>
  </si>
  <si>
    <t>JOYERIA</t>
  </si>
  <si>
    <t>ACUMULADA AL 30 DE JUNIO DE 2025</t>
  </si>
  <si>
    <t>TOTAL (En Miles de Bs.)</t>
  </si>
  <si>
    <t>Fuente: (SEFA) Estados Financieros Analíticos Mensuales. Empresas de Seguros.</t>
  </si>
  <si>
    <t>Actualizado: 09/07/2025</t>
  </si>
  <si>
    <t>1/ A la fecha han consignado los estados financieros analiticos 43 empresas de seguros.
2/ Faltan por procesar los estados financieros analiticos las siguientes empresas: Adriática de Seguros, C.A., Ávila de Seguros C.A., Bolivariana de Seguros y Reaseguros, S.A., Seguros Guayana, Multinacional de Seguros C.A., Interbank Seguros S.A, La Regional C.A., y Seguros Carabobo C.A.</t>
  </si>
  <si>
    <r>
      <rPr>
        <b/>
        <sz val="8"/>
        <rFont val="Arial Narrow"/>
        <family val="2"/>
      </rPr>
      <t xml:space="preserve">(1) </t>
    </r>
    <r>
      <rPr>
        <sz val="8"/>
        <rFont val="Arial Narrow"/>
        <family val="2"/>
      </rPr>
      <t xml:space="preserve">Es el proveniente de la operación técnica del seguro, sin considerar el resultado del reaseguro cedido ni las operaciones de la gestión financiera y resulta de la diferencia entre todos los ingresos de carácter técnico y los egresos por este mismo concepto, sin contemplar las cuentas del reaseguro cedido. Si el resultado es negativo, existe pérdida técnica bruta; caso contrario, existirá utilidad técnica bruta. 
</t>
    </r>
    <r>
      <rPr>
        <b/>
        <sz val="8"/>
        <rFont val="Arial Narrow"/>
        <family val="2"/>
      </rPr>
      <t xml:space="preserve">(2) </t>
    </r>
    <r>
      <rPr>
        <sz val="8"/>
        <rFont val="Arial Narrow"/>
        <family val="2"/>
      </rPr>
      <t xml:space="preserve">Es el proveniente de las operaciones de reaseguro cedido efectuadas por la empresa aseguradora y resulta de la diferencia entre los ingresos por reaseguro cedido y los egresos por este mismo concepto. Si los egresos de la empresa por reaseguro cedido son mayores que sus respectivos ingresos, el resultado tendrá saldo negativo; caso contrario el resultado tendrá saldo positivo.
</t>
    </r>
    <r>
      <rPr>
        <b/>
        <sz val="8"/>
        <rFont val="Arial Narrow"/>
        <family val="2"/>
      </rPr>
      <t xml:space="preserve">(3) </t>
    </r>
    <r>
      <rPr>
        <sz val="8"/>
        <rFont val="Arial Narrow"/>
        <family val="2"/>
      </rPr>
      <t xml:space="preserve">Es el proveniente del ejercicio de la actividad aseguradora propiamente dicha, considerando el resultado del reaseguro cedido pero sin incluir las operaciones de la gestión financiera. Resulta de la diferencia entre todos los ingresos de carácter técnico y los egresos por este mismo concepto, incluyendo las operaciones del reaseguro cedido. Constituye también la suma entre el Resultado Técnico Bruto y el Resultado del Reaseguro Cedido. Si el resultado es negativo, existe pérdida técnica neta; caso contrario, existirá utilidad técnica neta. 
</t>
    </r>
    <r>
      <rPr>
        <b/>
        <sz val="8"/>
        <rFont val="Arial Narrow"/>
        <family val="2"/>
      </rPr>
      <t xml:space="preserve">(4) </t>
    </r>
    <r>
      <rPr>
        <sz val="8"/>
        <rFont val="Arial Narrow"/>
        <family val="2"/>
      </rPr>
      <t xml:space="preserve">Es el proveniente de las operaciones de la gestión financiera de la empresa aseguradora y resulta de la diferencia entre los ingresos de la gestión general y los egresos por este mismo concepto. Si los ingresos de la empresa por gestión general son menores que sus respectivos egresos, existirá pérdida financiera; caso contrario, existirá utilidad financiera.
</t>
    </r>
    <r>
      <rPr>
        <b/>
        <sz val="8"/>
        <rFont val="Arial Narrow"/>
        <family val="2"/>
      </rPr>
      <t xml:space="preserve">(5) </t>
    </r>
    <r>
      <rPr>
        <sz val="8"/>
        <rFont val="Arial Narrow"/>
        <family val="2"/>
      </rPr>
      <t>Es el saldo positivo o negativo que resulta de todas las operaciones de la empresa de seguros al final del periodo evaluado. Resulta de sumar el Resultado Técnico Neto y el Resultado de la Gestión General, obteniéndose el Saldo de Operaciones Positivo o Negativo (Utilidad o Pérdida) de la empresa. Se le llama Resultado del Ejercicio toda vez que refleja el resultado de las operaciones de la empresa al cierre de cada mes del año en estudio.</t>
    </r>
  </si>
  <si>
    <t>INFORMACIÓN PRELIMINAR NO AUDITADA POR LA SUPERINTENDENCIA DE LA ACTIVIDAD ASEGURADORA</t>
  </si>
  <si>
    <r>
      <rPr>
        <b/>
        <sz val="8"/>
        <rFont val="Arial Narrow"/>
        <family val="2"/>
      </rPr>
      <t xml:space="preserve">(1) </t>
    </r>
    <r>
      <rPr>
        <sz val="8"/>
        <rFont val="Arial Narrow"/>
        <family val="2"/>
      </rPr>
      <t xml:space="preserve">Es el conjunto de aportaciones económicas percibidas por la empresa de seguros de parte de sus tomadores de pólizas en contraprestación por la cobertura de riesgo asumida, durante un periodo determinado. Este monto se refleja neto de anulaciones de pólizas y devoluciones de primas.
</t>
    </r>
    <r>
      <rPr>
        <b/>
        <sz val="8"/>
        <rFont val="Arial Narrow"/>
        <family val="2"/>
      </rPr>
      <t xml:space="preserve">(2) </t>
    </r>
    <r>
      <rPr>
        <sz val="8"/>
        <rFont val="Arial Narrow"/>
        <family val="2"/>
      </rPr>
      <t xml:space="preserve">Representa el monto total de los siniestros cuyas consecuencias económicas han sido completamente indemnizadas o reparadas por la empresa aseguradora, durante un periodo determinado. Este monto se refleja neto de salvamento de siniestros, entendiéndose como tal, lo que resta de los bienes asegurados después del siniestro y que tenga valor económico para la empresa de seguros.
</t>
    </r>
    <r>
      <rPr>
        <b/>
        <sz val="8"/>
        <rFont val="Arial Narrow"/>
        <family val="2"/>
      </rPr>
      <t>(3)</t>
    </r>
    <r>
      <rPr>
        <sz val="8"/>
        <rFont val="Arial Narrow"/>
        <family val="2"/>
      </rPr>
      <t xml:space="preserve"> Representa la provisión que la empresa de seguros constituye con el fin de garantizar el cumplimiento de prestaciones derivadas de la materialización de siniestros ocurridos durante un período determinado, y que efectivamente no han sido indemnizadas.
</t>
    </r>
    <r>
      <rPr>
        <b/>
        <sz val="8"/>
        <rFont val="Arial Narrow"/>
        <family val="2"/>
      </rPr>
      <t>(4)</t>
    </r>
    <r>
      <rPr>
        <sz val="8"/>
        <rFont val="Arial Narrow"/>
        <family val="2"/>
      </rPr>
      <t xml:space="preserve"> Se refiere a las Reservas para Prestaciones y Siniestros Pendientes Brutas, netas de la porción correspondiente a riesgos cedidos a Reaseguradores inscritos en el Registro de Reaseguradores que lleva este Organismo.
</t>
    </r>
    <r>
      <rPr>
        <b/>
        <sz val="8"/>
        <rFont val="Arial Narrow"/>
        <family val="2"/>
      </rPr>
      <t xml:space="preserve">(5) </t>
    </r>
    <r>
      <rPr>
        <sz val="8"/>
        <rFont val="Arial Narrow"/>
        <family val="2"/>
      </rPr>
      <t xml:space="preserve">Se refiere a la suma de los Siniestros Pagados más las Reservas para Prestaciones y  Siniestros Pendientes Brutas.
</t>
    </r>
    <r>
      <rPr>
        <b/>
        <sz val="8"/>
        <rFont val="Arial Narrow"/>
        <family val="2"/>
      </rPr>
      <t>(6)</t>
    </r>
    <r>
      <rPr>
        <sz val="8"/>
        <rFont val="Arial Narrow"/>
        <family val="2"/>
      </rPr>
      <t xml:space="preserve"> En esta cuenta se registran los gastos incurridos por la empresa aseguradora para hacer frente al costo de la intermediación de seguros, derivado del pago de comisiones.
</t>
    </r>
    <r>
      <rPr>
        <b/>
        <sz val="8"/>
        <rFont val="Arial Narrow"/>
        <family val="2"/>
      </rPr>
      <t>(7)</t>
    </r>
    <r>
      <rPr>
        <sz val="8"/>
        <rFont val="Arial Narrow"/>
        <family val="2"/>
      </rPr>
      <t xml:space="preserve"> En esta cuenta se registran los gastos incurridos por la empresa aseguradora para hacer frente al costo de la intermediación de seguros, derivado del pago de bonificaciones a sus productores de seguros.
</t>
    </r>
    <r>
      <rPr>
        <b/>
        <sz val="8"/>
        <rFont val="Arial Narrow"/>
        <family val="2"/>
      </rPr>
      <t>(8)</t>
    </r>
    <r>
      <rPr>
        <sz val="8"/>
        <rFont val="Arial Narrow"/>
        <family val="2"/>
      </rPr>
      <t xml:space="preserve"> En esta cuenta se refleja el monto total que desembolsa la empresa aseguradora para hacer frente al costo de sus gastos administrativos totales, representados por los gastos de personal y los gastos generales derivados del desarrollo de su actividad de seguros.</t>
    </r>
  </si>
  <si>
    <t>Costo del Reaseguro Vs. Prima Devengada (%)
(7)</t>
  </si>
  <si>
    <t>Tasa Combinada
(%)
(8)</t>
  </si>
  <si>
    <t>Índice de Cobertura de Reservas
(9)</t>
  </si>
  <si>
    <t>TOTAL (En Miles de Bs..)</t>
  </si>
  <si>
    <t xml:space="preserve">TOTAL </t>
  </si>
  <si>
    <t>(1) Indica el porcentaje de las primas netas cobradas totales que la empresa aseguradora emplea para desembolsar los importes de las reclamaciones producidas por la ocurrencia de siniestros en su cartera de pólizas, para un periodo determinado.
(2) Indica el porcentaje de las primas netas cobradas totales que la empresa aseguradora reserva para desembolsar los futuros importes de las reclamaciones producidas por la ocurrencia de siniestros en su cartera de pólizas, que aún no han sido indemnizadas a una fecha determinada.
(3) Indica la proporción de las primas devengadas que la empresa aseguradora emplea para atender los siniestros incurridos, durante un periodo determinado.
(4) Indica la proporción de las primas netas cobradas totales que la empresa aseguradora emplea para hacer frente a las comisiones de la intermediación de seguros, durante un periodo determinado.
(4) Indica la proporción de las primas netas cobradas totales que la empresa aseguradora emplea para hacer frente a los gastos de adquisición, durante un periodo determinado.
(6) Indica la proporción de las primas netas cobradas totales que la empresa aseguradora emplea para hacer frente al costo de sus gastos administrativos totales, representados por los gastos de personal y los gastos generales derivados del desarrollo de su actividad de seguros, durante un periodo determinado.
(7)  Indica la proporción de las primas devengadas que la empresa aseguradora emplea para operaciones de reaseguro cedido, durante un periodo determinado.
(8)  La tasa combinada, es la sumatoria de los índices relacionados con siniestros incurridos, comisiones y gastos de adquisición, gastos de administración y costo del reaseguro, si es mayor a 100% indica perdida técnica durante un periodo determinado.
(9) El Índice de Cobertura de Reservas es equivalente al cociente entre las Inversiones Aptas para la Representación de las Reservas Técnicas (Cuenta 201) y las Reservas Técnicas (Cuenta 401). Si el índice es mayor o igual que 1, hay suficiencia de cobertura. Habrá insuficiencia de cobertura si el índice es menor que uno.</t>
  </si>
  <si>
    <t>SALDO DE OPERACIONES POSITIVO TOTAL 
(En Miles de Bs.)</t>
  </si>
  <si>
    <t>Empresas de Seguros con Saldo de Operaciones Negativo (Pérdida)</t>
  </si>
  <si>
    <t>Saldo de Operaciones Negativo (Pérdida)
(En Miles de Bs.)</t>
  </si>
  <si>
    <t>% Saldo de Operaciones por empresa 
con respecto al Saldo de Operaciones Negativo Total</t>
  </si>
  <si>
    <t>SALDO DE OPERACIONES NEGATIVO TOTAL
(En Miles de Bs.)</t>
  </si>
  <si>
    <t>SALDO DE OPERACIONES GLOBAL 
(En Miles de Bs.)</t>
  </si>
  <si>
    <t>TOTAL PRIMERAS 10 EMPRESAS</t>
  </si>
  <si>
    <t>TOTAL SEGUNDAS 10 EMPRESAS</t>
  </si>
  <si>
    <t>TOTAL TERCERAS 10 EMPRESAS</t>
  </si>
  <si>
    <t>TOTAL EMPRESAS RESTANTES</t>
  </si>
  <si>
    <t>-</t>
  </si>
  <si>
    <t>MINISTERIO DEL PODER POPULAR DE ECONOMíA Y FINANZAS</t>
  </si>
  <si>
    <t>CAPITAL C.A.</t>
  </si>
  <si>
    <t>Agosto</t>
  </si>
  <si>
    <t>Cod_Empresa</t>
  </si>
  <si>
    <t>Logo</t>
  </si>
  <si>
    <t>Tasa_Cierre</t>
  </si>
  <si>
    <t>TOTAL VIDA</t>
  </si>
  <si>
    <t>ACCIDENTE ESCOLAR</t>
  </si>
  <si>
    <t>COMBINADO PERSONAS</t>
  </si>
  <si>
    <t>ENFERMEDADES GRAVES</t>
  </si>
  <si>
    <t>OTROS PERSONAS</t>
  </si>
  <si>
    <t>TOTAL NO VIDA</t>
  </si>
  <si>
    <t>RCV EMPRESARIAL</t>
  </si>
  <si>
    <t>VIDA FUNERARIO</t>
  </si>
  <si>
    <t>Seguros Seguroamiga C.A.</t>
  </si>
  <si>
    <t>SEGUROAMIGA C.A.</t>
  </si>
  <si>
    <t>Fecha</t>
  </si>
  <si>
    <t>RCV</t>
  </si>
  <si>
    <t>CapitalSocial</t>
  </si>
  <si>
    <t>TasaPromedio</t>
  </si>
  <si>
    <t>TasaCierre</t>
  </si>
  <si>
    <t>ADRIÁTICA C.A.</t>
  </si>
  <si>
    <t>PIRÁMIDE C.A.</t>
  </si>
  <si>
    <t>VÉRTICE, C.A.</t>
  </si>
  <si>
    <t>Seguros Seguramiga C.A.</t>
  </si>
  <si>
    <t>SEGURAMIGA C.A.</t>
  </si>
  <si>
    <t>Positivo</t>
  </si>
  <si>
    <t>Negativo</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</si>
</sst>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_-* #,##0.00\ _€_-;\-* #,##0.00\ _€_-;_-* &quot;-&quot;??\ _€_-;_-@_-"/>
    <numFmt numFmtId="165" formatCode="_-* #,##0.00_-;\-* #,##0.00_-;_-* &quot;-&quot;??_-;_-@_-"/>
    <numFmt numFmtId="167" formatCode="#,##0.00_ ;[Red]\-#,##0.00\ "/>
    <numFmt numFmtId="168" formatCode="#,##0.0_ ;[Red]\-#,##0.0\ "/>
    <numFmt numFmtId="169" formatCode="_(* #,##0.00_);_(* \(#,##0.00\);_(* &quot;-&quot;??_);_(@_)"/>
    <numFmt numFmtId="171" formatCode="#,##0.0_);\(#,##0.0\)"/>
    <numFmt numFmtId="172" formatCode="0.0%"/>
    <numFmt numFmtId="173" formatCode="0.0"/>
    <numFmt numFmtId="174" formatCode="0.0000"/>
    <numFmt numFmtId="175" formatCode="#,##0.0"/>
    <numFmt numFmtId="179" formatCode="dd/mm/yyyy"/>
  </numFmts>
  <fonts count="71"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font>
    <font>
      <i/>
      <sz val="14"/>
      <color theme="0" tint="-0.499984740745262"/>
      <name val="Calibri"/>
      <family val="2"/>
    </font>
    <font>
      <sz val="12"/>
      <color theme="1"/>
      <name val="Calibri"/>
      <family val="2"/>
      <scheme val="minor"/>
    </font>
    <font>
      <sz val="18"/>
      <color theme="3"/>
      <name val="Calibri Light"/>
      <family val="2"/>
      <scheme val="major"/>
    </font>
    <font>
      <sz val="10"/>
      <color indexed="8"/>
      <name val="Arial"/>
      <family val="2"/>
    </font>
    <font>
      <sz val="11"/>
      <color indexed="8"/>
      <name val="Calibri"/>
      <family val="2"/>
    </font>
    <font>
      <b/>
      <sz val="8"/>
      <name val="Arial Narrow"/>
      <family val="2"/>
    </font>
    <font>
      <sz val="10"/>
      <name val="Arial Narrow"/>
      <family val="2"/>
    </font>
    <font>
      <sz val="10"/>
      <color rgb="FFFF0000"/>
      <name val="Arial Narrow"/>
      <family val="2"/>
    </font>
    <font>
      <b/>
      <sz val="10"/>
      <name val="Arial Narrow"/>
      <family val="2"/>
    </font>
    <font>
      <b/>
      <sz val="14"/>
      <name val="Arial Narrow"/>
      <family val="2"/>
    </font>
    <font>
      <sz val="8"/>
      <name val="Arial"/>
      <family val="2"/>
      <charset val="1"/>
    </font>
    <font>
      <b/>
      <sz val="16"/>
      <name val="Arial Narrow"/>
      <family val="2"/>
    </font>
    <font>
      <sz val="10"/>
      <name val="Arial"/>
      <family val="2"/>
    </font>
    <font>
      <sz val="10"/>
      <name val="Tw Cen MT"/>
      <family val="2"/>
    </font>
    <font>
      <sz val="11"/>
      <name val="Arial Narrow"/>
      <family val="2"/>
    </font>
    <font>
      <sz val="11"/>
      <color rgb="FFFF0000"/>
      <name val="Arial Narrow"/>
      <family val="2"/>
    </font>
    <font>
      <sz val="11"/>
      <name val="Tw Cen MT"/>
      <family val="2"/>
    </font>
    <font>
      <b/>
      <sz val="9"/>
      <color rgb="FFFF0000"/>
      <name val="Arial Narrow"/>
      <family val="2"/>
    </font>
    <font>
      <b/>
      <sz val="11"/>
      <name val="Arial Narrow"/>
      <family val="2"/>
    </font>
    <font>
      <sz val="8"/>
      <name val="Arial Narrow"/>
      <family val="2"/>
    </font>
    <font>
      <sz val="10"/>
      <color indexed="8"/>
      <name val="Arial Narrow"/>
      <family val="2"/>
    </font>
    <font>
      <sz val="8"/>
      <name val="Tw Cen MT"/>
      <family val="2"/>
    </font>
    <font>
      <b/>
      <sz val="6"/>
      <name val="Arial Narrow"/>
      <family val="2"/>
    </font>
    <font>
      <b/>
      <sz val="9"/>
      <name val="Arial Narrow"/>
      <family val="2"/>
    </font>
    <font>
      <b/>
      <sz val="8"/>
      <color indexed="8"/>
      <name val="Arial Narrow"/>
      <family val="2"/>
    </font>
    <font>
      <sz val="11"/>
      <color indexed="8"/>
      <name val="Calibri"/>
      <family val="2"/>
    </font>
    <font>
      <b/>
      <sz val="11"/>
      <color theme="0"/>
      <name val="Calibri"/>
      <family val="2"/>
      <scheme val="minor"/>
    </font>
    <font>
      <sz val="11"/>
      <color indexed="8"/>
      <name val="Calibri"/>
      <family val="2"/>
    </font>
    <font>
      <sz val="11"/>
      <color indexed="8"/>
      <name val="Calibri"/>
      <family val="2"/>
    </font>
    <font>
      <sz val="11"/>
      <color indexed="8"/>
      <name val="Calibri"/>
      <family val="2"/>
    </font>
    <font>
      <sz val="10"/>
      <color indexed="8"/>
      <name val="Arial"/>
      <family val="2"/>
    </font>
    <font>
      <sz val="9"/>
      <name val="Arial Narrow"/>
      <family val="2"/>
    </font>
    <font>
      <sz val="10"/>
      <name val="Arial Narrow"/>
      <family val="2"/>
      <charset val="1"/>
    </font>
    <font>
      <b/>
      <sz val="10"/>
      <name val="Arial Narrow"/>
      <family val="2"/>
      <charset val="1"/>
    </font>
    <font>
      <b/>
      <sz val="8"/>
      <color theme="0"/>
      <name val="Arial Narrow"/>
      <family val="2"/>
    </font>
    <font>
      <sz val="7"/>
      <name val="Arial Narrow"/>
      <family val="2"/>
    </font>
    <font>
      <b/>
      <sz val="12"/>
      <name val="Arial Narrow"/>
      <family val="2"/>
    </font>
    <font>
      <sz val="8.5"/>
      <name val="Arial Narrow"/>
      <family val="2"/>
    </font>
    <font>
      <b/>
      <sz val="10"/>
      <color indexed="8"/>
      <name val="Arial Narrow"/>
      <family val="2"/>
    </font>
    <font>
      <b/>
      <sz val="10"/>
      <color indexed="10"/>
      <name val="Arial Narrow"/>
      <family val="2"/>
    </font>
    <font>
      <sz val="9"/>
      <color indexed="10"/>
      <name val="Arial Narrow"/>
      <family val="2"/>
    </font>
    <font>
      <b/>
      <sz val="7"/>
      <color theme="0"/>
      <name val="Arial Narrow"/>
      <family val="2"/>
    </font>
    <font>
      <b/>
      <sz val="12"/>
      <name val="Arial Narrow"/>
      <family val="2"/>
      <charset val="1"/>
    </font>
    <font>
      <sz val="10"/>
      <color indexed="9"/>
      <name val="Arial Narrow"/>
      <family val="2"/>
    </font>
    <font>
      <sz val="7"/>
      <color indexed="9"/>
      <name val="Arial Narrow"/>
      <family val="2"/>
    </font>
    <font>
      <b/>
      <sz val="8"/>
      <color indexed="12"/>
      <name val="Arial Narrow"/>
      <family val="2"/>
    </font>
    <font>
      <b/>
      <sz val="10"/>
      <name val="Tw Cen MT"/>
      <family val="2"/>
    </font>
    <font>
      <b/>
      <sz val="11"/>
      <name val="Tw Cen MT"/>
      <family val="2"/>
    </font>
    <font>
      <b/>
      <sz val="8"/>
      <name val="Arial Narrow"/>
      <family val="2"/>
      <charset val="1"/>
    </font>
    <font>
      <b/>
      <sz val="8"/>
      <name val="Tw Cen MT"/>
      <family val="2"/>
    </font>
    <font>
      <sz val="7"/>
      <name val="Tw Cen MT"/>
      <family val="2"/>
    </font>
    <font>
      <b/>
      <sz val="8"/>
      <color indexed="12"/>
      <name val="Tw Cen MT"/>
      <family val="2"/>
    </font>
    <font>
      <sz val="9"/>
      <name val="Tw Cen MT"/>
      <family val="2"/>
    </font>
    <font>
      <b/>
      <sz val="14"/>
      <color rgb="FF5BC2BA"/>
      <name val="Calibri"/>
      <family val="2"/>
    </font>
    <font>
      <b/>
      <sz val="14"/>
      <color rgb="FFFF0000"/>
      <name val="Calibri"/>
      <family val="2"/>
    </font>
    <font>
      <sz val="8"/>
      <color theme="0"/>
      <name val="Arial Narrow"/>
      <family val="2"/>
    </font>
    <font>
      <sz val="11"/>
      <color indexed="8"/>
      <name val="Calibri"/>
      <family val="2"/>
    </font>
    <font>
      <sz val="10"/>
      <color indexed="8"/>
      <name val="Arial"/>
      <family val="2"/>
    </font>
    <font>
      <sz val="11"/>
      <color indexed="8"/>
      <name val="Calibri"/>
      <family val="2"/>
    </font>
    <font>
      <sz val="11"/>
      <color indexed="8"/>
      <name val="Calibri"/>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theme="1"/>
      <name val="Arial"/>
      <family val="2"/>
    </font>
    <font>
      <sz val="11"/>
      <color indexed="8"/>
      <name val="Calibri"/>
      <family val="2"/>
    </font>
    <font>
      <sz val="10"/>
      <color indexed="8"/>
      <name val="Arial"/>
      <family val="2"/>
    </font>
  </fonts>
  <fills count="9">
    <fill>
      <patternFill patternType="none"/>
    </fill>
    <fill>
      <patternFill patternType="gray125"/>
    </fill>
    <fill>
      <patternFill patternType="solid">
        <fgColor rgb="FF5BC2BA"/>
        <bgColor indexed="64"/>
      </patternFill>
    </fill>
    <fill>
      <patternFill patternType="solid">
        <fgColor rgb="FF5BC2BA"/>
        <bgColor indexed="0"/>
      </patternFill>
    </fill>
    <fill>
      <patternFill patternType="solid">
        <fgColor theme="0"/>
        <bgColor indexed="64"/>
      </patternFill>
    </fill>
    <fill>
      <patternFill patternType="solid">
        <fgColor rgb="FFFFFFFF"/>
        <bgColor rgb="FFFFFFCC"/>
      </patternFill>
    </fill>
    <fill>
      <patternFill patternType="solid">
        <fgColor theme="1"/>
        <bgColor indexed="64"/>
      </patternFill>
    </fill>
    <fill>
      <patternFill patternType="solid">
        <fgColor theme="0" tint="-0.14999847407452621"/>
        <bgColor indexed="64"/>
      </patternFill>
    </fill>
    <fill>
      <patternFill patternType="solid">
        <fgColor theme="4"/>
        <bgColor theme="4"/>
      </patternFill>
    </fill>
  </fills>
  <borders count="39">
    <border>
      <left/>
      <right/>
      <top/>
      <bottom/>
      <diagonal/>
    </border>
    <border>
      <left style="thin">
        <color indexed="8"/>
      </left>
      <right style="thin">
        <color indexed="8"/>
      </right>
      <top/>
      <bottom style="thin">
        <color indexed="8"/>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diagonal/>
    </border>
    <border>
      <left style="thin">
        <color indexed="22"/>
      </left>
      <right/>
      <top/>
      <bottom style="thin">
        <color indexed="22"/>
      </bottom>
      <diagonal/>
    </border>
    <border>
      <left style="thin">
        <color indexed="22"/>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indexed="8"/>
      </right>
      <top/>
      <bottom/>
      <diagonal/>
    </border>
    <border>
      <left style="thin">
        <color indexed="8"/>
      </left>
      <right style="thin">
        <color indexed="8"/>
      </right>
      <top/>
      <bottom/>
      <diagonal/>
    </border>
    <border>
      <left style="thin">
        <color indexed="64"/>
      </left>
      <right/>
      <top/>
      <bottom/>
      <diagonal/>
    </border>
    <border>
      <left style="thin">
        <color auto="1"/>
      </left>
      <right style="thin">
        <color indexed="8"/>
      </right>
      <top/>
      <bottom style="thin">
        <color indexed="64"/>
      </bottom>
      <diagonal/>
    </border>
    <border>
      <left style="thin">
        <color indexed="8"/>
      </left>
      <right style="thin">
        <color indexed="8"/>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22"/>
      </left>
      <right/>
      <top/>
      <bottom/>
      <diagonal/>
    </border>
    <border>
      <left style="thin">
        <color indexed="22"/>
      </left>
      <right style="thin">
        <color indexed="22"/>
      </right>
      <top/>
      <bottom/>
      <diagonal/>
    </border>
    <border>
      <left style="thin">
        <color auto="1"/>
      </left>
      <right style="thin">
        <color indexed="8"/>
      </right>
      <top style="thin">
        <color indexed="64"/>
      </top>
      <bottom/>
      <diagonal/>
    </border>
    <border>
      <left style="thin">
        <color indexed="8"/>
      </left>
      <right style="thin">
        <color indexed="8"/>
      </right>
      <top style="thin">
        <color indexed="64"/>
      </top>
      <bottom/>
      <diagonal/>
    </border>
    <border>
      <left style="thin">
        <color indexed="8"/>
      </left>
      <right style="thin">
        <color indexed="64"/>
      </right>
      <top style="thin">
        <color indexed="64"/>
      </top>
      <bottom/>
      <diagonal/>
    </border>
    <border>
      <left style="thin">
        <color indexed="8"/>
      </left>
      <right style="thin">
        <color indexed="64"/>
      </right>
      <top/>
      <bottom/>
      <diagonal/>
    </border>
    <border>
      <left style="thin">
        <color indexed="8"/>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2C001E"/>
      </top>
      <bottom style="thin">
        <color indexed="64"/>
      </bottom>
      <diagonal/>
    </border>
    <border>
      <left/>
      <right/>
      <top style="thin">
        <color rgb="FF2C001E"/>
      </top>
      <bottom style="thin">
        <color indexed="64"/>
      </bottom>
      <diagonal/>
    </border>
    <border>
      <left/>
      <right style="thin">
        <color indexed="64"/>
      </right>
      <top style="thin">
        <color rgb="FF2C001E"/>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23">
    <xf numFmtId="0" fontId="0" fillId="0" borderId="0"/>
    <xf numFmtId="165" fontId="3" fillId="0" borderId="0" applyFont="0" applyFill="0" applyBorder="0" applyAlignment="0" applyProtection="0"/>
    <xf numFmtId="0" fontId="5" fillId="0" borderId="0"/>
    <xf numFmtId="0" fontId="6" fillId="0" borderId="0" applyNumberFormat="0" applyFill="0" applyBorder="0" applyAlignment="0" applyProtection="0"/>
    <xf numFmtId="0" fontId="7" fillId="0" borderId="0"/>
    <xf numFmtId="164" fontId="2" fillId="0" borderId="0" applyFont="0" applyFill="0" applyBorder="0" applyAlignment="0" applyProtection="0"/>
    <xf numFmtId="0" fontId="2" fillId="0" borderId="0"/>
    <xf numFmtId="0" fontId="1" fillId="0" borderId="0"/>
    <xf numFmtId="164" fontId="1" fillId="0" borderId="0" applyFont="0" applyFill="0" applyBorder="0" applyAlignment="0" applyProtection="0"/>
    <xf numFmtId="0" fontId="16" fillId="0" borderId="0"/>
    <xf numFmtId="0" fontId="16" fillId="0" borderId="0"/>
    <xf numFmtId="9" fontId="1" fillId="0" borderId="0" applyFont="0" applyFill="0" applyBorder="0" applyAlignment="0" applyProtection="0"/>
    <xf numFmtId="169" fontId="16" fillId="0" borderId="0" applyFont="0" applyFill="0" applyBorder="0" applyAlignment="0" applyProtection="0"/>
    <xf numFmtId="0" fontId="7" fillId="0" borderId="0"/>
    <xf numFmtId="0" fontId="7" fillId="0" borderId="0"/>
    <xf numFmtId="0" fontId="34" fillId="0" borderId="0"/>
    <xf numFmtId="0" fontId="7" fillId="0" borderId="0"/>
    <xf numFmtId="9" fontId="16" fillId="0" borderId="0" applyFont="0" applyFill="0" applyBorder="0" applyAlignment="0" applyProtection="0"/>
    <xf numFmtId="0" fontId="61" fillId="0" borderId="0"/>
    <xf numFmtId="0" fontId="7" fillId="0" borderId="0"/>
    <xf numFmtId="0" fontId="65" fillId="0" borderId="0"/>
    <xf numFmtId="0" fontId="67" fillId="0" borderId="0"/>
    <xf numFmtId="0" fontId="70" fillId="0" borderId="0"/>
  </cellStyleXfs>
  <cellXfs count="446">
    <xf numFmtId="0" fontId="0" fillId="0" borderId="0" xfId="0"/>
    <xf numFmtId="0" fontId="0" fillId="0" borderId="0" xfId="0" applyAlignment="1">
      <alignment horizontal="centerContinuous"/>
    </xf>
    <xf numFmtId="0" fontId="0" fillId="2" borderId="0" xfId="0" applyFill="1"/>
    <xf numFmtId="0" fontId="4" fillId="0" borderId="0" xfId="0" applyFont="1"/>
    <xf numFmtId="0" fontId="2" fillId="0" borderId="0" xfId="6"/>
    <xf numFmtId="0" fontId="8" fillId="0" borderId="2" xfId="4" applyFont="1" applyFill="1" applyBorder="1" applyAlignment="1">
      <alignment horizontal="right" wrapText="1"/>
    </xf>
    <xf numFmtId="0" fontId="8" fillId="0" borderId="2" xfId="4" applyFont="1" applyFill="1" applyBorder="1" applyAlignment="1">
      <alignment wrapText="1"/>
    </xf>
    <xf numFmtId="0" fontId="8" fillId="0" borderId="4" xfId="4" applyFont="1" applyFill="1" applyBorder="1" applyAlignment="1">
      <alignment horizontal="right" wrapText="1"/>
    </xf>
    <xf numFmtId="0" fontId="8" fillId="0" borderId="4" xfId="4" applyFont="1" applyFill="1" applyBorder="1" applyAlignment="1">
      <alignment wrapText="1"/>
    </xf>
    <xf numFmtId="0" fontId="8" fillId="0" borderId="2" xfId="3" applyFont="1" applyFill="1" applyBorder="1" applyAlignment="1">
      <alignment horizontal="right" wrapText="1"/>
    </xf>
    <xf numFmtId="0" fontId="8" fillId="0" borderId="2" xfId="3" applyFont="1" applyFill="1" applyBorder="1" applyAlignment="1">
      <alignment wrapText="1"/>
    </xf>
    <xf numFmtId="164" fontId="0" fillId="0" borderId="0" xfId="5" applyFont="1"/>
    <xf numFmtId="14" fontId="2" fillId="0" borderId="0" xfId="6" applyNumberFormat="1"/>
    <xf numFmtId="165" fontId="8" fillId="0" borderId="2" xfId="1" applyFont="1" applyFill="1" applyBorder="1" applyAlignment="1">
      <alignment horizontal="right" wrapText="1"/>
    </xf>
    <xf numFmtId="165" fontId="8" fillId="0" borderId="4" xfId="1" applyFont="1" applyFill="1" applyBorder="1" applyAlignment="1">
      <alignment horizontal="right" wrapText="1"/>
    </xf>
    <xf numFmtId="0" fontId="8" fillId="0" borderId="5" xfId="6" applyNumberFormat="1" applyFont="1" applyFill="1" applyBorder="1" applyAlignment="1">
      <alignment horizontal="right" wrapText="1"/>
    </xf>
    <xf numFmtId="0" fontId="8" fillId="3" borderId="1" xfId="4" applyFont="1" applyFill="1" applyBorder="1" applyAlignment="1">
      <alignment horizontal="center"/>
    </xf>
    <xf numFmtId="0" fontId="8" fillId="0" borderId="7" xfId="6" applyNumberFormat="1" applyFont="1" applyFill="1" applyBorder="1" applyAlignment="1">
      <alignment horizontal="right" wrapText="1"/>
    </xf>
    <xf numFmtId="0" fontId="0" fillId="0" borderId="0" xfId="0" applyAlignment="1">
      <alignment horizontal="center" vertical="center"/>
    </xf>
    <xf numFmtId="14" fontId="8" fillId="0" borderId="3" xfId="6" applyNumberFormat="1" applyFont="1" applyFill="1" applyBorder="1" applyAlignment="1">
      <alignment horizontal="right" wrapText="1"/>
    </xf>
    <xf numFmtId="0" fontId="8" fillId="0" borderId="3" xfId="6" applyNumberFormat="1" applyFont="1" applyFill="1" applyBorder="1" applyAlignment="1">
      <alignment horizontal="right" wrapText="1"/>
    </xf>
    <xf numFmtId="0" fontId="10" fillId="4" borderId="0" xfId="9" applyFont="1" applyFill="1"/>
    <xf numFmtId="0" fontId="17" fillId="0" borderId="0" xfId="9" applyFont="1"/>
    <xf numFmtId="0" fontId="18" fillId="4" borderId="0" xfId="9" applyFont="1" applyFill="1"/>
    <xf numFmtId="0" fontId="12" fillId="4" borderId="0" xfId="9" applyFont="1" applyFill="1"/>
    <xf numFmtId="0" fontId="19" fillId="4" borderId="0" xfId="9" applyFont="1" applyFill="1" applyAlignment="1">
      <alignment horizontal="right"/>
    </xf>
    <xf numFmtId="0" fontId="20" fillId="0" borderId="0" xfId="9" applyFont="1"/>
    <xf numFmtId="0" fontId="15" fillId="4" borderId="0" xfId="9" applyFont="1" applyFill="1" applyAlignment="1">
      <alignment horizontal="centerContinuous" vertical="center" wrapText="1"/>
    </xf>
    <xf numFmtId="0" fontId="12" fillId="4" borderId="0" xfId="9" applyFont="1" applyFill="1" applyAlignment="1">
      <alignment horizontal="centerContinuous" vertical="center" wrapText="1"/>
    </xf>
    <xf numFmtId="0" fontId="21" fillId="4" borderId="0" xfId="9" applyFont="1" applyFill="1" applyBorder="1" applyAlignment="1">
      <alignment horizontal="centerContinuous" vertical="center" wrapText="1"/>
    </xf>
    <xf numFmtId="0" fontId="22" fillId="4" borderId="0" xfId="9" applyFont="1" applyFill="1" applyAlignment="1"/>
    <xf numFmtId="0" fontId="10" fillId="4" borderId="0" xfId="9" applyFont="1" applyFill="1" applyBorder="1"/>
    <xf numFmtId="0" fontId="12" fillId="4" borderId="12" xfId="9" applyFont="1" applyFill="1" applyBorder="1" applyAlignment="1">
      <alignment horizontal="center"/>
    </xf>
    <xf numFmtId="0" fontId="18" fillId="0" borderId="0" xfId="9" applyFont="1"/>
    <xf numFmtId="0" fontId="11" fillId="4" borderId="0" xfId="9" applyFont="1" applyFill="1" applyAlignment="1">
      <alignment horizontal="right"/>
    </xf>
    <xf numFmtId="0" fontId="24" fillId="4" borderId="12" xfId="9" applyFont="1" applyFill="1" applyBorder="1" applyAlignment="1">
      <alignment horizontal="center" vertical="center"/>
    </xf>
    <xf numFmtId="167" fontId="10" fillId="4" borderId="19" xfId="9" applyNumberFormat="1" applyFont="1" applyFill="1" applyBorder="1" applyAlignment="1">
      <alignment horizontal="right" vertical="center" indent="1"/>
    </xf>
    <xf numFmtId="0" fontId="10" fillId="4" borderId="12" xfId="9" applyFont="1" applyFill="1" applyBorder="1" applyAlignment="1">
      <alignment horizontal="center" vertical="center"/>
    </xf>
    <xf numFmtId="4" fontId="0" fillId="0" borderId="0" xfId="0" applyNumberFormat="1"/>
    <xf numFmtId="0" fontId="0" fillId="0" borderId="0" xfId="0" applyBorder="1"/>
    <xf numFmtId="0" fontId="8" fillId="0" borderId="21" xfId="6" applyNumberFormat="1" applyFont="1" applyFill="1" applyBorder="1" applyAlignment="1">
      <alignment horizontal="right" wrapText="1"/>
    </xf>
    <xf numFmtId="0" fontId="8" fillId="0" borderId="21" xfId="4" applyNumberFormat="1" applyFont="1" applyFill="1" applyBorder="1" applyAlignment="1">
      <alignment horizontal="right" wrapText="1"/>
    </xf>
    <xf numFmtId="0" fontId="8" fillId="0" borderId="22" xfId="6" applyNumberFormat="1" applyFont="1" applyFill="1" applyBorder="1" applyAlignment="1">
      <alignment horizontal="right" wrapText="1"/>
    </xf>
    <xf numFmtId="0" fontId="8" fillId="0" borderId="2" xfId="13" applyFont="1" applyFill="1" applyBorder="1" applyAlignment="1">
      <alignment horizontal="right" wrapText="1"/>
    </xf>
    <xf numFmtId="0" fontId="8" fillId="0" borderId="2" xfId="13" applyFont="1" applyFill="1" applyBorder="1" applyAlignment="1">
      <alignment wrapText="1"/>
    </xf>
    <xf numFmtId="0" fontId="8" fillId="0" borderId="4" xfId="13" applyFont="1" applyFill="1" applyBorder="1" applyAlignment="1">
      <alignment horizontal="right" wrapText="1"/>
    </xf>
    <xf numFmtId="0" fontId="8" fillId="0" borderId="4" xfId="13" applyFont="1" applyFill="1" applyBorder="1" applyAlignment="1">
      <alignment wrapText="1"/>
    </xf>
    <xf numFmtId="0" fontId="29" fillId="0" borderId="2" xfId="4" applyFont="1" applyFill="1" applyBorder="1" applyAlignment="1">
      <alignment horizontal="right" wrapText="1"/>
    </xf>
    <xf numFmtId="0" fontId="29" fillId="0" borderId="2" xfId="4" applyFont="1" applyFill="1" applyBorder="1" applyAlignment="1">
      <alignment wrapText="1"/>
    </xf>
    <xf numFmtId="165" fontId="29" fillId="0" borderId="2" xfId="1" applyFont="1" applyFill="1" applyBorder="1" applyAlignment="1">
      <alignment horizontal="right" wrapText="1"/>
    </xf>
    <xf numFmtId="14" fontId="29" fillId="0" borderId="3" xfId="6" applyNumberFormat="1" applyFont="1" applyFill="1" applyBorder="1" applyAlignment="1">
      <alignment horizontal="right" wrapText="1"/>
    </xf>
    <xf numFmtId="0" fontId="29" fillId="0" borderId="3" xfId="6" applyNumberFormat="1" applyFont="1" applyFill="1" applyBorder="1" applyAlignment="1">
      <alignment horizontal="right" wrapText="1"/>
    </xf>
    <xf numFmtId="0" fontId="29" fillId="0" borderId="21" xfId="6" applyNumberFormat="1" applyFont="1" applyFill="1" applyBorder="1" applyAlignment="1">
      <alignment horizontal="right" wrapText="1"/>
    </xf>
    <xf numFmtId="0" fontId="29" fillId="0" borderId="21" xfId="4" applyNumberFormat="1" applyFont="1" applyFill="1" applyBorder="1" applyAlignment="1">
      <alignment horizontal="right" wrapText="1"/>
    </xf>
    <xf numFmtId="0" fontId="29" fillId="0" borderId="4" xfId="4" applyFont="1" applyFill="1" applyBorder="1" applyAlignment="1">
      <alignment horizontal="right" wrapText="1"/>
    </xf>
    <xf numFmtId="0" fontId="29" fillId="0" borderId="4" xfId="4" applyFont="1" applyFill="1" applyBorder="1" applyAlignment="1">
      <alignment wrapText="1"/>
    </xf>
    <xf numFmtId="165" fontId="29" fillId="0" borderId="4" xfId="1" applyFont="1" applyFill="1" applyBorder="1" applyAlignment="1">
      <alignment horizontal="right" wrapText="1"/>
    </xf>
    <xf numFmtId="0" fontId="29" fillId="0" borderId="22" xfId="6" applyNumberFormat="1" applyFont="1" applyFill="1" applyBorder="1" applyAlignment="1">
      <alignment horizontal="right" wrapText="1"/>
    </xf>
    <xf numFmtId="0" fontId="29" fillId="0" borderId="2" xfId="13" applyFont="1" applyFill="1" applyBorder="1" applyAlignment="1">
      <alignment horizontal="right" wrapText="1"/>
    </xf>
    <xf numFmtId="0" fontId="29" fillId="0" borderId="2" xfId="13" applyFont="1" applyFill="1" applyBorder="1" applyAlignment="1">
      <alignment wrapText="1"/>
    </xf>
    <xf numFmtId="0" fontId="29" fillId="0" borderId="4" xfId="13" applyFont="1" applyFill="1" applyBorder="1" applyAlignment="1">
      <alignment horizontal="right" wrapText="1"/>
    </xf>
    <xf numFmtId="0" fontId="29" fillId="0" borderId="4" xfId="13" applyFont="1" applyFill="1" applyBorder="1" applyAlignment="1">
      <alignment wrapText="1"/>
    </xf>
    <xf numFmtId="0" fontId="8" fillId="0" borderId="4" xfId="6" applyFont="1" applyFill="1" applyBorder="1" applyAlignment="1">
      <alignment horizontal="right" wrapText="1"/>
    </xf>
    <xf numFmtId="0" fontId="8" fillId="0" borderId="4" xfId="6" applyFont="1" applyFill="1" applyBorder="1" applyAlignment="1">
      <alignment wrapText="1"/>
    </xf>
    <xf numFmtId="0" fontId="8" fillId="0" borderId="2" xfId="6" applyFont="1" applyFill="1" applyBorder="1" applyAlignment="1">
      <alignment horizontal="right" wrapText="1"/>
    </xf>
    <xf numFmtId="0" fontId="8" fillId="0" borderId="2" xfId="6" applyFont="1" applyFill="1" applyBorder="1" applyAlignment="1">
      <alignment wrapText="1"/>
    </xf>
    <xf numFmtId="0" fontId="31" fillId="0" borderId="2" xfId="6" applyFont="1" applyFill="1" applyBorder="1" applyAlignment="1">
      <alignment horizontal="right" wrapText="1"/>
    </xf>
    <xf numFmtId="0" fontId="31" fillId="0" borderId="2" xfId="6" applyFont="1" applyFill="1" applyBorder="1" applyAlignment="1">
      <alignment wrapText="1"/>
    </xf>
    <xf numFmtId="165" fontId="31" fillId="0" borderId="2" xfId="1" applyFont="1" applyFill="1" applyBorder="1" applyAlignment="1">
      <alignment horizontal="right" wrapText="1"/>
    </xf>
    <xf numFmtId="14" fontId="31" fillId="0" borderId="3" xfId="6" applyNumberFormat="1" applyFont="1" applyFill="1" applyBorder="1" applyAlignment="1">
      <alignment horizontal="right" wrapText="1"/>
    </xf>
    <xf numFmtId="0" fontId="31" fillId="0" borderId="3" xfId="6" applyNumberFormat="1" applyFont="1" applyFill="1" applyBorder="1" applyAlignment="1">
      <alignment horizontal="right" wrapText="1"/>
    </xf>
    <xf numFmtId="0" fontId="31" fillId="0" borderId="21" xfId="6" applyNumberFormat="1" applyFont="1" applyFill="1" applyBorder="1" applyAlignment="1">
      <alignment horizontal="right" wrapText="1"/>
    </xf>
    <xf numFmtId="0" fontId="31" fillId="0" borderId="21" xfId="4" applyNumberFormat="1" applyFont="1" applyFill="1" applyBorder="1" applyAlignment="1">
      <alignment horizontal="right" wrapText="1"/>
    </xf>
    <xf numFmtId="0" fontId="31" fillId="0" borderId="4" xfId="6" applyFont="1" applyFill="1" applyBorder="1" applyAlignment="1">
      <alignment horizontal="right" wrapText="1"/>
    </xf>
    <xf numFmtId="0" fontId="31" fillId="0" borderId="4" xfId="6" applyFont="1" applyFill="1" applyBorder="1" applyAlignment="1">
      <alignment wrapText="1"/>
    </xf>
    <xf numFmtId="165" fontId="31" fillId="0" borderId="4" xfId="1" applyFont="1" applyFill="1" applyBorder="1" applyAlignment="1">
      <alignment horizontal="right" wrapText="1"/>
    </xf>
    <xf numFmtId="0" fontId="31" fillId="0" borderId="22" xfId="6" applyNumberFormat="1" applyFont="1" applyFill="1" applyBorder="1" applyAlignment="1">
      <alignment horizontal="right" wrapText="1"/>
    </xf>
    <xf numFmtId="4" fontId="8" fillId="0" borderId="2" xfId="4" applyNumberFormat="1" applyFont="1" applyFill="1" applyBorder="1" applyAlignment="1">
      <alignment horizontal="right" wrapText="1"/>
    </xf>
    <xf numFmtId="0" fontId="32" fillId="0" borderId="2" xfId="6" applyFont="1" applyFill="1" applyBorder="1" applyAlignment="1">
      <alignment horizontal="right" wrapText="1"/>
    </xf>
    <xf numFmtId="0" fontId="32" fillId="0" borderId="2" xfId="6" applyFont="1" applyFill="1" applyBorder="1" applyAlignment="1">
      <alignment wrapText="1"/>
    </xf>
    <xf numFmtId="165" fontId="32" fillId="0" borderId="2" xfId="1" applyFont="1" applyFill="1" applyBorder="1" applyAlignment="1">
      <alignment horizontal="right" wrapText="1"/>
    </xf>
    <xf numFmtId="14" fontId="32" fillId="0" borderId="3" xfId="6" applyNumberFormat="1" applyFont="1" applyFill="1" applyBorder="1" applyAlignment="1">
      <alignment horizontal="right" wrapText="1"/>
    </xf>
    <xf numFmtId="0" fontId="32" fillId="0" borderId="3" xfId="6" applyNumberFormat="1" applyFont="1" applyFill="1" applyBorder="1" applyAlignment="1">
      <alignment horizontal="right" wrapText="1"/>
    </xf>
    <xf numFmtId="0" fontId="32" fillId="0" borderId="21" xfId="6" applyNumberFormat="1" applyFont="1" applyFill="1" applyBorder="1" applyAlignment="1">
      <alignment horizontal="right" wrapText="1"/>
    </xf>
    <xf numFmtId="0" fontId="32" fillId="0" borderId="21" xfId="4" applyNumberFormat="1" applyFont="1" applyFill="1" applyBorder="1" applyAlignment="1">
      <alignment horizontal="right" wrapText="1"/>
    </xf>
    <xf numFmtId="0" fontId="32" fillId="0" borderId="4" xfId="6" applyFont="1" applyFill="1" applyBorder="1" applyAlignment="1">
      <alignment horizontal="right" wrapText="1"/>
    </xf>
    <xf numFmtId="0" fontId="32" fillId="0" borderId="4" xfId="6" applyFont="1" applyFill="1" applyBorder="1" applyAlignment="1">
      <alignment wrapText="1"/>
    </xf>
    <xf numFmtId="165" fontId="32" fillId="0" borderId="4" xfId="1" applyFont="1" applyFill="1" applyBorder="1" applyAlignment="1">
      <alignment horizontal="right" wrapText="1"/>
    </xf>
    <xf numFmtId="0" fontId="32" fillId="0" borderId="22" xfId="6" applyNumberFormat="1" applyFont="1" applyFill="1" applyBorder="1" applyAlignment="1">
      <alignment horizontal="right" wrapText="1"/>
    </xf>
    <xf numFmtId="0" fontId="8" fillId="0" borderId="2" xfId="14" applyFont="1" applyFill="1" applyBorder="1" applyAlignment="1">
      <alignment horizontal="right" wrapText="1"/>
    </xf>
    <xf numFmtId="0" fontId="8" fillId="0" borderId="2" xfId="14" applyFont="1" applyFill="1" applyBorder="1" applyAlignment="1">
      <alignment wrapText="1"/>
    </xf>
    <xf numFmtId="4" fontId="8" fillId="0" borderId="2" xfId="14" applyNumberFormat="1" applyFont="1" applyFill="1" applyBorder="1" applyAlignment="1">
      <alignment horizontal="right" wrapText="1"/>
    </xf>
    <xf numFmtId="14" fontId="0" fillId="0" borderId="0" xfId="0" applyNumberFormat="1"/>
    <xf numFmtId="0" fontId="33" fillId="0" borderId="2" xfId="15" applyFont="1" applyFill="1" applyBorder="1" applyAlignment="1">
      <alignment horizontal="right" wrapText="1"/>
    </xf>
    <xf numFmtId="0" fontId="33" fillId="0" borderId="2" xfId="15" applyFont="1" applyFill="1" applyBorder="1" applyAlignment="1">
      <alignment wrapText="1"/>
    </xf>
    <xf numFmtId="4" fontId="33" fillId="0" borderId="2" xfId="15" applyNumberFormat="1" applyFont="1" applyFill="1" applyBorder="1" applyAlignment="1">
      <alignment horizontal="right" wrapText="1"/>
    </xf>
    <xf numFmtId="0" fontId="9" fillId="4" borderId="9" xfId="9" applyFont="1" applyFill="1" applyBorder="1" applyAlignment="1">
      <alignment horizontal="center" vertical="center" wrapText="1"/>
    </xf>
    <xf numFmtId="0" fontId="0" fillId="0" borderId="0" xfId="0" applyNumberFormat="1"/>
    <xf numFmtId="4" fontId="8" fillId="0" borderId="4" xfId="4" applyNumberFormat="1" applyFont="1" applyFill="1" applyBorder="1" applyAlignment="1">
      <alignment horizontal="right" wrapText="1"/>
    </xf>
    <xf numFmtId="0" fontId="8" fillId="0" borderId="2" xfId="16" applyFont="1" applyFill="1" applyBorder="1" applyAlignment="1">
      <alignment horizontal="right" wrapText="1"/>
    </xf>
    <xf numFmtId="0" fontId="8" fillId="0" borderId="2" xfId="16" applyFont="1" applyFill="1" applyBorder="1" applyAlignment="1">
      <alignment wrapText="1"/>
    </xf>
    <xf numFmtId="4" fontId="8" fillId="0" borderId="2" xfId="16" applyNumberFormat="1" applyFont="1" applyFill="1" applyBorder="1" applyAlignment="1">
      <alignment horizontal="right" wrapText="1"/>
    </xf>
    <xf numFmtId="0" fontId="8" fillId="0" borderId="4" xfId="16" applyFont="1" applyFill="1" applyBorder="1" applyAlignment="1">
      <alignment horizontal="right" wrapText="1"/>
    </xf>
    <xf numFmtId="4" fontId="8" fillId="0" borderId="4" xfId="16" applyNumberFormat="1" applyFont="1" applyFill="1" applyBorder="1" applyAlignment="1">
      <alignment horizontal="right" wrapText="1"/>
    </xf>
    <xf numFmtId="0" fontId="10" fillId="0" borderId="0" xfId="9" applyFont="1"/>
    <xf numFmtId="0" fontId="9" fillId="4" borderId="0" xfId="9" applyFont="1" applyFill="1" applyAlignment="1">
      <alignment vertical="center"/>
    </xf>
    <xf numFmtId="0" fontId="10" fillId="0" borderId="0" xfId="9" applyFont="1" applyBorder="1"/>
    <xf numFmtId="0" fontId="9" fillId="4" borderId="12" xfId="9" applyFont="1" applyFill="1" applyBorder="1" applyAlignment="1">
      <alignment horizontal="center"/>
    </xf>
    <xf numFmtId="0" fontId="28" fillId="4" borderId="0" xfId="9" applyFont="1" applyFill="1" applyBorder="1" applyAlignment="1">
      <alignment horizontal="left" vertical="center"/>
    </xf>
    <xf numFmtId="167" fontId="23" fillId="4" borderId="0" xfId="9" applyNumberFormat="1" applyFont="1" applyFill="1" applyBorder="1" applyAlignment="1">
      <alignment horizontal="right" vertical="center" indent="1"/>
    </xf>
    <xf numFmtId="167" fontId="23" fillId="4" borderId="19" xfId="9" applyNumberFormat="1" applyFont="1" applyFill="1" applyBorder="1" applyAlignment="1">
      <alignment horizontal="right" vertical="center" indent="1"/>
    </xf>
    <xf numFmtId="0" fontId="9" fillId="4" borderId="0" xfId="9" applyFont="1" applyFill="1" applyBorder="1" applyAlignment="1">
      <alignment horizontal="left" vertical="center"/>
    </xf>
    <xf numFmtId="0" fontId="9" fillId="4" borderId="0" xfId="9" applyFont="1" applyFill="1" applyBorder="1" applyAlignment="1">
      <alignment vertical="center"/>
    </xf>
    <xf numFmtId="0" fontId="35" fillId="4" borderId="0" xfId="9" applyFont="1" applyFill="1" applyAlignment="1"/>
    <xf numFmtId="0" fontId="36" fillId="5" borderId="16" xfId="9" applyFont="1" applyFill="1" applyBorder="1" applyAlignment="1"/>
    <xf numFmtId="0" fontId="37" fillId="5" borderId="28" xfId="9" applyFont="1" applyFill="1" applyBorder="1" applyAlignment="1">
      <alignment vertical="center"/>
    </xf>
    <xf numFmtId="167" fontId="37" fillId="5" borderId="28" xfId="9" applyNumberFormat="1" applyFont="1" applyFill="1" applyBorder="1" applyAlignment="1">
      <alignment horizontal="right" vertical="center" indent="1"/>
    </xf>
    <xf numFmtId="167" fontId="37" fillId="5" borderId="29" xfId="9" applyNumberFormat="1" applyFont="1" applyFill="1" applyBorder="1" applyAlignment="1">
      <alignment vertical="center"/>
    </xf>
    <xf numFmtId="0" fontId="35" fillId="0" borderId="0" xfId="9" applyFont="1" applyAlignment="1"/>
    <xf numFmtId="0" fontId="9" fillId="4" borderId="0" xfId="9" applyFont="1" applyFill="1" applyAlignment="1">
      <alignment horizontal="left" vertical="top"/>
    </xf>
    <xf numFmtId="168" fontId="23" fillId="4" borderId="0" xfId="9" applyNumberFormat="1" applyFont="1" applyFill="1"/>
    <xf numFmtId="0" fontId="23" fillId="4" borderId="0" xfId="9" applyFont="1" applyFill="1"/>
    <xf numFmtId="168" fontId="23" fillId="4" borderId="0" xfId="9" applyNumberFormat="1" applyFont="1" applyFill="1" applyAlignment="1">
      <alignment horizontal="right" vertical="top"/>
    </xf>
    <xf numFmtId="0" fontId="38" fillId="4" borderId="8" xfId="9" applyFont="1" applyFill="1" applyBorder="1" applyAlignment="1">
      <alignment vertical="center"/>
    </xf>
    <xf numFmtId="0" fontId="9" fillId="4" borderId="8" xfId="9" applyFont="1" applyFill="1" applyBorder="1" applyAlignment="1">
      <alignment vertical="center"/>
    </xf>
    <xf numFmtId="0" fontId="39" fillId="4" borderId="0" xfId="9" applyFont="1" applyFill="1" applyAlignment="1">
      <alignment horizontal="justify" vertical="top" wrapText="1"/>
    </xf>
    <xf numFmtId="0" fontId="23" fillId="0" borderId="0" xfId="9" applyFont="1"/>
    <xf numFmtId="0" fontId="41" fillId="0" borderId="0" xfId="9" applyFont="1"/>
    <xf numFmtId="0" fontId="10" fillId="0" borderId="0" xfId="9" applyFont="1" applyAlignment="1">
      <alignment wrapText="1"/>
    </xf>
    <xf numFmtId="167" fontId="10" fillId="4" borderId="0" xfId="9" applyNumberFormat="1" applyFont="1" applyFill="1"/>
    <xf numFmtId="0" fontId="9" fillId="5" borderId="9" xfId="9" applyFont="1" applyFill="1" applyBorder="1" applyAlignment="1">
      <alignment horizontal="center" vertical="center"/>
    </xf>
    <xf numFmtId="0" fontId="42" fillId="4" borderId="0" xfId="9" applyFont="1" applyFill="1" applyBorder="1" applyAlignment="1">
      <alignment horizontal="left" vertical="center"/>
    </xf>
    <xf numFmtId="167" fontId="10" fillId="4" borderId="0" xfId="9" applyNumberFormat="1" applyFont="1" applyFill="1" applyBorder="1" applyAlignment="1">
      <alignment horizontal="right" vertical="center" indent="1"/>
    </xf>
    <xf numFmtId="169" fontId="10" fillId="0" borderId="0" xfId="12" applyFont="1"/>
    <xf numFmtId="169" fontId="10" fillId="0" borderId="0" xfId="9" applyNumberFormat="1" applyFont="1"/>
    <xf numFmtId="171" fontId="10" fillId="0" borderId="0" xfId="9" applyNumberFormat="1" applyFont="1"/>
    <xf numFmtId="0" fontId="12" fillId="4" borderId="0" xfId="9" applyFont="1" applyFill="1" applyBorder="1" applyAlignment="1">
      <alignment horizontal="left" vertical="center"/>
    </xf>
    <xf numFmtId="0" fontId="12" fillId="4" borderId="0" xfId="9" applyFont="1" applyFill="1" applyBorder="1" applyAlignment="1">
      <alignment vertical="center"/>
    </xf>
    <xf numFmtId="167" fontId="10" fillId="0" borderId="0" xfId="9" applyNumberFormat="1" applyFont="1"/>
    <xf numFmtId="0" fontId="12" fillId="0" borderId="0" xfId="9" applyFont="1"/>
    <xf numFmtId="0" fontId="43" fillId="0" borderId="0" xfId="9" applyFont="1"/>
    <xf numFmtId="0" fontId="10" fillId="5" borderId="30" xfId="9" applyFont="1" applyFill="1" applyBorder="1"/>
    <xf numFmtId="0" fontId="12" fillId="5" borderId="31" xfId="9" applyFont="1" applyFill="1" applyBorder="1" applyAlignment="1">
      <alignment vertical="center"/>
    </xf>
    <xf numFmtId="167" fontId="12" fillId="5" borderId="31" xfId="9" applyNumberFormat="1" applyFont="1" applyFill="1" applyBorder="1" applyAlignment="1">
      <alignment horizontal="right" vertical="center" indent="1"/>
    </xf>
    <xf numFmtId="167" fontId="12" fillId="5" borderId="32" xfId="9" applyNumberFormat="1" applyFont="1" applyFill="1" applyBorder="1" applyAlignment="1">
      <alignment horizontal="right" vertical="center" indent="1"/>
    </xf>
    <xf numFmtId="167" fontId="44" fillId="0" borderId="0" xfId="9" applyNumberFormat="1" applyFont="1" applyAlignment="1"/>
    <xf numFmtId="169" fontId="35" fillId="0" borderId="0" xfId="12" applyFont="1" applyAlignment="1"/>
    <xf numFmtId="0" fontId="10" fillId="4" borderId="33" xfId="9" applyFont="1" applyFill="1" applyBorder="1"/>
    <xf numFmtId="0" fontId="9" fillId="4" borderId="34" xfId="9" applyFont="1" applyFill="1" applyBorder="1" applyAlignment="1">
      <alignment horizontal="left" vertical="top"/>
    </xf>
    <xf numFmtId="168" fontId="23" fillId="4" borderId="34" xfId="9" applyNumberFormat="1" applyFont="1" applyFill="1" applyBorder="1"/>
    <xf numFmtId="0" fontId="23" fillId="4" borderId="34" xfId="9" applyFont="1" applyFill="1" applyBorder="1"/>
    <xf numFmtId="0" fontId="23" fillId="4" borderId="34" xfId="9" applyFont="1" applyFill="1" applyBorder="1" applyAlignment="1">
      <alignment horizontal="right"/>
    </xf>
    <xf numFmtId="0" fontId="10" fillId="4" borderId="35" xfId="9" applyFont="1" applyFill="1" applyBorder="1"/>
    <xf numFmtId="0" fontId="45" fillId="4" borderId="0" xfId="9" applyFont="1" applyFill="1" applyBorder="1" applyAlignment="1">
      <alignment vertical="center"/>
    </xf>
    <xf numFmtId="168" fontId="10" fillId="4" borderId="0" xfId="9" applyNumberFormat="1" applyFont="1" applyFill="1"/>
    <xf numFmtId="167" fontId="27" fillId="4" borderId="0" xfId="9" applyNumberFormat="1" applyFont="1" applyFill="1" applyAlignment="1">
      <alignment horizontal="right"/>
    </xf>
    <xf numFmtId="0" fontId="10" fillId="4" borderId="16" xfId="9" applyFont="1" applyFill="1" applyBorder="1"/>
    <xf numFmtId="0" fontId="36" fillId="5" borderId="16" xfId="9" applyFont="1" applyFill="1" applyBorder="1"/>
    <xf numFmtId="0" fontId="10" fillId="0" borderId="0" xfId="9" applyFont="1" applyFill="1"/>
    <xf numFmtId="4" fontId="10" fillId="0" borderId="0" xfId="9" applyNumberFormat="1" applyFont="1"/>
    <xf numFmtId="4" fontId="10" fillId="0" borderId="0" xfId="9" applyNumberFormat="1" applyFont="1" applyFill="1"/>
    <xf numFmtId="172" fontId="10" fillId="0" borderId="0" xfId="17" applyNumberFormat="1" applyFont="1" applyFill="1"/>
    <xf numFmtId="173" fontId="10" fillId="0" borderId="0" xfId="9" applyNumberFormat="1" applyFont="1" applyFill="1"/>
    <xf numFmtId="167" fontId="10" fillId="0" borderId="0" xfId="9" applyNumberFormat="1" applyFont="1" applyFill="1"/>
    <xf numFmtId="0" fontId="20" fillId="4" borderId="0" xfId="9" applyFont="1" applyFill="1"/>
    <xf numFmtId="0" fontId="17" fillId="4" borderId="0" xfId="9" applyFont="1" applyFill="1" applyAlignment="1">
      <alignment horizontal="centerContinuous" vertical="center"/>
    </xf>
    <xf numFmtId="167" fontId="10" fillId="4" borderId="0" xfId="9" applyNumberFormat="1" applyFont="1" applyFill="1" applyBorder="1" applyAlignment="1">
      <alignment horizontal="center" vertical="center"/>
    </xf>
    <xf numFmtId="167" fontId="10" fillId="4" borderId="19" xfId="9" applyNumberFormat="1" applyFont="1" applyFill="1" applyBorder="1" applyAlignment="1">
      <alignment horizontal="center" vertical="center"/>
    </xf>
    <xf numFmtId="0" fontId="47" fillId="4" borderId="16" xfId="9" applyFont="1" applyFill="1" applyBorder="1"/>
    <xf numFmtId="0" fontId="12" fillId="4" borderId="28" xfId="9" applyFont="1" applyFill="1" applyBorder="1" applyAlignment="1">
      <alignment vertical="center"/>
    </xf>
    <xf numFmtId="167" fontId="12" fillId="4" borderId="28" xfId="9" applyNumberFormat="1" applyFont="1" applyFill="1" applyBorder="1" applyAlignment="1">
      <alignment horizontal="center" vertical="center"/>
    </xf>
    <xf numFmtId="167" fontId="12" fillId="4" borderId="29" xfId="9" applyNumberFormat="1" applyFont="1" applyFill="1" applyBorder="1" applyAlignment="1">
      <alignment horizontal="center" vertical="center"/>
    </xf>
    <xf numFmtId="0" fontId="48" fillId="4" borderId="33" xfId="9" applyFont="1" applyFill="1" applyBorder="1"/>
    <xf numFmtId="0" fontId="23" fillId="4" borderId="34" xfId="9" applyFont="1" applyFill="1" applyBorder="1" applyAlignment="1">
      <alignment horizontal="left"/>
    </xf>
    <xf numFmtId="0" fontId="17" fillId="4" borderId="34" xfId="9" applyFont="1" applyFill="1" applyBorder="1"/>
    <xf numFmtId="0" fontId="38" fillId="4" borderId="0" xfId="9" applyFont="1" applyFill="1" applyBorder="1" applyAlignment="1">
      <alignment vertical="center"/>
    </xf>
    <xf numFmtId="0" fontId="23" fillId="4" borderId="0" xfId="9" applyFont="1" applyFill="1" applyAlignment="1">
      <alignment horizontal="left"/>
    </xf>
    <xf numFmtId="0" fontId="49" fillId="4" borderId="0" xfId="9" applyFont="1" applyFill="1" applyAlignment="1">
      <alignment vertical="center" wrapText="1"/>
    </xf>
    <xf numFmtId="167" fontId="17" fillId="0" borderId="0" xfId="9" applyNumberFormat="1" applyFont="1"/>
    <xf numFmtId="0" fontId="50" fillId="4" borderId="0" xfId="9" applyFont="1" applyFill="1"/>
    <xf numFmtId="0" fontId="17" fillId="4" borderId="0" xfId="9" applyFont="1" applyFill="1"/>
    <xf numFmtId="0" fontId="51" fillId="4" borderId="0" xfId="9" applyFont="1" applyFill="1" applyAlignment="1"/>
    <xf numFmtId="0" fontId="24" fillId="4" borderId="33" xfId="9" applyFont="1" applyFill="1" applyBorder="1" applyAlignment="1">
      <alignment horizontal="center" vertical="center"/>
    </xf>
    <xf numFmtId="0" fontId="24" fillId="4" borderId="34" xfId="9" applyFont="1" applyFill="1" applyBorder="1" applyAlignment="1">
      <alignment horizontal="left" vertical="center"/>
    </xf>
    <xf numFmtId="167" fontId="10" fillId="4" borderId="34" xfId="9" applyNumberFormat="1" applyFont="1" applyFill="1" applyBorder="1" applyAlignment="1">
      <alignment horizontal="right" vertical="center" indent="1"/>
    </xf>
    <xf numFmtId="0" fontId="24" fillId="4" borderId="0" xfId="9" applyFont="1" applyFill="1" applyBorder="1" applyAlignment="1">
      <alignment horizontal="left" vertical="center"/>
    </xf>
    <xf numFmtId="0" fontId="10" fillId="4" borderId="0" xfId="9" applyFont="1" applyFill="1" applyBorder="1" applyAlignment="1">
      <alignment horizontal="left" vertical="center"/>
    </xf>
    <xf numFmtId="0" fontId="36" fillId="5" borderId="16" xfId="9" applyFont="1" applyFill="1" applyBorder="1" applyAlignment="1">
      <alignment horizontal="center" vertical="center"/>
    </xf>
    <xf numFmtId="0" fontId="37" fillId="5" borderId="28" xfId="9" applyFont="1" applyFill="1" applyBorder="1" applyAlignment="1">
      <alignment horizontal="left" vertical="center" wrapText="1"/>
    </xf>
    <xf numFmtId="167" fontId="37" fillId="5" borderId="29" xfId="9" applyNumberFormat="1" applyFont="1" applyFill="1" applyBorder="1" applyAlignment="1">
      <alignment horizontal="right" vertical="center" indent="1"/>
    </xf>
    <xf numFmtId="0" fontId="37" fillId="5" borderId="16" xfId="9" applyFont="1" applyFill="1" applyBorder="1" applyAlignment="1">
      <alignment horizontal="center" vertical="center"/>
    </xf>
    <xf numFmtId="0" fontId="20" fillId="4" borderId="33" xfId="9" applyFont="1" applyFill="1" applyBorder="1"/>
    <xf numFmtId="0" fontId="20" fillId="4" borderId="34" xfId="9" applyFont="1" applyFill="1" applyBorder="1"/>
    <xf numFmtId="0" fontId="20" fillId="4" borderId="20" xfId="9" applyFont="1" applyFill="1" applyBorder="1"/>
    <xf numFmtId="0" fontId="9" fillId="4" borderId="12" xfId="9" applyFont="1" applyFill="1" applyBorder="1" applyAlignment="1">
      <alignment horizontal="left" vertical="top"/>
    </xf>
    <xf numFmtId="0" fontId="23" fillId="4" borderId="0" xfId="9" applyFont="1" applyFill="1" applyBorder="1"/>
    <xf numFmtId="14" fontId="9" fillId="4" borderId="0" xfId="9" applyNumberFormat="1" applyFont="1" applyFill="1" applyBorder="1" applyAlignment="1">
      <alignment horizontal="right"/>
    </xf>
    <xf numFmtId="0" fontId="23" fillId="4" borderId="35" xfId="9" applyFont="1" applyFill="1" applyBorder="1"/>
    <xf numFmtId="0" fontId="23" fillId="4" borderId="8" xfId="9" applyFont="1" applyFill="1" applyBorder="1" applyAlignment="1">
      <alignment horizontal="justify" vertical="top" wrapText="1"/>
    </xf>
    <xf numFmtId="0" fontId="23" fillId="4" borderId="36" xfId="9" applyFont="1" applyFill="1" applyBorder="1" applyAlignment="1">
      <alignment horizontal="justify" vertical="top" wrapText="1"/>
    </xf>
    <xf numFmtId="169" fontId="20" fillId="0" borderId="0" xfId="9" applyNumberFormat="1" applyFont="1"/>
    <xf numFmtId="169" fontId="20" fillId="0" borderId="0" xfId="12" applyFont="1"/>
    <xf numFmtId="174" fontId="20" fillId="0" borderId="0" xfId="9" applyNumberFormat="1" applyFont="1"/>
    <xf numFmtId="0" fontId="25" fillId="4" borderId="0" xfId="9" applyFont="1" applyFill="1"/>
    <xf numFmtId="0" fontId="25" fillId="0" borderId="0" xfId="9" applyFont="1"/>
    <xf numFmtId="0" fontId="25" fillId="0" borderId="0" xfId="9" applyFont="1" applyBorder="1"/>
    <xf numFmtId="0" fontId="9" fillId="4" borderId="0" xfId="9" applyFont="1" applyFill="1"/>
    <xf numFmtId="0" fontId="17" fillId="0" borderId="0" xfId="9" applyFont="1" applyBorder="1"/>
    <xf numFmtId="0" fontId="28" fillId="4" borderId="33" xfId="9" applyFont="1" applyFill="1" applyBorder="1" applyAlignment="1">
      <alignment horizontal="center" vertical="center"/>
    </xf>
    <xf numFmtId="167" fontId="23" fillId="4" borderId="34" xfId="9" applyNumberFormat="1" applyFont="1" applyFill="1" applyBorder="1" applyAlignment="1">
      <alignment horizontal="right" vertical="center" indent="1"/>
    </xf>
    <xf numFmtId="167" fontId="23" fillId="4" borderId="20" xfId="9" applyNumberFormat="1" applyFont="1" applyFill="1" applyBorder="1" applyAlignment="1">
      <alignment horizontal="right" vertical="center" indent="1"/>
    </xf>
    <xf numFmtId="168" fontId="20" fillId="0" borderId="0" xfId="9" applyNumberFormat="1" applyFont="1"/>
    <xf numFmtId="0" fontId="9" fillId="4" borderId="12" xfId="9" applyFont="1" applyFill="1" applyBorder="1" applyAlignment="1">
      <alignment horizontal="center" vertical="center"/>
    </xf>
    <xf numFmtId="0" fontId="28" fillId="4" borderId="12" xfId="9" applyFont="1" applyFill="1" applyBorder="1" applyAlignment="1">
      <alignment horizontal="center" vertical="center"/>
    </xf>
    <xf numFmtId="0" fontId="9" fillId="4" borderId="16" xfId="9" applyFont="1" applyFill="1" applyBorder="1" applyAlignment="1">
      <alignment horizontal="center" vertical="center"/>
    </xf>
    <xf numFmtId="0" fontId="9" fillId="4" borderId="28" xfId="9" applyFont="1" applyFill="1" applyBorder="1" applyAlignment="1">
      <alignment horizontal="left" vertical="center"/>
    </xf>
    <xf numFmtId="167" fontId="9" fillId="4" borderId="28" xfId="9" applyNumberFormat="1" applyFont="1" applyFill="1" applyBorder="1" applyAlignment="1">
      <alignment horizontal="right" vertical="center" indent="1"/>
    </xf>
    <xf numFmtId="167" fontId="9" fillId="4" borderId="29" xfId="9" applyNumberFormat="1" applyFont="1" applyFill="1" applyBorder="1" applyAlignment="1">
      <alignment horizontal="right" vertical="center" indent="1"/>
    </xf>
    <xf numFmtId="169" fontId="17" fillId="0" borderId="0" xfId="12" applyFont="1"/>
    <xf numFmtId="0" fontId="37" fillId="5" borderId="35" xfId="9" applyFont="1" applyFill="1" applyBorder="1" applyAlignment="1">
      <alignment horizontal="center" vertical="center"/>
    </xf>
    <xf numFmtId="0" fontId="37" fillId="5" borderId="8" xfId="9" applyFont="1" applyFill="1" applyBorder="1" applyAlignment="1">
      <alignment vertical="center"/>
    </xf>
    <xf numFmtId="167" fontId="37" fillId="5" borderId="8" xfId="9" applyNumberFormat="1" applyFont="1" applyFill="1" applyBorder="1" applyAlignment="1">
      <alignment horizontal="right" vertical="center" indent="1"/>
    </xf>
    <xf numFmtId="167" fontId="37" fillId="5" borderId="36" xfId="9" applyNumberFormat="1" applyFont="1" applyFill="1" applyBorder="1" applyAlignment="1">
      <alignment horizontal="right" vertical="center" indent="1"/>
    </xf>
    <xf numFmtId="0" fontId="17" fillId="4" borderId="33" xfId="9" applyFont="1" applyFill="1" applyBorder="1"/>
    <xf numFmtId="0" fontId="17" fillId="4" borderId="20" xfId="9" applyFont="1" applyFill="1" applyBorder="1"/>
    <xf numFmtId="0" fontId="27" fillId="4" borderId="12" xfId="9" applyFont="1" applyFill="1" applyBorder="1" applyAlignment="1">
      <alignment horizontal="left" vertical="top"/>
    </xf>
    <xf numFmtId="0" fontId="17" fillId="4" borderId="0" xfId="9" applyFont="1" applyFill="1" applyBorder="1"/>
    <xf numFmtId="0" fontId="53" fillId="4" borderId="0" xfId="9" applyFont="1" applyFill="1" applyBorder="1"/>
    <xf numFmtId="168" fontId="23" fillId="4" borderId="19" xfId="9" applyNumberFormat="1" applyFont="1" applyFill="1" applyBorder="1" applyAlignment="1">
      <alignment horizontal="right" vertical="top"/>
    </xf>
    <xf numFmtId="0" fontId="17" fillId="4" borderId="12" xfId="9" applyFont="1" applyFill="1" applyBorder="1"/>
    <xf numFmtId="0" fontId="54" fillId="4" borderId="0" xfId="9" applyFont="1" applyFill="1" applyBorder="1" applyAlignment="1">
      <alignment horizontal="justify" vertical="top" wrapText="1"/>
    </xf>
    <xf numFmtId="0" fontId="54" fillId="4" borderId="19" xfId="9" applyFont="1" applyFill="1" applyBorder="1" applyAlignment="1">
      <alignment horizontal="justify" vertical="top" wrapText="1"/>
    </xf>
    <xf numFmtId="0" fontId="54" fillId="0" borderId="0" xfId="9" applyFont="1" applyAlignment="1">
      <alignment horizontal="justify" vertical="top" wrapText="1"/>
    </xf>
    <xf numFmtId="0" fontId="55" fillId="0" borderId="0" xfId="9" applyFont="1" applyAlignment="1">
      <alignment vertical="center" wrapText="1"/>
    </xf>
    <xf numFmtId="0" fontId="56" fillId="0" borderId="0" xfId="9" applyFont="1" applyAlignment="1"/>
    <xf numFmtId="0" fontId="50" fillId="0" borderId="0" xfId="9" applyFont="1" applyFill="1" applyBorder="1" applyAlignment="1">
      <alignment vertical="center"/>
    </xf>
    <xf numFmtId="175" fontId="50" fillId="0" borderId="0" xfId="9" applyNumberFormat="1" applyFont="1" applyFill="1" applyBorder="1" applyAlignment="1">
      <alignment vertical="center"/>
    </xf>
    <xf numFmtId="4" fontId="50" fillId="0" borderId="0" xfId="9" applyNumberFormat="1" applyFont="1" applyFill="1" applyBorder="1" applyAlignment="1">
      <alignment vertical="center"/>
    </xf>
    <xf numFmtId="0" fontId="58" fillId="0" borderId="0" xfId="0" applyFont="1" applyAlignment="1">
      <alignment horizontal="left" vertical="center"/>
    </xf>
    <xf numFmtId="0" fontId="58" fillId="6" borderId="0" xfId="0" applyFont="1" applyFill="1" applyAlignment="1">
      <alignment horizontal="center" vertical="center"/>
    </xf>
    <xf numFmtId="0" fontId="57" fillId="7" borderId="0" xfId="0" applyFont="1" applyFill="1" applyAlignment="1">
      <alignment horizontal="center" vertical="center"/>
    </xf>
    <xf numFmtId="168" fontId="59" fillId="4" borderId="0" xfId="9" applyNumberFormat="1" applyFont="1" applyFill="1" applyAlignment="1">
      <alignment horizontal="right" vertical="top"/>
    </xf>
    <xf numFmtId="168" fontId="59" fillId="0" borderId="20" xfId="9" applyNumberFormat="1" applyFont="1" applyBorder="1" applyAlignment="1">
      <alignment horizontal="right" vertical="top"/>
    </xf>
    <xf numFmtId="168" fontId="59" fillId="4" borderId="20" xfId="9" applyNumberFormat="1" applyFont="1" applyFill="1" applyBorder="1" applyAlignment="1">
      <alignment horizontal="right"/>
    </xf>
    <xf numFmtId="168" fontId="59" fillId="4" borderId="19" xfId="9" applyNumberFormat="1" applyFont="1" applyFill="1" applyBorder="1" applyAlignment="1">
      <alignment horizontal="right"/>
    </xf>
    <xf numFmtId="167" fontId="45" fillId="0" borderId="0" xfId="9" applyNumberFormat="1" applyFont="1" applyAlignment="1">
      <alignment horizontal="center"/>
    </xf>
    <xf numFmtId="167" fontId="10" fillId="4" borderId="8" xfId="9" applyNumberFormat="1" applyFont="1" applyFill="1" applyBorder="1" applyAlignment="1">
      <alignment horizontal="right" vertical="center" indent="1"/>
    </xf>
    <xf numFmtId="0" fontId="60" fillId="0" borderId="2" xfId="18" applyFont="1" applyFill="1" applyBorder="1" applyAlignment="1">
      <alignment horizontal="right" wrapText="1"/>
    </xf>
    <xf numFmtId="0" fontId="60" fillId="0" borderId="2" xfId="18" applyFont="1" applyFill="1" applyBorder="1" applyAlignment="1">
      <alignment wrapText="1"/>
    </xf>
    <xf numFmtId="4" fontId="60" fillId="0" borderId="2" xfId="18" applyNumberFormat="1" applyFont="1" applyFill="1" applyBorder="1" applyAlignment="1">
      <alignment horizontal="right" wrapText="1"/>
    </xf>
    <xf numFmtId="4" fontId="60" fillId="0" borderId="4" xfId="18" applyNumberFormat="1" applyFont="1" applyFill="1" applyBorder="1" applyAlignment="1">
      <alignment horizontal="right" wrapText="1"/>
    </xf>
    <xf numFmtId="0" fontId="60" fillId="0" borderId="4" xfId="18" applyFont="1" applyFill="1" applyBorder="1" applyAlignment="1">
      <alignment horizontal="right" wrapText="1"/>
    </xf>
    <xf numFmtId="0" fontId="60" fillId="0" borderId="4" xfId="18" applyFont="1" applyFill="1" applyBorder="1" applyAlignment="1">
      <alignment wrapText="1"/>
    </xf>
    <xf numFmtId="0" fontId="8" fillId="0" borderId="2" xfId="18" applyFont="1" applyFill="1" applyBorder="1" applyAlignment="1">
      <alignment wrapText="1"/>
    </xf>
    <xf numFmtId="4" fontId="8" fillId="0" borderId="4" xfId="14" applyNumberFormat="1" applyFont="1" applyFill="1" applyBorder="1" applyAlignment="1">
      <alignment horizontal="right" wrapText="1"/>
    </xf>
    <xf numFmtId="0" fontId="8" fillId="0" borderId="4" xfId="14" applyFont="1" applyFill="1" applyBorder="1" applyAlignment="1">
      <alignment horizontal="right" wrapText="1"/>
    </xf>
    <xf numFmtId="0" fontId="62" fillId="0" borderId="2" xfId="4" applyFont="1" applyFill="1" applyBorder="1" applyAlignment="1">
      <alignment horizontal="right" wrapText="1"/>
    </xf>
    <xf numFmtId="0" fontId="62" fillId="0" borderId="2" xfId="4" applyFont="1" applyFill="1" applyBorder="1" applyAlignment="1">
      <alignment wrapText="1"/>
    </xf>
    <xf numFmtId="4" fontId="62" fillId="0" borderId="2" xfId="4" applyNumberFormat="1" applyFont="1" applyFill="1" applyBorder="1" applyAlignment="1">
      <alignment horizontal="right" wrapText="1"/>
    </xf>
    <xf numFmtId="14" fontId="62" fillId="0" borderId="3" xfId="6" applyNumberFormat="1" applyFont="1" applyFill="1" applyBorder="1" applyAlignment="1">
      <alignment horizontal="right" wrapText="1"/>
    </xf>
    <xf numFmtId="0" fontId="62" fillId="0" borderId="3" xfId="6" applyNumberFormat="1" applyFont="1" applyFill="1" applyBorder="1" applyAlignment="1">
      <alignment horizontal="right" wrapText="1"/>
    </xf>
    <xf numFmtId="0" fontId="62" fillId="0" borderId="21" xfId="6" applyNumberFormat="1" applyFont="1" applyFill="1" applyBorder="1" applyAlignment="1">
      <alignment horizontal="right" wrapText="1"/>
    </xf>
    <xf numFmtId="0" fontId="62" fillId="0" borderId="4" xfId="4" applyFont="1" applyFill="1" applyBorder="1" applyAlignment="1">
      <alignment horizontal="right" wrapText="1"/>
    </xf>
    <xf numFmtId="0" fontId="62" fillId="0" borderId="4" xfId="4" applyFont="1" applyFill="1" applyBorder="1" applyAlignment="1">
      <alignment wrapText="1"/>
    </xf>
    <xf numFmtId="4" fontId="62" fillId="0" borderId="4" xfId="4" applyNumberFormat="1" applyFont="1" applyFill="1" applyBorder="1" applyAlignment="1">
      <alignment horizontal="right" wrapText="1"/>
    </xf>
    <xf numFmtId="0" fontId="62" fillId="0" borderId="22" xfId="6" applyNumberFormat="1" applyFont="1" applyFill="1" applyBorder="1" applyAlignment="1">
      <alignment horizontal="right" wrapText="1"/>
    </xf>
    <xf numFmtId="0" fontId="63" fillId="0" borderId="0" xfId="6" applyFont="1" applyFill="1" applyAlignment="1">
      <alignment horizontal="right" wrapText="1"/>
    </xf>
    <xf numFmtId="0" fontId="63" fillId="0" borderId="0" xfId="0" applyFont="1" applyFill="1" applyAlignment="1">
      <alignment horizontal="right" wrapText="1"/>
    </xf>
    <xf numFmtId="0" fontId="63" fillId="3" borderId="1" xfId="0" applyFont="1" applyFill="1" applyBorder="1" applyAlignment="1">
      <alignment horizontal="center"/>
    </xf>
    <xf numFmtId="0" fontId="8" fillId="0" borderId="0" xfId="6" applyNumberFormat="1" applyFont="1" applyFill="1" applyAlignment="1">
      <alignment horizontal="right" wrapText="1"/>
    </xf>
    <xf numFmtId="0" fontId="8" fillId="0" borderId="0" xfId="6" applyNumberFormat="1" applyFont="1" applyFill="1" applyBorder="1" applyAlignment="1">
      <alignment horizontal="right" wrapText="1"/>
    </xf>
    <xf numFmtId="0" fontId="8" fillId="0" borderId="4" xfId="19" applyFont="1" applyFill="1" applyBorder="1" applyAlignment="1">
      <alignment horizontal="right" wrapText="1"/>
    </xf>
    <xf numFmtId="0" fontId="8" fillId="0" borderId="4" xfId="19" applyFont="1" applyFill="1" applyBorder="1" applyAlignment="1">
      <alignment wrapText="1"/>
    </xf>
    <xf numFmtId="4" fontId="8" fillId="0" borderId="4" xfId="19" applyNumberFormat="1" applyFont="1" applyFill="1" applyBorder="1" applyAlignment="1">
      <alignment horizontal="right" wrapText="1"/>
    </xf>
    <xf numFmtId="14" fontId="0" fillId="0" borderId="0" xfId="0" applyNumberFormat="1" applyBorder="1"/>
    <xf numFmtId="14" fontId="8" fillId="0" borderId="22" xfId="6" applyNumberFormat="1" applyFont="1" applyFill="1" applyBorder="1" applyAlignment="1">
      <alignment horizontal="right" wrapText="1"/>
    </xf>
    <xf numFmtId="0" fontId="64" fillId="0" borderId="2" xfId="4" applyFont="1" applyFill="1" applyBorder="1" applyAlignment="1">
      <alignment horizontal="right" wrapText="1"/>
    </xf>
    <xf numFmtId="0" fontId="64" fillId="0" borderId="2" xfId="4" applyFont="1" applyFill="1" applyBorder="1" applyAlignment="1">
      <alignment wrapText="1"/>
    </xf>
    <xf numFmtId="4" fontId="64" fillId="0" borderId="2" xfId="4" applyNumberFormat="1" applyFont="1" applyFill="1" applyBorder="1" applyAlignment="1">
      <alignment horizontal="right" wrapText="1"/>
    </xf>
    <xf numFmtId="165" fontId="64" fillId="0" borderId="2" xfId="1" applyFont="1" applyFill="1" applyBorder="1" applyAlignment="1">
      <alignment horizontal="right" wrapText="1"/>
    </xf>
    <xf numFmtId="14" fontId="64" fillId="0" borderId="3" xfId="6" applyNumberFormat="1" applyFont="1" applyFill="1" applyBorder="1" applyAlignment="1">
      <alignment horizontal="right" wrapText="1"/>
    </xf>
    <xf numFmtId="0" fontId="64" fillId="0" borderId="3" xfId="6" applyNumberFormat="1" applyFont="1" applyFill="1" applyBorder="1" applyAlignment="1">
      <alignment horizontal="right" wrapText="1"/>
    </xf>
    <xf numFmtId="0" fontId="64" fillId="0" borderId="21" xfId="6" applyNumberFormat="1" applyFont="1" applyFill="1" applyBorder="1" applyAlignment="1">
      <alignment horizontal="right" wrapText="1"/>
    </xf>
    <xf numFmtId="0" fontId="64" fillId="0" borderId="0" xfId="6" applyNumberFormat="1" applyFont="1" applyFill="1" applyAlignment="1">
      <alignment horizontal="right" wrapText="1"/>
    </xf>
    <xf numFmtId="0" fontId="64" fillId="0" borderId="4" xfId="4" applyFont="1" applyFill="1" applyBorder="1" applyAlignment="1">
      <alignment horizontal="right" wrapText="1"/>
    </xf>
    <xf numFmtId="0" fontId="64" fillId="0" borderId="4" xfId="4" applyFont="1" applyFill="1" applyBorder="1" applyAlignment="1">
      <alignment wrapText="1"/>
    </xf>
    <xf numFmtId="4" fontId="64" fillId="0" borderId="4" xfId="4" applyNumberFormat="1" applyFont="1" applyFill="1" applyBorder="1" applyAlignment="1">
      <alignment horizontal="right" wrapText="1"/>
    </xf>
    <xf numFmtId="165" fontId="64" fillId="0" borderId="4" xfId="1" applyFont="1" applyFill="1" applyBorder="1" applyAlignment="1">
      <alignment horizontal="right" wrapText="1"/>
    </xf>
    <xf numFmtId="0" fontId="64" fillId="0" borderId="22" xfId="6" applyNumberFormat="1" applyFont="1" applyFill="1" applyBorder="1" applyAlignment="1">
      <alignment horizontal="right" wrapText="1"/>
    </xf>
    <xf numFmtId="0" fontId="64" fillId="0" borderId="0" xfId="6" applyNumberFormat="1" applyFont="1" applyFill="1" applyBorder="1" applyAlignment="1">
      <alignment horizontal="right" wrapText="1"/>
    </xf>
    <xf numFmtId="0" fontId="64" fillId="0" borderId="2" xfId="20" applyFont="1" applyFill="1" applyBorder="1" applyAlignment="1">
      <alignment horizontal="right" wrapText="1"/>
    </xf>
    <xf numFmtId="0" fontId="64" fillId="0" borderId="2" xfId="20" applyFont="1" applyFill="1" applyBorder="1" applyAlignment="1">
      <alignment wrapText="1"/>
    </xf>
    <xf numFmtId="4" fontId="64" fillId="0" borderId="2" xfId="20" applyNumberFormat="1" applyFont="1" applyFill="1" applyBorder="1" applyAlignment="1">
      <alignment horizontal="right" wrapText="1"/>
    </xf>
    <xf numFmtId="0" fontId="8" fillId="0" borderId="4" xfId="14" applyFont="1" applyFill="1" applyBorder="1" applyAlignment="1">
      <alignment wrapText="1"/>
    </xf>
    <xf numFmtId="4" fontId="8" fillId="0" borderId="2" xfId="13" applyNumberFormat="1" applyFont="1" applyFill="1" applyBorder="1" applyAlignment="1">
      <alignment horizontal="right" wrapText="1"/>
    </xf>
    <xf numFmtId="4" fontId="8" fillId="0" borderId="4" xfId="13" applyNumberFormat="1" applyFont="1" applyFill="1" applyBorder="1" applyAlignment="1">
      <alignment horizontal="right" wrapText="1"/>
    </xf>
    <xf numFmtId="14" fontId="0" fillId="0" borderId="37" xfId="0" applyNumberFormat="1" applyFont="1" applyBorder="1"/>
    <xf numFmtId="0" fontId="0" fillId="0" borderId="0" xfId="0" applyAlignment="1">
      <alignment horizontal="left" vertical="center"/>
    </xf>
    <xf numFmtId="0" fontId="66" fillId="0" borderId="2" xfId="4" applyFont="1" applyFill="1" applyBorder="1" applyAlignment="1">
      <alignment horizontal="right" wrapText="1"/>
    </xf>
    <xf numFmtId="0" fontId="66" fillId="0" borderId="2" xfId="4" applyFont="1" applyFill="1" applyBorder="1" applyAlignment="1">
      <alignment wrapText="1"/>
    </xf>
    <xf numFmtId="4" fontId="66" fillId="0" borderId="2" xfId="4" applyNumberFormat="1" applyFont="1" applyFill="1" applyBorder="1" applyAlignment="1">
      <alignment horizontal="right" wrapText="1"/>
    </xf>
    <xf numFmtId="165" fontId="66" fillId="0" borderId="2" xfId="1" applyFont="1" applyFill="1" applyBorder="1" applyAlignment="1">
      <alignment horizontal="right" wrapText="1"/>
    </xf>
    <xf numFmtId="179" fontId="66" fillId="0" borderId="3" xfId="6" applyNumberFormat="1" applyFont="1" applyFill="1" applyBorder="1" applyAlignment="1">
      <alignment horizontal="right" wrapText="1"/>
    </xf>
    <xf numFmtId="0" fontId="66" fillId="0" borderId="3" xfId="6" applyNumberFormat="1" applyFont="1" applyFill="1" applyBorder="1" applyAlignment="1">
      <alignment horizontal="right" wrapText="1"/>
    </xf>
    <xf numFmtId="0" fontId="66" fillId="0" borderId="21" xfId="6" applyNumberFormat="1" applyFont="1" applyFill="1" applyBorder="1" applyAlignment="1">
      <alignment horizontal="right" wrapText="1"/>
    </xf>
    <xf numFmtId="0" fontId="66" fillId="0" borderId="0" xfId="6" applyNumberFormat="1" applyFont="1" applyFill="1" applyAlignment="1">
      <alignment horizontal="right" wrapText="1"/>
    </xf>
    <xf numFmtId="0" fontId="66" fillId="0" borderId="4" xfId="4" applyFont="1" applyFill="1" applyBorder="1" applyAlignment="1">
      <alignment horizontal="right" wrapText="1"/>
    </xf>
    <xf numFmtId="0" fontId="66" fillId="0" borderId="4" xfId="4" applyFont="1" applyFill="1" applyBorder="1" applyAlignment="1">
      <alignment wrapText="1"/>
    </xf>
    <xf numFmtId="4" fontId="66" fillId="0" borderId="4" xfId="4" applyNumberFormat="1" applyFont="1" applyFill="1" applyBorder="1" applyAlignment="1">
      <alignment horizontal="right" wrapText="1"/>
    </xf>
    <xf numFmtId="165" fontId="66" fillId="0" borderId="4" xfId="1" applyFont="1" applyFill="1" applyBorder="1" applyAlignment="1">
      <alignment horizontal="right" wrapText="1"/>
    </xf>
    <xf numFmtId="0" fontId="66" fillId="0" borderId="22" xfId="6" applyNumberFormat="1" applyFont="1" applyFill="1" applyBorder="1" applyAlignment="1">
      <alignment horizontal="right" wrapText="1"/>
    </xf>
    <xf numFmtId="0" fontId="66" fillId="0" borderId="0" xfId="6" applyNumberFormat="1" applyFont="1" applyFill="1" applyBorder="1" applyAlignment="1">
      <alignment horizontal="right" wrapText="1"/>
    </xf>
    <xf numFmtId="0" fontId="66" fillId="0" borderId="2" xfId="21" applyFont="1" applyFill="1" applyBorder="1" applyAlignment="1">
      <alignment horizontal="right" wrapText="1"/>
    </xf>
    <xf numFmtId="0" fontId="66" fillId="0" borderId="2" xfId="21" applyFont="1" applyFill="1" applyBorder="1" applyAlignment="1">
      <alignment wrapText="1"/>
    </xf>
    <xf numFmtId="4" fontId="66" fillId="0" borderId="2" xfId="21" applyNumberFormat="1" applyFont="1" applyFill="1" applyBorder="1" applyAlignment="1">
      <alignment horizontal="right" wrapText="1"/>
    </xf>
    <xf numFmtId="179" fontId="0" fillId="0" borderId="0" xfId="0" applyNumberFormat="1"/>
    <xf numFmtId="0" fontId="68" fillId="0" borderId="0" xfId="0" applyFont="1"/>
    <xf numFmtId="0" fontId="16" fillId="0" borderId="0" xfId="9" applyFont="1" applyAlignment="1">
      <alignment horizontal="right"/>
    </xf>
    <xf numFmtId="2" fontId="68" fillId="0" borderId="0" xfId="0" applyNumberFormat="1" applyFont="1" applyAlignment="1">
      <alignment horizontal="center"/>
    </xf>
    <xf numFmtId="0" fontId="69" fillId="0" borderId="2" xfId="22" applyFont="1" applyFill="1" applyBorder="1" applyAlignment="1">
      <alignment horizontal="right" wrapText="1"/>
    </xf>
    <xf numFmtId="0" fontId="69" fillId="0" borderId="2" xfId="22" applyFont="1" applyFill="1" applyBorder="1" applyAlignment="1">
      <alignment wrapText="1"/>
    </xf>
    <xf numFmtId="4" fontId="69" fillId="0" borderId="2" xfId="22" applyNumberFormat="1" applyFont="1" applyFill="1" applyBorder="1" applyAlignment="1">
      <alignment horizontal="right" wrapText="1"/>
    </xf>
    <xf numFmtId="179" fontId="8" fillId="0" borderId="3" xfId="6" applyNumberFormat="1" applyFont="1" applyFill="1" applyBorder="1" applyAlignment="1">
      <alignment horizontal="right" wrapText="1"/>
    </xf>
    <xf numFmtId="0" fontId="30" fillId="8" borderId="38" xfId="0" applyFont="1" applyFill="1" applyBorder="1"/>
    <xf numFmtId="0" fontId="16" fillId="0" borderId="0" xfId="19" applyFont="1" applyFill="1" applyAlignment="1">
      <alignment horizontal="right"/>
    </xf>
    <xf numFmtId="0" fontId="0" fillId="0" borderId="0" xfId="0" applyFill="1" applyBorder="1" applyAlignment="1">
      <alignment horizontal="center" vertical="center"/>
    </xf>
    <xf numFmtId="4" fontId="8" fillId="0" borderId="2" xfId="1" applyNumberFormat="1" applyFont="1" applyFill="1" applyBorder="1" applyAlignment="1">
      <alignment horizontal="right" wrapText="1"/>
    </xf>
    <xf numFmtId="4" fontId="33" fillId="0" borderId="2" xfId="1" applyNumberFormat="1" applyFont="1" applyFill="1" applyBorder="1" applyAlignment="1">
      <alignment horizontal="right" wrapText="1"/>
    </xf>
    <xf numFmtId="4" fontId="0" fillId="0" borderId="0" xfId="1" applyNumberFormat="1" applyFont="1"/>
    <xf numFmtId="4" fontId="8" fillId="0" borderId="4" xfId="1" applyNumberFormat="1" applyFont="1" applyFill="1" applyBorder="1" applyAlignment="1">
      <alignment horizontal="right" wrapText="1"/>
    </xf>
    <xf numFmtId="4" fontId="60" fillId="0" borderId="2" xfId="1" applyNumberFormat="1" applyFont="1" applyFill="1" applyBorder="1" applyAlignment="1">
      <alignment horizontal="right" wrapText="1"/>
    </xf>
    <xf numFmtId="4" fontId="60" fillId="0" borderId="4" xfId="1" applyNumberFormat="1" applyFont="1" applyFill="1" applyBorder="1" applyAlignment="1">
      <alignment horizontal="right" wrapText="1"/>
    </xf>
    <xf numFmtId="4" fontId="64" fillId="0" borderId="2" xfId="1" applyNumberFormat="1" applyFont="1" applyFill="1" applyBorder="1" applyAlignment="1">
      <alignment horizontal="right" wrapText="1"/>
    </xf>
    <xf numFmtId="4" fontId="66" fillId="0" borderId="2" xfId="1" applyNumberFormat="1" applyFont="1" applyFill="1" applyBorder="1" applyAlignment="1">
      <alignment horizontal="right" wrapText="1"/>
    </xf>
    <xf numFmtId="4" fontId="69" fillId="0" borderId="2" xfId="1" applyNumberFormat="1" applyFont="1" applyFill="1" applyBorder="1" applyAlignment="1">
      <alignment horizontal="right" wrapText="1"/>
    </xf>
    <xf numFmtId="4" fontId="8" fillId="0" borderId="2" xfId="22" applyNumberFormat="1" applyFont="1" applyFill="1" applyBorder="1" applyAlignment="1">
      <alignment horizontal="right" wrapText="1"/>
    </xf>
    <xf numFmtId="0" fontId="0" fillId="0" borderId="2" xfId="0" applyBorder="1"/>
    <xf numFmtId="0" fontId="8" fillId="0" borderId="0" xfId="4" applyFont="1" applyFill="1" applyBorder="1" applyAlignment="1">
      <alignment horizontal="right" wrapText="1"/>
    </xf>
    <xf numFmtId="0" fontId="8" fillId="0" borderId="0" xfId="4" applyFont="1" applyFill="1" applyBorder="1" applyAlignment="1">
      <alignment wrapText="1"/>
    </xf>
    <xf numFmtId="4" fontId="0" fillId="0" borderId="2" xfId="0" applyNumberFormat="1" applyBorder="1"/>
    <xf numFmtId="165" fontId="8" fillId="0" borderId="0" xfId="1" applyFont="1" applyFill="1" applyBorder="1" applyAlignment="1">
      <alignment horizontal="right" wrapText="1"/>
    </xf>
    <xf numFmtId="0" fontId="7" fillId="0" borderId="2" xfId="4" applyBorder="1"/>
    <xf numFmtId="165" fontId="0" fillId="0" borderId="2" xfId="1" applyFont="1" applyBorder="1"/>
    <xf numFmtId="0" fontId="8" fillId="0" borderId="2" xfId="0" applyFont="1" applyFill="1" applyBorder="1" applyAlignment="1">
      <alignment horizontal="right" wrapText="1"/>
    </xf>
    <xf numFmtId="0" fontId="8" fillId="0" borderId="6" xfId="6" applyNumberFormat="1" applyFont="1" applyFill="1" applyBorder="1" applyAlignment="1">
      <alignment horizontal="right" wrapText="1"/>
    </xf>
    <xf numFmtId="0" fontId="8" fillId="0" borderId="4" xfId="3" applyFont="1" applyFill="1" applyBorder="1" applyAlignment="1">
      <alignment horizontal="right" wrapText="1"/>
    </xf>
    <xf numFmtId="0" fontId="8" fillId="0" borderId="4" xfId="3" applyFont="1" applyFill="1" applyBorder="1" applyAlignment="1">
      <alignment wrapText="1"/>
    </xf>
    <xf numFmtId="0" fontId="8" fillId="0" borderId="0" xfId="14" applyFont="1" applyFill="1" applyBorder="1" applyAlignment="1">
      <alignment horizontal="right" wrapText="1"/>
    </xf>
    <xf numFmtId="0" fontId="33" fillId="0" borderId="4" xfId="15" applyFont="1" applyFill="1" applyBorder="1" applyAlignment="1">
      <alignment horizontal="right" wrapText="1"/>
    </xf>
    <xf numFmtId="0" fontId="8" fillId="0" borderId="2" xfId="19" applyFont="1" applyFill="1" applyBorder="1" applyAlignment="1">
      <alignment horizontal="right" wrapText="1"/>
    </xf>
    <xf numFmtId="0" fontId="0" fillId="0" borderId="4" xfId="0" applyBorder="1"/>
    <xf numFmtId="0" fontId="8" fillId="0" borderId="0" xfId="14" applyFont="1" applyFill="1" applyBorder="1" applyAlignment="1">
      <alignment wrapText="1"/>
    </xf>
    <xf numFmtId="0" fontId="60" fillId="0" borderId="0" xfId="18" applyFont="1" applyFill="1" applyBorder="1" applyAlignment="1">
      <alignment wrapText="1"/>
    </xf>
    <xf numFmtId="0" fontId="33" fillId="0" borderId="0" xfId="15" applyFont="1" applyFill="1" applyBorder="1" applyAlignment="1">
      <alignment wrapText="1"/>
    </xf>
    <xf numFmtId="0" fontId="8" fillId="0" borderId="2" xfId="19" applyFont="1" applyFill="1" applyBorder="1" applyAlignment="1">
      <alignment wrapText="1"/>
    </xf>
    <xf numFmtId="4" fontId="8" fillId="0" borderId="0" xfId="14" applyNumberFormat="1" applyFont="1" applyFill="1" applyBorder="1" applyAlignment="1">
      <alignment horizontal="right" wrapText="1"/>
    </xf>
    <xf numFmtId="4" fontId="33" fillId="0" borderId="4" xfId="15" applyNumberFormat="1" applyFont="1" applyFill="1" applyBorder="1" applyAlignment="1">
      <alignment horizontal="right" wrapText="1"/>
    </xf>
    <xf numFmtId="4" fontId="8" fillId="0" borderId="2" xfId="19" applyNumberFormat="1" applyFont="1" applyFill="1" applyBorder="1" applyAlignment="1">
      <alignment horizontal="right" wrapText="1"/>
    </xf>
    <xf numFmtId="4" fontId="0" fillId="0" borderId="4" xfId="0" applyNumberFormat="1" applyBorder="1"/>
    <xf numFmtId="4" fontId="0" fillId="0" borderId="2" xfId="1" applyNumberFormat="1" applyFont="1" applyBorder="1"/>
    <xf numFmtId="4" fontId="8" fillId="0" borderId="0" xfId="1" applyNumberFormat="1" applyFont="1" applyFill="1" applyBorder="1" applyAlignment="1">
      <alignment horizontal="right" wrapText="1"/>
    </xf>
    <xf numFmtId="4" fontId="33" fillId="0" borderId="4" xfId="1" applyNumberFormat="1" applyFont="1" applyFill="1" applyBorder="1" applyAlignment="1">
      <alignment horizontal="right" wrapText="1"/>
    </xf>
    <xf numFmtId="4" fontId="0" fillId="0" borderId="4" xfId="1" applyNumberFormat="1" applyFont="1" applyBorder="1"/>
    <xf numFmtId="4" fontId="8" fillId="0" borderId="3" xfId="4" applyNumberFormat="1" applyFont="1" applyFill="1" applyBorder="1" applyAlignment="1">
      <alignment horizontal="right" wrapText="1"/>
    </xf>
    <xf numFmtId="4" fontId="8" fillId="0" borderId="22" xfId="4" applyNumberFormat="1" applyFont="1" applyFill="1" applyBorder="1" applyAlignment="1">
      <alignment horizontal="right" wrapText="1"/>
    </xf>
    <xf numFmtId="4" fontId="62" fillId="0" borderId="3" xfId="4" applyNumberFormat="1" applyFont="1" applyFill="1" applyBorder="1" applyAlignment="1">
      <alignment horizontal="right" wrapText="1"/>
    </xf>
    <xf numFmtId="4" fontId="62" fillId="0" borderId="22" xfId="4" applyNumberFormat="1" applyFont="1" applyFill="1" applyBorder="1" applyAlignment="1">
      <alignment horizontal="right" wrapText="1"/>
    </xf>
    <xf numFmtId="165" fontId="8" fillId="0" borderId="3" xfId="1" applyFont="1" applyFill="1" applyBorder="1" applyAlignment="1">
      <alignment horizontal="right" wrapText="1"/>
    </xf>
    <xf numFmtId="165" fontId="8" fillId="0" borderId="22" xfId="1" applyFont="1" applyFill="1" applyBorder="1" applyAlignment="1">
      <alignment horizontal="right" wrapText="1"/>
    </xf>
    <xf numFmtId="165" fontId="29" fillId="0" borderId="3" xfId="1" applyFont="1" applyFill="1" applyBorder="1" applyAlignment="1">
      <alignment horizontal="right" wrapText="1"/>
    </xf>
    <xf numFmtId="165" fontId="29" fillId="0" borderId="22" xfId="1" applyFont="1" applyFill="1" applyBorder="1" applyAlignment="1">
      <alignment horizontal="right" wrapText="1"/>
    </xf>
    <xf numFmtId="165" fontId="31" fillId="0" borderId="3" xfId="1" applyFont="1" applyFill="1" applyBorder="1" applyAlignment="1">
      <alignment horizontal="right" wrapText="1"/>
    </xf>
    <xf numFmtId="165" fontId="31" fillId="0" borderId="22" xfId="1" applyFont="1" applyFill="1" applyBorder="1" applyAlignment="1">
      <alignment horizontal="right" wrapText="1"/>
    </xf>
    <xf numFmtId="165" fontId="32" fillId="0" borderId="3" xfId="1" applyFont="1" applyFill="1" applyBorder="1" applyAlignment="1">
      <alignment horizontal="right" wrapText="1"/>
    </xf>
    <xf numFmtId="165" fontId="32" fillId="0" borderId="22" xfId="1" applyFont="1" applyFill="1" applyBorder="1" applyAlignment="1">
      <alignment horizontal="right" wrapText="1"/>
    </xf>
    <xf numFmtId="0" fontId="8" fillId="0" borderId="3" xfId="0" applyFont="1" applyFill="1" applyBorder="1" applyAlignment="1">
      <alignment horizontal="right" wrapText="1"/>
    </xf>
    <xf numFmtId="165" fontId="64" fillId="0" borderId="3" xfId="1" applyFont="1" applyFill="1" applyBorder="1" applyAlignment="1">
      <alignment horizontal="right" wrapText="1"/>
    </xf>
    <xf numFmtId="165" fontId="64" fillId="0" borderId="22" xfId="1" applyFont="1" applyFill="1" applyBorder="1" applyAlignment="1">
      <alignment horizontal="right" wrapText="1"/>
    </xf>
    <xf numFmtId="165" fontId="66" fillId="0" borderId="3" xfId="1" applyFont="1" applyFill="1" applyBorder="1" applyAlignment="1">
      <alignment horizontal="right" wrapText="1"/>
    </xf>
    <xf numFmtId="165" fontId="66" fillId="0" borderId="22" xfId="1" applyFont="1" applyFill="1" applyBorder="1" applyAlignment="1">
      <alignment horizontal="right" wrapText="1"/>
    </xf>
    <xf numFmtId="0" fontId="8" fillId="0" borderId="0" xfId="6" applyFont="1" applyFill="1" applyAlignment="1">
      <alignment horizontal="right" wrapText="1"/>
    </xf>
    <xf numFmtId="0" fontId="8" fillId="3" borderId="1" xfId="6" applyFont="1" applyFill="1" applyBorder="1" applyAlignment="1">
      <alignment horizontal="center"/>
    </xf>
    <xf numFmtId="4" fontId="8" fillId="0" borderId="2" xfId="6" applyNumberFormat="1" applyFont="1" applyFill="1" applyBorder="1" applyAlignment="1">
      <alignment horizontal="right" wrapText="1"/>
    </xf>
    <xf numFmtId="4" fontId="8" fillId="0" borderId="2" xfId="6" applyNumberFormat="1" applyFont="1" applyFill="1" applyBorder="1" applyAlignment="1">
      <alignment wrapText="1"/>
    </xf>
    <xf numFmtId="4" fontId="8" fillId="0" borderId="2" xfId="5" applyNumberFormat="1" applyFont="1" applyFill="1" applyBorder="1" applyAlignment="1">
      <alignment horizontal="right" wrapText="1"/>
    </xf>
    <xf numFmtId="4" fontId="8" fillId="0" borderId="22" xfId="1" applyNumberFormat="1" applyFont="1" applyFill="1" applyBorder="1" applyAlignment="1">
      <alignment horizontal="right" wrapText="1"/>
    </xf>
    <xf numFmtId="4" fontId="8" fillId="0" borderId="4" xfId="6" applyNumberFormat="1" applyFont="1" applyFill="1" applyBorder="1" applyAlignment="1">
      <alignment horizontal="right" wrapText="1"/>
    </xf>
    <xf numFmtId="4" fontId="8" fillId="0" borderId="4" xfId="6" applyNumberFormat="1" applyFont="1" applyFill="1" applyBorder="1" applyAlignment="1">
      <alignment wrapText="1"/>
    </xf>
    <xf numFmtId="4" fontId="8" fillId="0" borderId="4" xfId="5" applyNumberFormat="1" applyFont="1" applyFill="1" applyBorder="1" applyAlignment="1">
      <alignment horizontal="right" wrapText="1"/>
    </xf>
    <xf numFmtId="0" fontId="12" fillId="4" borderId="0" xfId="9" applyFont="1" applyFill="1" applyAlignment="1">
      <alignment horizontal="center"/>
    </xf>
    <xf numFmtId="0" fontId="9" fillId="4" borderId="0" xfId="9" applyFont="1" applyFill="1" applyAlignment="1">
      <alignment horizontal="center" vertical="center"/>
    </xf>
    <xf numFmtId="0" fontId="59" fillId="4" borderId="0" xfId="9" applyFont="1" applyFill="1" applyAlignment="1">
      <alignment horizontal="justify" vertical="top" wrapText="1"/>
    </xf>
    <xf numFmtId="0" fontId="23" fillId="4" borderId="0" xfId="9" applyFont="1" applyFill="1" applyAlignment="1">
      <alignment horizontal="justify" vertical="top" wrapText="1"/>
    </xf>
    <xf numFmtId="0" fontId="40" fillId="4" borderId="16" xfId="9" applyFont="1" applyFill="1" applyBorder="1" applyAlignment="1">
      <alignment horizontal="center"/>
    </xf>
    <xf numFmtId="0" fontId="40" fillId="4" borderId="28" xfId="9" applyFont="1" applyFill="1" applyBorder="1" applyAlignment="1">
      <alignment horizontal="center"/>
    </xf>
    <xf numFmtId="0" fontId="40" fillId="4" borderId="29" xfId="9" applyFont="1" applyFill="1" applyBorder="1" applyAlignment="1">
      <alignment horizontal="center"/>
    </xf>
    <xf numFmtId="0" fontId="13" fillId="4" borderId="0" xfId="9" applyFont="1" applyFill="1" applyAlignment="1">
      <alignment horizontal="center"/>
    </xf>
    <xf numFmtId="0" fontId="12" fillId="4" borderId="8" xfId="9" applyFont="1" applyFill="1" applyBorder="1" applyAlignment="1">
      <alignment horizontal="center"/>
    </xf>
    <xf numFmtId="0" fontId="14" fillId="5" borderId="9" xfId="9" applyFont="1" applyFill="1" applyBorder="1" applyAlignment="1">
      <alignment horizontal="center" vertical="center"/>
    </xf>
    <xf numFmtId="0" fontId="12" fillId="4" borderId="23" xfId="9" applyFont="1" applyFill="1" applyBorder="1" applyAlignment="1">
      <alignment horizontal="center" vertical="center" wrapText="1"/>
    </xf>
    <xf numFmtId="0" fontId="12" fillId="4" borderId="10" xfId="9" applyFont="1" applyFill="1" applyBorder="1" applyAlignment="1">
      <alignment horizontal="center" vertical="center" wrapText="1"/>
    </xf>
    <xf numFmtId="0" fontId="12" fillId="4" borderId="13" xfId="9" applyFont="1" applyFill="1" applyBorder="1" applyAlignment="1">
      <alignment horizontal="center" vertical="center" wrapText="1"/>
    </xf>
    <xf numFmtId="0" fontId="12" fillId="4" borderId="24" xfId="9" applyFont="1" applyFill="1" applyBorder="1" applyAlignment="1">
      <alignment horizontal="center" vertical="center" wrapText="1"/>
    </xf>
    <xf numFmtId="0" fontId="12" fillId="4" borderId="11" xfId="9" applyFont="1" applyFill="1" applyBorder="1" applyAlignment="1">
      <alignment horizontal="center" vertical="center" wrapText="1"/>
    </xf>
    <xf numFmtId="0" fontId="12" fillId="4" borderId="14" xfId="9" applyFont="1" applyFill="1" applyBorder="1" applyAlignment="1">
      <alignment horizontal="center" vertical="center" wrapText="1"/>
    </xf>
    <xf numFmtId="0" fontId="12" fillId="4" borderId="25" xfId="9" applyFont="1" applyFill="1" applyBorder="1" applyAlignment="1">
      <alignment horizontal="center" vertical="center" wrapText="1"/>
    </xf>
    <xf numFmtId="0" fontId="12" fillId="4" borderId="26" xfId="9" applyFont="1" applyFill="1" applyBorder="1" applyAlignment="1">
      <alignment horizontal="center" vertical="center" wrapText="1"/>
    </xf>
    <xf numFmtId="0" fontId="12" fillId="4" borderId="27" xfId="9" applyFont="1" applyFill="1" applyBorder="1" applyAlignment="1">
      <alignment horizontal="center" vertical="center" wrapText="1"/>
    </xf>
    <xf numFmtId="0" fontId="12" fillId="4" borderId="0" xfId="9" applyFont="1" applyFill="1" applyBorder="1" applyAlignment="1">
      <alignment horizontal="center"/>
    </xf>
    <xf numFmtId="0" fontId="59" fillId="4" borderId="8" xfId="9" applyFont="1" applyFill="1" applyBorder="1" applyAlignment="1">
      <alignment horizontal="justify" vertical="top" wrapText="1"/>
    </xf>
    <xf numFmtId="0" fontId="59" fillId="4" borderId="36" xfId="9" applyFont="1" applyFill="1" applyBorder="1" applyAlignment="1">
      <alignment horizontal="justify" vertical="top" wrapText="1"/>
    </xf>
    <xf numFmtId="0" fontId="23" fillId="5" borderId="28" xfId="9" applyFont="1" applyFill="1" applyBorder="1" applyAlignment="1">
      <alignment horizontal="justify" vertical="top" wrapText="1"/>
    </xf>
    <xf numFmtId="0" fontId="23" fillId="5" borderId="29" xfId="9" applyFont="1" applyFill="1" applyBorder="1" applyAlignment="1">
      <alignment horizontal="justify" vertical="top" wrapText="1"/>
    </xf>
    <xf numFmtId="0" fontId="46" fillId="5" borderId="28" xfId="9" applyFont="1" applyFill="1" applyBorder="1" applyAlignment="1">
      <alignment horizontal="center" vertical="center"/>
    </xf>
    <xf numFmtId="0" fontId="46" fillId="5" borderId="29" xfId="9" applyFont="1" applyFill="1" applyBorder="1" applyAlignment="1">
      <alignment horizontal="center" vertical="center"/>
    </xf>
    <xf numFmtId="0" fontId="15" fillId="4" borderId="0" xfId="9" applyFont="1" applyFill="1" applyAlignment="1">
      <alignment horizontal="center"/>
    </xf>
    <xf numFmtId="0" fontId="13" fillId="4" borderId="0" xfId="9" applyFont="1" applyFill="1" applyAlignment="1">
      <alignment horizontal="center" vertical="center"/>
    </xf>
    <xf numFmtId="0" fontId="23" fillId="4" borderId="28" xfId="9" applyFont="1" applyFill="1" applyBorder="1" applyAlignment="1">
      <alignment horizontal="justify" vertical="justify" wrapText="1"/>
    </xf>
    <xf numFmtId="0" fontId="23" fillId="4" borderId="29" xfId="9" applyFont="1" applyFill="1" applyBorder="1" applyAlignment="1">
      <alignment horizontal="justify" vertical="justify" wrapText="1"/>
    </xf>
    <xf numFmtId="167" fontId="9" fillId="4" borderId="9" xfId="9" applyNumberFormat="1" applyFont="1" applyFill="1" applyBorder="1" applyAlignment="1">
      <alignment horizontal="center" vertical="center" wrapText="1"/>
    </xf>
    <xf numFmtId="167" fontId="9" fillId="4" borderId="15" xfId="9" applyNumberFormat="1" applyFont="1" applyFill="1" applyBorder="1" applyAlignment="1">
      <alignment horizontal="center" vertical="center" wrapText="1"/>
    </xf>
    <xf numFmtId="167" fontId="9" fillId="4" borderId="17" xfId="9" applyNumberFormat="1" applyFont="1" applyFill="1" applyBorder="1" applyAlignment="1">
      <alignment horizontal="center" vertical="center" wrapText="1"/>
    </xf>
    <xf numFmtId="167" fontId="9" fillId="4" borderId="18" xfId="9" applyNumberFormat="1" applyFont="1" applyFill="1" applyBorder="1" applyAlignment="1">
      <alignment horizontal="center" vertical="center" wrapText="1"/>
    </xf>
    <xf numFmtId="0" fontId="23" fillId="4" borderId="15" xfId="9" applyFont="1" applyFill="1" applyBorder="1" applyAlignment="1">
      <alignment horizontal="center" vertical="center"/>
    </xf>
    <xf numFmtId="0" fontId="23" fillId="4" borderId="17" xfId="9" applyFont="1" applyFill="1" applyBorder="1" applyAlignment="1">
      <alignment horizontal="center" vertical="center"/>
    </xf>
    <xf numFmtId="0" fontId="23" fillId="4" borderId="18" xfId="9" applyFont="1" applyFill="1" applyBorder="1" applyAlignment="1">
      <alignment horizontal="center" vertical="center"/>
    </xf>
    <xf numFmtId="0" fontId="9" fillId="4" borderId="15" xfId="9" applyFont="1" applyFill="1" applyBorder="1" applyAlignment="1">
      <alignment horizontal="center" vertical="center" wrapText="1"/>
    </xf>
    <xf numFmtId="0" fontId="9" fillId="4" borderId="17" xfId="9" applyFont="1" applyFill="1" applyBorder="1" applyAlignment="1">
      <alignment horizontal="center" vertical="center" wrapText="1"/>
    </xf>
    <xf numFmtId="0" fontId="9" fillId="4" borderId="18" xfId="9" applyFont="1" applyFill="1" applyBorder="1" applyAlignment="1">
      <alignment horizontal="center" vertical="center" wrapText="1"/>
    </xf>
    <xf numFmtId="0" fontId="9" fillId="4" borderId="9" xfId="9" applyFont="1" applyFill="1" applyBorder="1" applyAlignment="1">
      <alignment horizontal="center" vertical="center" wrapText="1"/>
    </xf>
    <xf numFmtId="0" fontId="9" fillId="4" borderId="15" xfId="9" applyFont="1" applyFill="1" applyBorder="1" applyAlignment="1">
      <alignment horizontal="center" vertical="center" wrapText="1" shrinkToFit="1"/>
    </xf>
    <xf numFmtId="0" fontId="9" fillId="4" borderId="17" xfId="9" applyFont="1" applyFill="1" applyBorder="1" applyAlignment="1">
      <alignment horizontal="center" vertical="center" wrapText="1" shrinkToFit="1"/>
    </xf>
    <xf numFmtId="0" fontId="9" fillId="4" borderId="18" xfId="9" applyFont="1" applyFill="1" applyBorder="1" applyAlignment="1">
      <alignment horizontal="center" vertical="center" wrapText="1" shrinkToFit="1"/>
    </xf>
    <xf numFmtId="0" fontId="52" fillId="5" borderId="9" xfId="9" applyFont="1" applyFill="1" applyBorder="1" applyAlignment="1">
      <alignment horizontal="center" vertical="center" wrapText="1" shrinkToFit="1"/>
    </xf>
    <xf numFmtId="0" fontId="52" fillId="5" borderId="18" xfId="9" applyFont="1" applyFill="1" applyBorder="1" applyAlignment="1">
      <alignment horizontal="center" vertical="center" wrapText="1" shrinkToFit="1"/>
    </xf>
    <xf numFmtId="0" fontId="52" fillId="5" borderId="9" xfId="9" applyFont="1" applyFill="1" applyBorder="1" applyAlignment="1">
      <alignment horizontal="center" vertical="center" wrapText="1"/>
    </xf>
    <xf numFmtId="0" fontId="52" fillId="5" borderId="18" xfId="9" applyFont="1" applyFill="1" applyBorder="1" applyAlignment="1">
      <alignment horizontal="center" vertical="center" wrapText="1"/>
    </xf>
    <xf numFmtId="0" fontId="59" fillId="4" borderId="12" xfId="9" applyFont="1" applyFill="1" applyBorder="1" applyAlignment="1">
      <alignment horizontal="justify" vertical="top" wrapText="1"/>
    </xf>
    <xf numFmtId="0" fontId="59" fillId="4" borderId="0" xfId="9" applyFont="1" applyFill="1" applyBorder="1" applyAlignment="1">
      <alignment horizontal="justify" vertical="top" wrapText="1"/>
    </xf>
    <xf numFmtId="0" fontId="59" fillId="4" borderId="19" xfId="9" applyFont="1" applyFill="1" applyBorder="1" applyAlignment="1">
      <alignment horizontal="justify" vertical="top" wrapText="1"/>
    </xf>
    <xf numFmtId="0" fontId="59" fillId="4" borderId="35" xfId="9" applyFont="1" applyFill="1" applyBorder="1" applyAlignment="1">
      <alignment horizontal="justify" vertical="top" wrapText="1"/>
    </xf>
    <xf numFmtId="0" fontId="26" fillId="4" borderId="15" xfId="9" applyFont="1" applyFill="1" applyBorder="1" applyAlignment="1">
      <alignment horizontal="center" vertical="center" wrapText="1" shrinkToFit="1"/>
    </xf>
    <xf numFmtId="0" fontId="26" fillId="4" borderId="17" xfId="9" applyFont="1" applyFill="1" applyBorder="1" applyAlignment="1">
      <alignment horizontal="center" vertical="center" wrapText="1" shrinkToFit="1"/>
    </xf>
    <xf numFmtId="0" fontId="27" fillId="4" borderId="15" xfId="9" applyFont="1" applyFill="1" applyBorder="1" applyAlignment="1">
      <alignment horizontal="center" vertical="center" wrapText="1"/>
    </xf>
    <xf numFmtId="0" fontId="27" fillId="4" borderId="17" xfId="9" applyFont="1" applyFill="1" applyBorder="1" applyAlignment="1">
      <alignment horizontal="center" vertical="center" wrapText="1"/>
    </xf>
    <xf numFmtId="0" fontId="27" fillId="4" borderId="18" xfId="9" applyFont="1" applyFill="1" applyBorder="1" applyAlignment="1">
      <alignment horizontal="center" vertical="center" wrapText="1"/>
    </xf>
  </cellXfs>
  <cellStyles count="23">
    <cellStyle name="Millares" xfId="1" builtinId="3"/>
    <cellStyle name="Millares 2" xfId="5"/>
    <cellStyle name="Millares 2 2" xfId="12"/>
    <cellStyle name="Millares 3" xfId="8"/>
    <cellStyle name="Normal" xfId="0" builtinId="0"/>
    <cellStyle name="Normal 2" xfId="2"/>
    <cellStyle name="Normal 2 2" xfId="9"/>
    <cellStyle name="Normal 3" xfId="6"/>
    <cellStyle name="Normal 3 2" xfId="10"/>
    <cellStyle name="Normal 4" xfId="7"/>
    <cellStyle name="Normal_Hoja1" xfId="4"/>
    <cellStyle name="Normal_Hoja1_1" xfId="13"/>
    <cellStyle name="Normal_PNC Ramos" xfId="14"/>
    <cellStyle name="Normal_PNC Ramos_1" xfId="15"/>
    <cellStyle name="Normal_PNC Ramos_2" xfId="18"/>
    <cellStyle name="Normal_PNC Ramos_3" xfId="20"/>
    <cellStyle name="Normal_PNC Ramos_4" xfId="21"/>
    <cellStyle name="Normal_PNC Ramos_5" xfId="22"/>
    <cellStyle name="Normal_PRIMAJE" xfId="16"/>
    <cellStyle name="Normal_PRIMAJE_1" xfId="19"/>
    <cellStyle name="Porcentaje 2" xfId="11"/>
    <cellStyle name="Porcentaje 3" xfId="17"/>
    <cellStyle name="Título" xfId="3" builtinId="15"/>
  </cellStyles>
  <dxfs count="175">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dxf>
    <dxf>
      <numFmt numFmtId="0" formatCode="General"/>
    </dxf>
    <dxf>
      <numFmt numFmtId="0" formatCode="General"/>
    </dxf>
    <dxf>
      <numFmt numFmtId="179" formatCode="dd/mm/yyyy"/>
    </dxf>
    <dxf>
      <numFmt numFmtId="179" formatCode="dd/mm/yyyy"/>
    </dxf>
    <dxf>
      <numFmt numFmtId="4" formatCode="#,##0.00"/>
    </dxf>
    <dxf>
      <font>
        <b val="0"/>
        <i val="0"/>
        <strike val="0"/>
        <condense val="0"/>
        <extend val="0"/>
        <outline val="0"/>
        <shadow val="0"/>
        <u val="none"/>
        <vertAlign val="baseline"/>
        <sz val="11"/>
        <color indexed="8"/>
        <name val="Calibri"/>
        <scheme val="none"/>
      </font>
      <numFmt numFmtId="4" formatCode="#,##0.00"/>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font>
        <b val="0"/>
        <i val="0"/>
        <strike val="0"/>
        <condense val="0"/>
        <extend val="0"/>
        <outline val="0"/>
        <shadow val="0"/>
        <u val="none"/>
        <vertAlign val="baseline"/>
        <sz val="11"/>
        <color indexed="8"/>
        <name val="Calibri"/>
        <scheme val="none"/>
      </font>
      <numFmt numFmtId="4" formatCode="#,##0.00"/>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font>
        <b val="0"/>
        <i val="0"/>
        <strike val="0"/>
        <condense val="0"/>
        <extend val="0"/>
        <outline val="0"/>
        <shadow val="0"/>
        <u val="none"/>
        <vertAlign val="baseline"/>
        <sz val="11"/>
        <color indexed="8"/>
        <name val="Calibri"/>
        <scheme val="none"/>
      </font>
      <numFmt numFmtId="4" formatCode="#,##0.00"/>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numFmt numFmtId="4" formatCode="#,##0.00"/>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numFmt numFmtId="4" formatCode="#,##0.00"/>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numFmt numFmtId="4" formatCode="#,##0.00"/>
    </dxf>
    <dxf>
      <numFmt numFmtId="4" formatCode="#,##0.00"/>
    </dxf>
    <dxf>
      <numFmt numFmtId="4" formatCode="#,##0.00"/>
    </dxf>
    <dxf>
      <numFmt numFmtId="4" formatCode="#,##0.00"/>
    </dxf>
    <dxf>
      <font>
        <b val="0"/>
        <i val="0"/>
        <strike val="0"/>
        <condense val="0"/>
        <extend val="0"/>
        <outline val="0"/>
        <shadow val="0"/>
        <u val="none"/>
        <vertAlign val="baseline"/>
        <sz val="11"/>
        <color indexed="8"/>
        <name val="Calibri"/>
        <scheme val="none"/>
      </font>
      <numFmt numFmtId="4" formatCode="#,##0.00"/>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numFmt numFmtId="4" formatCode="#,##0.00"/>
    </dxf>
    <dxf>
      <numFmt numFmtId="4" formatCode="#,##0.00"/>
    </dxf>
    <dxf>
      <font>
        <b val="0"/>
        <i val="0"/>
        <strike val="0"/>
        <condense val="0"/>
        <extend val="0"/>
        <outline val="0"/>
        <shadow val="0"/>
        <u val="none"/>
        <vertAlign val="baseline"/>
        <sz val="11"/>
        <color indexed="8"/>
        <name val="Calibri"/>
        <scheme val="none"/>
      </font>
      <numFmt numFmtId="4" formatCode="#,##0.00"/>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numFmt numFmtId="4" formatCode="#,##0.00"/>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numFmt numFmtId="4" formatCode="#,##0.00"/>
    </dxf>
    <dxf>
      <numFmt numFmtId="4" formatCode="#,##0.00"/>
    </dxf>
    <dxf>
      <numFmt numFmtId="4" formatCode="#,##0.00"/>
    </dxf>
    <dxf>
      <numFmt numFmtId="4" formatCode="#,##0.00"/>
    </dxf>
    <dxf>
      <numFmt numFmtId="4" formatCode="#,##0.00"/>
    </dxf>
    <dxf>
      <numFmt numFmtId="4" formatCode="#,##0.0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top/>
        <bottom/>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left style="thin">
          <color indexed="22"/>
        </left>
        <right/>
        <top/>
        <bottom style="thin">
          <color indexed="22"/>
        </bottom>
        <vertical/>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top/>
        <bottom/>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left style="thin">
          <color indexed="22"/>
        </left>
        <right/>
        <top/>
        <bottom/>
        <vertical/>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bottom/>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bottom style="thin">
          <color indexed="22"/>
        </bottom>
      </border>
    </dxf>
    <dxf>
      <font>
        <b val="0"/>
        <i val="0"/>
        <strike val="0"/>
        <condense val="0"/>
        <extend val="0"/>
        <outline val="0"/>
        <shadow val="0"/>
        <u val="none"/>
        <vertAlign val="baseline"/>
        <sz val="11"/>
        <color indexed="8"/>
        <name val="Calibri"/>
        <scheme val="none"/>
      </font>
      <numFmt numFmtId="179" formatCode="dd/mm/yyyy"/>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bottom/>
      </border>
    </dxf>
    <dxf>
      <font>
        <b val="0"/>
        <i val="0"/>
        <strike val="0"/>
        <condense val="0"/>
        <extend val="0"/>
        <outline val="0"/>
        <shadow val="0"/>
        <u val="none"/>
        <vertAlign val="baseline"/>
        <sz val="11"/>
        <color indexed="8"/>
        <name val="Calibri"/>
        <scheme val="none"/>
      </font>
      <numFmt numFmtId="179" formatCode="dd/mm/yyyy"/>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rgb="FF5BC2BA"/>
        </patternFill>
      </fill>
      <alignment horizontal="center" vertical="bottom" textRotation="0" wrapText="0" indent="0" justifyLastLine="0" shrinkToFit="0" readingOrder="0"/>
      <border diagonalUp="0" diagonalDown="0" outline="0">
        <left style="thin">
          <color indexed="8"/>
        </left>
        <right style="thin">
          <color indexed="8"/>
        </right>
        <top/>
        <bottom/>
      </border>
    </dxf>
    <dxf>
      <font>
        <color theme="0"/>
      </font>
    </dxf>
    <dxf>
      <fill>
        <patternFill>
          <bgColor rgb="FFC00000"/>
        </patternFill>
      </fill>
    </dxf>
    <dxf>
      <font>
        <color rgb="FFC00000"/>
      </font>
      <fill>
        <patternFill>
          <bgColor rgb="FFC00000"/>
        </patternFill>
      </fill>
    </dxf>
    <dxf>
      <fill>
        <patternFill patternType="none">
          <bgColor auto="1"/>
        </patternFill>
      </fill>
    </dxf>
    <dxf>
      <fill>
        <patternFill>
          <fgColor rgb="FFC00000"/>
          <bgColor rgb="FFC00000"/>
        </patternFill>
      </fill>
    </dxf>
    <dxf>
      <border>
        <left style="thin">
          <color rgb="FF990000"/>
        </left>
        <right style="thin">
          <color rgb="FF990000"/>
        </right>
        <top style="thin">
          <color rgb="FF990000"/>
        </top>
        <bottom style="thin">
          <color rgb="FF990000"/>
        </bottom>
      </border>
    </dxf>
    <dxf>
      <fill>
        <patternFill>
          <bgColor rgb="FFC00000"/>
        </patternFill>
      </fill>
    </dxf>
  </dxfs>
  <tableStyles count="8" defaultTableStyle="TableStyleMedium2" defaultPivotStyle="PivotStyleLight16">
    <tableStyle name="Estilo de segmentación de datos 1" pivot="0" table="0" count="1">
      <tableStyleElement type="wholeTable" dxfId="174"/>
    </tableStyle>
    <tableStyle name="Estilo de segmentación de datos 2" pivot="0" table="0" count="1"/>
    <tableStyle name="Estilo de segmentación de datos 3" pivot="0" table="0" count="1">
      <tableStyleElement type="wholeTable" dxfId="173"/>
    </tableStyle>
    <tableStyle name="Estilo de segmentación de datos 4" pivot="0" table="0" count="1">
      <tableStyleElement type="wholeTable" dxfId="172"/>
    </tableStyle>
    <tableStyle name="Estilo de segmentación de datos 5" pivot="0" table="0" count="2">
      <tableStyleElement type="headerRow" dxfId="171"/>
    </tableStyle>
    <tableStyle name="Estilo de segmentación de datos 6" pivot="0" table="0" count="1">
      <tableStyleElement type="headerRow" dxfId="170"/>
    </tableStyle>
    <tableStyle name="Estilo de segmentación de datos 7" pivot="0" table="0" count="3">
      <tableStyleElement type="wholeTable" dxfId="169"/>
      <tableStyleElement type="headerRow" dxfId="168"/>
    </tableStyle>
    <tableStyle name="Estilo de tabla dinámica 1" table="0" count="0"/>
  </tableStyles>
  <colors>
    <mruColors>
      <color rgb="FF075A9E"/>
      <color rgb="FFFF0010"/>
      <color rgb="FF990000"/>
      <color rgb="FF800000"/>
      <color rgb="FFFF2D4D"/>
      <color rgb="FFFF7173"/>
      <color rgb="FFCC3300"/>
      <color rgb="FF0066FF"/>
      <color rgb="FFFFFFFF"/>
      <color rgb="FF5BC2BA"/>
    </mruColors>
  </colors>
  <extLst>
    <ext xmlns:x14="http://schemas.microsoft.com/office/spreadsheetml/2009/9/main" uri="{46F421CA-312F-682f-3DD2-61675219B42D}">
      <x14:dxfs count="3">
        <dxf>
          <font>
            <color auto="1"/>
          </font>
          <fill>
            <patternFill>
              <bgColor theme="0"/>
            </patternFill>
          </fill>
          <border>
            <left style="hair">
              <color auto="1"/>
            </left>
            <right style="hair">
              <color auto="1"/>
            </right>
            <top style="hair">
              <color theme="1"/>
            </top>
            <bottom style="hair">
              <color auto="1"/>
            </bottom>
          </border>
        </dxf>
        <dxf>
          <fill>
            <patternFill>
              <bgColor theme="0"/>
            </patternFill>
          </fill>
        </dxf>
        <dxf>
          <font>
            <u val="none"/>
            <color theme="0"/>
          </font>
          <fill>
            <patternFill>
              <bgColor rgb="FF990000"/>
            </patternFill>
          </fill>
          <border>
            <left style="thick">
              <color theme="0" tint="-0.499984740745262"/>
            </left>
            <right style="thick">
              <color theme="0" tint="-0.499984740745262"/>
            </right>
            <top style="thick">
              <color theme="0" tint="-0.499984740745262"/>
            </top>
            <bottom style="thick">
              <color theme="0" tint="-0.499984740745262"/>
            </bottom>
          </border>
        </dxf>
      </x14:dxfs>
    </ext>
    <ext xmlns:x14="http://schemas.microsoft.com/office/spreadsheetml/2009/9/main" uri="{EB79DEF2-80B8-43e5-95BD-54CBDDF9020C}">
      <x14:slicerStyles defaultSlicerStyle="SlicerStyleLight1">
        <x14:slicerStyle name="Estilo de segmentación de datos 1"/>
        <x14:slicerStyle name="Estilo de segmentación de datos 2">
          <x14:slicerStyleElements>
            <x14:slicerStyleElement type="hoveredUnselectedItemWithData" dxfId="2"/>
          </x14:slicerStyleElements>
        </x14:slicerStyle>
        <x14:slicerStyle name="Estilo de segmentación de datos 3"/>
        <x14:slicerStyle name="Estilo de segmentación de datos 4"/>
        <x14:slicerStyle name="Estilo de segmentación de datos 5">
          <x14:slicerStyleElements>
            <x14:slicerStyleElement type="selectedItemWithData" dxfId="1"/>
          </x14:slicerStyleElements>
        </x14:slicerStyle>
        <x14:slicerStyle name="Estilo de segmentación de datos 6"/>
        <x14:slicerStyle name="Estilo de segmentación de datos 7">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3" Type="http://schemas.openxmlformats.org/officeDocument/2006/relationships/image" Target="../media/image16.jpg"/><Relationship Id="rId18" Type="http://schemas.openxmlformats.org/officeDocument/2006/relationships/image" Target="../media/image21.jpg"/><Relationship Id="rId26" Type="http://schemas.openxmlformats.org/officeDocument/2006/relationships/image" Target="../media/image29.jpg"/><Relationship Id="rId39" Type="http://schemas.openxmlformats.org/officeDocument/2006/relationships/image" Target="../media/image42.jpg"/><Relationship Id="rId21" Type="http://schemas.openxmlformats.org/officeDocument/2006/relationships/image" Target="../media/image24.jpg"/><Relationship Id="rId34" Type="http://schemas.openxmlformats.org/officeDocument/2006/relationships/image" Target="../media/image37.jpg"/><Relationship Id="rId42" Type="http://schemas.openxmlformats.org/officeDocument/2006/relationships/image" Target="../media/image45.jpg"/><Relationship Id="rId47" Type="http://schemas.openxmlformats.org/officeDocument/2006/relationships/image" Target="../media/image50.jpg"/><Relationship Id="rId50" Type="http://schemas.openxmlformats.org/officeDocument/2006/relationships/image" Target="../media/image53.png"/><Relationship Id="rId7" Type="http://schemas.openxmlformats.org/officeDocument/2006/relationships/image" Target="../media/image10.jpg"/><Relationship Id="rId2" Type="http://schemas.openxmlformats.org/officeDocument/2006/relationships/image" Target="../media/image5.jpg"/><Relationship Id="rId16" Type="http://schemas.openxmlformats.org/officeDocument/2006/relationships/image" Target="../media/image19.jpg"/><Relationship Id="rId29" Type="http://schemas.openxmlformats.org/officeDocument/2006/relationships/image" Target="../media/image32.jpg"/><Relationship Id="rId11" Type="http://schemas.openxmlformats.org/officeDocument/2006/relationships/image" Target="../media/image14.jpg"/><Relationship Id="rId24" Type="http://schemas.openxmlformats.org/officeDocument/2006/relationships/image" Target="../media/image27.jpg"/><Relationship Id="rId32" Type="http://schemas.openxmlformats.org/officeDocument/2006/relationships/image" Target="../media/image35.jpg"/><Relationship Id="rId37" Type="http://schemas.openxmlformats.org/officeDocument/2006/relationships/image" Target="../media/image40.jpg"/><Relationship Id="rId40" Type="http://schemas.openxmlformats.org/officeDocument/2006/relationships/image" Target="../media/image43.jpg"/><Relationship Id="rId45" Type="http://schemas.openxmlformats.org/officeDocument/2006/relationships/image" Target="../media/image48.jpg"/><Relationship Id="rId5" Type="http://schemas.openxmlformats.org/officeDocument/2006/relationships/image" Target="../media/image8.jpg"/><Relationship Id="rId15" Type="http://schemas.openxmlformats.org/officeDocument/2006/relationships/image" Target="../media/image18.jpg"/><Relationship Id="rId23" Type="http://schemas.openxmlformats.org/officeDocument/2006/relationships/image" Target="../media/image26.jpg"/><Relationship Id="rId28" Type="http://schemas.openxmlformats.org/officeDocument/2006/relationships/image" Target="../media/image31.jpg"/><Relationship Id="rId36" Type="http://schemas.openxmlformats.org/officeDocument/2006/relationships/image" Target="../media/image39.jpg"/><Relationship Id="rId49" Type="http://schemas.openxmlformats.org/officeDocument/2006/relationships/image" Target="../media/image52.jpeg"/><Relationship Id="rId10" Type="http://schemas.openxmlformats.org/officeDocument/2006/relationships/image" Target="../media/image13.jpg"/><Relationship Id="rId19" Type="http://schemas.openxmlformats.org/officeDocument/2006/relationships/image" Target="../media/image22.jpg"/><Relationship Id="rId31" Type="http://schemas.openxmlformats.org/officeDocument/2006/relationships/image" Target="../media/image34.jpg"/><Relationship Id="rId44" Type="http://schemas.openxmlformats.org/officeDocument/2006/relationships/image" Target="../media/image47.jpg"/><Relationship Id="rId4" Type="http://schemas.openxmlformats.org/officeDocument/2006/relationships/image" Target="../media/image7.jpg"/><Relationship Id="rId9" Type="http://schemas.openxmlformats.org/officeDocument/2006/relationships/image" Target="../media/image12.jpg"/><Relationship Id="rId14" Type="http://schemas.openxmlformats.org/officeDocument/2006/relationships/image" Target="../media/image17.jpg"/><Relationship Id="rId22" Type="http://schemas.openxmlformats.org/officeDocument/2006/relationships/image" Target="../media/image25.jpg"/><Relationship Id="rId27" Type="http://schemas.openxmlformats.org/officeDocument/2006/relationships/image" Target="../media/image30.jpg"/><Relationship Id="rId30" Type="http://schemas.openxmlformats.org/officeDocument/2006/relationships/image" Target="../media/image33.jpg"/><Relationship Id="rId35" Type="http://schemas.openxmlformats.org/officeDocument/2006/relationships/image" Target="../media/image38.jpg"/><Relationship Id="rId43" Type="http://schemas.openxmlformats.org/officeDocument/2006/relationships/image" Target="../media/image46.jpg"/><Relationship Id="rId48" Type="http://schemas.openxmlformats.org/officeDocument/2006/relationships/image" Target="../media/image51.jpg"/><Relationship Id="rId8" Type="http://schemas.openxmlformats.org/officeDocument/2006/relationships/image" Target="../media/image11.jpg"/><Relationship Id="rId3" Type="http://schemas.openxmlformats.org/officeDocument/2006/relationships/image" Target="../media/image6.jpg"/><Relationship Id="rId12" Type="http://schemas.openxmlformats.org/officeDocument/2006/relationships/image" Target="../media/image15.jpg"/><Relationship Id="rId17" Type="http://schemas.openxmlformats.org/officeDocument/2006/relationships/image" Target="../media/image20.jpg"/><Relationship Id="rId25" Type="http://schemas.openxmlformats.org/officeDocument/2006/relationships/image" Target="../media/image28.jpg"/><Relationship Id="rId33" Type="http://schemas.openxmlformats.org/officeDocument/2006/relationships/image" Target="../media/image36.jpg"/><Relationship Id="rId38" Type="http://schemas.openxmlformats.org/officeDocument/2006/relationships/image" Target="../media/image41.jpg"/><Relationship Id="rId46" Type="http://schemas.openxmlformats.org/officeDocument/2006/relationships/image" Target="../media/image49.jpg"/><Relationship Id="rId20" Type="http://schemas.openxmlformats.org/officeDocument/2006/relationships/image" Target="../media/image23.jpg"/><Relationship Id="rId41" Type="http://schemas.openxmlformats.org/officeDocument/2006/relationships/image" Target="../media/image44.jpg"/><Relationship Id="rId1" Type="http://schemas.openxmlformats.org/officeDocument/2006/relationships/image" Target="../media/image4.jpg"/><Relationship Id="rId6" Type="http://schemas.openxmlformats.org/officeDocument/2006/relationships/image" Target="../media/image9.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7</xdr:col>
      <xdr:colOff>676275</xdr:colOff>
      <xdr:row>1</xdr:row>
      <xdr:rowOff>19050</xdr:rowOff>
    </xdr:from>
    <xdr:to>
      <xdr:col>9</xdr:col>
      <xdr:colOff>714714</xdr:colOff>
      <xdr:row>1</xdr:row>
      <xdr:rowOff>704850</xdr:rowOff>
    </xdr:to>
    <xdr:pic>
      <xdr:nvPicPr>
        <xdr:cNvPr id="2" name="Imagen 1"/>
        <xdr:cNvPicPr>
          <a:picLocks noChangeAspect="1"/>
        </xdr:cNvPicPr>
      </xdr:nvPicPr>
      <xdr:blipFill>
        <a:blip xmlns:r="http://schemas.openxmlformats.org/officeDocument/2006/relationships" r:embed="rId1"/>
        <a:stretch>
          <a:fillRect/>
        </a:stretch>
      </xdr:blipFill>
      <xdr:spPr>
        <a:xfrm>
          <a:off x="8839200" y="209550"/>
          <a:ext cx="2429214" cy="685800"/>
        </a:xfrm>
        <a:prstGeom prst="rect">
          <a:avLst/>
        </a:prstGeom>
      </xdr:spPr>
    </xdr:pic>
    <xdr:clientData/>
  </xdr:twoCellAnchor>
  <xdr:twoCellAnchor editAs="absolute">
    <xdr:from>
      <xdr:col>0</xdr:col>
      <xdr:colOff>0</xdr:colOff>
      <xdr:row>1</xdr:row>
      <xdr:rowOff>0</xdr:rowOff>
    </xdr:from>
    <xdr:to>
      <xdr:col>2</xdr:col>
      <xdr:colOff>443865</xdr:colOff>
      <xdr:row>2</xdr:row>
      <xdr:rowOff>0</xdr:rowOff>
    </xdr:to>
    <xdr:sp macro="" textlink="">
      <xdr:nvSpPr>
        <xdr:cNvPr id="3" name="TextBox 12">
          <a:extLst>
            <a:ext uri="{FF2B5EF4-FFF2-40B4-BE49-F238E27FC236}">
              <a16:creationId xmlns:a16="http://schemas.microsoft.com/office/drawing/2014/main" xmlns="" id="{5C998383-E05E-4CC2-998B-CEF525395E16}"/>
            </a:ext>
          </a:extLst>
        </xdr:cNvPr>
        <xdr:cNvSpPr txBox="1"/>
      </xdr:nvSpPr>
      <xdr:spPr>
        <a:xfrm>
          <a:off x="0" y="190500"/>
          <a:ext cx="5234940"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DATOS PROCESADOS Y COMPILADOS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64765</xdr:colOff>
      <xdr:row>1</xdr:row>
      <xdr:rowOff>81901</xdr:rowOff>
    </xdr:from>
    <xdr:to>
      <xdr:col>3</xdr:col>
      <xdr:colOff>1449404</xdr:colOff>
      <xdr:row>1</xdr:row>
      <xdr:rowOff>581025</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36815" y="272401"/>
          <a:ext cx="1384639" cy="499124"/>
        </a:xfrm>
        <a:prstGeom prst="rect">
          <a:avLst/>
        </a:prstGeom>
        <a:noFill/>
        <a:ln>
          <a:noFill/>
        </a:ln>
      </xdr:spPr>
    </xdr:pic>
    <xdr:clientData/>
  </xdr:twoCellAnchor>
  <xdr:twoCellAnchor editAs="oneCell">
    <xdr:from>
      <xdr:col>3</xdr:col>
      <xdr:colOff>15236</xdr:colOff>
      <xdr:row>2</xdr:row>
      <xdr:rowOff>38099</xdr:rowOff>
    </xdr:from>
    <xdr:to>
      <xdr:col>3</xdr:col>
      <xdr:colOff>1487778</xdr:colOff>
      <xdr:row>2</xdr:row>
      <xdr:rowOff>523874</xdr:rowOff>
    </xdr:to>
    <xdr:pic>
      <xdr:nvPicPr>
        <xdr:cNvPr id="3" name="Imagen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87286" y="952499"/>
          <a:ext cx="1472542" cy="485775"/>
        </a:xfrm>
        <a:prstGeom prst="rect">
          <a:avLst/>
        </a:prstGeom>
      </xdr:spPr>
    </xdr:pic>
    <xdr:clientData/>
  </xdr:twoCellAnchor>
  <xdr:twoCellAnchor editAs="oneCell">
    <xdr:from>
      <xdr:col>3</xdr:col>
      <xdr:colOff>68579</xdr:colOff>
      <xdr:row>4</xdr:row>
      <xdr:rowOff>83820</xdr:rowOff>
    </xdr:from>
    <xdr:to>
      <xdr:col>3</xdr:col>
      <xdr:colOff>1430654</xdr:colOff>
      <xdr:row>4</xdr:row>
      <xdr:rowOff>628650</xdr:rowOff>
    </xdr:to>
    <xdr:pic>
      <xdr:nvPicPr>
        <xdr:cNvPr id="5" name="Imagen 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040629" y="2446020"/>
          <a:ext cx="1362075" cy="544830"/>
        </a:xfrm>
        <a:prstGeom prst="rect">
          <a:avLst/>
        </a:prstGeom>
      </xdr:spPr>
    </xdr:pic>
    <xdr:clientData/>
  </xdr:twoCellAnchor>
  <xdr:twoCellAnchor editAs="oneCell">
    <xdr:from>
      <xdr:col>3</xdr:col>
      <xdr:colOff>59055</xdr:colOff>
      <xdr:row>6</xdr:row>
      <xdr:rowOff>203835</xdr:rowOff>
    </xdr:from>
    <xdr:to>
      <xdr:col>3</xdr:col>
      <xdr:colOff>1355840</xdr:colOff>
      <xdr:row>6</xdr:row>
      <xdr:rowOff>447675</xdr:rowOff>
    </xdr:to>
    <xdr:pic>
      <xdr:nvPicPr>
        <xdr:cNvPr id="7" name="Imagen 6"/>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031105" y="4013835"/>
          <a:ext cx="1296785" cy="243840"/>
        </a:xfrm>
        <a:prstGeom prst="rect">
          <a:avLst/>
        </a:prstGeom>
      </xdr:spPr>
    </xdr:pic>
    <xdr:clientData/>
  </xdr:twoCellAnchor>
  <xdr:twoCellAnchor editAs="oneCell">
    <xdr:from>
      <xdr:col>3</xdr:col>
      <xdr:colOff>140970</xdr:colOff>
      <xdr:row>7</xdr:row>
      <xdr:rowOff>64770</xdr:rowOff>
    </xdr:from>
    <xdr:to>
      <xdr:col>3</xdr:col>
      <xdr:colOff>1234044</xdr:colOff>
      <xdr:row>7</xdr:row>
      <xdr:rowOff>552450</xdr:rowOff>
    </xdr:to>
    <xdr:pic>
      <xdr:nvPicPr>
        <xdr:cNvPr id="8" name="Imagen 7"/>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113020" y="4598670"/>
          <a:ext cx="1093074" cy="487680"/>
        </a:xfrm>
        <a:prstGeom prst="rect">
          <a:avLst/>
        </a:prstGeom>
      </xdr:spPr>
    </xdr:pic>
    <xdr:clientData/>
  </xdr:twoCellAnchor>
  <xdr:twoCellAnchor editAs="oneCell">
    <xdr:from>
      <xdr:col>3</xdr:col>
      <xdr:colOff>55245</xdr:colOff>
      <xdr:row>8</xdr:row>
      <xdr:rowOff>175260</xdr:rowOff>
    </xdr:from>
    <xdr:to>
      <xdr:col>3</xdr:col>
      <xdr:colOff>1411605</xdr:colOff>
      <xdr:row>8</xdr:row>
      <xdr:rowOff>514350</xdr:rowOff>
    </xdr:to>
    <xdr:pic>
      <xdr:nvPicPr>
        <xdr:cNvPr id="9" name="Imagen 8"/>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027295" y="5433060"/>
          <a:ext cx="1356360" cy="339090"/>
        </a:xfrm>
        <a:prstGeom prst="rect">
          <a:avLst/>
        </a:prstGeom>
      </xdr:spPr>
    </xdr:pic>
    <xdr:clientData/>
  </xdr:twoCellAnchor>
  <xdr:twoCellAnchor editAs="oneCell">
    <xdr:from>
      <xdr:col>3</xdr:col>
      <xdr:colOff>432435</xdr:colOff>
      <xdr:row>9</xdr:row>
      <xdr:rowOff>104775</xdr:rowOff>
    </xdr:from>
    <xdr:to>
      <xdr:col>3</xdr:col>
      <xdr:colOff>984885</xdr:colOff>
      <xdr:row>9</xdr:row>
      <xdr:rowOff>571500</xdr:rowOff>
    </xdr:to>
    <xdr:pic>
      <xdr:nvPicPr>
        <xdr:cNvPr id="10" name="Imagen 9"/>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404485" y="6086475"/>
          <a:ext cx="552450" cy="466725"/>
        </a:xfrm>
        <a:prstGeom prst="rect">
          <a:avLst/>
        </a:prstGeom>
      </xdr:spPr>
    </xdr:pic>
    <xdr:clientData/>
  </xdr:twoCellAnchor>
  <xdr:twoCellAnchor editAs="oneCell">
    <xdr:from>
      <xdr:col>3</xdr:col>
      <xdr:colOff>344805</xdr:colOff>
      <xdr:row>10</xdr:row>
      <xdr:rowOff>177165</xdr:rowOff>
    </xdr:from>
    <xdr:to>
      <xdr:col>3</xdr:col>
      <xdr:colOff>1068705</xdr:colOff>
      <xdr:row>10</xdr:row>
      <xdr:rowOff>472440</xdr:rowOff>
    </xdr:to>
    <xdr:pic>
      <xdr:nvPicPr>
        <xdr:cNvPr id="11" name="Imagen 10"/>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316855" y="6882765"/>
          <a:ext cx="723900" cy="295275"/>
        </a:xfrm>
        <a:prstGeom prst="rect">
          <a:avLst/>
        </a:prstGeom>
      </xdr:spPr>
    </xdr:pic>
    <xdr:clientData/>
  </xdr:twoCellAnchor>
  <xdr:twoCellAnchor editAs="oneCell">
    <xdr:from>
      <xdr:col>3</xdr:col>
      <xdr:colOff>137160</xdr:colOff>
      <xdr:row>11</xdr:row>
      <xdr:rowOff>45720</xdr:rowOff>
    </xdr:from>
    <xdr:to>
      <xdr:col>3</xdr:col>
      <xdr:colOff>1137285</xdr:colOff>
      <xdr:row>11</xdr:row>
      <xdr:rowOff>417195</xdr:rowOff>
    </xdr:to>
    <xdr:pic>
      <xdr:nvPicPr>
        <xdr:cNvPr id="12" name="Imagen 11"/>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265420" y="4892040"/>
          <a:ext cx="1000125" cy="371475"/>
        </a:xfrm>
        <a:prstGeom prst="rect">
          <a:avLst/>
        </a:prstGeom>
      </xdr:spPr>
    </xdr:pic>
    <xdr:clientData/>
  </xdr:twoCellAnchor>
  <xdr:twoCellAnchor editAs="oneCell">
    <xdr:from>
      <xdr:col>3</xdr:col>
      <xdr:colOff>297180</xdr:colOff>
      <xdr:row>12</xdr:row>
      <xdr:rowOff>38100</xdr:rowOff>
    </xdr:from>
    <xdr:to>
      <xdr:col>3</xdr:col>
      <xdr:colOff>963930</xdr:colOff>
      <xdr:row>12</xdr:row>
      <xdr:rowOff>447675</xdr:rowOff>
    </xdr:to>
    <xdr:pic>
      <xdr:nvPicPr>
        <xdr:cNvPr id="13" name="Imagen 12"/>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425440" y="5341620"/>
          <a:ext cx="666750" cy="409575"/>
        </a:xfrm>
        <a:prstGeom prst="rect">
          <a:avLst/>
        </a:prstGeom>
      </xdr:spPr>
    </xdr:pic>
    <xdr:clientData/>
  </xdr:twoCellAnchor>
  <xdr:twoCellAnchor editAs="oneCell">
    <xdr:from>
      <xdr:col>3</xdr:col>
      <xdr:colOff>396240</xdr:colOff>
      <xdr:row>13</xdr:row>
      <xdr:rowOff>60960</xdr:rowOff>
    </xdr:from>
    <xdr:to>
      <xdr:col>3</xdr:col>
      <xdr:colOff>901065</xdr:colOff>
      <xdr:row>13</xdr:row>
      <xdr:rowOff>537210</xdr:rowOff>
    </xdr:to>
    <xdr:pic>
      <xdr:nvPicPr>
        <xdr:cNvPr id="14" name="Imagen 13"/>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524500" y="5867400"/>
          <a:ext cx="504825" cy="476250"/>
        </a:xfrm>
        <a:prstGeom prst="rect">
          <a:avLst/>
        </a:prstGeom>
      </xdr:spPr>
    </xdr:pic>
    <xdr:clientData/>
  </xdr:twoCellAnchor>
  <xdr:twoCellAnchor editAs="oneCell">
    <xdr:from>
      <xdr:col>3</xdr:col>
      <xdr:colOff>304800</xdr:colOff>
      <xdr:row>14</xdr:row>
      <xdr:rowOff>30480</xdr:rowOff>
    </xdr:from>
    <xdr:to>
      <xdr:col>3</xdr:col>
      <xdr:colOff>971550</xdr:colOff>
      <xdr:row>14</xdr:row>
      <xdr:rowOff>506730</xdr:rowOff>
    </xdr:to>
    <xdr:pic>
      <xdr:nvPicPr>
        <xdr:cNvPr id="15" name="Imagen 14"/>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433060" y="6431280"/>
          <a:ext cx="666750" cy="476250"/>
        </a:xfrm>
        <a:prstGeom prst="rect">
          <a:avLst/>
        </a:prstGeom>
      </xdr:spPr>
    </xdr:pic>
    <xdr:clientData/>
  </xdr:twoCellAnchor>
  <xdr:twoCellAnchor editAs="oneCell">
    <xdr:from>
      <xdr:col>3</xdr:col>
      <xdr:colOff>281940</xdr:colOff>
      <xdr:row>15</xdr:row>
      <xdr:rowOff>38100</xdr:rowOff>
    </xdr:from>
    <xdr:to>
      <xdr:col>3</xdr:col>
      <xdr:colOff>996315</xdr:colOff>
      <xdr:row>15</xdr:row>
      <xdr:rowOff>466725</xdr:rowOff>
    </xdr:to>
    <xdr:pic>
      <xdr:nvPicPr>
        <xdr:cNvPr id="16" name="Imagen 15"/>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410200" y="6987540"/>
          <a:ext cx="714375" cy="428625"/>
        </a:xfrm>
        <a:prstGeom prst="rect">
          <a:avLst/>
        </a:prstGeom>
      </xdr:spPr>
    </xdr:pic>
    <xdr:clientData/>
  </xdr:twoCellAnchor>
  <xdr:twoCellAnchor editAs="oneCell">
    <xdr:from>
      <xdr:col>3</xdr:col>
      <xdr:colOff>259080</xdr:colOff>
      <xdr:row>46</xdr:row>
      <xdr:rowOff>45720</xdr:rowOff>
    </xdr:from>
    <xdr:to>
      <xdr:col>3</xdr:col>
      <xdr:colOff>982980</xdr:colOff>
      <xdr:row>46</xdr:row>
      <xdr:rowOff>331470</xdr:rowOff>
    </xdr:to>
    <xdr:pic>
      <xdr:nvPicPr>
        <xdr:cNvPr id="17" name="Imagen 16"/>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387340" y="20330160"/>
          <a:ext cx="723900" cy="285750"/>
        </a:xfrm>
        <a:prstGeom prst="rect">
          <a:avLst/>
        </a:prstGeom>
      </xdr:spPr>
    </xdr:pic>
    <xdr:clientData/>
  </xdr:twoCellAnchor>
  <xdr:twoCellAnchor editAs="oneCell">
    <xdr:from>
      <xdr:col>3</xdr:col>
      <xdr:colOff>71400</xdr:colOff>
      <xdr:row>32</xdr:row>
      <xdr:rowOff>48540</xdr:rowOff>
    </xdr:from>
    <xdr:to>
      <xdr:col>3</xdr:col>
      <xdr:colOff>1157250</xdr:colOff>
      <xdr:row>32</xdr:row>
      <xdr:rowOff>296190</xdr:rowOff>
    </xdr:to>
    <xdr:pic>
      <xdr:nvPicPr>
        <xdr:cNvPr id="18" name="Imagen 17"/>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199660" y="14214120"/>
          <a:ext cx="1085850" cy="247650"/>
        </a:xfrm>
        <a:prstGeom prst="rect">
          <a:avLst/>
        </a:prstGeom>
      </xdr:spPr>
    </xdr:pic>
    <xdr:clientData/>
  </xdr:twoCellAnchor>
  <xdr:twoCellAnchor editAs="oneCell">
    <xdr:from>
      <xdr:col>3</xdr:col>
      <xdr:colOff>51855</xdr:colOff>
      <xdr:row>20</xdr:row>
      <xdr:rowOff>110910</xdr:rowOff>
    </xdr:from>
    <xdr:to>
      <xdr:col>3</xdr:col>
      <xdr:colOff>1391701</xdr:colOff>
      <xdr:row>20</xdr:row>
      <xdr:rowOff>552450</xdr:rowOff>
    </xdr:to>
    <xdr:pic>
      <xdr:nvPicPr>
        <xdr:cNvPr id="19" name="Imagen 18"/>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023905" y="14055510"/>
          <a:ext cx="1339846" cy="441540"/>
        </a:xfrm>
        <a:prstGeom prst="rect">
          <a:avLst/>
        </a:prstGeom>
      </xdr:spPr>
    </xdr:pic>
    <xdr:clientData/>
  </xdr:twoCellAnchor>
  <xdr:twoCellAnchor editAs="oneCell">
    <xdr:from>
      <xdr:col>3</xdr:col>
      <xdr:colOff>249480</xdr:colOff>
      <xdr:row>18</xdr:row>
      <xdr:rowOff>51360</xdr:rowOff>
    </xdr:from>
    <xdr:to>
      <xdr:col>3</xdr:col>
      <xdr:colOff>982905</xdr:colOff>
      <xdr:row>18</xdr:row>
      <xdr:rowOff>413310</xdr:rowOff>
    </xdr:to>
    <xdr:pic>
      <xdr:nvPicPr>
        <xdr:cNvPr id="20" name="Imagen 19"/>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377740" y="8448600"/>
          <a:ext cx="733425" cy="361950"/>
        </a:xfrm>
        <a:prstGeom prst="rect">
          <a:avLst/>
        </a:prstGeom>
      </xdr:spPr>
    </xdr:pic>
    <xdr:clientData/>
  </xdr:twoCellAnchor>
  <xdr:twoCellAnchor editAs="oneCell">
    <xdr:from>
      <xdr:col>3</xdr:col>
      <xdr:colOff>113730</xdr:colOff>
      <xdr:row>30</xdr:row>
      <xdr:rowOff>73725</xdr:rowOff>
    </xdr:from>
    <xdr:to>
      <xdr:col>3</xdr:col>
      <xdr:colOff>1228725</xdr:colOff>
      <xdr:row>30</xdr:row>
      <xdr:rowOff>641359</xdr:rowOff>
    </xdr:to>
    <xdr:pic>
      <xdr:nvPicPr>
        <xdr:cNvPr id="21" name="Imagen 20"/>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085780" y="21257325"/>
          <a:ext cx="1114995" cy="567634"/>
        </a:xfrm>
        <a:prstGeom prst="rect">
          <a:avLst/>
        </a:prstGeom>
      </xdr:spPr>
    </xdr:pic>
    <xdr:clientData/>
  </xdr:twoCellAnchor>
  <xdr:twoCellAnchor editAs="oneCell">
    <xdr:from>
      <xdr:col>3</xdr:col>
      <xdr:colOff>27016</xdr:colOff>
      <xdr:row>27</xdr:row>
      <xdr:rowOff>171795</xdr:rowOff>
    </xdr:from>
    <xdr:to>
      <xdr:col>3</xdr:col>
      <xdr:colOff>1457326</xdr:colOff>
      <xdr:row>27</xdr:row>
      <xdr:rowOff>523875</xdr:rowOff>
    </xdr:to>
    <xdr:pic>
      <xdr:nvPicPr>
        <xdr:cNvPr id="22" name="Imagen 21"/>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999066" y="19183695"/>
          <a:ext cx="1430310" cy="352080"/>
        </a:xfrm>
        <a:prstGeom prst="rect">
          <a:avLst/>
        </a:prstGeom>
      </xdr:spPr>
    </xdr:pic>
    <xdr:clientData/>
  </xdr:twoCellAnchor>
  <xdr:twoCellAnchor editAs="oneCell">
    <xdr:from>
      <xdr:col>3</xdr:col>
      <xdr:colOff>300840</xdr:colOff>
      <xdr:row>42</xdr:row>
      <xdr:rowOff>34140</xdr:rowOff>
    </xdr:from>
    <xdr:to>
      <xdr:col>3</xdr:col>
      <xdr:colOff>986640</xdr:colOff>
      <xdr:row>42</xdr:row>
      <xdr:rowOff>386565</xdr:rowOff>
    </xdr:to>
    <xdr:pic>
      <xdr:nvPicPr>
        <xdr:cNvPr id="23" name="Imagen 22"/>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5429100" y="18611700"/>
          <a:ext cx="685800" cy="352425"/>
        </a:xfrm>
        <a:prstGeom prst="rect">
          <a:avLst/>
        </a:prstGeom>
      </xdr:spPr>
    </xdr:pic>
    <xdr:clientData/>
  </xdr:twoCellAnchor>
  <xdr:twoCellAnchor editAs="oneCell">
    <xdr:from>
      <xdr:col>3</xdr:col>
      <xdr:colOff>128894</xdr:colOff>
      <xdr:row>31</xdr:row>
      <xdr:rowOff>66030</xdr:rowOff>
    </xdr:from>
    <xdr:to>
      <xdr:col>3</xdr:col>
      <xdr:colOff>1314449</xdr:colOff>
      <xdr:row>31</xdr:row>
      <xdr:rowOff>658808</xdr:rowOff>
    </xdr:to>
    <xdr:pic>
      <xdr:nvPicPr>
        <xdr:cNvPr id="24" name="Imagen 23"/>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5100944" y="21973530"/>
          <a:ext cx="1185555" cy="592778"/>
        </a:xfrm>
        <a:prstGeom prst="rect">
          <a:avLst/>
        </a:prstGeom>
      </xdr:spPr>
    </xdr:pic>
    <xdr:clientData/>
  </xdr:twoCellAnchor>
  <xdr:twoCellAnchor editAs="oneCell">
    <xdr:from>
      <xdr:col>3</xdr:col>
      <xdr:colOff>379860</xdr:colOff>
      <xdr:row>48</xdr:row>
      <xdr:rowOff>29340</xdr:rowOff>
    </xdr:from>
    <xdr:to>
      <xdr:col>3</xdr:col>
      <xdr:colOff>818010</xdr:colOff>
      <xdr:row>48</xdr:row>
      <xdr:rowOff>372240</xdr:rowOff>
    </xdr:to>
    <xdr:pic>
      <xdr:nvPicPr>
        <xdr:cNvPr id="25" name="Imagen 24"/>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508120" y="21091020"/>
          <a:ext cx="438150" cy="342900"/>
        </a:xfrm>
        <a:prstGeom prst="rect">
          <a:avLst/>
        </a:prstGeom>
      </xdr:spPr>
    </xdr:pic>
    <xdr:clientData/>
  </xdr:twoCellAnchor>
  <xdr:twoCellAnchor editAs="oneCell">
    <xdr:from>
      <xdr:col>3</xdr:col>
      <xdr:colOff>74070</xdr:colOff>
      <xdr:row>26</xdr:row>
      <xdr:rowOff>77880</xdr:rowOff>
    </xdr:from>
    <xdr:to>
      <xdr:col>3</xdr:col>
      <xdr:colOff>1352550</xdr:colOff>
      <xdr:row>26</xdr:row>
      <xdr:rowOff>606318</xdr:rowOff>
    </xdr:to>
    <xdr:pic>
      <xdr:nvPicPr>
        <xdr:cNvPr id="26" name="Imagen 25"/>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046120" y="18365880"/>
          <a:ext cx="1278480" cy="528438"/>
        </a:xfrm>
        <a:prstGeom prst="rect">
          <a:avLst/>
        </a:prstGeom>
      </xdr:spPr>
    </xdr:pic>
    <xdr:clientData/>
  </xdr:twoCellAnchor>
  <xdr:twoCellAnchor editAs="oneCell">
    <xdr:from>
      <xdr:col>3</xdr:col>
      <xdr:colOff>71670</xdr:colOff>
      <xdr:row>23</xdr:row>
      <xdr:rowOff>163110</xdr:rowOff>
    </xdr:from>
    <xdr:to>
      <xdr:col>3</xdr:col>
      <xdr:colOff>1395431</xdr:colOff>
      <xdr:row>23</xdr:row>
      <xdr:rowOff>466725</xdr:rowOff>
    </xdr:to>
    <xdr:pic>
      <xdr:nvPicPr>
        <xdr:cNvPr id="27" name="Imagen 26"/>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043720" y="16279410"/>
          <a:ext cx="1323761" cy="303615"/>
        </a:xfrm>
        <a:prstGeom prst="rect">
          <a:avLst/>
        </a:prstGeom>
      </xdr:spPr>
    </xdr:pic>
    <xdr:clientData/>
  </xdr:twoCellAnchor>
  <xdr:twoCellAnchor editAs="oneCell">
    <xdr:from>
      <xdr:col>3</xdr:col>
      <xdr:colOff>78300</xdr:colOff>
      <xdr:row>38</xdr:row>
      <xdr:rowOff>47820</xdr:rowOff>
    </xdr:from>
    <xdr:to>
      <xdr:col>3</xdr:col>
      <xdr:colOff>1173675</xdr:colOff>
      <xdr:row>38</xdr:row>
      <xdr:rowOff>419295</xdr:rowOff>
    </xdr:to>
    <xdr:pic>
      <xdr:nvPicPr>
        <xdr:cNvPr id="28" name="Imagen 27"/>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206560" y="16758480"/>
          <a:ext cx="1095375" cy="371475"/>
        </a:xfrm>
        <a:prstGeom prst="rect">
          <a:avLst/>
        </a:prstGeom>
      </xdr:spPr>
    </xdr:pic>
    <xdr:clientData/>
  </xdr:twoCellAnchor>
  <xdr:twoCellAnchor editAs="oneCell">
    <xdr:from>
      <xdr:col>3</xdr:col>
      <xdr:colOff>203039</xdr:colOff>
      <xdr:row>22</xdr:row>
      <xdr:rowOff>60165</xdr:rowOff>
    </xdr:from>
    <xdr:to>
      <xdr:col>3</xdr:col>
      <xdr:colOff>1290292</xdr:colOff>
      <xdr:row>22</xdr:row>
      <xdr:rowOff>676275</xdr:rowOff>
    </xdr:to>
    <xdr:pic>
      <xdr:nvPicPr>
        <xdr:cNvPr id="29" name="Imagen 28"/>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175089" y="15452565"/>
          <a:ext cx="1087253" cy="616110"/>
        </a:xfrm>
        <a:prstGeom prst="rect">
          <a:avLst/>
        </a:prstGeom>
      </xdr:spPr>
    </xdr:pic>
    <xdr:clientData/>
  </xdr:twoCellAnchor>
  <xdr:twoCellAnchor editAs="oneCell">
    <xdr:from>
      <xdr:col>3</xdr:col>
      <xdr:colOff>147300</xdr:colOff>
      <xdr:row>49</xdr:row>
      <xdr:rowOff>48240</xdr:rowOff>
    </xdr:from>
    <xdr:to>
      <xdr:col>3</xdr:col>
      <xdr:colOff>1128375</xdr:colOff>
      <xdr:row>49</xdr:row>
      <xdr:rowOff>333990</xdr:rowOff>
    </xdr:to>
    <xdr:pic>
      <xdr:nvPicPr>
        <xdr:cNvPr id="30" name="Imagen 29"/>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5275560" y="21498540"/>
          <a:ext cx="981075" cy="285750"/>
        </a:xfrm>
        <a:prstGeom prst="rect">
          <a:avLst/>
        </a:prstGeom>
      </xdr:spPr>
    </xdr:pic>
    <xdr:clientData/>
  </xdr:twoCellAnchor>
  <xdr:twoCellAnchor editAs="oneCell">
    <xdr:from>
      <xdr:col>3</xdr:col>
      <xdr:colOff>119640</xdr:colOff>
      <xdr:row>16</xdr:row>
      <xdr:rowOff>28200</xdr:rowOff>
    </xdr:from>
    <xdr:to>
      <xdr:col>3</xdr:col>
      <xdr:colOff>1119765</xdr:colOff>
      <xdr:row>16</xdr:row>
      <xdr:rowOff>418725</xdr:rowOff>
    </xdr:to>
    <xdr:pic>
      <xdr:nvPicPr>
        <xdr:cNvPr id="31" name="Imagen 30"/>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247900" y="7457700"/>
          <a:ext cx="1000125" cy="390525"/>
        </a:xfrm>
        <a:prstGeom prst="rect">
          <a:avLst/>
        </a:prstGeom>
      </xdr:spPr>
    </xdr:pic>
    <xdr:clientData/>
  </xdr:twoCellAnchor>
  <xdr:twoCellAnchor editAs="oneCell">
    <xdr:from>
      <xdr:col>3</xdr:col>
      <xdr:colOff>262020</xdr:colOff>
      <xdr:row>41</xdr:row>
      <xdr:rowOff>56280</xdr:rowOff>
    </xdr:from>
    <xdr:to>
      <xdr:col>3</xdr:col>
      <xdr:colOff>966870</xdr:colOff>
      <xdr:row>41</xdr:row>
      <xdr:rowOff>332505</xdr:rowOff>
    </xdr:to>
    <xdr:pic>
      <xdr:nvPicPr>
        <xdr:cNvPr id="32" name="Imagen 31"/>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390280" y="18245220"/>
          <a:ext cx="704850" cy="276225"/>
        </a:xfrm>
        <a:prstGeom prst="rect">
          <a:avLst/>
        </a:prstGeom>
      </xdr:spPr>
    </xdr:pic>
    <xdr:clientData/>
  </xdr:twoCellAnchor>
  <xdr:twoCellAnchor editAs="oneCell">
    <xdr:from>
      <xdr:col>3</xdr:col>
      <xdr:colOff>114840</xdr:colOff>
      <xdr:row>50</xdr:row>
      <xdr:rowOff>67215</xdr:rowOff>
    </xdr:from>
    <xdr:to>
      <xdr:col>3</xdr:col>
      <xdr:colOff>1257300</xdr:colOff>
      <xdr:row>50</xdr:row>
      <xdr:rowOff>549190</xdr:rowOff>
    </xdr:to>
    <xdr:pic>
      <xdr:nvPicPr>
        <xdr:cNvPr id="33" name="Imagen 32"/>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5086890" y="35728815"/>
          <a:ext cx="1142460" cy="481975"/>
        </a:xfrm>
        <a:prstGeom prst="rect">
          <a:avLst/>
        </a:prstGeom>
      </xdr:spPr>
    </xdr:pic>
    <xdr:clientData/>
  </xdr:twoCellAnchor>
  <xdr:twoCellAnchor editAs="oneCell">
    <xdr:from>
      <xdr:col>3</xdr:col>
      <xdr:colOff>381000</xdr:colOff>
      <xdr:row>40</xdr:row>
      <xdr:rowOff>33840</xdr:rowOff>
    </xdr:from>
    <xdr:to>
      <xdr:col>3</xdr:col>
      <xdr:colOff>851085</xdr:colOff>
      <xdr:row>40</xdr:row>
      <xdr:rowOff>538665</xdr:rowOff>
    </xdr:to>
    <xdr:pic>
      <xdr:nvPicPr>
        <xdr:cNvPr id="34" name="Imagen 33"/>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5509260" y="17651280"/>
          <a:ext cx="470085" cy="504825"/>
        </a:xfrm>
        <a:prstGeom prst="rect">
          <a:avLst/>
        </a:prstGeom>
      </xdr:spPr>
    </xdr:pic>
    <xdr:clientData/>
  </xdr:twoCellAnchor>
  <xdr:twoCellAnchor editAs="oneCell">
    <xdr:from>
      <xdr:col>3</xdr:col>
      <xdr:colOff>229980</xdr:colOff>
      <xdr:row>47</xdr:row>
      <xdr:rowOff>39480</xdr:rowOff>
    </xdr:from>
    <xdr:to>
      <xdr:col>3</xdr:col>
      <xdr:colOff>1020555</xdr:colOff>
      <xdr:row>47</xdr:row>
      <xdr:rowOff>363330</xdr:rowOff>
    </xdr:to>
    <xdr:pic>
      <xdr:nvPicPr>
        <xdr:cNvPr id="35" name="Imagen 34"/>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5358240" y="20712540"/>
          <a:ext cx="790575" cy="323850"/>
        </a:xfrm>
        <a:prstGeom prst="rect">
          <a:avLst/>
        </a:prstGeom>
      </xdr:spPr>
    </xdr:pic>
    <xdr:clientData/>
  </xdr:twoCellAnchor>
  <xdr:twoCellAnchor editAs="oneCell">
    <xdr:from>
      <xdr:col>3</xdr:col>
      <xdr:colOff>29460</xdr:colOff>
      <xdr:row>45</xdr:row>
      <xdr:rowOff>90420</xdr:rowOff>
    </xdr:from>
    <xdr:to>
      <xdr:col>3</xdr:col>
      <xdr:colOff>1105785</xdr:colOff>
      <xdr:row>45</xdr:row>
      <xdr:rowOff>309495</xdr:rowOff>
    </xdr:to>
    <xdr:pic>
      <xdr:nvPicPr>
        <xdr:cNvPr id="36" name="Imagen 35"/>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5157720" y="19986240"/>
          <a:ext cx="1076325" cy="219075"/>
        </a:xfrm>
        <a:prstGeom prst="rect">
          <a:avLst/>
        </a:prstGeom>
      </xdr:spPr>
    </xdr:pic>
    <xdr:clientData/>
  </xdr:twoCellAnchor>
  <xdr:twoCellAnchor editAs="oneCell">
    <xdr:from>
      <xdr:col>3</xdr:col>
      <xdr:colOff>84209</xdr:colOff>
      <xdr:row>29</xdr:row>
      <xdr:rowOff>72780</xdr:rowOff>
    </xdr:from>
    <xdr:to>
      <xdr:col>3</xdr:col>
      <xdr:colOff>1449146</xdr:colOff>
      <xdr:row>29</xdr:row>
      <xdr:rowOff>542925</xdr:rowOff>
    </xdr:to>
    <xdr:pic>
      <xdr:nvPicPr>
        <xdr:cNvPr id="37" name="Imagen 36"/>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5056259" y="20532480"/>
          <a:ext cx="1364937" cy="470145"/>
        </a:xfrm>
        <a:prstGeom prst="rect">
          <a:avLst/>
        </a:prstGeom>
      </xdr:spPr>
    </xdr:pic>
    <xdr:clientData/>
  </xdr:twoCellAnchor>
  <xdr:twoCellAnchor editAs="oneCell">
    <xdr:from>
      <xdr:col>3</xdr:col>
      <xdr:colOff>192300</xdr:colOff>
      <xdr:row>33</xdr:row>
      <xdr:rowOff>70380</xdr:rowOff>
    </xdr:from>
    <xdr:to>
      <xdr:col>3</xdr:col>
      <xdr:colOff>1097175</xdr:colOff>
      <xdr:row>33</xdr:row>
      <xdr:rowOff>318030</xdr:rowOff>
    </xdr:to>
    <xdr:pic>
      <xdr:nvPicPr>
        <xdr:cNvPr id="38" name="Imagen 37"/>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5320560" y="14624580"/>
          <a:ext cx="904875" cy="247650"/>
        </a:xfrm>
        <a:prstGeom prst="rect">
          <a:avLst/>
        </a:prstGeom>
      </xdr:spPr>
    </xdr:pic>
    <xdr:clientData/>
  </xdr:twoCellAnchor>
  <xdr:twoCellAnchor editAs="oneCell">
    <xdr:from>
      <xdr:col>3</xdr:col>
      <xdr:colOff>88440</xdr:colOff>
      <xdr:row>39</xdr:row>
      <xdr:rowOff>35100</xdr:rowOff>
    </xdr:from>
    <xdr:to>
      <xdr:col>3</xdr:col>
      <xdr:colOff>1126665</xdr:colOff>
      <xdr:row>39</xdr:row>
      <xdr:rowOff>397050</xdr:rowOff>
    </xdr:to>
    <xdr:pic>
      <xdr:nvPicPr>
        <xdr:cNvPr id="39" name="Imagen 38"/>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5216700" y="17210580"/>
          <a:ext cx="1038225" cy="361950"/>
        </a:xfrm>
        <a:prstGeom prst="rect">
          <a:avLst/>
        </a:prstGeom>
      </xdr:spPr>
    </xdr:pic>
    <xdr:clientData/>
  </xdr:twoCellAnchor>
  <xdr:twoCellAnchor editAs="oneCell">
    <xdr:from>
      <xdr:col>3</xdr:col>
      <xdr:colOff>135075</xdr:colOff>
      <xdr:row>21</xdr:row>
      <xdr:rowOff>89355</xdr:rowOff>
    </xdr:from>
    <xdr:to>
      <xdr:col>3</xdr:col>
      <xdr:colOff>1211839</xdr:colOff>
      <xdr:row>21</xdr:row>
      <xdr:rowOff>666750</xdr:rowOff>
    </xdr:to>
    <xdr:pic>
      <xdr:nvPicPr>
        <xdr:cNvPr id="40" name="Imagen 39"/>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5107125" y="14757855"/>
          <a:ext cx="1076764" cy="577395"/>
        </a:xfrm>
        <a:prstGeom prst="rect">
          <a:avLst/>
        </a:prstGeom>
      </xdr:spPr>
    </xdr:pic>
    <xdr:clientData/>
  </xdr:twoCellAnchor>
  <xdr:twoCellAnchor editAs="oneCell">
    <xdr:from>
      <xdr:col>3</xdr:col>
      <xdr:colOff>256500</xdr:colOff>
      <xdr:row>43</xdr:row>
      <xdr:rowOff>58380</xdr:rowOff>
    </xdr:from>
    <xdr:to>
      <xdr:col>3</xdr:col>
      <xdr:colOff>904200</xdr:colOff>
      <xdr:row>43</xdr:row>
      <xdr:rowOff>315555</xdr:rowOff>
    </xdr:to>
    <xdr:pic>
      <xdr:nvPicPr>
        <xdr:cNvPr id="41" name="Imagen 40"/>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5384760" y="19062660"/>
          <a:ext cx="647700" cy="257175"/>
        </a:xfrm>
        <a:prstGeom prst="rect">
          <a:avLst/>
        </a:prstGeom>
      </xdr:spPr>
    </xdr:pic>
    <xdr:clientData/>
  </xdr:twoCellAnchor>
  <xdr:twoCellAnchor editAs="oneCell">
    <xdr:from>
      <xdr:col>3</xdr:col>
      <xdr:colOff>168375</xdr:colOff>
      <xdr:row>25</xdr:row>
      <xdr:rowOff>71220</xdr:rowOff>
    </xdr:from>
    <xdr:to>
      <xdr:col>3</xdr:col>
      <xdr:colOff>1247775</xdr:colOff>
      <xdr:row>25</xdr:row>
      <xdr:rowOff>690288</xdr:rowOff>
    </xdr:to>
    <xdr:pic>
      <xdr:nvPicPr>
        <xdr:cNvPr id="42" name="Imagen 41"/>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5140425" y="17635320"/>
          <a:ext cx="1079400" cy="619068"/>
        </a:xfrm>
        <a:prstGeom prst="rect">
          <a:avLst/>
        </a:prstGeom>
      </xdr:spPr>
    </xdr:pic>
    <xdr:clientData/>
  </xdr:twoCellAnchor>
  <xdr:twoCellAnchor editAs="oneCell">
    <xdr:from>
      <xdr:col>3</xdr:col>
      <xdr:colOff>69734</xdr:colOff>
      <xdr:row>24</xdr:row>
      <xdr:rowOff>126884</xdr:rowOff>
    </xdr:from>
    <xdr:to>
      <xdr:col>3</xdr:col>
      <xdr:colOff>1324147</xdr:colOff>
      <xdr:row>24</xdr:row>
      <xdr:rowOff>628649</xdr:rowOff>
    </xdr:to>
    <xdr:pic>
      <xdr:nvPicPr>
        <xdr:cNvPr id="43" name="Imagen 42"/>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5041784" y="16967084"/>
          <a:ext cx="1254413" cy="501765"/>
        </a:xfrm>
        <a:prstGeom prst="rect">
          <a:avLst/>
        </a:prstGeom>
      </xdr:spPr>
    </xdr:pic>
    <xdr:clientData/>
  </xdr:twoCellAnchor>
  <xdr:twoCellAnchor editAs="oneCell">
    <xdr:from>
      <xdr:col>3</xdr:col>
      <xdr:colOff>351180</xdr:colOff>
      <xdr:row>36</xdr:row>
      <xdr:rowOff>46380</xdr:rowOff>
    </xdr:from>
    <xdr:to>
      <xdr:col>3</xdr:col>
      <xdr:colOff>817905</xdr:colOff>
      <xdr:row>36</xdr:row>
      <xdr:rowOff>484530</xdr:rowOff>
    </xdr:to>
    <xdr:pic>
      <xdr:nvPicPr>
        <xdr:cNvPr id="44" name="Imagen 43"/>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5479440" y="15766440"/>
          <a:ext cx="466725" cy="438150"/>
        </a:xfrm>
        <a:prstGeom prst="rect">
          <a:avLst/>
        </a:prstGeom>
      </xdr:spPr>
    </xdr:pic>
    <xdr:clientData/>
  </xdr:twoCellAnchor>
  <xdr:twoCellAnchor editAs="oneCell">
    <xdr:from>
      <xdr:col>3</xdr:col>
      <xdr:colOff>315900</xdr:colOff>
      <xdr:row>19</xdr:row>
      <xdr:rowOff>49200</xdr:rowOff>
    </xdr:from>
    <xdr:to>
      <xdr:col>3</xdr:col>
      <xdr:colOff>944550</xdr:colOff>
      <xdr:row>19</xdr:row>
      <xdr:rowOff>430200</xdr:rowOff>
    </xdr:to>
    <xdr:pic>
      <xdr:nvPicPr>
        <xdr:cNvPr id="45" name="Imagen 44"/>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5444160" y="8926500"/>
          <a:ext cx="628650" cy="381000"/>
        </a:xfrm>
        <a:prstGeom prst="rect">
          <a:avLst/>
        </a:prstGeom>
      </xdr:spPr>
    </xdr:pic>
    <xdr:clientData/>
  </xdr:twoCellAnchor>
  <xdr:twoCellAnchor editAs="oneCell">
    <xdr:from>
      <xdr:col>3</xdr:col>
      <xdr:colOff>382080</xdr:colOff>
      <xdr:row>17</xdr:row>
      <xdr:rowOff>39180</xdr:rowOff>
    </xdr:from>
    <xdr:to>
      <xdr:col>3</xdr:col>
      <xdr:colOff>839280</xdr:colOff>
      <xdr:row>17</xdr:row>
      <xdr:rowOff>477330</xdr:rowOff>
    </xdr:to>
    <xdr:pic>
      <xdr:nvPicPr>
        <xdr:cNvPr id="46" name="Imagen 45"/>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5510340" y="7918260"/>
          <a:ext cx="457200" cy="438150"/>
        </a:xfrm>
        <a:prstGeom prst="rect">
          <a:avLst/>
        </a:prstGeom>
      </xdr:spPr>
    </xdr:pic>
    <xdr:clientData/>
  </xdr:twoCellAnchor>
  <xdr:twoCellAnchor editAs="oneCell">
    <xdr:from>
      <xdr:col>3</xdr:col>
      <xdr:colOff>234900</xdr:colOff>
      <xdr:row>34</xdr:row>
      <xdr:rowOff>29160</xdr:rowOff>
    </xdr:from>
    <xdr:to>
      <xdr:col>3</xdr:col>
      <xdr:colOff>987375</xdr:colOff>
      <xdr:row>34</xdr:row>
      <xdr:rowOff>314910</xdr:rowOff>
    </xdr:to>
    <xdr:pic>
      <xdr:nvPicPr>
        <xdr:cNvPr id="47" name="Imagen 46"/>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5363160" y="14971980"/>
          <a:ext cx="752475" cy="285750"/>
        </a:xfrm>
        <a:prstGeom prst="rect">
          <a:avLst/>
        </a:prstGeom>
      </xdr:spPr>
    </xdr:pic>
    <xdr:clientData/>
  </xdr:twoCellAnchor>
  <xdr:twoCellAnchor editAs="oneCell">
    <xdr:from>
      <xdr:col>3</xdr:col>
      <xdr:colOff>224880</xdr:colOff>
      <xdr:row>35</xdr:row>
      <xdr:rowOff>42000</xdr:rowOff>
    </xdr:from>
    <xdr:to>
      <xdr:col>3</xdr:col>
      <xdr:colOff>996405</xdr:colOff>
      <xdr:row>35</xdr:row>
      <xdr:rowOff>365850</xdr:rowOff>
    </xdr:to>
    <xdr:pic>
      <xdr:nvPicPr>
        <xdr:cNvPr id="48" name="Imagen 47"/>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5353140" y="15373440"/>
          <a:ext cx="771525" cy="323850"/>
        </a:xfrm>
        <a:prstGeom prst="rect">
          <a:avLst/>
        </a:prstGeom>
      </xdr:spPr>
    </xdr:pic>
    <xdr:clientData/>
  </xdr:twoCellAnchor>
  <xdr:twoCellAnchor editAs="oneCell">
    <xdr:from>
      <xdr:col>3</xdr:col>
      <xdr:colOff>344400</xdr:colOff>
      <xdr:row>44</xdr:row>
      <xdr:rowOff>24360</xdr:rowOff>
    </xdr:from>
    <xdr:to>
      <xdr:col>3</xdr:col>
      <xdr:colOff>801600</xdr:colOff>
      <xdr:row>44</xdr:row>
      <xdr:rowOff>491085</xdr:rowOff>
    </xdr:to>
    <xdr:pic>
      <xdr:nvPicPr>
        <xdr:cNvPr id="49" name="Imagen 48"/>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5472660" y="19417260"/>
          <a:ext cx="457200" cy="466725"/>
        </a:xfrm>
        <a:prstGeom prst="rect">
          <a:avLst/>
        </a:prstGeom>
      </xdr:spPr>
    </xdr:pic>
    <xdr:clientData/>
  </xdr:twoCellAnchor>
  <xdr:twoCellAnchor editAs="oneCell">
    <xdr:from>
      <xdr:col>3</xdr:col>
      <xdr:colOff>372480</xdr:colOff>
      <xdr:row>37</xdr:row>
      <xdr:rowOff>52440</xdr:rowOff>
    </xdr:from>
    <xdr:to>
      <xdr:col>3</xdr:col>
      <xdr:colOff>801105</xdr:colOff>
      <xdr:row>37</xdr:row>
      <xdr:rowOff>385815</xdr:rowOff>
    </xdr:to>
    <xdr:pic>
      <xdr:nvPicPr>
        <xdr:cNvPr id="50" name="Imagen 49"/>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5500740" y="16313520"/>
          <a:ext cx="428625" cy="333375"/>
        </a:xfrm>
        <a:prstGeom prst="rect">
          <a:avLst/>
        </a:prstGeom>
      </xdr:spPr>
    </xdr:pic>
    <xdr:clientData/>
  </xdr:twoCellAnchor>
  <xdr:twoCellAnchor editAs="oneCell">
    <xdr:from>
      <xdr:col>3</xdr:col>
      <xdr:colOff>66675</xdr:colOff>
      <xdr:row>28</xdr:row>
      <xdr:rowOff>35169</xdr:rowOff>
    </xdr:from>
    <xdr:to>
      <xdr:col>3</xdr:col>
      <xdr:colOff>1266825</xdr:colOff>
      <xdr:row>28</xdr:row>
      <xdr:rowOff>693316</xdr:rowOff>
    </xdr:to>
    <xdr:pic>
      <xdr:nvPicPr>
        <xdr:cNvPr id="51" name="Imagen 50"/>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5038725" y="19770969"/>
          <a:ext cx="1200150" cy="658147"/>
        </a:xfrm>
        <a:prstGeom prst="rect">
          <a:avLst/>
        </a:prstGeom>
      </xdr:spPr>
    </xdr:pic>
    <xdr:clientData/>
  </xdr:twoCellAnchor>
  <xdr:twoCellAnchor editAs="oneCell">
    <xdr:from>
      <xdr:col>3</xdr:col>
      <xdr:colOff>9524</xdr:colOff>
      <xdr:row>3</xdr:row>
      <xdr:rowOff>76199</xdr:rowOff>
    </xdr:from>
    <xdr:to>
      <xdr:col>3</xdr:col>
      <xdr:colOff>1446067</xdr:colOff>
      <xdr:row>3</xdr:row>
      <xdr:rowOff>561974</xdr:rowOff>
    </xdr:to>
    <xdr:pic>
      <xdr:nvPicPr>
        <xdr:cNvPr id="52" name="Imagen 51" descr="C:\Users\jonatan.avendano\Desktop\Documentos JA\IFM\Boletin IFM\Logos de empresas\Piramede.jpg"/>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4981574" y="1714499"/>
          <a:ext cx="1436543"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38101</xdr:colOff>
      <xdr:row>5</xdr:row>
      <xdr:rowOff>95250</xdr:rowOff>
    </xdr:from>
    <xdr:to>
      <xdr:col>3</xdr:col>
      <xdr:colOff>1562101</xdr:colOff>
      <xdr:row>5</xdr:row>
      <xdr:rowOff>628724</xdr:rowOff>
    </xdr:to>
    <xdr:pic>
      <xdr:nvPicPr>
        <xdr:cNvPr id="4" name="Imagen 3"/>
        <xdr:cNvPicPr>
          <a:picLocks noChangeAspect="1"/>
        </xdr:cNvPicPr>
      </xdr:nvPicPr>
      <xdr:blipFill>
        <a:blip xmlns:r="http://schemas.openxmlformats.org/officeDocument/2006/relationships" r:embed="rId50"/>
        <a:stretch>
          <a:fillRect/>
        </a:stretch>
      </xdr:blipFill>
      <xdr:spPr>
        <a:xfrm>
          <a:off x="5010151" y="3181350"/>
          <a:ext cx="1524000" cy="5334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Escritorio\Documentos%20JA\IFM\Boletin%20IFM\Logos%20de%20empresas\NombreCortoEmpresaslog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critorio\Documentos%20JA\Curso%20Excel%20Avanzado\dashboard-de-cobranzas-en-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OS"/>
      <sheetName val="Hoja1"/>
    </sheetNames>
    <sheetDataSet>
      <sheetData sheetId="0"/>
      <sheetData sheetId="1">
        <row r="5">
          <cell r="G5">
            <v>52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YUDA-"/>
      <sheetName val="Dashboard"/>
      <sheetName val="Facturas"/>
      <sheetName val="Cálculos Auxiliares"/>
    </sheetNames>
    <sheetDataSet>
      <sheetData sheetId="0" refreshError="1"/>
      <sheetData sheetId="1">
        <row r="7">
          <cell r="D7" t="str">
            <v>Febrero</v>
          </cell>
        </row>
      </sheetData>
      <sheetData sheetId="2" refreshError="1"/>
      <sheetData sheetId="3">
        <row r="8">
          <cell r="C8">
            <v>135200</v>
          </cell>
        </row>
        <row r="30">
          <cell r="B30">
            <v>643.33333333333337</v>
          </cell>
        </row>
      </sheetData>
    </sheetDataSet>
  </externalBook>
</externalLink>
</file>

<file path=xl/tables/table1.xml><?xml version="1.0" encoding="utf-8"?>
<table xmlns="http://schemas.openxmlformats.org/spreadsheetml/2006/main" id="2" name="IFM" displayName="IFM" ref="A6:AY3002" totalsRowShown="0" headerRowDxfId="167" dataDxfId="165" headerRowBorderDxfId="166" tableBorderDxfId="164" totalsRowBorderDxfId="163">
  <sortState ref="A7:AW2951">
    <sortCondition ref="AV7:AV2951"/>
    <sortCondition ref="AS7:AS2951"/>
  </sortState>
  <tableColumns count="51">
    <tableColumn id="1" name="NumerodeInscripciondelaEmpresa" dataDxfId="162" totalsRowDxfId="161"/>
    <tableColumn id="2" name="Nombre Empresa" dataDxfId="160" totalsRowDxfId="159"/>
    <tableColumn id="3" name="PrimasNetasCobradas" dataDxfId="158" totalsRowDxfId="157"/>
    <tableColumn id="4" name="SiniestrosPagados_NetosdeSalvamento" dataDxfId="156" totalsRowDxfId="155"/>
    <tableColumn id="5" name="SiniestrosPendientes" dataDxfId="154" totalsRowDxfId="153"/>
    <tableColumn id="6" name="ComisionesyGastosdeAdquision" dataDxfId="152" totalsRowDxfId="151"/>
    <tableColumn id="7" name="Gastosdeadministracion" dataDxfId="150" totalsRowDxfId="149"/>
    <tableColumn id="8" name="SaldodeOperaciones" dataDxfId="148" totalsRowDxfId="147"/>
    <tableColumn id="9" name="InversionesAptas" dataDxfId="146" totalsRowDxfId="145"/>
    <tableColumn id="10" name="InversionesNoAptas" dataDxfId="144" totalsRowDxfId="143"/>
    <tableColumn id="11" name="ReservasTecnicas" dataDxfId="142" totalsRowDxfId="141"/>
    <tableColumn id="12" name="ReservasdePrimas" dataDxfId="140" totalsRowDxfId="139"/>
    <tableColumn id="13" name="RetenciondePrimasaCargodeReaseguradoresRetrocesionarios" dataDxfId="138" totalsRowDxfId="137"/>
    <tableColumn id="14" name="RetenciondelasReservasdePrestacionesySiniestrosPendientes" dataDxfId="136" totalsRowDxfId="135"/>
    <tableColumn id="15" name="RTE_REF_RTEA" dataDxfId="134" totalsRowDxfId="133"/>
    <tableColumn id="16" name="ResultadoTecnicoBruto" dataDxfId="132" totalsRowDxfId="131"/>
    <tableColumn id="17" name="ResultadodelReaseguroCedido" dataDxfId="130" totalsRowDxfId="129"/>
    <tableColumn id="18" name="ResultadoTecnicoNeto" dataDxfId="128" totalsRowDxfId="127"/>
    <tableColumn id="19" name="ResultadodeGestionGeneral" dataDxfId="126" totalsRowDxfId="125"/>
    <tableColumn id="20" name="ProductodeInversiones" dataDxfId="124" totalsRowDxfId="123"/>
    <tableColumn id="21" name="AjustedeValores_Ingresos" dataDxfId="122" totalsRowDxfId="121"/>
    <tableColumn id="22" name="IngresosporFideicomiso" dataDxfId="120" totalsRowDxfId="119"/>
    <tableColumn id="23" name="IngresosporServicios" dataDxfId="118" totalsRowDxfId="117"/>
    <tableColumn id="24" name="BeneficiosDiversos" dataDxfId="116" totalsRowDxfId="115"/>
    <tableColumn id="25" name="GastosdeAdministración_GestiónGeneral" dataDxfId="114" totalsRowDxfId="113"/>
    <tableColumn id="26" name="EgresosFinancieros" dataDxfId="112" totalsRowDxfId="111"/>
    <tableColumn id="27" name="AjustedeReservasdeProvisión" dataDxfId="110" totalsRowDxfId="109"/>
    <tableColumn id="28" name="AjustedeValoresyOtrosActivos" dataDxfId="108" totalsRowDxfId="107"/>
    <tableColumn id="29" name="PérdidasenActivos" dataDxfId="106" totalsRowDxfId="105"/>
    <tableColumn id="30" name="EgresosporFideicomiso" dataDxfId="104" totalsRowDxfId="103"/>
    <tableColumn id="31" name="EgresosporServicios" dataDxfId="102" totalsRowDxfId="101"/>
    <tableColumn id="32" name="OtrosEgresos" dataDxfId="100" totalsRowDxfId="99"/>
    <tableColumn id="33" name="ReservasPrimasBrutas" dataDxfId="98" totalsRowDxfId="97"/>
    <tableColumn id="34" name="ReservasdeSiniestrosPendientesBrutas" dataDxfId="96" totalsRowDxfId="95"/>
    <tableColumn id="35" name="ReservasTécnicasdelEjercicioBrutas" dataDxfId="94" totalsRowDxfId="93"/>
    <tableColumn id="36" name="ReservasTécnicasdelEjercicioAnteriorBrutas" dataDxfId="92" totalsRowDxfId="91"/>
    <tableColumn id="37" name="ReintegroconExperienciaFavorable" dataDxfId="90" totalsRowDxfId="89"/>
    <tableColumn id="38" name="MontodeSuficienciaoInsuficienciaenlaCoberturadeReserva" dataDxfId="88" totalsRowDxfId="87"/>
    <tableColumn id="39" name="IndicedeCoberturadeReservas" dataDxfId="86" totalsRowDxfId="85"/>
    <tableColumn id="40" name="Comisiones" dataDxfId="84" totalsRowDxfId="83"/>
    <tableColumn id="41" name="GastosdeAdquision" dataDxfId="82" totalsRowDxfId="81"/>
    <tableColumn id="42" name="Total GeneralPDev" dataDxfId="80" totalsRowDxfId="79"/>
    <tableColumn id="43" name="TotalGenralSI" dataDxfId="78" totalsRowDxfId="77"/>
    <tableColumn id="48" name="CapitalSocial" dataDxfId="76" totalsRowDxfId="75" dataCellStyle="Millares"/>
    <tableColumn id="47" name="Fecha" dataDxfId="74" totalsRowDxfId="73"/>
    <tableColumn id="44" name="MES" dataDxfId="72" totalsRowDxfId="71"/>
    <tableColumn id="49" name="Saldo &quot;+&quot;/&quot;-&quot;" dataDxfId="70" totalsRowDxfId="69"/>
    <tableColumn id="45" name="AÑO" dataDxfId="68" totalsRowDxfId="67"/>
    <tableColumn id="46" name="NombreCorto" dataDxfId="66"/>
    <tableColumn id="50" name="TasaPromedio" dataDxfId="65"/>
    <tableColumn id="51" name="TasaCierre" dataDxfId="64"/>
  </tableColumns>
  <tableStyleInfo name="TableStyleLight13" showFirstColumn="0" showLastColumn="0" showRowStripes="1" showColumnStripes="0"/>
</table>
</file>

<file path=xl/tables/table2.xml><?xml version="1.0" encoding="utf-8"?>
<table xmlns="http://schemas.openxmlformats.org/spreadsheetml/2006/main" id="1" name="PNCRamos" displayName="PNCRamos" ref="A1:AY2424" totalsRowCount="1">
  <sortState ref="A2:AY2469">
    <sortCondition ref="AX2:AX2469"/>
    <sortCondition ref="AV2:AV2469"/>
  </sortState>
  <tableColumns count="51">
    <tableColumn id="1" name="Cod"/>
    <tableColumn id="2" name="Nombre Empresa"/>
    <tableColumn id="3" name="TOTAL PNC" dataDxfId="63" totalsRowDxfId="62"/>
    <tableColumn id="4" name="VIDA INDIVIDUAL" dataDxfId="61"/>
    <tableColumn id="5" name="VIDA DESGRAVAMEN" dataDxfId="60"/>
    <tableColumn id="6" name="VIDA RENTA" dataDxfId="59"/>
    <tableColumn id="7" name="VIDA COLECTIVO" dataDxfId="58"/>
    <tableColumn id="15" name="VIDA FUNERARIO" dataDxfId="57" dataCellStyle="Normal_PNC Ramos"/>
    <tableColumn id="46" name="TOTAL VIDA" dataDxfId="56" dataCellStyle="Normal_PNC Ramos"/>
    <tableColumn id="8" name="ACCIDENTE INDIVIDUAL" dataDxfId="55"/>
    <tableColumn id="9" name="ACCIDENTE COLECTIVO" dataDxfId="54"/>
    <tableColumn id="47" name="ACCIDENTE ESCOLAR" dataDxfId="53" dataCellStyle="Normal_PNC Ramos"/>
    <tableColumn id="10" name="HCM INDIVIDUAL" dataDxfId="52"/>
    <tableColumn id="11" name="HCM COLECTIVO" dataDxfId="51"/>
    <tableColumn id="12" name="TOTAL HCM" dataDxfId="50"/>
    <tableColumn id="13" name="FUNERARIO" dataDxfId="49"/>
    <tableColumn id="50" name="COMBINADO PERSONAS" dataDxfId="48" dataCellStyle="Normal_PNC Ramos"/>
    <tableColumn id="49" name="ENFERMEDADES GRAVES" dataDxfId="47" dataCellStyle="Normal_PNC Ramos"/>
    <tableColumn id="48" name="OTROS PERSONAS" dataDxfId="46" dataCellStyle="Normal_PNC Ramos"/>
    <tableColumn id="14" name="TOTAL NO VIDA" dataDxfId="45" totalsRowDxfId="44"/>
    <tableColumn id="16" name="INCENDIO" dataDxfId="43" totalsRowDxfId="42"/>
    <tableColumn id="17" name="TERREMOTO" dataDxfId="41"/>
    <tableColumn id="18" name="ROBO" dataDxfId="40"/>
    <tableColumn id="19" name="TRANSPORTE" dataDxfId="39"/>
    <tableColumn id="20" name="RAMOS TECNICOS" dataDxfId="38"/>
    <tableColumn id="21" name="PETROLERO" dataDxfId="37"/>
    <tableColumn id="22" name="COMBINADOS" dataDxfId="36"/>
    <tableColumn id="23" name="LUCRO CESANTE" dataDxfId="35"/>
    <tableColumn id="24" name="AUTO CASCO" dataDxfId="34" dataCellStyle="Millares"/>
    <tableColumn id="25" name="AERONAVE" dataDxfId="33"/>
    <tableColumn id="26" name="NAVES" dataDxfId="32"/>
    <tableColumn id="27" name="AGRARIO" dataDxfId="31"/>
    <tableColumn id="28" name="PECUARIO" dataDxfId="30"/>
    <tableColumn id="29" name="BANCARIO" dataDxfId="29"/>
    <tableColumn id="30" name="JOYERIA" dataDxfId="28"/>
    <tableColumn id="31" name="DIVERSOS" dataDxfId="27"/>
    <tableColumn id="32" name="RCV" dataDxfId="26"/>
    <tableColumn id="33" name="PATRONALES" dataDxfId="25"/>
    <tableColumn id="51" name="RCV EMPRESARIAL" dataDxfId="24" dataCellStyle="Normal_PNC Ramos"/>
    <tableColumn id="34" name="RC GENERAL" dataDxfId="23"/>
    <tableColumn id="35" name="PROFESIONAL" dataDxfId="22"/>
    <tableColumn id="37" name="FIDELIDAD EMPLEADOS" dataDxfId="21"/>
    <tableColumn id="38" name="PRODUCTOS" dataDxfId="20"/>
    <tableColumn id="39" name="CREDITOS" dataDxfId="19"/>
    <tableColumn id="40" name="TOTAL PATRIMONIALES" dataDxfId="18" totalsRowDxfId="17"/>
    <tableColumn id="41" name="TOTAL OBLIGACIONALES" dataDxfId="16" totalsRowDxfId="15"/>
    <tableColumn id="52" name="FIANZA" dataDxfId="14" totalsRowDxfId="13" dataCellStyle="Normal_PNC Ramos_5"/>
    <tableColumn id="42" name="Fecha" dataDxfId="12" totalsRowDxfId="11"/>
    <tableColumn id="43" name="MES" dataDxfId="10" totalsRowDxfId="9"/>
    <tableColumn id="44" name="AÑO"/>
    <tableColumn id="45" name="NombreCorto"/>
  </tableColumns>
  <tableStyleInfo name="TableStyleMedium2" showFirstColumn="0" showLastColumn="0" showRowStripes="1" showColumnStripes="0"/>
</table>
</file>

<file path=xl/tables/table3.xml><?xml version="1.0" encoding="utf-8"?>
<table xmlns="http://schemas.openxmlformats.org/spreadsheetml/2006/main" id="8" name="TasasBCV" displayName="TasasBCV" ref="A1:D65" totalsRowShown="0">
  <sortState ref="A2:D53">
    <sortCondition ref="A2:A53"/>
    <sortCondition ref="B2:B53" customList="enero,febrero,marzo,abril,mayo,junio,julio,agosto,septiembre,octubre,noviembre,diciembre"/>
  </sortState>
  <tableColumns count="4">
    <tableColumn id="1" name="AÑO" dataDxfId="8"/>
    <tableColumn id="2" name="MES" dataDxfId="7" dataCellStyle="Normal_PRIMAJE_1"/>
    <tableColumn id="3" name="TasaPromedio" dataDxfId="6"/>
    <tableColumn id="4" name="Tasa_Cierre" dataDxfId="5"/>
  </tableColumns>
  <tableStyleInfo name="TableStyleMedium3" showFirstColumn="0" showLastColumn="0" showRowStripes="1" showColumnStripes="0"/>
</table>
</file>

<file path=xl/tables/table4.xml><?xml version="1.0" encoding="utf-8"?>
<table xmlns="http://schemas.openxmlformats.org/spreadsheetml/2006/main" id="3" name="NombreCorto" displayName="NombreCorto" ref="A1:B52" totalsRowShown="0">
  <autoFilter ref="A1:B52"/>
  <tableColumns count="2">
    <tableColumn id="1" name="Nombre"/>
    <tableColumn id="2" name="NombreCorto"/>
  </tableColumns>
  <tableStyleInfo showFirstColumn="0" showLastColumn="0" showRowStripes="1" showColumnStripes="0"/>
</table>
</file>

<file path=xl/tables/table5.xml><?xml version="1.0" encoding="utf-8"?>
<table xmlns="http://schemas.openxmlformats.org/spreadsheetml/2006/main" id="6" name="NombreCortoLogos" displayName="NombreCortoLogos" ref="A1:D52" totalsRowShown="0" dataDxfId="4">
  <autoFilter ref="A1:D52"/>
  <tableColumns count="4">
    <tableColumn id="3" name="Cod_Empresa" dataDxfId="3"/>
    <tableColumn id="1" name="Nombre" dataDxfId="2"/>
    <tableColumn id="2" name="NombreCorto" dataDxfId="1"/>
    <tableColumn id="4" name="Logo" dataDxfId="0"/>
  </tableColumns>
  <tableStyleInfo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AY3002"/>
  <sheetViews>
    <sheetView showGridLines="0" topLeftCell="AA6" workbookViewId="0">
      <selection activeCell="AA6" sqref="A1:XFD1048576"/>
    </sheetView>
  </sheetViews>
  <sheetFormatPr baseColWidth="10" defaultColWidth="11.42578125" defaultRowHeight="15" x14ac:dyDescent="0.25"/>
  <cols>
    <col min="1" max="1" width="33.7109375" style="4" customWidth="1"/>
    <col min="2" max="2" width="38.140625" style="4" customWidth="1"/>
    <col min="3" max="3" width="20.42578125" style="4" bestFit="1" customWidth="1"/>
    <col min="4" max="4" width="36.7109375" style="4" bestFit="1" customWidth="1"/>
    <col min="5" max="5" width="20" style="4" bestFit="1" customWidth="1"/>
    <col min="6" max="6" width="30" style="4" bestFit="1" customWidth="1"/>
    <col min="7" max="7" width="15.7109375" style="4" customWidth="1"/>
    <col min="8" max="8" width="19.42578125" style="4" bestFit="1" customWidth="1"/>
    <col min="9" max="9" width="16.42578125" style="4" bestFit="1" customWidth="1"/>
    <col min="10" max="10" width="23.5703125" style="4" bestFit="1" customWidth="1"/>
    <col min="11" max="11" width="21" style="4" bestFit="1" customWidth="1"/>
    <col min="12" max="12" width="15.7109375" style="4" customWidth="1"/>
    <col min="13" max="14" width="17.140625" style="4" customWidth="1"/>
    <col min="15" max="15" width="18.28515625" style="4" bestFit="1" customWidth="1"/>
    <col min="16" max="17" width="18.28515625" style="4" customWidth="1"/>
    <col min="18" max="23" width="15.7109375" style="4" customWidth="1"/>
    <col min="24" max="24" width="22.5703125" style="4" bestFit="1" customWidth="1"/>
    <col min="25" max="31" width="15.7109375" style="4" customWidth="1"/>
    <col min="32" max="32" width="18" style="4" customWidth="1"/>
    <col min="33" max="33" width="25.140625" style="4" bestFit="1" customWidth="1"/>
    <col min="34" max="34" width="31.140625" style="4" customWidth="1"/>
    <col min="35" max="35" width="37.28515625" style="4" bestFit="1" customWidth="1"/>
    <col min="36" max="36" width="34" style="4" customWidth="1"/>
    <col min="37" max="37" width="15.7109375" style="4" customWidth="1"/>
    <col min="38" max="38" width="18.7109375" style="4" customWidth="1"/>
    <col min="39" max="39" width="18" style="4" customWidth="1"/>
    <col min="40" max="41" width="15.7109375" style="4" customWidth="1"/>
    <col min="42" max="42" width="18.5703125" style="11" customWidth="1"/>
    <col min="43" max="43" width="17.140625" style="4" bestFit="1" customWidth="1"/>
    <col min="44" max="44" width="17.140625" style="4" customWidth="1"/>
    <col min="45" max="45" width="15.7109375" style="12" customWidth="1"/>
    <col min="46" max="48" width="15.7109375" style="4" customWidth="1"/>
    <col min="49" max="49" width="21.28515625" style="4" bestFit="1" customWidth="1"/>
    <col min="50" max="51" width="14.85546875" style="4" customWidth="1"/>
    <col min="52" max="16384" width="11.42578125" style="4"/>
  </cols>
  <sheetData>
    <row r="1" spans="1:51" customFormat="1" x14ac:dyDescent="0.25"/>
    <row r="2" spans="1:51" customFormat="1" ht="58.15" customHeight="1" x14ac:dyDescent="0.25">
      <c r="A2" s="2"/>
      <c r="B2" s="2"/>
      <c r="C2" s="2"/>
      <c r="D2" s="2"/>
      <c r="E2" s="2"/>
      <c r="F2" s="2"/>
      <c r="G2" s="2"/>
      <c r="H2" s="2"/>
      <c r="I2" s="2"/>
      <c r="J2" s="2"/>
      <c r="K2" s="4"/>
    </row>
    <row r="3" spans="1:51" customFormat="1" x14ac:dyDescent="0.25"/>
    <row r="4" spans="1:51" customFormat="1" ht="18.75" x14ac:dyDescent="0.3">
      <c r="A4" s="3" t="s">
        <v>105</v>
      </c>
      <c r="B4" s="4"/>
    </row>
    <row r="5" spans="1:51" customFormat="1" x14ac:dyDescent="0.25">
      <c r="K5" s="1"/>
    </row>
    <row r="6" spans="1:51" x14ac:dyDescent="0.25">
      <c r="A6" s="16" t="s">
        <v>14</v>
      </c>
      <c r="B6" s="16" t="s">
        <v>16</v>
      </c>
      <c r="C6" s="16" t="s">
        <v>17</v>
      </c>
      <c r="D6" s="16" t="s">
        <v>18</v>
      </c>
      <c r="E6" s="16" t="s">
        <v>19</v>
      </c>
      <c r="F6" s="16" t="s">
        <v>20</v>
      </c>
      <c r="G6" s="16" t="s">
        <v>21</v>
      </c>
      <c r="H6" s="16" t="s">
        <v>22</v>
      </c>
      <c r="I6" s="16" t="s">
        <v>23</v>
      </c>
      <c r="J6" s="16" t="s">
        <v>24</v>
      </c>
      <c r="K6" s="16" t="s">
        <v>25</v>
      </c>
      <c r="L6" s="16" t="s">
        <v>26</v>
      </c>
      <c r="M6" s="16" t="s">
        <v>27</v>
      </c>
      <c r="N6" s="16" t="s">
        <v>28</v>
      </c>
      <c r="O6" s="16" t="s">
        <v>29</v>
      </c>
      <c r="P6" s="16" t="s">
        <v>30</v>
      </c>
      <c r="Q6" s="16" t="s">
        <v>31</v>
      </c>
      <c r="R6" s="16" t="s">
        <v>32</v>
      </c>
      <c r="S6" s="16" t="s">
        <v>33</v>
      </c>
      <c r="T6" s="16" t="s">
        <v>34</v>
      </c>
      <c r="U6" s="16" t="s">
        <v>35</v>
      </c>
      <c r="V6" s="16" t="s">
        <v>36</v>
      </c>
      <c r="W6" s="16" t="s">
        <v>37</v>
      </c>
      <c r="X6" s="16" t="s">
        <v>38</v>
      </c>
      <c r="Y6" s="16" t="s">
        <v>39</v>
      </c>
      <c r="Z6" s="16" t="s">
        <v>40</v>
      </c>
      <c r="AA6" s="16" t="s">
        <v>41</v>
      </c>
      <c r="AB6" s="16" t="s">
        <v>42</v>
      </c>
      <c r="AC6" s="16" t="s">
        <v>43</v>
      </c>
      <c r="AD6" s="16" t="s">
        <v>44</v>
      </c>
      <c r="AE6" s="16" t="s">
        <v>45</v>
      </c>
      <c r="AF6" s="16" t="s">
        <v>46</v>
      </c>
      <c r="AG6" s="16" t="s">
        <v>47</v>
      </c>
      <c r="AH6" s="16" t="s">
        <v>48</v>
      </c>
      <c r="AI6" s="16" t="s">
        <v>49</v>
      </c>
      <c r="AJ6" s="16" t="s">
        <v>50</v>
      </c>
      <c r="AK6" s="16" t="s">
        <v>51</v>
      </c>
      <c r="AL6" s="16" t="s">
        <v>52</v>
      </c>
      <c r="AM6" s="16" t="s">
        <v>53</v>
      </c>
      <c r="AN6" s="16" t="s">
        <v>15</v>
      </c>
      <c r="AO6" s="16" t="s">
        <v>54</v>
      </c>
      <c r="AP6" s="16" t="s">
        <v>55</v>
      </c>
      <c r="AQ6" s="16" t="s">
        <v>56</v>
      </c>
      <c r="AR6" s="16" t="s">
        <v>284</v>
      </c>
      <c r="AS6" s="16" t="s">
        <v>282</v>
      </c>
      <c r="AT6" s="16" t="s">
        <v>57</v>
      </c>
      <c r="AU6" s="16" t="s">
        <v>59</v>
      </c>
      <c r="AV6" s="16" t="s">
        <v>58</v>
      </c>
      <c r="AW6" s="268" t="s">
        <v>202</v>
      </c>
      <c r="AX6" s="381" t="s">
        <v>285</v>
      </c>
      <c r="AY6" s="381" t="s">
        <v>286</v>
      </c>
    </row>
    <row r="7" spans="1:51" x14ac:dyDescent="0.25">
      <c r="A7" s="5">
        <v>32</v>
      </c>
      <c r="B7" s="6" t="s">
        <v>104</v>
      </c>
      <c r="C7" s="77">
        <v>0</v>
      </c>
      <c r="D7" s="77">
        <v>0</v>
      </c>
      <c r="E7" s="77">
        <v>1E-8</v>
      </c>
      <c r="F7" s="77">
        <v>0</v>
      </c>
      <c r="G7" s="77">
        <v>4084.4249146699999</v>
      </c>
      <c r="H7" s="77">
        <v>0</v>
      </c>
      <c r="I7" s="77">
        <v>742825.32391061995</v>
      </c>
      <c r="J7" s="77">
        <v>3999.83229721</v>
      </c>
      <c r="K7" s="77">
        <v>1.136762E-2</v>
      </c>
      <c r="L7" s="77">
        <v>1.136761E-2</v>
      </c>
      <c r="M7" s="77">
        <v>0</v>
      </c>
      <c r="N7" s="77">
        <v>0</v>
      </c>
      <c r="O7" s="77">
        <v>1.136761E-2</v>
      </c>
      <c r="P7" s="77">
        <v>-4084.4362822800003</v>
      </c>
      <c r="Q7" s="77">
        <v>0</v>
      </c>
      <c r="R7" s="77">
        <v>-4084.4362822800003</v>
      </c>
      <c r="S7" s="77">
        <v>4084.4362822800003</v>
      </c>
      <c r="T7" s="77">
        <v>0</v>
      </c>
      <c r="U7" s="77">
        <v>0</v>
      </c>
      <c r="V7" s="77">
        <v>0</v>
      </c>
      <c r="W7" s="77">
        <v>0</v>
      </c>
      <c r="X7" s="77">
        <v>4169.6065718999998</v>
      </c>
      <c r="Y7" s="77">
        <v>83.350096640000004</v>
      </c>
      <c r="Z7" s="77">
        <v>1.7284438200000001</v>
      </c>
      <c r="AA7" s="77">
        <v>9.174916000000001E-2</v>
      </c>
      <c r="AB7" s="77">
        <v>0</v>
      </c>
      <c r="AC7" s="77">
        <v>0</v>
      </c>
      <c r="AD7" s="77">
        <v>0</v>
      </c>
      <c r="AE7" s="77">
        <v>0</v>
      </c>
      <c r="AF7" s="77">
        <v>0</v>
      </c>
      <c r="AG7" s="77">
        <v>1.136761E-2</v>
      </c>
      <c r="AH7" s="77">
        <v>1E-8</v>
      </c>
      <c r="AI7" s="77">
        <v>1.136761E-2</v>
      </c>
      <c r="AJ7" s="77">
        <v>0</v>
      </c>
      <c r="AK7" s="77">
        <v>0</v>
      </c>
      <c r="AL7" s="77">
        <v>742825.31254299998</v>
      </c>
      <c r="AM7" s="77">
        <v>65.345720908212968</v>
      </c>
      <c r="AN7" s="77">
        <v>0</v>
      </c>
      <c r="AO7" s="77">
        <v>0</v>
      </c>
      <c r="AP7" s="77">
        <v>-1.136761E-2</v>
      </c>
      <c r="AQ7" s="77">
        <v>0</v>
      </c>
      <c r="AR7" s="363"/>
      <c r="AS7" s="19">
        <v>44227</v>
      </c>
      <c r="AT7" s="20" t="s">
        <v>0</v>
      </c>
      <c r="AU7" s="17" t="s">
        <v>292</v>
      </c>
      <c r="AV7" s="344">
        <v>2021</v>
      </c>
      <c r="AW7" s="266" t="s">
        <v>287</v>
      </c>
      <c r="AX7" s="380">
        <v>1.51</v>
      </c>
      <c r="AY7" s="380">
        <v>1.82</v>
      </c>
    </row>
    <row r="8" spans="1:51" x14ac:dyDescent="0.25">
      <c r="A8" s="5">
        <v>107</v>
      </c>
      <c r="B8" s="6" t="s">
        <v>60</v>
      </c>
      <c r="C8" s="77">
        <v>168982.13</v>
      </c>
      <c r="D8" s="77">
        <v>28771.33</v>
      </c>
      <c r="E8" s="77">
        <v>66412.429999999993</v>
      </c>
      <c r="F8" s="77">
        <v>32744.89</v>
      </c>
      <c r="G8" s="77">
        <v>46299.31</v>
      </c>
      <c r="H8" s="77">
        <v>2647.96</v>
      </c>
      <c r="I8" s="77">
        <v>674389.29</v>
      </c>
      <c r="J8" s="77">
        <v>305094.21000000002</v>
      </c>
      <c r="K8" s="77">
        <v>192773.91</v>
      </c>
      <c r="L8" s="77">
        <v>126361.48</v>
      </c>
      <c r="M8" s="77">
        <v>515683.51</v>
      </c>
      <c r="N8" s="77">
        <v>0</v>
      </c>
      <c r="O8" s="77">
        <v>52630.75</v>
      </c>
      <c r="P8" s="77">
        <v>8535.8499999999913</v>
      </c>
      <c r="Q8" s="77">
        <v>-57900.06</v>
      </c>
      <c r="R8" s="77">
        <v>-49364.210000000006</v>
      </c>
      <c r="S8" s="77">
        <v>52012.17</v>
      </c>
      <c r="T8" s="77">
        <v>429.11</v>
      </c>
      <c r="U8" s="77">
        <v>0</v>
      </c>
      <c r="V8" s="77">
        <v>0</v>
      </c>
      <c r="W8" s="77">
        <v>0</v>
      </c>
      <c r="X8" s="77">
        <v>57159.57</v>
      </c>
      <c r="Y8" s="77">
        <v>944.88</v>
      </c>
      <c r="Z8" s="77">
        <v>4578.8599999999997</v>
      </c>
      <c r="AA8" s="77">
        <v>0</v>
      </c>
      <c r="AB8" s="77">
        <v>52.77</v>
      </c>
      <c r="AC8" s="77">
        <v>0</v>
      </c>
      <c r="AD8" s="77">
        <v>0</v>
      </c>
      <c r="AE8" s="77">
        <v>0</v>
      </c>
      <c r="AF8" s="77">
        <v>0</v>
      </c>
      <c r="AG8" s="77">
        <v>642045</v>
      </c>
      <c r="AH8" s="77">
        <v>66412.429999999993</v>
      </c>
      <c r="AI8" s="77">
        <v>708159.84</v>
      </c>
      <c r="AJ8" s="77">
        <v>655529.09</v>
      </c>
      <c r="AK8" s="77">
        <v>0</v>
      </c>
      <c r="AL8" s="77">
        <v>481615.38</v>
      </c>
      <c r="AM8" s="77">
        <v>3.4983431627236281</v>
      </c>
      <c r="AN8" s="77">
        <v>18262.879999999997</v>
      </c>
      <c r="AO8" s="77">
        <v>14482</v>
      </c>
      <c r="AP8" s="77">
        <v>107736.55999999994</v>
      </c>
      <c r="AQ8" s="77">
        <v>20156.529999999984</v>
      </c>
      <c r="AR8" s="363"/>
      <c r="AS8" s="19">
        <v>44227</v>
      </c>
      <c r="AT8" s="20" t="s">
        <v>0</v>
      </c>
      <c r="AU8" s="17" t="s">
        <v>292</v>
      </c>
      <c r="AV8" s="344">
        <v>2021</v>
      </c>
      <c r="AW8" s="266" t="s">
        <v>160</v>
      </c>
      <c r="AX8" s="380">
        <v>1.51</v>
      </c>
      <c r="AY8" s="380">
        <v>1.82</v>
      </c>
    </row>
    <row r="9" spans="1:51" x14ac:dyDescent="0.25">
      <c r="A9" s="5">
        <v>66</v>
      </c>
      <c r="B9" s="6" t="s">
        <v>61</v>
      </c>
      <c r="C9" s="77">
        <v>203938.17</v>
      </c>
      <c r="D9" s="77">
        <v>309858.90000000002</v>
      </c>
      <c r="E9" s="77">
        <v>309.65999999999997</v>
      </c>
      <c r="F9" s="77">
        <v>16357.669999999998</v>
      </c>
      <c r="G9" s="77">
        <v>90856.02</v>
      </c>
      <c r="H9" s="77">
        <v>-19748.53</v>
      </c>
      <c r="I9" s="77">
        <v>1308860.8400000001</v>
      </c>
      <c r="J9" s="77">
        <v>11475648.779999999</v>
      </c>
      <c r="K9" s="77">
        <v>574.91999999999996</v>
      </c>
      <c r="L9" s="77">
        <v>265.26</v>
      </c>
      <c r="M9" s="77">
        <v>93857.63</v>
      </c>
      <c r="N9" s="77">
        <v>14508.84</v>
      </c>
      <c r="O9" s="77">
        <v>40214.42</v>
      </c>
      <c r="P9" s="77">
        <v>-253348.84000000008</v>
      </c>
      <c r="Q9" s="77">
        <v>251025.90000000002</v>
      </c>
      <c r="R9" s="77">
        <v>-2322.9400000000605</v>
      </c>
      <c r="S9" s="77">
        <v>-17425.599999999627</v>
      </c>
      <c r="T9" s="77">
        <v>0.06</v>
      </c>
      <c r="U9" s="77">
        <v>0</v>
      </c>
      <c r="V9" s="77">
        <v>0</v>
      </c>
      <c r="W9" s="77">
        <v>0</v>
      </c>
      <c r="X9" s="77">
        <v>8093942.8499999996</v>
      </c>
      <c r="Y9" s="77">
        <v>1824.32</v>
      </c>
      <c r="Z9" s="77">
        <v>2071.34</v>
      </c>
      <c r="AA9" s="77">
        <v>758.5</v>
      </c>
      <c r="AB9" s="77">
        <v>3.45</v>
      </c>
      <c r="AC9" s="77">
        <v>0</v>
      </c>
      <c r="AD9" s="77">
        <v>0</v>
      </c>
      <c r="AE9" s="77">
        <v>0</v>
      </c>
      <c r="AF9" s="77">
        <v>8106710.9000000004</v>
      </c>
      <c r="AG9" s="77">
        <v>94122.89</v>
      </c>
      <c r="AH9" s="77">
        <v>14818.5</v>
      </c>
      <c r="AI9" s="77">
        <v>108921.73</v>
      </c>
      <c r="AJ9" s="77">
        <v>68707.31</v>
      </c>
      <c r="AK9" s="77">
        <v>0</v>
      </c>
      <c r="AL9" s="77">
        <v>1308285.9200000002</v>
      </c>
      <c r="AM9" s="77">
        <v>2276.5964655952134</v>
      </c>
      <c r="AN9" s="77">
        <v>16357.669999999998</v>
      </c>
      <c r="AO9" s="77">
        <v>0</v>
      </c>
      <c r="AP9" s="77">
        <v>178232.88</v>
      </c>
      <c r="AQ9" s="77">
        <v>324368.02</v>
      </c>
      <c r="AR9" s="363"/>
      <c r="AS9" s="19">
        <v>44227</v>
      </c>
      <c r="AT9" s="20" t="s">
        <v>0</v>
      </c>
      <c r="AU9" s="17" t="s">
        <v>293</v>
      </c>
      <c r="AV9" s="344">
        <v>2021</v>
      </c>
      <c r="AW9" s="266" t="s">
        <v>178</v>
      </c>
      <c r="AX9" s="380">
        <v>1.51</v>
      </c>
      <c r="AY9" s="380">
        <v>1.82</v>
      </c>
    </row>
    <row r="10" spans="1:51" x14ac:dyDescent="0.25">
      <c r="A10" s="5">
        <v>44</v>
      </c>
      <c r="B10" s="6" t="s">
        <v>62</v>
      </c>
      <c r="C10" s="77">
        <v>246928.40999999997</v>
      </c>
      <c r="D10" s="77">
        <v>39898.67</v>
      </c>
      <c r="E10" s="77">
        <v>147435.18000000002</v>
      </c>
      <c r="F10" s="77">
        <v>33427.729999999996</v>
      </c>
      <c r="G10" s="77">
        <v>60313.04</v>
      </c>
      <c r="H10" s="77">
        <v>899.41</v>
      </c>
      <c r="I10" s="77">
        <v>1409163.36</v>
      </c>
      <c r="J10" s="77">
        <v>573077.77</v>
      </c>
      <c r="K10" s="77">
        <v>523742.31</v>
      </c>
      <c r="L10" s="77">
        <v>376166.53</v>
      </c>
      <c r="M10" s="77">
        <v>1489.52</v>
      </c>
      <c r="N10" s="77">
        <v>154</v>
      </c>
      <c r="O10" s="77">
        <v>200102.18</v>
      </c>
      <c r="P10" s="77">
        <v>-86813.210000000166</v>
      </c>
      <c r="Q10" s="77">
        <v>-220.09000000000015</v>
      </c>
      <c r="R10" s="77">
        <v>-87033.300000000163</v>
      </c>
      <c r="S10" s="77">
        <v>87932.72</v>
      </c>
      <c r="T10" s="77">
        <v>0.09</v>
      </c>
      <c r="U10" s="77">
        <v>0</v>
      </c>
      <c r="V10" s="77">
        <v>0</v>
      </c>
      <c r="W10" s="77">
        <v>0</v>
      </c>
      <c r="X10" s="77">
        <v>99496.19</v>
      </c>
      <c r="Y10" s="77">
        <v>1230.8800000000001</v>
      </c>
      <c r="Z10" s="77">
        <v>186.45</v>
      </c>
      <c r="AA10" s="77">
        <v>9239.49</v>
      </c>
      <c r="AB10" s="77">
        <v>76.650000000000006</v>
      </c>
      <c r="AC10" s="77">
        <v>0</v>
      </c>
      <c r="AD10" s="77">
        <v>0</v>
      </c>
      <c r="AE10" s="77">
        <v>0</v>
      </c>
      <c r="AF10" s="77">
        <v>830.1</v>
      </c>
      <c r="AG10" s="77">
        <v>377656.05999999994</v>
      </c>
      <c r="AH10" s="77">
        <v>147589.18000000002</v>
      </c>
      <c r="AI10" s="77">
        <v>524486.26</v>
      </c>
      <c r="AJ10" s="77">
        <v>324473.64999999997</v>
      </c>
      <c r="AK10" s="77">
        <v>89.57</v>
      </c>
      <c r="AL10" s="77">
        <v>885421.05</v>
      </c>
      <c r="AM10" s="77">
        <v>2.6905662061176612</v>
      </c>
      <c r="AN10" s="77">
        <v>25987.72</v>
      </c>
      <c r="AO10" s="77">
        <v>7440.0099999999993</v>
      </c>
      <c r="AP10" s="77">
        <v>141612.50999999995</v>
      </c>
      <c r="AQ10" s="77">
        <v>134684.95000000001</v>
      </c>
      <c r="AR10" s="363"/>
      <c r="AS10" s="19">
        <v>44227</v>
      </c>
      <c r="AT10" s="20" t="s">
        <v>0</v>
      </c>
      <c r="AU10" s="17" t="s">
        <v>292</v>
      </c>
      <c r="AV10" s="344">
        <v>2021</v>
      </c>
      <c r="AW10" s="266" t="s">
        <v>167</v>
      </c>
      <c r="AX10" s="380">
        <v>1.51</v>
      </c>
      <c r="AY10" s="380">
        <v>1.82</v>
      </c>
    </row>
    <row r="11" spans="1:51" ht="30" x14ac:dyDescent="0.25">
      <c r="A11" s="5">
        <v>113</v>
      </c>
      <c r="B11" s="6" t="s">
        <v>63</v>
      </c>
      <c r="C11" s="77">
        <v>17979.16</v>
      </c>
      <c r="D11" s="77">
        <v>0</v>
      </c>
      <c r="E11" s="77">
        <v>697.45999999999992</v>
      </c>
      <c r="F11" s="77">
        <v>1182.4100000000001</v>
      </c>
      <c r="G11" s="77">
        <v>14066.91</v>
      </c>
      <c r="H11" s="77">
        <v>344167.35</v>
      </c>
      <c r="I11" s="77">
        <v>4889941.74</v>
      </c>
      <c r="J11" s="77">
        <v>883307.32</v>
      </c>
      <c r="K11" s="77">
        <v>61477.34</v>
      </c>
      <c r="L11" s="77">
        <v>30915.73</v>
      </c>
      <c r="M11" s="77">
        <v>38330.68</v>
      </c>
      <c r="N11" s="77">
        <v>0</v>
      </c>
      <c r="O11" s="77">
        <v>15197.380000000012</v>
      </c>
      <c r="P11" s="77">
        <v>-12467.54</v>
      </c>
      <c r="Q11" s="77">
        <v>758.76000000000204</v>
      </c>
      <c r="R11" s="77">
        <v>-11708.779999999999</v>
      </c>
      <c r="S11" s="77">
        <v>355876.13999999996</v>
      </c>
      <c r="T11" s="77">
        <v>11.83</v>
      </c>
      <c r="U11" s="77">
        <v>0</v>
      </c>
      <c r="V11" s="77">
        <v>0</v>
      </c>
      <c r="W11" s="77">
        <v>0</v>
      </c>
      <c r="X11" s="77">
        <v>357165.1</v>
      </c>
      <c r="Y11" s="77">
        <v>287.08</v>
      </c>
      <c r="Z11" s="77">
        <v>832.69</v>
      </c>
      <c r="AA11" s="77">
        <v>98.88</v>
      </c>
      <c r="AB11" s="77">
        <v>33.450000000000003</v>
      </c>
      <c r="AC11" s="77">
        <v>0</v>
      </c>
      <c r="AD11" s="77">
        <v>0</v>
      </c>
      <c r="AE11" s="77">
        <v>0</v>
      </c>
      <c r="AF11" s="77">
        <v>48.68</v>
      </c>
      <c r="AG11" s="77">
        <v>69246.399999999994</v>
      </c>
      <c r="AH11" s="77">
        <v>697.45999999999992</v>
      </c>
      <c r="AI11" s="77">
        <v>69217.88</v>
      </c>
      <c r="AJ11" s="77">
        <v>54020.5</v>
      </c>
      <c r="AK11" s="77">
        <v>0</v>
      </c>
      <c r="AL11" s="77">
        <v>4828464.4000000004</v>
      </c>
      <c r="AM11" s="77">
        <v>79.540554942682959</v>
      </c>
      <c r="AN11" s="77">
        <v>656.86</v>
      </c>
      <c r="AO11" s="77">
        <v>525.54999999999995</v>
      </c>
      <c r="AP11" s="77">
        <v>2781.7600000000093</v>
      </c>
      <c r="AQ11" s="77">
        <v>9.9999999999909051E-3</v>
      </c>
      <c r="AR11" s="363"/>
      <c r="AS11" s="19">
        <v>44227</v>
      </c>
      <c r="AT11" s="20" t="s">
        <v>0</v>
      </c>
      <c r="AU11" s="17" t="s">
        <v>292</v>
      </c>
      <c r="AV11" s="344">
        <v>2021</v>
      </c>
      <c r="AW11" s="266" t="s">
        <v>171</v>
      </c>
      <c r="AX11" s="380">
        <v>1.51</v>
      </c>
      <c r="AY11" s="380">
        <v>1.82</v>
      </c>
    </row>
    <row r="12" spans="1:51" x14ac:dyDescent="0.25">
      <c r="A12" s="5">
        <v>98</v>
      </c>
      <c r="B12" s="6" t="s">
        <v>64</v>
      </c>
      <c r="C12" s="77">
        <v>1033456.47</v>
      </c>
      <c r="D12" s="77">
        <v>298403.56999999995</v>
      </c>
      <c r="E12" s="77">
        <v>218345.18</v>
      </c>
      <c r="F12" s="77">
        <v>223089.82</v>
      </c>
      <c r="G12" s="77">
        <v>383256.93</v>
      </c>
      <c r="H12" s="77">
        <v>7135.1</v>
      </c>
      <c r="I12" s="77">
        <v>1022930.16</v>
      </c>
      <c r="J12" s="77">
        <v>737928.98</v>
      </c>
      <c r="K12" s="77">
        <v>919614.59</v>
      </c>
      <c r="L12" s="77">
        <v>701269.41</v>
      </c>
      <c r="M12" s="77">
        <v>1501190.84</v>
      </c>
      <c r="N12" s="77">
        <v>1124115.8499999999</v>
      </c>
      <c r="O12" s="77">
        <v>1260479.8899999999</v>
      </c>
      <c r="P12" s="77">
        <v>-1131773.74</v>
      </c>
      <c r="Q12" s="77">
        <v>965682.32000000007</v>
      </c>
      <c r="R12" s="77">
        <v>-166091.41999999993</v>
      </c>
      <c r="S12" s="77">
        <v>173226.50999999998</v>
      </c>
      <c r="T12" s="77">
        <v>2344.5</v>
      </c>
      <c r="U12" s="77">
        <v>1475.46</v>
      </c>
      <c r="V12" s="77">
        <v>0</v>
      </c>
      <c r="W12" s="77">
        <v>0</v>
      </c>
      <c r="X12" s="77">
        <v>290884.82</v>
      </c>
      <c r="Y12" s="77">
        <v>5155.45</v>
      </c>
      <c r="Z12" s="77">
        <v>26925.02</v>
      </c>
      <c r="AA12" s="77">
        <v>15623.71</v>
      </c>
      <c r="AB12" s="77">
        <v>846.83</v>
      </c>
      <c r="AC12" s="77">
        <v>0</v>
      </c>
      <c r="AD12" s="77">
        <v>0</v>
      </c>
      <c r="AE12" s="77">
        <v>0</v>
      </c>
      <c r="AF12" s="77">
        <v>72927.28</v>
      </c>
      <c r="AG12" s="77">
        <v>2202460.25</v>
      </c>
      <c r="AH12" s="77">
        <v>1342461.0299999998</v>
      </c>
      <c r="AI12" s="77">
        <v>3544699.15</v>
      </c>
      <c r="AJ12" s="77">
        <v>2284219.2600000002</v>
      </c>
      <c r="AK12" s="77">
        <v>0</v>
      </c>
      <c r="AL12" s="77">
        <v>103315.57000000007</v>
      </c>
      <c r="AM12" s="77">
        <v>1.1123465972848474</v>
      </c>
      <c r="AN12" s="77">
        <v>137897.97</v>
      </c>
      <c r="AO12" s="77">
        <v>85191.85</v>
      </c>
      <c r="AP12" s="77">
        <v>421962.64999999991</v>
      </c>
      <c r="AQ12" s="77">
        <v>947389.61999999988</v>
      </c>
      <c r="AR12" s="363"/>
      <c r="AS12" s="19">
        <v>44227</v>
      </c>
      <c r="AT12" s="20" t="s">
        <v>0</v>
      </c>
      <c r="AU12" s="17" t="s">
        <v>292</v>
      </c>
      <c r="AV12" s="344">
        <v>2021</v>
      </c>
      <c r="AW12" s="266" t="s">
        <v>165</v>
      </c>
      <c r="AX12" s="380">
        <v>1.51</v>
      </c>
      <c r="AY12" s="380">
        <v>1.82</v>
      </c>
    </row>
    <row r="13" spans="1:51" x14ac:dyDescent="0.25">
      <c r="A13" s="5">
        <v>1</v>
      </c>
      <c r="B13" s="6" t="s">
        <v>65</v>
      </c>
      <c r="C13" s="77">
        <v>62608.109999999993</v>
      </c>
      <c r="D13" s="77">
        <v>4262.47</v>
      </c>
      <c r="E13" s="77">
        <v>3052.0899999999997</v>
      </c>
      <c r="F13" s="77">
        <v>8114.33</v>
      </c>
      <c r="G13" s="77">
        <v>25175.81</v>
      </c>
      <c r="H13" s="77">
        <v>97.58</v>
      </c>
      <c r="I13" s="77">
        <v>43580.27</v>
      </c>
      <c r="J13" s="77">
        <v>56215.87</v>
      </c>
      <c r="K13" s="77">
        <v>21163.05</v>
      </c>
      <c r="L13" s="77">
        <v>18110.960000000003</v>
      </c>
      <c r="M13" s="77">
        <v>104245.39</v>
      </c>
      <c r="N13" s="77">
        <v>2.0499999999999998</v>
      </c>
      <c r="O13" s="77">
        <v>37781.700000000012</v>
      </c>
      <c r="P13" s="77">
        <v>-12726.199999999979</v>
      </c>
      <c r="Q13" s="77">
        <v>-3866.6900000000023</v>
      </c>
      <c r="R13" s="77">
        <v>-16592.889999999981</v>
      </c>
      <c r="S13" s="77">
        <v>16690.469999999998</v>
      </c>
      <c r="T13" s="77">
        <v>451.41</v>
      </c>
      <c r="U13" s="77">
        <v>0</v>
      </c>
      <c r="V13" s="77">
        <v>0</v>
      </c>
      <c r="W13" s="77">
        <v>0</v>
      </c>
      <c r="X13" s="77">
        <v>17866.259999999998</v>
      </c>
      <c r="Y13" s="77">
        <v>498.95</v>
      </c>
      <c r="Z13" s="77">
        <v>1065.7</v>
      </c>
      <c r="AA13" s="77">
        <v>58.92</v>
      </c>
      <c r="AB13" s="77">
        <v>3.62</v>
      </c>
      <c r="AC13" s="77">
        <v>0</v>
      </c>
      <c r="AD13" s="77">
        <v>0</v>
      </c>
      <c r="AE13" s="77">
        <v>0</v>
      </c>
      <c r="AF13" s="77">
        <v>0</v>
      </c>
      <c r="AG13" s="77">
        <v>122356.34999999999</v>
      </c>
      <c r="AH13" s="77">
        <v>3054.14</v>
      </c>
      <c r="AI13" s="77">
        <v>125137.84000000001</v>
      </c>
      <c r="AJ13" s="77">
        <v>87356.14</v>
      </c>
      <c r="AK13" s="77">
        <v>0</v>
      </c>
      <c r="AL13" s="77">
        <v>22417.219999999998</v>
      </c>
      <c r="AM13" s="77">
        <v>2.059262251896584</v>
      </c>
      <c r="AN13" s="77">
        <v>4899.08</v>
      </c>
      <c r="AO13" s="77">
        <v>3215.25</v>
      </c>
      <c r="AP13" s="77">
        <v>27880.550000000017</v>
      </c>
      <c r="AQ13" s="77">
        <v>7316.6200000000017</v>
      </c>
      <c r="AR13" s="363"/>
      <c r="AS13" s="19">
        <v>44227</v>
      </c>
      <c r="AT13" s="20" t="s">
        <v>0</v>
      </c>
      <c r="AU13" s="17" t="s">
        <v>292</v>
      </c>
      <c r="AV13" s="344">
        <v>2021</v>
      </c>
      <c r="AW13" s="266" t="s">
        <v>177</v>
      </c>
      <c r="AX13" s="380">
        <v>1.51</v>
      </c>
      <c r="AY13" s="380">
        <v>1.82</v>
      </c>
    </row>
    <row r="14" spans="1:51" x14ac:dyDescent="0.25">
      <c r="A14" s="5">
        <v>109</v>
      </c>
      <c r="B14" s="6" t="s">
        <v>66</v>
      </c>
      <c r="C14" s="77">
        <v>1688390.5999999999</v>
      </c>
      <c r="D14" s="77">
        <v>550561.69000000006</v>
      </c>
      <c r="E14" s="77">
        <v>771786.64</v>
      </c>
      <c r="F14" s="77">
        <v>273735.58999999997</v>
      </c>
      <c r="G14" s="77">
        <v>338104.24</v>
      </c>
      <c r="H14" s="77">
        <v>3337.83</v>
      </c>
      <c r="I14" s="77">
        <v>34859480.240000002</v>
      </c>
      <c r="J14" s="77">
        <v>2968549.12</v>
      </c>
      <c r="K14" s="77">
        <v>2381498.0699999998</v>
      </c>
      <c r="L14" s="77">
        <v>1543510.3299999998</v>
      </c>
      <c r="M14" s="77">
        <v>268808.18</v>
      </c>
      <c r="N14" s="77">
        <v>5011615.88</v>
      </c>
      <c r="O14" s="77">
        <v>3196705.3600000008</v>
      </c>
      <c r="P14" s="77">
        <v>-2670716.2799999993</v>
      </c>
      <c r="Q14" s="77">
        <v>1802592.1000000003</v>
      </c>
      <c r="R14" s="77">
        <v>-868124.179999999</v>
      </c>
      <c r="S14" s="77">
        <v>871462.02</v>
      </c>
      <c r="T14" s="77">
        <v>11110.98</v>
      </c>
      <c r="U14" s="77">
        <v>0</v>
      </c>
      <c r="V14" s="77">
        <v>0</v>
      </c>
      <c r="W14" s="77">
        <v>11091.31</v>
      </c>
      <c r="X14" s="77">
        <v>987764.84</v>
      </c>
      <c r="Y14" s="77">
        <v>5701.63</v>
      </c>
      <c r="Z14" s="77">
        <v>0</v>
      </c>
      <c r="AA14" s="77">
        <v>29533.85</v>
      </c>
      <c r="AB14" s="77">
        <v>359.36</v>
      </c>
      <c r="AC14" s="77">
        <v>0</v>
      </c>
      <c r="AD14" s="77">
        <v>0</v>
      </c>
      <c r="AE14" s="77">
        <v>0</v>
      </c>
      <c r="AF14" s="77">
        <v>102910.26</v>
      </c>
      <c r="AG14" s="77">
        <v>1812318.5199999998</v>
      </c>
      <c r="AH14" s="77">
        <v>5783402.5200000005</v>
      </c>
      <c r="AI14" s="77">
        <v>7585824.4000000004</v>
      </c>
      <c r="AJ14" s="77">
        <v>4389119.04</v>
      </c>
      <c r="AK14" s="77">
        <v>0</v>
      </c>
      <c r="AL14" s="77">
        <v>32477982.170000002</v>
      </c>
      <c r="AM14" s="77">
        <v>14.637626911870646</v>
      </c>
      <c r="AN14" s="77">
        <v>121731.57</v>
      </c>
      <c r="AO14" s="77">
        <v>152004.02000000002</v>
      </c>
      <c r="AP14" s="77">
        <v>771029.96999999951</v>
      </c>
      <c r="AQ14" s="77">
        <v>2829906.4399999995</v>
      </c>
      <c r="AR14" s="363"/>
      <c r="AS14" s="19">
        <v>44227</v>
      </c>
      <c r="AT14" s="20" t="s">
        <v>0</v>
      </c>
      <c r="AU14" s="17" t="s">
        <v>292</v>
      </c>
      <c r="AV14" s="344">
        <v>2021</v>
      </c>
      <c r="AW14" s="266" t="s">
        <v>157</v>
      </c>
      <c r="AX14" s="380">
        <v>1.51</v>
      </c>
      <c r="AY14" s="380">
        <v>1.82</v>
      </c>
    </row>
    <row r="15" spans="1:51" x14ac:dyDescent="0.25">
      <c r="A15" s="5">
        <v>25</v>
      </c>
      <c r="B15" s="6" t="s">
        <v>67</v>
      </c>
      <c r="C15" s="77">
        <v>138687.94999999998</v>
      </c>
      <c r="D15" s="77">
        <v>22313</v>
      </c>
      <c r="E15" s="77">
        <v>12653.72</v>
      </c>
      <c r="F15" s="77">
        <v>0</v>
      </c>
      <c r="G15" s="77">
        <v>78723.47</v>
      </c>
      <c r="H15" s="77">
        <v>133334.16</v>
      </c>
      <c r="I15" s="77">
        <v>294309.05</v>
      </c>
      <c r="J15" s="77">
        <v>20092674.09</v>
      </c>
      <c r="K15" s="77">
        <v>185483.26</v>
      </c>
      <c r="L15" s="77">
        <v>172829.54</v>
      </c>
      <c r="M15" s="77">
        <v>0</v>
      </c>
      <c r="N15" s="77">
        <v>0</v>
      </c>
      <c r="O15" s="77">
        <v>54156.00999999998</v>
      </c>
      <c r="P15" s="77">
        <v>-16504.53</v>
      </c>
      <c r="Q15" s="77">
        <v>-10.59</v>
      </c>
      <c r="R15" s="77">
        <v>-16515.12</v>
      </c>
      <c r="S15" s="77">
        <v>149849.28</v>
      </c>
      <c r="T15" s="77">
        <v>57711.45</v>
      </c>
      <c r="U15" s="77">
        <v>19.2</v>
      </c>
      <c r="V15" s="77">
        <v>0</v>
      </c>
      <c r="W15" s="77">
        <v>0</v>
      </c>
      <c r="X15" s="77">
        <v>95747.61</v>
      </c>
      <c r="Y15" s="77">
        <v>1606.6</v>
      </c>
      <c r="Z15" s="77">
        <v>2017.62</v>
      </c>
      <c r="AA15" s="77">
        <v>0</v>
      </c>
      <c r="AB15" s="77">
        <v>4.76</v>
      </c>
      <c r="AC15" s="77">
        <v>0</v>
      </c>
      <c r="AD15" s="77">
        <v>0</v>
      </c>
      <c r="AE15" s="77">
        <v>0</v>
      </c>
      <c r="AF15" s="77">
        <v>0</v>
      </c>
      <c r="AG15" s="77">
        <v>172829.53999999998</v>
      </c>
      <c r="AH15" s="77">
        <v>12653.72</v>
      </c>
      <c r="AI15" s="77">
        <v>183482.61</v>
      </c>
      <c r="AJ15" s="77">
        <v>129326.6</v>
      </c>
      <c r="AK15" s="77">
        <v>0</v>
      </c>
      <c r="AL15" s="77">
        <v>108825.78999999998</v>
      </c>
      <c r="AM15" s="77">
        <v>1.5867148873704289</v>
      </c>
      <c r="AN15" s="77">
        <v>0</v>
      </c>
      <c r="AO15" s="77">
        <v>0</v>
      </c>
      <c r="AP15" s="77">
        <v>86603.819999999978</v>
      </c>
      <c r="AQ15" s="77">
        <v>24384.880000000001</v>
      </c>
      <c r="AR15" s="363"/>
      <c r="AS15" s="19">
        <v>44227</v>
      </c>
      <c r="AT15" s="20" t="s">
        <v>0</v>
      </c>
      <c r="AU15" s="17" t="s">
        <v>292</v>
      </c>
      <c r="AV15" s="344">
        <v>2021</v>
      </c>
      <c r="AW15" s="266" t="s">
        <v>174</v>
      </c>
      <c r="AX15" s="380">
        <v>1.51</v>
      </c>
      <c r="AY15" s="380">
        <v>1.82</v>
      </c>
    </row>
    <row r="16" spans="1:51" x14ac:dyDescent="0.25">
      <c r="A16" s="5">
        <v>121</v>
      </c>
      <c r="B16" s="6" t="s">
        <v>68</v>
      </c>
      <c r="C16" s="77">
        <v>3.81</v>
      </c>
      <c r="D16" s="77">
        <v>0</v>
      </c>
      <c r="E16" s="77">
        <v>69.62</v>
      </c>
      <c r="F16" s="77">
        <v>0</v>
      </c>
      <c r="G16" s="77">
        <v>7416.09</v>
      </c>
      <c r="H16" s="77">
        <v>5320.42</v>
      </c>
      <c r="I16" s="77">
        <v>78064.59</v>
      </c>
      <c r="J16" s="77">
        <v>1503816.8</v>
      </c>
      <c r="K16" s="77">
        <v>504.58</v>
      </c>
      <c r="L16" s="77">
        <v>434.97</v>
      </c>
      <c r="M16" s="77">
        <v>1486.4</v>
      </c>
      <c r="N16" s="77">
        <v>0</v>
      </c>
      <c r="O16" s="77">
        <v>-1346.1500000000003</v>
      </c>
      <c r="P16" s="77">
        <v>-6066.1299999999992</v>
      </c>
      <c r="Q16" s="77">
        <v>-287.26</v>
      </c>
      <c r="R16" s="77">
        <v>-6353.3899999999994</v>
      </c>
      <c r="S16" s="77">
        <v>11673.81</v>
      </c>
      <c r="T16" s="77">
        <v>0</v>
      </c>
      <c r="U16" s="77">
        <v>0</v>
      </c>
      <c r="V16" s="77">
        <v>0</v>
      </c>
      <c r="W16" s="77">
        <v>4197.63</v>
      </c>
      <c r="X16" s="77">
        <v>7823.3</v>
      </c>
      <c r="Y16" s="77">
        <v>151.35</v>
      </c>
      <c r="Z16" s="77">
        <v>151.32</v>
      </c>
      <c r="AA16" s="77">
        <v>0</v>
      </c>
      <c r="AB16" s="77">
        <v>44.44</v>
      </c>
      <c r="AC16" s="77">
        <v>0</v>
      </c>
      <c r="AD16" s="77">
        <v>0</v>
      </c>
      <c r="AE16" s="77">
        <v>0</v>
      </c>
      <c r="AF16" s="77">
        <v>0</v>
      </c>
      <c r="AG16" s="77">
        <v>1921.36</v>
      </c>
      <c r="AH16" s="77">
        <v>69.62</v>
      </c>
      <c r="AI16" s="77">
        <v>1985.1599999999999</v>
      </c>
      <c r="AJ16" s="77">
        <v>3331.3100000000004</v>
      </c>
      <c r="AK16" s="77">
        <v>0</v>
      </c>
      <c r="AL16" s="77">
        <v>77560.009999999995</v>
      </c>
      <c r="AM16" s="77">
        <v>154.71201791589044</v>
      </c>
      <c r="AN16" s="77">
        <v>0</v>
      </c>
      <c r="AO16" s="77">
        <v>0</v>
      </c>
      <c r="AP16" s="77">
        <v>1070.6700000000003</v>
      </c>
      <c r="AQ16" s="77">
        <v>-279.27999999999997</v>
      </c>
      <c r="AR16" s="363"/>
      <c r="AS16" s="19">
        <v>44227</v>
      </c>
      <c r="AT16" s="20" t="s">
        <v>0</v>
      </c>
      <c r="AU16" s="17" t="s">
        <v>292</v>
      </c>
      <c r="AV16" s="344">
        <v>2021</v>
      </c>
      <c r="AW16" s="266" t="s">
        <v>188</v>
      </c>
      <c r="AX16" s="380">
        <v>1.51</v>
      </c>
      <c r="AY16" s="380">
        <v>1.82</v>
      </c>
    </row>
    <row r="17" spans="1:51" x14ac:dyDescent="0.25">
      <c r="A17" s="5">
        <v>122</v>
      </c>
      <c r="B17" s="6" t="s">
        <v>69</v>
      </c>
      <c r="C17" s="77">
        <v>44896.959999999999</v>
      </c>
      <c r="D17" s="77">
        <v>0</v>
      </c>
      <c r="E17" s="77">
        <v>0</v>
      </c>
      <c r="F17" s="77">
        <v>0</v>
      </c>
      <c r="G17" s="77">
        <v>2379.34</v>
      </c>
      <c r="H17" s="77">
        <v>2052.63</v>
      </c>
      <c r="I17" s="77">
        <v>51870.2</v>
      </c>
      <c r="J17" s="77">
        <v>0</v>
      </c>
      <c r="K17" s="77">
        <v>2.23</v>
      </c>
      <c r="L17" s="77">
        <v>2.23</v>
      </c>
      <c r="M17" s="77">
        <v>1676.19</v>
      </c>
      <c r="N17" s="77">
        <v>0</v>
      </c>
      <c r="O17" s="77">
        <v>423.59000000000015</v>
      </c>
      <c r="P17" s="77">
        <v>42094.03</v>
      </c>
      <c r="Q17" s="77">
        <v>-39983.35</v>
      </c>
      <c r="R17" s="77">
        <v>2110.6800000000003</v>
      </c>
      <c r="S17" s="77">
        <v>-58.06</v>
      </c>
      <c r="T17" s="77">
        <v>0</v>
      </c>
      <c r="U17" s="77">
        <v>0</v>
      </c>
      <c r="V17" s="77">
        <v>0</v>
      </c>
      <c r="W17" s="77">
        <v>0</v>
      </c>
      <c r="X17" s="77">
        <v>0</v>
      </c>
      <c r="Y17" s="77">
        <v>48.56</v>
      </c>
      <c r="Z17" s="77">
        <v>2.39</v>
      </c>
      <c r="AA17" s="77">
        <v>0</v>
      </c>
      <c r="AB17" s="77">
        <v>7.12</v>
      </c>
      <c r="AC17" s="77">
        <v>0</v>
      </c>
      <c r="AD17" s="77">
        <v>0</v>
      </c>
      <c r="AE17" s="77">
        <v>0</v>
      </c>
      <c r="AF17" s="77">
        <v>0</v>
      </c>
      <c r="AG17" s="77">
        <v>1678.43</v>
      </c>
      <c r="AH17" s="77">
        <v>0</v>
      </c>
      <c r="AI17" s="77">
        <v>1678.19</v>
      </c>
      <c r="AJ17" s="77">
        <v>1254.5999999999999</v>
      </c>
      <c r="AK17" s="77">
        <v>0</v>
      </c>
      <c r="AL17" s="77">
        <v>51867.969999999994</v>
      </c>
      <c r="AM17" s="77">
        <v>23260.179372197308</v>
      </c>
      <c r="AN17" s="77">
        <v>0</v>
      </c>
      <c r="AO17" s="77">
        <v>0</v>
      </c>
      <c r="AP17" s="77">
        <v>44473.369999999995</v>
      </c>
      <c r="AQ17" s="77">
        <v>0</v>
      </c>
      <c r="AR17" s="363"/>
      <c r="AS17" s="19">
        <v>44227</v>
      </c>
      <c r="AT17" s="20" t="s">
        <v>0</v>
      </c>
      <c r="AU17" s="17" t="s">
        <v>292</v>
      </c>
      <c r="AV17" s="344">
        <v>2021</v>
      </c>
      <c r="AW17" s="266" t="s">
        <v>267</v>
      </c>
      <c r="AX17" s="380">
        <v>1.51</v>
      </c>
      <c r="AY17" s="380">
        <v>1.82</v>
      </c>
    </row>
    <row r="18" spans="1:51" x14ac:dyDescent="0.25">
      <c r="A18" s="5">
        <v>13</v>
      </c>
      <c r="B18" s="6" t="s">
        <v>70</v>
      </c>
      <c r="C18" s="77">
        <v>9074282.1199999992</v>
      </c>
      <c r="D18" s="77">
        <v>4407699.0200000005</v>
      </c>
      <c r="E18" s="77">
        <v>6969072.21</v>
      </c>
      <c r="F18" s="77">
        <v>1550567.0899999999</v>
      </c>
      <c r="G18" s="77">
        <v>2238860.62</v>
      </c>
      <c r="H18" s="77">
        <v>6040911.4000000004</v>
      </c>
      <c r="I18" s="77">
        <v>58910597.060000002</v>
      </c>
      <c r="J18" s="77">
        <v>35432636.079999998</v>
      </c>
      <c r="K18" s="77">
        <v>21801653.02</v>
      </c>
      <c r="L18" s="77">
        <v>14832573.399999999</v>
      </c>
      <c r="M18" s="77">
        <v>88943.15</v>
      </c>
      <c r="N18" s="77">
        <v>11546.97</v>
      </c>
      <c r="O18" s="77">
        <v>8112638.5699999984</v>
      </c>
      <c r="P18" s="77">
        <v>-7235483.1799999978</v>
      </c>
      <c r="Q18" s="77">
        <v>-664348.87000000011</v>
      </c>
      <c r="R18" s="77">
        <v>-7899832.049999998</v>
      </c>
      <c r="S18" s="77">
        <v>13940743.440000001</v>
      </c>
      <c r="T18" s="77">
        <v>18524.55</v>
      </c>
      <c r="U18" s="77">
        <v>4162.83</v>
      </c>
      <c r="V18" s="77">
        <v>0</v>
      </c>
      <c r="W18" s="77">
        <v>80.790000000000006</v>
      </c>
      <c r="X18" s="77">
        <v>15725542.23</v>
      </c>
      <c r="Y18" s="77">
        <v>45691.03</v>
      </c>
      <c r="Z18" s="77">
        <v>263880.58</v>
      </c>
      <c r="AA18" s="77">
        <v>28680.33</v>
      </c>
      <c r="AB18" s="77">
        <v>380.48</v>
      </c>
      <c r="AC18" s="77">
        <v>0</v>
      </c>
      <c r="AD18" s="77">
        <v>0</v>
      </c>
      <c r="AE18" s="77">
        <v>0</v>
      </c>
      <c r="AF18" s="77">
        <v>1468934.54</v>
      </c>
      <c r="AG18" s="77">
        <v>14921516.550000001</v>
      </c>
      <c r="AH18" s="77">
        <v>6980619.1799999997</v>
      </c>
      <c r="AI18" s="77">
        <v>21858594.41</v>
      </c>
      <c r="AJ18" s="77">
        <v>13745955.92</v>
      </c>
      <c r="AK18" s="77">
        <v>0.08</v>
      </c>
      <c r="AL18" s="77">
        <v>37108944.040000007</v>
      </c>
      <c r="AM18" s="77">
        <v>2.702116073765493</v>
      </c>
      <c r="AN18" s="77">
        <v>1144413.8799999999</v>
      </c>
      <c r="AO18" s="77">
        <v>406153.19999999995</v>
      </c>
      <c r="AP18" s="77">
        <v>4694041.4999999981</v>
      </c>
      <c r="AQ18" s="77">
        <v>8140096.9600000009</v>
      </c>
      <c r="AR18" s="363"/>
      <c r="AS18" s="19">
        <v>44227</v>
      </c>
      <c r="AT18" s="20" t="s">
        <v>0</v>
      </c>
      <c r="AU18" s="17" t="s">
        <v>292</v>
      </c>
      <c r="AV18" s="344">
        <v>2021</v>
      </c>
      <c r="AW18" s="266" t="s">
        <v>149</v>
      </c>
      <c r="AX18" s="380">
        <v>1.51</v>
      </c>
      <c r="AY18" s="380">
        <v>1.82</v>
      </c>
    </row>
    <row r="19" spans="1:51" x14ac:dyDescent="0.25">
      <c r="A19" s="5">
        <v>110</v>
      </c>
      <c r="B19" s="6" t="s">
        <v>71</v>
      </c>
      <c r="C19" s="77">
        <v>18554.77</v>
      </c>
      <c r="D19" s="77">
        <v>437.5</v>
      </c>
      <c r="E19" s="77">
        <v>4688.33</v>
      </c>
      <c r="F19" s="77">
        <v>3416.26</v>
      </c>
      <c r="G19" s="77">
        <v>40862.03</v>
      </c>
      <c r="H19" s="77">
        <v>5869637.0800000001</v>
      </c>
      <c r="I19" s="77">
        <v>451573.71</v>
      </c>
      <c r="J19" s="77">
        <v>19565272.59</v>
      </c>
      <c r="K19" s="77">
        <v>32506.41</v>
      </c>
      <c r="L19" s="77">
        <v>27818.080000000002</v>
      </c>
      <c r="M19" s="77">
        <v>25314.82</v>
      </c>
      <c r="N19" s="77">
        <v>98708.64</v>
      </c>
      <c r="O19" s="77">
        <v>-35542.28</v>
      </c>
      <c r="P19" s="77">
        <v>9381.2600000000311</v>
      </c>
      <c r="Q19" s="77">
        <v>-49854.110000000022</v>
      </c>
      <c r="R19" s="77">
        <v>-40472.849999999991</v>
      </c>
      <c r="S19" s="77">
        <v>5910109.9199999999</v>
      </c>
      <c r="T19" s="77">
        <v>155.68</v>
      </c>
      <c r="U19" s="77">
        <v>0</v>
      </c>
      <c r="V19" s="77">
        <v>0</v>
      </c>
      <c r="W19" s="77">
        <v>0</v>
      </c>
      <c r="X19" s="77">
        <v>5911194.2400000002</v>
      </c>
      <c r="Y19" s="77">
        <v>696.74</v>
      </c>
      <c r="Z19" s="77">
        <v>388.51</v>
      </c>
      <c r="AA19" s="77">
        <v>150.9</v>
      </c>
      <c r="AB19" s="77">
        <v>0</v>
      </c>
      <c r="AC19" s="77">
        <v>0</v>
      </c>
      <c r="AD19" s="77">
        <v>0</v>
      </c>
      <c r="AE19" s="77">
        <v>0</v>
      </c>
      <c r="AF19" s="77">
        <v>3.86</v>
      </c>
      <c r="AG19" s="77">
        <v>53132.899999999994</v>
      </c>
      <c r="AH19" s="77">
        <v>103396.97</v>
      </c>
      <c r="AI19" s="77">
        <v>156529.79</v>
      </c>
      <c r="AJ19" s="77">
        <v>192072.07</v>
      </c>
      <c r="AK19" s="77">
        <v>0</v>
      </c>
      <c r="AL19" s="77">
        <v>419067.30000000005</v>
      </c>
      <c r="AM19" s="77">
        <v>13.891835794847848</v>
      </c>
      <c r="AN19" s="77">
        <v>2158.25</v>
      </c>
      <c r="AO19" s="77">
        <v>1258.01</v>
      </c>
      <c r="AP19" s="77">
        <v>16286.580000000002</v>
      </c>
      <c r="AQ19" s="77">
        <v>-37372.97</v>
      </c>
      <c r="AR19" s="363"/>
      <c r="AS19" s="19">
        <v>44227</v>
      </c>
      <c r="AT19" s="20" t="s">
        <v>0</v>
      </c>
      <c r="AU19" s="17" t="s">
        <v>292</v>
      </c>
      <c r="AV19" s="344">
        <v>2021</v>
      </c>
      <c r="AW19" s="266" t="s">
        <v>173</v>
      </c>
      <c r="AX19" s="380">
        <v>1.51</v>
      </c>
      <c r="AY19" s="380">
        <v>1.82</v>
      </c>
    </row>
    <row r="20" spans="1:51" x14ac:dyDescent="0.25">
      <c r="A20" s="5">
        <v>52</v>
      </c>
      <c r="B20" s="6" t="s">
        <v>72</v>
      </c>
      <c r="C20" s="77">
        <v>169881.27</v>
      </c>
      <c r="D20" s="77">
        <v>11982.38</v>
      </c>
      <c r="E20" s="77">
        <v>664698.54</v>
      </c>
      <c r="F20" s="77">
        <v>18859.39</v>
      </c>
      <c r="G20" s="77">
        <v>100478.37000000001</v>
      </c>
      <c r="H20" s="77">
        <v>133.18</v>
      </c>
      <c r="I20" s="77">
        <v>151433719.12</v>
      </c>
      <c r="J20" s="77">
        <v>37259277.960000001</v>
      </c>
      <c r="K20" s="77">
        <v>842595.68</v>
      </c>
      <c r="L20" s="77">
        <v>177897.13</v>
      </c>
      <c r="M20" s="77">
        <v>131672.32000000001</v>
      </c>
      <c r="N20" s="77">
        <v>10362.89</v>
      </c>
      <c r="O20" s="77">
        <v>162509.83999999997</v>
      </c>
      <c r="P20" s="77">
        <v>-123948.71000000008</v>
      </c>
      <c r="Q20" s="77">
        <v>8727.3000000000029</v>
      </c>
      <c r="R20" s="77">
        <v>-115221.41000000008</v>
      </c>
      <c r="S20" s="77">
        <v>115354.59</v>
      </c>
      <c r="T20" s="77">
        <v>58815.97</v>
      </c>
      <c r="U20" s="77">
        <v>0</v>
      </c>
      <c r="V20" s="77">
        <v>0</v>
      </c>
      <c r="W20" s="77">
        <v>0.2</v>
      </c>
      <c r="X20" s="77">
        <v>292629.65000000002</v>
      </c>
      <c r="Y20" s="77">
        <v>2050.58</v>
      </c>
      <c r="Z20" s="77">
        <v>1550.78</v>
      </c>
      <c r="AA20" s="77">
        <v>1300.5</v>
      </c>
      <c r="AB20" s="77">
        <v>2.5</v>
      </c>
      <c r="AC20" s="77">
        <v>0</v>
      </c>
      <c r="AD20" s="77">
        <v>0</v>
      </c>
      <c r="AE20" s="77">
        <v>0</v>
      </c>
      <c r="AF20" s="77">
        <v>231186.88</v>
      </c>
      <c r="AG20" s="77">
        <v>309569.44999999995</v>
      </c>
      <c r="AH20" s="77">
        <v>675061.42999999993</v>
      </c>
      <c r="AI20" s="77">
        <v>979630.89</v>
      </c>
      <c r="AJ20" s="77">
        <v>817121.05</v>
      </c>
      <c r="AK20" s="77">
        <v>0</v>
      </c>
      <c r="AL20" s="77">
        <v>150591123.44</v>
      </c>
      <c r="AM20" s="77">
        <v>179.72287624356204</v>
      </c>
      <c r="AN20" s="77">
        <v>15586.68</v>
      </c>
      <c r="AO20" s="77">
        <v>3272.71</v>
      </c>
      <c r="AP20" s="77">
        <v>85173.550000000047</v>
      </c>
      <c r="AQ20" s="77">
        <v>89784.510000000126</v>
      </c>
      <c r="AR20" s="363"/>
      <c r="AS20" s="19">
        <v>44227</v>
      </c>
      <c r="AT20" s="20" t="s">
        <v>0</v>
      </c>
      <c r="AU20" s="17" t="s">
        <v>292</v>
      </c>
      <c r="AV20" s="344">
        <v>2021</v>
      </c>
      <c r="AW20" s="266" t="s">
        <v>170</v>
      </c>
      <c r="AX20" s="380">
        <v>1.51</v>
      </c>
      <c r="AY20" s="380">
        <v>1.82</v>
      </c>
    </row>
    <row r="21" spans="1:51" x14ac:dyDescent="0.25">
      <c r="A21" s="5">
        <v>96</v>
      </c>
      <c r="B21" s="6" t="s">
        <v>73</v>
      </c>
      <c r="C21" s="77">
        <v>1647424.03</v>
      </c>
      <c r="D21" s="77">
        <v>68690.27</v>
      </c>
      <c r="E21" s="77">
        <v>2242833.37</v>
      </c>
      <c r="F21" s="77">
        <v>96588.94</v>
      </c>
      <c r="G21" s="77">
        <v>347195.67000000004</v>
      </c>
      <c r="H21" s="77">
        <v>49732.97</v>
      </c>
      <c r="I21" s="77">
        <v>31324221.050000001</v>
      </c>
      <c r="J21" s="77">
        <v>3957744.14</v>
      </c>
      <c r="K21" s="77">
        <v>3460583.81</v>
      </c>
      <c r="L21" s="77">
        <v>1217750.4400000002</v>
      </c>
      <c r="M21" s="77">
        <v>8281.99</v>
      </c>
      <c r="N21" s="77">
        <v>116.64</v>
      </c>
      <c r="O21" s="77">
        <v>1237410.6399999999</v>
      </c>
      <c r="P21" s="77">
        <v>-102461.48999999985</v>
      </c>
      <c r="Q21" s="77">
        <v>-7288.5999999999995</v>
      </c>
      <c r="R21" s="77">
        <v>-109750.08999999985</v>
      </c>
      <c r="S21" s="77">
        <v>159483.07000000007</v>
      </c>
      <c r="T21" s="77">
        <v>37262.07</v>
      </c>
      <c r="U21" s="77">
        <v>0</v>
      </c>
      <c r="V21" s="77">
        <v>0</v>
      </c>
      <c r="W21" s="77">
        <v>1443.24</v>
      </c>
      <c r="X21" s="77">
        <v>1084123.95</v>
      </c>
      <c r="Y21" s="77">
        <v>5713.23</v>
      </c>
      <c r="Z21" s="77">
        <v>22561.45</v>
      </c>
      <c r="AA21" s="77">
        <v>22285.17</v>
      </c>
      <c r="AB21" s="77">
        <v>4592.37</v>
      </c>
      <c r="AC21" s="77">
        <v>0</v>
      </c>
      <c r="AD21" s="77">
        <v>0</v>
      </c>
      <c r="AE21" s="77">
        <v>0</v>
      </c>
      <c r="AF21" s="77">
        <v>908193.97</v>
      </c>
      <c r="AG21" s="77">
        <v>1226032.4300000002</v>
      </c>
      <c r="AH21" s="77">
        <v>2242950.0100000002</v>
      </c>
      <c r="AI21" s="77">
        <v>3465957.79</v>
      </c>
      <c r="AJ21" s="77">
        <v>2228547.15</v>
      </c>
      <c r="AK21" s="77">
        <v>0</v>
      </c>
      <c r="AL21" s="77">
        <v>27863637.240000002</v>
      </c>
      <c r="AM21" s="77">
        <v>9.0517157710450018</v>
      </c>
      <c r="AN21" s="77">
        <v>63807.89</v>
      </c>
      <c r="AO21" s="77">
        <v>32781.06</v>
      </c>
      <c r="AP21" s="77">
        <v>1311025.6000000001</v>
      </c>
      <c r="AQ21" s="77">
        <v>969702.47999999952</v>
      </c>
      <c r="AR21" s="363"/>
      <c r="AS21" s="19">
        <v>44227</v>
      </c>
      <c r="AT21" s="20" t="s">
        <v>0</v>
      </c>
      <c r="AU21" s="17" t="s">
        <v>292</v>
      </c>
      <c r="AV21" s="344">
        <v>2021</v>
      </c>
      <c r="AW21" s="266" t="s">
        <v>153</v>
      </c>
      <c r="AX21" s="380">
        <v>1.51</v>
      </c>
      <c r="AY21" s="380">
        <v>1.82</v>
      </c>
    </row>
    <row r="22" spans="1:51" x14ac:dyDescent="0.25">
      <c r="A22" s="5">
        <v>103</v>
      </c>
      <c r="B22" s="6" t="s">
        <v>74</v>
      </c>
      <c r="C22" s="77">
        <v>4476.57</v>
      </c>
      <c r="D22" s="77">
        <v>0</v>
      </c>
      <c r="E22" s="77">
        <v>0</v>
      </c>
      <c r="F22" s="77">
        <v>80.47</v>
      </c>
      <c r="G22" s="77">
        <v>9119.18</v>
      </c>
      <c r="H22" s="77">
        <v>3892633.32</v>
      </c>
      <c r="I22" s="77">
        <v>4195490.8099999996</v>
      </c>
      <c r="J22" s="77">
        <v>10302433.84</v>
      </c>
      <c r="K22" s="77">
        <v>4529.04</v>
      </c>
      <c r="L22" s="77">
        <v>4423.0599999999995</v>
      </c>
      <c r="M22" s="77">
        <v>0</v>
      </c>
      <c r="N22" s="77">
        <v>0</v>
      </c>
      <c r="O22" s="77">
        <v>3896.8999999999996</v>
      </c>
      <c r="P22" s="77">
        <v>-8619.98</v>
      </c>
      <c r="Q22" s="77">
        <v>0</v>
      </c>
      <c r="R22" s="77">
        <v>-8619.98</v>
      </c>
      <c r="S22" s="77">
        <v>3901253.29</v>
      </c>
      <c r="T22" s="77">
        <v>0</v>
      </c>
      <c r="U22" s="77">
        <v>0</v>
      </c>
      <c r="V22" s="77">
        <v>0</v>
      </c>
      <c r="W22" s="77">
        <v>0</v>
      </c>
      <c r="X22" s="77">
        <v>4080681.34</v>
      </c>
      <c r="Y22" s="77">
        <v>186.11</v>
      </c>
      <c r="Z22" s="77">
        <v>4.01</v>
      </c>
      <c r="AA22" s="77">
        <v>1552.63</v>
      </c>
      <c r="AB22" s="77">
        <v>0</v>
      </c>
      <c r="AC22" s="77">
        <v>0</v>
      </c>
      <c r="AD22" s="77">
        <v>0</v>
      </c>
      <c r="AE22" s="77">
        <v>0</v>
      </c>
      <c r="AF22" s="77">
        <v>177685.3</v>
      </c>
      <c r="AG22" s="77">
        <v>4423.0599999999995</v>
      </c>
      <c r="AH22" s="77">
        <v>0</v>
      </c>
      <c r="AI22" s="77">
        <v>4397.87</v>
      </c>
      <c r="AJ22" s="77">
        <v>500.97</v>
      </c>
      <c r="AK22" s="77">
        <v>0</v>
      </c>
      <c r="AL22" s="77">
        <v>4190961.7699999996</v>
      </c>
      <c r="AM22" s="77">
        <v>926.35322496599713</v>
      </c>
      <c r="AN22" s="77">
        <v>67.66</v>
      </c>
      <c r="AO22" s="77">
        <v>12.81</v>
      </c>
      <c r="AP22" s="77">
        <v>579.67000000000007</v>
      </c>
      <c r="AQ22" s="77">
        <v>0</v>
      </c>
      <c r="AR22" s="363"/>
      <c r="AS22" s="19">
        <v>44227</v>
      </c>
      <c r="AT22" s="20" t="s">
        <v>0</v>
      </c>
      <c r="AU22" s="17" t="s">
        <v>292</v>
      </c>
      <c r="AV22" s="344">
        <v>2021</v>
      </c>
      <c r="AW22" s="266" t="s">
        <v>184</v>
      </c>
      <c r="AX22" s="380">
        <v>1.51</v>
      </c>
      <c r="AY22" s="380">
        <v>1.82</v>
      </c>
    </row>
    <row r="23" spans="1:51" x14ac:dyDescent="0.25">
      <c r="A23" s="5">
        <v>23</v>
      </c>
      <c r="B23" s="6" t="s">
        <v>75</v>
      </c>
      <c r="C23" s="77">
        <v>1223305.6800000002</v>
      </c>
      <c r="D23" s="77">
        <v>98034.69</v>
      </c>
      <c r="E23" s="77">
        <v>2421195.44</v>
      </c>
      <c r="F23" s="77">
        <v>183202.00999999998</v>
      </c>
      <c r="G23" s="77">
        <v>299399.02999999997</v>
      </c>
      <c r="H23" s="77">
        <v>7385.36</v>
      </c>
      <c r="I23" s="77">
        <v>10398769</v>
      </c>
      <c r="J23" s="77">
        <v>3917339.33</v>
      </c>
      <c r="K23" s="77">
        <v>3053394.95</v>
      </c>
      <c r="L23" s="77">
        <v>632199.51</v>
      </c>
      <c r="M23" s="77">
        <v>908087.02</v>
      </c>
      <c r="N23" s="77">
        <v>11531309.340000002</v>
      </c>
      <c r="O23" s="77">
        <v>6064379.0600000005</v>
      </c>
      <c r="P23" s="77">
        <v>-5421709.1100000003</v>
      </c>
      <c r="Q23" s="77">
        <v>4573480.2700000005</v>
      </c>
      <c r="R23" s="77">
        <v>-848228.83999999985</v>
      </c>
      <c r="S23" s="77">
        <v>855614.16999999993</v>
      </c>
      <c r="T23" s="77">
        <v>345.36</v>
      </c>
      <c r="U23" s="77">
        <v>0</v>
      </c>
      <c r="V23" s="77">
        <v>0</v>
      </c>
      <c r="W23" s="77">
        <v>0</v>
      </c>
      <c r="X23" s="77">
        <v>1410930.77</v>
      </c>
      <c r="Y23" s="77">
        <v>4272.8100000000004</v>
      </c>
      <c r="Z23" s="77">
        <v>20650.259999999998</v>
      </c>
      <c r="AA23" s="77">
        <v>1021.98</v>
      </c>
      <c r="AB23" s="77">
        <v>315.24</v>
      </c>
      <c r="AC23" s="77">
        <v>0</v>
      </c>
      <c r="AD23" s="77">
        <v>0</v>
      </c>
      <c r="AE23" s="77">
        <v>0</v>
      </c>
      <c r="AF23" s="77">
        <v>529401.67000000004</v>
      </c>
      <c r="AG23" s="77">
        <v>1540286.54</v>
      </c>
      <c r="AH23" s="77">
        <v>13952504.779999999</v>
      </c>
      <c r="AI23" s="77">
        <v>15413305.199999999</v>
      </c>
      <c r="AJ23" s="77">
        <v>9348926.1399999987</v>
      </c>
      <c r="AK23" s="77">
        <v>0</v>
      </c>
      <c r="AL23" s="77">
        <v>7345374.0499999998</v>
      </c>
      <c r="AM23" s="77">
        <v>3.4056416448844913</v>
      </c>
      <c r="AN23" s="77">
        <v>162921.75</v>
      </c>
      <c r="AO23" s="77">
        <v>20280.259999999998</v>
      </c>
      <c r="AP23" s="77">
        <v>879861.98000000045</v>
      </c>
      <c r="AQ23" s="77">
        <v>5818970.0600000005</v>
      </c>
      <c r="AR23" s="363"/>
      <c r="AS23" s="19">
        <v>44227</v>
      </c>
      <c r="AT23" s="20" t="s">
        <v>0</v>
      </c>
      <c r="AU23" s="17" t="s">
        <v>292</v>
      </c>
      <c r="AV23" s="344">
        <v>2021</v>
      </c>
      <c r="AW23" s="266" t="s">
        <v>159</v>
      </c>
      <c r="AX23" s="380">
        <v>1.51</v>
      </c>
      <c r="AY23" s="380">
        <v>1.82</v>
      </c>
    </row>
    <row r="24" spans="1:51" x14ac:dyDescent="0.25">
      <c r="A24" s="5">
        <v>62</v>
      </c>
      <c r="B24" s="6" t="s">
        <v>203</v>
      </c>
      <c r="C24" s="77">
        <v>67715.239999999991</v>
      </c>
      <c r="D24" s="77">
        <v>18668.93</v>
      </c>
      <c r="E24" s="77">
        <v>11876.6</v>
      </c>
      <c r="F24" s="77">
        <v>9468.49</v>
      </c>
      <c r="G24" s="77">
        <v>17367.420000000002</v>
      </c>
      <c r="H24" s="77">
        <v>8237.35</v>
      </c>
      <c r="I24" s="77">
        <v>1711724.9</v>
      </c>
      <c r="J24" s="77">
        <v>0</v>
      </c>
      <c r="K24" s="77">
        <v>17715.57</v>
      </c>
      <c r="L24" s="77">
        <v>5838.97</v>
      </c>
      <c r="M24" s="77">
        <v>0</v>
      </c>
      <c r="N24" s="77">
        <v>0</v>
      </c>
      <c r="O24" s="77">
        <v>5867.0399999999963</v>
      </c>
      <c r="P24" s="77">
        <v>16343.359999999986</v>
      </c>
      <c r="Q24" s="77">
        <v>0</v>
      </c>
      <c r="R24" s="77">
        <v>16343.359999999986</v>
      </c>
      <c r="S24" s="77">
        <v>-8106.01</v>
      </c>
      <c r="T24" s="77">
        <v>0.12</v>
      </c>
      <c r="U24" s="77">
        <v>0</v>
      </c>
      <c r="V24" s="77">
        <v>0</v>
      </c>
      <c r="W24" s="77">
        <v>0</v>
      </c>
      <c r="X24" s="77">
        <v>68.87</v>
      </c>
      <c r="Y24" s="77">
        <v>326.72000000000003</v>
      </c>
      <c r="Z24" s="77">
        <v>3012.41</v>
      </c>
      <c r="AA24" s="77">
        <v>4419.79</v>
      </c>
      <c r="AB24" s="77">
        <v>407.16</v>
      </c>
      <c r="AC24" s="77">
        <v>0</v>
      </c>
      <c r="AD24" s="77">
        <v>0</v>
      </c>
      <c r="AE24" s="77">
        <v>0</v>
      </c>
      <c r="AF24" s="77">
        <v>8.92</v>
      </c>
      <c r="AG24" s="77">
        <v>5838.97</v>
      </c>
      <c r="AH24" s="77">
        <v>11876.6</v>
      </c>
      <c r="AI24" s="77">
        <v>17715.569999999996</v>
      </c>
      <c r="AJ24" s="77">
        <v>11848.529999999999</v>
      </c>
      <c r="AK24" s="77">
        <v>0</v>
      </c>
      <c r="AL24" s="77">
        <v>1694009.3299999998</v>
      </c>
      <c r="AM24" s="77">
        <v>96.622626311205337</v>
      </c>
      <c r="AN24" s="77">
        <v>9468.49</v>
      </c>
      <c r="AO24" s="77">
        <v>0</v>
      </c>
      <c r="AP24" s="77">
        <v>66832.329999999987</v>
      </c>
      <c r="AQ24" s="77">
        <v>23653.059999999998</v>
      </c>
      <c r="AR24" s="363"/>
      <c r="AS24" s="19">
        <v>44227</v>
      </c>
      <c r="AT24" s="20" t="s">
        <v>0</v>
      </c>
      <c r="AU24" s="17" t="s">
        <v>292</v>
      </c>
      <c r="AV24" s="344">
        <v>2021</v>
      </c>
      <c r="AW24" s="266" t="s">
        <v>169</v>
      </c>
      <c r="AX24" s="380">
        <v>1.51</v>
      </c>
      <c r="AY24" s="380">
        <v>1.82</v>
      </c>
    </row>
    <row r="25" spans="1:51" x14ac:dyDescent="0.25">
      <c r="A25" s="5">
        <v>77</v>
      </c>
      <c r="B25" s="6" t="s">
        <v>195</v>
      </c>
      <c r="C25" s="77">
        <v>45.58</v>
      </c>
      <c r="D25" s="77">
        <v>0</v>
      </c>
      <c r="E25" s="77">
        <v>11105.88</v>
      </c>
      <c r="F25" s="77">
        <v>6.6</v>
      </c>
      <c r="G25" s="77">
        <v>2532.04</v>
      </c>
      <c r="H25" s="77">
        <v>-2543.83</v>
      </c>
      <c r="I25" s="77">
        <v>947335.27</v>
      </c>
      <c r="J25" s="77">
        <v>111491.07</v>
      </c>
      <c r="K25" s="77">
        <v>11214.75</v>
      </c>
      <c r="L25" s="77">
        <v>108.86999999999999</v>
      </c>
      <c r="M25" s="77">
        <v>0</v>
      </c>
      <c r="N25" s="77">
        <v>0.46</v>
      </c>
      <c r="O25" s="77">
        <v>-4.6999999999992781</v>
      </c>
      <c r="P25" s="77">
        <v>-2488.36</v>
      </c>
      <c r="Q25" s="77">
        <v>-0.37999999999999995</v>
      </c>
      <c r="R25" s="77">
        <v>-2488.7400000000002</v>
      </c>
      <c r="S25" s="77">
        <v>-55.080000000000005</v>
      </c>
      <c r="T25" s="77">
        <v>0</v>
      </c>
      <c r="U25" s="77">
        <v>0</v>
      </c>
      <c r="V25" s="77">
        <v>0</v>
      </c>
      <c r="W25" s="77">
        <v>0</v>
      </c>
      <c r="X25" s="77">
        <v>0.76</v>
      </c>
      <c r="Y25" s="77">
        <v>51.67</v>
      </c>
      <c r="Z25" s="77">
        <v>3.93</v>
      </c>
      <c r="AA25" s="77">
        <v>0.23</v>
      </c>
      <c r="AB25" s="77">
        <v>0.01</v>
      </c>
      <c r="AC25" s="77">
        <v>0</v>
      </c>
      <c r="AD25" s="77">
        <v>0</v>
      </c>
      <c r="AE25" s="77">
        <v>0</v>
      </c>
      <c r="AF25" s="77">
        <v>0</v>
      </c>
      <c r="AG25" s="77">
        <v>108.86999999999999</v>
      </c>
      <c r="AH25" s="77">
        <v>11106.339999999998</v>
      </c>
      <c r="AI25" s="77">
        <v>11214.83</v>
      </c>
      <c r="AJ25" s="77">
        <v>11219.529999999999</v>
      </c>
      <c r="AK25" s="77">
        <v>0</v>
      </c>
      <c r="AL25" s="77">
        <v>936120.52</v>
      </c>
      <c r="AM25" s="77">
        <v>84.472259301366506</v>
      </c>
      <c r="AN25" s="77">
        <v>4.54</v>
      </c>
      <c r="AO25" s="77">
        <v>2.06</v>
      </c>
      <c r="AP25" s="77">
        <v>50.269999999999996</v>
      </c>
      <c r="AQ25" s="77">
        <v>0</v>
      </c>
      <c r="AR25" s="363"/>
      <c r="AS25" s="19">
        <v>44227</v>
      </c>
      <c r="AT25" s="20" t="s">
        <v>0</v>
      </c>
      <c r="AU25" s="17" t="s">
        <v>293</v>
      </c>
      <c r="AV25" s="344">
        <v>2021</v>
      </c>
      <c r="AW25" s="266" t="s">
        <v>196</v>
      </c>
      <c r="AX25" s="380">
        <v>1.51</v>
      </c>
      <c r="AY25" s="380">
        <v>1.82</v>
      </c>
    </row>
    <row r="26" spans="1:51" x14ac:dyDescent="0.25">
      <c r="A26" s="5">
        <v>114</v>
      </c>
      <c r="B26" s="6" t="s">
        <v>76</v>
      </c>
      <c r="C26" s="77">
        <v>1801994.48</v>
      </c>
      <c r="D26" s="77">
        <v>1148640.3899999999</v>
      </c>
      <c r="E26" s="77">
        <v>265039.22000000003</v>
      </c>
      <c r="F26" s="77">
        <v>322872.98</v>
      </c>
      <c r="G26" s="77">
        <v>345366.31</v>
      </c>
      <c r="H26" s="77">
        <v>15237.06</v>
      </c>
      <c r="I26" s="77">
        <v>3148319.49</v>
      </c>
      <c r="J26" s="77">
        <v>1334788.5</v>
      </c>
      <c r="K26" s="77">
        <v>1370638.25</v>
      </c>
      <c r="L26" s="77">
        <v>1105599.03</v>
      </c>
      <c r="M26" s="77">
        <v>8253495.0800000001</v>
      </c>
      <c r="N26" s="77">
        <v>934008.31</v>
      </c>
      <c r="O26" s="77">
        <v>4051700.5300000003</v>
      </c>
      <c r="P26" s="77">
        <v>-4066585.7300000009</v>
      </c>
      <c r="Q26" s="77">
        <v>3519234.2700000005</v>
      </c>
      <c r="R26" s="77">
        <v>-547351.46000000043</v>
      </c>
      <c r="S26" s="77">
        <v>562588.51</v>
      </c>
      <c r="T26" s="77">
        <v>408.53</v>
      </c>
      <c r="U26" s="77">
        <v>0</v>
      </c>
      <c r="V26" s="77">
        <v>0</v>
      </c>
      <c r="W26" s="77">
        <v>0</v>
      </c>
      <c r="X26" s="77">
        <v>1116548.19</v>
      </c>
      <c r="Y26" s="77">
        <v>4832.99</v>
      </c>
      <c r="Z26" s="77">
        <v>24588.41</v>
      </c>
      <c r="AA26" s="77">
        <v>186617.62</v>
      </c>
      <c r="AB26" s="77">
        <v>166.73</v>
      </c>
      <c r="AC26" s="77">
        <v>0</v>
      </c>
      <c r="AD26" s="77">
        <v>0</v>
      </c>
      <c r="AE26" s="77">
        <v>0</v>
      </c>
      <c r="AF26" s="77">
        <v>338162.47</v>
      </c>
      <c r="AG26" s="77">
        <v>9359094.1000000015</v>
      </c>
      <c r="AH26" s="77">
        <v>1199047.54</v>
      </c>
      <c r="AI26" s="77">
        <v>10552627</v>
      </c>
      <c r="AJ26" s="77">
        <v>6500926.4699999997</v>
      </c>
      <c r="AK26" s="77">
        <v>0</v>
      </c>
      <c r="AL26" s="77">
        <v>1777681.2400000002</v>
      </c>
      <c r="AM26" s="77">
        <v>2.2969733188169821</v>
      </c>
      <c r="AN26" s="77">
        <v>177718.46999999997</v>
      </c>
      <c r="AO26" s="77">
        <v>145154.51</v>
      </c>
      <c r="AP26" s="77">
        <v>-1924743.9799999986</v>
      </c>
      <c r="AQ26" s="77">
        <v>1473602.46</v>
      </c>
      <c r="AR26" s="363"/>
      <c r="AS26" s="19">
        <v>44227</v>
      </c>
      <c r="AT26" s="20" t="s">
        <v>0</v>
      </c>
      <c r="AU26" s="17" t="s">
        <v>292</v>
      </c>
      <c r="AV26" s="344">
        <v>2021</v>
      </c>
      <c r="AW26" s="266" t="s">
        <v>154</v>
      </c>
      <c r="AX26" s="380">
        <v>1.51</v>
      </c>
      <c r="AY26" s="380">
        <v>1.82</v>
      </c>
    </row>
    <row r="27" spans="1:51" x14ac:dyDescent="0.25">
      <c r="A27" s="5">
        <v>48</v>
      </c>
      <c r="B27" s="6" t="s">
        <v>77</v>
      </c>
      <c r="C27" s="77">
        <v>45147.500000000007</v>
      </c>
      <c r="D27" s="77">
        <v>27148.69</v>
      </c>
      <c r="E27" s="77">
        <v>157888.95000000001</v>
      </c>
      <c r="F27" s="77">
        <v>2937.12</v>
      </c>
      <c r="G27" s="77">
        <v>16246.029999999999</v>
      </c>
      <c r="H27" s="77">
        <v>94541.69</v>
      </c>
      <c r="I27" s="77">
        <v>68683837.25</v>
      </c>
      <c r="J27" s="77">
        <v>9113489.2400000002</v>
      </c>
      <c r="K27" s="77">
        <v>262706.39</v>
      </c>
      <c r="L27" s="77">
        <v>45477.02</v>
      </c>
      <c r="M27" s="77">
        <v>7205.9</v>
      </c>
      <c r="N27" s="77">
        <v>24401224.050000001</v>
      </c>
      <c r="O27" s="77">
        <v>9795045.5500000007</v>
      </c>
      <c r="P27" s="77">
        <v>-9796229.8900000006</v>
      </c>
      <c r="Q27" s="77">
        <v>9827883.709999999</v>
      </c>
      <c r="R27" s="77">
        <v>31653.819999998435</v>
      </c>
      <c r="S27" s="77">
        <v>62887.880000002682</v>
      </c>
      <c r="T27" s="77">
        <v>522569.57</v>
      </c>
      <c r="U27" s="77">
        <v>0</v>
      </c>
      <c r="V27" s="77">
        <v>1169.57</v>
      </c>
      <c r="W27" s="77">
        <v>0</v>
      </c>
      <c r="X27" s="77">
        <v>28433454.989999998</v>
      </c>
      <c r="Y27" s="77">
        <v>71.05</v>
      </c>
      <c r="Z27" s="77">
        <v>135.87</v>
      </c>
      <c r="AA27" s="77">
        <v>28894096.530000001</v>
      </c>
      <c r="AB27" s="77">
        <v>0</v>
      </c>
      <c r="AC27" s="77">
        <v>0</v>
      </c>
      <c r="AD27" s="77">
        <v>0</v>
      </c>
      <c r="AE27" s="77">
        <v>0</v>
      </c>
      <c r="AF27" s="77">
        <v>2.8</v>
      </c>
      <c r="AG27" s="77">
        <v>52682.929999999993</v>
      </c>
      <c r="AH27" s="77">
        <v>24559113</v>
      </c>
      <c r="AI27" s="77">
        <v>24608617.220000003</v>
      </c>
      <c r="AJ27" s="77">
        <v>14813571.67</v>
      </c>
      <c r="AK27" s="77">
        <v>0</v>
      </c>
      <c r="AL27" s="77">
        <v>68421130.859999999</v>
      </c>
      <c r="AM27" s="77">
        <v>261.44715113324804</v>
      </c>
      <c r="AN27" s="77">
        <v>657.06</v>
      </c>
      <c r="AO27" s="77">
        <v>2280.06</v>
      </c>
      <c r="AP27" s="77">
        <v>38799.810000000012</v>
      </c>
      <c r="AQ27" s="77">
        <v>9815846.5499999989</v>
      </c>
      <c r="AR27" s="363"/>
      <c r="AS27" s="19">
        <v>44227</v>
      </c>
      <c r="AT27" s="20" t="s">
        <v>0</v>
      </c>
      <c r="AU27" s="17" t="s">
        <v>292</v>
      </c>
      <c r="AV27" s="344">
        <v>2021</v>
      </c>
      <c r="AW27" s="266" t="s">
        <v>163</v>
      </c>
      <c r="AX27" s="380">
        <v>1.51</v>
      </c>
      <c r="AY27" s="380">
        <v>1.82</v>
      </c>
    </row>
    <row r="28" spans="1:51" ht="30" x14ac:dyDescent="0.25">
      <c r="A28" s="5">
        <v>120</v>
      </c>
      <c r="B28" s="6" t="s">
        <v>78</v>
      </c>
      <c r="C28" s="77">
        <v>78986.040000000008</v>
      </c>
      <c r="D28" s="77">
        <v>156296.17000000001</v>
      </c>
      <c r="E28" s="77">
        <v>168545.5</v>
      </c>
      <c r="F28" s="77">
        <v>7248.43</v>
      </c>
      <c r="G28" s="77">
        <v>43201.33</v>
      </c>
      <c r="H28" s="77">
        <v>1005.05</v>
      </c>
      <c r="I28" s="77">
        <v>8162132.1699999999</v>
      </c>
      <c r="J28" s="77">
        <v>1514332.96</v>
      </c>
      <c r="K28" s="77">
        <v>245660.46</v>
      </c>
      <c r="L28" s="77">
        <v>77114.97</v>
      </c>
      <c r="M28" s="77">
        <v>266.52</v>
      </c>
      <c r="N28" s="77">
        <v>0</v>
      </c>
      <c r="O28" s="77">
        <v>-5521.2099999999955</v>
      </c>
      <c r="P28" s="77">
        <v>-122238.68000000001</v>
      </c>
      <c r="Q28" s="77">
        <v>-44.120000000000005</v>
      </c>
      <c r="R28" s="77">
        <v>-122282.8</v>
      </c>
      <c r="S28" s="77">
        <v>123287.84</v>
      </c>
      <c r="T28" s="77">
        <v>4.8099999999999996</v>
      </c>
      <c r="U28" s="77">
        <v>0</v>
      </c>
      <c r="V28" s="77">
        <v>0</v>
      </c>
      <c r="W28" s="77">
        <v>0</v>
      </c>
      <c r="X28" s="77">
        <v>229277.66</v>
      </c>
      <c r="Y28" s="77">
        <v>658.17</v>
      </c>
      <c r="Z28" s="77">
        <v>4888.09</v>
      </c>
      <c r="AA28" s="77">
        <v>83217.759999999995</v>
      </c>
      <c r="AB28" s="77">
        <v>28.14</v>
      </c>
      <c r="AC28" s="77">
        <v>0</v>
      </c>
      <c r="AD28" s="77">
        <v>0</v>
      </c>
      <c r="AE28" s="77">
        <v>0</v>
      </c>
      <c r="AF28" s="77">
        <v>17202.48</v>
      </c>
      <c r="AG28" s="77">
        <v>77381.490000000005</v>
      </c>
      <c r="AH28" s="77">
        <v>168545.5</v>
      </c>
      <c r="AI28" s="77">
        <v>245926.98</v>
      </c>
      <c r="AJ28" s="77">
        <v>251448.19</v>
      </c>
      <c r="AK28" s="77">
        <v>0</v>
      </c>
      <c r="AL28" s="77">
        <v>7916471.71</v>
      </c>
      <c r="AM28" s="77">
        <v>33.225258024836393</v>
      </c>
      <c r="AN28" s="77">
        <v>7089.13</v>
      </c>
      <c r="AO28" s="77">
        <v>159.31</v>
      </c>
      <c r="AP28" s="77">
        <v>74751.09</v>
      </c>
      <c r="AQ28" s="77">
        <v>146540.02000000008</v>
      </c>
      <c r="AR28" s="363"/>
      <c r="AS28" s="19">
        <v>44227</v>
      </c>
      <c r="AT28" s="20" t="s">
        <v>0</v>
      </c>
      <c r="AU28" s="17" t="s">
        <v>292</v>
      </c>
      <c r="AV28" s="344">
        <v>2021</v>
      </c>
      <c r="AW28" s="266" t="s">
        <v>187</v>
      </c>
      <c r="AX28" s="380">
        <v>1.51</v>
      </c>
      <c r="AY28" s="380">
        <v>1.82</v>
      </c>
    </row>
    <row r="29" spans="1:51" x14ac:dyDescent="0.25">
      <c r="A29" s="5">
        <v>86</v>
      </c>
      <c r="B29" s="6" t="s">
        <v>197</v>
      </c>
      <c r="C29" s="77">
        <v>121.79</v>
      </c>
      <c r="D29" s="77">
        <v>0</v>
      </c>
      <c r="E29" s="77">
        <v>50.65</v>
      </c>
      <c r="F29" s="77">
        <v>2.92</v>
      </c>
      <c r="G29" s="77">
        <v>2773.42</v>
      </c>
      <c r="H29" s="77">
        <v>-2809.79</v>
      </c>
      <c r="I29" s="77">
        <v>129670.01</v>
      </c>
      <c r="J29" s="77">
        <v>57198.22</v>
      </c>
      <c r="K29" s="77">
        <v>203.97</v>
      </c>
      <c r="L29" s="77">
        <v>153.30999999999997</v>
      </c>
      <c r="M29" s="77">
        <v>0.02</v>
      </c>
      <c r="N29" s="77">
        <v>1.33</v>
      </c>
      <c r="O29" s="77">
        <v>97.949999999999989</v>
      </c>
      <c r="P29" s="77">
        <v>-2752.5</v>
      </c>
      <c r="Q29" s="77">
        <v>-0.10999999999999988</v>
      </c>
      <c r="R29" s="77">
        <v>-2752.61</v>
      </c>
      <c r="S29" s="77">
        <v>-57.19</v>
      </c>
      <c r="T29" s="77">
        <v>0</v>
      </c>
      <c r="U29" s="77">
        <v>0</v>
      </c>
      <c r="V29" s="77">
        <v>0</v>
      </c>
      <c r="W29" s="77">
        <v>0</v>
      </c>
      <c r="X29" s="77">
        <v>0</v>
      </c>
      <c r="Y29" s="77">
        <v>56.6</v>
      </c>
      <c r="Z29" s="77">
        <v>0.57999999999999996</v>
      </c>
      <c r="AA29" s="77">
        <v>0</v>
      </c>
      <c r="AB29" s="77">
        <v>0</v>
      </c>
      <c r="AC29" s="77">
        <v>0</v>
      </c>
      <c r="AD29" s="77">
        <v>0</v>
      </c>
      <c r="AE29" s="77">
        <v>0</v>
      </c>
      <c r="AF29" s="77">
        <v>0</v>
      </c>
      <c r="AG29" s="77">
        <v>153.32999999999998</v>
      </c>
      <c r="AH29" s="77">
        <v>51.98</v>
      </c>
      <c r="AI29" s="77">
        <v>204</v>
      </c>
      <c r="AJ29" s="77">
        <v>106.05</v>
      </c>
      <c r="AK29" s="77">
        <v>0</v>
      </c>
      <c r="AL29" s="77">
        <v>129466.04</v>
      </c>
      <c r="AM29" s="77">
        <v>635.73079374417807</v>
      </c>
      <c r="AN29" s="77">
        <v>2.92</v>
      </c>
      <c r="AO29" s="77">
        <v>0</v>
      </c>
      <c r="AP29" s="77">
        <v>22.140000000000043</v>
      </c>
      <c r="AQ29" s="77">
        <v>-1.730000000000004</v>
      </c>
      <c r="AR29" s="363"/>
      <c r="AS29" s="19">
        <v>44227</v>
      </c>
      <c r="AT29" s="20" t="s">
        <v>0</v>
      </c>
      <c r="AU29" s="17" t="s">
        <v>293</v>
      </c>
      <c r="AV29" s="344">
        <v>2021</v>
      </c>
      <c r="AW29" s="266" t="s">
        <v>198</v>
      </c>
      <c r="AX29" s="380">
        <v>1.51</v>
      </c>
      <c r="AY29" s="380">
        <v>1.82</v>
      </c>
    </row>
    <row r="30" spans="1:51" x14ac:dyDescent="0.25">
      <c r="A30" s="5">
        <v>100</v>
      </c>
      <c r="B30" s="6" t="s">
        <v>79</v>
      </c>
      <c r="C30" s="77">
        <v>195819.38</v>
      </c>
      <c r="D30" s="77">
        <v>110262.91</v>
      </c>
      <c r="E30" s="77">
        <v>46078.55</v>
      </c>
      <c r="F30" s="77">
        <v>21876.3</v>
      </c>
      <c r="G30" s="77">
        <v>73978.42</v>
      </c>
      <c r="H30" s="77">
        <v>6326.26</v>
      </c>
      <c r="I30" s="77">
        <v>457169.28</v>
      </c>
      <c r="J30" s="77">
        <v>183497.59</v>
      </c>
      <c r="K30" s="77">
        <v>217058.84</v>
      </c>
      <c r="L30" s="77">
        <v>170980.29</v>
      </c>
      <c r="M30" s="77">
        <v>303547.28000000003</v>
      </c>
      <c r="N30" s="77">
        <v>67386.149999999994</v>
      </c>
      <c r="O30" s="77">
        <v>146889.54999999999</v>
      </c>
      <c r="P30" s="77">
        <v>-157187.80000000002</v>
      </c>
      <c r="Q30" s="77">
        <v>93504.760000000038</v>
      </c>
      <c r="R30" s="77">
        <v>-63683.039999999979</v>
      </c>
      <c r="S30" s="77">
        <v>70009.299999999988</v>
      </c>
      <c r="T30" s="77">
        <v>8.86</v>
      </c>
      <c r="U30" s="77">
        <v>0</v>
      </c>
      <c r="V30" s="77">
        <v>0</v>
      </c>
      <c r="W30" s="77">
        <v>0</v>
      </c>
      <c r="X30" s="77">
        <v>146559.35</v>
      </c>
      <c r="Y30" s="77">
        <v>1411.13</v>
      </c>
      <c r="Z30" s="77">
        <v>7472.18</v>
      </c>
      <c r="AA30" s="77">
        <v>0</v>
      </c>
      <c r="AB30" s="77">
        <v>409.26</v>
      </c>
      <c r="AC30" s="77">
        <v>0</v>
      </c>
      <c r="AD30" s="77">
        <v>0</v>
      </c>
      <c r="AE30" s="77">
        <v>0</v>
      </c>
      <c r="AF30" s="77">
        <v>67266.34</v>
      </c>
      <c r="AG30" s="77">
        <v>474527.56999999995</v>
      </c>
      <c r="AH30" s="77">
        <v>113464.69</v>
      </c>
      <c r="AI30" s="77">
        <v>586900.21</v>
      </c>
      <c r="AJ30" s="77">
        <v>440010.66</v>
      </c>
      <c r="AK30" s="77">
        <v>0</v>
      </c>
      <c r="AL30" s="77">
        <v>240110.44000000003</v>
      </c>
      <c r="AM30" s="77">
        <v>2.1061997751393124</v>
      </c>
      <c r="AN30" s="77">
        <v>13925.41</v>
      </c>
      <c r="AO30" s="77">
        <v>7950.88</v>
      </c>
      <c r="AP30" s="77">
        <v>101104.76999999996</v>
      </c>
      <c r="AQ30" s="77">
        <v>162437.85</v>
      </c>
      <c r="AR30" s="363"/>
      <c r="AS30" s="19">
        <v>44227</v>
      </c>
      <c r="AT30" s="20" t="s">
        <v>0</v>
      </c>
      <c r="AU30" s="17" t="s">
        <v>292</v>
      </c>
      <c r="AV30" s="344">
        <v>2021</v>
      </c>
      <c r="AW30" s="266" t="s">
        <v>151</v>
      </c>
      <c r="AX30" s="380">
        <v>1.51</v>
      </c>
      <c r="AY30" s="380">
        <v>1.82</v>
      </c>
    </row>
    <row r="31" spans="1:51" x14ac:dyDescent="0.25">
      <c r="A31" s="5">
        <v>12</v>
      </c>
      <c r="B31" s="6" t="s">
        <v>81</v>
      </c>
      <c r="C31" s="77">
        <v>4293463.16</v>
      </c>
      <c r="D31" s="77">
        <v>1460353.13</v>
      </c>
      <c r="E31" s="77">
        <v>2064342.95</v>
      </c>
      <c r="F31" s="77">
        <v>405336.48</v>
      </c>
      <c r="G31" s="77">
        <v>662827.74</v>
      </c>
      <c r="H31" s="77">
        <v>15787.65</v>
      </c>
      <c r="I31" s="77">
        <v>13299569.34</v>
      </c>
      <c r="J31" s="77">
        <v>119799919.79000001</v>
      </c>
      <c r="K31" s="77">
        <v>8021756.5</v>
      </c>
      <c r="L31" s="77">
        <v>5956998.0700000003</v>
      </c>
      <c r="M31" s="77">
        <v>2638008.85</v>
      </c>
      <c r="N31" s="77">
        <v>534104.93000000005</v>
      </c>
      <c r="O31" s="77">
        <v>5397879.709999999</v>
      </c>
      <c r="P31" s="77">
        <v>-3632933.9</v>
      </c>
      <c r="Q31" s="77">
        <v>-36604.570000000269</v>
      </c>
      <c r="R31" s="77">
        <v>-3669538.47</v>
      </c>
      <c r="S31" s="77">
        <v>3685326.1100000003</v>
      </c>
      <c r="T31" s="77">
        <v>26778.23</v>
      </c>
      <c r="U31" s="77">
        <v>0</v>
      </c>
      <c r="V31" s="77">
        <v>0</v>
      </c>
      <c r="W31" s="77">
        <v>0</v>
      </c>
      <c r="X31" s="77">
        <v>4474489.0999999996</v>
      </c>
      <c r="Y31" s="77">
        <v>12543.46</v>
      </c>
      <c r="Z31" s="77">
        <v>61680.07</v>
      </c>
      <c r="AA31" s="77">
        <v>136800.32999999999</v>
      </c>
      <c r="AB31" s="77">
        <v>512.38</v>
      </c>
      <c r="AC31" s="77">
        <v>0</v>
      </c>
      <c r="AD31" s="77">
        <v>0</v>
      </c>
      <c r="AE31" s="77">
        <v>0</v>
      </c>
      <c r="AF31" s="77">
        <v>604404.98</v>
      </c>
      <c r="AG31" s="77">
        <v>8595006.9199999999</v>
      </c>
      <c r="AH31" s="77">
        <v>2598447.8800000004</v>
      </c>
      <c r="AI31" s="77">
        <v>11139001.879999999</v>
      </c>
      <c r="AJ31" s="77">
        <v>5741122.1699999999</v>
      </c>
      <c r="AK31" s="77">
        <v>0</v>
      </c>
      <c r="AL31" s="77">
        <v>5277812.84</v>
      </c>
      <c r="AM31" s="77">
        <v>1.6579373033823701</v>
      </c>
      <c r="AN31" s="77">
        <v>285638.87</v>
      </c>
      <c r="AO31" s="77">
        <v>119697.60999999999</v>
      </c>
      <c r="AP31" s="77">
        <v>-143315.55000000261</v>
      </c>
      <c r="AQ31" s="77">
        <v>2421454.1500000004</v>
      </c>
      <c r="AR31" s="363"/>
      <c r="AS31" s="19">
        <v>44227</v>
      </c>
      <c r="AT31" s="20" t="s">
        <v>0</v>
      </c>
      <c r="AU31" s="17" t="s">
        <v>292</v>
      </c>
      <c r="AV31" s="344">
        <v>2021</v>
      </c>
      <c r="AW31" s="266" t="s">
        <v>152</v>
      </c>
      <c r="AX31" s="380">
        <v>1.51</v>
      </c>
      <c r="AY31" s="380">
        <v>1.82</v>
      </c>
    </row>
    <row r="32" spans="1:51" x14ac:dyDescent="0.25">
      <c r="A32" s="5">
        <v>74</v>
      </c>
      <c r="B32" s="6" t="s">
        <v>82</v>
      </c>
      <c r="C32" s="77">
        <v>17895772.880000003</v>
      </c>
      <c r="D32" s="77">
        <v>6440566.0899999999</v>
      </c>
      <c r="E32" s="77">
        <v>2062848.3</v>
      </c>
      <c r="F32" s="77">
        <v>2088941.93</v>
      </c>
      <c r="G32" s="77">
        <v>1106605.75</v>
      </c>
      <c r="H32" s="77">
        <v>320.64</v>
      </c>
      <c r="I32" s="77">
        <v>18151786.899999999</v>
      </c>
      <c r="J32" s="77">
        <v>7082524</v>
      </c>
      <c r="K32" s="77">
        <v>7507400.9900000002</v>
      </c>
      <c r="L32" s="77">
        <v>2016933.79</v>
      </c>
      <c r="M32" s="77">
        <v>27861300.670000002</v>
      </c>
      <c r="N32" s="77">
        <v>11117130.85</v>
      </c>
      <c r="O32" s="77">
        <v>16458565.810000001</v>
      </c>
      <c r="P32" s="77">
        <v>-8198906.6999999965</v>
      </c>
      <c r="Q32" s="77">
        <v>7397286.1700000027</v>
      </c>
      <c r="R32" s="77">
        <v>-801620.52999999374</v>
      </c>
      <c r="S32" s="77">
        <v>801941.18999999762</v>
      </c>
      <c r="T32" s="77">
        <v>0</v>
      </c>
      <c r="U32" s="77">
        <v>0</v>
      </c>
      <c r="V32" s="77">
        <v>0</v>
      </c>
      <c r="W32" s="77">
        <v>1053000</v>
      </c>
      <c r="X32" s="77">
        <v>16074512.08</v>
      </c>
      <c r="Y32" s="77">
        <v>14598.3</v>
      </c>
      <c r="Z32" s="77">
        <v>128267.77</v>
      </c>
      <c r="AA32" s="77">
        <v>11447792.800000001</v>
      </c>
      <c r="AB32" s="77">
        <v>467.39</v>
      </c>
      <c r="AC32" s="77">
        <v>0</v>
      </c>
      <c r="AD32" s="77">
        <v>0</v>
      </c>
      <c r="AE32" s="77">
        <v>214842.91</v>
      </c>
      <c r="AF32" s="77">
        <v>4519601.7300000004</v>
      </c>
      <c r="AG32" s="77">
        <v>29878234.470000003</v>
      </c>
      <c r="AH32" s="77">
        <v>13179979.15</v>
      </c>
      <c r="AI32" s="77">
        <v>42860355.519999996</v>
      </c>
      <c r="AJ32" s="77">
        <v>26406382.02</v>
      </c>
      <c r="AK32" s="77">
        <v>4592.3100000000004</v>
      </c>
      <c r="AL32" s="77">
        <v>10644385.909999998</v>
      </c>
      <c r="AM32" s="77">
        <v>2.4178523198878707</v>
      </c>
      <c r="AN32" s="77">
        <v>1630423.67</v>
      </c>
      <c r="AO32" s="77">
        <v>458518.26</v>
      </c>
      <c r="AP32" s="77">
        <v>9192848.520000007</v>
      </c>
      <c r="AQ32" s="77">
        <v>14196207.570000002</v>
      </c>
      <c r="AR32" s="363"/>
      <c r="AS32" s="19">
        <v>44227</v>
      </c>
      <c r="AT32" s="20" t="s">
        <v>0</v>
      </c>
      <c r="AU32" s="17" t="s">
        <v>292</v>
      </c>
      <c r="AV32" s="344">
        <v>2021</v>
      </c>
      <c r="AW32" s="266" t="s">
        <v>148</v>
      </c>
      <c r="AX32" s="380">
        <v>1.51</v>
      </c>
      <c r="AY32" s="380">
        <v>1.82</v>
      </c>
    </row>
    <row r="33" spans="1:51" x14ac:dyDescent="0.25">
      <c r="A33" s="5">
        <v>71</v>
      </c>
      <c r="B33" s="6" t="s">
        <v>83</v>
      </c>
      <c r="C33" s="77">
        <v>5217.0200000000004</v>
      </c>
      <c r="D33" s="77">
        <v>6546.16</v>
      </c>
      <c r="E33" s="77">
        <v>6887.75</v>
      </c>
      <c r="F33" s="77">
        <v>33.85</v>
      </c>
      <c r="G33" s="77">
        <v>119025.99</v>
      </c>
      <c r="H33" s="77">
        <v>-8946.73</v>
      </c>
      <c r="I33" s="77">
        <v>4545347.24</v>
      </c>
      <c r="J33" s="77">
        <v>10424.299999999999</v>
      </c>
      <c r="K33" s="77">
        <v>8523.7800000000007</v>
      </c>
      <c r="L33" s="77">
        <v>1636.03</v>
      </c>
      <c r="M33" s="77">
        <v>1262007.3799999999</v>
      </c>
      <c r="N33" s="77">
        <v>0</v>
      </c>
      <c r="O33" s="77">
        <v>-437949.73999999976</v>
      </c>
      <c r="P33" s="77">
        <v>317560.75999999978</v>
      </c>
      <c r="Q33" s="77">
        <v>-439550.33000000007</v>
      </c>
      <c r="R33" s="77">
        <v>-121989.5700000003</v>
      </c>
      <c r="S33" s="77">
        <v>113042.83</v>
      </c>
      <c r="T33" s="77">
        <v>0</v>
      </c>
      <c r="U33" s="77">
        <v>0</v>
      </c>
      <c r="V33" s="77">
        <v>0</v>
      </c>
      <c r="W33" s="77">
        <v>0</v>
      </c>
      <c r="X33" s="77">
        <v>115472.73</v>
      </c>
      <c r="Y33" s="77">
        <v>2429.1</v>
      </c>
      <c r="Z33" s="77">
        <v>0.8</v>
      </c>
      <c r="AA33" s="77">
        <v>0</v>
      </c>
      <c r="AB33" s="77">
        <v>0</v>
      </c>
      <c r="AC33" s="77">
        <v>0</v>
      </c>
      <c r="AD33" s="77">
        <v>0</v>
      </c>
      <c r="AE33" s="77">
        <v>0</v>
      </c>
      <c r="AF33" s="77">
        <v>0</v>
      </c>
      <c r="AG33" s="77">
        <v>1263643.42</v>
      </c>
      <c r="AH33" s="77">
        <v>6887.75</v>
      </c>
      <c r="AI33" s="77">
        <v>1270506.1900000002</v>
      </c>
      <c r="AJ33" s="77">
        <v>1708455.93</v>
      </c>
      <c r="AK33" s="77">
        <v>0</v>
      </c>
      <c r="AL33" s="77">
        <v>4536823.46</v>
      </c>
      <c r="AM33" s="77">
        <v>533.25487518448381</v>
      </c>
      <c r="AN33" s="77">
        <v>33.85</v>
      </c>
      <c r="AO33" s="77">
        <v>0</v>
      </c>
      <c r="AP33" s="77">
        <v>445131.17000000016</v>
      </c>
      <c r="AQ33" s="77">
        <v>8510.5799999999981</v>
      </c>
      <c r="AR33" s="363"/>
      <c r="AS33" s="19">
        <v>44227</v>
      </c>
      <c r="AT33" s="20" t="s">
        <v>0</v>
      </c>
      <c r="AU33" s="17" t="s">
        <v>293</v>
      </c>
      <c r="AV33" s="344">
        <v>2021</v>
      </c>
      <c r="AW33" s="266" t="s">
        <v>161</v>
      </c>
      <c r="AX33" s="380">
        <v>1.51</v>
      </c>
      <c r="AY33" s="380">
        <v>1.82</v>
      </c>
    </row>
    <row r="34" spans="1:51" x14ac:dyDescent="0.25">
      <c r="A34" s="5">
        <v>91</v>
      </c>
      <c r="B34" s="6" t="s">
        <v>106</v>
      </c>
      <c r="C34" s="77">
        <v>22524.39</v>
      </c>
      <c r="D34" s="77">
        <v>612.12</v>
      </c>
      <c r="E34" s="77">
        <v>11105.52</v>
      </c>
      <c r="F34" s="77">
        <v>5.1899999999999995</v>
      </c>
      <c r="G34" s="77">
        <v>48761.229999999996</v>
      </c>
      <c r="H34" s="77">
        <v>-577581.64</v>
      </c>
      <c r="I34" s="77">
        <v>65862432.579999998</v>
      </c>
      <c r="J34" s="77">
        <v>12298370.310000001</v>
      </c>
      <c r="K34" s="77">
        <v>22767.16</v>
      </c>
      <c r="L34" s="77">
        <v>11215.31</v>
      </c>
      <c r="M34" s="77">
        <v>0</v>
      </c>
      <c r="N34" s="77">
        <v>429716.63</v>
      </c>
      <c r="O34" s="77">
        <v>93786.290000000037</v>
      </c>
      <c r="P34" s="77">
        <v>-120640.44000000003</v>
      </c>
      <c r="Q34" s="77">
        <v>304208.71999999997</v>
      </c>
      <c r="R34" s="77">
        <v>183568.27999999994</v>
      </c>
      <c r="S34" s="77">
        <v>-761149.92</v>
      </c>
      <c r="T34" s="77">
        <v>6.47</v>
      </c>
      <c r="U34" s="77">
        <v>0</v>
      </c>
      <c r="V34" s="77">
        <v>0</v>
      </c>
      <c r="W34" s="77">
        <v>0</v>
      </c>
      <c r="X34" s="77">
        <v>36484.29</v>
      </c>
      <c r="Y34" s="77">
        <v>393.24</v>
      </c>
      <c r="Z34" s="77">
        <v>5733.31</v>
      </c>
      <c r="AA34" s="77">
        <v>501948.09</v>
      </c>
      <c r="AB34" s="77">
        <v>253113.48</v>
      </c>
      <c r="AC34" s="77">
        <v>0</v>
      </c>
      <c r="AD34" s="77">
        <v>0</v>
      </c>
      <c r="AE34" s="77">
        <v>0</v>
      </c>
      <c r="AF34" s="77">
        <v>36452.57</v>
      </c>
      <c r="AG34" s="77">
        <v>11215.3</v>
      </c>
      <c r="AH34" s="77">
        <v>440822.14999999997</v>
      </c>
      <c r="AI34" s="77">
        <v>452006.2</v>
      </c>
      <c r="AJ34" s="77">
        <v>358219.91</v>
      </c>
      <c r="AK34" s="77">
        <v>0</v>
      </c>
      <c r="AL34" s="77">
        <v>65839665.420000002</v>
      </c>
      <c r="AM34" s="77">
        <v>2892.869931076164</v>
      </c>
      <c r="AN34" s="77">
        <v>5.1899999999999995</v>
      </c>
      <c r="AO34" s="77">
        <v>0</v>
      </c>
      <c r="AP34" s="77">
        <v>13259.160000000003</v>
      </c>
      <c r="AQ34" s="77">
        <v>85133.170000000042</v>
      </c>
      <c r="AR34" s="363"/>
      <c r="AS34" s="19">
        <v>44227</v>
      </c>
      <c r="AT34" s="20" t="s">
        <v>0</v>
      </c>
      <c r="AU34" s="17" t="s">
        <v>293</v>
      </c>
      <c r="AV34" s="344">
        <v>2021</v>
      </c>
      <c r="AW34" s="266" t="s">
        <v>192</v>
      </c>
      <c r="AX34" s="380">
        <v>1.51</v>
      </c>
      <c r="AY34" s="380">
        <v>1.82</v>
      </c>
    </row>
    <row r="35" spans="1:51" x14ac:dyDescent="0.25">
      <c r="A35" s="5">
        <v>73</v>
      </c>
      <c r="B35" s="6" t="s">
        <v>84</v>
      </c>
      <c r="C35" s="77">
        <v>0</v>
      </c>
      <c r="D35" s="77">
        <v>0</v>
      </c>
      <c r="E35" s="77">
        <v>0</v>
      </c>
      <c r="F35" s="77">
        <v>0</v>
      </c>
      <c r="G35" s="77">
        <v>24762.65</v>
      </c>
      <c r="H35" s="77">
        <v>-108627.66</v>
      </c>
      <c r="I35" s="77">
        <v>16333.32</v>
      </c>
      <c r="J35" s="77">
        <v>256304.09</v>
      </c>
      <c r="K35" s="77">
        <v>680.82</v>
      </c>
      <c r="L35" s="77">
        <v>680.82</v>
      </c>
      <c r="M35" s="77">
        <v>453.88</v>
      </c>
      <c r="N35" s="77">
        <v>0</v>
      </c>
      <c r="O35" s="77">
        <v>-293.16999999999985</v>
      </c>
      <c r="P35" s="77">
        <v>-24469.480000000003</v>
      </c>
      <c r="Q35" s="77">
        <v>-117.26999999999998</v>
      </c>
      <c r="R35" s="77">
        <v>-24586.750000000004</v>
      </c>
      <c r="S35" s="77">
        <v>-84040.92</v>
      </c>
      <c r="T35" s="77">
        <v>0.11</v>
      </c>
      <c r="U35" s="77">
        <v>0</v>
      </c>
      <c r="V35" s="77">
        <v>0</v>
      </c>
      <c r="W35" s="77">
        <v>0</v>
      </c>
      <c r="X35" s="77">
        <v>126029.69</v>
      </c>
      <c r="Y35" s="77">
        <v>505.36</v>
      </c>
      <c r="Z35" s="77">
        <v>0</v>
      </c>
      <c r="AA35" s="77">
        <v>9.4</v>
      </c>
      <c r="AB35" s="77">
        <v>1</v>
      </c>
      <c r="AC35" s="77">
        <v>0</v>
      </c>
      <c r="AD35" s="77">
        <v>0</v>
      </c>
      <c r="AE35" s="77">
        <v>0</v>
      </c>
      <c r="AF35" s="77">
        <v>209554.96</v>
      </c>
      <c r="AG35" s="77">
        <v>1134.7</v>
      </c>
      <c r="AH35" s="77">
        <v>0</v>
      </c>
      <c r="AI35" s="77">
        <v>1134.7</v>
      </c>
      <c r="AJ35" s="77">
        <v>1427.87</v>
      </c>
      <c r="AK35" s="77">
        <v>0</v>
      </c>
      <c r="AL35" s="77">
        <v>15652.5</v>
      </c>
      <c r="AM35" s="77">
        <v>23.990658323786022</v>
      </c>
      <c r="AN35" s="77">
        <v>0</v>
      </c>
      <c r="AO35" s="77">
        <v>0</v>
      </c>
      <c r="AP35" s="77">
        <v>293.16999999999985</v>
      </c>
      <c r="AQ35" s="77">
        <v>0</v>
      </c>
      <c r="AR35" s="363"/>
      <c r="AS35" s="19">
        <v>44227</v>
      </c>
      <c r="AT35" s="20" t="s">
        <v>0</v>
      </c>
      <c r="AU35" s="17" t="s">
        <v>293</v>
      </c>
      <c r="AV35" s="344">
        <v>2021</v>
      </c>
      <c r="AW35" s="266" t="s">
        <v>190</v>
      </c>
      <c r="AX35" s="380">
        <v>1.51</v>
      </c>
      <c r="AY35" s="380">
        <v>1.82</v>
      </c>
    </row>
    <row r="36" spans="1:51" x14ac:dyDescent="0.25">
      <c r="A36" s="5">
        <v>46</v>
      </c>
      <c r="B36" s="6" t="s">
        <v>85</v>
      </c>
      <c r="C36" s="77">
        <v>141068.00000000003</v>
      </c>
      <c r="D36" s="77">
        <v>29639.67</v>
      </c>
      <c r="E36" s="77">
        <v>127438.83</v>
      </c>
      <c r="F36" s="77">
        <v>28041.31</v>
      </c>
      <c r="G36" s="77">
        <v>29612.29</v>
      </c>
      <c r="H36" s="77">
        <v>5057.32</v>
      </c>
      <c r="I36" s="77">
        <v>9219527.4600000009</v>
      </c>
      <c r="J36" s="77">
        <v>793410.62</v>
      </c>
      <c r="K36" s="77">
        <v>440165.02</v>
      </c>
      <c r="L36" s="77">
        <v>312724.81</v>
      </c>
      <c r="M36" s="77">
        <v>9193.89</v>
      </c>
      <c r="N36" s="77">
        <v>654.20000000000005</v>
      </c>
      <c r="O36" s="77">
        <v>92576.889999999985</v>
      </c>
      <c r="P36" s="77">
        <v>-38802.159999999982</v>
      </c>
      <c r="Q36" s="77">
        <v>-1114.810000000002</v>
      </c>
      <c r="R36" s="77">
        <v>-39916.969999999987</v>
      </c>
      <c r="S36" s="77">
        <v>44974.289999999994</v>
      </c>
      <c r="T36" s="77">
        <v>46747.27</v>
      </c>
      <c r="U36" s="77">
        <v>0</v>
      </c>
      <c r="V36" s="77">
        <v>0</v>
      </c>
      <c r="W36" s="77">
        <v>0</v>
      </c>
      <c r="X36" s="77">
        <v>0</v>
      </c>
      <c r="Y36" s="77">
        <v>604.33000000000004</v>
      </c>
      <c r="Z36" s="77">
        <v>625.69000000000005</v>
      </c>
      <c r="AA36" s="77">
        <v>0</v>
      </c>
      <c r="AB36" s="77">
        <v>542.96</v>
      </c>
      <c r="AC36" s="77">
        <v>0</v>
      </c>
      <c r="AD36" s="77">
        <v>0</v>
      </c>
      <c r="AE36" s="77">
        <v>0</v>
      </c>
      <c r="AF36" s="77">
        <v>0</v>
      </c>
      <c r="AG36" s="77">
        <v>321918.69</v>
      </c>
      <c r="AH36" s="77">
        <v>128093.03</v>
      </c>
      <c r="AI36" s="77">
        <v>449458.74</v>
      </c>
      <c r="AJ36" s="77">
        <v>356881.85</v>
      </c>
      <c r="AK36" s="77">
        <v>0</v>
      </c>
      <c r="AL36" s="77">
        <v>8779362.4400000013</v>
      </c>
      <c r="AM36" s="77">
        <v>20.945615941948319</v>
      </c>
      <c r="AN36" s="77">
        <v>16963.580000000002</v>
      </c>
      <c r="AO36" s="77">
        <v>11077.74</v>
      </c>
      <c r="AP36" s="77">
        <v>54910.080000000016</v>
      </c>
      <c r="AQ36" s="77">
        <v>36058.660000000003</v>
      </c>
      <c r="AR36" s="363"/>
      <c r="AS36" s="19">
        <v>44227</v>
      </c>
      <c r="AT36" s="20" t="s">
        <v>0</v>
      </c>
      <c r="AU36" s="17" t="s">
        <v>292</v>
      </c>
      <c r="AV36" s="344">
        <v>2021</v>
      </c>
      <c r="AW36" s="266" t="s">
        <v>176</v>
      </c>
      <c r="AX36" s="380">
        <v>1.51</v>
      </c>
      <c r="AY36" s="380">
        <v>1.82</v>
      </c>
    </row>
    <row r="37" spans="1:51" x14ac:dyDescent="0.25">
      <c r="A37" s="5">
        <v>51</v>
      </c>
      <c r="B37" s="6" t="s">
        <v>86</v>
      </c>
      <c r="C37" s="77">
        <v>80014.740000000005</v>
      </c>
      <c r="D37" s="77">
        <v>46413.55</v>
      </c>
      <c r="E37" s="77">
        <v>624922.61</v>
      </c>
      <c r="F37" s="77">
        <v>16333.97</v>
      </c>
      <c r="G37" s="77">
        <v>457159.63</v>
      </c>
      <c r="H37" s="77">
        <v>165500.88</v>
      </c>
      <c r="I37" s="77">
        <v>10399287.93</v>
      </c>
      <c r="J37" s="77">
        <v>10329006.6</v>
      </c>
      <c r="K37" s="77">
        <v>842538.67</v>
      </c>
      <c r="L37" s="77">
        <v>217616.05999999997</v>
      </c>
      <c r="M37" s="77">
        <v>8255.9699999999993</v>
      </c>
      <c r="N37" s="77">
        <v>10.38</v>
      </c>
      <c r="O37" s="77">
        <v>142487.84000000005</v>
      </c>
      <c r="P37" s="77">
        <v>-582380.25000000012</v>
      </c>
      <c r="Q37" s="77">
        <v>-12616.400000000001</v>
      </c>
      <c r="R37" s="77">
        <v>-594996.65000000014</v>
      </c>
      <c r="S37" s="77">
        <v>760497.55000000028</v>
      </c>
      <c r="T37" s="77">
        <v>0</v>
      </c>
      <c r="U37" s="77">
        <v>0</v>
      </c>
      <c r="V37" s="77">
        <v>0</v>
      </c>
      <c r="W37" s="77">
        <v>0</v>
      </c>
      <c r="X37" s="77">
        <v>3920042.12</v>
      </c>
      <c r="Y37" s="77">
        <v>9132.65</v>
      </c>
      <c r="Z37" s="77">
        <v>14381.56</v>
      </c>
      <c r="AA37" s="77">
        <v>389755.07</v>
      </c>
      <c r="AB37" s="77">
        <v>405.34</v>
      </c>
      <c r="AC37" s="77">
        <v>0</v>
      </c>
      <c r="AD37" s="77">
        <v>0</v>
      </c>
      <c r="AE37" s="77">
        <v>0</v>
      </c>
      <c r="AF37" s="77">
        <v>2745869.95</v>
      </c>
      <c r="AG37" s="77">
        <v>225872.02</v>
      </c>
      <c r="AH37" s="77">
        <v>624932.99000000011</v>
      </c>
      <c r="AI37" s="77">
        <v>850676</v>
      </c>
      <c r="AJ37" s="77">
        <v>708188.15999999992</v>
      </c>
      <c r="AK37" s="77">
        <v>0</v>
      </c>
      <c r="AL37" s="77">
        <v>9556749.2599999998</v>
      </c>
      <c r="AM37" s="77">
        <v>12.342801939286655</v>
      </c>
      <c r="AN37" s="77">
        <v>9485.99</v>
      </c>
      <c r="AO37" s="77">
        <v>6847.99</v>
      </c>
      <c r="AP37" s="77">
        <v>67949.50999999998</v>
      </c>
      <c r="AQ37" s="77">
        <v>176836.16000000003</v>
      </c>
      <c r="AR37" s="363"/>
      <c r="AS37" s="19">
        <v>44227</v>
      </c>
      <c r="AT37" s="20" t="s">
        <v>0</v>
      </c>
      <c r="AU37" s="17" t="s">
        <v>292</v>
      </c>
      <c r="AV37" s="344">
        <v>2021</v>
      </c>
      <c r="AW37" s="266" t="s">
        <v>179</v>
      </c>
      <c r="AX37" s="380">
        <v>1.51</v>
      </c>
      <c r="AY37" s="380">
        <v>1.82</v>
      </c>
    </row>
    <row r="38" spans="1:51" x14ac:dyDescent="0.25">
      <c r="A38" s="5">
        <v>117</v>
      </c>
      <c r="B38" s="6" t="s">
        <v>87</v>
      </c>
      <c r="C38" s="77">
        <v>2051491.08</v>
      </c>
      <c r="D38" s="77">
        <v>1498335.39</v>
      </c>
      <c r="E38" s="77">
        <v>65215.41</v>
      </c>
      <c r="F38" s="77">
        <v>277999.93</v>
      </c>
      <c r="G38" s="77">
        <v>587845.62</v>
      </c>
      <c r="H38" s="77">
        <v>12588.55</v>
      </c>
      <c r="I38" s="77">
        <v>4880200.07</v>
      </c>
      <c r="J38" s="77">
        <v>1877526.36</v>
      </c>
      <c r="K38" s="77">
        <v>319911.86</v>
      </c>
      <c r="L38" s="77">
        <v>254696.45</v>
      </c>
      <c r="M38" s="77">
        <v>6409827.0300000003</v>
      </c>
      <c r="N38" s="77">
        <v>2484444.31</v>
      </c>
      <c r="O38" s="77">
        <v>844310.92000000086</v>
      </c>
      <c r="P38" s="77">
        <v>-1157000.7800000021</v>
      </c>
      <c r="Q38" s="77">
        <v>1522745.0599999987</v>
      </c>
      <c r="R38" s="77">
        <v>365744.27999999654</v>
      </c>
      <c r="S38" s="77">
        <v>-353155.74</v>
      </c>
      <c r="T38" s="77">
        <v>2.06</v>
      </c>
      <c r="U38" s="77">
        <v>0</v>
      </c>
      <c r="V38" s="77">
        <v>0</v>
      </c>
      <c r="W38" s="77">
        <v>2718.95</v>
      </c>
      <c r="X38" s="77">
        <v>229191.32</v>
      </c>
      <c r="Y38" s="77">
        <v>4851.97</v>
      </c>
      <c r="Z38" s="77">
        <v>31177.95</v>
      </c>
      <c r="AA38" s="77">
        <v>662.65</v>
      </c>
      <c r="AB38" s="77">
        <v>2044.17</v>
      </c>
      <c r="AC38" s="77">
        <v>0</v>
      </c>
      <c r="AD38" s="77">
        <v>0</v>
      </c>
      <c r="AE38" s="77">
        <v>0</v>
      </c>
      <c r="AF38" s="77">
        <v>546331.32999999996</v>
      </c>
      <c r="AG38" s="77">
        <v>6664523.4900000002</v>
      </c>
      <c r="AH38" s="77">
        <v>2549659.7200000002</v>
      </c>
      <c r="AI38" s="77">
        <v>9213159.4199999999</v>
      </c>
      <c r="AJ38" s="77">
        <v>8368848.5</v>
      </c>
      <c r="AK38" s="77">
        <v>0</v>
      </c>
      <c r="AL38" s="77">
        <v>4560288.21</v>
      </c>
      <c r="AM38" s="77">
        <v>15.254826970153593</v>
      </c>
      <c r="AN38" s="77">
        <v>272227.14</v>
      </c>
      <c r="AO38" s="77">
        <v>5772.79</v>
      </c>
      <c r="AP38" s="77">
        <v>1641946.83</v>
      </c>
      <c r="AQ38" s="77">
        <v>1933102.0499999998</v>
      </c>
      <c r="AR38" s="363"/>
      <c r="AS38" s="19">
        <v>44227</v>
      </c>
      <c r="AT38" s="20" t="s">
        <v>0</v>
      </c>
      <c r="AU38" s="17" t="s">
        <v>292</v>
      </c>
      <c r="AV38" s="344">
        <v>2021</v>
      </c>
      <c r="AW38" s="266" t="s">
        <v>155</v>
      </c>
      <c r="AX38" s="380">
        <v>1.51</v>
      </c>
      <c r="AY38" s="380">
        <v>1.82</v>
      </c>
    </row>
    <row r="39" spans="1:51" x14ac:dyDescent="0.25">
      <c r="A39" s="5">
        <v>78</v>
      </c>
      <c r="B39" s="6" t="s">
        <v>88</v>
      </c>
      <c r="C39" s="77">
        <v>5608.98</v>
      </c>
      <c r="D39" s="77">
        <v>0</v>
      </c>
      <c r="E39" s="77">
        <v>1.87</v>
      </c>
      <c r="F39" s="77">
        <v>895.65</v>
      </c>
      <c r="G39" s="77">
        <v>8124.04</v>
      </c>
      <c r="H39" s="77">
        <v>30984.95</v>
      </c>
      <c r="I39" s="77">
        <v>108802.24000000001</v>
      </c>
      <c r="J39" s="77">
        <v>106281.64</v>
      </c>
      <c r="K39" s="77">
        <v>8686.5499999999993</v>
      </c>
      <c r="L39" s="77">
        <v>8684.67</v>
      </c>
      <c r="M39" s="77">
        <v>36237.089999999997</v>
      </c>
      <c r="N39" s="77">
        <v>0</v>
      </c>
      <c r="O39" s="77">
        <v>12917.210000000003</v>
      </c>
      <c r="P39" s="77">
        <v>-16327.920000000002</v>
      </c>
      <c r="Q39" s="77">
        <v>8124.9599999999991</v>
      </c>
      <c r="R39" s="77">
        <v>-8202.9600000000028</v>
      </c>
      <c r="S39" s="77">
        <v>39187.910000000003</v>
      </c>
      <c r="T39" s="77">
        <v>1262.53</v>
      </c>
      <c r="U39" s="77">
        <v>3.25</v>
      </c>
      <c r="V39" s="77">
        <v>0</v>
      </c>
      <c r="W39" s="77">
        <v>0</v>
      </c>
      <c r="X39" s="77">
        <v>38395.949999999997</v>
      </c>
      <c r="Y39" s="77">
        <v>161.47999999999999</v>
      </c>
      <c r="Z39" s="77">
        <v>309.95</v>
      </c>
      <c r="AA39" s="77">
        <v>0</v>
      </c>
      <c r="AB39" s="77">
        <v>2.2799999999999998</v>
      </c>
      <c r="AC39" s="77">
        <v>0</v>
      </c>
      <c r="AD39" s="77">
        <v>0</v>
      </c>
      <c r="AE39" s="77">
        <v>0</v>
      </c>
      <c r="AF39" s="77">
        <v>0.11</v>
      </c>
      <c r="AG39" s="77">
        <v>44921.75</v>
      </c>
      <c r="AH39" s="77">
        <v>1.87</v>
      </c>
      <c r="AI39" s="77">
        <v>44912.61</v>
      </c>
      <c r="AJ39" s="77">
        <v>31995.4</v>
      </c>
      <c r="AK39" s="77">
        <v>0</v>
      </c>
      <c r="AL39" s="77">
        <v>100115.69</v>
      </c>
      <c r="AM39" s="77">
        <v>12.525368529508265</v>
      </c>
      <c r="AN39" s="77">
        <v>677.06</v>
      </c>
      <c r="AO39" s="77">
        <v>218.57999999999998</v>
      </c>
      <c r="AP39" s="77">
        <v>-7307.5099999999948</v>
      </c>
      <c r="AQ39" s="77">
        <v>0.73</v>
      </c>
      <c r="AR39" s="363"/>
      <c r="AS39" s="19">
        <v>44227</v>
      </c>
      <c r="AT39" s="20" t="s">
        <v>0</v>
      </c>
      <c r="AU39" s="17" t="s">
        <v>292</v>
      </c>
      <c r="AV39" s="344">
        <v>2021</v>
      </c>
      <c r="AW39" s="266" t="s">
        <v>185</v>
      </c>
      <c r="AX39" s="380">
        <v>1.51</v>
      </c>
      <c r="AY39" s="380">
        <v>1.82</v>
      </c>
    </row>
    <row r="40" spans="1:51" x14ac:dyDescent="0.25">
      <c r="A40" s="5">
        <v>80</v>
      </c>
      <c r="B40" s="6" t="s">
        <v>89</v>
      </c>
      <c r="C40" s="77">
        <v>5409536.0500000007</v>
      </c>
      <c r="D40" s="77">
        <v>2226831.6700000004</v>
      </c>
      <c r="E40" s="77">
        <v>684316.80999999994</v>
      </c>
      <c r="F40" s="77">
        <v>561747.57999999996</v>
      </c>
      <c r="G40" s="77">
        <v>1185489.54</v>
      </c>
      <c r="H40" s="77">
        <v>16246.55</v>
      </c>
      <c r="I40" s="77">
        <v>20945943.199999999</v>
      </c>
      <c r="J40" s="77">
        <v>27708225.199999999</v>
      </c>
      <c r="K40" s="77">
        <v>910815.23</v>
      </c>
      <c r="L40" s="77">
        <v>226498.43</v>
      </c>
      <c r="M40" s="77">
        <v>6839067.3899999997</v>
      </c>
      <c r="N40" s="77">
        <v>118957056.97</v>
      </c>
      <c r="O40" s="77">
        <v>49712415.24000001</v>
      </c>
      <c r="P40" s="77">
        <v>-48276947.980000012</v>
      </c>
      <c r="Q40" s="77">
        <v>48431007.799999997</v>
      </c>
      <c r="R40" s="77">
        <v>154059.8199999854</v>
      </c>
      <c r="S40" s="77">
        <v>-137813.28000000026</v>
      </c>
      <c r="T40" s="77">
        <v>126.34</v>
      </c>
      <c r="U40" s="77">
        <v>0</v>
      </c>
      <c r="V40" s="77">
        <v>0</v>
      </c>
      <c r="W40" s="77">
        <v>0</v>
      </c>
      <c r="X40" s="77">
        <v>6649762.25</v>
      </c>
      <c r="Y40" s="77">
        <v>20101.29</v>
      </c>
      <c r="Z40" s="77">
        <v>47788.58</v>
      </c>
      <c r="AA40" s="77">
        <v>6684542.2999999998</v>
      </c>
      <c r="AB40" s="77">
        <v>6733.78</v>
      </c>
      <c r="AC40" s="77">
        <v>0</v>
      </c>
      <c r="AD40" s="77">
        <v>0</v>
      </c>
      <c r="AE40" s="77">
        <v>0</v>
      </c>
      <c r="AF40" s="77">
        <v>28535.919999999998</v>
      </c>
      <c r="AG40" s="77">
        <v>7065565.8099999996</v>
      </c>
      <c r="AH40" s="77">
        <v>119641373.77</v>
      </c>
      <c r="AI40" s="77">
        <v>126689233.96000001</v>
      </c>
      <c r="AJ40" s="77">
        <v>76976818.719999999</v>
      </c>
      <c r="AK40" s="77">
        <v>0</v>
      </c>
      <c r="AL40" s="77">
        <v>20035127.969999999</v>
      </c>
      <c r="AM40" s="77">
        <v>22.99691804670416</v>
      </c>
      <c r="AN40" s="77">
        <v>517286.42000000004</v>
      </c>
      <c r="AO40" s="77">
        <v>44461.16</v>
      </c>
      <c r="AP40" s="77">
        <v>4006832</v>
      </c>
      <c r="AQ40" s="77">
        <v>50536542.849999994</v>
      </c>
      <c r="AR40" s="363"/>
      <c r="AS40" s="19">
        <v>44227</v>
      </c>
      <c r="AT40" s="20" t="s">
        <v>0</v>
      </c>
      <c r="AU40" s="17" t="s">
        <v>292</v>
      </c>
      <c r="AV40" s="344">
        <v>2021</v>
      </c>
      <c r="AW40" s="266" t="s">
        <v>288</v>
      </c>
      <c r="AX40" s="380">
        <v>1.51</v>
      </c>
      <c r="AY40" s="380">
        <v>1.82</v>
      </c>
    </row>
    <row r="41" spans="1:51" x14ac:dyDescent="0.25">
      <c r="A41" s="5">
        <v>2</v>
      </c>
      <c r="B41" s="6" t="s">
        <v>90</v>
      </c>
      <c r="C41" s="77">
        <v>363847.62000000005</v>
      </c>
      <c r="D41" s="77">
        <v>82.72</v>
      </c>
      <c r="E41" s="77">
        <v>3504.38</v>
      </c>
      <c r="F41" s="77">
        <v>357.36</v>
      </c>
      <c r="G41" s="77">
        <v>43282.130000000005</v>
      </c>
      <c r="H41" s="77">
        <v>96581.27</v>
      </c>
      <c r="I41" s="77">
        <v>5008807.3</v>
      </c>
      <c r="J41" s="77">
        <v>4376953.49</v>
      </c>
      <c r="K41" s="77">
        <v>49895.95</v>
      </c>
      <c r="L41" s="77">
        <v>46391.57</v>
      </c>
      <c r="M41" s="77">
        <v>64.739999999999995</v>
      </c>
      <c r="N41" s="77">
        <v>3.19</v>
      </c>
      <c r="O41" s="77">
        <v>33534.859999999993</v>
      </c>
      <c r="P41" s="77">
        <v>286590.55000000016</v>
      </c>
      <c r="Q41" s="77">
        <v>-195434.55000000002</v>
      </c>
      <c r="R41" s="77">
        <v>91156.000000000146</v>
      </c>
      <c r="S41" s="77">
        <v>5425.26</v>
      </c>
      <c r="T41" s="77">
        <v>0</v>
      </c>
      <c r="U41" s="77">
        <v>0</v>
      </c>
      <c r="V41" s="77">
        <v>0</v>
      </c>
      <c r="W41" s="77">
        <v>0</v>
      </c>
      <c r="X41" s="77">
        <v>6900.26</v>
      </c>
      <c r="Y41" s="77">
        <v>873.1</v>
      </c>
      <c r="Z41" s="77">
        <v>0</v>
      </c>
      <c r="AA41" s="77">
        <v>601.89</v>
      </c>
      <c r="AB41" s="77">
        <v>0</v>
      </c>
      <c r="AC41" s="77">
        <v>0</v>
      </c>
      <c r="AD41" s="77">
        <v>0</v>
      </c>
      <c r="AE41" s="77">
        <v>0</v>
      </c>
      <c r="AF41" s="77">
        <v>0</v>
      </c>
      <c r="AG41" s="77">
        <v>46456.31</v>
      </c>
      <c r="AH41" s="77">
        <v>3507.57</v>
      </c>
      <c r="AI41" s="77">
        <v>49905.99</v>
      </c>
      <c r="AJ41" s="77">
        <v>16371.130000000001</v>
      </c>
      <c r="AK41" s="77">
        <v>0</v>
      </c>
      <c r="AL41" s="77">
        <v>4958911.3499999996</v>
      </c>
      <c r="AM41" s="77">
        <v>100.38504728339674</v>
      </c>
      <c r="AN41" s="77">
        <v>357.36</v>
      </c>
      <c r="AO41" s="77">
        <v>0</v>
      </c>
      <c r="AP41" s="77">
        <v>330234.13</v>
      </c>
      <c r="AQ41" s="77">
        <v>4.0999999999999091</v>
      </c>
      <c r="AR41" s="363"/>
      <c r="AS41" s="19">
        <v>44227</v>
      </c>
      <c r="AT41" s="20" t="s">
        <v>0</v>
      </c>
      <c r="AU41" s="17" t="s">
        <v>292</v>
      </c>
      <c r="AV41" s="344">
        <v>2021</v>
      </c>
      <c r="AW41" s="266" t="s">
        <v>168</v>
      </c>
      <c r="AX41" s="380">
        <v>1.51</v>
      </c>
      <c r="AY41" s="380">
        <v>1.82</v>
      </c>
    </row>
    <row r="42" spans="1:51" x14ac:dyDescent="0.25">
      <c r="A42" s="5">
        <v>115</v>
      </c>
      <c r="B42" s="6" t="s">
        <v>290</v>
      </c>
      <c r="C42" s="77">
        <v>0</v>
      </c>
      <c r="D42" s="77">
        <v>0</v>
      </c>
      <c r="E42" s="77">
        <v>0</v>
      </c>
      <c r="F42" s="77">
        <v>0</v>
      </c>
      <c r="G42" s="77">
        <v>2589.96</v>
      </c>
      <c r="H42" s="77">
        <v>101658.1</v>
      </c>
      <c r="I42" s="77">
        <v>153756.70000000001</v>
      </c>
      <c r="J42" s="77">
        <v>266202.90000000002</v>
      </c>
      <c r="K42" s="77">
        <v>13.43</v>
      </c>
      <c r="L42" s="77">
        <v>13.44</v>
      </c>
      <c r="M42" s="77">
        <v>0</v>
      </c>
      <c r="N42" s="77">
        <v>0</v>
      </c>
      <c r="O42" s="77">
        <v>-1.3100000000000005</v>
      </c>
      <c r="P42" s="77">
        <v>-2588.65</v>
      </c>
      <c r="Q42" s="77">
        <v>0</v>
      </c>
      <c r="R42" s="77">
        <v>-2588.65</v>
      </c>
      <c r="S42" s="77">
        <v>104246.74</v>
      </c>
      <c r="T42" s="77">
        <v>2.29</v>
      </c>
      <c r="U42" s="77">
        <v>0</v>
      </c>
      <c r="V42" s="77">
        <v>0</v>
      </c>
      <c r="W42" s="77">
        <v>0</v>
      </c>
      <c r="X42" s="77">
        <v>104393.69</v>
      </c>
      <c r="Y42" s="77">
        <v>52.86</v>
      </c>
      <c r="Z42" s="77">
        <v>33.229999999999997</v>
      </c>
      <c r="AA42" s="77">
        <v>0</v>
      </c>
      <c r="AB42" s="77">
        <v>0</v>
      </c>
      <c r="AC42" s="77">
        <v>0</v>
      </c>
      <c r="AD42" s="77">
        <v>0</v>
      </c>
      <c r="AE42" s="77">
        <v>63.17</v>
      </c>
      <c r="AF42" s="77">
        <v>0</v>
      </c>
      <c r="AG42" s="77">
        <v>13.44</v>
      </c>
      <c r="AH42" s="77">
        <v>0</v>
      </c>
      <c r="AI42" s="77">
        <v>13.07</v>
      </c>
      <c r="AJ42" s="77">
        <v>14.38</v>
      </c>
      <c r="AK42" s="77">
        <v>0</v>
      </c>
      <c r="AL42" s="77">
        <v>153743.27000000002</v>
      </c>
      <c r="AM42" s="77">
        <v>11448.749069247953</v>
      </c>
      <c r="AN42" s="77">
        <v>0</v>
      </c>
      <c r="AO42" s="77">
        <v>0</v>
      </c>
      <c r="AP42" s="77">
        <v>1.3100000000000005</v>
      </c>
      <c r="AQ42" s="77">
        <v>0</v>
      </c>
      <c r="AR42" s="363"/>
      <c r="AS42" s="19">
        <v>44227</v>
      </c>
      <c r="AT42" s="20" t="s">
        <v>0</v>
      </c>
      <c r="AU42" s="17" t="s">
        <v>292</v>
      </c>
      <c r="AV42" s="344">
        <v>2021</v>
      </c>
      <c r="AW42" s="266" t="s">
        <v>291</v>
      </c>
      <c r="AX42" s="380">
        <v>1.51</v>
      </c>
      <c r="AY42" s="380">
        <v>1.82</v>
      </c>
    </row>
    <row r="43" spans="1:51" x14ac:dyDescent="0.25">
      <c r="A43" s="5">
        <v>106</v>
      </c>
      <c r="B43" s="6" t="s">
        <v>92</v>
      </c>
      <c r="C43" s="77">
        <v>16615.73</v>
      </c>
      <c r="D43" s="77">
        <v>0</v>
      </c>
      <c r="E43" s="77">
        <v>13.120000000000001</v>
      </c>
      <c r="F43" s="77">
        <v>3672.5499999999997</v>
      </c>
      <c r="G43" s="77">
        <v>15984.67</v>
      </c>
      <c r="H43" s="77">
        <v>108.38</v>
      </c>
      <c r="I43" s="77">
        <v>263448.78999999998</v>
      </c>
      <c r="J43" s="77">
        <v>8031.62</v>
      </c>
      <c r="K43" s="77">
        <v>40209.550000000003</v>
      </c>
      <c r="L43" s="77">
        <v>40196.43</v>
      </c>
      <c r="M43" s="77">
        <v>31637.09</v>
      </c>
      <c r="N43" s="77">
        <v>2.83</v>
      </c>
      <c r="O43" s="77">
        <v>7617.3900000000067</v>
      </c>
      <c r="P43" s="77">
        <v>-10658.880000000021</v>
      </c>
      <c r="Q43" s="77">
        <v>-5616.1000000000022</v>
      </c>
      <c r="R43" s="77">
        <v>-16274.980000000023</v>
      </c>
      <c r="S43" s="77">
        <v>16383.37</v>
      </c>
      <c r="T43" s="77">
        <v>0.01</v>
      </c>
      <c r="U43" s="77">
        <v>0</v>
      </c>
      <c r="V43" s="77">
        <v>0</v>
      </c>
      <c r="W43" s="77">
        <v>0</v>
      </c>
      <c r="X43" s="77">
        <v>24682.19</v>
      </c>
      <c r="Y43" s="77">
        <v>324.69</v>
      </c>
      <c r="Z43" s="77">
        <v>97.81</v>
      </c>
      <c r="AA43" s="77">
        <v>7377</v>
      </c>
      <c r="AB43" s="77">
        <v>165.74</v>
      </c>
      <c r="AC43" s="77">
        <v>0</v>
      </c>
      <c r="AD43" s="77">
        <v>0</v>
      </c>
      <c r="AE43" s="77">
        <v>0</v>
      </c>
      <c r="AF43" s="77">
        <v>333.59</v>
      </c>
      <c r="AG43" s="77">
        <v>71833.52</v>
      </c>
      <c r="AH43" s="77">
        <v>15.950000000000001</v>
      </c>
      <c r="AI43" s="77">
        <v>71794.650000000009</v>
      </c>
      <c r="AJ43" s="77">
        <v>64177.26</v>
      </c>
      <c r="AK43" s="77">
        <v>0</v>
      </c>
      <c r="AL43" s="77">
        <v>223239.24</v>
      </c>
      <c r="AM43" s="77">
        <v>6.5518960048048278</v>
      </c>
      <c r="AN43" s="77">
        <v>2616.13</v>
      </c>
      <c r="AO43" s="77">
        <v>1056.42</v>
      </c>
      <c r="AP43" s="77">
        <v>9002.9600000000064</v>
      </c>
      <c r="AQ43" s="77">
        <v>4.620000000000001</v>
      </c>
      <c r="AR43" s="363"/>
      <c r="AS43" s="19">
        <v>44227</v>
      </c>
      <c r="AT43" s="20" t="s">
        <v>0</v>
      </c>
      <c r="AU43" s="17" t="s">
        <v>292</v>
      </c>
      <c r="AV43" s="344">
        <v>2021</v>
      </c>
      <c r="AW43" s="266" t="s">
        <v>172</v>
      </c>
      <c r="AX43" s="380">
        <v>1.51</v>
      </c>
      <c r="AY43" s="380">
        <v>1.82</v>
      </c>
    </row>
    <row r="44" spans="1:51" x14ac:dyDescent="0.25">
      <c r="A44" s="5">
        <v>118</v>
      </c>
      <c r="B44" s="6" t="s">
        <v>93</v>
      </c>
      <c r="C44" s="77">
        <v>364675.41000000003</v>
      </c>
      <c r="D44" s="77">
        <v>28062.19</v>
      </c>
      <c r="E44" s="77">
        <v>41086.730000000003</v>
      </c>
      <c r="F44" s="77">
        <v>33708.42</v>
      </c>
      <c r="G44" s="77">
        <v>51269.649999999994</v>
      </c>
      <c r="H44" s="77">
        <v>7602.19</v>
      </c>
      <c r="I44" s="77">
        <v>3850120.2</v>
      </c>
      <c r="J44" s="77">
        <v>724320.61</v>
      </c>
      <c r="K44" s="77">
        <v>65022.400000000001</v>
      </c>
      <c r="L44" s="77">
        <v>23935.67</v>
      </c>
      <c r="M44" s="77">
        <v>669813.61</v>
      </c>
      <c r="N44" s="77">
        <v>288748.43</v>
      </c>
      <c r="O44" s="77">
        <v>253598.96000000005</v>
      </c>
      <c r="P44" s="77">
        <v>-1963.8099999998267</v>
      </c>
      <c r="Q44" s="77">
        <v>21686.980000000276</v>
      </c>
      <c r="R44" s="77">
        <v>19723.170000000449</v>
      </c>
      <c r="S44" s="77">
        <v>-12120.980000000001</v>
      </c>
      <c r="T44" s="77">
        <v>0.01</v>
      </c>
      <c r="U44" s="77">
        <v>0</v>
      </c>
      <c r="V44" s="77">
        <v>0</v>
      </c>
      <c r="W44" s="77">
        <v>2788.83</v>
      </c>
      <c r="X44" s="77">
        <v>10446.16</v>
      </c>
      <c r="Y44" s="77">
        <v>977.89</v>
      </c>
      <c r="Z44" s="77">
        <v>474.95</v>
      </c>
      <c r="AA44" s="77">
        <v>22935.37</v>
      </c>
      <c r="AB44" s="77">
        <v>366.28</v>
      </c>
      <c r="AC44" s="77">
        <v>0</v>
      </c>
      <c r="AD44" s="77">
        <v>0</v>
      </c>
      <c r="AE44" s="77">
        <v>601.49</v>
      </c>
      <c r="AF44" s="77">
        <v>0.01</v>
      </c>
      <c r="AG44" s="77">
        <v>693749.27999999991</v>
      </c>
      <c r="AH44" s="77">
        <v>329835.15999999997</v>
      </c>
      <c r="AI44" s="77">
        <v>1023531.75</v>
      </c>
      <c r="AJ44" s="77">
        <v>769932.78999999992</v>
      </c>
      <c r="AK44" s="77">
        <v>0</v>
      </c>
      <c r="AL44" s="77">
        <v>3785097.8000000003</v>
      </c>
      <c r="AM44" s="77">
        <v>59.212213021973966</v>
      </c>
      <c r="AN44" s="77">
        <v>22388.079999999998</v>
      </c>
      <c r="AO44" s="77">
        <v>11320.339999999998</v>
      </c>
      <c r="AP44" s="77">
        <v>175323.78000000003</v>
      </c>
      <c r="AQ44" s="77">
        <v>92309.5</v>
      </c>
      <c r="AR44" s="363"/>
      <c r="AS44" s="19">
        <v>44227</v>
      </c>
      <c r="AT44" s="20" t="s">
        <v>0</v>
      </c>
      <c r="AU44" s="17" t="s">
        <v>292</v>
      </c>
      <c r="AV44" s="344">
        <v>2021</v>
      </c>
      <c r="AW44" s="266" t="s">
        <v>162</v>
      </c>
      <c r="AX44" s="380">
        <v>1.51</v>
      </c>
      <c r="AY44" s="380">
        <v>1.82</v>
      </c>
    </row>
    <row r="45" spans="1:51" x14ac:dyDescent="0.25">
      <c r="A45" s="5">
        <v>29</v>
      </c>
      <c r="B45" s="6" t="s">
        <v>94</v>
      </c>
      <c r="C45" s="77">
        <v>548611.94999999995</v>
      </c>
      <c r="D45" s="77">
        <v>10663</v>
      </c>
      <c r="E45" s="77">
        <v>111884.20999999999</v>
      </c>
      <c r="F45" s="77">
        <v>77120.11</v>
      </c>
      <c r="G45" s="77">
        <v>130227.76000000001</v>
      </c>
      <c r="H45" s="77">
        <v>412563.84</v>
      </c>
      <c r="I45" s="77">
        <v>11175120.07</v>
      </c>
      <c r="J45" s="77">
        <v>6749977.6100000003</v>
      </c>
      <c r="K45" s="77">
        <v>423491.16</v>
      </c>
      <c r="L45" s="77">
        <v>311606.94999999995</v>
      </c>
      <c r="M45" s="77">
        <v>652019.37</v>
      </c>
      <c r="N45" s="77">
        <v>455572.13</v>
      </c>
      <c r="O45" s="77">
        <v>434635.89000000013</v>
      </c>
      <c r="P45" s="77">
        <v>-104034.81000000038</v>
      </c>
      <c r="Q45" s="77">
        <v>-93032.61999999985</v>
      </c>
      <c r="R45" s="77">
        <v>-197067.43000000023</v>
      </c>
      <c r="S45" s="77">
        <v>609631.27999999991</v>
      </c>
      <c r="T45" s="77">
        <v>394461.66</v>
      </c>
      <c r="U45" s="77">
        <v>0</v>
      </c>
      <c r="V45" s="77">
        <v>0</v>
      </c>
      <c r="W45" s="77">
        <v>0</v>
      </c>
      <c r="X45" s="77">
        <v>1212768.99</v>
      </c>
      <c r="Y45" s="77">
        <v>2657.71</v>
      </c>
      <c r="Z45" s="77">
        <v>3927.76</v>
      </c>
      <c r="AA45" s="77">
        <v>2893.73</v>
      </c>
      <c r="AB45" s="77">
        <v>337.7</v>
      </c>
      <c r="AC45" s="77">
        <v>0</v>
      </c>
      <c r="AD45" s="77">
        <v>0</v>
      </c>
      <c r="AE45" s="77">
        <v>0</v>
      </c>
      <c r="AF45" s="77">
        <v>987782.47</v>
      </c>
      <c r="AG45" s="77">
        <v>963626.30999999994</v>
      </c>
      <c r="AH45" s="77">
        <v>567456.34</v>
      </c>
      <c r="AI45" s="77">
        <v>1523486.3</v>
      </c>
      <c r="AJ45" s="77">
        <v>1088850.4099999999</v>
      </c>
      <c r="AK45" s="77">
        <v>0</v>
      </c>
      <c r="AL45" s="77">
        <v>10751628.91</v>
      </c>
      <c r="AM45" s="77">
        <v>26.388083449014616</v>
      </c>
      <c r="AN45" s="77">
        <v>63203.360000000001</v>
      </c>
      <c r="AO45" s="77">
        <v>13916.76</v>
      </c>
      <c r="AP45" s="77">
        <v>370589.02</v>
      </c>
      <c r="AQ45" s="77">
        <v>267275.96999999997</v>
      </c>
      <c r="AR45" s="363"/>
      <c r="AS45" s="19">
        <v>44227</v>
      </c>
      <c r="AT45" s="20" t="s">
        <v>0</v>
      </c>
      <c r="AU45" s="17" t="s">
        <v>292</v>
      </c>
      <c r="AV45" s="344">
        <v>2021</v>
      </c>
      <c r="AW45" s="266" t="s">
        <v>156</v>
      </c>
      <c r="AX45" s="380">
        <v>1.51</v>
      </c>
      <c r="AY45" s="380">
        <v>1.82</v>
      </c>
    </row>
    <row r="46" spans="1:51" x14ac:dyDescent="0.25">
      <c r="A46" s="5">
        <v>111</v>
      </c>
      <c r="B46" s="6" t="s">
        <v>95</v>
      </c>
      <c r="C46" s="77">
        <v>81380.78</v>
      </c>
      <c r="D46" s="77">
        <v>261.57</v>
      </c>
      <c r="E46" s="77">
        <v>79677.87000000001</v>
      </c>
      <c r="F46" s="77">
        <v>1538.6999999999998</v>
      </c>
      <c r="G46" s="77">
        <v>102265.79999999999</v>
      </c>
      <c r="H46" s="77">
        <v>3452</v>
      </c>
      <c r="I46" s="77">
        <v>290185.74</v>
      </c>
      <c r="J46" s="77">
        <v>85947.54</v>
      </c>
      <c r="K46" s="77">
        <v>259818.32</v>
      </c>
      <c r="L46" s="77">
        <v>180140.45</v>
      </c>
      <c r="M46" s="77">
        <v>0</v>
      </c>
      <c r="N46" s="77">
        <v>0</v>
      </c>
      <c r="O46" s="77">
        <v>-8255.5899999999965</v>
      </c>
      <c r="P46" s="77">
        <v>-14429.699999999961</v>
      </c>
      <c r="Q46" s="77">
        <v>-7425.73</v>
      </c>
      <c r="R46" s="77">
        <v>-21855.42999999996</v>
      </c>
      <c r="S46" s="77">
        <v>25307.440000000002</v>
      </c>
      <c r="T46" s="77">
        <v>0</v>
      </c>
      <c r="U46" s="77">
        <v>0</v>
      </c>
      <c r="V46" s="77">
        <v>0</v>
      </c>
      <c r="W46" s="77">
        <v>55.6</v>
      </c>
      <c r="X46" s="77">
        <v>38655.69</v>
      </c>
      <c r="Y46" s="77">
        <v>2087.06</v>
      </c>
      <c r="Z46" s="77">
        <v>325.91000000000003</v>
      </c>
      <c r="AA46" s="77">
        <v>10887.41</v>
      </c>
      <c r="AB46" s="77">
        <v>56.17</v>
      </c>
      <c r="AC46" s="77">
        <v>0</v>
      </c>
      <c r="AD46" s="77">
        <v>0</v>
      </c>
      <c r="AE46" s="77">
        <v>0</v>
      </c>
      <c r="AF46" s="77">
        <v>47.31</v>
      </c>
      <c r="AG46" s="77">
        <v>180140.45</v>
      </c>
      <c r="AH46" s="77">
        <v>79677.87000000001</v>
      </c>
      <c r="AI46" s="77">
        <v>259791.65</v>
      </c>
      <c r="AJ46" s="77">
        <v>268047.24</v>
      </c>
      <c r="AK46" s="77">
        <v>0</v>
      </c>
      <c r="AL46" s="77">
        <v>30367.419999999984</v>
      </c>
      <c r="AM46" s="77">
        <v>1.1168794409878409</v>
      </c>
      <c r="AN46" s="77">
        <v>1193.75</v>
      </c>
      <c r="AO46" s="77">
        <v>344.94</v>
      </c>
      <c r="AP46" s="77">
        <v>73440.91</v>
      </c>
      <c r="AQ46" s="77">
        <v>-15933.899999999994</v>
      </c>
      <c r="AR46" s="363"/>
      <c r="AS46" s="19">
        <v>44227</v>
      </c>
      <c r="AT46" s="20" t="s">
        <v>0</v>
      </c>
      <c r="AU46" s="17" t="s">
        <v>292</v>
      </c>
      <c r="AV46" s="344">
        <v>2021</v>
      </c>
      <c r="AW46" s="266" t="s">
        <v>182</v>
      </c>
      <c r="AX46" s="380">
        <v>1.51</v>
      </c>
      <c r="AY46" s="380">
        <v>1.82</v>
      </c>
    </row>
    <row r="47" spans="1:51" x14ac:dyDescent="0.25">
      <c r="A47" s="5">
        <v>83</v>
      </c>
      <c r="B47" s="6" t="s">
        <v>96</v>
      </c>
      <c r="C47" s="77">
        <v>3312596.08</v>
      </c>
      <c r="D47" s="77">
        <v>251655.54</v>
      </c>
      <c r="E47" s="77">
        <v>6429176.96</v>
      </c>
      <c r="F47" s="77">
        <v>570981.98</v>
      </c>
      <c r="G47" s="77">
        <v>2922563.7900000005</v>
      </c>
      <c r="H47" s="77">
        <v>140796.93</v>
      </c>
      <c r="I47" s="77">
        <v>16405709.289999999</v>
      </c>
      <c r="J47" s="77">
        <v>1816747.5</v>
      </c>
      <c r="K47" s="77">
        <v>10169212.33</v>
      </c>
      <c r="L47" s="77">
        <v>3740035.3700000006</v>
      </c>
      <c r="M47" s="77">
        <v>5060442.09</v>
      </c>
      <c r="N47" s="77">
        <v>0</v>
      </c>
      <c r="O47" s="77">
        <v>4680245.2999999989</v>
      </c>
      <c r="P47" s="77">
        <v>-5112850.5300000012</v>
      </c>
      <c r="Q47" s="77">
        <v>-942854.96000000031</v>
      </c>
      <c r="R47" s="77">
        <v>-6055705.4900000012</v>
      </c>
      <c r="S47" s="77">
        <v>6196502.3900000006</v>
      </c>
      <c r="T47" s="77">
        <v>1243.98</v>
      </c>
      <c r="U47" s="77">
        <v>0</v>
      </c>
      <c r="V47" s="77">
        <v>0</v>
      </c>
      <c r="W47" s="77">
        <v>212673.59</v>
      </c>
      <c r="X47" s="77">
        <v>7257494.1299999999</v>
      </c>
      <c r="Y47" s="77">
        <v>39913.760000000002</v>
      </c>
      <c r="Z47" s="77">
        <v>50450.67</v>
      </c>
      <c r="AA47" s="77">
        <v>739579.28</v>
      </c>
      <c r="AB47" s="77">
        <v>6292.53</v>
      </c>
      <c r="AC47" s="77">
        <v>0</v>
      </c>
      <c r="AD47" s="77">
        <v>0</v>
      </c>
      <c r="AE47" s="77">
        <v>0</v>
      </c>
      <c r="AF47" s="77">
        <v>438673.07</v>
      </c>
      <c r="AG47" s="77">
        <v>8800477.4699999988</v>
      </c>
      <c r="AH47" s="77">
        <v>6429176.96</v>
      </c>
      <c r="AI47" s="77">
        <v>15221710.489999998</v>
      </c>
      <c r="AJ47" s="77">
        <v>10541465.189999999</v>
      </c>
      <c r="AK47" s="77">
        <v>0</v>
      </c>
      <c r="AL47" s="77">
        <v>6236496.959999999</v>
      </c>
      <c r="AM47" s="77">
        <v>1.6132723713125576</v>
      </c>
      <c r="AN47" s="77">
        <v>492715.96</v>
      </c>
      <c r="AO47" s="77">
        <v>78266.02</v>
      </c>
      <c r="AP47" s="77">
        <v>1998740.5100000016</v>
      </c>
      <c r="AQ47" s="77">
        <v>3618045.2699999996</v>
      </c>
      <c r="AR47" s="363"/>
      <c r="AS47" s="19">
        <v>44227</v>
      </c>
      <c r="AT47" s="20" t="s">
        <v>0</v>
      </c>
      <c r="AU47" s="17" t="s">
        <v>292</v>
      </c>
      <c r="AV47" s="344">
        <v>2021</v>
      </c>
      <c r="AW47" s="266" t="s">
        <v>158</v>
      </c>
      <c r="AX47" s="380">
        <v>1.51</v>
      </c>
      <c r="AY47" s="380">
        <v>1.82</v>
      </c>
    </row>
    <row r="48" spans="1:51" x14ac:dyDescent="0.25">
      <c r="A48" s="5">
        <v>40</v>
      </c>
      <c r="B48" s="6" t="s">
        <v>97</v>
      </c>
      <c r="C48" s="77">
        <v>109645.72</v>
      </c>
      <c r="D48" s="77">
        <v>15324.14</v>
      </c>
      <c r="E48" s="77">
        <v>426268.73</v>
      </c>
      <c r="F48" s="77">
        <v>22350.120000000003</v>
      </c>
      <c r="G48" s="77">
        <v>52484.060000000005</v>
      </c>
      <c r="H48" s="77">
        <v>4503.49</v>
      </c>
      <c r="I48" s="77">
        <v>11013205.58</v>
      </c>
      <c r="J48" s="77">
        <v>1662717.67</v>
      </c>
      <c r="K48" s="77">
        <v>804171.04</v>
      </c>
      <c r="L48" s="77">
        <v>377902.30000000005</v>
      </c>
      <c r="M48" s="77">
        <v>26990.560000000001</v>
      </c>
      <c r="N48" s="77">
        <v>481000.42</v>
      </c>
      <c r="O48" s="77">
        <v>225609.61999999988</v>
      </c>
      <c r="P48" s="77">
        <v>-206122.21999999983</v>
      </c>
      <c r="Q48" s="77">
        <v>39697.810000000085</v>
      </c>
      <c r="R48" s="77">
        <v>-166424.40999999974</v>
      </c>
      <c r="S48" s="77">
        <v>170927.92000000004</v>
      </c>
      <c r="T48" s="77">
        <v>3.8</v>
      </c>
      <c r="U48" s="77">
        <v>0</v>
      </c>
      <c r="V48" s="77">
        <v>0</v>
      </c>
      <c r="W48" s="77">
        <v>4.72</v>
      </c>
      <c r="X48" s="77">
        <v>902814.99</v>
      </c>
      <c r="Y48" s="77">
        <v>1015.68</v>
      </c>
      <c r="Z48" s="77">
        <v>6168.82</v>
      </c>
      <c r="AA48" s="77">
        <v>685894.06</v>
      </c>
      <c r="AB48" s="77">
        <v>844.52</v>
      </c>
      <c r="AC48" s="77">
        <v>0</v>
      </c>
      <c r="AD48" s="77">
        <v>0</v>
      </c>
      <c r="AE48" s="77">
        <v>0</v>
      </c>
      <c r="AF48" s="77">
        <v>37972.519999999997</v>
      </c>
      <c r="AG48" s="77">
        <v>404892.87</v>
      </c>
      <c r="AH48" s="77">
        <v>907269.14999999991</v>
      </c>
      <c r="AI48" s="77">
        <v>1310978.1399999999</v>
      </c>
      <c r="AJ48" s="77">
        <v>1085368.52</v>
      </c>
      <c r="AK48" s="77">
        <v>0</v>
      </c>
      <c r="AL48" s="77">
        <v>10209034.539999999</v>
      </c>
      <c r="AM48" s="77">
        <v>13.69510344466023</v>
      </c>
      <c r="AN48" s="77">
        <v>14313.27</v>
      </c>
      <c r="AO48" s="77">
        <v>8036.85</v>
      </c>
      <c r="AP48" s="77">
        <v>91215.859999999928</v>
      </c>
      <c r="AQ48" s="77">
        <v>222503.89999999991</v>
      </c>
      <c r="AR48" s="363"/>
      <c r="AS48" s="19">
        <v>44227</v>
      </c>
      <c r="AT48" s="20" t="s">
        <v>0</v>
      </c>
      <c r="AU48" s="17" t="s">
        <v>292</v>
      </c>
      <c r="AV48" s="344">
        <v>2021</v>
      </c>
      <c r="AW48" s="266" t="s">
        <v>166</v>
      </c>
      <c r="AX48" s="380">
        <v>1.51</v>
      </c>
      <c r="AY48" s="380">
        <v>1.82</v>
      </c>
    </row>
    <row r="49" spans="1:51" x14ac:dyDescent="0.25">
      <c r="A49" s="5">
        <v>24</v>
      </c>
      <c r="B49" s="6" t="s">
        <v>98</v>
      </c>
      <c r="C49" s="77">
        <v>145390.96</v>
      </c>
      <c r="D49" s="77">
        <v>44962.61</v>
      </c>
      <c r="E49" s="77">
        <v>29743.22</v>
      </c>
      <c r="F49" s="77">
        <v>18036.050000000003</v>
      </c>
      <c r="G49" s="77">
        <v>88626.67</v>
      </c>
      <c r="H49" s="77">
        <v>393390.92</v>
      </c>
      <c r="I49" s="77">
        <v>1910389.32</v>
      </c>
      <c r="J49" s="77">
        <v>1951877.56</v>
      </c>
      <c r="K49" s="77">
        <v>314805.64</v>
      </c>
      <c r="L49" s="77">
        <v>270298.37000000005</v>
      </c>
      <c r="M49" s="77">
        <v>54980.83</v>
      </c>
      <c r="N49" s="77">
        <v>222.24</v>
      </c>
      <c r="O49" s="77">
        <v>117086.74000000005</v>
      </c>
      <c r="P49" s="77">
        <v>-123321.10999999996</v>
      </c>
      <c r="Q49" s="77">
        <v>9828.2700000000041</v>
      </c>
      <c r="R49" s="77">
        <v>-113492.83999999995</v>
      </c>
      <c r="S49" s="77">
        <v>506883.75</v>
      </c>
      <c r="T49" s="77">
        <v>9001.58</v>
      </c>
      <c r="U49" s="77">
        <v>0</v>
      </c>
      <c r="V49" s="77">
        <v>0</v>
      </c>
      <c r="W49" s="77">
        <v>37460.769999999997</v>
      </c>
      <c r="X49" s="77">
        <v>680432.68</v>
      </c>
      <c r="Y49" s="77">
        <v>1463.64</v>
      </c>
      <c r="Z49" s="77">
        <v>7333.04</v>
      </c>
      <c r="AA49" s="77">
        <v>28378.84</v>
      </c>
      <c r="AB49" s="77">
        <v>601.08000000000004</v>
      </c>
      <c r="AC49" s="77">
        <v>0</v>
      </c>
      <c r="AD49" s="77">
        <v>0</v>
      </c>
      <c r="AE49" s="77">
        <v>0</v>
      </c>
      <c r="AF49" s="77">
        <v>182234.68</v>
      </c>
      <c r="AG49" s="77">
        <v>325279.2</v>
      </c>
      <c r="AH49" s="77">
        <v>29965.46</v>
      </c>
      <c r="AI49" s="77">
        <v>353159.4</v>
      </c>
      <c r="AJ49" s="77">
        <v>241520.75</v>
      </c>
      <c r="AK49" s="77">
        <v>5448.09</v>
      </c>
      <c r="AL49" s="77">
        <v>1595583.6800000002</v>
      </c>
      <c r="AM49" s="77">
        <v>6.0684723437610586</v>
      </c>
      <c r="AN49" s="77">
        <v>17769.829999999998</v>
      </c>
      <c r="AO49" s="77">
        <v>266.21000000000004</v>
      </c>
      <c r="AP49" s="77">
        <v>31508.049999999988</v>
      </c>
      <c r="AQ49" s="77">
        <v>48166.44</v>
      </c>
      <c r="AR49" s="363"/>
      <c r="AS49" s="19">
        <v>44227</v>
      </c>
      <c r="AT49" s="20" t="s">
        <v>0</v>
      </c>
      <c r="AU49" s="17" t="s">
        <v>292</v>
      </c>
      <c r="AV49" s="344">
        <v>2021</v>
      </c>
      <c r="AW49" s="266" t="s">
        <v>164</v>
      </c>
      <c r="AX49" s="380">
        <v>1.51</v>
      </c>
      <c r="AY49" s="380">
        <v>1.82</v>
      </c>
    </row>
    <row r="50" spans="1:51" x14ac:dyDescent="0.25">
      <c r="A50" s="5">
        <v>70</v>
      </c>
      <c r="B50" s="6" t="s">
        <v>100</v>
      </c>
      <c r="C50" s="77">
        <v>5789.98</v>
      </c>
      <c r="D50" s="77">
        <v>1900.6</v>
      </c>
      <c r="E50" s="77">
        <v>783.89</v>
      </c>
      <c r="F50" s="77">
        <v>0</v>
      </c>
      <c r="G50" s="77">
        <v>583.1</v>
      </c>
      <c r="H50" s="77">
        <v>3469.17</v>
      </c>
      <c r="I50" s="77">
        <v>9727.58</v>
      </c>
      <c r="J50" s="77">
        <v>6995.56</v>
      </c>
      <c r="K50" s="77">
        <v>1234.43</v>
      </c>
      <c r="L50" s="77">
        <v>361.84</v>
      </c>
      <c r="M50" s="77">
        <v>0</v>
      </c>
      <c r="N50" s="77">
        <v>0</v>
      </c>
      <c r="O50" s="77">
        <v>-192.67000000000007</v>
      </c>
      <c r="P50" s="77">
        <v>3498.9499999999989</v>
      </c>
      <c r="Q50" s="77">
        <v>0</v>
      </c>
      <c r="R50" s="77">
        <v>3498.9499999999989</v>
      </c>
      <c r="S50" s="77">
        <v>-29.77</v>
      </c>
      <c r="T50" s="77">
        <v>0</v>
      </c>
      <c r="U50" s="77">
        <v>0</v>
      </c>
      <c r="V50" s="77">
        <v>0</v>
      </c>
      <c r="W50" s="77">
        <v>0</v>
      </c>
      <c r="X50" s="77">
        <v>0</v>
      </c>
      <c r="Y50" s="77">
        <v>8.33</v>
      </c>
      <c r="Z50" s="77">
        <v>21.44</v>
      </c>
      <c r="AA50" s="77">
        <v>0</v>
      </c>
      <c r="AB50" s="77">
        <v>0</v>
      </c>
      <c r="AC50" s="77">
        <v>0</v>
      </c>
      <c r="AD50" s="77">
        <v>0</v>
      </c>
      <c r="AE50" s="77">
        <v>0</v>
      </c>
      <c r="AF50" s="77">
        <v>0</v>
      </c>
      <c r="AG50" s="77">
        <v>361.84</v>
      </c>
      <c r="AH50" s="77">
        <v>783.89</v>
      </c>
      <c r="AI50" s="77">
        <v>1145.73</v>
      </c>
      <c r="AJ50" s="77">
        <v>1338.4</v>
      </c>
      <c r="AK50" s="77">
        <v>0</v>
      </c>
      <c r="AL50" s="77">
        <v>8493.15</v>
      </c>
      <c r="AM50" s="77">
        <v>7.8802200205762976</v>
      </c>
      <c r="AN50" s="77">
        <v>0</v>
      </c>
      <c r="AO50" s="77">
        <v>0</v>
      </c>
      <c r="AP50" s="77">
        <v>6709.5199999999995</v>
      </c>
      <c r="AQ50" s="77">
        <v>2627.47</v>
      </c>
      <c r="AR50" s="363"/>
      <c r="AS50" s="19">
        <v>44227</v>
      </c>
      <c r="AT50" s="20" t="s">
        <v>0</v>
      </c>
      <c r="AU50" s="17" t="s">
        <v>292</v>
      </c>
      <c r="AV50" s="344">
        <v>2021</v>
      </c>
      <c r="AW50" s="266" t="s">
        <v>181</v>
      </c>
      <c r="AX50" s="380">
        <v>1.51</v>
      </c>
      <c r="AY50" s="380">
        <v>1.82</v>
      </c>
    </row>
    <row r="51" spans="1:51" x14ac:dyDescent="0.25">
      <c r="A51" s="5">
        <v>119</v>
      </c>
      <c r="B51" s="6" t="s">
        <v>101</v>
      </c>
      <c r="C51" s="77">
        <v>0</v>
      </c>
      <c r="D51" s="77">
        <v>0</v>
      </c>
      <c r="E51" s="77">
        <v>0</v>
      </c>
      <c r="F51" s="77">
        <v>0</v>
      </c>
      <c r="G51" s="77">
        <v>135.04</v>
      </c>
      <c r="H51" s="77">
        <v>1.33</v>
      </c>
      <c r="I51" s="77">
        <v>28900.42</v>
      </c>
      <c r="J51" s="77">
        <v>3632.31</v>
      </c>
      <c r="K51" s="77">
        <v>3.11</v>
      </c>
      <c r="L51" s="77">
        <v>3.1199999999999997</v>
      </c>
      <c r="M51" s="77">
        <v>0</v>
      </c>
      <c r="N51" s="77">
        <v>0</v>
      </c>
      <c r="O51" s="77">
        <v>-1.4100000000000001</v>
      </c>
      <c r="P51" s="77">
        <v>-133.63</v>
      </c>
      <c r="Q51" s="77">
        <v>0</v>
      </c>
      <c r="R51" s="77">
        <v>-133.63</v>
      </c>
      <c r="S51" s="77">
        <v>134.95000000000002</v>
      </c>
      <c r="T51" s="77">
        <v>93.01</v>
      </c>
      <c r="U51" s="77">
        <v>0</v>
      </c>
      <c r="V51" s="77">
        <v>0</v>
      </c>
      <c r="W51" s="77">
        <v>0</v>
      </c>
      <c r="X51" s="77">
        <v>44.7</v>
      </c>
      <c r="Y51" s="77">
        <v>2.76</v>
      </c>
      <c r="Z51" s="77">
        <v>0</v>
      </c>
      <c r="AA51" s="77">
        <v>0</v>
      </c>
      <c r="AB51" s="77">
        <v>0</v>
      </c>
      <c r="AC51" s="77">
        <v>0</v>
      </c>
      <c r="AD51" s="77">
        <v>0</v>
      </c>
      <c r="AE51" s="77">
        <v>0</v>
      </c>
      <c r="AF51" s="77">
        <v>0</v>
      </c>
      <c r="AG51" s="77">
        <v>3.12</v>
      </c>
      <c r="AH51" s="77">
        <v>0</v>
      </c>
      <c r="AI51" s="77">
        <v>3.11</v>
      </c>
      <c r="AJ51" s="77">
        <v>4.5199999999999996</v>
      </c>
      <c r="AK51" s="77">
        <v>0</v>
      </c>
      <c r="AL51" s="77">
        <v>28897.309999999998</v>
      </c>
      <c r="AM51" s="77">
        <v>9292.7395498392289</v>
      </c>
      <c r="AN51" s="77">
        <v>0</v>
      </c>
      <c r="AO51" s="77">
        <v>0</v>
      </c>
      <c r="AP51" s="77">
        <v>1.4099999999999997</v>
      </c>
      <c r="AQ51" s="77">
        <v>0</v>
      </c>
      <c r="AR51" s="363"/>
      <c r="AS51" s="19">
        <v>44227</v>
      </c>
      <c r="AT51" s="20" t="s">
        <v>0</v>
      </c>
      <c r="AU51" s="17" t="s">
        <v>292</v>
      </c>
      <c r="AV51" s="344">
        <v>2021</v>
      </c>
      <c r="AW51" s="266" t="s">
        <v>189</v>
      </c>
      <c r="AX51" s="380">
        <v>1.51</v>
      </c>
      <c r="AY51" s="380">
        <v>1.82</v>
      </c>
    </row>
    <row r="52" spans="1:51" x14ac:dyDescent="0.25">
      <c r="A52" s="7">
        <v>108</v>
      </c>
      <c r="B52" s="8" t="s">
        <v>102</v>
      </c>
      <c r="C52" s="98">
        <v>24208.6</v>
      </c>
      <c r="D52" s="98">
        <v>545.78</v>
      </c>
      <c r="E52" s="98">
        <v>6469.62</v>
      </c>
      <c r="F52" s="98">
        <v>2977.96</v>
      </c>
      <c r="G52" s="98">
        <v>11442.4</v>
      </c>
      <c r="H52" s="98">
        <v>270.36</v>
      </c>
      <c r="I52" s="98">
        <v>2738494.93</v>
      </c>
      <c r="J52" s="98">
        <v>30933.45</v>
      </c>
      <c r="K52" s="98">
        <v>32869.519999999997</v>
      </c>
      <c r="L52" s="98">
        <v>26399.209999999995</v>
      </c>
      <c r="M52" s="98">
        <v>101418.15</v>
      </c>
      <c r="N52" s="98">
        <v>28791.06</v>
      </c>
      <c r="O52" s="98">
        <v>61604.079999999994</v>
      </c>
      <c r="P52" s="98">
        <v>-52361.62000000001</v>
      </c>
      <c r="Q52" s="98">
        <v>55386.51</v>
      </c>
      <c r="R52" s="98">
        <v>3024.8899999999921</v>
      </c>
      <c r="S52" s="98">
        <v>-2754.5199999999968</v>
      </c>
      <c r="T52" s="98">
        <v>985.01</v>
      </c>
      <c r="U52" s="98">
        <v>0</v>
      </c>
      <c r="V52" s="98">
        <v>0</v>
      </c>
      <c r="W52" s="98">
        <v>0</v>
      </c>
      <c r="X52" s="98">
        <v>32319.98</v>
      </c>
      <c r="Y52" s="98">
        <v>218.05</v>
      </c>
      <c r="Z52" s="98">
        <v>125.13</v>
      </c>
      <c r="AA52" s="98">
        <v>17695.43</v>
      </c>
      <c r="AB52" s="98">
        <v>3.79</v>
      </c>
      <c r="AC52" s="98">
        <v>0</v>
      </c>
      <c r="AD52" s="98">
        <v>0</v>
      </c>
      <c r="AE52" s="98">
        <v>0</v>
      </c>
      <c r="AF52" s="98">
        <v>18017.099999999999</v>
      </c>
      <c r="AG52" s="98">
        <v>127817.37</v>
      </c>
      <c r="AH52" s="98">
        <v>35260.68</v>
      </c>
      <c r="AI52" s="98">
        <v>162540.12</v>
      </c>
      <c r="AJ52" s="98">
        <v>100936.04000000001</v>
      </c>
      <c r="AK52" s="98">
        <v>0</v>
      </c>
      <c r="AL52" s="98">
        <v>2705625.41</v>
      </c>
      <c r="AM52" s="98">
        <v>83.31411380513012</v>
      </c>
      <c r="AN52" s="98">
        <v>2907.12</v>
      </c>
      <c r="AO52" s="98">
        <v>70.839999999999989</v>
      </c>
      <c r="AP52" s="98">
        <v>-22849.899999999994</v>
      </c>
      <c r="AQ52" s="98">
        <v>15091.36</v>
      </c>
      <c r="AR52" s="364"/>
      <c r="AS52" s="19">
        <v>44227</v>
      </c>
      <c r="AT52" s="15" t="s">
        <v>0</v>
      </c>
      <c r="AU52" s="17" t="s">
        <v>292</v>
      </c>
      <c r="AV52" s="344">
        <v>2021</v>
      </c>
      <c r="AW52" s="266" t="s">
        <v>183</v>
      </c>
      <c r="AX52" s="380">
        <v>1.51</v>
      </c>
      <c r="AY52" s="380">
        <v>1.82</v>
      </c>
    </row>
    <row r="53" spans="1:51" x14ac:dyDescent="0.25">
      <c r="A53" s="5">
        <v>93</v>
      </c>
      <c r="B53" s="6" t="s">
        <v>103</v>
      </c>
      <c r="C53" s="77">
        <v>17867.45</v>
      </c>
      <c r="D53" s="77">
        <v>0</v>
      </c>
      <c r="E53" s="77">
        <v>31.19</v>
      </c>
      <c r="F53" s="77">
        <v>4314.47</v>
      </c>
      <c r="G53" s="77">
        <v>19805.41</v>
      </c>
      <c r="H53" s="77">
        <v>58057.29</v>
      </c>
      <c r="I53" s="77">
        <v>17387.490000000002</v>
      </c>
      <c r="J53" s="77">
        <v>324481.89</v>
      </c>
      <c r="K53" s="77">
        <v>36898.61</v>
      </c>
      <c r="L53" s="77">
        <v>36867.420000000006</v>
      </c>
      <c r="M53" s="77">
        <v>1005.57</v>
      </c>
      <c r="N53" s="77">
        <v>0</v>
      </c>
      <c r="O53" s="77">
        <v>8870.8999999999978</v>
      </c>
      <c r="P53" s="77">
        <v>-15123.329999999998</v>
      </c>
      <c r="Q53" s="77">
        <v>-142.62</v>
      </c>
      <c r="R53" s="77">
        <v>-15265.949999999999</v>
      </c>
      <c r="S53" s="77">
        <v>73323.260000000009</v>
      </c>
      <c r="T53" s="77">
        <v>636.57000000000005</v>
      </c>
      <c r="U53" s="77">
        <v>0</v>
      </c>
      <c r="V53" s="77">
        <v>0</v>
      </c>
      <c r="W53" s="77">
        <v>0</v>
      </c>
      <c r="X53" s="77">
        <v>84207.17</v>
      </c>
      <c r="Y53" s="77">
        <v>403.42</v>
      </c>
      <c r="Z53" s="77">
        <v>741.16</v>
      </c>
      <c r="AA53" s="77">
        <v>10374.799999999999</v>
      </c>
      <c r="AB53" s="77">
        <v>1.1000000000000001</v>
      </c>
      <c r="AC53" s="77">
        <v>0</v>
      </c>
      <c r="AD53" s="77">
        <v>0</v>
      </c>
      <c r="AE53" s="77">
        <v>0</v>
      </c>
      <c r="AF53" s="77">
        <v>0</v>
      </c>
      <c r="AG53" s="77">
        <v>37872.990000000005</v>
      </c>
      <c r="AH53" s="77">
        <v>31.19</v>
      </c>
      <c r="AI53" s="77">
        <v>37877.519999999997</v>
      </c>
      <c r="AJ53" s="77">
        <v>29006.62</v>
      </c>
      <c r="AK53" s="77">
        <v>0</v>
      </c>
      <c r="AL53" s="77">
        <v>-19511.12</v>
      </c>
      <c r="AM53" s="77">
        <v>0.47122344175024483</v>
      </c>
      <c r="AN53" s="77">
        <v>2720.7200000000003</v>
      </c>
      <c r="AO53" s="77">
        <v>1593.76</v>
      </c>
      <c r="AP53" s="77">
        <v>8962.9499999999971</v>
      </c>
      <c r="AQ53" s="77">
        <v>-33.599999999999994</v>
      </c>
      <c r="AR53" s="363"/>
      <c r="AS53" s="19">
        <v>44227</v>
      </c>
      <c r="AT53" s="20" t="s">
        <v>0</v>
      </c>
      <c r="AU53" s="17" t="s">
        <v>292</v>
      </c>
      <c r="AV53" s="17">
        <v>2021</v>
      </c>
      <c r="AW53" s="266" t="s">
        <v>175</v>
      </c>
      <c r="AX53" s="380">
        <v>1.51</v>
      </c>
      <c r="AY53" s="380">
        <v>1.82</v>
      </c>
    </row>
    <row r="54" spans="1:51" x14ac:dyDescent="0.25">
      <c r="A54" s="5">
        <v>32</v>
      </c>
      <c r="B54" s="6" t="s">
        <v>104</v>
      </c>
      <c r="C54" s="77">
        <v>1E-8</v>
      </c>
      <c r="D54" s="77">
        <v>0</v>
      </c>
      <c r="E54" s="77">
        <v>1E-8</v>
      </c>
      <c r="F54" s="77">
        <v>0</v>
      </c>
      <c r="G54" s="77">
        <v>8693.2830388600014</v>
      </c>
      <c r="H54" s="77">
        <v>808.62559081999973</v>
      </c>
      <c r="I54" s="77">
        <v>740341.85730289004</v>
      </c>
      <c r="J54" s="77">
        <v>3999.83229721</v>
      </c>
      <c r="K54" s="77">
        <v>1.136762E-2</v>
      </c>
      <c r="L54" s="77">
        <v>1.136761E-2</v>
      </c>
      <c r="M54" s="77">
        <v>0</v>
      </c>
      <c r="N54" s="77">
        <v>0</v>
      </c>
      <c r="O54" s="77">
        <v>1.136761E-2</v>
      </c>
      <c r="P54" s="77">
        <v>-8693.2944064600015</v>
      </c>
      <c r="Q54" s="77">
        <v>0</v>
      </c>
      <c r="R54" s="77">
        <v>-8693.2944064600015</v>
      </c>
      <c r="S54" s="77">
        <v>9501.9199972799979</v>
      </c>
      <c r="T54" s="77">
        <v>0</v>
      </c>
      <c r="U54" s="77">
        <v>0</v>
      </c>
      <c r="V54" s="77">
        <v>0</v>
      </c>
      <c r="W54" s="77">
        <v>0</v>
      </c>
      <c r="X54" s="77">
        <v>9686.1065718999998</v>
      </c>
      <c r="Y54" s="77">
        <v>177.40842571000002</v>
      </c>
      <c r="Z54" s="77">
        <v>6.6863997499999996</v>
      </c>
      <c r="AA54" s="77">
        <v>9.174916000000001E-2</v>
      </c>
      <c r="AB54" s="77">
        <v>0</v>
      </c>
      <c r="AC54" s="77">
        <v>0</v>
      </c>
      <c r="AD54" s="77">
        <v>0</v>
      </c>
      <c r="AE54" s="77">
        <v>0</v>
      </c>
      <c r="AF54" s="77">
        <v>0</v>
      </c>
      <c r="AG54" s="77">
        <v>1.136761E-2</v>
      </c>
      <c r="AH54" s="77">
        <v>1E-8</v>
      </c>
      <c r="AI54" s="77">
        <v>1.136761E-2</v>
      </c>
      <c r="AJ54" s="77">
        <v>0</v>
      </c>
      <c r="AK54" s="77">
        <v>0</v>
      </c>
      <c r="AL54" s="77">
        <v>740341.84593527007</v>
      </c>
      <c r="AM54" s="77">
        <v>65.127252433041392</v>
      </c>
      <c r="AN54" s="77">
        <v>0</v>
      </c>
      <c r="AO54" s="77">
        <v>0</v>
      </c>
      <c r="AP54" s="77">
        <v>-1.13676E-2</v>
      </c>
      <c r="AQ54" s="77">
        <v>0</v>
      </c>
      <c r="AR54" s="363"/>
      <c r="AS54" s="19">
        <v>44255</v>
      </c>
      <c r="AT54" s="20" t="s">
        <v>1</v>
      </c>
      <c r="AU54" s="17" t="s">
        <v>292</v>
      </c>
      <c r="AV54" s="17">
        <v>2021</v>
      </c>
      <c r="AW54" s="266" t="s">
        <v>287</v>
      </c>
      <c r="AX54" s="380">
        <v>1.8</v>
      </c>
      <c r="AY54" s="380">
        <v>1.87</v>
      </c>
    </row>
    <row r="55" spans="1:51" x14ac:dyDescent="0.25">
      <c r="A55" s="5">
        <v>107</v>
      </c>
      <c r="B55" s="6" t="s">
        <v>60</v>
      </c>
      <c r="C55" s="77">
        <v>732940.65</v>
      </c>
      <c r="D55" s="77">
        <v>60475.26</v>
      </c>
      <c r="E55" s="77">
        <v>71837.64</v>
      </c>
      <c r="F55" s="77">
        <v>103826.45000000001</v>
      </c>
      <c r="G55" s="77">
        <v>79651.64</v>
      </c>
      <c r="H55" s="77">
        <v>3781.83</v>
      </c>
      <c r="I55" s="77">
        <v>666523.29</v>
      </c>
      <c r="J55" s="77">
        <v>645875.31000000006</v>
      </c>
      <c r="K55" s="77">
        <v>214312.4</v>
      </c>
      <c r="L55" s="77">
        <v>142474.74999999997</v>
      </c>
      <c r="M55" s="77">
        <v>848670.12</v>
      </c>
      <c r="N55" s="77">
        <v>120534.22</v>
      </c>
      <c r="O55" s="77">
        <v>527690.06999999983</v>
      </c>
      <c r="P55" s="77">
        <v>-38702.76999999972</v>
      </c>
      <c r="Q55" s="77">
        <v>-15842.320000000007</v>
      </c>
      <c r="R55" s="77">
        <v>-54545.089999999727</v>
      </c>
      <c r="S55" s="77">
        <v>58326.930000000008</v>
      </c>
      <c r="T55" s="77">
        <v>950.74</v>
      </c>
      <c r="U55" s="77">
        <v>0</v>
      </c>
      <c r="V55" s="77">
        <v>0</v>
      </c>
      <c r="W55" s="77">
        <v>0</v>
      </c>
      <c r="X55" s="77">
        <v>68585.210000000006</v>
      </c>
      <c r="Y55" s="77">
        <v>1625.54</v>
      </c>
      <c r="Z55" s="77">
        <v>9476.9500000000007</v>
      </c>
      <c r="AA55" s="77">
        <v>0</v>
      </c>
      <c r="AB55" s="77">
        <v>105.53</v>
      </c>
      <c r="AC55" s="77">
        <v>0</v>
      </c>
      <c r="AD55" s="77">
        <v>0</v>
      </c>
      <c r="AE55" s="77">
        <v>0</v>
      </c>
      <c r="AF55" s="77">
        <v>1</v>
      </c>
      <c r="AG55" s="77">
        <v>991144.87</v>
      </c>
      <c r="AH55" s="77">
        <v>192371.86</v>
      </c>
      <c r="AI55" s="77">
        <v>1183219.1599999999</v>
      </c>
      <c r="AJ55" s="77">
        <v>655529.09</v>
      </c>
      <c r="AK55" s="77">
        <v>0</v>
      </c>
      <c r="AL55" s="77">
        <v>452210.89</v>
      </c>
      <c r="AM55" s="77">
        <v>3.1100547145195523</v>
      </c>
      <c r="AN55" s="77">
        <v>79877.87</v>
      </c>
      <c r="AO55" s="77">
        <v>23948.6</v>
      </c>
      <c r="AP55" s="77">
        <v>322595.19999999984</v>
      </c>
      <c r="AQ55" s="77">
        <v>177819.89</v>
      </c>
      <c r="AR55" s="363"/>
      <c r="AS55" s="19">
        <v>44255</v>
      </c>
      <c r="AT55" s="20" t="s">
        <v>1</v>
      </c>
      <c r="AU55" s="17" t="s">
        <v>292</v>
      </c>
      <c r="AV55" s="17">
        <v>2021</v>
      </c>
      <c r="AW55" s="266" t="s">
        <v>160</v>
      </c>
      <c r="AX55" s="380">
        <v>1.8</v>
      </c>
      <c r="AY55" s="380">
        <v>1.87</v>
      </c>
    </row>
    <row r="56" spans="1:51" x14ac:dyDescent="0.25">
      <c r="A56" s="5">
        <v>66</v>
      </c>
      <c r="B56" s="6" t="s">
        <v>61</v>
      </c>
      <c r="C56" s="77">
        <v>240511.84</v>
      </c>
      <c r="D56" s="77">
        <v>318384.15999999997</v>
      </c>
      <c r="E56" s="77">
        <v>179.01999999999998</v>
      </c>
      <c r="F56" s="77">
        <v>2868.33</v>
      </c>
      <c r="G56" s="77">
        <v>151811.91</v>
      </c>
      <c r="H56" s="77">
        <v>-173452.76</v>
      </c>
      <c r="I56" s="77">
        <v>1374504.61</v>
      </c>
      <c r="J56" s="77">
        <v>11399509.6</v>
      </c>
      <c r="K56" s="77">
        <v>37618.85</v>
      </c>
      <c r="L56" s="77">
        <v>37439.83</v>
      </c>
      <c r="M56" s="77">
        <v>105200.82</v>
      </c>
      <c r="N56" s="77">
        <v>9658.59</v>
      </c>
      <c r="O56" s="77">
        <v>83751.860000000015</v>
      </c>
      <c r="P56" s="77">
        <v>-316304.41999999993</v>
      </c>
      <c r="Q56" s="77">
        <v>164887.28</v>
      </c>
      <c r="R56" s="77">
        <v>-151417.13999999993</v>
      </c>
      <c r="S56" s="77">
        <v>-22035.589999999851</v>
      </c>
      <c r="T56" s="77">
        <v>170.28</v>
      </c>
      <c r="U56" s="77">
        <v>0</v>
      </c>
      <c r="V56" s="77">
        <v>0</v>
      </c>
      <c r="W56" s="77">
        <v>0</v>
      </c>
      <c r="X56" s="77">
        <v>8624194.3900000006</v>
      </c>
      <c r="Y56" s="77">
        <v>3030.5</v>
      </c>
      <c r="Z56" s="77">
        <v>4241.24</v>
      </c>
      <c r="AA56" s="77">
        <v>307.11</v>
      </c>
      <c r="AB56" s="77">
        <v>6.9</v>
      </c>
      <c r="AC56" s="77">
        <v>0</v>
      </c>
      <c r="AD56" s="77">
        <v>0</v>
      </c>
      <c r="AE56" s="77">
        <v>0</v>
      </c>
      <c r="AF56" s="77">
        <v>8638814.5099999998</v>
      </c>
      <c r="AG56" s="77">
        <v>142640.65</v>
      </c>
      <c r="AH56" s="77">
        <v>9837.6099999999988</v>
      </c>
      <c r="AI56" s="77">
        <v>152459.17000000001</v>
      </c>
      <c r="AJ56" s="77">
        <v>68707.31</v>
      </c>
      <c r="AK56" s="77">
        <v>0</v>
      </c>
      <c r="AL56" s="77">
        <v>1336885.76</v>
      </c>
      <c r="AM56" s="77">
        <v>36.537656254776529</v>
      </c>
      <c r="AN56" s="77">
        <v>2868.33</v>
      </c>
      <c r="AO56" s="77">
        <v>0</v>
      </c>
      <c r="AP56" s="77">
        <v>166288.20999999996</v>
      </c>
      <c r="AQ56" s="77">
        <v>327912.38999999996</v>
      </c>
      <c r="AR56" s="363"/>
      <c r="AS56" s="19">
        <v>44255</v>
      </c>
      <c r="AT56" s="20" t="s">
        <v>1</v>
      </c>
      <c r="AU56" s="17" t="s">
        <v>293</v>
      </c>
      <c r="AV56" s="17">
        <v>2021</v>
      </c>
      <c r="AW56" s="266" t="s">
        <v>178</v>
      </c>
      <c r="AX56" s="380">
        <v>1.8</v>
      </c>
      <c r="AY56" s="380">
        <v>1.87</v>
      </c>
    </row>
    <row r="57" spans="1:51" x14ac:dyDescent="0.25">
      <c r="A57" s="5">
        <v>44</v>
      </c>
      <c r="B57" s="6" t="s">
        <v>62</v>
      </c>
      <c r="C57" s="77">
        <v>476611.95000000007</v>
      </c>
      <c r="D57" s="77">
        <v>128761.5</v>
      </c>
      <c r="E57" s="77">
        <v>141301.16</v>
      </c>
      <c r="F57" s="77">
        <v>79703.61</v>
      </c>
      <c r="G57" s="77">
        <v>126969.37</v>
      </c>
      <c r="H57" s="77">
        <v>1385.59</v>
      </c>
      <c r="I57" s="77">
        <v>1411062.34</v>
      </c>
      <c r="J57" s="77">
        <v>492418.56</v>
      </c>
      <c r="K57" s="77">
        <v>531461.01</v>
      </c>
      <c r="L57" s="77">
        <v>390019.26</v>
      </c>
      <c r="M57" s="77">
        <v>1187.95</v>
      </c>
      <c r="N57" s="77">
        <v>512.12</v>
      </c>
      <c r="O57" s="77">
        <v>207877.43</v>
      </c>
      <c r="P57" s="77">
        <v>-66699.959999999977</v>
      </c>
      <c r="Q57" s="77">
        <v>-163.54000000000019</v>
      </c>
      <c r="R57" s="77">
        <v>-66863.499999999971</v>
      </c>
      <c r="S57" s="77">
        <v>68249.08</v>
      </c>
      <c r="T57" s="77">
        <v>0.1</v>
      </c>
      <c r="U57" s="77">
        <v>0</v>
      </c>
      <c r="V57" s="77">
        <v>0</v>
      </c>
      <c r="W57" s="77">
        <v>0</v>
      </c>
      <c r="X57" s="77">
        <v>86305.5</v>
      </c>
      <c r="Y57" s="77">
        <v>2590.3200000000002</v>
      </c>
      <c r="Z57" s="77">
        <v>361.72</v>
      </c>
      <c r="AA57" s="77">
        <v>14121.1</v>
      </c>
      <c r="AB57" s="77">
        <v>153.29</v>
      </c>
      <c r="AC57" s="77">
        <v>0</v>
      </c>
      <c r="AD57" s="77">
        <v>0</v>
      </c>
      <c r="AE57" s="77">
        <v>0</v>
      </c>
      <c r="AF57" s="77">
        <v>830.1</v>
      </c>
      <c r="AG57" s="77">
        <v>391207.18999999994</v>
      </c>
      <c r="AH57" s="77">
        <v>141813.28</v>
      </c>
      <c r="AI57" s="77">
        <v>532261.51</v>
      </c>
      <c r="AJ57" s="77">
        <v>324473.64999999997</v>
      </c>
      <c r="AK57" s="77">
        <v>89.57</v>
      </c>
      <c r="AL57" s="77">
        <v>879601.33000000007</v>
      </c>
      <c r="AM57" s="77">
        <v>2.6550627674455365</v>
      </c>
      <c r="AN57" s="77">
        <v>60862.57</v>
      </c>
      <c r="AO57" s="77">
        <v>18841.03</v>
      </c>
      <c r="AP57" s="77">
        <v>357744.91000000003</v>
      </c>
      <c r="AQ57" s="77">
        <v>217771.88000000003</v>
      </c>
      <c r="AR57" s="363"/>
      <c r="AS57" s="19">
        <v>44255</v>
      </c>
      <c r="AT57" s="20" t="s">
        <v>1</v>
      </c>
      <c r="AU57" s="17" t="s">
        <v>292</v>
      </c>
      <c r="AV57" s="17">
        <v>2021</v>
      </c>
      <c r="AW57" s="266" t="s">
        <v>167</v>
      </c>
      <c r="AX57" s="380">
        <v>1.8</v>
      </c>
      <c r="AY57" s="380">
        <v>1.87</v>
      </c>
    </row>
    <row r="58" spans="1:51" ht="30" x14ac:dyDescent="0.25">
      <c r="A58" s="5">
        <v>113</v>
      </c>
      <c r="B58" s="6" t="s">
        <v>63</v>
      </c>
      <c r="C58" s="77">
        <v>31082.65</v>
      </c>
      <c r="D58" s="77">
        <v>1327.07</v>
      </c>
      <c r="E58" s="77">
        <v>471.84000000000003</v>
      </c>
      <c r="F58" s="77">
        <v>2189.59</v>
      </c>
      <c r="G58" s="77">
        <v>38357.81</v>
      </c>
      <c r="H58" s="77">
        <v>355926.84</v>
      </c>
      <c r="I58" s="77">
        <v>5021198.21</v>
      </c>
      <c r="J58" s="77">
        <v>895753.64</v>
      </c>
      <c r="K58" s="77">
        <v>73645.289999999994</v>
      </c>
      <c r="L58" s="77">
        <v>30050.880000000001</v>
      </c>
      <c r="M58" s="77">
        <v>37803.769999999997</v>
      </c>
      <c r="N58" s="77">
        <v>0</v>
      </c>
      <c r="O58" s="77">
        <v>13580.020000000011</v>
      </c>
      <c r="P58" s="77">
        <v>-24371.840000000015</v>
      </c>
      <c r="Q58" s="77">
        <v>-1190.6500000000015</v>
      </c>
      <c r="R58" s="77">
        <v>-25562.490000000016</v>
      </c>
      <c r="S58" s="77">
        <v>381489.35</v>
      </c>
      <c r="T58" s="77">
        <v>335.86</v>
      </c>
      <c r="U58" s="77">
        <v>0</v>
      </c>
      <c r="V58" s="77">
        <v>0</v>
      </c>
      <c r="W58" s="77">
        <v>0</v>
      </c>
      <c r="X58" s="77">
        <v>384028.26</v>
      </c>
      <c r="Y58" s="77">
        <v>782.81</v>
      </c>
      <c r="Z58" s="77">
        <v>1631.92</v>
      </c>
      <c r="AA58" s="77">
        <v>108.12</v>
      </c>
      <c r="AB58" s="77">
        <v>122.01</v>
      </c>
      <c r="AC58" s="77">
        <v>0</v>
      </c>
      <c r="AD58" s="77">
        <v>0</v>
      </c>
      <c r="AE58" s="77">
        <v>0</v>
      </c>
      <c r="AF58" s="77">
        <v>229.92</v>
      </c>
      <c r="AG58" s="77">
        <v>67854.649999999994</v>
      </c>
      <c r="AH58" s="77">
        <v>471.84000000000003</v>
      </c>
      <c r="AI58" s="77">
        <v>67600.52</v>
      </c>
      <c r="AJ58" s="77">
        <v>54020.5</v>
      </c>
      <c r="AK58" s="77">
        <v>0</v>
      </c>
      <c r="AL58" s="77">
        <v>4947552.92</v>
      </c>
      <c r="AM58" s="77">
        <v>68.180846460106281</v>
      </c>
      <c r="AN58" s="77">
        <v>1094.96</v>
      </c>
      <c r="AO58" s="77">
        <v>1094.6299999999999</v>
      </c>
      <c r="AP58" s="77">
        <v>17277.009999999995</v>
      </c>
      <c r="AQ58" s="77">
        <v>1101.46</v>
      </c>
      <c r="AR58" s="363"/>
      <c r="AS58" s="19">
        <v>44255</v>
      </c>
      <c r="AT58" s="20" t="s">
        <v>1</v>
      </c>
      <c r="AU58" s="17" t="s">
        <v>292</v>
      </c>
      <c r="AV58" s="17">
        <v>2021</v>
      </c>
      <c r="AW58" s="266" t="s">
        <v>171</v>
      </c>
      <c r="AX58" s="380">
        <v>1.8</v>
      </c>
      <c r="AY58" s="380">
        <v>1.87</v>
      </c>
    </row>
    <row r="59" spans="1:51" x14ac:dyDescent="0.25">
      <c r="A59" s="5">
        <v>98</v>
      </c>
      <c r="B59" s="6" t="s">
        <v>64</v>
      </c>
      <c r="C59" s="77">
        <v>2403882.5100000002</v>
      </c>
      <c r="D59" s="77">
        <v>965277.60000000009</v>
      </c>
      <c r="E59" s="77">
        <v>277281.13</v>
      </c>
      <c r="F59" s="77">
        <v>591009.85</v>
      </c>
      <c r="G59" s="77">
        <v>742493.62000000011</v>
      </c>
      <c r="H59" s="77">
        <v>4718.46</v>
      </c>
      <c r="I59" s="77">
        <v>1285332.75</v>
      </c>
      <c r="J59" s="77">
        <v>612602.84</v>
      </c>
      <c r="K59" s="77">
        <v>1204884.29</v>
      </c>
      <c r="L59" s="77">
        <v>927603.17</v>
      </c>
      <c r="M59" s="77">
        <v>1905318.5</v>
      </c>
      <c r="N59" s="77">
        <v>1531618.2400000002</v>
      </c>
      <c r="O59" s="77">
        <v>2357379.6400000006</v>
      </c>
      <c r="P59" s="77">
        <v>-2252278.1999999997</v>
      </c>
      <c r="Q59" s="77">
        <v>1837772.179999999</v>
      </c>
      <c r="R59" s="77">
        <v>-414506.02000000072</v>
      </c>
      <c r="S59" s="77">
        <v>419224.51</v>
      </c>
      <c r="T59" s="77">
        <v>4589.9799999999996</v>
      </c>
      <c r="U59" s="77">
        <v>2989.55</v>
      </c>
      <c r="V59" s="77">
        <v>0</v>
      </c>
      <c r="W59" s="77">
        <v>0</v>
      </c>
      <c r="X59" s="77">
        <v>610092.72</v>
      </c>
      <c r="Y59" s="77">
        <v>11331.08</v>
      </c>
      <c r="Z59" s="77">
        <v>53107.03</v>
      </c>
      <c r="AA59" s="77">
        <v>40989.040000000001</v>
      </c>
      <c r="AB59" s="77">
        <v>2529.09</v>
      </c>
      <c r="AC59" s="77">
        <v>0</v>
      </c>
      <c r="AD59" s="77">
        <v>0</v>
      </c>
      <c r="AE59" s="77">
        <v>0</v>
      </c>
      <c r="AF59" s="77">
        <v>90491.49</v>
      </c>
      <c r="AG59" s="77">
        <v>2832921.68</v>
      </c>
      <c r="AH59" s="77">
        <v>1808899.37</v>
      </c>
      <c r="AI59" s="77">
        <v>4641598.9000000004</v>
      </c>
      <c r="AJ59" s="77">
        <v>2284219.2600000002</v>
      </c>
      <c r="AK59" s="77">
        <v>0</v>
      </c>
      <c r="AL59" s="77">
        <v>80448.459999999963</v>
      </c>
      <c r="AM59" s="77">
        <v>1.066768618918585</v>
      </c>
      <c r="AN59" s="77">
        <v>316693.41000000003</v>
      </c>
      <c r="AO59" s="77">
        <v>274316.44</v>
      </c>
      <c r="AP59" s="77">
        <v>1161927.2599999998</v>
      </c>
      <c r="AQ59" s="77">
        <v>2080701.98</v>
      </c>
      <c r="AR59" s="363"/>
      <c r="AS59" s="19">
        <v>44255</v>
      </c>
      <c r="AT59" s="20" t="s">
        <v>1</v>
      </c>
      <c r="AU59" s="17" t="s">
        <v>292</v>
      </c>
      <c r="AV59" s="17">
        <v>2021</v>
      </c>
      <c r="AW59" s="266" t="s">
        <v>165</v>
      </c>
      <c r="AX59" s="380">
        <v>1.8</v>
      </c>
      <c r="AY59" s="380">
        <v>1.87</v>
      </c>
    </row>
    <row r="60" spans="1:51" x14ac:dyDescent="0.25">
      <c r="A60" s="5">
        <v>1</v>
      </c>
      <c r="B60" s="6" t="s">
        <v>65</v>
      </c>
      <c r="C60" s="77">
        <v>148555.71000000002</v>
      </c>
      <c r="D60" s="77">
        <v>8904.2199999999993</v>
      </c>
      <c r="E60" s="77">
        <v>1027.3300000000002</v>
      </c>
      <c r="F60" s="77">
        <v>18603.449999999997</v>
      </c>
      <c r="G60" s="77">
        <v>81084.86</v>
      </c>
      <c r="H60" s="77">
        <v>11.49</v>
      </c>
      <c r="I60" s="77">
        <v>45356.4</v>
      </c>
      <c r="J60" s="77">
        <v>54653.32</v>
      </c>
      <c r="K60" s="77">
        <v>44610.45</v>
      </c>
      <c r="L60" s="77">
        <v>43583.12</v>
      </c>
      <c r="M60" s="77">
        <v>129558.34</v>
      </c>
      <c r="N60" s="77">
        <v>0</v>
      </c>
      <c r="O60" s="77">
        <v>86540</v>
      </c>
      <c r="P60" s="77">
        <v>-46576.819999999992</v>
      </c>
      <c r="Q60" s="77">
        <v>-19495.979999999996</v>
      </c>
      <c r="R60" s="77">
        <v>-66072.799999999988</v>
      </c>
      <c r="S60" s="77">
        <v>66084.289999999994</v>
      </c>
      <c r="T60" s="77">
        <v>451.4</v>
      </c>
      <c r="U60" s="77">
        <v>0</v>
      </c>
      <c r="V60" s="77">
        <v>0</v>
      </c>
      <c r="W60" s="77">
        <v>0</v>
      </c>
      <c r="X60" s="77">
        <v>70090.05</v>
      </c>
      <c r="Y60" s="77">
        <v>1635.22</v>
      </c>
      <c r="Z60" s="77">
        <v>2674.86</v>
      </c>
      <c r="AA60" s="77">
        <v>118.57</v>
      </c>
      <c r="AB60" s="77">
        <v>7.25</v>
      </c>
      <c r="AC60" s="77">
        <v>0</v>
      </c>
      <c r="AD60" s="77">
        <v>0</v>
      </c>
      <c r="AE60" s="77">
        <v>0</v>
      </c>
      <c r="AF60" s="77">
        <v>21.26</v>
      </c>
      <c r="AG60" s="77">
        <v>173141.44999999998</v>
      </c>
      <c r="AH60" s="77">
        <v>1027.3300000000002</v>
      </c>
      <c r="AI60" s="77">
        <v>173896.14</v>
      </c>
      <c r="AJ60" s="77">
        <v>87356.14</v>
      </c>
      <c r="AK60" s="77">
        <v>0</v>
      </c>
      <c r="AL60" s="77">
        <v>745.95000000000437</v>
      </c>
      <c r="AM60" s="77">
        <v>1.0167214184120539</v>
      </c>
      <c r="AN60" s="77">
        <v>12209.01</v>
      </c>
      <c r="AO60" s="77">
        <v>6394.44</v>
      </c>
      <c r="AP60" s="77">
        <v>63043.040000000008</v>
      </c>
      <c r="AQ60" s="77">
        <v>9931.5599999999977</v>
      </c>
      <c r="AR60" s="363"/>
      <c r="AS60" s="19">
        <v>44255</v>
      </c>
      <c r="AT60" s="20" t="s">
        <v>1</v>
      </c>
      <c r="AU60" s="17" t="s">
        <v>292</v>
      </c>
      <c r="AV60" s="17">
        <v>2021</v>
      </c>
      <c r="AW60" s="266" t="s">
        <v>177</v>
      </c>
      <c r="AX60" s="380">
        <v>1.8</v>
      </c>
      <c r="AY60" s="380">
        <v>1.87</v>
      </c>
    </row>
    <row r="61" spans="1:51" x14ac:dyDescent="0.25">
      <c r="A61" s="5">
        <v>109</v>
      </c>
      <c r="B61" s="6" t="s">
        <v>66</v>
      </c>
      <c r="C61" s="77">
        <v>2619075.6199999996</v>
      </c>
      <c r="D61" s="77">
        <v>1327150.29</v>
      </c>
      <c r="E61" s="77">
        <v>1061744.5</v>
      </c>
      <c r="F61" s="77">
        <v>344233.58999999997</v>
      </c>
      <c r="G61" s="77">
        <v>179870.34</v>
      </c>
      <c r="H61" s="77">
        <v>-278757.61</v>
      </c>
      <c r="I61" s="77">
        <v>34712050.109999999</v>
      </c>
      <c r="J61" s="77">
        <v>2845700.72</v>
      </c>
      <c r="K61" s="77">
        <v>4046147.98</v>
      </c>
      <c r="L61" s="77">
        <v>1688165.84</v>
      </c>
      <c r="M61" s="77">
        <v>229367.32</v>
      </c>
      <c r="N61" s="77">
        <v>5133014.9400000004</v>
      </c>
      <c r="O61" s="77">
        <v>3713276.9099999997</v>
      </c>
      <c r="P61" s="77">
        <v>-2945455.5100000007</v>
      </c>
      <c r="Q61" s="77">
        <v>1746373.090000001</v>
      </c>
      <c r="R61" s="77">
        <v>-1199082.4199999997</v>
      </c>
      <c r="S61" s="77">
        <v>920324.81999999983</v>
      </c>
      <c r="T61" s="77">
        <v>19886.46</v>
      </c>
      <c r="U61" s="77">
        <v>0</v>
      </c>
      <c r="V61" s="77">
        <v>0</v>
      </c>
      <c r="W61" s="77">
        <v>12063.77</v>
      </c>
      <c r="X61" s="77">
        <v>1171152.1499999999</v>
      </c>
      <c r="Y61" s="77">
        <v>2476.9699999999998</v>
      </c>
      <c r="Z61" s="77">
        <v>62.75</v>
      </c>
      <c r="AA61" s="77">
        <v>67249.78</v>
      </c>
      <c r="AB61" s="77">
        <v>783.31</v>
      </c>
      <c r="AC61" s="77">
        <v>0</v>
      </c>
      <c r="AD61" s="77">
        <v>0</v>
      </c>
      <c r="AE61" s="77">
        <v>0</v>
      </c>
      <c r="AF61" s="77">
        <v>212204.75</v>
      </c>
      <c r="AG61" s="77">
        <v>1917533.1500000001</v>
      </c>
      <c r="AH61" s="77">
        <v>6194759.4399999995</v>
      </c>
      <c r="AI61" s="77">
        <v>8102395.9500000002</v>
      </c>
      <c r="AJ61" s="77">
        <v>4389119.04</v>
      </c>
      <c r="AK61" s="77">
        <v>0</v>
      </c>
      <c r="AL61" s="77">
        <v>30665902.129999999</v>
      </c>
      <c r="AM61" s="77">
        <v>8.5790362294164044</v>
      </c>
      <c r="AN61" s="77">
        <v>169877.07</v>
      </c>
      <c r="AO61" s="77">
        <v>174356.53</v>
      </c>
      <c r="AP61" s="77">
        <v>1596500.3599999999</v>
      </c>
      <c r="AQ61" s="77">
        <v>4017851.95</v>
      </c>
      <c r="AR61" s="363"/>
      <c r="AS61" s="19">
        <v>44255</v>
      </c>
      <c r="AT61" s="20" t="s">
        <v>1</v>
      </c>
      <c r="AU61" s="17" t="s">
        <v>293</v>
      </c>
      <c r="AV61" s="17">
        <v>2021</v>
      </c>
      <c r="AW61" s="266" t="s">
        <v>157</v>
      </c>
      <c r="AX61" s="380">
        <v>1.8</v>
      </c>
      <c r="AY61" s="380">
        <v>1.87</v>
      </c>
    </row>
    <row r="62" spans="1:51" x14ac:dyDescent="0.25">
      <c r="A62" s="5">
        <v>25</v>
      </c>
      <c r="B62" s="6" t="s">
        <v>67</v>
      </c>
      <c r="C62" s="77">
        <v>334524.48</v>
      </c>
      <c r="D62" s="77">
        <v>50871</v>
      </c>
      <c r="E62" s="77">
        <v>19459.169999999998</v>
      </c>
      <c r="F62" s="77">
        <v>0</v>
      </c>
      <c r="G62" s="77">
        <v>162071.46</v>
      </c>
      <c r="H62" s="77">
        <v>196072.76</v>
      </c>
      <c r="I62" s="77">
        <v>434383.73</v>
      </c>
      <c r="J62" s="77">
        <v>20634642.399999999</v>
      </c>
      <c r="K62" s="77">
        <v>268575.17</v>
      </c>
      <c r="L62" s="77">
        <v>249116</v>
      </c>
      <c r="M62" s="77">
        <v>0</v>
      </c>
      <c r="N62" s="77">
        <v>0</v>
      </c>
      <c r="O62" s="77">
        <v>137247.92000000001</v>
      </c>
      <c r="P62" s="77">
        <v>-15665.900000000052</v>
      </c>
      <c r="Q62" s="77">
        <v>-33.619999999999997</v>
      </c>
      <c r="R62" s="77">
        <v>-15699.520000000053</v>
      </c>
      <c r="S62" s="77">
        <v>211772.26</v>
      </c>
      <c r="T62" s="77">
        <v>125237.99</v>
      </c>
      <c r="U62" s="77">
        <v>36.97</v>
      </c>
      <c r="V62" s="77">
        <v>0</v>
      </c>
      <c r="W62" s="77">
        <v>0</v>
      </c>
      <c r="X62" s="77">
        <v>104138.83</v>
      </c>
      <c r="Y62" s="77">
        <v>3307.58</v>
      </c>
      <c r="Z62" s="77">
        <v>14324.42</v>
      </c>
      <c r="AA62" s="77">
        <v>0</v>
      </c>
      <c r="AB62" s="77">
        <v>9.5299999999999994</v>
      </c>
      <c r="AC62" s="77">
        <v>0</v>
      </c>
      <c r="AD62" s="77">
        <v>0</v>
      </c>
      <c r="AE62" s="77">
        <v>0</v>
      </c>
      <c r="AF62" s="77">
        <v>0</v>
      </c>
      <c r="AG62" s="77">
        <v>249116</v>
      </c>
      <c r="AH62" s="77">
        <v>19459.169999999998</v>
      </c>
      <c r="AI62" s="77">
        <v>266574.52</v>
      </c>
      <c r="AJ62" s="77">
        <v>129326.6</v>
      </c>
      <c r="AK62" s="77">
        <v>0</v>
      </c>
      <c r="AL62" s="77">
        <v>165808.56</v>
      </c>
      <c r="AM62" s="77">
        <v>1.6173636974706187</v>
      </c>
      <c r="AN62" s="77">
        <v>0</v>
      </c>
      <c r="AO62" s="77">
        <v>0</v>
      </c>
      <c r="AP62" s="77">
        <v>206153.89</v>
      </c>
      <c r="AQ62" s="77">
        <v>59748.33</v>
      </c>
      <c r="AR62" s="363"/>
      <c r="AS62" s="19">
        <v>44255</v>
      </c>
      <c r="AT62" s="20" t="s">
        <v>1</v>
      </c>
      <c r="AU62" s="17" t="s">
        <v>292</v>
      </c>
      <c r="AV62" s="17">
        <v>2021</v>
      </c>
      <c r="AW62" s="266" t="s">
        <v>174</v>
      </c>
      <c r="AX62" s="380">
        <v>1.8</v>
      </c>
      <c r="AY62" s="380">
        <v>1.87</v>
      </c>
    </row>
    <row r="63" spans="1:51" x14ac:dyDescent="0.25">
      <c r="A63" s="5">
        <v>121</v>
      </c>
      <c r="B63" s="6" t="s">
        <v>68</v>
      </c>
      <c r="C63" s="77">
        <v>3410109.92</v>
      </c>
      <c r="D63" s="77">
        <v>0</v>
      </c>
      <c r="E63" s="77">
        <v>69.62</v>
      </c>
      <c r="F63" s="77">
        <v>0</v>
      </c>
      <c r="G63" s="77">
        <v>10722.26</v>
      </c>
      <c r="H63" s="77">
        <v>1074754.3799999999</v>
      </c>
      <c r="I63" s="77">
        <v>544957.88</v>
      </c>
      <c r="J63" s="77">
        <v>1520674.03</v>
      </c>
      <c r="K63" s="77">
        <v>6728.98</v>
      </c>
      <c r="L63" s="77">
        <v>6659.3700000000008</v>
      </c>
      <c r="M63" s="77">
        <v>2861844.18</v>
      </c>
      <c r="N63" s="77">
        <v>0</v>
      </c>
      <c r="O63" s="77">
        <v>2865236.0500000003</v>
      </c>
      <c r="P63" s="77">
        <v>534151.60999999964</v>
      </c>
      <c r="Q63" s="77">
        <v>528348.4800000001</v>
      </c>
      <c r="R63" s="77">
        <v>1062500.0899999999</v>
      </c>
      <c r="S63" s="77">
        <v>12254.29</v>
      </c>
      <c r="T63" s="77">
        <v>0</v>
      </c>
      <c r="U63" s="77">
        <v>0</v>
      </c>
      <c r="V63" s="77">
        <v>0</v>
      </c>
      <c r="W63" s="77">
        <v>4197.63</v>
      </c>
      <c r="X63" s="77">
        <v>8532.7999999999993</v>
      </c>
      <c r="Y63" s="77">
        <v>218.82</v>
      </c>
      <c r="Z63" s="77">
        <v>168.44</v>
      </c>
      <c r="AA63" s="77">
        <v>0</v>
      </c>
      <c r="AB63" s="77">
        <v>88.87</v>
      </c>
      <c r="AC63" s="77">
        <v>0</v>
      </c>
      <c r="AD63" s="77">
        <v>0</v>
      </c>
      <c r="AE63" s="77">
        <v>0</v>
      </c>
      <c r="AF63" s="77">
        <v>0</v>
      </c>
      <c r="AG63" s="77">
        <v>2868503.56</v>
      </c>
      <c r="AH63" s="77">
        <v>69.62</v>
      </c>
      <c r="AI63" s="77">
        <v>2868567.36</v>
      </c>
      <c r="AJ63" s="77">
        <v>3331.3100000000004</v>
      </c>
      <c r="AK63" s="77">
        <v>0</v>
      </c>
      <c r="AL63" s="77">
        <v>538228.9</v>
      </c>
      <c r="AM63" s="77">
        <v>80.986699321442487</v>
      </c>
      <c r="AN63" s="77">
        <v>0</v>
      </c>
      <c r="AO63" s="77">
        <v>0</v>
      </c>
      <c r="AP63" s="77">
        <v>544594.57999999961</v>
      </c>
      <c r="AQ63" s="77">
        <v>-279.27999999999997</v>
      </c>
      <c r="AR63" s="363"/>
      <c r="AS63" s="19">
        <v>44255</v>
      </c>
      <c r="AT63" s="20" t="s">
        <v>1</v>
      </c>
      <c r="AU63" s="17" t="s">
        <v>292</v>
      </c>
      <c r="AV63" s="17">
        <v>2021</v>
      </c>
      <c r="AW63" s="266" t="s">
        <v>188</v>
      </c>
      <c r="AX63" s="380">
        <v>1.8</v>
      </c>
      <c r="AY63" s="380">
        <v>1.87</v>
      </c>
    </row>
    <row r="64" spans="1:51" x14ac:dyDescent="0.25">
      <c r="A64" s="5">
        <v>122</v>
      </c>
      <c r="B64" s="6" t="s">
        <v>69</v>
      </c>
      <c r="C64" s="77">
        <v>219540</v>
      </c>
      <c r="D64" s="77">
        <v>0</v>
      </c>
      <c r="E64" s="77">
        <v>0</v>
      </c>
      <c r="F64" s="77">
        <v>0</v>
      </c>
      <c r="G64" s="77">
        <v>10885.71</v>
      </c>
      <c r="H64" s="77">
        <v>10152.93</v>
      </c>
      <c r="I64" s="77">
        <v>77569.3</v>
      </c>
      <c r="J64" s="77">
        <v>0</v>
      </c>
      <c r="K64" s="77">
        <v>11735.55</v>
      </c>
      <c r="L64" s="77">
        <v>11735.55</v>
      </c>
      <c r="M64" s="77">
        <v>91089.38</v>
      </c>
      <c r="N64" s="77">
        <v>0</v>
      </c>
      <c r="O64" s="77">
        <v>101570.09</v>
      </c>
      <c r="P64" s="77">
        <v>107084.20000000001</v>
      </c>
      <c r="Q64" s="77">
        <v>-96447.479999999981</v>
      </c>
      <c r="R64" s="77">
        <v>10636.72000000003</v>
      </c>
      <c r="S64" s="77">
        <v>-483.79</v>
      </c>
      <c r="T64" s="77">
        <v>0</v>
      </c>
      <c r="U64" s="77">
        <v>0</v>
      </c>
      <c r="V64" s="77">
        <v>0</v>
      </c>
      <c r="W64" s="77">
        <v>0</v>
      </c>
      <c r="X64" s="77">
        <v>0</v>
      </c>
      <c r="Y64" s="77">
        <v>222.16</v>
      </c>
      <c r="Z64" s="77">
        <v>2.39</v>
      </c>
      <c r="AA64" s="77">
        <v>0</v>
      </c>
      <c r="AB64" s="77">
        <v>259.24</v>
      </c>
      <c r="AC64" s="77">
        <v>0</v>
      </c>
      <c r="AD64" s="77">
        <v>0</v>
      </c>
      <c r="AE64" s="77">
        <v>0</v>
      </c>
      <c r="AF64" s="77">
        <v>0</v>
      </c>
      <c r="AG64" s="77">
        <v>102824.93000000001</v>
      </c>
      <c r="AH64" s="77">
        <v>0</v>
      </c>
      <c r="AI64" s="77">
        <v>102824.69</v>
      </c>
      <c r="AJ64" s="77">
        <v>1254.5999999999999</v>
      </c>
      <c r="AK64" s="77">
        <v>0</v>
      </c>
      <c r="AL64" s="77">
        <v>65833.75</v>
      </c>
      <c r="AM64" s="77">
        <v>6.6097711653906304</v>
      </c>
      <c r="AN64" s="77">
        <v>0</v>
      </c>
      <c r="AO64" s="77">
        <v>0</v>
      </c>
      <c r="AP64" s="77">
        <v>117969.91</v>
      </c>
      <c r="AQ64" s="77">
        <v>0</v>
      </c>
      <c r="AR64" s="363"/>
      <c r="AS64" s="19">
        <v>44255</v>
      </c>
      <c r="AT64" s="20" t="s">
        <v>1</v>
      </c>
      <c r="AU64" s="17" t="s">
        <v>292</v>
      </c>
      <c r="AV64" s="17">
        <v>2021</v>
      </c>
      <c r="AW64" s="266" t="s">
        <v>267</v>
      </c>
      <c r="AX64" s="380">
        <v>1.8</v>
      </c>
      <c r="AY64" s="380">
        <v>1.87</v>
      </c>
    </row>
    <row r="65" spans="1:51" x14ac:dyDescent="0.25">
      <c r="A65" s="5">
        <v>13</v>
      </c>
      <c r="B65" s="6" t="s">
        <v>70</v>
      </c>
      <c r="C65" s="77">
        <v>20250310.93</v>
      </c>
      <c r="D65" s="77">
        <v>11339404.120000001</v>
      </c>
      <c r="E65" s="77">
        <v>7269045.3100000005</v>
      </c>
      <c r="F65" s="77">
        <v>3505784.39</v>
      </c>
      <c r="G65" s="77">
        <v>4661708.2</v>
      </c>
      <c r="H65" s="77">
        <v>273676</v>
      </c>
      <c r="I65" s="77">
        <v>59894401.939999998</v>
      </c>
      <c r="J65" s="77">
        <v>36031673.880000003</v>
      </c>
      <c r="K65" s="77">
        <v>27058950.690000001</v>
      </c>
      <c r="L65" s="77">
        <v>19789897.969999999</v>
      </c>
      <c r="M65" s="77">
        <v>166407.25</v>
      </c>
      <c r="N65" s="77">
        <v>12515.75</v>
      </c>
      <c r="O65" s="77">
        <v>13448369.110000001</v>
      </c>
      <c r="P65" s="77">
        <v>-12704954.890000001</v>
      </c>
      <c r="Q65" s="77">
        <v>-1411239.53</v>
      </c>
      <c r="R65" s="77">
        <v>-14116194.42</v>
      </c>
      <c r="S65" s="77">
        <v>14389870.409999998</v>
      </c>
      <c r="T65" s="77">
        <v>73161.17</v>
      </c>
      <c r="U65" s="77">
        <v>8330.74</v>
      </c>
      <c r="V65" s="77">
        <v>0</v>
      </c>
      <c r="W65" s="77">
        <v>497.79</v>
      </c>
      <c r="X65" s="77">
        <v>16757682.800000001</v>
      </c>
      <c r="Y65" s="77">
        <v>95136.9</v>
      </c>
      <c r="Z65" s="77">
        <v>572515.15</v>
      </c>
      <c r="AA65" s="77">
        <v>48091.31</v>
      </c>
      <c r="AB65" s="77">
        <v>760.97</v>
      </c>
      <c r="AC65" s="77">
        <v>0</v>
      </c>
      <c r="AD65" s="77">
        <v>0</v>
      </c>
      <c r="AE65" s="77">
        <v>0</v>
      </c>
      <c r="AF65" s="77">
        <v>1733297.75</v>
      </c>
      <c r="AG65" s="77">
        <v>19956305.220000003</v>
      </c>
      <c r="AH65" s="77">
        <v>7281561.0600000005</v>
      </c>
      <c r="AI65" s="77">
        <v>27194324.950000003</v>
      </c>
      <c r="AJ65" s="77">
        <v>13745955.92</v>
      </c>
      <c r="AK65" s="77">
        <v>0.08</v>
      </c>
      <c r="AL65" s="77">
        <v>32835451.249999996</v>
      </c>
      <c r="AM65" s="77">
        <v>2.2134783652987244</v>
      </c>
      <c r="AN65" s="77">
        <v>2562397.63</v>
      </c>
      <c r="AO65" s="77">
        <v>943386.77</v>
      </c>
      <c r="AP65" s="77">
        <v>10835281.639999997</v>
      </c>
      <c r="AQ65" s="77">
        <v>15372743.939999999</v>
      </c>
      <c r="AR65" s="363"/>
      <c r="AS65" s="19">
        <v>44255</v>
      </c>
      <c r="AT65" s="20" t="s">
        <v>1</v>
      </c>
      <c r="AU65" s="17" t="s">
        <v>292</v>
      </c>
      <c r="AV65" s="17">
        <v>2021</v>
      </c>
      <c r="AW65" s="266" t="s">
        <v>149</v>
      </c>
      <c r="AX65" s="380">
        <v>1.8</v>
      </c>
      <c r="AY65" s="380">
        <v>1.87</v>
      </c>
    </row>
    <row r="66" spans="1:51" x14ac:dyDescent="0.25">
      <c r="A66" s="5">
        <v>110</v>
      </c>
      <c r="B66" s="6" t="s">
        <v>71</v>
      </c>
      <c r="C66" s="77">
        <v>90743.549999999988</v>
      </c>
      <c r="D66" s="77">
        <v>1772.95</v>
      </c>
      <c r="E66" s="77">
        <v>4737.6100000000006</v>
      </c>
      <c r="F66" s="77">
        <v>20761.32</v>
      </c>
      <c r="G66" s="77">
        <v>193916.13</v>
      </c>
      <c r="H66" s="77">
        <v>2078964.72</v>
      </c>
      <c r="I66" s="77">
        <v>469115.84</v>
      </c>
      <c r="J66" s="77">
        <v>20041414.879999999</v>
      </c>
      <c r="K66" s="77">
        <v>41435.4</v>
      </c>
      <c r="L66" s="77">
        <v>36697.78</v>
      </c>
      <c r="M66" s="77">
        <v>64849.29</v>
      </c>
      <c r="N66" s="77">
        <v>98755.4</v>
      </c>
      <c r="O66" s="77">
        <v>12967.940000000002</v>
      </c>
      <c r="P66" s="77">
        <v>-138674.79000000004</v>
      </c>
      <c r="Q66" s="77">
        <v>-17401.910000000018</v>
      </c>
      <c r="R66" s="77">
        <v>-156076.70000000007</v>
      </c>
      <c r="S66" s="77">
        <v>2235041.42</v>
      </c>
      <c r="T66" s="77">
        <v>359.41</v>
      </c>
      <c r="U66" s="77">
        <v>0</v>
      </c>
      <c r="V66" s="77">
        <v>0</v>
      </c>
      <c r="W66" s="77">
        <v>0</v>
      </c>
      <c r="X66" s="77">
        <v>2239551.63</v>
      </c>
      <c r="Y66" s="77">
        <v>3785.41</v>
      </c>
      <c r="Z66" s="77">
        <v>784.76</v>
      </c>
      <c r="AA66" s="77">
        <v>213.82</v>
      </c>
      <c r="AB66" s="77">
        <v>0</v>
      </c>
      <c r="AC66" s="77">
        <v>0</v>
      </c>
      <c r="AD66" s="77">
        <v>0</v>
      </c>
      <c r="AE66" s="77">
        <v>0</v>
      </c>
      <c r="AF66" s="77">
        <v>85.64</v>
      </c>
      <c r="AG66" s="77">
        <v>101547.08</v>
      </c>
      <c r="AH66" s="77">
        <v>103493.01</v>
      </c>
      <c r="AI66" s="77">
        <v>205040.01</v>
      </c>
      <c r="AJ66" s="77">
        <v>192072.07</v>
      </c>
      <c r="AK66" s="77">
        <v>0</v>
      </c>
      <c r="AL66" s="77">
        <v>427680.44</v>
      </c>
      <c r="AM66" s="77">
        <v>11.321619677859994</v>
      </c>
      <c r="AN66" s="77">
        <v>13179.09</v>
      </c>
      <c r="AO66" s="77">
        <v>7582.24</v>
      </c>
      <c r="AP66" s="77">
        <v>40061.169999999969</v>
      </c>
      <c r="AQ66" s="77">
        <v>-35941.48000000001</v>
      </c>
      <c r="AR66" s="363"/>
      <c r="AS66" s="19">
        <v>44255</v>
      </c>
      <c r="AT66" s="20" t="s">
        <v>1</v>
      </c>
      <c r="AU66" s="17" t="s">
        <v>292</v>
      </c>
      <c r="AV66" s="17">
        <v>2021</v>
      </c>
      <c r="AW66" s="266" t="s">
        <v>173</v>
      </c>
      <c r="AX66" s="380">
        <v>1.8</v>
      </c>
      <c r="AY66" s="380">
        <v>1.87</v>
      </c>
    </row>
    <row r="67" spans="1:51" x14ac:dyDescent="0.25">
      <c r="A67" s="5">
        <v>52</v>
      </c>
      <c r="B67" s="6" t="s">
        <v>72</v>
      </c>
      <c r="C67" s="77">
        <v>463491.93</v>
      </c>
      <c r="D67" s="77">
        <v>19652.990000000002</v>
      </c>
      <c r="E67" s="77">
        <v>643539.93000000005</v>
      </c>
      <c r="F67" s="77">
        <v>41433.14</v>
      </c>
      <c r="G67" s="77">
        <v>159462.6</v>
      </c>
      <c r="H67" s="77">
        <v>270.42</v>
      </c>
      <c r="I67" s="77">
        <v>154461633.08000001</v>
      </c>
      <c r="J67" s="77">
        <v>38095627.039999999</v>
      </c>
      <c r="K67" s="77">
        <v>925328.34</v>
      </c>
      <c r="L67" s="77">
        <v>281788.40000000002</v>
      </c>
      <c r="M67" s="77">
        <v>207399.84</v>
      </c>
      <c r="N67" s="77">
        <v>2661.89</v>
      </c>
      <c r="O67" s="77">
        <v>313269.01000000013</v>
      </c>
      <c r="P67" s="77">
        <v>-70325.809999999852</v>
      </c>
      <c r="Q67" s="77">
        <v>7698.4700000000157</v>
      </c>
      <c r="R67" s="77">
        <v>-62627.339999999836</v>
      </c>
      <c r="S67" s="77">
        <v>62897.770000000019</v>
      </c>
      <c r="T67" s="77">
        <v>248701.58</v>
      </c>
      <c r="U67" s="77">
        <v>0</v>
      </c>
      <c r="V67" s="77">
        <v>0</v>
      </c>
      <c r="W67" s="77">
        <v>0.4</v>
      </c>
      <c r="X67" s="77">
        <v>766353.05</v>
      </c>
      <c r="Y67" s="77">
        <v>3254.34</v>
      </c>
      <c r="Z67" s="77">
        <v>2893.76</v>
      </c>
      <c r="AA67" s="77">
        <v>1413.67</v>
      </c>
      <c r="AB67" s="77">
        <v>4.99</v>
      </c>
      <c r="AC67" s="77">
        <v>0</v>
      </c>
      <c r="AD67" s="77">
        <v>0</v>
      </c>
      <c r="AE67" s="77">
        <v>0</v>
      </c>
      <c r="AF67" s="77">
        <v>944590.5</v>
      </c>
      <c r="AG67" s="77">
        <v>489188.24</v>
      </c>
      <c r="AH67" s="77">
        <v>646201.82000000007</v>
      </c>
      <c r="AI67" s="77">
        <v>1130390.06</v>
      </c>
      <c r="AJ67" s="77">
        <v>817121.05</v>
      </c>
      <c r="AK67" s="77">
        <v>0</v>
      </c>
      <c r="AL67" s="77">
        <v>153536304.74000001</v>
      </c>
      <c r="AM67" s="77">
        <v>166.9262967564573</v>
      </c>
      <c r="AN67" s="77">
        <v>34400.770000000004</v>
      </c>
      <c r="AO67" s="77">
        <v>7032.37</v>
      </c>
      <c r="AP67" s="77">
        <v>199165.41999999998</v>
      </c>
      <c r="AQ67" s="77">
        <v>68595.510000000126</v>
      </c>
      <c r="AR67" s="363"/>
      <c r="AS67" s="19">
        <v>44255</v>
      </c>
      <c r="AT67" s="20" t="s">
        <v>1</v>
      </c>
      <c r="AU67" s="17" t="s">
        <v>292</v>
      </c>
      <c r="AV67" s="17">
        <v>2021</v>
      </c>
      <c r="AW67" s="266" t="s">
        <v>170</v>
      </c>
      <c r="AX67" s="380">
        <v>1.8</v>
      </c>
      <c r="AY67" s="380">
        <v>1.87</v>
      </c>
    </row>
    <row r="68" spans="1:51" x14ac:dyDescent="0.25">
      <c r="A68" s="5">
        <v>96</v>
      </c>
      <c r="B68" s="6" t="s">
        <v>73</v>
      </c>
      <c r="C68" s="77">
        <v>3829969.1799999992</v>
      </c>
      <c r="D68" s="77">
        <v>158530.51999999999</v>
      </c>
      <c r="E68" s="77">
        <v>2804784.04</v>
      </c>
      <c r="F68" s="77">
        <v>226087.3</v>
      </c>
      <c r="G68" s="77">
        <v>776607.69000000006</v>
      </c>
      <c r="H68" s="77">
        <v>182892.71</v>
      </c>
      <c r="I68" s="77">
        <v>31257448.989999998</v>
      </c>
      <c r="J68" s="77">
        <v>3709137.9</v>
      </c>
      <c r="K68" s="77">
        <v>4488414.6399999997</v>
      </c>
      <c r="L68" s="77">
        <v>1683630.5999999999</v>
      </c>
      <c r="M68" s="77">
        <v>14874.11</v>
      </c>
      <c r="N68" s="77">
        <v>116.64</v>
      </c>
      <c r="O68" s="77">
        <v>2271833.5900000003</v>
      </c>
      <c r="P68" s="77">
        <v>396910.07999999879</v>
      </c>
      <c r="Q68" s="77">
        <v>-298704.78999999998</v>
      </c>
      <c r="R68" s="77">
        <v>98205.289999998815</v>
      </c>
      <c r="S68" s="77">
        <v>84687.410000000149</v>
      </c>
      <c r="T68" s="77">
        <v>42120.66</v>
      </c>
      <c r="U68" s="77">
        <v>0</v>
      </c>
      <c r="V68" s="77">
        <v>0</v>
      </c>
      <c r="W68" s="77">
        <v>1443.24</v>
      </c>
      <c r="X68" s="77">
        <v>1207858.94</v>
      </c>
      <c r="Y68" s="77">
        <v>11572.6</v>
      </c>
      <c r="Z68" s="77">
        <v>54007.96</v>
      </c>
      <c r="AA68" s="77">
        <v>22104.29</v>
      </c>
      <c r="AB68" s="77">
        <v>9184.73</v>
      </c>
      <c r="AC68" s="77">
        <v>0</v>
      </c>
      <c r="AD68" s="77">
        <v>0</v>
      </c>
      <c r="AE68" s="77">
        <v>0</v>
      </c>
      <c r="AF68" s="77">
        <v>1069865.8500000001</v>
      </c>
      <c r="AG68" s="77">
        <v>1698504.6999999997</v>
      </c>
      <c r="AH68" s="77">
        <v>2804900.6799999997</v>
      </c>
      <c r="AI68" s="77">
        <v>4500380.74</v>
      </c>
      <c r="AJ68" s="77">
        <v>2228547.15</v>
      </c>
      <c r="AK68" s="77">
        <v>0</v>
      </c>
      <c r="AL68" s="77">
        <v>26769034.349999998</v>
      </c>
      <c r="AM68" s="77">
        <v>6.9640288380308819</v>
      </c>
      <c r="AN68" s="77">
        <v>158857.60000000001</v>
      </c>
      <c r="AO68" s="77">
        <v>67229.7</v>
      </c>
      <c r="AP68" s="77">
        <v>3021098.4799999995</v>
      </c>
      <c r="AQ68" s="77">
        <v>1621493.4100000006</v>
      </c>
      <c r="AR68" s="363"/>
      <c r="AS68" s="19">
        <v>44255</v>
      </c>
      <c r="AT68" s="20" t="s">
        <v>1</v>
      </c>
      <c r="AU68" s="17" t="s">
        <v>292</v>
      </c>
      <c r="AV68" s="17">
        <v>2021</v>
      </c>
      <c r="AW68" s="266" t="s">
        <v>153</v>
      </c>
      <c r="AX68" s="380">
        <v>1.8</v>
      </c>
      <c r="AY68" s="380">
        <v>1.87</v>
      </c>
    </row>
    <row r="69" spans="1:51" x14ac:dyDescent="0.25">
      <c r="A69" s="5">
        <v>103</v>
      </c>
      <c r="B69" s="6" t="s">
        <v>74</v>
      </c>
      <c r="C69" s="77">
        <v>10257.56</v>
      </c>
      <c r="D69" s="77">
        <v>0</v>
      </c>
      <c r="E69" s="77">
        <v>0</v>
      </c>
      <c r="F69" s="77">
        <v>116.49</v>
      </c>
      <c r="G69" s="77">
        <v>15838.71</v>
      </c>
      <c r="H69" s="77">
        <v>4295530.3</v>
      </c>
      <c r="I69" s="77">
        <v>4307991.8600000003</v>
      </c>
      <c r="J69" s="77">
        <v>10717600.35</v>
      </c>
      <c r="K69" s="77">
        <v>5610.55</v>
      </c>
      <c r="L69" s="77">
        <v>5504.5599999999995</v>
      </c>
      <c r="M69" s="77">
        <v>0</v>
      </c>
      <c r="N69" s="77">
        <v>0</v>
      </c>
      <c r="O69" s="77">
        <v>4978.3999999999996</v>
      </c>
      <c r="P69" s="77">
        <v>-10676.04</v>
      </c>
      <c r="Q69" s="77">
        <v>0</v>
      </c>
      <c r="R69" s="77">
        <v>-10676.04</v>
      </c>
      <c r="S69" s="77">
        <v>4306206.3500000006</v>
      </c>
      <c r="T69" s="77">
        <v>0</v>
      </c>
      <c r="U69" s="77">
        <v>0</v>
      </c>
      <c r="V69" s="77">
        <v>0</v>
      </c>
      <c r="W69" s="77">
        <v>0</v>
      </c>
      <c r="X69" s="77">
        <v>4497383.4800000004</v>
      </c>
      <c r="Y69" s="77">
        <v>323.24</v>
      </c>
      <c r="Z69" s="77">
        <v>4.01</v>
      </c>
      <c r="AA69" s="77">
        <v>1618.23</v>
      </c>
      <c r="AB69" s="77">
        <v>0</v>
      </c>
      <c r="AC69" s="77">
        <v>0</v>
      </c>
      <c r="AD69" s="77">
        <v>0</v>
      </c>
      <c r="AE69" s="77">
        <v>0</v>
      </c>
      <c r="AF69" s="77">
        <v>189231.65</v>
      </c>
      <c r="AG69" s="77">
        <v>5504.5599999999995</v>
      </c>
      <c r="AH69" s="77">
        <v>0</v>
      </c>
      <c r="AI69" s="77">
        <v>5479.37</v>
      </c>
      <c r="AJ69" s="77">
        <v>500.97</v>
      </c>
      <c r="AK69" s="77">
        <v>0</v>
      </c>
      <c r="AL69" s="77">
        <v>4302381.3100000005</v>
      </c>
      <c r="AM69" s="77">
        <v>767.83770931548599</v>
      </c>
      <c r="AN69" s="77">
        <v>103.69</v>
      </c>
      <c r="AO69" s="77">
        <v>12.81</v>
      </c>
      <c r="AP69" s="77">
        <v>5279.1599999999989</v>
      </c>
      <c r="AQ69" s="77">
        <v>0</v>
      </c>
      <c r="AR69" s="363"/>
      <c r="AS69" s="19">
        <v>44255</v>
      </c>
      <c r="AT69" s="20" t="s">
        <v>1</v>
      </c>
      <c r="AU69" s="17" t="s">
        <v>292</v>
      </c>
      <c r="AV69" s="17">
        <v>2021</v>
      </c>
      <c r="AW69" s="266" t="s">
        <v>184</v>
      </c>
      <c r="AX69" s="380">
        <v>1.8</v>
      </c>
      <c r="AY69" s="380">
        <v>1.87</v>
      </c>
    </row>
    <row r="70" spans="1:51" x14ac:dyDescent="0.25">
      <c r="A70" s="5">
        <v>23</v>
      </c>
      <c r="B70" s="6" t="s">
        <v>75</v>
      </c>
      <c r="C70" s="77">
        <v>2271887.7000000002</v>
      </c>
      <c r="D70" s="77">
        <v>687526.42</v>
      </c>
      <c r="E70" s="77">
        <v>1645593.03</v>
      </c>
      <c r="F70" s="77">
        <v>356421.49</v>
      </c>
      <c r="G70" s="77">
        <v>504692.97</v>
      </c>
      <c r="H70" s="77">
        <v>11356.76</v>
      </c>
      <c r="I70" s="77">
        <v>10354830.869999999</v>
      </c>
      <c r="J70" s="77">
        <v>2717008.3</v>
      </c>
      <c r="K70" s="77">
        <v>2562032.52</v>
      </c>
      <c r="L70" s="77">
        <v>916439.49</v>
      </c>
      <c r="M70" s="77">
        <v>1198019.8600000001</v>
      </c>
      <c r="N70" s="77">
        <v>12436569.42</v>
      </c>
      <c r="O70" s="77">
        <v>6768209.5500000007</v>
      </c>
      <c r="P70" s="77">
        <v>-6044962.7300000004</v>
      </c>
      <c r="Q70" s="77">
        <v>5247602.1099999994</v>
      </c>
      <c r="R70" s="77">
        <v>-797360.62000000104</v>
      </c>
      <c r="S70" s="77">
        <v>808717.36999999988</v>
      </c>
      <c r="T70" s="77">
        <v>614.05999999999995</v>
      </c>
      <c r="U70" s="77">
        <v>0</v>
      </c>
      <c r="V70" s="77">
        <v>0</v>
      </c>
      <c r="W70" s="77">
        <v>0</v>
      </c>
      <c r="X70" s="77">
        <v>1411695.13</v>
      </c>
      <c r="Y70" s="77">
        <v>7143.09</v>
      </c>
      <c r="Z70" s="77">
        <v>40874.6</v>
      </c>
      <c r="AA70" s="77">
        <v>3481.68</v>
      </c>
      <c r="AB70" s="77">
        <v>630.47</v>
      </c>
      <c r="AC70" s="77">
        <v>0</v>
      </c>
      <c r="AD70" s="77">
        <v>0</v>
      </c>
      <c r="AE70" s="77">
        <v>0</v>
      </c>
      <c r="AF70" s="77">
        <v>551461.96</v>
      </c>
      <c r="AG70" s="77">
        <v>2114459.35</v>
      </c>
      <c r="AH70" s="77">
        <v>14082162.449999999</v>
      </c>
      <c r="AI70" s="77">
        <v>16117135.689999999</v>
      </c>
      <c r="AJ70" s="77">
        <v>9348926.1399999987</v>
      </c>
      <c r="AK70" s="77">
        <v>0</v>
      </c>
      <c r="AL70" s="77">
        <v>7792798.3499999996</v>
      </c>
      <c r="AM70" s="77">
        <v>4.0416469303832256</v>
      </c>
      <c r="AN70" s="77">
        <v>289694.56</v>
      </c>
      <c r="AO70" s="77">
        <v>66726.92</v>
      </c>
      <c r="AP70" s="77">
        <v>1354271.19</v>
      </c>
      <c r="AQ70" s="77">
        <v>6538119.4600000009</v>
      </c>
      <c r="AR70" s="363"/>
      <c r="AS70" s="19">
        <v>44255</v>
      </c>
      <c r="AT70" s="20" t="s">
        <v>1</v>
      </c>
      <c r="AU70" s="17" t="s">
        <v>292</v>
      </c>
      <c r="AV70" s="17">
        <v>2021</v>
      </c>
      <c r="AW70" s="266" t="s">
        <v>159</v>
      </c>
      <c r="AX70" s="380">
        <v>1.8</v>
      </c>
      <c r="AY70" s="380">
        <v>1.87</v>
      </c>
    </row>
    <row r="71" spans="1:51" x14ac:dyDescent="0.25">
      <c r="A71" s="5">
        <v>62</v>
      </c>
      <c r="B71" s="6" t="s">
        <v>203</v>
      </c>
      <c r="C71" s="77">
        <v>170221.28000000003</v>
      </c>
      <c r="D71" s="77">
        <v>44060.58</v>
      </c>
      <c r="E71" s="77">
        <v>22401.960000000003</v>
      </c>
      <c r="F71" s="77">
        <v>24088.62</v>
      </c>
      <c r="G71" s="77">
        <v>58050.439999999995</v>
      </c>
      <c r="H71" s="77">
        <v>10314.23</v>
      </c>
      <c r="I71" s="77">
        <v>1728104.22</v>
      </c>
      <c r="J71" s="77">
        <v>0</v>
      </c>
      <c r="K71" s="77">
        <v>30764.51</v>
      </c>
      <c r="L71" s="77">
        <v>8348.24</v>
      </c>
      <c r="M71" s="77">
        <v>0</v>
      </c>
      <c r="N71" s="77">
        <v>0</v>
      </c>
      <c r="O71" s="77">
        <v>18901.68</v>
      </c>
      <c r="P71" s="77">
        <v>25119.960000000043</v>
      </c>
      <c r="Q71" s="77">
        <v>0</v>
      </c>
      <c r="R71" s="77">
        <v>25119.960000000043</v>
      </c>
      <c r="S71" s="77">
        <v>-14805.71</v>
      </c>
      <c r="T71" s="77">
        <v>1655.25</v>
      </c>
      <c r="U71" s="77">
        <v>0</v>
      </c>
      <c r="V71" s="77">
        <v>0</v>
      </c>
      <c r="W71" s="77">
        <v>0</v>
      </c>
      <c r="X71" s="77">
        <v>85.98</v>
      </c>
      <c r="Y71" s="77">
        <v>1066</v>
      </c>
      <c r="Z71" s="77">
        <v>7818.74</v>
      </c>
      <c r="AA71" s="77">
        <v>6876.16</v>
      </c>
      <c r="AB71" s="77">
        <v>777.11</v>
      </c>
      <c r="AC71" s="77">
        <v>0</v>
      </c>
      <c r="AD71" s="77">
        <v>0</v>
      </c>
      <c r="AE71" s="77">
        <v>0</v>
      </c>
      <c r="AF71" s="77">
        <v>8.92</v>
      </c>
      <c r="AG71" s="77">
        <v>8348.24</v>
      </c>
      <c r="AH71" s="77">
        <v>22401.960000000003</v>
      </c>
      <c r="AI71" s="77">
        <v>30750.21</v>
      </c>
      <c r="AJ71" s="77">
        <v>11848.529999999999</v>
      </c>
      <c r="AK71" s="77">
        <v>0</v>
      </c>
      <c r="AL71" s="77">
        <v>1697339.71</v>
      </c>
      <c r="AM71" s="77">
        <v>56.172005339919281</v>
      </c>
      <c r="AN71" s="77">
        <v>24088.62</v>
      </c>
      <c r="AO71" s="77">
        <v>0</v>
      </c>
      <c r="AP71" s="77">
        <v>166829.1</v>
      </c>
      <c r="AQ71" s="77">
        <v>59570.070000000007</v>
      </c>
      <c r="AR71" s="363"/>
      <c r="AS71" s="19">
        <v>44255</v>
      </c>
      <c r="AT71" s="20" t="s">
        <v>1</v>
      </c>
      <c r="AU71" s="17" t="s">
        <v>292</v>
      </c>
      <c r="AV71" s="17">
        <v>2021</v>
      </c>
      <c r="AW71" s="266" t="s">
        <v>169</v>
      </c>
      <c r="AX71" s="380">
        <v>1.8</v>
      </c>
      <c r="AY71" s="380">
        <v>1.87</v>
      </c>
    </row>
    <row r="72" spans="1:51" x14ac:dyDescent="0.25">
      <c r="A72" s="5">
        <v>77</v>
      </c>
      <c r="B72" s="6" t="s">
        <v>195</v>
      </c>
      <c r="C72" s="77">
        <v>81.02</v>
      </c>
      <c r="D72" s="77">
        <v>0</v>
      </c>
      <c r="E72" s="77">
        <v>11105.91</v>
      </c>
      <c r="F72" s="77">
        <v>11.549999999999999</v>
      </c>
      <c r="G72" s="77">
        <v>834.48</v>
      </c>
      <c r="H72" s="77">
        <v>-790.82</v>
      </c>
      <c r="I72" s="77">
        <v>944455.18</v>
      </c>
      <c r="J72" s="77">
        <v>111408.94</v>
      </c>
      <c r="K72" s="77">
        <v>11221.13</v>
      </c>
      <c r="L72" s="77">
        <v>115.22</v>
      </c>
      <c r="M72" s="77">
        <v>0</v>
      </c>
      <c r="N72" s="77">
        <v>0.43</v>
      </c>
      <c r="O72" s="77">
        <v>1.6500000000010857</v>
      </c>
      <c r="P72" s="77">
        <v>-766.66000000000111</v>
      </c>
      <c r="Q72" s="77">
        <v>-0.41</v>
      </c>
      <c r="R72" s="77">
        <v>-767.07000000000107</v>
      </c>
      <c r="S72" s="77">
        <v>-23.74</v>
      </c>
      <c r="T72" s="77">
        <v>0</v>
      </c>
      <c r="U72" s="77">
        <v>0</v>
      </c>
      <c r="V72" s="77">
        <v>0</v>
      </c>
      <c r="W72" s="77">
        <v>0</v>
      </c>
      <c r="X72" s="77">
        <v>5.41</v>
      </c>
      <c r="Y72" s="77">
        <v>17.03</v>
      </c>
      <c r="Z72" s="77">
        <v>11.7</v>
      </c>
      <c r="AA72" s="77">
        <v>0.41</v>
      </c>
      <c r="AB72" s="77">
        <v>0.01</v>
      </c>
      <c r="AC72" s="77">
        <v>0</v>
      </c>
      <c r="AD72" s="77">
        <v>0</v>
      </c>
      <c r="AE72" s="77">
        <v>0</v>
      </c>
      <c r="AF72" s="77">
        <v>0</v>
      </c>
      <c r="AG72" s="77">
        <v>115.22</v>
      </c>
      <c r="AH72" s="77">
        <v>11106.339999999998</v>
      </c>
      <c r="AI72" s="77">
        <v>11221.18</v>
      </c>
      <c r="AJ72" s="77">
        <v>11219.529999999999</v>
      </c>
      <c r="AK72" s="77">
        <v>0</v>
      </c>
      <c r="AL72" s="77">
        <v>933234.05</v>
      </c>
      <c r="AM72" s="77">
        <v>84.167564229271036</v>
      </c>
      <c r="AN72" s="77">
        <v>7.84</v>
      </c>
      <c r="AO72" s="77">
        <v>3.71</v>
      </c>
      <c r="AP72" s="77">
        <v>79.359999999999985</v>
      </c>
      <c r="AQ72" s="77">
        <v>0</v>
      </c>
      <c r="AR72" s="363"/>
      <c r="AS72" s="19">
        <v>44255</v>
      </c>
      <c r="AT72" s="20" t="s">
        <v>1</v>
      </c>
      <c r="AU72" s="17" t="s">
        <v>293</v>
      </c>
      <c r="AV72" s="17">
        <v>2021</v>
      </c>
      <c r="AW72" s="266" t="s">
        <v>196</v>
      </c>
      <c r="AX72" s="380">
        <v>1.8</v>
      </c>
      <c r="AY72" s="380">
        <v>1.87</v>
      </c>
    </row>
    <row r="73" spans="1:51" x14ac:dyDescent="0.25">
      <c r="A73" s="5">
        <v>114</v>
      </c>
      <c r="B73" s="6" t="s">
        <v>76</v>
      </c>
      <c r="C73" s="77">
        <v>4381389.99</v>
      </c>
      <c r="D73" s="77">
        <v>2644462.96</v>
      </c>
      <c r="E73" s="77">
        <v>295480.88</v>
      </c>
      <c r="F73" s="77">
        <v>852849.64999999991</v>
      </c>
      <c r="G73" s="77">
        <v>767507.98</v>
      </c>
      <c r="H73" s="77">
        <v>15572.82</v>
      </c>
      <c r="I73" s="77">
        <v>3762069.93</v>
      </c>
      <c r="J73" s="77">
        <v>1153079.58</v>
      </c>
      <c r="K73" s="77">
        <v>1476715.95</v>
      </c>
      <c r="L73" s="77">
        <v>1181235.06</v>
      </c>
      <c r="M73" s="77">
        <v>8526906.8499999996</v>
      </c>
      <c r="N73" s="77">
        <v>1752485.82</v>
      </c>
      <c r="O73" s="77">
        <v>5249667.4999999991</v>
      </c>
      <c r="P73" s="77">
        <v>-5133098.0999999978</v>
      </c>
      <c r="Q73" s="77">
        <v>4825308.1799999978</v>
      </c>
      <c r="R73" s="77">
        <v>-307789.91999999993</v>
      </c>
      <c r="S73" s="77">
        <v>323362.75</v>
      </c>
      <c r="T73" s="77">
        <v>24478.31</v>
      </c>
      <c r="U73" s="77">
        <v>0</v>
      </c>
      <c r="V73" s="77">
        <v>0</v>
      </c>
      <c r="W73" s="77">
        <v>0</v>
      </c>
      <c r="X73" s="77">
        <v>1240221.49</v>
      </c>
      <c r="Y73" s="77">
        <v>11013.48</v>
      </c>
      <c r="Z73" s="77">
        <v>40635.58</v>
      </c>
      <c r="AA73" s="77">
        <v>468771.25</v>
      </c>
      <c r="AB73" s="77">
        <v>2401.6999999999998</v>
      </c>
      <c r="AC73" s="77">
        <v>0</v>
      </c>
      <c r="AD73" s="77">
        <v>0</v>
      </c>
      <c r="AE73" s="77">
        <v>0</v>
      </c>
      <c r="AF73" s="77">
        <v>418515.05</v>
      </c>
      <c r="AG73" s="77">
        <v>9708141.9100000001</v>
      </c>
      <c r="AH73" s="77">
        <v>2047966.7000000002</v>
      </c>
      <c r="AI73" s="77">
        <v>11750593.969999999</v>
      </c>
      <c r="AJ73" s="77">
        <v>6500926.4699999997</v>
      </c>
      <c r="AK73" s="77">
        <v>0</v>
      </c>
      <c r="AL73" s="77">
        <v>2285353.9800000004</v>
      </c>
      <c r="AM73" s="77">
        <v>2.547592128330435</v>
      </c>
      <c r="AN73" s="77">
        <v>541380.75</v>
      </c>
      <c r="AO73" s="77">
        <v>311468.90000000002</v>
      </c>
      <c r="AP73" s="77">
        <v>305603.72999999858</v>
      </c>
      <c r="AQ73" s="77">
        <v>3818344.2199999997</v>
      </c>
      <c r="AR73" s="363"/>
      <c r="AS73" s="19">
        <v>44255</v>
      </c>
      <c r="AT73" s="20" t="s">
        <v>1</v>
      </c>
      <c r="AU73" s="17" t="s">
        <v>292</v>
      </c>
      <c r="AV73" s="17">
        <v>2021</v>
      </c>
      <c r="AW73" s="266" t="s">
        <v>154</v>
      </c>
      <c r="AX73" s="380">
        <v>1.8</v>
      </c>
      <c r="AY73" s="380">
        <v>1.87</v>
      </c>
    </row>
    <row r="74" spans="1:51" x14ac:dyDescent="0.25">
      <c r="A74" s="5">
        <v>48</v>
      </c>
      <c r="B74" s="6" t="s">
        <v>77</v>
      </c>
      <c r="C74" s="77">
        <v>378106.92000000004</v>
      </c>
      <c r="D74" s="77">
        <v>184735.26</v>
      </c>
      <c r="E74" s="77">
        <v>98415.49</v>
      </c>
      <c r="F74" s="77">
        <v>5530.78</v>
      </c>
      <c r="G74" s="77">
        <v>48619.45</v>
      </c>
      <c r="H74" s="77">
        <v>93826.11</v>
      </c>
      <c r="I74" s="77">
        <v>86363933.459999993</v>
      </c>
      <c r="J74" s="77">
        <v>9356592.3399999999</v>
      </c>
      <c r="K74" s="77">
        <v>379877.96</v>
      </c>
      <c r="L74" s="77">
        <v>222025.8</v>
      </c>
      <c r="M74" s="77">
        <v>56058.46</v>
      </c>
      <c r="N74" s="77">
        <v>25040083.5</v>
      </c>
      <c r="O74" s="77">
        <v>10599832.890000001</v>
      </c>
      <c r="P74" s="77">
        <v>-10460611.460000001</v>
      </c>
      <c r="Q74" s="77">
        <v>10461567.249999998</v>
      </c>
      <c r="R74" s="77">
        <v>955.78999999724329</v>
      </c>
      <c r="S74" s="77">
        <v>92870.339999999851</v>
      </c>
      <c r="T74" s="77">
        <v>994567.89</v>
      </c>
      <c r="U74" s="77">
        <v>0</v>
      </c>
      <c r="V74" s="77">
        <v>1169.57</v>
      </c>
      <c r="W74" s="77">
        <v>0</v>
      </c>
      <c r="X74" s="77">
        <v>30340028.649999999</v>
      </c>
      <c r="Y74" s="77">
        <v>208.55</v>
      </c>
      <c r="Z74" s="77">
        <v>787.64</v>
      </c>
      <c r="AA74" s="77">
        <v>31241896.789999999</v>
      </c>
      <c r="AB74" s="77">
        <v>0</v>
      </c>
      <c r="AC74" s="77">
        <v>0</v>
      </c>
      <c r="AD74" s="77">
        <v>0</v>
      </c>
      <c r="AE74" s="77">
        <v>0</v>
      </c>
      <c r="AF74" s="77">
        <v>2.8</v>
      </c>
      <c r="AG74" s="77">
        <v>278084.26999999996</v>
      </c>
      <c r="AH74" s="77">
        <v>25138498.990000002</v>
      </c>
      <c r="AI74" s="77">
        <v>25413404.560000002</v>
      </c>
      <c r="AJ74" s="77">
        <v>14813571.67</v>
      </c>
      <c r="AK74" s="77">
        <v>0</v>
      </c>
      <c r="AL74" s="77">
        <v>85984055.5</v>
      </c>
      <c r="AM74" s="77">
        <v>227.34652323604135</v>
      </c>
      <c r="AN74" s="77">
        <v>1520.25</v>
      </c>
      <c r="AO74" s="77">
        <v>4010.5299999999997</v>
      </c>
      <c r="AP74" s="77">
        <v>146357.87000000005</v>
      </c>
      <c r="AQ74" s="77">
        <v>10552819.119999999</v>
      </c>
      <c r="AR74" s="363"/>
      <c r="AS74" s="19">
        <v>44255</v>
      </c>
      <c r="AT74" s="20" t="s">
        <v>1</v>
      </c>
      <c r="AU74" s="17" t="s">
        <v>292</v>
      </c>
      <c r="AV74" s="17">
        <v>2021</v>
      </c>
      <c r="AW74" s="266" t="s">
        <v>163</v>
      </c>
      <c r="AX74" s="380">
        <v>1.8</v>
      </c>
      <c r="AY74" s="380">
        <v>1.87</v>
      </c>
    </row>
    <row r="75" spans="1:51" ht="30" x14ac:dyDescent="0.25">
      <c r="A75" s="5">
        <v>120</v>
      </c>
      <c r="B75" s="6" t="s">
        <v>78</v>
      </c>
      <c r="C75" s="77">
        <v>242124.1</v>
      </c>
      <c r="D75" s="77">
        <v>353785.78</v>
      </c>
      <c r="E75" s="77">
        <v>326616.87</v>
      </c>
      <c r="F75" s="77">
        <v>29081.7</v>
      </c>
      <c r="G75" s="77">
        <v>96950.48</v>
      </c>
      <c r="H75" s="77">
        <v>-146902.73000000001</v>
      </c>
      <c r="I75" s="77">
        <v>8094642.6799999997</v>
      </c>
      <c r="J75" s="77">
        <v>1575190.66</v>
      </c>
      <c r="K75" s="77">
        <v>363251.98</v>
      </c>
      <c r="L75" s="77">
        <v>36635.11</v>
      </c>
      <c r="M75" s="77">
        <v>240.29</v>
      </c>
      <c r="N75" s="77">
        <v>0</v>
      </c>
      <c r="O75" s="77">
        <v>112044.08000000002</v>
      </c>
      <c r="P75" s="77">
        <v>-349737.93999999994</v>
      </c>
      <c r="Q75" s="77">
        <v>-82.22</v>
      </c>
      <c r="R75" s="77">
        <v>-349820.15999999992</v>
      </c>
      <c r="S75" s="77">
        <v>202917.42000000004</v>
      </c>
      <c r="T75" s="77">
        <v>10.130000000000001</v>
      </c>
      <c r="U75" s="77">
        <v>0</v>
      </c>
      <c r="V75" s="77">
        <v>0</v>
      </c>
      <c r="W75" s="77">
        <v>0</v>
      </c>
      <c r="X75" s="77">
        <v>291036.90000000002</v>
      </c>
      <c r="Y75" s="77">
        <v>1496.14</v>
      </c>
      <c r="Z75" s="77">
        <v>10381.49</v>
      </c>
      <c r="AA75" s="77">
        <v>9775.19</v>
      </c>
      <c r="AB75" s="77">
        <v>56.27</v>
      </c>
      <c r="AC75" s="77">
        <v>0</v>
      </c>
      <c r="AD75" s="77">
        <v>0</v>
      </c>
      <c r="AE75" s="77">
        <v>0</v>
      </c>
      <c r="AF75" s="77">
        <v>66420.52</v>
      </c>
      <c r="AG75" s="77">
        <v>36875.4</v>
      </c>
      <c r="AH75" s="77">
        <v>326616.87</v>
      </c>
      <c r="AI75" s="77">
        <v>363492.27</v>
      </c>
      <c r="AJ75" s="77">
        <v>251448.19</v>
      </c>
      <c r="AK75" s="77">
        <v>0</v>
      </c>
      <c r="AL75" s="77">
        <v>7731390.6999999993</v>
      </c>
      <c r="AM75" s="77">
        <v>22.283822596094314</v>
      </c>
      <c r="AN75" s="77">
        <v>23333.67</v>
      </c>
      <c r="AO75" s="77">
        <v>5748.04</v>
      </c>
      <c r="AP75" s="77">
        <v>278395.24</v>
      </c>
      <c r="AQ75" s="77">
        <v>502101.00000000006</v>
      </c>
      <c r="AR75" s="363"/>
      <c r="AS75" s="19">
        <v>44255</v>
      </c>
      <c r="AT75" s="20" t="s">
        <v>1</v>
      </c>
      <c r="AU75" s="17" t="s">
        <v>293</v>
      </c>
      <c r="AV75" s="17">
        <v>2021</v>
      </c>
      <c r="AW75" s="266" t="s">
        <v>187</v>
      </c>
      <c r="AX75" s="380">
        <v>1.8</v>
      </c>
      <c r="AY75" s="380">
        <v>1.87</v>
      </c>
    </row>
    <row r="76" spans="1:51" x14ac:dyDescent="0.25">
      <c r="A76" s="5">
        <v>86</v>
      </c>
      <c r="B76" s="6" t="s">
        <v>197</v>
      </c>
      <c r="C76" s="77">
        <v>148.82</v>
      </c>
      <c r="D76" s="77">
        <v>0</v>
      </c>
      <c r="E76" s="77">
        <v>50.65</v>
      </c>
      <c r="F76" s="77">
        <v>5.0299999999999994</v>
      </c>
      <c r="G76" s="77">
        <v>4276.25</v>
      </c>
      <c r="H76" s="77">
        <v>-4167.2</v>
      </c>
      <c r="I76" s="77">
        <v>128304.88</v>
      </c>
      <c r="J76" s="77">
        <v>57198.22</v>
      </c>
      <c r="K76" s="77">
        <v>52.54</v>
      </c>
      <c r="L76" s="77">
        <v>1.88</v>
      </c>
      <c r="M76" s="77">
        <v>0</v>
      </c>
      <c r="N76" s="77">
        <v>1.33</v>
      </c>
      <c r="O76" s="77">
        <v>-53.5</v>
      </c>
      <c r="P76" s="77">
        <v>-4078.96</v>
      </c>
      <c r="Q76" s="77">
        <v>-0.12999999999999989</v>
      </c>
      <c r="R76" s="77">
        <v>-4079.09</v>
      </c>
      <c r="S76" s="77">
        <v>-88.12</v>
      </c>
      <c r="T76" s="77">
        <v>0</v>
      </c>
      <c r="U76" s="77">
        <v>0</v>
      </c>
      <c r="V76" s="77">
        <v>0</v>
      </c>
      <c r="W76" s="77">
        <v>0</v>
      </c>
      <c r="X76" s="77">
        <v>0</v>
      </c>
      <c r="Y76" s="77">
        <v>87.27</v>
      </c>
      <c r="Z76" s="77">
        <v>0.84</v>
      </c>
      <c r="AA76" s="77">
        <v>0</v>
      </c>
      <c r="AB76" s="77">
        <v>0.01</v>
      </c>
      <c r="AC76" s="77">
        <v>0</v>
      </c>
      <c r="AD76" s="77">
        <v>0</v>
      </c>
      <c r="AE76" s="77">
        <v>0</v>
      </c>
      <c r="AF76" s="77">
        <v>0</v>
      </c>
      <c r="AG76" s="77">
        <v>1.88</v>
      </c>
      <c r="AH76" s="77">
        <v>51.98</v>
      </c>
      <c r="AI76" s="77">
        <v>52.55</v>
      </c>
      <c r="AJ76" s="77">
        <v>106.05</v>
      </c>
      <c r="AK76" s="77">
        <v>0</v>
      </c>
      <c r="AL76" s="77">
        <v>128252.34000000001</v>
      </c>
      <c r="AM76" s="77">
        <v>2442.0418728587742</v>
      </c>
      <c r="AN76" s="77">
        <v>5.0299999999999994</v>
      </c>
      <c r="AO76" s="77">
        <v>0</v>
      </c>
      <c r="AP76" s="77">
        <v>200.62</v>
      </c>
      <c r="AQ76" s="77">
        <v>-1.730000000000004</v>
      </c>
      <c r="AR76" s="363"/>
      <c r="AS76" s="19">
        <v>44255</v>
      </c>
      <c r="AT76" s="20" t="s">
        <v>1</v>
      </c>
      <c r="AU76" s="17" t="s">
        <v>293</v>
      </c>
      <c r="AV76" s="17">
        <v>2021</v>
      </c>
      <c r="AW76" s="266" t="s">
        <v>198</v>
      </c>
      <c r="AX76" s="380">
        <v>1.8</v>
      </c>
      <c r="AY76" s="380">
        <v>1.87</v>
      </c>
    </row>
    <row r="77" spans="1:51" x14ac:dyDescent="0.25">
      <c r="A77" s="5">
        <v>100</v>
      </c>
      <c r="B77" s="6" t="s">
        <v>79</v>
      </c>
      <c r="C77" s="77">
        <v>595253.16</v>
      </c>
      <c r="D77" s="77">
        <v>217215.49</v>
      </c>
      <c r="E77" s="77">
        <v>67500.47</v>
      </c>
      <c r="F77" s="77">
        <v>73336.01999999999</v>
      </c>
      <c r="G77" s="77">
        <v>148253.21</v>
      </c>
      <c r="H77" s="77">
        <v>3053.72</v>
      </c>
      <c r="I77" s="77">
        <v>434706.47</v>
      </c>
      <c r="J77" s="77">
        <v>227327</v>
      </c>
      <c r="K77" s="77">
        <v>306062</v>
      </c>
      <c r="L77" s="77">
        <v>238561.53</v>
      </c>
      <c r="M77" s="77">
        <v>465048.68</v>
      </c>
      <c r="N77" s="77">
        <v>91371.68</v>
      </c>
      <c r="O77" s="77">
        <v>421379.6700000001</v>
      </c>
      <c r="P77" s="77">
        <v>-264931.23000000004</v>
      </c>
      <c r="Q77" s="77">
        <v>171332.8900000001</v>
      </c>
      <c r="R77" s="77">
        <v>-93598.339999999938</v>
      </c>
      <c r="S77" s="77">
        <v>96652.049999999988</v>
      </c>
      <c r="T77" s="77">
        <v>13.64</v>
      </c>
      <c r="U77" s="77">
        <v>0</v>
      </c>
      <c r="V77" s="77">
        <v>0</v>
      </c>
      <c r="W77" s="77">
        <v>0</v>
      </c>
      <c r="X77" s="77">
        <v>213633.88</v>
      </c>
      <c r="Y77" s="77">
        <v>2611.61</v>
      </c>
      <c r="Z77" s="77">
        <v>16008.97</v>
      </c>
      <c r="AA77" s="77">
        <v>43.05</v>
      </c>
      <c r="AB77" s="77">
        <v>818.52</v>
      </c>
      <c r="AC77" s="77">
        <v>0</v>
      </c>
      <c r="AD77" s="77">
        <v>0</v>
      </c>
      <c r="AE77" s="77">
        <v>0</v>
      </c>
      <c r="AF77" s="77">
        <v>97513.31</v>
      </c>
      <c r="AG77" s="77">
        <v>703610.21000000008</v>
      </c>
      <c r="AH77" s="77">
        <v>158872.15</v>
      </c>
      <c r="AI77" s="77">
        <v>861390.33000000007</v>
      </c>
      <c r="AJ77" s="77">
        <v>440010.66</v>
      </c>
      <c r="AK77" s="77">
        <v>0</v>
      </c>
      <c r="AL77" s="77">
        <v>128644.46999999997</v>
      </c>
      <c r="AM77" s="77">
        <v>1.4203216015055773</v>
      </c>
      <c r="AN77" s="77">
        <v>59962.22</v>
      </c>
      <c r="AO77" s="77">
        <v>13373.8</v>
      </c>
      <c r="AP77" s="77">
        <v>271455.90999999992</v>
      </c>
      <c r="AQ77" s="77">
        <v>314797.89999999997</v>
      </c>
      <c r="AR77" s="363"/>
      <c r="AS77" s="19">
        <v>44255</v>
      </c>
      <c r="AT77" s="20" t="s">
        <v>1</v>
      </c>
      <c r="AU77" s="17" t="s">
        <v>292</v>
      </c>
      <c r="AV77" s="17">
        <v>2021</v>
      </c>
      <c r="AW77" s="266" t="s">
        <v>151</v>
      </c>
      <c r="AX77" s="380">
        <v>1.8</v>
      </c>
      <c r="AY77" s="380">
        <v>1.87</v>
      </c>
    </row>
    <row r="78" spans="1:51" x14ac:dyDescent="0.25">
      <c r="A78" s="5">
        <v>12</v>
      </c>
      <c r="B78" s="6" t="s">
        <v>81</v>
      </c>
      <c r="C78" s="77">
        <v>8306841.5</v>
      </c>
      <c r="D78" s="77">
        <v>3198028.6399999997</v>
      </c>
      <c r="E78" s="77">
        <v>2745008.2</v>
      </c>
      <c r="F78" s="77">
        <v>912862.20000000007</v>
      </c>
      <c r="G78" s="77">
        <v>1945577.67</v>
      </c>
      <c r="H78" s="77">
        <v>19532.46</v>
      </c>
      <c r="I78" s="77">
        <v>14365752.539999999</v>
      </c>
      <c r="J78" s="77">
        <v>120025043.26000001</v>
      </c>
      <c r="K78" s="77">
        <v>9733738.5500000007</v>
      </c>
      <c r="L78" s="77">
        <v>6988314.8600000003</v>
      </c>
      <c r="M78" s="77">
        <v>2474973.2599999998</v>
      </c>
      <c r="N78" s="77">
        <v>530862.82999999996</v>
      </c>
      <c r="O78" s="77">
        <v>6943584.0800000001</v>
      </c>
      <c r="P78" s="77">
        <v>-4693211.09</v>
      </c>
      <c r="Q78" s="77">
        <v>-966888.94999999972</v>
      </c>
      <c r="R78" s="77">
        <v>-5660100.0399999991</v>
      </c>
      <c r="S78" s="77">
        <v>5679632.5</v>
      </c>
      <c r="T78" s="77">
        <v>27461.9</v>
      </c>
      <c r="U78" s="77">
        <v>0</v>
      </c>
      <c r="V78" s="77">
        <v>0</v>
      </c>
      <c r="W78" s="77">
        <v>0</v>
      </c>
      <c r="X78" s="77">
        <v>6297743.2599999998</v>
      </c>
      <c r="Y78" s="77">
        <v>38995.910000000003</v>
      </c>
      <c r="Z78" s="77">
        <v>275678.42</v>
      </c>
      <c r="AA78" s="77">
        <v>329854.18</v>
      </c>
      <c r="AB78" s="77">
        <v>1044.01</v>
      </c>
      <c r="AC78" s="77">
        <v>0</v>
      </c>
      <c r="AD78" s="77">
        <v>0</v>
      </c>
      <c r="AE78" s="77">
        <v>0</v>
      </c>
      <c r="AF78" s="77">
        <v>0.14000000000000001</v>
      </c>
      <c r="AG78" s="77">
        <v>9463288.120000001</v>
      </c>
      <c r="AH78" s="77">
        <v>3275871.03</v>
      </c>
      <c r="AI78" s="77">
        <v>12684706.25</v>
      </c>
      <c r="AJ78" s="77">
        <v>5741122.1699999999</v>
      </c>
      <c r="AK78" s="77">
        <v>0</v>
      </c>
      <c r="AL78" s="77">
        <v>4632013.9899999984</v>
      </c>
      <c r="AM78" s="77">
        <v>1.4758720368547393</v>
      </c>
      <c r="AN78" s="77">
        <v>593246.04</v>
      </c>
      <c r="AO78" s="77">
        <v>319616.16000000003</v>
      </c>
      <c r="AP78" s="77">
        <v>3001781.5900000017</v>
      </c>
      <c r="AQ78" s="77">
        <v>4836552.8099999996</v>
      </c>
      <c r="AR78" s="363"/>
      <c r="AS78" s="19">
        <v>44255</v>
      </c>
      <c r="AT78" s="20" t="s">
        <v>1</v>
      </c>
      <c r="AU78" s="17" t="s">
        <v>292</v>
      </c>
      <c r="AV78" s="17">
        <v>2021</v>
      </c>
      <c r="AW78" s="266" t="s">
        <v>152</v>
      </c>
      <c r="AX78" s="380">
        <v>1.8</v>
      </c>
      <c r="AY78" s="380">
        <v>1.87</v>
      </c>
    </row>
    <row r="79" spans="1:51" x14ac:dyDescent="0.25">
      <c r="A79" s="5">
        <v>74</v>
      </c>
      <c r="B79" s="6" t="s">
        <v>82</v>
      </c>
      <c r="C79" s="77">
        <v>33311407.760000002</v>
      </c>
      <c r="D79" s="77">
        <v>17964252.16</v>
      </c>
      <c r="E79" s="77">
        <v>3431317.8000000003</v>
      </c>
      <c r="F79" s="77">
        <v>4160612.63</v>
      </c>
      <c r="G79" s="77">
        <v>2858584.85</v>
      </c>
      <c r="H79" s="77">
        <v>-2378528.12</v>
      </c>
      <c r="I79" s="77">
        <v>18292678.609999999</v>
      </c>
      <c r="J79" s="77">
        <v>6755983.7199999997</v>
      </c>
      <c r="K79" s="77">
        <v>6859817.7400000002</v>
      </c>
      <c r="L79" s="77">
        <v>1981079.87</v>
      </c>
      <c r="M79" s="77">
        <v>32580590.030000001</v>
      </c>
      <c r="N79" s="77">
        <v>22804488.190000001</v>
      </c>
      <c r="O79" s="77">
        <v>34198115.13000001</v>
      </c>
      <c r="P79" s="77">
        <v>-25870157.010000009</v>
      </c>
      <c r="Q79" s="77">
        <v>21948763.969999991</v>
      </c>
      <c r="R79" s="77">
        <v>-3921393.0400000177</v>
      </c>
      <c r="S79" s="77">
        <v>1542864.9199999981</v>
      </c>
      <c r="T79" s="77">
        <v>1443.01</v>
      </c>
      <c r="U79" s="77">
        <v>0</v>
      </c>
      <c r="V79" s="77">
        <v>0</v>
      </c>
      <c r="W79" s="77">
        <v>1124890</v>
      </c>
      <c r="X79" s="77">
        <v>17204418.640000001</v>
      </c>
      <c r="Y79" s="77">
        <v>43316.87</v>
      </c>
      <c r="Z79" s="77">
        <v>279248.95</v>
      </c>
      <c r="AA79" s="77">
        <v>9687100.0800000001</v>
      </c>
      <c r="AB79" s="77">
        <v>1324.03</v>
      </c>
      <c r="AC79" s="77">
        <v>0</v>
      </c>
      <c r="AD79" s="77">
        <v>0</v>
      </c>
      <c r="AE79" s="77">
        <v>515020.19</v>
      </c>
      <c r="AF79" s="77">
        <v>6261876.6200000001</v>
      </c>
      <c r="AG79" s="77">
        <v>34561669.899999999</v>
      </c>
      <c r="AH79" s="77">
        <v>26235805.989999998</v>
      </c>
      <c r="AI79" s="77">
        <v>60599617.790000007</v>
      </c>
      <c r="AJ79" s="77">
        <v>26406382.02</v>
      </c>
      <c r="AK79" s="77">
        <v>4879.3599999999997</v>
      </c>
      <c r="AL79" s="77">
        <v>11432860.869999999</v>
      </c>
      <c r="AM79" s="77">
        <v>2.6666420746624673</v>
      </c>
      <c r="AN79" s="77">
        <v>3274541.93</v>
      </c>
      <c r="AO79" s="77">
        <v>886070.69</v>
      </c>
      <c r="AP79" s="77">
        <v>19924760.940000005</v>
      </c>
      <c r="AQ79" s="77">
        <v>38775720.479999989</v>
      </c>
      <c r="AR79" s="363"/>
      <c r="AS79" s="19">
        <v>44255</v>
      </c>
      <c r="AT79" s="20" t="s">
        <v>1</v>
      </c>
      <c r="AU79" s="17" t="s">
        <v>293</v>
      </c>
      <c r="AV79" s="17">
        <v>2021</v>
      </c>
      <c r="AW79" s="266" t="s">
        <v>148</v>
      </c>
      <c r="AX79" s="380">
        <v>1.8</v>
      </c>
      <c r="AY79" s="380">
        <v>1.87</v>
      </c>
    </row>
    <row r="80" spans="1:51" x14ac:dyDescent="0.25">
      <c r="A80" s="5">
        <v>71</v>
      </c>
      <c r="B80" s="6" t="s">
        <v>83</v>
      </c>
      <c r="C80" s="77">
        <v>16380.439999999999</v>
      </c>
      <c r="D80" s="77">
        <v>24637.68</v>
      </c>
      <c r="E80" s="77">
        <v>141932.19</v>
      </c>
      <c r="F80" s="77">
        <v>33.85</v>
      </c>
      <c r="G80" s="77">
        <v>150837.86000000002</v>
      </c>
      <c r="H80" s="77">
        <v>-532980.81999999995</v>
      </c>
      <c r="I80" s="77">
        <v>4511667.7300000004</v>
      </c>
      <c r="J80" s="77">
        <v>10424.299999999999</v>
      </c>
      <c r="K80" s="77">
        <v>144359.16</v>
      </c>
      <c r="L80" s="77">
        <v>2426.98</v>
      </c>
      <c r="M80" s="77">
        <v>889478.94</v>
      </c>
      <c r="N80" s="77">
        <v>6.15</v>
      </c>
      <c r="O80" s="77">
        <v>-674642.10999999987</v>
      </c>
      <c r="P80" s="77">
        <v>515513.16000000003</v>
      </c>
      <c r="Q80" s="77">
        <v>-1160887.6000000001</v>
      </c>
      <c r="R80" s="77">
        <v>-645374.44000000006</v>
      </c>
      <c r="S80" s="77">
        <v>112393.61</v>
      </c>
      <c r="T80" s="77">
        <v>0</v>
      </c>
      <c r="U80" s="77">
        <v>0</v>
      </c>
      <c r="V80" s="77">
        <v>0</v>
      </c>
      <c r="W80" s="77">
        <v>0</v>
      </c>
      <c r="X80" s="77">
        <v>115472.73</v>
      </c>
      <c r="Y80" s="77">
        <v>3078.32</v>
      </c>
      <c r="Z80" s="77">
        <v>0.8</v>
      </c>
      <c r="AA80" s="77">
        <v>0</v>
      </c>
      <c r="AB80" s="77">
        <v>0</v>
      </c>
      <c r="AC80" s="77">
        <v>0</v>
      </c>
      <c r="AD80" s="77">
        <v>0</v>
      </c>
      <c r="AE80" s="77">
        <v>0</v>
      </c>
      <c r="AF80" s="77">
        <v>0</v>
      </c>
      <c r="AG80" s="77">
        <v>891905.90999999992</v>
      </c>
      <c r="AH80" s="77">
        <v>141938.34</v>
      </c>
      <c r="AI80" s="77">
        <v>1033819.27</v>
      </c>
      <c r="AJ80" s="77">
        <v>1708461.38</v>
      </c>
      <c r="AK80" s="77">
        <v>0</v>
      </c>
      <c r="AL80" s="77">
        <v>4367308.57</v>
      </c>
      <c r="AM80" s="77">
        <v>31.253075523576062</v>
      </c>
      <c r="AN80" s="77">
        <v>33.85</v>
      </c>
      <c r="AO80" s="77">
        <v>0</v>
      </c>
      <c r="AP80" s="77">
        <v>828037.55</v>
      </c>
      <c r="AQ80" s="77">
        <v>161652.67999999996</v>
      </c>
      <c r="AR80" s="363"/>
      <c r="AS80" s="19">
        <v>44255</v>
      </c>
      <c r="AT80" s="20" t="s">
        <v>1</v>
      </c>
      <c r="AU80" s="17" t="s">
        <v>293</v>
      </c>
      <c r="AV80" s="17">
        <v>2021</v>
      </c>
      <c r="AW80" s="266" t="s">
        <v>161</v>
      </c>
      <c r="AX80" s="380">
        <v>1.8</v>
      </c>
      <c r="AY80" s="380">
        <v>1.87</v>
      </c>
    </row>
    <row r="81" spans="1:51" x14ac:dyDescent="0.25">
      <c r="A81" s="5">
        <v>91</v>
      </c>
      <c r="B81" s="6" t="s">
        <v>106</v>
      </c>
      <c r="C81" s="77">
        <v>97517.069999999992</v>
      </c>
      <c r="D81" s="77">
        <v>5265.48</v>
      </c>
      <c r="E81" s="77">
        <v>12499.41</v>
      </c>
      <c r="F81" s="77">
        <v>20248.27</v>
      </c>
      <c r="G81" s="77">
        <v>107607.59</v>
      </c>
      <c r="H81" s="77">
        <v>-870541</v>
      </c>
      <c r="I81" s="77">
        <v>65655743.810000002</v>
      </c>
      <c r="J81" s="77">
        <v>12276205.890000001</v>
      </c>
      <c r="K81" s="77">
        <v>33719.1</v>
      </c>
      <c r="L81" s="77">
        <v>20773.36</v>
      </c>
      <c r="M81" s="77">
        <v>0</v>
      </c>
      <c r="N81" s="77">
        <v>429716.63</v>
      </c>
      <c r="O81" s="77">
        <v>104738.22000000003</v>
      </c>
      <c r="P81" s="77">
        <v>-140342.49000000005</v>
      </c>
      <c r="Q81" s="77">
        <v>304208.71999999997</v>
      </c>
      <c r="R81" s="77">
        <v>163866.22999999992</v>
      </c>
      <c r="S81" s="77">
        <v>-1034407.2300000001</v>
      </c>
      <c r="T81" s="77">
        <v>6.48</v>
      </c>
      <c r="U81" s="77">
        <v>0</v>
      </c>
      <c r="V81" s="77">
        <v>0</v>
      </c>
      <c r="W81" s="77">
        <v>0</v>
      </c>
      <c r="X81" s="77">
        <v>38761.370000000003</v>
      </c>
      <c r="Y81" s="77">
        <v>516.86</v>
      </c>
      <c r="Z81" s="77">
        <v>13634.63</v>
      </c>
      <c r="AA81" s="77">
        <v>514094.7</v>
      </c>
      <c r="AB81" s="77">
        <v>506226.95</v>
      </c>
      <c r="AC81" s="77">
        <v>0</v>
      </c>
      <c r="AD81" s="77">
        <v>0</v>
      </c>
      <c r="AE81" s="77">
        <v>0</v>
      </c>
      <c r="AF81" s="77">
        <v>38701.93</v>
      </c>
      <c r="AG81" s="77">
        <v>20773.36</v>
      </c>
      <c r="AH81" s="77">
        <v>442216.04000000004</v>
      </c>
      <c r="AI81" s="77">
        <v>462958.13</v>
      </c>
      <c r="AJ81" s="77">
        <v>358219.91</v>
      </c>
      <c r="AK81" s="77">
        <v>0</v>
      </c>
      <c r="AL81" s="77">
        <v>65622024.710000001</v>
      </c>
      <c r="AM81" s="77">
        <v>1947.1380852395232</v>
      </c>
      <c r="AN81" s="77">
        <v>20248.27</v>
      </c>
      <c r="AO81" s="77">
        <v>0</v>
      </c>
      <c r="AP81" s="77">
        <v>78693.779999999984</v>
      </c>
      <c r="AQ81" s="77">
        <v>91180.410000000033</v>
      </c>
      <c r="AR81" s="363"/>
      <c r="AS81" s="19">
        <v>44255</v>
      </c>
      <c r="AT81" s="20" t="s">
        <v>1</v>
      </c>
      <c r="AU81" s="17" t="s">
        <v>293</v>
      </c>
      <c r="AV81" s="17">
        <v>2021</v>
      </c>
      <c r="AW81" s="266" t="s">
        <v>192</v>
      </c>
      <c r="AX81" s="380">
        <v>1.8</v>
      </c>
      <c r="AY81" s="380">
        <v>1.87</v>
      </c>
    </row>
    <row r="82" spans="1:51" x14ac:dyDescent="0.25">
      <c r="A82" s="5">
        <v>73</v>
      </c>
      <c r="B82" s="6" t="s">
        <v>84</v>
      </c>
      <c r="C82" s="77">
        <v>0</v>
      </c>
      <c r="D82" s="77">
        <v>0</v>
      </c>
      <c r="E82" s="77">
        <v>0</v>
      </c>
      <c r="F82" s="77">
        <v>0</v>
      </c>
      <c r="G82" s="77">
        <v>51190.02</v>
      </c>
      <c r="H82" s="77">
        <v>-141044.18</v>
      </c>
      <c r="I82" s="77">
        <v>15155.21</v>
      </c>
      <c r="J82" s="77">
        <v>235329.93</v>
      </c>
      <c r="K82" s="77">
        <v>0</v>
      </c>
      <c r="L82" s="77">
        <v>0</v>
      </c>
      <c r="M82" s="77">
        <v>0</v>
      </c>
      <c r="N82" s="77">
        <v>0</v>
      </c>
      <c r="O82" s="77">
        <v>-1427.87</v>
      </c>
      <c r="P82" s="77">
        <v>-49762.149999999994</v>
      </c>
      <c r="Q82" s="77">
        <v>-571.15</v>
      </c>
      <c r="R82" s="77">
        <v>-50333.299999999996</v>
      </c>
      <c r="S82" s="77">
        <v>-90710.890000000014</v>
      </c>
      <c r="T82" s="77">
        <v>0.15</v>
      </c>
      <c r="U82" s="77">
        <v>0</v>
      </c>
      <c r="V82" s="77">
        <v>0</v>
      </c>
      <c r="W82" s="77">
        <v>0</v>
      </c>
      <c r="X82" s="77">
        <v>133604.57999999999</v>
      </c>
      <c r="Y82" s="77">
        <v>1044.69</v>
      </c>
      <c r="Z82" s="77">
        <v>0.26</v>
      </c>
      <c r="AA82" s="77">
        <v>12.6</v>
      </c>
      <c r="AB82" s="77">
        <v>1.9</v>
      </c>
      <c r="AC82" s="77">
        <v>0</v>
      </c>
      <c r="AD82" s="77">
        <v>0</v>
      </c>
      <c r="AE82" s="77">
        <v>0</v>
      </c>
      <c r="AF82" s="77">
        <v>223256.17</v>
      </c>
      <c r="AG82" s="77">
        <v>0</v>
      </c>
      <c r="AH82" s="77">
        <v>0</v>
      </c>
      <c r="AI82" s="77">
        <v>0</v>
      </c>
      <c r="AJ82" s="77">
        <v>1427.87</v>
      </c>
      <c r="AK82" s="77">
        <v>0</v>
      </c>
      <c r="AL82" s="77">
        <v>15155.21</v>
      </c>
      <c r="AM82" s="5"/>
      <c r="AN82" s="77">
        <v>0</v>
      </c>
      <c r="AO82" s="77">
        <v>0</v>
      </c>
      <c r="AP82" s="77">
        <v>1427.87</v>
      </c>
      <c r="AQ82" s="77">
        <v>0</v>
      </c>
      <c r="AR82" s="363"/>
      <c r="AS82" s="19">
        <v>44255</v>
      </c>
      <c r="AT82" s="20" t="s">
        <v>1</v>
      </c>
      <c r="AU82" s="17" t="s">
        <v>293</v>
      </c>
      <c r="AV82" s="17">
        <v>2021</v>
      </c>
      <c r="AW82" s="266" t="s">
        <v>190</v>
      </c>
      <c r="AX82" s="380">
        <v>1.8</v>
      </c>
      <c r="AY82" s="380">
        <v>1.87</v>
      </c>
    </row>
    <row r="83" spans="1:51" x14ac:dyDescent="0.25">
      <c r="A83" s="5">
        <v>46</v>
      </c>
      <c r="B83" s="6" t="s">
        <v>85</v>
      </c>
      <c r="C83" s="77">
        <v>324434.53999999998</v>
      </c>
      <c r="D83" s="77">
        <v>54179.16</v>
      </c>
      <c r="E83" s="77">
        <v>96847.53</v>
      </c>
      <c r="F83" s="77">
        <v>61503.31</v>
      </c>
      <c r="G83" s="77">
        <v>68332.11</v>
      </c>
      <c r="H83" s="77">
        <v>20008.78</v>
      </c>
      <c r="I83" s="77">
        <v>9197196.5800000001</v>
      </c>
      <c r="J83" s="77">
        <v>879031.62</v>
      </c>
      <c r="K83" s="77">
        <v>502892.84</v>
      </c>
      <c r="L83" s="77">
        <v>406043.93000000005</v>
      </c>
      <c r="M83" s="77">
        <v>31515.200000000001</v>
      </c>
      <c r="N83" s="77">
        <v>3.14</v>
      </c>
      <c r="O83" s="77">
        <v>176974.97999999995</v>
      </c>
      <c r="P83" s="77">
        <v>-36555.020000000062</v>
      </c>
      <c r="Q83" s="77">
        <v>-4495.0599999999986</v>
      </c>
      <c r="R83" s="77">
        <v>-41050.08000000006</v>
      </c>
      <c r="S83" s="77">
        <v>61058.86</v>
      </c>
      <c r="T83" s="77">
        <v>69683.86</v>
      </c>
      <c r="U83" s="77">
        <v>0</v>
      </c>
      <c r="V83" s="77">
        <v>0</v>
      </c>
      <c r="W83" s="77">
        <v>0</v>
      </c>
      <c r="X83" s="77">
        <v>0</v>
      </c>
      <c r="Y83" s="77">
        <v>1394.53</v>
      </c>
      <c r="Z83" s="77">
        <v>796.25</v>
      </c>
      <c r="AA83" s="77">
        <v>5351.48</v>
      </c>
      <c r="AB83" s="77">
        <v>1082.74</v>
      </c>
      <c r="AC83" s="77">
        <v>0</v>
      </c>
      <c r="AD83" s="77">
        <v>0</v>
      </c>
      <c r="AE83" s="77">
        <v>0</v>
      </c>
      <c r="AF83" s="77">
        <v>0</v>
      </c>
      <c r="AG83" s="77">
        <v>437559.13</v>
      </c>
      <c r="AH83" s="77">
        <v>96850.67</v>
      </c>
      <c r="AI83" s="77">
        <v>533856.82999999996</v>
      </c>
      <c r="AJ83" s="77">
        <v>356881.85</v>
      </c>
      <c r="AK83" s="77">
        <v>0</v>
      </c>
      <c r="AL83" s="77">
        <v>8694303.7400000002</v>
      </c>
      <c r="AM83" s="77">
        <v>18.288581281053833</v>
      </c>
      <c r="AN83" s="77">
        <v>34207.740000000005</v>
      </c>
      <c r="AO83" s="77">
        <v>27295.58</v>
      </c>
      <c r="AP83" s="77">
        <v>122636.18000000005</v>
      </c>
      <c r="AQ83" s="77">
        <v>29355.78</v>
      </c>
      <c r="AR83" s="363"/>
      <c r="AS83" s="19">
        <v>44255</v>
      </c>
      <c r="AT83" s="20" t="s">
        <v>1</v>
      </c>
      <c r="AU83" s="17" t="s">
        <v>292</v>
      </c>
      <c r="AV83" s="17">
        <v>2021</v>
      </c>
      <c r="AW83" s="266" t="s">
        <v>176</v>
      </c>
      <c r="AX83" s="380">
        <v>1.8</v>
      </c>
      <c r="AY83" s="380">
        <v>1.87</v>
      </c>
    </row>
    <row r="84" spans="1:51" x14ac:dyDescent="0.25">
      <c r="A84" s="5">
        <v>51</v>
      </c>
      <c r="B84" s="6" t="s">
        <v>86</v>
      </c>
      <c r="C84" s="77">
        <v>626179.48</v>
      </c>
      <c r="D84" s="77">
        <v>95401.68</v>
      </c>
      <c r="E84" s="77">
        <v>744816.45000000007</v>
      </c>
      <c r="F84" s="77">
        <v>35131.949999999997</v>
      </c>
      <c r="G84" s="77">
        <v>726438.62</v>
      </c>
      <c r="H84" s="77">
        <v>190352.1</v>
      </c>
      <c r="I84" s="77">
        <v>10376786.65</v>
      </c>
      <c r="J84" s="77">
        <v>11443841.560000001</v>
      </c>
      <c r="K84" s="77">
        <v>1340046.08</v>
      </c>
      <c r="L84" s="77">
        <v>595229.63</v>
      </c>
      <c r="M84" s="77">
        <v>80125.570000000007</v>
      </c>
      <c r="N84" s="77">
        <v>8.84</v>
      </c>
      <c r="O84" s="77">
        <v>711863.31</v>
      </c>
      <c r="P84" s="77">
        <v>-942656.07999999984</v>
      </c>
      <c r="Q84" s="77">
        <v>-3721.6000000000149</v>
      </c>
      <c r="R84" s="77">
        <v>-946377.67999999982</v>
      </c>
      <c r="S84" s="77">
        <v>1136729.7800000003</v>
      </c>
      <c r="T84" s="77">
        <v>0</v>
      </c>
      <c r="U84" s="77">
        <v>0</v>
      </c>
      <c r="V84" s="77">
        <v>0</v>
      </c>
      <c r="W84" s="77">
        <v>0</v>
      </c>
      <c r="X84" s="77">
        <v>5090301.74</v>
      </c>
      <c r="Y84" s="77">
        <v>13939.29</v>
      </c>
      <c r="Z84" s="77">
        <v>17820.759999999998</v>
      </c>
      <c r="AA84" s="77">
        <v>954063.73</v>
      </c>
      <c r="AB84" s="77">
        <v>919.13</v>
      </c>
      <c r="AC84" s="77">
        <v>0</v>
      </c>
      <c r="AD84" s="77">
        <v>0</v>
      </c>
      <c r="AE84" s="77">
        <v>0</v>
      </c>
      <c r="AF84" s="77">
        <v>2966829.05</v>
      </c>
      <c r="AG84" s="77">
        <v>675355.2</v>
      </c>
      <c r="AH84" s="77">
        <v>744825.28999999992</v>
      </c>
      <c r="AI84" s="77">
        <v>1420051.47</v>
      </c>
      <c r="AJ84" s="77">
        <v>708188.15999999992</v>
      </c>
      <c r="AK84" s="77">
        <v>0</v>
      </c>
      <c r="AL84" s="77">
        <v>9036740.5700000003</v>
      </c>
      <c r="AM84" s="77">
        <v>7.7436043467997759</v>
      </c>
      <c r="AN84" s="77">
        <v>22963.35</v>
      </c>
      <c r="AO84" s="77">
        <v>12168.59</v>
      </c>
      <c r="AP84" s="77">
        <v>164631.07999999996</v>
      </c>
      <c r="AQ84" s="77">
        <v>345716.6</v>
      </c>
      <c r="AR84" s="363"/>
      <c r="AS84" s="19">
        <v>44255</v>
      </c>
      <c r="AT84" s="20" t="s">
        <v>1</v>
      </c>
      <c r="AU84" s="17" t="s">
        <v>292</v>
      </c>
      <c r="AV84" s="17">
        <v>2021</v>
      </c>
      <c r="AW84" s="266" t="s">
        <v>179</v>
      </c>
      <c r="AX84" s="380">
        <v>1.8</v>
      </c>
      <c r="AY84" s="380">
        <v>1.87</v>
      </c>
    </row>
    <row r="85" spans="1:51" x14ac:dyDescent="0.25">
      <c r="A85" s="5">
        <v>117</v>
      </c>
      <c r="B85" s="6" t="s">
        <v>87</v>
      </c>
      <c r="C85" s="77">
        <v>5104187.68</v>
      </c>
      <c r="D85" s="77">
        <v>3077849.43</v>
      </c>
      <c r="E85" s="77">
        <v>247085.41999999998</v>
      </c>
      <c r="F85" s="77">
        <v>765378.64</v>
      </c>
      <c r="G85" s="77">
        <v>1402282.8800000001</v>
      </c>
      <c r="H85" s="77">
        <v>16365.11</v>
      </c>
      <c r="I85" s="77">
        <v>6741659.5</v>
      </c>
      <c r="J85" s="77">
        <v>2892983.32</v>
      </c>
      <c r="K85" s="77">
        <v>687125.16</v>
      </c>
      <c r="L85" s="77">
        <v>440039.73</v>
      </c>
      <c r="M85" s="77">
        <v>7312407.4699999997</v>
      </c>
      <c r="N85" s="77">
        <v>4683122.58</v>
      </c>
      <c r="O85" s="77">
        <v>4312782.9100000011</v>
      </c>
      <c r="P85" s="77">
        <v>-4454106.1800000025</v>
      </c>
      <c r="Q85" s="77">
        <v>4514027.1399999969</v>
      </c>
      <c r="R85" s="77">
        <v>59920.959999994375</v>
      </c>
      <c r="S85" s="77">
        <v>-43555.840000000084</v>
      </c>
      <c r="T85" s="77">
        <v>72.819999999999993</v>
      </c>
      <c r="U85" s="77">
        <v>0</v>
      </c>
      <c r="V85" s="77">
        <v>0</v>
      </c>
      <c r="W85" s="77">
        <v>2758.59</v>
      </c>
      <c r="X85" s="77">
        <v>920456.17</v>
      </c>
      <c r="Y85" s="77">
        <v>15344.87</v>
      </c>
      <c r="Z85" s="77">
        <v>68754.31</v>
      </c>
      <c r="AA85" s="77">
        <v>20621.810000000001</v>
      </c>
      <c r="AB85" s="77">
        <v>4647.16</v>
      </c>
      <c r="AC85" s="77">
        <v>0</v>
      </c>
      <c r="AD85" s="77">
        <v>0</v>
      </c>
      <c r="AE85" s="77">
        <v>0</v>
      </c>
      <c r="AF85" s="77">
        <v>857475.27</v>
      </c>
      <c r="AG85" s="77">
        <v>7752447.1899999995</v>
      </c>
      <c r="AH85" s="77">
        <v>4930208</v>
      </c>
      <c r="AI85" s="77">
        <v>12681631.41</v>
      </c>
      <c r="AJ85" s="77">
        <v>8368848.5</v>
      </c>
      <c r="AK85" s="77">
        <v>0</v>
      </c>
      <c r="AL85" s="77">
        <v>6054534.3399999999</v>
      </c>
      <c r="AM85" s="77">
        <v>9.8113995709311528</v>
      </c>
      <c r="AN85" s="77">
        <v>721155.38</v>
      </c>
      <c r="AO85" s="77">
        <v>44223.270000000004</v>
      </c>
      <c r="AP85" s="77">
        <v>3606719.7299999986</v>
      </c>
      <c r="AQ85" s="77">
        <v>5893164.379999999</v>
      </c>
      <c r="AR85" s="363"/>
      <c r="AS85" s="19">
        <v>44255</v>
      </c>
      <c r="AT85" s="20" t="s">
        <v>1</v>
      </c>
      <c r="AU85" s="17" t="s">
        <v>292</v>
      </c>
      <c r="AV85" s="17">
        <v>2021</v>
      </c>
      <c r="AW85" s="266" t="s">
        <v>155</v>
      </c>
      <c r="AX85" s="380">
        <v>1.8</v>
      </c>
      <c r="AY85" s="380">
        <v>1.87</v>
      </c>
    </row>
    <row r="86" spans="1:51" x14ac:dyDescent="0.25">
      <c r="A86" s="5">
        <v>78</v>
      </c>
      <c r="B86" s="6" t="s">
        <v>88</v>
      </c>
      <c r="C86" s="77">
        <v>14434.13</v>
      </c>
      <c r="D86" s="77">
        <v>0</v>
      </c>
      <c r="E86" s="77">
        <v>1.9300000000000002</v>
      </c>
      <c r="F86" s="77">
        <v>2180.27</v>
      </c>
      <c r="G86" s="77">
        <v>14994.78</v>
      </c>
      <c r="H86" s="77">
        <v>29091.17</v>
      </c>
      <c r="I86" s="77">
        <v>108907.52</v>
      </c>
      <c r="J86" s="77">
        <v>107788.54</v>
      </c>
      <c r="K86" s="77">
        <v>11119.46</v>
      </c>
      <c r="L86" s="77">
        <v>11117.539999999999</v>
      </c>
      <c r="M86" s="77">
        <v>35010.81</v>
      </c>
      <c r="N86" s="77">
        <v>0</v>
      </c>
      <c r="O86" s="77">
        <v>14123.84</v>
      </c>
      <c r="P86" s="77">
        <v>-16864.759999999995</v>
      </c>
      <c r="Q86" s="77">
        <v>4776.57</v>
      </c>
      <c r="R86" s="77">
        <v>-12088.189999999995</v>
      </c>
      <c r="S86" s="77">
        <v>41179.370000000003</v>
      </c>
      <c r="T86" s="77">
        <v>1514.39</v>
      </c>
      <c r="U86" s="77">
        <v>3.25</v>
      </c>
      <c r="V86" s="77">
        <v>0</v>
      </c>
      <c r="W86" s="77">
        <v>0</v>
      </c>
      <c r="X86" s="77">
        <v>40696.22</v>
      </c>
      <c r="Y86" s="77">
        <v>294.02</v>
      </c>
      <c r="Z86" s="77">
        <v>735.82</v>
      </c>
      <c r="AA86" s="77">
        <v>0</v>
      </c>
      <c r="AB86" s="77">
        <v>4.55</v>
      </c>
      <c r="AC86" s="77">
        <v>0</v>
      </c>
      <c r="AD86" s="77">
        <v>0</v>
      </c>
      <c r="AE86" s="77">
        <v>0</v>
      </c>
      <c r="AF86" s="77">
        <v>0.11</v>
      </c>
      <c r="AG86" s="77">
        <v>46128.340000000004</v>
      </c>
      <c r="AH86" s="77">
        <v>1.9300000000000002</v>
      </c>
      <c r="AI86" s="77">
        <v>46119.24</v>
      </c>
      <c r="AJ86" s="77">
        <v>31995.4</v>
      </c>
      <c r="AK86" s="77">
        <v>0</v>
      </c>
      <c r="AL86" s="77">
        <v>97788.06</v>
      </c>
      <c r="AM86" s="77">
        <v>9.7943173499432543</v>
      </c>
      <c r="AN86" s="77">
        <v>1757.48</v>
      </c>
      <c r="AO86" s="77">
        <v>422.8</v>
      </c>
      <c r="AP86" s="77">
        <v>311.06999999999243</v>
      </c>
      <c r="AQ86" s="77">
        <v>0.79</v>
      </c>
      <c r="AR86" s="363"/>
      <c r="AS86" s="19">
        <v>44255</v>
      </c>
      <c r="AT86" s="20" t="s">
        <v>1</v>
      </c>
      <c r="AU86" s="17" t="s">
        <v>292</v>
      </c>
      <c r="AV86" s="17">
        <v>2021</v>
      </c>
      <c r="AW86" s="266" t="s">
        <v>185</v>
      </c>
      <c r="AX86" s="380">
        <v>1.8</v>
      </c>
      <c r="AY86" s="380">
        <v>1.87</v>
      </c>
    </row>
    <row r="87" spans="1:51" x14ac:dyDescent="0.25">
      <c r="A87" s="5">
        <v>80</v>
      </c>
      <c r="B87" s="6" t="s">
        <v>89</v>
      </c>
      <c r="C87" s="77">
        <v>15906287.1</v>
      </c>
      <c r="D87" s="77">
        <v>6720497.4799999995</v>
      </c>
      <c r="E87" s="77">
        <v>668038.19999999995</v>
      </c>
      <c r="F87" s="77">
        <v>1444672.61</v>
      </c>
      <c r="G87" s="77">
        <v>3055119.65</v>
      </c>
      <c r="H87" s="77">
        <v>21120.51</v>
      </c>
      <c r="I87" s="77">
        <v>21985408.530000001</v>
      </c>
      <c r="J87" s="77">
        <v>31521344.760000002</v>
      </c>
      <c r="K87" s="77">
        <v>1014401.13</v>
      </c>
      <c r="L87" s="77">
        <v>346362.93000000005</v>
      </c>
      <c r="M87" s="77">
        <v>9707168.3300000001</v>
      </c>
      <c r="N87" s="77">
        <v>124978474.24000001</v>
      </c>
      <c r="O87" s="77">
        <v>58705519.349999994</v>
      </c>
      <c r="P87" s="77">
        <v>-54019521.989999995</v>
      </c>
      <c r="Q87" s="77">
        <v>55353886.719999991</v>
      </c>
      <c r="R87" s="77">
        <v>1334364.7299999967</v>
      </c>
      <c r="S87" s="77">
        <v>-1313244.2399999993</v>
      </c>
      <c r="T87" s="77">
        <v>143.09</v>
      </c>
      <c r="U87" s="77">
        <v>0</v>
      </c>
      <c r="V87" s="77">
        <v>0</v>
      </c>
      <c r="W87" s="77">
        <v>364.41</v>
      </c>
      <c r="X87" s="77">
        <v>6868021.1900000004</v>
      </c>
      <c r="Y87" s="77">
        <v>48560.58</v>
      </c>
      <c r="Z87" s="77">
        <v>203841.13</v>
      </c>
      <c r="AA87" s="77">
        <v>7689301.5099999998</v>
      </c>
      <c r="AB87" s="77">
        <v>13744.74</v>
      </c>
      <c r="AC87" s="77">
        <v>0</v>
      </c>
      <c r="AD87" s="77">
        <v>0</v>
      </c>
      <c r="AE87" s="77">
        <v>0</v>
      </c>
      <c r="AF87" s="77">
        <v>226324.97</v>
      </c>
      <c r="AG87" s="77">
        <v>10053531.260000002</v>
      </c>
      <c r="AH87" s="77">
        <v>125646512.44</v>
      </c>
      <c r="AI87" s="77">
        <v>135682338.06999999</v>
      </c>
      <c r="AJ87" s="77">
        <v>76976818.719999999</v>
      </c>
      <c r="AK87" s="77">
        <v>0</v>
      </c>
      <c r="AL87" s="77">
        <v>20971007.400000002</v>
      </c>
      <c r="AM87" s="77">
        <v>21.673288682160678</v>
      </c>
      <c r="AN87" s="77">
        <v>1335328.3900000001</v>
      </c>
      <c r="AO87" s="77">
        <v>109344.20999999999</v>
      </c>
      <c r="AP87" s="77">
        <v>11515617.6</v>
      </c>
      <c r="AQ87" s="77">
        <v>61035347.339999989</v>
      </c>
      <c r="AR87" s="363"/>
      <c r="AS87" s="19">
        <v>44255</v>
      </c>
      <c r="AT87" s="20" t="s">
        <v>1</v>
      </c>
      <c r="AU87" s="17" t="s">
        <v>292</v>
      </c>
      <c r="AV87" s="17">
        <v>2021</v>
      </c>
      <c r="AW87" s="266" t="s">
        <v>288</v>
      </c>
      <c r="AX87" s="380">
        <v>1.8</v>
      </c>
      <c r="AY87" s="380">
        <v>1.87</v>
      </c>
    </row>
    <row r="88" spans="1:51" x14ac:dyDescent="0.25">
      <c r="A88" s="5">
        <v>2</v>
      </c>
      <c r="B88" s="6" t="s">
        <v>90</v>
      </c>
      <c r="C88" s="77">
        <v>370417.45999999996</v>
      </c>
      <c r="D88" s="77">
        <v>925.32</v>
      </c>
      <c r="E88" s="77">
        <v>3504.38</v>
      </c>
      <c r="F88" s="77">
        <v>1393.8100000000002</v>
      </c>
      <c r="G88" s="77">
        <v>104071.47</v>
      </c>
      <c r="H88" s="77">
        <v>51723.05</v>
      </c>
      <c r="I88" s="77">
        <v>4966636.1100000003</v>
      </c>
      <c r="J88" s="77">
        <v>4376953.49</v>
      </c>
      <c r="K88" s="77">
        <v>49895.95</v>
      </c>
      <c r="L88" s="77">
        <v>46391.57</v>
      </c>
      <c r="M88" s="77">
        <v>64.739999999999995</v>
      </c>
      <c r="N88" s="77">
        <v>3.19</v>
      </c>
      <c r="O88" s="77">
        <v>33534.859999999993</v>
      </c>
      <c r="P88" s="77">
        <v>230492</v>
      </c>
      <c r="Q88" s="77">
        <v>-195434.55000000002</v>
      </c>
      <c r="R88" s="77">
        <v>35057.449999999983</v>
      </c>
      <c r="S88" s="77">
        <v>16665.599999999999</v>
      </c>
      <c r="T88" s="77">
        <v>13031.35</v>
      </c>
      <c r="U88" s="77">
        <v>0</v>
      </c>
      <c r="V88" s="77">
        <v>0</v>
      </c>
      <c r="W88" s="77">
        <v>4600</v>
      </c>
      <c r="X88" s="77">
        <v>6900.26</v>
      </c>
      <c r="Y88" s="77">
        <v>2113.6999999999998</v>
      </c>
      <c r="Z88" s="77">
        <v>0</v>
      </c>
      <c r="AA88" s="77">
        <v>4155.33</v>
      </c>
      <c r="AB88" s="77">
        <v>0</v>
      </c>
      <c r="AC88" s="77">
        <v>0</v>
      </c>
      <c r="AD88" s="77">
        <v>0</v>
      </c>
      <c r="AE88" s="77">
        <v>0</v>
      </c>
      <c r="AF88" s="77">
        <v>1596.98</v>
      </c>
      <c r="AG88" s="77">
        <v>46456.31</v>
      </c>
      <c r="AH88" s="77">
        <v>3507.57</v>
      </c>
      <c r="AI88" s="77">
        <v>49905.99</v>
      </c>
      <c r="AJ88" s="77">
        <v>16371.130000000001</v>
      </c>
      <c r="AK88" s="77">
        <v>0</v>
      </c>
      <c r="AL88" s="77">
        <v>4916740.16</v>
      </c>
      <c r="AM88" s="77">
        <v>99.539864658354048</v>
      </c>
      <c r="AN88" s="77">
        <v>1393.8100000000002</v>
      </c>
      <c r="AO88" s="77">
        <v>0</v>
      </c>
      <c r="AP88" s="77">
        <v>336803.97</v>
      </c>
      <c r="AQ88" s="77">
        <v>846.69999999999936</v>
      </c>
      <c r="AR88" s="363"/>
      <c r="AS88" s="19">
        <v>44255</v>
      </c>
      <c r="AT88" s="20" t="s">
        <v>1</v>
      </c>
      <c r="AU88" s="17" t="s">
        <v>292</v>
      </c>
      <c r="AV88" s="17">
        <v>2021</v>
      </c>
      <c r="AW88" s="266" t="s">
        <v>168</v>
      </c>
      <c r="AX88" s="380">
        <v>1.8</v>
      </c>
      <c r="AY88" s="380">
        <v>1.87</v>
      </c>
    </row>
    <row r="89" spans="1:51" x14ac:dyDescent="0.25">
      <c r="A89" s="5">
        <v>115</v>
      </c>
      <c r="B89" s="6" t="s">
        <v>290</v>
      </c>
      <c r="C89" s="77">
        <v>0.06</v>
      </c>
      <c r="D89" s="77">
        <v>0</v>
      </c>
      <c r="E89" s="77">
        <v>0</v>
      </c>
      <c r="F89" s="77">
        <v>0</v>
      </c>
      <c r="G89" s="77">
        <v>4749.5300000000007</v>
      </c>
      <c r="H89" s="77">
        <v>105753.37</v>
      </c>
      <c r="I89" s="77">
        <v>149815.76999999999</v>
      </c>
      <c r="J89" s="77">
        <v>272647.03999999998</v>
      </c>
      <c r="K89" s="77">
        <v>12.25</v>
      </c>
      <c r="L89" s="77">
        <v>12.25</v>
      </c>
      <c r="M89" s="77">
        <v>0</v>
      </c>
      <c r="N89" s="77">
        <v>0</v>
      </c>
      <c r="O89" s="77">
        <v>-2.5</v>
      </c>
      <c r="P89" s="77">
        <v>-4746.97</v>
      </c>
      <c r="Q89" s="77">
        <v>0</v>
      </c>
      <c r="R89" s="77">
        <v>-4746.97</v>
      </c>
      <c r="S89" s="77">
        <v>110500.32</v>
      </c>
      <c r="T89" s="77">
        <v>4.72</v>
      </c>
      <c r="U89" s="77">
        <v>0</v>
      </c>
      <c r="V89" s="77">
        <v>0</v>
      </c>
      <c r="W89" s="77">
        <v>0</v>
      </c>
      <c r="X89" s="77">
        <v>110835.52</v>
      </c>
      <c r="Y89" s="77">
        <v>96.93</v>
      </c>
      <c r="Z89" s="77">
        <v>74.05</v>
      </c>
      <c r="AA89" s="77">
        <v>0</v>
      </c>
      <c r="AB89" s="77">
        <v>0.01</v>
      </c>
      <c r="AC89" s="77">
        <v>0</v>
      </c>
      <c r="AD89" s="77">
        <v>0</v>
      </c>
      <c r="AE89" s="77">
        <v>168.94</v>
      </c>
      <c r="AF89" s="77">
        <v>0</v>
      </c>
      <c r="AG89" s="77">
        <v>12.25</v>
      </c>
      <c r="AH89" s="77">
        <v>0</v>
      </c>
      <c r="AI89" s="77">
        <v>11.88</v>
      </c>
      <c r="AJ89" s="77">
        <v>14.38</v>
      </c>
      <c r="AK89" s="77">
        <v>0</v>
      </c>
      <c r="AL89" s="77">
        <v>149803.51999999999</v>
      </c>
      <c r="AM89" s="77">
        <v>12229.858775510203</v>
      </c>
      <c r="AN89" s="77">
        <v>0</v>
      </c>
      <c r="AO89" s="77">
        <v>0</v>
      </c>
      <c r="AP89" s="77">
        <v>2.5600000000000005</v>
      </c>
      <c r="AQ89" s="77">
        <v>0</v>
      </c>
      <c r="AR89" s="363"/>
      <c r="AS89" s="19">
        <v>44255</v>
      </c>
      <c r="AT89" s="20" t="s">
        <v>1</v>
      </c>
      <c r="AU89" s="17" t="s">
        <v>292</v>
      </c>
      <c r="AV89" s="17">
        <v>2021</v>
      </c>
      <c r="AW89" s="266" t="s">
        <v>291</v>
      </c>
      <c r="AX89" s="380">
        <v>1.8</v>
      </c>
      <c r="AY89" s="380">
        <v>1.87</v>
      </c>
    </row>
    <row r="90" spans="1:51" x14ac:dyDescent="0.25">
      <c r="A90" s="5">
        <v>106</v>
      </c>
      <c r="B90" s="6" t="s">
        <v>92</v>
      </c>
      <c r="C90" s="77">
        <v>102359.85</v>
      </c>
      <c r="D90" s="77">
        <v>11.47</v>
      </c>
      <c r="E90" s="77">
        <v>198.73</v>
      </c>
      <c r="F90" s="77">
        <v>21080.27</v>
      </c>
      <c r="G90" s="77">
        <v>45249.020000000004</v>
      </c>
      <c r="H90" s="77">
        <v>79.86</v>
      </c>
      <c r="I90" s="77">
        <v>305162.96999999997</v>
      </c>
      <c r="J90" s="77">
        <v>7770.98</v>
      </c>
      <c r="K90" s="77">
        <v>64615.99</v>
      </c>
      <c r="L90" s="77">
        <v>64417.25</v>
      </c>
      <c r="M90" s="77">
        <v>68008.86</v>
      </c>
      <c r="N90" s="77">
        <v>11.85</v>
      </c>
      <c r="O90" s="77">
        <v>68404.619999999966</v>
      </c>
      <c r="P90" s="77">
        <v>-32385.529999999962</v>
      </c>
      <c r="Q90" s="77">
        <v>8845.7700000000114</v>
      </c>
      <c r="R90" s="77">
        <v>-23539.759999999951</v>
      </c>
      <c r="S90" s="77">
        <v>23619.64</v>
      </c>
      <c r="T90" s="77">
        <v>0.02</v>
      </c>
      <c r="U90" s="77">
        <v>0</v>
      </c>
      <c r="V90" s="77">
        <v>0</v>
      </c>
      <c r="W90" s="77">
        <v>0</v>
      </c>
      <c r="X90" s="77">
        <v>27496.05</v>
      </c>
      <c r="Y90" s="77">
        <v>918.22</v>
      </c>
      <c r="Z90" s="77">
        <v>284.45999999999998</v>
      </c>
      <c r="AA90" s="77">
        <v>840</v>
      </c>
      <c r="AB90" s="77">
        <v>317.02999999999997</v>
      </c>
      <c r="AC90" s="77">
        <v>0</v>
      </c>
      <c r="AD90" s="77">
        <v>0</v>
      </c>
      <c r="AE90" s="77">
        <v>0</v>
      </c>
      <c r="AF90" s="77">
        <v>1516.73</v>
      </c>
      <c r="AG90" s="77">
        <v>132426.12</v>
      </c>
      <c r="AH90" s="77">
        <v>210.57999999999998</v>
      </c>
      <c r="AI90" s="77">
        <v>132581.87999999998</v>
      </c>
      <c r="AJ90" s="77">
        <v>64177.26</v>
      </c>
      <c r="AK90" s="77">
        <v>0</v>
      </c>
      <c r="AL90" s="77">
        <v>240546.97999999998</v>
      </c>
      <c r="AM90" s="77">
        <v>4.7227160026488795</v>
      </c>
      <c r="AN90" s="77">
        <v>14967.33</v>
      </c>
      <c r="AO90" s="77">
        <v>6112.94</v>
      </c>
      <c r="AP90" s="77">
        <v>34154.49000000002</v>
      </c>
      <c r="AQ90" s="77">
        <v>210.71999999999997</v>
      </c>
      <c r="AR90" s="363"/>
      <c r="AS90" s="19">
        <v>44255</v>
      </c>
      <c r="AT90" s="20" t="s">
        <v>1</v>
      </c>
      <c r="AU90" s="17" t="s">
        <v>292</v>
      </c>
      <c r="AV90" s="17">
        <v>2021</v>
      </c>
      <c r="AW90" s="266" t="s">
        <v>172</v>
      </c>
      <c r="AX90" s="380">
        <v>1.8</v>
      </c>
      <c r="AY90" s="380">
        <v>1.87</v>
      </c>
    </row>
    <row r="91" spans="1:51" x14ac:dyDescent="0.25">
      <c r="A91" s="5">
        <v>118</v>
      </c>
      <c r="B91" s="6" t="s">
        <v>93</v>
      </c>
      <c r="C91" s="77">
        <v>1064307.46</v>
      </c>
      <c r="D91" s="77">
        <v>143154.23000000001</v>
      </c>
      <c r="E91" s="77">
        <v>48345.460000000006</v>
      </c>
      <c r="F91" s="77">
        <v>77692.569999999992</v>
      </c>
      <c r="G91" s="77">
        <v>161768.38999999998</v>
      </c>
      <c r="H91" s="77">
        <v>7387.85</v>
      </c>
      <c r="I91" s="77">
        <v>3831802.16</v>
      </c>
      <c r="J91" s="77">
        <v>836581.04</v>
      </c>
      <c r="K91" s="77">
        <v>132124.09</v>
      </c>
      <c r="L91" s="77">
        <v>83778.630000000019</v>
      </c>
      <c r="M91" s="77">
        <v>713855.87</v>
      </c>
      <c r="N91" s="77">
        <v>444840.55000000005</v>
      </c>
      <c r="O91" s="77">
        <v>520835.03000000014</v>
      </c>
      <c r="P91" s="77">
        <v>160857.24</v>
      </c>
      <c r="Q91" s="77">
        <v>-130918.56999999976</v>
      </c>
      <c r="R91" s="77">
        <v>29938.670000000231</v>
      </c>
      <c r="S91" s="77">
        <v>-22550.82</v>
      </c>
      <c r="T91" s="77">
        <v>32.29</v>
      </c>
      <c r="U91" s="77">
        <v>0</v>
      </c>
      <c r="V91" s="77">
        <v>0</v>
      </c>
      <c r="W91" s="77">
        <v>2985.09</v>
      </c>
      <c r="X91" s="77">
        <v>11519.03</v>
      </c>
      <c r="Y91" s="77">
        <v>2956.33</v>
      </c>
      <c r="Z91" s="77">
        <v>1888.89</v>
      </c>
      <c r="AA91" s="77">
        <v>28642.47</v>
      </c>
      <c r="AB91" s="77">
        <v>799.46</v>
      </c>
      <c r="AC91" s="77">
        <v>0</v>
      </c>
      <c r="AD91" s="77">
        <v>0</v>
      </c>
      <c r="AE91" s="77">
        <v>2800.08</v>
      </c>
      <c r="AF91" s="77">
        <v>0.01</v>
      </c>
      <c r="AG91" s="77">
        <v>797634.49999999988</v>
      </c>
      <c r="AH91" s="77">
        <v>493186.01</v>
      </c>
      <c r="AI91" s="77">
        <v>1290767.82</v>
      </c>
      <c r="AJ91" s="77">
        <v>769932.78999999992</v>
      </c>
      <c r="AK91" s="77">
        <v>0</v>
      </c>
      <c r="AL91" s="77">
        <v>3699678.0700000003</v>
      </c>
      <c r="AM91" s="77">
        <v>29.00154059717649</v>
      </c>
      <c r="AN91" s="77">
        <v>50351.509999999995</v>
      </c>
      <c r="AO91" s="77">
        <v>27341.059999999998</v>
      </c>
      <c r="AP91" s="77">
        <v>771070.5900000002</v>
      </c>
      <c r="AQ91" s="77">
        <v>370752.39</v>
      </c>
      <c r="AR91" s="363"/>
      <c r="AS91" s="19">
        <v>44255</v>
      </c>
      <c r="AT91" s="20" t="s">
        <v>1</v>
      </c>
      <c r="AU91" s="17" t="s">
        <v>292</v>
      </c>
      <c r="AV91" s="17">
        <v>2021</v>
      </c>
      <c r="AW91" s="266" t="s">
        <v>162</v>
      </c>
      <c r="AX91" s="380">
        <v>1.8</v>
      </c>
      <c r="AY91" s="380">
        <v>1.87</v>
      </c>
    </row>
    <row r="92" spans="1:51" x14ac:dyDescent="0.25">
      <c r="A92" s="5">
        <v>29</v>
      </c>
      <c r="B92" s="6" t="s">
        <v>94</v>
      </c>
      <c r="C92" s="77">
        <v>1223702.28</v>
      </c>
      <c r="D92" s="77">
        <v>56628.23</v>
      </c>
      <c r="E92" s="77">
        <v>94477.01</v>
      </c>
      <c r="F92" s="77">
        <v>178884.13</v>
      </c>
      <c r="G92" s="77">
        <v>276499.3</v>
      </c>
      <c r="H92" s="77">
        <v>467778.04</v>
      </c>
      <c r="I92" s="77">
        <v>11113412.689999999</v>
      </c>
      <c r="J92" s="77">
        <v>8632313.4399999995</v>
      </c>
      <c r="K92" s="77">
        <v>548664.36</v>
      </c>
      <c r="L92" s="77">
        <v>454187.33999999997</v>
      </c>
      <c r="M92" s="77">
        <v>805946.28</v>
      </c>
      <c r="N92" s="77">
        <v>549404.04</v>
      </c>
      <c r="O92" s="77">
        <v>807567.89000000013</v>
      </c>
      <c r="P92" s="77">
        <v>-95877.270000000368</v>
      </c>
      <c r="Q92" s="77">
        <v>-135751.75000000003</v>
      </c>
      <c r="R92" s="77">
        <v>-231629.0200000004</v>
      </c>
      <c r="S92" s="77">
        <v>699407.10000000009</v>
      </c>
      <c r="T92" s="77">
        <v>468040.34</v>
      </c>
      <c r="U92" s="77">
        <v>0</v>
      </c>
      <c r="V92" s="77">
        <v>0</v>
      </c>
      <c r="W92" s="77">
        <v>0</v>
      </c>
      <c r="X92" s="77">
        <v>1296676.98</v>
      </c>
      <c r="Y92" s="77">
        <v>5642.84</v>
      </c>
      <c r="Z92" s="77">
        <v>8012.23</v>
      </c>
      <c r="AA92" s="77">
        <v>6446.34</v>
      </c>
      <c r="AB92" s="77">
        <v>675.03</v>
      </c>
      <c r="AC92" s="77">
        <v>0</v>
      </c>
      <c r="AD92" s="77">
        <v>0</v>
      </c>
      <c r="AE92" s="77">
        <v>0</v>
      </c>
      <c r="AF92" s="77">
        <v>1044533.77</v>
      </c>
      <c r="AG92" s="77">
        <v>1260133.6299999999</v>
      </c>
      <c r="AH92" s="77">
        <v>643881.05000000005</v>
      </c>
      <c r="AI92" s="77">
        <v>1896418.3</v>
      </c>
      <c r="AJ92" s="77">
        <v>1088850.4099999999</v>
      </c>
      <c r="AK92" s="77">
        <v>0</v>
      </c>
      <c r="AL92" s="77">
        <v>10564748.33</v>
      </c>
      <c r="AM92" s="77">
        <v>20.255393825835526</v>
      </c>
      <c r="AN92" s="77">
        <v>152388.99</v>
      </c>
      <c r="AO92" s="77">
        <v>26495.14</v>
      </c>
      <c r="AP92" s="77">
        <v>749172.04</v>
      </c>
      <c r="AQ92" s="77">
        <v>389665.91000000003</v>
      </c>
      <c r="AR92" s="363"/>
      <c r="AS92" s="19">
        <v>44255</v>
      </c>
      <c r="AT92" s="20" t="s">
        <v>1</v>
      </c>
      <c r="AU92" s="17" t="s">
        <v>292</v>
      </c>
      <c r="AV92" s="17">
        <v>2021</v>
      </c>
      <c r="AW92" s="266" t="s">
        <v>156</v>
      </c>
      <c r="AX92" s="380">
        <v>1.8</v>
      </c>
      <c r="AY92" s="380">
        <v>1.87</v>
      </c>
    </row>
    <row r="93" spans="1:51" x14ac:dyDescent="0.25">
      <c r="A93" s="5">
        <v>111</v>
      </c>
      <c r="B93" s="6" t="s">
        <v>95</v>
      </c>
      <c r="C93" s="77">
        <v>130170.09</v>
      </c>
      <c r="D93" s="77">
        <v>6564.62</v>
      </c>
      <c r="E93" s="77">
        <v>100591.56000000001</v>
      </c>
      <c r="F93" s="77">
        <v>9698.51</v>
      </c>
      <c r="G93" s="77">
        <v>173186.59</v>
      </c>
      <c r="H93" s="77">
        <v>19013.71</v>
      </c>
      <c r="I93" s="77">
        <v>287884.95</v>
      </c>
      <c r="J93" s="77">
        <v>86041.03</v>
      </c>
      <c r="K93" s="77">
        <v>203509.16</v>
      </c>
      <c r="L93" s="77">
        <v>102917.59</v>
      </c>
      <c r="M93" s="77">
        <v>0</v>
      </c>
      <c r="N93" s="77">
        <v>0</v>
      </c>
      <c r="O93" s="77">
        <v>-64564.760000000009</v>
      </c>
      <c r="P93" s="77">
        <v>5285.1300000000338</v>
      </c>
      <c r="Q93" s="77">
        <v>-7425.73</v>
      </c>
      <c r="R93" s="77">
        <v>-2140.5999999999658</v>
      </c>
      <c r="S93" s="77">
        <v>21154.319999999996</v>
      </c>
      <c r="T93" s="77">
        <v>0</v>
      </c>
      <c r="U93" s="77">
        <v>0</v>
      </c>
      <c r="V93" s="77">
        <v>0</v>
      </c>
      <c r="W93" s="77">
        <v>238.84</v>
      </c>
      <c r="X93" s="77">
        <v>43377.86</v>
      </c>
      <c r="Y93" s="77">
        <v>3525.26</v>
      </c>
      <c r="Z93" s="77">
        <v>1594.34</v>
      </c>
      <c r="AA93" s="77">
        <v>11156.6</v>
      </c>
      <c r="AB93" s="77">
        <v>112.33</v>
      </c>
      <c r="AC93" s="77">
        <v>0</v>
      </c>
      <c r="AD93" s="77">
        <v>0</v>
      </c>
      <c r="AE93" s="77">
        <v>0</v>
      </c>
      <c r="AF93" s="77">
        <v>6073.85</v>
      </c>
      <c r="AG93" s="77">
        <v>102917.59</v>
      </c>
      <c r="AH93" s="77">
        <v>100591.56000000001</v>
      </c>
      <c r="AI93" s="77">
        <v>203482.47999999998</v>
      </c>
      <c r="AJ93" s="77">
        <v>268047.24</v>
      </c>
      <c r="AK93" s="77">
        <v>0</v>
      </c>
      <c r="AL93" s="77">
        <v>84375.790000000008</v>
      </c>
      <c r="AM93" s="77">
        <v>1.4146043843923291</v>
      </c>
      <c r="AN93" s="77">
        <v>5628.02</v>
      </c>
      <c r="AO93" s="77">
        <v>4070.49</v>
      </c>
      <c r="AP93" s="77">
        <v>199453.07</v>
      </c>
      <c r="AQ93" s="77">
        <v>11282.849999999991</v>
      </c>
      <c r="AR93" s="363"/>
      <c r="AS93" s="19">
        <v>44255</v>
      </c>
      <c r="AT93" s="20" t="s">
        <v>1</v>
      </c>
      <c r="AU93" s="17" t="s">
        <v>292</v>
      </c>
      <c r="AV93" s="17">
        <v>2021</v>
      </c>
      <c r="AW93" s="266" t="s">
        <v>182</v>
      </c>
      <c r="AX93" s="380">
        <v>1.8</v>
      </c>
      <c r="AY93" s="380">
        <v>1.87</v>
      </c>
    </row>
    <row r="94" spans="1:51" x14ac:dyDescent="0.25">
      <c r="A94" s="5">
        <v>83</v>
      </c>
      <c r="B94" s="6" t="s">
        <v>96</v>
      </c>
      <c r="C94" s="77">
        <v>8119615.9299999997</v>
      </c>
      <c r="D94" s="77">
        <v>486464.96</v>
      </c>
      <c r="E94" s="77">
        <v>5212572.8299999991</v>
      </c>
      <c r="F94" s="77">
        <v>1379529.79</v>
      </c>
      <c r="G94" s="77">
        <v>3040701.25</v>
      </c>
      <c r="H94" s="77">
        <v>145767.19</v>
      </c>
      <c r="I94" s="77">
        <v>16470209.76</v>
      </c>
      <c r="J94" s="77">
        <v>1510437.74</v>
      </c>
      <c r="K94" s="77">
        <v>9849333.2899999991</v>
      </c>
      <c r="L94" s="77">
        <v>4636760.46</v>
      </c>
      <c r="M94" s="77">
        <v>6202795.2699999996</v>
      </c>
      <c r="N94" s="77">
        <v>0</v>
      </c>
      <c r="O94" s="77">
        <v>5502719.4500000011</v>
      </c>
      <c r="P94" s="77">
        <v>-2289799.5200000061</v>
      </c>
      <c r="Q94" s="77">
        <v>-1698357.9399999995</v>
      </c>
      <c r="R94" s="77">
        <v>-3988157.4600000056</v>
      </c>
      <c r="S94" s="77">
        <v>4133924.6399999997</v>
      </c>
      <c r="T94" s="77">
        <v>48438.99</v>
      </c>
      <c r="U94" s="77">
        <v>0</v>
      </c>
      <c r="V94" s="77">
        <v>0</v>
      </c>
      <c r="W94" s="77">
        <v>193436.62</v>
      </c>
      <c r="X94" s="77">
        <v>5130906.24</v>
      </c>
      <c r="Y94" s="77">
        <v>36921.120000000003</v>
      </c>
      <c r="Z94" s="77">
        <v>111713.38</v>
      </c>
      <c r="AA94" s="77">
        <v>229256.91</v>
      </c>
      <c r="AB94" s="77">
        <v>11955.81</v>
      </c>
      <c r="AC94" s="77">
        <v>0</v>
      </c>
      <c r="AD94" s="77">
        <v>0</v>
      </c>
      <c r="AE94" s="77">
        <v>0</v>
      </c>
      <c r="AF94" s="77">
        <v>849009.99</v>
      </c>
      <c r="AG94" s="77">
        <v>10839555.74</v>
      </c>
      <c r="AH94" s="77">
        <v>5212572.8299999991</v>
      </c>
      <c r="AI94" s="77">
        <v>16044184.640000001</v>
      </c>
      <c r="AJ94" s="77">
        <v>10541465.189999999</v>
      </c>
      <c r="AK94" s="77">
        <v>0</v>
      </c>
      <c r="AL94" s="77">
        <v>6620876.4700000007</v>
      </c>
      <c r="AM94" s="77">
        <v>1.6722156997897673</v>
      </c>
      <c r="AN94" s="77">
        <v>1149498.54</v>
      </c>
      <c r="AO94" s="77">
        <v>230031.25</v>
      </c>
      <c r="AP94" s="77">
        <v>4766682.0699999984</v>
      </c>
      <c r="AQ94" s="77">
        <v>2636250.5499999998</v>
      </c>
      <c r="AR94" s="363"/>
      <c r="AS94" s="19">
        <v>44255</v>
      </c>
      <c r="AT94" s="20" t="s">
        <v>1</v>
      </c>
      <c r="AU94" s="17" t="s">
        <v>292</v>
      </c>
      <c r="AV94" s="17">
        <v>2021</v>
      </c>
      <c r="AW94" s="266" t="s">
        <v>158</v>
      </c>
      <c r="AX94" s="380">
        <v>1.8</v>
      </c>
      <c r="AY94" s="380">
        <v>1.87</v>
      </c>
    </row>
    <row r="95" spans="1:51" x14ac:dyDescent="0.25">
      <c r="A95" s="5">
        <v>40</v>
      </c>
      <c r="B95" s="6" t="s">
        <v>97</v>
      </c>
      <c r="C95" s="77">
        <v>386829.77</v>
      </c>
      <c r="D95" s="77">
        <v>37364.54</v>
      </c>
      <c r="E95" s="77">
        <v>637793.77</v>
      </c>
      <c r="F95" s="77">
        <v>66634</v>
      </c>
      <c r="G95" s="77">
        <v>89985.69</v>
      </c>
      <c r="H95" s="77">
        <v>6270.61</v>
      </c>
      <c r="I95" s="77">
        <v>11380501.939999999</v>
      </c>
      <c r="J95" s="77">
        <v>1521076.83</v>
      </c>
      <c r="K95" s="77">
        <v>1139559.8700000001</v>
      </c>
      <c r="L95" s="77">
        <v>501766.1</v>
      </c>
      <c r="M95" s="77">
        <v>47907.47</v>
      </c>
      <c r="N95" s="77">
        <v>494137.34</v>
      </c>
      <c r="O95" s="77">
        <v>595052.29</v>
      </c>
      <c r="P95" s="77">
        <v>-402206.75000000017</v>
      </c>
      <c r="Q95" s="77">
        <v>55631.279999999948</v>
      </c>
      <c r="R95" s="77">
        <v>-346575.4700000002</v>
      </c>
      <c r="S95" s="77">
        <v>352846.06000000006</v>
      </c>
      <c r="T95" s="77">
        <v>3.86</v>
      </c>
      <c r="U95" s="77">
        <v>0</v>
      </c>
      <c r="V95" s="77">
        <v>0</v>
      </c>
      <c r="W95" s="77">
        <v>4.72</v>
      </c>
      <c r="X95" s="77">
        <v>988192.85</v>
      </c>
      <c r="Y95" s="77">
        <v>1656.73</v>
      </c>
      <c r="Z95" s="77">
        <v>11906.1</v>
      </c>
      <c r="AA95" s="77">
        <v>572176.01</v>
      </c>
      <c r="AB95" s="77">
        <v>1613.89</v>
      </c>
      <c r="AC95" s="77">
        <v>0</v>
      </c>
      <c r="AD95" s="77">
        <v>0</v>
      </c>
      <c r="AE95" s="77">
        <v>0</v>
      </c>
      <c r="AF95" s="77">
        <v>48002.64</v>
      </c>
      <c r="AG95" s="77">
        <v>549673.56999999995</v>
      </c>
      <c r="AH95" s="77">
        <v>1131931.1100000001</v>
      </c>
      <c r="AI95" s="77">
        <v>1680420.81</v>
      </c>
      <c r="AJ95" s="77">
        <v>1085368.52</v>
      </c>
      <c r="AK95" s="77">
        <v>0</v>
      </c>
      <c r="AL95" s="77">
        <v>10240942.07</v>
      </c>
      <c r="AM95" s="77">
        <v>9.986752113340037</v>
      </c>
      <c r="AN95" s="77">
        <v>46071.94</v>
      </c>
      <c r="AO95" s="77">
        <v>20562.060000000001</v>
      </c>
      <c r="AP95" s="77">
        <v>223619.19999999995</v>
      </c>
      <c r="AQ95" s="77">
        <v>469206.27000000014</v>
      </c>
      <c r="AR95" s="363"/>
      <c r="AS95" s="19">
        <v>44255</v>
      </c>
      <c r="AT95" s="20" t="s">
        <v>1</v>
      </c>
      <c r="AU95" s="17" t="s">
        <v>292</v>
      </c>
      <c r="AV95" s="17">
        <v>2021</v>
      </c>
      <c r="AW95" s="266" t="s">
        <v>166</v>
      </c>
      <c r="AX95" s="380">
        <v>1.8</v>
      </c>
      <c r="AY95" s="380">
        <v>1.87</v>
      </c>
    </row>
    <row r="96" spans="1:51" x14ac:dyDescent="0.25">
      <c r="A96" s="5">
        <v>24</v>
      </c>
      <c r="B96" s="6" t="s">
        <v>98</v>
      </c>
      <c r="C96" s="77">
        <v>321691.86000000004</v>
      </c>
      <c r="D96" s="77">
        <v>89129.45</v>
      </c>
      <c r="E96" s="77">
        <v>37238.46</v>
      </c>
      <c r="F96" s="77">
        <v>39665.26</v>
      </c>
      <c r="G96" s="77">
        <v>195003.52000000002</v>
      </c>
      <c r="H96" s="77">
        <v>452320.97</v>
      </c>
      <c r="I96" s="77">
        <v>1913187.63</v>
      </c>
      <c r="J96" s="77">
        <v>2039903.68</v>
      </c>
      <c r="K96" s="77">
        <v>353036.95</v>
      </c>
      <c r="L96" s="77">
        <v>300599</v>
      </c>
      <c r="M96" s="77">
        <v>60382.8</v>
      </c>
      <c r="N96" s="77">
        <v>67.62</v>
      </c>
      <c r="O96" s="77">
        <v>160565.41999999998</v>
      </c>
      <c r="P96" s="77">
        <v>-162671.78999999983</v>
      </c>
      <c r="Q96" s="77">
        <v>-2543.8600000000006</v>
      </c>
      <c r="R96" s="77">
        <v>-165215.64999999985</v>
      </c>
      <c r="S96" s="77">
        <v>617536.61</v>
      </c>
      <c r="T96" s="77">
        <v>18922.32</v>
      </c>
      <c r="U96" s="77">
        <v>0</v>
      </c>
      <c r="V96" s="77">
        <v>0</v>
      </c>
      <c r="W96" s="77">
        <v>73122.289999999994</v>
      </c>
      <c r="X96" s="77">
        <v>869928.38</v>
      </c>
      <c r="Y96" s="77">
        <v>3190.79</v>
      </c>
      <c r="Z96" s="77">
        <v>16938.939999999999</v>
      </c>
      <c r="AA96" s="77">
        <v>43902.45</v>
      </c>
      <c r="AB96" s="77">
        <v>1468.81</v>
      </c>
      <c r="AC96" s="77">
        <v>0</v>
      </c>
      <c r="AD96" s="77">
        <v>0</v>
      </c>
      <c r="AE96" s="77">
        <v>0</v>
      </c>
      <c r="AF96" s="77">
        <v>278935.39</v>
      </c>
      <c r="AG96" s="77">
        <v>360981.81</v>
      </c>
      <c r="AH96" s="77">
        <v>37306.080000000002</v>
      </c>
      <c r="AI96" s="77">
        <v>396202.63</v>
      </c>
      <c r="AJ96" s="77">
        <v>241520.75</v>
      </c>
      <c r="AK96" s="77">
        <v>5883.54</v>
      </c>
      <c r="AL96" s="77">
        <v>1560150.68</v>
      </c>
      <c r="AM96" s="77">
        <v>5.4192277323945834</v>
      </c>
      <c r="AN96" s="77">
        <v>39399.049999999996</v>
      </c>
      <c r="AO96" s="77">
        <v>266.21000000000004</v>
      </c>
      <c r="AP96" s="77">
        <v>171670.91000000015</v>
      </c>
      <c r="AQ96" s="77">
        <v>99673.9</v>
      </c>
      <c r="AR96" s="363"/>
      <c r="AS96" s="19">
        <v>44255</v>
      </c>
      <c r="AT96" s="20" t="s">
        <v>1</v>
      </c>
      <c r="AU96" s="17" t="s">
        <v>292</v>
      </c>
      <c r="AV96" s="17">
        <v>2021</v>
      </c>
      <c r="AW96" s="266" t="s">
        <v>164</v>
      </c>
      <c r="AX96" s="380">
        <v>1.8</v>
      </c>
      <c r="AY96" s="380">
        <v>1.87</v>
      </c>
    </row>
    <row r="97" spans="1:51" x14ac:dyDescent="0.25">
      <c r="A97" s="5">
        <v>70</v>
      </c>
      <c r="B97" s="6" t="s">
        <v>100</v>
      </c>
      <c r="C97" s="77">
        <v>11736.46</v>
      </c>
      <c r="D97" s="77">
        <v>2661.66</v>
      </c>
      <c r="E97" s="77">
        <v>497.28000000000003</v>
      </c>
      <c r="F97" s="77">
        <v>0</v>
      </c>
      <c r="G97" s="77">
        <v>2813.15</v>
      </c>
      <c r="H97" s="77">
        <v>6790.16</v>
      </c>
      <c r="I97" s="77">
        <v>15083.89</v>
      </c>
      <c r="J97" s="77">
        <v>6964.74</v>
      </c>
      <c r="K97" s="77">
        <v>765.49</v>
      </c>
      <c r="L97" s="77">
        <v>179.5</v>
      </c>
      <c r="M97" s="77">
        <v>0</v>
      </c>
      <c r="N97" s="77">
        <v>0</v>
      </c>
      <c r="O97" s="77">
        <v>-661.61000000000013</v>
      </c>
      <c r="P97" s="77">
        <v>6923.26</v>
      </c>
      <c r="Q97" s="77">
        <v>0</v>
      </c>
      <c r="R97" s="77">
        <v>6923.26</v>
      </c>
      <c r="S97" s="77">
        <v>-133.11000000000001</v>
      </c>
      <c r="T97" s="77">
        <v>0</v>
      </c>
      <c r="U97" s="77">
        <v>0</v>
      </c>
      <c r="V97" s="77">
        <v>0</v>
      </c>
      <c r="W97" s="77">
        <v>0</v>
      </c>
      <c r="X97" s="77">
        <v>0</v>
      </c>
      <c r="Y97" s="77">
        <v>20.72</v>
      </c>
      <c r="Z97" s="77">
        <v>112.39</v>
      </c>
      <c r="AA97" s="77">
        <v>0</v>
      </c>
      <c r="AB97" s="77">
        <v>0</v>
      </c>
      <c r="AC97" s="77">
        <v>0</v>
      </c>
      <c r="AD97" s="77">
        <v>0</v>
      </c>
      <c r="AE97" s="77">
        <v>0</v>
      </c>
      <c r="AF97" s="77">
        <v>0</v>
      </c>
      <c r="AG97" s="77">
        <v>179.5</v>
      </c>
      <c r="AH97" s="77">
        <v>497.28000000000003</v>
      </c>
      <c r="AI97" s="77">
        <v>676.79</v>
      </c>
      <c r="AJ97" s="77">
        <v>1338.4</v>
      </c>
      <c r="AK97" s="77">
        <v>0</v>
      </c>
      <c r="AL97" s="77">
        <v>14318.4</v>
      </c>
      <c r="AM97" s="77">
        <v>19.704881840389813</v>
      </c>
      <c r="AN97" s="77">
        <v>0</v>
      </c>
      <c r="AO97" s="77">
        <v>0</v>
      </c>
      <c r="AP97" s="77">
        <v>12838.34</v>
      </c>
      <c r="AQ97" s="77">
        <v>3101.92</v>
      </c>
      <c r="AR97" s="363"/>
      <c r="AS97" s="19">
        <v>44255</v>
      </c>
      <c r="AT97" s="20" t="s">
        <v>1</v>
      </c>
      <c r="AU97" s="17" t="s">
        <v>292</v>
      </c>
      <c r="AV97" s="17">
        <v>2021</v>
      </c>
      <c r="AW97" s="266" t="s">
        <v>181</v>
      </c>
      <c r="AX97" s="380">
        <v>1.8</v>
      </c>
      <c r="AY97" s="380">
        <v>1.87</v>
      </c>
    </row>
    <row r="98" spans="1:51" x14ac:dyDescent="0.25">
      <c r="A98" s="7">
        <v>119</v>
      </c>
      <c r="B98" s="8" t="s">
        <v>101</v>
      </c>
      <c r="C98" s="98">
        <v>0</v>
      </c>
      <c r="D98" s="98">
        <v>0</v>
      </c>
      <c r="E98" s="98">
        <v>0</v>
      </c>
      <c r="F98" s="98">
        <v>0</v>
      </c>
      <c r="G98" s="98">
        <v>1400.5900000000001</v>
      </c>
      <c r="H98" s="98">
        <v>0.84</v>
      </c>
      <c r="I98" s="98">
        <v>29199.08</v>
      </c>
      <c r="J98" s="98">
        <v>3632.31</v>
      </c>
      <c r="K98" s="98">
        <v>2.36</v>
      </c>
      <c r="L98" s="98">
        <v>2.36</v>
      </c>
      <c r="M98" s="98">
        <v>0</v>
      </c>
      <c r="N98" s="98">
        <v>0</v>
      </c>
      <c r="O98" s="98">
        <v>-2.17</v>
      </c>
      <c r="P98" s="98">
        <v>-1398.42</v>
      </c>
      <c r="Q98" s="98">
        <v>0</v>
      </c>
      <c r="R98" s="98">
        <v>-1398.42</v>
      </c>
      <c r="S98" s="98">
        <v>1399.26</v>
      </c>
      <c r="T98" s="98">
        <v>1467.47</v>
      </c>
      <c r="U98" s="98">
        <v>0</v>
      </c>
      <c r="V98" s="98">
        <v>0</v>
      </c>
      <c r="W98" s="98">
        <v>0</v>
      </c>
      <c r="X98" s="98">
        <v>0</v>
      </c>
      <c r="Y98" s="98">
        <v>28.58</v>
      </c>
      <c r="Z98" s="98">
        <v>39.450000000000003</v>
      </c>
      <c r="AA98" s="98">
        <v>0</v>
      </c>
      <c r="AB98" s="98">
        <v>0.18</v>
      </c>
      <c r="AC98" s="98">
        <v>0</v>
      </c>
      <c r="AD98" s="98">
        <v>0</v>
      </c>
      <c r="AE98" s="98">
        <v>0</v>
      </c>
      <c r="AF98" s="98">
        <v>0</v>
      </c>
      <c r="AG98" s="98">
        <v>2.3699999999999997</v>
      </c>
      <c r="AH98" s="98">
        <v>0</v>
      </c>
      <c r="AI98" s="98">
        <v>2.35</v>
      </c>
      <c r="AJ98" s="98">
        <v>4.5199999999999996</v>
      </c>
      <c r="AK98" s="98">
        <v>0</v>
      </c>
      <c r="AL98" s="98">
        <v>29196.720000000001</v>
      </c>
      <c r="AM98" s="98">
        <v>12372.491525423729</v>
      </c>
      <c r="AN98" s="98">
        <v>0</v>
      </c>
      <c r="AO98" s="98">
        <v>0</v>
      </c>
      <c r="AP98" s="98">
        <v>2.1699999999999995</v>
      </c>
      <c r="AQ98" s="98">
        <v>0</v>
      </c>
      <c r="AR98" s="364"/>
      <c r="AS98" s="19">
        <v>44255</v>
      </c>
      <c r="AT98" s="15" t="s">
        <v>1</v>
      </c>
      <c r="AU98" s="17" t="s">
        <v>292</v>
      </c>
      <c r="AV98" s="17">
        <v>2021</v>
      </c>
      <c r="AW98" s="266" t="s">
        <v>189</v>
      </c>
      <c r="AX98" s="380">
        <v>1.8</v>
      </c>
      <c r="AY98" s="380">
        <v>1.87</v>
      </c>
    </row>
    <row r="99" spans="1:51" x14ac:dyDescent="0.25">
      <c r="A99" s="5">
        <v>108</v>
      </c>
      <c r="B99" s="6" t="s">
        <v>102</v>
      </c>
      <c r="C99" s="77">
        <v>59183.58</v>
      </c>
      <c r="D99" s="77">
        <v>12626.74</v>
      </c>
      <c r="E99" s="77">
        <v>21459.95</v>
      </c>
      <c r="F99" s="77">
        <v>7883.3</v>
      </c>
      <c r="G99" s="77">
        <v>19090.72</v>
      </c>
      <c r="H99" s="77">
        <v>827.3</v>
      </c>
      <c r="I99" s="77">
        <v>2729982.74</v>
      </c>
      <c r="J99" s="77">
        <v>47142.01</v>
      </c>
      <c r="K99" s="77">
        <v>65773.210000000006</v>
      </c>
      <c r="L99" s="77">
        <v>44312.570000000007</v>
      </c>
      <c r="M99" s="77">
        <v>98176.34</v>
      </c>
      <c r="N99" s="77">
        <v>69995.349999999991</v>
      </c>
      <c r="O99" s="77">
        <v>132470.22999999998</v>
      </c>
      <c r="P99" s="77">
        <v>-112887.40999999999</v>
      </c>
      <c r="Q99" s="77">
        <v>90740.309999999969</v>
      </c>
      <c r="R99" s="77">
        <v>-22147.10000000002</v>
      </c>
      <c r="S99" s="77">
        <v>22974.39</v>
      </c>
      <c r="T99" s="77">
        <v>1897.91</v>
      </c>
      <c r="U99" s="77">
        <v>0</v>
      </c>
      <c r="V99" s="77">
        <v>0</v>
      </c>
      <c r="W99" s="77">
        <v>0</v>
      </c>
      <c r="X99" s="77">
        <v>62787.69</v>
      </c>
      <c r="Y99" s="77">
        <v>340.93</v>
      </c>
      <c r="Z99" s="77">
        <v>382.62</v>
      </c>
      <c r="AA99" s="77">
        <v>18199.490000000002</v>
      </c>
      <c r="AB99" s="77">
        <v>7.21</v>
      </c>
      <c r="AC99" s="77">
        <v>0</v>
      </c>
      <c r="AD99" s="77">
        <v>0</v>
      </c>
      <c r="AE99" s="77">
        <v>0</v>
      </c>
      <c r="AF99" s="77">
        <v>22780.959999999999</v>
      </c>
      <c r="AG99" s="77">
        <v>142488.91</v>
      </c>
      <c r="AH99" s="77">
        <v>91455.3</v>
      </c>
      <c r="AI99" s="77">
        <v>233406.27</v>
      </c>
      <c r="AJ99" s="77">
        <v>100936.04000000001</v>
      </c>
      <c r="AK99" s="77">
        <v>0</v>
      </c>
      <c r="AL99" s="77">
        <v>2664209.5300000003</v>
      </c>
      <c r="AM99" s="77">
        <v>41.505998262818551</v>
      </c>
      <c r="AN99" s="77">
        <v>7594.77</v>
      </c>
      <c r="AO99" s="77">
        <v>288.52</v>
      </c>
      <c r="AP99" s="77">
        <v>-2546.460000000021</v>
      </c>
      <c r="AQ99" s="77">
        <v>83366.929999999993</v>
      </c>
      <c r="AR99" s="363"/>
      <c r="AS99" s="19">
        <v>44255</v>
      </c>
      <c r="AT99" s="20" t="s">
        <v>1</v>
      </c>
      <c r="AU99" s="40" t="s">
        <v>292</v>
      </c>
      <c r="AV99" s="40">
        <v>2021</v>
      </c>
      <c r="AW99" s="266" t="s">
        <v>183</v>
      </c>
      <c r="AX99" s="380">
        <v>1.8</v>
      </c>
      <c r="AY99" s="380">
        <v>1.87</v>
      </c>
    </row>
    <row r="100" spans="1:51" x14ac:dyDescent="0.25">
      <c r="A100" s="5">
        <v>93</v>
      </c>
      <c r="B100" s="6" t="s">
        <v>103</v>
      </c>
      <c r="C100" s="77">
        <v>49442.99</v>
      </c>
      <c r="D100" s="77">
        <v>1</v>
      </c>
      <c r="E100" s="77">
        <v>39.43</v>
      </c>
      <c r="F100" s="77">
        <v>11516.49</v>
      </c>
      <c r="G100" s="77">
        <v>42005.89</v>
      </c>
      <c r="H100" s="77">
        <v>47838.14</v>
      </c>
      <c r="I100" s="77">
        <v>2816547.69</v>
      </c>
      <c r="J100" s="77">
        <v>1294329.75</v>
      </c>
      <c r="K100" s="77">
        <v>55114.9</v>
      </c>
      <c r="L100" s="77">
        <v>55075.48</v>
      </c>
      <c r="M100" s="77">
        <v>913.06</v>
      </c>
      <c r="N100" s="77">
        <v>0</v>
      </c>
      <c r="O100" s="77">
        <v>26994.69</v>
      </c>
      <c r="P100" s="77">
        <v>-31075.079999999987</v>
      </c>
      <c r="Q100" s="77">
        <v>-280.72000000000003</v>
      </c>
      <c r="R100" s="77">
        <v>-31355.799999999988</v>
      </c>
      <c r="S100" s="77">
        <v>79193.919999999998</v>
      </c>
      <c r="T100" s="77">
        <v>853.75</v>
      </c>
      <c r="U100" s="77">
        <v>0</v>
      </c>
      <c r="V100" s="77">
        <v>0</v>
      </c>
      <c r="W100" s="77">
        <v>0</v>
      </c>
      <c r="X100" s="77">
        <v>93123.94</v>
      </c>
      <c r="Y100" s="77">
        <v>856.03</v>
      </c>
      <c r="Z100" s="77">
        <v>1657.09</v>
      </c>
      <c r="AA100" s="77">
        <v>12268.41</v>
      </c>
      <c r="AB100" s="77">
        <v>2.19</v>
      </c>
      <c r="AC100" s="77">
        <v>0</v>
      </c>
      <c r="AD100" s="77">
        <v>0</v>
      </c>
      <c r="AE100" s="77">
        <v>0</v>
      </c>
      <c r="AF100" s="77">
        <v>0.04</v>
      </c>
      <c r="AG100" s="77">
        <v>55988.53</v>
      </c>
      <c r="AH100" s="77">
        <v>39.43</v>
      </c>
      <c r="AI100" s="77">
        <v>56001.31</v>
      </c>
      <c r="AJ100" s="77">
        <v>29006.62</v>
      </c>
      <c r="AK100" s="77">
        <v>0</v>
      </c>
      <c r="AL100" s="77">
        <v>2761432.79</v>
      </c>
      <c r="AM100" s="77">
        <v>51.103198772019908</v>
      </c>
      <c r="AN100" s="77">
        <v>7649.7800000000007</v>
      </c>
      <c r="AO100" s="77">
        <v>3866.7000000000003</v>
      </c>
      <c r="AP100" s="77">
        <v>22422.939999999995</v>
      </c>
      <c r="AQ100" s="77">
        <v>-24.359999999999992</v>
      </c>
      <c r="AR100" s="363"/>
      <c r="AS100" s="19">
        <v>44255</v>
      </c>
      <c r="AT100" s="20" t="s">
        <v>1</v>
      </c>
      <c r="AU100" s="40" t="s">
        <v>292</v>
      </c>
      <c r="AV100" s="40">
        <v>2021</v>
      </c>
      <c r="AW100" s="266" t="s">
        <v>175</v>
      </c>
      <c r="AX100" s="380">
        <v>1.8</v>
      </c>
      <c r="AY100" s="380">
        <v>1.87</v>
      </c>
    </row>
    <row r="101" spans="1:51" x14ac:dyDescent="0.25">
      <c r="A101" s="5">
        <v>32</v>
      </c>
      <c r="B101" s="6" t="s">
        <v>104</v>
      </c>
      <c r="C101" s="77">
        <v>1E-8</v>
      </c>
      <c r="D101" s="77">
        <v>0</v>
      </c>
      <c r="E101" s="77">
        <v>1E-8</v>
      </c>
      <c r="F101" s="77">
        <v>0</v>
      </c>
      <c r="G101" s="77">
        <v>13102.00853055</v>
      </c>
      <c r="H101" s="77">
        <v>808.77965406999965</v>
      </c>
      <c r="I101" s="77">
        <v>737856.47798096994</v>
      </c>
      <c r="J101" s="77">
        <v>3999.83229721</v>
      </c>
      <c r="K101" s="77">
        <v>2E-8</v>
      </c>
      <c r="L101" s="77">
        <v>1E-8</v>
      </c>
      <c r="M101" s="77">
        <v>0</v>
      </c>
      <c r="N101" s="77">
        <v>0</v>
      </c>
      <c r="O101" s="77">
        <v>1E-8</v>
      </c>
      <c r="P101" s="77">
        <v>-13102.00853055</v>
      </c>
      <c r="Q101" s="77">
        <v>0</v>
      </c>
      <c r="R101" s="77">
        <v>-13102.00853055</v>
      </c>
      <c r="S101" s="77">
        <v>13910.788184609999</v>
      </c>
      <c r="T101" s="77">
        <v>0</v>
      </c>
      <c r="U101" s="77">
        <v>0</v>
      </c>
      <c r="V101" s="77">
        <v>0</v>
      </c>
      <c r="W101" s="77">
        <v>0</v>
      </c>
      <c r="X101" s="77">
        <v>14184.954262719999</v>
      </c>
      <c r="Y101" s="77">
        <v>267.38792919999997</v>
      </c>
      <c r="Z101" s="77">
        <v>6.6863997499999996</v>
      </c>
      <c r="AA101" s="77">
        <v>9.174916000000001E-2</v>
      </c>
      <c r="AB101" s="77">
        <v>0</v>
      </c>
      <c r="AC101" s="77">
        <v>0</v>
      </c>
      <c r="AD101" s="77">
        <v>0</v>
      </c>
      <c r="AE101" s="77">
        <v>0</v>
      </c>
      <c r="AF101" s="77">
        <v>0</v>
      </c>
      <c r="AG101" s="77">
        <v>1E-8</v>
      </c>
      <c r="AH101" s="77">
        <v>1E-8</v>
      </c>
      <c r="AI101" s="77">
        <v>1E-8</v>
      </c>
      <c r="AJ101" s="77">
        <v>0</v>
      </c>
      <c r="AK101" s="77">
        <v>0</v>
      </c>
      <c r="AL101" s="77">
        <v>737856.47798094992</v>
      </c>
      <c r="AM101" s="77">
        <v>36892823.8990485</v>
      </c>
      <c r="AN101" s="77">
        <v>0</v>
      </c>
      <c r="AO101" s="77">
        <v>0</v>
      </c>
      <c r="AP101" s="77">
        <v>0</v>
      </c>
      <c r="AQ101" s="77">
        <v>0</v>
      </c>
      <c r="AR101" s="363"/>
      <c r="AS101" s="19">
        <v>44286</v>
      </c>
      <c r="AT101" s="20" t="s">
        <v>2</v>
      </c>
      <c r="AU101" s="40" t="s">
        <v>292</v>
      </c>
      <c r="AV101" s="40">
        <v>2021</v>
      </c>
      <c r="AW101" s="266" t="s">
        <v>287</v>
      </c>
      <c r="AX101" s="380">
        <v>1.86</v>
      </c>
      <c r="AY101" s="380">
        <v>1.97</v>
      </c>
    </row>
    <row r="102" spans="1:51" x14ac:dyDescent="0.25">
      <c r="A102" s="5">
        <v>107</v>
      </c>
      <c r="B102" s="6" t="s">
        <v>60</v>
      </c>
      <c r="C102" s="77">
        <v>1943505.23</v>
      </c>
      <c r="D102" s="77">
        <v>133646.01</v>
      </c>
      <c r="E102" s="77">
        <v>106606.18</v>
      </c>
      <c r="F102" s="77">
        <v>160816.57</v>
      </c>
      <c r="G102" s="77">
        <v>143925.81</v>
      </c>
      <c r="H102" s="77">
        <v>3165.65</v>
      </c>
      <c r="I102" s="77">
        <v>667398.66</v>
      </c>
      <c r="J102" s="77">
        <v>429688.8</v>
      </c>
      <c r="K102" s="77">
        <v>341103.49</v>
      </c>
      <c r="L102" s="77">
        <v>234497.30999999997</v>
      </c>
      <c r="M102" s="77">
        <v>959280.17</v>
      </c>
      <c r="N102" s="77">
        <v>177994.11000000002</v>
      </c>
      <c r="O102" s="77">
        <v>822551.10999999987</v>
      </c>
      <c r="P102" s="77">
        <v>682565.72999999986</v>
      </c>
      <c r="Q102" s="77">
        <v>-694050.52</v>
      </c>
      <c r="R102" s="77">
        <v>-11484.790000000154</v>
      </c>
      <c r="S102" s="77">
        <v>14650.43</v>
      </c>
      <c r="T102" s="77">
        <v>1494.13</v>
      </c>
      <c r="U102" s="77">
        <v>0</v>
      </c>
      <c r="V102" s="77">
        <v>0</v>
      </c>
      <c r="W102" s="77">
        <v>0</v>
      </c>
      <c r="X102" s="77">
        <v>53820.79</v>
      </c>
      <c r="Y102" s="77">
        <v>2937.26</v>
      </c>
      <c r="Z102" s="77">
        <v>19114.240000000002</v>
      </c>
      <c r="AA102" s="77">
        <v>18453.689999999999</v>
      </c>
      <c r="AB102" s="77">
        <v>158.30000000000001</v>
      </c>
      <c r="AC102" s="77">
        <v>0</v>
      </c>
      <c r="AD102" s="77">
        <v>0</v>
      </c>
      <c r="AE102" s="77">
        <v>0</v>
      </c>
      <c r="AF102" s="77">
        <v>1</v>
      </c>
      <c r="AG102" s="77">
        <v>1193777.48</v>
      </c>
      <c r="AH102" s="77">
        <v>284600.29000000004</v>
      </c>
      <c r="AI102" s="77">
        <v>1478080.2</v>
      </c>
      <c r="AJ102" s="77">
        <v>655529.09</v>
      </c>
      <c r="AK102" s="77">
        <v>0</v>
      </c>
      <c r="AL102" s="77">
        <v>326295.17000000004</v>
      </c>
      <c r="AM102" s="77">
        <v>1.9565870170369704</v>
      </c>
      <c r="AN102" s="77">
        <v>131708.01</v>
      </c>
      <c r="AO102" s="77">
        <v>29108.57</v>
      </c>
      <c r="AP102" s="77">
        <v>1330527.17</v>
      </c>
      <c r="AQ102" s="77">
        <v>343219.07</v>
      </c>
      <c r="AR102" s="363"/>
      <c r="AS102" s="19">
        <v>44286</v>
      </c>
      <c r="AT102" s="20" t="s">
        <v>2</v>
      </c>
      <c r="AU102" s="40" t="s">
        <v>292</v>
      </c>
      <c r="AV102" s="40">
        <v>2021</v>
      </c>
      <c r="AW102" s="266" t="s">
        <v>160</v>
      </c>
      <c r="AX102" s="380">
        <v>1.86</v>
      </c>
      <c r="AY102" s="380">
        <v>1.97</v>
      </c>
    </row>
    <row r="103" spans="1:51" x14ac:dyDescent="0.25">
      <c r="A103" s="5">
        <v>66</v>
      </c>
      <c r="B103" s="6" t="s">
        <v>61</v>
      </c>
      <c r="C103" s="77">
        <v>847769.43</v>
      </c>
      <c r="D103" s="77">
        <v>318384.15999999997</v>
      </c>
      <c r="E103" s="77">
        <v>9.31</v>
      </c>
      <c r="F103" s="77">
        <v>13968.550000000001</v>
      </c>
      <c r="G103" s="77">
        <v>269279.5</v>
      </c>
      <c r="H103" s="77">
        <v>-268267.59000000003</v>
      </c>
      <c r="I103" s="77">
        <v>1312181.6200000001</v>
      </c>
      <c r="J103" s="77">
        <v>12002415.77</v>
      </c>
      <c r="K103" s="77">
        <v>29440.53</v>
      </c>
      <c r="L103" s="77">
        <v>29431.22</v>
      </c>
      <c r="M103" s="77">
        <v>451125.68</v>
      </c>
      <c r="N103" s="77">
        <v>1655.34</v>
      </c>
      <c r="O103" s="77">
        <v>413514.23999999999</v>
      </c>
      <c r="P103" s="77">
        <v>-167377.0199999999</v>
      </c>
      <c r="Q103" s="77">
        <v>-84392.499999999985</v>
      </c>
      <c r="R103" s="77">
        <v>-251769.5199999999</v>
      </c>
      <c r="S103" s="77">
        <v>-16498.060000000522</v>
      </c>
      <c r="T103" s="77">
        <v>2590.19</v>
      </c>
      <c r="U103" s="77">
        <v>0</v>
      </c>
      <c r="V103" s="77">
        <v>0</v>
      </c>
      <c r="W103" s="77">
        <v>0</v>
      </c>
      <c r="X103" s="77">
        <v>9722222.0600000005</v>
      </c>
      <c r="Y103" s="77">
        <v>5259.71</v>
      </c>
      <c r="Z103" s="77">
        <v>6260.48</v>
      </c>
      <c r="AA103" s="77">
        <v>279.11</v>
      </c>
      <c r="AB103" s="77">
        <v>10.35</v>
      </c>
      <c r="AC103" s="77">
        <v>0</v>
      </c>
      <c r="AD103" s="77">
        <v>0</v>
      </c>
      <c r="AE103" s="77">
        <v>0</v>
      </c>
      <c r="AF103" s="77">
        <v>9729500.6699999999</v>
      </c>
      <c r="AG103" s="77">
        <v>480556.9</v>
      </c>
      <c r="AH103" s="77">
        <v>1664.65</v>
      </c>
      <c r="AI103" s="77">
        <v>482221.55</v>
      </c>
      <c r="AJ103" s="77">
        <v>68707.31</v>
      </c>
      <c r="AK103" s="77">
        <v>0</v>
      </c>
      <c r="AL103" s="77">
        <v>1282741.0900000001</v>
      </c>
      <c r="AM103" s="77">
        <v>44.570584157282504</v>
      </c>
      <c r="AN103" s="77">
        <v>13968.550000000001</v>
      </c>
      <c r="AO103" s="77">
        <v>0</v>
      </c>
      <c r="AP103" s="77">
        <v>435610.47</v>
      </c>
      <c r="AQ103" s="77">
        <v>319739.43</v>
      </c>
      <c r="AR103" s="363"/>
      <c r="AS103" s="19">
        <v>44286</v>
      </c>
      <c r="AT103" s="20" t="s">
        <v>2</v>
      </c>
      <c r="AU103" s="40" t="s">
        <v>293</v>
      </c>
      <c r="AV103" s="40">
        <v>2021</v>
      </c>
      <c r="AW103" s="266" t="s">
        <v>178</v>
      </c>
      <c r="AX103" s="380">
        <v>1.86</v>
      </c>
      <c r="AY103" s="380">
        <v>1.97</v>
      </c>
    </row>
    <row r="104" spans="1:51" x14ac:dyDescent="0.25">
      <c r="A104" s="5">
        <v>44</v>
      </c>
      <c r="B104" s="6" t="s">
        <v>62</v>
      </c>
      <c r="C104" s="77">
        <v>1128233.0900000001</v>
      </c>
      <c r="D104" s="77">
        <v>258509.07</v>
      </c>
      <c r="E104" s="77">
        <v>147172.62</v>
      </c>
      <c r="F104" s="77">
        <v>137151.59</v>
      </c>
      <c r="G104" s="77">
        <v>276174.92</v>
      </c>
      <c r="H104" s="77">
        <v>2070.41</v>
      </c>
      <c r="I104" s="77">
        <v>1562485.5</v>
      </c>
      <c r="J104" s="77">
        <v>522796.36</v>
      </c>
      <c r="K104" s="77">
        <v>817095.19</v>
      </c>
      <c r="L104" s="77">
        <v>669781.97</v>
      </c>
      <c r="M104" s="77">
        <v>1071.68</v>
      </c>
      <c r="N104" s="77">
        <v>15</v>
      </c>
      <c r="O104" s="77">
        <v>493623.9499999999</v>
      </c>
      <c r="P104" s="77">
        <v>-37226.439999999777</v>
      </c>
      <c r="Q104" s="77">
        <v>-391.17000000000007</v>
      </c>
      <c r="R104" s="77">
        <v>-37617.609999999775</v>
      </c>
      <c r="S104" s="77">
        <v>39688.039999999994</v>
      </c>
      <c r="T104" s="77">
        <v>24.26</v>
      </c>
      <c r="U104" s="77">
        <v>0</v>
      </c>
      <c r="V104" s="77">
        <v>0</v>
      </c>
      <c r="W104" s="77">
        <v>0</v>
      </c>
      <c r="X104" s="77">
        <v>86357.13</v>
      </c>
      <c r="Y104" s="77">
        <v>4791.58</v>
      </c>
      <c r="Z104" s="77">
        <v>1039.1300000000001</v>
      </c>
      <c r="AA104" s="77">
        <v>39694.04</v>
      </c>
      <c r="AB104" s="77">
        <v>229.94</v>
      </c>
      <c r="AC104" s="77">
        <v>0</v>
      </c>
      <c r="AD104" s="77">
        <v>0</v>
      </c>
      <c r="AE104" s="77">
        <v>0</v>
      </c>
      <c r="AF104" s="77">
        <v>938.67</v>
      </c>
      <c r="AG104" s="77">
        <v>670853.65</v>
      </c>
      <c r="AH104" s="77">
        <v>147187.62</v>
      </c>
      <c r="AI104" s="77">
        <v>818008.02999999991</v>
      </c>
      <c r="AJ104" s="77">
        <v>324473.64999999997</v>
      </c>
      <c r="AK104" s="77">
        <v>89.57</v>
      </c>
      <c r="AL104" s="77">
        <v>745390.31</v>
      </c>
      <c r="AM104" s="77">
        <v>1.9122441535850923</v>
      </c>
      <c r="AN104" s="77">
        <v>102878.51</v>
      </c>
      <c r="AO104" s="77">
        <v>34273.07</v>
      </c>
      <c r="AP104" s="77">
        <v>728993.87</v>
      </c>
      <c r="AQ104" s="77">
        <v>352893.79000000004</v>
      </c>
      <c r="AR104" s="363"/>
      <c r="AS104" s="19">
        <v>44286</v>
      </c>
      <c r="AT104" s="20" t="s">
        <v>2</v>
      </c>
      <c r="AU104" s="40" t="s">
        <v>292</v>
      </c>
      <c r="AV104" s="40">
        <v>2021</v>
      </c>
      <c r="AW104" s="266" t="s">
        <v>167</v>
      </c>
      <c r="AX104" s="380">
        <v>1.86</v>
      </c>
      <c r="AY104" s="380">
        <v>1.97</v>
      </c>
    </row>
    <row r="105" spans="1:51" ht="30" x14ac:dyDescent="0.25">
      <c r="A105" s="5">
        <v>113</v>
      </c>
      <c r="B105" s="6" t="s">
        <v>63</v>
      </c>
      <c r="C105" s="77">
        <v>50478.789999999994</v>
      </c>
      <c r="D105" s="77">
        <v>2219.84</v>
      </c>
      <c r="E105" s="77">
        <v>471.84000000000003</v>
      </c>
      <c r="F105" s="77">
        <v>3364.2599999999998</v>
      </c>
      <c r="G105" s="77">
        <v>63542.979999999996</v>
      </c>
      <c r="H105" s="77">
        <v>409567.23</v>
      </c>
      <c r="I105" s="77">
        <v>5267241.6900000004</v>
      </c>
      <c r="J105" s="77">
        <v>933688.03</v>
      </c>
      <c r="K105" s="77">
        <v>78105.66</v>
      </c>
      <c r="L105" s="77">
        <v>32279.81</v>
      </c>
      <c r="M105" s="77">
        <v>37819.93</v>
      </c>
      <c r="N105" s="77">
        <v>0</v>
      </c>
      <c r="O105" s="77">
        <v>15825.120000000003</v>
      </c>
      <c r="P105" s="77">
        <v>-34473.410000000025</v>
      </c>
      <c r="Q105" s="77">
        <v>-5063.6699999999946</v>
      </c>
      <c r="R105" s="77">
        <v>-39537.080000000016</v>
      </c>
      <c r="S105" s="77">
        <v>449104.29000000004</v>
      </c>
      <c r="T105" s="77">
        <v>18571.240000000002</v>
      </c>
      <c r="U105" s="77">
        <v>0</v>
      </c>
      <c r="V105" s="77">
        <v>0</v>
      </c>
      <c r="W105" s="77">
        <v>0</v>
      </c>
      <c r="X105" s="77">
        <v>434744.4</v>
      </c>
      <c r="Y105" s="77">
        <v>1296.8</v>
      </c>
      <c r="Z105" s="77">
        <v>2528.56</v>
      </c>
      <c r="AA105" s="77">
        <v>123.76</v>
      </c>
      <c r="AB105" s="77">
        <v>230.25</v>
      </c>
      <c r="AC105" s="77">
        <v>0</v>
      </c>
      <c r="AD105" s="77">
        <v>0</v>
      </c>
      <c r="AE105" s="77">
        <v>0</v>
      </c>
      <c r="AF105" s="77">
        <v>31.98</v>
      </c>
      <c r="AG105" s="77">
        <v>70099.750000000015</v>
      </c>
      <c r="AH105" s="77">
        <v>471.84000000000003</v>
      </c>
      <c r="AI105" s="77">
        <v>69845.62</v>
      </c>
      <c r="AJ105" s="77">
        <v>54020.5</v>
      </c>
      <c r="AK105" s="77">
        <v>0</v>
      </c>
      <c r="AL105" s="77">
        <v>5189136.03</v>
      </c>
      <c r="AM105" s="77">
        <v>67.4373878922475</v>
      </c>
      <c r="AN105" s="77">
        <v>1821.72</v>
      </c>
      <c r="AO105" s="77">
        <v>1542.5400000000002</v>
      </c>
      <c r="AP105" s="77">
        <v>34428.06</v>
      </c>
      <c r="AQ105" s="77">
        <v>1994.23</v>
      </c>
      <c r="AR105" s="363"/>
      <c r="AS105" s="19">
        <v>44286</v>
      </c>
      <c r="AT105" s="20" t="s">
        <v>2</v>
      </c>
      <c r="AU105" s="40" t="s">
        <v>292</v>
      </c>
      <c r="AV105" s="40">
        <v>2021</v>
      </c>
      <c r="AW105" s="266" t="s">
        <v>171</v>
      </c>
      <c r="AX105" s="380">
        <v>1.86</v>
      </c>
      <c r="AY105" s="380">
        <v>1.97</v>
      </c>
    </row>
    <row r="106" spans="1:51" x14ac:dyDescent="0.25">
      <c r="A106" s="5">
        <v>98</v>
      </c>
      <c r="B106" s="6" t="s">
        <v>64</v>
      </c>
      <c r="C106" s="77">
        <v>3848688.2500000005</v>
      </c>
      <c r="D106" s="77">
        <v>1591794.72</v>
      </c>
      <c r="E106" s="77">
        <v>412595.80000000005</v>
      </c>
      <c r="F106" s="77">
        <v>984227.48</v>
      </c>
      <c r="G106" s="77">
        <v>1193831.1000000001</v>
      </c>
      <c r="H106" s="77">
        <v>26311.360000000001</v>
      </c>
      <c r="I106" s="77">
        <v>2118598.29</v>
      </c>
      <c r="J106" s="77">
        <v>963860.88</v>
      </c>
      <c r="K106" s="77">
        <v>1543329.27</v>
      </c>
      <c r="L106" s="77">
        <v>1130733.4600000002</v>
      </c>
      <c r="M106" s="77">
        <v>2402744.15</v>
      </c>
      <c r="N106" s="77">
        <v>2483382.41</v>
      </c>
      <c r="O106" s="77">
        <v>4145014.45</v>
      </c>
      <c r="P106" s="77">
        <v>-4066179.4999999995</v>
      </c>
      <c r="Q106" s="77">
        <v>3404821.0500000012</v>
      </c>
      <c r="R106" s="77">
        <v>-661358.44999999832</v>
      </c>
      <c r="S106" s="77">
        <v>687669.78</v>
      </c>
      <c r="T106" s="77">
        <v>4657.4799999999996</v>
      </c>
      <c r="U106" s="77">
        <v>2989.55</v>
      </c>
      <c r="V106" s="77">
        <v>0</v>
      </c>
      <c r="W106" s="77">
        <v>0</v>
      </c>
      <c r="X106" s="77">
        <v>959471.95</v>
      </c>
      <c r="Y106" s="77">
        <v>19134.23</v>
      </c>
      <c r="Z106" s="77">
        <v>82064.11</v>
      </c>
      <c r="AA106" s="77">
        <v>73442.960000000006</v>
      </c>
      <c r="AB106" s="77">
        <v>3525.67</v>
      </c>
      <c r="AC106" s="77">
        <v>0</v>
      </c>
      <c r="AD106" s="77">
        <v>0</v>
      </c>
      <c r="AE106" s="77">
        <v>0</v>
      </c>
      <c r="AF106" s="77">
        <v>101282.23</v>
      </c>
      <c r="AG106" s="77">
        <v>3533477.61</v>
      </c>
      <c r="AH106" s="77">
        <v>2895978.23</v>
      </c>
      <c r="AI106" s="77">
        <v>6429233.71</v>
      </c>
      <c r="AJ106" s="77">
        <v>2284219.2600000002</v>
      </c>
      <c r="AK106" s="77">
        <v>0</v>
      </c>
      <c r="AL106" s="77">
        <v>575269.02</v>
      </c>
      <c r="AM106" s="77">
        <v>1.3727454867748345</v>
      </c>
      <c r="AN106" s="77">
        <v>492799.76</v>
      </c>
      <c r="AO106" s="77">
        <v>491427.72</v>
      </c>
      <c r="AP106" s="77">
        <v>1906177.0700000008</v>
      </c>
      <c r="AQ106" s="77">
        <v>3794297.97</v>
      </c>
      <c r="AR106" s="363"/>
      <c r="AS106" s="19">
        <v>44286</v>
      </c>
      <c r="AT106" s="20" t="s">
        <v>2</v>
      </c>
      <c r="AU106" s="40" t="s">
        <v>292</v>
      </c>
      <c r="AV106" s="40">
        <v>2021</v>
      </c>
      <c r="AW106" s="266" t="s">
        <v>165</v>
      </c>
      <c r="AX106" s="380">
        <v>1.86</v>
      </c>
      <c r="AY106" s="380">
        <v>1.97</v>
      </c>
    </row>
    <row r="107" spans="1:51" x14ac:dyDescent="0.25">
      <c r="A107" s="5">
        <v>1</v>
      </c>
      <c r="B107" s="6" t="s">
        <v>65</v>
      </c>
      <c r="C107" s="77">
        <v>260208.55</v>
      </c>
      <c r="D107" s="77">
        <v>15694.12</v>
      </c>
      <c r="E107" s="77">
        <v>1027.3300000000002</v>
      </c>
      <c r="F107" s="77">
        <v>54199.59</v>
      </c>
      <c r="G107" s="77">
        <v>68620.540000000008</v>
      </c>
      <c r="H107" s="77">
        <v>21.49</v>
      </c>
      <c r="I107" s="77">
        <v>44114.239999999998</v>
      </c>
      <c r="J107" s="77">
        <v>115773.22</v>
      </c>
      <c r="K107" s="77">
        <v>58641.08</v>
      </c>
      <c r="L107" s="77">
        <v>57613.75</v>
      </c>
      <c r="M107" s="77">
        <v>168640.49</v>
      </c>
      <c r="N107" s="77">
        <v>0</v>
      </c>
      <c r="O107" s="77">
        <v>139652.78</v>
      </c>
      <c r="P107" s="77">
        <v>-17958.48000000001</v>
      </c>
      <c r="Q107" s="77">
        <v>-17787.559999999998</v>
      </c>
      <c r="R107" s="77">
        <v>-35746.040000000008</v>
      </c>
      <c r="S107" s="77">
        <v>35767.54</v>
      </c>
      <c r="T107" s="77">
        <v>451.45</v>
      </c>
      <c r="U107" s="77">
        <v>0</v>
      </c>
      <c r="V107" s="77">
        <v>0</v>
      </c>
      <c r="W107" s="77">
        <v>0</v>
      </c>
      <c r="X107" s="77">
        <v>40532.15</v>
      </c>
      <c r="Y107" s="77">
        <v>1358.24</v>
      </c>
      <c r="Z107" s="77">
        <v>3643.93</v>
      </c>
      <c r="AA107" s="77">
        <v>181.76</v>
      </c>
      <c r="AB107" s="77">
        <v>10.87</v>
      </c>
      <c r="AC107" s="77">
        <v>0</v>
      </c>
      <c r="AD107" s="77">
        <v>0</v>
      </c>
      <c r="AE107" s="77">
        <v>0</v>
      </c>
      <c r="AF107" s="77">
        <v>21.26</v>
      </c>
      <c r="AG107" s="77">
        <v>226254.24</v>
      </c>
      <c r="AH107" s="77">
        <v>1027.3300000000002</v>
      </c>
      <c r="AI107" s="77">
        <v>227008.92</v>
      </c>
      <c r="AJ107" s="77">
        <v>87356.14</v>
      </c>
      <c r="AK107" s="77">
        <v>0</v>
      </c>
      <c r="AL107" s="77">
        <v>-14526.840000000004</v>
      </c>
      <c r="AM107" s="77">
        <v>0.75227536737045086</v>
      </c>
      <c r="AN107" s="77">
        <v>39640.35</v>
      </c>
      <c r="AO107" s="77">
        <v>14559.23</v>
      </c>
      <c r="AP107" s="77">
        <v>121583.09999999998</v>
      </c>
      <c r="AQ107" s="77">
        <v>16721.46</v>
      </c>
      <c r="AR107" s="363"/>
      <c r="AS107" s="19">
        <v>44286</v>
      </c>
      <c r="AT107" s="20" t="s">
        <v>2</v>
      </c>
      <c r="AU107" s="40" t="s">
        <v>292</v>
      </c>
      <c r="AV107" s="40">
        <v>2021</v>
      </c>
      <c r="AW107" s="266" t="s">
        <v>177</v>
      </c>
      <c r="AX107" s="380">
        <v>1.86</v>
      </c>
      <c r="AY107" s="380">
        <v>1.97</v>
      </c>
    </row>
    <row r="108" spans="1:51" x14ac:dyDescent="0.25">
      <c r="A108" s="5">
        <v>109</v>
      </c>
      <c r="B108" s="6" t="s">
        <v>66</v>
      </c>
      <c r="C108" s="77">
        <v>5050206.1000000006</v>
      </c>
      <c r="D108" s="77">
        <v>2433947.33</v>
      </c>
      <c r="E108" s="77">
        <v>2024737.98</v>
      </c>
      <c r="F108" s="77">
        <v>520598.94</v>
      </c>
      <c r="G108" s="77">
        <v>685746.66999999993</v>
      </c>
      <c r="H108" s="77">
        <v>-1918684.03</v>
      </c>
      <c r="I108" s="77">
        <v>34595339.060000002</v>
      </c>
      <c r="J108" s="77">
        <v>3604634.3</v>
      </c>
      <c r="K108" s="77">
        <v>5206555.33</v>
      </c>
      <c r="L108" s="77">
        <v>2125198.5400000005</v>
      </c>
      <c r="M108" s="77">
        <v>1049769.6599999999</v>
      </c>
      <c r="N108" s="77">
        <v>5464477.6699999999</v>
      </c>
      <c r="O108" s="77">
        <v>6265168.1900000013</v>
      </c>
      <c r="P108" s="77">
        <v>-4855255.0300000021</v>
      </c>
      <c r="Q108" s="77">
        <v>1861450.87</v>
      </c>
      <c r="R108" s="77">
        <v>-2993804.160000002</v>
      </c>
      <c r="S108" s="77">
        <v>1075120.1399999999</v>
      </c>
      <c r="T108" s="77">
        <v>34722.46</v>
      </c>
      <c r="U108" s="77">
        <v>0</v>
      </c>
      <c r="V108" s="77">
        <v>0</v>
      </c>
      <c r="W108" s="77">
        <v>39127.230000000003</v>
      </c>
      <c r="X108" s="77">
        <v>1414883.73</v>
      </c>
      <c r="Y108" s="77">
        <v>10338.9</v>
      </c>
      <c r="Z108" s="77">
        <v>62.75</v>
      </c>
      <c r="AA108" s="77">
        <v>107569.52</v>
      </c>
      <c r="AB108" s="77">
        <v>1207.26</v>
      </c>
      <c r="AC108" s="77">
        <v>0</v>
      </c>
      <c r="AD108" s="77">
        <v>0</v>
      </c>
      <c r="AE108" s="77">
        <v>0</v>
      </c>
      <c r="AF108" s="77">
        <v>294434.84999999998</v>
      </c>
      <c r="AG108" s="77">
        <v>3174968.2100000004</v>
      </c>
      <c r="AH108" s="77">
        <v>7489215.6500000004</v>
      </c>
      <c r="AI108" s="77">
        <v>10654287.23</v>
      </c>
      <c r="AJ108" s="77">
        <v>4389119.04</v>
      </c>
      <c r="AK108" s="77">
        <v>0</v>
      </c>
      <c r="AL108" s="77">
        <v>29388783.730000004</v>
      </c>
      <c r="AM108" s="77">
        <v>6.6445734016620932</v>
      </c>
      <c r="AN108" s="77">
        <v>281970.67</v>
      </c>
      <c r="AO108" s="77">
        <v>238628.27</v>
      </c>
      <c r="AP108" s="77">
        <v>2770195.79</v>
      </c>
      <c r="AQ108" s="77">
        <v>6419105.2299999995</v>
      </c>
      <c r="AR108" s="363"/>
      <c r="AS108" s="19">
        <v>44286</v>
      </c>
      <c r="AT108" s="20" t="s">
        <v>2</v>
      </c>
      <c r="AU108" s="40" t="s">
        <v>293</v>
      </c>
      <c r="AV108" s="40">
        <v>2021</v>
      </c>
      <c r="AW108" s="266" t="s">
        <v>157</v>
      </c>
      <c r="AX108" s="380">
        <v>1.86</v>
      </c>
      <c r="AY108" s="380">
        <v>1.97</v>
      </c>
    </row>
    <row r="109" spans="1:51" x14ac:dyDescent="0.25">
      <c r="A109" s="5">
        <v>25</v>
      </c>
      <c r="B109" s="6" t="s">
        <v>67</v>
      </c>
      <c r="C109" s="77">
        <v>573265.39</v>
      </c>
      <c r="D109" s="77">
        <v>114636</v>
      </c>
      <c r="E109" s="77">
        <v>39927.67</v>
      </c>
      <c r="F109" s="77">
        <v>0</v>
      </c>
      <c r="G109" s="77">
        <v>282438.12</v>
      </c>
      <c r="H109" s="77">
        <v>281827.92</v>
      </c>
      <c r="I109" s="77">
        <v>505363.79</v>
      </c>
      <c r="J109" s="77">
        <v>22044974.210000001</v>
      </c>
      <c r="K109" s="77">
        <v>342925.76</v>
      </c>
      <c r="L109" s="77">
        <v>302998.09000000003</v>
      </c>
      <c r="M109" s="77">
        <v>0</v>
      </c>
      <c r="N109" s="77">
        <v>0</v>
      </c>
      <c r="O109" s="77">
        <v>211598.50999999998</v>
      </c>
      <c r="P109" s="77">
        <v>-35407.239999999991</v>
      </c>
      <c r="Q109" s="77">
        <v>-56.639999999999993</v>
      </c>
      <c r="R109" s="77">
        <v>-35463.87999999999</v>
      </c>
      <c r="S109" s="77">
        <v>317291.8</v>
      </c>
      <c r="T109" s="77">
        <v>216310.02</v>
      </c>
      <c r="U109" s="77">
        <v>57.92</v>
      </c>
      <c r="V109" s="77">
        <v>0</v>
      </c>
      <c r="W109" s="77">
        <v>0</v>
      </c>
      <c r="X109" s="77">
        <v>124139.65</v>
      </c>
      <c r="Y109" s="77">
        <v>5764.04</v>
      </c>
      <c r="Z109" s="77">
        <v>17079.330000000002</v>
      </c>
      <c r="AA109" s="77">
        <v>0</v>
      </c>
      <c r="AB109" s="77">
        <v>14.29</v>
      </c>
      <c r="AC109" s="77">
        <v>0</v>
      </c>
      <c r="AD109" s="77">
        <v>0</v>
      </c>
      <c r="AE109" s="77">
        <v>0</v>
      </c>
      <c r="AF109" s="77">
        <v>358.13</v>
      </c>
      <c r="AG109" s="77">
        <v>302998.09000000003</v>
      </c>
      <c r="AH109" s="77">
        <v>39927.67</v>
      </c>
      <c r="AI109" s="77">
        <v>340925.11</v>
      </c>
      <c r="AJ109" s="77">
        <v>129326.6</v>
      </c>
      <c r="AK109" s="77">
        <v>0</v>
      </c>
      <c r="AL109" s="77">
        <v>162438.02999999997</v>
      </c>
      <c r="AM109" s="77">
        <v>1.4736827877847378</v>
      </c>
      <c r="AN109" s="77">
        <v>0</v>
      </c>
      <c r="AO109" s="77">
        <v>0</v>
      </c>
      <c r="AP109" s="77">
        <v>391012.70999999996</v>
      </c>
      <c r="AQ109" s="77">
        <v>143981.82999999999</v>
      </c>
      <c r="AR109" s="363"/>
      <c r="AS109" s="19">
        <v>44286</v>
      </c>
      <c r="AT109" s="20" t="s">
        <v>2</v>
      </c>
      <c r="AU109" s="40" t="s">
        <v>292</v>
      </c>
      <c r="AV109" s="40">
        <v>2021</v>
      </c>
      <c r="AW109" s="266" t="s">
        <v>174</v>
      </c>
      <c r="AX109" s="380">
        <v>1.86</v>
      </c>
      <c r="AY109" s="380">
        <v>1.97</v>
      </c>
    </row>
    <row r="110" spans="1:51" x14ac:dyDescent="0.25">
      <c r="A110" s="5">
        <v>121</v>
      </c>
      <c r="B110" s="6" t="s">
        <v>68</v>
      </c>
      <c r="C110" s="77">
        <v>3856917.23</v>
      </c>
      <c r="D110" s="77">
        <v>0</v>
      </c>
      <c r="E110" s="77">
        <v>69.62</v>
      </c>
      <c r="F110" s="77">
        <v>31130.3</v>
      </c>
      <c r="G110" s="77">
        <v>277209.51</v>
      </c>
      <c r="H110" s="77">
        <v>833916.95</v>
      </c>
      <c r="I110" s="77">
        <v>458337.07</v>
      </c>
      <c r="J110" s="77">
        <v>1613210.57</v>
      </c>
      <c r="K110" s="77">
        <v>8012.2</v>
      </c>
      <c r="L110" s="77">
        <v>7942.5800000000008</v>
      </c>
      <c r="M110" s="77">
        <v>2997879.66</v>
      </c>
      <c r="N110" s="77">
        <v>0</v>
      </c>
      <c r="O110" s="77">
        <v>3002554.7300000004</v>
      </c>
      <c r="P110" s="77">
        <v>546022.68999999971</v>
      </c>
      <c r="Q110" s="77">
        <v>254085.50999999992</v>
      </c>
      <c r="R110" s="77">
        <v>800108.1999999996</v>
      </c>
      <c r="S110" s="77">
        <v>33808.75</v>
      </c>
      <c r="T110" s="77">
        <v>0</v>
      </c>
      <c r="U110" s="77">
        <v>0</v>
      </c>
      <c r="V110" s="77">
        <v>0</v>
      </c>
      <c r="W110" s="77">
        <v>13302.72</v>
      </c>
      <c r="X110" s="77">
        <v>28320.720000000001</v>
      </c>
      <c r="Y110" s="77">
        <v>5632.39</v>
      </c>
      <c r="Z110" s="77">
        <v>1453.87</v>
      </c>
      <c r="AA110" s="77">
        <v>470.96</v>
      </c>
      <c r="AB110" s="77">
        <v>133.31</v>
      </c>
      <c r="AC110" s="77">
        <v>0</v>
      </c>
      <c r="AD110" s="77">
        <v>0</v>
      </c>
      <c r="AE110" s="77">
        <v>0</v>
      </c>
      <c r="AF110" s="77">
        <v>124.15</v>
      </c>
      <c r="AG110" s="77">
        <v>3005822.24</v>
      </c>
      <c r="AH110" s="77">
        <v>69.62</v>
      </c>
      <c r="AI110" s="77">
        <v>3005886.04</v>
      </c>
      <c r="AJ110" s="77">
        <v>3331.3100000000004</v>
      </c>
      <c r="AK110" s="77">
        <v>0</v>
      </c>
      <c r="AL110" s="77">
        <v>450324.87</v>
      </c>
      <c r="AM110" s="77">
        <v>57.204896283168168</v>
      </c>
      <c r="AN110" s="77">
        <v>0</v>
      </c>
      <c r="AO110" s="77">
        <v>31130.3</v>
      </c>
      <c r="AP110" s="77">
        <v>854083.2099999995</v>
      </c>
      <c r="AQ110" s="77">
        <v>-279.27999999999997</v>
      </c>
      <c r="AR110" s="363"/>
      <c r="AS110" s="19">
        <v>44286</v>
      </c>
      <c r="AT110" s="20" t="s">
        <v>2</v>
      </c>
      <c r="AU110" s="40" t="s">
        <v>292</v>
      </c>
      <c r="AV110" s="40">
        <v>2021</v>
      </c>
      <c r="AW110" s="266" t="s">
        <v>188</v>
      </c>
      <c r="AX110" s="380">
        <v>1.86</v>
      </c>
      <c r="AY110" s="380">
        <v>1.97</v>
      </c>
    </row>
    <row r="111" spans="1:51" x14ac:dyDescent="0.25">
      <c r="A111" s="5">
        <v>122</v>
      </c>
      <c r="B111" s="6" t="s">
        <v>69</v>
      </c>
      <c r="C111" s="77">
        <v>387621.13</v>
      </c>
      <c r="D111" s="77">
        <v>0</v>
      </c>
      <c r="E111" s="77">
        <v>0</v>
      </c>
      <c r="F111" s="77">
        <v>0</v>
      </c>
      <c r="G111" s="77">
        <v>20047.349999999999</v>
      </c>
      <c r="H111" s="77">
        <v>15933.31</v>
      </c>
      <c r="I111" s="77">
        <v>82669.649999999994</v>
      </c>
      <c r="J111" s="77">
        <v>0</v>
      </c>
      <c r="K111" s="77">
        <v>10587.2</v>
      </c>
      <c r="L111" s="77">
        <v>10587.199999999999</v>
      </c>
      <c r="M111" s="77">
        <v>158368.19</v>
      </c>
      <c r="N111" s="77">
        <v>0</v>
      </c>
      <c r="O111" s="77">
        <v>167700.54999999999</v>
      </c>
      <c r="P111" s="77">
        <v>199873.22999999998</v>
      </c>
      <c r="Q111" s="77">
        <v>-183269.16999999998</v>
      </c>
      <c r="R111" s="77">
        <v>16604.059999999998</v>
      </c>
      <c r="S111" s="77">
        <v>-670.76</v>
      </c>
      <c r="T111" s="77">
        <v>0</v>
      </c>
      <c r="U111" s="77">
        <v>0</v>
      </c>
      <c r="V111" s="77">
        <v>0</v>
      </c>
      <c r="W111" s="77">
        <v>0</v>
      </c>
      <c r="X111" s="77">
        <v>0</v>
      </c>
      <c r="Y111" s="77">
        <v>409.13</v>
      </c>
      <c r="Z111" s="77">
        <v>2.39</v>
      </c>
      <c r="AA111" s="77">
        <v>0</v>
      </c>
      <c r="AB111" s="77">
        <v>259.24</v>
      </c>
      <c r="AC111" s="77">
        <v>0</v>
      </c>
      <c r="AD111" s="77">
        <v>0</v>
      </c>
      <c r="AE111" s="77">
        <v>0</v>
      </c>
      <c r="AF111" s="77">
        <v>0</v>
      </c>
      <c r="AG111" s="77">
        <v>168955.38999999998</v>
      </c>
      <c r="AH111" s="77">
        <v>0</v>
      </c>
      <c r="AI111" s="77">
        <v>168955.15</v>
      </c>
      <c r="AJ111" s="77">
        <v>1254.5999999999999</v>
      </c>
      <c r="AK111" s="77">
        <v>0</v>
      </c>
      <c r="AL111" s="77">
        <v>72082.45</v>
      </c>
      <c r="AM111" s="77">
        <v>7.8084526598156252</v>
      </c>
      <c r="AN111" s="77">
        <v>0</v>
      </c>
      <c r="AO111" s="77">
        <v>0</v>
      </c>
      <c r="AP111" s="77">
        <v>219920.58</v>
      </c>
      <c r="AQ111" s="77">
        <v>0</v>
      </c>
      <c r="AR111" s="363"/>
      <c r="AS111" s="19">
        <v>44286</v>
      </c>
      <c r="AT111" s="20" t="s">
        <v>2</v>
      </c>
      <c r="AU111" s="40" t="s">
        <v>292</v>
      </c>
      <c r="AV111" s="40">
        <v>2021</v>
      </c>
      <c r="AW111" s="266" t="s">
        <v>267</v>
      </c>
      <c r="AX111" s="380">
        <v>1.86</v>
      </c>
      <c r="AY111" s="380">
        <v>1.97</v>
      </c>
    </row>
    <row r="112" spans="1:51" x14ac:dyDescent="0.25">
      <c r="A112" s="5">
        <v>13</v>
      </c>
      <c r="B112" s="6" t="s">
        <v>70</v>
      </c>
      <c r="C112" s="77">
        <v>36046074.140000008</v>
      </c>
      <c r="D112" s="77">
        <v>21394810.41</v>
      </c>
      <c r="E112" s="77">
        <v>6048048.5900000008</v>
      </c>
      <c r="F112" s="77">
        <v>6191636.7700000005</v>
      </c>
      <c r="G112" s="77">
        <v>7795309.9100000001</v>
      </c>
      <c r="H112" s="77">
        <v>-4784811.1500000004</v>
      </c>
      <c r="I112" s="77">
        <v>63653089.689999998</v>
      </c>
      <c r="J112" s="77">
        <v>35314897.75</v>
      </c>
      <c r="K112" s="77">
        <v>32798740.530000001</v>
      </c>
      <c r="L112" s="77">
        <v>26750683.189999998</v>
      </c>
      <c r="M112" s="77">
        <v>151380.82999999999</v>
      </c>
      <c r="N112" s="77">
        <v>13674.28</v>
      </c>
      <c r="O112" s="77">
        <v>19174291.060000002</v>
      </c>
      <c r="P112" s="77">
        <v>-18509974.009999994</v>
      </c>
      <c r="Q112" s="77">
        <v>-2236062.62</v>
      </c>
      <c r="R112" s="77">
        <v>-20746036.629999995</v>
      </c>
      <c r="S112" s="77">
        <v>15961225.449999999</v>
      </c>
      <c r="T112" s="77">
        <v>121594.33</v>
      </c>
      <c r="U112" s="77">
        <v>12488.5</v>
      </c>
      <c r="V112" s="77">
        <v>0</v>
      </c>
      <c r="W112" s="77">
        <v>515.36</v>
      </c>
      <c r="X112" s="77">
        <v>18630128.420000002</v>
      </c>
      <c r="Y112" s="77">
        <v>153931.82</v>
      </c>
      <c r="Z112" s="77">
        <v>989485.77</v>
      </c>
      <c r="AA112" s="77">
        <v>67215.78</v>
      </c>
      <c r="AB112" s="77">
        <v>1141.45</v>
      </c>
      <c r="AC112" s="77">
        <v>0</v>
      </c>
      <c r="AD112" s="77">
        <v>0</v>
      </c>
      <c r="AE112" s="77">
        <v>0</v>
      </c>
      <c r="AF112" s="77">
        <v>1591726.34</v>
      </c>
      <c r="AG112" s="77">
        <v>26902064.019999996</v>
      </c>
      <c r="AH112" s="77">
        <v>6061722.8700000001</v>
      </c>
      <c r="AI112" s="77">
        <v>32920245.57</v>
      </c>
      <c r="AJ112" s="77">
        <v>13745955.92</v>
      </c>
      <c r="AK112" s="77">
        <v>1.41</v>
      </c>
      <c r="AL112" s="77">
        <v>30854349.159999996</v>
      </c>
      <c r="AM112" s="77">
        <v>1.9407174989472071</v>
      </c>
      <c r="AN112" s="77">
        <v>4530893.49</v>
      </c>
      <c r="AO112" s="77">
        <v>1660743.27</v>
      </c>
      <c r="AP112" s="77">
        <v>19685284.710000001</v>
      </c>
      <c r="AQ112" s="77">
        <v>24208312.039999999</v>
      </c>
      <c r="AR112" s="363"/>
      <c r="AS112" s="19">
        <v>44286</v>
      </c>
      <c r="AT112" s="20" t="s">
        <v>2</v>
      </c>
      <c r="AU112" s="40" t="s">
        <v>293</v>
      </c>
      <c r="AV112" s="40">
        <v>2021</v>
      </c>
      <c r="AW112" s="266" t="s">
        <v>149</v>
      </c>
      <c r="AX112" s="380">
        <v>1.86</v>
      </c>
      <c r="AY112" s="380">
        <v>1.97</v>
      </c>
    </row>
    <row r="113" spans="1:51" x14ac:dyDescent="0.25">
      <c r="A113" s="5">
        <v>110</v>
      </c>
      <c r="B113" s="6" t="s">
        <v>71</v>
      </c>
      <c r="C113" s="77">
        <v>111602.76999999999</v>
      </c>
      <c r="D113" s="77">
        <v>2706.71</v>
      </c>
      <c r="E113" s="77">
        <v>4679.09</v>
      </c>
      <c r="F113" s="77">
        <v>24955.439999999999</v>
      </c>
      <c r="G113" s="77">
        <v>215723.13</v>
      </c>
      <c r="H113" s="77">
        <v>673578.51</v>
      </c>
      <c r="I113" s="77">
        <v>491551.43</v>
      </c>
      <c r="J113" s="77">
        <v>20847979.600000001</v>
      </c>
      <c r="K113" s="77">
        <v>46843.8</v>
      </c>
      <c r="L113" s="77">
        <v>42164.700000000004</v>
      </c>
      <c r="M113" s="77">
        <v>62519.85</v>
      </c>
      <c r="N113" s="77">
        <v>99488.35</v>
      </c>
      <c r="O113" s="77">
        <v>12100.189999999973</v>
      </c>
      <c r="P113" s="77">
        <v>-143882.70000000001</v>
      </c>
      <c r="Q113" s="77">
        <v>-26127.429999999993</v>
      </c>
      <c r="R113" s="77">
        <v>-170010.13</v>
      </c>
      <c r="S113" s="77">
        <v>843588.6399999999</v>
      </c>
      <c r="T113" s="77">
        <v>685.15</v>
      </c>
      <c r="U113" s="77">
        <v>0</v>
      </c>
      <c r="V113" s="77">
        <v>0</v>
      </c>
      <c r="W113" s="77">
        <v>0</v>
      </c>
      <c r="X113" s="77">
        <v>849076.8</v>
      </c>
      <c r="Y113" s="77">
        <v>4190.45</v>
      </c>
      <c r="Z113" s="77">
        <v>1349.81</v>
      </c>
      <c r="AA113" s="77">
        <v>509.81</v>
      </c>
      <c r="AB113" s="77">
        <v>0</v>
      </c>
      <c r="AC113" s="77">
        <v>0</v>
      </c>
      <c r="AD113" s="77">
        <v>0</v>
      </c>
      <c r="AE113" s="77">
        <v>0</v>
      </c>
      <c r="AF113" s="77">
        <v>123.25</v>
      </c>
      <c r="AG113" s="77">
        <v>104684.54999999999</v>
      </c>
      <c r="AH113" s="77">
        <v>104167.44</v>
      </c>
      <c r="AI113" s="77">
        <v>208851.34999999998</v>
      </c>
      <c r="AJ113" s="77">
        <v>196751.16</v>
      </c>
      <c r="AK113" s="77">
        <v>0</v>
      </c>
      <c r="AL113" s="77">
        <v>444707.63</v>
      </c>
      <c r="AM113" s="77">
        <v>10.49341492363984</v>
      </c>
      <c r="AN113" s="77">
        <v>16194.77</v>
      </c>
      <c r="AO113" s="77">
        <v>8760.67</v>
      </c>
      <c r="AP113" s="77">
        <v>57783.489999999991</v>
      </c>
      <c r="AQ113" s="77">
        <v>-39012.380000000005</v>
      </c>
      <c r="AR113" s="363"/>
      <c r="AS113" s="19">
        <v>44286</v>
      </c>
      <c r="AT113" s="20" t="s">
        <v>2</v>
      </c>
      <c r="AU113" s="40" t="s">
        <v>292</v>
      </c>
      <c r="AV113" s="40">
        <v>2021</v>
      </c>
      <c r="AW113" s="266" t="s">
        <v>173</v>
      </c>
      <c r="AX113" s="380">
        <v>1.86</v>
      </c>
      <c r="AY113" s="380">
        <v>1.97</v>
      </c>
    </row>
    <row r="114" spans="1:51" x14ac:dyDescent="0.25">
      <c r="A114" s="5">
        <v>52</v>
      </c>
      <c r="B114" s="6" t="s">
        <v>72</v>
      </c>
      <c r="C114" s="77">
        <v>771975.92</v>
      </c>
      <c r="D114" s="77">
        <v>32583.200000000001</v>
      </c>
      <c r="E114" s="77">
        <v>641387.65</v>
      </c>
      <c r="F114" s="77">
        <v>69611.960000000006</v>
      </c>
      <c r="G114" s="77">
        <v>241698.13999999998</v>
      </c>
      <c r="H114" s="77">
        <v>382.5</v>
      </c>
      <c r="I114" s="77">
        <v>160663060.94999999</v>
      </c>
      <c r="J114" s="77">
        <v>40342096.82</v>
      </c>
      <c r="K114" s="77">
        <v>1021473.69</v>
      </c>
      <c r="L114" s="77">
        <v>380086.04000000004</v>
      </c>
      <c r="M114" s="77">
        <v>232127.78</v>
      </c>
      <c r="N114" s="77">
        <v>7125.82</v>
      </c>
      <c r="O114" s="77">
        <v>438606.22999999986</v>
      </c>
      <c r="P114" s="77">
        <v>-10523.609999999579</v>
      </c>
      <c r="Q114" s="77">
        <v>1357.0200000000332</v>
      </c>
      <c r="R114" s="77">
        <v>-9166.5899999995454</v>
      </c>
      <c r="S114" s="77">
        <v>9549.0999999999767</v>
      </c>
      <c r="T114" s="77">
        <v>273040.03000000003</v>
      </c>
      <c r="U114" s="77">
        <v>0</v>
      </c>
      <c r="V114" s="77">
        <v>0</v>
      </c>
      <c r="W114" s="77">
        <v>0.6</v>
      </c>
      <c r="X114" s="77">
        <v>783179.3</v>
      </c>
      <c r="Y114" s="77">
        <v>4932.62</v>
      </c>
      <c r="Z114" s="77">
        <v>5742.18</v>
      </c>
      <c r="AA114" s="77">
        <v>1657.05</v>
      </c>
      <c r="AB114" s="77">
        <v>7.48</v>
      </c>
      <c r="AC114" s="77">
        <v>0</v>
      </c>
      <c r="AD114" s="77">
        <v>0</v>
      </c>
      <c r="AE114" s="77">
        <v>0</v>
      </c>
      <c r="AF114" s="77">
        <v>1034331.5</v>
      </c>
      <c r="AG114" s="77">
        <v>612213.81000000006</v>
      </c>
      <c r="AH114" s="77">
        <v>648513.47</v>
      </c>
      <c r="AI114" s="77">
        <v>1255727.2799999998</v>
      </c>
      <c r="AJ114" s="77">
        <v>817121.05</v>
      </c>
      <c r="AK114" s="77">
        <v>0</v>
      </c>
      <c r="AL114" s="77">
        <v>159641587.25999999</v>
      </c>
      <c r="AM114" s="77">
        <v>157.28555960163791</v>
      </c>
      <c r="AN114" s="77">
        <v>57149.490000000005</v>
      </c>
      <c r="AO114" s="77">
        <v>12462.460000000001</v>
      </c>
      <c r="AP114" s="77">
        <v>384623.83999999997</v>
      </c>
      <c r="AQ114" s="77">
        <v>83837.359999999986</v>
      </c>
      <c r="AR114" s="363"/>
      <c r="AS114" s="19">
        <v>44286</v>
      </c>
      <c r="AT114" s="20" t="s">
        <v>2</v>
      </c>
      <c r="AU114" s="40" t="s">
        <v>292</v>
      </c>
      <c r="AV114" s="40">
        <v>2021</v>
      </c>
      <c r="AW114" s="266" t="s">
        <v>170</v>
      </c>
      <c r="AX114" s="380">
        <v>1.86</v>
      </c>
      <c r="AY114" s="380">
        <v>1.97</v>
      </c>
    </row>
    <row r="115" spans="1:51" x14ac:dyDescent="0.25">
      <c r="A115" s="5">
        <v>96</v>
      </c>
      <c r="B115" s="6" t="s">
        <v>73</v>
      </c>
      <c r="C115" s="77">
        <v>5436932.2999999998</v>
      </c>
      <c r="D115" s="77">
        <v>223006.87</v>
      </c>
      <c r="E115" s="77">
        <v>3650220.7399999998</v>
      </c>
      <c r="F115" s="77">
        <v>466161.72000000003</v>
      </c>
      <c r="G115" s="77">
        <v>1087078.1099999999</v>
      </c>
      <c r="H115" s="77">
        <v>273722.53999999998</v>
      </c>
      <c r="I115" s="77">
        <v>31273202.73</v>
      </c>
      <c r="J115" s="77">
        <v>3569462.76</v>
      </c>
      <c r="K115" s="77">
        <v>5207505.3600000003</v>
      </c>
      <c r="L115" s="77">
        <v>1557284.62</v>
      </c>
      <c r="M115" s="77">
        <v>17051.27</v>
      </c>
      <c r="N115" s="77">
        <v>116.64</v>
      </c>
      <c r="O115" s="77">
        <v>2994384.82</v>
      </c>
      <c r="P115" s="77">
        <v>666300.77999999991</v>
      </c>
      <c r="Q115" s="77">
        <v>-369748.74</v>
      </c>
      <c r="R115" s="77">
        <v>296552.03999999992</v>
      </c>
      <c r="S115" s="77">
        <v>-22829.489999999991</v>
      </c>
      <c r="T115" s="77">
        <v>44713.49</v>
      </c>
      <c r="U115" s="77">
        <v>0</v>
      </c>
      <c r="V115" s="77">
        <v>0</v>
      </c>
      <c r="W115" s="77">
        <v>1443.24</v>
      </c>
      <c r="X115" s="77">
        <v>1225756.23</v>
      </c>
      <c r="Y115" s="77">
        <v>16389.77</v>
      </c>
      <c r="Z115" s="77">
        <v>64805.39</v>
      </c>
      <c r="AA115" s="77">
        <v>27367.43</v>
      </c>
      <c r="AB115" s="77">
        <v>14786.65</v>
      </c>
      <c r="AC115" s="77">
        <v>0</v>
      </c>
      <c r="AD115" s="77">
        <v>0</v>
      </c>
      <c r="AE115" s="77">
        <v>0</v>
      </c>
      <c r="AF115" s="77">
        <v>1171393.21</v>
      </c>
      <c r="AG115" s="77">
        <v>1574335.8900000001</v>
      </c>
      <c r="AH115" s="77">
        <v>3650337.38</v>
      </c>
      <c r="AI115" s="77">
        <v>5222931.97</v>
      </c>
      <c r="AJ115" s="77">
        <v>2228547.15</v>
      </c>
      <c r="AK115" s="77">
        <v>0</v>
      </c>
      <c r="AL115" s="77">
        <v>26065697.370000001</v>
      </c>
      <c r="AM115" s="77">
        <v>6.0054096094103677</v>
      </c>
      <c r="AN115" s="77">
        <v>338982.65</v>
      </c>
      <c r="AO115" s="77">
        <v>127179.07</v>
      </c>
      <c r="AP115" s="77">
        <v>4750947.08</v>
      </c>
      <c r="AQ115" s="77">
        <v>2531406.4600000004</v>
      </c>
      <c r="AR115" s="363"/>
      <c r="AS115" s="19">
        <v>44286</v>
      </c>
      <c r="AT115" s="20" t="s">
        <v>2</v>
      </c>
      <c r="AU115" s="40" t="s">
        <v>292</v>
      </c>
      <c r="AV115" s="40">
        <v>2021</v>
      </c>
      <c r="AW115" s="266" t="s">
        <v>153</v>
      </c>
      <c r="AX115" s="380">
        <v>1.86</v>
      </c>
      <c r="AY115" s="380">
        <v>1.97</v>
      </c>
    </row>
    <row r="116" spans="1:51" x14ac:dyDescent="0.25">
      <c r="A116" s="5">
        <v>103</v>
      </c>
      <c r="B116" s="6" t="s">
        <v>74</v>
      </c>
      <c r="C116" s="77">
        <v>14154.95</v>
      </c>
      <c r="D116" s="77">
        <v>0</v>
      </c>
      <c r="E116" s="77">
        <v>0</v>
      </c>
      <c r="F116" s="77">
        <v>140.22999999999999</v>
      </c>
      <c r="G116" s="77">
        <v>23424.32</v>
      </c>
      <c r="H116" s="77">
        <v>4912473.54</v>
      </c>
      <c r="I116" s="77">
        <v>4530726.93</v>
      </c>
      <c r="J116" s="77">
        <v>11463113.93</v>
      </c>
      <c r="K116" s="77">
        <v>9057.41</v>
      </c>
      <c r="L116" s="77">
        <v>7621.2599999999993</v>
      </c>
      <c r="M116" s="77">
        <v>0</v>
      </c>
      <c r="N116" s="77">
        <v>0</v>
      </c>
      <c r="O116" s="77">
        <v>7095.0999999999995</v>
      </c>
      <c r="P116" s="77">
        <v>-16504.699999999997</v>
      </c>
      <c r="Q116" s="77">
        <v>0</v>
      </c>
      <c r="R116" s="77">
        <v>-16504.699999999997</v>
      </c>
      <c r="S116" s="77">
        <v>4928978.2399999993</v>
      </c>
      <c r="T116" s="77">
        <v>0</v>
      </c>
      <c r="U116" s="77">
        <v>0</v>
      </c>
      <c r="V116" s="77">
        <v>0</v>
      </c>
      <c r="W116" s="77">
        <v>0</v>
      </c>
      <c r="X116" s="77">
        <v>5161623.97</v>
      </c>
      <c r="Y116" s="77">
        <v>478.05</v>
      </c>
      <c r="Z116" s="77">
        <v>4.01</v>
      </c>
      <c r="AA116" s="77">
        <v>3986.86</v>
      </c>
      <c r="AB116" s="77">
        <v>0</v>
      </c>
      <c r="AC116" s="77">
        <v>0</v>
      </c>
      <c r="AD116" s="77">
        <v>0</v>
      </c>
      <c r="AE116" s="77">
        <v>0</v>
      </c>
      <c r="AF116" s="77">
        <v>228176.81</v>
      </c>
      <c r="AG116" s="77">
        <v>7621.2599999999993</v>
      </c>
      <c r="AH116" s="77">
        <v>0</v>
      </c>
      <c r="AI116" s="77">
        <v>7596.07</v>
      </c>
      <c r="AJ116" s="77">
        <v>500.97</v>
      </c>
      <c r="AK116" s="77">
        <v>0</v>
      </c>
      <c r="AL116" s="77">
        <v>4521669.5199999996</v>
      </c>
      <c r="AM116" s="77">
        <v>500.22323489827664</v>
      </c>
      <c r="AN116" s="77">
        <v>127.42</v>
      </c>
      <c r="AO116" s="77">
        <v>12.81</v>
      </c>
      <c r="AP116" s="77">
        <v>7059.85</v>
      </c>
      <c r="AQ116" s="77">
        <v>0</v>
      </c>
      <c r="AR116" s="363"/>
      <c r="AS116" s="19">
        <v>44286</v>
      </c>
      <c r="AT116" s="20" t="s">
        <v>2</v>
      </c>
      <c r="AU116" s="40" t="s">
        <v>292</v>
      </c>
      <c r="AV116" s="40">
        <v>2021</v>
      </c>
      <c r="AW116" s="266" t="s">
        <v>184</v>
      </c>
      <c r="AX116" s="380">
        <v>1.86</v>
      </c>
      <c r="AY116" s="380">
        <v>1.97</v>
      </c>
    </row>
    <row r="117" spans="1:51" x14ac:dyDescent="0.25">
      <c r="A117" s="5">
        <v>23</v>
      </c>
      <c r="B117" s="6" t="s">
        <v>75</v>
      </c>
      <c r="C117" s="77">
        <v>4382615.84</v>
      </c>
      <c r="D117" s="77">
        <v>961745.9</v>
      </c>
      <c r="E117" s="77">
        <v>1679698.55</v>
      </c>
      <c r="F117" s="77">
        <v>586817.66999999993</v>
      </c>
      <c r="G117" s="77">
        <v>885520.23</v>
      </c>
      <c r="H117" s="77">
        <v>12779.41</v>
      </c>
      <c r="I117" s="77">
        <v>10315416.380000001</v>
      </c>
      <c r="J117" s="77">
        <v>3108935.81</v>
      </c>
      <c r="K117" s="77">
        <v>3139753.77</v>
      </c>
      <c r="L117" s="77">
        <v>1460055.2</v>
      </c>
      <c r="M117" s="77">
        <v>1474026.27</v>
      </c>
      <c r="N117" s="77">
        <v>13063981.530000001</v>
      </c>
      <c r="O117" s="77">
        <v>8249349.3099999987</v>
      </c>
      <c r="P117" s="77">
        <v>-6300817.2700000014</v>
      </c>
      <c r="Q117" s="77">
        <v>5530356.75</v>
      </c>
      <c r="R117" s="77">
        <v>-770460.52000000142</v>
      </c>
      <c r="S117" s="77">
        <v>783239.92</v>
      </c>
      <c r="T117" s="77">
        <v>704.06</v>
      </c>
      <c r="U117" s="77">
        <v>0</v>
      </c>
      <c r="V117" s="77">
        <v>0</v>
      </c>
      <c r="W117" s="77">
        <v>0</v>
      </c>
      <c r="X117" s="77">
        <v>1545886.26</v>
      </c>
      <c r="Y117" s="77">
        <v>12899.01</v>
      </c>
      <c r="Z117" s="77">
        <v>67590.58</v>
      </c>
      <c r="AA117" s="77">
        <v>26334.17</v>
      </c>
      <c r="AB117" s="77">
        <v>3292.74</v>
      </c>
      <c r="AC117" s="77">
        <v>0</v>
      </c>
      <c r="AD117" s="77">
        <v>0</v>
      </c>
      <c r="AE117" s="77">
        <v>0</v>
      </c>
      <c r="AF117" s="77">
        <v>653233.9</v>
      </c>
      <c r="AG117" s="77">
        <v>2934081.4899999998</v>
      </c>
      <c r="AH117" s="77">
        <v>14743680.07</v>
      </c>
      <c r="AI117" s="77">
        <v>17598275.449999999</v>
      </c>
      <c r="AJ117" s="77">
        <v>9348926.1399999987</v>
      </c>
      <c r="AK117" s="77">
        <v>0</v>
      </c>
      <c r="AL117" s="77">
        <v>7175662.6100000013</v>
      </c>
      <c r="AM117" s="77">
        <v>3.2854220858217174</v>
      </c>
      <c r="AN117" s="77">
        <v>486630.76</v>
      </c>
      <c r="AO117" s="77">
        <v>100186.9</v>
      </c>
      <c r="AP117" s="77">
        <v>2645377.189999999</v>
      </c>
      <c r="AQ117" s="77">
        <v>7473856.5600000024</v>
      </c>
      <c r="AR117" s="363"/>
      <c r="AS117" s="19">
        <v>44286</v>
      </c>
      <c r="AT117" s="20" t="s">
        <v>2</v>
      </c>
      <c r="AU117" s="40" t="s">
        <v>292</v>
      </c>
      <c r="AV117" s="40">
        <v>2021</v>
      </c>
      <c r="AW117" s="266" t="s">
        <v>159</v>
      </c>
      <c r="AX117" s="380">
        <v>1.86</v>
      </c>
      <c r="AY117" s="380">
        <v>1.97</v>
      </c>
    </row>
    <row r="118" spans="1:51" x14ac:dyDescent="0.25">
      <c r="A118" s="5">
        <v>62</v>
      </c>
      <c r="B118" s="6" t="s">
        <v>203</v>
      </c>
      <c r="C118" s="77">
        <v>298490.51</v>
      </c>
      <c r="D118" s="77">
        <v>96163.57</v>
      </c>
      <c r="E118" s="77">
        <v>36155.630000000005</v>
      </c>
      <c r="F118" s="77">
        <v>42709.18</v>
      </c>
      <c r="G118" s="77">
        <v>107867.95</v>
      </c>
      <c r="H118" s="77">
        <v>1685.64</v>
      </c>
      <c r="I118" s="77">
        <v>1744058.56</v>
      </c>
      <c r="J118" s="77">
        <v>0</v>
      </c>
      <c r="K118" s="77">
        <v>45804.86</v>
      </c>
      <c r="L118" s="77">
        <v>9649.23</v>
      </c>
      <c r="M118" s="77">
        <v>0</v>
      </c>
      <c r="N118" s="77">
        <v>0</v>
      </c>
      <c r="O118" s="77">
        <v>33956.33</v>
      </c>
      <c r="P118" s="77">
        <v>17793.479999999978</v>
      </c>
      <c r="Q118" s="77">
        <v>0</v>
      </c>
      <c r="R118" s="77">
        <v>17793.479999999978</v>
      </c>
      <c r="S118" s="77">
        <v>-16107.83</v>
      </c>
      <c r="T118" s="77">
        <v>2587.31</v>
      </c>
      <c r="U118" s="77">
        <v>0</v>
      </c>
      <c r="V118" s="77">
        <v>0</v>
      </c>
      <c r="W118" s="77">
        <v>0</v>
      </c>
      <c r="X118" s="77">
        <v>166.19</v>
      </c>
      <c r="Y118" s="77">
        <v>2002.26</v>
      </c>
      <c r="Z118" s="77">
        <v>14537.41</v>
      </c>
      <c r="AA118" s="77">
        <v>1123.76</v>
      </c>
      <c r="AB118" s="77">
        <v>1186.7</v>
      </c>
      <c r="AC118" s="77">
        <v>0</v>
      </c>
      <c r="AD118" s="77">
        <v>0</v>
      </c>
      <c r="AE118" s="77">
        <v>0</v>
      </c>
      <c r="AF118" s="77">
        <v>11.18</v>
      </c>
      <c r="AG118" s="77">
        <v>9649.23</v>
      </c>
      <c r="AH118" s="77">
        <v>36155.630000000005</v>
      </c>
      <c r="AI118" s="77">
        <v>45804.860000000008</v>
      </c>
      <c r="AJ118" s="77">
        <v>11848.529999999999</v>
      </c>
      <c r="AK118" s="77">
        <v>0</v>
      </c>
      <c r="AL118" s="77">
        <v>1698253.7</v>
      </c>
      <c r="AM118" s="77">
        <v>38.075840860554969</v>
      </c>
      <c r="AN118" s="77">
        <v>42709.18</v>
      </c>
      <c r="AO118" s="77">
        <v>0</v>
      </c>
      <c r="AP118" s="77">
        <v>293797.34000000003</v>
      </c>
      <c r="AQ118" s="77">
        <v>125426.73000000001</v>
      </c>
      <c r="AR118" s="363"/>
      <c r="AS118" s="19">
        <v>44286</v>
      </c>
      <c r="AT118" s="20" t="s">
        <v>2</v>
      </c>
      <c r="AU118" s="40" t="s">
        <v>292</v>
      </c>
      <c r="AV118" s="40">
        <v>2021</v>
      </c>
      <c r="AW118" s="266" t="s">
        <v>169</v>
      </c>
      <c r="AX118" s="380">
        <v>1.86</v>
      </c>
      <c r="AY118" s="380">
        <v>1.97</v>
      </c>
    </row>
    <row r="119" spans="1:51" x14ac:dyDescent="0.25">
      <c r="A119" s="5">
        <v>77</v>
      </c>
      <c r="B119" s="6" t="s">
        <v>195</v>
      </c>
      <c r="C119" s="77">
        <v>368.77</v>
      </c>
      <c r="D119" s="77">
        <v>0</v>
      </c>
      <c r="E119" s="77">
        <v>11105.91</v>
      </c>
      <c r="F119" s="77">
        <v>66.789999999999992</v>
      </c>
      <c r="G119" s="77">
        <v>948.91000000000008</v>
      </c>
      <c r="H119" s="77">
        <v>-684.56</v>
      </c>
      <c r="I119" s="77">
        <v>941461.09</v>
      </c>
      <c r="J119" s="77">
        <v>111318.01</v>
      </c>
      <c r="K119" s="77">
        <v>11228.92</v>
      </c>
      <c r="L119" s="77">
        <v>123</v>
      </c>
      <c r="M119" s="77">
        <v>0</v>
      </c>
      <c r="N119" s="77">
        <v>0.43</v>
      </c>
      <c r="O119" s="77">
        <v>9.4400000000001398</v>
      </c>
      <c r="P119" s="77">
        <v>-656.37</v>
      </c>
      <c r="Q119" s="77">
        <v>-0.41</v>
      </c>
      <c r="R119" s="77">
        <v>-656.78</v>
      </c>
      <c r="S119" s="77">
        <v>-27.77</v>
      </c>
      <c r="T119" s="77">
        <v>0</v>
      </c>
      <c r="U119" s="77">
        <v>0</v>
      </c>
      <c r="V119" s="77">
        <v>0</v>
      </c>
      <c r="W119" s="77">
        <v>0</v>
      </c>
      <c r="X119" s="77">
        <v>5.41</v>
      </c>
      <c r="Y119" s="77">
        <v>19.37</v>
      </c>
      <c r="Z119" s="77">
        <v>11.95</v>
      </c>
      <c r="AA119" s="77">
        <v>1.84</v>
      </c>
      <c r="AB119" s="77">
        <v>0.02</v>
      </c>
      <c r="AC119" s="77">
        <v>0</v>
      </c>
      <c r="AD119" s="77">
        <v>0</v>
      </c>
      <c r="AE119" s="77">
        <v>0</v>
      </c>
      <c r="AF119" s="77">
        <v>0</v>
      </c>
      <c r="AG119" s="77">
        <v>123</v>
      </c>
      <c r="AH119" s="77">
        <v>11106.339999999998</v>
      </c>
      <c r="AI119" s="77">
        <v>11228.97</v>
      </c>
      <c r="AJ119" s="77">
        <v>11219.529999999999</v>
      </c>
      <c r="AK119" s="77">
        <v>0</v>
      </c>
      <c r="AL119" s="77">
        <v>930232.16999999993</v>
      </c>
      <c r="AM119" s="77">
        <v>83.842532496446665</v>
      </c>
      <c r="AN119" s="77">
        <v>62.489999999999995</v>
      </c>
      <c r="AO119" s="77">
        <v>4.3</v>
      </c>
      <c r="AP119" s="77">
        <v>359.33000000000004</v>
      </c>
      <c r="AQ119" s="77">
        <v>0</v>
      </c>
      <c r="AR119" s="363"/>
      <c r="AS119" s="19">
        <v>44286</v>
      </c>
      <c r="AT119" s="20" t="s">
        <v>2</v>
      </c>
      <c r="AU119" s="40" t="s">
        <v>293</v>
      </c>
      <c r="AV119" s="40">
        <v>2021</v>
      </c>
      <c r="AW119" s="266" t="s">
        <v>196</v>
      </c>
      <c r="AX119" s="380">
        <v>1.86</v>
      </c>
      <c r="AY119" s="380">
        <v>1.97</v>
      </c>
    </row>
    <row r="120" spans="1:51" x14ac:dyDescent="0.25">
      <c r="A120" s="5">
        <v>114</v>
      </c>
      <c r="B120" s="6" t="s">
        <v>76</v>
      </c>
      <c r="C120" s="77">
        <v>7770713.6299999999</v>
      </c>
      <c r="D120" s="77">
        <v>5342385.03</v>
      </c>
      <c r="E120" s="77">
        <v>364796.39</v>
      </c>
      <c r="F120" s="77">
        <v>1451485.8900000001</v>
      </c>
      <c r="G120" s="77">
        <v>1279982.58</v>
      </c>
      <c r="H120" s="77">
        <v>16608.099999999999</v>
      </c>
      <c r="I120" s="77">
        <v>4768722.8899999997</v>
      </c>
      <c r="J120" s="77">
        <v>1476311.94</v>
      </c>
      <c r="K120" s="77">
        <v>1649546.67</v>
      </c>
      <c r="L120" s="77">
        <v>1284750.29</v>
      </c>
      <c r="M120" s="77">
        <v>9419573.2899999991</v>
      </c>
      <c r="N120" s="77">
        <v>2156593.77</v>
      </c>
      <c r="O120" s="77">
        <v>6719272.6100000003</v>
      </c>
      <c r="P120" s="77">
        <v>-7022412.4800000004</v>
      </c>
      <c r="Q120" s="77">
        <v>6895099.0400000019</v>
      </c>
      <c r="R120" s="77">
        <v>-127313.43999999855</v>
      </c>
      <c r="S120" s="77">
        <v>143921.55000000005</v>
      </c>
      <c r="T120" s="77">
        <v>34237.01</v>
      </c>
      <c r="U120" s="77">
        <v>0</v>
      </c>
      <c r="V120" s="77">
        <v>0</v>
      </c>
      <c r="W120" s="77">
        <v>0</v>
      </c>
      <c r="X120" s="77">
        <v>1495878.19</v>
      </c>
      <c r="Y120" s="77">
        <v>18243.55</v>
      </c>
      <c r="Z120" s="77">
        <v>46749.56</v>
      </c>
      <c r="AA120" s="77">
        <v>782465.66</v>
      </c>
      <c r="AB120" s="77">
        <v>3648.59</v>
      </c>
      <c r="AC120" s="77">
        <v>0</v>
      </c>
      <c r="AD120" s="77">
        <v>0</v>
      </c>
      <c r="AE120" s="77">
        <v>0</v>
      </c>
      <c r="AF120" s="77">
        <v>535086.27</v>
      </c>
      <c r="AG120" s="77">
        <v>10704323.58</v>
      </c>
      <c r="AH120" s="77">
        <v>2521390.16</v>
      </c>
      <c r="AI120" s="77">
        <v>13220199.08</v>
      </c>
      <c r="AJ120" s="77">
        <v>6500926.4699999997</v>
      </c>
      <c r="AK120" s="77">
        <v>0</v>
      </c>
      <c r="AL120" s="77">
        <v>3119176.2199999997</v>
      </c>
      <c r="AM120" s="77">
        <v>2.8909293545480588</v>
      </c>
      <c r="AN120" s="77">
        <v>952811.18</v>
      </c>
      <c r="AO120" s="77">
        <v>498674.71</v>
      </c>
      <c r="AP120" s="77">
        <v>2698745.7100000009</v>
      </c>
      <c r="AQ120" s="77">
        <v>6989689.7299999995</v>
      </c>
      <c r="AR120" s="363"/>
      <c r="AS120" s="19">
        <v>44286</v>
      </c>
      <c r="AT120" s="20" t="s">
        <v>2</v>
      </c>
      <c r="AU120" s="40" t="s">
        <v>292</v>
      </c>
      <c r="AV120" s="40">
        <v>2021</v>
      </c>
      <c r="AW120" s="266" t="s">
        <v>154</v>
      </c>
      <c r="AX120" s="380">
        <v>1.86</v>
      </c>
      <c r="AY120" s="380">
        <v>1.97</v>
      </c>
    </row>
    <row r="121" spans="1:51" x14ac:dyDescent="0.25">
      <c r="A121" s="5">
        <v>48</v>
      </c>
      <c r="B121" s="6" t="s">
        <v>77</v>
      </c>
      <c r="C121" s="77">
        <v>448448.01000000007</v>
      </c>
      <c r="D121" s="77">
        <v>275262.45</v>
      </c>
      <c r="E121" s="77">
        <v>106769.49</v>
      </c>
      <c r="F121" s="77">
        <v>58126.62</v>
      </c>
      <c r="G121" s="77">
        <v>113415.64</v>
      </c>
      <c r="H121" s="77">
        <v>47346.49</v>
      </c>
      <c r="I121" s="77">
        <v>88587100.299999997</v>
      </c>
      <c r="J121" s="77">
        <v>9759605.4499999993</v>
      </c>
      <c r="K121" s="77">
        <v>553911.98</v>
      </c>
      <c r="L121" s="77">
        <v>210846.11</v>
      </c>
      <c r="M121" s="77">
        <v>61456.160000000003</v>
      </c>
      <c r="N121" s="77">
        <v>26333158.880000003</v>
      </c>
      <c r="O121" s="77">
        <v>11895480.259999998</v>
      </c>
      <c r="P121" s="77">
        <v>-11893836.960000005</v>
      </c>
      <c r="Q121" s="77">
        <v>11750926.319999998</v>
      </c>
      <c r="R121" s="77">
        <v>-142910.64000000618</v>
      </c>
      <c r="S121" s="77">
        <v>190257.14999999851</v>
      </c>
      <c r="T121" s="77">
        <v>1517711.58</v>
      </c>
      <c r="U121" s="77">
        <v>0</v>
      </c>
      <c r="V121" s="77">
        <v>1169.57</v>
      </c>
      <c r="W121" s="77">
        <v>0</v>
      </c>
      <c r="X121" s="77">
        <v>34088092.600000001</v>
      </c>
      <c r="Y121" s="77">
        <v>499.58</v>
      </c>
      <c r="Z121" s="77">
        <v>3311.89</v>
      </c>
      <c r="AA121" s="77">
        <v>35412836.390000001</v>
      </c>
      <c r="AB121" s="77">
        <v>0</v>
      </c>
      <c r="AC121" s="77">
        <v>0</v>
      </c>
      <c r="AD121" s="77">
        <v>0</v>
      </c>
      <c r="AE121" s="77">
        <v>0</v>
      </c>
      <c r="AF121" s="77">
        <v>68.75</v>
      </c>
      <c r="AG121" s="77">
        <v>272302.27</v>
      </c>
      <c r="AH121" s="77">
        <v>26439928.370000001</v>
      </c>
      <c r="AI121" s="77">
        <v>26709051.93</v>
      </c>
      <c r="AJ121" s="77">
        <v>14813571.67</v>
      </c>
      <c r="AK121" s="77">
        <v>0</v>
      </c>
      <c r="AL121" s="77">
        <v>88033188.319999993</v>
      </c>
      <c r="AM121" s="77">
        <v>159.92992298162608</v>
      </c>
      <c r="AN121" s="77">
        <v>2440.62</v>
      </c>
      <c r="AO121" s="77">
        <v>55686</v>
      </c>
      <c r="AP121" s="77">
        <v>222480.97000000003</v>
      </c>
      <c r="AQ121" s="77">
        <v>11944775.689999999</v>
      </c>
      <c r="AR121" s="363"/>
      <c r="AS121" s="19">
        <v>44286</v>
      </c>
      <c r="AT121" s="20" t="s">
        <v>2</v>
      </c>
      <c r="AU121" s="40" t="s">
        <v>292</v>
      </c>
      <c r="AV121" s="40">
        <v>2021</v>
      </c>
      <c r="AW121" s="266" t="s">
        <v>163</v>
      </c>
      <c r="AX121" s="380">
        <v>1.86</v>
      </c>
      <c r="AY121" s="380">
        <v>1.97</v>
      </c>
    </row>
    <row r="122" spans="1:51" ht="30" x14ac:dyDescent="0.25">
      <c r="A122" s="5">
        <v>120</v>
      </c>
      <c r="B122" s="6" t="s">
        <v>78</v>
      </c>
      <c r="C122" s="77">
        <v>403299.98</v>
      </c>
      <c r="D122" s="77">
        <v>599561.56000000006</v>
      </c>
      <c r="E122" s="77">
        <v>470329.19999999995</v>
      </c>
      <c r="F122" s="77">
        <v>45376.97</v>
      </c>
      <c r="G122" s="77">
        <v>194113.50999999998</v>
      </c>
      <c r="H122" s="77">
        <v>-595591.48</v>
      </c>
      <c r="I122" s="77">
        <v>7954100.5499999998</v>
      </c>
      <c r="J122" s="77">
        <v>1527676.99</v>
      </c>
      <c r="K122" s="77">
        <v>524879.22</v>
      </c>
      <c r="L122" s="77">
        <v>54550.03</v>
      </c>
      <c r="M122" s="77">
        <v>210.15</v>
      </c>
      <c r="N122" s="77">
        <v>0</v>
      </c>
      <c r="O122" s="77">
        <v>273641.17</v>
      </c>
      <c r="P122" s="77">
        <v>-709393.2300000001</v>
      </c>
      <c r="Q122" s="77">
        <v>-112.35999999999999</v>
      </c>
      <c r="R122" s="77">
        <v>-709505.59000000008</v>
      </c>
      <c r="S122" s="77">
        <v>113914.10999999999</v>
      </c>
      <c r="T122" s="77">
        <v>16.68</v>
      </c>
      <c r="U122" s="77">
        <v>0</v>
      </c>
      <c r="V122" s="77">
        <v>0</v>
      </c>
      <c r="W122" s="77">
        <v>0</v>
      </c>
      <c r="X122" s="77">
        <v>306804.86</v>
      </c>
      <c r="Y122" s="77">
        <v>3241.7</v>
      </c>
      <c r="Z122" s="77">
        <v>18851.18</v>
      </c>
      <c r="AA122" s="77">
        <v>17154.52</v>
      </c>
      <c r="AB122" s="77">
        <v>84.41</v>
      </c>
      <c r="AC122" s="77">
        <v>0</v>
      </c>
      <c r="AD122" s="77">
        <v>0</v>
      </c>
      <c r="AE122" s="77">
        <v>0</v>
      </c>
      <c r="AF122" s="77">
        <v>153575.62</v>
      </c>
      <c r="AG122" s="77">
        <v>54760.170000000006</v>
      </c>
      <c r="AH122" s="77">
        <v>470329.19999999995</v>
      </c>
      <c r="AI122" s="77">
        <v>525089.36</v>
      </c>
      <c r="AJ122" s="77">
        <v>251448.19</v>
      </c>
      <c r="AK122" s="77">
        <v>0</v>
      </c>
      <c r="AL122" s="77">
        <v>7429221.3300000001</v>
      </c>
      <c r="AM122" s="77">
        <v>15.154154035665577</v>
      </c>
      <c r="AN122" s="77">
        <v>39628.93</v>
      </c>
      <c r="AO122" s="77">
        <v>5748.04</v>
      </c>
      <c r="AP122" s="77">
        <v>421686.33999999997</v>
      </c>
      <c r="AQ122" s="77">
        <v>891589.1100000001</v>
      </c>
      <c r="AR122" s="363"/>
      <c r="AS122" s="19">
        <v>44286</v>
      </c>
      <c r="AT122" s="20" t="s">
        <v>2</v>
      </c>
      <c r="AU122" s="40" t="s">
        <v>293</v>
      </c>
      <c r="AV122" s="40">
        <v>2021</v>
      </c>
      <c r="AW122" s="266" t="s">
        <v>187</v>
      </c>
      <c r="AX122" s="380">
        <v>1.86</v>
      </c>
      <c r="AY122" s="380">
        <v>1.97</v>
      </c>
    </row>
    <row r="123" spans="1:51" x14ac:dyDescent="0.25">
      <c r="A123" s="5">
        <v>86</v>
      </c>
      <c r="B123" s="6" t="s">
        <v>197</v>
      </c>
      <c r="C123" s="77">
        <v>163</v>
      </c>
      <c r="D123" s="77">
        <v>0</v>
      </c>
      <c r="E123" s="77">
        <v>50.65</v>
      </c>
      <c r="F123" s="77">
        <v>5.96</v>
      </c>
      <c r="G123" s="77">
        <v>7233.96</v>
      </c>
      <c r="H123" s="77">
        <v>12176.88</v>
      </c>
      <c r="I123" s="77">
        <v>146904.23000000001</v>
      </c>
      <c r="J123" s="77">
        <v>57198.22</v>
      </c>
      <c r="K123" s="77">
        <v>201.09</v>
      </c>
      <c r="L123" s="77">
        <v>150.42000000000002</v>
      </c>
      <c r="M123" s="77">
        <v>0</v>
      </c>
      <c r="N123" s="77">
        <v>1.33</v>
      </c>
      <c r="O123" s="77">
        <v>95.049999999999983</v>
      </c>
      <c r="P123" s="77">
        <v>-7171.97</v>
      </c>
      <c r="Q123" s="77">
        <v>-0.12999999999999989</v>
      </c>
      <c r="R123" s="77">
        <v>-7172.1</v>
      </c>
      <c r="S123" s="77">
        <v>19348.98</v>
      </c>
      <c r="T123" s="77">
        <v>18656.14</v>
      </c>
      <c r="U123" s="77">
        <v>0</v>
      </c>
      <c r="V123" s="77">
        <v>0</v>
      </c>
      <c r="W123" s="77">
        <v>0</v>
      </c>
      <c r="X123" s="77">
        <v>841.74</v>
      </c>
      <c r="Y123" s="77">
        <v>147.63</v>
      </c>
      <c r="Z123" s="77">
        <v>1.26</v>
      </c>
      <c r="AA123" s="77">
        <v>0</v>
      </c>
      <c r="AB123" s="77">
        <v>0.01</v>
      </c>
      <c r="AC123" s="77">
        <v>0</v>
      </c>
      <c r="AD123" s="77">
        <v>0</v>
      </c>
      <c r="AE123" s="77">
        <v>0</v>
      </c>
      <c r="AF123" s="77">
        <v>0</v>
      </c>
      <c r="AG123" s="77">
        <v>150.43</v>
      </c>
      <c r="AH123" s="77">
        <v>51.98</v>
      </c>
      <c r="AI123" s="77">
        <v>201.1</v>
      </c>
      <c r="AJ123" s="77">
        <v>106.05</v>
      </c>
      <c r="AK123" s="77">
        <v>0</v>
      </c>
      <c r="AL123" s="77">
        <v>146703.14000000001</v>
      </c>
      <c r="AM123" s="77">
        <v>730.53970858819434</v>
      </c>
      <c r="AN123" s="77">
        <v>5.96</v>
      </c>
      <c r="AO123" s="77">
        <v>0</v>
      </c>
      <c r="AP123" s="77">
        <v>66.259999999999991</v>
      </c>
      <c r="AQ123" s="77">
        <v>-1.730000000000004</v>
      </c>
      <c r="AR123" s="363"/>
      <c r="AS123" s="19">
        <v>44286</v>
      </c>
      <c r="AT123" s="20" t="s">
        <v>2</v>
      </c>
      <c r="AU123" s="40" t="s">
        <v>292</v>
      </c>
      <c r="AV123" s="40">
        <v>2021</v>
      </c>
      <c r="AW123" s="266" t="s">
        <v>198</v>
      </c>
      <c r="AX123" s="380">
        <v>1.86</v>
      </c>
      <c r="AY123" s="380">
        <v>1.97</v>
      </c>
    </row>
    <row r="124" spans="1:51" x14ac:dyDescent="0.25">
      <c r="A124" s="5">
        <v>100</v>
      </c>
      <c r="B124" s="6" t="s">
        <v>79</v>
      </c>
      <c r="C124" s="77">
        <v>1563572.53</v>
      </c>
      <c r="D124" s="77">
        <v>417150.6</v>
      </c>
      <c r="E124" s="77">
        <v>104132.53</v>
      </c>
      <c r="F124" s="77">
        <v>229677.13</v>
      </c>
      <c r="G124" s="77">
        <v>410774</v>
      </c>
      <c r="H124" s="77">
        <v>28134.22</v>
      </c>
      <c r="I124" s="77">
        <v>604010.63</v>
      </c>
      <c r="J124" s="77">
        <v>488238.04</v>
      </c>
      <c r="K124" s="77">
        <v>410321.68</v>
      </c>
      <c r="L124" s="77">
        <v>306189.13999999996</v>
      </c>
      <c r="M124" s="77">
        <v>563632.93000000005</v>
      </c>
      <c r="N124" s="77">
        <v>118327.94</v>
      </c>
      <c r="O124" s="77">
        <v>651179.85000000009</v>
      </c>
      <c r="P124" s="77">
        <v>-145209.04999999973</v>
      </c>
      <c r="Q124" s="77">
        <v>177143.90999999989</v>
      </c>
      <c r="R124" s="77">
        <v>31934.860000000161</v>
      </c>
      <c r="S124" s="77">
        <v>-3800.640000000014</v>
      </c>
      <c r="T124" s="77">
        <v>13.64</v>
      </c>
      <c r="U124" s="77">
        <v>0</v>
      </c>
      <c r="V124" s="77">
        <v>0</v>
      </c>
      <c r="W124" s="77">
        <v>0</v>
      </c>
      <c r="X124" s="77">
        <v>276785.71000000002</v>
      </c>
      <c r="Y124" s="77">
        <v>7650.24</v>
      </c>
      <c r="Z124" s="77">
        <v>23560.18</v>
      </c>
      <c r="AA124" s="77">
        <v>65.61</v>
      </c>
      <c r="AB124" s="77">
        <v>1227.78</v>
      </c>
      <c r="AC124" s="77">
        <v>0</v>
      </c>
      <c r="AD124" s="77">
        <v>0</v>
      </c>
      <c r="AE124" s="77">
        <v>0</v>
      </c>
      <c r="AF124" s="77">
        <v>248096.17</v>
      </c>
      <c r="AG124" s="77">
        <v>869822.08000000007</v>
      </c>
      <c r="AH124" s="77">
        <v>222460.47</v>
      </c>
      <c r="AI124" s="77">
        <v>1091190.51</v>
      </c>
      <c r="AJ124" s="77">
        <v>440010.66</v>
      </c>
      <c r="AK124" s="77">
        <v>0</v>
      </c>
      <c r="AL124" s="77">
        <v>193688.95</v>
      </c>
      <c r="AM124" s="77">
        <v>1.4720417161481694</v>
      </c>
      <c r="AN124" s="77">
        <v>177123.48</v>
      </c>
      <c r="AO124" s="77">
        <v>52553.649999999994</v>
      </c>
      <c r="AP124" s="77">
        <v>1073563.4099999997</v>
      </c>
      <c r="AQ124" s="77">
        <v>578321.32000000007</v>
      </c>
      <c r="AR124" s="363"/>
      <c r="AS124" s="19">
        <v>44286</v>
      </c>
      <c r="AT124" s="20" t="s">
        <v>2</v>
      </c>
      <c r="AU124" s="40" t="s">
        <v>292</v>
      </c>
      <c r="AV124" s="40">
        <v>2021</v>
      </c>
      <c r="AW124" s="266" t="s">
        <v>151</v>
      </c>
      <c r="AX124" s="380">
        <v>1.86</v>
      </c>
      <c r="AY124" s="380">
        <v>1.97</v>
      </c>
    </row>
    <row r="125" spans="1:51" x14ac:dyDescent="0.25">
      <c r="A125" s="5">
        <v>12</v>
      </c>
      <c r="B125" s="6" t="s">
        <v>81</v>
      </c>
      <c r="C125" s="77">
        <v>13765890.75</v>
      </c>
      <c r="D125" s="77">
        <v>6695373.2199999997</v>
      </c>
      <c r="E125" s="77">
        <v>4269449.25</v>
      </c>
      <c r="F125" s="77">
        <v>1463299.9100000001</v>
      </c>
      <c r="G125" s="77">
        <v>3216633.57</v>
      </c>
      <c r="H125" s="77">
        <v>95898.7</v>
      </c>
      <c r="I125" s="77">
        <v>21889835.52</v>
      </c>
      <c r="J125" s="77">
        <v>125602789.29000001</v>
      </c>
      <c r="K125" s="77">
        <v>12450135.52</v>
      </c>
      <c r="L125" s="77">
        <v>8178731.1899999995</v>
      </c>
      <c r="M125" s="77">
        <v>2518565.0299999998</v>
      </c>
      <c r="N125" s="77">
        <v>554455.97</v>
      </c>
      <c r="O125" s="77">
        <v>9727165.9500000011</v>
      </c>
      <c r="P125" s="77">
        <v>-7336581.8999999985</v>
      </c>
      <c r="Q125" s="77">
        <v>-2832162.21</v>
      </c>
      <c r="R125" s="77">
        <v>-10168744.109999999</v>
      </c>
      <c r="S125" s="77">
        <v>10264642.800000001</v>
      </c>
      <c r="T125" s="77">
        <v>1280532.1599999999</v>
      </c>
      <c r="U125" s="77">
        <v>0</v>
      </c>
      <c r="V125" s="77">
        <v>0</v>
      </c>
      <c r="W125" s="77">
        <v>0</v>
      </c>
      <c r="X125" s="77">
        <v>12268032.9</v>
      </c>
      <c r="Y125" s="77">
        <v>65364.27</v>
      </c>
      <c r="Z125" s="77">
        <v>363817.58</v>
      </c>
      <c r="AA125" s="77">
        <v>705453.17</v>
      </c>
      <c r="AB125" s="77">
        <v>1575.63</v>
      </c>
      <c r="AC125" s="77">
        <v>0</v>
      </c>
      <c r="AD125" s="77">
        <v>0</v>
      </c>
      <c r="AE125" s="77">
        <v>0</v>
      </c>
      <c r="AF125" s="77">
        <v>2147711.61</v>
      </c>
      <c r="AG125" s="77">
        <v>10697296.220000001</v>
      </c>
      <c r="AH125" s="77">
        <v>4823905.22</v>
      </c>
      <c r="AI125" s="77">
        <v>15466748.530000001</v>
      </c>
      <c r="AJ125" s="77">
        <v>5741122.1699999999</v>
      </c>
      <c r="AK125" s="77">
        <v>1539.59</v>
      </c>
      <c r="AL125" s="77">
        <v>9439700</v>
      </c>
      <c r="AM125" s="77">
        <v>1.7582005822214537</v>
      </c>
      <c r="AN125" s="77">
        <v>933068.24</v>
      </c>
      <c r="AO125" s="77">
        <v>530231.67000000004</v>
      </c>
      <c r="AP125" s="77">
        <v>7225283.160000002</v>
      </c>
      <c r="AQ125" s="77">
        <v>9881931.5800000001</v>
      </c>
      <c r="AR125" s="363"/>
      <c r="AS125" s="19">
        <v>44286</v>
      </c>
      <c r="AT125" s="20" t="s">
        <v>2</v>
      </c>
      <c r="AU125" s="40" t="s">
        <v>292</v>
      </c>
      <c r="AV125" s="40">
        <v>2021</v>
      </c>
      <c r="AW125" s="266" t="s">
        <v>152</v>
      </c>
      <c r="AX125" s="380">
        <v>1.86</v>
      </c>
      <c r="AY125" s="380">
        <v>1.97</v>
      </c>
    </row>
    <row r="126" spans="1:51" x14ac:dyDescent="0.25">
      <c r="A126" s="5">
        <v>74</v>
      </c>
      <c r="B126" s="6" t="s">
        <v>82</v>
      </c>
      <c r="C126" s="77">
        <v>56564857.719999999</v>
      </c>
      <c r="D126" s="77">
        <v>33709321.609999992</v>
      </c>
      <c r="E126" s="77">
        <v>3944218.5</v>
      </c>
      <c r="F126" s="77">
        <v>6801019.9500000002</v>
      </c>
      <c r="G126" s="77">
        <v>5909193</v>
      </c>
      <c r="H126" s="77">
        <v>-5099391.82</v>
      </c>
      <c r="I126" s="77">
        <v>29233699.420000002</v>
      </c>
      <c r="J126" s="77">
        <v>3106742.41</v>
      </c>
      <c r="K126" s="77">
        <v>8675498.5299999993</v>
      </c>
      <c r="L126" s="77">
        <v>2931078.7399999998</v>
      </c>
      <c r="M126" s="77">
        <v>39231441.219999999</v>
      </c>
      <c r="N126" s="77">
        <v>28180720.710000001</v>
      </c>
      <c r="O126" s="77">
        <v>47688883.530000001</v>
      </c>
      <c r="P126" s="77">
        <v>-37543560.36999999</v>
      </c>
      <c r="Q126" s="77">
        <v>33140386.110000007</v>
      </c>
      <c r="R126" s="77">
        <v>-4403174.259999983</v>
      </c>
      <c r="S126" s="77">
        <v>-696217.53999999911</v>
      </c>
      <c r="T126" s="77">
        <v>2164.58</v>
      </c>
      <c r="U126" s="77">
        <v>0</v>
      </c>
      <c r="V126" s="77">
        <v>0</v>
      </c>
      <c r="W126" s="77">
        <v>1124890</v>
      </c>
      <c r="X126" s="77">
        <v>19848910.420000002</v>
      </c>
      <c r="Y126" s="77">
        <v>94506.8</v>
      </c>
      <c r="Z126" s="77">
        <v>563274.84</v>
      </c>
      <c r="AA126" s="77">
        <v>12293240.18</v>
      </c>
      <c r="AB126" s="77">
        <v>2180.67</v>
      </c>
      <c r="AC126" s="77">
        <v>0</v>
      </c>
      <c r="AD126" s="77">
        <v>0</v>
      </c>
      <c r="AE126" s="77">
        <v>733610.51</v>
      </c>
      <c r="AF126" s="77">
        <v>7985369.54</v>
      </c>
      <c r="AG126" s="77">
        <v>42162519.950000003</v>
      </c>
      <c r="AH126" s="77">
        <v>32124939.219999999</v>
      </c>
      <c r="AI126" s="77">
        <v>74089601.060000002</v>
      </c>
      <c r="AJ126" s="77">
        <v>26406382.02</v>
      </c>
      <c r="AK126" s="77">
        <v>5664.49</v>
      </c>
      <c r="AL126" s="77">
        <v>20558200.890000001</v>
      </c>
      <c r="AM126" s="77">
        <v>3.3696852485087105</v>
      </c>
      <c r="AN126" s="77">
        <v>5521637.5599999996</v>
      </c>
      <c r="AO126" s="77">
        <v>1279382.3900000001</v>
      </c>
      <c r="AP126" s="77">
        <v>35576575.719999984</v>
      </c>
      <c r="AQ126" s="77">
        <v>60409923.160000004</v>
      </c>
      <c r="AR126" s="363"/>
      <c r="AS126" s="19">
        <v>44286</v>
      </c>
      <c r="AT126" s="20" t="s">
        <v>2</v>
      </c>
      <c r="AU126" s="40" t="s">
        <v>293</v>
      </c>
      <c r="AV126" s="40">
        <v>2021</v>
      </c>
      <c r="AW126" s="266" t="s">
        <v>148</v>
      </c>
      <c r="AX126" s="380">
        <v>1.86</v>
      </c>
      <c r="AY126" s="380">
        <v>1.97</v>
      </c>
    </row>
    <row r="127" spans="1:51" x14ac:dyDescent="0.25">
      <c r="A127" s="5">
        <v>71</v>
      </c>
      <c r="B127" s="6" t="s">
        <v>83</v>
      </c>
      <c r="C127" s="77">
        <v>4183611.26</v>
      </c>
      <c r="D127" s="77">
        <v>338818.08999999997</v>
      </c>
      <c r="E127" s="77">
        <v>162824.09</v>
      </c>
      <c r="F127" s="77">
        <v>33.85</v>
      </c>
      <c r="G127" s="77">
        <v>502413.74</v>
      </c>
      <c r="H127" s="77">
        <v>-163088.82</v>
      </c>
      <c r="I127" s="77">
        <v>12150194.109999999</v>
      </c>
      <c r="J127" s="77">
        <v>10424.299999999999</v>
      </c>
      <c r="K127" s="77">
        <v>2885776.17</v>
      </c>
      <c r="L127" s="77">
        <v>2722952.09</v>
      </c>
      <c r="M127" s="77">
        <v>442810.98</v>
      </c>
      <c r="N127" s="77">
        <v>0</v>
      </c>
      <c r="O127" s="77">
        <v>1620100.7999999996</v>
      </c>
      <c r="P127" s="77">
        <v>1722244.7800000007</v>
      </c>
      <c r="Q127" s="77">
        <v>-1990552.22</v>
      </c>
      <c r="R127" s="77">
        <v>-268307.43999999925</v>
      </c>
      <c r="S127" s="77">
        <v>105218.63</v>
      </c>
      <c r="T127" s="77">
        <v>0</v>
      </c>
      <c r="U127" s="77">
        <v>0</v>
      </c>
      <c r="V127" s="77">
        <v>0</v>
      </c>
      <c r="W127" s="77">
        <v>0</v>
      </c>
      <c r="X127" s="77">
        <v>115472.77</v>
      </c>
      <c r="Y127" s="77">
        <v>10253.34</v>
      </c>
      <c r="Z127" s="77">
        <v>0.8</v>
      </c>
      <c r="AA127" s="77">
        <v>0</v>
      </c>
      <c r="AB127" s="77">
        <v>0</v>
      </c>
      <c r="AC127" s="77">
        <v>0</v>
      </c>
      <c r="AD127" s="77">
        <v>0</v>
      </c>
      <c r="AE127" s="77">
        <v>0</v>
      </c>
      <c r="AF127" s="77">
        <v>0</v>
      </c>
      <c r="AG127" s="77">
        <v>3165763.07</v>
      </c>
      <c r="AH127" s="77">
        <v>162824.09</v>
      </c>
      <c r="AI127" s="77">
        <v>3328562.1799999997</v>
      </c>
      <c r="AJ127" s="77">
        <v>1708461.38</v>
      </c>
      <c r="AK127" s="77">
        <v>0</v>
      </c>
      <c r="AL127" s="77">
        <v>9264417.9399999995</v>
      </c>
      <c r="AM127" s="77">
        <v>4.2103730137878292</v>
      </c>
      <c r="AN127" s="77">
        <v>33.85</v>
      </c>
      <c r="AO127" s="77">
        <v>0</v>
      </c>
      <c r="AP127" s="77">
        <v>2721411.21</v>
      </c>
      <c r="AQ127" s="77">
        <v>496718.83999999997</v>
      </c>
      <c r="AR127" s="363"/>
      <c r="AS127" s="19">
        <v>44286</v>
      </c>
      <c r="AT127" s="20" t="s">
        <v>2</v>
      </c>
      <c r="AU127" s="40" t="s">
        <v>293</v>
      </c>
      <c r="AV127" s="40">
        <v>2021</v>
      </c>
      <c r="AW127" s="266" t="s">
        <v>161</v>
      </c>
      <c r="AX127" s="380">
        <v>1.86</v>
      </c>
      <c r="AY127" s="380">
        <v>1.97</v>
      </c>
    </row>
    <row r="128" spans="1:51" x14ac:dyDescent="0.25">
      <c r="A128" s="5">
        <v>91</v>
      </c>
      <c r="B128" s="6" t="s">
        <v>106</v>
      </c>
      <c r="C128" s="77">
        <v>138628.41</v>
      </c>
      <c r="D128" s="77">
        <v>5306.44</v>
      </c>
      <c r="E128" s="77">
        <v>12015.31</v>
      </c>
      <c r="F128" s="77">
        <v>21026.670000000002</v>
      </c>
      <c r="G128" s="77">
        <v>160984.37</v>
      </c>
      <c r="H128" s="77">
        <v>-1164560.78</v>
      </c>
      <c r="I128" s="77">
        <v>65445859.460000001</v>
      </c>
      <c r="J128" s="77">
        <v>12259981.51</v>
      </c>
      <c r="K128" s="77">
        <v>31417.46</v>
      </c>
      <c r="L128" s="77">
        <v>18955.82</v>
      </c>
      <c r="M128" s="77">
        <v>0</v>
      </c>
      <c r="N128" s="77">
        <v>429716.63</v>
      </c>
      <c r="O128" s="77">
        <v>102436.58000000002</v>
      </c>
      <c r="P128" s="77">
        <v>-151125.65000000002</v>
      </c>
      <c r="Q128" s="77">
        <v>304208.71999999997</v>
      </c>
      <c r="R128" s="77">
        <v>153083.06999999995</v>
      </c>
      <c r="S128" s="77">
        <v>-1317643.83</v>
      </c>
      <c r="T128" s="77">
        <v>6.48</v>
      </c>
      <c r="U128" s="77">
        <v>0</v>
      </c>
      <c r="V128" s="77">
        <v>0</v>
      </c>
      <c r="W128" s="77">
        <v>0</v>
      </c>
      <c r="X128" s="77">
        <v>56594.47</v>
      </c>
      <c r="Y128" s="77">
        <v>822.03</v>
      </c>
      <c r="Z128" s="77">
        <v>21581.47</v>
      </c>
      <c r="AA128" s="77">
        <v>547595.17000000004</v>
      </c>
      <c r="AB128" s="77">
        <v>759340.43</v>
      </c>
      <c r="AC128" s="77">
        <v>0</v>
      </c>
      <c r="AD128" s="77">
        <v>0</v>
      </c>
      <c r="AE128" s="77">
        <v>0</v>
      </c>
      <c r="AF128" s="77">
        <v>44905.69</v>
      </c>
      <c r="AG128" s="77">
        <v>18955.830000000002</v>
      </c>
      <c r="AH128" s="77">
        <v>441731.94</v>
      </c>
      <c r="AI128" s="77">
        <v>460656.49</v>
      </c>
      <c r="AJ128" s="77">
        <v>358219.91</v>
      </c>
      <c r="AK128" s="77">
        <v>0</v>
      </c>
      <c r="AL128" s="77">
        <v>65414442</v>
      </c>
      <c r="AM128" s="77">
        <v>2083.1047277532939</v>
      </c>
      <c r="AN128" s="77">
        <v>21026.670000000002</v>
      </c>
      <c r="AO128" s="77">
        <v>0</v>
      </c>
      <c r="AP128" s="77">
        <v>121622.65999999999</v>
      </c>
      <c r="AQ128" s="77">
        <v>90737.270000000019</v>
      </c>
      <c r="AR128" s="363"/>
      <c r="AS128" s="19">
        <v>44286</v>
      </c>
      <c r="AT128" s="20" t="s">
        <v>2</v>
      </c>
      <c r="AU128" s="40" t="s">
        <v>293</v>
      </c>
      <c r="AV128" s="40">
        <v>2021</v>
      </c>
      <c r="AW128" s="266" t="s">
        <v>192</v>
      </c>
      <c r="AX128" s="380">
        <v>1.86</v>
      </c>
      <c r="AY128" s="380">
        <v>1.97</v>
      </c>
    </row>
    <row r="129" spans="1:51" x14ac:dyDescent="0.25">
      <c r="A129" s="5">
        <v>73</v>
      </c>
      <c r="B129" s="6" t="s">
        <v>84</v>
      </c>
      <c r="C129" s="77">
        <v>0</v>
      </c>
      <c r="D129" s="77">
        <v>-57637</v>
      </c>
      <c r="E129" s="77">
        <v>0</v>
      </c>
      <c r="F129" s="77">
        <v>0</v>
      </c>
      <c r="G129" s="77">
        <v>79813.350000000006</v>
      </c>
      <c r="H129" s="77">
        <v>-191248.28</v>
      </c>
      <c r="I129" s="77">
        <v>43527.11</v>
      </c>
      <c r="J129" s="77">
        <v>260345.43</v>
      </c>
      <c r="K129" s="77">
        <v>0</v>
      </c>
      <c r="L129" s="77">
        <v>0</v>
      </c>
      <c r="M129" s="77">
        <v>0</v>
      </c>
      <c r="N129" s="77">
        <v>0</v>
      </c>
      <c r="O129" s="77">
        <v>-1427.87</v>
      </c>
      <c r="P129" s="77">
        <v>-20748.480000000003</v>
      </c>
      <c r="Q129" s="77">
        <v>-54173.590000000004</v>
      </c>
      <c r="R129" s="77">
        <v>-74922.070000000007</v>
      </c>
      <c r="S129" s="77">
        <v>-116326.21000000002</v>
      </c>
      <c r="T129" s="77">
        <v>0.64</v>
      </c>
      <c r="U129" s="77">
        <v>0</v>
      </c>
      <c r="V129" s="77">
        <v>0</v>
      </c>
      <c r="W129" s="77">
        <v>0</v>
      </c>
      <c r="X129" s="77">
        <v>143776.59</v>
      </c>
      <c r="Y129" s="77">
        <v>1628.84</v>
      </c>
      <c r="Z129" s="77">
        <v>0.26</v>
      </c>
      <c r="AA129" s="77">
        <v>15.8</v>
      </c>
      <c r="AB129" s="77">
        <v>2.9</v>
      </c>
      <c r="AC129" s="77">
        <v>0</v>
      </c>
      <c r="AD129" s="77">
        <v>0</v>
      </c>
      <c r="AE129" s="77">
        <v>0</v>
      </c>
      <c r="AF129" s="77">
        <v>258455.65</v>
      </c>
      <c r="AG129" s="77">
        <v>0</v>
      </c>
      <c r="AH129" s="77">
        <v>0</v>
      </c>
      <c r="AI129" s="77">
        <v>0</v>
      </c>
      <c r="AJ129" s="77">
        <v>1427.87</v>
      </c>
      <c r="AK129" s="77">
        <v>0</v>
      </c>
      <c r="AL129" s="77">
        <v>43527.11</v>
      </c>
      <c r="AM129" s="341"/>
      <c r="AN129" s="77">
        <v>0</v>
      </c>
      <c r="AO129" s="77">
        <v>0</v>
      </c>
      <c r="AP129" s="77">
        <v>1427.87</v>
      </c>
      <c r="AQ129" s="77">
        <v>-57637</v>
      </c>
      <c r="AR129" s="363"/>
      <c r="AS129" s="19">
        <v>44286</v>
      </c>
      <c r="AT129" s="20" t="s">
        <v>2</v>
      </c>
      <c r="AU129" s="40" t="s">
        <v>293</v>
      </c>
      <c r="AV129" s="40">
        <v>2021</v>
      </c>
      <c r="AW129" s="266" t="s">
        <v>190</v>
      </c>
      <c r="AX129" s="380">
        <v>1.86</v>
      </c>
      <c r="AY129" s="380">
        <v>1.97</v>
      </c>
    </row>
    <row r="130" spans="1:51" x14ac:dyDescent="0.25">
      <c r="A130" s="5">
        <v>46</v>
      </c>
      <c r="B130" s="6" t="s">
        <v>85</v>
      </c>
      <c r="C130" s="77">
        <v>561503.54</v>
      </c>
      <c r="D130" s="77">
        <v>98288.609999999986</v>
      </c>
      <c r="E130" s="77">
        <v>155016.52000000002</v>
      </c>
      <c r="F130" s="77">
        <v>106983.7</v>
      </c>
      <c r="G130" s="77">
        <v>159146.67000000001</v>
      </c>
      <c r="H130" s="77">
        <v>15766.02</v>
      </c>
      <c r="I130" s="77">
        <v>9160791.3399999999</v>
      </c>
      <c r="J130" s="77">
        <v>1057551.08</v>
      </c>
      <c r="K130" s="77">
        <v>694383.55</v>
      </c>
      <c r="L130" s="77">
        <v>539365.64999999991</v>
      </c>
      <c r="M130" s="77">
        <v>35446.82</v>
      </c>
      <c r="N130" s="77">
        <v>3.14</v>
      </c>
      <c r="O130" s="77">
        <v>372397.30000000005</v>
      </c>
      <c r="P130" s="77">
        <v>-175312.74</v>
      </c>
      <c r="Q130" s="77">
        <v>-5919.8300000000036</v>
      </c>
      <c r="R130" s="77">
        <v>-181232.57</v>
      </c>
      <c r="S130" s="77">
        <v>196998.58</v>
      </c>
      <c r="T130" s="77">
        <v>93289.75</v>
      </c>
      <c r="U130" s="77">
        <v>0</v>
      </c>
      <c r="V130" s="77">
        <v>0</v>
      </c>
      <c r="W130" s="77">
        <v>0</v>
      </c>
      <c r="X130" s="77">
        <v>115000</v>
      </c>
      <c r="Y130" s="77">
        <v>3247.89</v>
      </c>
      <c r="Z130" s="77">
        <v>1069.28</v>
      </c>
      <c r="AA130" s="77">
        <v>5351.48</v>
      </c>
      <c r="AB130" s="77">
        <v>1622.51</v>
      </c>
      <c r="AC130" s="77">
        <v>0</v>
      </c>
      <c r="AD130" s="77">
        <v>0</v>
      </c>
      <c r="AE130" s="77">
        <v>0</v>
      </c>
      <c r="AF130" s="77">
        <v>0</v>
      </c>
      <c r="AG130" s="77">
        <v>574812.45999999985</v>
      </c>
      <c r="AH130" s="77">
        <v>155019.66</v>
      </c>
      <c r="AI130" s="77">
        <v>729279.15</v>
      </c>
      <c r="AJ130" s="77">
        <v>356881.85</v>
      </c>
      <c r="AK130" s="77">
        <v>0</v>
      </c>
      <c r="AL130" s="77">
        <v>8466407.7899999991</v>
      </c>
      <c r="AM130" s="77">
        <v>13.192696370759357</v>
      </c>
      <c r="AN130" s="77">
        <v>64031.75</v>
      </c>
      <c r="AO130" s="77">
        <v>42951.95</v>
      </c>
      <c r="AP130" s="77">
        <v>222451.84000000008</v>
      </c>
      <c r="AQ130" s="77">
        <v>131634.21000000002</v>
      </c>
      <c r="AR130" s="363"/>
      <c r="AS130" s="19">
        <v>44286</v>
      </c>
      <c r="AT130" s="20" t="s">
        <v>2</v>
      </c>
      <c r="AU130" s="40" t="s">
        <v>292</v>
      </c>
      <c r="AV130" s="40">
        <v>2021</v>
      </c>
      <c r="AW130" s="266" t="s">
        <v>176</v>
      </c>
      <c r="AX130" s="380">
        <v>1.86</v>
      </c>
      <c r="AY130" s="380">
        <v>1.97</v>
      </c>
    </row>
    <row r="131" spans="1:51" x14ac:dyDescent="0.25">
      <c r="A131" s="5">
        <v>51</v>
      </c>
      <c r="B131" s="6" t="s">
        <v>86</v>
      </c>
      <c r="C131" s="77">
        <v>866876.41</v>
      </c>
      <c r="D131" s="77">
        <v>112388.20000000001</v>
      </c>
      <c r="E131" s="77">
        <v>1004975.3099999999</v>
      </c>
      <c r="F131" s="77">
        <v>66702.790000000008</v>
      </c>
      <c r="G131" s="77">
        <v>901039.40999999992</v>
      </c>
      <c r="H131" s="77">
        <v>152661.62</v>
      </c>
      <c r="I131" s="77">
        <v>10346413.77</v>
      </c>
      <c r="J131" s="77">
        <v>11613606.439999999</v>
      </c>
      <c r="K131" s="77">
        <v>1639765.38</v>
      </c>
      <c r="L131" s="77">
        <v>634790.07000000007</v>
      </c>
      <c r="M131" s="77">
        <v>154178.32999999999</v>
      </c>
      <c r="N131" s="77">
        <v>48165.78</v>
      </c>
      <c r="O131" s="77">
        <v>1133792.3099999998</v>
      </c>
      <c r="P131" s="77">
        <v>-1347046.2999999998</v>
      </c>
      <c r="Q131" s="77">
        <v>-9295.5800000000399</v>
      </c>
      <c r="R131" s="77">
        <v>-1356341.88</v>
      </c>
      <c r="S131" s="77">
        <v>1509003.5099999998</v>
      </c>
      <c r="T131" s="77">
        <v>0</v>
      </c>
      <c r="U131" s="77">
        <v>0</v>
      </c>
      <c r="V131" s="77">
        <v>0</v>
      </c>
      <c r="W131" s="77">
        <v>0</v>
      </c>
      <c r="X131" s="77">
        <v>5554214.21</v>
      </c>
      <c r="Y131" s="77">
        <v>16536.96</v>
      </c>
      <c r="Z131" s="77">
        <v>21278.6</v>
      </c>
      <c r="AA131" s="77">
        <v>427551.82</v>
      </c>
      <c r="AB131" s="77">
        <v>1428.33</v>
      </c>
      <c r="AC131" s="77">
        <v>0</v>
      </c>
      <c r="AD131" s="77">
        <v>0</v>
      </c>
      <c r="AE131" s="77">
        <v>0</v>
      </c>
      <c r="AF131" s="77">
        <v>3578414.99</v>
      </c>
      <c r="AG131" s="77">
        <v>788968.39000000013</v>
      </c>
      <c r="AH131" s="77">
        <v>1053141.0899999999</v>
      </c>
      <c r="AI131" s="77">
        <v>1841980.47</v>
      </c>
      <c r="AJ131" s="77">
        <v>708188.15999999992</v>
      </c>
      <c r="AK131" s="77">
        <v>0</v>
      </c>
      <c r="AL131" s="77">
        <v>8706648.3900000006</v>
      </c>
      <c r="AM131" s="77">
        <v>6.3096915547759647</v>
      </c>
      <c r="AN131" s="77">
        <v>39740.82</v>
      </c>
      <c r="AO131" s="77">
        <v>26961.96</v>
      </c>
      <c r="AP131" s="77">
        <v>291714.81000000006</v>
      </c>
      <c r="AQ131" s="77">
        <v>671018.91</v>
      </c>
      <c r="AR131" s="363"/>
      <c r="AS131" s="19">
        <v>44286</v>
      </c>
      <c r="AT131" s="20" t="s">
        <v>2</v>
      </c>
      <c r="AU131" s="40" t="s">
        <v>292</v>
      </c>
      <c r="AV131" s="40">
        <v>2021</v>
      </c>
      <c r="AW131" s="266" t="s">
        <v>179</v>
      </c>
      <c r="AX131" s="380">
        <v>1.86</v>
      </c>
      <c r="AY131" s="380">
        <v>1.97</v>
      </c>
    </row>
    <row r="132" spans="1:51" x14ac:dyDescent="0.25">
      <c r="A132" s="5">
        <v>117</v>
      </c>
      <c r="B132" s="6" t="s">
        <v>87</v>
      </c>
      <c r="C132" s="77">
        <v>10748940.860000001</v>
      </c>
      <c r="D132" s="77">
        <v>6427225.0999999996</v>
      </c>
      <c r="E132" s="77">
        <v>333318.39</v>
      </c>
      <c r="F132" s="77">
        <v>1495536.04</v>
      </c>
      <c r="G132" s="77">
        <v>2343393.06</v>
      </c>
      <c r="H132" s="77">
        <v>21274.65</v>
      </c>
      <c r="I132" s="77">
        <v>10438968.6</v>
      </c>
      <c r="J132" s="77">
        <v>5055916.7</v>
      </c>
      <c r="K132" s="77">
        <v>924513.44</v>
      </c>
      <c r="L132" s="77">
        <v>591195.05000000005</v>
      </c>
      <c r="M132" s="77">
        <v>9796097.7200000007</v>
      </c>
      <c r="N132" s="77">
        <v>4995028.9899999993</v>
      </c>
      <c r="O132" s="77">
        <v>7345767.8600000003</v>
      </c>
      <c r="P132" s="77">
        <v>-6862981.1999999983</v>
      </c>
      <c r="Q132" s="77">
        <v>7319589.0500000045</v>
      </c>
      <c r="R132" s="77">
        <v>456607.85000000615</v>
      </c>
      <c r="S132" s="77">
        <v>-435333.2100000002</v>
      </c>
      <c r="T132" s="77">
        <v>429.03</v>
      </c>
      <c r="U132" s="77">
        <v>0</v>
      </c>
      <c r="V132" s="77">
        <v>0</v>
      </c>
      <c r="W132" s="77">
        <v>10883.14</v>
      </c>
      <c r="X132" s="77">
        <v>1578387.74</v>
      </c>
      <c r="Y132" s="77">
        <v>27356.74</v>
      </c>
      <c r="Z132" s="77">
        <v>108843.58</v>
      </c>
      <c r="AA132" s="77">
        <v>1008364.81</v>
      </c>
      <c r="AB132" s="77">
        <v>8607.1299999999992</v>
      </c>
      <c r="AC132" s="77">
        <v>0</v>
      </c>
      <c r="AD132" s="77">
        <v>0</v>
      </c>
      <c r="AE132" s="77">
        <v>0</v>
      </c>
      <c r="AF132" s="77">
        <v>871860.86</v>
      </c>
      <c r="AG132" s="77">
        <v>10387292.759999998</v>
      </c>
      <c r="AH132" s="77">
        <v>5328347.3899999997</v>
      </c>
      <c r="AI132" s="77">
        <v>15714616.359999999</v>
      </c>
      <c r="AJ132" s="77">
        <v>8368848.5</v>
      </c>
      <c r="AK132" s="77">
        <v>0</v>
      </c>
      <c r="AL132" s="77">
        <v>9514455.1600000001</v>
      </c>
      <c r="AM132" s="77">
        <v>11.291310811014279</v>
      </c>
      <c r="AN132" s="77">
        <v>1440752.29</v>
      </c>
      <c r="AO132" s="77">
        <v>54783.74</v>
      </c>
      <c r="AP132" s="77">
        <v>6616627.3399999999</v>
      </c>
      <c r="AQ132" s="77">
        <v>9640679.4399999995</v>
      </c>
      <c r="AR132" s="363"/>
      <c r="AS132" s="19">
        <v>44286</v>
      </c>
      <c r="AT132" s="20" t="s">
        <v>2</v>
      </c>
      <c r="AU132" s="40" t="s">
        <v>292</v>
      </c>
      <c r="AV132" s="40">
        <v>2021</v>
      </c>
      <c r="AW132" s="266" t="s">
        <v>155</v>
      </c>
      <c r="AX132" s="380">
        <v>1.86</v>
      </c>
      <c r="AY132" s="380">
        <v>1.97</v>
      </c>
    </row>
    <row r="133" spans="1:51" x14ac:dyDescent="0.25">
      <c r="A133" s="5">
        <v>78</v>
      </c>
      <c r="B133" s="6" t="s">
        <v>88</v>
      </c>
      <c r="C133" s="77">
        <v>27589.64</v>
      </c>
      <c r="D133" s="77">
        <v>0</v>
      </c>
      <c r="E133" s="77">
        <v>2.0499999999999998</v>
      </c>
      <c r="F133" s="77">
        <v>4049.77</v>
      </c>
      <c r="G133" s="77">
        <v>30892.059999999998</v>
      </c>
      <c r="H133" s="77">
        <v>24231.26</v>
      </c>
      <c r="I133" s="77">
        <v>110283.23</v>
      </c>
      <c r="J133" s="77">
        <v>115535.39</v>
      </c>
      <c r="K133" s="77">
        <v>14176.27</v>
      </c>
      <c r="L133" s="77">
        <v>14174.22</v>
      </c>
      <c r="M133" s="77">
        <v>34728.53</v>
      </c>
      <c r="N133" s="77">
        <v>0</v>
      </c>
      <c r="O133" s="77">
        <v>16898.37</v>
      </c>
      <c r="P133" s="77">
        <v>-24250.55999999999</v>
      </c>
      <c r="Q133" s="77">
        <v>1539.7099999999955</v>
      </c>
      <c r="R133" s="77">
        <v>-22710.849999999995</v>
      </c>
      <c r="S133" s="77">
        <v>46942.1</v>
      </c>
      <c r="T133" s="77">
        <v>1531.1</v>
      </c>
      <c r="U133" s="77">
        <v>9.43</v>
      </c>
      <c r="V133" s="77">
        <v>0</v>
      </c>
      <c r="W133" s="77">
        <v>0</v>
      </c>
      <c r="X133" s="77">
        <v>46987.39</v>
      </c>
      <c r="Y133" s="77">
        <v>600.77</v>
      </c>
      <c r="Z133" s="77">
        <v>978.11</v>
      </c>
      <c r="AA133" s="77">
        <v>0</v>
      </c>
      <c r="AB133" s="77">
        <v>6.83</v>
      </c>
      <c r="AC133" s="77">
        <v>0</v>
      </c>
      <c r="AD133" s="77">
        <v>0</v>
      </c>
      <c r="AE133" s="77">
        <v>0</v>
      </c>
      <c r="AF133" s="77">
        <v>0.11</v>
      </c>
      <c r="AG133" s="77">
        <v>48902.76</v>
      </c>
      <c r="AH133" s="77">
        <v>2.0499999999999998</v>
      </c>
      <c r="AI133" s="77">
        <v>48893.77</v>
      </c>
      <c r="AJ133" s="77">
        <v>31995.4</v>
      </c>
      <c r="AK133" s="77">
        <v>0</v>
      </c>
      <c r="AL133" s="77">
        <v>96106.959999999992</v>
      </c>
      <c r="AM133" s="77">
        <v>7.7794250532756495</v>
      </c>
      <c r="AN133" s="77">
        <v>3342.42</v>
      </c>
      <c r="AO133" s="77">
        <v>707.35</v>
      </c>
      <c r="AP133" s="77">
        <v>10692.159999999996</v>
      </c>
      <c r="AQ133" s="77">
        <v>0.9099999999999997</v>
      </c>
      <c r="AR133" s="363"/>
      <c r="AS133" s="19">
        <v>44286</v>
      </c>
      <c r="AT133" s="20" t="s">
        <v>2</v>
      </c>
      <c r="AU133" s="40" t="s">
        <v>292</v>
      </c>
      <c r="AV133" s="40">
        <v>2021</v>
      </c>
      <c r="AW133" s="266" t="s">
        <v>185</v>
      </c>
      <c r="AX133" s="380">
        <v>1.86</v>
      </c>
      <c r="AY133" s="380">
        <v>1.97</v>
      </c>
    </row>
    <row r="134" spans="1:51" x14ac:dyDescent="0.25">
      <c r="A134" s="5">
        <v>80</v>
      </c>
      <c r="B134" s="6" t="s">
        <v>89</v>
      </c>
      <c r="C134" s="77">
        <v>24783581.98</v>
      </c>
      <c r="D134" s="77">
        <v>12526081.139999999</v>
      </c>
      <c r="E134" s="77">
        <v>800379.82</v>
      </c>
      <c r="F134" s="77">
        <v>2469511</v>
      </c>
      <c r="G134" s="77">
        <v>4854810.88</v>
      </c>
      <c r="H134" s="77">
        <v>27456.67</v>
      </c>
      <c r="I134" s="77">
        <v>24331972.039999999</v>
      </c>
      <c r="J134" s="77">
        <v>27351856.850000001</v>
      </c>
      <c r="K134" s="77">
        <v>1163960.28</v>
      </c>
      <c r="L134" s="77">
        <v>363580.48</v>
      </c>
      <c r="M134" s="77">
        <v>12097967.24</v>
      </c>
      <c r="N134" s="77">
        <v>134962398.59999999</v>
      </c>
      <c r="O134" s="77">
        <v>71229801.780000001</v>
      </c>
      <c r="P134" s="77">
        <v>-66296622.819999985</v>
      </c>
      <c r="Q134" s="77">
        <v>67520138.709999993</v>
      </c>
      <c r="R134" s="77">
        <v>1223515.890000008</v>
      </c>
      <c r="S134" s="77">
        <v>-1196059.2299999995</v>
      </c>
      <c r="T134" s="77">
        <v>2062.85</v>
      </c>
      <c r="U134" s="77">
        <v>0</v>
      </c>
      <c r="V134" s="77">
        <v>0</v>
      </c>
      <c r="W134" s="77">
        <v>127088.94</v>
      </c>
      <c r="X134" s="77">
        <v>7612673.9199999999</v>
      </c>
      <c r="Y134" s="77">
        <v>68379.25</v>
      </c>
      <c r="Z134" s="77">
        <v>425278.65</v>
      </c>
      <c r="AA134" s="77">
        <v>8145873.1200000001</v>
      </c>
      <c r="AB134" s="77">
        <v>22532.74</v>
      </c>
      <c r="AC134" s="77">
        <v>0</v>
      </c>
      <c r="AD134" s="77">
        <v>0</v>
      </c>
      <c r="AE134" s="77">
        <v>0</v>
      </c>
      <c r="AF134" s="77">
        <v>275821.18</v>
      </c>
      <c r="AG134" s="77">
        <v>12461547.73</v>
      </c>
      <c r="AH134" s="77">
        <v>135762778.41</v>
      </c>
      <c r="AI134" s="77">
        <v>148206620.5</v>
      </c>
      <c r="AJ134" s="77">
        <v>76976818.719999999</v>
      </c>
      <c r="AK134" s="77">
        <v>0</v>
      </c>
      <c r="AL134" s="77">
        <v>23168011.759999998</v>
      </c>
      <c r="AM134" s="77">
        <v>20.904469386189017</v>
      </c>
      <c r="AN134" s="77">
        <v>2233558.5499999998</v>
      </c>
      <c r="AO134" s="77">
        <v>235952.47</v>
      </c>
      <c r="AP134" s="77">
        <v>17984896.009999998</v>
      </c>
      <c r="AQ134" s="77">
        <v>76957196.959999993</v>
      </c>
      <c r="AR134" s="363"/>
      <c r="AS134" s="19">
        <v>44286</v>
      </c>
      <c r="AT134" s="20" t="s">
        <v>2</v>
      </c>
      <c r="AU134" s="40" t="s">
        <v>292</v>
      </c>
      <c r="AV134" s="40">
        <v>2021</v>
      </c>
      <c r="AW134" s="266" t="s">
        <v>288</v>
      </c>
      <c r="AX134" s="380">
        <v>1.86</v>
      </c>
      <c r="AY134" s="380">
        <v>1.97</v>
      </c>
    </row>
    <row r="135" spans="1:51" x14ac:dyDescent="0.25">
      <c r="A135" s="5">
        <v>2</v>
      </c>
      <c r="B135" s="6" t="s">
        <v>90</v>
      </c>
      <c r="C135" s="77">
        <v>474233.33</v>
      </c>
      <c r="D135" s="77">
        <v>4744.66</v>
      </c>
      <c r="E135" s="77">
        <v>3504.38</v>
      </c>
      <c r="F135" s="77">
        <v>1393.8100000000002</v>
      </c>
      <c r="G135" s="77">
        <v>217411.82</v>
      </c>
      <c r="H135" s="77">
        <v>2811.94</v>
      </c>
      <c r="I135" s="77">
        <v>4953871.7</v>
      </c>
      <c r="J135" s="77">
        <v>4376953.49</v>
      </c>
      <c r="K135" s="77">
        <v>49895.95</v>
      </c>
      <c r="L135" s="77">
        <v>46391.57</v>
      </c>
      <c r="M135" s="77">
        <v>64.739999999999995</v>
      </c>
      <c r="N135" s="77">
        <v>3.19</v>
      </c>
      <c r="O135" s="77">
        <v>33534.859999999993</v>
      </c>
      <c r="P135" s="77">
        <v>217148.18000000002</v>
      </c>
      <c r="Q135" s="77">
        <v>-248472.36000000002</v>
      </c>
      <c r="R135" s="77">
        <v>-31324.179999999993</v>
      </c>
      <c r="S135" s="77">
        <v>34136.129999999997</v>
      </c>
      <c r="T135" s="77">
        <v>13031.35</v>
      </c>
      <c r="U135" s="77">
        <v>0</v>
      </c>
      <c r="V135" s="77">
        <v>0</v>
      </c>
      <c r="W135" s="77">
        <v>9138.67</v>
      </c>
      <c r="X135" s="77">
        <v>23869.62</v>
      </c>
      <c r="Y135" s="77">
        <v>4426.7700000000004</v>
      </c>
      <c r="Z135" s="77">
        <v>0</v>
      </c>
      <c r="AA135" s="77">
        <v>5879.76</v>
      </c>
      <c r="AB135" s="77">
        <v>0</v>
      </c>
      <c r="AC135" s="77">
        <v>0</v>
      </c>
      <c r="AD135" s="77">
        <v>0</v>
      </c>
      <c r="AE135" s="77">
        <v>0</v>
      </c>
      <c r="AF135" s="77">
        <v>1596.98</v>
      </c>
      <c r="AG135" s="77">
        <v>46456.31</v>
      </c>
      <c r="AH135" s="77">
        <v>3507.57</v>
      </c>
      <c r="AI135" s="77">
        <v>49905.99</v>
      </c>
      <c r="AJ135" s="77">
        <v>16371.130000000001</v>
      </c>
      <c r="AK135" s="77">
        <v>0</v>
      </c>
      <c r="AL135" s="77">
        <v>4903975.75</v>
      </c>
      <c r="AM135" s="77">
        <v>99.284044095763292</v>
      </c>
      <c r="AN135" s="77">
        <v>1393.8100000000002</v>
      </c>
      <c r="AO135" s="77">
        <v>0</v>
      </c>
      <c r="AP135" s="77">
        <v>440619.84</v>
      </c>
      <c r="AQ135" s="77">
        <v>4666.0400000000009</v>
      </c>
      <c r="AR135" s="363"/>
      <c r="AS135" s="19">
        <v>44286</v>
      </c>
      <c r="AT135" s="20" t="s">
        <v>2</v>
      </c>
      <c r="AU135" s="40" t="s">
        <v>292</v>
      </c>
      <c r="AV135" s="40">
        <v>2021</v>
      </c>
      <c r="AW135" s="266" t="s">
        <v>168</v>
      </c>
      <c r="AX135" s="380">
        <v>1.86</v>
      </c>
      <c r="AY135" s="380">
        <v>1.97</v>
      </c>
    </row>
    <row r="136" spans="1:51" x14ac:dyDescent="0.25">
      <c r="A136" s="5">
        <v>115</v>
      </c>
      <c r="B136" s="6" t="s">
        <v>290</v>
      </c>
      <c r="C136" s="77">
        <v>39.56</v>
      </c>
      <c r="D136" s="77">
        <v>0</v>
      </c>
      <c r="E136" s="77">
        <v>0</v>
      </c>
      <c r="F136" s="77">
        <v>0</v>
      </c>
      <c r="G136" s="77">
        <v>11449.54</v>
      </c>
      <c r="H136" s="77">
        <v>113672.77</v>
      </c>
      <c r="I136" s="77">
        <v>146047.5</v>
      </c>
      <c r="J136" s="77">
        <v>287621.67</v>
      </c>
      <c r="K136" s="77">
        <v>46.86</v>
      </c>
      <c r="L136" s="77">
        <v>46.87</v>
      </c>
      <c r="M136" s="77">
        <v>0</v>
      </c>
      <c r="N136" s="77">
        <v>0</v>
      </c>
      <c r="O136" s="77">
        <v>32.119999999999997</v>
      </c>
      <c r="P136" s="77">
        <v>-11442.1</v>
      </c>
      <c r="Q136" s="77">
        <v>0</v>
      </c>
      <c r="R136" s="77">
        <v>-11442.1</v>
      </c>
      <c r="S136" s="77">
        <v>125114.85</v>
      </c>
      <c r="T136" s="77">
        <v>6.96</v>
      </c>
      <c r="U136" s="77">
        <v>0</v>
      </c>
      <c r="V136" s="77">
        <v>0</v>
      </c>
      <c r="W136" s="77">
        <v>0</v>
      </c>
      <c r="X136" s="77">
        <v>125807.96</v>
      </c>
      <c r="Y136" s="77">
        <v>233.66</v>
      </c>
      <c r="Z136" s="77">
        <v>188.91</v>
      </c>
      <c r="AA136" s="77">
        <v>0</v>
      </c>
      <c r="AB136" s="77">
        <v>0.01</v>
      </c>
      <c r="AC136" s="77">
        <v>0</v>
      </c>
      <c r="AD136" s="77">
        <v>0</v>
      </c>
      <c r="AE136" s="77">
        <v>277.47000000000003</v>
      </c>
      <c r="AF136" s="77">
        <v>0</v>
      </c>
      <c r="AG136" s="77">
        <v>46.87</v>
      </c>
      <c r="AH136" s="77">
        <v>0</v>
      </c>
      <c r="AI136" s="77">
        <v>46.5</v>
      </c>
      <c r="AJ136" s="77">
        <v>14.38</v>
      </c>
      <c r="AK136" s="77">
        <v>0</v>
      </c>
      <c r="AL136" s="77">
        <v>146000.64000000001</v>
      </c>
      <c r="AM136" s="77">
        <v>3116.6773367477595</v>
      </c>
      <c r="AN136" s="77">
        <v>0</v>
      </c>
      <c r="AO136" s="77">
        <v>0</v>
      </c>
      <c r="AP136" s="77">
        <v>7.4400000000000048</v>
      </c>
      <c r="AQ136" s="77">
        <v>0</v>
      </c>
      <c r="AR136" s="363"/>
      <c r="AS136" s="19">
        <v>44286</v>
      </c>
      <c r="AT136" s="20" t="s">
        <v>2</v>
      </c>
      <c r="AU136" s="40" t="s">
        <v>292</v>
      </c>
      <c r="AV136" s="40">
        <v>2021</v>
      </c>
      <c r="AW136" s="266" t="s">
        <v>291</v>
      </c>
      <c r="AX136" s="380">
        <v>1.86</v>
      </c>
      <c r="AY136" s="380">
        <v>1.97</v>
      </c>
    </row>
    <row r="137" spans="1:51" x14ac:dyDescent="0.25">
      <c r="A137" s="5">
        <v>106</v>
      </c>
      <c r="B137" s="6" t="s">
        <v>92</v>
      </c>
      <c r="C137" s="77">
        <v>198959.66</v>
      </c>
      <c r="D137" s="77">
        <v>11.47</v>
      </c>
      <c r="E137" s="77">
        <v>452.61</v>
      </c>
      <c r="F137" s="77">
        <v>57566.59</v>
      </c>
      <c r="G137" s="77">
        <v>76170.009999999995</v>
      </c>
      <c r="H137" s="77">
        <v>89.39</v>
      </c>
      <c r="I137" s="77">
        <v>314954.36</v>
      </c>
      <c r="J137" s="77">
        <v>7289.77</v>
      </c>
      <c r="K137" s="77">
        <v>99671.31</v>
      </c>
      <c r="L137" s="77">
        <v>99300.610000000015</v>
      </c>
      <c r="M137" s="77">
        <v>96294.569999999992</v>
      </c>
      <c r="N137" s="77">
        <v>20.86</v>
      </c>
      <c r="O137" s="77">
        <v>131754.65999999997</v>
      </c>
      <c r="P137" s="77">
        <v>-66543.069999999963</v>
      </c>
      <c r="Q137" s="77">
        <v>35210.969999999994</v>
      </c>
      <c r="R137" s="77">
        <v>-31332.099999999969</v>
      </c>
      <c r="S137" s="77">
        <v>31421.5</v>
      </c>
      <c r="T137" s="77">
        <v>0.03</v>
      </c>
      <c r="U137" s="77">
        <v>0</v>
      </c>
      <c r="V137" s="77">
        <v>0</v>
      </c>
      <c r="W137" s="77">
        <v>0</v>
      </c>
      <c r="X137" s="77">
        <v>38349.410000000003</v>
      </c>
      <c r="Y137" s="77">
        <v>1546.13</v>
      </c>
      <c r="Z137" s="77">
        <v>521.21</v>
      </c>
      <c r="AA137" s="77">
        <v>1383</v>
      </c>
      <c r="AB137" s="77">
        <v>921.17</v>
      </c>
      <c r="AC137" s="77">
        <v>0</v>
      </c>
      <c r="AD137" s="77">
        <v>0</v>
      </c>
      <c r="AE137" s="77">
        <v>0</v>
      </c>
      <c r="AF137" s="77">
        <v>2556.41</v>
      </c>
      <c r="AG137" s="77">
        <v>195513.27000000002</v>
      </c>
      <c r="AH137" s="77">
        <v>473.47</v>
      </c>
      <c r="AI137" s="77">
        <v>195931.91999999998</v>
      </c>
      <c r="AJ137" s="77">
        <v>64177.26</v>
      </c>
      <c r="AK137" s="77">
        <v>0</v>
      </c>
      <c r="AL137" s="77">
        <v>215283.05</v>
      </c>
      <c r="AM137" s="77">
        <v>3.1599299738309852</v>
      </c>
      <c r="AN137" s="77">
        <v>29421.140000000003</v>
      </c>
      <c r="AO137" s="77">
        <v>28145.46</v>
      </c>
      <c r="AP137" s="77">
        <v>67667.140000000014</v>
      </c>
      <c r="AQ137" s="77">
        <v>473.61000000000007</v>
      </c>
      <c r="AR137" s="363"/>
      <c r="AS137" s="19">
        <v>44286</v>
      </c>
      <c r="AT137" s="20" t="s">
        <v>2</v>
      </c>
      <c r="AU137" s="40" t="s">
        <v>292</v>
      </c>
      <c r="AV137" s="40">
        <v>2021</v>
      </c>
      <c r="AW137" s="266" t="s">
        <v>172</v>
      </c>
      <c r="AX137" s="380">
        <v>1.86</v>
      </c>
      <c r="AY137" s="380">
        <v>1.97</v>
      </c>
    </row>
    <row r="138" spans="1:51" x14ac:dyDescent="0.25">
      <c r="A138" s="5">
        <v>118</v>
      </c>
      <c r="B138" s="6" t="s">
        <v>93</v>
      </c>
      <c r="C138" s="77">
        <v>2191451.9500000002</v>
      </c>
      <c r="D138" s="77">
        <v>358884.36</v>
      </c>
      <c r="E138" s="77">
        <v>98312.28</v>
      </c>
      <c r="F138" s="77">
        <v>132578.34</v>
      </c>
      <c r="G138" s="77">
        <v>373946.83</v>
      </c>
      <c r="H138" s="77">
        <v>7437.79</v>
      </c>
      <c r="I138" s="77">
        <v>3826913.6</v>
      </c>
      <c r="J138" s="77">
        <v>1204807.67</v>
      </c>
      <c r="K138" s="77">
        <v>318754.40999999997</v>
      </c>
      <c r="L138" s="77">
        <v>220442.13</v>
      </c>
      <c r="M138" s="77">
        <v>1097929.94</v>
      </c>
      <c r="N138" s="77">
        <v>622319.41999999993</v>
      </c>
      <c r="O138" s="77">
        <v>1269018.2799999998</v>
      </c>
      <c r="P138" s="77">
        <v>57024.140000000334</v>
      </c>
      <c r="Q138" s="77">
        <v>-58395.939999999755</v>
      </c>
      <c r="R138" s="77">
        <v>-1371.7999999994208</v>
      </c>
      <c r="S138" s="77">
        <v>8809.5799999999945</v>
      </c>
      <c r="T138" s="77">
        <v>49.35</v>
      </c>
      <c r="U138" s="77">
        <v>0</v>
      </c>
      <c r="V138" s="77">
        <v>0</v>
      </c>
      <c r="W138" s="77">
        <v>2985.09</v>
      </c>
      <c r="X138" s="77">
        <v>58062.51</v>
      </c>
      <c r="Y138" s="77">
        <v>5979.27</v>
      </c>
      <c r="Z138" s="77">
        <v>8743.0300000000007</v>
      </c>
      <c r="AA138" s="77">
        <v>31555.22</v>
      </c>
      <c r="AB138" s="77">
        <v>1232.6500000000001</v>
      </c>
      <c r="AC138" s="77">
        <v>0</v>
      </c>
      <c r="AD138" s="77">
        <v>0</v>
      </c>
      <c r="AE138" s="77">
        <v>4775.6899999999996</v>
      </c>
      <c r="AF138" s="77">
        <v>1.5</v>
      </c>
      <c r="AG138" s="77">
        <v>1318372.0499999998</v>
      </c>
      <c r="AH138" s="77">
        <v>720631.7</v>
      </c>
      <c r="AI138" s="77">
        <v>2038951.0699999998</v>
      </c>
      <c r="AJ138" s="77">
        <v>769932.78999999992</v>
      </c>
      <c r="AK138" s="77">
        <v>0</v>
      </c>
      <c r="AL138" s="77">
        <v>3508159.19</v>
      </c>
      <c r="AM138" s="77">
        <v>12.005837346689573</v>
      </c>
      <c r="AN138" s="77">
        <v>85394.31</v>
      </c>
      <c r="AO138" s="77">
        <v>47184.04</v>
      </c>
      <c r="AP138" s="77">
        <v>1377477.5399999998</v>
      </c>
      <c r="AQ138" s="77">
        <v>813928.21000000008</v>
      </c>
      <c r="AR138" s="363"/>
      <c r="AS138" s="19">
        <v>44286</v>
      </c>
      <c r="AT138" s="20" t="s">
        <v>2</v>
      </c>
      <c r="AU138" s="40" t="s">
        <v>292</v>
      </c>
      <c r="AV138" s="40">
        <v>2021</v>
      </c>
      <c r="AW138" s="266" t="s">
        <v>162</v>
      </c>
      <c r="AX138" s="380">
        <v>1.86</v>
      </c>
      <c r="AY138" s="380">
        <v>1.97</v>
      </c>
    </row>
    <row r="139" spans="1:51" x14ac:dyDescent="0.25">
      <c r="A139" s="5">
        <v>29</v>
      </c>
      <c r="B139" s="6" t="s">
        <v>94</v>
      </c>
      <c r="C139" s="77">
        <v>3722685.75</v>
      </c>
      <c r="D139" s="77">
        <v>364663.57</v>
      </c>
      <c r="E139" s="77">
        <v>55634.700000000004</v>
      </c>
      <c r="F139" s="77">
        <v>411802.08999999997</v>
      </c>
      <c r="G139" s="77">
        <v>600262.6</v>
      </c>
      <c r="H139" s="77">
        <v>422156.9</v>
      </c>
      <c r="I139" s="77">
        <v>11178965.74</v>
      </c>
      <c r="J139" s="77">
        <v>6716069.04</v>
      </c>
      <c r="K139" s="77">
        <v>664618.81999999995</v>
      </c>
      <c r="L139" s="77">
        <v>608984.12</v>
      </c>
      <c r="M139" s="77">
        <v>2126292.38</v>
      </c>
      <c r="N139" s="77">
        <v>260121.34000000003</v>
      </c>
      <c r="O139" s="77">
        <v>1954585.7700000005</v>
      </c>
      <c r="P139" s="77">
        <v>391371.71999999858</v>
      </c>
      <c r="Q139" s="77">
        <v>-823204.47999999986</v>
      </c>
      <c r="R139" s="77">
        <v>-431832.76000000129</v>
      </c>
      <c r="S139" s="77">
        <v>853989.67000000016</v>
      </c>
      <c r="T139" s="77">
        <v>546760.6</v>
      </c>
      <c r="U139" s="77">
        <v>0</v>
      </c>
      <c r="V139" s="77">
        <v>0</v>
      </c>
      <c r="W139" s="77">
        <v>0</v>
      </c>
      <c r="X139" s="77">
        <v>1475098.52</v>
      </c>
      <c r="Y139" s="77">
        <v>12181.42</v>
      </c>
      <c r="Z139" s="77">
        <v>13619.25</v>
      </c>
      <c r="AA139" s="77">
        <v>306.73</v>
      </c>
      <c r="AB139" s="77">
        <v>1022.66</v>
      </c>
      <c r="AC139" s="77">
        <v>0</v>
      </c>
      <c r="AD139" s="77">
        <v>0</v>
      </c>
      <c r="AE139" s="77">
        <v>0</v>
      </c>
      <c r="AF139" s="77">
        <v>1140739.3899999999</v>
      </c>
      <c r="AG139" s="77">
        <v>2735276.51</v>
      </c>
      <c r="AH139" s="77">
        <v>315756.04000000004</v>
      </c>
      <c r="AI139" s="77">
        <v>3043436.18</v>
      </c>
      <c r="AJ139" s="77">
        <v>1088850.4099999999</v>
      </c>
      <c r="AK139" s="77">
        <v>0</v>
      </c>
      <c r="AL139" s="77">
        <v>10514346.92</v>
      </c>
      <c r="AM139" s="77">
        <v>16.820116138149686</v>
      </c>
      <c r="AN139" s="77">
        <v>280631.31</v>
      </c>
      <c r="AO139" s="77">
        <v>131170.76999999999</v>
      </c>
      <c r="AP139" s="77">
        <v>1773012.62</v>
      </c>
      <c r="AQ139" s="77">
        <v>369576.24</v>
      </c>
      <c r="AR139" s="363"/>
      <c r="AS139" s="19">
        <v>44286</v>
      </c>
      <c r="AT139" s="20" t="s">
        <v>2</v>
      </c>
      <c r="AU139" s="40" t="s">
        <v>292</v>
      </c>
      <c r="AV139" s="40">
        <v>2021</v>
      </c>
      <c r="AW139" s="266" t="s">
        <v>156</v>
      </c>
      <c r="AX139" s="380">
        <v>1.86</v>
      </c>
      <c r="AY139" s="380">
        <v>1.97</v>
      </c>
    </row>
    <row r="140" spans="1:51" x14ac:dyDescent="0.25">
      <c r="A140" s="5">
        <v>111</v>
      </c>
      <c r="B140" s="6" t="s">
        <v>95</v>
      </c>
      <c r="C140" s="77">
        <v>165867.35999999999</v>
      </c>
      <c r="D140" s="77">
        <v>20335.48</v>
      </c>
      <c r="E140" s="77">
        <v>148380.23000000001</v>
      </c>
      <c r="F140" s="77">
        <v>15091.2</v>
      </c>
      <c r="G140" s="77">
        <v>151874.99</v>
      </c>
      <c r="H140" s="77">
        <v>3094.53</v>
      </c>
      <c r="I140" s="77">
        <v>511652.72</v>
      </c>
      <c r="J140" s="77">
        <v>90032.26</v>
      </c>
      <c r="K140" s="77">
        <v>267918.03000000003</v>
      </c>
      <c r="L140" s="77">
        <v>119537.79</v>
      </c>
      <c r="M140" s="77">
        <v>0</v>
      </c>
      <c r="N140" s="77">
        <v>0</v>
      </c>
      <c r="O140" s="77">
        <v>-155.88000000000466</v>
      </c>
      <c r="P140" s="77">
        <v>-21278.429999999993</v>
      </c>
      <c r="Q140" s="77">
        <v>-7425.73</v>
      </c>
      <c r="R140" s="77">
        <v>-28704.159999999993</v>
      </c>
      <c r="S140" s="77">
        <v>31798.69</v>
      </c>
      <c r="T140" s="77">
        <v>0</v>
      </c>
      <c r="U140" s="77">
        <v>0</v>
      </c>
      <c r="V140" s="77">
        <v>0</v>
      </c>
      <c r="W140" s="77">
        <v>689.9</v>
      </c>
      <c r="X140" s="77">
        <v>49058.15</v>
      </c>
      <c r="Y140" s="77">
        <v>3088.07</v>
      </c>
      <c r="Z140" s="77">
        <v>2406.86</v>
      </c>
      <c r="AA140" s="77">
        <v>6197.68</v>
      </c>
      <c r="AB140" s="77">
        <v>173.21</v>
      </c>
      <c r="AC140" s="77">
        <v>0</v>
      </c>
      <c r="AD140" s="77">
        <v>0</v>
      </c>
      <c r="AE140" s="77">
        <v>0</v>
      </c>
      <c r="AF140" s="77">
        <v>6083.56</v>
      </c>
      <c r="AG140" s="77">
        <v>119537.77999999998</v>
      </c>
      <c r="AH140" s="77">
        <v>148380.23000000001</v>
      </c>
      <c r="AI140" s="77">
        <v>267891.36</v>
      </c>
      <c r="AJ140" s="77">
        <v>268047.24</v>
      </c>
      <c r="AK140" s="77">
        <v>0</v>
      </c>
      <c r="AL140" s="77">
        <v>243734.68999999994</v>
      </c>
      <c r="AM140" s="77">
        <v>1.9097360487459538</v>
      </c>
      <c r="AN140" s="77">
        <v>8434.1</v>
      </c>
      <c r="AO140" s="77">
        <v>6657.09</v>
      </c>
      <c r="AP140" s="77">
        <v>218530.14</v>
      </c>
      <c r="AQ140" s="77">
        <v>72842.389999999985</v>
      </c>
      <c r="AR140" s="363"/>
      <c r="AS140" s="19">
        <v>44286</v>
      </c>
      <c r="AT140" s="20" t="s">
        <v>2</v>
      </c>
      <c r="AU140" s="40" t="s">
        <v>292</v>
      </c>
      <c r="AV140" s="40">
        <v>2021</v>
      </c>
      <c r="AW140" s="266" t="s">
        <v>182</v>
      </c>
      <c r="AX140" s="380">
        <v>1.86</v>
      </c>
      <c r="AY140" s="380">
        <v>1.97</v>
      </c>
    </row>
    <row r="141" spans="1:51" x14ac:dyDescent="0.25">
      <c r="A141" s="5">
        <v>83</v>
      </c>
      <c r="B141" s="6" t="s">
        <v>96</v>
      </c>
      <c r="C141" s="77">
        <v>13095026.92</v>
      </c>
      <c r="D141" s="77">
        <v>914099.8</v>
      </c>
      <c r="E141" s="77">
        <v>3076631.3400000003</v>
      </c>
      <c r="F141" s="77">
        <v>2385817.11</v>
      </c>
      <c r="G141" s="77">
        <v>6081525.3899999987</v>
      </c>
      <c r="H141" s="77">
        <v>209354.52</v>
      </c>
      <c r="I141" s="77">
        <v>16341771.210000001</v>
      </c>
      <c r="J141" s="77">
        <v>1307471.07</v>
      </c>
      <c r="K141" s="77">
        <v>8714281.5399999991</v>
      </c>
      <c r="L141" s="77">
        <v>5637650.1999999993</v>
      </c>
      <c r="M141" s="77">
        <v>7011235.1900000004</v>
      </c>
      <c r="N141" s="77">
        <v>5623.04</v>
      </c>
      <c r="O141" s="77">
        <v>5181730.6399999987</v>
      </c>
      <c r="P141" s="77">
        <v>-1468146.0199999968</v>
      </c>
      <c r="Q141" s="77">
        <v>-2595073.3600000031</v>
      </c>
      <c r="R141" s="77">
        <v>-4063219.38</v>
      </c>
      <c r="S141" s="77">
        <v>4272573.8899999997</v>
      </c>
      <c r="T141" s="77">
        <v>11032.46</v>
      </c>
      <c r="U141" s="77">
        <v>0</v>
      </c>
      <c r="V141" s="77">
        <v>0</v>
      </c>
      <c r="W141" s="77">
        <v>576016.52</v>
      </c>
      <c r="X141" s="77">
        <v>5928228.6100000003</v>
      </c>
      <c r="Y141" s="77">
        <v>83957.440000000002</v>
      </c>
      <c r="Z141" s="77">
        <v>179997.22</v>
      </c>
      <c r="AA141" s="77">
        <v>821834.11</v>
      </c>
      <c r="AB141" s="77">
        <v>25654.13</v>
      </c>
      <c r="AC141" s="77">
        <v>0</v>
      </c>
      <c r="AD141" s="77">
        <v>0</v>
      </c>
      <c r="AE141" s="77">
        <v>0</v>
      </c>
      <c r="AF141" s="77">
        <v>1131260.82</v>
      </c>
      <c r="AG141" s="77">
        <v>12648885.380000001</v>
      </c>
      <c r="AH141" s="77">
        <v>3082254.38</v>
      </c>
      <c r="AI141" s="77">
        <v>15723195.829999998</v>
      </c>
      <c r="AJ141" s="77">
        <v>10541465.189999999</v>
      </c>
      <c r="AK141" s="77">
        <v>0</v>
      </c>
      <c r="AL141" s="77">
        <v>7627489.6700000018</v>
      </c>
      <c r="AM141" s="77">
        <v>1.8752861191124659</v>
      </c>
      <c r="AN141" s="77">
        <v>1761275.92</v>
      </c>
      <c r="AO141" s="77">
        <v>624541.20000000007</v>
      </c>
      <c r="AP141" s="77">
        <v>7932763.4200000018</v>
      </c>
      <c r="AQ141" s="77">
        <v>933566.94999999925</v>
      </c>
      <c r="AR141" s="363"/>
      <c r="AS141" s="19">
        <v>44286</v>
      </c>
      <c r="AT141" s="20" t="s">
        <v>2</v>
      </c>
      <c r="AU141" s="40" t="s">
        <v>292</v>
      </c>
      <c r="AV141" s="40">
        <v>2021</v>
      </c>
      <c r="AW141" s="266" t="s">
        <v>158</v>
      </c>
      <c r="AX141" s="380">
        <v>1.86</v>
      </c>
      <c r="AY141" s="380">
        <v>1.97</v>
      </c>
    </row>
    <row r="142" spans="1:51" x14ac:dyDescent="0.25">
      <c r="A142" s="5">
        <v>40</v>
      </c>
      <c r="B142" s="6" t="s">
        <v>97</v>
      </c>
      <c r="C142" s="77">
        <v>784435.35</v>
      </c>
      <c r="D142" s="77">
        <v>68736.73</v>
      </c>
      <c r="E142" s="77">
        <v>1015073.1699999999</v>
      </c>
      <c r="F142" s="77">
        <v>131874.51</v>
      </c>
      <c r="G142" s="77">
        <v>128031.55</v>
      </c>
      <c r="H142" s="77">
        <v>4212.4399999999996</v>
      </c>
      <c r="I142" s="77">
        <v>11398266.050000001</v>
      </c>
      <c r="J142" s="77">
        <v>1616653.39</v>
      </c>
      <c r="K142" s="77">
        <v>1659989.38</v>
      </c>
      <c r="L142" s="77">
        <v>644916.21000000008</v>
      </c>
      <c r="M142" s="77">
        <v>53247.199999999997</v>
      </c>
      <c r="N142" s="77">
        <v>522923.2</v>
      </c>
      <c r="O142" s="77">
        <v>1149607.3900000001</v>
      </c>
      <c r="P142" s="77">
        <v>-693814.83000000007</v>
      </c>
      <c r="Q142" s="77">
        <v>31542.579999999987</v>
      </c>
      <c r="R142" s="77">
        <v>-662272.25000000012</v>
      </c>
      <c r="S142" s="77">
        <v>666484.68999999994</v>
      </c>
      <c r="T142" s="77">
        <v>3.92</v>
      </c>
      <c r="U142" s="77">
        <v>0</v>
      </c>
      <c r="V142" s="77">
        <v>0</v>
      </c>
      <c r="W142" s="77">
        <v>22.55</v>
      </c>
      <c r="X142" s="77">
        <v>1000339.6</v>
      </c>
      <c r="Y142" s="77">
        <v>2236.4</v>
      </c>
      <c r="Z142" s="77">
        <v>12542.08</v>
      </c>
      <c r="AA142" s="77">
        <v>246126.52</v>
      </c>
      <c r="AB142" s="77">
        <v>2533.5500000000002</v>
      </c>
      <c r="AC142" s="77">
        <v>0</v>
      </c>
      <c r="AD142" s="77">
        <v>0</v>
      </c>
      <c r="AE142" s="77">
        <v>0</v>
      </c>
      <c r="AF142" s="77">
        <v>70442.83</v>
      </c>
      <c r="AG142" s="77">
        <v>698163.41</v>
      </c>
      <c r="AH142" s="77">
        <v>1537996.3699999999</v>
      </c>
      <c r="AI142" s="77">
        <v>2234975.91</v>
      </c>
      <c r="AJ142" s="77">
        <v>1085368.52</v>
      </c>
      <c r="AK142" s="77">
        <v>0</v>
      </c>
      <c r="AL142" s="77">
        <v>9738276.6700000018</v>
      </c>
      <c r="AM142" s="77">
        <v>6.8664692601828579</v>
      </c>
      <c r="AN142" s="77">
        <v>89213.62</v>
      </c>
      <c r="AO142" s="77">
        <v>42660.89</v>
      </c>
      <c r="AP142" s="77">
        <v>472734.95000000019</v>
      </c>
      <c r="AQ142" s="77">
        <v>906643.72000000009</v>
      </c>
      <c r="AR142" s="363"/>
      <c r="AS142" s="19">
        <v>44286</v>
      </c>
      <c r="AT142" s="20" t="s">
        <v>2</v>
      </c>
      <c r="AU142" s="40" t="s">
        <v>292</v>
      </c>
      <c r="AV142" s="40">
        <v>2021</v>
      </c>
      <c r="AW142" s="266" t="s">
        <v>166</v>
      </c>
      <c r="AX142" s="380">
        <v>1.86</v>
      </c>
      <c r="AY142" s="380">
        <v>1.97</v>
      </c>
    </row>
    <row r="143" spans="1:51" x14ac:dyDescent="0.25">
      <c r="A143" s="5">
        <v>24</v>
      </c>
      <c r="B143" s="6" t="s">
        <v>98</v>
      </c>
      <c r="C143" s="77">
        <v>623686.58000000007</v>
      </c>
      <c r="D143" s="77">
        <v>178512.72</v>
      </c>
      <c r="E143" s="77">
        <v>162972.19</v>
      </c>
      <c r="F143" s="77">
        <v>78506.06</v>
      </c>
      <c r="G143" s="77">
        <v>328211.12</v>
      </c>
      <c r="H143" s="77">
        <v>362949.68</v>
      </c>
      <c r="I143" s="77">
        <v>2014191.89</v>
      </c>
      <c r="J143" s="77">
        <v>2235472.83</v>
      </c>
      <c r="K143" s="77">
        <v>554803.85</v>
      </c>
      <c r="L143" s="77">
        <v>369648.08999999997</v>
      </c>
      <c r="M143" s="77">
        <v>138436.01</v>
      </c>
      <c r="N143" s="77">
        <v>11.59</v>
      </c>
      <c r="O143" s="77">
        <v>440329.49</v>
      </c>
      <c r="P143" s="77">
        <v>-401872.80999999994</v>
      </c>
      <c r="Q143" s="77">
        <v>-11471.070000000022</v>
      </c>
      <c r="R143" s="77">
        <v>-413343.87999999995</v>
      </c>
      <c r="S143" s="77">
        <v>776293.57000000007</v>
      </c>
      <c r="T143" s="77">
        <v>30459.96</v>
      </c>
      <c r="U143" s="77">
        <v>0</v>
      </c>
      <c r="V143" s="77">
        <v>0</v>
      </c>
      <c r="W143" s="77">
        <v>119339.88</v>
      </c>
      <c r="X143" s="77">
        <v>996960.28</v>
      </c>
      <c r="Y143" s="77">
        <v>5393.33</v>
      </c>
      <c r="Z143" s="77">
        <v>26360.33</v>
      </c>
      <c r="AA143" s="77">
        <v>50725.46</v>
      </c>
      <c r="AB143" s="77">
        <v>2633.47</v>
      </c>
      <c r="AC143" s="77">
        <v>0</v>
      </c>
      <c r="AD143" s="77">
        <v>0</v>
      </c>
      <c r="AE143" s="77">
        <v>0</v>
      </c>
      <c r="AF143" s="77">
        <v>285353.96000000002</v>
      </c>
      <c r="AG143" s="77">
        <v>508084.11</v>
      </c>
      <c r="AH143" s="77">
        <v>162983.78</v>
      </c>
      <c r="AI143" s="77">
        <v>668982.62</v>
      </c>
      <c r="AJ143" s="77">
        <v>241520.75</v>
      </c>
      <c r="AK143" s="77">
        <v>12867.62</v>
      </c>
      <c r="AL143" s="77">
        <v>1459388.04</v>
      </c>
      <c r="AM143" s="77">
        <v>3.6304576653532594</v>
      </c>
      <c r="AN143" s="77">
        <v>67708.44</v>
      </c>
      <c r="AO143" s="77">
        <v>10797.61</v>
      </c>
      <c r="AP143" s="77">
        <v>319579.25</v>
      </c>
      <c r="AQ143" s="77">
        <v>314734.87000000005</v>
      </c>
      <c r="AR143" s="363"/>
      <c r="AS143" s="19">
        <v>44286</v>
      </c>
      <c r="AT143" s="20" t="s">
        <v>2</v>
      </c>
      <c r="AU143" s="40" t="s">
        <v>292</v>
      </c>
      <c r="AV143" s="40">
        <v>2021</v>
      </c>
      <c r="AW143" s="266" t="s">
        <v>164</v>
      </c>
      <c r="AX143" s="380">
        <v>1.86</v>
      </c>
      <c r="AY143" s="380">
        <v>1.97</v>
      </c>
    </row>
    <row r="144" spans="1:51" x14ac:dyDescent="0.25">
      <c r="A144" s="5">
        <v>124</v>
      </c>
      <c r="B144" s="6" t="s">
        <v>99</v>
      </c>
      <c r="C144" s="77">
        <v>0</v>
      </c>
      <c r="D144" s="77">
        <v>0</v>
      </c>
      <c r="E144" s="77">
        <v>0</v>
      </c>
      <c r="F144" s="77">
        <v>0</v>
      </c>
      <c r="G144" s="77">
        <v>0</v>
      </c>
      <c r="H144" s="77">
        <v>0</v>
      </c>
      <c r="I144" s="77">
        <v>33.56</v>
      </c>
      <c r="J144" s="77">
        <v>0</v>
      </c>
      <c r="K144" s="77">
        <v>0</v>
      </c>
      <c r="L144" s="77">
        <v>0</v>
      </c>
      <c r="M144" s="77">
        <v>0</v>
      </c>
      <c r="N144" s="77">
        <v>0</v>
      </c>
      <c r="O144" s="77">
        <v>0</v>
      </c>
      <c r="P144" s="77">
        <v>0</v>
      </c>
      <c r="Q144" s="77">
        <v>0</v>
      </c>
      <c r="R144" s="77">
        <v>0</v>
      </c>
      <c r="S144" s="77">
        <v>0</v>
      </c>
      <c r="T144" s="77">
        <v>0</v>
      </c>
      <c r="U144" s="77">
        <v>0</v>
      </c>
      <c r="V144" s="77">
        <v>0</v>
      </c>
      <c r="W144" s="77">
        <v>0</v>
      </c>
      <c r="X144" s="77">
        <v>0</v>
      </c>
      <c r="Y144" s="77">
        <v>0</v>
      </c>
      <c r="Z144" s="77">
        <v>0</v>
      </c>
      <c r="AA144" s="77">
        <v>0</v>
      </c>
      <c r="AB144" s="77">
        <v>0</v>
      </c>
      <c r="AC144" s="77">
        <v>0</v>
      </c>
      <c r="AD144" s="77">
        <v>0</v>
      </c>
      <c r="AE144" s="77">
        <v>0</v>
      </c>
      <c r="AF144" s="77">
        <v>0</v>
      </c>
      <c r="AG144" s="77">
        <v>0</v>
      </c>
      <c r="AH144" s="77">
        <v>0</v>
      </c>
      <c r="AI144" s="77">
        <v>0</v>
      </c>
      <c r="AJ144" s="77">
        <v>0</v>
      </c>
      <c r="AK144" s="77">
        <v>0</v>
      </c>
      <c r="AL144" s="77">
        <v>33.56</v>
      </c>
      <c r="AM144" s="341"/>
      <c r="AN144" s="77">
        <v>0</v>
      </c>
      <c r="AO144" s="77">
        <v>0</v>
      </c>
      <c r="AP144" s="77">
        <v>0</v>
      </c>
      <c r="AQ144" s="77">
        <v>0</v>
      </c>
      <c r="AR144" s="363"/>
      <c r="AS144" s="19">
        <v>44286</v>
      </c>
      <c r="AT144" s="20" t="s">
        <v>2</v>
      </c>
      <c r="AU144" s="40" t="s">
        <v>292</v>
      </c>
      <c r="AV144" s="40">
        <v>2021</v>
      </c>
      <c r="AW144" s="266" t="s">
        <v>289</v>
      </c>
      <c r="AX144" s="380">
        <v>1.86</v>
      </c>
      <c r="AY144" s="380">
        <v>1.97</v>
      </c>
    </row>
    <row r="145" spans="1:51" x14ac:dyDescent="0.25">
      <c r="A145" s="7">
        <v>70</v>
      </c>
      <c r="B145" s="8" t="s">
        <v>100</v>
      </c>
      <c r="C145" s="98">
        <v>22115.85</v>
      </c>
      <c r="D145" s="98">
        <v>2661.66</v>
      </c>
      <c r="E145" s="98">
        <v>1190.68</v>
      </c>
      <c r="F145" s="98">
        <v>0</v>
      </c>
      <c r="G145" s="98">
        <v>8065.95</v>
      </c>
      <c r="H145" s="98">
        <v>11220.68</v>
      </c>
      <c r="I145" s="98">
        <v>27174.89</v>
      </c>
      <c r="J145" s="98">
        <v>6933.93</v>
      </c>
      <c r="K145" s="98">
        <v>1302.1400000000001</v>
      </c>
      <c r="L145" s="98">
        <v>111.46</v>
      </c>
      <c r="M145" s="98">
        <v>0</v>
      </c>
      <c r="N145" s="98">
        <v>0</v>
      </c>
      <c r="O145" s="98">
        <v>-36.259999999999991</v>
      </c>
      <c r="P145" s="98">
        <v>11424.5</v>
      </c>
      <c r="Q145" s="98">
        <v>0</v>
      </c>
      <c r="R145" s="98">
        <v>11424.5</v>
      </c>
      <c r="S145" s="98">
        <v>-203.81</v>
      </c>
      <c r="T145" s="98">
        <v>0.01</v>
      </c>
      <c r="U145" s="98">
        <v>0</v>
      </c>
      <c r="V145" s="98">
        <v>0</v>
      </c>
      <c r="W145" s="98">
        <v>0</v>
      </c>
      <c r="X145" s="98">
        <v>0</v>
      </c>
      <c r="Y145" s="98">
        <v>59.02</v>
      </c>
      <c r="Z145" s="98">
        <v>144.81</v>
      </c>
      <c r="AA145" s="98">
        <v>0</v>
      </c>
      <c r="AB145" s="98">
        <v>0</v>
      </c>
      <c r="AC145" s="98">
        <v>0</v>
      </c>
      <c r="AD145" s="98">
        <v>0</v>
      </c>
      <c r="AE145" s="98">
        <v>0</v>
      </c>
      <c r="AF145" s="98">
        <v>0</v>
      </c>
      <c r="AG145" s="98">
        <v>111.46</v>
      </c>
      <c r="AH145" s="98">
        <v>1190.68</v>
      </c>
      <c r="AI145" s="98">
        <v>1302.1400000000001</v>
      </c>
      <c r="AJ145" s="98">
        <v>1338.4</v>
      </c>
      <c r="AK145" s="98">
        <v>0</v>
      </c>
      <c r="AL145" s="98">
        <v>25872.75</v>
      </c>
      <c r="AM145" s="98">
        <v>20.869407283395024</v>
      </c>
      <c r="AN145" s="98">
        <v>0</v>
      </c>
      <c r="AO145" s="98">
        <v>0</v>
      </c>
      <c r="AP145" s="98">
        <v>23285.77</v>
      </c>
      <c r="AQ145" s="98">
        <v>3795.3199999999997</v>
      </c>
      <c r="AR145" s="364"/>
      <c r="AS145" s="19">
        <v>44286</v>
      </c>
      <c r="AT145" s="42" t="s">
        <v>2</v>
      </c>
      <c r="AU145" s="40" t="s">
        <v>292</v>
      </c>
      <c r="AV145" s="40">
        <v>2021</v>
      </c>
      <c r="AW145" s="266" t="s">
        <v>181</v>
      </c>
      <c r="AX145" s="380">
        <v>1.86</v>
      </c>
      <c r="AY145" s="380">
        <v>1.97</v>
      </c>
    </row>
    <row r="146" spans="1:51" x14ac:dyDescent="0.25">
      <c r="A146" s="5">
        <v>119</v>
      </c>
      <c r="B146" s="6" t="s">
        <v>101</v>
      </c>
      <c r="C146" s="77">
        <v>0</v>
      </c>
      <c r="D146" s="77">
        <v>0</v>
      </c>
      <c r="E146" s="77">
        <v>0</v>
      </c>
      <c r="F146" s="77">
        <v>0</v>
      </c>
      <c r="G146" s="77">
        <v>2100.41</v>
      </c>
      <c r="H146" s="77">
        <v>2.25</v>
      </c>
      <c r="I146" s="77">
        <v>29232.13</v>
      </c>
      <c r="J146" s="77">
        <v>3632.31</v>
      </c>
      <c r="K146" s="77">
        <v>1.69</v>
      </c>
      <c r="L146" s="77">
        <v>1.7</v>
      </c>
      <c r="M146" s="77">
        <v>0</v>
      </c>
      <c r="N146" s="77">
        <v>0</v>
      </c>
      <c r="O146" s="77">
        <v>-2.83</v>
      </c>
      <c r="P146" s="77">
        <v>-2097.58</v>
      </c>
      <c r="Q146" s="77">
        <v>0</v>
      </c>
      <c r="R146" s="77">
        <v>-2097.58</v>
      </c>
      <c r="S146" s="77">
        <v>2099.83</v>
      </c>
      <c r="T146" s="77">
        <v>2192.94</v>
      </c>
      <c r="U146" s="77">
        <v>0</v>
      </c>
      <c r="V146" s="77">
        <v>0</v>
      </c>
      <c r="W146" s="77">
        <v>0</v>
      </c>
      <c r="X146" s="77">
        <v>0</v>
      </c>
      <c r="Y146" s="77">
        <v>42.87</v>
      </c>
      <c r="Z146" s="77">
        <v>39.51</v>
      </c>
      <c r="AA146" s="77">
        <v>10.47</v>
      </c>
      <c r="AB146" s="77">
        <v>0.27</v>
      </c>
      <c r="AC146" s="77">
        <v>0</v>
      </c>
      <c r="AD146" s="77">
        <v>0</v>
      </c>
      <c r="AE146" s="77">
        <v>0</v>
      </c>
      <c r="AF146" s="77">
        <v>0</v>
      </c>
      <c r="AG146" s="77">
        <v>1.69</v>
      </c>
      <c r="AH146" s="77">
        <v>0</v>
      </c>
      <c r="AI146" s="77">
        <v>1.69</v>
      </c>
      <c r="AJ146" s="77">
        <v>4.5199999999999996</v>
      </c>
      <c r="AK146" s="77">
        <v>0</v>
      </c>
      <c r="AL146" s="77">
        <v>29230.440000000002</v>
      </c>
      <c r="AM146" s="77">
        <v>17297.118343195267</v>
      </c>
      <c r="AN146" s="77">
        <v>0</v>
      </c>
      <c r="AO146" s="77">
        <v>0</v>
      </c>
      <c r="AP146" s="77">
        <v>2.8299999999999996</v>
      </c>
      <c r="AQ146" s="77">
        <v>0</v>
      </c>
      <c r="AR146" s="363"/>
      <c r="AS146" s="19">
        <v>44286</v>
      </c>
      <c r="AT146" s="20" t="s">
        <v>2</v>
      </c>
      <c r="AU146" s="40" t="s">
        <v>292</v>
      </c>
      <c r="AV146" s="40">
        <v>2021</v>
      </c>
      <c r="AW146" s="266" t="s">
        <v>189</v>
      </c>
      <c r="AX146" s="380">
        <v>1.86</v>
      </c>
      <c r="AY146" s="380">
        <v>1.97</v>
      </c>
    </row>
    <row r="147" spans="1:51" x14ac:dyDescent="0.25">
      <c r="A147" s="5">
        <v>108</v>
      </c>
      <c r="B147" s="6" t="s">
        <v>102</v>
      </c>
      <c r="C147" s="77">
        <v>215684.74</v>
      </c>
      <c r="D147" s="77">
        <v>86567.7</v>
      </c>
      <c r="E147" s="77">
        <v>46338.36</v>
      </c>
      <c r="F147" s="77">
        <v>16983.809999999998</v>
      </c>
      <c r="G147" s="77">
        <v>34666.959999999999</v>
      </c>
      <c r="H147" s="77">
        <v>-604.59</v>
      </c>
      <c r="I147" s="77">
        <v>2736362.79</v>
      </c>
      <c r="J147" s="77">
        <v>83784.160000000003</v>
      </c>
      <c r="K147" s="77">
        <v>95491.57</v>
      </c>
      <c r="L147" s="77">
        <v>49152.520000000004</v>
      </c>
      <c r="M147" s="77">
        <v>63993.91</v>
      </c>
      <c r="N147" s="77">
        <v>7565.8099999999995</v>
      </c>
      <c r="O147" s="77">
        <v>65576.609999999986</v>
      </c>
      <c r="P147" s="77">
        <v>11889.659999999963</v>
      </c>
      <c r="Q147" s="77">
        <v>-49157.320000000014</v>
      </c>
      <c r="R147" s="77">
        <v>-37267.660000000047</v>
      </c>
      <c r="S147" s="77">
        <v>36663.06</v>
      </c>
      <c r="T147" s="77">
        <v>1897.93</v>
      </c>
      <c r="U147" s="77">
        <v>0</v>
      </c>
      <c r="V147" s="77">
        <v>0</v>
      </c>
      <c r="W147" s="77">
        <v>0</v>
      </c>
      <c r="X147" s="77">
        <v>82091.03</v>
      </c>
      <c r="Y147" s="77">
        <v>622.82000000000005</v>
      </c>
      <c r="Z147" s="77">
        <v>1012.86</v>
      </c>
      <c r="AA147" s="77">
        <v>13612.83</v>
      </c>
      <c r="AB147" s="77">
        <v>11.38</v>
      </c>
      <c r="AC147" s="77">
        <v>0</v>
      </c>
      <c r="AD147" s="77">
        <v>0</v>
      </c>
      <c r="AE147" s="77">
        <v>0</v>
      </c>
      <c r="AF147" s="77">
        <v>32065.99</v>
      </c>
      <c r="AG147" s="77">
        <v>113146.42000000001</v>
      </c>
      <c r="AH147" s="77">
        <v>53904.17</v>
      </c>
      <c r="AI147" s="77">
        <v>166512.65</v>
      </c>
      <c r="AJ147" s="77">
        <v>100936.04000000001</v>
      </c>
      <c r="AK147" s="77">
        <v>0</v>
      </c>
      <c r="AL147" s="77">
        <v>2640871.2200000002</v>
      </c>
      <c r="AM147" s="77">
        <v>28.655542997146238</v>
      </c>
      <c r="AN147" s="77">
        <v>16484.060000000001</v>
      </c>
      <c r="AO147" s="77">
        <v>499.75</v>
      </c>
      <c r="AP147" s="77">
        <v>183297.18999999997</v>
      </c>
      <c r="AQ147" s="77">
        <v>119756.77000000002</v>
      </c>
      <c r="AR147" s="363"/>
      <c r="AS147" s="19">
        <v>44286</v>
      </c>
      <c r="AT147" s="20" t="s">
        <v>2</v>
      </c>
      <c r="AU147" s="40" t="s">
        <v>293</v>
      </c>
      <c r="AV147" s="40">
        <v>2021</v>
      </c>
      <c r="AW147" s="266" t="s">
        <v>183</v>
      </c>
      <c r="AX147" s="380">
        <v>1.86</v>
      </c>
      <c r="AY147" s="380">
        <v>1.97</v>
      </c>
    </row>
    <row r="148" spans="1:51" x14ac:dyDescent="0.25">
      <c r="A148" s="5">
        <v>93</v>
      </c>
      <c r="B148" s="6" t="s">
        <v>103</v>
      </c>
      <c r="C148" s="77">
        <v>136764.37</v>
      </c>
      <c r="D148" s="77">
        <v>19</v>
      </c>
      <c r="E148" s="77">
        <v>1.03</v>
      </c>
      <c r="F148" s="77">
        <v>35708.090000000004</v>
      </c>
      <c r="G148" s="77">
        <v>95476.5</v>
      </c>
      <c r="H148" s="77">
        <v>18295.54</v>
      </c>
      <c r="I148" s="77">
        <v>2774626.49</v>
      </c>
      <c r="J148" s="77">
        <v>1308745.8400000001</v>
      </c>
      <c r="K148" s="77">
        <v>103623.36</v>
      </c>
      <c r="L148" s="77">
        <v>103622.33000000002</v>
      </c>
      <c r="M148" s="77">
        <v>7398.19</v>
      </c>
      <c r="N148" s="77">
        <v>0</v>
      </c>
      <c r="O148" s="77">
        <v>81988.28</v>
      </c>
      <c r="P148" s="77">
        <v>-76427.500000000029</v>
      </c>
      <c r="Q148" s="77">
        <v>145.15999999999849</v>
      </c>
      <c r="R148" s="77">
        <v>-76282.340000000026</v>
      </c>
      <c r="S148" s="77">
        <v>94577.889999999985</v>
      </c>
      <c r="T148" s="77">
        <v>1182.24</v>
      </c>
      <c r="U148" s="77">
        <v>0</v>
      </c>
      <c r="V148" s="77">
        <v>0</v>
      </c>
      <c r="W148" s="77">
        <v>0</v>
      </c>
      <c r="X148" s="77">
        <v>112498.8</v>
      </c>
      <c r="Y148" s="77">
        <v>1894.34</v>
      </c>
      <c r="Z148" s="77">
        <v>4312.2700000000004</v>
      </c>
      <c r="AA148" s="77">
        <v>12268.41</v>
      </c>
      <c r="AB148" s="77">
        <v>3.29</v>
      </c>
      <c r="AC148" s="77">
        <v>0</v>
      </c>
      <c r="AD148" s="77">
        <v>0</v>
      </c>
      <c r="AE148" s="77">
        <v>0</v>
      </c>
      <c r="AF148" s="77">
        <v>624.83000000000004</v>
      </c>
      <c r="AG148" s="77">
        <v>111020.54000000001</v>
      </c>
      <c r="AH148" s="77">
        <v>1.03</v>
      </c>
      <c r="AI148" s="77">
        <v>110994.90000000001</v>
      </c>
      <c r="AJ148" s="77">
        <v>29006.62</v>
      </c>
      <c r="AK148" s="77">
        <v>0</v>
      </c>
      <c r="AL148" s="77">
        <v>2671003.1300000004</v>
      </c>
      <c r="AM148" s="77">
        <v>26.77607143794604</v>
      </c>
      <c r="AN148" s="77">
        <v>20858.820000000003</v>
      </c>
      <c r="AO148" s="77">
        <v>14849.28</v>
      </c>
      <c r="AP148" s="77">
        <v>54712.33</v>
      </c>
      <c r="AQ148" s="77">
        <v>-44.759999999999991</v>
      </c>
      <c r="AR148" s="363"/>
      <c r="AS148" s="19">
        <v>44286</v>
      </c>
      <c r="AT148" s="20" t="s">
        <v>2</v>
      </c>
      <c r="AU148" s="40" t="s">
        <v>292</v>
      </c>
      <c r="AV148" s="40">
        <v>2021</v>
      </c>
      <c r="AW148" s="266" t="s">
        <v>175</v>
      </c>
      <c r="AX148" s="380">
        <v>1.86</v>
      </c>
      <c r="AY148" s="380">
        <v>1.97</v>
      </c>
    </row>
    <row r="149" spans="1:51" x14ac:dyDescent="0.25">
      <c r="A149" s="5">
        <v>32</v>
      </c>
      <c r="B149" s="6" t="s">
        <v>104</v>
      </c>
      <c r="C149" s="77">
        <v>1E-8</v>
      </c>
      <c r="D149" s="77">
        <v>0</v>
      </c>
      <c r="E149" s="77">
        <v>1E-8</v>
      </c>
      <c r="F149" s="77">
        <v>0</v>
      </c>
      <c r="G149" s="77">
        <v>19413.629188849998</v>
      </c>
      <c r="H149" s="77">
        <v>1750.1337105100001</v>
      </c>
      <c r="I149" s="77">
        <v>735372.14460614999</v>
      </c>
      <c r="J149" s="77">
        <v>3999.83229721</v>
      </c>
      <c r="K149" s="77">
        <v>2E-8</v>
      </c>
      <c r="L149" s="77">
        <v>1E-8</v>
      </c>
      <c r="M149" s="77">
        <v>0</v>
      </c>
      <c r="N149" s="77">
        <v>0</v>
      </c>
      <c r="O149" s="77">
        <v>1E-8</v>
      </c>
      <c r="P149" s="77">
        <v>-19413.629188849998</v>
      </c>
      <c r="Q149" s="77">
        <v>0</v>
      </c>
      <c r="R149" s="77">
        <v>-19413.629188849998</v>
      </c>
      <c r="S149" s="77">
        <v>21163.762899360001</v>
      </c>
      <c r="T149" s="77">
        <v>0</v>
      </c>
      <c r="U149" s="77">
        <v>0</v>
      </c>
      <c r="V149" s="77">
        <v>0</v>
      </c>
      <c r="W149" s="77">
        <v>0</v>
      </c>
      <c r="X149" s="77">
        <v>21568.985652220003</v>
      </c>
      <c r="Y149" s="77">
        <v>396.19651406000003</v>
      </c>
      <c r="Z149" s="77">
        <v>8.9344896400000007</v>
      </c>
      <c r="AA149" s="77">
        <v>9.174916000000001E-2</v>
      </c>
      <c r="AB149" s="77">
        <v>0</v>
      </c>
      <c r="AC149" s="77">
        <v>0</v>
      </c>
      <c r="AD149" s="77">
        <v>0</v>
      </c>
      <c r="AE149" s="77">
        <v>0</v>
      </c>
      <c r="AF149" s="77">
        <v>0</v>
      </c>
      <c r="AG149" s="77">
        <v>1E-8</v>
      </c>
      <c r="AH149" s="77">
        <v>1E-8</v>
      </c>
      <c r="AI149" s="77">
        <v>1E-8</v>
      </c>
      <c r="AJ149" s="77">
        <v>0</v>
      </c>
      <c r="AK149" s="77">
        <v>0</v>
      </c>
      <c r="AL149" s="77">
        <v>735372.14460612996</v>
      </c>
      <c r="AM149" s="77">
        <v>36768607.230307497</v>
      </c>
      <c r="AN149" s="77">
        <v>0</v>
      </c>
      <c r="AO149" s="77">
        <v>0</v>
      </c>
      <c r="AP149" s="77">
        <v>0</v>
      </c>
      <c r="AQ149" s="77">
        <v>0</v>
      </c>
      <c r="AR149" s="363"/>
      <c r="AS149" s="19">
        <v>44316</v>
      </c>
      <c r="AT149" s="20" t="s">
        <v>3</v>
      </c>
      <c r="AU149" s="40" t="s">
        <v>292</v>
      </c>
      <c r="AV149" s="40">
        <v>2021</v>
      </c>
      <c r="AW149" s="266" t="s">
        <v>287</v>
      </c>
      <c r="AX149" s="380">
        <v>2.39</v>
      </c>
      <c r="AY149" s="380">
        <v>2.75</v>
      </c>
    </row>
    <row r="150" spans="1:51" x14ac:dyDescent="0.25">
      <c r="A150" s="5">
        <v>107</v>
      </c>
      <c r="B150" s="6" t="s">
        <v>60</v>
      </c>
      <c r="C150" s="77">
        <v>2690950.4699999997</v>
      </c>
      <c r="D150" s="77">
        <v>211335.14</v>
      </c>
      <c r="E150" s="77">
        <v>185689.25</v>
      </c>
      <c r="F150" s="77">
        <v>242142.58999999997</v>
      </c>
      <c r="G150" s="77">
        <v>223490.69</v>
      </c>
      <c r="H150" s="77">
        <v>5912.02</v>
      </c>
      <c r="I150" s="77">
        <v>1061231.1299999999</v>
      </c>
      <c r="J150" s="77">
        <v>359250.03</v>
      </c>
      <c r="K150" s="77">
        <v>548477.36</v>
      </c>
      <c r="L150" s="77">
        <v>362788.11</v>
      </c>
      <c r="M150" s="77">
        <v>1187270.7</v>
      </c>
      <c r="N150" s="77">
        <v>189129.66</v>
      </c>
      <c r="O150" s="77">
        <v>1269051.06</v>
      </c>
      <c r="P150" s="77">
        <v>744930.98999999964</v>
      </c>
      <c r="Q150" s="77">
        <v>-822872.60999999987</v>
      </c>
      <c r="R150" s="77">
        <v>-77941.620000000228</v>
      </c>
      <c r="S150" s="77">
        <v>83853.63</v>
      </c>
      <c r="T150" s="77">
        <v>2122.73</v>
      </c>
      <c r="U150" s="77">
        <v>0</v>
      </c>
      <c r="V150" s="77">
        <v>0</v>
      </c>
      <c r="W150" s="77">
        <v>0</v>
      </c>
      <c r="X150" s="77">
        <v>135538.62</v>
      </c>
      <c r="Y150" s="77">
        <v>4561.03</v>
      </c>
      <c r="Z150" s="77">
        <v>30358.19</v>
      </c>
      <c r="AA150" s="77">
        <v>18453.689999999999</v>
      </c>
      <c r="AB150" s="77">
        <v>433.8</v>
      </c>
      <c r="AC150" s="77">
        <v>0</v>
      </c>
      <c r="AD150" s="77">
        <v>0</v>
      </c>
      <c r="AE150" s="77">
        <v>0</v>
      </c>
      <c r="AF150" s="77">
        <v>1</v>
      </c>
      <c r="AG150" s="77">
        <v>1550058.82</v>
      </c>
      <c r="AH150" s="77">
        <v>374818.91</v>
      </c>
      <c r="AI150" s="77">
        <v>1924580.1500000001</v>
      </c>
      <c r="AJ150" s="77">
        <v>655529.09</v>
      </c>
      <c r="AK150" s="77">
        <v>0</v>
      </c>
      <c r="AL150" s="77">
        <v>512753.7699999999</v>
      </c>
      <c r="AM150" s="77">
        <v>1.9348677035639172</v>
      </c>
      <c r="AN150" s="77">
        <v>173250.98</v>
      </c>
      <c r="AO150" s="77">
        <v>68891.61</v>
      </c>
      <c r="AP150" s="77">
        <v>1721691.0699999998</v>
      </c>
      <c r="AQ150" s="77">
        <v>511126.80999999994</v>
      </c>
      <c r="AR150" s="363"/>
      <c r="AS150" s="19">
        <v>44316</v>
      </c>
      <c r="AT150" s="20" t="s">
        <v>3</v>
      </c>
      <c r="AU150" s="40" t="s">
        <v>292</v>
      </c>
      <c r="AV150" s="40">
        <v>2021</v>
      </c>
      <c r="AW150" s="266" t="s">
        <v>160</v>
      </c>
      <c r="AX150" s="380">
        <v>2.39</v>
      </c>
      <c r="AY150" s="380">
        <v>2.75</v>
      </c>
    </row>
    <row r="151" spans="1:51" x14ac:dyDescent="0.25">
      <c r="A151" s="5">
        <v>66</v>
      </c>
      <c r="B151" s="6" t="s">
        <v>61</v>
      </c>
      <c r="C151" s="77">
        <v>1094967.1600000001</v>
      </c>
      <c r="D151" s="77">
        <v>322523.92</v>
      </c>
      <c r="E151" s="77">
        <v>13.14</v>
      </c>
      <c r="F151" s="77">
        <v>37677.78</v>
      </c>
      <c r="G151" s="77">
        <v>409935.41000000003</v>
      </c>
      <c r="H151" s="77">
        <v>-419269.25</v>
      </c>
      <c r="I151" s="77">
        <v>1291023.08</v>
      </c>
      <c r="J151" s="77">
        <v>16679159.41</v>
      </c>
      <c r="K151" s="77">
        <v>29863.55</v>
      </c>
      <c r="L151" s="77">
        <v>29850.41</v>
      </c>
      <c r="M151" s="77">
        <v>448842.25</v>
      </c>
      <c r="N151" s="77">
        <v>5332.89</v>
      </c>
      <c r="O151" s="77">
        <v>415312.3</v>
      </c>
      <c r="P151" s="77">
        <v>-90482.249999999709</v>
      </c>
      <c r="Q151" s="77">
        <v>-168691.60000000009</v>
      </c>
      <c r="R151" s="77">
        <v>-259173.8499999998</v>
      </c>
      <c r="S151" s="77">
        <v>-160095.40000000224</v>
      </c>
      <c r="T151" s="77">
        <v>2586.42</v>
      </c>
      <c r="U151" s="77">
        <v>0</v>
      </c>
      <c r="V151" s="77">
        <v>0</v>
      </c>
      <c r="W151" s="77">
        <v>0</v>
      </c>
      <c r="X151" s="77">
        <v>18105266.57</v>
      </c>
      <c r="Y151" s="77">
        <v>8096.85</v>
      </c>
      <c r="Z151" s="77">
        <v>9084.09</v>
      </c>
      <c r="AA151" s="77">
        <v>1043.98</v>
      </c>
      <c r="AB151" s="77">
        <v>136.41999999999999</v>
      </c>
      <c r="AC151" s="77">
        <v>0</v>
      </c>
      <c r="AD151" s="77">
        <v>0</v>
      </c>
      <c r="AE151" s="77">
        <v>0</v>
      </c>
      <c r="AF151" s="77">
        <v>18249587.050000001</v>
      </c>
      <c r="AG151" s="77">
        <v>478692.66000000003</v>
      </c>
      <c r="AH151" s="77">
        <v>5346.03</v>
      </c>
      <c r="AI151" s="77">
        <v>484019.61</v>
      </c>
      <c r="AJ151" s="77">
        <v>68707.31</v>
      </c>
      <c r="AK151" s="77">
        <v>0</v>
      </c>
      <c r="AL151" s="77">
        <v>1261159.53</v>
      </c>
      <c r="AM151" s="77">
        <v>43.23073043894648</v>
      </c>
      <c r="AN151" s="77">
        <v>37677.78</v>
      </c>
      <c r="AO151" s="77">
        <v>0</v>
      </c>
      <c r="AP151" s="77">
        <v>684691.52</v>
      </c>
      <c r="AQ151" s="77">
        <v>327560.57</v>
      </c>
      <c r="AR151" s="363"/>
      <c r="AS151" s="19">
        <v>44316</v>
      </c>
      <c r="AT151" s="20" t="s">
        <v>3</v>
      </c>
      <c r="AU151" s="40" t="s">
        <v>293</v>
      </c>
      <c r="AV151" s="40">
        <v>2021</v>
      </c>
      <c r="AW151" s="266" t="s">
        <v>178</v>
      </c>
      <c r="AX151" s="380">
        <v>2.39</v>
      </c>
      <c r="AY151" s="380">
        <v>2.75</v>
      </c>
    </row>
    <row r="152" spans="1:51" x14ac:dyDescent="0.25">
      <c r="A152" s="5">
        <v>44</v>
      </c>
      <c r="B152" s="6" t="s">
        <v>62</v>
      </c>
      <c r="C152" s="77">
        <v>1456239.65</v>
      </c>
      <c r="D152" s="77">
        <v>397575.75</v>
      </c>
      <c r="E152" s="77">
        <v>342302.95</v>
      </c>
      <c r="F152" s="77">
        <v>196765.51</v>
      </c>
      <c r="G152" s="77">
        <v>367261.12</v>
      </c>
      <c r="H152" s="77">
        <v>3320.45</v>
      </c>
      <c r="I152" s="77">
        <v>1493872.39</v>
      </c>
      <c r="J152" s="77">
        <v>811027.22</v>
      </c>
      <c r="K152" s="77">
        <v>1138023.8799999999</v>
      </c>
      <c r="L152" s="77">
        <v>795580.34</v>
      </c>
      <c r="M152" s="77">
        <v>907.26</v>
      </c>
      <c r="N152" s="77">
        <v>148.94999999999999</v>
      </c>
      <c r="O152" s="77">
        <v>813796.45000000019</v>
      </c>
      <c r="P152" s="77">
        <v>-319159.18000000017</v>
      </c>
      <c r="Q152" s="77">
        <v>-481.22</v>
      </c>
      <c r="R152" s="77">
        <v>-319640.40000000014</v>
      </c>
      <c r="S152" s="77">
        <v>322960.82</v>
      </c>
      <c r="T152" s="77">
        <v>25.07</v>
      </c>
      <c r="U152" s="77">
        <v>0</v>
      </c>
      <c r="V152" s="77">
        <v>0</v>
      </c>
      <c r="W152" s="77">
        <v>0</v>
      </c>
      <c r="X152" s="77">
        <v>382417.08</v>
      </c>
      <c r="Y152" s="77">
        <v>6369.3</v>
      </c>
      <c r="Z152" s="77">
        <v>1357.76</v>
      </c>
      <c r="AA152" s="77">
        <v>50480.12</v>
      </c>
      <c r="AB152" s="77">
        <v>306.58</v>
      </c>
      <c r="AC152" s="77">
        <v>0</v>
      </c>
      <c r="AD152" s="77">
        <v>0</v>
      </c>
      <c r="AE152" s="77">
        <v>0</v>
      </c>
      <c r="AF152" s="77">
        <v>967.56</v>
      </c>
      <c r="AG152" s="77">
        <v>796487.6</v>
      </c>
      <c r="AH152" s="77">
        <v>342451.89999999997</v>
      </c>
      <c r="AI152" s="77">
        <v>1138180.53</v>
      </c>
      <c r="AJ152" s="77">
        <v>324473.64999999997</v>
      </c>
      <c r="AK152" s="77">
        <v>89.57</v>
      </c>
      <c r="AL152" s="77">
        <v>355848.51</v>
      </c>
      <c r="AM152" s="77">
        <v>1.3126898444345474</v>
      </c>
      <c r="AN152" s="77">
        <v>149819.09</v>
      </c>
      <c r="AO152" s="77">
        <v>46946.42</v>
      </c>
      <c r="AP152" s="77">
        <v>932092.19999999984</v>
      </c>
      <c r="AQ152" s="77">
        <v>687224.74</v>
      </c>
      <c r="AR152" s="363"/>
      <c r="AS152" s="19">
        <v>44316</v>
      </c>
      <c r="AT152" s="20" t="s">
        <v>3</v>
      </c>
      <c r="AU152" s="40" t="s">
        <v>292</v>
      </c>
      <c r="AV152" s="40">
        <v>2021</v>
      </c>
      <c r="AW152" s="266" t="s">
        <v>167</v>
      </c>
      <c r="AX152" s="380">
        <v>2.39</v>
      </c>
      <c r="AY152" s="380">
        <v>2.75</v>
      </c>
    </row>
    <row r="153" spans="1:51" ht="30" x14ac:dyDescent="0.25">
      <c r="A153" s="5">
        <v>113</v>
      </c>
      <c r="B153" s="6" t="s">
        <v>63</v>
      </c>
      <c r="C153" s="77">
        <v>68184.86</v>
      </c>
      <c r="D153" s="77">
        <v>3310.25</v>
      </c>
      <c r="E153" s="77">
        <v>18.05</v>
      </c>
      <c r="F153" s="77">
        <v>4978.76</v>
      </c>
      <c r="G153" s="77">
        <v>123661.25</v>
      </c>
      <c r="H153" s="77">
        <v>700289.44</v>
      </c>
      <c r="I153" s="77">
        <v>7340324.1100000003</v>
      </c>
      <c r="J153" s="77">
        <v>1261938.07</v>
      </c>
      <c r="K153" s="77">
        <v>117448.09</v>
      </c>
      <c r="L153" s="77">
        <v>37911.720000000008</v>
      </c>
      <c r="M153" s="77">
        <v>39131.760000000002</v>
      </c>
      <c r="N153" s="77">
        <v>34.75</v>
      </c>
      <c r="O153" s="77">
        <v>22349.810000000005</v>
      </c>
      <c r="P153" s="77">
        <v>-86115.21</v>
      </c>
      <c r="Q153" s="77">
        <v>-7315.2200000000012</v>
      </c>
      <c r="R153" s="77">
        <v>-93430.430000000008</v>
      </c>
      <c r="S153" s="77">
        <v>793719.86</v>
      </c>
      <c r="T153" s="77">
        <v>584.83000000000004</v>
      </c>
      <c r="U153" s="77">
        <v>0</v>
      </c>
      <c r="V153" s="77">
        <v>0</v>
      </c>
      <c r="W153" s="77">
        <v>0</v>
      </c>
      <c r="X153" s="77">
        <v>800292.3</v>
      </c>
      <c r="Y153" s="77">
        <v>2523.6999999999998</v>
      </c>
      <c r="Z153" s="77">
        <v>3979.25</v>
      </c>
      <c r="AA153" s="77">
        <v>202.67</v>
      </c>
      <c r="AB153" s="77">
        <v>410.01</v>
      </c>
      <c r="AC153" s="77">
        <v>0</v>
      </c>
      <c r="AD153" s="77">
        <v>0</v>
      </c>
      <c r="AE153" s="77">
        <v>0</v>
      </c>
      <c r="AF153" s="77">
        <v>41.65</v>
      </c>
      <c r="AG153" s="77">
        <v>77043.469999999987</v>
      </c>
      <c r="AH153" s="77">
        <v>52.8</v>
      </c>
      <c r="AI153" s="77">
        <v>76370.31</v>
      </c>
      <c r="AJ153" s="77">
        <v>54020.5</v>
      </c>
      <c r="AK153" s="77">
        <v>0</v>
      </c>
      <c r="AL153" s="77">
        <v>7222876.0200000005</v>
      </c>
      <c r="AM153" s="77">
        <v>62.498454508711042</v>
      </c>
      <c r="AN153" s="77">
        <v>2669.35</v>
      </c>
      <c r="AO153" s="77">
        <v>2309.4</v>
      </c>
      <c r="AP153" s="77">
        <v>45190.400000000009</v>
      </c>
      <c r="AQ153" s="77">
        <v>2665.6000000000004</v>
      </c>
      <c r="AR153" s="363"/>
      <c r="AS153" s="19">
        <v>44316</v>
      </c>
      <c r="AT153" s="20" t="s">
        <v>3</v>
      </c>
      <c r="AU153" s="40" t="s">
        <v>292</v>
      </c>
      <c r="AV153" s="40">
        <v>2021</v>
      </c>
      <c r="AW153" s="266" t="s">
        <v>171</v>
      </c>
      <c r="AX153" s="380">
        <v>2.39</v>
      </c>
      <c r="AY153" s="380">
        <v>2.75</v>
      </c>
    </row>
    <row r="154" spans="1:51" x14ac:dyDescent="0.25">
      <c r="A154" s="5">
        <v>98</v>
      </c>
      <c r="B154" s="6" t="s">
        <v>64</v>
      </c>
      <c r="C154" s="77">
        <v>5164161.47</v>
      </c>
      <c r="D154" s="77">
        <v>2200714.46</v>
      </c>
      <c r="E154" s="77">
        <v>634630.25</v>
      </c>
      <c r="F154" s="77">
        <v>1299981.9100000001</v>
      </c>
      <c r="G154" s="77">
        <v>1655678.1800000002</v>
      </c>
      <c r="H154" s="77">
        <v>21191.08</v>
      </c>
      <c r="I154" s="77">
        <v>3009657.79</v>
      </c>
      <c r="J154" s="77">
        <v>623315.93999999994</v>
      </c>
      <c r="K154" s="77">
        <v>1919668.71</v>
      </c>
      <c r="L154" s="77">
        <v>1285038.45</v>
      </c>
      <c r="M154" s="77">
        <v>2768526.73</v>
      </c>
      <c r="N154" s="77">
        <v>3521939.08</v>
      </c>
      <c r="O154" s="77">
        <v>5925693.1099999994</v>
      </c>
      <c r="P154" s="77">
        <v>-5917906.1900000004</v>
      </c>
      <c r="Q154" s="77">
        <v>4839561.4700000007</v>
      </c>
      <c r="R154" s="77">
        <v>-1078344.7199999997</v>
      </c>
      <c r="S154" s="77">
        <v>1099535.7999999998</v>
      </c>
      <c r="T154" s="77">
        <v>4699.18</v>
      </c>
      <c r="U154" s="77">
        <v>2989.55</v>
      </c>
      <c r="V154" s="77">
        <v>0</v>
      </c>
      <c r="W154" s="77">
        <v>0</v>
      </c>
      <c r="X154" s="77">
        <v>1552990.66</v>
      </c>
      <c r="Y154" s="77">
        <v>27207.91</v>
      </c>
      <c r="Z154" s="77">
        <v>89711.12</v>
      </c>
      <c r="AA154" s="77">
        <v>104975.25</v>
      </c>
      <c r="AB154" s="77">
        <v>4838.75</v>
      </c>
      <c r="AC154" s="77">
        <v>0</v>
      </c>
      <c r="AD154" s="77">
        <v>0</v>
      </c>
      <c r="AE154" s="77">
        <v>0</v>
      </c>
      <c r="AF154" s="77">
        <v>234410.55</v>
      </c>
      <c r="AG154" s="77">
        <v>4053565.17</v>
      </c>
      <c r="AH154" s="77">
        <v>4156569.34</v>
      </c>
      <c r="AI154" s="77">
        <v>8209912.3699999992</v>
      </c>
      <c r="AJ154" s="77">
        <v>2284219.2600000002</v>
      </c>
      <c r="AK154" s="77">
        <v>0</v>
      </c>
      <c r="AL154" s="77">
        <v>1089989.08</v>
      </c>
      <c r="AM154" s="77">
        <v>1.5678006180556019</v>
      </c>
      <c r="AN154" s="77">
        <v>650814.97</v>
      </c>
      <c r="AO154" s="77">
        <v>649166.93999999994</v>
      </c>
      <c r="AP154" s="77">
        <v>2701562.73</v>
      </c>
      <c r="AQ154" s="77">
        <v>5663808.8300000001</v>
      </c>
      <c r="AR154" s="363"/>
      <c r="AS154" s="19">
        <v>44316</v>
      </c>
      <c r="AT154" s="20" t="s">
        <v>3</v>
      </c>
      <c r="AU154" s="40" t="s">
        <v>292</v>
      </c>
      <c r="AV154" s="40">
        <v>2021</v>
      </c>
      <c r="AW154" s="266" t="s">
        <v>165</v>
      </c>
      <c r="AX154" s="380">
        <v>2.39</v>
      </c>
      <c r="AY154" s="380">
        <v>2.75</v>
      </c>
    </row>
    <row r="155" spans="1:51" x14ac:dyDescent="0.25">
      <c r="A155" s="5">
        <v>1</v>
      </c>
      <c r="B155" s="6" t="s">
        <v>65</v>
      </c>
      <c r="C155" s="77">
        <v>489794.58000000007</v>
      </c>
      <c r="D155" s="77">
        <v>40030.050000000003</v>
      </c>
      <c r="E155" s="77">
        <v>1144.8600000000001</v>
      </c>
      <c r="F155" s="77">
        <v>137930.97999999998</v>
      </c>
      <c r="G155" s="77">
        <v>117733.48000000001</v>
      </c>
      <c r="H155" s="77">
        <v>20.39</v>
      </c>
      <c r="I155" s="77">
        <v>51783.98</v>
      </c>
      <c r="J155" s="77">
        <v>157825.95000000001</v>
      </c>
      <c r="K155" s="77">
        <v>146142.26999999999</v>
      </c>
      <c r="L155" s="77">
        <v>144997.41999999998</v>
      </c>
      <c r="M155" s="77">
        <v>222055.5</v>
      </c>
      <c r="N155" s="77">
        <v>2.0499999999999998</v>
      </c>
      <c r="O155" s="77">
        <v>280571.04000000004</v>
      </c>
      <c r="P155" s="77">
        <v>-86470.969999999972</v>
      </c>
      <c r="Q155" s="77">
        <v>-5734.859999999986</v>
      </c>
      <c r="R155" s="77">
        <v>-92205.829999999958</v>
      </c>
      <c r="S155" s="77">
        <v>92226.240000000005</v>
      </c>
      <c r="T155" s="77">
        <v>7026.51</v>
      </c>
      <c r="U155" s="77">
        <v>0</v>
      </c>
      <c r="V155" s="77">
        <v>0</v>
      </c>
      <c r="W155" s="77">
        <v>0</v>
      </c>
      <c r="X155" s="77">
        <v>97740.47</v>
      </c>
      <c r="Y155" s="77">
        <v>2352.85</v>
      </c>
      <c r="Z155" s="77">
        <v>9907.82</v>
      </c>
      <c r="AA155" s="77">
        <v>244.17</v>
      </c>
      <c r="AB155" s="77">
        <v>14.65</v>
      </c>
      <c r="AC155" s="77">
        <v>0</v>
      </c>
      <c r="AD155" s="77">
        <v>0</v>
      </c>
      <c r="AE155" s="77">
        <v>0</v>
      </c>
      <c r="AF155" s="77">
        <v>21.26</v>
      </c>
      <c r="AG155" s="77">
        <v>367052.93</v>
      </c>
      <c r="AH155" s="77">
        <v>1146.9100000000001</v>
      </c>
      <c r="AI155" s="77">
        <v>367927.18</v>
      </c>
      <c r="AJ155" s="77">
        <v>87356.14</v>
      </c>
      <c r="AK155" s="77">
        <v>0</v>
      </c>
      <c r="AL155" s="77">
        <v>-94358.289999999979</v>
      </c>
      <c r="AM155" s="77">
        <v>0.35433950765921457</v>
      </c>
      <c r="AN155" s="77">
        <v>66867.34</v>
      </c>
      <c r="AO155" s="77">
        <v>71063.649999999994</v>
      </c>
      <c r="AP155" s="77">
        <v>210370.44</v>
      </c>
      <c r="AQ155" s="77">
        <v>41176.959999999999</v>
      </c>
      <c r="AR155" s="363"/>
      <c r="AS155" s="19">
        <v>44316</v>
      </c>
      <c r="AT155" s="20" t="s">
        <v>3</v>
      </c>
      <c r="AU155" s="40" t="s">
        <v>292</v>
      </c>
      <c r="AV155" s="40">
        <v>2021</v>
      </c>
      <c r="AW155" s="266" t="s">
        <v>177</v>
      </c>
      <c r="AX155" s="380">
        <v>2.39</v>
      </c>
      <c r="AY155" s="380">
        <v>2.75</v>
      </c>
    </row>
    <row r="156" spans="1:51" x14ac:dyDescent="0.25">
      <c r="A156" s="5">
        <v>109</v>
      </c>
      <c r="B156" s="6" t="s">
        <v>66</v>
      </c>
      <c r="C156" s="77">
        <v>7166939.6000000006</v>
      </c>
      <c r="D156" s="77">
        <v>3486261.19</v>
      </c>
      <c r="E156" s="77">
        <v>3210601.3600000003</v>
      </c>
      <c r="F156" s="77">
        <v>722044.94</v>
      </c>
      <c r="G156" s="77">
        <v>1053806.06</v>
      </c>
      <c r="H156" s="77">
        <v>-2035310.31</v>
      </c>
      <c r="I156" s="77">
        <v>34478710.219999999</v>
      </c>
      <c r="J156" s="77">
        <v>4510595.0599999996</v>
      </c>
      <c r="K156" s="77">
        <v>7286736.6500000004</v>
      </c>
      <c r="L156" s="77">
        <v>2554348.63</v>
      </c>
      <c r="M156" s="77">
        <v>1074501.82</v>
      </c>
      <c r="N156" s="77">
        <v>7767071.8199999994</v>
      </c>
      <c r="O156" s="77">
        <v>10207507.970000001</v>
      </c>
      <c r="P156" s="77">
        <v>-8302680.5600000015</v>
      </c>
      <c r="Q156" s="77">
        <v>3863560.28</v>
      </c>
      <c r="R156" s="77">
        <v>-4439120.2800000012</v>
      </c>
      <c r="S156" s="77">
        <v>2403809.98</v>
      </c>
      <c r="T156" s="77">
        <v>49274.59</v>
      </c>
      <c r="U156" s="77">
        <v>0</v>
      </c>
      <c r="V156" s="77">
        <v>0</v>
      </c>
      <c r="W156" s="77">
        <v>43722.06</v>
      </c>
      <c r="X156" s="77">
        <v>3165798.47</v>
      </c>
      <c r="Y156" s="77">
        <v>19201.439999999999</v>
      </c>
      <c r="Z156" s="77">
        <v>65.42</v>
      </c>
      <c r="AA156" s="77">
        <v>161053.53</v>
      </c>
      <c r="AB156" s="77">
        <v>1631.21</v>
      </c>
      <c r="AC156" s="77">
        <v>0</v>
      </c>
      <c r="AD156" s="77">
        <v>0</v>
      </c>
      <c r="AE156" s="77">
        <v>0</v>
      </c>
      <c r="AF156" s="77">
        <v>673033.53</v>
      </c>
      <c r="AG156" s="77">
        <v>3628850.46</v>
      </c>
      <c r="AH156" s="77">
        <v>10977673.180000002</v>
      </c>
      <c r="AI156" s="77">
        <v>14596627.01</v>
      </c>
      <c r="AJ156" s="77">
        <v>4389119.04</v>
      </c>
      <c r="AK156" s="77">
        <v>0</v>
      </c>
      <c r="AL156" s="77">
        <v>27191973.57</v>
      </c>
      <c r="AM156" s="77">
        <v>4.7317080163724592</v>
      </c>
      <c r="AN156" s="77">
        <v>408635.62</v>
      </c>
      <c r="AO156" s="77">
        <v>313409.32</v>
      </c>
      <c r="AP156" s="77">
        <v>4433047.0199999996</v>
      </c>
      <c r="AQ156" s="77">
        <v>10959876.609999999</v>
      </c>
      <c r="AR156" s="363"/>
      <c r="AS156" s="19">
        <v>44316</v>
      </c>
      <c r="AT156" s="20" t="s">
        <v>3</v>
      </c>
      <c r="AU156" s="40" t="s">
        <v>293</v>
      </c>
      <c r="AV156" s="40">
        <v>2021</v>
      </c>
      <c r="AW156" s="266" t="s">
        <v>157</v>
      </c>
      <c r="AX156" s="380">
        <v>2.39</v>
      </c>
      <c r="AY156" s="380">
        <v>2.75</v>
      </c>
    </row>
    <row r="157" spans="1:51" x14ac:dyDescent="0.25">
      <c r="A157" s="5">
        <v>25</v>
      </c>
      <c r="B157" s="6" t="s">
        <v>67</v>
      </c>
      <c r="C157" s="77">
        <v>823310.40999999992</v>
      </c>
      <c r="D157" s="77">
        <v>215016</v>
      </c>
      <c r="E157" s="77">
        <v>46861.17</v>
      </c>
      <c r="F157" s="77">
        <v>0</v>
      </c>
      <c r="G157" s="77">
        <v>456016.26999999996</v>
      </c>
      <c r="H157" s="77">
        <v>994844.74</v>
      </c>
      <c r="I157" s="77">
        <v>679033.89</v>
      </c>
      <c r="J157" s="77">
        <v>31319866.109999999</v>
      </c>
      <c r="K157" s="77">
        <v>383492.17</v>
      </c>
      <c r="L157" s="77">
        <v>336631</v>
      </c>
      <c r="M157" s="77">
        <v>0</v>
      </c>
      <c r="N157" s="77">
        <v>0</v>
      </c>
      <c r="O157" s="77">
        <v>252164.92</v>
      </c>
      <c r="P157" s="77">
        <v>-99886.780000000101</v>
      </c>
      <c r="Q157" s="77">
        <v>-79.669999999999987</v>
      </c>
      <c r="R157" s="77">
        <v>-99966.450000000099</v>
      </c>
      <c r="S157" s="77">
        <v>1094811.18</v>
      </c>
      <c r="T157" s="77">
        <v>392905.38</v>
      </c>
      <c r="U157" s="77">
        <v>76.67</v>
      </c>
      <c r="V157" s="77">
        <v>0</v>
      </c>
      <c r="W157" s="77">
        <v>0</v>
      </c>
      <c r="X157" s="77">
        <v>753513.67</v>
      </c>
      <c r="Y157" s="77">
        <v>9306.4500000000007</v>
      </c>
      <c r="Z157" s="77">
        <v>40283.86</v>
      </c>
      <c r="AA157" s="77">
        <v>0</v>
      </c>
      <c r="AB157" s="77">
        <v>53.48</v>
      </c>
      <c r="AC157" s="77">
        <v>0</v>
      </c>
      <c r="AD157" s="77">
        <v>0</v>
      </c>
      <c r="AE157" s="77">
        <v>0</v>
      </c>
      <c r="AF157" s="77">
        <v>2040.74</v>
      </c>
      <c r="AG157" s="77">
        <v>336631.00000000006</v>
      </c>
      <c r="AH157" s="77">
        <v>46861.17</v>
      </c>
      <c r="AI157" s="77">
        <v>381491.52</v>
      </c>
      <c r="AJ157" s="77">
        <v>129326.6</v>
      </c>
      <c r="AK157" s="77">
        <v>0</v>
      </c>
      <c r="AL157" s="77">
        <v>295541.72000000003</v>
      </c>
      <c r="AM157" s="77">
        <v>1.770659072387319</v>
      </c>
      <c r="AN157" s="77">
        <v>0</v>
      </c>
      <c r="AO157" s="77">
        <v>0</v>
      </c>
      <c r="AP157" s="77">
        <v>607424.81999999995</v>
      </c>
      <c r="AQ157" s="77">
        <v>251295.33</v>
      </c>
      <c r="AR157" s="363"/>
      <c r="AS157" s="19">
        <v>44316</v>
      </c>
      <c r="AT157" s="20" t="s">
        <v>3</v>
      </c>
      <c r="AU157" s="40" t="s">
        <v>292</v>
      </c>
      <c r="AV157" s="40">
        <v>2021</v>
      </c>
      <c r="AW157" s="266" t="s">
        <v>174</v>
      </c>
      <c r="AX157" s="380">
        <v>2.39</v>
      </c>
      <c r="AY157" s="380">
        <v>2.75</v>
      </c>
    </row>
    <row r="158" spans="1:51" x14ac:dyDescent="0.25">
      <c r="A158" s="5">
        <v>121</v>
      </c>
      <c r="B158" s="6" t="s">
        <v>68</v>
      </c>
      <c r="C158" s="77">
        <v>3858865.28</v>
      </c>
      <c r="D158" s="77">
        <v>0</v>
      </c>
      <c r="E158" s="77">
        <v>69.62</v>
      </c>
      <c r="F158" s="77">
        <v>31130.3</v>
      </c>
      <c r="G158" s="77">
        <v>332027.40999999997</v>
      </c>
      <c r="H158" s="77">
        <v>1009807.08</v>
      </c>
      <c r="I158" s="77">
        <v>957009.31</v>
      </c>
      <c r="J158" s="77">
        <v>2264275.4</v>
      </c>
      <c r="K158" s="77">
        <v>9039.25</v>
      </c>
      <c r="L158" s="77">
        <v>8969.64</v>
      </c>
      <c r="M158" s="77">
        <v>2670669.09</v>
      </c>
      <c r="N158" s="77">
        <v>0</v>
      </c>
      <c r="O158" s="77">
        <v>2676371.2300000004</v>
      </c>
      <c r="P158" s="77">
        <v>819336.33999999962</v>
      </c>
      <c r="Q158" s="77">
        <v>-73135.960000000283</v>
      </c>
      <c r="R158" s="77">
        <v>746200.37999999931</v>
      </c>
      <c r="S158" s="77">
        <v>263606.68</v>
      </c>
      <c r="T158" s="77">
        <v>0</v>
      </c>
      <c r="U158" s="77">
        <v>0</v>
      </c>
      <c r="V158" s="77">
        <v>0</v>
      </c>
      <c r="W158" s="77">
        <v>51970.41</v>
      </c>
      <c r="X158" s="77">
        <v>251279.67</v>
      </c>
      <c r="Y158" s="77">
        <v>6741.25</v>
      </c>
      <c r="Z158" s="77">
        <v>3674.34</v>
      </c>
      <c r="AA158" s="77">
        <v>28925.91</v>
      </c>
      <c r="AB158" s="77">
        <v>177.75</v>
      </c>
      <c r="AC158" s="77">
        <v>0</v>
      </c>
      <c r="AD158" s="77">
        <v>0</v>
      </c>
      <c r="AE158" s="77">
        <v>0</v>
      </c>
      <c r="AF158" s="77">
        <v>124.15</v>
      </c>
      <c r="AG158" s="77">
        <v>2679638.7399999998</v>
      </c>
      <c r="AH158" s="77">
        <v>69.62</v>
      </c>
      <c r="AI158" s="77">
        <v>2679702.54</v>
      </c>
      <c r="AJ158" s="77">
        <v>3331.3100000000004</v>
      </c>
      <c r="AK158" s="77">
        <v>0</v>
      </c>
      <c r="AL158" s="77">
        <v>947970.06</v>
      </c>
      <c r="AM158" s="77">
        <v>105.87264540752828</v>
      </c>
      <c r="AN158" s="77">
        <v>0</v>
      </c>
      <c r="AO158" s="77">
        <v>31130.3</v>
      </c>
      <c r="AP158" s="77">
        <v>1182214.7599999998</v>
      </c>
      <c r="AQ158" s="77">
        <v>-279.27999999999997</v>
      </c>
      <c r="AR158" s="363"/>
      <c r="AS158" s="19">
        <v>44316</v>
      </c>
      <c r="AT158" s="20" t="s">
        <v>3</v>
      </c>
      <c r="AU158" s="40" t="s">
        <v>292</v>
      </c>
      <c r="AV158" s="40">
        <v>2021</v>
      </c>
      <c r="AW158" s="266" t="s">
        <v>188</v>
      </c>
      <c r="AX158" s="380">
        <v>2.39</v>
      </c>
      <c r="AY158" s="380">
        <v>2.75</v>
      </c>
    </row>
    <row r="159" spans="1:51" x14ac:dyDescent="0.25">
      <c r="A159" s="5">
        <v>122</v>
      </c>
      <c r="B159" s="6" t="s">
        <v>69</v>
      </c>
      <c r="C159" s="77">
        <v>553203.86</v>
      </c>
      <c r="D159" s="77">
        <v>0</v>
      </c>
      <c r="E159" s="77">
        <v>0</v>
      </c>
      <c r="F159" s="77">
        <v>612.51</v>
      </c>
      <c r="G159" s="77">
        <v>28342.2</v>
      </c>
      <c r="H159" s="77">
        <v>23621.83</v>
      </c>
      <c r="I159" s="77">
        <v>93696.41</v>
      </c>
      <c r="J159" s="77">
        <v>72210.429999999993</v>
      </c>
      <c r="K159" s="77">
        <v>9436.9699999999993</v>
      </c>
      <c r="L159" s="77">
        <v>9436.9699999999993</v>
      </c>
      <c r="M159" s="77">
        <v>223797.33</v>
      </c>
      <c r="N159" s="77">
        <v>0</v>
      </c>
      <c r="O159" s="77">
        <v>231979.46</v>
      </c>
      <c r="P159" s="77">
        <v>292269.68999999994</v>
      </c>
      <c r="Q159" s="77">
        <v>-267800.77</v>
      </c>
      <c r="R159" s="77">
        <v>24468.919999999925</v>
      </c>
      <c r="S159" s="77">
        <v>-847.1</v>
      </c>
      <c r="T159" s="77">
        <v>0</v>
      </c>
      <c r="U159" s="77">
        <v>0</v>
      </c>
      <c r="V159" s="77">
        <v>0</v>
      </c>
      <c r="W159" s="77">
        <v>0</v>
      </c>
      <c r="X159" s="77">
        <v>0</v>
      </c>
      <c r="Y159" s="77">
        <v>578.41</v>
      </c>
      <c r="Z159" s="77">
        <v>9.44</v>
      </c>
      <c r="AA159" s="77">
        <v>0</v>
      </c>
      <c r="AB159" s="77">
        <v>259.24</v>
      </c>
      <c r="AC159" s="77">
        <v>0</v>
      </c>
      <c r="AD159" s="77">
        <v>0</v>
      </c>
      <c r="AE159" s="77">
        <v>0</v>
      </c>
      <c r="AF159" s="77">
        <v>0</v>
      </c>
      <c r="AG159" s="77">
        <v>233234.3</v>
      </c>
      <c r="AH159" s="77">
        <v>0</v>
      </c>
      <c r="AI159" s="77">
        <v>233234.06</v>
      </c>
      <c r="AJ159" s="77">
        <v>1254.5999999999999</v>
      </c>
      <c r="AK159" s="77">
        <v>0</v>
      </c>
      <c r="AL159" s="77">
        <v>84259.44</v>
      </c>
      <c r="AM159" s="77">
        <v>9.9286540065296389</v>
      </c>
      <c r="AN159" s="77">
        <v>612.51</v>
      </c>
      <c r="AO159" s="77">
        <v>0</v>
      </c>
      <c r="AP159" s="77">
        <v>321224.39999999997</v>
      </c>
      <c r="AQ159" s="77">
        <v>0</v>
      </c>
      <c r="AR159" s="363"/>
      <c r="AS159" s="19">
        <v>44316</v>
      </c>
      <c r="AT159" s="20" t="s">
        <v>3</v>
      </c>
      <c r="AU159" s="40" t="s">
        <v>292</v>
      </c>
      <c r="AV159" s="40">
        <v>2021</v>
      </c>
      <c r="AW159" s="266" t="s">
        <v>267</v>
      </c>
      <c r="AX159" s="380">
        <v>2.39</v>
      </c>
      <c r="AY159" s="380">
        <v>2.75</v>
      </c>
    </row>
    <row r="160" spans="1:51" x14ac:dyDescent="0.25">
      <c r="A160" s="5">
        <v>13</v>
      </c>
      <c r="B160" s="6" t="s">
        <v>70</v>
      </c>
      <c r="C160" s="77">
        <v>53281983.819999993</v>
      </c>
      <c r="D160" s="77">
        <v>35843287.300000004</v>
      </c>
      <c r="E160" s="77">
        <v>7504655.0499999998</v>
      </c>
      <c r="F160" s="77">
        <v>9126953.0800000001</v>
      </c>
      <c r="G160" s="77">
        <v>11121617.459999999</v>
      </c>
      <c r="H160" s="77">
        <v>-5083203.46</v>
      </c>
      <c r="I160" s="77">
        <v>87102740.200000003</v>
      </c>
      <c r="J160" s="77">
        <v>45720309.600000001</v>
      </c>
      <c r="K160" s="77">
        <v>40761580.039999999</v>
      </c>
      <c r="L160" s="77">
        <v>33256916.23</v>
      </c>
      <c r="M160" s="77">
        <v>264704.84999999998</v>
      </c>
      <c r="N160" s="77">
        <v>6106.83</v>
      </c>
      <c r="O160" s="77">
        <v>27242887.140000001</v>
      </c>
      <c r="P160" s="77">
        <v>-30052761.160000011</v>
      </c>
      <c r="Q160" s="77">
        <v>-3337387.8199999994</v>
      </c>
      <c r="R160" s="77">
        <v>-33390148.980000012</v>
      </c>
      <c r="S160" s="77">
        <v>28306945.509999998</v>
      </c>
      <c r="T160" s="77">
        <v>180211.99</v>
      </c>
      <c r="U160" s="77">
        <v>16651.330000000002</v>
      </c>
      <c r="V160" s="77">
        <v>0</v>
      </c>
      <c r="W160" s="77">
        <v>559.29</v>
      </c>
      <c r="X160" s="77">
        <v>32622243.77</v>
      </c>
      <c r="Y160" s="77">
        <v>226971.78</v>
      </c>
      <c r="Z160" s="77">
        <v>1468631.75</v>
      </c>
      <c r="AA160" s="77">
        <v>95874.71</v>
      </c>
      <c r="AB160" s="77">
        <v>1521.94</v>
      </c>
      <c r="AC160" s="77">
        <v>0</v>
      </c>
      <c r="AD160" s="77">
        <v>0</v>
      </c>
      <c r="AE160" s="77">
        <v>0</v>
      </c>
      <c r="AF160" s="77">
        <v>2719720.69</v>
      </c>
      <c r="AG160" s="77">
        <v>33521621.080000002</v>
      </c>
      <c r="AH160" s="77">
        <v>7510761.8799999999</v>
      </c>
      <c r="AI160" s="77">
        <v>40988841.650000006</v>
      </c>
      <c r="AJ160" s="77">
        <v>13745955.92</v>
      </c>
      <c r="AK160" s="77">
        <v>1.41</v>
      </c>
      <c r="AL160" s="77">
        <v>46341160.160000004</v>
      </c>
      <c r="AM160" s="77">
        <v>2.1368833130247813</v>
      </c>
      <c r="AN160" s="77">
        <v>6725996.5199999996</v>
      </c>
      <c r="AO160" s="77">
        <v>2400956.5499999998</v>
      </c>
      <c r="AP160" s="77">
        <v>30301637.329999998</v>
      </c>
      <c r="AQ160" s="77">
        <v>40105827.93</v>
      </c>
      <c r="AR160" s="363"/>
      <c r="AS160" s="19">
        <v>44316</v>
      </c>
      <c r="AT160" s="20" t="s">
        <v>3</v>
      </c>
      <c r="AU160" s="40" t="s">
        <v>293</v>
      </c>
      <c r="AV160" s="40">
        <v>2021</v>
      </c>
      <c r="AW160" s="266" t="s">
        <v>149</v>
      </c>
      <c r="AX160" s="380">
        <v>2.39</v>
      </c>
      <c r="AY160" s="380">
        <v>2.75</v>
      </c>
    </row>
    <row r="161" spans="1:51" x14ac:dyDescent="0.25">
      <c r="A161" s="5">
        <v>110</v>
      </c>
      <c r="B161" s="6" t="s">
        <v>71</v>
      </c>
      <c r="C161" s="77">
        <v>164951.31999999998</v>
      </c>
      <c r="D161" s="77">
        <v>8490.0499999999993</v>
      </c>
      <c r="E161" s="77">
        <v>4679.09</v>
      </c>
      <c r="F161" s="77">
        <v>37260.159999999996</v>
      </c>
      <c r="G161" s="77">
        <v>241488.65</v>
      </c>
      <c r="H161" s="77">
        <v>676198.34</v>
      </c>
      <c r="I161" s="77">
        <v>619980.48</v>
      </c>
      <c r="J161" s="77">
        <v>28578769.670000002</v>
      </c>
      <c r="K161" s="77">
        <v>72176.81</v>
      </c>
      <c r="L161" s="77">
        <v>67497.719999999987</v>
      </c>
      <c r="M161" s="77">
        <v>61733.53</v>
      </c>
      <c r="N161" s="77">
        <v>100207.47</v>
      </c>
      <c r="O161" s="77">
        <v>34365.990000000005</v>
      </c>
      <c r="P161" s="77">
        <v>-156653.53000000003</v>
      </c>
      <c r="Q161" s="77">
        <v>-33323.660000000003</v>
      </c>
      <c r="R161" s="77">
        <v>-189977.19000000003</v>
      </c>
      <c r="S161" s="77">
        <v>866175.5199999999</v>
      </c>
      <c r="T161" s="77">
        <v>981.93</v>
      </c>
      <c r="U161" s="77">
        <v>0</v>
      </c>
      <c r="V161" s="77">
        <v>0</v>
      </c>
      <c r="W161" s="77">
        <v>0</v>
      </c>
      <c r="X161" s="77">
        <v>872731.52</v>
      </c>
      <c r="Y161" s="77">
        <v>4667.18</v>
      </c>
      <c r="Z161" s="77">
        <v>1995.05</v>
      </c>
      <c r="AA161" s="77">
        <v>752.44</v>
      </c>
      <c r="AB161" s="77">
        <v>0</v>
      </c>
      <c r="AC161" s="77">
        <v>0</v>
      </c>
      <c r="AD161" s="77">
        <v>0</v>
      </c>
      <c r="AE161" s="77">
        <v>0</v>
      </c>
      <c r="AF161" s="77">
        <v>123.25</v>
      </c>
      <c r="AG161" s="77">
        <v>129231.25</v>
      </c>
      <c r="AH161" s="77">
        <v>104886.56</v>
      </c>
      <c r="AI161" s="77">
        <v>234117.16</v>
      </c>
      <c r="AJ161" s="77">
        <v>199751.16999999998</v>
      </c>
      <c r="AK161" s="77">
        <v>0</v>
      </c>
      <c r="AL161" s="77">
        <v>547803.66999999993</v>
      </c>
      <c r="AM161" s="77">
        <v>8.5897462079579299</v>
      </c>
      <c r="AN161" s="77">
        <v>24071.7</v>
      </c>
      <c r="AO161" s="77">
        <v>13188.470000000001</v>
      </c>
      <c r="AP161" s="77">
        <v>89585.359999999986</v>
      </c>
      <c r="AQ161" s="77">
        <v>-32509.919999999998</v>
      </c>
      <c r="AR161" s="363"/>
      <c r="AS161" s="19">
        <v>44316</v>
      </c>
      <c r="AT161" s="20" t="s">
        <v>3</v>
      </c>
      <c r="AU161" s="40" t="s">
        <v>292</v>
      </c>
      <c r="AV161" s="40">
        <v>2021</v>
      </c>
      <c r="AW161" s="266" t="s">
        <v>173</v>
      </c>
      <c r="AX161" s="380">
        <v>2.39</v>
      </c>
      <c r="AY161" s="380">
        <v>2.75</v>
      </c>
    </row>
    <row r="162" spans="1:51" x14ac:dyDescent="0.25">
      <c r="A162" s="5">
        <v>52</v>
      </c>
      <c r="B162" s="6" t="s">
        <v>72</v>
      </c>
      <c r="C162" s="77">
        <v>1009755.18</v>
      </c>
      <c r="D162" s="77">
        <v>51532.76</v>
      </c>
      <c r="E162" s="77">
        <v>656231.21</v>
      </c>
      <c r="F162" s="77">
        <v>94386.89</v>
      </c>
      <c r="G162" s="77">
        <v>334857.07</v>
      </c>
      <c r="H162" s="77">
        <v>667.8</v>
      </c>
      <c r="I162" s="77">
        <v>160678141.06999999</v>
      </c>
      <c r="J162" s="77">
        <v>54354230.219999999</v>
      </c>
      <c r="K162" s="77">
        <v>1104432.17</v>
      </c>
      <c r="L162" s="77">
        <v>448200.97000000003</v>
      </c>
      <c r="M162" s="77">
        <v>239478.46</v>
      </c>
      <c r="N162" s="77">
        <v>21664.05</v>
      </c>
      <c r="O162" s="77">
        <v>543453.63</v>
      </c>
      <c r="P162" s="77">
        <v>-14475.169999999576</v>
      </c>
      <c r="Q162" s="77">
        <v>16227.64</v>
      </c>
      <c r="R162" s="77">
        <v>1752.4700000004232</v>
      </c>
      <c r="S162" s="77">
        <v>-1084.6399999998976</v>
      </c>
      <c r="T162" s="77">
        <v>307527.90000000002</v>
      </c>
      <c r="U162" s="77">
        <v>0</v>
      </c>
      <c r="V162" s="77">
        <v>0</v>
      </c>
      <c r="W162" s="77">
        <v>0.8</v>
      </c>
      <c r="X162" s="77">
        <v>899486.12</v>
      </c>
      <c r="Y162" s="77">
        <v>6833.82</v>
      </c>
      <c r="Z162" s="77">
        <v>5968.28</v>
      </c>
      <c r="AA162" s="77">
        <v>2607.46</v>
      </c>
      <c r="AB162" s="77">
        <v>9.9700000000000006</v>
      </c>
      <c r="AC162" s="77">
        <v>0</v>
      </c>
      <c r="AD162" s="77">
        <v>0</v>
      </c>
      <c r="AE162" s="77">
        <v>0</v>
      </c>
      <c r="AF162" s="77">
        <v>1192679.93</v>
      </c>
      <c r="AG162" s="77">
        <v>687679.42999999993</v>
      </c>
      <c r="AH162" s="77">
        <v>677895.26</v>
      </c>
      <c r="AI162" s="77">
        <v>1360574.68</v>
      </c>
      <c r="AJ162" s="77">
        <v>817121.05</v>
      </c>
      <c r="AK162" s="77">
        <v>0</v>
      </c>
      <c r="AL162" s="77">
        <v>159573708.90000001</v>
      </c>
      <c r="AM162" s="77">
        <v>145.4848431932221</v>
      </c>
      <c r="AN162" s="77">
        <v>77727.399999999994</v>
      </c>
      <c r="AO162" s="77">
        <v>16659.490000000002</v>
      </c>
      <c r="AP162" s="77">
        <v>546937.47999999986</v>
      </c>
      <c r="AQ162" s="77">
        <v>132168.72000000009</v>
      </c>
      <c r="AR162" s="363"/>
      <c r="AS162" s="19">
        <v>44316</v>
      </c>
      <c r="AT162" s="20" t="s">
        <v>3</v>
      </c>
      <c r="AU162" s="40" t="s">
        <v>292</v>
      </c>
      <c r="AV162" s="40">
        <v>2021</v>
      </c>
      <c r="AW162" s="266" t="s">
        <v>170</v>
      </c>
      <c r="AX162" s="380">
        <v>2.39</v>
      </c>
      <c r="AY162" s="380">
        <v>2.75</v>
      </c>
    </row>
    <row r="163" spans="1:51" x14ac:dyDescent="0.25">
      <c r="A163" s="5">
        <v>96</v>
      </c>
      <c r="B163" s="6" t="s">
        <v>73</v>
      </c>
      <c r="C163" s="77">
        <v>7439680.2699999996</v>
      </c>
      <c r="D163" s="77">
        <v>404857.06</v>
      </c>
      <c r="E163" s="77">
        <v>3990749.72</v>
      </c>
      <c r="F163" s="77">
        <v>685678.55</v>
      </c>
      <c r="G163" s="77">
        <v>1743046.86</v>
      </c>
      <c r="H163" s="77">
        <v>38248.089999999997</v>
      </c>
      <c r="I163" s="77">
        <v>31784603.27</v>
      </c>
      <c r="J163" s="77">
        <v>4172451.31</v>
      </c>
      <c r="K163" s="77">
        <v>6337080.5199999996</v>
      </c>
      <c r="L163" s="77">
        <v>2346330.8000000003</v>
      </c>
      <c r="M163" s="77">
        <v>17879.919999999998</v>
      </c>
      <c r="N163" s="77">
        <v>116.64</v>
      </c>
      <c r="O163" s="77">
        <v>4123505.2999999993</v>
      </c>
      <c r="P163" s="77">
        <v>482592.50000000116</v>
      </c>
      <c r="Q163" s="77">
        <v>-597207.09000000008</v>
      </c>
      <c r="R163" s="77">
        <v>-114614.58999999892</v>
      </c>
      <c r="S163" s="77">
        <v>152862.6799999997</v>
      </c>
      <c r="T163" s="77">
        <v>108489.22</v>
      </c>
      <c r="U163" s="77">
        <v>0</v>
      </c>
      <c r="V163" s="77">
        <v>0</v>
      </c>
      <c r="W163" s="77">
        <v>1443.24</v>
      </c>
      <c r="X163" s="77">
        <v>2444616.5499999998</v>
      </c>
      <c r="Y163" s="77">
        <v>27226.06</v>
      </c>
      <c r="Z163" s="77">
        <v>93274.28</v>
      </c>
      <c r="AA163" s="77">
        <v>11049.96</v>
      </c>
      <c r="AB163" s="77">
        <v>20652.8</v>
      </c>
      <c r="AC163" s="77">
        <v>0</v>
      </c>
      <c r="AD163" s="77">
        <v>0</v>
      </c>
      <c r="AE163" s="77">
        <v>0</v>
      </c>
      <c r="AF163" s="77">
        <v>2249483.2200000002</v>
      </c>
      <c r="AG163" s="77">
        <v>2364210.73</v>
      </c>
      <c r="AH163" s="77">
        <v>3990866.36</v>
      </c>
      <c r="AI163" s="77">
        <v>6352052.4499999993</v>
      </c>
      <c r="AJ163" s="77">
        <v>2228547.15</v>
      </c>
      <c r="AK163" s="77">
        <v>0</v>
      </c>
      <c r="AL163" s="77">
        <v>25447522.75</v>
      </c>
      <c r="AM163" s="77">
        <v>5.0156540018210158</v>
      </c>
      <c r="AN163" s="77">
        <v>496362.39</v>
      </c>
      <c r="AO163" s="77">
        <v>189316.16999999998</v>
      </c>
      <c r="AP163" s="77">
        <v>5965103.5600000005</v>
      </c>
      <c r="AQ163" s="77">
        <v>3053785.63</v>
      </c>
      <c r="AR163" s="363"/>
      <c r="AS163" s="19">
        <v>44316</v>
      </c>
      <c r="AT163" s="20" t="s">
        <v>3</v>
      </c>
      <c r="AU163" s="40" t="s">
        <v>292</v>
      </c>
      <c r="AV163" s="40">
        <v>2021</v>
      </c>
      <c r="AW163" s="266" t="s">
        <v>153</v>
      </c>
      <c r="AX163" s="380">
        <v>2.39</v>
      </c>
      <c r="AY163" s="380">
        <v>2.75</v>
      </c>
    </row>
    <row r="164" spans="1:51" x14ac:dyDescent="0.25">
      <c r="A164" s="5">
        <v>103</v>
      </c>
      <c r="B164" s="6" t="s">
        <v>74</v>
      </c>
      <c r="C164" s="77">
        <v>23097.01</v>
      </c>
      <c r="D164" s="77">
        <v>0</v>
      </c>
      <c r="E164" s="77">
        <v>0</v>
      </c>
      <c r="F164" s="77">
        <v>924.06</v>
      </c>
      <c r="G164" s="77">
        <v>27048.65</v>
      </c>
      <c r="H164" s="77">
        <v>9682779.3300000001</v>
      </c>
      <c r="I164" s="77">
        <v>6321358.3700000001</v>
      </c>
      <c r="J164" s="77">
        <v>16459393.189999999</v>
      </c>
      <c r="K164" s="77">
        <v>10731.72</v>
      </c>
      <c r="L164" s="77">
        <v>10731.720000000001</v>
      </c>
      <c r="M164" s="77">
        <v>0</v>
      </c>
      <c r="N164" s="77">
        <v>0</v>
      </c>
      <c r="O164" s="77">
        <v>10205.560000000001</v>
      </c>
      <c r="P164" s="77">
        <v>-15081.260000000004</v>
      </c>
      <c r="Q164" s="77">
        <v>0</v>
      </c>
      <c r="R164" s="77">
        <v>-15081.260000000004</v>
      </c>
      <c r="S164" s="77">
        <v>9697860.5899999999</v>
      </c>
      <c r="T164" s="77">
        <v>0</v>
      </c>
      <c r="U164" s="77">
        <v>0</v>
      </c>
      <c r="V164" s="77">
        <v>0</v>
      </c>
      <c r="W164" s="77">
        <v>0</v>
      </c>
      <c r="X164" s="77">
        <v>10118998.85</v>
      </c>
      <c r="Y164" s="77">
        <v>552.01</v>
      </c>
      <c r="Z164" s="77">
        <v>4.01</v>
      </c>
      <c r="AA164" s="77">
        <v>4193.16</v>
      </c>
      <c r="AB164" s="77">
        <v>0</v>
      </c>
      <c r="AC164" s="77">
        <v>0</v>
      </c>
      <c r="AD164" s="77">
        <v>0</v>
      </c>
      <c r="AE164" s="77">
        <v>0</v>
      </c>
      <c r="AF164" s="77">
        <v>416389.07</v>
      </c>
      <c r="AG164" s="77">
        <v>10731.720000000001</v>
      </c>
      <c r="AH164" s="77">
        <v>0</v>
      </c>
      <c r="AI164" s="77">
        <v>10706.53</v>
      </c>
      <c r="AJ164" s="77">
        <v>500.97</v>
      </c>
      <c r="AK164" s="77">
        <v>0</v>
      </c>
      <c r="AL164" s="77">
        <v>6310626.6500000004</v>
      </c>
      <c r="AM164" s="77">
        <v>589.03497016321717</v>
      </c>
      <c r="AN164" s="77">
        <v>911.25</v>
      </c>
      <c r="AO164" s="77">
        <v>12.81</v>
      </c>
      <c r="AP164" s="77">
        <v>12891.449999999999</v>
      </c>
      <c r="AQ164" s="77">
        <v>0</v>
      </c>
      <c r="AR164" s="363"/>
      <c r="AS164" s="19">
        <v>44316</v>
      </c>
      <c r="AT164" s="20" t="s">
        <v>3</v>
      </c>
      <c r="AU164" s="40" t="s">
        <v>292</v>
      </c>
      <c r="AV164" s="40">
        <v>2021</v>
      </c>
      <c r="AW164" s="266" t="s">
        <v>184</v>
      </c>
      <c r="AX164" s="380">
        <v>2.39</v>
      </c>
      <c r="AY164" s="380">
        <v>2.75</v>
      </c>
    </row>
    <row r="165" spans="1:51" x14ac:dyDescent="0.25">
      <c r="A165" s="5">
        <v>23</v>
      </c>
      <c r="B165" s="6" t="s">
        <v>75</v>
      </c>
      <c r="C165" s="77">
        <v>5795453.5999999996</v>
      </c>
      <c r="D165" s="77">
        <v>1411467.76</v>
      </c>
      <c r="E165" s="77">
        <v>1502869.3199999998</v>
      </c>
      <c r="F165" s="77">
        <v>754086.30999999994</v>
      </c>
      <c r="G165" s="77">
        <v>1435373.51</v>
      </c>
      <c r="H165" s="77">
        <v>14606.53</v>
      </c>
      <c r="I165" s="77">
        <v>10295670.34</v>
      </c>
      <c r="J165" s="77">
        <v>3254976.27</v>
      </c>
      <c r="K165" s="77">
        <v>3001330.45</v>
      </c>
      <c r="L165" s="77">
        <v>1498461.1400000001</v>
      </c>
      <c r="M165" s="77">
        <v>1854060.69</v>
      </c>
      <c r="N165" s="77">
        <v>12811861.74</v>
      </c>
      <c r="O165" s="77">
        <v>8238840.6399999969</v>
      </c>
      <c r="P165" s="77">
        <v>-6044314.620000001</v>
      </c>
      <c r="Q165" s="77">
        <v>5139022.2099999981</v>
      </c>
      <c r="R165" s="77">
        <v>-905292.41000000294</v>
      </c>
      <c r="S165" s="77">
        <v>919898.92999999993</v>
      </c>
      <c r="T165" s="77">
        <v>3323.66</v>
      </c>
      <c r="U165" s="77">
        <v>0</v>
      </c>
      <c r="V165" s="77">
        <v>0</v>
      </c>
      <c r="W165" s="77">
        <v>2.57</v>
      </c>
      <c r="X165" s="77">
        <v>2308820.86</v>
      </c>
      <c r="Y165" s="77">
        <v>21500.45</v>
      </c>
      <c r="Z165" s="77">
        <v>101830.86</v>
      </c>
      <c r="AA165" s="77">
        <v>26988.33</v>
      </c>
      <c r="AB165" s="77">
        <v>4777.78</v>
      </c>
      <c r="AC165" s="77">
        <v>0</v>
      </c>
      <c r="AD165" s="77">
        <v>0</v>
      </c>
      <c r="AE165" s="77">
        <v>0</v>
      </c>
      <c r="AF165" s="77">
        <v>1237150.73</v>
      </c>
      <c r="AG165" s="77">
        <v>3352521.8400000003</v>
      </c>
      <c r="AH165" s="77">
        <v>14314731.059999999</v>
      </c>
      <c r="AI165" s="77">
        <v>17587766.779999997</v>
      </c>
      <c r="AJ165" s="77">
        <v>9348926.1399999987</v>
      </c>
      <c r="AK165" s="77">
        <v>0</v>
      </c>
      <c r="AL165" s="77">
        <v>7294339.8899999997</v>
      </c>
      <c r="AM165" s="77">
        <v>3.4303688019424849</v>
      </c>
      <c r="AN165" s="77">
        <v>610716.14</v>
      </c>
      <c r="AO165" s="77">
        <v>143370.16999999998</v>
      </c>
      <c r="AP165" s="77">
        <v>3639774.6099999994</v>
      </c>
      <c r="AQ165" s="77">
        <v>7494629.4000000004</v>
      </c>
      <c r="AR165" s="363"/>
      <c r="AS165" s="19">
        <v>44316</v>
      </c>
      <c r="AT165" s="20" t="s">
        <v>3</v>
      </c>
      <c r="AU165" s="40" t="s">
        <v>292</v>
      </c>
      <c r="AV165" s="40">
        <v>2021</v>
      </c>
      <c r="AW165" s="266" t="s">
        <v>159</v>
      </c>
      <c r="AX165" s="380">
        <v>2.39</v>
      </c>
      <c r="AY165" s="380">
        <v>2.75</v>
      </c>
    </row>
    <row r="166" spans="1:51" x14ac:dyDescent="0.25">
      <c r="A166" s="5">
        <v>62</v>
      </c>
      <c r="B166" s="6" t="s">
        <v>203</v>
      </c>
      <c r="C166" s="77">
        <v>425942.7</v>
      </c>
      <c r="D166" s="77">
        <v>145431.21</v>
      </c>
      <c r="E166" s="77">
        <v>54011.38</v>
      </c>
      <c r="F166" s="77">
        <v>56365.64</v>
      </c>
      <c r="G166" s="77">
        <v>147263.57</v>
      </c>
      <c r="H166" s="77">
        <v>2731.31</v>
      </c>
      <c r="I166" s="77">
        <v>1933280.11</v>
      </c>
      <c r="J166" s="77">
        <v>0</v>
      </c>
      <c r="K166" s="77">
        <v>64687.15</v>
      </c>
      <c r="L166" s="77">
        <v>10675.77</v>
      </c>
      <c r="M166" s="77">
        <v>0</v>
      </c>
      <c r="N166" s="77">
        <v>0</v>
      </c>
      <c r="O166" s="77">
        <v>52838.619999999995</v>
      </c>
      <c r="P166" s="77">
        <v>24043.660000000033</v>
      </c>
      <c r="Q166" s="77">
        <v>0</v>
      </c>
      <c r="R166" s="77">
        <v>24043.660000000033</v>
      </c>
      <c r="S166" s="77">
        <v>-21312.35</v>
      </c>
      <c r="T166" s="77">
        <v>3865.71</v>
      </c>
      <c r="U166" s="77">
        <v>0</v>
      </c>
      <c r="V166" s="77">
        <v>0</v>
      </c>
      <c r="W166" s="77">
        <v>0</v>
      </c>
      <c r="X166" s="77">
        <v>200.29</v>
      </c>
      <c r="Y166" s="77">
        <v>2674.95</v>
      </c>
      <c r="Z166" s="77">
        <v>20036.830000000002</v>
      </c>
      <c r="AA166" s="77">
        <v>1071.7</v>
      </c>
      <c r="AB166" s="77">
        <v>1583.08</v>
      </c>
      <c r="AC166" s="77">
        <v>0</v>
      </c>
      <c r="AD166" s="77">
        <v>0</v>
      </c>
      <c r="AE166" s="77">
        <v>0</v>
      </c>
      <c r="AF166" s="77">
        <v>11.78</v>
      </c>
      <c r="AG166" s="77">
        <v>10675.77</v>
      </c>
      <c r="AH166" s="77">
        <v>54011.38</v>
      </c>
      <c r="AI166" s="77">
        <v>64687.15</v>
      </c>
      <c r="AJ166" s="77">
        <v>11848.529999999999</v>
      </c>
      <c r="AK166" s="77">
        <v>0</v>
      </c>
      <c r="AL166" s="77">
        <v>1868592.9600000002</v>
      </c>
      <c r="AM166" s="77">
        <v>29.886617512133398</v>
      </c>
      <c r="AN166" s="77">
        <v>56365.64</v>
      </c>
      <c r="AO166" s="77">
        <v>0</v>
      </c>
      <c r="AP166" s="77">
        <v>420222.99</v>
      </c>
      <c r="AQ166" s="77">
        <v>192550.11999999997</v>
      </c>
      <c r="AR166" s="363"/>
      <c r="AS166" s="19">
        <v>44316</v>
      </c>
      <c r="AT166" s="20" t="s">
        <v>3</v>
      </c>
      <c r="AU166" s="40" t="s">
        <v>292</v>
      </c>
      <c r="AV166" s="40">
        <v>2021</v>
      </c>
      <c r="AW166" s="266" t="s">
        <v>169</v>
      </c>
      <c r="AX166" s="380">
        <v>2.39</v>
      </c>
      <c r="AY166" s="380">
        <v>2.75</v>
      </c>
    </row>
    <row r="167" spans="1:51" x14ac:dyDescent="0.25">
      <c r="A167" s="5">
        <v>77</v>
      </c>
      <c r="B167" s="6" t="s">
        <v>195</v>
      </c>
      <c r="C167" s="77">
        <v>375.07</v>
      </c>
      <c r="D167" s="77">
        <v>0</v>
      </c>
      <c r="E167" s="77">
        <v>11105.88</v>
      </c>
      <c r="F167" s="77">
        <v>67.989999999999995</v>
      </c>
      <c r="G167" s="77">
        <v>1087.8700000000001</v>
      </c>
      <c r="H167" s="77">
        <v>-813.17</v>
      </c>
      <c r="I167" s="77">
        <v>938255.05</v>
      </c>
      <c r="J167" s="77">
        <v>111230.02</v>
      </c>
      <c r="K167" s="77">
        <v>11217.09</v>
      </c>
      <c r="L167" s="77">
        <v>111.2</v>
      </c>
      <c r="M167" s="77">
        <v>0</v>
      </c>
      <c r="N167" s="77">
        <v>0.46</v>
      </c>
      <c r="O167" s="77">
        <v>-2.3599999999991326</v>
      </c>
      <c r="P167" s="77">
        <v>-778.4300000000012</v>
      </c>
      <c r="Q167" s="77">
        <v>-0.37999999999999995</v>
      </c>
      <c r="R167" s="77">
        <v>-778.8100000000012</v>
      </c>
      <c r="S167" s="77">
        <v>-34.339999999999996</v>
      </c>
      <c r="T167" s="77">
        <v>0</v>
      </c>
      <c r="U167" s="77">
        <v>0</v>
      </c>
      <c r="V167" s="77">
        <v>0</v>
      </c>
      <c r="W167" s="77">
        <v>0</v>
      </c>
      <c r="X167" s="77">
        <v>6.17</v>
      </c>
      <c r="Y167" s="77">
        <v>22.2</v>
      </c>
      <c r="Z167" s="77">
        <v>16.36</v>
      </c>
      <c r="AA167" s="77">
        <v>1.88</v>
      </c>
      <c r="AB167" s="77">
        <v>0.03</v>
      </c>
      <c r="AC167" s="77">
        <v>0</v>
      </c>
      <c r="AD167" s="77">
        <v>0</v>
      </c>
      <c r="AE167" s="77">
        <v>0</v>
      </c>
      <c r="AF167" s="77">
        <v>0.04</v>
      </c>
      <c r="AG167" s="77">
        <v>111.2</v>
      </c>
      <c r="AH167" s="77">
        <v>11106.339999999998</v>
      </c>
      <c r="AI167" s="77">
        <v>11217.17</v>
      </c>
      <c r="AJ167" s="77">
        <v>11219.529999999999</v>
      </c>
      <c r="AK167" s="77">
        <v>0</v>
      </c>
      <c r="AL167" s="77">
        <v>927037.96000000008</v>
      </c>
      <c r="AM167" s="77">
        <v>83.645138801596502</v>
      </c>
      <c r="AN167" s="77">
        <v>63.099999999999994</v>
      </c>
      <c r="AO167" s="77">
        <v>4.8899999999999997</v>
      </c>
      <c r="AP167" s="77">
        <v>377.43</v>
      </c>
      <c r="AQ167" s="77">
        <v>0</v>
      </c>
      <c r="AR167" s="363"/>
      <c r="AS167" s="19">
        <v>44316</v>
      </c>
      <c r="AT167" s="20" t="s">
        <v>3</v>
      </c>
      <c r="AU167" s="40" t="s">
        <v>293</v>
      </c>
      <c r="AV167" s="40">
        <v>2021</v>
      </c>
      <c r="AW167" s="266" t="s">
        <v>196</v>
      </c>
      <c r="AX167" s="380">
        <v>2.39</v>
      </c>
      <c r="AY167" s="380">
        <v>2.75</v>
      </c>
    </row>
    <row r="168" spans="1:51" x14ac:dyDescent="0.25">
      <c r="A168" s="5">
        <v>114</v>
      </c>
      <c r="B168" s="6" t="s">
        <v>76</v>
      </c>
      <c r="C168" s="77">
        <v>11043718.189999999</v>
      </c>
      <c r="D168" s="77">
        <v>8008320.71</v>
      </c>
      <c r="E168" s="77">
        <v>773738.41999999993</v>
      </c>
      <c r="F168" s="77">
        <v>2022016.46</v>
      </c>
      <c r="G168" s="77">
        <v>1957164.7399999998</v>
      </c>
      <c r="H168" s="77">
        <v>17210.439999999999</v>
      </c>
      <c r="I168" s="77">
        <v>3596955.13</v>
      </c>
      <c r="J168" s="77">
        <v>1573243.07</v>
      </c>
      <c r="K168" s="77">
        <v>2732672.04</v>
      </c>
      <c r="L168" s="77">
        <v>1958933.62</v>
      </c>
      <c r="M168" s="77">
        <v>12976468.359999999</v>
      </c>
      <c r="N168" s="77">
        <v>3543003.44</v>
      </c>
      <c r="O168" s="77">
        <v>12745702.730000004</v>
      </c>
      <c r="P168" s="77">
        <v>-13689486.449999999</v>
      </c>
      <c r="Q168" s="77">
        <v>12554767.980000004</v>
      </c>
      <c r="R168" s="77">
        <v>-1134718.4699999951</v>
      </c>
      <c r="S168" s="77">
        <v>1151928.8800000004</v>
      </c>
      <c r="T168" s="77">
        <v>59588.43</v>
      </c>
      <c r="U168" s="77">
        <v>0</v>
      </c>
      <c r="V168" s="77">
        <v>0</v>
      </c>
      <c r="W168" s="77">
        <v>0</v>
      </c>
      <c r="X168" s="77">
        <v>3476302.79</v>
      </c>
      <c r="Y168" s="77">
        <v>29080.03</v>
      </c>
      <c r="Z168" s="77">
        <v>53291.38</v>
      </c>
      <c r="AA168" s="77">
        <v>1105634.57</v>
      </c>
      <c r="AB168" s="77">
        <v>4896.59</v>
      </c>
      <c r="AC168" s="77">
        <v>0</v>
      </c>
      <c r="AD168" s="77">
        <v>0</v>
      </c>
      <c r="AE168" s="77">
        <v>0</v>
      </c>
      <c r="AF168" s="77">
        <v>1191059.77</v>
      </c>
      <c r="AG168" s="77">
        <v>14935401.979999999</v>
      </c>
      <c r="AH168" s="77">
        <v>4316741.8599999994</v>
      </c>
      <c r="AI168" s="77">
        <v>19246629.200000003</v>
      </c>
      <c r="AJ168" s="77">
        <v>6500926.4699999997</v>
      </c>
      <c r="AK168" s="77">
        <v>0</v>
      </c>
      <c r="AL168" s="77">
        <v>864283.08999999985</v>
      </c>
      <c r="AM168" s="77">
        <v>1.316277649622382</v>
      </c>
      <c r="AN168" s="77">
        <v>1364907.25</v>
      </c>
      <c r="AO168" s="77">
        <v>657109.19999999995</v>
      </c>
      <c r="AP168" s="77">
        <v>1740671.8699999992</v>
      </c>
      <c r="AQ168" s="77">
        <v>11450977.109999999</v>
      </c>
      <c r="AR168" s="363"/>
      <c r="AS168" s="19">
        <v>44316</v>
      </c>
      <c r="AT168" s="20" t="s">
        <v>3</v>
      </c>
      <c r="AU168" s="40" t="s">
        <v>292</v>
      </c>
      <c r="AV168" s="40">
        <v>2021</v>
      </c>
      <c r="AW168" s="266" t="s">
        <v>154</v>
      </c>
      <c r="AX168" s="380">
        <v>2.39</v>
      </c>
      <c r="AY168" s="380">
        <v>2.75</v>
      </c>
    </row>
    <row r="169" spans="1:51" x14ac:dyDescent="0.25">
      <c r="A169" s="5">
        <v>48</v>
      </c>
      <c r="B169" s="6" t="s">
        <v>77</v>
      </c>
      <c r="C169" s="77">
        <v>533806.55999999994</v>
      </c>
      <c r="D169" s="77">
        <v>394528.31999999995</v>
      </c>
      <c r="E169" s="77">
        <v>103963.31999999999</v>
      </c>
      <c r="F169" s="77">
        <v>64618.42</v>
      </c>
      <c r="G169" s="77">
        <v>145627.79999999999</v>
      </c>
      <c r="H169" s="77">
        <v>70669.36</v>
      </c>
      <c r="I169" s="77">
        <v>91027806.590000004</v>
      </c>
      <c r="J169" s="77">
        <v>13593700.210000001</v>
      </c>
      <c r="K169" s="77">
        <v>529097.17000000004</v>
      </c>
      <c r="L169" s="77">
        <v>187730.77</v>
      </c>
      <c r="M169" s="77">
        <v>62257.23</v>
      </c>
      <c r="N169" s="77">
        <v>36745082.140000001</v>
      </c>
      <c r="O169" s="77">
        <v>22282283.099999994</v>
      </c>
      <c r="P169" s="77">
        <v>-22353251.079999998</v>
      </c>
      <c r="Q169" s="77">
        <v>22149065.789999999</v>
      </c>
      <c r="R169" s="77">
        <v>-204185.28999999911</v>
      </c>
      <c r="S169" s="77">
        <v>274854.65999999642</v>
      </c>
      <c r="T169" s="77">
        <v>2358380.2200000002</v>
      </c>
      <c r="U169" s="77">
        <v>0</v>
      </c>
      <c r="V169" s="77">
        <v>1169.57</v>
      </c>
      <c r="W169" s="77">
        <v>0</v>
      </c>
      <c r="X169" s="77">
        <v>65353891.090000004</v>
      </c>
      <c r="Y169" s="77">
        <v>629.70000000000005</v>
      </c>
      <c r="Z169" s="77">
        <v>4106.01</v>
      </c>
      <c r="AA169" s="77">
        <v>67433781.769999996</v>
      </c>
      <c r="AB169" s="77">
        <v>0</v>
      </c>
      <c r="AC169" s="77">
        <v>0</v>
      </c>
      <c r="AD169" s="77">
        <v>0</v>
      </c>
      <c r="AE169" s="77">
        <v>0</v>
      </c>
      <c r="AF169" s="77">
        <v>68.75</v>
      </c>
      <c r="AG169" s="77">
        <v>249987.99000000002</v>
      </c>
      <c r="AH169" s="77">
        <v>36849045.460000001</v>
      </c>
      <c r="AI169" s="77">
        <v>37095854.769999996</v>
      </c>
      <c r="AJ169" s="77">
        <v>14813571.67</v>
      </c>
      <c r="AK169" s="77">
        <v>0</v>
      </c>
      <c r="AL169" s="77">
        <v>90498709.420000002</v>
      </c>
      <c r="AM169" s="77">
        <v>172.04364670859985</v>
      </c>
      <c r="AN169" s="77">
        <v>3926.45</v>
      </c>
      <c r="AO169" s="77">
        <v>60691.97</v>
      </c>
      <c r="AP169" s="77">
        <v>330153.78999999992</v>
      </c>
      <c r="AQ169" s="77">
        <v>22473158.649999991</v>
      </c>
      <c r="AR169" s="363"/>
      <c r="AS169" s="19">
        <v>44316</v>
      </c>
      <c r="AT169" s="20" t="s">
        <v>3</v>
      </c>
      <c r="AU169" s="40" t="s">
        <v>292</v>
      </c>
      <c r="AV169" s="40">
        <v>2021</v>
      </c>
      <c r="AW169" s="266" t="s">
        <v>163</v>
      </c>
      <c r="AX169" s="380">
        <v>2.39</v>
      </c>
      <c r="AY169" s="380">
        <v>2.75</v>
      </c>
    </row>
    <row r="170" spans="1:51" ht="30" x14ac:dyDescent="0.25">
      <c r="A170" s="5">
        <v>120</v>
      </c>
      <c r="B170" s="6" t="s">
        <v>78</v>
      </c>
      <c r="C170" s="77">
        <v>403299.8</v>
      </c>
      <c r="D170" s="77">
        <v>754370.01</v>
      </c>
      <c r="E170" s="77">
        <v>418516.58</v>
      </c>
      <c r="F170" s="77">
        <v>45897.120000000003</v>
      </c>
      <c r="G170" s="77">
        <v>277374.31</v>
      </c>
      <c r="H170" s="77">
        <v>-703046.27</v>
      </c>
      <c r="I170" s="77">
        <v>7847629.0099999998</v>
      </c>
      <c r="J170" s="77">
        <v>1543356.62</v>
      </c>
      <c r="K170" s="77">
        <v>432064.09</v>
      </c>
      <c r="L170" s="77">
        <v>13547.51</v>
      </c>
      <c r="M170" s="77">
        <v>181</v>
      </c>
      <c r="N170" s="77">
        <v>0</v>
      </c>
      <c r="O170" s="77">
        <v>180796.89</v>
      </c>
      <c r="P170" s="77">
        <v>-855138.53000000014</v>
      </c>
      <c r="Q170" s="77">
        <v>-141.51</v>
      </c>
      <c r="R170" s="77">
        <v>-855280.04000000015</v>
      </c>
      <c r="S170" s="77">
        <v>152233.77000000002</v>
      </c>
      <c r="T170" s="77">
        <v>19756.849999999999</v>
      </c>
      <c r="U170" s="77">
        <v>0</v>
      </c>
      <c r="V170" s="77">
        <v>0</v>
      </c>
      <c r="W170" s="77">
        <v>0</v>
      </c>
      <c r="X170" s="77">
        <v>363191.47</v>
      </c>
      <c r="Y170" s="77">
        <v>4142.32</v>
      </c>
      <c r="Z170" s="77">
        <v>22636.76</v>
      </c>
      <c r="AA170" s="77">
        <v>21810.09</v>
      </c>
      <c r="AB170" s="77">
        <v>112.54</v>
      </c>
      <c r="AC170" s="77">
        <v>0</v>
      </c>
      <c r="AD170" s="77">
        <v>0</v>
      </c>
      <c r="AE170" s="77">
        <v>0</v>
      </c>
      <c r="AF170" s="77">
        <v>182012.83</v>
      </c>
      <c r="AG170" s="77">
        <v>13728.509999999998</v>
      </c>
      <c r="AH170" s="77">
        <v>418516.58</v>
      </c>
      <c r="AI170" s="77">
        <v>432245.08</v>
      </c>
      <c r="AJ170" s="77">
        <v>251448.19</v>
      </c>
      <c r="AK170" s="77">
        <v>0</v>
      </c>
      <c r="AL170" s="77">
        <v>7415564.9199999999</v>
      </c>
      <c r="AM170" s="77">
        <v>18.163113277939853</v>
      </c>
      <c r="AN170" s="77">
        <v>40149.08</v>
      </c>
      <c r="AO170" s="77">
        <v>5748.04</v>
      </c>
      <c r="AP170" s="77">
        <v>462717.83</v>
      </c>
      <c r="AQ170" s="77">
        <v>994584.94000000018</v>
      </c>
      <c r="AR170" s="363"/>
      <c r="AS170" s="19">
        <v>44316</v>
      </c>
      <c r="AT170" s="20" t="s">
        <v>3</v>
      </c>
      <c r="AU170" s="40" t="s">
        <v>293</v>
      </c>
      <c r="AV170" s="40">
        <v>2021</v>
      </c>
      <c r="AW170" s="266" t="s">
        <v>187</v>
      </c>
      <c r="AX170" s="380">
        <v>2.39</v>
      </c>
      <c r="AY170" s="380">
        <v>2.75</v>
      </c>
    </row>
    <row r="171" spans="1:51" x14ac:dyDescent="0.25">
      <c r="A171" s="5">
        <v>86</v>
      </c>
      <c r="B171" s="6" t="s">
        <v>197</v>
      </c>
      <c r="C171" s="77">
        <v>175.28</v>
      </c>
      <c r="D171" s="77">
        <v>0</v>
      </c>
      <c r="E171" s="77">
        <v>50.65</v>
      </c>
      <c r="F171" s="77">
        <v>7.35</v>
      </c>
      <c r="G171" s="77">
        <v>11034.9</v>
      </c>
      <c r="H171" s="77">
        <v>14047.38</v>
      </c>
      <c r="I171" s="77">
        <v>148976.56</v>
      </c>
      <c r="J171" s="77">
        <v>57198.22</v>
      </c>
      <c r="K171" s="77">
        <v>190.95</v>
      </c>
      <c r="L171" s="77">
        <v>140.29</v>
      </c>
      <c r="M171" s="77">
        <v>0</v>
      </c>
      <c r="N171" s="77">
        <v>1.33</v>
      </c>
      <c r="O171" s="77">
        <v>84.91</v>
      </c>
      <c r="P171" s="77">
        <v>-10951.880000000001</v>
      </c>
      <c r="Q171" s="77">
        <v>-0.12999999999999989</v>
      </c>
      <c r="R171" s="77">
        <v>-10952.01</v>
      </c>
      <c r="S171" s="77">
        <v>24999.39</v>
      </c>
      <c r="T171" s="77">
        <v>18656.150000000001</v>
      </c>
      <c r="U171" s="77">
        <v>0</v>
      </c>
      <c r="V171" s="77">
        <v>0</v>
      </c>
      <c r="W171" s="77">
        <v>0</v>
      </c>
      <c r="X171" s="77">
        <v>6735.21</v>
      </c>
      <c r="Y171" s="77">
        <v>225.2</v>
      </c>
      <c r="Z171" s="77">
        <v>6.15</v>
      </c>
      <c r="AA171" s="77">
        <v>0</v>
      </c>
      <c r="AB171" s="77">
        <v>0.01</v>
      </c>
      <c r="AC171" s="77">
        <v>0</v>
      </c>
      <c r="AD171" s="77">
        <v>0</v>
      </c>
      <c r="AE171" s="77">
        <v>0</v>
      </c>
      <c r="AF171" s="77">
        <v>160.6</v>
      </c>
      <c r="AG171" s="77">
        <v>140.28</v>
      </c>
      <c r="AH171" s="77">
        <v>51.98</v>
      </c>
      <c r="AI171" s="77">
        <v>190.96</v>
      </c>
      <c r="AJ171" s="77">
        <v>106.05</v>
      </c>
      <c r="AK171" s="77">
        <v>0</v>
      </c>
      <c r="AL171" s="77">
        <v>148785.60999999999</v>
      </c>
      <c r="AM171" s="77">
        <v>780.18622676093219</v>
      </c>
      <c r="AN171" s="77">
        <v>7.35</v>
      </c>
      <c r="AO171" s="77">
        <v>0</v>
      </c>
      <c r="AP171" s="77">
        <v>88.66</v>
      </c>
      <c r="AQ171" s="77">
        <v>-1.730000000000004</v>
      </c>
      <c r="AR171" s="363"/>
      <c r="AS171" s="19">
        <v>44316</v>
      </c>
      <c r="AT171" s="20" t="s">
        <v>3</v>
      </c>
      <c r="AU171" s="40" t="s">
        <v>292</v>
      </c>
      <c r="AV171" s="40">
        <v>2021</v>
      </c>
      <c r="AW171" s="266" t="s">
        <v>198</v>
      </c>
      <c r="AX171" s="380">
        <v>2.39</v>
      </c>
      <c r="AY171" s="380">
        <v>2.75</v>
      </c>
    </row>
    <row r="172" spans="1:51" x14ac:dyDescent="0.25">
      <c r="A172" s="5">
        <v>100</v>
      </c>
      <c r="B172" s="6" t="s">
        <v>79</v>
      </c>
      <c r="C172" s="77">
        <v>4091508.75</v>
      </c>
      <c r="D172" s="77">
        <v>674881.51</v>
      </c>
      <c r="E172" s="77">
        <v>141327.6</v>
      </c>
      <c r="F172" s="77">
        <v>849902.83</v>
      </c>
      <c r="G172" s="77">
        <v>669264.39</v>
      </c>
      <c r="H172" s="77">
        <v>7154.29</v>
      </c>
      <c r="I172" s="77">
        <v>3781052.53</v>
      </c>
      <c r="J172" s="77">
        <v>1949616.9</v>
      </c>
      <c r="K172" s="77">
        <v>1100450.72</v>
      </c>
      <c r="L172" s="77">
        <v>959123.12</v>
      </c>
      <c r="M172" s="77">
        <v>2280973.7200000002</v>
      </c>
      <c r="N172" s="77">
        <v>283585.58</v>
      </c>
      <c r="O172" s="77">
        <v>3223907.32</v>
      </c>
      <c r="P172" s="77">
        <v>-1326447.2999999993</v>
      </c>
      <c r="Q172" s="77">
        <v>974563.14000000025</v>
      </c>
      <c r="R172" s="77">
        <v>-351884.1599999991</v>
      </c>
      <c r="S172" s="77">
        <v>359038.44000000006</v>
      </c>
      <c r="T172" s="77">
        <v>25.93</v>
      </c>
      <c r="U172" s="77">
        <v>0</v>
      </c>
      <c r="V172" s="77">
        <v>0</v>
      </c>
      <c r="W172" s="77">
        <v>0</v>
      </c>
      <c r="X172" s="77">
        <v>1139308.5900000001</v>
      </c>
      <c r="Y172" s="77">
        <v>12625.29</v>
      </c>
      <c r="Z172" s="77">
        <v>50837.48</v>
      </c>
      <c r="AA172" s="77">
        <v>1976.83</v>
      </c>
      <c r="AB172" s="77">
        <v>1329.9</v>
      </c>
      <c r="AC172" s="77">
        <v>0</v>
      </c>
      <c r="AD172" s="77">
        <v>0</v>
      </c>
      <c r="AE172" s="77">
        <v>0</v>
      </c>
      <c r="AF172" s="77">
        <v>713526.58</v>
      </c>
      <c r="AG172" s="77">
        <v>3240096.83</v>
      </c>
      <c r="AH172" s="77">
        <v>424913.18000000005</v>
      </c>
      <c r="AI172" s="77">
        <v>3663917.98</v>
      </c>
      <c r="AJ172" s="77">
        <v>440010.66</v>
      </c>
      <c r="AK172" s="77">
        <v>0</v>
      </c>
      <c r="AL172" s="77">
        <v>2680601.8099999996</v>
      </c>
      <c r="AM172" s="77">
        <v>3.4359126322349081</v>
      </c>
      <c r="AN172" s="77">
        <v>493647.51</v>
      </c>
      <c r="AO172" s="77">
        <v>356255.31</v>
      </c>
      <c r="AP172" s="77">
        <v>1231224.8700000001</v>
      </c>
      <c r="AQ172" s="77">
        <v>1038504.9400000002</v>
      </c>
      <c r="AR172" s="363"/>
      <c r="AS172" s="19">
        <v>44316</v>
      </c>
      <c r="AT172" s="20" t="s">
        <v>3</v>
      </c>
      <c r="AU172" s="40" t="s">
        <v>292</v>
      </c>
      <c r="AV172" s="40">
        <v>2021</v>
      </c>
      <c r="AW172" s="266" t="s">
        <v>151</v>
      </c>
      <c r="AX172" s="380">
        <v>2.39</v>
      </c>
      <c r="AY172" s="380">
        <v>2.75</v>
      </c>
    </row>
    <row r="173" spans="1:51" x14ac:dyDescent="0.25">
      <c r="A173" s="5">
        <v>12</v>
      </c>
      <c r="B173" s="6" t="s">
        <v>81</v>
      </c>
      <c r="C173" s="77">
        <v>18040857.699999999</v>
      </c>
      <c r="D173" s="77">
        <v>9774744.370000001</v>
      </c>
      <c r="E173" s="77">
        <v>4847217.75</v>
      </c>
      <c r="F173" s="77">
        <v>2095576.28</v>
      </c>
      <c r="G173" s="77">
        <v>5072051.04</v>
      </c>
      <c r="H173" s="77">
        <v>4552.3</v>
      </c>
      <c r="I173" s="77">
        <v>22152264.23</v>
      </c>
      <c r="J173" s="77">
        <v>169252777.16999999</v>
      </c>
      <c r="K173" s="77">
        <v>16577912.33</v>
      </c>
      <c r="L173" s="77">
        <v>11728318.299999999</v>
      </c>
      <c r="M173" s="77">
        <v>2951460.07</v>
      </c>
      <c r="N173" s="77">
        <v>695393.58000000007</v>
      </c>
      <c r="O173" s="77">
        <v>14428775.440000003</v>
      </c>
      <c r="P173" s="77">
        <v>-13330289.43</v>
      </c>
      <c r="Q173" s="77">
        <v>-2901977.3899999997</v>
      </c>
      <c r="R173" s="77">
        <v>-16232266.82</v>
      </c>
      <c r="S173" s="77">
        <v>16236819.129999999</v>
      </c>
      <c r="T173" s="77">
        <v>1322796.55</v>
      </c>
      <c r="U173" s="77">
        <v>0</v>
      </c>
      <c r="V173" s="77">
        <v>0</v>
      </c>
      <c r="W173" s="77">
        <v>0</v>
      </c>
      <c r="X173" s="77">
        <v>19840879.800000001</v>
      </c>
      <c r="Y173" s="77">
        <v>103886.48</v>
      </c>
      <c r="Z173" s="77">
        <v>484907.52000000002</v>
      </c>
      <c r="AA173" s="77">
        <v>786467.83999999997</v>
      </c>
      <c r="AB173" s="77">
        <v>2107.25</v>
      </c>
      <c r="AC173" s="77">
        <v>0</v>
      </c>
      <c r="AD173" s="77">
        <v>0</v>
      </c>
      <c r="AE173" s="77">
        <v>0</v>
      </c>
      <c r="AF173" s="77">
        <v>3549488.12</v>
      </c>
      <c r="AG173" s="77">
        <v>14679778.379999999</v>
      </c>
      <c r="AH173" s="77">
        <v>5542611.3300000001</v>
      </c>
      <c r="AI173" s="77">
        <v>20167936.810000002</v>
      </c>
      <c r="AJ173" s="77">
        <v>5741122.1699999999</v>
      </c>
      <c r="AK173" s="77">
        <v>1960.8</v>
      </c>
      <c r="AL173" s="77">
        <v>5574351.9000000004</v>
      </c>
      <c r="AM173" s="77">
        <v>1.3362517420189541</v>
      </c>
      <c r="AN173" s="77">
        <v>1312977.99</v>
      </c>
      <c r="AO173" s="77">
        <v>782598.28</v>
      </c>
      <c r="AP173" s="77">
        <v>7517346.7400000021</v>
      </c>
      <c r="AQ173" s="77">
        <v>13680008.83</v>
      </c>
      <c r="AR173" s="363"/>
      <c r="AS173" s="19">
        <v>44316</v>
      </c>
      <c r="AT173" s="20" t="s">
        <v>3</v>
      </c>
      <c r="AU173" s="40" t="s">
        <v>292</v>
      </c>
      <c r="AV173" s="40">
        <v>2021</v>
      </c>
      <c r="AW173" s="266" t="s">
        <v>152</v>
      </c>
      <c r="AX173" s="380">
        <v>2.39</v>
      </c>
      <c r="AY173" s="380">
        <v>2.75</v>
      </c>
    </row>
    <row r="174" spans="1:51" x14ac:dyDescent="0.25">
      <c r="A174" s="5">
        <v>74</v>
      </c>
      <c r="B174" s="6" t="s">
        <v>82</v>
      </c>
      <c r="C174" s="77">
        <v>78270914.850000009</v>
      </c>
      <c r="D174" s="77">
        <v>55748683.240000002</v>
      </c>
      <c r="E174" s="77">
        <v>3950313.92</v>
      </c>
      <c r="F174" s="77">
        <v>9743420.4399999995</v>
      </c>
      <c r="G174" s="77">
        <v>10160429.470000001</v>
      </c>
      <c r="H174" s="77">
        <v>-7185342.1600000001</v>
      </c>
      <c r="I174" s="77">
        <v>29171364.620000001</v>
      </c>
      <c r="J174" s="77">
        <v>3015449.08</v>
      </c>
      <c r="K174" s="77">
        <v>15799099.41</v>
      </c>
      <c r="L174" s="77">
        <v>9924343.0200000014</v>
      </c>
      <c r="M174" s="77">
        <v>37192394.350000001</v>
      </c>
      <c r="N174" s="77">
        <v>36205042.910000004</v>
      </c>
      <c r="O174" s="77">
        <v>60678889.959999986</v>
      </c>
      <c r="P174" s="77">
        <v>-58060508.259999976</v>
      </c>
      <c r="Q174" s="77">
        <v>45781963.589999989</v>
      </c>
      <c r="R174" s="77">
        <v>-12278544.669999987</v>
      </c>
      <c r="S174" s="77">
        <v>5093202.5399999991</v>
      </c>
      <c r="T174" s="77">
        <v>14093.98</v>
      </c>
      <c r="U174" s="77">
        <v>0</v>
      </c>
      <c r="V174" s="77">
        <v>0</v>
      </c>
      <c r="W174" s="77">
        <v>2394390</v>
      </c>
      <c r="X174" s="77">
        <v>50518453.340000004</v>
      </c>
      <c r="Y174" s="77">
        <v>150157.12</v>
      </c>
      <c r="Z174" s="77">
        <v>878610.46</v>
      </c>
      <c r="AA174" s="77">
        <v>24987942.719999999</v>
      </c>
      <c r="AB174" s="77">
        <v>3390.18</v>
      </c>
      <c r="AC174" s="77">
        <v>0</v>
      </c>
      <c r="AD174" s="77">
        <v>0</v>
      </c>
      <c r="AE174" s="77">
        <v>1180752.68</v>
      </c>
      <c r="AF174" s="77">
        <v>20632881.609999999</v>
      </c>
      <c r="AG174" s="77">
        <v>47116737.359999999</v>
      </c>
      <c r="AH174" s="77">
        <v>40155356.829999998</v>
      </c>
      <c r="AI174" s="77">
        <v>87074236.099999994</v>
      </c>
      <c r="AJ174" s="77">
        <v>26406382.02</v>
      </c>
      <c r="AK174" s="77">
        <v>11035.88</v>
      </c>
      <c r="AL174" s="77">
        <v>13372265.210000001</v>
      </c>
      <c r="AM174" s="77">
        <v>1.8463941432975641</v>
      </c>
      <c r="AN174" s="77">
        <v>7922044.2199999997</v>
      </c>
      <c r="AO174" s="77">
        <v>1821376.22</v>
      </c>
      <c r="AP174" s="77">
        <v>52323044.039999984</v>
      </c>
      <c r="AQ174" s="77">
        <v>90479702.400000006</v>
      </c>
      <c r="AR174" s="363"/>
      <c r="AS174" s="19">
        <v>44316</v>
      </c>
      <c r="AT174" s="20" t="s">
        <v>3</v>
      </c>
      <c r="AU174" s="40" t="s">
        <v>293</v>
      </c>
      <c r="AV174" s="40">
        <v>2021</v>
      </c>
      <c r="AW174" s="266" t="s">
        <v>148</v>
      </c>
      <c r="AX174" s="380">
        <v>2.39</v>
      </c>
      <c r="AY174" s="380">
        <v>2.75</v>
      </c>
    </row>
    <row r="175" spans="1:51" x14ac:dyDescent="0.25">
      <c r="A175" s="5">
        <v>71</v>
      </c>
      <c r="B175" s="6" t="s">
        <v>83</v>
      </c>
      <c r="C175" s="77">
        <v>5788124.2999999998</v>
      </c>
      <c r="D175" s="77">
        <v>1254278.4800000002</v>
      </c>
      <c r="E175" s="77">
        <v>219012.85</v>
      </c>
      <c r="F175" s="77">
        <v>33.85</v>
      </c>
      <c r="G175" s="77">
        <v>640712.18000000005</v>
      </c>
      <c r="H175" s="77">
        <v>1067378.1399999999</v>
      </c>
      <c r="I175" s="77">
        <v>12672434.52</v>
      </c>
      <c r="J175" s="77">
        <v>10424.299999999999</v>
      </c>
      <c r="K175" s="77">
        <v>515920.17</v>
      </c>
      <c r="L175" s="77">
        <v>296907.32</v>
      </c>
      <c r="M175" s="77">
        <v>1074535.49</v>
      </c>
      <c r="N175" s="77">
        <v>120</v>
      </c>
      <c r="O175" s="77">
        <v>-117910.69999999995</v>
      </c>
      <c r="P175" s="77">
        <v>4011010.4899999998</v>
      </c>
      <c r="Q175" s="77">
        <v>-3046028.56</v>
      </c>
      <c r="R175" s="77">
        <v>964981.9299999997</v>
      </c>
      <c r="S175" s="77">
        <v>102396.21</v>
      </c>
      <c r="T175" s="77">
        <v>0</v>
      </c>
      <c r="U175" s="77">
        <v>0</v>
      </c>
      <c r="V175" s="77">
        <v>0</v>
      </c>
      <c r="W175" s="77">
        <v>0</v>
      </c>
      <c r="X175" s="77">
        <v>115472.77</v>
      </c>
      <c r="Y175" s="77">
        <v>13075.76</v>
      </c>
      <c r="Z175" s="77">
        <v>0.8</v>
      </c>
      <c r="AA175" s="77">
        <v>0</v>
      </c>
      <c r="AB175" s="77">
        <v>0</v>
      </c>
      <c r="AC175" s="77">
        <v>0</v>
      </c>
      <c r="AD175" s="77">
        <v>0</v>
      </c>
      <c r="AE175" s="77">
        <v>0</v>
      </c>
      <c r="AF175" s="77">
        <v>0</v>
      </c>
      <c r="AG175" s="77">
        <v>1371442.82</v>
      </c>
      <c r="AH175" s="77">
        <v>219132.85</v>
      </c>
      <c r="AI175" s="77">
        <v>1590550.68</v>
      </c>
      <c r="AJ175" s="77">
        <v>1708461.38</v>
      </c>
      <c r="AK175" s="77">
        <v>0</v>
      </c>
      <c r="AL175" s="77">
        <v>12156514.35</v>
      </c>
      <c r="AM175" s="77">
        <v>24.562781718729855</v>
      </c>
      <c r="AN175" s="77">
        <v>33.85</v>
      </c>
      <c r="AO175" s="77">
        <v>0</v>
      </c>
      <c r="AP175" s="77">
        <v>6120244.5099999998</v>
      </c>
      <c r="AQ175" s="77">
        <v>1468487.9900000002</v>
      </c>
      <c r="AR175" s="363"/>
      <c r="AS175" s="19">
        <v>44316</v>
      </c>
      <c r="AT175" s="20" t="s">
        <v>3</v>
      </c>
      <c r="AU175" s="40" t="s">
        <v>292</v>
      </c>
      <c r="AV175" s="40">
        <v>2021</v>
      </c>
      <c r="AW175" s="266" t="s">
        <v>161</v>
      </c>
      <c r="AX175" s="380">
        <v>2.39</v>
      </c>
      <c r="AY175" s="380">
        <v>2.75</v>
      </c>
    </row>
    <row r="176" spans="1:51" x14ac:dyDescent="0.25">
      <c r="A176" s="5">
        <v>91</v>
      </c>
      <c r="B176" s="6" t="s">
        <v>106</v>
      </c>
      <c r="C176" s="77">
        <v>178594.58000000002</v>
      </c>
      <c r="D176" s="77">
        <v>5306.44</v>
      </c>
      <c r="E176" s="77">
        <v>10161.31</v>
      </c>
      <c r="F176" s="77">
        <v>21066.45</v>
      </c>
      <c r="G176" s="77">
        <v>234930.37</v>
      </c>
      <c r="H176" s="77">
        <v>-1678813.31</v>
      </c>
      <c r="I176" s="77">
        <v>65225866.450000003</v>
      </c>
      <c r="J176" s="77">
        <v>12239296.65</v>
      </c>
      <c r="K176" s="77">
        <v>26092.16</v>
      </c>
      <c r="L176" s="77">
        <v>15484.510000000002</v>
      </c>
      <c r="M176" s="77">
        <v>0</v>
      </c>
      <c r="N176" s="77">
        <v>429716.63</v>
      </c>
      <c r="O176" s="77">
        <v>97111.280000000028</v>
      </c>
      <c r="P176" s="77">
        <v>-179819.96</v>
      </c>
      <c r="Q176" s="77">
        <v>304208.71999999997</v>
      </c>
      <c r="R176" s="77">
        <v>124388.75999999998</v>
      </c>
      <c r="S176" s="77">
        <v>-1803202.0699999998</v>
      </c>
      <c r="T176" s="77">
        <v>6.48</v>
      </c>
      <c r="U176" s="77">
        <v>0</v>
      </c>
      <c r="V176" s="77">
        <v>0</v>
      </c>
      <c r="W176" s="77">
        <v>0</v>
      </c>
      <c r="X176" s="77">
        <v>105804.13</v>
      </c>
      <c r="Y176" s="77">
        <v>1367.24</v>
      </c>
      <c r="Z176" s="77">
        <v>29760.02</v>
      </c>
      <c r="AA176" s="77">
        <v>777880.58</v>
      </c>
      <c r="AB176" s="77">
        <v>1012453.9</v>
      </c>
      <c r="AC176" s="77">
        <v>0</v>
      </c>
      <c r="AD176" s="77">
        <v>0</v>
      </c>
      <c r="AE176" s="77">
        <v>0</v>
      </c>
      <c r="AF176" s="77">
        <v>87550.94</v>
      </c>
      <c r="AG176" s="77">
        <v>15484.510000000002</v>
      </c>
      <c r="AH176" s="77">
        <v>439877.94</v>
      </c>
      <c r="AI176" s="77">
        <v>455331.19</v>
      </c>
      <c r="AJ176" s="77">
        <v>358219.91</v>
      </c>
      <c r="AK176" s="77">
        <v>0</v>
      </c>
      <c r="AL176" s="77">
        <v>65199774.290000007</v>
      </c>
      <c r="AM176" s="77">
        <v>2499.8262485742844</v>
      </c>
      <c r="AN176" s="77">
        <v>21066.45</v>
      </c>
      <c r="AO176" s="77">
        <v>0</v>
      </c>
      <c r="AP176" s="77">
        <v>165060.12999999998</v>
      </c>
      <c r="AQ176" s="77">
        <v>88883.270000000019</v>
      </c>
      <c r="AR176" s="363"/>
      <c r="AS176" s="19">
        <v>44316</v>
      </c>
      <c r="AT176" s="20" t="s">
        <v>3</v>
      </c>
      <c r="AU176" s="40" t="s">
        <v>293</v>
      </c>
      <c r="AV176" s="40">
        <v>2021</v>
      </c>
      <c r="AW176" s="266" t="s">
        <v>192</v>
      </c>
      <c r="AX176" s="380">
        <v>2.39</v>
      </c>
      <c r="AY176" s="380">
        <v>2.75</v>
      </c>
    </row>
    <row r="177" spans="1:51" x14ac:dyDescent="0.25">
      <c r="A177" s="5">
        <v>73</v>
      </c>
      <c r="B177" s="6" t="s">
        <v>84</v>
      </c>
      <c r="C177" s="77">
        <v>0</v>
      </c>
      <c r="D177" s="77">
        <v>-57637</v>
      </c>
      <c r="E177" s="77">
        <v>0</v>
      </c>
      <c r="F177" s="77">
        <v>0</v>
      </c>
      <c r="G177" s="77">
        <v>115458.97</v>
      </c>
      <c r="H177" s="77">
        <v>-357941.4</v>
      </c>
      <c r="I177" s="77">
        <v>40740.1</v>
      </c>
      <c r="J177" s="77">
        <v>321826.86</v>
      </c>
      <c r="K177" s="77">
        <v>0</v>
      </c>
      <c r="L177" s="77">
        <v>0</v>
      </c>
      <c r="M177" s="77">
        <v>0</v>
      </c>
      <c r="N177" s="77">
        <v>0</v>
      </c>
      <c r="O177" s="77">
        <v>-1427.87</v>
      </c>
      <c r="P177" s="77">
        <v>-56394.1</v>
      </c>
      <c r="Q177" s="77">
        <v>-49885.39</v>
      </c>
      <c r="R177" s="77">
        <v>-106279.48999999999</v>
      </c>
      <c r="S177" s="77">
        <v>-251661.90000000002</v>
      </c>
      <c r="T177" s="77">
        <v>1.18</v>
      </c>
      <c r="U177" s="77">
        <v>0</v>
      </c>
      <c r="V177" s="77">
        <v>0</v>
      </c>
      <c r="W177" s="77">
        <v>0</v>
      </c>
      <c r="X177" s="77">
        <v>253959.94</v>
      </c>
      <c r="Y177" s="77">
        <v>2356.31</v>
      </c>
      <c r="Z177" s="77">
        <v>0.51</v>
      </c>
      <c r="AA177" s="77">
        <v>19</v>
      </c>
      <c r="AB177" s="77">
        <v>3.87</v>
      </c>
      <c r="AC177" s="77">
        <v>0</v>
      </c>
      <c r="AD177" s="77">
        <v>0</v>
      </c>
      <c r="AE177" s="77">
        <v>0</v>
      </c>
      <c r="AF177" s="77">
        <v>503243.34</v>
      </c>
      <c r="AG177" s="77">
        <v>0</v>
      </c>
      <c r="AH177" s="77">
        <v>0</v>
      </c>
      <c r="AI177" s="77">
        <v>0</v>
      </c>
      <c r="AJ177" s="77">
        <v>1427.87</v>
      </c>
      <c r="AK177" s="77">
        <v>0</v>
      </c>
      <c r="AL177" s="77">
        <v>40740.1</v>
      </c>
      <c r="AM177" s="5"/>
      <c r="AN177" s="77">
        <v>0</v>
      </c>
      <c r="AO177" s="77">
        <v>0</v>
      </c>
      <c r="AP177" s="77">
        <v>1427.87</v>
      </c>
      <c r="AQ177" s="77">
        <v>-57637</v>
      </c>
      <c r="AR177" s="363"/>
      <c r="AS177" s="19">
        <v>44316</v>
      </c>
      <c r="AT177" s="20" t="s">
        <v>3</v>
      </c>
      <c r="AU177" s="40" t="s">
        <v>293</v>
      </c>
      <c r="AV177" s="40">
        <v>2021</v>
      </c>
      <c r="AW177" s="266" t="s">
        <v>190</v>
      </c>
      <c r="AX177" s="380">
        <v>2.39</v>
      </c>
      <c r="AY177" s="380">
        <v>2.75</v>
      </c>
    </row>
    <row r="178" spans="1:51" x14ac:dyDescent="0.25">
      <c r="A178" s="5">
        <v>46</v>
      </c>
      <c r="B178" s="6" t="s">
        <v>85</v>
      </c>
      <c r="C178" s="77">
        <v>772772.12000000011</v>
      </c>
      <c r="D178" s="77">
        <v>209299.86000000002</v>
      </c>
      <c r="E178" s="77">
        <v>225032.95999999999</v>
      </c>
      <c r="F178" s="77">
        <v>152743.84000000003</v>
      </c>
      <c r="G178" s="77">
        <v>240683.78999999998</v>
      </c>
      <c r="H178" s="77">
        <v>21073.46</v>
      </c>
      <c r="I178" s="77">
        <v>9123157.5899999999</v>
      </c>
      <c r="J178" s="77">
        <v>1223611.8899999999</v>
      </c>
      <c r="K178" s="77">
        <v>871939.3</v>
      </c>
      <c r="L178" s="77">
        <v>646904.96</v>
      </c>
      <c r="M178" s="77">
        <v>31550.25</v>
      </c>
      <c r="N178" s="77">
        <v>3.14</v>
      </c>
      <c r="O178" s="77">
        <v>546056.4800000001</v>
      </c>
      <c r="P178" s="77">
        <v>-376011.84999999974</v>
      </c>
      <c r="Q178" s="77">
        <v>-9900.2800000000007</v>
      </c>
      <c r="R178" s="77">
        <v>-385912.12999999977</v>
      </c>
      <c r="S178" s="77">
        <v>406985.56999999995</v>
      </c>
      <c r="T178" s="77">
        <v>119570.61</v>
      </c>
      <c r="U178" s="77">
        <v>0</v>
      </c>
      <c r="V178" s="77">
        <v>0</v>
      </c>
      <c r="W178" s="77">
        <v>0</v>
      </c>
      <c r="X178" s="77">
        <v>301522.56</v>
      </c>
      <c r="Y178" s="77">
        <v>4911.91</v>
      </c>
      <c r="Z178" s="77">
        <v>1355.82</v>
      </c>
      <c r="AA178" s="77">
        <v>5677.56</v>
      </c>
      <c r="AB178" s="77">
        <v>2162.29</v>
      </c>
      <c r="AC178" s="77">
        <v>0</v>
      </c>
      <c r="AD178" s="77">
        <v>0</v>
      </c>
      <c r="AE178" s="77">
        <v>0</v>
      </c>
      <c r="AF178" s="77">
        <v>0</v>
      </c>
      <c r="AG178" s="77">
        <v>678455.2</v>
      </c>
      <c r="AH178" s="77">
        <v>225036.1</v>
      </c>
      <c r="AI178" s="77">
        <v>902938.33000000007</v>
      </c>
      <c r="AJ178" s="77">
        <v>356881.85</v>
      </c>
      <c r="AK178" s="77">
        <v>0</v>
      </c>
      <c r="AL178" s="77">
        <v>8251218.29</v>
      </c>
      <c r="AM178" s="77">
        <v>10.46306502069582</v>
      </c>
      <c r="AN178" s="77">
        <v>89597.78</v>
      </c>
      <c r="AO178" s="77">
        <v>63146.069999999992</v>
      </c>
      <c r="AP178" s="77">
        <v>330077.69000000006</v>
      </c>
      <c r="AQ178" s="77">
        <v>312661.89999999997</v>
      </c>
      <c r="AR178" s="363"/>
      <c r="AS178" s="19">
        <v>44316</v>
      </c>
      <c r="AT178" s="20" t="s">
        <v>3</v>
      </c>
      <c r="AU178" s="40" t="s">
        <v>292</v>
      </c>
      <c r="AV178" s="40">
        <v>2021</v>
      </c>
      <c r="AW178" s="266" t="s">
        <v>176</v>
      </c>
      <c r="AX178" s="380">
        <v>2.39</v>
      </c>
      <c r="AY178" s="380">
        <v>2.75</v>
      </c>
    </row>
    <row r="179" spans="1:51" x14ac:dyDescent="0.25">
      <c r="A179" s="5">
        <v>51</v>
      </c>
      <c r="B179" s="6" t="s">
        <v>86</v>
      </c>
      <c r="C179" s="77">
        <v>1054716.9600000002</v>
      </c>
      <c r="D179" s="77">
        <v>135145.12</v>
      </c>
      <c r="E179" s="77">
        <v>1241331.18</v>
      </c>
      <c r="F179" s="77">
        <v>94761.25</v>
      </c>
      <c r="G179" s="77">
        <v>1224020.3500000001</v>
      </c>
      <c r="H179" s="77">
        <v>427484.46</v>
      </c>
      <c r="I179" s="77">
        <v>10318837.9</v>
      </c>
      <c r="J179" s="77">
        <v>16521797.609999999</v>
      </c>
      <c r="K179" s="77">
        <v>1855858.8</v>
      </c>
      <c r="L179" s="77">
        <v>614527.61</v>
      </c>
      <c r="M179" s="77">
        <v>203286.93</v>
      </c>
      <c r="N179" s="77">
        <v>64099.29</v>
      </c>
      <c r="O179" s="77">
        <v>1414927.8499999999</v>
      </c>
      <c r="P179" s="77">
        <v>-1814137.6099999999</v>
      </c>
      <c r="Q179" s="77">
        <v>-32958.140000000079</v>
      </c>
      <c r="R179" s="77">
        <v>-1847095.75</v>
      </c>
      <c r="S179" s="77">
        <v>2274580.2200000007</v>
      </c>
      <c r="T179" s="77">
        <v>0</v>
      </c>
      <c r="U179" s="77">
        <v>0</v>
      </c>
      <c r="V179" s="77">
        <v>0</v>
      </c>
      <c r="W179" s="77">
        <v>0</v>
      </c>
      <c r="X179" s="77">
        <v>10954681.01</v>
      </c>
      <c r="Y179" s="77">
        <v>21917.16</v>
      </c>
      <c r="Z179" s="77">
        <v>24537.17</v>
      </c>
      <c r="AA179" s="77">
        <v>1712537.8</v>
      </c>
      <c r="AB179" s="77">
        <v>2476.38</v>
      </c>
      <c r="AC179" s="77">
        <v>0</v>
      </c>
      <c r="AD179" s="77">
        <v>0</v>
      </c>
      <c r="AE179" s="77">
        <v>0</v>
      </c>
      <c r="AF179" s="77">
        <v>6918632.2800000003</v>
      </c>
      <c r="AG179" s="77">
        <v>817814.54</v>
      </c>
      <c r="AH179" s="77">
        <v>1305430.48</v>
      </c>
      <c r="AI179" s="77">
        <v>2123116.0099999998</v>
      </c>
      <c r="AJ179" s="77">
        <v>708188.15999999992</v>
      </c>
      <c r="AK179" s="77">
        <v>0</v>
      </c>
      <c r="AL179" s="77">
        <v>8462979.0999999996</v>
      </c>
      <c r="AM179" s="77">
        <v>5.5601416982800629</v>
      </c>
      <c r="AN179" s="77">
        <v>62228.38</v>
      </c>
      <c r="AO179" s="77">
        <v>32532.86</v>
      </c>
      <c r="AP179" s="77">
        <v>450709.21999999986</v>
      </c>
      <c r="AQ179" s="77">
        <v>946065.21999999986</v>
      </c>
      <c r="AR179" s="363"/>
      <c r="AS179" s="19">
        <v>44316</v>
      </c>
      <c r="AT179" s="20" t="s">
        <v>3</v>
      </c>
      <c r="AU179" s="40" t="s">
        <v>292</v>
      </c>
      <c r="AV179" s="40">
        <v>2021</v>
      </c>
      <c r="AW179" s="266" t="s">
        <v>179</v>
      </c>
      <c r="AX179" s="380">
        <v>2.39</v>
      </c>
      <c r="AY179" s="380">
        <v>2.75</v>
      </c>
    </row>
    <row r="180" spans="1:51" x14ac:dyDescent="0.25">
      <c r="A180" s="5">
        <v>117</v>
      </c>
      <c r="B180" s="6" t="s">
        <v>87</v>
      </c>
      <c r="C180" s="77">
        <v>14956526.740000002</v>
      </c>
      <c r="D180" s="77">
        <v>9627498.4499999993</v>
      </c>
      <c r="E180" s="77">
        <v>378396.12</v>
      </c>
      <c r="F180" s="77">
        <v>1984265.6500000001</v>
      </c>
      <c r="G180" s="77">
        <v>3540229.8</v>
      </c>
      <c r="H180" s="77">
        <v>28295.279999999999</v>
      </c>
      <c r="I180" s="77">
        <v>12307441.960000001</v>
      </c>
      <c r="J180" s="77">
        <v>4413377.58</v>
      </c>
      <c r="K180" s="77">
        <v>1002285.66</v>
      </c>
      <c r="L180" s="77">
        <v>623889.54</v>
      </c>
      <c r="M180" s="77">
        <v>10718844.32</v>
      </c>
      <c r="N180" s="77">
        <v>6723247.9400000004</v>
      </c>
      <c r="O180" s="77">
        <v>10074505.640000001</v>
      </c>
      <c r="P180" s="77">
        <v>-10269972.799999997</v>
      </c>
      <c r="Q180" s="77">
        <v>10761212.049999999</v>
      </c>
      <c r="R180" s="77">
        <v>491239.25000000186</v>
      </c>
      <c r="S180" s="77">
        <v>-462943.98999999976</v>
      </c>
      <c r="T180" s="77">
        <v>623</v>
      </c>
      <c r="U180" s="77">
        <v>0</v>
      </c>
      <c r="V180" s="77">
        <v>0</v>
      </c>
      <c r="W180" s="77">
        <v>20619.330000000002</v>
      </c>
      <c r="X180" s="77">
        <v>1786835.2</v>
      </c>
      <c r="Y180" s="77">
        <v>39480.35</v>
      </c>
      <c r="Z180" s="77">
        <v>301094.58</v>
      </c>
      <c r="AA180" s="77">
        <v>1031258.95</v>
      </c>
      <c r="AB180" s="77">
        <v>13148.11</v>
      </c>
      <c r="AC180" s="77">
        <v>0</v>
      </c>
      <c r="AD180" s="77">
        <v>0</v>
      </c>
      <c r="AE180" s="77">
        <v>0</v>
      </c>
      <c r="AF180" s="77">
        <v>886039.55</v>
      </c>
      <c r="AG180" s="77">
        <v>11342733.859999999</v>
      </c>
      <c r="AH180" s="77">
        <v>7101644.0600000005</v>
      </c>
      <c r="AI180" s="77">
        <v>18443354.140000001</v>
      </c>
      <c r="AJ180" s="77">
        <v>8368848.5</v>
      </c>
      <c r="AK180" s="77">
        <v>0</v>
      </c>
      <c r="AL180" s="77">
        <v>11305156.300000001</v>
      </c>
      <c r="AM180" s="77">
        <v>12.279375482634363</v>
      </c>
      <c r="AN180" s="77">
        <v>1915686.3</v>
      </c>
      <c r="AO180" s="77">
        <v>68579.360000000001</v>
      </c>
      <c r="AP180" s="77">
        <v>9868772.1199999973</v>
      </c>
      <c r="AQ180" s="77">
        <v>14614249.459999997</v>
      </c>
      <c r="AR180" s="363"/>
      <c r="AS180" s="19">
        <v>44316</v>
      </c>
      <c r="AT180" s="20" t="s">
        <v>3</v>
      </c>
      <c r="AU180" s="40" t="s">
        <v>292</v>
      </c>
      <c r="AV180" s="40">
        <v>2021</v>
      </c>
      <c r="AW180" s="266" t="s">
        <v>155</v>
      </c>
      <c r="AX180" s="380">
        <v>2.39</v>
      </c>
      <c r="AY180" s="380">
        <v>2.75</v>
      </c>
    </row>
    <row r="181" spans="1:51" x14ac:dyDescent="0.25">
      <c r="A181" s="5">
        <v>78</v>
      </c>
      <c r="B181" s="6" t="s">
        <v>88</v>
      </c>
      <c r="C181" s="77">
        <v>38949.060000000005</v>
      </c>
      <c r="D181" s="77">
        <v>0</v>
      </c>
      <c r="E181" s="77">
        <v>144.25</v>
      </c>
      <c r="F181" s="77">
        <v>6036.3</v>
      </c>
      <c r="G181" s="77">
        <v>51397.439999999995</v>
      </c>
      <c r="H181" s="77">
        <v>42435.4</v>
      </c>
      <c r="I181" s="77">
        <v>113838.9</v>
      </c>
      <c r="J181" s="77">
        <v>146155.34</v>
      </c>
      <c r="K181" s="77">
        <v>18956.11</v>
      </c>
      <c r="L181" s="77">
        <v>18811.86</v>
      </c>
      <c r="M181" s="77">
        <v>41934.97</v>
      </c>
      <c r="N181" s="77">
        <v>0</v>
      </c>
      <c r="O181" s="77">
        <v>28884.649999999998</v>
      </c>
      <c r="P181" s="77">
        <v>-47369.32999999998</v>
      </c>
      <c r="Q181" s="77">
        <v>4622.7000000000044</v>
      </c>
      <c r="R181" s="77">
        <v>-42746.629999999976</v>
      </c>
      <c r="S181" s="77">
        <v>85182.04</v>
      </c>
      <c r="T181" s="77">
        <v>3777.69</v>
      </c>
      <c r="U181" s="77">
        <v>12.58</v>
      </c>
      <c r="V181" s="77">
        <v>0</v>
      </c>
      <c r="W181" s="77">
        <v>0</v>
      </c>
      <c r="X181" s="77">
        <v>84331.34</v>
      </c>
      <c r="Y181" s="77">
        <v>1009.23</v>
      </c>
      <c r="Z181" s="77">
        <v>1459.33</v>
      </c>
      <c r="AA181" s="77">
        <v>0</v>
      </c>
      <c r="AB181" s="77">
        <v>9.1</v>
      </c>
      <c r="AC181" s="77">
        <v>0</v>
      </c>
      <c r="AD181" s="77">
        <v>0</v>
      </c>
      <c r="AE181" s="77">
        <v>0</v>
      </c>
      <c r="AF181" s="77">
        <v>461.91</v>
      </c>
      <c r="AG181" s="77">
        <v>60746.840000000004</v>
      </c>
      <c r="AH181" s="77">
        <v>144.25</v>
      </c>
      <c r="AI181" s="77">
        <v>60880.049999999996</v>
      </c>
      <c r="AJ181" s="77">
        <v>31995.4</v>
      </c>
      <c r="AK181" s="77">
        <v>0</v>
      </c>
      <c r="AL181" s="77">
        <v>94882.79</v>
      </c>
      <c r="AM181" s="77">
        <v>6.0053935116434749</v>
      </c>
      <c r="AN181" s="77">
        <v>4783.7699999999995</v>
      </c>
      <c r="AO181" s="77">
        <v>1252.53</v>
      </c>
      <c r="AP181" s="77">
        <v>10207.509999999995</v>
      </c>
      <c r="AQ181" s="77">
        <v>143.12000000000003</v>
      </c>
      <c r="AR181" s="363"/>
      <c r="AS181" s="19">
        <v>44316</v>
      </c>
      <c r="AT181" s="20" t="s">
        <v>3</v>
      </c>
      <c r="AU181" s="40" t="s">
        <v>292</v>
      </c>
      <c r="AV181" s="40">
        <v>2021</v>
      </c>
      <c r="AW181" s="266" t="s">
        <v>185</v>
      </c>
      <c r="AX181" s="380">
        <v>2.39</v>
      </c>
      <c r="AY181" s="380">
        <v>2.75</v>
      </c>
    </row>
    <row r="182" spans="1:51" x14ac:dyDescent="0.25">
      <c r="A182" s="5">
        <v>80</v>
      </c>
      <c r="B182" s="6" t="s">
        <v>89</v>
      </c>
      <c r="C182" s="77">
        <v>34784748.890000001</v>
      </c>
      <c r="D182" s="77">
        <v>19600620.139999997</v>
      </c>
      <c r="E182" s="77">
        <v>1006704.2999999999</v>
      </c>
      <c r="F182" s="77">
        <v>4001504.66</v>
      </c>
      <c r="G182" s="77">
        <v>8063085.3900000006</v>
      </c>
      <c r="H182" s="77">
        <v>36517.370000000003</v>
      </c>
      <c r="I182" s="77">
        <v>26237347.640000001</v>
      </c>
      <c r="J182" s="77">
        <v>31269696.609999999</v>
      </c>
      <c r="K182" s="77">
        <v>1445063.23</v>
      </c>
      <c r="L182" s="77">
        <v>438358.92000000004</v>
      </c>
      <c r="M182" s="77">
        <v>14332329.34</v>
      </c>
      <c r="N182" s="77">
        <v>198146647.03</v>
      </c>
      <c r="O182" s="77">
        <v>136929515.25000003</v>
      </c>
      <c r="P182" s="77">
        <v>-133809976.55</v>
      </c>
      <c r="Q182" s="77">
        <v>133896181.67</v>
      </c>
      <c r="R182" s="77">
        <v>86205.120000004768</v>
      </c>
      <c r="S182" s="77">
        <v>-49687.719999998808</v>
      </c>
      <c r="T182" s="77">
        <v>2071.02</v>
      </c>
      <c r="U182" s="77">
        <v>0</v>
      </c>
      <c r="V182" s="77">
        <v>0</v>
      </c>
      <c r="W182" s="77">
        <v>127088.94</v>
      </c>
      <c r="X182" s="77">
        <v>12332954.6</v>
      </c>
      <c r="Y182" s="77">
        <v>116812.9</v>
      </c>
      <c r="Z182" s="77">
        <v>531853.13</v>
      </c>
      <c r="AA182" s="77">
        <v>11447372.640000001</v>
      </c>
      <c r="AB182" s="77">
        <v>32651.51</v>
      </c>
      <c r="AC182" s="77">
        <v>0</v>
      </c>
      <c r="AD182" s="77">
        <v>0</v>
      </c>
      <c r="AE182" s="77">
        <v>0</v>
      </c>
      <c r="AF182" s="77">
        <v>383112.11</v>
      </c>
      <c r="AG182" s="77">
        <v>14770688.270000001</v>
      </c>
      <c r="AH182" s="77">
        <v>199153351.34</v>
      </c>
      <c r="AI182" s="77">
        <v>213906333.97000003</v>
      </c>
      <c r="AJ182" s="77">
        <v>76976818.719999999</v>
      </c>
      <c r="AK182" s="77">
        <v>0</v>
      </c>
      <c r="AL182" s="77">
        <v>24792284.41</v>
      </c>
      <c r="AM182" s="77">
        <v>18.156539516959409</v>
      </c>
      <c r="AN182" s="77">
        <v>3197442.5</v>
      </c>
      <c r="AO182" s="77">
        <v>804062.16</v>
      </c>
      <c r="AP182" s="77">
        <v>25676922.389999997</v>
      </c>
      <c r="AQ182" s="77">
        <v>147422308.88999999</v>
      </c>
      <c r="AR182" s="363"/>
      <c r="AS182" s="19">
        <v>44316</v>
      </c>
      <c r="AT182" s="20" t="s">
        <v>3</v>
      </c>
      <c r="AU182" s="40" t="s">
        <v>292</v>
      </c>
      <c r="AV182" s="40">
        <v>2021</v>
      </c>
      <c r="AW182" s="266" t="s">
        <v>288</v>
      </c>
      <c r="AX182" s="380">
        <v>2.39</v>
      </c>
      <c r="AY182" s="380">
        <v>2.75</v>
      </c>
    </row>
    <row r="183" spans="1:51" x14ac:dyDescent="0.25">
      <c r="A183" s="5">
        <v>2</v>
      </c>
      <c r="B183" s="6" t="s">
        <v>90</v>
      </c>
      <c r="C183" s="77">
        <v>478305.52999999997</v>
      </c>
      <c r="D183" s="77">
        <v>8203.880000000001</v>
      </c>
      <c r="E183" s="77">
        <v>3504.38</v>
      </c>
      <c r="F183" s="77">
        <v>1393.8100000000002</v>
      </c>
      <c r="G183" s="77">
        <v>393271.93</v>
      </c>
      <c r="H183" s="77">
        <v>48130.57</v>
      </c>
      <c r="I183" s="77">
        <v>4910598.3099999996</v>
      </c>
      <c r="J183" s="77">
        <v>4376953.49</v>
      </c>
      <c r="K183" s="77">
        <v>49895.95</v>
      </c>
      <c r="L183" s="77">
        <v>46391.57</v>
      </c>
      <c r="M183" s="77">
        <v>64.739999999999995</v>
      </c>
      <c r="N183" s="77">
        <v>3.19</v>
      </c>
      <c r="O183" s="77">
        <v>33534.859999999993</v>
      </c>
      <c r="P183" s="77">
        <v>41901.049999999988</v>
      </c>
      <c r="Q183" s="77">
        <v>-248472.36000000002</v>
      </c>
      <c r="R183" s="77">
        <v>-206571.31000000003</v>
      </c>
      <c r="S183" s="77">
        <v>254701.88999999998</v>
      </c>
      <c r="T183" s="77">
        <v>13031.35</v>
      </c>
      <c r="U183" s="77">
        <v>0</v>
      </c>
      <c r="V183" s="77">
        <v>0</v>
      </c>
      <c r="W183" s="77">
        <v>271145.65000000002</v>
      </c>
      <c r="X183" s="77">
        <v>6900.42</v>
      </c>
      <c r="Y183" s="77">
        <v>7998.47</v>
      </c>
      <c r="Z183" s="77">
        <v>0</v>
      </c>
      <c r="AA183" s="77">
        <v>23121.53</v>
      </c>
      <c r="AB183" s="77">
        <v>0</v>
      </c>
      <c r="AC183" s="77">
        <v>0</v>
      </c>
      <c r="AD183" s="77">
        <v>0</v>
      </c>
      <c r="AE183" s="77">
        <v>0</v>
      </c>
      <c r="AF183" s="77">
        <v>5255.54</v>
      </c>
      <c r="AG183" s="77">
        <v>46456.31</v>
      </c>
      <c r="AH183" s="77">
        <v>3507.57</v>
      </c>
      <c r="AI183" s="77">
        <v>49905.99</v>
      </c>
      <c r="AJ183" s="77">
        <v>16371.130000000001</v>
      </c>
      <c r="AK183" s="77">
        <v>0</v>
      </c>
      <c r="AL183" s="77">
        <v>4860702.3599999994</v>
      </c>
      <c r="AM183" s="77">
        <v>98.416771501494608</v>
      </c>
      <c r="AN183" s="77">
        <v>1393.8100000000002</v>
      </c>
      <c r="AO183" s="77">
        <v>0</v>
      </c>
      <c r="AP183" s="77">
        <v>444692.04</v>
      </c>
      <c r="AQ183" s="77">
        <v>8125.260000000002</v>
      </c>
      <c r="AR183" s="363"/>
      <c r="AS183" s="19">
        <v>44316</v>
      </c>
      <c r="AT183" s="20" t="s">
        <v>3</v>
      </c>
      <c r="AU183" s="40" t="s">
        <v>292</v>
      </c>
      <c r="AV183" s="40">
        <v>2021</v>
      </c>
      <c r="AW183" s="266" t="s">
        <v>168</v>
      </c>
      <c r="AX183" s="380">
        <v>2.39</v>
      </c>
      <c r="AY183" s="380">
        <v>2.75</v>
      </c>
    </row>
    <row r="184" spans="1:51" x14ac:dyDescent="0.25">
      <c r="A184" s="5">
        <v>115</v>
      </c>
      <c r="B184" s="6" t="s">
        <v>290</v>
      </c>
      <c r="C184" s="77">
        <v>75.86999999999999</v>
      </c>
      <c r="D184" s="77">
        <v>0</v>
      </c>
      <c r="E184" s="77">
        <v>0</v>
      </c>
      <c r="F184" s="77">
        <v>0</v>
      </c>
      <c r="G184" s="77">
        <v>34423.820000000007</v>
      </c>
      <c r="H184" s="77">
        <v>203782.37</v>
      </c>
      <c r="I184" s="77">
        <v>144864.94</v>
      </c>
      <c r="J184" s="77">
        <v>401338.25</v>
      </c>
      <c r="K184" s="77">
        <v>72.14</v>
      </c>
      <c r="L184" s="77">
        <v>72.13000000000001</v>
      </c>
      <c r="M184" s="77">
        <v>0</v>
      </c>
      <c r="N184" s="77">
        <v>0</v>
      </c>
      <c r="O184" s="77">
        <v>57.38</v>
      </c>
      <c r="P184" s="77">
        <v>-34405.33</v>
      </c>
      <c r="Q184" s="77">
        <v>0</v>
      </c>
      <c r="R184" s="77">
        <v>-34405.33</v>
      </c>
      <c r="S184" s="77">
        <v>238187.71000000002</v>
      </c>
      <c r="T184" s="77">
        <v>10.4</v>
      </c>
      <c r="U184" s="77">
        <v>0</v>
      </c>
      <c r="V184" s="77">
        <v>0</v>
      </c>
      <c r="W184" s="77">
        <v>0</v>
      </c>
      <c r="X184" s="77">
        <v>239521.14</v>
      </c>
      <c r="Y184" s="77">
        <v>702.53</v>
      </c>
      <c r="Z184" s="77">
        <v>249.67</v>
      </c>
      <c r="AA184" s="77">
        <v>0</v>
      </c>
      <c r="AB184" s="77">
        <v>0.01</v>
      </c>
      <c r="AC184" s="77">
        <v>0</v>
      </c>
      <c r="AD184" s="77">
        <v>0</v>
      </c>
      <c r="AE184" s="77">
        <v>391.62</v>
      </c>
      <c r="AF184" s="77">
        <v>0</v>
      </c>
      <c r="AG184" s="77">
        <v>72.13000000000001</v>
      </c>
      <c r="AH184" s="77">
        <v>0</v>
      </c>
      <c r="AI184" s="77">
        <v>71.760000000000005</v>
      </c>
      <c r="AJ184" s="77">
        <v>14.38</v>
      </c>
      <c r="AK184" s="77">
        <v>0</v>
      </c>
      <c r="AL184" s="77">
        <v>144792.79999999999</v>
      </c>
      <c r="AM184" s="77">
        <v>2008.1084003326864</v>
      </c>
      <c r="AN184" s="77">
        <v>0</v>
      </c>
      <c r="AO184" s="77">
        <v>0</v>
      </c>
      <c r="AP184" s="77">
        <v>18.489999999999981</v>
      </c>
      <c r="AQ184" s="77">
        <v>0</v>
      </c>
      <c r="AR184" s="363"/>
      <c r="AS184" s="19">
        <v>44316</v>
      </c>
      <c r="AT184" s="20" t="s">
        <v>3</v>
      </c>
      <c r="AU184" s="40" t="s">
        <v>292</v>
      </c>
      <c r="AV184" s="40">
        <v>2021</v>
      </c>
      <c r="AW184" s="266" t="s">
        <v>291</v>
      </c>
      <c r="AX184" s="380">
        <v>2.39</v>
      </c>
      <c r="AY184" s="380">
        <v>2.75</v>
      </c>
    </row>
    <row r="185" spans="1:51" x14ac:dyDescent="0.25">
      <c r="A185" s="5">
        <v>106</v>
      </c>
      <c r="B185" s="6" t="s">
        <v>92</v>
      </c>
      <c r="C185" s="77">
        <v>279928.07</v>
      </c>
      <c r="D185" s="77">
        <v>34.020000000000003</v>
      </c>
      <c r="E185" s="77">
        <v>1411.06</v>
      </c>
      <c r="F185" s="77">
        <v>65052.47</v>
      </c>
      <c r="G185" s="77">
        <v>128113.83</v>
      </c>
      <c r="H185" s="77">
        <v>90.94</v>
      </c>
      <c r="I185" s="77">
        <v>363570.58</v>
      </c>
      <c r="J185" s="77">
        <v>34758.76</v>
      </c>
      <c r="K185" s="77">
        <v>110473.71</v>
      </c>
      <c r="L185" s="77">
        <v>109227.02</v>
      </c>
      <c r="M185" s="77">
        <v>133805.29999999999</v>
      </c>
      <c r="N185" s="77">
        <v>9.01</v>
      </c>
      <c r="O185" s="77">
        <v>180055.92999999996</v>
      </c>
      <c r="P185" s="77">
        <v>-93328.18</v>
      </c>
      <c r="Q185" s="77">
        <v>25421.67000000002</v>
      </c>
      <c r="R185" s="77">
        <v>-67906.50999999998</v>
      </c>
      <c r="S185" s="77">
        <v>67997.459999999992</v>
      </c>
      <c r="T185" s="77">
        <v>0.03</v>
      </c>
      <c r="U185" s="77">
        <v>0</v>
      </c>
      <c r="V185" s="77">
        <v>0</v>
      </c>
      <c r="W185" s="77">
        <v>0</v>
      </c>
      <c r="X185" s="77">
        <v>79664.75</v>
      </c>
      <c r="Y185" s="77">
        <v>2543.6799999999998</v>
      </c>
      <c r="Z185" s="77">
        <v>730.04</v>
      </c>
      <c r="AA185" s="77">
        <v>2687</v>
      </c>
      <c r="AB185" s="77">
        <v>760.47</v>
      </c>
      <c r="AC185" s="77">
        <v>0</v>
      </c>
      <c r="AD185" s="77">
        <v>0</v>
      </c>
      <c r="AE185" s="77">
        <v>0</v>
      </c>
      <c r="AF185" s="77">
        <v>4946.13</v>
      </c>
      <c r="AG185" s="77">
        <v>242867.94</v>
      </c>
      <c r="AH185" s="77">
        <v>1420.07</v>
      </c>
      <c r="AI185" s="77">
        <v>244233.18999999997</v>
      </c>
      <c r="AJ185" s="77">
        <v>64177.26</v>
      </c>
      <c r="AK185" s="77">
        <v>0</v>
      </c>
      <c r="AL185" s="77">
        <v>253096.87</v>
      </c>
      <c r="AM185" s="77">
        <v>3.2910144866140549</v>
      </c>
      <c r="AN185" s="77">
        <v>36896.54</v>
      </c>
      <c r="AO185" s="77">
        <v>28155.93</v>
      </c>
      <c r="AP185" s="77">
        <v>101280.88</v>
      </c>
      <c r="AQ185" s="77">
        <v>1442.76</v>
      </c>
      <c r="AR185" s="363"/>
      <c r="AS185" s="19">
        <v>44316</v>
      </c>
      <c r="AT185" s="20" t="s">
        <v>3</v>
      </c>
      <c r="AU185" s="40" t="s">
        <v>292</v>
      </c>
      <c r="AV185" s="40">
        <v>2021</v>
      </c>
      <c r="AW185" s="266" t="s">
        <v>172</v>
      </c>
      <c r="AX185" s="380">
        <v>2.39</v>
      </c>
      <c r="AY185" s="380">
        <v>2.75</v>
      </c>
    </row>
    <row r="186" spans="1:51" x14ac:dyDescent="0.25">
      <c r="A186" s="5">
        <v>118</v>
      </c>
      <c r="B186" s="6" t="s">
        <v>93</v>
      </c>
      <c r="C186" s="77">
        <v>3239669.58</v>
      </c>
      <c r="D186" s="77">
        <v>648111.80000000005</v>
      </c>
      <c r="E186" s="77">
        <v>264815.45</v>
      </c>
      <c r="F186" s="77">
        <v>196574.07</v>
      </c>
      <c r="G186" s="77">
        <v>618613</v>
      </c>
      <c r="H186" s="77">
        <v>9996.42</v>
      </c>
      <c r="I186" s="77">
        <v>3899207.93</v>
      </c>
      <c r="J186" s="77">
        <v>944505.41</v>
      </c>
      <c r="K186" s="77">
        <v>731675.29</v>
      </c>
      <c r="L186" s="77">
        <v>397652.95</v>
      </c>
      <c r="M186" s="77">
        <v>994319.42</v>
      </c>
      <c r="N186" s="77">
        <v>905807.29</v>
      </c>
      <c r="O186" s="77">
        <v>1792609.6400000001</v>
      </c>
      <c r="P186" s="77">
        <v>-16238.930000000095</v>
      </c>
      <c r="Q186" s="77">
        <v>28403.07000000052</v>
      </c>
      <c r="R186" s="77">
        <v>12164.140000000425</v>
      </c>
      <c r="S186" s="77">
        <v>-2167.7099999999919</v>
      </c>
      <c r="T186" s="77">
        <v>57.26</v>
      </c>
      <c r="U186" s="77">
        <v>0</v>
      </c>
      <c r="V186" s="77">
        <v>0</v>
      </c>
      <c r="W186" s="77">
        <v>2985.09</v>
      </c>
      <c r="X186" s="77">
        <v>166378.04999999999</v>
      </c>
      <c r="Y186" s="77">
        <v>9415.56</v>
      </c>
      <c r="Z186" s="77">
        <v>19341.150000000001</v>
      </c>
      <c r="AA186" s="77">
        <v>127171.4</v>
      </c>
      <c r="AB186" s="77">
        <v>1832.55</v>
      </c>
      <c r="AC186" s="77">
        <v>0</v>
      </c>
      <c r="AD186" s="77">
        <v>0</v>
      </c>
      <c r="AE186" s="77">
        <v>13825.15</v>
      </c>
      <c r="AF186" s="77">
        <v>2.31</v>
      </c>
      <c r="AG186" s="77">
        <v>1391972.3800000001</v>
      </c>
      <c r="AH186" s="77">
        <v>1170622.74</v>
      </c>
      <c r="AI186" s="77">
        <v>2562542.4300000002</v>
      </c>
      <c r="AJ186" s="77">
        <v>769932.78999999992</v>
      </c>
      <c r="AK186" s="77">
        <v>0</v>
      </c>
      <c r="AL186" s="77">
        <v>3167532.64</v>
      </c>
      <c r="AM186" s="77">
        <v>5.3291507630386148</v>
      </c>
      <c r="AN186" s="77">
        <v>126082.75</v>
      </c>
      <c r="AO186" s="77">
        <v>70491.320000000007</v>
      </c>
      <c r="AP186" s="77">
        <v>2352094.8500000006</v>
      </c>
      <c r="AQ186" s="77">
        <v>1553146.69</v>
      </c>
      <c r="AR186" s="363"/>
      <c r="AS186" s="19">
        <v>44316</v>
      </c>
      <c r="AT186" s="20" t="s">
        <v>3</v>
      </c>
      <c r="AU186" s="40" t="s">
        <v>292</v>
      </c>
      <c r="AV186" s="40">
        <v>2021</v>
      </c>
      <c r="AW186" s="266" t="s">
        <v>162</v>
      </c>
      <c r="AX186" s="380">
        <v>2.39</v>
      </c>
      <c r="AY186" s="380">
        <v>2.75</v>
      </c>
    </row>
    <row r="187" spans="1:51" x14ac:dyDescent="0.25">
      <c r="A187" s="5">
        <v>29</v>
      </c>
      <c r="B187" s="6" t="s">
        <v>94</v>
      </c>
      <c r="C187" s="77">
        <v>5844453.2299999995</v>
      </c>
      <c r="D187" s="77">
        <v>473484.2</v>
      </c>
      <c r="E187" s="77">
        <v>66036.98</v>
      </c>
      <c r="F187" s="77">
        <v>853807.73</v>
      </c>
      <c r="G187" s="77">
        <v>894467.08000000007</v>
      </c>
      <c r="H187" s="77">
        <v>634587.14</v>
      </c>
      <c r="I187" s="77">
        <v>11757945.199999999</v>
      </c>
      <c r="J187" s="77">
        <v>7292340.4500000002</v>
      </c>
      <c r="K187" s="77">
        <v>1065000.32</v>
      </c>
      <c r="L187" s="77">
        <v>998963.34</v>
      </c>
      <c r="M187" s="77">
        <v>2747951.98</v>
      </c>
      <c r="N187" s="77">
        <v>373610.71</v>
      </c>
      <c r="O187" s="77">
        <v>3090116.23</v>
      </c>
      <c r="P187" s="77">
        <v>532577.98999999836</v>
      </c>
      <c r="Q187" s="77">
        <v>-1149569.0300000005</v>
      </c>
      <c r="R187" s="77">
        <v>-616991.04000000213</v>
      </c>
      <c r="S187" s="77">
        <v>1251578.19</v>
      </c>
      <c r="T187" s="77">
        <v>636033.5</v>
      </c>
      <c r="U187" s="77">
        <v>0</v>
      </c>
      <c r="V187" s="77">
        <v>0</v>
      </c>
      <c r="W187" s="77">
        <v>0</v>
      </c>
      <c r="X187" s="77">
        <v>2945822.01</v>
      </c>
      <c r="Y187" s="77">
        <v>18241.22</v>
      </c>
      <c r="Z187" s="77">
        <v>21648.81</v>
      </c>
      <c r="AA187" s="77">
        <v>638.29</v>
      </c>
      <c r="AB187" s="77">
        <v>8538.4500000000007</v>
      </c>
      <c r="AC187" s="77">
        <v>0</v>
      </c>
      <c r="AD187" s="77">
        <v>0</v>
      </c>
      <c r="AE187" s="77">
        <v>0</v>
      </c>
      <c r="AF187" s="77">
        <v>2281210.56</v>
      </c>
      <c r="AG187" s="77">
        <v>3746915.31</v>
      </c>
      <c r="AH187" s="77">
        <v>439647.68999999994</v>
      </c>
      <c r="AI187" s="77">
        <v>4178966.6399999997</v>
      </c>
      <c r="AJ187" s="77">
        <v>1088850.4099999999</v>
      </c>
      <c r="AK187" s="77">
        <v>0</v>
      </c>
      <c r="AL187" s="77">
        <v>10692944.879999999</v>
      </c>
      <c r="AM187" s="77">
        <v>11.040320814175905</v>
      </c>
      <c r="AN187" s="77">
        <v>642073.72</v>
      </c>
      <c r="AO187" s="77">
        <v>211734.01</v>
      </c>
      <c r="AP187" s="77">
        <v>2883141.3000000003</v>
      </c>
      <c r="AQ187" s="77">
        <v>602288.51000000013</v>
      </c>
      <c r="AR187" s="363"/>
      <c r="AS187" s="19">
        <v>44316</v>
      </c>
      <c r="AT187" s="20" t="s">
        <v>3</v>
      </c>
      <c r="AU187" s="40" t="s">
        <v>292</v>
      </c>
      <c r="AV187" s="40">
        <v>2021</v>
      </c>
      <c r="AW187" s="266" t="s">
        <v>156</v>
      </c>
      <c r="AX187" s="380">
        <v>2.39</v>
      </c>
      <c r="AY187" s="380">
        <v>2.75</v>
      </c>
    </row>
    <row r="188" spans="1:51" x14ac:dyDescent="0.25">
      <c r="A188" s="5">
        <v>111</v>
      </c>
      <c r="B188" s="6" t="s">
        <v>95</v>
      </c>
      <c r="C188" s="77">
        <v>256122.25999999998</v>
      </c>
      <c r="D188" s="77">
        <v>26111.98</v>
      </c>
      <c r="E188" s="77">
        <v>208863.57</v>
      </c>
      <c r="F188" s="77">
        <v>24438.23</v>
      </c>
      <c r="G188" s="77">
        <v>181307.89</v>
      </c>
      <c r="H188" s="77">
        <v>3323.82</v>
      </c>
      <c r="I188" s="77">
        <v>538793.22</v>
      </c>
      <c r="J188" s="77">
        <v>125782.17</v>
      </c>
      <c r="K188" s="77">
        <v>362142.32</v>
      </c>
      <c r="L188" s="77">
        <v>153278.75000000003</v>
      </c>
      <c r="M188" s="77">
        <v>0</v>
      </c>
      <c r="N188" s="77">
        <v>0</v>
      </c>
      <c r="O188" s="77">
        <v>94068.400000000052</v>
      </c>
      <c r="P188" s="77">
        <v>-69804.239999999991</v>
      </c>
      <c r="Q188" s="77">
        <v>-8621.51</v>
      </c>
      <c r="R188" s="77">
        <v>-78425.749999999985</v>
      </c>
      <c r="S188" s="77">
        <v>81749.579999999987</v>
      </c>
      <c r="T188" s="77">
        <v>2465.36</v>
      </c>
      <c r="U188" s="77">
        <v>0</v>
      </c>
      <c r="V188" s="77">
        <v>0</v>
      </c>
      <c r="W188" s="77">
        <v>860.17</v>
      </c>
      <c r="X188" s="77">
        <v>98958.98</v>
      </c>
      <c r="Y188" s="77">
        <v>3688.74</v>
      </c>
      <c r="Z188" s="77">
        <v>3365.82</v>
      </c>
      <c r="AA188" s="77">
        <v>6295.32</v>
      </c>
      <c r="AB188" s="77">
        <v>234.09</v>
      </c>
      <c r="AC188" s="77">
        <v>0</v>
      </c>
      <c r="AD188" s="77">
        <v>0</v>
      </c>
      <c r="AE188" s="77">
        <v>0</v>
      </c>
      <c r="AF188" s="77">
        <v>6950.97</v>
      </c>
      <c r="AG188" s="77">
        <v>153278.76</v>
      </c>
      <c r="AH188" s="77">
        <v>208863.57</v>
      </c>
      <c r="AI188" s="77">
        <v>362115.64</v>
      </c>
      <c r="AJ188" s="77">
        <v>268047.24</v>
      </c>
      <c r="AK188" s="77">
        <v>0</v>
      </c>
      <c r="AL188" s="77">
        <v>176650.89999999997</v>
      </c>
      <c r="AM188" s="77">
        <v>1.4877941357419922</v>
      </c>
      <c r="AN188" s="77">
        <v>13439.98</v>
      </c>
      <c r="AO188" s="77">
        <v>10998.26</v>
      </c>
      <c r="AP188" s="77">
        <v>275044.07999999996</v>
      </c>
      <c r="AQ188" s="77">
        <v>139102.21000000005</v>
      </c>
      <c r="AR188" s="363"/>
      <c r="AS188" s="19">
        <v>44316</v>
      </c>
      <c r="AT188" s="20" t="s">
        <v>3</v>
      </c>
      <c r="AU188" s="40" t="s">
        <v>292</v>
      </c>
      <c r="AV188" s="40">
        <v>2021</v>
      </c>
      <c r="AW188" s="266" t="s">
        <v>182</v>
      </c>
      <c r="AX188" s="380">
        <v>2.39</v>
      </c>
      <c r="AY188" s="380">
        <v>2.75</v>
      </c>
    </row>
    <row r="189" spans="1:51" x14ac:dyDescent="0.25">
      <c r="A189" s="5">
        <v>83</v>
      </c>
      <c r="B189" s="6" t="s">
        <v>96</v>
      </c>
      <c r="C189" s="77">
        <v>17623741.09</v>
      </c>
      <c r="D189" s="77">
        <v>2006236.3599999999</v>
      </c>
      <c r="E189" s="77">
        <v>4043951.88</v>
      </c>
      <c r="F189" s="77">
        <v>3236909.35</v>
      </c>
      <c r="G189" s="77">
        <v>8488961.5800000001</v>
      </c>
      <c r="H189" s="77">
        <v>307048.09999999998</v>
      </c>
      <c r="I189" s="77">
        <v>16611685.609999999</v>
      </c>
      <c r="J189" s="77">
        <v>1408470.86</v>
      </c>
      <c r="K189" s="77">
        <v>11179137.18</v>
      </c>
      <c r="L189" s="77">
        <v>7135185.2999999998</v>
      </c>
      <c r="M189" s="77">
        <v>6645450.5300000003</v>
      </c>
      <c r="N189" s="77">
        <v>174.94</v>
      </c>
      <c r="O189" s="77">
        <v>7275353.5299999993</v>
      </c>
      <c r="P189" s="77">
        <v>-3383719.7299999995</v>
      </c>
      <c r="Q189" s="77">
        <v>-4623584.8199999994</v>
      </c>
      <c r="R189" s="77">
        <v>-8007304.5499999989</v>
      </c>
      <c r="S189" s="77">
        <v>8314352.6299999999</v>
      </c>
      <c r="T189" s="77">
        <v>283200.15000000002</v>
      </c>
      <c r="U189" s="77">
        <v>0</v>
      </c>
      <c r="V189" s="77">
        <v>0</v>
      </c>
      <c r="W189" s="77">
        <v>854748.49</v>
      </c>
      <c r="X189" s="77">
        <v>11045412.789999999</v>
      </c>
      <c r="Y189" s="77">
        <v>120205.22</v>
      </c>
      <c r="Z189" s="77">
        <v>245963.47</v>
      </c>
      <c r="AA189" s="77">
        <v>1408614.46</v>
      </c>
      <c r="AB189" s="77">
        <v>38287.57</v>
      </c>
      <c r="AC189" s="77">
        <v>0</v>
      </c>
      <c r="AD189" s="77">
        <v>0</v>
      </c>
      <c r="AE189" s="77">
        <v>0</v>
      </c>
      <c r="AF189" s="77">
        <v>2055938.08</v>
      </c>
      <c r="AG189" s="77">
        <v>13780635.840000002</v>
      </c>
      <c r="AH189" s="77">
        <v>4044126.8200000003</v>
      </c>
      <c r="AI189" s="77">
        <v>17816818.719999999</v>
      </c>
      <c r="AJ189" s="77">
        <v>10541465.189999999</v>
      </c>
      <c r="AK189" s="77">
        <v>0</v>
      </c>
      <c r="AL189" s="77">
        <v>5432548.4299999997</v>
      </c>
      <c r="AM189" s="77">
        <v>1.4859541789789541</v>
      </c>
      <c r="AN189" s="77">
        <v>2352428.0100000002</v>
      </c>
      <c r="AO189" s="77">
        <v>884481.35000000009</v>
      </c>
      <c r="AP189" s="77">
        <v>11329727.140000001</v>
      </c>
      <c r="AQ189" s="77">
        <v>2987575.95</v>
      </c>
      <c r="AR189" s="363"/>
      <c r="AS189" s="19">
        <v>44316</v>
      </c>
      <c r="AT189" s="20" t="s">
        <v>3</v>
      </c>
      <c r="AU189" s="40" t="s">
        <v>292</v>
      </c>
      <c r="AV189" s="40">
        <v>2021</v>
      </c>
      <c r="AW189" s="266" t="s">
        <v>158</v>
      </c>
      <c r="AX189" s="380">
        <v>2.39</v>
      </c>
      <c r="AY189" s="380">
        <v>2.75</v>
      </c>
    </row>
    <row r="190" spans="1:51" x14ac:dyDescent="0.25">
      <c r="A190" s="5">
        <v>40</v>
      </c>
      <c r="B190" s="6" t="s">
        <v>97</v>
      </c>
      <c r="C190" s="77">
        <v>1118134.3900000001</v>
      </c>
      <c r="D190" s="77">
        <v>99012.82</v>
      </c>
      <c r="E190" s="77">
        <v>1312223.4400000002</v>
      </c>
      <c r="F190" s="77">
        <v>184625.57</v>
      </c>
      <c r="G190" s="77">
        <v>176657.03</v>
      </c>
      <c r="H190" s="77">
        <v>5217.46</v>
      </c>
      <c r="I190" s="77">
        <v>12534144.960000001</v>
      </c>
      <c r="J190" s="77">
        <v>1393806.31</v>
      </c>
      <c r="K190" s="77">
        <v>2084977.96</v>
      </c>
      <c r="L190" s="77">
        <v>772754.52</v>
      </c>
      <c r="M190" s="77">
        <v>62547.37</v>
      </c>
      <c r="N190" s="77">
        <v>707029.53</v>
      </c>
      <c r="O190" s="77">
        <v>1768002.47</v>
      </c>
      <c r="P190" s="77">
        <v>-1110163.4999999998</v>
      </c>
      <c r="Q190" s="77">
        <v>177453.45</v>
      </c>
      <c r="R190" s="77">
        <v>-932710.04999999981</v>
      </c>
      <c r="S190" s="77">
        <v>937927.5</v>
      </c>
      <c r="T190" s="77">
        <v>4.01</v>
      </c>
      <c r="U190" s="77">
        <v>0</v>
      </c>
      <c r="V190" s="77">
        <v>0</v>
      </c>
      <c r="W190" s="77">
        <v>9.48</v>
      </c>
      <c r="X190" s="77">
        <v>1877491.01</v>
      </c>
      <c r="Y190" s="77">
        <v>3055.77</v>
      </c>
      <c r="Z190" s="77">
        <v>13888.66</v>
      </c>
      <c r="AA190" s="77">
        <v>789257.91</v>
      </c>
      <c r="AB190" s="77">
        <v>3359.22</v>
      </c>
      <c r="AC190" s="77">
        <v>0</v>
      </c>
      <c r="AD190" s="77">
        <v>0</v>
      </c>
      <c r="AE190" s="77">
        <v>0</v>
      </c>
      <c r="AF190" s="77">
        <v>130015.42</v>
      </c>
      <c r="AG190" s="77">
        <v>835301.9</v>
      </c>
      <c r="AH190" s="77">
        <v>2019252.97</v>
      </c>
      <c r="AI190" s="77">
        <v>2853370.99</v>
      </c>
      <c r="AJ190" s="77">
        <v>1085368.52</v>
      </c>
      <c r="AK190" s="77">
        <v>0</v>
      </c>
      <c r="AL190" s="77">
        <v>10449167</v>
      </c>
      <c r="AM190" s="77">
        <v>6.0116438640914946</v>
      </c>
      <c r="AN190" s="77">
        <v>127925.61</v>
      </c>
      <c r="AO190" s="77">
        <v>56699.96</v>
      </c>
      <c r="AP190" s="77">
        <v>669295.50000000023</v>
      </c>
      <c r="AQ190" s="77">
        <v>1418176.4100000001</v>
      </c>
      <c r="AR190" s="363"/>
      <c r="AS190" s="19">
        <v>44316</v>
      </c>
      <c r="AT190" s="20" t="s">
        <v>3</v>
      </c>
      <c r="AU190" s="40" t="s">
        <v>292</v>
      </c>
      <c r="AV190" s="40">
        <v>2021</v>
      </c>
      <c r="AW190" s="266" t="s">
        <v>166</v>
      </c>
      <c r="AX190" s="380">
        <v>2.39</v>
      </c>
      <c r="AY190" s="380">
        <v>2.75</v>
      </c>
    </row>
    <row r="191" spans="1:51" x14ac:dyDescent="0.25">
      <c r="A191" s="5">
        <v>24</v>
      </c>
      <c r="B191" s="6" t="s">
        <v>98</v>
      </c>
      <c r="C191" s="77">
        <v>780861.22</v>
      </c>
      <c r="D191" s="77">
        <v>339429.41000000003</v>
      </c>
      <c r="E191" s="77">
        <v>84283.24</v>
      </c>
      <c r="F191" s="77">
        <v>96890.34</v>
      </c>
      <c r="G191" s="77">
        <v>547590.28</v>
      </c>
      <c r="H191" s="77">
        <v>597333.63</v>
      </c>
      <c r="I191" s="77">
        <v>2101731.11</v>
      </c>
      <c r="J191" s="77">
        <v>2946578.98</v>
      </c>
      <c r="K191" s="77">
        <v>609598.16</v>
      </c>
      <c r="L191" s="77">
        <v>497796.57999999996</v>
      </c>
      <c r="M191" s="77">
        <v>183038.01</v>
      </c>
      <c r="N191" s="77">
        <v>630.07000000000005</v>
      </c>
      <c r="O191" s="77">
        <v>540344.27</v>
      </c>
      <c r="P191" s="77">
        <v>-743393.08</v>
      </c>
      <c r="Q191" s="77">
        <v>26820.36</v>
      </c>
      <c r="R191" s="77">
        <v>-716572.72</v>
      </c>
      <c r="S191" s="77">
        <v>1313906.3500000001</v>
      </c>
      <c r="T191" s="77">
        <v>52263.57</v>
      </c>
      <c r="U191" s="77">
        <v>0</v>
      </c>
      <c r="V191" s="77">
        <v>0</v>
      </c>
      <c r="W191" s="77">
        <v>198337.46</v>
      </c>
      <c r="X191" s="77">
        <v>1555539.01</v>
      </c>
      <c r="Y191" s="77">
        <v>8953.15</v>
      </c>
      <c r="Z191" s="77">
        <v>47710.76</v>
      </c>
      <c r="AA191" s="77">
        <v>92159.33</v>
      </c>
      <c r="AB191" s="77">
        <v>4022.86</v>
      </c>
      <c r="AC191" s="77">
        <v>0</v>
      </c>
      <c r="AD191" s="77">
        <v>0</v>
      </c>
      <c r="AE191" s="77">
        <v>0</v>
      </c>
      <c r="AF191" s="77">
        <v>339387.57</v>
      </c>
      <c r="AG191" s="77">
        <v>680834.58000000007</v>
      </c>
      <c r="AH191" s="77">
        <v>84913.31</v>
      </c>
      <c r="AI191" s="77">
        <v>763662.63</v>
      </c>
      <c r="AJ191" s="77">
        <v>241520.75</v>
      </c>
      <c r="AK191" s="77">
        <v>18202.39</v>
      </c>
      <c r="AL191" s="77">
        <v>1492132.9499999997</v>
      </c>
      <c r="AM191" s="77">
        <v>3.4477320436793963</v>
      </c>
      <c r="AN191" s="77">
        <v>85499.4</v>
      </c>
      <c r="AO191" s="77">
        <v>11390.95</v>
      </c>
      <c r="AP191" s="77">
        <v>298668.6399999999</v>
      </c>
      <c r="AQ191" s="77">
        <v>397581.09</v>
      </c>
      <c r="AR191" s="363"/>
      <c r="AS191" s="19">
        <v>44316</v>
      </c>
      <c r="AT191" s="20" t="s">
        <v>3</v>
      </c>
      <c r="AU191" s="40" t="s">
        <v>292</v>
      </c>
      <c r="AV191" s="40">
        <v>2021</v>
      </c>
      <c r="AW191" s="266" t="s">
        <v>164</v>
      </c>
      <c r="AX191" s="380">
        <v>2.39</v>
      </c>
      <c r="AY191" s="380">
        <v>2.75</v>
      </c>
    </row>
    <row r="192" spans="1:51" x14ac:dyDescent="0.25">
      <c r="A192" s="7">
        <v>124</v>
      </c>
      <c r="B192" s="8" t="s">
        <v>99</v>
      </c>
      <c r="C192" s="98">
        <v>0</v>
      </c>
      <c r="D192" s="98">
        <v>0</v>
      </c>
      <c r="E192" s="98">
        <v>0</v>
      </c>
      <c r="F192" s="98">
        <v>0</v>
      </c>
      <c r="G192" s="98">
        <v>0</v>
      </c>
      <c r="H192" s="98">
        <v>0</v>
      </c>
      <c r="I192" s="98">
        <v>33.54</v>
      </c>
      <c r="J192" s="98">
        <v>0</v>
      </c>
      <c r="K192" s="98">
        <v>0</v>
      </c>
      <c r="L192" s="98">
        <v>0</v>
      </c>
      <c r="M192" s="98">
        <v>0</v>
      </c>
      <c r="N192" s="98">
        <v>0</v>
      </c>
      <c r="O192" s="98">
        <v>0</v>
      </c>
      <c r="P192" s="98">
        <v>0</v>
      </c>
      <c r="Q192" s="98">
        <v>0</v>
      </c>
      <c r="R192" s="98">
        <v>0</v>
      </c>
      <c r="S192" s="98">
        <v>0</v>
      </c>
      <c r="T192" s="98">
        <v>0</v>
      </c>
      <c r="U192" s="98">
        <v>0</v>
      </c>
      <c r="V192" s="98">
        <v>0</v>
      </c>
      <c r="W192" s="98">
        <v>0</v>
      </c>
      <c r="X192" s="98">
        <v>0</v>
      </c>
      <c r="Y192" s="98">
        <v>0</v>
      </c>
      <c r="Z192" s="98">
        <v>0</v>
      </c>
      <c r="AA192" s="98">
        <v>0</v>
      </c>
      <c r="AB192" s="98">
        <v>0</v>
      </c>
      <c r="AC192" s="98">
        <v>0</v>
      </c>
      <c r="AD192" s="98">
        <v>0</v>
      </c>
      <c r="AE192" s="98">
        <v>0</v>
      </c>
      <c r="AF192" s="98">
        <v>0</v>
      </c>
      <c r="AG192" s="98">
        <v>0</v>
      </c>
      <c r="AH192" s="98">
        <v>0</v>
      </c>
      <c r="AI192" s="98">
        <v>0</v>
      </c>
      <c r="AJ192" s="98">
        <v>0</v>
      </c>
      <c r="AK192" s="98">
        <v>0</v>
      </c>
      <c r="AL192" s="98">
        <v>33.54</v>
      </c>
      <c r="AM192" s="7"/>
      <c r="AN192" s="98">
        <v>0</v>
      </c>
      <c r="AO192" s="98">
        <v>0</v>
      </c>
      <c r="AP192" s="98">
        <v>0</v>
      </c>
      <c r="AQ192" s="98">
        <v>0</v>
      </c>
      <c r="AR192" s="364"/>
      <c r="AS192" s="19">
        <v>44316</v>
      </c>
      <c r="AT192" s="42" t="s">
        <v>3</v>
      </c>
      <c r="AU192" s="40" t="s">
        <v>292</v>
      </c>
      <c r="AV192" s="40">
        <v>2021</v>
      </c>
      <c r="AW192" s="266" t="s">
        <v>289</v>
      </c>
      <c r="AX192" s="380">
        <v>2.39</v>
      </c>
      <c r="AY192" s="380">
        <v>2.75</v>
      </c>
    </row>
    <row r="193" spans="1:51" x14ac:dyDescent="0.25">
      <c r="A193" s="5">
        <v>70</v>
      </c>
      <c r="B193" s="6" t="s">
        <v>100</v>
      </c>
      <c r="C193" s="77">
        <v>34733.25</v>
      </c>
      <c r="D193" s="77">
        <v>4538.46</v>
      </c>
      <c r="E193" s="77">
        <v>2255.29</v>
      </c>
      <c r="F193" s="77">
        <v>0</v>
      </c>
      <c r="G193" s="77">
        <v>14559.26</v>
      </c>
      <c r="H193" s="77">
        <v>10760.84</v>
      </c>
      <c r="I193" s="77">
        <v>33251.11</v>
      </c>
      <c r="J193" s="77">
        <v>6903.11</v>
      </c>
      <c r="K193" s="77">
        <v>5906.43</v>
      </c>
      <c r="L193" s="77">
        <v>3651.14</v>
      </c>
      <c r="M193" s="77">
        <v>0</v>
      </c>
      <c r="N193" s="77">
        <v>0</v>
      </c>
      <c r="O193" s="77">
        <v>4568.0300000000007</v>
      </c>
      <c r="P193" s="77">
        <v>11067.500000000002</v>
      </c>
      <c r="Q193" s="77">
        <v>0</v>
      </c>
      <c r="R193" s="77">
        <v>11067.500000000002</v>
      </c>
      <c r="S193" s="77">
        <v>-306.66000000000003</v>
      </c>
      <c r="T193" s="77">
        <v>0.01</v>
      </c>
      <c r="U193" s="77">
        <v>0</v>
      </c>
      <c r="V193" s="77">
        <v>0</v>
      </c>
      <c r="W193" s="77">
        <v>0</v>
      </c>
      <c r="X193" s="77">
        <v>0</v>
      </c>
      <c r="Y193" s="77">
        <v>72.239999999999995</v>
      </c>
      <c r="Z193" s="77">
        <v>234.43</v>
      </c>
      <c r="AA193" s="77">
        <v>0</v>
      </c>
      <c r="AB193" s="77">
        <v>0</v>
      </c>
      <c r="AC193" s="77">
        <v>0</v>
      </c>
      <c r="AD193" s="77">
        <v>0</v>
      </c>
      <c r="AE193" s="77">
        <v>0</v>
      </c>
      <c r="AF193" s="77">
        <v>0</v>
      </c>
      <c r="AG193" s="77">
        <v>3651.14</v>
      </c>
      <c r="AH193" s="77">
        <v>2255.29</v>
      </c>
      <c r="AI193" s="77">
        <v>5906.43</v>
      </c>
      <c r="AJ193" s="77">
        <v>1338.4</v>
      </c>
      <c r="AK193" s="77">
        <v>0</v>
      </c>
      <c r="AL193" s="77">
        <v>27344.68</v>
      </c>
      <c r="AM193" s="77">
        <v>5.6296459959738794</v>
      </c>
      <c r="AN193" s="77">
        <v>0</v>
      </c>
      <c r="AO193" s="77">
        <v>0</v>
      </c>
      <c r="AP193" s="77">
        <v>32363.489999999998</v>
      </c>
      <c r="AQ193" s="77">
        <v>6736.7299999999987</v>
      </c>
      <c r="AR193" s="363"/>
      <c r="AS193" s="19">
        <v>44316</v>
      </c>
      <c r="AT193" s="20" t="s">
        <v>3</v>
      </c>
      <c r="AU193" s="40" t="s">
        <v>292</v>
      </c>
      <c r="AV193" s="40">
        <v>2021</v>
      </c>
      <c r="AW193" s="266" t="s">
        <v>181</v>
      </c>
      <c r="AX193" s="380">
        <v>2.39</v>
      </c>
      <c r="AY193" s="380">
        <v>2.75</v>
      </c>
    </row>
    <row r="194" spans="1:51" x14ac:dyDescent="0.25">
      <c r="A194" s="5">
        <v>119</v>
      </c>
      <c r="B194" s="6" t="s">
        <v>101</v>
      </c>
      <c r="C194" s="77">
        <v>0</v>
      </c>
      <c r="D194" s="77">
        <v>0</v>
      </c>
      <c r="E194" s="77">
        <v>0</v>
      </c>
      <c r="F194" s="77">
        <v>0</v>
      </c>
      <c r="G194" s="77">
        <v>2596.6800000000003</v>
      </c>
      <c r="H194" s="77">
        <v>2.2400000000000002</v>
      </c>
      <c r="I194" s="77">
        <v>29431.55</v>
      </c>
      <c r="J194" s="77">
        <v>3632.31</v>
      </c>
      <c r="K194" s="77">
        <v>1.1599999999999999</v>
      </c>
      <c r="L194" s="77">
        <v>1.1599999999999999</v>
      </c>
      <c r="M194" s="77">
        <v>0</v>
      </c>
      <c r="N194" s="77">
        <v>0</v>
      </c>
      <c r="O194" s="77">
        <v>-3.37</v>
      </c>
      <c r="P194" s="77">
        <v>-2593.3100000000004</v>
      </c>
      <c r="Q194" s="77">
        <v>0</v>
      </c>
      <c r="R194" s="77">
        <v>-2593.3100000000004</v>
      </c>
      <c r="S194" s="77">
        <v>2595.56</v>
      </c>
      <c r="T194" s="77">
        <v>2700.36</v>
      </c>
      <c r="U194" s="77">
        <v>0</v>
      </c>
      <c r="V194" s="77">
        <v>0</v>
      </c>
      <c r="W194" s="77">
        <v>0</v>
      </c>
      <c r="X194" s="77">
        <v>0</v>
      </c>
      <c r="Y194" s="77">
        <v>52.99</v>
      </c>
      <c r="Z194" s="77">
        <v>41.06</v>
      </c>
      <c r="AA194" s="77">
        <v>10.47</v>
      </c>
      <c r="AB194" s="77">
        <v>0.27</v>
      </c>
      <c r="AC194" s="77">
        <v>0</v>
      </c>
      <c r="AD194" s="77">
        <v>0</v>
      </c>
      <c r="AE194" s="77">
        <v>0</v>
      </c>
      <c r="AF194" s="77">
        <v>0</v>
      </c>
      <c r="AG194" s="77">
        <v>1.1599999999999999</v>
      </c>
      <c r="AH194" s="77">
        <v>0</v>
      </c>
      <c r="AI194" s="77">
        <v>1.1499999999999999</v>
      </c>
      <c r="AJ194" s="77">
        <v>4.5199999999999996</v>
      </c>
      <c r="AK194" s="77">
        <v>0</v>
      </c>
      <c r="AL194" s="77">
        <v>29430.39</v>
      </c>
      <c r="AM194" s="77">
        <v>25372.025862068967</v>
      </c>
      <c r="AN194" s="77">
        <v>0</v>
      </c>
      <c r="AO194" s="77">
        <v>0</v>
      </c>
      <c r="AP194" s="77">
        <v>3.3699999999999997</v>
      </c>
      <c r="AQ194" s="77">
        <v>0</v>
      </c>
      <c r="AR194" s="363"/>
      <c r="AS194" s="19">
        <v>44316</v>
      </c>
      <c r="AT194" s="20" t="s">
        <v>3</v>
      </c>
      <c r="AU194" s="40" t="s">
        <v>292</v>
      </c>
      <c r="AV194" s="40">
        <v>2021</v>
      </c>
      <c r="AW194" s="266" t="s">
        <v>189</v>
      </c>
      <c r="AX194" s="380">
        <v>2.39</v>
      </c>
      <c r="AY194" s="380">
        <v>2.75</v>
      </c>
    </row>
    <row r="195" spans="1:51" x14ac:dyDescent="0.25">
      <c r="A195" s="5">
        <v>108</v>
      </c>
      <c r="B195" s="6" t="s">
        <v>102</v>
      </c>
      <c r="C195" s="77">
        <v>557151.87</v>
      </c>
      <c r="D195" s="77">
        <v>97960.18</v>
      </c>
      <c r="E195" s="77">
        <v>86326.16</v>
      </c>
      <c r="F195" s="77">
        <v>20751.28</v>
      </c>
      <c r="G195" s="77">
        <v>64259.59</v>
      </c>
      <c r="H195" s="77">
        <v>817.16</v>
      </c>
      <c r="I195" s="77">
        <v>2740594.81</v>
      </c>
      <c r="J195" s="77">
        <v>68016.460000000006</v>
      </c>
      <c r="K195" s="77">
        <v>143852.73000000001</v>
      </c>
      <c r="L195" s="77">
        <v>57525.880000000005</v>
      </c>
      <c r="M195" s="77">
        <v>96709.75</v>
      </c>
      <c r="N195" s="77">
        <v>16685.150000000001</v>
      </c>
      <c r="O195" s="77">
        <v>155772.96000000002</v>
      </c>
      <c r="P195" s="77">
        <v>218407.86000000004</v>
      </c>
      <c r="Q195" s="77">
        <v>-296117.92</v>
      </c>
      <c r="R195" s="77">
        <v>-77710.059999999939</v>
      </c>
      <c r="S195" s="77">
        <v>78527.22</v>
      </c>
      <c r="T195" s="77">
        <v>1897.93</v>
      </c>
      <c r="U195" s="77">
        <v>0</v>
      </c>
      <c r="V195" s="77">
        <v>0</v>
      </c>
      <c r="W195" s="77">
        <v>0</v>
      </c>
      <c r="X195" s="77">
        <v>152313.98000000001</v>
      </c>
      <c r="Y195" s="77">
        <v>1224.24</v>
      </c>
      <c r="Z195" s="77">
        <v>1403.89</v>
      </c>
      <c r="AA195" s="77">
        <v>13612.83</v>
      </c>
      <c r="AB195" s="77">
        <v>11.38</v>
      </c>
      <c r="AC195" s="77">
        <v>0</v>
      </c>
      <c r="AD195" s="77">
        <v>0</v>
      </c>
      <c r="AE195" s="77">
        <v>0</v>
      </c>
      <c r="AF195" s="77">
        <v>59432.35</v>
      </c>
      <c r="AG195" s="77">
        <v>154235.63</v>
      </c>
      <c r="AH195" s="77">
        <v>103011.31</v>
      </c>
      <c r="AI195" s="77">
        <v>256709</v>
      </c>
      <c r="AJ195" s="77">
        <v>100936.04000000001</v>
      </c>
      <c r="AK195" s="77">
        <v>0</v>
      </c>
      <c r="AL195" s="77">
        <v>2596742.08</v>
      </c>
      <c r="AM195" s="77">
        <v>19.051392420567897</v>
      </c>
      <c r="AN195" s="77">
        <v>20121.55</v>
      </c>
      <c r="AO195" s="77">
        <v>629.74</v>
      </c>
      <c r="AP195" s="77">
        <v>483675.1100000001</v>
      </c>
      <c r="AQ195" s="77">
        <v>180256.38999999998</v>
      </c>
      <c r="AR195" s="363"/>
      <c r="AS195" s="19">
        <v>44316</v>
      </c>
      <c r="AT195" s="20" t="s">
        <v>3</v>
      </c>
      <c r="AU195" s="40" t="s">
        <v>292</v>
      </c>
      <c r="AV195" s="40">
        <v>2021</v>
      </c>
      <c r="AW195" s="266" t="s">
        <v>183</v>
      </c>
      <c r="AX195" s="380">
        <v>2.39</v>
      </c>
      <c r="AY195" s="380">
        <v>2.75</v>
      </c>
    </row>
    <row r="196" spans="1:51" x14ac:dyDescent="0.25">
      <c r="A196" s="5">
        <v>93</v>
      </c>
      <c r="B196" s="6" t="s">
        <v>103</v>
      </c>
      <c r="C196" s="77">
        <v>190493.31</v>
      </c>
      <c r="D196" s="77">
        <v>19</v>
      </c>
      <c r="E196" s="77">
        <v>3395.35</v>
      </c>
      <c r="F196" s="77">
        <v>46135.22</v>
      </c>
      <c r="G196" s="77">
        <v>159713.87</v>
      </c>
      <c r="H196" s="77">
        <v>52886.95</v>
      </c>
      <c r="I196" s="77">
        <v>2682439.0099999998</v>
      </c>
      <c r="J196" s="77">
        <v>1442660.68</v>
      </c>
      <c r="K196" s="77">
        <v>135662.68</v>
      </c>
      <c r="L196" s="77">
        <v>132267.33000000002</v>
      </c>
      <c r="M196" s="77">
        <v>5709.55</v>
      </c>
      <c r="N196" s="77">
        <v>0</v>
      </c>
      <c r="O196" s="77">
        <v>112338.95999999998</v>
      </c>
      <c r="P196" s="77">
        <v>-127713.73999999999</v>
      </c>
      <c r="Q196" s="77">
        <v>-537.0799999999997</v>
      </c>
      <c r="R196" s="77">
        <v>-128250.81999999999</v>
      </c>
      <c r="S196" s="77">
        <v>181137.78</v>
      </c>
      <c r="T196" s="77">
        <v>1472.52</v>
      </c>
      <c r="U196" s="77">
        <v>0</v>
      </c>
      <c r="V196" s="77">
        <v>0</v>
      </c>
      <c r="W196" s="77">
        <v>0</v>
      </c>
      <c r="X196" s="77">
        <v>203097.71</v>
      </c>
      <c r="Y196" s="77">
        <v>3152.62</v>
      </c>
      <c r="Z196" s="77">
        <v>6662.68</v>
      </c>
      <c r="AA196" s="77">
        <v>12273.39</v>
      </c>
      <c r="AB196" s="77">
        <v>4.3899999999999997</v>
      </c>
      <c r="AC196" s="77">
        <v>0</v>
      </c>
      <c r="AD196" s="77">
        <v>0</v>
      </c>
      <c r="AE196" s="77">
        <v>0</v>
      </c>
      <c r="AF196" s="77">
        <v>1339.37</v>
      </c>
      <c r="AG196" s="77">
        <v>137976.89000000001</v>
      </c>
      <c r="AH196" s="77">
        <v>3395.35</v>
      </c>
      <c r="AI196" s="77">
        <v>141345.57999999999</v>
      </c>
      <c r="AJ196" s="77">
        <v>29006.62</v>
      </c>
      <c r="AK196" s="77">
        <v>0</v>
      </c>
      <c r="AL196" s="77">
        <v>2546776.3299999996</v>
      </c>
      <c r="AM196" s="77">
        <v>19.772858755259737</v>
      </c>
      <c r="AN196" s="77">
        <v>28543.850000000002</v>
      </c>
      <c r="AO196" s="77">
        <v>17591.350000000002</v>
      </c>
      <c r="AP196" s="77">
        <v>81484.91</v>
      </c>
      <c r="AQ196" s="77">
        <v>3349.5600000000004</v>
      </c>
      <c r="AR196" s="363"/>
      <c r="AS196" s="19">
        <v>44316</v>
      </c>
      <c r="AT196" s="20" t="s">
        <v>3</v>
      </c>
      <c r="AU196" s="40" t="s">
        <v>292</v>
      </c>
      <c r="AV196" s="40">
        <v>2021</v>
      </c>
      <c r="AW196" s="266" t="s">
        <v>175</v>
      </c>
      <c r="AX196" s="380">
        <v>2.39</v>
      </c>
      <c r="AY196" s="380">
        <v>2.75</v>
      </c>
    </row>
    <row r="197" spans="1:51" x14ac:dyDescent="0.25">
      <c r="A197" s="5">
        <v>32</v>
      </c>
      <c r="B197" s="6" t="s">
        <v>104</v>
      </c>
      <c r="C197" s="77">
        <v>1E-8</v>
      </c>
      <c r="D197" s="77">
        <v>0</v>
      </c>
      <c r="E197" s="77">
        <v>1E-8</v>
      </c>
      <c r="F197" s="77">
        <v>0</v>
      </c>
      <c r="G197" s="77">
        <v>22827.916219819999</v>
      </c>
      <c r="H197" s="77">
        <v>1898.2131342100001</v>
      </c>
      <c r="I197" s="77">
        <v>732892.46657123999</v>
      </c>
      <c r="J197" s="77">
        <v>3999.83229721</v>
      </c>
      <c r="K197" s="77">
        <v>2E-8</v>
      </c>
      <c r="L197" s="77">
        <v>1E-8</v>
      </c>
      <c r="M197" s="77">
        <v>0</v>
      </c>
      <c r="N197" s="77">
        <v>0</v>
      </c>
      <c r="O197" s="77">
        <v>1E-8</v>
      </c>
      <c r="P197" s="77">
        <v>-22827.916219819999</v>
      </c>
      <c r="Q197" s="77">
        <v>0</v>
      </c>
      <c r="R197" s="77">
        <v>-22827.916219819999</v>
      </c>
      <c r="S197" s="77">
        <v>24726.129354029999</v>
      </c>
      <c r="T197" s="77">
        <v>0</v>
      </c>
      <c r="U197" s="77">
        <v>0</v>
      </c>
      <c r="V197" s="77">
        <v>0</v>
      </c>
      <c r="W197" s="77">
        <v>0</v>
      </c>
      <c r="X197" s="77">
        <v>28138.465313069999</v>
      </c>
      <c r="Y197" s="77">
        <v>465.25899506000002</v>
      </c>
      <c r="Z197" s="77">
        <v>9.6060315099999993</v>
      </c>
      <c r="AA197" s="77">
        <v>2484.4140424699999</v>
      </c>
      <c r="AB197" s="77">
        <v>0</v>
      </c>
      <c r="AC197" s="77">
        <v>0</v>
      </c>
      <c r="AD197" s="77">
        <v>0</v>
      </c>
      <c r="AE197" s="77">
        <v>0</v>
      </c>
      <c r="AF197" s="77">
        <v>453.05689000000001</v>
      </c>
      <c r="AG197" s="77">
        <v>1E-8</v>
      </c>
      <c r="AH197" s="77">
        <v>1E-8</v>
      </c>
      <c r="AI197" s="77">
        <v>1E-8</v>
      </c>
      <c r="AJ197" s="77">
        <v>0</v>
      </c>
      <c r="AK197" s="77">
        <v>0</v>
      </c>
      <c r="AL197" s="77">
        <v>732892.46657121996</v>
      </c>
      <c r="AM197" s="77">
        <v>36644623.328561999</v>
      </c>
      <c r="AN197" s="77">
        <v>0</v>
      </c>
      <c r="AO197" s="77">
        <v>0</v>
      </c>
      <c r="AP197" s="77">
        <v>0</v>
      </c>
      <c r="AQ197" s="77">
        <v>0</v>
      </c>
      <c r="AR197" s="363"/>
      <c r="AS197" s="19">
        <v>44347</v>
      </c>
      <c r="AT197" s="20" t="s">
        <v>4</v>
      </c>
      <c r="AU197" s="40" t="s">
        <v>292</v>
      </c>
      <c r="AV197" s="40">
        <v>2021</v>
      </c>
      <c r="AW197" s="266" t="s">
        <v>287</v>
      </c>
      <c r="AX197" s="380">
        <v>2.94</v>
      </c>
      <c r="AY197" s="380">
        <v>3.1</v>
      </c>
    </row>
    <row r="198" spans="1:51" x14ac:dyDescent="0.25">
      <c r="A198" s="5">
        <v>107</v>
      </c>
      <c r="B198" s="6" t="s">
        <v>60</v>
      </c>
      <c r="C198" s="77">
        <v>4958398.459999999</v>
      </c>
      <c r="D198" s="77">
        <v>292284.58</v>
      </c>
      <c r="E198" s="77">
        <v>154680.4</v>
      </c>
      <c r="F198" s="77">
        <v>383980.57999999996</v>
      </c>
      <c r="G198" s="77">
        <v>286269.07999999996</v>
      </c>
      <c r="H198" s="77">
        <v>17703.95</v>
      </c>
      <c r="I198" s="77">
        <v>710514.42</v>
      </c>
      <c r="J198" s="77">
        <v>935260.2</v>
      </c>
      <c r="K198" s="77">
        <v>562277.78</v>
      </c>
      <c r="L198" s="77">
        <v>407597.38999999996</v>
      </c>
      <c r="M198" s="77">
        <v>1580313.2</v>
      </c>
      <c r="N198" s="77">
        <v>366987.11000000004</v>
      </c>
      <c r="O198" s="77">
        <v>1853751.4199999997</v>
      </c>
      <c r="P198" s="77">
        <v>2142112.7999999989</v>
      </c>
      <c r="Q198" s="77">
        <v>-2172012.1500000004</v>
      </c>
      <c r="R198" s="77">
        <v>-29899.35000000149</v>
      </c>
      <c r="S198" s="77">
        <v>47603.31</v>
      </c>
      <c r="T198" s="77">
        <v>2956.25</v>
      </c>
      <c r="U198" s="77">
        <v>0</v>
      </c>
      <c r="V198" s="77">
        <v>0</v>
      </c>
      <c r="W198" s="77">
        <v>0</v>
      </c>
      <c r="X198" s="77">
        <v>118439.64</v>
      </c>
      <c r="Y198" s="77">
        <v>5842.23</v>
      </c>
      <c r="Z198" s="77">
        <v>44685.8</v>
      </c>
      <c r="AA198" s="77">
        <v>22665.63</v>
      </c>
      <c r="AB198" s="77">
        <v>597.92999999999995</v>
      </c>
      <c r="AC198" s="77">
        <v>0</v>
      </c>
      <c r="AD198" s="77">
        <v>0</v>
      </c>
      <c r="AE198" s="77">
        <v>0</v>
      </c>
      <c r="AF198" s="77">
        <v>1</v>
      </c>
      <c r="AG198" s="77">
        <v>1987910.58</v>
      </c>
      <c r="AH198" s="77">
        <v>521667.5</v>
      </c>
      <c r="AI198" s="77">
        <v>2509280.5099999998</v>
      </c>
      <c r="AJ198" s="77">
        <v>655529.09</v>
      </c>
      <c r="AK198" s="77">
        <v>0</v>
      </c>
      <c r="AL198" s="77">
        <v>148236.64000000001</v>
      </c>
      <c r="AM198" s="77">
        <v>1.2636359558793164</v>
      </c>
      <c r="AN198" s="77">
        <v>274679.24</v>
      </c>
      <c r="AO198" s="77">
        <v>109301.34</v>
      </c>
      <c r="AP198" s="77">
        <v>3551287.3</v>
      </c>
      <c r="AQ198" s="77">
        <v>738924.84000000008</v>
      </c>
      <c r="AR198" s="363"/>
      <c r="AS198" s="19">
        <v>44347</v>
      </c>
      <c r="AT198" s="20" t="s">
        <v>4</v>
      </c>
      <c r="AU198" s="40" t="s">
        <v>292</v>
      </c>
      <c r="AV198" s="40">
        <v>2021</v>
      </c>
      <c r="AW198" s="266" t="s">
        <v>160</v>
      </c>
      <c r="AX198" s="380">
        <v>2.94</v>
      </c>
      <c r="AY198" s="380">
        <v>3.1</v>
      </c>
    </row>
    <row r="199" spans="1:51" x14ac:dyDescent="0.25">
      <c r="A199" s="5">
        <v>66</v>
      </c>
      <c r="B199" s="6" t="s">
        <v>61</v>
      </c>
      <c r="C199" s="77">
        <v>1262039.8700000001</v>
      </c>
      <c r="D199" s="77">
        <v>332738.32</v>
      </c>
      <c r="E199" s="77">
        <v>9.35</v>
      </c>
      <c r="F199" s="77">
        <v>39342.740000000005</v>
      </c>
      <c r="G199" s="77">
        <v>663274.77</v>
      </c>
      <c r="H199" s="77">
        <v>1587609.39</v>
      </c>
      <c r="I199" s="77">
        <v>1486108.06</v>
      </c>
      <c r="J199" s="77">
        <v>18521609.699999999</v>
      </c>
      <c r="K199" s="77">
        <v>3262.53</v>
      </c>
      <c r="L199" s="77">
        <v>3253.18</v>
      </c>
      <c r="M199" s="77">
        <v>421565.79</v>
      </c>
      <c r="N199" s="77">
        <v>1536.05</v>
      </c>
      <c r="O199" s="77">
        <v>357637.97000000003</v>
      </c>
      <c r="P199" s="77">
        <v>-130953.93000000005</v>
      </c>
      <c r="Q199" s="77">
        <v>-339310.29999999993</v>
      </c>
      <c r="R199" s="77">
        <v>-470264.23</v>
      </c>
      <c r="S199" s="77">
        <v>2057873.6099999994</v>
      </c>
      <c r="T199" s="77">
        <v>2586.52</v>
      </c>
      <c r="U199" s="77">
        <v>0</v>
      </c>
      <c r="V199" s="77">
        <v>0</v>
      </c>
      <c r="W199" s="77">
        <v>0</v>
      </c>
      <c r="X199" s="77">
        <v>25415911.809999999</v>
      </c>
      <c r="Y199" s="77">
        <v>13213.85</v>
      </c>
      <c r="Z199" s="77">
        <v>12616.34</v>
      </c>
      <c r="AA199" s="77">
        <v>1356588.83</v>
      </c>
      <c r="AB199" s="77">
        <v>17.25</v>
      </c>
      <c r="AC199" s="77">
        <v>0</v>
      </c>
      <c r="AD199" s="77">
        <v>0</v>
      </c>
      <c r="AE199" s="77">
        <v>0</v>
      </c>
      <c r="AF199" s="77">
        <v>21978188.449999999</v>
      </c>
      <c r="AG199" s="77">
        <v>424818.97000000003</v>
      </c>
      <c r="AH199" s="77">
        <v>1545.4</v>
      </c>
      <c r="AI199" s="77">
        <v>426345.28</v>
      </c>
      <c r="AJ199" s="77">
        <v>68707.31</v>
      </c>
      <c r="AK199" s="77">
        <v>0</v>
      </c>
      <c r="AL199" s="77">
        <v>1482845.53</v>
      </c>
      <c r="AM199" s="77">
        <v>455.50786046411832</v>
      </c>
      <c r="AN199" s="77">
        <v>39342.740000000005</v>
      </c>
      <c r="AO199" s="77">
        <v>0</v>
      </c>
      <c r="AP199" s="77">
        <v>905637.92</v>
      </c>
      <c r="AQ199" s="77">
        <v>333974.34000000003</v>
      </c>
      <c r="AR199" s="363"/>
      <c r="AS199" s="19">
        <v>44347</v>
      </c>
      <c r="AT199" s="20" t="s">
        <v>4</v>
      </c>
      <c r="AU199" s="40" t="s">
        <v>292</v>
      </c>
      <c r="AV199" s="40">
        <v>2021</v>
      </c>
      <c r="AW199" s="266" t="s">
        <v>178</v>
      </c>
      <c r="AX199" s="380">
        <v>2.94</v>
      </c>
      <c r="AY199" s="380">
        <v>3.1</v>
      </c>
    </row>
    <row r="200" spans="1:51" x14ac:dyDescent="0.25">
      <c r="A200" s="5">
        <v>44</v>
      </c>
      <c r="B200" s="6" t="s">
        <v>62</v>
      </c>
      <c r="C200" s="77">
        <v>2014447.43</v>
      </c>
      <c r="D200" s="77">
        <v>536202.67000000004</v>
      </c>
      <c r="E200" s="77">
        <v>442849.91000000003</v>
      </c>
      <c r="F200" s="77">
        <v>272611.96000000002</v>
      </c>
      <c r="G200" s="77">
        <v>500263.69999999995</v>
      </c>
      <c r="H200" s="77">
        <v>4518.4799999999996</v>
      </c>
      <c r="I200" s="77">
        <v>1519753.6</v>
      </c>
      <c r="J200" s="77">
        <v>939379.94</v>
      </c>
      <c r="K200" s="77">
        <v>1406833.59</v>
      </c>
      <c r="L200" s="77">
        <v>963843.09000000008</v>
      </c>
      <c r="M200" s="77">
        <v>855.03</v>
      </c>
      <c r="N200" s="77">
        <v>133.94999999999999</v>
      </c>
      <c r="O200" s="77">
        <v>1082538.92</v>
      </c>
      <c r="P200" s="77">
        <v>-377169.82000000012</v>
      </c>
      <c r="Q200" s="77">
        <v>-697.63000000000011</v>
      </c>
      <c r="R200" s="77">
        <v>-377867.45000000013</v>
      </c>
      <c r="S200" s="77">
        <v>382385.91000000003</v>
      </c>
      <c r="T200" s="77">
        <v>25.61</v>
      </c>
      <c r="U200" s="77">
        <v>0</v>
      </c>
      <c r="V200" s="77">
        <v>0</v>
      </c>
      <c r="W200" s="77">
        <v>0</v>
      </c>
      <c r="X200" s="77">
        <v>475984.35</v>
      </c>
      <c r="Y200" s="77">
        <v>8897.59</v>
      </c>
      <c r="Z200" s="77">
        <v>2226.58</v>
      </c>
      <c r="AA200" s="77">
        <v>73046.06</v>
      </c>
      <c r="AB200" s="77">
        <v>8485.4699999999993</v>
      </c>
      <c r="AC200" s="77">
        <v>0</v>
      </c>
      <c r="AD200" s="77">
        <v>0</v>
      </c>
      <c r="AE200" s="77">
        <v>0</v>
      </c>
      <c r="AF200" s="77">
        <v>968.35</v>
      </c>
      <c r="AG200" s="77">
        <v>964698.12000000011</v>
      </c>
      <c r="AH200" s="77">
        <v>442983.86</v>
      </c>
      <c r="AI200" s="77">
        <v>1406923</v>
      </c>
      <c r="AJ200" s="77">
        <v>324473.64999999997</v>
      </c>
      <c r="AK200" s="77">
        <v>89.57</v>
      </c>
      <c r="AL200" s="77">
        <v>112920.01000000001</v>
      </c>
      <c r="AM200" s="77">
        <v>1.0802653638658144</v>
      </c>
      <c r="AN200" s="77">
        <v>205121.06</v>
      </c>
      <c r="AO200" s="77">
        <v>67490.899999999994</v>
      </c>
      <c r="AP200" s="77">
        <v>1322089.46</v>
      </c>
      <c r="AQ200" s="77">
        <v>926383.63000000012</v>
      </c>
      <c r="AR200" s="363"/>
      <c r="AS200" s="19">
        <v>44347</v>
      </c>
      <c r="AT200" s="20" t="s">
        <v>4</v>
      </c>
      <c r="AU200" s="40" t="s">
        <v>292</v>
      </c>
      <c r="AV200" s="40">
        <v>2021</v>
      </c>
      <c r="AW200" s="266" t="s">
        <v>167</v>
      </c>
      <c r="AX200" s="380">
        <v>2.94</v>
      </c>
      <c r="AY200" s="380">
        <v>3.1</v>
      </c>
    </row>
    <row r="201" spans="1:51" ht="30" x14ac:dyDescent="0.25">
      <c r="A201" s="5">
        <v>113</v>
      </c>
      <c r="B201" s="6" t="s">
        <v>63</v>
      </c>
      <c r="C201" s="77">
        <v>98797.59</v>
      </c>
      <c r="D201" s="77">
        <v>7416.85</v>
      </c>
      <c r="E201" s="77">
        <v>151.60999999999999</v>
      </c>
      <c r="F201" s="77">
        <v>6163.42</v>
      </c>
      <c r="G201" s="77">
        <v>177891.49</v>
      </c>
      <c r="H201" s="77">
        <v>841266.63</v>
      </c>
      <c r="I201" s="77">
        <v>8285586.6299999999</v>
      </c>
      <c r="J201" s="77">
        <v>1415910.44</v>
      </c>
      <c r="K201" s="77">
        <v>152332.73000000001</v>
      </c>
      <c r="L201" s="77">
        <v>38234.44</v>
      </c>
      <c r="M201" s="77">
        <v>39131.760000000002</v>
      </c>
      <c r="N201" s="77">
        <v>709.9</v>
      </c>
      <c r="O201" s="77">
        <v>23481.250000000007</v>
      </c>
      <c r="P201" s="77">
        <v>-116155.42000000003</v>
      </c>
      <c r="Q201" s="77">
        <v>-12010.980000000003</v>
      </c>
      <c r="R201" s="77">
        <v>-128166.40000000002</v>
      </c>
      <c r="S201" s="77">
        <v>969433.01</v>
      </c>
      <c r="T201" s="77">
        <v>775.14</v>
      </c>
      <c r="U201" s="77">
        <v>0</v>
      </c>
      <c r="V201" s="77">
        <v>0</v>
      </c>
      <c r="W201" s="77">
        <v>0</v>
      </c>
      <c r="X201" s="77">
        <v>978674.34</v>
      </c>
      <c r="Y201" s="77">
        <v>3630.44</v>
      </c>
      <c r="Z201" s="77">
        <v>5349.79</v>
      </c>
      <c r="AA201" s="77">
        <v>255.77</v>
      </c>
      <c r="AB201" s="77">
        <v>585.51</v>
      </c>
      <c r="AC201" s="77">
        <v>0</v>
      </c>
      <c r="AD201" s="77">
        <v>0</v>
      </c>
      <c r="AE201" s="77">
        <v>0</v>
      </c>
      <c r="AF201" s="77">
        <v>194.97</v>
      </c>
      <c r="AG201" s="77">
        <v>77366.189999999988</v>
      </c>
      <c r="AH201" s="77">
        <v>861.51</v>
      </c>
      <c r="AI201" s="77">
        <v>77501.75</v>
      </c>
      <c r="AJ201" s="77">
        <v>54020.5</v>
      </c>
      <c r="AK201" s="77">
        <v>0</v>
      </c>
      <c r="AL201" s="77">
        <v>8133253.8999999994</v>
      </c>
      <c r="AM201" s="77">
        <v>54.391374919887532</v>
      </c>
      <c r="AN201" s="77">
        <v>3739.52</v>
      </c>
      <c r="AO201" s="77">
        <v>2423.9</v>
      </c>
      <c r="AP201" s="77">
        <v>75480.400000000009</v>
      </c>
      <c r="AQ201" s="77">
        <v>7580.9100000000008</v>
      </c>
      <c r="AR201" s="363"/>
      <c r="AS201" s="19">
        <v>44347</v>
      </c>
      <c r="AT201" s="20" t="s">
        <v>4</v>
      </c>
      <c r="AU201" s="40" t="s">
        <v>292</v>
      </c>
      <c r="AV201" s="40">
        <v>2021</v>
      </c>
      <c r="AW201" s="266" t="s">
        <v>171</v>
      </c>
      <c r="AX201" s="380">
        <v>2.94</v>
      </c>
      <c r="AY201" s="380">
        <v>3.1</v>
      </c>
    </row>
    <row r="202" spans="1:51" x14ac:dyDescent="0.25">
      <c r="A202" s="5">
        <v>98</v>
      </c>
      <c r="B202" s="6" t="s">
        <v>64</v>
      </c>
      <c r="C202" s="77">
        <v>7156471.9099999992</v>
      </c>
      <c r="D202" s="77">
        <v>2916554.3899999997</v>
      </c>
      <c r="E202" s="77">
        <v>886486.77</v>
      </c>
      <c r="F202" s="77">
        <v>1674163.7400000002</v>
      </c>
      <c r="G202" s="77">
        <v>2200030.1999999997</v>
      </c>
      <c r="H202" s="77">
        <v>28641.42</v>
      </c>
      <c r="I202" s="77">
        <v>3899265.96</v>
      </c>
      <c r="J202" s="77">
        <v>1289307.53</v>
      </c>
      <c r="K202" s="77">
        <v>2470332.38</v>
      </c>
      <c r="L202" s="77">
        <v>1583845.62</v>
      </c>
      <c r="M202" s="77">
        <v>3400995.3</v>
      </c>
      <c r="N202" s="77">
        <v>4430205.41</v>
      </c>
      <c r="O202" s="77">
        <v>8017091.7200000007</v>
      </c>
      <c r="P202" s="77">
        <v>-7651368.1399999997</v>
      </c>
      <c r="Q202" s="77">
        <v>6371484.0700000022</v>
      </c>
      <c r="R202" s="77">
        <v>-1279884.0699999975</v>
      </c>
      <c r="S202" s="77">
        <v>1308525.48</v>
      </c>
      <c r="T202" s="77">
        <v>4699.18</v>
      </c>
      <c r="U202" s="77">
        <v>2989.55</v>
      </c>
      <c r="V202" s="77">
        <v>0</v>
      </c>
      <c r="W202" s="77">
        <v>0</v>
      </c>
      <c r="X202" s="77">
        <v>2057320.79</v>
      </c>
      <c r="Y202" s="77">
        <v>35673.26</v>
      </c>
      <c r="Z202" s="77">
        <v>113589.32</v>
      </c>
      <c r="AA202" s="77">
        <v>150937.95000000001</v>
      </c>
      <c r="AB202" s="77">
        <v>6045.64</v>
      </c>
      <c r="AC202" s="77">
        <v>0</v>
      </c>
      <c r="AD202" s="77">
        <v>0</v>
      </c>
      <c r="AE202" s="77">
        <v>0</v>
      </c>
      <c r="AF202" s="77">
        <v>450237.86</v>
      </c>
      <c r="AG202" s="77">
        <v>4984840.9400000004</v>
      </c>
      <c r="AH202" s="77">
        <v>5316692.18</v>
      </c>
      <c r="AI202" s="77">
        <v>10301310.98</v>
      </c>
      <c r="AJ202" s="77">
        <v>2284219.2600000002</v>
      </c>
      <c r="AK202" s="77">
        <v>0</v>
      </c>
      <c r="AL202" s="77">
        <v>1428933.58</v>
      </c>
      <c r="AM202" s="77">
        <v>1.5784377809110854</v>
      </c>
      <c r="AN202" s="77">
        <v>860877.89999999991</v>
      </c>
      <c r="AO202" s="77">
        <v>813285.83000000007</v>
      </c>
      <c r="AP202" s="77">
        <v>3762597.3999999985</v>
      </c>
      <c r="AQ202" s="77">
        <v>7539771.5899999999</v>
      </c>
      <c r="AR202" s="363"/>
      <c r="AS202" s="19">
        <v>44347</v>
      </c>
      <c r="AT202" s="20" t="s">
        <v>4</v>
      </c>
      <c r="AU202" s="40" t="s">
        <v>292</v>
      </c>
      <c r="AV202" s="40">
        <v>2021</v>
      </c>
      <c r="AW202" s="266" t="s">
        <v>165</v>
      </c>
      <c r="AX202" s="380">
        <v>2.94</v>
      </c>
      <c r="AY202" s="380">
        <v>3.1</v>
      </c>
    </row>
    <row r="203" spans="1:51" x14ac:dyDescent="0.25">
      <c r="A203" s="5">
        <v>1</v>
      </c>
      <c r="B203" s="6" t="s">
        <v>65</v>
      </c>
      <c r="C203" s="77">
        <v>750292.86</v>
      </c>
      <c r="D203" s="77">
        <v>59443.9</v>
      </c>
      <c r="E203" s="77">
        <v>1144.8600000000001</v>
      </c>
      <c r="F203" s="77">
        <v>158440.47999999998</v>
      </c>
      <c r="G203" s="77">
        <v>134755.49</v>
      </c>
      <c r="H203" s="77">
        <v>21202.14</v>
      </c>
      <c r="I203" s="77">
        <v>53172.480000000003</v>
      </c>
      <c r="J203" s="77">
        <v>224545.91</v>
      </c>
      <c r="K203" s="77">
        <v>172584.12</v>
      </c>
      <c r="L203" s="77">
        <v>171439.27</v>
      </c>
      <c r="M203" s="77">
        <v>332052.69</v>
      </c>
      <c r="N203" s="77">
        <v>2.0499999999999998</v>
      </c>
      <c r="O203" s="77">
        <v>417010.07999999996</v>
      </c>
      <c r="P203" s="77">
        <v>-19357.089999999967</v>
      </c>
      <c r="Q203" s="77">
        <v>-19105.52999999997</v>
      </c>
      <c r="R203" s="77">
        <v>-38462.619999999937</v>
      </c>
      <c r="S203" s="77">
        <v>59664.76</v>
      </c>
      <c r="T203" s="77">
        <v>7026.56</v>
      </c>
      <c r="U203" s="77">
        <v>0</v>
      </c>
      <c r="V203" s="77">
        <v>0</v>
      </c>
      <c r="W203" s="77">
        <v>0</v>
      </c>
      <c r="X203" s="77">
        <v>70645.13</v>
      </c>
      <c r="Y203" s="77">
        <v>2695.36</v>
      </c>
      <c r="Z203" s="77">
        <v>14873.89</v>
      </c>
      <c r="AA203" s="77">
        <v>397.99</v>
      </c>
      <c r="AB203" s="77">
        <v>18.43</v>
      </c>
      <c r="AC203" s="77">
        <v>0</v>
      </c>
      <c r="AD203" s="77">
        <v>0</v>
      </c>
      <c r="AE203" s="77">
        <v>0</v>
      </c>
      <c r="AF203" s="77">
        <v>21.26</v>
      </c>
      <c r="AG203" s="77">
        <v>503491.98</v>
      </c>
      <c r="AH203" s="77">
        <v>1146.9100000000001</v>
      </c>
      <c r="AI203" s="77">
        <v>504366.22</v>
      </c>
      <c r="AJ203" s="77">
        <v>87356.14</v>
      </c>
      <c r="AK203" s="77">
        <v>0</v>
      </c>
      <c r="AL203" s="77">
        <v>-119411.63999999998</v>
      </c>
      <c r="AM203" s="77">
        <v>0.3080960171770149</v>
      </c>
      <c r="AN203" s="77">
        <v>77236.14</v>
      </c>
      <c r="AO203" s="77">
        <v>81204.34</v>
      </c>
      <c r="AP203" s="77">
        <v>334429.68000000011</v>
      </c>
      <c r="AQ203" s="77">
        <v>60590.81</v>
      </c>
      <c r="AR203" s="363"/>
      <c r="AS203" s="19">
        <v>44347</v>
      </c>
      <c r="AT203" s="20" t="s">
        <v>4</v>
      </c>
      <c r="AU203" s="40" t="s">
        <v>292</v>
      </c>
      <c r="AV203" s="40">
        <v>2021</v>
      </c>
      <c r="AW203" s="266" t="s">
        <v>177</v>
      </c>
      <c r="AX203" s="380">
        <v>2.94</v>
      </c>
      <c r="AY203" s="380">
        <v>3.1</v>
      </c>
    </row>
    <row r="204" spans="1:51" x14ac:dyDescent="0.25">
      <c r="A204" s="5">
        <v>109</v>
      </c>
      <c r="B204" s="6" t="s">
        <v>66</v>
      </c>
      <c r="C204" s="77">
        <v>9487927.6500000004</v>
      </c>
      <c r="D204" s="77">
        <v>5013817.13</v>
      </c>
      <c r="E204" s="77">
        <v>3420835.32</v>
      </c>
      <c r="F204" s="77">
        <v>877048.85000000009</v>
      </c>
      <c r="G204" s="77">
        <v>1504292.1400000001</v>
      </c>
      <c r="H204" s="77">
        <v>-1244601.52</v>
      </c>
      <c r="I204" s="77">
        <v>34362863.259999998</v>
      </c>
      <c r="J204" s="77">
        <v>4066980.35</v>
      </c>
      <c r="K204" s="77">
        <v>6257615.21</v>
      </c>
      <c r="L204" s="77">
        <v>1697938.72</v>
      </c>
      <c r="M204" s="77">
        <v>974549.77</v>
      </c>
      <c r="N204" s="77">
        <v>8576042.3800000008</v>
      </c>
      <c r="O204" s="77">
        <v>10270350.520000001</v>
      </c>
      <c r="P204" s="77">
        <v>-8177580.9899999993</v>
      </c>
      <c r="Q204" s="77">
        <v>4247701.57</v>
      </c>
      <c r="R204" s="77">
        <v>-3929879.419999999</v>
      </c>
      <c r="S204" s="77">
        <v>2685277.93</v>
      </c>
      <c r="T204" s="77">
        <v>66918.460000000006</v>
      </c>
      <c r="U204" s="77">
        <v>0</v>
      </c>
      <c r="V204" s="77">
        <v>0</v>
      </c>
      <c r="W204" s="77">
        <v>55040.57</v>
      </c>
      <c r="X204" s="77">
        <v>3749104.9</v>
      </c>
      <c r="Y204" s="77">
        <v>27341.97</v>
      </c>
      <c r="Z204" s="77">
        <v>186.92</v>
      </c>
      <c r="AA204" s="77">
        <v>211303.08</v>
      </c>
      <c r="AB204" s="77">
        <v>2054.88</v>
      </c>
      <c r="AC204" s="77">
        <v>0</v>
      </c>
      <c r="AD204" s="77">
        <v>0</v>
      </c>
      <c r="AE204" s="77">
        <v>0</v>
      </c>
      <c r="AF204" s="77">
        <v>944899.14</v>
      </c>
      <c r="AG204" s="77">
        <v>2672488.4900000002</v>
      </c>
      <c r="AH204" s="77">
        <v>11996877.699999999</v>
      </c>
      <c r="AI204" s="77">
        <v>14659469.560000001</v>
      </c>
      <c r="AJ204" s="77">
        <v>4389119.04</v>
      </c>
      <c r="AK204" s="77">
        <v>0</v>
      </c>
      <c r="AL204" s="77">
        <v>28105248.049999997</v>
      </c>
      <c r="AM204" s="77">
        <v>5.491367255226292</v>
      </c>
      <c r="AN204" s="77">
        <v>496126.14</v>
      </c>
      <c r="AO204" s="77">
        <v>380922.71</v>
      </c>
      <c r="AP204" s="77">
        <v>7710397.0499999989</v>
      </c>
      <c r="AQ204" s="77">
        <v>13506637.059999999</v>
      </c>
      <c r="AR204" s="363"/>
      <c r="AS204" s="19">
        <v>44347</v>
      </c>
      <c r="AT204" s="20" t="s">
        <v>4</v>
      </c>
      <c r="AU204" s="40" t="s">
        <v>293</v>
      </c>
      <c r="AV204" s="40">
        <v>2021</v>
      </c>
      <c r="AW204" s="266" t="s">
        <v>157</v>
      </c>
      <c r="AX204" s="380">
        <v>2.94</v>
      </c>
      <c r="AY204" s="380">
        <v>3.1</v>
      </c>
    </row>
    <row r="205" spans="1:51" x14ac:dyDescent="0.25">
      <c r="A205" s="5">
        <v>25</v>
      </c>
      <c r="B205" s="6" t="s">
        <v>67</v>
      </c>
      <c r="C205" s="77">
        <v>1148960.3499999999</v>
      </c>
      <c r="D205" s="77">
        <v>329126</v>
      </c>
      <c r="E205" s="77">
        <v>60159.67</v>
      </c>
      <c r="F205" s="77">
        <v>0</v>
      </c>
      <c r="G205" s="77">
        <v>612802.25</v>
      </c>
      <c r="H205" s="77">
        <v>1174258.02</v>
      </c>
      <c r="I205" s="77">
        <v>802354.8</v>
      </c>
      <c r="J205" s="77">
        <v>34690596.450000003</v>
      </c>
      <c r="K205" s="77">
        <v>456897.73</v>
      </c>
      <c r="L205" s="77">
        <v>396738.06</v>
      </c>
      <c r="M205" s="77">
        <v>0</v>
      </c>
      <c r="N205" s="77">
        <v>0</v>
      </c>
      <c r="O205" s="77">
        <v>325570.48</v>
      </c>
      <c r="P205" s="77">
        <v>-118538.38000000009</v>
      </c>
      <c r="Q205" s="77">
        <v>-180.62</v>
      </c>
      <c r="R205" s="77">
        <v>-118719.00000000009</v>
      </c>
      <c r="S205" s="77">
        <v>1292977.02</v>
      </c>
      <c r="T205" s="77">
        <v>498430.45</v>
      </c>
      <c r="U205" s="77">
        <v>76.67</v>
      </c>
      <c r="V205" s="77">
        <v>0</v>
      </c>
      <c r="W205" s="77">
        <v>0</v>
      </c>
      <c r="X205" s="77">
        <v>862571.69</v>
      </c>
      <c r="Y205" s="77">
        <v>12506.17</v>
      </c>
      <c r="Z205" s="77">
        <v>53051.02</v>
      </c>
      <c r="AA205" s="77">
        <v>0</v>
      </c>
      <c r="AB205" s="77">
        <v>128.91999999999999</v>
      </c>
      <c r="AC205" s="77">
        <v>0</v>
      </c>
      <c r="AD205" s="77">
        <v>0</v>
      </c>
      <c r="AE205" s="77">
        <v>0</v>
      </c>
      <c r="AF205" s="77">
        <v>2415.6799999999998</v>
      </c>
      <c r="AG205" s="77">
        <v>396738.06000000006</v>
      </c>
      <c r="AH205" s="77">
        <v>60159.67</v>
      </c>
      <c r="AI205" s="77">
        <v>454897.08</v>
      </c>
      <c r="AJ205" s="77">
        <v>129326.6</v>
      </c>
      <c r="AK205" s="77">
        <v>0</v>
      </c>
      <c r="AL205" s="77">
        <v>345457.07000000007</v>
      </c>
      <c r="AM205" s="77">
        <v>1.7560927693818922</v>
      </c>
      <c r="AN205" s="77">
        <v>0</v>
      </c>
      <c r="AO205" s="77">
        <v>0</v>
      </c>
      <c r="AP205" s="77">
        <v>872967.7</v>
      </c>
      <c r="AQ205" s="77">
        <v>378703.82999999996</v>
      </c>
      <c r="AR205" s="363"/>
      <c r="AS205" s="19">
        <v>44347</v>
      </c>
      <c r="AT205" s="20" t="s">
        <v>4</v>
      </c>
      <c r="AU205" s="40" t="s">
        <v>292</v>
      </c>
      <c r="AV205" s="40">
        <v>2021</v>
      </c>
      <c r="AW205" s="266" t="s">
        <v>174</v>
      </c>
      <c r="AX205" s="380">
        <v>2.94</v>
      </c>
      <c r="AY205" s="380">
        <v>3.1</v>
      </c>
    </row>
    <row r="206" spans="1:51" x14ac:dyDescent="0.25">
      <c r="A206" s="5">
        <v>121</v>
      </c>
      <c r="B206" s="6" t="s">
        <v>68</v>
      </c>
      <c r="C206" s="77">
        <v>3859040.4</v>
      </c>
      <c r="D206" s="77">
        <v>0</v>
      </c>
      <c r="E206" s="77">
        <v>69.62</v>
      </c>
      <c r="F206" s="77">
        <v>527066.31999999995</v>
      </c>
      <c r="G206" s="77">
        <v>369179</v>
      </c>
      <c r="H206" s="77">
        <v>563828</v>
      </c>
      <c r="I206" s="77">
        <v>955004.95</v>
      </c>
      <c r="J206" s="77">
        <v>2535324.61</v>
      </c>
      <c r="K206" s="77">
        <v>8103.1</v>
      </c>
      <c r="L206" s="77">
        <v>8033.4800000000005</v>
      </c>
      <c r="M206" s="77">
        <v>2332669.75</v>
      </c>
      <c r="N206" s="77">
        <v>0</v>
      </c>
      <c r="O206" s="77">
        <v>2337435.7200000007</v>
      </c>
      <c r="P206" s="77">
        <v>625359.3599999994</v>
      </c>
      <c r="Q206" s="77">
        <v>-411232.66999999975</v>
      </c>
      <c r="R206" s="77">
        <v>214126.68999999965</v>
      </c>
      <c r="S206" s="77">
        <v>349701.32</v>
      </c>
      <c r="T206" s="77">
        <v>0</v>
      </c>
      <c r="U206" s="77">
        <v>0</v>
      </c>
      <c r="V206" s="77">
        <v>0</v>
      </c>
      <c r="W206" s="77">
        <v>63594.49</v>
      </c>
      <c r="X206" s="77">
        <v>326375</v>
      </c>
      <c r="Y206" s="77">
        <v>7499.45</v>
      </c>
      <c r="Z206" s="77">
        <v>3492.17</v>
      </c>
      <c r="AA206" s="77">
        <v>28930.22</v>
      </c>
      <c r="AB206" s="77">
        <v>222.18</v>
      </c>
      <c r="AC206" s="77">
        <v>0</v>
      </c>
      <c r="AD206" s="77">
        <v>0</v>
      </c>
      <c r="AE206" s="77">
        <v>0</v>
      </c>
      <c r="AF206" s="77">
        <v>124.15</v>
      </c>
      <c r="AG206" s="77">
        <v>2340703.2200000002</v>
      </c>
      <c r="AH206" s="77">
        <v>69.62</v>
      </c>
      <c r="AI206" s="77">
        <v>2340767.0300000003</v>
      </c>
      <c r="AJ206" s="77">
        <v>3331.3100000000004</v>
      </c>
      <c r="AK206" s="77">
        <v>0</v>
      </c>
      <c r="AL206" s="77">
        <v>946901.85</v>
      </c>
      <c r="AM206" s="77">
        <v>117.85674001308141</v>
      </c>
      <c r="AN206" s="77">
        <v>0</v>
      </c>
      <c r="AO206" s="77">
        <v>527066.31999999995</v>
      </c>
      <c r="AP206" s="77">
        <v>1521325.3999999994</v>
      </c>
      <c r="AQ206" s="77">
        <v>-279.27999999999997</v>
      </c>
      <c r="AR206" s="363"/>
      <c r="AS206" s="19">
        <v>44347</v>
      </c>
      <c r="AT206" s="20" t="s">
        <v>4</v>
      </c>
      <c r="AU206" s="40" t="s">
        <v>292</v>
      </c>
      <c r="AV206" s="40">
        <v>2021</v>
      </c>
      <c r="AW206" s="266" t="s">
        <v>188</v>
      </c>
      <c r="AX206" s="380">
        <v>2.94</v>
      </c>
      <c r="AY206" s="380">
        <v>3.1</v>
      </c>
    </row>
    <row r="207" spans="1:51" x14ac:dyDescent="0.25">
      <c r="A207" s="5">
        <v>122</v>
      </c>
      <c r="B207" s="6" t="s">
        <v>69</v>
      </c>
      <c r="C207" s="77">
        <v>706436</v>
      </c>
      <c r="D207" s="77">
        <v>0</v>
      </c>
      <c r="E207" s="77">
        <v>0</v>
      </c>
      <c r="F207" s="77">
        <v>1509.13</v>
      </c>
      <c r="G207" s="77">
        <v>36558.78</v>
      </c>
      <c r="H207" s="77">
        <v>26339.61</v>
      </c>
      <c r="I207" s="77">
        <v>425326.24</v>
      </c>
      <c r="J207" s="77">
        <v>0</v>
      </c>
      <c r="K207" s="77">
        <v>823.42</v>
      </c>
      <c r="L207" s="77">
        <v>823.42</v>
      </c>
      <c r="M207" s="77">
        <v>260391.56</v>
      </c>
      <c r="N207" s="77">
        <v>0</v>
      </c>
      <c r="O207" s="77">
        <v>259960.13</v>
      </c>
      <c r="P207" s="77">
        <v>408407.95999999996</v>
      </c>
      <c r="Q207" s="77">
        <v>-380777.84</v>
      </c>
      <c r="R207" s="77">
        <v>27630.119999999937</v>
      </c>
      <c r="S207" s="77">
        <v>-1290.52</v>
      </c>
      <c r="T207" s="77">
        <v>0</v>
      </c>
      <c r="U207" s="77">
        <v>0</v>
      </c>
      <c r="V207" s="77">
        <v>0</v>
      </c>
      <c r="W207" s="77">
        <v>0</v>
      </c>
      <c r="X207" s="77">
        <v>0</v>
      </c>
      <c r="Y207" s="77">
        <v>746.1</v>
      </c>
      <c r="Z207" s="77">
        <v>16</v>
      </c>
      <c r="AA207" s="77">
        <v>0</v>
      </c>
      <c r="AB207" s="77">
        <v>528.41999999999996</v>
      </c>
      <c r="AC207" s="77">
        <v>0</v>
      </c>
      <c r="AD207" s="77">
        <v>0</v>
      </c>
      <c r="AE207" s="77">
        <v>0</v>
      </c>
      <c r="AF207" s="77">
        <v>0</v>
      </c>
      <c r="AG207" s="77">
        <v>261214.97</v>
      </c>
      <c r="AH207" s="77">
        <v>0</v>
      </c>
      <c r="AI207" s="77">
        <v>261214.73</v>
      </c>
      <c r="AJ207" s="77">
        <v>1254.5999999999999</v>
      </c>
      <c r="AK207" s="77">
        <v>0</v>
      </c>
      <c r="AL207" s="77">
        <v>424502.82</v>
      </c>
      <c r="AM207" s="77">
        <v>516.53620266692576</v>
      </c>
      <c r="AN207" s="77">
        <v>1509.13</v>
      </c>
      <c r="AO207" s="77">
        <v>0</v>
      </c>
      <c r="AP207" s="77">
        <v>446475.87</v>
      </c>
      <c r="AQ207" s="77">
        <v>0</v>
      </c>
      <c r="AR207" s="363"/>
      <c r="AS207" s="19">
        <v>44347</v>
      </c>
      <c r="AT207" s="20" t="s">
        <v>4</v>
      </c>
      <c r="AU207" s="40" t="s">
        <v>292</v>
      </c>
      <c r="AV207" s="40">
        <v>2021</v>
      </c>
      <c r="AW207" s="266" t="s">
        <v>267</v>
      </c>
      <c r="AX207" s="380">
        <v>2.94</v>
      </c>
      <c r="AY207" s="380">
        <v>3.1</v>
      </c>
    </row>
    <row r="208" spans="1:51" x14ac:dyDescent="0.25">
      <c r="A208" s="5">
        <v>13</v>
      </c>
      <c r="B208" s="6" t="s">
        <v>70</v>
      </c>
      <c r="C208" s="77">
        <v>77269048.400000006</v>
      </c>
      <c r="D208" s="77">
        <v>51610210.279999994</v>
      </c>
      <c r="E208" s="77">
        <v>10771442.359999999</v>
      </c>
      <c r="F208" s="77">
        <v>13366301.16</v>
      </c>
      <c r="G208" s="77">
        <v>16440251.77</v>
      </c>
      <c r="H208" s="77">
        <v>-16664035.9</v>
      </c>
      <c r="I208" s="77">
        <v>97088785.799999997</v>
      </c>
      <c r="J208" s="77">
        <v>50981749.210000001</v>
      </c>
      <c r="K208" s="77">
        <v>54317851.43</v>
      </c>
      <c r="L208" s="77">
        <v>43546399.390000008</v>
      </c>
      <c r="M208" s="77">
        <v>271409.56</v>
      </c>
      <c r="N208" s="77">
        <v>9050.14</v>
      </c>
      <c r="O208" s="77">
        <v>40808806.549999997</v>
      </c>
      <c r="P208" s="77">
        <v>-44956521.360000007</v>
      </c>
      <c r="Q208" s="77">
        <v>-4572610.12</v>
      </c>
      <c r="R208" s="77">
        <v>-49529131.480000004</v>
      </c>
      <c r="S208" s="77">
        <v>32865095.57</v>
      </c>
      <c r="T208" s="77">
        <v>254396.49</v>
      </c>
      <c r="U208" s="77">
        <v>20814.16</v>
      </c>
      <c r="V208" s="77">
        <v>0</v>
      </c>
      <c r="W208" s="77">
        <v>625.19000000000005</v>
      </c>
      <c r="X208" s="77">
        <v>38698837.719999999</v>
      </c>
      <c r="Y208" s="77">
        <v>335515.34000000003</v>
      </c>
      <c r="Z208" s="77">
        <v>2040446.98</v>
      </c>
      <c r="AA208" s="77">
        <v>115784.42</v>
      </c>
      <c r="AB208" s="77">
        <v>1926.48</v>
      </c>
      <c r="AC208" s="77">
        <v>0</v>
      </c>
      <c r="AD208" s="77">
        <v>0</v>
      </c>
      <c r="AE208" s="77">
        <v>0</v>
      </c>
      <c r="AF208" s="77">
        <v>3615904.76</v>
      </c>
      <c r="AG208" s="77">
        <v>43817808.950000003</v>
      </c>
      <c r="AH208" s="77">
        <v>10780492.5</v>
      </c>
      <c r="AI208" s="77">
        <v>54554760.129999995</v>
      </c>
      <c r="AJ208" s="77">
        <v>13745955.92</v>
      </c>
      <c r="AK208" s="77">
        <v>2.34</v>
      </c>
      <c r="AL208" s="77">
        <v>42770934.369999997</v>
      </c>
      <c r="AM208" s="77">
        <v>1.7874194807782366</v>
      </c>
      <c r="AN208" s="77">
        <v>9654703.2199999988</v>
      </c>
      <c r="AO208" s="77">
        <v>3711597.94</v>
      </c>
      <c r="AP208" s="77">
        <v>43992513.109999992</v>
      </c>
      <c r="AQ208" s="77">
        <v>59142481.529999994</v>
      </c>
      <c r="AR208" s="363"/>
      <c r="AS208" s="19">
        <v>44347</v>
      </c>
      <c r="AT208" s="20" t="s">
        <v>4</v>
      </c>
      <c r="AU208" s="40" t="s">
        <v>293</v>
      </c>
      <c r="AV208" s="40">
        <v>2021</v>
      </c>
      <c r="AW208" s="266" t="s">
        <v>149</v>
      </c>
      <c r="AX208" s="380">
        <v>2.94</v>
      </c>
      <c r="AY208" s="380">
        <v>3.1</v>
      </c>
    </row>
    <row r="209" spans="1:51" x14ac:dyDescent="0.25">
      <c r="A209" s="5">
        <v>110</v>
      </c>
      <c r="B209" s="6" t="s">
        <v>71</v>
      </c>
      <c r="C209" s="77">
        <v>325212.15000000002</v>
      </c>
      <c r="D209" s="77">
        <v>13030.9</v>
      </c>
      <c r="E209" s="77">
        <v>4679.09</v>
      </c>
      <c r="F209" s="77">
        <v>60482.87</v>
      </c>
      <c r="G209" s="77">
        <v>539672.37</v>
      </c>
      <c r="H209" s="77">
        <v>390839.33</v>
      </c>
      <c r="I209" s="77">
        <v>744811.76</v>
      </c>
      <c r="J209" s="77">
        <v>32512332.649999999</v>
      </c>
      <c r="K209" s="77">
        <v>92669.6</v>
      </c>
      <c r="L209" s="77">
        <v>87990.51</v>
      </c>
      <c r="M209" s="77">
        <v>110116.7</v>
      </c>
      <c r="N209" s="77">
        <v>98657.05</v>
      </c>
      <c r="O209" s="77">
        <v>104691.53</v>
      </c>
      <c r="P209" s="77">
        <v>-392665.52</v>
      </c>
      <c r="Q209" s="77">
        <v>-91736.49000000002</v>
      </c>
      <c r="R209" s="77">
        <v>-484402.01</v>
      </c>
      <c r="S209" s="77">
        <v>875241.33</v>
      </c>
      <c r="T209" s="77">
        <v>1285.17</v>
      </c>
      <c r="U209" s="77">
        <v>0</v>
      </c>
      <c r="V209" s="77">
        <v>0</v>
      </c>
      <c r="W209" s="77">
        <v>0</v>
      </c>
      <c r="X209" s="77">
        <v>889185.17</v>
      </c>
      <c r="Y209" s="77">
        <v>10679.38</v>
      </c>
      <c r="Z209" s="77">
        <v>2974.53</v>
      </c>
      <c r="AA209" s="77">
        <v>1359.07</v>
      </c>
      <c r="AB209" s="77">
        <v>0</v>
      </c>
      <c r="AC209" s="77">
        <v>0</v>
      </c>
      <c r="AD209" s="77">
        <v>0</v>
      </c>
      <c r="AE209" s="77">
        <v>0</v>
      </c>
      <c r="AF209" s="77">
        <v>216.03</v>
      </c>
      <c r="AG209" s="77">
        <v>198107.21000000002</v>
      </c>
      <c r="AH209" s="77">
        <v>103336.14</v>
      </c>
      <c r="AI209" s="77">
        <v>301442.69</v>
      </c>
      <c r="AJ209" s="77">
        <v>196751.16</v>
      </c>
      <c r="AK209" s="77">
        <v>0</v>
      </c>
      <c r="AL209" s="77">
        <v>652142.16</v>
      </c>
      <c r="AM209" s="77">
        <v>8.0372825608398006</v>
      </c>
      <c r="AN209" s="77">
        <v>39684.74</v>
      </c>
      <c r="AO209" s="77">
        <v>20798.120000000003</v>
      </c>
      <c r="AP209" s="77">
        <v>180970.22999999995</v>
      </c>
      <c r="AQ209" s="77">
        <v>-26519.479999999981</v>
      </c>
      <c r="AR209" s="363"/>
      <c r="AS209" s="19">
        <v>44347</v>
      </c>
      <c r="AT209" s="20" t="s">
        <v>4</v>
      </c>
      <c r="AU209" s="40" t="s">
        <v>292</v>
      </c>
      <c r="AV209" s="40">
        <v>2021</v>
      </c>
      <c r="AW209" s="266" t="s">
        <v>173</v>
      </c>
      <c r="AX209" s="380">
        <v>2.94</v>
      </c>
      <c r="AY209" s="380">
        <v>3.1</v>
      </c>
    </row>
    <row r="210" spans="1:51" x14ac:dyDescent="0.25">
      <c r="A210" s="5">
        <v>52</v>
      </c>
      <c r="B210" s="6" t="s">
        <v>72</v>
      </c>
      <c r="C210" s="77">
        <v>1370715.35</v>
      </c>
      <c r="D210" s="77">
        <v>74491.17</v>
      </c>
      <c r="E210" s="77">
        <v>706641.20000000007</v>
      </c>
      <c r="F210" s="77">
        <v>128013.64</v>
      </c>
      <c r="G210" s="77">
        <v>425308.94</v>
      </c>
      <c r="H210" s="77">
        <v>926.26</v>
      </c>
      <c r="I210" s="77">
        <v>233522082.66999999</v>
      </c>
      <c r="J210" s="77">
        <v>62593321.100000001</v>
      </c>
      <c r="K210" s="77">
        <v>1218283.47</v>
      </c>
      <c r="L210" s="77">
        <v>511642.27</v>
      </c>
      <c r="M210" s="77">
        <v>268371.82</v>
      </c>
      <c r="N210" s="77">
        <v>42159.66</v>
      </c>
      <c r="O210" s="77">
        <v>706693.91</v>
      </c>
      <c r="P210" s="77">
        <v>36207.690000000468</v>
      </c>
      <c r="Q210" s="77">
        <v>24475.17</v>
      </c>
      <c r="R210" s="77">
        <v>60682.860000000466</v>
      </c>
      <c r="S210" s="77">
        <v>-59756.620000000112</v>
      </c>
      <c r="T210" s="77">
        <v>348477.09</v>
      </c>
      <c r="U210" s="77">
        <v>0</v>
      </c>
      <c r="V210" s="77">
        <v>0</v>
      </c>
      <c r="W210" s="77">
        <v>1</v>
      </c>
      <c r="X210" s="77">
        <v>1575086.09</v>
      </c>
      <c r="Y210" s="77">
        <v>8679.77</v>
      </c>
      <c r="Z210" s="77">
        <v>9542.4</v>
      </c>
      <c r="AA210" s="77">
        <v>3614.29</v>
      </c>
      <c r="AB210" s="77">
        <v>13.49</v>
      </c>
      <c r="AC210" s="77">
        <v>0</v>
      </c>
      <c r="AD210" s="77">
        <v>0</v>
      </c>
      <c r="AE210" s="77">
        <v>0</v>
      </c>
      <c r="AF210" s="77">
        <v>1961470.83</v>
      </c>
      <c r="AG210" s="77">
        <v>780014.09</v>
      </c>
      <c r="AH210" s="77">
        <v>748800.86</v>
      </c>
      <c r="AI210" s="77">
        <v>1523814.96</v>
      </c>
      <c r="AJ210" s="77">
        <v>817121.05</v>
      </c>
      <c r="AK210" s="77">
        <v>0</v>
      </c>
      <c r="AL210" s="77">
        <v>232303799.19999999</v>
      </c>
      <c r="AM210" s="77">
        <v>191.68123710157536</v>
      </c>
      <c r="AN210" s="77">
        <v>104498.4</v>
      </c>
      <c r="AO210" s="77">
        <v>23515.24</v>
      </c>
      <c r="AP210" s="77">
        <v>815562.99</v>
      </c>
      <c r="AQ210" s="77">
        <v>226032.7300000001</v>
      </c>
      <c r="AR210" s="363"/>
      <c r="AS210" s="19">
        <v>44347</v>
      </c>
      <c r="AT210" s="20" t="s">
        <v>4</v>
      </c>
      <c r="AU210" s="40" t="s">
        <v>292</v>
      </c>
      <c r="AV210" s="40">
        <v>2021</v>
      </c>
      <c r="AW210" s="266" t="s">
        <v>170</v>
      </c>
      <c r="AX210" s="380">
        <v>2.94</v>
      </c>
      <c r="AY210" s="380">
        <v>3.1</v>
      </c>
    </row>
    <row r="211" spans="1:51" x14ac:dyDescent="0.25">
      <c r="A211" s="5">
        <v>96</v>
      </c>
      <c r="B211" s="6" t="s">
        <v>73</v>
      </c>
      <c r="C211" s="77">
        <v>10021910.689999999</v>
      </c>
      <c r="D211" s="77">
        <v>659049.73</v>
      </c>
      <c r="E211" s="77">
        <v>4464864.4399999995</v>
      </c>
      <c r="F211" s="77">
        <v>976075.97</v>
      </c>
      <c r="G211" s="77">
        <v>2518950.27</v>
      </c>
      <c r="H211" s="77">
        <v>122909.81</v>
      </c>
      <c r="I211" s="77">
        <v>32409909.02</v>
      </c>
      <c r="J211" s="77">
        <v>3687966.88</v>
      </c>
      <c r="K211" s="77">
        <v>8906846.2899999991</v>
      </c>
      <c r="L211" s="77">
        <v>4441981.8500000006</v>
      </c>
      <c r="M211" s="77">
        <v>15669.3</v>
      </c>
      <c r="N211" s="77">
        <v>116.64</v>
      </c>
      <c r="O211" s="77">
        <v>6691060.4500000002</v>
      </c>
      <c r="P211" s="77">
        <v>-823225.73000000045</v>
      </c>
      <c r="Q211" s="77">
        <v>-952026.65</v>
      </c>
      <c r="R211" s="77">
        <v>-1775252.3800000004</v>
      </c>
      <c r="S211" s="77">
        <v>1898162.19</v>
      </c>
      <c r="T211" s="77">
        <v>186347.47</v>
      </c>
      <c r="U211" s="77">
        <v>0</v>
      </c>
      <c r="V211" s="77">
        <v>0</v>
      </c>
      <c r="W211" s="77">
        <v>4935.6000000000004</v>
      </c>
      <c r="X211" s="77">
        <v>2841271.72</v>
      </c>
      <c r="Y211" s="77">
        <v>38278.89</v>
      </c>
      <c r="Z211" s="77">
        <v>130760.13</v>
      </c>
      <c r="AA211" s="77">
        <v>16030.56</v>
      </c>
      <c r="AB211" s="77">
        <v>26996.59</v>
      </c>
      <c r="AC211" s="77">
        <v>0</v>
      </c>
      <c r="AD211" s="77">
        <v>0</v>
      </c>
      <c r="AE211" s="77">
        <v>0</v>
      </c>
      <c r="AF211" s="77">
        <v>922326.42</v>
      </c>
      <c r="AG211" s="77">
        <v>4457651.17</v>
      </c>
      <c r="AH211" s="77">
        <v>4464981.08</v>
      </c>
      <c r="AI211" s="77">
        <v>8919607.5999999996</v>
      </c>
      <c r="AJ211" s="77">
        <v>2228547.15</v>
      </c>
      <c r="AK211" s="77">
        <v>0</v>
      </c>
      <c r="AL211" s="77">
        <v>23503062.73</v>
      </c>
      <c r="AM211" s="77">
        <v>3.6387637065644256</v>
      </c>
      <c r="AN211" s="77">
        <v>709536.45000000007</v>
      </c>
      <c r="AO211" s="77">
        <v>266539.52000000002</v>
      </c>
      <c r="AP211" s="77">
        <v>6453893.54</v>
      </c>
      <c r="AQ211" s="77">
        <v>3782093.0200000014</v>
      </c>
      <c r="AR211" s="363"/>
      <c r="AS211" s="19">
        <v>44347</v>
      </c>
      <c r="AT211" s="20" t="s">
        <v>4</v>
      </c>
      <c r="AU211" s="40" t="s">
        <v>292</v>
      </c>
      <c r="AV211" s="40">
        <v>2021</v>
      </c>
      <c r="AW211" s="266" t="s">
        <v>153</v>
      </c>
      <c r="AX211" s="380">
        <v>2.94</v>
      </c>
      <c r="AY211" s="380">
        <v>3.1</v>
      </c>
    </row>
    <row r="212" spans="1:51" x14ac:dyDescent="0.25">
      <c r="A212" s="5">
        <v>103</v>
      </c>
      <c r="B212" s="6" t="s">
        <v>74</v>
      </c>
      <c r="C212" s="77">
        <v>34217.64</v>
      </c>
      <c r="D212" s="77">
        <v>0</v>
      </c>
      <c r="E212" s="77">
        <v>0</v>
      </c>
      <c r="F212" s="77">
        <v>1107.03</v>
      </c>
      <c r="G212" s="77">
        <v>56577.25</v>
      </c>
      <c r="H212" s="77">
        <v>11748089.279999999</v>
      </c>
      <c r="I212" s="77">
        <v>7139416.6600000001</v>
      </c>
      <c r="J212" s="77">
        <v>18616453.800000001</v>
      </c>
      <c r="K212" s="77">
        <v>17597.62</v>
      </c>
      <c r="L212" s="77">
        <v>17597.62</v>
      </c>
      <c r="M212" s="77">
        <v>0</v>
      </c>
      <c r="N212" s="77">
        <v>0</v>
      </c>
      <c r="O212" s="77">
        <v>17071.46</v>
      </c>
      <c r="P212" s="77">
        <v>-40538.1</v>
      </c>
      <c r="Q212" s="77">
        <v>-72349.83</v>
      </c>
      <c r="R212" s="77">
        <v>-112887.93</v>
      </c>
      <c r="S212" s="77">
        <v>11860977.220000001</v>
      </c>
      <c r="T212" s="77">
        <v>0</v>
      </c>
      <c r="U212" s="77">
        <v>0</v>
      </c>
      <c r="V212" s="77">
        <v>0</v>
      </c>
      <c r="W212" s="77">
        <v>0</v>
      </c>
      <c r="X212" s="77">
        <v>12375196.960000001</v>
      </c>
      <c r="Y212" s="77">
        <v>1154.6400000000001</v>
      </c>
      <c r="Z212" s="77">
        <v>4.01</v>
      </c>
      <c r="AA212" s="77">
        <v>10870.5</v>
      </c>
      <c r="AB212" s="77">
        <v>0</v>
      </c>
      <c r="AC212" s="77">
        <v>0</v>
      </c>
      <c r="AD212" s="77">
        <v>0</v>
      </c>
      <c r="AE212" s="77">
        <v>0</v>
      </c>
      <c r="AF212" s="77">
        <v>502190.58</v>
      </c>
      <c r="AG212" s="77">
        <v>17597.62</v>
      </c>
      <c r="AH212" s="77">
        <v>0</v>
      </c>
      <c r="AI212" s="77">
        <v>17572.43</v>
      </c>
      <c r="AJ212" s="77">
        <v>500.97</v>
      </c>
      <c r="AK212" s="77">
        <v>0</v>
      </c>
      <c r="AL212" s="77">
        <v>7121819.04</v>
      </c>
      <c r="AM212" s="77">
        <v>405.70353604635176</v>
      </c>
      <c r="AN212" s="77">
        <v>1094.23</v>
      </c>
      <c r="AO212" s="77">
        <v>12.81</v>
      </c>
      <c r="AP212" s="77">
        <v>17146.18</v>
      </c>
      <c r="AQ212" s="77">
        <v>0</v>
      </c>
      <c r="AR212" s="363"/>
      <c r="AS212" s="19">
        <v>44347</v>
      </c>
      <c r="AT212" s="20" t="s">
        <v>4</v>
      </c>
      <c r="AU212" s="40" t="s">
        <v>292</v>
      </c>
      <c r="AV212" s="40">
        <v>2021</v>
      </c>
      <c r="AW212" s="266" t="s">
        <v>184</v>
      </c>
      <c r="AX212" s="380">
        <v>2.94</v>
      </c>
      <c r="AY212" s="380">
        <v>3.1</v>
      </c>
    </row>
    <row r="213" spans="1:51" x14ac:dyDescent="0.25">
      <c r="A213" s="5">
        <v>23</v>
      </c>
      <c r="B213" s="6" t="s">
        <v>75</v>
      </c>
      <c r="C213" s="77">
        <v>8086179.5100000007</v>
      </c>
      <c r="D213" s="77">
        <v>1921091.16</v>
      </c>
      <c r="E213" s="77">
        <v>1538087.6199999999</v>
      </c>
      <c r="F213" s="77">
        <v>1009592.49</v>
      </c>
      <c r="G213" s="77">
        <v>1948043.95</v>
      </c>
      <c r="H213" s="77">
        <v>16945.59</v>
      </c>
      <c r="I213" s="77">
        <v>10258758.25</v>
      </c>
      <c r="J213" s="77">
        <v>2688949.68</v>
      </c>
      <c r="K213" s="77">
        <v>3243752.38</v>
      </c>
      <c r="L213" s="77">
        <v>1705664.7599999998</v>
      </c>
      <c r="M213" s="77">
        <v>2410407.66</v>
      </c>
      <c r="N213" s="77">
        <v>14466677.390000001</v>
      </c>
      <c r="O213" s="77">
        <v>10692425.18</v>
      </c>
      <c r="P213" s="77">
        <v>-7484973.2700000023</v>
      </c>
      <c r="Q213" s="77">
        <v>6473722.4300000034</v>
      </c>
      <c r="R213" s="77">
        <v>-1011250.8399999989</v>
      </c>
      <c r="S213" s="77">
        <v>1028196.4200000002</v>
      </c>
      <c r="T213" s="77">
        <v>6617.47</v>
      </c>
      <c r="U213" s="77">
        <v>0</v>
      </c>
      <c r="V213" s="77">
        <v>0</v>
      </c>
      <c r="W213" s="77">
        <v>2.57</v>
      </c>
      <c r="X213" s="77">
        <v>2952882.93</v>
      </c>
      <c r="Y213" s="77">
        <v>28084.51</v>
      </c>
      <c r="Z213" s="77">
        <v>133319</v>
      </c>
      <c r="AA213" s="77">
        <v>40114.29</v>
      </c>
      <c r="AB213" s="77">
        <v>6219.43</v>
      </c>
      <c r="AC213" s="77">
        <v>0</v>
      </c>
      <c r="AD213" s="77">
        <v>0</v>
      </c>
      <c r="AE213" s="77">
        <v>0</v>
      </c>
      <c r="AF213" s="77">
        <v>1723569.32</v>
      </c>
      <c r="AG213" s="77">
        <v>4116072.43</v>
      </c>
      <c r="AH213" s="77">
        <v>16004765.01</v>
      </c>
      <c r="AI213" s="77">
        <v>20041351.32</v>
      </c>
      <c r="AJ213" s="77">
        <v>9348926.1399999987</v>
      </c>
      <c r="AK213" s="77">
        <v>0</v>
      </c>
      <c r="AL213" s="77">
        <v>7015005.8700000001</v>
      </c>
      <c r="AM213" s="77">
        <v>3.162620646770824</v>
      </c>
      <c r="AN213" s="77">
        <v>826421.01</v>
      </c>
      <c r="AO213" s="77">
        <v>183171.49</v>
      </c>
      <c r="AP213" s="77">
        <v>5166949.9200000009</v>
      </c>
      <c r="AQ213" s="77">
        <v>9694286.7499999981</v>
      </c>
      <c r="AR213" s="363"/>
      <c r="AS213" s="19">
        <v>44347</v>
      </c>
      <c r="AT213" s="20" t="s">
        <v>4</v>
      </c>
      <c r="AU213" s="40" t="s">
        <v>292</v>
      </c>
      <c r="AV213" s="40">
        <v>2021</v>
      </c>
      <c r="AW213" s="266" t="s">
        <v>159</v>
      </c>
      <c r="AX213" s="380">
        <v>2.94</v>
      </c>
      <c r="AY213" s="380">
        <v>3.1</v>
      </c>
    </row>
    <row r="214" spans="1:51" x14ac:dyDescent="0.25">
      <c r="A214" s="5">
        <v>62</v>
      </c>
      <c r="B214" s="6" t="s">
        <v>203</v>
      </c>
      <c r="C214" s="77">
        <v>565368.17000000004</v>
      </c>
      <c r="D214" s="77">
        <v>189805.6</v>
      </c>
      <c r="E214" s="77">
        <v>58555.48</v>
      </c>
      <c r="F214" s="77">
        <v>81273.240000000005</v>
      </c>
      <c r="G214" s="77">
        <v>206723.08000000002</v>
      </c>
      <c r="H214" s="77">
        <v>2844.79</v>
      </c>
      <c r="I214" s="77">
        <v>2009731.74</v>
      </c>
      <c r="J214" s="77">
        <v>0</v>
      </c>
      <c r="K214" s="77">
        <v>70253.8</v>
      </c>
      <c r="L214" s="77">
        <v>11698.33</v>
      </c>
      <c r="M214" s="77">
        <v>0</v>
      </c>
      <c r="N214" s="77">
        <v>0</v>
      </c>
      <c r="O214" s="77">
        <v>58405.269999999982</v>
      </c>
      <c r="P214" s="77">
        <v>29160.980000000087</v>
      </c>
      <c r="Q214" s="77">
        <v>0</v>
      </c>
      <c r="R214" s="77">
        <v>29160.980000000087</v>
      </c>
      <c r="S214" s="77">
        <v>-26316.190000000002</v>
      </c>
      <c r="T214" s="77">
        <v>5247.49</v>
      </c>
      <c r="U214" s="77">
        <v>0</v>
      </c>
      <c r="V214" s="77">
        <v>0</v>
      </c>
      <c r="W214" s="77">
        <v>1745.01</v>
      </c>
      <c r="X214" s="77">
        <v>305.22000000000003</v>
      </c>
      <c r="Y214" s="77">
        <v>3753.48</v>
      </c>
      <c r="Z214" s="77">
        <v>26635.9</v>
      </c>
      <c r="AA214" s="77">
        <v>1182.06</v>
      </c>
      <c r="AB214" s="77">
        <v>1992.68</v>
      </c>
      <c r="AC214" s="77">
        <v>0</v>
      </c>
      <c r="AD214" s="77">
        <v>0</v>
      </c>
      <c r="AE214" s="77">
        <v>0</v>
      </c>
      <c r="AF214" s="77">
        <v>49.79</v>
      </c>
      <c r="AG214" s="77">
        <v>11698.33</v>
      </c>
      <c r="AH214" s="77">
        <v>58555.48</v>
      </c>
      <c r="AI214" s="77">
        <v>70253.799999999988</v>
      </c>
      <c r="AJ214" s="77">
        <v>11848.529999999999</v>
      </c>
      <c r="AK214" s="77">
        <v>0</v>
      </c>
      <c r="AL214" s="77">
        <v>1939477.94</v>
      </c>
      <c r="AM214" s="77">
        <v>28.606733585941257</v>
      </c>
      <c r="AN214" s="77">
        <v>81273.240000000005</v>
      </c>
      <c r="AO214" s="77">
        <v>0</v>
      </c>
      <c r="AP214" s="77">
        <v>558625.9</v>
      </c>
      <c r="AQ214" s="77">
        <v>241468.61000000002</v>
      </c>
      <c r="AR214" s="363"/>
      <c r="AS214" s="19">
        <v>44347</v>
      </c>
      <c r="AT214" s="20" t="s">
        <v>4</v>
      </c>
      <c r="AU214" s="40" t="s">
        <v>292</v>
      </c>
      <c r="AV214" s="40">
        <v>2021</v>
      </c>
      <c r="AW214" s="266" t="s">
        <v>169</v>
      </c>
      <c r="AX214" s="380">
        <v>2.94</v>
      </c>
      <c r="AY214" s="380">
        <v>3.1</v>
      </c>
    </row>
    <row r="215" spans="1:51" x14ac:dyDescent="0.25">
      <c r="A215" s="5">
        <v>77</v>
      </c>
      <c r="B215" s="6" t="s">
        <v>195</v>
      </c>
      <c r="C215" s="77">
        <v>391.49</v>
      </c>
      <c r="D215" s="77">
        <v>0</v>
      </c>
      <c r="E215" s="77">
        <v>11105.88</v>
      </c>
      <c r="F215" s="77">
        <v>69.960000000000008</v>
      </c>
      <c r="G215" s="77">
        <v>1282.8900000000001</v>
      </c>
      <c r="H215" s="77">
        <v>-997.3</v>
      </c>
      <c r="I215" s="77">
        <v>935003.03</v>
      </c>
      <c r="J215" s="77">
        <v>111139.09</v>
      </c>
      <c r="K215" s="77">
        <v>11214.33</v>
      </c>
      <c r="L215" s="77">
        <v>108.45</v>
      </c>
      <c r="M215" s="77">
        <v>0</v>
      </c>
      <c r="N215" s="77">
        <v>0.46</v>
      </c>
      <c r="O215" s="77">
        <v>-5.1199999999993508</v>
      </c>
      <c r="P215" s="77">
        <v>-956.24</v>
      </c>
      <c r="Q215" s="77">
        <v>-0.37999999999999995</v>
      </c>
      <c r="R215" s="77">
        <v>-956.62</v>
      </c>
      <c r="S215" s="77">
        <v>-40.67</v>
      </c>
      <c r="T215" s="77">
        <v>0</v>
      </c>
      <c r="U215" s="77">
        <v>0</v>
      </c>
      <c r="V215" s="77">
        <v>0</v>
      </c>
      <c r="W215" s="77">
        <v>0</v>
      </c>
      <c r="X215" s="77">
        <v>7.89</v>
      </c>
      <c r="Y215" s="77">
        <v>26.18</v>
      </c>
      <c r="Z215" s="77">
        <v>19.579999999999998</v>
      </c>
      <c r="AA215" s="77">
        <v>1.96</v>
      </c>
      <c r="AB215" s="77">
        <v>0.04</v>
      </c>
      <c r="AC215" s="77">
        <v>0</v>
      </c>
      <c r="AD215" s="77">
        <v>0</v>
      </c>
      <c r="AE215" s="77">
        <v>0</v>
      </c>
      <c r="AF215" s="77">
        <v>0.8</v>
      </c>
      <c r="AG215" s="77">
        <v>108.45</v>
      </c>
      <c r="AH215" s="77">
        <v>11106.339999999998</v>
      </c>
      <c r="AI215" s="77">
        <v>11214.41</v>
      </c>
      <c r="AJ215" s="77">
        <v>11219.529999999999</v>
      </c>
      <c r="AK215" s="77">
        <v>0</v>
      </c>
      <c r="AL215" s="77">
        <v>923788.70000000007</v>
      </c>
      <c r="AM215" s="77">
        <v>83.375737114923496</v>
      </c>
      <c r="AN215" s="77">
        <v>64.680000000000007</v>
      </c>
      <c r="AO215" s="77">
        <v>5.28</v>
      </c>
      <c r="AP215" s="77">
        <v>396.6</v>
      </c>
      <c r="AQ215" s="77">
        <v>0</v>
      </c>
      <c r="AR215" s="363"/>
      <c r="AS215" s="19">
        <v>44347</v>
      </c>
      <c r="AT215" s="20" t="s">
        <v>4</v>
      </c>
      <c r="AU215" s="40" t="s">
        <v>293</v>
      </c>
      <c r="AV215" s="40">
        <v>2021</v>
      </c>
      <c r="AW215" s="266" t="s">
        <v>196</v>
      </c>
      <c r="AX215" s="380">
        <v>2.94</v>
      </c>
      <c r="AY215" s="380">
        <v>3.1</v>
      </c>
    </row>
    <row r="216" spans="1:51" x14ac:dyDescent="0.25">
      <c r="A216" s="5">
        <v>114</v>
      </c>
      <c r="B216" s="6" t="s">
        <v>76</v>
      </c>
      <c r="C216" s="77">
        <v>15692142.779999999</v>
      </c>
      <c r="D216" s="77">
        <v>10646864.48</v>
      </c>
      <c r="E216" s="77">
        <v>800480.13</v>
      </c>
      <c r="F216" s="77">
        <v>2918118.3899999997</v>
      </c>
      <c r="G216" s="77">
        <v>2853184.2699999996</v>
      </c>
      <c r="H216" s="77">
        <v>17695.07</v>
      </c>
      <c r="I216" s="77">
        <v>1739742.21</v>
      </c>
      <c r="J216" s="77">
        <v>2086747.82</v>
      </c>
      <c r="K216" s="77">
        <v>2186671.5299999998</v>
      </c>
      <c r="L216" s="77">
        <v>1386191.4100000001</v>
      </c>
      <c r="M216" s="77">
        <v>14591407</v>
      </c>
      <c r="N216" s="77">
        <v>4761604.87</v>
      </c>
      <c r="O216" s="77">
        <v>15033242.270000003</v>
      </c>
      <c r="P216" s="77">
        <v>-15759266.629999999</v>
      </c>
      <c r="Q216" s="77">
        <v>14302830.779999997</v>
      </c>
      <c r="R216" s="77">
        <v>-1456435.8500000015</v>
      </c>
      <c r="S216" s="77">
        <v>1474130.92</v>
      </c>
      <c r="T216" s="77">
        <v>70291.22</v>
      </c>
      <c r="U216" s="77">
        <v>0</v>
      </c>
      <c r="V216" s="77">
        <v>0</v>
      </c>
      <c r="W216" s="77">
        <v>0</v>
      </c>
      <c r="X216" s="77">
        <v>4323813.78</v>
      </c>
      <c r="Y216" s="77">
        <v>42585.26</v>
      </c>
      <c r="Z216" s="77">
        <v>123398.01</v>
      </c>
      <c r="AA216" s="77">
        <v>1538485.42</v>
      </c>
      <c r="AB216" s="77">
        <v>6509.31</v>
      </c>
      <c r="AC216" s="77">
        <v>0</v>
      </c>
      <c r="AD216" s="77">
        <v>0</v>
      </c>
      <c r="AE216" s="77">
        <v>0</v>
      </c>
      <c r="AF216" s="77">
        <v>1208996.0900000001</v>
      </c>
      <c r="AG216" s="77">
        <v>15977598.41</v>
      </c>
      <c r="AH216" s="77">
        <v>5562084.9899999993</v>
      </c>
      <c r="AI216" s="77">
        <v>21534168.740000002</v>
      </c>
      <c r="AJ216" s="77">
        <v>6500926.4699999997</v>
      </c>
      <c r="AK216" s="77">
        <v>0</v>
      </c>
      <c r="AL216" s="77">
        <v>-446929.31999999983</v>
      </c>
      <c r="AM216" s="77">
        <v>0.79561204603967206</v>
      </c>
      <c r="AN216" s="77">
        <v>2036498.55</v>
      </c>
      <c r="AO216" s="77">
        <v>881619.84000000008</v>
      </c>
      <c r="AP216" s="77">
        <v>5346900.0299999956</v>
      </c>
      <c r="AQ216" s="77">
        <v>15334864.010000002</v>
      </c>
      <c r="AR216" s="363"/>
      <c r="AS216" s="19">
        <v>44347</v>
      </c>
      <c r="AT216" s="20" t="s">
        <v>4</v>
      </c>
      <c r="AU216" s="40" t="s">
        <v>292</v>
      </c>
      <c r="AV216" s="40">
        <v>2021</v>
      </c>
      <c r="AW216" s="266" t="s">
        <v>154</v>
      </c>
      <c r="AX216" s="380">
        <v>2.94</v>
      </c>
      <c r="AY216" s="380">
        <v>3.1</v>
      </c>
    </row>
    <row r="217" spans="1:51" x14ac:dyDescent="0.25">
      <c r="A217" s="5">
        <v>48</v>
      </c>
      <c r="B217" s="6" t="s">
        <v>77</v>
      </c>
      <c r="C217" s="77">
        <v>580322.44999999995</v>
      </c>
      <c r="D217" s="77">
        <v>482054.54</v>
      </c>
      <c r="E217" s="77">
        <v>104888.5</v>
      </c>
      <c r="F217" s="77">
        <v>69643.31</v>
      </c>
      <c r="G217" s="77">
        <v>423816.27</v>
      </c>
      <c r="H217" s="77">
        <v>120638.04</v>
      </c>
      <c r="I217" s="77">
        <v>110014472.86</v>
      </c>
      <c r="J217" s="77">
        <v>15331593.189999999</v>
      </c>
      <c r="K217" s="77">
        <v>600179.56000000006</v>
      </c>
      <c r="L217" s="77">
        <v>154358.53</v>
      </c>
      <c r="M217" s="77">
        <v>57409.04</v>
      </c>
      <c r="N217" s="77">
        <v>41491343.57</v>
      </c>
      <c r="O217" s="77">
        <v>26991249.269999996</v>
      </c>
      <c r="P217" s="77">
        <v>-27386440.940000001</v>
      </c>
      <c r="Q217" s="77">
        <v>26869886.36999999</v>
      </c>
      <c r="R217" s="77">
        <v>-516554.57000001147</v>
      </c>
      <c r="S217" s="77">
        <v>637192.6400000006</v>
      </c>
      <c r="T217" s="77">
        <v>3234498.89</v>
      </c>
      <c r="U217" s="77">
        <v>0</v>
      </c>
      <c r="V217" s="77">
        <v>1169.57</v>
      </c>
      <c r="W217" s="77">
        <v>0</v>
      </c>
      <c r="X217" s="77">
        <v>79927761.480000004</v>
      </c>
      <c r="Y217" s="77">
        <v>1623.15</v>
      </c>
      <c r="Z217" s="77">
        <v>6039.07</v>
      </c>
      <c r="AA217" s="77">
        <v>82518492.939999998</v>
      </c>
      <c r="AB217" s="77">
        <v>0</v>
      </c>
      <c r="AC217" s="77">
        <v>0</v>
      </c>
      <c r="AD217" s="77">
        <v>0</v>
      </c>
      <c r="AE217" s="77">
        <v>0</v>
      </c>
      <c r="AF217" s="77">
        <v>82.14</v>
      </c>
      <c r="AG217" s="77">
        <v>211767.56999999998</v>
      </c>
      <c r="AH217" s="77">
        <v>41596232.07</v>
      </c>
      <c r="AI217" s="77">
        <v>41804820.939999998</v>
      </c>
      <c r="AJ217" s="77">
        <v>14813571.67</v>
      </c>
      <c r="AK217" s="77">
        <v>0</v>
      </c>
      <c r="AL217" s="77">
        <v>109414293.3</v>
      </c>
      <c r="AM217" s="77">
        <v>183.30259840904944</v>
      </c>
      <c r="AN217" s="77">
        <v>5468.91</v>
      </c>
      <c r="AO217" s="77">
        <v>64174.399999999994</v>
      </c>
      <c r="AP217" s="77">
        <v>414890.10999999993</v>
      </c>
      <c r="AQ217" s="77">
        <v>27307871.479999997</v>
      </c>
      <c r="AR217" s="363"/>
      <c r="AS217" s="19">
        <v>44347</v>
      </c>
      <c r="AT217" s="20" t="s">
        <v>4</v>
      </c>
      <c r="AU217" s="40" t="s">
        <v>292</v>
      </c>
      <c r="AV217" s="40">
        <v>2021</v>
      </c>
      <c r="AW217" s="266" t="s">
        <v>163</v>
      </c>
      <c r="AX217" s="380">
        <v>2.94</v>
      </c>
      <c r="AY217" s="380">
        <v>3.1</v>
      </c>
    </row>
    <row r="218" spans="1:51" ht="30" x14ac:dyDescent="0.25">
      <c r="A218" s="5">
        <v>120</v>
      </c>
      <c r="B218" s="6" t="s">
        <v>78</v>
      </c>
      <c r="C218" s="77">
        <v>406988.16</v>
      </c>
      <c r="D218" s="77">
        <v>894717.2</v>
      </c>
      <c r="E218" s="77">
        <v>290393.34999999998</v>
      </c>
      <c r="F218" s="77">
        <v>45952.12</v>
      </c>
      <c r="G218" s="77">
        <v>319767.31</v>
      </c>
      <c r="H218" s="77">
        <v>-761991.93</v>
      </c>
      <c r="I218" s="77">
        <v>7716574.4900000002</v>
      </c>
      <c r="J218" s="77">
        <v>1850389.25</v>
      </c>
      <c r="K218" s="77">
        <v>299347.96000000002</v>
      </c>
      <c r="L218" s="77">
        <v>8954.61</v>
      </c>
      <c r="M218" s="77">
        <v>150.88</v>
      </c>
      <c r="N218" s="77">
        <v>0</v>
      </c>
      <c r="O218" s="77">
        <v>48050.640000000014</v>
      </c>
      <c r="P218" s="77">
        <v>-901499.1100000001</v>
      </c>
      <c r="Q218" s="77">
        <v>-207.25</v>
      </c>
      <c r="R218" s="77">
        <v>-901706.3600000001</v>
      </c>
      <c r="S218" s="77">
        <v>139714.41999999998</v>
      </c>
      <c r="T218" s="77">
        <v>19769.02</v>
      </c>
      <c r="U218" s="77">
        <v>0</v>
      </c>
      <c r="V218" s="77">
        <v>0</v>
      </c>
      <c r="W218" s="77">
        <v>0</v>
      </c>
      <c r="X218" s="77">
        <v>397144.99</v>
      </c>
      <c r="Y218" s="77">
        <v>4994.99</v>
      </c>
      <c r="Z218" s="77">
        <v>26521.11</v>
      </c>
      <c r="AA218" s="77">
        <v>24403.96</v>
      </c>
      <c r="AB218" s="77">
        <v>140.68</v>
      </c>
      <c r="AC218" s="77">
        <v>0</v>
      </c>
      <c r="AD218" s="77">
        <v>0</v>
      </c>
      <c r="AE218" s="77">
        <v>0</v>
      </c>
      <c r="AF218" s="77">
        <v>221138.84</v>
      </c>
      <c r="AG218" s="77">
        <v>9105.49</v>
      </c>
      <c r="AH218" s="77">
        <v>290393.34999999998</v>
      </c>
      <c r="AI218" s="77">
        <v>299498.83</v>
      </c>
      <c r="AJ218" s="77">
        <v>251448.19</v>
      </c>
      <c r="AK218" s="77">
        <v>0</v>
      </c>
      <c r="AL218" s="77">
        <v>7417226.5300000003</v>
      </c>
      <c r="AM218" s="77">
        <v>25.777942465350357</v>
      </c>
      <c r="AN218" s="77">
        <v>40204.080000000002</v>
      </c>
      <c r="AO218" s="77">
        <v>5748.04</v>
      </c>
      <c r="AP218" s="77">
        <v>471029.21000000008</v>
      </c>
      <c r="AQ218" s="77">
        <v>1006808.9000000001</v>
      </c>
      <c r="AR218" s="363"/>
      <c r="AS218" s="19">
        <v>44347</v>
      </c>
      <c r="AT218" s="20" t="s">
        <v>4</v>
      </c>
      <c r="AU218" s="40" t="s">
        <v>293</v>
      </c>
      <c r="AV218" s="40">
        <v>2021</v>
      </c>
      <c r="AW218" s="266" t="s">
        <v>187</v>
      </c>
      <c r="AX218" s="380">
        <v>2.94</v>
      </c>
      <c r="AY218" s="380">
        <v>3.1</v>
      </c>
    </row>
    <row r="219" spans="1:51" x14ac:dyDescent="0.25">
      <c r="A219" s="5">
        <v>86</v>
      </c>
      <c r="B219" s="6" t="s">
        <v>197</v>
      </c>
      <c r="C219" s="77">
        <v>219.09</v>
      </c>
      <c r="D219" s="77">
        <v>0</v>
      </c>
      <c r="E219" s="77">
        <v>50.65</v>
      </c>
      <c r="F219" s="77">
        <v>9.91</v>
      </c>
      <c r="G219" s="77">
        <v>13987.689999999999</v>
      </c>
      <c r="H219" s="77">
        <v>12335.88</v>
      </c>
      <c r="I219" s="77">
        <v>139222.26999999999</v>
      </c>
      <c r="J219" s="77">
        <v>57198.22</v>
      </c>
      <c r="K219" s="77">
        <v>209.46</v>
      </c>
      <c r="L219" s="77">
        <v>158.79999999999998</v>
      </c>
      <c r="M219" s="77">
        <v>0</v>
      </c>
      <c r="N219" s="77">
        <v>1.33</v>
      </c>
      <c r="O219" s="77">
        <v>103.41999999999996</v>
      </c>
      <c r="P219" s="77">
        <v>-13881.93</v>
      </c>
      <c r="Q219" s="77">
        <v>-0.12999999999999989</v>
      </c>
      <c r="R219" s="77">
        <v>-13882.06</v>
      </c>
      <c r="S219" s="77">
        <v>26217.93</v>
      </c>
      <c r="T219" s="77">
        <v>18656.16</v>
      </c>
      <c r="U219" s="77">
        <v>0</v>
      </c>
      <c r="V219" s="77">
        <v>0</v>
      </c>
      <c r="W219" s="77">
        <v>0</v>
      </c>
      <c r="X219" s="77">
        <v>8020.34</v>
      </c>
      <c r="Y219" s="77">
        <v>285.45999999999998</v>
      </c>
      <c r="Z219" s="77">
        <v>12.47</v>
      </c>
      <c r="AA219" s="77">
        <v>0</v>
      </c>
      <c r="AB219" s="77">
        <v>0.02</v>
      </c>
      <c r="AC219" s="77">
        <v>0</v>
      </c>
      <c r="AD219" s="77">
        <v>0</v>
      </c>
      <c r="AE219" s="77">
        <v>0</v>
      </c>
      <c r="AF219" s="77">
        <v>160.6</v>
      </c>
      <c r="AG219" s="77">
        <v>158.79999999999998</v>
      </c>
      <c r="AH219" s="77">
        <v>51.98</v>
      </c>
      <c r="AI219" s="77">
        <v>209.46999999999997</v>
      </c>
      <c r="AJ219" s="77">
        <v>106.05</v>
      </c>
      <c r="AK219" s="77">
        <v>0</v>
      </c>
      <c r="AL219" s="77">
        <v>139012.81</v>
      </c>
      <c r="AM219" s="77">
        <v>664.67234794232786</v>
      </c>
      <c r="AN219" s="77">
        <v>9.91</v>
      </c>
      <c r="AO219" s="77">
        <v>0</v>
      </c>
      <c r="AP219" s="77">
        <v>113.96000000000001</v>
      </c>
      <c r="AQ219" s="77">
        <v>-1.730000000000004</v>
      </c>
      <c r="AR219" s="363"/>
      <c r="AS219" s="19">
        <v>44347</v>
      </c>
      <c r="AT219" s="20" t="s">
        <v>4</v>
      </c>
      <c r="AU219" s="40" t="s">
        <v>292</v>
      </c>
      <c r="AV219" s="40">
        <v>2021</v>
      </c>
      <c r="AW219" s="266" t="s">
        <v>198</v>
      </c>
      <c r="AX219" s="380">
        <v>2.94</v>
      </c>
      <c r="AY219" s="380">
        <v>3.1</v>
      </c>
    </row>
    <row r="220" spans="1:51" x14ac:dyDescent="0.25">
      <c r="A220" s="5">
        <v>100</v>
      </c>
      <c r="B220" s="6" t="s">
        <v>79</v>
      </c>
      <c r="C220" s="77">
        <v>6252734.9000000004</v>
      </c>
      <c r="D220" s="77">
        <v>1368244.75</v>
      </c>
      <c r="E220" s="77">
        <v>186401.47999999998</v>
      </c>
      <c r="F220" s="77">
        <v>1359485.93</v>
      </c>
      <c r="G220" s="77">
        <v>992384.84000000008</v>
      </c>
      <c r="H220" s="77">
        <v>18178.73</v>
      </c>
      <c r="I220" s="77">
        <v>4122688.63</v>
      </c>
      <c r="J220" s="77">
        <v>1974427.6</v>
      </c>
      <c r="K220" s="77">
        <v>1046333.83</v>
      </c>
      <c r="L220" s="77">
        <v>859932.34000000008</v>
      </c>
      <c r="M220" s="77">
        <v>3551304.44</v>
      </c>
      <c r="N220" s="77">
        <v>678195.23</v>
      </c>
      <c r="O220" s="77">
        <v>4834730.79</v>
      </c>
      <c r="P220" s="77">
        <v>-2302111.4099999983</v>
      </c>
      <c r="Q220" s="77">
        <v>1850665.5099999988</v>
      </c>
      <c r="R220" s="77">
        <v>-451445.89999999944</v>
      </c>
      <c r="S220" s="77">
        <v>469624.61999999988</v>
      </c>
      <c r="T220" s="77">
        <v>31.96</v>
      </c>
      <c r="U220" s="77">
        <v>0</v>
      </c>
      <c r="V220" s="77">
        <v>0</v>
      </c>
      <c r="W220" s="77">
        <v>0</v>
      </c>
      <c r="X220" s="77">
        <v>1771256.02</v>
      </c>
      <c r="Y220" s="77">
        <v>19329.09</v>
      </c>
      <c r="Z220" s="77">
        <v>111171.53</v>
      </c>
      <c r="AA220" s="77">
        <v>1976.83</v>
      </c>
      <c r="AB220" s="77">
        <v>2418.9</v>
      </c>
      <c r="AC220" s="77">
        <v>0</v>
      </c>
      <c r="AD220" s="77">
        <v>0</v>
      </c>
      <c r="AE220" s="77">
        <v>0</v>
      </c>
      <c r="AF220" s="77">
        <v>1166767</v>
      </c>
      <c r="AG220" s="77">
        <v>4411236.78</v>
      </c>
      <c r="AH220" s="77">
        <v>864596.71</v>
      </c>
      <c r="AI220" s="77">
        <v>5274741.45</v>
      </c>
      <c r="AJ220" s="77">
        <v>440010.66</v>
      </c>
      <c r="AK220" s="77">
        <v>0</v>
      </c>
      <c r="AL220" s="77">
        <v>3076354.8</v>
      </c>
      <c r="AM220" s="77">
        <v>3.9401274352373754</v>
      </c>
      <c r="AN220" s="77">
        <v>747340.94</v>
      </c>
      <c r="AO220" s="77">
        <v>612145</v>
      </c>
      <c r="AP220" s="77">
        <v>2221311.09</v>
      </c>
      <c r="AQ220" s="77">
        <v>2171551.7100000004</v>
      </c>
      <c r="AR220" s="363"/>
      <c r="AS220" s="19">
        <v>44347</v>
      </c>
      <c r="AT220" s="20" t="s">
        <v>4</v>
      </c>
      <c r="AU220" s="40" t="s">
        <v>292</v>
      </c>
      <c r="AV220" s="40">
        <v>2021</v>
      </c>
      <c r="AW220" s="266" t="s">
        <v>151</v>
      </c>
      <c r="AX220" s="380">
        <v>2.94</v>
      </c>
      <c r="AY220" s="380">
        <v>3.1</v>
      </c>
    </row>
    <row r="221" spans="1:51" x14ac:dyDescent="0.25">
      <c r="A221" s="5">
        <v>12</v>
      </c>
      <c r="B221" s="6" t="s">
        <v>81</v>
      </c>
      <c r="C221" s="77">
        <v>25764330.18</v>
      </c>
      <c r="D221" s="77">
        <v>14257776.35</v>
      </c>
      <c r="E221" s="77">
        <v>6369139.5</v>
      </c>
      <c r="F221" s="77">
        <v>3176415.84</v>
      </c>
      <c r="G221" s="77">
        <v>7179872.2199999997</v>
      </c>
      <c r="H221" s="77">
        <v>778461.23</v>
      </c>
      <c r="I221" s="77">
        <v>39464057.850000001</v>
      </c>
      <c r="J221" s="77">
        <v>190510385.06999999</v>
      </c>
      <c r="K221" s="77">
        <v>20368715.219999999</v>
      </c>
      <c r="L221" s="77">
        <v>13997199.439999999</v>
      </c>
      <c r="M221" s="77">
        <v>3854150.91</v>
      </c>
      <c r="N221" s="77">
        <v>788034.21</v>
      </c>
      <c r="O221" s="77">
        <v>19214909.789999999</v>
      </c>
      <c r="P221" s="77">
        <v>-18064644.019999996</v>
      </c>
      <c r="Q221" s="77">
        <v>-4269468.17</v>
      </c>
      <c r="R221" s="77">
        <v>-22334112.189999998</v>
      </c>
      <c r="S221" s="77">
        <v>23112573.43</v>
      </c>
      <c r="T221" s="77">
        <v>1344835.82</v>
      </c>
      <c r="U221" s="77">
        <v>0</v>
      </c>
      <c r="V221" s="77">
        <v>0</v>
      </c>
      <c r="W221" s="77">
        <v>0</v>
      </c>
      <c r="X221" s="77">
        <v>30535974.07</v>
      </c>
      <c r="Y221" s="77">
        <v>147239.76999999999</v>
      </c>
      <c r="Z221" s="77">
        <v>654274.63</v>
      </c>
      <c r="AA221" s="77">
        <v>896113.72</v>
      </c>
      <c r="AB221" s="77">
        <v>2638.87</v>
      </c>
      <c r="AC221" s="77">
        <v>0</v>
      </c>
      <c r="AD221" s="77">
        <v>0</v>
      </c>
      <c r="AE221" s="77">
        <v>0</v>
      </c>
      <c r="AF221" s="77">
        <v>7067969.4699999997</v>
      </c>
      <c r="AG221" s="77">
        <v>17851350.360000003</v>
      </c>
      <c r="AH221" s="77">
        <v>7157173.71</v>
      </c>
      <c r="AI221" s="77">
        <v>24954071.16</v>
      </c>
      <c r="AJ221" s="77">
        <v>5741122.1699999999</v>
      </c>
      <c r="AK221" s="77">
        <v>1960.8</v>
      </c>
      <c r="AL221" s="77">
        <v>19095342.630000003</v>
      </c>
      <c r="AM221" s="77">
        <v>1.9374839023352011</v>
      </c>
      <c r="AN221" s="77">
        <v>2008775.96</v>
      </c>
      <c r="AO221" s="77">
        <v>1167639.8800000001</v>
      </c>
      <c r="AP221" s="77">
        <v>12069247.239999998</v>
      </c>
      <c r="AQ221" s="77">
        <v>19777603.18</v>
      </c>
      <c r="AR221" s="363"/>
      <c r="AS221" s="19">
        <v>44347</v>
      </c>
      <c r="AT221" s="20" t="s">
        <v>4</v>
      </c>
      <c r="AU221" s="40" t="s">
        <v>292</v>
      </c>
      <c r="AV221" s="40">
        <v>2021</v>
      </c>
      <c r="AW221" s="266" t="s">
        <v>152</v>
      </c>
      <c r="AX221" s="380">
        <v>2.94</v>
      </c>
      <c r="AY221" s="380">
        <v>3.1</v>
      </c>
    </row>
    <row r="222" spans="1:51" x14ac:dyDescent="0.25">
      <c r="A222" s="5">
        <v>74</v>
      </c>
      <c r="B222" s="6" t="s">
        <v>82</v>
      </c>
      <c r="C222" s="77">
        <v>107983930.17</v>
      </c>
      <c r="D222" s="77">
        <v>92558463.910000011</v>
      </c>
      <c r="E222" s="77">
        <v>3496527.7199999997</v>
      </c>
      <c r="F222" s="77">
        <v>13860487.74</v>
      </c>
      <c r="G222" s="77">
        <v>14549703.66</v>
      </c>
      <c r="H222" s="77">
        <v>-8543107.8499999996</v>
      </c>
      <c r="I222" s="77">
        <v>28868558.789999999</v>
      </c>
      <c r="J222" s="77">
        <v>7458657.9400000004</v>
      </c>
      <c r="K222" s="77">
        <v>7804944.3899999997</v>
      </c>
      <c r="L222" s="77">
        <v>3098316.09</v>
      </c>
      <c r="M222" s="77">
        <v>49625726.030000001</v>
      </c>
      <c r="N222" s="77">
        <v>41712711.019999996</v>
      </c>
      <c r="O222" s="77">
        <v>71341962.089999989</v>
      </c>
      <c r="P222" s="77">
        <v>-84326687.230000004</v>
      </c>
      <c r="Q222" s="77">
        <v>76038755.459999979</v>
      </c>
      <c r="R222" s="77">
        <v>-8287931.7700000256</v>
      </c>
      <c r="S222" s="77">
        <v>-255176.07999999821</v>
      </c>
      <c r="T222" s="77">
        <v>812321</v>
      </c>
      <c r="U222" s="77">
        <v>0</v>
      </c>
      <c r="V222" s="77">
        <v>0</v>
      </c>
      <c r="W222" s="77">
        <v>2401490</v>
      </c>
      <c r="X222" s="77">
        <v>58838451.340000004</v>
      </c>
      <c r="Y222" s="77">
        <v>208408.87</v>
      </c>
      <c r="Z222" s="77">
        <v>1326759.92</v>
      </c>
      <c r="AA222" s="77">
        <v>31125909.75</v>
      </c>
      <c r="AB222" s="77">
        <v>4423.26</v>
      </c>
      <c r="AC222" s="77">
        <v>0</v>
      </c>
      <c r="AD222" s="77">
        <v>0</v>
      </c>
      <c r="AE222" s="77">
        <v>1816565.26</v>
      </c>
      <c r="AF222" s="77">
        <v>27825371.350000001</v>
      </c>
      <c r="AG222" s="77">
        <v>52724042.120000005</v>
      </c>
      <c r="AH222" s="77">
        <v>45209238.729999997</v>
      </c>
      <c r="AI222" s="77">
        <v>97735422.760000005</v>
      </c>
      <c r="AJ222" s="77">
        <v>26406382.02</v>
      </c>
      <c r="AK222" s="77">
        <v>12921.35</v>
      </c>
      <c r="AL222" s="77">
        <v>21063614.399999999</v>
      </c>
      <c r="AM222" s="77">
        <v>3.6987526556867629</v>
      </c>
      <c r="AN222" s="77">
        <v>10854587.73</v>
      </c>
      <c r="AO222" s="77">
        <v>3005900</v>
      </c>
      <c r="AP222" s="77">
        <v>76426869.129999995</v>
      </c>
      <c r="AQ222" s="77">
        <v>132343364.96999998</v>
      </c>
      <c r="AR222" s="363"/>
      <c r="AS222" s="19">
        <v>44347</v>
      </c>
      <c r="AT222" s="20" t="s">
        <v>4</v>
      </c>
      <c r="AU222" s="40" t="s">
        <v>293</v>
      </c>
      <c r="AV222" s="40">
        <v>2021</v>
      </c>
      <c r="AW222" s="266" t="s">
        <v>148</v>
      </c>
      <c r="AX222" s="380">
        <v>2.94</v>
      </c>
      <c r="AY222" s="380">
        <v>3.1</v>
      </c>
    </row>
    <row r="223" spans="1:51" x14ac:dyDescent="0.25">
      <c r="A223" s="5">
        <v>71</v>
      </c>
      <c r="B223" s="6" t="s">
        <v>83</v>
      </c>
      <c r="C223" s="77">
        <v>5793535.3799999999</v>
      </c>
      <c r="D223" s="77">
        <v>1254278.4800000002</v>
      </c>
      <c r="E223" s="77">
        <v>227483.88</v>
      </c>
      <c r="F223" s="77">
        <v>33.85</v>
      </c>
      <c r="G223" s="77">
        <v>971424.77</v>
      </c>
      <c r="H223" s="77">
        <v>477997.29</v>
      </c>
      <c r="I223" s="77">
        <v>12340383.779999999</v>
      </c>
      <c r="J223" s="77">
        <v>10424.299999999999</v>
      </c>
      <c r="K223" s="77">
        <v>232683.64</v>
      </c>
      <c r="L223" s="77">
        <v>5199.7699999999995</v>
      </c>
      <c r="M223" s="77">
        <v>937173.67</v>
      </c>
      <c r="N223" s="77">
        <v>852257.73</v>
      </c>
      <c r="O223" s="77">
        <v>313628.68000000017</v>
      </c>
      <c r="P223" s="77">
        <v>3254169.5999999992</v>
      </c>
      <c r="Q223" s="77">
        <v>-2871819.2800000003</v>
      </c>
      <c r="R223" s="77">
        <v>382350.3199999989</v>
      </c>
      <c r="S223" s="77">
        <v>95646.97</v>
      </c>
      <c r="T223" s="77">
        <v>0</v>
      </c>
      <c r="U223" s="77">
        <v>0</v>
      </c>
      <c r="V223" s="77">
        <v>0</v>
      </c>
      <c r="W223" s="77">
        <v>0</v>
      </c>
      <c r="X223" s="77">
        <v>115472.77</v>
      </c>
      <c r="Y223" s="77">
        <v>19825</v>
      </c>
      <c r="Z223" s="77">
        <v>0.8</v>
      </c>
      <c r="AA223" s="77">
        <v>0</v>
      </c>
      <c r="AB223" s="77">
        <v>0</v>
      </c>
      <c r="AC223" s="77">
        <v>0</v>
      </c>
      <c r="AD223" s="77">
        <v>0</v>
      </c>
      <c r="AE223" s="77">
        <v>0</v>
      </c>
      <c r="AF223" s="77">
        <v>0</v>
      </c>
      <c r="AG223" s="77">
        <v>942373.42999999993</v>
      </c>
      <c r="AH223" s="77">
        <v>1079741.6099999999</v>
      </c>
      <c r="AI223" s="77">
        <v>2022090.06</v>
      </c>
      <c r="AJ223" s="77">
        <v>1708461.38</v>
      </c>
      <c r="AK223" s="77">
        <v>0</v>
      </c>
      <c r="AL223" s="77">
        <v>12107700.139999999</v>
      </c>
      <c r="AM223" s="77">
        <v>53.035029794101547</v>
      </c>
      <c r="AN223" s="77">
        <v>33.85</v>
      </c>
      <c r="AO223" s="77">
        <v>0</v>
      </c>
      <c r="AP223" s="77">
        <v>6554724.96</v>
      </c>
      <c r="AQ223" s="77">
        <v>2329096.7500000005</v>
      </c>
      <c r="AR223" s="363"/>
      <c r="AS223" s="19">
        <v>44347</v>
      </c>
      <c r="AT223" s="20" t="s">
        <v>4</v>
      </c>
      <c r="AU223" s="40" t="s">
        <v>292</v>
      </c>
      <c r="AV223" s="40">
        <v>2021</v>
      </c>
      <c r="AW223" s="266" t="s">
        <v>161</v>
      </c>
      <c r="AX223" s="380">
        <v>2.94</v>
      </c>
      <c r="AY223" s="380">
        <v>3.1</v>
      </c>
    </row>
    <row r="224" spans="1:51" x14ac:dyDescent="0.25">
      <c r="A224" s="5">
        <v>91</v>
      </c>
      <c r="B224" s="6" t="s">
        <v>106</v>
      </c>
      <c r="C224" s="77">
        <v>249348.43</v>
      </c>
      <c r="D224" s="77">
        <v>7275.24</v>
      </c>
      <c r="E224" s="77">
        <v>10004.6</v>
      </c>
      <c r="F224" s="77">
        <v>24145.35</v>
      </c>
      <c r="G224" s="77">
        <v>415057.82</v>
      </c>
      <c r="H224" s="77">
        <v>-2157967.81</v>
      </c>
      <c r="I224" s="77">
        <v>64976983.25</v>
      </c>
      <c r="J224" s="77">
        <v>12223130.470000001</v>
      </c>
      <c r="K224" s="77">
        <v>42587.21</v>
      </c>
      <c r="L224" s="77">
        <v>32136.28</v>
      </c>
      <c r="M224" s="77">
        <v>0</v>
      </c>
      <c r="N224" s="77">
        <v>429716.63</v>
      </c>
      <c r="O224" s="77">
        <v>113606.33000000002</v>
      </c>
      <c r="P224" s="77">
        <v>-310736.30999999994</v>
      </c>
      <c r="Q224" s="77">
        <v>304208.71999999997</v>
      </c>
      <c r="R224" s="77">
        <v>-6527.5899999999674</v>
      </c>
      <c r="S224" s="77">
        <v>-2151440.23</v>
      </c>
      <c r="T224" s="77">
        <v>6.48</v>
      </c>
      <c r="U224" s="77">
        <v>0</v>
      </c>
      <c r="V224" s="77">
        <v>0</v>
      </c>
      <c r="W224" s="77">
        <v>0</v>
      </c>
      <c r="X224" s="77">
        <v>120768.02</v>
      </c>
      <c r="Y224" s="77">
        <v>2704.77</v>
      </c>
      <c r="Z224" s="77">
        <v>42854.48</v>
      </c>
      <c r="AA224" s="77">
        <v>858590.87</v>
      </c>
      <c r="AB224" s="77">
        <v>1265567.3799999999</v>
      </c>
      <c r="AC224" s="77">
        <v>0</v>
      </c>
      <c r="AD224" s="77">
        <v>0</v>
      </c>
      <c r="AE224" s="77">
        <v>0</v>
      </c>
      <c r="AF224" s="77">
        <v>102497.22</v>
      </c>
      <c r="AG224" s="77">
        <v>32136.28</v>
      </c>
      <c r="AH224" s="77">
        <v>439721.23000000004</v>
      </c>
      <c r="AI224" s="77">
        <v>471826.24</v>
      </c>
      <c r="AJ224" s="77">
        <v>358219.91</v>
      </c>
      <c r="AK224" s="77">
        <v>0</v>
      </c>
      <c r="AL224" s="77">
        <v>64934396.039999999</v>
      </c>
      <c r="AM224" s="77">
        <v>1525.739376916215</v>
      </c>
      <c r="AN224" s="77">
        <v>24145.35</v>
      </c>
      <c r="AO224" s="77">
        <v>0</v>
      </c>
      <c r="AP224" s="77">
        <v>219162.21</v>
      </c>
      <c r="AQ224" s="77">
        <v>90695.360000000044</v>
      </c>
      <c r="AR224" s="363"/>
      <c r="AS224" s="19">
        <v>44347</v>
      </c>
      <c r="AT224" s="20" t="s">
        <v>4</v>
      </c>
      <c r="AU224" s="40" t="s">
        <v>293</v>
      </c>
      <c r="AV224" s="40">
        <v>2021</v>
      </c>
      <c r="AW224" s="266" t="s">
        <v>192</v>
      </c>
      <c r="AX224" s="380">
        <v>2.94</v>
      </c>
      <c r="AY224" s="380">
        <v>3.1</v>
      </c>
    </row>
    <row r="225" spans="1:51" x14ac:dyDescent="0.25">
      <c r="A225" s="5">
        <v>73</v>
      </c>
      <c r="B225" s="6" t="s">
        <v>84</v>
      </c>
      <c r="C225" s="77">
        <v>0</v>
      </c>
      <c r="D225" s="77">
        <v>-57637</v>
      </c>
      <c r="E225" s="77">
        <v>0</v>
      </c>
      <c r="F225" s="77">
        <v>0</v>
      </c>
      <c r="G225" s="77">
        <v>161796.64000000001</v>
      </c>
      <c r="H225" s="77">
        <v>-471057.08</v>
      </c>
      <c r="I225" s="77">
        <v>32329.21</v>
      </c>
      <c r="J225" s="77">
        <v>317088.81</v>
      </c>
      <c r="K225" s="77">
        <v>0</v>
      </c>
      <c r="L225" s="77">
        <v>0</v>
      </c>
      <c r="M225" s="77">
        <v>0</v>
      </c>
      <c r="N225" s="77">
        <v>0</v>
      </c>
      <c r="O225" s="77">
        <v>-1427.87</v>
      </c>
      <c r="P225" s="77">
        <v>-102731.77000000002</v>
      </c>
      <c r="Q225" s="77">
        <v>-49885.39</v>
      </c>
      <c r="R225" s="77">
        <v>-152617.16000000003</v>
      </c>
      <c r="S225" s="77">
        <v>-318439.92</v>
      </c>
      <c r="T225" s="77">
        <v>1.87</v>
      </c>
      <c r="U225" s="77">
        <v>0</v>
      </c>
      <c r="V225" s="77">
        <v>0</v>
      </c>
      <c r="W225" s="77">
        <v>0</v>
      </c>
      <c r="X225" s="77">
        <v>299536.81</v>
      </c>
      <c r="Y225" s="77">
        <v>3301.97</v>
      </c>
      <c r="Z225" s="77">
        <v>24.45</v>
      </c>
      <c r="AA225" s="77">
        <v>44.63</v>
      </c>
      <c r="AB225" s="77">
        <v>4.87</v>
      </c>
      <c r="AC225" s="77">
        <v>0</v>
      </c>
      <c r="AD225" s="77">
        <v>0</v>
      </c>
      <c r="AE225" s="77">
        <v>0</v>
      </c>
      <c r="AF225" s="77">
        <v>614602.68000000005</v>
      </c>
      <c r="AG225" s="77">
        <v>0</v>
      </c>
      <c r="AH225" s="77">
        <v>0</v>
      </c>
      <c r="AI225" s="77">
        <v>0</v>
      </c>
      <c r="AJ225" s="77">
        <v>1427.87</v>
      </c>
      <c r="AK225" s="77">
        <v>0</v>
      </c>
      <c r="AL225" s="77">
        <v>32329.21</v>
      </c>
      <c r="AM225" s="5"/>
      <c r="AN225" s="77">
        <v>0</v>
      </c>
      <c r="AO225" s="77">
        <v>0</v>
      </c>
      <c r="AP225" s="77">
        <v>1427.87</v>
      </c>
      <c r="AQ225" s="77">
        <v>-57637</v>
      </c>
      <c r="AR225" s="363"/>
      <c r="AS225" s="19">
        <v>44347</v>
      </c>
      <c r="AT225" s="20" t="s">
        <v>4</v>
      </c>
      <c r="AU225" s="40" t="s">
        <v>293</v>
      </c>
      <c r="AV225" s="40">
        <v>2021</v>
      </c>
      <c r="AW225" s="266" t="s">
        <v>190</v>
      </c>
      <c r="AX225" s="380">
        <v>2.94</v>
      </c>
      <c r="AY225" s="380">
        <v>3.1</v>
      </c>
    </row>
    <row r="226" spans="1:51" x14ac:dyDescent="0.25">
      <c r="A226" s="5">
        <v>46</v>
      </c>
      <c r="B226" s="6" t="s">
        <v>85</v>
      </c>
      <c r="C226" s="77">
        <v>1038295.07</v>
      </c>
      <c r="D226" s="77">
        <v>355529.31</v>
      </c>
      <c r="E226" s="77">
        <v>208859.62</v>
      </c>
      <c r="F226" s="77">
        <v>207632.71</v>
      </c>
      <c r="G226" s="77">
        <v>313677.86</v>
      </c>
      <c r="H226" s="77">
        <v>26923.919999999998</v>
      </c>
      <c r="I226" s="77">
        <v>9127136.3800000008</v>
      </c>
      <c r="J226" s="77">
        <v>1229266.52</v>
      </c>
      <c r="K226" s="77">
        <v>993768.61</v>
      </c>
      <c r="L226" s="77">
        <v>784907.6</v>
      </c>
      <c r="M226" s="77">
        <v>27522.9</v>
      </c>
      <c r="N226" s="77">
        <v>0</v>
      </c>
      <c r="O226" s="77">
        <v>663855.30999999994</v>
      </c>
      <c r="P226" s="77">
        <v>-502400.12</v>
      </c>
      <c r="Q226" s="77">
        <v>-14096.239999999994</v>
      </c>
      <c r="R226" s="77">
        <v>-516496.36</v>
      </c>
      <c r="S226" s="77">
        <v>543420.27</v>
      </c>
      <c r="T226" s="77">
        <v>184510.86</v>
      </c>
      <c r="U226" s="77">
        <v>0</v>
      </c>
      <c r="V226" s="77">
        <v>0</v>
      </c>
      <c r="W226" s="77">
        <v>0</v>
      </c>
      <c r="X226" s="77">
        <v>375439.4</v>
      </c>
      <c r="Y226" s="77">
        <v>6401.59</v>
      </c>
      <c r="Z226" s="77">
        <v>1748.77</v>
      </c>
      <c r="AA226" s="77">
        <v>5677.56</v>
      </c>
      <c r="AB226" s="77">
        <v>2702.07</v>
      </c>
      <c r="AC226" s="77">
        <v>0</v>
      </c>
      <c r="AD226" s="77">
        <v>0</v>
      </c>
      <c r="AE226" s="77">
        <v>0</v>
      </c>
      <c r="AF226" s="77">
        <v>0</v>
      </c>
      <c r="AG226" s="77">
        <v>812430.51</v>
      </c>
      <c r="AH226" s="77">
        <v>208859.62</v>
      </c>
      <c r="AI226" s="77">
        <v>1020737.1599999999</v>
      </c>
      <c r="AJ226" s="77">
        <v>356881.85</v>
      </c>
      <c r="AK226" s="77">
        <v>0</v>
      </c>
      <c r="AL226" s="77">
        <v>8133367.7700000005</v>
      </c>
      <c r="AM226" s="77">
        <v>9.1843677573997837</v>
      </c>
      <c r="AN226" s="77">
        <v>123630.9</v>
      </c>
      <c r="AO226" s="77">
        <v>84001.81</v>
      </c>
      <c r="AP226" s="77">
        <v>461625.34000000008</v>
      </c>
      <c r="AQ226" s="77">
        <v>442714.87000000005</v>
      </c>
      <c r="AR226" s="363"/>
      <c r="AS226" s="19">
        <v>44347</v>
      </c>
      <c r="AT226" s="20" t="s">
        <v>4</v>
      </c>
      <c r="AU226" s="40" t="s">
        <v>292</v>
      </c>
      <c r="AV226" s="40">
        <v>2021</v>
      </c>
      <c r="AW226" s="266" t="s">
        <v>176</v>
      </c>
      <c r="AX226" s="380">
        <v>2.94</v>
      </c>
      <c r="AY226" s="380">
        <v>3.1</v>
      </c>
    </row>
    <row r="227" spans="1:51" x14ac:dyDescent="0.25">
      <c r="A227" s="5">
        <v>51</v>
      </c>
      <c r="B227" s="6" t="s">
        <v>86</v>
      </c>
      <c r="C227" s="77">
        <v>1316719.06</v>
      </c>
      <c r="D227" s="77">
        <v>172429.16</v>
      </c>
      <c r="E227" s="77">
        <v>1341283.82</v>
      </c>
      <c r="F227" s="77">
        <v>143608.28</v>
      </c>
      <c r="G227" s="77">
        <v>1481246.27</v>
      </c>
      <c r="H227" s="77">
        <v>882063.87</v>
      </c>
      <c r="I227" s="77">
        <v>10269993.970000001</v>
      </c>
      <c r="J227" s="77">
        <v>18661254.050000001</v>
      </c>
      <c r="K227" s="77">
        <v>1919509.86</v>
      </c>
      <c r="L227" s="77">
        <v>578226.04</v>
      </c>
      <c r="M227" s="77">
        <v>305610.05</v>
      </c>
      <c r="N227" s="77">
        <v>169556.3</v>
      </c>
      <c r="O227" s="77">
        <v>1686359.03</v>
      </c>
      <c r="P227" s="77">
        <v>-2166923.6799999997</v>
      </c>
      <c r="Q227" s="77">
        <v>-3867.0499999999811</v>
      </c>
      <c r="R227" s="77">
        <v>-2170790.7299999995</v>
      </c>
      <c r="S227" s="77">
        <v>3052854.5999999996</v>
      </c>
      <c r="T227" s="77">
        <v>0.56999999999999995</v>
      </c>
      <c r="U227" s="77">
        <v>0</v>
      </c>
      <c r="V227" s="77">
        <v>0</v>
      </c>
      <c r="W227" s="77">
        <v>0</v>
      </c>
      <c r="X227" s="77">
        <v>13490532.42</v>
      </c>
      <c r="Y227" s="77">
        <v>25733.45</v>
      </c>
      <c r="Z227" s="77">
        <v>34175.79</v>
      </c>
      <c r="AA227" s="77">
        <v>1883703.79</v>
      </c>
      <c r="AB227" s="77">
        <v>3219.94</v>
      </c>
      <c r="AC227" s="77">
        <v>0</v>
      </c>
      <c r="AD227" s="77">
        <v>0</v>
      </c>
      <c r="AE227" s="77">
        <v>0</v>
      </c>
      <c r="AF227" s="77">
        <v>8490845.4100000001</v>
      </c>
      <c r="AG227" s="77">
        <v>883836.09</v>
      </c>
      <c r="AH227" s="77">
        <v>1510840.12</v>
      </c>
      <c r="AI227" s="77">
        <v>2394547.19</v>
      </c>
      <c r="AJ227" s="77">
        <v>708188.15999999992</v>
      </c>
      <c r="AK227" s="77">
        <v>0</v>
      </c>
      <c r="AL227" s="77">
        <v>8350484.1100000003</v>
      </c>
      <c r="AM227" s="77">
        <v>5.3503210293486072</v>
      </c>
      <c r="AN227" s="77">
        <v>93689.790000000008</v>
      </c>
      <c r="AO227" s="77">
        <v>49918.47</v>
      </c>
      <c r="AP227" s="77">
        <v>646689.77</v>
      </c>
      <c r="AQ227" s="77">
        <v>1188758.8999999999</v>
      </c>
      <c r="AR227" s="363"/>
      <c r="AS227" s="19">
        <v>44347</v>
      </c>
      <c r="AT227" s="20" t="s">
        <v>4</v>
      </c>
      <c r="AU227" s="40" t="s">
        <v>292</v>
      </c>
      <c r="AV227" s="40">
        <v>2021</v>
      </c>
      <c r="AW227" s="266" t="s">
        <v>179</v>
      </c>
      <c r="AX227" s="380">
        <v>2.94</v>
      </c>
      <c r="AY227" s="380">
        <v>3.1</v>
      </c>
    </row>
    <row r="228" spans="1:51" x14ac:dyDescent="0.25">
      <c r="A228" s="5">
        <v>117</v>
      </c>
      <c r="B228" s="6" t="s">
        <v>87</v>
      </c>
      <c r="C228" s="77">
        <v>20038956.380000003</v>
      </c>
      <c r="D228" s="77">
        <v>12967674.470000001</v>
      </c>
      <c r="E228" s="77">
        <v>340759.03</v>
      </c>
      <c r="F228" s="77">
        <v>2687909.23</v>
      </c>
      <c r="G228" s="77">
        <v>5205569.46</v>
      </c>
      <c r="H228" s="77">
        <v>101.77</v>
      </c>
      <c r="I228" s="77">
        <v>13169744.49</v>
      </c>
      <c r="J228" s="77">
        <v>2860646.83</v>
      </c>
      <c r="K228" s="77">
        <v>1085215.22</v>
      </c>
      <c r="L228" s="77">
        <v>744456.19000000006</v>
      </c>
      <c r="M228" s="77">
        <v>11709460.630000001</v>
      </c>
      <c r="N228" s="77">
        <v>9040562.6600000001</v>
      </c>
      <c r="O228" s="77">
        <v>13465366.210000001</v>
      </c>
      <c r="P228" s="77">
        <v>-14287562.989999998</v>
      </c>
      <c r="Q228" s="77">
        <v>14273504.449999997</v>
      </c>
      <c r="R228" s="77">
        <v>-14058.540000000969</v>
      </c>
      <c r="S228" s="77">
        <v>14160.320000000298</v>
      </c>
      <c r="T228" s="77">
        <v>1904.11</v>
      </c>
      <c r="U228" s="77">
        <v>0</v>
      </c>
      <c r="V228" s="77">
        <v>0</v>
      </c>
      <c r="W228" s="77">
        <v>34276.800000000003</v>
      </c>
      <c r="X228" s="77">
        <v>2486808.96</v>
      </c>
      <c r="Y228" s="77">
        <v>51830.2</v>
      </c>
      <c r="Z228" s="77">
        <v>384402.73</v>
      </c>
      <c r="AA228" s="77">
        <v>1034352.05</v>
      </c>
      <c r="AB228" s="77">
        <v>17763.79</v>
      </c>
      <c r="AC228" s="77">
        <v>0</v>
      </c>
      <c r="AD228" s="77">
        <v>0</v>
      </c>
      <c r="AE228" s="77">
        <v>0</v>
      </c>
      <c r="AF228" s="77">
        <v>1020480.77</v>
      </c>
      <c r="AG228" s="77">
        <v>12453916.82</v>
      </c>
      <c r="AH228" s="77">
        <v>9381321.6900000013</v>
      </c>
      <c r="AI228" s="77">
        <v>21834214.710000001</v>
      </c>
      <c r="AJ228" s="77">
        <v>8368848.5</v>
      </c>
      <c r="AK228" s="77">
        <v>0</v>
      </c>
      <c r="AL228" s="77">
        <v>12084529.27</v>
      </c>
      <c r="AM228" s="77">
        <v>12.135606142715176</v>
      </c>
      <c r="AN228" s="77">
        <v>2562451.1399999997</v>
      </c>
      <c r="AO228" s="77">
        <v>125458.1</v>
      </c>
      <c r="AP228" s="77">
        <v>13840018.810000002</v>
      </c>
      <c r="AQ228" s="77">
        <v>20234103.109999999</v>
      </c>
      <c r="AR228" s="363"/>
      <c r="AS228" s="19">
        <v>44347</v>
      </c>
      <c r="AT228" s="20" t="s">
        <v>4</v>
      </c>
      <c r="AU228" s="40" t="s">
        <v>292</v>
      </c>
      <c r="AV228" s="40">
        <v>2021</v>
      </c>
      <c r="AW228" s="266" t="s">
        <v>155</v>
      </c>
      <c r="AX228" s="380">
        <v>2.94</v>
      </c>
      <c r="AY228" s="380">
        <v>3.1</v>
      </c>
    </row>
    <row r="229" spans="1:51" x14ac:dyDescent="0.25">
      <c r="A229" s="5">
        <v>78</v>
      </c>
      <c r="B229" s="6" t="s">
        <v>88</v>
      </c>
      <c r="C229" s="77">
        <v>52964.28</v>
      </c>
      <c r="D229" s="77">
        <v>0</v>
      </c>
      <c r="E229" s="77">
        <v>3.21</v>
      </c>
      <c r="F229" s="77">
        <v>8324.3799999999992</v>
      </c>
      <c r="G229" s="77">
        <v>79840.600000000006</v>
      </c>
      <c r="H229" s="77">
        <v>54208.99</v>
      </c>
      <c r="I229" s="77">
        <v>1330713.92</v>
      </c>
      <c r="J229" s="77">
        <v>155574.04</v>
      </c>
      <c r="K229" s="77">
        <v>19381.439999999999</v>
      </c>
      <c r="L229" s="77">
        <v>19378.22</v>
      </c>
      <c r="M229" s="77">
        <v>44037.94</v>
      </c>
      <c r="N229" s="77">
        <v>0</v>
      </c>
      <c r="O229" s="77">
        <v>31412.95</v>
      </c>
      <c r="P229" s="77">
        <v>-66613.650000000009</v>
      </c>
      <c r="Q229" s="77">
        <v>1221.1899999999951</v>
      </c>
      <c r="R229" s="77">
        <v>-65392.460000000014</v>
      </c>
      <c r="S229" s="77">
        <v>119601.43999999999</v>
      </c>
      <c r="T229" s="77">
        <v>22663.11</v>
      </c>
      <c r="U229" s="77">
        <v>15.83</v>
      </c>
      <c r="V229" s="77">
        <v>0</v>
      </c>
      <c r="W229" s="77">
        <v>0</v>
      </c>
      <c r="X229" s="77">
        <v>101642.99</v>
      </c>
      <c r="Y229" s="77">
        <v>1572.65</v>
      </c>
      <c r="Z229" s="77">
        <v>2239.31</v>
      </c>
      <c r="AA229" s="77">
        <v>435.24</v>
      </c>
      <c r="AB229" s="77">
        <v>11.38</v>
      </c>
      <c r="AC229" s="77">
        <v>0</v>
      </c>
      <c r="AD229" s="77">
        <v>0</v>
      </c>
      <c r="AE229" s="77">
        <v>0</v>
      </c>
      <c r="AF229" s="77">
        <v>461.91</v>
      </c>
      <c r="AG229" s="77">
        <v>63416.17</v>
      </c>
      <c r="AH229" s="77">
        <v>3.21</v>
      </c>
      <c r="AI229" s="77">
        <v>63408.35</v>
      </c>
      <c r="AJ229" s="77">
        <v>31995.4</v>
      </c>
      <c r="AK229" s="77">
        <v>0</v>
      </c>
      <c r="AL229" s="77">
        <v>1311332.48</v>
      </c>
      <c r="AM229" s="77">
        <v>68.65918734624465</v>
      </c>
      <c r="AN229" s="77">
        <v>6717.1699999999992</v>
      </c>
      <c r="AO229" s="77">
        <v>1607.21</v>
      </c>
      <c r="AP229" s="77">
        <v>21553.39</v>
      </c>
      <c r="AQ229" s="77">
        <v>2.0699999999999998</v>
      </c>
      <c r="AR229" s="363"/>
      <c r="AS229" s="19">
        <v>44347</v>
      </c>
      <c r="AT229" s="20" t="s">
        <v>4</v>
      </c>
      <c r="AU229" s="40" t="s">
        <v>292</v>
      </c>
      <c r="AV229" s="40">
        <v>2021</v>
      </c>
      <c r="AW229" s="266" t="s">
        <v>185</v>
      </c>
      <c r="AX229" s="380">
        <v>2.94</v>
      </c>
      <c r="AY229" s="380">
        <v>3.1</v>
      </c>
    </row>
    <row r="230" spans="1:51" x14ac:dyDescent="0.25">
      <c r="A230" s="5">
        <v>80</v>
      </c>
      <c r="B230" s="6" t="s">
        <v>89</v>
      </c>
      <c r="C230" s="77">
        <v>49876481.75</v>
      </c>
      <c r="D230" s="77">
        <v>25510172.82</v>
      </c>
      <c r="E230" s="77">
        <v>1322833.4100000001</v>
      </c>
      <c r="F230" s="77">
        <v>5428381.71</v>
      </c>
      <c r="G230" s="77">
        <v>13328060.380000001</v>
      </c>
      <c r="H230" s="77">
        <v>7710.08</v>
      </c>
      <c r="I230" s="77">
        <v>29129546.699999999</v>
      </c>
      <c r="J230" s="77">
        <v>30710829.09</v>
      </c>
      <c r="K230" s="77">
        <v>2240132.6</v>
      </c>
      <c r="L230" s="77">
        <v>917299.19</v>
      </c>
      <c r="M230" s="77">
        <v>19032046.199999999</v>
      </c>
      <c r="N230" s="77">
        <v>219054199.68000001</v>
      </c>
      <c r="O230" s="77">
        <v>163331854.14000002</v>
      </c>
      <c r="P230" s="77">
        <v>-157721987.30000001</v>
      </c>
      <c r="Q230" s="77">
        <v>155891612.08000001</v>
      </c>
      <c r="R230" s="77">
        <v>-1830375.2199999988</v>
      </c>
      <c r="S230" s="77">
        <v>1838085.2800000012</v>
      </c>
      <c r="T230" s="77">
        <v>2091.52</v>
      </c>
      <c r="U230" s="77">
        <v>0</v>
      </c>
      <c r="V230" s="77">
        <v>0</v>
      </c>
      <c r="W230" s="77">
        <v>128894.38</v>
      </c>
      <c r="X230" s="77">
        <v>17514945.829999998</v>
      </c>
      <c r="Y230" s="77">
        <v>194713.98</v>
      </c>
      <c r="Z230" s="77">
        <v>725912.86</v>
      </c>
      <c r="AA230" s="77">
        <v>14202452.640000001</v>
      </c>
      <c r="AB230" s="77">
        <v>45037.440000000002</v>
      </c>
      <c r="AC230" s="77">
        <v>0</v>
      </c>
      <c r="AD230" s="77">
        <v>0</v>
      </c>
      <c r="AE230" s="77">
        <v>0</v>
      </c>
      <c r="AF230" s="77">
        <v>639729.52</v>
      </c>
      <c r="AG230" s="77">
        <v>19949345.390000001</v>
      </c>
      <c r="AH230" s="77">
        <v>220377033.09</v>
      </c>
      <c r="AI230" s="77">
        <v>240308672.86000001</v>
      </c>
      <c r="AJ230" s="77">
        <v>76976818.719999999</v>
      </c>
      <c r="AK230" s="77">
        <v>0</v>
      </c>
      <c r="AL230" s="77">
        <v>26889414.099999998</v>
      </c>
      <c r="AM230" s="77">
        <v>13.003492159348067</v>
      </c>
      <c r="AN230" s="77">
        <v>4543778.12</v>
      </c>
      <c r="AO230" s="77">
        <v>884603.59000000008</v>
      </c>
      <c r="AP230" s="77">
        <v>35589998.11999999</v>
      </c>
      <c r="AQ230" s="77">
        <v>174555543.31999999</v>
      </c>
      <c r="AR230" s="363"/>
      <c r="AS230" s="19">
        <v>44347</v>
      </c>
      <c r="AT230" s="20" t="s">
        <v>4</v>
      </c>
      <c r="AU230" s="40" t="s">
        <v>292</v>
      </c>
      <c r="AV230" s="40">
        <v>2021</v>
      </c>
      <c r="AW230" s="266" t="s">
        <v>288</v>
      </c>
      <c r="AX230" s="380">
        <v>2.94</v>
      </c>
      <c r="AY230" s="380">
        <v>3.1</v>
      </c>
    </row>
    <row r="231" spans="1:51" x14ac:dyDescent="0.25">
      <c r="A231" s="5">
        <v>2</v>
      </c>
      <c r="B231" s="6" t="s">
        <v>90</v>
      </c>
      <c r="C231" s="77">
        <v>1008138.64</v>
      </c>
      <c r="D231" s="77">
        <v>9766.94</v>
      </c>
      <c r="E231" s="77">
        <v>3504.38</v>
      </c>
      <c r="F231" s="77">
        <v>1393.8100000000002</v>
      </c>
      <c r="G231" s="77">
        <v>624686.98</v>
      </c>
      <c r="H231" s="77">
        <v>312295.53999999998</v>
      </c>
      <c r="I231" s="77">
        <v>5210768.58</v>
      </c>
      <c r="J231" s="77">
        <v>4382063.12</v>
      </c>
      <c r="K231" s="77">
        <v>49895.95</v>
      </c>
      <c r="L231" s="77">
        <v>46391.57</v>
      </c>
      <c r="M231" s="77">
        <v>64.739999999999995</v>
      </c>
      <c r="N231" s="77">
        <v>3.19</v>
      </c>
      <c r="O231" s="77">
        <v>33534.859999999993</v>
      </c>
      <c r="P231" s="77">
        <v>338756.05</v>
      </c>
      <c r="Q231" s="77">
        <v>-249929.71</v>
      </c>
      <c r="R231" s="77">
        <v>88826.34</v>
      </c>
      <c r="S231" s="77">
        <v>223469.21000000002</v>
      </c>
      <c r="T231" s="77">
        <v>13033.89</v>
      </c>
      <c r="U231" s="77">
        <v>0</v>
      </c>
      <c r="V231" s="77">
        <v>0</v>
      </c>
      <c r="W231" s="77">
        <v>271145.65000000002</v>
      </c>
      <c r="X231" s="77">
        <v>6900.42</v>
      </c>
      <c r="Y231" s="77">
        <v>12667.36</v>
      </c>
      <c r="Z231" s="77">
        <v>339.09</v>
      </c>
      <c r="AA231" s="77">
        <v>49348.75</v>
      </c>
      <c r="AB231" s="77">
        <v>0</v>
      </c>
      <c r="AC231" s="77">
        <v>0</v>
      </c>
      <c r="AD231" s="77">
        <v>0</v>
      </c>
      <c r="AE231" s="77">
        <v>0</v>
      </c>
      <c r="AF231" s="77">
        <v>5255.54</v>
      </c>
      <c r="AG231" s="77">
        <v>46456.31</v>
      </c>
      <c r="AH231" s="77">
        <v>3507.57</v>
      </c>
      <c r="AI231" s="77">
        <v>49905.99</v>
      </c>
      <c r="AJ231" s="77">
        <v>16371.130000000001</v>
      </c>
      <c r="AK231" s="77">
        <v>0</v>
      </c>
      <c r="AL231" s="77">
        <v>5160872.63</v>
      </c>
      <c r="AM231" s="77">
        <v>104.4326960404602</v>
      </c>
      <c r="AN231" s="77">
        <v>1393.8100000000002</v>
      </c>
      <c r="AO231" s="77">
        <v>0</v>
      </c>
      <c r="AP231" s="77">
        <v>974525.15</v>
      </c>
      <c r="AQ231" s="77">
        <v>9688.32</v>
      </c>
      <c r="AR231" s="363"/>
      <c r="AS231" s="19">
        <v>44347</v>
      </c>
      <c r="AT231" s="20" t="s">
        <v>4</v>
      </c>
      <c r="AU231" s="40" t="s">
        <v>292</v>
      </c>
      <c r="AV231" s="40">
        <v>2021</v>
      </c>
      <c r="AW231" s="266" t="s">
        <v>168</v>
      </c>
      <c r="AX231" s="380">
        <v>2.94</v>
      </c>
      <c r="AY231" s="380">
        <v>3.1</v>
      </c>
    </row>
    <row r="232" spans="1:51" x14ac:dyDescent="0.25">
      <c r="A232" s="5">
        <v>115</v>
      </c>
      <c r="B232" s="6" t="s">
        <v>290</v>
      </c>
      <c r="C232" s="77">
        <v>114.44</v>
      </c>
      <c r="D232" s="77">
        <v>0</v>
      </c>
      <c r="E232" s="77">
        <v>0</v>
      </c>
      <c r="F232" s="77">
        <v>0</v>
      </c>
      <c r="G232" s="77">
        <v>43272.45</v>
      </c>
      <c r="H232" s="77">
        <v>246254.57</v>
      </c>
      <c r="I232" s="77">
        <v>138213.20000000001</v>
      </c>
      <c r="J232" s="77">
        <v>453181.66</v>
      </c>
      <c r="K232" s="77">
        <v>96.13</v>
      </c>
      <c r="L232" s="77">
        <v>96.13000000000001</v>
      </c>
      <c r="M232" s="77">
        <v>0</v>
      </c>
      <c r="N232" s="77">
        <v>0</v>
      </c>
      <c r="O232" s="77">
        <v>81.38000000000001</v>
      </c>
      <c r="P232" s="77">
        <v>-43239.39</v>
      </c>
      <c r="Q232" s="77">
        <v>0</v>
      </c>
      <c r="R232" s="77">
        <v>-43239.39</v>
      </c>
      <c r="S232" s="77">
        <v>289493.94999999995</v>
      </c>
      <c r="T232" s="77">
        <v>14.27</v>
      </c>
      <c r="U232" s="77">
        <v>0</v>
      </c>
      <c r="V232" s="77">
        <v>0</v>
      </c>
      <c r="W232" s="77">
        <v>0</v>
      </c>
      <c r="X232" s="77">
        <v>291360.83</v>
      </c>
      <c r="Y232" s="77">
        <v>883.11</v>
      </c>
      <c r="Z232" s="77">
        <v>447.13</v>
      </c>
      <c r="AA232" s="77">
        <v>0</v>
      </c>
      <c r="AB232" s="77">
        <v>0.02</v>
      </c>
      <c r="AC232" s="77">
        <v>0</v>
      </c>
      <c r="AD232" s="77">
        <v>0</v>
      </c>
      <c r="AE232" s="77">
        <v>550.9</v>
      </c>
      <c r="AF232" s="77">
        <v>0</v>
      </c>
      <c r="AG232" s="77">
        <v>96.13000000000001</v>
      </c>
      <c r="AH232" s="77">
        <v>0</v>
      </c>
      <c r="AI232" s="77">
        <v>95.76</v>
      </c>
      <c r="AJ232" s="77">
        <v>14.38</v>
      </c>
      <c r="AK232" s="77">
        <v>0</v>
      </c>
      <c r="AL232" s="77">
        <v>138117.07</v>
      </c>
      <c r="AM232" s="77">
        <v>1437.7738479142829</v>
      </c>
      <c r="AN232" s="77">
        <v>0</v>
      </c>
      <c r="AO232" s="77">
        <v>0</v>
      </c>
      <c r="AP232" s="77">
        <v>33.069999999999979</v>
      </c>
      <c r="AQ232" s="77">
        <v>0</v>
      </c>
      <c r="AR232" s="363"/>
      <c r="AS232" s="19">
        <v>44347</v>
      </c>
      <c r="AT232" s="20" t="s">
        <v>4</v>
      </c>
      <c r="AU232" s="40" t="s">
        <v>292</v>
      </c>
      <c r="AV232" s="40">
        <v>2021</v>
      </c>
      <c r="AW232" s="266" t="s">
        <v>291</v>
      </c>
      <c r="AX232" s="380">
        <v>2.94</v>
      </c>
      <c r="AY232" s="380">
        <v>3.1</v>
      </c>
    </row>
    <row r="233" spans="1:51" x14ac:dyDescent="0.25">
      <c r="A233" s="5">
        <v>106</v>
      </c>
      <c r="B233" s="6" t="s">
        <v>92</v>
      </c>
      <c r="C233" s="77">
        <v>715672.62</v>
      </c>
      <c r="D233" s="77">
        <v>34.020000000000003</v>
      </c>
      <c r="E233" s="77">
        <v>4294.92</v>
      </c>
      <c r="F233" s="77">
        <v>89056.66</v>
      </c>
      <c r="G233" s="77">
        <v>194822.28999999998</v>
      </c>
      <c r="H233" s="77">
        <v>105.37</v>
      </c>
      <c r="I233" s="77">
        <v>396625.86</v>
      </c>
      <c r="J233" s="77">
        <v>115265.02</v>
      </c>
      <c r="K233" s="77">
        <v>154798.6</v>
      </c>
      <c r="L233" s="77">
        <v>150651.17000000001</v>
      </c>
      <c r="M233" s="77">
        <v>315865.58999999997</v>
      </c>
      <c r="N233" s="77">
        <v>9.01</v>
      </c>
      <c r="O233" s="77">
        <v>406441.13</v>
      </c>
      <c r="P233" s="77">
        <v>25318.519999999786</v>
      </c>
      <c r="Q233" s="77">
        <v>27868.209999999985</v>
      </c>
      <c r="R233" s="77">
        <v>53186.72999999977</v>
      </c>
      <c r="S233" s="77">
        <v>-53081.36</v>
      </c>
      <c r="T233" s="77">
        <v>3.72</v>
      </c>
      <c r="U233" s="77">
        <v>0</v>
      </c>
      <c r="V233" s="77">
        <v>0</v>
      </c>
      <c r="W233" s="77">
        <v>0</v>
      </c>
      <c r="X233" s="77">
        <v>104804.17</v>
      </c>
      <c r="Y233" s="77">
        <v>3850.32</v>
      </c>
      <c r="Z233" s="77">
        <v>2097.84</v>
      </c>
      <c r="AA233" s="77">
        <v>12111</v>
      </c>
      <c r="AB233" s="77">
        <v>982.26</v>
      </c>
      <c r="AC233" s="77">
        <v>0</v>
      </c>
      <c r="AD233" s="77">
        <v>0</v>
      </c>
      <c r="AE233" s="77">
        <v>0</v>
      </c>
      <c r="AF233" s="77">
        <v>138847.82</v>
      </c>
      <c r="AG233" s="77">
        <v>466369.28000000003</v>
      </c>
      <c r="AH233" s="77">
        <v>4303.9299999999994</v>
      </c>
      <c r="AI233" s="77">
        <v>470618.39</v>
      </c>
      <c r="AJ233" s="77">
        <v>64177.26</v>
      </c>
      <c r="AK233" s="77">
        <v>0</v>
      </c>
      <c r="AL233" s="77">
        <v>241827.25999999998</v>
      </c>
      <c r="AM233" s="77">
        <v>2.5622057305427823</v>
      </c>
      <c r="AN233" s="77">
        <v>60790.939999999995</v>
      </c>
      <c r="AO233" s="77">
        <v>28265.72</v>
      </c>
      <c r="AP233" s="77">
        <v>313524.08999999991</v>
      </c>
      <c r="AQ233" s="77">
        <v>4326.62</v>
      </c>
      <c r="AR233" s="363"/>
      <c r="AS233" s="19">
        <v>44347</v>
      </c>
      <c r="AT233" s="20" t="s">
        <v>4</v>
      </c>
      <c r="AU233" s="40" t="s">
        <v>292</v>
      </c>
      <c r="AV233" s="40">
        <v>2021</v>
      </c>
      <c r="AW233" s="266" t="s">
        <v>172</v>
      </c>
      <c r="AX233" s="380">
        <v>2.94</v>
      </c>
      <c r="AY233" s="380">
        <v>3.1</v>
      </c>
    </row>
    <row r="234" spans="1:51" x14ac:dyDescent="0.25">
      <c r="A234" s="5">
        <v>118</v>
      </c>
      <c r="B234" s="6" t="s">
        <v>93</v>
      </c>
      <c r="C234" s="77">
        <v>5296207.209999999</v>
      </c>
      <c r="D234" s="77">
        <v>1112880.03</v>
      </c>
      <c r="E234" s="77">
        <v>206612.33000000002</v>
      </c>
      <c r="F234" s="77">
        <v>281967.55</v>
      </c>
      <c r="G234" s="77">
        <v>940177.59</v>
      </c>
      <c r="H234" s="77">
        <v>10734.57</v>
      </c>
      <c r="I234" s="77">
        <v>3842197.43</v>
      </c>
      <c r="J234" s="77">
        <v>869494.16</v>
      </c>
      <c r="K234" s="77">
        <v>824036.24</v>
      </c>
      <c r="L234" s="77">
        <v>617423.9</v>
      </c>
      <c r="M234" s="77">
        <v>1705925.46</v>
      </c>
      <c r="N234" s="77">
        <v>1647501.0699999998</v>
      </c>
      <c r="O234" s="77">
        <v>3407477.3000000003</v>
      </c>
      <c r="P234" s="77">
        <v>-446295.26000000129</v>
      </c>
      <c r="Q234" s="77">
        <v>649397.87000000069</v>
      </c>
      <c r="R234" s="77">
        <v>203102.6099999994</v>
      </c>
      <c r="S234" s="77">
        <v>-192368.02000000002</v>
      </c>
      <c r="T234" s="77">
        <v>90.84</v>
      </c>
      <c r="U234" s="77">
        <v>0</v>
      </c>
      <c r="V234" s="77">
        <v>0</v>
      </c>
      <c r="W234" s="77">
        <v>3851.41</v>
      </c>
      <c r="X234" s="77">
        <v>176450.3</v>
      </c>
      <c r="Y234" s="77">
        <v>14831.5</v>
      </c>
      <c r="Z234" s="77">
        <v>17588.73</v>
      </c>
      <c r="AA234" s="77">
        <v>316012.15999999997</v>
      </c>
      <c r="AB234" s="77">
        <v>2667.16</v>
      </c>
      <c r="AC234" s="77">
        <v>0</v>
      </c>
      <c r="AD234" s="77">
        <v>0</v>
      </c>
      <c r="AE234" s="77">
        <v>21655.040000000001</v>
      </c>
      <c r="AF234" s="77">
        <v>5.98</v>
      </c>
      <c r="AG234" s="77">
        <v>2323349.3600000003</v>
      </c>
      <c r="AH234" s="77">
        <v>1854113.4</v>
      </c>
      <c r="AI234" s="77">
        <v>4177410.0900000003</v>
      </c>
      <c r="AJ234" s="77">
        <v>769932.78999999992</v>
      </c>
      <c r="AK234" s="77">
        <v>0</v>
      </c>
      <c r="AL234" s="77">
        <v>3018161.1900000004</v>
      </c>
      <c r="AM234" s="77">
        <v>4.6626558924156054</v>
      </c>
      <c r="AN234" s="77">
        <v>180224.41</v>
      </c>
      <c r="AO234" s="77">
        <v>101743.15</v>
      </c>
      <c r="AP234" s="77">
        <v>3477255.4699999983</v>
      </c>
      <c r="AQ234" s="77">
        <v>2701405.5799999996</v>
      </c>
      <c r="AR234" s="363"/>
      <c r="AS234" s="19">
        <v>44347</v>
      </c>
      <c r="AT234" s="20" t="s">
        <v>4</v>
      </c>
      <c r="AU234" s="40" t="s">
        <v>292</v>
      </c>
      <c r="AV234" s="40">
        <v>2021</v>
      </c>
      <c r="AW234" s="266" t="s">
        <v>162</v>
      </c>
      <c r="AX234" s="380">
        <v>2.94</v>
      </c>
      <c r="AY234" s="380">
        <v>3.1</v>
      </c>
    </row>
    <row r="235" spans="1:51" x14ac:dyDescent="0.25">
      <c r="A235" s="5">
        <v>29</v>
      </c>
      <c r="B235" s="6" t="s">
        <v>94</v>
      </c>
      <c r="C235" s="77">
        <v>7385888.9000000004</v>
      </c>
      <c r="D235" s="77">
        <v>639946.11</v>
      </c>
      <c r="E235" s="77">
        <v>97941.87000000001</v>
      </c>
      <c r="F235" s="77">
        <v>1245351.75</v>
      </c>
      <c r="G235" s="77">
        <v>1194032.02</v>
      </c>
      <c r="H235" s="77">
        <v>644678.02</v>
      </c>
      <c r="I235" s="77">
        <v>11632014.92</v>
      </c>
      <c r="J235" s="77">
        <v>7124140.3399999999</v>
      </c>
      <c r="K235" s="77">
        <v>1291827.1100000001</v>
      </c>
      <c r="L235" s="77">
        <v>1193885.23</v>
      </c>
      <c r="M235" s="77">
        <v>2914366.15</v>
      </c>
      <c r="N235" s="77">
        <v>331484.59999999998</v>
      </c>
      <c r="O235" s="77">
        <v>3441231.1</v>
      </c>
      <c r="P235" s="77">
        <v>865327.92000000016</v>
      </c>
      <c r="Q235" s="77">
        <v>-1692664.4999999998</v>
      </c>
      <c r="R235" s="77">
        <v>-827336.57999999961</v>
      </c>
      <c r="S235" s="77">
        <v>1472014.6099999999</v>
      </c>
      <c r="T235" s="77">
        <v>751239.72</v>
      </c>
      <c r="U235" s="77">
        <v>0</v>
      </c>
      <c r="V235" s="77">
        <v>0</v>
      </c>
      <c r="W235" s="77">
        <v>0</v>
      </c>
      <c r="X235" s="77">
        <v>3554110.25</v>
      </c>
      <c r="Y235" s="77">
        <v>24354.79</v>
      </c>
      <c r="Z235" s="77">
        <v>37249.89</v>
      </c>
      <c r="AA235" s="77">
        <v>100.78</v>
      </c>
      <c r="AB235" s="77">
        <v>8888.24</v>
      </c>
      <c r="AC235" s="77">
        <v>0</v>
      </c>
      <c r="AD235" s="77">
        <v>0</v>
      </c>
      <c r="AE235" s="77">
        <v>0</v>
      </c>
      <c r="AF235" s="77">
        <v>2762741.67</v>
      </c>
      <c r="AG235" s="77">
        <v>4108251.39</v>
      </c>
      <c r="AH235" s="77">
        <v>429426.47000000003</v>
      </c>
      <c r="AI235" s="77">
        <v>4530081.51</v>
      </c>
      <c r="AJ235" s="77">
        <v>1088850.4099999999</v>
      </c>
      <c r="AK235" s="77">
        <v>0</v>
      </c>
      <c r="AL235" s="77">
        <v>10340187.810000001</v>
      </c>
      <c r="AM235" s="77">
        <v>9.0043124423979606</v>
      </c>
      <c r="AN235" s="77">
        <v>929215.54999999993</v>
      </c>
      <c r="AO235" s="77">
        <v>316136.2</v>
      </c>
      <c r="AP235" s="77">
        <v>4063240.8899999992</v>
      </c>
      <c r="AQ235" s="77">
        <v>758529.20999999985</v>
      </c>
      <c r="AR235" s="363"/>
      <c r="AS235" s="19">
        <v>44347</v>
      </c>
      <c r="AT235" s="20" t="s">
        <v>4</v>
      </c>
      <c r="AU235" s="40" t="s">
        <v>292</v>
      </c>
      <c r="AV235" s="40">
        <v>2021</v>
      </c>
      <c r="AW235" s="266" t="s">
        <v>156</v>
      </c>
      <c r="AX235" s="380">
        <v>2.94</v>
      </c>
      <c r="AY235" s="380">
        <v>3.1</v>
      </c>
    </row>
    <row r="236" spans="1:51" x14ac:dyDescent="0.25">
      <c r="A236" s="5">
        <v>111</v>
      </c>
      <c r="B236" s="6" t="s">
        <v>95</v>
      </c>
      <c r="C236" s="77">
        <v>386010.36000000004</v>
      </c>
      <c r="D236" s="77">
        <v>30518.22</v>
      </c>
      <c r="E236" s="77">
        <v>271785.28000000003</v>
      </c>
      <c r="F236" s="77">
        <v>36859.079999999994</v>
      </c>
      <c r="G236" s="77">
        <v>232634.34</v>
      </c>
      <c r="H236" s="77">
        <v>6450.86</v>
      </c>
      <c r="I236" s="77">
        <v>609033.56999999995</v>
      </c>
      <c r="J236" s="77">
        <v>141232.07</v>
      </c>
      <c r="K236" s="77">
        <v>428381.44</v>
      </c>
      <c r="L236" s="77">
        <v>156596.16</v>
      </c>
      <c r="M236" s="77">
        <v>0</v>
      </c>
      <c r="N236" s="77">
        <v>0</v>
      </c>
      <c r="O236" s="77">
        <v>160307.53000000006</v>
      </c>
      <c r="P236" s="77">
        <v>-74308.810000000012</v>
      </c>
      <c r="Q236" s="77">
        <v>-8621.51</v>
      </c>
      <c r="R236" s="77">
        <v>-82930.320000000007</v>
      </c>
      <c r="S236" s="77">
        <v>89381.19</v>
      </c>
      <c r="T236" s="77">
        <v>2465.36</v>
      </c>
      <c r="U236" s="77">
        <v>0</v>
      </c>
      <c r="V236" s="77">
        <v>0</v>
      </c>
      <c r="W236" s="77">
        <v>860.17</v>
      </c>
      <c r="X236" s="77">
        <v>110860.45</v>
      </c>
      <c r="Y236" s="77">
        <v>4735.88</v>
      </c>
      <c r="Z236" s="77">
        <v>5444.66</v>
      </c>
      <c r="AA236" s="77">
        <v>7357.03</v>
      </c>
      <c r="AB236" s="77">
        <v>294.95999999999998</v>
      </c>
      <c r="AC236" s="77">
        <v>0</v>
      </c>
      <c r="AD236" s="77">
        <v>0</v>
      </c>
      <c r="AE236" s="77">
        <v>0</v>
      </c>
      <c r="AF236" s="77">
        <v>6972.26</v>
      </c>
      <c r="AG236" s="77">
        <v>156596.17000000001</v>
      </c>
      <c r="AH236" s="77">
        <v>271785.28000000003</v>
      </c>
      <c r="AI236" s="77">
        <v>428354.77</v>
      </c>
      <c r="AJ236" s="77">
        <v>268047.24</v>
      </c>
      <c r="AK236" s="77">
        <v>0</v>
      </c>
      <c r="AL236" s="77">
        <v>180652.12999999995</v>
      </c>
      <c r="AM236" s="77">
        <v>1.4217085828928535</v>
      </c>
      <c r="AN236" s="77">
        <v>21410.59</v>
      </c>
      <c r="AO236" s="77">
        <v>15448.5</v>
      </c>
      <c r="AP236" s="77">
        <v>401614.77000000008</v>
      </c>
      <c r="AQ236" s="77">
        <v>206430.14999999994</v>
      </c>
      <c r="AR236" s="363"/>
      <c r="AS236" s="19">
        <v>44347</v>
      </c>
      <c r="AT236" s="20" t="s">
        <v>4</v>
      </c>
      <c r="AU236" s="40" t="s">
        <v>292</v>
      </c>
      <c r="AV236" s="40">
        <v>2021</v>
      </c>
      <c r="AW236" s="266" t="s">
        <v>182</v>
      </c>
      <c r="AX236" s="380">
        <v>2.94</v>
      </c>
      <c r="AY236" s="380">
        <v>3.1</v>
      </c>
    </row>
    <row r="237" spans="1:51" x14ac:dyDescent="0.25">
      <c r="A237" s="5">
        <v>83</v>
      </c>
      <c r="B237" s="6" t="s">
        <v>96</v>
      </c>
      <c r="C237" s="77">
        <v>23401395.699999999</v>
      </c>
      <c r="D237" s="77">
        <v>4872389.8999999994</v>
      </c>
      <c r="E237" s="77">
        <v>4197080.43</v>
      </c>
      <c r="F237" s="77">
        <v>4717822.12</v>
      </c>
      <c r="G237" s="77">
        <v>9784747.7800000012</v>
      </c>
      <c r="H237" s="77">
        <v>586470</v>
      </c>
      <c r="I237" s="77">
        <v>16159724.140000001</v>
      </c>
      <c r="J237" s="77">
        <v>1111872.78</v>
      </c>
      <c r="K237" s="77">
        <v>12436943.460000001</v>
      </c>
      <c r="L237" s="77">
        <v>8239863.0299999993</v>
      </c>
      <c r="M237" s="77">
        <v>7519710.0499999998</v>
      </c>
      <c r="N237" s="77">
        <v>2286207.87</v>
      </c>
      <c r="O237" s="77">
        <v>11693452.229999999</v>
      </c>
      <c r="P237" s="77">
        <v>-7667016.3299999973</v>
      </c>
      <c r="Q237" s="77">
        <v>-2717349.959999999</v>
      </c>
      <c r="R237" s="77">
        <v>-10384366.289999995</v>
      </c>
      <c r="S237" s="77">
        <v>10970836.280000001</v>
      </c>
      <c r="T237" s="77">
        <v>27133.200000000001</v>
      </c>
      <c r="U237" s="77">
        <v>0</v>
      </c>
      <c r="V237" s="77">
        <v>0</v>
      </c>
      <c r="W237" s="77">
        <v>1332076.6299999999</v>
      </c>
      <c r="X237" s="77">
        <v>14324754.24</v>
      </c>
      <c r="Y237" s="77">
        <v>143944.26999999999</v>
      </c>
      <c r="Z237" s="77">
        <v>316986.65999999997</v>
      </c>
      <c r="AA237" s="77">
        <v>506135.86</v>
      </c>
      <c r="AB237" s="77">
        <v>51792.28</v>
      </c>
      <c r="AC237" s="77">
        <v>0</v>
      </c>
      <c r="AD237" s="77">
        <v>0</v>
      </c>
      <c r="AE237" s="77">
        <v>0</v>
      </c>
      <c r="AF237" s="77">
        <v>3694268.71</v>
      </c>
      <c r="AG237" s="77">
        <v>15759573.060000001</v>
      </c>
      <c r="AH237" s="77">
        <v>6483288.29</v>
      </c>
      <c r="AI237" s="77">
        <v>22234917.419999998</v>
      </c>
      <c r="AJ237" s="77">
        <v>10541465.189999999</v>
      </c>
      <c r="AK237" s="77">
        <v>0</v>
      </c>
      <c r="AL237" s="77">
        <v>3722780.6799999997</v>
      </c>
      <c r="AM237" s="77">
        <v>1.299332443857552</v>
      </c>
      <c r="AN237" s="77">
        <v>2995735.29</v>
      </c>
      <c r="AO237" s="77">
        <v>1722086.8299999998</v>
      </c>
      <c r="AP237" s="77">
        <v>15128444.520000003</v>
      </c>
      <c r="AQ237" s="77">
        <v>8292890.9600000009</v>
      </c>
      <c r="AR237" s="363"/>
      <c r="AS237" s="19">
        <v>44347</v>
      </c>
      <c r="AT237" s="20" t="s">
        <v>4</v>
      </c>
      <c r="AU237" s="40" t="s">
        <v>292</v>
      </c>
      <c r="AV237" s="40">
        <v>2021</v>
      </c>
      <c r="AW237" s="266" t="s">
        <v>158</v>
      </c>
      <c r="AX237" s="380">
        <v>2.94</v>
      </c>
      <c r="AY237" s="380">
        <v>3.1</v>
      </c>
    </row>
    <row r="238" spans="1:51" x14ac:dyDescent="0.25">
      <c r="A238" s="5">
        <v>40</v>
      </c>
      <c r="B238" s="6" t="s">
        <v>97</v>
      </c>
      <c r="C238" s="77">
        <v>1503197.0299999998</v>
      </c>
      <c r="D238" s="77">
        <v>153453.03</v>
      </c>
      <c r="E238" s="77">
        <v>1658137.27</v>
      </c>
      <c r="F238" s="77">
        <v>256620.97000000003</v>
      </c>
      <c r="G238" s="77">
        <v>441523</v>
      </c>
      <c r="H238" s="77">
        <v>6067.07</v>
      </c>
      <c r="I238" s="77">
        <v>12328153.439999999</v>
      </c>
      <c r="J238" s="77">
        <v>2476072.46</v>
      </c>
      <c r="K238" s="77">
        <v>2532529.65</v>
      </c>
      <c r="L238" s="77">
        <v>874392.37</v>
      </c>
      <c r="M238" s="77">
        <v>71908.36</v>
      </c>
      <c r="N238" s="77">
        <v>455897.5</v>
      </c>
      <c r="O238" s="77">
        <v>1973783.14</v>
      </c>
      <c r="P238" s="77">
        <v>-1322183.1100000001</v>
      </c>
      <c r="Q238" s="77">
        <v>-110638.90000000008</v>
      </c>
      <c r="R238" s="77">
        <v>-1432822.0100000002</v>
      </c>
      <c r="S238" s="77">
        <v>1438889.0899999999</v>
      </c>
      <c r="T238" s="77">
        <v>4.07</v>
      </c>
      <c r="U238" s="77">
        <v>0</v>
      </c>
      <c r="V238" s="77">
        <v>0</v>
      </c>
      <c r="W238" s="77">
        <v>28.53</v>
      </c>
      <c r="X238" s="77">
        <v>2774655.03</v>
      </c>
      <c r="Y238" s="77">
        <v>8261.73</v>
      </c>
      <c r="Z238" s="77">
        <v>30674.82</v>
      </c>
      <c r="AA238" s="77">
        <v>1136687.52</v>
      </c>
      <c r="AB238" s="77">
        <v>4222.58</v>
      </c>
      <c r="AC238" s="77">
        <v>0</v>
      </c>
      <c r="AD238" s="77">
        <v>0</v>
      </c>
      <c r="AE238" s="77">
        <v>0</v>
      </c>
      <c r="AF238" s="77">
        <v>155951.9</v>
      </c>
      <c r="AG238" s="77">
        <v>946300.75000000012</v>
      </c>
      <c r="AH238" s="77">
        <v>2114034.7800000003</v>
      </c>
      <c r="AI238" s="77">
        <v>3059151.66</v>
      </c>
      <c r="AJ238" s="77">
        <v>1085368.52</v>
      </c>
      <c r="AK238" s="77">
        <v>0</v>
      </c>
      <c r="AL238" s="77">
        <v>9795623.7899999991</v>
      </c>
      <c r="AM238" s="77">
        <v>4.8679206737026748</v>
      </c>
      <c r="AN238" s="77">
        <v>173889.37</v>
      </c>
      <c r="AO238" s="77">
        <v>82731.600000000006</v>
      </c>
      <c r="AP238" s="77">
        <v>943359.29</v>
      </c>
      <c r="AQ238" s="77">
        <v>1567398.4300000002</v>
      </c>
      <c r="AR238" s="363"/>
      <c r="AS238" s="19">
        <v>44347</v>
      </c>
      <c r="AT238" s="20" t="s">
        <v>4</v>
      </c>
      <c r="AU238" s="40" t="s">
        <v>292</v>
      </c>
      <c r="AV238" s="40">
        <v>2021</v>
      </c>
      <c r="AW238" s="266" t="s">
        <v>166</v>
      </c>
      <c r="AX238" s="380">
        <v>2.94</v>
      </c>
      <c r="AY238" s="380">
        <v>3.1</v>
      </c>
    </row>
    <row r="239" spans="1:51" x14ac:dyDescent="0.25">
      <c r="A239" s="7">
        <v>24</v>
      </c>
      <c r="B239" s="8" t="s">
        <v>98</v>
      </c>
      <c r="C239" s="98">
        <v>1433202.3599999999</v>
      </c>
      <c r="D239" s="98">
        <v>553153.16999999993</v>
      </c>
      <c r="E239" s="98">
        <v>140369</v>
      </c>
      <c r="F239" s="98">
        <v>153479.48000000001</v>
      </c>
      <c r="G239" s="98">
        <v>796870.81</v>
      </c>
      <c r="H239" s="98">
        <v>585010.24</v>
      </c>
      <c r="I239" s="98">
        <v>2180563.34</v>
      </c>
      <c r="J239" s="98">
        <v>3393084.96</v>
      </c>
      <c r="K239" s="98">
        <v>884601.64</v>
      </c>
      <c r="L239" s="98">
        <v>714598.02</v>
      </c>
      <c r="M239" s="98">
        <v>261589.28</v>
      </c>
      <c r="N239" s="98">
        <v>7655.44</v>
      </c>
      <c r="O239" s="98">
        <v>901257.75</v>
      </c>
      <c r="P239" s="98">
        <v>-971558.85000000033</v>
      </c>
      <c r="Q239" s="98">
        <v>15949.390000000029</v>
      </c>
      <c r="R239" s="98">
        <v>-955609.46000000031</v>
      </c>
      <c r="S239" s="98">
        <v>1540619.6800000002</v>
      </c>
      <c r="T239" s="98">
        <v>83145.33</v>
      </c>
      <c r="U239" s="98">
        <v>0</v>
      </c>
      <c r="V239" s="98">
        <v>0</v>
      </c>
      <c r="W239" s="98">
        <v>281864.37</v>
      </c>
      <c r="X239" s="98">
        <v>1796085.84</v>
      </c>
      <c r="Y239" s="98">
        <v>13150.16</v>
      </c>
      <c r="Z239" s="98">
        <v>71381.48</v>
      </c>
      <c r="AA239" s="98">
        <v>179167.73</v>
      </c>
      <c r="AB239" s="98">
        <v>5471.99</v>
      </c>
      <c r="AC239" s="98">
        <v>0</v>
      </c>
      <c r="AD239" s="98">
        <v>0</v>
      </c>
      <c r="AE239" s="98">
        <v>0</v>
      </c>
      <c r="AF239" s="98">
        <v>351304.49</v>
      </c>
      <c r="AG239" s="98">
        <v>976187.29</v>
      </c>
      <c r="AH239" s="98">
        <v>148024.44</v>
      </c>
      <c r="AI239" s="98">
        <v>1122126.49</v>
      </c>
      <c r="AJ239" s="98">
        <v>241520.75</v>
      </c>
      <c r="AK239" s="98">
        <v>20652.009999999998</v>
      </c>
      <c r="AL239" s="98">
        <v>1295961.6999999997</v>
      </c>
      <c r="AM239" s="98">
        <v>2.4650229452434655</v>
      </c>
      <c r="AN239" s="98">
        <v>141667.78</v>
      </c>
      <c r="AO239" s="98">
        <v>11811.69</v>
      </c>
      <c r="AP239" s="98">
        <v>653207.43999999994</v>
      </c>
      <c r="AQ239" s="98">
        <v>674415.97999999975</v>
      </c>
      <c r="AR239" s="364"/>
      <c r="AS239" s="19">
        <v>44347</v>
      </c>
      <c r="AT239" s="42" t="s">
        <v>4</v>
      </c>
      <c r="AU239" s="40" t="s">
        <v>292</v>
      </c>
      <c r="AV239" s="40">
        <v>2021</v>
      </c>
      <c r="AW239" s="266" t="s">
        <v>164</v>
      </c>
      <c r="AX239" s="380">
        <v>2.94</v>
      </c>
      <c r="AY239" s="380">
        <v>3.1</v>
      </c>
    </row>
    <row r="240" spans="1:51" x14ac:dyDescent="0.25">
      <c r="A240" s="5">
        <v>124</v>
      </c>
      <c r="B240" s="6" t="s">
        <v>99</v>
      </c>
      <c r="C240" s="77">
        <v>0</v>
      </c>
      <c r="D240" s="77">
        <v>0</v>
      </c>
      <c r="E240" s="77">
        <v>0</v>
      </c>
      <c r="F240" s="77">
        <v>0</v>
      </c>
      <c r="G240" s="77">
        <v>50931.4</v>
      </c>
      <c r="H240" s="77">
        <v>-85431.28</v>
      </c>
      <c r="I240" s="77">
        <v>5629.54</v>
      </c>
      <c r="J240" s="77">
        <v>0</v>
      </c>
      <c r="K240" s="77">
        <v>0</v>
      </c>
      <c r="L240" s="77">
        <v>0</v>
      </c>
      <c r="M240" s="77">
        <v>0</v>
      </c>
      <c r="N240" s="77">
        <v>0</v>
      </c>
      <c r="O240" s="77">
        <v>0</v>
      </c>
      <c r="P240" s="77">
        <v>-50931.4</v>
      </c>
      <c r="Q240" s="77">
        <v>0</v>
      </c>
      <c r="R240" s="77">
        <v>-50931.4</v>
      </c>
      <c r="S240" s="77">
        <v>-34499.879999999997</v>
      </c>
      <c r="T240" s="77">
        <v>0</v>
      </c>
      <c r="U240" s="77">
        <v>0</v>
      </c>
      <c r="V240" s="77">
        <v>0</v>
      </c>
      <c r="W240" s="77">
        <v>0</v>
      </c>
      <c r="X240" s="77">
        <v>843.4</v>
      </c>
      <c r="Y240" s="77">
        <v>1039.42</v>
      </c>
      <c r="Z240" s="77">
        <v>9.69</v>
      </c>
      <c r="AA240" s="77">
        <v>0</v>
      </c>
      <c r="AB240" s="77">
        <v>250.4</v>
      </c>
      <c r="AC240" s="77">
        <v>0</v>
      </c>
      <c r="AD240" s="77">
        <v>0</v>
      </c>
      <c r="AE240" s="77">
        <v>0</v>
      </c>
      <c r="AF240" s="77">
        <v>34043.769999999997</v>
      </c>
      <c r="AG240" s="77">
        <v>0</v>
      </c>
      <c r="AH240" s="77">
        <v>0</v>
      </c>
      <c r="AI240" s="77">
        <v>0</v>
      </c>
      <c r="AJ240" s="77">
        <v>0</v>
      </c>
      <c r="AK240" s="77">
        <v>0</v>
      </c>
      <c r="AL240" s="77">
        <v>5629.54</v>
      </c>
      <c r="AM240" s="5"/>
      <c r="AN240" s="77">
        <v>0</v>
      </c>
      <c r="AO240" s="77">
        <v>0</v>
      </c>
      <c r="AP240" s="77">
        <v>0</v>
      </c>
      <c r="AQ240" s="77">
        <v>0</v>
      </c>
      <c r="AR240" s="363"/>
      <c r="AS240" s="19">
        <v>44347</v>
      </c>
      <c r="AT240" s="20" t="s">
        <v>4</v>
      </c>
      <c r="AU240" s="40" t="s">
        <v>293</v>
      </c>
      <c r="AV240" s="40">
        <v>2021</v>
      </c>
      <c r="AW240" s="266" t="s">
        <v>289</v>
      </c>
      <c r="AX240" s="380">
        <v>2.94</v>
      </c>
      <c r="AY240" s="380">
        <v>3.1</v>
      </c>
    </row>
    <row r="241" spans="1:51" x14ac:dyDescent="0.25">
      <c r="A241" s="5">
        <v>70</v>
      </c>
      <c r="B241" s="6" t="s">
        <v>100</v>
      </c>
      <c r="C241" s="77">
        <v>50112.07</v>
      </c>
      <c r="D241" s="77">
        <v>6598.12</v>
      </c>
      <c r="E241" s="77">
        <v>1655.4</v>
      </c>
      <c r="F241" s="77">
        <v>0</v>
      </c>
      <c r="G241" s="77">
        <v>21792.02</v>
      </c>
      <c r="H241" s="77">
        <v>16112.52</v>
      </c>
      <c r="I241" s="77">
        <v>44626.54</v>
      </c>
      <c r="J241" s="77">
        <v>6872.29</v>
      </c>
      <c r="K241" s="77">
        <v>7029.88</v>
      </c>
      <c r="L241" s="77">
        <v>5374.48</v>
      </c>
      <c r="M241" s="77">
        <v>0</v>
      </c>
      <c r="N241" s="77">
        <v>0</v>
      </c>
      <c r="O241" s="77">
        <v>5691.48</v>
      </c>
      <c r="P241" s="77">
        <v>16030.45</v>
      </c>
      <c r="Q241" s="77">
        <v>0</v>
      </c>
      <c r="R241" s="77">
        <v>16030.45</v>
      </c>
      <c r="S241" s="77">
        <v>82.07</v>
      </c>
      <c r="T241" s="77">
        <v>530.01</v>
      </c>
      <c r="U241" s="77">
        <v>0</v>
      </c>
      <c r="V241" s="77">
        <v>0</v>
      </c>
      <c r="W241" s="77">
        <v>0</v>
      </c>
      <c r="X241" s="77">
        <v>0</v>
      </c>
      <c r="Y241" s="77">
        <v>108.57</v>
      </c>
      <c r="Z241" s="77">
        <v>339.37</v>
      </c>
      <c r="AA241" s="77">
        <v>0</v>
      </c>
      <c r="AB241" s="77">
        <v>0</v>
      </c>
      <c r="AC241" s="77">
        <v>0</v>
      </c>
      <c r="AD241" s="77">
        <v>0</v>
      </c>
      <c r="AE241" s="77">
        <v>0</v>
      </c>
      <c r="AF241" s="77">
        <v>0</v>
      </c>
      <c r="AG241" s="77">
        <v>5374.48</v>
      </c>
      <c r="AH241" s="77">
        <v>1655.4</v>
      </c>
      <c r="AI241" s="77">
        <v>7029.88</v>
      </c>
      <c r="AJ241" s="77">
        <v>1338.4</v>
      </c>
      <c r="AK241" s="77">
        <v>0</v>
      </c>
      <c r="AL241" s="77">
        <v>37596.660000000003</v>
      </c>
      <c r="AM241" s="77">
        <v>6.348122585307288</v>
      </c>
      <c r="AN241" s="77">
        <v>0</v>
      </c>
      <c r="AO241" s="77">
        <v>0</v>
      </c>
      <c r="AP241" s="77">
        <v>46018.97</v>
      </c>
      <c r="AQ241" s="77">
        <v>8196.4999999999982</v>
      </c>
      <c r="AR241" s="363"/>
      <c r="AS241" s="19">
        <v>44347</v>
      </c>
      <c r="AT241" s="20" t="s">
        <v>4</v>
      </c>
      <c r="AU241" s="40" t="s">
        <v>292</v>
      </c>
      <c r="AV241" s="40">
        <v>2021</v>
      </c>
      <c r="AW241" s="266" t="s">
        <v>181</v>
      </c>
      <c r="AX241" s="380">
        <v>2.94</v>
      </c>
      <c r="AY241" s="380">
        <v>3.1</v>
      </c>
    </row>
    <row r="242" spans="1:51" x14ac:dyDescent="0.25">
      <c r="A242" s="5">
        <v>119</v>
      </c>
      <c r="B242" s="6" t="s">
        <v>101</v>
      </c>
      <c r="C242" s="77">
        <v>0</v>
      </c>
      <c r="D242" s="77">
        <v>0</v>
      </c>
      <c r="E242" s="77">
        <v>0</v>
      </c>
      <c r="F242" s="77">
        <v>0</v>
      </c>
      <c r="G242" s="77">
        <v>4223.62</v>
      </c>
      <c r="H242" s="77">
        <v>4.4800000000000004</v>
      </c>
      <c r="I242" s="77">
        <v>29648.71</v>
      </c>
      <c r="J242" s="77">
        <v>3632.31</v>
      </c>
      <c r="K242" s="77">
        <v>0.68</v>
      </c>
      <c r="L242" s="77">
        <v>0.69</v>
      </c>
      <c r="M242" s="77">
        <v>0</v>
      </c>
      <c r="N242" s="77">
        <v>0</v>
      </c>
      <c r="O242" s="77">
        <v>-3.84</v>
      </c>
      <c r="P242" s="77">
        <v>-4219.7800000000007</v>
      </c>
      <c r="Q242" s="77">
        <v>0</v>
      </c>
      <c r="R242" s="77">
        <v>-4219.7800000000007</v>
      </c>
      <c r="S242" s="77">
        <v>4224.26</v>
      </c>
      <c r="T242" s="77">
        <v>3946.82</v>
      </c>
      <c r="U242" s="77">
        <v>0</v>
      </c>
      <c r="V242" s="77">
        <v>0</v>
      </c>
      <c r="W242" s="77">
        <v>0</v>
      </c>
      <c r="X242" s="77">
        <v>465.13</v>
      </c>
      <c r="Y242" s="77">
        <v>86.2</v>
      </c>
      <c r="Z242" s="77">
        <v>65.489999999999995</v>
      </c>
      <c r="AA242" s="77">
        <v>10.47</v>
      </c>
      <c r="AB242" s="77">
        <v>0.45</v>
      </c>
      <c r="AC242" s="77">
        <v>0</v>
      </c>
      <c r="AD242" s="77">
        <v>0</v>
      </c>
      <c r="AE242" s="77">
        <v>0</v>
      </c>
      <c r="AF242" s="77">
        <v>25.08</v>
      </c>
      <c r="AG242" s="77">
        <v>0.69</v>
      </c>
      <c r="AH242" s="77">
        <v>0</v>
      </c>
      <c r="AI242" s="77">
        <v>0.67999999999999994</v>
      </c>
      <c r="AJ242" s="77">
        <v>4.5199999999999996</v>
      </c>
      <c r="AK242" s="77">
        <v>0</v>
      </c>
      <c r="AL242" s="77">
        <v>29648.03</v>
      </c>
      <c r="AM242" s="77">
        <v>43601.044117647056</v>
      </c>
      <c r="AN242" s="77">
        <v>0</v>
      </c>
      <c r="AO242" s="77">
        <v>0</v>
      </c>
      <c r="AP242" s="77">
        <v>3.84</v>
      </c>
      <c r="AQ242" s="77">
        <v>0</v>
      </c>
      <c r="AR242" s="363"/>
      <c r="AS242" s="19">
        <v>44347</v>
      </c>
      <c r="AT242" s="20" t="s">
        <v>4</v>
      </c>
      <c r="AU242" s="40" t="s">
        <v>292</v>
      </c>
      <c r="AV242" s="40">
        <v>2021</v>
      </c>
      <c r="AW242" s="266" t="s">
        <v>189</v>
      </c>
      <c r="AX242" s="380">
        <v>2.94</v>
      </c>
      <c r="AY242" s="380">
        <v>3.1</v>
      </c>
    </row>
    <row r="243" spans="1:51" x14ac:dyDescent="0.25">
      <c r="A243" s="5">
        <v>108</v>
      </c>
      <c r="B243" s="6" t="s">
        <v>102</v>
      </c>
      <c r="C243" s="77">
        <v>593095.64</v>
      </c>
      <c r="D243" s="77">
        <v>108869.67</v>
      </c>
      <c r="E243" s="77">
        <v>86326.16</v>
      </c>
      <c r="F243" s="77">
        <v>22334.48</v>
      </c>
      <c r="G243" s="77">
        <v>109672.88</v>
      </c>
      <c r="H243" s="77">
        <v>1148.31</v>
      </c>
      <c r="I243" s="77">
        <v>2799137.22</v>
      </c>
      <c r="J243" s="77">
        <v>49365.04</v>
      </c>
      <c r="K243" s="77">
        <v>144993.03</v>
      </c>
      <c r="L243" s="77">
        <v>58666.18</v>
      </c>
      <c r="M243" s="77">
        <v>65808.88</v>
      </c>
      <c r="N243" s="77">
        <v>16685.150000000001</v>
      </c>
      <c r="O243" s="77">
        <v>126012.39000000001</v>
      </c>
      <c r="P243" s="77">
        <v>226206.22000000003</v>
      </c>
      <c r="Q243" s="77">
        <v>-335882.3</v>
      </c>
      <c r="R243" s="77">
        <v>-109676.07999999996</v>
      </c>
      <c r="S243" s="77">
        <v>110824.40000000001</v>
      </c>
      <c r="T243" s="77">
        <v>25873.62</v>
      </c>
      <c r="U243" s="77">
        <v>0</v>
      </c>
      <c r="V243" s="77">
        <v>0</v>
      </c>
      <c r="W243" s="77">
        <v>0</v>
      </c>
      <c r="X243" s="77">
        <v>187071.95</v>
      </c>
      <c r="Y243" s="77">
        <v>2140.39</v>
      </c>
      <c r="Z243" s="77">
        <v>1555.53</v>
      </c>
      <c r="AA243" s="77">
        <v>37509.089999999997</v>
      </c>
      <c r="AB243" s="77">
        <v>18.97</v>
      </c>
      <c r="AC243" s="77">
        <v>0</v>
      </c>
      <c r="AD243" s="77">
        <v>0</v>
      </c>
      <c r="AE243" s="77">
        <v>0</v>
      </c>
      <c r="AF243" s="77">
        <v>60897.19</v>
      </c>
      <c r="AG243" s="77">
        <v>124475.05000000002</v>
      </c>
      <c r="AH243" s="77">
        <v>103011.31</v>
      </c>
      <c r="AI243" s="77">
        <v>226948.43</v>
      </c>
      <c r="AJ243" s="77">
        <v>100936.04000000001</v>
      </c>
      <c r="AK243" s="77">
        <v>0</v>
      </c>
      <c r="AL243" s="77">
        <v>2654144.1900000004</v>
      </c>
      <c r="AM243" s="77">
        <v>19.305322607576379</v>
      </c>
      <c r="AN243" s="77">
        <v>21489.81</v>
      </c>
      <c r="AO243" s="77">
        <v>844.67000000000007</v>
      </c>
      <c r="AP243" s="77">
        <v>549379.46000000008</v>
      </c>
      <c r="AQ243" s="77">
        <v>191165.88</v>
      </c>
      <c r="AR243" s="363"/>
      <c r="AS243" s="19">
        <v>44347</v>
      </c>
      <c r="AT243" s="20" t="s">
        <v>4</v>
      </c>
      <c r="AU243" s="40" t="s">
        <v>292</v>
      </c>
      <c r="AV243" s="40">
        <v>2021</v>
      </c>
      <c r="AW243" s="266" t="s">
        <v>183</v>
      </c>
      <c r="AX243" s="380">
        <v>2.94</v>
      </c>
      <c r="AY243" s="380">
        <v>3.1</v>
      </c>
    </row>
    <row r="244" spans="1:51" x14ac:dyDescent="0.25">
      <c r="A244" s="5">
        <v>93</v>
      </c>
      <c r="B244" s="6" t="s">
        <v>103</v>
      </c>
      <c r="C244" s="77">
        <v>238519.43</v>
      </c>
      <c r="D244" s="77">
        <v>5663.58</v>
      </c>
      <c r="E244" s="77">
        <v>1.03</v>
      </c>
      <c r="F244" s="77">
        <v>53479.98</v>
      </c>
      <c r="G244" s="77">
        <v>198757.37</v>
      </c>
      <c r="H244" s="77">
        <v>75915.33</v>
      </c>
      <c r="I244" s="77">
        <v>2608677.67</v>
      </c>
      <c r="J244" s="77">
        <v>1514589</v>
      </c>
      <c r="K244" s="77">
        <v>147642.35</v>
      </c>
      <c r="L244" s="77">
        <v>147641.32</v>
      </c>
      <c r="M244" s="77">
        <v>5048.26</v>
      </c>
      <c r="N244" s="77">
        <v>0</v>
      </c>
      <c r="O244" s="77">
        <v>123657.33999999998</v>
      </c>
      <c r="P244" s="77">
        <v>-143038.83999999997</v>
      </c>
      <c r="Q244" s="77">
        <v>-1228.1000000000001</v>
      </c>
      <c r="R244" s="77">
        <v>-144266.93999999997</v>
      </c>
      <c r="S244" s="77">
        <v>220182.27</v>
      </c>
      <c r="T244" s="77">
        <v>1778.71</v>
      </c>
      <c r="U244" s="77">
        <v>0</v>
      </c>
      <c r="V244" s="77">
        <v>0</v>
      </c>
      <c r="W244" s="77">
        <v>0</v>
      </c>
      <c r="X244" s="77">
        <v>245207.34</v>
      </c>
      <c r="Y244" s="77">
        <v>3966.76</v>
      </c>
      <c r="Z244" s="77">
        <v>8508.9599999999991</v>
      </c>
      <c r="AA244" s="77">
        <v>12273.39</v>
      </c>
      <c r="AB244" s="77">
        <v>35.67</v>
      </c>
      <c r="AC244" s="77">
        <v>0</v>
      </c>
      <c r="AD244" s="77">
        <v>0</v>
      </c>
      <c r="AE244" s="77">
        <v>0</v>
      </c>
      <c r="AF244" s="77">
        <v>2019</v>
      </c>
      <c r="AG244" s="77">
        <v>152689.59</v>
      </c>
      <c r="AH244" s="77">
        <v>1.03</v>
      </c>
      <c r="AI244" s="77">
        <v>152663.96</v>
      </c>
      <c r="AJ244" s="77">
        <v>29006.62</v>
      </c>
      <c r="AK244" s="77">
        <v>0</v>
      </c>
      <c r="AL244" s="77">
        <v>2461035.3199999998</v>
      </c>
      <c r="AM244" s="77">
        <v>17.668898320840867</v>
      </c>
      <c r="AN244" s="77">
        <v>33866.71</v>
      </c>
      <c r="AO244" s="77">
        <v>19613.27</v>
      </c>
      <c r="AP244" s="77">
        <v>114798.33000000002</v>
      </c>
      <c r="AQ244" s="77">
        <v>5599.82</v>
      </c>
      <c r="AR244" s="363"/>
      <c r="AS244" s="19">
        <v>44347</v>
      </c>
      <c r="AT244" s="20" t="s">
        <v>4</v>
      </c>
      <c r="AU244" s="40" t="s">
        <v>292</v>
      </c>
      <c r="AV244" s="40">
        <v>2021</v>
      </c>
      <c r="AW244" s="266" t="s">
        <v>175</v>
      </c>
      <c r="AX244" s="380">
        <v>2.94</v>
      </c>
      <c r="AY244" s="380">
        <v>3.1</v>
      </c>
    </row>
    <row r="245" spans="1:51" x14ac:dyDescent="0.25">
      <c r="A245" s="256">
        <v>32</v>
      </c>
      <c r="B245" s="257" t="s">
        <v>104</v>
      </c>
      <c r="C245" s="258">
        <v>327.95910000999999</v>
      </c>
      <c r="D245" s="258">
        <v>0</v>
      </c>
      <c r="E245" s="258">
        <v>1E-8</v>
      </c>
      <c r="F245" s="258">
        <v>0</v>
      </c>
      <c r="G245" s="258">
        <v>28861.97421964</v>
      </c>
      <c r="H245" s="258">
        <v>3789.4773731400005</v>
      </c>
      <c r="I245" s="258">
        <v>730456.79238593997</v>
      </c>
      <c r="J245" s="258">
        <v>3999.83229721</v>
      </c>
      <c r="K245" s="258">
        <v>327.95910001999999</v>
      </c>
      <c r="L245" s="258">
        <v>327.95910000999999</v>
      </c>
      <c r="M245" s="258">
        <v>0</v>
      </c>
      <c r="N245" s="258">
        <v>0</v>
      </c>
      <c r="O245" s="258">
        <v>327.95910000999999</v>
      </c>
      <c r="P245" s="258">
        <v>-28861.97421964</v>
      </c>
      <c r="Q245" s="258">
        <v>0</v>
      </c>
      <c r="R245" s="258">
        <v>-28861.97421964</v>
      </c>
      <c r="S245" s="258">
        <v>32651.451592789999</v>
      </c>
      <c r="T245" s="258">
        <v>0</v>
      </c>
      <c r="U245" s="258">
        <v>0</v>
      </c>
      <c r="V245" s="258">
        <v>0</v>
      </c>
      <c r="W245" s="258">
        <v>0</v>
      </c>
      <c r="X245" s="258">
        <v>36189.961196069999</v>
      </c>
      <c r="Y245" s="258">
        <v>589.01988202999996</v>
      </c>
      <c r="Z245" s="258">
        <v>12.01878878</v>
      </c>
      <c r="AA245" s="258">
        <v>2484.4140424699999</v>
      </c>
      <c r="AB245" s="258">
        <v>0</v>
      </c>
      <c r="AC245" s="258">
        <v>0</v>
      </c>
      <c r="AD245" s="258">
        <v>0</v>
      </c>
      <c r="AE245" s="258">
        <v>0</v>
      </c>
      <c r="AF245" s="258">
        <v>453.05689000000001</v>
      </c>
      <c r="AG245" s="258">
        <v>327.95910000999999</v>
      </c>
      <c r="AH245" s="258">
        <v>1E-8</v>
      </c>
      <c r="AI245" s="258">
        <v>327.95910000999999</v>
      </c>
      <c r="AJ245" s="258">
        <v>0</v>
      </c>
      <c r="AK245" s="258">
        <v>0</v>
      </c>
      <c r="AL245" s="258">
        <v>730128.83328591997</v>
      </c>
      <c r="AM245" s="258">
        <v>2.2272801466444881E-3</v>
      </c>
      <c r="AN245" s="258">
        <v>0</v>
      </c>
      <c r="AO245" s="258">
        <v>0</v>
      </c>
      <c r="AP245" s="258">
        <v>0</v>
      </c>
      <c r="AQ245" s="258">
        <v>0</v>
      </c>
      <c r="AR245" s="365"/>
      <c r="AS245" s="259">
        <v>44377</v>
      </c>
      <c r="AT245" s="260" t="s">
        <v>5</v>
      </c>
      <c r="AU245" s="261" t="s">
        <v>292</v>
      </c>
      <c r="AV245" s="261">
        <v>2021</v>
      </c>
      <c r="AW245" s="266" t="s">
        <v>287</v>
      </c>
      <c r="AX245" s="380">
        <v>3.13</v>
      </c>
      <c r="AY245" s="380">
        <v>3.2</v>
      </c>
    </row>
    <row r="246" spans="1:51" x14ac:dyDescent="0.25">
      <c r="A246" s="256">
        <v>107</v>
      </c>
      <c r="B246" s="257" t="s">
        <v>60</v>
      </c>
      <c r="C246" s="258">
        <v>5323228.3499999996</v>
      </c>
      <c r="D246" s="258">
        <v>351507.7</v>
      </c>
      <c r="E246" s="258">
        <v>164884.71</v>
      </c>
      <c r="F246" s="258">
        <v>433335.22</v>
      </c>
      <c r="G246" s="258">
        <v>438297.33</v>
      </c>
      <c r="H246" s="258">
        <v>23689.66</v>
      </c>
      <c r="I246" s="258">
        <v>758859.55</v>
      </c>
      <c r="J246" s="258">
        <v>326825.59999999998</v>
      </c>
      <c r="K246" s="258">
        <v>560307.81000000006</v>
      </c>
      <c r="L246" s="258">
        <v>395423.11000000004</v>
      </c>
      <c r="M246" s="258">
        <v>1592487.48</v>
      </c>
      <c r="N246" s="258">
        <v>531195.94000000006</v>
      </c>
      <c r="O246" s="258">
        <v>2028164.5599999998</v>
      </c>
      <c r="P246" s="258">
        <v>2071923.5399999993</v>
      </c>
      <c r="Q246" s="258">
        <v>-2063657.5000000002</v>
      </c>
      <c r="R246" s="258">
        <v>8266.0399999991059</v>
      </c>
      <c r="S246" s="258">
        <v>15423.649999999994</v>
      </c>
      <c r="T246" s="258">
        <v>3865.27</v>
      </c>
      <c r="U246" s="258">
        <v>0</v>
      </c>
      <c r="V246" s="258">
        <v>0</v>
      </c>
      <c r="W246" s="258">
        <v>0</v>
      </c>
      <c r="X246" s="258">
        <v>104951.12</v>
      </c>
      <c r="Y246" s="258">
        <v>8944.84</v>
      </c>
      <c r="Z246" s="258">
        <v>58909.78</v>
      </c>
      <c r="AA246" s="258">
        <v>24771.59</v>
      </c>
      <c r="AB246" s="258">
        <v>762.06</v>
      </c>
      <c r="AC246" s="258">
        <v>0</v>
      </c>
      <c r="AD246" s="258">
        <v>0</v>
      </c>
      <c r="AE246" s="258">
        <v>0</v>
      </c>
      <c r="AF246" s="258">
        <v>4.46</v>
      </c>
      <c r="AG246" s="258">
        <v>1987910.58</v>
      </c>
      <c r="AH246" s="258">
        <v>696080.6399999999</v>
      </c>
      <c r="AI246" s="258">
        <v>2683693.65</v>
      </c>
      <c r="AJ246" s="258">
        <v>655529.09</v>
      </c>
      <c r="AK246" s="258">
        <v>0</v>
      </c>
      <c r="AL246" s="258">
        <v>198551.74</v>
      </c>
      <c r="AM246" s="258">
        <v>1.3543618997564928</v>
      </c>
      <c r="AN246" s="258">
        <v>321425.17000000004</v>
      </c>
      <c r="AO246" s="258">
        <v>111910.07</v>
      </c>
      <c r="AP246" s="258">
        <v>3916117.1900000004</v>
      </c>
      <c r="AQ246" s="258">
        <v>972561.10999999987</v>
      </c>
      <c r="AR246" s="365"/>
      <c r="AS246" s="259">
        <v>44377</v>
      </c>
      <c r="AT246" s="260" t="s">
        <v>5</v>
      </c>
      <c r="AU246" s="261" t="s">
        <v>292</v>
      </c>
      <c r="AV246" s="261">
        <v>2021</v>
      </c>
      <c r="AW246" s="266" t="s">
        <v>160</v>
      </c>
      <c r="AX246" s="380">
        <v>3.13</v>
      </c>
      <c r="AY246" s="380">
        <v>3.2</v>
      </c>
    </row>
    <row r="247" spans="1:51" x14ac:dyDescent="0.25">
      <c r="A247" s="256">
        <v>66</v>
      </c>
      <c r="B247" s="257" t="s">
        <v>61</v>
      </c>
      <c r="C247" s="258">
        <v>1250882.03</v>
      </c>
      <c r="D247" s="258">
        <v>344790.48</v>
      </c>
      <c r="E247" s="258">
        <v>9.31</v>
      </c>
      <c r="F247" s="258">
        <v>20580.489999999998</v>
      </c>
      <c r="G247" s="258">
        <v>873494.64999999991</v>
      </c>
      <c r="H247" s="258">
        <v>1421571.13</v>
      </c>
      <c r="I247" s="258">
        <v>18871551.539999999</v>
      </c>
      <c r="J247" s="258">
        <v>19412713.890000001</v>
      </c>
      <c r="K247" s="258">
        <v>28.38</v>
      </c>
      <c r="L247" s="258">
        <v>19.079999999999998</v>
      </c>
      <c r="M247" s="258">
        <v>425650.23</v>
      </c>
      <c r="N247" s="258">
        <v>1348.09</v>
      </c>
      <c r="O247" s="258">
        <v>358300.32999999996</v>
      </c>
      <c r="P247" s="258">
        <v>-346283.91999999981</v>
      </c>
      <c r="Q247" s="258">
        <v>-404621.14</v>
      </c>
      <c r="R247" s="258">
        <v>-750905.05999999982</v>
      </c>
      <c r="S247" s="258">
        <v>2172476.1799999997</v>
      </c>
      <c r="T247" s="258">
        <v>2586.67</v>
      </c>
      <c r="U247" s="258">
        <v>0</v>
      </c>
      <c r="V247" s="258">
        <v>0</v>
      </c>
      <c r="W247" s="258">
        <v>0</v>
      </c>
      <c r="X247" s="258">
        <v>26507844.350000001</v>
      </c>
      <c r="Y247" s="258">
        <v>17463.669999999998</v>
      </c>
      <c r="Z247" s="258">
        <v>15542.83</v>
      </c>
      <c r="AA247" s="258">
        <v>1310788.6499999999</v>
      </c>
      <c r="AB247" s="258">
        <v>20.69</v>
      </c>
      <c r="AC247" s="258">
        <v>0</v>
      </c>
      <c r="AD247" s="258">
        <v>0</v>
      </c>
      <c r="AE247" s="258">
        <v>0</v>
      </c>
      <c r="AF247" s="258">
        <v>22994138.989999998</v>
      </c>
      <c r="AG247" s="258">
        <v>425669.32</v>
      </c>
      <c r="AH247" s="258">
        <v>1357.4</v>
      </c>
      <c r="AI247" s="258">
        <v>427007.63999999996</v>
      </c>
      <c r="AJ247" s="258">
        <v>68707.31</v>
      </c>
      <c r="AK247" s="258">
        <v>0</v>
      </c>
      <c r="AL247" s="258">
        <v>18871523.16</v>
      </c>
      <c r="AM247" s="258">
        <v>664959.53276955604</v>
      </c>
      <c r="AN247" s="258">
        <v>20580.489999999998</v>
      </c>
      <c r="AO247" s="258">
        <v>0</v>
      </c>
      <c r="AP247" s="258">
        <v>893629.73</v>
      </c>
      <c r="AQ247" s="258">
        <v>345838.5</v>
      </c>
      <c r="AR247" s="365"/>
      <c r="AS247" s="259">
        <v>44377</v>
      </c>
      <c r="AT247" s="260" t="s">
        <v>5</v>
      </c>
      <c r="AU247" s="261" t="s">
        <v>292</v>
      </c>
      <c r="AV247" s="261">
        <v>2021</v>
      </c>
      <c r="AW247" s="266" t="s">
        <v>178</v>
      </c>
      <c r="AX247" s="380">
        <v>3.13</v>
      </c>
      <c r="AY247" s="380">
        <v>3.2</v>
      </c>
    </row>
    <row r="248" spans="1:51" x14ac:dyDescent="0.25">
      <c r="A248" s="256">
        <v>44</v>
      </c>
      <c r="B248" s="257" t="s">
        <v>62</v>
      </c>
      <c r="C248" s="258">
        <v>2648261.44</v>
      </c>
      <c r="D248" s="258">
        <v>671813.1100000001</v>
      </c>
      <c r="E248" s="258">
        <v>646476.26</v>
      </c>
      <c r="F248" s="258">
        <v>355815.46</v>
      </c>
      <c r="G248" s="258">
        <v>669348.56000000006</v>
      </c>
      <c r="H248" s="258">
        <v>5532.37</v>
      </c>
      <c r="I248" s="258">
        <v>1434283.84</v>
      </c>
      <c r="J248" s="258">
        <v>1038267.19</v>
      </c>
      <c r="K248" s="258">
        <v>1786051.15</v>
      </c>
      <c r="L248" s="258">
        <v>1139434.3</v>
      </c>
      <c r="M248" s="258">
        <v>1238.3399999999999</v>
      </c>
      <c r="N248" s="258">
        <v>0</v>
      </c>
      <c r="O248" s="258">
        <v>1462005.8399999999</v>
      </c>
      <c r="P248" s="258">
        <v>-510721.53000000084</v>
      </c>
      <c r="Q248" s="258">
        <v>-1024.51</v>
      </c>
      <c r="R248" s="258">
        <v>-511746.04000000085</v>
      </c>
      <c r="S248" s="258">
        <v>517278.43</v>
      </c>
      <c r="T248" s="258">
        <v>25.73</v>
      </c>
      <c r="U248" s="258">
        <v>0</v>
      </c>
      <c r="V248" s="258">
        <v>0</v>
      </c>
      <c r="W248" s="258">
        <v>0</v>
      </c>
      <c r="X248" s="258">
        <v>647190.37</v>
      </c>
      <c r="Y248" s="258">
        <v>12118.09</v>
      </c>
      <c r="Z248" s="258">
        <v>3037.08</v>
      </c>
      <c r="AA248" s="258">
        <v>101328.78</v>
      </c>
      <c r="AB248" s="258">
        <v>12460.65</v>
      </c>
      <c r="AC248" s="258">
        <v>0</v>
      </c>
      <c r="AD248" s="258">
        <v>0</v>
      </c>
      <c r="AE248" s="258">
        <v>0</v>
      </c>
      <c r="AF248" s="258">
        <v>993.07</v>
      </c>
      <c r="AG248" s="258">
        <v>1140672.6399999999</v>
      </c>
      <c r="AH248" s="258">
        <v>646476.26</v>
      </c>
      <c r="AI248" s="258">
        <v>1786389.92</v>
      </c>
      <c r="AJ248" s="258">
        <v>324473.64999999997</v>
      </c>
      <c r="AK248" s="258">
        <v>89.57</v>
      </c>
      <c r="AL248" s="258">
        <v>-351767.30999999982</v>
      </c>
      <c r="AM248" s="258">
        <v>0.80304746031489649</v>
      </c>
      <c r="AN248" s="258">
        <v>263801.26</v>
      </c>
      <c r="AO248" s="258">
        <v>92014.21</v>
      </c>
      <c r="AP248" s="258">
        <v>1779928.95</v>
      </c>
      <c r="AQ248" s="258">
        <v>1265486.4700000002</v>
      </c>
      <c r="AR248" s="365"/>
      <c r="AS248" s="259">
        <v>44377</v>
      </c>
      <c r="AT248" s="260" t="s">
        <v>5</v>
      </c>
      <c r="AU248" s="261" t="s">
        <v>292</v>
      </c>
      <c r="AV248" s="261">
        <v>2021</v>
      </c>
      <c r="AW248" s="266" t="s">
        <v>167</v>
      </c>
      <c r="AX248" s="380">
        <v>3.13</v>
      </c>
      <c r="AY248" s="380">
        <v>3.2</v>
      </c>
    </row>
    <row r="249" spans="1:51" ht="30" x14ac:dyDescent="0.25">
      <c r="A249" s="256">
        <v>113</v>
      </c>
      <c r="B249" s="257" t="s">
        <v>63</v>
      </c>
      <c r="C249" s="258">
        <v>136701.63999999998</v>
      </c>
      <c r="D249" s="258">
        <v>11876.85</v>
      </c>
      <c r="E249" s="258">
        <v>4676.12</v>
      </c>
      <c r="F249" s="258">
        <v>8813.34</v>
      </c>
      <c r="G249" s="258">
        <v>209459.8</v>
      </c>
      <c r="H249" s="258">
        <v>846496.28</v>
      </c>
      <c r="I249" s="258">
        <v>9227131</v>
      </c>
      <c r="J249" s="258">
        <v>1443313.63</v>
      </c>
      <c r="K249" s="258">
        <v>201721.94</v>
      </c>
      <c r="L249" s="258">
        <v>69898.42</v>
      </c>
      <c r="M249" s="258">
        <v>35733.93</v>
      </c>
      <c r="N249" s="258">
        <v>3.6</v>
      </c>
      <c r="O249" s="258">
        <v>55565.610000000008</v>
      </c>
      <c r="P249" s="258">
        <v>-149013.96000000002</v>
      </c>
      <c r="Q249" s="258">
        <v>-19303.18</v>
      </c>
      <c r="R249" s="258">
        <v>-168317.14</v>
      </c>
      <c r="S249" s="258">
        <v>1014813.42</v>
      </c>
      <c r="T249" s="258">
        <v>1083.58</v>
      </c>
      <c r="U249" s="258">
        <v>0</v>
      </c>
      <c r="V249" s="258">
        <v>0</v>
      </c>
      <c r="W249" s="258">
        <v>0</v>
      </c>
      <c r="X249" s="258">
        <v>1026364.59</v>
      </c>
      <c r="Y249" s="258">
        <v>4274.6899999999996</v>
      </c>
      <c r="Z249" s="258">
        <v>6979.84</v>
      </c>
      <c r="AA249" s="258">
        <v>436.49</v>
      </c>
      <c r="AB249" s="258">
        <v>742.76</v>
      </c>
      <c r="AC249" s="258">
        <v>0</v>
      </c>
      <c r="AD249" s="258">
        <v>0</v>
      </c>
      <c r="AE249" s="258">
        <v>0</v>
      </c>
      <c r="AF249" s="258">
        <v>200.97</v>
      </c>
      <c r="AG249" s="258">
        <v>105632.35</v>
      </c>
      <c r="AH249" s="258">
        <v>4679.72</v>
      </c>
      <c r="AI249" s="258">
        <v>109586.11</v>
      </c>
      <c r="AJ249" s="258">
        <v>54020.5</v>
      </c>
      <c r="AK249" s="258">
        <v>0</v>
      </c>
      <c r="AL249" s="258">
        <v>9025409.0600000005</v>
      </c>
      <c r="AM249" s="258">
        <v>45.741831552879177</v>
      </c>
      <c r="AN249" s="258">
        <v>6639.06</v>
      </c>
      <c r="AO249" s="258">
        <v>2174.2799999999997</v>
      </c>
      <c r="AP249" s="258">
        <v>85118.289999999979</v>
      </c>
      <c r="AQ249" s="258">
        <v>15859.120000000003</v>
      </c>
      <c r="AR249" s="365"/>
      <c r="AS249" s="259">
        <v>44377</v>
      </c>
      <c r="AT249" s="260" t="s">
        <v>5</v>
      </c>
      <c r="AU249" s="261" t="s">
        <v>292</v>
      </c>
      <c r="AV249" s="261">
        <v>2021</v>
      </c>
      <c r="AW249" s="266" t="s">
        <v>171</v>
      </c>
      <c r="AX249" s="380">
        <v>3.13</v>
      </c>
      <c r="AY249" s="380">
        <v>3.2</v>
      </c>
    </row>
    <row r="250" spans="1:51" x14ac:dyDescent="0.25">
      <c r="A250" s="256">
        <v>98</v>
      </c>
      <c r="B250" s="257" t="s">
        <v>64</v>
      </c>
      <c r="C250" s="258">
        <v>8937348.120000001</v>
      </c>
      <c r="D250" s="258">
        <v>3563152.85</v>
      </c>
      <c r="E250" s="258">
        <v>1252776.2300000002</v>
      </c>
      <c r="F250" s="258">
        <v>2101153.58</v>
      </c>
      <c r="G250" s="258">
        <v>2127482.73</v>
      </c>
      <c r="H250" s="258">
        <v>31340.77</v>
      </c>
      <c r="I250" s="258">
        <v>4000505.01</v>
      </c>
      <c r="J250" s="258">
        <v>1228418.5600000001</v>
      </c>
      <c r="K250" s="258">
        <v>3022816.95</v>
      </c>
      <c r="L250" s="258">
        <v>1770040.7200000002</v>
      </c>
      <c r="M250" s="258">
        <v>3818889.46</v>
      </c>
      <c r="N250" s="258">
        <v>5935836.3600000003</v>
      </c>
      <c r="O250" s="258">
        <v>10493101.369999997</v>
      </c>
      <c r="P250" s="258">
        <v>-9347542.4099999946</v>
      </c>
      <c r="Q250" s="258">
        <v>8119190.3499999996</v>
      </c>
      <c r="R250" s="258">
        <v>-1228352.0599999949</v>
      </c>
      <c r="S250" s="258">
        <v>1259692.83</v>
      </c>
      <c r="T250" s="258">
        <v>4699.18</v>
      </c>
      <c r="U250" s="258">
        <v>2989.55</v>
      </c>
      <c r="V250" s="258">
        <v>0</v>
      </c>
      <c r="W250" s="258">
        <v>0</v>
      </c>
      <c r="X250" s="258">
        <v>2082545</v>
      </c>
      <c r="Y250" s="258">
        <v>40711.75</v>
      </c>
      <c r="Z250" s="258">
        <v>128550.65</v>
      </c>
      <c r="AA250" s="258">
        <v>163436.1</v>
      </c>
      <c r="AB250" s="258">
        <v>6630.79</v>
      </c>
      <c r="AC250" s="258">
        <v>0</v>
      </c>
      <c r="AD250" s="258">
        <v>0</v>
      </c>
      <c r="AE250" s="258">
        <v>0</v>
      </c>
      <c r="AF250" s="258">
        <v>491211.61</v>
      </c>
      <c r="AG250" s="258">
        <v>5588930.1799999988</v>
      </c>
      <c r="AH250" s="258">
        <v>7188612.5999999996</v>
      </c>
      <c r="AI250" s="258">
        <v>12777320.629999999</v>
      </c>
      <c r="AJ250" s="258">
        <v>2284219.2600000002</v>
      </c>
      <c r="AK250" s="258">
        <v>0</v>
      </c>
      <c r="AL250" s="258">
        <v>977688.05999999959</v>
      </c>
      <c r="AM250" s="258">
        <v>1.32343607839039</v>
      </c>
      <c r="AN250" s="258">
        <v>1074544.29</v>
      </c>
      <c r="AO250" s="258">
        <v>1026609.2899999999</v>
      </c>
      <c r="AP250" s="258">
        <v>4939384.3700000029</v>
      </c>
      <c r="AQ250" s="258">
        <v>10058290.459999999</v>
      </c>
      <c r="AR250" s="365"/>
      <c r="AS250" s="259">
        <v>44377</v>
      </c>
      <c r="AT250" s="260" t="s">
        <v>5</v>
      </c>
      <c r="AU250" s="261" t="s">
        <v>292</v>
      </c>
      <c r="AV250" s="261">
        <v>2021</v>
      </c>
      <c r="AW250" s="266" t="s">
        <v>165</v>
      </c>
      <c r="AX250" s="380">
        <v>3.13</v>
      </c>
      <c r="AY250" s="380">
        <v>3.2</v>
      </c>
    </row>
    <row r="251" spans="1:51" x14ac:dyDescent="0.25">
      <c r="A251" s="256">
        <v>1</v>
      </c>
      <c r="B251" s="257" t="s">
        <v>65</v>
      </c>
      <c r="C251" s="258">
        <v>1018095.27</v>
      </c>
      <c r="D251" s="258">
        <v>94124.58</v>
      </c>
      <c r="E251" s="258">
        <v>1144.8600000000001</v>
      </c>
      <c r="F251" s="258">
        <v>218840.36</v>
      </c>
      <c r="G251" s="258">
        <v>175638.9</v>
      </c>
      <c r="H251" s="258">
        <v>18097.97</v>
      </c>
      <c r="I251" s="258">
        <v>16654276.800000001</v>
      </c>
      <c r="J251" s="258">
        <v>226381.1</v>
      </c>
      <c r="K251" s="258">
        <v>183968.81</v>
      </c>
      <c r="L251" s="258">
        <v>182823.96</v>
      </c>
      <c r="M251" s="258">
        <v>448875.07</v>
      </c>
      <c r="N251" s="258">
        <v>2.0499999999999998</v>
      </c>
      <c r="O251" s="258">
        <v>545217.14</v>
      </c>
      <c r="P251" s="258">
        <v>-15725.710000000166</v>
      </c>
      <c r="Q251" s="258">
        <v>-23039.419999999984</v>
      </c>
      <c r="R251" s="258">
        <v>-38765.13000000015</v>
      </c>
      <c r="S251" s="258">
        <v>56863.100000000006</v>
      </c>
      <c r="T251" s="258">
        <v>7475.15</v>
      </c>
      <c r="U251" s="258">
        <v>0</v>
      </c>
      <c r="V251" s="258">
        <v>0</v>
      </c>
      <c r="W251" s="258">
        <v>0</v>
      </c>
      <c r="X251" s="258">
        <v>71539.929999999993</v>
      </c>
      <c r="Y251" s="258">
        <v>3499.21</v>
      </c>
      <c r="Z251" s="258">
        <v>17849.05</v>
      </c>
      <c r="AA251" s="258">
        <v>546.70000000000005</v>
      </c>
      <c r="AB251" s="258">
        <v>51.08</v>
      </c>
      <c r="AC251" s="258">
        <v>0</v>
      </c>
      <c r="AD251" s="258">
        <v>0</v>
      </c>
      <c r="AE251" s="258">
        <v>0</v>
      </c>
      <c r="AF251" s="258">
        <v>205.94</v>
      </c>
      <c r="AG251" s="258">
        <v>631699.03</v>
      </c>
      <c r="AH251" s="258">
        <v>1146.9100000000001</v>
      </c>
      <c r="AI251" s="258">
        <v>632573.28</v>
      </c>
      <c r="AJ251" s="258">
        <v>87356.14</v>
      </c>
      <c r="AK251" s="258">
        <v>0</v>
      </c>
      <c r="AL251" s="258">
        <v>16470307.99</v>
      </c>
      <c r="AM251" s="258">
        <v>90.527719345469492</v>
      </c>
      <c r="AN251" s="258">
        <v>118157.35</v>
      </c>
      <c r="AO251" s="258">
        <v>100683</v>
      </c>
      <c r="AP251" s="258">
        <v>474025.03999999992</v>
      </c>
      <c r="AQ251" s="258">
        <v>95271.49</v>
      </c>
      <c r="AR251" s="365"/>
      <c r="AS251" s="259">
        <v>44377</v>
      </c>
      <c r="AT251" s="260" t="s">
        <v>5</v>
      </c>
      <c r="AU251" s="261" t="s">
        <v>292</v>
      </c>
      <c r="AV251" s="261">
        <v>2021</v>
      </c>
      <c r="AW251" s="266" t="s">
        <v>177</v>
      </c>
      <c r="AX251" s="380">
        <v>3.13</v>
      </c>
      <c r="AY251" s="380">
        <v>3.2</v>
      </c>
    </row>
    <row r="252" spans="1:51" x14ac:dyDescent="0.25">
      <c r="A252" s="256">
        <v>109</v>
      </c>
      <c r="B252" s="257" t="s">
        <v>66</v>
      </c>
      <c r="C252" s="258">
        <v>13821121.629999999</v>
      </c>
      <c r="D252" s="258">
        <v>7708364.3299999991</v>
      </c>
      <c r="E252" s="258">
        <v>1983440.08</v>
      </c>
      <c r="F252" s="258">
        <v>1343750.96</v>
      </c>
      <c r="G252" s="258">
        <v>2077913.32</v>
      </c>
      <c r="H252" s="258">
        <v>-1652886.61</v>
      </c>
      <c r="I252" s="258">
        <v>34246347.289999999</v>
      </c>
      <c r="J252" s="258">
        <v>6484976.5999999996</v>
      </c>
      <c r="K252" s="258">
        <v>10741421.59</v>
      </c>
      <c r="L252" s="258">
        <v>3572918.6199999996</v>
      </c>
      <c r="M252" s="258">
        <v>916451.23</v>
      </c>
      <c r="N252" s="258">
        <v>8881831.3499999996</v>
      </c>
      <c r="O252" s="258">
        <v>10955625.590000002</v>
      </c>
      <c r="P252" s="258">
        <v>-8264532.5700000022</v>
      </c>
      <c r="Q252" s="258">
        <v>4224689.7399999993</v>
      </c>
      <c r="R252" s="258">
        <v>-4039842.8300000029</v>
      </c>
      <c r="S252" s="258">
        <v>2386956.2299999995</v>
      </c>
      <c r="T252" s="258">
        <v>85479.96</v>
      </c>
      <c r="U252" s="258">
        <v>0</v>
      </c>
      <c r="V252" s="258">
        <v>0</v>
      </c>
      <c r="W252" s="258">
        <v>55040.57</v>
      </c>
      <c r="X252" s="258">
        <v>3771114.03</v>
      </c>
      <c r="Y252" s="258">
        <v>37791.160000000003</v>
      </c>
      <c r="Z252" s="258">
        <v>186.92</v>
      </c>
      <c r="AA252" s="258">
        <v>372233.33</v>
      </c>
      <c r="AB252" s="258">
        <v>2478.54</v>
      </c>
      <c r="AC252" s="258">
        <v>0</v>
      </c>
      <c r="AD252" s="258">
        <v>0</v>
      </c>
      <c r="AE252" s="258">
        <v>0</v>
      </c>
      <c r="AF252" s="258">
        <v>1111988.3600000001</v>
      </c>
      <c r="AG252" s="258">
        <v>4489369.8500000006</v>
      </c>
      <c r="AH252" s="258">
        <v>10865271.430000002</v>
      </c>
      <c r="AI252" s="258">
        <v>15344744.630000001</v>
      </c>
      <c r="AJ252" s="258">
        <v>4389119.04</v>
      </c>
      <c r="AK252" s="258">
        <v>0</v>
      </c>
      <c r="AL252" s="258">
        <v>23504925.699999999</v>
      </c>
      <c r="AM252" s="258">
        <v>3.188250922194741</v>
      </c>
      <c r="AN252" s="258">
        <v>731628.51</v>
      </c>
      <c r="AO252" s="258">
        <v>612122.44999999995</v>
      </c>
      <c r="AP252" s="258">
        <v>10226709.67</v>
      </c>
      <c r="AQ252" s="258">
        <v>15069577.979999997</v>
      </c>
      <c r="AR252" s="365"/>
      <c r="AS252" s="259">
        <v>44377</v>
      </c>
      <c r="AT252" s="260" t="s">
        <v>5</v>
      </c>
      <c r="AU252" s="261" t="s">
        <v>293</v>
      </c>
      <c r="AV252" s="261">
        <v>2021</v>
      </c>
      <c r="AW252" s="266" t="s">
        <v>157</v>
      </c>
      <c r="AX252" s="380">
        <v>3.13</v>
      </c>
      <c r="AY252" s="380">
        <v>3.2</v>
      </c>
    </row>
    <row r="253" spans="1:51" x14ac:dyDescent="0.25">
      <c r="A253" s="256">
        <v>25</v>
      </c>
      <c r="B253" s="257" t="s">
        <v>67</v>
      </c>
      <c r="C253" s="258">
        <v>1484035.6099999999</v>
      </c>
      <c r="D253" s="258">
        <v>486166</v>
      </c>
      <c r="E253" s="258">
        <v>80798.17</v>
      </c>
      <c r="F253" s="258">
        <v>0</v>
      </c>
      <c r="G253" s="258">
        <v>773172.2</v>
      </c>
      <c r="H253" s="258">
        <v>1282664.82</v>
      </c>
      <c r="I253" s="258">
        <v>932797.01</v>
      </c>
      <c r="J253" s="258">
        <v>35948469.670000002</v>
      </c>
      <c r="K253" s="258">
        <v>534448.89</v>
      </c>
      <c r="L253" s="258">
        <v>453650.72000000003</v>
      </c>
      <c r="M253" s="258">
        <v>0</v>
      </c>
      <c r="N253" s="258">
        <v>0</v>
      </c>
      <c r="O253" s="258">
        <v>403121.64</v>
      </c>
      <c r="P253" s="258">
        <v>-178424.22999999998</v>
      </c>
      <c r="Q253" s="258">
        <v>-242.60999999999999</v>
      </c>
      <c r="R253" s="258">
        <v>-178666.83999999997</v>
      </c>
      <c r="S253" s="258">
        <v>1461331.67</v>
      </c>
      <c r="T253" s="258">
        <v>664878.92000000004</v>
      </c>
      <c r="U253" s="258">
        <v>76.67</v>
      </c>
      <c r="V253" s="258">
        <v>0</v>
      </c>
      <c r="W253" s="258">
        <v>0</v>
      </c>
      <c r="X253" s="258">
        <v>883545.66</v>
      </c>
      <c r="Y253" s="258">
        <v>15779.02</v>
      </c>
      <c r="Z253" s="258">
        <v>65298.71</v>
      </c>
      <c r="AA253" s="258">
        <v>0</v>
      </c>
      <c r="AB253" s="258">
        <v>204.36</v>
      </c>
      <c r="AC253" s="258">
        <v>0</v>
      </c>
      <c r="AD253" s="258">
        <v>0</v>
      </c>
      <c r="AE253" s="258">
        <v>3198.72</v>
      </c>
      <c r="AF253" s="258">
        <v>2688.76</v>
      </c>
      <c r="AG253" s="258">
        <v>453650.72000000003</v>
      </c>
      <c r="AH253" s="258">
        <v>80798.17</v>
      </c>
      <c r="AI253" s="258">
        <v>532448.24</v>
      </c>
      <c r="AJ253" s="258">
        <v>129326.6</v>
      </c>
      <c r="AK253" s="258">
        <v>0</v>
      </c>
      <c r="AL253" s="258">
        <v>398348.12</v>
      </c>
      <c r="AM253" s="258">
        <v>1.7453437128478273</v>
      </c>
      <c r="AN253" s="258">
        <v>0</v>
      </c>
      <c r="AO253" s="258">
        <v>0</v>
      </c>
      <c r="AP253" s="258">
        <v>1151130.2999999998</v>
      </c>
      <c r="AQ253" s="258">
        <v>556382.33000000007</v>
      </c>
      <c r="AR253" s="365"/>
      <c r="AS253" s="259">
        <v>44377</v>
      </c>
      <c r="AT253" s="260" t="s">
        <v>5</v>
      </c>
      <c r="AU253" s="261" t="s">
        <v>292</v>
      </c>
      <c r="AV253" s="261">
        <v>2021</v>
      </c>
      <c r="AW253" s="266" t="s">
        <v>174</v>
      </c>
      <c r="AX253" s="380">
        <v>3.13</v>
      </c>
      <c r="AY253" s="380">
        <v>3.2</v>
      </c>
    </row>
    <row r="254" spans="1:51" x14ac:dyDescent="0.25">
      <c r="A254" s="256">
        <v>121</v>
      </c>
      <c r="B254" s="257" t="s">
        <v>68</v>
      </c>
      <c r="C254" s="258">
        <v>3859056.2</v>
      </c>
      <c r="D254" s="258">
        <v>0</v>
      </c>
      <c r="E254" s="258">
        <v>69.62</v>
      </c>
      <c r="F254" s="258">
        <v>527066.31999999995</v>
      </c>
      <c r="G254" s="258">
        <v>461317.01</v>
      </c>
      <c r="H254" s="258">
        <v>419623.8</v>
      </c>
      <c r="I254" s="258">
        <v>691965.56</v>
      </c>
      <c r="J254" s="258">
        <v>2542326.4700000002</v>
      </c>
      <c r="K254" s="258">
        <v>7161.31</v>
      </c>
      <c r="L254" s="258">
        <v>7091.7000000000007</v>
      </c>
      <c r="M254" s="258">
        <v>2005434.14</v>
      </c>
      <c r="N254" s="258">
        <v>0</v>
      </c>
      <c r="O254" s="258">
        <v>2009258.3299999998</v>
      </c>
      <c r="P254" s="258">
        <v>861414.54</v>
      </c>
      <c r="Q254" s="258">
        <v>-738468.27999999968</v>
      </c>
      <c r="R254" s="258">
        <v>122946.26000000036</v>
      </c>
      <c r="S254" s="258">
        <v>296677.53000000003</v>
      </c>
      <c r="T254" s="258">
        <v>0</v>
      </c>
      <c r="U254" s="258">
        <v>0</v>
      </c>
      <c r="V254" s="258">
        <v>0</v>
      </c>
      <c r="W254" s="258">
        <v>63594.49</v>
      </c>
      <c r="X254" s="258">
        <v>345594.92</v>
      </c>
      <c r="Y254" s="258">
        <v>9334.2099999999991</v>
      </c>
      <c r="Z254" s="258">
        <v>6429.47</v>
      </c>
      <c r="AA254" s="258">
        <v>96357.42</v>
      </c>
      <c r="AB254" s="258">
        <v>266.62</v>
      </c>
      <c r="AC254" s="258">
        <v>0</v>
      </c>
      <c r="AD254" s="258">
        <v>0</v>
      </c>
      <c r="AE254" s="258">
        <v>0</v>
      </c>
      <c r="AF254" s="258">
        <v>124.15</v>
      </c>
      <c r="AG254" s="258">
        <v>2012525.8299999998</v>
      </c>
      <c r="AH254" s="258">
        <v>69.62</v>
      </c>
      <c r="AI254" s="258">
        <v>2012589.64</v>
      </c>
      <c r="AJ254" s="258">
        <v>3331.3100000000004</v>
      </c>
      <c r="AK254" s="258">
        <v>0</v>
      </c>
      <c r="AL254" s="258">
        <v>684804.25</v>
      </c>
      <c r="AM254" s="258">
        <v>96.625555938787741</v>
      </c>
      <c r="AN254" s="258">
        <v>0</v>
      </c>
      <c r="AO254" s="258">
        <v>527066.31999999995</v>
      </c>
      <c r="AP254" s="258">
        <v>1849518.59</v>
      </c>
      <c r="AQ254" s="258">
        <v>-279.27999999999997</v>
      </c>
      <c r="AR254" s="365"/>
      <c r="AS254" s="259">
        <v>44377</v>
      </c>
      <c r="AT254" s="260" t="s">
        <v>5</v>
      </c>
      <c r="AU254" s="261" t="s">
        <v>292</v>
      </c>
      <c r="AV254" s="261">
        <v>2021</v>
      </c>
      <c r="AW254" s="266" t="s">
        <v>188</v>
      </c>
      <c r="AX254" s="380">
        <v>3.13</v>
      </c>
      <c r="AY254" s="380">
        <v>3.2</v>
      </c>
    </row>
    <row r="255" spans="1:51" x14ac:dyDescent="0.25">
      <c r="A255" s="256">
        <v>122</v>
      </c>
      <c r="B255" s="257" t="s">
        <v>69</v>
      </c>
      <c r="C255" s="258">
        <v>839727.5</v>
      </c>
      <c r="D255" s="258">
        <v>0</v>
      </c>
      <c r="E255" s="258">
        <v>0</v>
      </c>
      <c r="F255" s="258">
        <v>1719.02</v>
      </c>
      <c r="G255" s="258">
        <v>44286.71</v>
      </c>
      <c r="H255" s="258">
        <v>28920.41</v>
      </c>
      <c r="I255" s="258">
        <v>430416.77</v>
      </c>
      <c r="J255" s="258">
        <v>0</v>
      </c>
      <c r="K255" s="258">
        <v>709.24</v>
      </c>
      <c r="L255" s="258">
        <v>709.24</v>
      </c>
      <c r="M255" s="258">
        <v>260371.77</v>
      </c>
      <c r="N255" s="258">
        <v>0</v>
      </c>
      <c r="O255" s="258">
        <v>259826.16</v>
      </c>
      <c r="P255" s="258">
        <v>533895.61</v>
      </c>
      <c r="Q255" s="258">
        <v>-503163.56000000006</v>
      </c>
      <c r="R255" s="258">
        <v>30732.04999999993</v>
      </c>
      <c r="S255" s="258">
        <v>-1811.64</v>
      </c>
      <c r="T255" s="258">
        <v>0</v>
      </c>
      <c r="U255" s="258">
        <v>0</v>
      </c>
      <c r="V255" s="258">
        <v>0</v>
      </c>
      <c r="W255" s="258">
        <v>0</v>
      </c>
      <c r="X255" s="258">
        <v>0</v>
      </c>
      <c r="Y255" s="258">
        <v>903.81</v>
      </c>
      <c r="Z255" s="258">
        <v>131.59</v>
      </c>
      <c r="AA255" s="258">
        <v>0</v>
      </c>
      <c r="AB255" s="258">
        <v>776.24</v>
      </c>
      <c r="AC255" s="258">
        <v>0</v>
      </c>
      <c r="AD255" s="258">
        <v>0</v>
      </c>
      <c r="AE255" s="258">
        <v>0</v>
      </c>
      <c r="AF255" s="258">
        <v>0</v>
      </c>
      <c r="AG255" s="258">
        <v>261081</v>
      </c>
      <c r="AH255" s="258">
        <v>0</v>
      </c>
      <c r="AI255" s="258">
        <v>261080.76</v>
      </c>
      <c r="AJ255" s="258">
        <v>1254.5999999999999</v>
      </c>
      <c r="AK255" s="258">
        <v>0</v>
      </c>
      <c r="AL255" s="258">
        <v>429707.53</v>
      </c>
      <c r="AM255" s="258">
        <v>606.87041058033958</v>
      </c>
      <c r="AN255" s="258">
        <v>1719.02</v>
      </c>
      <c r="AO255" s="258">
        <v>0</v>
      </c>
      <c r="AP255" s="258">
        <v>579901.34</v>
      </c>
      <c r="AQ255" s="258">
        <v>0</v>
      </c>
      <c r="AR255" s="365"/>
      <c r="AS255" s="259">
        <v>44377</v>
      </c>
      <c r="AT255" s="260" t="s">
        <v>5</v>
      </c>
      <c r="AU255" s="261" t="s">
        <v>292</v>
      </c>
      <c r="AV255" s="261">
        <v>2021</v>
      </c>
      <c r="AW255" s="266" t="s">
        <v>267</v>
      </c>
      <c r="AX255" s="380">
        <v>3.13</v>
      </c>
      <c r="AY255" s="380">
        <v>3.2</v>
      </c>
    </row>
    <row r="256" spans="1:51" x14ac:dyDescent="0.25">
      <c r="A256" s="256">
        <v>13</v>
      </c>
      <c r="B256" s="257" t="s">
        <v>70</v>
      </c>
      <c r="C256" s="258">
        <v>103685587.44000001</v>
      </c>
      <c r="D256" s="258">
        <v>46345454.640000008</v>
      </c>
      <c r="E256" s="258">
        <v>15205375.52</v>
      </c>
      <c r="F256" s="258">
        <v>17826464.210000001</v>
      </c>
      <c r="G256" s="258">
        <v>22469694.969999999</v>
      </c>
      <c r="H256" s="258">
        <v>-8064064.3399999999</v>
      </c>
      <c r="I256" s="258">
        <v>98400783.569999993</v>
      </c>
      <c r="J256" s="258">
        <v>49951897.979999997</v>
      </c>
      <c r="K256" s="258">
        <v>68313011.480000004</v>
      </c>
      <c r="L256" s="258">
        <v>53107625.809999995</v>
      </c>
      <c r="M256" s="258">
        <v>261739</v>
      </c>
      <c r="N256" s="258">
        <v>11753.83</v>
      </c>
      <c r="O256" s="258">
        <v>54796999.719999999</v>
      </c>
      <c r="P256" s="258">
        <v>-37753026.099999972</v>
      </c>
      <c r="Q256" s="258">
        <v>-5835574.4699999997</v>
      </c>
      <c r="R256" s="258">
        <v>-43588600.56999997</v>
      </c>
      <c r="S256" s="258">
        <v>35524536.25</v>
      </c>
      <c r="T256" s="258">
        <v>1392002.5</v>
      </c>
      <c r="U256" s="258">
        <v>24976.99</v>
      </c>
      <c r="V256" s="258">
        <v>0</v>
      </c>
      <c r="W256" s="258">
        <v>1147.3599999999999</v>
      </c>
      <c r="X256" s="258">
        <v>40342552.170000002</v>
      </c>
      <c r="Y256" s="258">
        <v>458565.2</v>
      </c>
      <c r="Z256" s="258">
        <v>2677442.13</v>
      </c>
      <c r="AA256" s="258">
        <v>160447.23000000001</v>
      </c>
      <c r="AB256" s="258">
        <v>2324.23</v>
      </c>
      <c r="AC256" s="258">
        <v>0</v>
      </c>
      <c r="AD256" s="258">
        <v>0</v>
      </c>
      <c r="AE256" s="258">
        <v>0</v>
      </c>
      <c r="AF256" s="258">
        <v>2937363.97</v>
      </c>
      <c r="AG256" s="258">
        <v>53369364.809999995</v>
      </c>
      <c r="AH256" s="258">
        <v>15217129.35</v>
      </c>
      <c r="AI256" s="258">
        <v>68542952.840000004</v>
      </c>
      <c r="AJ256" s="258">
        <v>13745955.92</v>
      </c>
      <c r="AK256" s="258">
        <v>2.8</v>
      </c>
      <c r="AL256" s="258">
        <v>30087772.089999989</v>
      </c>
      <c r="AM256" s="258">
        <v>1.4404398435693144</v>
      </c>
      <c r="AN256" s="258">
        <v>12980734.09</v>
      </c>
      <c r="AO256" s="258">
        <v>4845730.12</v>
      </c>
      <c r="AP256" s="258">
        <v>60857495.830000006</v>
      </c>
      <c r="AQ256" s="258">
        <v>58314362.750000007</v>
      </c>
      <c r="AR256" s="365"/>
      <c r="AS256" s="259">
        <v>44377</v>
      </c>
      <c r="AT256" s="260" t="s">
        <v>5</v>
      </c>
      <c r="AU256" s="261" t="s">
        <v>293</v>
      </c>
      <c r="AV256" s="261">
        <v>2021</v>
      </c>
      <c r="AW256" s="266" t="s">
        <v>149</v>
      </c>
      <c r="AX256" s="380">
        <v>3.13</v>
      </c>
      <c r="AY256" s="380">
        <v>3.2</v>
      </c>
    </row>
    <row r="257" spans="1:51" x14ac:dyDescent="0.25">
      <c r="A257" s="256">
        <v>110</v>
      </c>
      <c r="B257" s="257" t="s">
        <v>71</v>
      </c>
      <c r="C257" s="258">
        <v>427920.89</v>
      </c>
      <c r="D257" s="258">
        <v>39846.050000000003</v>
      </c>
      <c r="E257" s="258">
        <v>4679.09</v>
      </c>
      <c r="F257" s="258">
        <v>86850.8</v>
      </c>
      <c r="G257" s="258">
        <v>587859.29</v>
      </c>
      <c r="H257" s="258">
        <v>298419.68</v>
      </c>
      <c r="I257" s="258">
        <v>780516.31</v>
      </c>
      <c r="J257" s="258">
        <v>33744058.840000004</v>
      </c>
      <c r="K257" s="258">
        <v>103462.46</v>
      </c>
      <c r="L257" s="258">
        <v>98783.360000000001</v>
      </c>
      <c r="M257" s="258">
        <v>140927.17000000001</v>
      </c>
      <c r="N257" s="258">
        <v>98231</v>
      </c>
      <c r="O257" s="258">
        <v>145868.81999999998</v>
      </c>
      <c r="P257" s="258">
        <v>-432504.07</v>
      </c>
      <c r="Q257" s="258">
        <v>-159468.62</v>
      </c>
      <c r="R257" s="258">
        <v>-591972.68999999994</v>
      </c>
      <c r="S257" s="258">
        <v>890392.35</v>
      </c>
      <c r="T257" s="258">
        <v>1582.99</v>
      </c>
      <c r="U257" s="258">
        <v>0</v>
      </c>
      <c r="V257" s="258">
        <v>0</v>
      </c>
      <c r="W257" s="258">
        <v>0</v>
      </c>
      <c r="X257" s="258">
        <v>908521.08</v>
      </c>
      <c r="Y257" s="258">
        <v>11662.79</v>
      </c>
      <c r="Z257" s="258">
        <v>5509.31</v>
      </c>
      <c r="AA257" s="258">
        <v>1983.69</v>
      </c>
      <c r="AB257" s="258">
        <v>0</v>
      </c>
      <c r="AC257" s="258">
        <v>0</v>
      </c>
      <c r="AD257" s="258">
        <v>0</v>
      </c>
      <c r="AE257" s="258">
        <v>0</v>
      </c>
      <c r="AF257" s="258">
        <v>555.92999999999995</v>
      </c>
      <c r="AG257" s="258">
        <v>239710.54</v>
      </c>
      <c r="AH257" s="258">
        <v>102910.09</v>
      </c>
      <c r="AI257" s="258">
        <v>342619.98</v>
      </c>
      <c r="AJ257" s="258">
        <v>196751.16</v>
      </c>
      <c r="AK257" s="258">
        <v>0</v>
      </c>
      <c r="AL257" s="258">
        <v>677053.85000000009</v>
      </c>
      <c r="AM257" s="258">
        <v>7.5439566196280277</v>
      </c>
      <c r="AN257" s="258">
        <v>53023.11</v>
      </c>
      <c r="AO257" s="258">
        <v>33827.68</v>
      </c>
      <c r="AP257" s="258">
        <v>242075.64</v>
      </c>
      <c r="AQ257" s="258">
        <v>-130.38000000000466</v>
      </c>
      <c r="AR257" s="365"/>
      <c r="AS257" s="259">
        <v>44377</v>
      </c>
      <c r="AT257" s="260" t="s">
        <v>5</v>
      </c>
      <c r="AU257" s="261" t="s">
        <v>292</v>
      </c>
      <c r="AV257" s="261">
        <v>2021</v>
      </c>
      <c r="AW257" s="266" t="s">
        <v>173</v>
      </c>
      <c r="AX257" s="380">
        <v>3.13</v>
      </c>
      <c r="AY257" s="380">
        <v>3.2</v>
      </c>
    </row>
    <row r="258" spans="1:51" x14ac:dyDescent="0.25">
      <c r="A258" s="256">
        <v>52</v>
      </c>
      <c r="B258" s="257" t="s">
        <v>72</v>
      </c>
      <c r="C258" s="258">
        <v>1764374.59</v>
      </c>
      <c r="D258" s="258">
        <v>129143.07</v>
      </c>
      <c r="E258" s="258">
        <v>714986.39999999991</v>
      </c>
      <c r="F258" s="258">
        <v>168253.97</v>
      </c>
      <c r="G258" s="258">
        <v>712136.11</v>
      </c>
      <c r="H258" s="258">
        <v>1180.9100000000001</v>
      </c>
      <c r="I258" s="258">
        <v>240190891.13</v>
      </c>
      <c r="J258" s="258">
        <v>65005274.369999997</v>
      </c>
      <c r="K258" s="258">
        <v>1290197.97</v>
      </c>
      <c r="L258" s="258">
        <v>575211.55999999994</v>
      </c>
      <c r="M258" s="258">
        <v>375355.81</v>
      </c>
      <c r="N258" s="258">
        <v>39888.269999999997</v>
      </c>
      <c r="O258" s="258">
        <v>883321.00000000012</v>
      </c>
      <c r="P258" s="258">
        <v>-128479.55999999994</v>
      </c>
      <c r="Q258" s="258">
        <v>81982.540000000139</v>
      </c>
      <c r="R258" s="258">
        <v>-46497.0199999998</v>
      </c>
      <c r="S258" s="258">
        <v>47677.929999999702</v>
      </c>
      <c r="T258" s="258">
        <v>385426.86</v>
      </c>
      <c r="U258" s="258">
        <v>0</v>
      </c>
      <c r="V258" s="258">
        <v>0</v>
      </c>
      <c r="W258" s="258">
        <v>1.2</v>
      </c>
      <c r="X258" s="258">
        <v>3045743.03</v>
      </c>
      <c r="Y258" s="258">
        <v>14533.39</v>
      </c>
      <c r="Z258" s="258">
        <v>12575.39</v>
      </c>
      <c r="AA258" s="258">
        <v>5758.87</v>
      </c>
      <c r="AB258" s="258">
        <v>23.66</v>
      </c>
      <c r="AC258" s="258">
        <v>0</v>
      </c>
      <c r="AD258" s="258">
        <v>0</v>
      </c>
      <c r="AE258" s="258">
        <v>0</v>
      </c>
      <c r="AF258" s="258">
        <v>3350601.86</v>
      </c>
      <c r="AG258" s="258">
        <v>950567.37</v>
      </c>
      <c r="AH258" s="258">
        <v>754874.67</v>
      </c>
      <c r="AI258" s="258">
        <v>1700442.05</v>
      </c>
      <c r="AJ258" s="258">
        <v>817121.05</v>
      </c>
      <c r="AK258" s="258">
        <v>0</v>
      </c>
      <c r="AL258" s="258">
        <v>238900693.16</v>
      </c>
      <c r="AM258" s="258">
        <v>186.1659192736135</v>
      </c>
      <c r="AN258" s="258">
        <v>131156.61000000002</v>
      </c>
      <c r="AO258" s="258">
        <v>37097.35</v>
      </c>
      <c r="AP258" s="258">
        <v>1038668.95</v>
      </c>
      <c r="AQ258" s="258">
        <v>286758.45000000007</v>
      </c>
      <c r="AR258" s="365"/>
      <c r="AS258" s="259">
        <v>44377</v>
      </c>
      <c r="AT258" s="260" t="s">
        <v>5</v>
      </c>
      <c r="AU258" s="261" t="s">
        <v>292</v>
      </c>
      <c r="AV258" s="261">
        <v>2021</v>
      </c>
      <c r="AW258" s="266" t="s">
        <v>170</v>
      </c>
      <c r="AX258" s="380">
        <v>3.13</v>
      </c>
      <c r="AY258" s="380">
        <v>3.2</v>
      </c>
    </row>
    <row r="259" spans="1:51" x14ac:dyDescent="0.25">
      <c r="A259" s="256">
        <v>96</v>
      </c>
      <c r="B259" s="257" t="s">
        <v>73</v>
      </c>
      <c r="C259" s="258">
        <v>14713272.249999998</v>
      </c>
      <c r="D259" s="258">
        <v>932887.7699999999</v>
      </c>
      <c r="E259" s="258">
        <v>5522184.8899999997</v>
      </c>
      <c r="F259" s="258">
        <v>1504146.19</v>
      </c>
      <c r="G259" s="258">
        <v>3285947.62</v>
      </c>
      <c r="H259" s="258">
        <v>130243.65</v>
      </c>
      <c r="I259" s="258">
        <v>33340697.390000001</v>
      </c>
      <c r="J259" s="258">
        <v>4186640.48</v>
      </c>
      <c r="K259" s="258">
        <v>10855485.58</v>
      </c>
      <c r="L259" s="258">
        <v>5333300.6899999995</v>
      </c>
      <c r="M259" s="258">
        <v>1791964.05</v>
      </c>
      <c r="N259" s="258">
        <v>0</v>
      </c>
      <c r="O259" s="258">
        <v>10415877.84</v>
      </c>
      <c r="P259" s="258">
        <v>-1425587.1700000009</v>
      </c>
      <c r="Q259" s="258">
        <v>-913263.04</v>
      </c>
      <c r="R259" s="258">
        <v>-2338850.2100000009</v>
      </c>
      <c r="S259" s="258">
        <v>2469093.8699999996</v>
      </c>
      <c r="T259" s="258">
        <v>239723.44</v>
      </c>
      <c r="U259" s="258">
        <v>0</v>
      </c>
      <c r="V259" s="258">
        <v>0</v>
      </c>
      <c r="W259" s="258">
        <v>4935.6000000000004</v>
      </c>
      <c r="X259" s="258">
        <v>2971465.47</v>
      </c>
      <c r="Y259" s="258">
        <v>50974.26</v>
      </c>
      <c r="Z259" s="258">
        <v>193076.8</v>
      </c>
      <c r="AA259" s="258">
        <v>33453.410000000003</v>
      </c>
      <c r="AB259" s="258">
        <v>33352.080000000002</v>
      </c>
      <c r="AC259" s="258">
        <v>0</v>
      </c>
      <c r="AD259" s="258">
        <v>0</v>
      </c>
      <c r="AE259" s="258">
        <v>0</v>
      </c>
      <c r="AF259" s="258">
        <v>436174.08000000002</v>
      </c>
      <c r="AG259" s="258">
        <v>7125264.75</v>
      </c>
      <c r="AH259" s="258">
        <v>5522184.8899999997</v>
      </c>
      <c r="AI259" s="258">
        <v>12644424.99</v>
      </c>
      <c r="AJ259" s="258">
        <v>2228547.15</v>
      </c>
      <c r="AK259" s="258">
        <v>0</v>
      </c>
      <c r="AL259" s="258">
        <v>22485211.810000002</v>
      </c>
      <c r="AM259" s="258">
        <v>3.0713225257676591</v>
      </c>
      <c r="AN259" s="258">
        <v>1159306.48</v>
      </c>
      <c r="AO259" s="258">
        <v>344839.72</v>
      </c>
      <c r="AP259" s="258">
        <v>8477641.5199999996</v>
      </c>
      <c r="AQ259" s="258">
        <v>5113134.8500000006</v>
      </c>
      <c r="AR259" s="365"/>
      <c r="AS259" s="259">
        <v>44377</v>
      </c>
      <c r="AT259" s="260" t="s">
        <v>5</v>
      </c>
      <c r="AU259" s="261" t="s">
        <v>292</v>
      </c>
      <c r="AV259" s="261">
        <v>2021</v>
      </c>
      <c r="AW259" s="266" t="s">
        <v>153</v>
      </c>
      <c r="AX259" s="380">
        <v>3.13</v>
      </c>
      <c r="AY259" s="380">
        <v>3.2</v>
      </c>
    </row>
    <row r="260" spans="1:51" x14ac:dyDescent="0.25">
      <c r="A260" s="256">
        <v>103</v>
      </c>
      <c r="B260" s="257" t="s">
        <v>74</v>
      </c>
      <c r="C260" s="258">
        <v>40365.35</v>
      </c>
      <c r="D260" s="258">
        <v>0</v>
      </c>
      <c r="E260" s="258">
        <v>0</v>
      </c>
      <c r="F260" s="258">
        <v>1399.79</v>
      </c>
      <c r="G260" s="258">
        <v>48830.400000000001</v>
      </c>
      <c r="H260" s="258">
        <v>12417419.58</v>
      </c>
      <c r="I260" s="258">
        <v>7376004.4900000002</v>
      </c>
      <c r="J260" s="258">
        <v>19336718.68</v>
      </c>
      <c r="K260" s="258">
        <v>19839.759999999998</v>
      </c>
      <c r="L260" s="258">
        <v>19839.77</v>
      </c>
      <c r="M260" s="258">
        <v>0</v>
      </c>
      <c r="N260" s="258">
        <v>0</v>
      </c>
      <c r="O260" s="258">
        <v>19313.61</v>
      </c>
      <c r="P260" s="258">
        <v>-29178.450000000004</v>
      </c>
      <c r="Q260" s="258">
        <v>-89083.340000000011</v>
      </c>
      <c r="R260" s="258">
        <v>-118261.79000000001</v>
      </c>
      <c r="S260" s="258">
        <v>12535681.369999999</v>
      </c>
      <c r="T260" s="258">
        <v>0</v>
      </c>
      <c r="U260" s="258">
        <v>0</v>
      </c>
      <c r="V260" s="258">
        <v>0</v>
      </c>
      <c r="W260" s="258">
        <v>0</v>
      </c>
      <c r="X260" s="258">
        <v>13074176.59</v>
      </c>
      <c r="Y260" s="258">
        <v>996.54</v>
      </c>
      <c r="Z260" s="258">
        <v>13.41</v>
      </c>
      <c r="AA260" s="258">
        <v>11096.3</v>
      </c>
      <c r="AB260" s="258">
        <v>0</v>
      </c>
      <c r="AC260" s="258">
        <v>0</v>
      </c>
      <c r="AD260" s="258">
        <v>0</v>
      </c>
      <c r="AE260" s="258">
        <v>0</v>
      </c>
      <c r="AF260" s="258">
        <v>526388.97</v>
      </c>
      <c r="AG260" s="258">
        <v>19839.77</v>
      </c>
      <c r="AH260" s="258">
        <v>0</v>
      </c>
      <c r="AI260" s="258">
        <v>19814.580000000002</v>
      </c>
      <c r="AJ260" s="258">
        <v>500.97</v>
      </c>
      <c r="AK260" s="258">
        <v>0</v>
      </c>
      <c r="AL260" s="258">
        <v>7356164.7300000004</v>
      </c>
      <c r="AM260" s="258">
        <v>371.77891718448211</v>
      </c>
      <c r="AN260" s="258">
        <v>1301.99</v>
      </c>
      <c r="AO260" s="258">
        <v>97.81</v>
      </c>
      <c r="AP260" s="258">
        <v>21051.739999999998</v>
      </c>
      <c r="AQ260" s="258">
        <v>0</v>
      </c>
      <c r="AR260" s="365"/>
      <c r="AS260" s="259">
        <v>44377</v>
      </c>
      <c r="AT260" s="260" t="s">
        <v>5</v>
      </c>
      <c r="AU260" s="261" t="s">
        <v>292</v>
      </c>
      <c r="AV260" s="261">
        <v>2021</v>
      </c>
      <c r="AW260" s="266" t="s">
        <v>184</v>
      </c>
      <c r="AX260" s="380">
        <v>3.13</v>
      </c>
      <c r="AY260" s="380">
        <v>3.2</v>
      </c>
    </row>
    <row r="261" spans="1:51" x14ac:dyDescent="0.25">
      <c r="A261" s="256">
        <v>23</v>
      </c>
      <c r="B261" s="257" t="s">
        <v>75</v>
      </c>
      <c r="C261" s="258">
        <v>10115339.93</v>
      </c>
      <c r="D261" s="258">
        <v>2092480.5</v>
      </c>
      <c r="E261" s="258">
        <v>1243718.68</v>
      </c>
      <c r="F261" s="258">
        <v>1370046.8699999999</v>
      </c>
      <c r="G261" s="258">
        <v>2381495.6700000004</v>
      </c>
      <c r="H261" s="258">
        <v>26051.06</v>
      </c>
      <c r="I261" s="258">
        <v>10332531.949999999</v>
      </c>
      <c r="J261" s="258">
        <v>2243949.64</v>
      </c>
      <c r="K261" s="258">
        <v>3469866.29</v>
      </c>
      <c r="L261" s="258">
        <v>2226147.61</v>
      </c>
      <c r="M261" s="258">
        <v>2575289.4900000002</v>
      </c>
      <c r="N261" s="258">
        <v>14728066.52</v>
      </c>
      <c r="O261" s="258">
        <v>11344810.039999999</v>
      </c>
      <c r="P261" s="258">
        <v>-7073493.1499999939</v>
      </c>
      <c r="Q261" s="258">
        <v>6141662.5699999984</v>
      </c>
      <c r="R261" s="258">
        <v>-931830.57999999542</v>
      </c>
      <c r="S261" s="258">
        <v>957881.65999999992</v>
      </c>
      <c r="T261" s="258">
        <v>7647.36</v>
      </c>
      <c r="U261" s="258">
        <v>0</v>
      </c>
      <c r="V261" s="258">
        <v>0</v>
      </c>
      <c r="W261" s="258">
        <v>590.27</v>
      </c>
      <c r="X261" s="258">
        <v>2960220.94</v>
      </c>
      <c r="Y261" s="258">
        <v>34300.879999999997</v>
      </c>
      <c r="Z261" s="258">
        <v>181441.32</v>
      </c>
      <c r="AA261" s="258">
        <v>51660.68</v>
      </c>
      <c r="AB261" s="258">
        <v>7941.92</v>
      </c>
      <c r="AC261" s="258">
        <v>0</v>
      </c>
      <c r="AD261" s="258">
        <v>0</v>
      </c>
      <c r="AE261" s="258">
        <v>0</v>
      </c>
      <c r="AF261" s="258">
        <v>1735232.1</v>
      </c>
      <c r="AG261" s="258">
        <v>4801437.0999999996</v>
      </c>
      <c r="AH261" s="258">
        <v>15971785.189999999</v>
      </c>
      <c r="AI261" s="258">
        <v>20693736.18</v>
      </c>
      <c r="AJ261" s="258">
        <v>9348926.1399999987</v>
      </c>
      <c r="AK261" s="258">
        <v>0</v>
      </c>
      <c r="AL261" s="258">
        <v>6862665.6599999992</v>
      </c>
      <c r="AM261" s="258">
        <v>2.9777896571340214</v>
      </c>
      <c r="AN261" s="258">
        <v>1080673.26</v>
      </c>
      <c r="AO261" s="258">
        <v>289373.61</v>
      </c>
      <c r="AP261" s="258">
        <v>6510745.6599999992</v>
      </c>
      <c r="AQ261" s="258">
        <v>9832696.2800000031</v>
      </c>
      <c r="AR261" s="365"/>
      <c r="AS261" s="259">
        <v>44377</v>
      </c>
      <c r="AT261" s="260" t="s">
        <v>5</v>
      </c>
      <c r="AU261" s="261" t="s">
        <v>292</v>
      </c>
      <c r="AV261" s="261">
        <v>2021</v>
      </c>
      <c r="AW261" s="266" t="s">
        <v>159</v>
      </c>
      <c r="AX261" s="380">
        <v>3.13</v>
      </c>
      <c r="AY261" s="380">
        <v>3.2</v>
      </c>
    </row>
    <row r="262" spans="1:51" x14ac:dyDescent="0.25">
      <c r="A262" s="256">
        <v>62</v>
      </c>
      <c r="B262" s="257" t="s">
        <v>203</v>
      </c>
      <c r="C262" s="258">
        <v>755086.49000000011</v>
      </c>
      <c r="D262" s="258">
        <v>255185.31</v>
      </c>
      <c r="E262" s="258">
        <v>50076.979999999996</v>
      </c>
      <c r="F262" s="258">
        <v>106828.42</v>
      </c>
      <c r="G262" s="258">
        <v>298711.26000000007</v>
      </c>
      <c r="H262" s="258">
        <v>3064.56</v>
      </c>
      <c r="I262" s="258">
        <v>2030066.16</v>
      </c>
      <c r="J262" s="258">
        <v>0</v>
      </c>
      <c r="K262" s="258">
        <v>65799.39</v>
      </c>
      <c r="L262" s="258">
        <v>15687.460000000001</v>
      </c>
      <c r="M262" s="258">
        <v>0</v>
      </c>
      <c r="N262" s="258">
        <v>0</v>
      </c>
      <c r="O262" s="258">
        <v>53915.909999999982</v>
      </c>
      <c r="P262" s="258">
        <v>40445.59000000004</v>
      </c>
      <c r="Q262" s="258">
        <v>0</v>
      </c>
      <c r="R262" s="258">
        <v>40445.59000000004</v>
      </c>
      <c r="S262" s="258">
        <v>-37381.020000000004</v>
      </c>
      <c r="T262" s="258">
        <v>6706.54</v>
      </c>
      <c r="U262" s="258">
        <v>0</v>
      </c>
      <c r="V262" s="258">
        <v>0</v>
      </c>
      <c r="W262" s="258">
        <v>1745.01</v>
      </c>
      <c r="X262" s="258">
        <v>1437.47</v>
      </c>
      <c r="Y262" s="258">
        <v>5310.07</v>
      </c>
      <c r="Z262" s="258">
        <v>38265.730000000003</v>
      </c>
      <c r="AA262" s="258">
        <v>1255.0999999999999</v>
      </c>
      <c r="AB262" s="258">
        <v>2389.06</v>
      </c>
      <c r="AC262" s="258">
        <v>0</v>
      </c>
      <c r="AD262" s="258">
        <v>0</v>
      </c>
      <c r="AE262" s="258">
        <v>0</v>
      </c>
      <c r="AF262" s="258">
        <v>50.08</v>
      </c>
      <c r="AG262" s="258">
        <v>15687.460000000001</v>
      </c>
      <c r="AH262" s="258">
        <v>50076.979999999996</v>
      </c>
      <c r="AI262" s="258">
        <v>65764.439999999988</v>
      </c>
      <c r="AJ262" s="258">
        <v>11848.529999999999</v>
      </c>
      <c r="AK262" s="258">
        <v>0</v>
      </c>
      <c r="AL262" s="258">
        <v>1964266.77</v>
      </c>
      <c r="AM262" s="258">
        <v>30.852355318187598</v>
      </c>
      <c r="AN262" s="258">
        <v>106828.42</v>
      </c>
      <c r="AO262" s="258">
        <v>0</v>
      </c>
      <c r="AP262" s="258">
        <v>744355.09000000008</v>
      </c>
      <c r="AQ262" s="258">
        <v>298369.82</v>
      </c>
      <c r="AR262" s="365"/>
      <c r="AS262" s="259">
        <v>44377</v>
      </c>
      <c r="AT262" s="260" t="s">
        <v>5</v>
      </c>
      <c r="AU262" s="261" t="s">
        <v>292</v>
      </c>
      <c r="AV262" s="261">
        <v>2021</v>
      </c>
      <c r="AW262" s="266" t="s">
        <v>169</v>
      </c>
      <c r="AX262" s="380">
        <v>3.13</v>
      </c>
      <c r="AY262" s="380">
        <v>3.2</v>
      </c>
    </row>
    <row r="263" spans="1:51" x14ac:dyDescent="0.25">
      <c r="A263" s="256">
        <v>77</v>
      </c>
      <c r="B263" s="257" t="s">
        <v>195</v>
      </c>
      <c r="C263" s="258">
        <v>400.29999999999995</v>
      </c>
      <c r="D263" s="258">
        <v>0</v>
      </c>
      <c r="E263" s="258">
        <v>11105.88</v>
      </c>
      <c r="F263" s="258">
        <v>70.89</v>
      </c>
      <c r="G263" s="258">
        <v>1683.46</v>
      </c>
      <c r="H263" s="258">
        <v>-1288.01</v>
      </c>
      <c r="I263" s="258">
        <v>932080.21</v>
      </c>
      <c r="J263" s="258">
        <v>111051.1</v>
      </c>
      <c r="K263" s="258">
        <v>11205.19</v>
      </c>
      <c r="L263" s="258">
        <v>99.3</v>
      </c>
      <c r="M263" s="258">
        <v>0</v>
      </c>
      <c r="N263" s="258">
        <v>0.46</v>
      </c>
      <c r="O263" s="258">
        <v>-14.259999999998769</v>
      </c>
      <c r="P263" s="258">
        <v>-1339.7900000000016</v>
      </c>
      <c r="Q263" s="258">
        <v>-0.37999999999999995</v>
      </c>
      <c r="R263" s="258">
        <v>-1340.1700000000017</v>
      </c>
      <c r="S263" s="258">
        <v>52.180000000000007</v>
      </c>
      <c r="T263" s="258">
        <v>0</v>
      </c>
      <c r="U263" s="258">
        <v>0</v>
      </c>
      <c r="V263" s="258">
        <v>0</v>
      </c>
      <c r="W263" s="258">
        <v>0</v>
      </c>
      <c r="X263" s="258">
        <v>117.65</v>
      </c>
      <c r="Y263" s="258">
        <v>34.36</v>
      </c>
      <c r="Z263" s="258">
        <v>28.27</v>
      </c>
      <c r="AA263" s="258">
        <v>2</v>
      </c>
      <c r="AB263" s="258">
        <v>0.04</v>
      </c>
      <c r="AC263" s="258">
        <v>0</v>
      </c>
      <c r="AD263" s="258">
        <v>0</v>
      </c>
      <c r="AE263" s="258">
        <v>0</v>
      </c>
      <c r="AF263" s="258">
        <v>0.8</v>
      </c>
      <c r="AG263" s="258">
        <v>99.3</v>
      </c>
      <c r="AH263" s="258">
        <v>11106.339999999998</v>
      </c>
      <c r="AI263" s="258">
        <v>11205.27</v>
      </c>
      <c r="AJ263" s="258">
        <v>11219.529999999999</v>
      </c>
      <c r="AK263" s="258">
        <v>0</v>
      </c>
      <c r="AL263" s="258">
        <v>920875.02</v>
      </c>
      <c r="AM263" s="258">
        <v>83.182900959287608</v>
      </c>
      <c r="AN263" s="258">
        <v>65.150000000000006</v>
      </c>
      <c r="AO263" s="258">
        <v>5.74</v>
      </c>
      <c r="AP263" s="258">
        <v>414.56</v>
      </c>
      <c r="AQ263" s="258">
        <v>0</v>
      </c>
      <c r="AR263" s="365"/>
      <c r="AS263" s="259">
        <v>44377</v>
      </c>
      <c r="AT263" s="260" t="s">
        <v>5</v>
      </c>
      <c r="AU263" s="261" t="s">
        <v>293</v>
      </c>
      <c r="AV263" s="261">
        <v>2021</v>
      </c>
      <c r="AW263" s="266" t="s">
        <v>196</v>
      </c>
      <c r="AX263" s="380">
        <v>3.13</v>
      </c>
      <c r="AY263" s="380">
        <v>3.2</v>
      </c>
    </row>
    <row r="264" spans="1:51" x14ac:dyDescent="0.25">
      <c r="A264" s="256">
        <v>114</v>
      </c>
      <c r="B264" s="257" t="s">
        <v>76</v>
      </c>
      <c r="C264" s="258">
        <v>21339179.370000001</v>
      </c>
      <c r="D264" s="258">
        <v>15230632.120000001</v>
      </c>
      <c r="E264" s="258">
        <v>948083.36</v>
      </c>
      <c r="F264" s="258">
        <v>3914037.03</v>
      </c>
      <c r="G264" s="258">
        <v>3710267.4400000004</v>
      </c>
      <c r="H264" s="258">
        <v>17860.72</v>
      </c>
      <c r="I264" s="258">
        <v>4231628.91</v>
      </c>
      <c r="J264" s="258">
        <v>2320303.2799999998</v>
      </c>
      <c r="K264" s="258">
        <v>2520769.34</v>
      </c>
      <c r="L264" s="258">
        <v>1572685.98</v>
      </c>
      <c r="M264" s="258">
        <v>15350324.75</v>
      </c>
      <c r="N264" s="258">
        <v>5425660.1399999997</v>
      </c>
      <c r="O264" s="258">
        <v>16790313.119999997</v>
      </c>
      <c r="P264" s="258">
        <v>-18306070.34</v>
      </c>
      <c r="Q264" s="258">
        <v>17394383.039999992</v>
      </c>
      <c r="R264" s="258">
        <v>-911687.3000000082</v>
      </c>
      <c r="S264" s="258">
        <v>929547.98999999976</v>
      </c>
      <c r="T264" s="258">
        <v>72345.05</v>
      </c>
      <c r="U264" s="258">
        <v>0</v>
      </c>
      <c r="V264" s="258">
        <v>0</v>
      </c>
      <c r="W264" s="258">
        <v>0</v>
      </c>
      <c r="X264" s="258">
        <v>4780308.72</v>
      </c>
      <c r="Y264" s="258">
        <v>54882.02</v>
      </c>
      <c r="Z264" s="258">
        <v>177148.03</v>
      </c>
      <c r="AA264" s="258">
        <v>2061705.1</v>
      </c>
      <c r="AB264" s="258">
        <v>9044.8799999999992</v>
      </c>
      <c r="AC264" s="258">
        <v>0</v>
      </c>
      <c r="AD264" s="258">
        <v>0</v>
      </c>
      <c r="AE264" s="258">
        <v>0</v>
      </c>
      <c r="AF264" s="258">
        <v>1620325.75</v>
      </c>
      <c r="AG264" s="258">
        <v>16923010.729999997</v>
      </c>
      <c r="AH264" s="258">
        <v>6373743.5</v>
      </c>
      <c r="AI264" s="258">
        <v>23291239.589999996</v>
      </c>
      <c r="AJ264" s="258">
        <v>6500926.4699999997</v>
      </c>
      <c r="AK264" s="258">
        <v>0</v>
      </c>
      <c r="AL264" s="258">
        <v>1710859.5700000003</v>
      </c>
      <c r="AM264" s="258">
        <v>1.6787053233517988</v>
      </c>
      <c r="AN264" s="258">
        <v>2708215.59</v>
      </c>
      <c r="AO264" s="258">
        <v>1205821.4399999999</v>
      </c>
      <c r="AP264" s="258">
        <v>10048524.289999999</v>
      </c>
      <c r="AQ264" s="258">
        <v>20730290.16</v>
      </c>
      <c r="AR264" s="365"/>
      <c r="AS264" s="259">
        <v>44377</v>
      </c>
      <c r="AT264" s="260" t="s">
        <v>5</v>
      </c>
      <c r="AU264" s="261" t="s">
        <v>292</v>
      </c>
      <c r="AV264" s="261">
        <v>2021</v>
      </c>
      <c r="AW264" s="266" t="s">
        <v>154</v>
      </c>
      <c r="AX264" s="380">
        <v>3.13</v>
      </c>
      <c r="AY264" s="380">
        <v>3.2</v>
      </c>
    </row>
    <row r="265" spans="1:51" x14ac:dyDescent="0.25">
      <c r="A265" s="256">
        <v>48</v>
      </c>
      <c r="B265" s="257" t="s">
        <v>77</v>
      </c>
      <c r="C265" s="258">
        <v>776351.25</v>
      </c>
      <c r="D265" s="258">
        <v>561362.34</v>
      </c>
      <c r="E265" s="258">
        <v>131454.94</v>
      </c>
      <c r="F265" s="258">
        <v>74345.070000000007</v>
      </c>
      <c r="G265" s="258">
        <v>621924.29</v>
      </c>
      <c r="H265" s="258">
        <v>149254.13</v>
      </c>
      <c r="I265" s="258">
        <v>102168940.77</v>
      </c>
      <c r="J265" s="258">
        <v>15773704.57</v>
      </c>
      <c r="K265" s="258">
        <v>1840240.59</v>
      </c>
      <c r="L265" s="258">
        <v>170514.33000000002</v>
      </c>
      <c r="M265" s="258">
        <v>103772.3</v>
      </c>
      <c r="N265" s="258">
        <v>42842181.219999999</v>
      </c>
      <c r="O265" s="258">
        <v>28431172.439999998</v>
      </c>
      <c r="P265" s="258">
        <v>-28912452.889999997</v>
      </c>
      <c r="Q265" s="258">
        <v>28186617.799999997</v>
      </c>
      <c r="R265" s="258">
        <v>-725835.08999999985</v>
      </c>
      <c r="S265" s="258">
        <v>875089.20999999344</v>
      </c>
      <c r="T265" s="258">
        <v>4148680.74</v>
      </c>
      <c r="U265" s="258">
        <v>0</v>
      </c>
      <c r="V265" s="258">
        <v>1169.57</v>
      </c>
      <c r="W265" s="258">
        <v>0</v>
      </c>
      <c r="X265" s="258">
        <v>84412975.239999995</v>
      </c>
      <c r="Y265" s="258">
        <v>4205.91</v>
      </c>
      <c r="Z265" s="258">
        <v>9257.69</v>
      </c>
      <c r="AA265" s="258">
        <v>87649971.769999996</v>
      </c>
      <c r="AB265" s="258">
        <v>0</v>
      </c>
      <c r="AC265" s="258">
        <v>0</v>
      </c>
      <c r="AD265" s="258">
        <v>0</v>
      </c>
      <c r="AE265" s="258">
        <v>0</v>
      </c>
      <c r="AF265" s="258">
        <v>24300.97</v>
      </c>
      <c r="AG265" s="258">
        <v>274286.64</v>
      </c>
      <c r="AH265" s="258">
        <v>42973636.159999996</v>
      </c>
      <c r="AI265" s="258">
        <v>43244744.109999999</v>
      </c>
      <c r="AJ265" s="258">
        <v>14813571.67</v>
      </c>
      <c r="AK265" s="258">
        <v>0</v>
      </c>
      <c r="AL265" s="258">
        <v>100328700.17999999</v>
      </c>
      <c r="AM265" s="258">
        <v>55.519338789282976</v>
      </c>
      <c r="AN265" s="258">
        <v>8367.83</v>
      </c>
      <c r="AO265" s="258">
        <v>65977.239999999991</v>
      </c>
      <c r="AP265" s="258">
        <v>548399.84000000008</v>
      </c>
      <c r="AQ265" s="258">
        <v>28764583.369999997</v>
      </c>
      <c r="AR265" s="365"/>
      <c r="AS265" s="259">
        <v>44377</v>
      </c>
      <c r="AT265" s="260" t="s">
        <v>5</v>
      </c>
      <c r="AU265" s="261" t="s">
        <v>292</v>
      </c>
      <c r="AV265" s="261">
        <v>2021</v>
      </c>
      <c r="AW265" s="266" t="s">
        <v>163</v>
      </c>
      <c r="AX265" s="380">
        <v>3.13</v>
      </c>
      <c r="AY265" s="380">
        <v>3.2</v>
      </c>
    </row>
    <row r="266" spans="1:51" ht="30" x14ac:dyDescent="0.25">
      <c r="A266" s="256">
        <v>120</v>
      </c>
      <c r="B266" s="257" t="s">
        <v>78</v>
      </c>
      <c r="C266" s="258">
        <v>407915.20999999996</v>
      </c>
      <c r="D266" s="258">
        <v>918921.04</v>
      </c>
      <c r="E266" s="258">
        <v>286212.30000000005</v>
      </c>
      <c r="F266" s="258">
        <v>46051.23</v>
      </c>
      <c r="G266" s="258">
        <v>507173.77</v>
      </c>
      <c r="H266" s="258">
        <v>-931604.04</v>
      </c>
      <c r="I266" s="258">
        <v>7576302.0800000001</v>
      </c>
      <c r="J266" s="258">
        <v>1538418.66</v>
      </c>
      <c r="K266" s="258">
        <v>288927.3</v>
      </c>
      <c r="L266" s="258">
        <v>2715</v>
      </c>
      <c r="M266" s="258">
        <v>121.73</v>
      </c>
      <c r="N266" s="258">
        <v>0</v>
      </c>
      <c r="O266" s="258">
        <v>37600.830000000016</v>
      </c>
      <c r="P266" s="258">
        <v>-1101831.6600000001</v>
      </c>
      <c r="Q266" s="258">
        <v>-236.39999999999998</v>
      </c>
      <c r="R266" s="258">
        <v>-1102068.06</v>
      </c>
      <c r="S266" s="258">
        <v>170464.02999999997</v>
      </c>
      <c r="T266" s="258">
        <v>19781.580000000002</v>
      </c>
      <c r="U266" s="258">
        <v>0</v>
      </c>
      <c r="V266" s="258">
        <v>0</v>
      </c>
      <c r="W266" s="258">
        <v>0</v>
      </c>
      <c r="X266" s="258">
        <v>490651.84</v>
      </c>
      <c r="Y266" s="258">
        <v>8817.67</v>
      </c>
      <c r="Z266" s="258">
        <v>27640.39</v>
      </c>
      <c r="AA266" s="258">
        <v>29427.87</v>
      </c>
      <c r="AB266" s="258">
        <v>168.81</v>
      </c>
      <c r="AC266" s="258">
        <v>0</v>
      </c>
      <c r="AD266" s="258">
        <v>0</v>
      </c>
      <c r="AE266" s="258">
        <v>0</v>
      </c>
      <c r="AF266" s="258">
        <v>273914.64</v>
      </c>
      <c r="AG266" s="258">
        <v>2836.73</v>
      </c>
      <c r="AH266" s="258">
        <v>286212.30000000005</v>
      </c>
      <c r="AI266" s="258">
        <v>289049.02</v>
      </c>
      <c r="AJ266" s="258">
        <v>251448.19</v>
      </c>
      <c r="AK266" s="258">
        <v>0</v>
      </c>
      <c r="AL266" s="258">
        <v>7287374.7800000003</v>
      </c>
      <c r="AM266" s="258">
        <v>26.222174505489789</v>
      </c>
      <c r="AN266" s="258">
        <v>40303.19</v>
      </c>
      <c r="AO266" s="258">
        <v>5748.04</v>
      </c>
      <c r="AP266" s="258">
        <v>478225.02</v>
      </c>
      <c r="AQ266" s="258">
        <v>1026831.6900000002</v>
      </c>
      <c r="AR266" s="365"/>
      <c r="AS266" s="259">
        <v>44377</v>
      </c>
      <c r="AT266" s="260" t="s">
        <v>5</v>
      </c>
      <c r="AU266" s="261" t="s">
        <v>293</v>
      </c>
      <c r="AV266" s="261">
        <v>2021</v>
      </c>
      <c r="AW266" s="266" t="s">
        <v>187</v>
      </c>
      <c r="AX266" s="380">
        <v>3.13</v>
      </c>
      <c r="AY266" s="380">
        <v>3.2</v>
      </c>
    </row>
    <row r="267" spans="1:51" x14ac:dyDescent="0.25">
      <c r="A267" s="256">
        <v>86</v>
      </c>
      <c r="B267" s="257" t="s">
        <v>197</v>
      </c>
      <c r="C267" s="258">
        <v>312.27999999999997</v>
      </c>
      <c r="D267" s="258">
        <v>0</v>
      </c>
      <c r="E267" s="258">
        <v>50.65</v>
      </c>
      <c r="F267" s="258">
        <v>14.16</v>
      </c>
      <c r="G267" s="258">
        <v>23775.03</v>
      </c>
      <c r="H267" s="258">
        <v>1621.82</v>
      </c>
      <c r="I267" s="258">
        <v>132351.57</v>
      </c>
      <c r="J267" s="258">
        <v>57198.22</v>
      </c>
      <c r="K267" s="258">
        <v>271.76</v>
      </c>
      <c r="L267" s="258">
        <v>221.1</v>
      </c>
      <c r="M267" s="258">
        <v>0</v>
      </c>
      <c r="N267" s="258">
        <v>1.33</v>
      </c>
      <c r="O267" s="258">
        <v>165.73000000000002</v>
      </c>
      <c r="P267" s="258">
        <v>-23642.639999999999</v>
      </c>
      <c r="Q267" s="258">
        <v>-0.12999999999999989</v>
      </c>
      <c r="R267" s="258">
        <v>-23642.77</v>
      </c>
      <c r="S267" s="258">
        <v>25264.59</v>
      </c>
      <c r="T267" s="258">
        <v>18656.16</v>
      </c>
      <c r="U267" s="258">
        <v>0</v>
      </c>
      <c r="V267" s="258">
        <v>0</v>
      </c>
      <c r="W267" s="258">
        <v>0</v>
      </c>
      <c r="X267" s="258">
        <v>7282.83</v>
      </c>
      <c r="Y267" s="258">
        <v>485.2</v>
      </c>
      <c r="Z267" s="258">
        <v>28.57</v>
      </c>
      <c r="AA267" s="258">
        <v>0</v>
      </c>
      <c r="AB267" s="258">
        <v>0.02</v>
      </c>
      <c r="AC267" s="258">
        <v>0</v>
      </c>
      <c r="AD267" s="258">
        <v>0</v>
      </c>
      <c r="AE267" s="258">
        <v>0</v>
      </c>
      <c r="AF267" s="258">
        <v>160.6</v>
      </c>
      <c r="AG267" s="258">
        <v>221.1</v>
      </c>
      <c r="AH267" s="258">
        <v>51.98</v>
      </c>
      <c r="AI267" s="258">
        <v>271.78000000000003</v>
      </c>
      <c r="AJ267" s="258">
        <v>106.05</v>
      </c>
      <c r="AK267" s="258">
        <v>0</v>
      </c>
      <c r="AL267" s="258">
        <v>132079.81</v>
      </c>
      <c r="AM267" s="258">
        <v>487.01637474241983</v>
      </c>
      <c r="AN267" s="258">
        <v>14.16</v>
      </c>
      <c r="AO267" s="258">
        <v>0</v>
      </c>
      <c r="AP267" s="258">
        <v>144.85</v>
      </c>
      <c r="AQ267" s="258">
        <v>-1.730000000000004</v>
      </c>
      <c r="AR267" s="365"/>
      <c r="AS267" s="259">
        <v>44377</v>
      </c>
      <c r="AT267" s="260" t="s">
        <v>5</v>
      </c>
      <c r="AU267" s="261" t="s">
        <v>292</v>
      </c>
      <c r="AV267" s="261">
        <v>2021</v>
      </c>
      <c r="AW267" s="266" t="s">
        <v>198</v>
      </c>
      <c r="AX267" s="380">
        <v>3.13</v>
      </c>
      <c r="AY267" s="380">
        <v>3.2</v>
      </c>
    </row>
    <row r="268" spans="1:51" x14ac:dyDescent="0.25">
      <c r="A268" s="256">
        <v>100</v>
      </c>
      <c r="B268" s="257" t="s">
        <v>79</v>
      </c>
      <c r="C268" s="258">
        <v>8560141.4199999981</v>
      </c>
      <c r="D268" s="258">
        <v>2018414.82</v>
      </c>
      <c r="E268" s="258">
        <v>371381.89</v>
      </c>
      <c r="F268" s="258">
        <v>1833571.56</v>
      </c>
      <c r="G268" s="258">
        <v>1500089.46</v>
      </c>
      <c r="H268" s="258">
        <v>3229.6</v>
      </c>
      <c r="I268" s="258">
        <v>4233688.08</v>
      </c>
      <c r="J268" s="258">
        <v>2436645.4300000002</v>
      </c>
      <c r="K268" s="258">
        <v>1446795.66</v>
      </c>
      <c r="L268" s="258">
        <v>1075413.78</v>
      </c>
      <c r="M268" s="258">
        <v>4374813.28</v>
      </c>
      <c r="N268" s="258">
        <v>1211158.28</v>
      </c>
      <c r="O268" s="258">
        <v>6591664.5099999998</v>
      </c>
      <c r="P268" s="258">
        <v>-3383598.9300000006</v>
      </c>
      <c r="Q268" s="258">
        <v>2594996.1000000006</v>
      </c>
      <c r="R268" s="258">
        <v>-788602.83000000007</v>
      </c>
      <c r="S268" s="258">
        <v>791832.4299999997</v>
      </c>
      <c r="T268" s="258">
        <v>38.28</v>
      </c>
      <c r="U268" s="258">
        <v>0</v>
      </c>
      <c r="V268" s="258">
        <v>0</v>
      </c>
      <c r="W268" s="258">
        <v>0</v>
      </c>
      <c r="X268" s="258">
        <v>2479511.4900000002</v>
      </c>
      <c r="Y268" s="258">
        <v>28118.92</v>
      </c>
      <c r="Z268" s="258">
        <v>134880.76999999999</v>
      </c>
      <c r="AA268" s="258">
        <v>1982.47</v>
      </c>
      <c r="AB268" s="258">
        <v>8063.82</v>
      </c>
      <c r="AC268" s="258">
        <v>0</v>
      </c>
      <c r="AD268" s="258">
        <v>0</v>
      </c>
      <c r="AE268" s="258">
        <v>0</v>
      </c>
      <c r="AF268" s="258">
        <v>1514671.35</v>
      </c>
      <c r="AG268" s="258">
        <v>5450227.0500000007</v>
      </c>
      <c r="AH268" s="258">
        <v>1582540.17</v>
      </c>
      <c r="AI268" s="258">
        <v>7031675.1699999999</v>
      </c>
      <c r="AJ268" s="258">
        <v>440010.66</v>
      </c>
      <c r="AK268" s="258">
        <v>0</v>
      </c>
      <c r="AL268" s="258">
        <v>2786892.42</v>
      </c>
      <c r="AM268" s="258">
        <v>2.9262515758445118</v>
      </c>
      <c r="AN268" s="258">
        <v>1022612.14</v>
      </c>
      <c r="AO268" s="258">
        <v>810959.42</v>
      </c>
      <c r="AP268" s="258">
        <v>3489727.3299999991</v>
      </c>
      <c r="AQ268" s="258">
        <v>3539665.24</v>
      </c>
      <c r="AR268" s="365"/>
      <c r="AS268" s="259">
        <v>44377</v>
      </c>
      <c r="AT268" s="260" t="s">
        <v>5</v>
      </c>
      <c r="AU268" s="261" t="s">
        <v>292</v>
      </c>
      <c r="AV268" s="261">
        <v>2021</v>
      </c>
      <c r="AW268" s="266" t="s">
        <v>151</v>
      </c>
      <c r="AX268" s="380">
        <v>3.13</v>
      </c>
      <c r="AY268" s="380">
        <v>3.2</v>
      </c>
    </row>
    <row r="269" spans="1:51" x14ac:dyDescent="0.25">
      <c r="A269" s="256">
        <v>12</v>
      </c>
      <c r="B269" s="257" t="s">
        <v>81</v>
      </c>
      <c r="C269" s="258">
        <v>32051129.870000001</v>
      </c>
      <c r="D269" s="258">
        <v>19114787.630000003</v>
      </c>
      <c r="E269" s="258">
        <v>7614880.2000000002</v>
      </c>
      <c r="F269" s="258">
        <v>4212642.38</v>
      </c>
      <c r="G269" s="258">
        <v>8867816.3599999994</v>
      </c>
      <c r="H269" s="258">
        <v>50360.25</v>
      </c>
      <c r="I269" s="258">
        <v>38925433.229999997</v>
      </c>
      <c r="J269" s="258">
        <v>194001754.06999999</v>
      </c>
      <c r="K269" s="258">
        <v>22798506.75</v>
      </c>
      <c r="L269" s="258">
        <v>15180374.869999999</v>
      </c>
      <c r="M269" s="258">
        <v>3639864.58</v>
      </c>
      <c r="N269" s="258">
        <v>838783.65999999992</v>
      </c>
      <c r="O269" s="258">
        <v>21481164.419999998</v>
      </c>
      <c r="P269" s="258">
        <v>-21625280.919999998</v>
      </c>
      <c r="Q269" s="258">
        <v>-5336366.2199999988</v>
      </c>
      <c r="R269" s="258">
        <v>-26961647.139999997</v>
      </c>
      <c r="S269" s="258">
        <v>27012007.389999997</v>
      </c>
      <c r="T269" s="258">
        <v>1354169.06</v>
      </c>
      <c r="U269" s="258">
        <v>0</v>
      </c>
      <c r="V269" s="258">
        <v>0</v>
      </c>
      <c r="W269" s="258">
        <v>0</v>
      </c>
      <c r="X269" s="258">
        <v>33448144.559999999</v>
      </c>
      <c r="Y269" s="258">
        <v>180511.72</v>
      </c>
      <c r="Z269" s="258">
        <v>805299.34</v>
      </c>
      <c r="AA269" s="258">
        <v>1021941.81</v>
      </c>
      <c r="AB269" s="258">
        <v>3170.49</v>
      </c>
      <c r="AC269" s="258">
        <v>0</v>
      </c>
      <c r="AD269" s="258">
        <v>0</v>
      </c>
      <c r="AE269" s="258">
        <v>0</v>
      </c>
      <c r="AF269" s="258">
        <v>5779382.8600000003</v>
      </c>
      <c r="AG269" s="258">
        <v>18820239.449999999</v>
      </c>
      <c r="AH269" s="258">
        <v>8453663.8599999994</v>
      </c>
      <c r="AI269" s="258">
        <v>27219450.41</v>
      </c>
      <c r="AJ269" s="258">
        <v>5741122.1699999999</v>
      </c>
      <c r="AK269" s="258">
        <v>2836.18</v>
      </c>
      <c r="AL269" s="258">
        <v>16126926.479999997</v>
      </c>
      <c r="AM269" s="258">
        <v>1.707367664770413</v>
      </c>
      <c r="AN269" s="258">
        <v>2681642.69</v>
      </c>
      <c r="AO269" s="258">
        <v>1530999.7000000002</v>
      </c>
      <c r="AP269" s="258">
        <v>17386282.450000003</v>
      </c>
      <c r="AQ269" s="258">
        <v>25931104.620000005</v>
      </c>
      <c r="AR269" s="365"/>
      <c r="AS269" s="259">
        <v>44377</v>
      </c>
      <c r="AT269" s="260" t="s">
        <v>5</v>
      </c>
      <c r="AU269" s="261" t="s">
        <v>292</v>
      </c>
      <c r="AV269" s="261">
        <v>2021</v>
      </c>
      <c r="AW269" s="266" t="s">
        <v>152</v>
      </c>
      <c r="AX269" s="380">
        <v>3.13</v>
      </c>
      <c r="AY269" s="380">
        <v>3.2</v>
      </c>
    </row>
    <row r="270" spans="1:51" x14ac:dyDescent="0.25">
      <c r="A270" s="256">
        <v>74</v>
      </c>
      <c r="B270" s="257" t="s">
        <v>82</v>
      </c>
      <c r="C270" s="258">
        <v>139923069.20999998</v>
      </c>
      <c r="D270" s="258">
        <v>123974073.83</v>
      </c>
      <c r="E270" s="258">
        <v>3679011.9499999997</v>
      </c>
      <c r="F270" s="258">
        <v>17183475.559999999</v>
      </c>
      <c r="G270" s="258">
        <v>20291484.599999998</v>
      </c>
      <c r="H270" s="258">
        <v>-11532800.640000001</v>
      </c>
      <c r="I270" s="258">
        <v>39274515.450000003</v>
      </c>
      <c r="J270" s="258">
        <v>1141117.82</v>
      </c>
      <c r="K270" s="258">
        <v>10310209.73</v>
      </c>
      <c r="L270" s="258">
        <v>4379168.42</v>
      </c>
      <c r="M270" s="258">
        <v>55041596.75</v>
      </c>
      <c r="N270" s="258">
        <v>50178917.149999999</v>
      </c>
      <c r="O270" s="258">
        <v>86688053.00999999</v>
      </c>
      <c r="P270" s="258">
        <v>-108214017.79000005</v>
      </c>
      <c r="Q270" s="258">
        <v>102073534.10999998</v>
      </c>
      <c r="R270" s="258">
        <v>-6140483.6800000668</v>
      </c>
      <c r="S270" s="258">
        <v>-5392316.9200000092</v>
      </c>
      <c r="T270" s="258">
        <v>816869</v>
      </c>
      <c r="U270" s="258">
        <v>0</v>
      </c>
      <c r="V270" s="258">
        <v>0</v>
      </c>
      <c r="W270" s="258">
        <v>2658490</v>
      </c>
      <c r="X270" s="258">
        <v>62084841.729999997</v>
      </c>
      <c r="Y270" s="258">
        <v>279986.81</v>
      </c>
      <c r="Z270" s="258">
        <v>1670137.47</v>
      </c>
      <c r="AA270" s="258">
        <v>35958564.520000003</v>
      </c>
      <c r="AB270" s="258">
        <v>5456.33</v>
      </c>
      <c r="AC270" s="258">
        <v>0</v>
      </c>
      <c r="AD270" s="258">
        <v>0</v>
      </c>
      <c r="AE270" s="258">
        <v>2405952.6800000002</v>
      </c>
      <c r="AF270" s="258">
        <v>30632419.84</v>
      </c>
      <c r="AG270" s="258">
        <v>59420765.170000002</v>
      </c>
      <c r="AH270" s="258">
        <v>53857929.089999996</v>
      </c>
      <c r="AI270" s="258">
        <v>113080836.15000001</v>
      </c>
      <c r="AJ270" s="258">
        <v>26406382.02</v>
      </c>
      <c r="AK270" s="258">
        <v>13598.88</v>
      </c>
      <c r="AL270" s="258">
        <v>28964305.720000003</v>
      </c>
      <c r="AM270" s="258">
        <v>3.8092838534333096</v>
      </c>
      <c r="AN270" s="258">
        <v>13923112.6</v>
      </c>
      <c r="AO270" s="258">
        <v>3260362.96</v>
      </c>
      <c r="AP270" s="258">
        <v>101668607.59999999</v>
      </c>
      <c r="AQ270" s="258">
        <v>172407665.23999998</v>
      </c>
      <c r="AR270" s="365"/>
      <c r="AS270" s="259">
        <v>44377</v>
      </c>
      <c r="AT270" s="260" t="s">
        <v>5</v>
      </c>
      <c r="AU270" s="261" t="s">
        <v>293</v>
      </c>
      <c r="AV270" s="261">
        <v>2021</v>
      </c>
      <c r="AW270" s="266" t="s">
        <v>148</v>
      </c>
      <c r="AX270" s="380">
        <v>3.13</v>
      </c>
      <c r="AY270" s="380">
        <v>3.2</v>
      </c>
    </row>
    <row r="271" spans="1:51" x14ac:dyDescent="0.25">
      <c r="A271" s="256">
        <v>71</v>
      </c>
      <c r="B271" s="257" t="s">
        <v>83</v>
      </c>
      <c r="C271" s="258">
        <v>6682284.9799999995</v>
      </c>
      <c r="D271" s="258">
        <v>5626448.7800000003</v>
      </c>
      <c r="E271" s="258">
        <v>531627.41</v>
      </c>
      <c r="F271" s="258">
        <v>33.85</v>
      </c>
      <c r="G271" s="258">
        <v>1331884.18</v>
      </c>
      <c r="H271" s="258">
        <v>-4384573.99</v>
      </c>
      <c r="I271" s="258">
        <v>10886491.539999999</v>
      </c>
      <c r="J271" s="258">
        <v>10424.299999999999</v>
      </c>
      <c r="K271" s="258">
        <v>681953.71</v>
      </c>
      <c r="L271" s="258">
        <v>150326.31000000003</v>
      </c>
      <c r="M271" s="258">
        <v>807459.19</v>
      </c>
      <c r="N271" s="258">
        <v>1017313.47</v>
      </c>
      <c r="O271" s="258">
        <v>798240.01</v>
      </c>
      <c r="P271" s="258">
        <v>-1074321.8400000008</v>
      </c>
      <c r="Q271" s="258">
        <v>-3433184.62</v>
      </c>
      <c r="R271" s="258">
        <v>-4507506.4600000009</v>
      </c>
      <c r="S271" s="258">
        <v>122932.48</v>
      </c>
      <c r="T271" s="258">
        <v>0</v>
      </c>
      <c r="U271" s="258">
        <v>0</v>
      </c>
      <c r="V271" s="258">
        <v>0</v>
      </c>
      <c r="W271" s="258">
        <v>0</v>
      </c>
      <c r="X271" s="258">
        <v>150114.59</v>
      </c>
      <c r="Y271" s="258">
        <v>27181.31</v>
      </c>
      <c r="Z271" s="258">
        <v>0.8</v>
      </c>
      <c r="AA271" s="258">
        <v>0</v>
      </c>
      <c r="AB271" s="258">
        <v>0</v>
      </c>
      <c r="AC271" s="258">
        <v>0</v>
      </c>
      <c r="AD271" s="258">
        <v>0</v>
      </c>
      <c r="AE271" s="258">
        <v>0</v>
      </c>
      <c r="AF271" s="258">
        <v>0</v>
      </c>
      <c r="AG271" s="258">
        <v>957785.48999999987</v>
      </c>
      <c r="AH271" s="258">
        <v>1548940.88</v>
      </c>
      <c r="AI271" s="258">
        <v>2506701.39</v>
      </c>
      <c r="AJ271" s="258">
        <v>1708461.38</v>
      </c>
      <c r="AK271" s="258">
        <v>0</v>
      </c>
      <c r="AL271" s="258">
        <v>10204537.829999998</v>
      </c>
      <c r="AM271" s="258">
        <v>15.963681083280564</v>
      </c>
      <c r="AN271" s="258">
        <v>33.85</v>
      </c>
      <c r="AO271" s="258">
        <v>0</v>
      </c>
      <c r="AP271" s="258">
        <v>7428062.5</v>
      </c>
      <c r="AQ271" s="258">
        <v>7170466.3200000003</v>
      </c>
      <c r="AR271" s="365"/>
      <c r="AS271" s="259">
        <v>44377</v>
      </c>
      <c r="AT271" s="260" t="s">
        <v>5</v>
      </c>
      <c r="AU271" s="261" t="s">
        <v>293</v>
      </c>
      <c r="AV271" s="261">
        <v>2021</v>
      </c>
      <c r="AW271" s="266" t="s">
        <v>161</v>
      </c>
      <c r="AX271" s="380">
        <v>3.13</v>
      </c>
      <c r="AY271" s="380">
        <v>3.2</v>
      </c>
    </row>
    <row r="272" spans="1:51" x14ac:dyDescent="0.25">
      <c r="A272" s="256">
        <v>91</v>
      </c>
      <c r="B272" s="257" t="s">
        <v>106</v>
      </c>
      <c r="C272" s="258">
        <v>326656.95999999996</v>
      </c>
      <c r="D272" s="258">
        <v>13207.58</v>
      </c>
      <c r="E272" s="258">
        <v>9949</v>
      </c>
      <c r="F272" s="258">
        <v>24624.5</v>
      </c>
      <c r="G272" s="258">
        <v>547677.12</v>
      </c>
      <c r="H272" s="258">
        <v>-2487288.16</v>
      </c>
      <c r="I272" s="258">
        <v>64711317.329999998</v>
      </c>
      <c r="J272" s="258">
        <v>12020459.560000001</v>
      </c>
      <c r="K272" s="258">
        <v>26180.84</v>
      </c>
      <c r="L272" s="258">
        <v>15785.5</v>
      </c>
      <c r="M272" s="258">
        <v>0</v>
      </c>
      <c r="N272" s="258">
        <v>1191025.53</v>
      </c>
      <c r="O272" s="258">
        <v>858508.8600000001</v>
      </c>
      <c r="P272" s="258">
        <v>-1117361.1000000001</v>
      </c>
      <c r="Q272" s="258">
        <v>1065517.6200000001</v>
      </c>
      <c r="R272" s="258">
        <v>-51843.479999999981</v>
      </c>
      <c r="S272" s="258">
        <v>-2435444.69</v>
      </c>
      <c r="T272" s="258">
        <v>6.48</v>
      </c>
      <c r="U272" s="258">
        <v>0</v>
      </c>
      <c r="V272" s="258">
        <v>0</v>
      </c>
      <c r="W272" s="258">
        <v>0</v>
      </c>
      <c r="X272" s="258">
        <v>132580.75</v>
      </c>
      <c r="Y272" s="258">
        <v>3696.07</v>
      </c>
      <c r="Z272" s="258">
        <v>78053.509999999995</v>
      </c>
      <c r="AA272" s="258">
        <v>859754.7</v>
      </c>
      <c r="AB272" s="258">
        <v>1518680.86</v>
      </c>
      <c r="AC272" s="258">
        <v>0</v>
      </c>
      <c r="AD272" s="258">
        <v>0</v>
      </c>
      <c r="AE272" s="258">
        <v>0</v>
      </c>
      <c r="AF272" s="258">
        <v>107846.79</v>
      </c>
      <c r="AG272" s="258">
        <v>15785.49</v>
      </c>
      <c r="AH272" s="258">
        <v>1200974.53</v>
      </c>
      <c r="AI272" s="258">
        <v>1216728.77</v>
      </c>
      <c r="AJ272" s="258">
        <v>358219.91</v>
      </c>
      <c r="AK272" s="258">
        <v>0</v>
      </c>
      <c r="AL272" s="258">
        <v>64685136.489999995</v>
      </c>
      <c r="AM272" s="258">
        <v>2471.7051603386294</v>
      </c>
      <c r="AN272" s="258">
        <v>24624.5</v>
      </c>
      <c r="AO272" s="258">
        <v>0</v>
      </c>
      <c r="AP272" s="258">
        <v>312821.52</v>
      </c>
      <c r="AQ272" s="258">
        <v>857881.00000000012</v>
      </c>
      <c r="AR272" s="365"/>
      <c r="AS272" s="259">
        <v>44377</v>
      </c>
      <c r="AT272" s="260" t="s">
        <v>5</v>
      </c>
      <c r="AU272" s="261" t="s">
        <v>293</v>
      </c>
      <c r="AV272" s="261">
        <v>2021</v>
      </c>
      <c r="AW272" s="266" t="s">
        <v>192</v>
      </c>
      <c r="AX272" s="380">
        <v>3.13</v>
      </c>
      <c r="AY272" s="380">
        <v>3.2</v>
      </c>
    </row>
    <row r="273" spans="1:51" x14ac:dyDescent="0.25">
      <c r="A273" s="256">
        <v>73</v>
      </c>
      <c r="B273" s="257" t="s">
        <v>84</v>
      </c>
      <c r="C273" s="258">
        <v>0</v>
      </c>
      <c r="D273" s="258">
        <v>-57637</v>
      </c>
      <c r="E273" s="258">
        <v>0</v>
      </c>
      <c r="F273" s="258">
        <v>0</v>
      </c>
      <c r="G273" s="258">
        <v>212514.72</v>
      </c>
      <c r="H273" s="258">
        <v>-546556.24</v>
      </c>
      <c r="I273" s="258">
        <v>27505.42</v>
      </c>
      <c r="J273" s="258">
        <v>276431.95</v>
      </c>
      <c r="K273" s="258">
        <v>0</v>
      </c>
      <c r="L273" s="258">
        <v>0</v>
      </c>
      <c r="M273" s="258">
        <v>0</v>
      </c>
      <c r="N273" s="258">
        <v>0</v>
      </c>
      <c r="O273" s="258">
        <v>-1427.87</v>
      </c>
      <c r="P273" s="258">
        <v>-153449.85</v>
      </c>
      <c r="Q273" s="258">
        <v>-49885.39</v>
      </c>
      <c r="R273" s="258">
        <v>-203335.24</v>
      </c>
      <c r="S273" s="258">
        <v>-343220.99000000005</v>
      </c>
      <c r="T273" s="258">
        <v>2.71</v>
      </c>
      <c r="U273" s="258">
        <v>0</v>
      </c>
      <c r="V273" s="258">
        <v>0</v>
      </c>
      <c r="W273" s="258">
        <v>0</v>
      </c>
      <c r="X273" s="258">
        <v>309074.71000000002</v>
      </c>
      <c r="Y273" s="258">
        <v>4337.04</v>
      </c>
      <c r="Z273" s="258">
        <v>24.45</v>
      </c>
      <c r="AA273" s="258">
        <v>63.3</v>
      </c>
      <c r="AB273" s="258">
        <v>5.84</v>
      </c>
      <c r="AC273" s="258">
        <v>0</v>
      </c>
      <c r="AD273" s="258">
        <v>0</v>
      </c>
      <c r="AE273" s="258">
        <v>0</v>
      </c>
      <c r="AF273" s="258">
        <v>647867.78</v>
      </c>
      <c r="AG273" s="258">
        <v>0</v>
      </c>
      <c r="AH273" s="258">
        <v>0</v>
      </c>
      <c r="AI273" s="258">
        <v>0</v>
      </c>
      <c r="AJ273" s="258">
        <v>1427.87</v>
      </c>
      <c r="AK273" s="258">
        <v>0</v>
      </c>
      <c r="AL273" s="258">
        <v>27505.42</v>
      </c>
      <c r="AM273" s="256"/>
      <c r="AN273" s="258">
        <v>0</v>
      </c>
      <c r="AO273" s="258">
        <v>0</v>
      </c>
      <c r="AP273" s="258">
        <v>1427.87</v>
      </c>
      <c r="AQ273" s="258">
        <v>-57637</v>
      </c>
      <c r="AR273" s="365"/>
      <c r="AS273" s="259">
        <v>44377</v>
      </c>
      <c r="AT273" s="260" t="s">
        <v>5</v>
      </c>
      <c r="AU273" s="261" t="s">
        <v>293</v>
      </c>
      <c r="AV273" s="261">
        <v>2021</v>
      </c>
      <c r="AW273" s="266" t="s">
        <v>190</v>
      </c>
      <c r="AX273" s="380">
        <v>3.13</v>
      </c>
      <c r="AY273" s="380">
        <v>3.2</v>
      </c>
    </row>
    <row r="274" spans="1:51" x14ac:dyDescent="0.25">
      <c r="A274" s="256">
        <v>46</v>
      </c>
      <c r="B274" s="257" t="s">
        <v>85</v>
      </c>
      <c r="C274" s="258">
        <v>1433412.7199999997</v>
      </c>
      <c r="D274" s="258">
        <v>550376.27</v>
      </c>
      <c r="E274" s="258">
        <v>253870.61</v>
      </c>
      <c r="F274" s="258">
        <v>295233.83999999997</v>
      </c>
      <c r="G274" s="258">
        <v>403808.33999999997</v>
      </c>
      <c r="H274" s="258">
        <v>31423.919999999998</v>
      </c>
      <c r="I274" s="258">
        <v>9068928.4000000004</v>
      </c>
      <c r="J274" s="258">
        <v>1477761.84</v>
      </c>
      <c r="K274" s="258">
        <v>1245106.81</v>
      </c>
      <c r="L274" s="258">
        <v>991234.82000000007</v>
      </c>
      <c r="M274" s="258">
        <v>44833.48</v>
      </c>
      <c r="N274" s="258">
        <v>0</v>
      </c>
      <c r="O274" s="258">
        <v>932504.09</v>
      </c>
      <c r="P274" s="258">
        <v>-748509.82000000018</v>
      </c>
      <c r="Q274" s="258">
        <v>-17599.829999999998</v>
      </c>
      <c r="R274" s="258">
        <v>-766109.65000000014</v>
      </c>
      <c r="S274" s="258">
        <v>797533.56</v>
      </c>
      <c r="T274" s="258">
        <v>225633.5</v>
      </c>
      <c r="U274" s="258">
        <v>0</v>
      </c>
      <c r="V274" s="258">
        <v>0</v>
      </c>
      <c r="W274" s="258">
        <v>0</v>
      </c>
      <c r="X274" s="258">
        <v>591275.80000000005</v>
      </c>
      <c r="Y274" s="258">
        <v>8240.99</v>
      </c>
      <c r="Z274" s="258">
        <v>2215.35</v>
      </c>
      <c r="AA274" s="258">
        <v>5677.56</v>
      </c>
      <c r="AB274" s="258">
        <v>3241.85</v>
      </c>
      <c r="AC274" s="258">
        <v>0</v>
      </c>
      <c r="AD274" s="258">
        <v>0</v>
      </c>
      <c r="AE274" s="258">
        <v>0</v>
      </c>
      <c r="AF274" s="258">
        <v>0</v>
      </c>
      <c r="AG274" s="258">
        <v>1036068.3</v>
      </c>
      <c r="AH274" s="258">
        <v>253870.61</v>
      </c>
      <c r="AI274" s="258">
        <v>1289385.94</v>
      </c>
      <c r="AJ274" s="258">
        <v>356881.85</v>
      </c>
      <c r="AK274" s="258">
        <v>0</v>
      </c>
      <c r="AL274" s="258">
        <v>7823821.5899999999</v>
      </c>
      <c r="AM274" s="258">
        <v>7.2836549661149155</v>
      </c>
      <c r="AN274" s="258">
        <v>179541.19</v>
      </c>
      <c r="AO274" s="258">
        <v>115692.65</v>
      </c>
      <c r="AP274" s="258">
        <v>633105.19000000006</v>
      </c>
      <c r="AQ274" s="258">
        <v>682572.82000000007</v>
      </c>
      <c r="AR274" s="365"/>
      <c r="AS274" s="259">
        <v>44377</v>
      </c>
      <c r="AT274" s="260" t="s">
        <v>5</v>
      </c>
      <c r="AU274" s="261" t="s">
        <v>292</v>
      </c>
      <c r="AV274" s="261">
        <v>2021</v>
      </c>
      <c r="AW274" s="266" t="s">
        <v>176</v>
      </c>
      <c r="AX274" s="380">
        <v>3.13</v>
      </c>
      <c r="AY274" s="380">
        <v>3.2</v>
      </c>
    </row>
    <row r="275" spans="1:51" x14ac:dyDescent="0.25">
      <c r="A275" s="256">
        <v>51</v>
      </c>
      <c r="B275" s="257" t="s">
        <v>86</v>
      </c>
      <c r="C275" s="258">
        <v>1471116.06</v>
      </c>
      <c r="D275" s="258">
        <v>232343.21</v>
      </c>
      <c r="E275" s="258">
        <v>1414005.5099999998</v>
      </c>
      <c r="F275" s="258">
        <v>180932.65</v>
      </c>
      <c r="G275" s="258">
        <v>1872838.69</v>
      </c>
      <c r="H275" s="258">
        <v>309359.94</v>
      </c>
      <c r="I275" s="258">
        <v>10248960.35</v>
      </c>
      <c r="J275" s="258">
        <v>18839633.710000001</v>
      </c>
      <c r="K275" s="258">
        <v>1937575.34</v>
      </c>
      <c r="L275" s="258">
        <v>523569.83999999997</v>
      </c>
      <c r="M275" s="258">
        <v>334591.53000000003</v>
      </c>
      <c r="N275" s="258">
        <v>227312.06</v>
      </c>
      <c r="O275" s="258">
        <v>1791161.76</v>
      </c>
      <c r="P275" s="258">
        <v>-2606160.25</v>
      </c>
      <c r="Q275" s="258">
        <v>2203.8900000001631</v>
      </c>
      <c r="R275" s="258">
        <v>-2603956.36</v>
      </c>
      <c r="S275" s="258">
        <v>2913316.33</v>
      </c>
      <c r="T275" s="258">
        <v>0.56999999999999995</v>
      </c>
      <c r="U275" s="258">
        <v>0</v>
      </c>
      <c r="V275" s="258">
        <v>0</v>
      </c>
      <c r="W275" s="258">
        <v>0</v>
      </c>
      <c r="X275" s="258">
        <v>13773688.82</v>
      </c>
      <c r="Y275" s="258">
        <v>31965.21</v>
      </c>
      <c r="Z275" s="258">
        <v>31740.2</v>
      </c>
      <c r="AA275" s="258">
        <v>937479.37</v>
      </c>
      <c r="AB275" s="258">
        <v>3360.19</v>
      </c>
      <c r="AC275" s="258">
        <v>0</v>
      </c>
      <c r="AD275" s="258">
        <v>0</v>
      </c>
      <c r="AE275" s="258">
        <v>0</v>
      </c>
      <c r="AF275" s="258">
        <v>9855828.0899999999</v>
      </c>
      <c r="AG275" s="258">
        <v>858161.3600000001</v>
      </c>
      <c r="AH275" s="258">
        <v>1641317.58</v>
      </c>
      <c r="AI275" s="258">
        <v>2499349.92</v>
      </c>
      <c r="AJ275" s="258">
        <v>708188.15999999992</v>
      </c>
      <c r="AK275" s="258">
        <v>0</v>
      </c>
      <c r="AL275" s="258">
        <v>8311385.0099999998</v>
      </c>
      <c r="AM275" s="258">
        <v>5.2895803009136149</v>
      </c>
      <c r="AN275" s="258">
        <v>112616.73999999999</v>
      </c>
      <c r="AO275" s="258">
        <v>68315.91</v>
      </c>
      <c r="AP275" s="258">
        <v>826761.48999999987</v>
      </c>
      <c r="AQ275" s="258">
        <v>1379150.4100000001</v>
      </c>
      <c r="AR275" s="365"/>
      <c r="AS275" s="259">
        <v>44377</v>
      </c>
      <c r="AT275" s="260" t="s">
        <v>5</v>
      </c>
      <c r="AU275" s="261" t="s">
        <v>292</v>
      </c>
      <c r="AV275" s="261">
        <v>2021</v>
      </c>
      <c r="AW275" s="266" t="s">
        <v>179</v>
      </c>
      <c r="AX275" s="380">
        <v>3.13</v>
      </c>
      <c r="AY275" s="380">
        <v>3.2</v>
      </c>
    </row>
    <row r="276" spans="1:51" x14ac:dyDescent="0.25">
      <c r="A276" s="256">
        <v>117</v>
      </c>
      <c r="B276" s="257" t="s">
        <v>87</v>
      </c>
      <c r="C276" s="258">
        <v>25527699.649999999</v>
      </c>
      <c r="D276" s="258">
        <v>16402618.24</v>
      </c>
      <c r="E276" s="258">
        <v>523932.41</v>
      </c>
      <c r="F276" s="258">
        <v>3321008.54</v>
      </c>
      <c r="G276" s="258">
        <v>6699245.5600000005</v>
      </c>
      <c r="H276" s="258">
        <v>68.819999999999993</v>
      </c>
      <c r="I276" s="258">
        <v>10528133.390000001</v>
      </c>
      <c r="J276" s="258">
        <v>3261013.5</v>
      </c>
      <c r="K276" s="258">
        <v>1415642.62</v>
      </c>
      <c r="L276" s="258">
        <v>891710.21</v>
      </c>
      <c r="M276" s="258">
        <v>12685671.949999999</v>
      </c>
      <c r="N276" s="258">
        <v>11847850.27</v>
      </c>
      <c r="O276" s="258">
        <v>17579292.57</v>
      </c>
      <c r="P276" s="258">
        <v>-18474465.260000002</v>
      </c>
      <c r="Q276" s="258">
        <v>17786426.700000003</v>
      </c>
      <c r="R276" s="258">
        <v>-688038.55999999866</v>
      </c>
      <c r="S276" s="258">
        <v>688107.38999999966</v>
      </c>
      <c r="T276" s="258">
        <v>2737.66</v>
      </c>
      <c r="U276" s="258">
        <v>0</v>
      </c>
      <c r="V276" s="258">
        <v>0</v>
      </c>
      <c r="W276" s="258">
        <v>37016.550000000003</v>
      </c>
      <c r="X276" s="258">
        <v>3545586.32</v>
      </c>
      <c r="Y276" s="258">
        <v>66307.789999999994</v>
      </c>
      <c r="Z276" s="258">
        <v>681078.71</v>
      </c>
      <c r="AA276" s="258">
        <v>1035165.59</v>
      </c>
      <c r="AB276" s="258">
        <v>22760.32</v>
      </c>
      <c r="AC276" s="258">
        <v>0</v>
      </c>
      <c r="AD276" s="258">
        <v>0</v>
      </c>
      <c r="AE276" s="258">
        <v>0</v>
      </c>
      <c r="AF276" s="258">
        <v>1091920.73</v>
      </c>
      <c r="AG276" s="258">
        <v>13577382.18</v>
      </c>
      <c r="AH276" s="258">
        <v>12371782.68</v>
      </c>
      <c r="AI276" s="258">
        <v>25948141.07</v>
      </c>
      <c r="AJ276" s="258">
        <v>8368848.5</v>
      </c>
      <c r="AK276" s="258">
        <v>0</v>
      </c>
      <c r="AL276" s="258">
        <v>9112490.7699999996</v>
      </c>
      <c r="AM276" s="258">
        <v>7.4369994525878287</v>
      </c>
      <c r="AN276" s="258">
        <v>3166835.75</v>
      </c>
      <c r="AO276" s="258">
        <v>154172.78999999998</v>
      </c>
      <c r="AP276" s="258">
        <v>18205296.720000003</v>
      </c>
      <c r="AQ276" s="258">
        <v>26659507.869999997</v>
      </c>
      <c r="AR276" s="365"/>
      <c r="AS276" s="259">
        <v>44377</v>
      </c>
      <c r="AT276" s="260" t="s">
        <v>5</v>
      </c>
      <c r="AU276" s="261" t="s">
        <v>292</v>
      </c>
      <c r="AV276" s="261">
        <v>2021</v>
      </c>
      <c r="AW276" s="266" t="s">
        <v>155</v>
      </c>
      <c r="AX276" s="380">
        <v>3.13</v>
      </c>
      <c r="AY276" s="380">
        <v>3.2</v>
      </c>
    </row>
    <row r="277" spans="1:51" x14ac:dyDescent="0.25">
      <c r="A277" s="256">
        <v>78</v>
      </c>
      <c r="B277" s="257" t="s">
        <v>88</v>
      </c>
      <c r="C277" s="258">
        <v>76207.340000000011</v>
      </c>
      <c r="D277" s="258">
        <v>0</v>
      </c>
      <c r="E277" s="258">
        <v>3.3000000000000003</v>
      </c>
      <c r="F277" s="258">
        <v>12140.580000000002</v>
      </c>
      <c r="G277" s="258">
        <v>105823.68999999999</v>
      </c>
      <c r="H277" s="258">
        <v>41793.43</v>
      </c>
      <c r="I277" s="258">
        <v>1331460.82</v>
      </c>
      <c r="J277" s="258">
        <v>157952.72</v>
      </c>
      <c r="K277" s="258">
        <v>18424.63</v>
      </c>
      <c r="L277" s="258">
        <v>18421.329999999998</v>
      </c>
      <c r="M277" s="258">
        <v>47121.57</v>
      </c>
      <c r="N277" s="258">
        <v>0</v>
      </c>
      <c r="O277" s="258">
        <v>33539.770000000004</v>
      </c>
      <c r="P277" s="258">
        <v>-75296.699999999968</v>
      </c>
      <c r="Q277" s="258">
        <v>-4769.7699999999968</v>
      </c>
      <c r="R277" s="258">
        <v>-80066.469999999972</v>
      </c>
      <c r="S277" s="258">
        <v>121859.91</v>
      </c>
      <c r="T277" s="258">
        <v>22683.02</v>
      </c>
      <c r="U277" s="258">
        <v>18.97</v>
      </c>
      <c r="V277" s="258">
        <v>0</v>
      </c>
      <c r="W277" s="258">
        <v>0</v>
      </c>
      <c r="X277" s="258">
        <v>105942.63</v>
      </c>
      <c r="Y277" s="258">
        <v>2073.0500000000002</v>
      </c>
      <c r="Z277" s="258">
        <v>3002.21</v>
      </c>
      <c r="AA277" s="258">
        <v>1233.8900000000001</v>
      </c>
      <c r="AB277" s="258">
        <v>13.66</v>
      </c>
      <c r="AC277" s="258">
        <v>0</v>
      </c>
      <c r="AD277" s="258">
        <v>0</v>
      </c>
      <c r="AE277" s="258">
        <v>0</v>
      </c>
      <c r="AF277" s="258">
        <v>461.91</v>
      </c>
      <c r="AG277" s="258">
        <v>65542.89</v>
      </c>
      <c r="AH277" s="258">
        <v>3.3000000000000003</v>
      </c>
      <c r="AI277" s="258">
        <v>65535.17</v>
      </c>
      <c r="AJ277" s="258">
        <v>31995.4</v>
      </c>
      <c r="AK277" s="258">
        <v>0</v>
      </c>
      <c r="AL277" s="258">
        <v>1313036.1900000002</v>
      </c>
      <c r="AM277" s="258">
        <v>72.26526774214733</v>
      </c>
      <c r="AN277" s="258">
        <v>9934.24</v>
      </c>
      <c r="AO277" s="258">
        <v>2206.34</v>
      </c>
      <c r="AP277" s="258">
        <v>42669.720000000008</v>
      </c>
      <c r="AQ277" s="258">
        <v>2.16</v>
      </c>
      <c r="AR277" s="365"/>
      <c r="AS277" s="259">
        <v>44377</v>
      </c>
      <c r="AT277" s="260" t="s">
        <v>5</v>
      </c>
      <c r="AU277" s="261" t="s">
        <v>292</v>
      </c>
      <c r="AV277" s="261">
        <v>2021</v>
      </c>
      <c r="AW277" s="266" t="s">
        <v>185</v>
      </c>
      <c r="AX277" s="380">
        <v>3.13</v>
      </c>
      <c r="AY277" s="380">
        <v>3.2</v>
      </c>
    </row>
    <row r="278" spans="1:51" x14ac:dyDescent="0.25">
      <c r="A278" s="256">
        <v>80</v>
      </c>
      <c r="B278" s="257" t="s">
        <v>89</v>
      </c>
      <c r="C278" s="258">
        <v>62994037.390000001</v>
      </c>
      <c r="D278" s="258">
        <v>34812033.470000006</v>
      </c>
      <c r="E278" s="258">
        <v>5401402.0199999996</v>
      </c>
      <c r="F278" s="258">
        <v>6935670.25</v>
      </c>
      <c r="G278" s="258">
        <v>14355880.52</v>
      </c>
      <c r="H278" s="258">
        <v>4560.33</v>
      </c>
      <c r="I278" s="258">
        <v>38190831.299999997</v>
      </c>
      <c r="J278" s="258">
        <v>32785883.059999999</v>
      </c>
      <c r="K278" s="258">
        <v>7374860.8300000001</v>
      </c>
      <c r="L278" s="258">
        <v>1973458.8099999998</v>
      </c>
      <c r="M278" s="258">
        <v>20857536.18</v>
      </c>
      <c r="N278" s="258">
        <v>230156515.78</v>
      </c>
      <c r="O278" s="258">
        <v>181394388.42999998</v>
      </c>
      <c r="P278" s="258">
        <v>-174503935.27999997</v>
      </c>
      <c r="Q278" s="258">
        <v>168538777.96999997</v>
      </c>
      <c r="R278" s="258">
        <v>-5965157.3100000024</v>
      </c>
      <c r="S278" s="258">
        <v>5969717.6100000031</v>
      </c>
      <c r="T278" s="258">
        <v>2472.06</v>
      </c>
      <c r="U278" s="258">
        <v>0</v>
      </c>
      <c r="V278" s="258">
        <v>0</v>
      </c>
      <c r="W278" s="258">
        <v>128894.38</v>
      </c>
      <c r="X278" s="258">
        <v>23023134.32</v>
      </c>
      <c r="Y278" s="258">
        <v>199840.94</v>
      </c>
      <c r="Z278" s="258">
        <v>1137017.44</v>
      </c>
      <c r="AA278" s="258">
        <v>14833062.789999999</v>
      </c>
      <c r="AB278" s="258">
        <v>59438.720000000001</v>
      </c>
      <c r="AC278" s="258">
        <v>0</v>
      </c>
      <c r="AD278" s="258">
        <v>0</v>
      </c>
      <c r="AE278" s="258">
        <v>0</v>
      </c>
      <c r="AF278" s="258">
        <v>955423.25</v>
      </c>
      <c r="AG278" s="258">
        <v>22830994.979999997</v>
      </c>
      <c r="AH278" s="258">
        <v>235557917.79999998</v>
      </c>
      <c r="AI278" s="258">
        <v>258371207.14999998</v>
      </c>
      <c r="AJ278" s="258">
        <v>76976818.719999999</v>
      </c>
      <c r="AK278" s="258">
        <v>0</v>
      </c>
      <c r="AL278" s="258">
        <v>30815970.469999999</v>
      </c>
      <c r="AM278" s="258">
        <v>5.1785155246109227</v>
      </c>
      <c r="AN278" s="258">
        <v>5674256.0899999999</v>
      </c>
      <c r="AO278" s="258">
        <v>1261414.1499999999</v>
      </c>
      <c r="AP278" s="258">
        <v>45825904.159999982</v>
      </c>
      <c r="AQ278" s="258">
        <v>199038288.69</v>
      </c>
      <c r="AR278" s="365"/>
      <c r="AS278" s="259">
        <v>44377</v>
      </c>
      <c r="AT278" s="260" t="s">
        <v>5</v>
      </c>
      <c r="AU278" s="261" t="s">
        <v>292</v>
      </c>
      <c r="AV278" s="261">
        <v>2021</v>
      </c>
      <c r="AW278" s="266" t="s">
        <v>288</v>
      </c>
      <c r="AX278" s="380">
        <v>3.13</v>
      </c>
      <c r="AY278" s="380">
        <v>3.2</v>
      </c>
    </row>
    <row r="279" spans="1:51" x14ac:dyDescent="0.25">
      <c r="A279" s="256">
        <v>2</v>
      </c>
      <c r="B279" s="257" t="s">
        <v>90</v>
      </c>
      <c r="C279" s="258">
        <v>1306712.42</v>
      </c>
      <c r="D279" s="258">
        <v>10489.36</v>
      </c>
      <c r="E279" s="258">
        <v>3504.38</v>
      </c>
      <c r="F279" s="258">
        <v>3093.94</v>
      </c>
      <c r="G279" s="258">
        <v>822808.58000000007</v>
      </c>
      <c r="H279" s="258">
        <v>375168.63</v>
      </c>
      <c r="I279" s="258">
        <v>5171973.74</v>
      </c>
      <c r="J279" s="258">
        <v>4382063.12</v>
      </c>
      <c r="K279" s="258">
        <v>49895.95</v>
      </c>
      <c r="L279" s="258">
        <v>46391.57</v>
      </c>
      <c r="M279" s="258">
        <v>64.739999999999995</v>
      </c>
      <c r="N279" s="258">
        <v>3.19</v>
      </c>
      <c r="O279" s="258">
        <v>33534.859999999993</v>
      </c>
      <c r="P279" s="258">
        <v>436785.68</v>
      </c>
      <c r="Q279" s="258">
        <v>-249929.71</v>
      </c>
      <c r="R279" s="258">
        <v>186855.97</v>
      </c>
      <c r="S279" s="258">
        <v>188312.66000000003</v>
      </c>
      <c r="T279" s="258">
        <v>13033.98</v>
      </c>
      <c r="U279" s="258">
        <v>0</v>
      </c>
      <c r="V279" s="258">
        <v>0</v>
      </c>
      <c r="W279" s="258">
        <v>271145.65000000002</v>
      </c>
      <c r="X279" s="258">
        <v>6901.03</v>
      </c>
      <c r="Y279" s="258">
        <v>16659.23</v>
      </c>
      <c r="Z279" s="258">
        <v>517.47</v>
      </c>
      <c r="AA279" s="258">
        <v>80335.759999999995</v>
      </c>
      <c r="AB279" s="258">
        <v>0</v>
      </c>
      <c r="AC279" s="258">
        <v>0</v>
      </c>
      <c r="AD279" s="258">
        <v>0</v>
      </c>
      <c r="AE279" s="258">
        <v>0</v>
      </c>
      <c r="AF279" s="258">
        <v>5255.54</v>
      </c>
      <c r="AG279" s="258">
        <v>46456.31</v>
      </c>
      <c r="AH279" s="258">
        <v>3507.57</v>
      </c>
      <c r="AI279" s="258">
        <v>49905.99</v>
      </c>
      <c r="AJ279" s="258">
        <v>16371.130000000001</v>
      </c>
      <c r="AK279" s="258">
        <v>0</v>
      </c>
      <c r="AL279" s="258">
        <v>5122077.79</v>
      </c>
      <c r="AM279" s="258">
        <v>103.6551812321441</v>
      </c>
      <c r="AN279" s="258">
        <v>3093.94</v>
      </c>
      <c r="AO279" s="258">
        <v>0</v>
      </c>
      <c r="AP279" s="258">
        <v>1273098.9300000002</v>
      </c>
      <c r="AQ279" s="258">
        <v>10410.740000000002</v>
      </c>
      <c r="AR279" s="365"/>
      <c r="AS279" s="259">
        <v>44377</v>
      </c>
      <c r="AT279" s="260" t="s">
        <v>5</v>
      </c>
      <c r="AU279" s="261" t="s">
        <v>292</v>
      </c>
      <c r="AV279" s="261">
        <v>2021</v>
      </c>
      <c r="AW279" s="266" t="s">
        <v>168</v>
      </c>
      <c r="AX279" s="380">
        <v>3.13</v>
      </c>
      <c r="AY279" s="380">
        <v>3.2</v>
      </c>
    </row>
    <row r="280" spans="1:51" x14ac:dyDescent="0.25">
      <c r="A280" s="256">
        <v>115</v>
      </c>
      <c r="B280" s="257" t="s">
        <v>290</v>
      </c>
      <c r="C280" s="258">
        <v>125.69</v>
      </c>
      <c r="D280" s="258">
        <v>0</v>
      </c>
      <c r="E280" s="258">
        <v>0</v>
      </c>
      <c r="F280" s="258">
        <v>0</v>
      </c>
      <c r="G280" s="258">
        <v>54513.100000000006</v>
      </c>
      <c r="H280" s="258">
        <v>249520.77</v>
      </c>
      <c r="I280" s="258">
        <v>134280.6</v>
      </c>
      <c r="J280" s="258">
        <v>468270.21</v>
      </c>
      <c r="K280" s="258">
        <v>97.72</v>
      </c>
      <c r="L280" s="258">
        <v>97.73</v>
      </c>
      <c r="M280" s="258">
        <v>0</v>
      </c>
      <c r="N280" s="258">
        <v>0</v>
      </c>
      <c r="O280" s="258">
        <v>82.98</v>
      </c>
      <c r="P280" s="258">
        <v>-54470.39</v>
      </c>
      <c r="Q280" s="258">
        <v>0</v>
      </c>
      <c r="R280" s="258">
        <v>-54470.39</v>
      </c>
      <c r="S280" s="258">
        <v>303991.14</v>
      </c>
      <c r="T280" s="258">
        <v>18.28</v>
      </c>
      <c r="U280" s="258">
        <v>0</v>
      </c>
      <c r="V280" s="258">
        <v>0</v>
      </c>
      <c r="W280" s="258">
        <v>0</v>
      </c>
      <c r="X280" s="258">
        <v>306445.42</v>
      </c>
      <c r="Y280" s="258">
        <v>1112.51</v>
      </c>
      <c r="Z280" s="258">
        <v>629.73</v>
      </c>
      <c r="AA280" s="258">
        <v>0</v>
      </c>
      <c r="AB280" s="258">
        <v>0.02</v>
      </c>
      <c r="AC280" s="258">
        <v>0</v>
      </c>
      <c r="AD280" s="258">
        <v>0</v>
      </c>
      <c r="AE280" s="258">
        <v>730.3</v>
      </c>
      <c r="AF280" s="258">
        <v>0</v>
      </c>
      <c r="AG280" s="258">
        <v>97.73</v>
      </c>
      <c r="AH280" s="258">
        <v>0</v>
      </c>
      <c r="AI280" s="258">
        <v>97.36</v>
      </c>
      <c r="AJ280" s="258">
        <v>14.38</v>
      </c>
      <c r="AK280" s="258">
        <v>0</v>
      </c>
      <c r="AL280" s="258">
        <v>134182.88</v>
      </c>
      <c r="AM280" s="258">
        <v>1374.1363078182562</v>
      </c>
      <c r="AN280" s="258">
        <v>0</v>
      </c>
      <c r="AO280" s="258">
        <v>0</v>
      </c>
      <c r="AP280" s="258">
        <v>42.709999999999994</v>
      </c>
      <c r="AQ280" s="258">
        <v>0</v>
      </c>
      <c r="AR280" s="365"/>
      <c r="AS280" s="259">
        <v>44377</v>
      </c>
      <c r="AT280" s="260" t="s">
        <v>5</v>
      </c>
      <c r="AU280" s="261" t="s">
        <v>292</v>
      </c>
      <c r="AV280" s="261">
        <v>2021</v>
      </c>
      <c r="AW280" s="266" t="s">
        <v>291</v>
      </c>
      <c r="AX280" s="380">
        <v>3.13</v>
      </c>
      <c r="AY280" s="380">
        <v>3.2</v>
      </c>
    </row>
    <row r="281" spans="1:51" x14ac:dyDescent="0.25">
      <c r="A281" s="256">
        <v>106</v>
      </c>
      <c r="B281" s="257" t="s">
        <v>92</v>
      </c>
      <c r="C281" s="258">
        <v>915119.20000000007</v>
      </c>
      <c r="D281" s="258">
        <v>1042.76</v>
      </c>
      <c r="E281" s="258">
        <v>4129.95</v>
      </c>
      <c r="F281" s="258">
        <v>141839.06</v>
      </c>
      <c r="G281" s="258">
        <v>244845.1</v>
      </c>
      <c r="H281" s="258">
        <v>84.96</v>
      </c>
      <c r="I281" s="258">
        <v>536833.06999999995</v>
      </c>
      <c r="J281" s="258">
        <v>43115.83</v>
      </c>
      <c r="K281" s="258">
        <v>192979.15</v>
      </c>
      <c r="L281" s="258">
        <v>194903.35</v>
      </c>
      <c r="M281" s="258">
        <v>403205.86</v>
      </c>
      <c r="N281" s="258">
        <v>9.01</v>
      </c>
      <c r="O281" s="258">
        <v>531961.94000000018</v>
      </c>
      <c r="P281" s="258">
        <v>-4569.6600000001781</v>
      </c>
      <c r="Q281" s="258">
        <v>42265.270000000099</v>
      </c>
      <c r="R281" s="258">
        <v>37695.609999999921</v>
      </c>
      <c r="S281" s="258">
        <v>-37610.639999999999</v>
      </c>
      <c r="T281" s="258">
        <v>3.86</v>
      </c>
      <c r="U281" s="258">
        <v>0</v>
      </c>
      <c r="V281" s="258">
        <v>0</v>
      </c>
      <c r="W281" s="258">
        <v>0</v>
      </c>
      <c r="X281" s="258">
        <v>113600.72</v>
      </c>
      <c r="Y281" s="258">
        <v>4865.78</v>
      </c>
      <c r="Z281" s="258">
        <v>2480.94</v>
      </c>
      <c r="AA281" s="258">
        <v>1395</v>
      </c>
      <c r="AB281" s="258">
        <v>1202.6500000000001</v>
      </c>
      <c r="AC281" s="258">
        <v>0</v>
      </c>
      <c r="AD281" s="258">
        <v>0</v>
      </c>
      <c r="AE281" s="258">
        <v>0</v>
      </c>
      <c r="AF281" s="258">
        <v>141270.84</v>
      </c>
      <c r="AG281" s="258">
        <v>592055.04999999993</v>
      </c>
      <c r="AH281" s="258">
        <v>4138.96</v>
      </c>
      <c r="AI281" s="258">
        <v>596139.20000000007</v>
      </c>
      <c r="AJ281" s="258">
        <v>64177.26</v>
      </c>
      <c r="AK281" s="258">
        <v>0</v>
      </c>
      <c r="AL281" s="258">
        <v>343853.91999999993</v>
      </c>
      <c r="AM281" s="258">
        <v>2.781819020344944</v>
      </c>
      <c r="AN281" s="258">
        <v>113152.03</v>
      </c>
      <c r="AO281" s="258">
        <v>28687.03</v>
      </c>
      <c r="AP281" s="258">
        <v>387284.89</v>
      </c>
      <c r="AQ281" s="258">
        <v>5170.3900000000003</v>
      </c>
      <c r="AR281" s="365"/>
      <c r="AS281" s="259">
        <v>44377</v>
      </c>
      <c r="AT281" s="260" t="s">
        <v>5</v>
      </c>
      <c r="AU281" s="261" t="s">
        <v>292</v>
      </c>
      <c r="AV281" s="261">
        <v>2021</v>
      </c>
      <c r="AW281" s="266" t="s">
        <v>172</v>
      </c>
      <c r="AX281" s="380">
        <v>3.13</v>
      </c>
      <c r="AY281" s="380">
        <v>3.2</v>
      </c>
    </row>
    <row r="282" spans="1:51" x14ac:dyDescent="0.25">
      <c r="A282" s="256">
        <v>118</v>
      </c>
      <c r="B282" s="257" t="s">
        <v>93</v>
      </c>
      <c r="C282" s="258">
        <v>6249825.6199999992</v>
      </c>
      <c r="D282" s="258">
        <v>1712107.43</v>
      </c>
      <c r="E282" s="258">
        <v>242681.78999999998</v>
      </c>
      <c r="F282" s="258">
        <v>392629.18000000005</v>
      </c>
      <c r="G282" s="258">
        <v>1373486.31</v>
      </c>
      <c r="H282" s="258">
        <v>11399.89</v>
      </c>
      <c r="I282" s="258">
        <v>3832962.4</v>
      </c>
      <c r="J282" s="258">
        <v>927656.38</v>
      </c>
      <c r="K282" s="258">
        <v>1178545.31</v>
      </c>
      <c r="L282" s="258">
        <v>935863.52</v>
      </c>
      <c r="M282" s="258">
        <v>1094578.1299999999</v>
      </c>
      <c r="N282" s="258">
        <v>1906404.92</v>
      </c>
      <c r="O282" s="258">
        <v>3410073.1599999997</v>
      </c>
      <c r="P282" s="258">
        <v>-638470.46000000124</v>
      </c>
      <c r="Q282" s="258">
        <v>498778.35999999987</v>
      </c>
      <c r="R282" s="258">
        <v>-139692.10000000137</v>
      </c>
      <c r="S282" s="258">
        <v>151091.98000000001</v>
      </c>
      <c r="T282" s="258">
        <v>106.45</v>
      </c>
      <c r="U282" s="258">
        <v>0</v>
      </c>
      <c r="V282" s="258">
        <v>0</v>
      </c>
      <c r="W282" s="258">
        <v>3922.41</v>
      </c>
      <c r="X282" s="258">
        <v>291397.40999999997</v>
      </c>
      <c r="Y282" s="258">
        <v>21173.759999999998</v>
      </c>
      <c r="Z282" s="258">
        <v>37261.74</v>
      </c>
      <c r="AA282" s="258">
        <v>11748.06</v>
      </c>
      <c r="AB282" s="258">
        <v>3529.8</v>
      </c>
      <c r="AC282" s="258">
        <v>0</v>
      </c>
      <c r="AD282" s="258">
        <v>0</v>
      </c>
      <c r="AE282" s="258">
        <v>70597.240000000005</v>
      </c>
      <c r="AF282" s="258">
        <v>23.68</v>
      </c>
      <c r="AG282" s="258">
        <v>2030441.65</v>
      </c>
      <c r="AH282" s="258">
        <v>2149086.7200000002</v>
      </c>
      <c r="AI282" s="258">
        <v>4179475.69</v>
      </c>
      <c r="AJ282" s="258">
        <v>769402.53</v>
      </c>
      <c r="AK282" s="258">
        <v>0</v>
      </c>
      <c r="AL282" s="258">
        <v>2654417.09</v>
      </c>
      <c r="AM282" s="258">
        <v>3.2522825957366033</v>
      </c>
      <c r="AN282" s="258">
        <v>251242.67</v>
      </c>
      <c r="AO282" s="258">
        <v>141386.51999999999</v>
      </c>
      <c r="AP282" s="258">
        <v>4723596.4799999986</v>
      </c>
      <c r="AQ282" s="258">
        <v>3595951.44</v>
      </c>
      <c r="AR282" s="365"/>
      <c r="AS282" s="259">
        <v>44377</v>
      </c>
      <c r="AT282" s="260" t="s">
        <v>5</v>
      </c>
      <c r="AU282" s="261" t="s">
        <v>292</v>
      </c>
      <c r="AV282" s="261">
        <v>2021</v>
      </c>
      <c r="AW282" s="266" t="s">
        <v>162</v>
      </c>
      <c r="AX282" s="380">
        <v>3.13</v>
      </c>
      <c r="AY282" s="380">
        <v>3.2</v>
      </c>
    </row>
    <row r="283" spans="1:51" x14ac:dyDescent="0.25">
      <c r="A283" s="256">
        <v>29</v>
      </c>
      <c r="B283" s="257" t="s">
        <v>94</v>
      </c>
      <c r="C283" s="258">
        <v>9330523.1500000004</v>
      </c>
      <c r="D283" s="258">
        <v>778162.57</v>
      </c>
      <c r="E283" s="258">
        <v>188459.9</v>
      </c>
      <c r="F283" s="258">
        <v>1640538.98</v>
      </c>
      <c r="G283" s="258">
        <v>1551117.3800000001</v>
      </c>
      <c r="H283" s="258">
        <v>444800.99</v>
      </c>
      <c r="I283" s="258">
        <v>11398667.43</v>
      </c>
      <c r="J283" s="258">
        <v>8463046.1899999995</v>
      </c>
      <c r="K283" s="258">
        <v>1598737.87</v>
      </c>
      <c r="L283" s="258">
        <v>1410277.98</v>
      </c>
      <c r="M283" s="258">
        <v>3209934.32</v>
      </c>
      <c r="N283" s="258">
        <v>214308.09</v>
      </c>
      <c r="O283" s="258">
        <v>3926533.5100000002</v>
      </c>
      <c r="P283" s="258">
        <v>1434170.710000003</v>
      </c>
      <c r="Q283" s="258">
        <v>-2529612.0899999994</v>
      </c>
      <c r="R283" s="258">
        <v>-1095441.3799999964</v>
      </c>
      <c r="S283" s="258">
        <v>1540242.37</v>
      </c>
      <c r="T283" s="258">
        <v>874621.94</v>
      </c>
      <c r="U283" s="258">
        <v>0</v>
      </c>
      <c r="V283" s="258">
        <v>0</v>
      </c>
      <c r="W283" s="258">
        <v>0</v>
      </c>
      <c r="X283" s="258">
        <v>3758686.8</v>
      </c>
      <c r="Y283" s="258">
        <v>31620.28</v>
      </c>
      <c r="Z283" s="258">
        <v>51559.35</v>
      </c>
      <c r="AA283" s="258">
        <v>158.35</v>
      </c>
      <c r="AB283" s="258">
        <v>16404.03</v>
      </c>
      <c r="AC283" s="258">
        <v>0</v>
      </c>
      <c r="AD283" s="258">
        <v>0</v>
      </c>
      <c r="AE283" s="258">
        <v>0</v>
      </c>
      <c r="AF283" s="258">
        <v>2993324.38</v>
      </c>
      <c r="AG283" s="258">
        <v>4620212.3</v>
      </c>
      <c r="AH283" s="258">
        <v>402767.99</v>
      </c>
      <c r="AI283" s="258">
        <v>5015383.92</v>
      </c>
      <c r="AJ283" s="258">
        <v>1088850.4099999999</v>
      </c>
      <c r="AK283" s="258">
        <v>0</v>
      </c>
      <c r="AL283" s="258">
        <v>9799929.5599999987</v>
      </c>
      <c r="AM283" s="258">
        <v>7.1297913459696796</v>
      </c>
      <c r="AN283" s="258">
        <v>1225703.1000000001</v>
      </c>
      <c r="AO283" s="258">
        <v>414835.88999999996</v>
      </c>
      <c r="AP283" s="258">
        <v>5495914.2299999986</v>
      </c>
      <c r="AQ283" s="258">
        <v>870087.19000000006</v>
      </c>
      <c r="AR283" s="365"/>
      <c r="AS283" s="259">
        <v>44377</v>
      </c>
      <c r="AT283" s="260" t="s">
        <v>5</v>
      </c>
      <c r="AU283" s="261" t="s">
        <v>292</v>
      </c>
      <c r="AV283" s="261">
        <v>2021</v>
      </c>
      <c r="AW283" s="266" t="s">
        <v>156</v>
      </c>
      <c r="AX283" s="380">
        <v>3.13</v>
      </c>
      <c r="AY283" s="380">
        <v>3.2</v>
      </c>
    </row>
    <row r="284" spans="1:51" x14ac:dyDescent="0.25">
      <c r="A284" s="256">
        <v>111</v>
      </c>
      <c r="B284" s="257" t="s">
        <v>95</v>
      </c>
      <c r="C284" s="258">
        <v>489754.62</v>
      </c>
      <c r="D284" s="258">
        <v>55408.69</v>
      </c>
      <c r="E284" s="258">
        <v>293998.66000000003</v>
      </c>
      <c r="F284" s="258">
        <v>46907.130000000005</v>
      </c>
      <c r="G284" s="258">
        <v>279852.7</v>
      </c>
      <c r="H284" s="258">
        <v>15109.16</v>
      </c>
      <c r="I284" s="258">
        <v>883114.93</v>
      </c>
      <c r="J284" s="258">
        <v>146469.65</v>
      </c>
      <c r="K284" s="258">
        <v>442180.44</v>
      </c>
      <c r="L284" s="258">
        <v>148181.78000000003</v>
      </c>
      <c r="M284" s="258">
        <v>0</v>
      </c>
      <c r="N284" s="258">
        <v>0</v>
      </c>
      <c r="O284" s="258">
        <v>174106.52999999994</v>
      </c>
      <c r="P284" s="258">
        <v>-66520.42999999992</v>
      </c>
      <c r="Q284" s="258">
        <v>-12430.57</v>
      </c>
      <c r="R284" s="258">
        <v>-78950.999999999913</v>
      </c>
      <c r="S284" s="258">
        <v>94060.160000000003</v>
      </c>
      <c r="T284" s="258">
        <v>2465.36</v>
      </c>
      <c r="U284" s="258">
        <v>0</v>
      </c>
      <c r="V284" s="258">
        <v>0</v>
      </c>
      <c r="W284" s="258">
        <v>860.17</v>
      </c>
      <c r="X284" s="258">
        <v>119060.02</v>
      </c>
      <c r="Y284" s="258">
        <v>5699.52</v>
      </c>
      <c r="Z284" s="258">
        <v>7222.83</v>
      </c>
      <c r="AA284" s="258">
        <v>8016.35</v>
      </c>
      <c r="AB284" s="258">
        <v>355.84</v>
      </c>
      <c r="AC284" s="258">
        <v>0</v>
      </c>
      <c r="AD284" s="258">
        <v>0</v>
      </c>
      <c r="AE284" s="258">
        <v>0</v>
      </c>
      <c r="AF284" s="258">
        <v>7030.84</v>
      </c>
      <c r="AG284" s="258">
        <v>148181.78000000003</v>
      </c>
      <c r="AH284" s="258">
        <v>293998.66000000003</v>
      </c>
      <c r="AI284" s="258">
        <v>442153.76999999996</v>
      </c>
      <c r="AJ284" s="258">
        <v>268047.24</v>
      </c>
      <c r="AK284" s="258">
        <v>0</v>
      </c>
      <c r="AL284" s="258">
        <v>440934.49000000005</v>
      </c>
      <c r="AM284" s="258">
        <v>1.9971822588986525</v>
      </c>
      <c r="AN284" s="258">
        <v>25775.9</v>
      </c>
      <c r="AO284" s="258">
        <v>21131.23</v>
      </c>
      <c r="AP284" s="258">
        <v>513773.40999999992</v>
      </c>
      <c r="AQ284" s="258">
        <v>253534.01000000004</v>
      </c>
      <c r="AR284" s="365"/>
      <c r="AS284" s="259">
        <v>44377</v>
      </c>
      <c r="AT284" s="260" t="s">
        <v>5</v>
      </c>
      <c r="AU284" s="261" t="s">
        <v>292</v>
      </c>
      <c r="AV284" s="261">
        <v>2021</v>
      </c>
      <c r="AW284" s="266" t="s">
        <v>182</v>
      </c>
      <c r="AX284" s="380">
        <v>3.13</v>
      </c>
      <c r="AY284" s="380">
        <v>3.2</v>
      </c>
    </row>
    <row r="285" spans="1:51" x14ac:dyDescent="0.25">
      <c r="A285" s="262">
        <v>83</v>
      </c>
      <c r="B285" s="263" t="s">
        <v>96</v>
      </c>
      <c r="C285" s="264">
        <v>30797361.400000002</v>
      </c>
      <c r="D285" s="264">
        <v>6207000.8300000001</v>
      </c>
      <c r="E285" s="264">
        <v>4268376.21</v>
      </c>
      <c r="F285" s="264">
        <v>6470812.4500000002</v>
      </c>
      <c r="G285" s="264">
        <v>11409752.09</v>
      </c>
      <c r="H285" s="264">
        <v>674556.64</v>
      </c>
      <c r="I285" s="264">
        <v>17152725.300000001</v>
      </c>
      <c r="J285" s="264">
        <v>1812791.43</v>
      </c>
      <c r="K285" s="264">
        <v>13462665.73</v>
      </c>
      <c r="L285" s="264">
        <v>9194289.5199999996</v>
      </c>
      <c r="M285" s="264">
        <v>8606763.6199999992</v>
      </c>
      <c r="N285" s="264">
        <v>3460813.45</v>
      </c>
      <c r="O285" s="264">
        <v>14980833.679999996</v>
      </c>
      <c r="P285" s="264">
        <v>-8271037.6499999911</v>
      </c>
      <c r="Q285" s="264">
        <v>-3090359.1700000018</v>
      </c>
      <c r="R285" s="264">
        <v>-11361396.819999993</v>
      </c>
      <c r="S285" s="264">
        <v>12035953.470000003</v>
      </c>
      <c r="T285" s="264">
        <v>78013.789999999994</v>
      </c>
      <c r="U285" s="264">
        <v>0</v>
      </c>
      <c r="V285" s="264">
        <v>0</v>
      </c>
      <c r="W285" s="264">
        <v>1545863.96</v>
      </c>
      <c r="X285" s="264">
        <v>16559169.279999999</v>
      </c>
      <c r="Y285" s="264">
        <v>165349.1</v>
      </c>
      <c r="Z285" s="264">
        <v>977740.3</v>
      </c>
      <c r="AA285" s="264">
        <v>253597.69</v>
      </c>
      <c r="AB285" s="264">
        <v>64480.42</v>
      </c>
      <c r="AC285" s="264">
        <v>0</v>
      </c>
      <c r="AD285" s="264">
        <v>0</v>
      </c>
      <c r="AE285" s="264">
        <v>0</v>
      </c>
      <c r="AF285" s="264">
        <v>4685926.05</v>
      </c>
      <c r="AG285" s="264">
        <v>17801053.129999999</v>
      </c>
      <c r="AH285" s="264">
        <v>7729189.6600000001</v>
      </c>
      <c r="AI285" s="264">
        <v>25522298.869999997</v>
      </c>
      <c r="AJ285" s="264">
        <v>10541465.189999999</v>
      </c>
      <c r="AK285" s="264">
        <v>0</v>
      </c>
      <c r="AL285" s="264">
        <v>3690059.5700000003</v>
      </c>
      <c r="AM285" s="264">
        <v>1.2740957581511607</v>
      </c>
      <c r="AN285" s="264">
        <v>3808273.5900000003</v>
      </c>
      <c r="AO285" s="264">
        <v>2662538.87</v>
      </c>
      <c r="AP285" s="264">
        <v>20482930.159999996</v>
      </c>
      <c r="AQ285" s="264">
        <v>10873403.25</v>
      </c>
      <c r="AR285" s="366"/>
      <c r="AS285" s="259">
        <v>44377</v>
      </c>
      <c r="AT285" s="265" t="s">
        <v>5</v>
      </c>
      <c r="AU285" s="261" t="s">
        <v>292</v>
      </c>
      <c r="AV285" s="261">
        <v>2021</v>
      </c>
      <c r="AW285" s="266" t="s">
        <v>158</v>
      </c>
      <c r="AX285" s="380">
        <v>3.13</v>
      </c>
      <c r="AY285" s="380">
        <v>3.2</v>
      </c>
    </row>
    <row r="286" spans="1:51" x14ac:dyDescent="0.25">
      <c r="A286" s="256">
        <v>40</v>
      </c>
      <c r="B286" s="257" t="s">
        <v>97</v>
      </c>
      <c r="C286" s="258">
        <v>2044449.1599999997</v>
      </c>
      <c r="D286" s="258">
        <v>205120.13</v>
      </c>
      <c r="E286" s="258">
        <v>1898748.68</v>
      </c>
      <c r="F286" s="258">
        <v>350464.38</v>
      </c>
      <c r="G286" s="258">
        <v>514737.36</v>
      </c>
      <c r="H286" s="258">
        <v>7085.98</v>
      </c>
      <c r="I286" s="258">
        <v>12762181.41</v>
      </c>
      <c r="J286" s="258">
        <v>2493325.2999999998</v>
      </c>
      <c r="K286" s="258">
        <v>2955610.65</v>
      </c>
      <c r="L286" s="258">
        <v>1056861.96</v>
      </c>
      <c r="M286" s="258">
        <v>94215.44</v>
      </c>
      <c r="N286" s="258">
        <v>410683.44</v>
      </c>
      <c r="O286" s="258">
        <v>2373957.1499999994</v>
      </c>
      <c r="P286" s="258">
        <v>-1399829.8599999996</v>
      </c>
      <c r="Q286" s="258">
        <v>-190978.65000000008</v>
      </c>
      <c r="R286" s="258">
        <v>-1590808.5099999998</v>
      </c>
      <c r="S286" s="258">
        <v>1597894.4999999998</v>
      </c>
      <c r="T286" s="258">
        <v>4.12</v>
      </c>
      <c r="U286" s="258">
        <v>0</v>
      </c>
      <c r="V286" s="258">
        <v>0</v>
      </c>
      <c r="W286" s="258">
        <v>13.24</v>
      </c>
      <c r="X286" s="258">
        <v>3132387.17</v>
      </c>
      <c r="Y286" s="258">
        <v>9388.11</v>
      </c>
      <c r="Z286" s="258">
        <v>46743.55</v>
      </c>
      <c r="AA286" s="258">
        <v>1241037.99</v>
      </c>
      <c r="AB286" s="258">
        <v>5048.25</v>
      </c>
      <c r="AC286" s="258">
        <v>0</v>
      </c>
      <c r="AD286" s="258">
        <v>0</v>
      </c>
      <c r="AE286" s="258">
        <v>0</v>
      </c>
      <c r="AF286" s="258">
        <v>232292.11</v>
      </c>
      <c r="AG286" s="258">
        <v>1151077.4000000001</v>
      </c>
      <c r="AH286" s="258">
        <v>2309432.13</v>
      </c>
      <c r="AI286" s="258">
        <v>3459325.67</v>
      </c>
      <c r="AJ286" s="258">
        <v>1085368.52</v>
      </c>
      <c r="AK286" s="258">
        <v>0</v>
      </c>
      <c r="AL286" s="258">
        <v>9806570.7599999998</v>
      </c>
      <c r="AM286" s="258">
        <v>4.3179508133116249</v>
      </c>
      <c r="AN286" s="258">
        <v>239411.01</v>
      </c>
      <c r="AO286" s="258">
        <v>111053.37</v>
      </c>
      <c r="AP286" s="258">
        <v>1279834.76</v>
      </c>
      <c r="AQ286" s="258">
        <v>1814462.88</v>
      </c>
      <c r="AR286" s="365"/>
      <c r="AS286" s="259">
        <v>44377</v>
      </c>
      <c r="AT286" s="260" t="s">
        <v>5</v>
      </c>
      <c r="AU286" s="261" t="s">
        <v>292</v>
      </c>
      <c r="AV286" s="261">
        <v>2021</v>
      </c>
      <c r="AW286" s="266" t="s">
        <v>166</v>
      </c>
      <c r="AX286" s="380">
        <v>3.13</v>
      </c>
      <c r="AY286" s="380">
        <v>3.2</v>
      </c>
    </row>
    <row r="287" spans="1:51" x14ac:dyDescent="0.25">
      <c r="A287" s="256">
        <v>24</v>
      </c>
      <c r="B287" s="257" t="s">
        <v>98</v>
      </c>
      <c r="C287" s="258">
        <v>1652515.78</v>
      </c>
      <c r="D287" s="258">
        <v>749376.51</v>
      </c>
      <c r="E287" s="258">
        <v>246071.33</v>
      </c>
      <c r="F287" s="258">
        <v>225474.79</v>
      </c>
      <c r="G287" s="258">
        <v>1162401.49</v>
      </c>
      <c r="H287" s="258">
        <v>593260.86</v>
      </c>
      <c r="I287" s="258">
        <v>2236952.27</v>
      </c>
      <c r="J287" s="258">
        <v>3518452.02</v>
      </c>
      <c r="K287" s="258">
        <v>865511.14</v>
      </c>
      <c r="L287" s="258">
        <v>586063.9800000001</v>
      </c>
      <c r="M287" s="258">
        <v>251298.35</v>
      </c>
      <c r="N287" s="258">
        <v>7913.01</v>
      </c>
      <c r="O287" s="258">
        <v>872133.89000000013</v>
      </c>
      <c r="P287" s="258">
        <v>-1356870.8999999997</v>
      </c>
      <c r="Q287" s="258">
        <v>410.25000000001455</v>
      </c>
      <c r="R287" s="258">
        <v>-1356460.6499999997</v>
      </c>
      <c r="S287" s="258">
        <v>1949721.48</v>
      </c>
      <c r="T287" s="258">
        <v>109187.47</v>
      </c>
      <c r="U287" s="258">
        <v>0</v>
      </c>
      <c r="V287" s="258">
        <v>0</v>
      </c>
      <c r="W287" s="258">
        <v>399652.94</v>
      </c>
      <c r="X287" s="258">
        <v>2122291.2999999998</v>
      </c>
      <c r="Y287" s="258">
        <v>19695.75</v>
      </c>
      <c r="Z287" s="258">
        <v>88794.9</v>
      </c>
      <c r="AA287" s="258">
        <v>186857.22</v>
      </c>
      <c r="AB287" s="258">
        <v>6942.52</v>
      </c>
      <c r="AC287" s="258">
        <v>0</v>
      </c>
      <c r="AD287" s="258">
        <v>0</v>
      </c>
      <c r="AE287" s="258">
        <v>0</v>
      </c>
      <c r="AF287" s="258">
        <v>379119.84</v>
      </c>
      <c r="AG287" s="258">
        <v>837362.32000000007</v>
      </c>
      <c r="AH287" s="258">
        <v>253984.34</v>
      </c>
      <c r="AI287" s="258">
        <v>1089261.4100000001</v>
      </c>
      <c r="AJ287" s="258">
        <v>241520.75</v>
      </c>
      <c r="AK287" s="258">
        <v>24393.23</v>
      </c>
      <c r="AL287" s="258">
        <v>1371441.13</v>
      </c>
      <c r="AM287" s="258">
        <v>2.5845447465875484</v>
      </c>
      <c r="AN287" s="258">
        <v>202540.42</v>
      </c>
      <c r="AO287" s="258">
        <v>22934.38</v>
      </c>
      <c r="AP287" s="258">
        <v>1007604.62</v>
      </c>
      <c r="AQ287" s="258">
        <v>976599.22000000009</v>
      </c>
      <c r="AR287" s="365"/>
      <c r="AS287" s="259">
        <v>44377</v>
      </c>
      <c r="AT287" s="260" t="s">
        <v>5</v>
      </c>
      <c r="AU287" s="261" t="s">
        <v>292</v>
      </c>
      <c r="AV287" s="261">
        <v>2021</v>
      </c>
      <c r="AW287" s="266" t="s">
        <v>164</v>
      </c>
      <c r="AX287" s="380">
        <v>3.13</v>
      </c>
      <c r="AY287" s="380">
        <v>3.2</v>
      </c>
    </row>
    <row r="288" spans="1:51" x14ac:dyDescent="0.25">
      <c r="A288" s="256">
        <v>124</v>
      </c>
      <c r="B288" s="257" t="s">
        <v>99</v>
      </c>
      <c r="C288" s="258">
        <v>0</v>
      </c>
      <c r="D288" s="258">
        <v>0</v>
      </c>
      <c r="E288" s="258">
        <v>0</v>
      </c>
      <c r="F288" s="258">
        <v>0</v>
      </c>
      <c r="G288" s="258">
        <v>109540.81</v>
      </c>
      <c r="H288" s="258">
        <v>-199571.9</v>
      </c>
      <c r="I288" s="258">
        <v>103195.23</v>
      </c>
      <c r="J288" s="258">
        <v>0</v>
      </c>
      <c r="K288" s="258">
        <v>0</v>
      </c>
      <c r="L288" s="258">
        <v>0</v>
      </c>
      <c r="M288" s="258">
        <v>0</v>
      </c>
      <c r="N288" s="258">
        <v>0</v>
      </c>
      <c r="O288" s="258">
        <v>0</v>
      </c>
      <c r="P288" s="258">
        <v>-109540.81</v>
      </c>
      <c r="Q288" s="258">
        <v>0</v>
      </c>
      <c r="R288" s="258">
        <v>-109540.81</v>
      </c>
      <c r="S288" s="258">
        <v>-90031.09</v>
      </c>
      <c r="T288" s="258">
        <v>0</v>
      </c>
      <c r="U288" s="258">
        <v>0</v>
      </c>
      <c r="V288" s="258">
        <v>0</v>
      </c>
      <c r="W288" s="258">
        <v>0</v>
      </c>
      <c r="X288" s="258">
        <v>13570.95</v>
      </c>
      <c r="Y288" s="258">
        <v>2222.1999999999998</v>
      </c>
      <c r="Z288" s="258">
        <v>13.87</v>
      </c>
      <c r="AA288" s="258">
        <v>0</v>
      </c>
      <c r="AB288" s="258">
        <v>341.1</v>
      </c>
      <c r="AC288" s="258">
        <v>0</v>
      </c>
      <c r="AD288" s="258">
        <v>0</v>
      </c>
      <c r="AE288" s="258">
        <v>0</v>
      </c>
      <c r="AF288" s="258">
        <v>101024.88</v>
      </c>
      <c r="AG288" s="258">
        <v>0</v>
      </c>
      <c r="AH288" s="258">
        <v>0</v>
      </c>
      <c r="AI288" s="258">
        <v>0</v>
      </c>
      <c r="AJ288" s="258">
        <v>0</v>
      </c>
      <c r="AK288" s="258">
        <v>0</v>
      </c>
      <c r="AL288" s="258">
        <v>103195.23</v>
      </c>
      <c r="AM288" s="256"/>
      <c r="AN288" s="258">
        <v>0</v>
      </c>
      <c r="AO288" s="258">
        <v>0</v>
      </c>
      <c r="AP288" s="258">
        <v>0</v>
      </c>
      <c r="AQ288" s="258">
        <v>0</v>
      </c>
      <c r="AR288" s="365"/>
      <c r="AS288" s="259">
        <v>44377</v>
      </c>
      <c r="AT288" s="260" t="s">
        <v>5</v>
      </c>
      <c r="AU288" s="261" t="s">
        <v>293</v>
      </c>
      <c r="AV288" s="261">
        <v>2021</v>
      </c>
      <c r="AW288" s="266" t="s">
        <v>289</v>
      </c>
      <c r="AX288" s="380">
        <v>3.13</v>
      </c>
      <c r="AY288" s="380">
        <v>3.2</v>
      </c>
    </row>
    <row r="289" spans="1:51" x14ac:dyDescent="0.25">
      <c r="A289" s="256">
        <v>70</v>
      </c>
      <c r="B289" s="257" t="s">
        <v>100</v>
      </c>
      <c r="C289" s="258">
        <v>66396.13</v>
      </c>
      <c r="D289" s="258">
        <v>8754.58</v>
      </c>
      <c r="E289" s="258">
        <v>4303.96</v>
      </c>
      <c r="F289" s="258">
        <v>0</v>
      </c>
      <c r="G289" s="258">
        <v>29478.91</v>
      </c>
      <c r="H289" s="258">
        <v>22594.65</v>
      </c>
      <c r="I289" s="258">
        <v>51313.07</v>
      </c>
      <c r="J289" s="258">
        <v>6841.47</v>
      </c>
      <c r="K289" s="258">
        <v>6533.76</v>
      </c>
      <c r="L289" s="258">
        <v>2229.8000000000002</v>
      </c>
      <c r="M289" s="258">
        <v>0</v>
      </c>
      <c r="N289" s="258">
        <v>0</v>
      </c>
      <c r="O289" s="258">
        <v>5195.3600000000006</v>
      </c>
      <c r="P289" s="258">
        <v>22967.279999999995</v>
      </c>
      <c r="Q289" s="258">
        <v>0</v>
      </c>
      <c r="R289" s="258">
        <v>22967.279999999995</v>
      </c>
      <c r="S289" s="258">
        <v>-372.63</v>
      </c>
      <c r="T289" s="258">
        <v>530.01</v>
      </c>
      <c r="U289" s="258">
        <v>0</v>
      </c>
      <c r="V289" s="258">
        <v>0</v>
      </c>
      <c r="W289" s="258">
        <v>0</v>
      </c>
      <c r="X289" s="258">
        <v>0</v>
      </c>
      <c r="Y289" s="258">
        <v>134.44</v>
      </c>
      <c r="Z289" s="258">
        <v>768.2</v>
      </c>
      <c r="AA289" s="258">
        <v>0</v>
      </c>
      <c r="AB289" s="258">
        <v>0</v>
      </c>
      <c r="AC289" s="258">
        <v>0</v>
      </c>
      <c r="AD289" s="258">
        <v>0</v>
      </c>
      <c r="AE289" s="258">
        <v>0</v>
      </c>
      <c r="AF289" s="258">
        <v>0</v>
      </c>
      <c r="AG289" s="258">
        <v>2229.8000000000002</v>
      </c>
      <c r="AH289" s="258">
        <v>4303.96</v>
      </c>
      <c r="AI289" s="258">
        <v>6533.76</v>
      </c>
      <c r="AJ289" s="258">
        <v>1338.4</v>
      </c>
      <c r="AK289" s="258">
        <v>0</v>
      </c>
      <c r="AL289" s="258">
        <v>44779.31</v>
      </c>
      <c r="AM289" s="258">
        <v>7.8535284430404539</v>
      </c>
      <c r="AN289" s="258">
        <v>0</v>
      </c>
      <c r="AO289" s="258">
        <v>0</v>
      </c>
      <c r="AP289" s="258">
        <v>65447.710000000006</v>
      </c>
      <c r="AQ289" s="258">
        <v>13001.52</v>
      </c>
      <c r="AR289" s="365"/>
      <c r="AS289" s="259">
        <v>44377</v>
      </c>
      <c r="AT289" s="260" t="s">
        <v>5</v>
      </c>
      <c r="AU289" s="261" t="s">
        <v>292</v>
      </c>
      <c r="AV289" s="261">
        <v>2021</v>
      </c>
      <c r="AW289" s="266" t="s">
        <v>181</v>
      </c>
      <c r="AX289" s="380">
        <v>3.13</v>
      </c>
      <c r="AY289" s="380">
        <v>3.2</v>
      </c>
    </row>
    <row r="290" spans="1:51" x14ac:dyDescent="0.25">
      <c r="A290" s="256">
        <v>119</v>
      </c>
      <c r="B290" s="257" t="s">
        <v>101</v>
      </c>
      <c r="C290" s="258">
        <v>0</v>
      </c>
      <c r="D290" s="258">
        <v>0</v>
      </c>
      <c r="E290" s="258">
        <v>0</v>
      </c>
      <c r="F290" s="258">
        <v>0</v>
      </c>
      <c r="G290" s="258">
        <v>5042.54</v>
      </c>
      <c r="H290" s="258">
        <v>5.17</v>
      </c>
      <c r="I290" s="258">
        <v>29854.18</v>
      </c>
      <c r="J290" s="258">
        <v>3632.31</v>
      </c>
      <c r="K290" s="258">
        <v>0.37</v>
      </c>
      <c r="L290" s="258">
        <v>0.38</v>
      </c>
      <c r="M290" s="258">
        <v>0</v>
      </c>
      <c r="N290" s="258">
        <v>0</v>
      </c>
      <c r="O290" s="258">
        <v>-4.1500000000000004</v>
      </c>
      <c r="P290" s="258">
        <v>-5038.3900000000003</v>
      </c>
      <c r="Q290" s="258">
        <v>0</v>
      </c>
      <c r="R290" s="258">
        <v>-5038.3900000000003</v>
      </c>
      <c r="S290" s="258">
        <v>5043.5700000000006</v>
      </c>
      <c r="T290" s="258">
        <v>4843.97</v>
      </c>
      <c r="U290" s="258">
        <v>0</v>
      </c>
      <c r="V290" s="258">
        <v>0</v>
      </c>
      <c r="W290" s="258">
        <v>0</v>
      </c>
      <c r="X290" s="258">
        <v>500.09</v>
      </c>
      <c r="Y290" s="258">
        <v>102.91</v>
      </c>
      <c r="Z290" s="258">
        <v>65.489999999999995</v>
      </c>
      <c r="AA290" s="258">
        <v>106.47</v>
      </c>
      <c r="AB290" s="258">
        <v>0.54</v>
      </c>
      <c r="AC290" s="258">
        <v>0</v>
      </c>
      <c r="AD290" s="258">
        <v>0</v>
      </c>
      <c r="AE290" s="258">
        <v>0</v>
      </c>
      <c r="AF290" s="258">
        <v>25.08</v>
      </c>
      <c r="AG290" s="258">
        <v>0.38</v>
      </c>
      <c r="AH290" s="258">
        <v>0</v>
      </c>
      <c r="AI290" s="258">
        <v>0.37</v>
      </c>
      <c r="AJ290" s="258">
        <v>4.5199999999999996</v>
      </c>
      <c r="AK290" s="258">
        <v>0</v>
      </c>
      <c r="AL290" s="258">
        <v>29853.81</v>
      </c>
      <c r="AM290" s="258">
        <v>80686.972972972973</v>
      </c>
      <c r="AN290" s="258">
        <v>0</v>
      </c>
      <c r="AO290" s="258">
        <v>0</v>
      </c>
      <c r="AP290" s="258">
        <v>4.1499999999999995</v>
      </c>
      <c r="AQ290" s="258">
        <v>0</v>
      </c>
      <c r="AR290" s="365"/>
      <c r="AS290" s="259">
        <v>44377</v>
      </c>
      <c r="AT290" s="260" t="s">
        <v>5</v>
      </c>
      <c r="AU290" s="261" t="s">
        <v>292</v>
      </c>
      <c r="AV290" s="261">
        <v>2021</v>
      </c>
      <c r="AW290" s="266" t="s">
        <v>189</v>
      </c>
      <c r="AX290" s="380">
        <v>3.13</v>
      </c>
      <c r="AY290" s="380">
        <v>3.2</v>
      </c>
    </row>
    <row r="291" spans="1:51" x14ac:dyDescent="0.25">
      <c r="A291" s="256">
        <v>108</v>
      </c>
      <c r="B291" s="257" t="s">
        <v>102</v>
      </c>
      <c r="C291" s="258">
        <v>648302.34000000008</v>
      </c>
      <c r="D291" s="258">
        <v>154958.57</v>
      </c>
      <c r="E291" s="258">
        <v>78829.73</v>
      </c>
      <c r="F291" s="258">
        <v>33160.519999999997</v>
      </c>
      <c r="G291" s="258">
        <v>156831.21000000002</v>
      </c>
      <c r="H291" s="258">
        <v>1293.94</v>
      </c>
      <c r="I291" s="258">
        <v>2803593.11</v>
      </c>
      <c r="J291" s="258">
        <v>83540.52</v>
      </c>
      <c r="K291" s="258">
        <v>147802.4</v>
      </c>
      <c r="L291" s="258">
        <v>68971.990000000005</v>
      </c>
      <c r="M291" s="258">
        <v>79710.03</v>
      </c>
      <c r="N291" s="258">
        <v>16479.3</v>
      </c>
      <c r="O291" s="258">
        <v>142517.06</v>
      </c>
      <c r="P291" s="258">
        <v>160834.97999999992</v>
      </c>
      <c r="Q291" s="258">
        <v>-309800.37000000005</v>
      </c>
      <c r="R291" s="258">
        <v>-148965.39000000013</v>
      </c>
      <c r="S291" s="258">
        <v>150259.32999999999</v>
      </c>
      <c r="T291" s="258">
        <v>119154.41</v>
      </c>
      <c r="U291" s="258">
        <v>0</v>
      </c>
      <c r="V291" s="258">
        <v>0</v>
      </c>
      <c r="W291" s="258">
        <v>0</v>
      </c>
      <c r="X291" s="258">
        <v>201930.71</v>
      </c>
      <c r="Y291" s="258">
        <v>3068.84</v>
      </c>
      <c r="Z291" s="258">
        <v>1768.5</v>
      </c>
      <c r="AA291" s="258">
        <v>100746.23</v>
      </c>
      <c r="AB291" s="258">
        <v>22.64</v>
      </c>
      <c r="AC291" s="258">
        <v>0</v>
      </c>
      <c r="AD291" s="258">
        <v>0</v>
      </c>
      <c r="AE291" s="258">
        <v>0</v>
      </c>
      <c r="AF291" s="258">
        <v>65219.58</v>
      </c>
      <c r="AG291" s="258">
        <v>148682.02000000002</v>
      </c>
      <c r="AH291" s="258">
        <v>95309.03</v>
      </c>
      <c r="AI291" s="258">
        <v>243453.1</v>
      </c>
      <c r="AJ291" s="258">
        <v>100936.04000000001</v>
      </c>
      <c r="AK291" s="258">
        <v>0</v>
      </c>
      <c r="AL291" s="258">
        <v>2655790.71</v>
      </c>
      <c r="AM291" s="258">
        <v>18.968522229679625</v>
      </c>
      <c r="AN291" s="258">
        <v>32062.54</v>
      </c>
      <c r="AO291" s="258">
        <v>1097.98</v>
      </c>
      <c r="AP291" s="258">
        <v>580379.18999999994</v>
      </c>
      <c r="AQ291" s="258">
        <v>229552.49000000002</v>
      </c>
      <c r="AR291" s="365"/>
      <c r="AS291" s="259">
        <v>44377</v>
      </c>
      <c r="AT291" s="260" t="s">
        <v>5</v>
      </c>
      <c r="AU291" s="261" t="s">
        <v>292</v>
      </c>
      <c r="AV291" s="261">
        <v>2021</v>
      </c>
      <c r="AW291" s="266" t="s">
        <v>183</v>
      </c>
      <c r="AX291" s="380">
        <v>3.13</v>
      </c>
      <c r="AY291" s="380">
        <v>3.2</v>
      </c>
    </row>
    <row r="292" spans="1:51" x14ac:dyDescent="0.25">
      <c r="A292" s="256">
        <v>93</v>
      </c>
      <c r="B292" s="257" t="s">
        <v>103</v>
      </c>
      <c r="C292" s="258">
        <v>320425.92</v>
      </c>
      <c r="D292" s="258">
        <v>8902.5400000000009</v>
      </c>
      <c r="E292" s="258">
        <v>1236</v>
      </c>
      <c r="F292" s="258">
        <v>70037.83</v>
      </c>
      <c r="G292" s="258">
        <v>292871.95999999996</v>
      </c>
      <c r="H292" s="258">
        <v>10762.19</v>
      </c>
      <c r="I292" s="258">
        <v>2544540.69</v>
      </c>
      <c r="J292" s="258">
        <v>1533681.82</v>
      </c>
      <c r="K292" s="258">
        <v>185143.76</v>
      </c>
      <c r="L292" s="258">
        <v>183907.76</v>
      </c>
      <c r="M292" s="258">
        <v>4401.17</v>
      </c>
      <c r="N292" s="258">
        <v>0</v>
      </c>
      <c r="O292" s="258">
        <v>160511.65</v>
      </c>
      <c r="P292" s="258">
        <v>-211898.06</v>
      </c>
      <c r="Q292" s="258">
        <v>-2853.93</v>
      </c>
      <c r="R292" s="258">
        <v>-214751.99</v>
      </c>
      <c r="S292" s="258">
        <v>225514.18</v>
      </c>
      <c r="T292" s="258">
        <v>2204.77</v>
      </c>
      <c r="U292" s="258">
        <v>0</v>
      </c>
      <c r="V292" s="258">
        <v>0</v>
      </c>
      <c r="W292" s="258">
        <v>0</v>
      </c>
      <c r="X292" s="258">
        <v>264415.02</v>
      </c>
      <c r="Y292" s="258">
        <v>5879.72</v>
      </c>
      <c r="Z292" s="258">
        <v>12269.13</v>
      </c>
      <c r="AA292" s="258">
        <v>12273.39</v>
      </c>
      <c r="AB292" s="258">
        <v>70.349999999999994</v>
      </c>
      <c r="AC292" s="258">
        <v>0</v>
      </c>
      <c r="AD292" s="258">
        <v>0</v>
      </c>
      <c r="AE292" s="258">
        <v>0</v>
      </c>
      <c r="AF292" s="258">
        <v>10613.01</v>
      </c>
      <c r="AG292" s="258">
        <v>188308.94</v>
      </c>
      <c r="AH292" s="258">
        <v>1236</v>
      </c>
      <c r="AI292" s="258">
        <v>189518.27</v>
      </c>
      <c r="AJ292" s="258">
        <v>29006.62</v>
      </c>
      <c r="AK292" s="258">
        <v>0</v>
      </c>
      <c r="AL292" s="258">
        <v>2359396.9299999997</v>
      </c>
      <c r="AM292" s="258">
        <v>13.743594113028706</v>
      </c>
      <c r="AN292" s="258">
        <v>46453.78</v>
      </c>
      <c r="AO292" s="258">
        <v>23584.05</v>
      </c>
      <c r="AP292" s="258">
        <v>161085.47999999995</v>
      </c>
      <c r="AQ292" s="258">
        <v>10073.75</v>
      </c>
      <c r="AR292" s="365"/>
      <c r="AS292" s="259">
        <v>44377</v>
      </c>
      <c r="AT292" s="260" t="s">
        <v>5</v>
      </c>
      <c r="AU292" s="261" t="s">
        <v>292</v>
      </c>
      <c r="AV292" s="261">
        <v>2021</v>
      </c>
      <c r="AW292" s="266" t="s">
        <v>175</v>
      </c>
      <c r="AX292" s="380">
        <v>3.13</v>
      </c>
      <c r="AY292" s="380">
        <v>3.2</v>
      </c>
    </row>
    <row r="293" spans="1:51" x14ac:dyDescent="0.25">
      <c r="A293" s="256">
        <v>32</v>
      </c>
      <c r="B293" s="257" t="s">
        <v>104</v>
      </c>
      <c r="C293" s="258">
        <v>393.55092000999997</v>
      </c>
      <c r="D293" s="258">
        <v>0</v>
      </c>
      <c r="E293" s="258">
        <v>1E-8</v>
      </c>
      <c r="F293" s="258">
        <v>0</v>
      </c>
      <c r="G293" s="258">
        <v>35016.86601071</v>
      </c>
      <c r="H293" s="258">
        <v>3831.1183297900002</v>
      </c>
      <c r="I293" s="258">
        <v>728340.43363267009</v>
      </c>
      <c r="J293" s="258">
        <v>3999.83229721</v>
      </c>
      <c r="K293" s="258">
        <v>393.55092001999998</v>
      </c>
      <c r="L293" s="258">
        <v>393.55092000999997</v>
      </c>
      <c r="M293" s="258">
        <v>0</v>
      </c>
      <c r="N293" s="258">
        <v>0</v>
      </c>
      <c r="O293" s="258">
        <v>393.55092001999998</v>
      </c>
      <c r="P293" s="258">
        <v>-35016.866010720005</v>
      </c>
      <c r="Q293" s="258">
        <v>0</v>
      </c>
      <c r="R293" s="258">
        <v>-35016.866010720005</v>
      </c>
      <c r="S293" s="258">
        <v>38847.984340510004</v>
      </c>
      <c r="T293" s="258">
        <v>0</v>
      </c>
      <c r="U293" s="258">
        <v>0</v>
      </c>
      <c r="V293" s="258">
        <v>0</v>
      </c>
      <c r="W293" s="258">
        <v>0</v>
      </c>
      <c r="X293" s="258">
        <v>42551.218346069996</v>
      </c>
      <c r="Y293" s="258">
        <v>714.62991858999999</v>
      </c>
      <c r="Z293" s="258">
        <v>15.9900065</v>
      </c>
      <c r="AA293" s="258">
        <v>2484.4140424699999</v>
      </c>
      <c r="AB293" s="258">
        <v>0</v>
      </c>
      <c r="AC293" s="258">
        <v>0</v>
      </c>
      <c r="AD293" s="258">
        <v>0</v>
      </c>
      <c r="AE293" s="258">
        <v>0</v>
      </c>
      <c r="AF293" s="258">
        <v>488.20003800000001</v>
      </c>
      <c r="AG293" s="258">
        <v>393.55092000999997</v>
      </c>
      <c r="AH293" s="258">
        <v>1E-8</v>
      </c>
      <c r="AI293" s="258">
        <v>393.55092001999998</v>
      </c>
      <c r="AJ293" s="258">
        <v>0</v>
      </c>
      <c r="AK293" s="258">
        <v>0</v>
      </c>
      <c r="AL293" s="258">
        <v>727946.88271265</v>
      </c>
      <c r="AM293" s="258">
        <v>1.8506891906024672E-3</v>
      </c>
      <c r="AN293" s="258">
        <v>0</v>
      </c>
      <c r="AO293" s="258">
        <v>0</v>
      </c>
      <c r="AP293" s="258">
        <v>-1.0000007932831068E-8</v>
      </c>
      <c r="AQ293" s="258">
        <v>0</v>
      </c>
      <c r="AR293" s="365"/>
      <c r="AS293" s="259">
        <v>44408</v>
      </c>
      <c r="AT293" s="260" t="s">
        <v>6</v>
      </c>
      <c r="AU293" s="261" t="s">
        <v>292</v>
      </c>
      <c r="AV293" s="261">
        <v>2021</v>
      </c>
      <c r="AW293" s="266" t="s">
        <v>287</v>
      </c>
      <c r="AX293" s="380">
        <v>3.53</v>
      </c>
      <c r="AY293" s="380">
        <v>3.98</v>
      </c>
    </row>
    <row r="294" spans="1:51" x14ac:dyDescent="0.25">
      <c r="A294" s="256">
        <v>107</v>
      </c>
      <c r="B294" s="257" t="s">
        <v>60</v>
      </c>
      <c r="C294" s="258">
        <v>6028568.4900000002</v>
      </c>
      <c r="D294" s="258">
        <v>423505.43999999994</v>
      </c>
      <c r="E294" s="258">
        <v>134255.49</v>
      </c>
      <c r="F294" s="258">
        <v>507370.55000000005</v>
      </c>
      <c r="G294" s="258">
        <v>576039.04</v>
      </c>
      <c r="H294" s="258">
        <v>13963.3</v>
      </c>
      <c r="I294" s="258">
        <v>706966.63</v>
      </c>
      <c r="J294" s="258">
        <v>372706.73</v>
      </c>
      <c r="K294" s="258">
        <v>1030527.71</v>
      </c>
      <c r="L294" s="258">
        <v>896272.23</v>
      </c>
      <c r="M294" s="258">
        <v>978232.48</v>
      </c>
      <c r="N294" s="258">
        <v>688674.72</v>
      </c>
      <c r="O294" s="258">
        <v>2041608.24</v>
      </c>
      <c r="P294" s="258">
        <v>2480045.2200000007</v>
      </c>
      <c r="Q294" s="258">
        <v>-2512910.86</v>
      </c>
      <c r="R294" s="258">
        <v>-32865.639999999199</v>
      </c>
      <c r="S294" s="258">
        <v>46828.939999999988</v>
      </c>
      <c r="T294" s="258">
        <v>4839.53</v>
      </c>
      <c r="U294" s="258">
        <v>0</v>
      </c>
      <c r="V294" s="258">
        <v>0</v>
      </c>
      <c r="W294" s="258">
        <v>0</v>
      </c>
      <c r="X294" s="258">
        <v>154988.79999999999</v>
      </c>
      <c r="Y294" s="258">
        <v>11755.9</v>
      </c>
      <c r="Z294" s="258">
        <v>72839.11</v>
      </c>
      <c r="AA294" s="258">
        <v>26877.56</v>
      </c>
      <c r="AB294" s="258">
        <v>1520.46</v>
      </c>
      <c r="AC294" s="258">
        <v>0</v>
      </c>
      <c r="AD294" s="258">
        <v>0</v>
      </c>
      <c r="AE294" s="258">
        <v>0</v>
      </c>
      <c r="AF294" s="258">
        <v>6.36</v>
      </c>
      <c r="AG294" s="258">
        <v>1874504.71</v>
      </c>
      <c r="AH294" s="258">
        <v>822930.20000000007</v>
      </c>
      <c r="AI294" s="258">
        <v>2697137.33</v>
      </c>
      <c r="AJ294" s="258">
        <v>655529.09</v>
      </c>
      <c r="AK294" s="258">
        <v>0</v>
      </c>
      <c r="AL294" s="258">
        <v>-323561.07999999996</v>
      </c>
      <c r="AM294" s="258">
        <v>0.68602389158463295</v>
      </c>
      <c r="AN294" s="258">
        <v>391969.69</v>
      </c>
      <c r="AO294" s="258">
        <v>115400.87</v>
      </c>
      <c r="AP294" s="258">
        <v>4734863.2</v>
      </c>
      <c r="AQ294" s="258">
        <v>1171408.3999999999</v>
      </c>
      <c r="AR294" s="365"/>
      <c r="AS294" s="259">
        <v>44408</v>
      </c>
      <c r="AT294" s="260" t="s">
        <v>6</v>
      </c>
      <c r="AU294" s="261" t="s">
        <v>292</v>
      </c>
      <c r="AV294" s="261">
        <v>2021</v>
      </c>
      <c r="AW294" s="266" t="s">
        <v>160</v>
      </c>
      <c r="AX294" s="380">
        <v>3.53</v>
      </c>
      <c r="AY294" s="380">
        <v>3.98</v>
      </c>
    </row>
    <row r="295" spans="1:51" x14ac:dyDescent="0.25">
      <c r="A295" s="256">
        <v>66</v>
      </c>
      <c r="B295" s="257" t="s">
        <v>61</v>
      </c>
      <c r="C295" s="258">
        <v>1416502.99</v>
      </c>
      <c r="D295" s="258">
        <v>523833.77</v>
      </c>
      <c r="E295" s="258">
        <v>9.65</v>
      </c>
      <c r="F295" s="258">
        <v>23494.15</v>
      </c>
      <c r="G295" s="258">
        <v>1102900.68</v>
      </c>
      <c r="H295" s="258">
        <v>1595898.59</v>
      </c>
      <c r="I295" s="258">
        <v>18842141.25</v>
      </c>
      <c r="J295" s="258">
        <v>23492447.359999999</v>
      </c>
      <c r="K295" s="258">
        <v>28.72</v>
      </c>
      <c r="L295" s="258">
        <v>19.079999999999998</v>
      </c>
      <c r="M295" s="258">
        <v>351335.38</v>
      </c>
      <c r="N295" s="258">
        <v>588.88</v>
      </c>
      <c r="O295" s="258">
        <v>283226.59999999998</v>
      </c>
      <c r="P295" s="258">
        <v>-516952.20999999973</v>
      </c>
      <c r="Q295" s="258">
        <v>-435909.82999999996</v>
      </c>
      <c r="R295" s="258">
        <v>-952862.03999999969</v>
      </c>
      <c r="S295" s="258">
        <v>2548760.6199999973</v>
      </c>
      <c r="T295" s="258">
        <v>3888.8</v>
      </c>
      <c r="U295" s="258">
        <v>0</v>
      </c>
      <c r="V295" s="258">
        <v>0</v>
      </c>
      <c r="W295" s="258">
        <v>0</v>
      </c>
      <c r="X295" s="258">
        <v>34753813.710000001</v>
      </c>
      <c r="Y295" s="258">
        <v>21890.38</v>
      </c>
      <c r="Z295" s="258">
        <v>19369.77</v>
      </c>
      <c r="AA295" s="258">
        <v>1511305.36</v>
      </c>
      <c r="AB295" s="258">
        <v>4369.13</v>
      </c>
      <c r="AC295" s="258">
        <v>0</v>
      </c>
      <c r="AD295" s="258">
        <v>0</v>
      </c>
      <c r="AE295" s="258">
        <v>0</v>
      </c>
      <c r="AF295" s="258">
        <v>30652007.239999998</v>
      </c>
      <c r="AG295" s="258">
        <v>351354.47</v>
      </c>
      <c r="AH295" s="258">
        <v>598.53</v>
      </c>
      <c r="AI295" s="258">
        <v>351933.91</v>
      </c>
      <c r="AJ295" s="258">
        <v>68707.31</v>
      </c>
      <c r="AK295" s="258">
        <v>0</v>
      </c>
      <c r="AL295" s="258">
        <v>18842112.530000001</v>
      </c>
      <c r="AM295" s="258">
        <v>656063.41399721452</v>
      </c>
      <c r="AN295" s="258">
        <v>23494.15</v>
      </c>
      <c r="AO295" s="258">
        <v>0</v>
      </c>
      <c r="AP295" s="258">
        <v>1133565.5400000003</v>
      </c>
      <c r="AQ295" s="258">
        <v>524122.92000000004</v>
      </c>
      <c r="AR295" s="365"/>
      <c r="AS295" s="259">
        <v>44408</v>
      </c>
      <c r="AT295" s="260" t="s">
        <v>6</v>
      </c>
      <c r="AU295" s="261" t="s">
        <v>292</v>
      </c>
      <c r="AV295" s="261">
        <v>2021</v>
      </c>
      <c r="AW295" s="266" t="s">
        <v>178</v>
      </c>
      <c r="AX295" s="380">
        <v>3.53</v>
      </c>
      <c r="AY295" s="380">
        <v>3.98</v>
      </c>
    </row>
    <row r="296" spans="1:51" x14ac:dyDescent="0.25">
      <c r="A296" s="256">
        <v>44</v>
      </c>
      <c r="B296" s="257" t="s">
        <v>62</v>
      </c>
      <c r="C296" s="258">
        <v>3334643.97</v>
      </c>
      <c r="D296" s="258">
        <v>737316</v>
      </c>
      <c r="E296" s="258">
        <v>901118.73</v>
      </c>
      <c r="F296" s="258">
        <v>471866.72000000003</v>
      </c>
      <c r="G296" s="258">
        <v>900417.79</v>
      </c>
      <c r="H296" s="258">
        <v>6335.38</v>
      </c>
      <c r="I296" s="258">
        <v>2232925.7799999998</v>
      </c>
      <c r="J296" s="258">
        <v>447467.68</v>
      </c>
      <c r="K296" s="258">
        <v>2272132.88</v>
      </c>
      <c r="L296" s="258">
        <v>1370596.99</v>
      </c>
      <c r="M296" s="258">
        <v>1409.15</v>
      </c>
      <c r="N296" s="258">
        <v>0</v>
      </c>
      <c r="O296" s="258">
        <v>1948258.39</v>
      </c>
      <c r="P296" s="258">
        <v>-723214.9299999997</v>
      </c>
      <c r="Q296" s="258">
        <v>-1133.74</v>
      </c>
      <c r="R296" s="258">
        <v>-724348.66999999969</v>
      </c>
      <c r="S296" s="258">
        <v>730684.04</v>
      </c>
      <c r="T296" s="258">
        <v>56.25</v>
      </c>
      <c r="U296" s="258">
        <v>0</v>
      </c>
      <c r="V296" s="258">
        <v>0</v>
      </c>
      <c r="W296" s="258">
        <v>0</v>
      </c>
      <c r="X296" s="258">
        <v>894232.87</v>
      </c>
      <c r="Y296" s="258">
        <v>16824.330000000002</v>
      </c>
      <c r="Z296" s="258">
        <v>4255.45</v>
      </c>
      <c r="AA296" s="258">
        <v>123008.11</v>
      </c>
      <c r="AB296" s="258">
        <v>18524.04</v>
      </c>
      <c r="AC296" s="258">
        <v>0</v>
      </c>
      <c r="AD296" s="258">
        <v>0</v>
      </c>
      <c r="AE296" s="258">
        <v>0</v>
      </c>
      <c r="AF296" s="258">
        <v>993.16</v>
      </c>
      <c r="AG296" s="258">
        <v>1372006.14</v>
      </c>
      <c r="AH296" s="258">
        <v>901118.73</v>
      </c>
      <c r="AI296" s="258">
        <v>2272365.9</v>
      </c>
      <c r="AJ296" s="258">
        <v>324473.64999999997</v>
      </c>
      <c r="AK296" s="258">
        <v>366.14</v>
      </c>
      <c r="AL296" s="258">
        <v>-39207.100000000093</v>
      </c>
      <c r="AM296" s="258">
        <v>0.98274436308496183</v>
      </c>
      <c r="AN296" s="258">
        <v>341858.04000000004</v>
      </c>
      <c r="AO296" s="258">
        <v>130008.69</v>
      </c>
      <c r="AP296" s="258">
        <v>2234701.4099999997</v>
      </c>
      <c r="AQ296" s="258">
        <v>1585631.8300000003</v>
      </c>
      <c r="AR296" s="365"/>
      <c r="AS296" s="259">
        <v>44408</v>
      </c>
      <c r="AT296" s="260" t="s">
        <v>6</v>
      </c>
      <c r="AU296" s="261" t="s">
        <v>292</v>
      </c>
      <c r="AV296" s="261">
        <v>2021</v>
      </c>
      <c r="AW296" s="266" t="s">
        <v>167</v>
      </c>
      <c r="AX296" s="380">
        <v>3.53</v>
      </c>
      <c r="AY296" s="380">
        <v>3.98</v>
      </c>
    </row>
    <row r="297" spans="1:51" ht="30" x14ac:dyDescent="0.25">
      <c r="A297" s="256">
        <v>113</v>
      </c>
      <c r="B297" s="257" t="s">
        <v>63</v>
      </c>
      <c r="C297" s="258">
        <v>161064.28999999998</v>
      </c>
      <c r="D297" s="258">
        <v>20221.54</v>
      </c>
      <c r="E297" s="258">
        <v>739.12</v>
      </c>
      <c r="F297" s="258">
        <v>10111.15</v>
      </c>
      <c r="G297" s="258">
        <v>240722.08000000002</v>
      </c>
      <c r="H297" s="258">
        <v>1183657.42</v>
      </c>
      <c r="I297" s="258">
        <v>10639475.73</v>
      </c>
      <c r="J297" s="258">
        <v>1757879.03</v>
      </c>
      <c r="K297" s="258">
        <v>213662.17</v>
      </c>
      <c r="L297" s="258">
        <v>68242.27</v>
      </c>
      <c r="M297" s="258">
        <v>29575.89</v>
      </c>
      <c r="N297" s="258">
        <v>0</v>
      </c>
      <c r="O297" s="258">
        <v>43810.820000000014</v>
      </c>
      <c r="P297" s="258">
        <v>-153801.29999999999</v>
      </c>
      <c r="Q297" s="258">
        <v>-28356.709999999992</v>
      </c>
      <c r="R297" s="258">
        <v>-182158.00999999998</v>
      </c>
      <c r="S297" s="258">
        <v>1365815.4300000002</v>
      </c>
      <c r="T297" s="258">
        <v>1260.49</v>
      </c>
      <c r="U297" s="258">
        <v>0</v>
      </c>
      <c r="V297" s="258">
        <v>0</v>
      </c>
      <c r="W297" s="258">
        <v>0</v>
      </c>
      <c r="X297" s="258">
        <v>1379698.32</v>
      </c>
      <c r="Y297" s="258">
        <v>4895.72</v>
      </c>
      <c r="Z297" s="258">
        <v>8669.83</v>
      </c>
      <c r="AA297" s="258">
        <v>451.08</v>
      </c>
      <c r="AB297" s="258">
        <v>910.86</v>
      </c>
      <c r="AC297" s="258">
        <v>0</v>
      </c>
      <c r="AD297" s="258">
        <v>0</v>
      </c>
      <c r="AE297" s="258">
        <v>0</v>
      </c>
      <c r="AF297" s="258">
        <v>215.9</v>
      </c>
      <c r="AG297" s="258">
        <v>97818.159999999989</v>
      </c>
      <c r="AH297" s="258">
        <v>739.12</v>
      </c>
      <c r="AI297" s="258">
        <v>97831.32</v>
      </c>
      <c r="AJ297" s="258">
        <v>54020.5</v>
      </c>
      <c r="AK297" s="258">
        <v>0</v>
      </c>
      <c r="AL297" s="258">
        <v>10425813.560000001</v>
      </c>
      <c r="AM297" s="258">
        <v>49.79578617028929</v>
      </c>
      <c r="AN297" s="258">
        <v>7698.42</v>
      </c>
      <c r="AO297" s="258">
        <v>2412.7200000000003</v>
      </c>
      <c r="AP297" s="258">
        <v>117295.14</v>
      </c>
      <c r="AQ297" s="258">
        <v>20263.21</v>
      </c>
      <c r="AR297" s="365"/>
      <c r="AS297" s="259">
        <v>44408</v>
      </c>
      <c r="AT297" s="260" t="s">
        <v>6</v>
      </c>
      <c r="AU297" s="261" t="s">
        <v>292</v>
      </c>
      <c r="AV297" s="261">
        <v>2021</v>
      </c>
      <c r="AW297" s="266" t="s">
        <v>171</v>
      </c>
      <c r="AX297" s="380">
        <v>3.53</v>
      </c>
      <c r="AY297" s="380">
        <v>3.98</v>
      </c>
    </row>
    <row r="298" spans="1:51" x14ac:dyDescent="0.25">
      <c r="A298" s="256">
        <v>98</v>
      </c>
      <c r="B298" s="257" t="s">
        <v>64</v>
      </c>
      <c r="C298" s="258">
        <v>11543046.23</v>
      </c>
      <c r="D298" s="258">
        <v>4074115.41</v>
      </c>
      <c r="E298" s="258">
        <v>1709861.1300000001</v>
      </c>
      <c r="F298" s="258">
        <v>2538635.0900000003</v>
      </c>
      <c r="G298" s="258">
        <v>2521232.2600000002</v>
      </c>
      <c r="H298" s="258">
        <v>21193.99</v>
      </c>
      <c r="I298" s="258">
        <v>4573667.75</v>
      </c>
      <c r="J298" s="258">
        <v>2079865.4</v>
      </c>
      <c r="K298" s="258">
        <v>3631386.48</v>
      </c>
      <c r="L298" s="258">
        <v>1921525.36</v>
      </c>
      <c r="M298" s="258">
        <v>4766535.97</v>
      </c>
      <c r="N298" s="258">
        <v>8092808.4500000002</v>
      </c>
      <c r="O298" s="258">
        <v>14206289.489999998</v>
      </c>
      <c r="P298" s="258">
        <v>-11797226.02</v>
      </c>
      <c r="Q298" s="258">
        <v>10658754.429999998</v>
      </c>
      <c r="R298" s="258">
        <v>-1138471.5900000017</v>
      </c>
      <c r="S298" s="258">
        <v>1159665.5499999998</v>
      </c>
      <c r="T298" s="258">
        <v>4699.55</v>
      </c>
      <c r="U298" s="258">
        <v>2989.55</v>
      </c>
      <c r="V298" s="258">
        <v>0</v>
      </c>
      <c r="W298" s="258">
        <v>0</v>
      </c>
      <c r="X298" s="258">
        <v>2191368.19</v>
      </c>
      <c r="Y298" s="258">
        <v>45964.160000000003</v>
      </c>
      <c r="Z298" s="258">
        <v>248729.61</v>
      </c>
      <c r="AA298" s="258">
        <v>213644.56</v>
      </c>
      <c r="AB298" s="258">
        <v>8331.92</v>
      </c>
      <c r="AC298" s="258">
        <v>0</v>
      </c>
      <c r="AD298" s="258">
        <v>0</v>
      </c>
      <c r="AE298" s="258">
        <v>0</v>
      </c>
      <c r="AF298" s="258">
        <v>522721.47</v>
      </c>
      <c r="AG298" s="258">
        <v>6688061.3299999991</v>
      </c>
      <c r="AH298" s="258">
        <v>9802669.5600000005</v>
      </c>
      <c r="AI298" s="258">
        <v>16490508.75</v>
      </c>
      <c r="AJ298" s="258">
        <v>2284219.2600000002</v>
      </c>
      <c r="AK298" s="258">
        <v>0</v>
      </c>
      <c r="AL298" s="258">
        <v>942281.27</v>
      </c>
      <c r="AM298" s="258">
        <v>1.2594825076288767</v>
      </c>
      <c r="AN298" s="258">
        <v>1356868.31</v>
      </c>
      <c r="AO298" s="258">
        <v>1181766.78</v>
      </c>
      <c r="AP298" s="258">
        <v>6445951.3299999991</v>
      </c>
      <c r="AQ298" s="258">
        <v>13183309.99</v>
      </c>
      <c r="AR298" s="365"/>
      <c r="AS298" s="259">
        <v>44408</v>
      </c>
      <c r="AT298" s="260" t="s">
        <v>6</v>
      </c>
      <c r="AU298" s="261" t="s">
        <v>292</v>
      </c>
      <c r="AV298" s="261">
        <v>2021</v>
      </c>
      <c r="AW298" s="266" t="s">
        <v>165</v>
      </c>
      <c r="AX298" s="380">
        <v>3.53</v>
      </c>
      <c r="AY298" s="380">
        <v>3.98</v>
      </c>
    </row>
    <row r="299" spans="1:51" x14ac:dyDescent="0.25">
      <c r="A299" s="256">
        <v>1</v>
      </c>
      <c r="B299" s="257" t="s">
        <v>65</v>
      </c>
      <c r="C299" s="258">
        <v>1149242.48</v>
      </c>
      <c r="D299" s="258">
        <v>110008.24</v>
      </c>
      <c r="E299" s="258">
        <v>8562.92</v>
      </c>
      <c r="F299" s="258">
        <v>251976.41</v>
      </c>
      <c r="G299" s="258">
        <v>209658.57</v>
      </c>
      <c r="H299" s="258">
        <v>7724.95</v>
      </c>
      <c r="I299" s="258">
        <v>15991597.43</v>
      </c>
      <c r="J299" s="258">
        <v>88367.67</v>
      </c>
      <c r="K299" s="258">
        <v>157806.01</v>
      </c>
      <c r="L299" s="258">
        <v>149243.09</v>
      </c>
      <c r="M299" s="258">
        <v>470904.13</v>
      </c>
      <c r="N299" s="258">
        <v>2.0499999999999998</v>
      </c>
      <c r="O299" s="258">
        <v>541083.4</v>
      </c>
      <c r="P299" s="258">
        <v>36515.859999999782</v>
      </c>
      <c r="Q299" s="258">
        <v>-101899.59999999998</v>
      </c>
      <c r="R299" s="258">
        <v>-65383.740000000194</v>
      </c>
      <c r="S299" s="258">
        <v>73108.69</v>
      </c>
      <c r="T299" s="258">
        <v>7953.15</v>
      </c>
      <c r="U299" s="258">
        <v>0</v>
      </c>
      <c r="V299" s="258">
        <v>0</v>
      </c>
      <c r="W299" s="258">
        <v>0</v>
      </c>
      <c r="X299" s="258">
        <v>89821.65</v>
      </c>
      <c r="Y299" s="258">
        <v>4189.1000000000004</v>
      </c>
      <c r="Z299" s="258">
        <v>19321.88</v>
      </c>
      <c r="AA299" s="258">
        <v>677.19</v>
      </c>
      <c r="AB299" s="258">
        <v>264.38</v>
      </c>
      <c r="AC299" s="258">
        <v>0</v>
      </c>
      <c r="AD299" s="258">
        <v>0</v>
      </c>
      <c r="AE299" s="258">
        <v>0</v>
      </c>
      <c r="AF299" s="258">
        <v>213.56</v>
      </c>
      <c r="AG299" s="258">
        <v>620147.21</v>
      </c>
      <c r="AH299" s="258">
        <v>8564.9699999999993</v>
      </c>
      <c r="AI299" s="258">
        <v>628439.54</v>
      </c>
      <c r="AJ299" s="258">
        <v>87356.14</v>
      </c>
      <c r="AK299" s="258">
        <v>0</v>
      </c>
      <c r="AL299" s="258">
        <v>15833791.42</v>
      </c>
      <c r="AM299" s="258">
        <v>101.33706206753469</v>
      </c>
      <c r="AN299" s="258">
        <v>136944.76</v>
      </c>
      <c r="AO299" s="258">
        <v>115031.65</v>
      </c>
      <c r="AP299" s="258">
        <v>616724.04999999993</v>
      </c>
      <c r="AQ299" s="258">
        <v>118573.22000000002</v>
      </c>
      <c r="AR299" s="365"/>
      <c r="AS299" s="259">
        <v>44408</v>
      </c>
      <c r="AT299" s="260" t="s">
        <v>6</v>
      </c>
      <c r="AU299" s="261" t="s">
        <v>292</v>
      </c>
      <c r="AV299" s="261">
        <v>2021</v>
      </c>
      <c r="AW299" s="266" t="s">
        <v>177</v>
      </c>
      <c r="AX299" s="380">
        <v>3.53</v>
      </c>
      <c r="AY299" s="380">
        <v>3.98</v>
      </c>
    </row>
    <row r="300" spans="1:51" x14ac:dyDescent="0.25">
      <c r="A300" s="256">
        <v>109</v>
      </c>
      <c r="B300" s="257" t="s">
        <v>66</v>
      </c>
      <c r="C300" s="258">
        <v>21470452.079999998</v>
      </c>
      <c r="D300" s="258">
        <v>21844799.080000002</v>
      </c>
      <c r="E300" s="258">
        <v>2253642.36</v>
      </c>
      <c r="F300" s="258">
        <v>1723913.7999999998</v>
      </c>
      <c r="G300" s="258">
        <v>3093923.32</v>
      </c>
      <c r="H300" s="258">
        <v>-2621069</v>
      </c>
      <c r="I300" s="258">
        <v>34129628.399999999</v>
      </c>
      <c r="J300" s="258">
        <v>9439292.3000000007</v>
      </c>
      <c r="K300" s="258">
        <v>11064871.039999999</v>
      </c>
      <c r="L300" s="258">
        <v>8060957</v>
      </c>
      <c r="M300" s="258">
        <v>794249.96</v>
      </c>
      <c r="N300" s="258">
        <v>4107129.4899999998</v>
      </c>
      <c r="O300" s="258">
        <v>10816963.130000001</v>
      </c>
      <c r="P300" s="258">
        <v>-16009147.249999998</v>
      </c>
      <c r="Q300" s="258">
        <v>10107351.35</v>
      </c>
      <c r="R300" s="258">
        <v>-5901795.8999999985</v>
      </c>
      <c r="S300" s="258">
        <v>3280726.9099999997</v>
      </c>
      <c r="T300" s="258">
        <v>109827.31</v>
      </c>
      <c r="U300" s="258">
        <v>0</v>
      </c>
      <c r="V300" s="258">
        <v>0</v>
      </c>
      <c r="W300" s="258">
        <v>55040.57</v>
      </c>
      <c r="X300" s="258">
        <v>6640285.6299999999</v>
      </c>
      <c r="Y300" s="258">
        <v>56409.65</v>
      </c>
      <c r="Z300" s="258">
        <v>809.78</v>
      </c>
      <c r="AA300" s="258">
        <v>717968.73</v>
      </c>
      <c r="AB300" s="258">
        <v>2902.21</v>
      </c>
      <c r="AC300" s="258">
        <v>0</v>
      </c>
      <c r="AD300" s="258">
        <v>0</v>
      </c>
      <c r="AE300" s="258">
        <v>0</v>
      </c>
      <c r="AF300" s="258">
        <v>2746336.23</v>
      </c>
      <c r="AG300" s="258">
        <v>8855206.9600000009</v>
      </c>
      <c r="AH300" s="258">
        <v>6360771.8500000006</v>
      </c>
      <c r="AI300" s="258">
        <v>15206082.17</v>
      </c>
      <c r="AJ300" s="258">
        <v>4389119.04</v>
      </c>
      <c r="AK300" s="258">
        <v>0</v>
      </c>
      <c r="AL300" s="258">
        <v>23064757.359999999</v>
      </c>
      <c r="AM300" s="258">
        <v>3.084503043607095</v>
      </c>
      <c r="AN300" s="258">
        <v>935473.47</v>
      </c>
      <c r="AO300" s="258">
        <v>788440.33000000007</v>
      </c>
      <c r="AP300" s="258">
        <v>13510203.01</v>
      </c>
      <c r="AQ300" s="258">
        <v>24701513.16</v>
      </c>
      <c r="AR300" s="365"/>
      <c r="AS300" s="259">
        <v>44408</v>
      </c>
      <c r="AT300" s="260" t="s">
        <v>6</v>
      </c>
      <c r="AU300" s="261" t="s">
        <v>293</v>
      </c>
      <c r="AV300" s="261">
        <v>2021</v>
      </c>
      <c r="AW300" s="266" t="s">
        <v>157</v>
      </c>
      <c r="AX300" s="380">
        <v>3.53</v>
      </c>
      <c r="AY300" s="380">
        <v>3.98</v>
      </c>
    </row>
    <row r="301" spans="1:51" x14ac:dyDescent="0.25">
      <c r="A301" s="256">
        <v>25</v>
      </c>
      <c r="B301" s="257" t="s">
        <v>67</v>
      </c>
      <c r="C301" s="258">
        <v>1859827.23</v>
      </c>
      <c r="D301" s="258">
        <v>686021</v>
      </c>
      <c r="E301" s="258">
        <v>97126.67</v>
      </c>
      <c r="F301" s="258">
        <v>0</v>
      </c>
      <c r="G301" s="258">
        <v>991634.33</v>
      </c>
      <c r="H301" s="258">
        <v>1508845.72</v>
      </c>
      <c r="I301" s="258">
        <v>1038372.24</v>
      </c>
      <c r="J301" s="258">
        <v>44727842.799999997</v>
      </c>
      <c r="K301" s="258">
        <v>603448.87</v>
      </c>
      <c r="L301" s="258">
        <v>506322.2</v>
      </c>
      <c r="M301" s="258">
        <v>0</v>
      </c>
      <c r="N301" s="258">
        <v>0</v>
      </c>
      <c r="O301" s="258">
        <v>472121.62</v>
      </c>
      <c r="P301" s="258">
        <v>-289949.71999999991</v>
      </c>
      <c r="Q301" s="258">
        <v>-352.96</v>
      </c>
      <c r="R301" s="258">
        <v>-290302.67999999993</v>
      </c>
      <c r="S301" s="258">
        <v>1799148.4000000001</v>
      </c>
      <c r="T301" s="258">
        <v>878507.97</v>
      </c>
      <c r="U301" s="258">
        <v>76.67</v>
      </c>
      <c r="V301" s="258">
        <v>0</v>
      </c>
      <c r="W301" s="258">
        <v>0</v>
      </c>
      <c r="X301" s="258">
        <v>1037399.24</v>
      </c>
      <c r="Y301" s="258">
        <v>20237.439999999999</v>
      </c>
      <c r="Z301" s="258">
        <v>86331.24</v>
      </c>
      <c r="AA301" s="258">
        <v>0</v>
      </c>
      <c r="AB301" s="258">
        <v>279.8</v>
      </c>
      <c r="AC301" s="258">
        <v>0</v>
      </c>
      <c r="AD301" s="258">
        <v>0</v>
      </c>
      <c r="AE301" s="258">
        <v>7198.45</v>
      </c>
      <c r="AF301" s="258">
        <v>2788.54</v>
      </c>
      <c r="AG301" s="258">
        <v>506322.21</v>
      </c>
      <c r="AH301" s="258">
        <v>97126.67</v>
      </c>
      <c r="AI301" s="258">
        <v>601448.22</v>
      </c>
      <c r="AJ301" s="258">
        <v>129326.6</v>
      </c>
      <c r="AK301" s="258">
        <v>0</v>
      </c>
      <c r="AL301" s="258">
        <v>434923.37</v>
      </c>
      <c r="AM301" s="258">
        <v>1.7207294463903793</v>
      </c>
      <c r="AN301" s="258">
        <v>0</v>
      </c>
      <c r="AO301" s="258">
        <v>0</v>
      </c>
      <c r="AP301" s="258">
        <v>1474250.4300000002</v>
      </c>
      <c r="AQ301" s="258">
        <v>772565.83000000007</v>
      </c>
      <c r="AR301" s="365"/>
      <c r="AS301" s="259">
        <v>44408</v>
      </c>
      <c r="AT301" s="260" t="s">
        <v>6</v>
      </c>
      <c r="AU301" s="261" t="s">
        <v>292</v>
      </c>
      <c r="AV301" s="261">
        <v>2021</v>
      </c>
      <c r="AW301" s="266" t="s">
        <v>174</v>
      </c>
      <c r="AX301" s="380">
        <v>3.53</v>
      </c>
      <c r="AY301" s="380">
        <v>3.98</v>
      </c>
    </row>
    <row r="302" spans="1:51" x14ac:dyDescent="0.25">
      <c r="A302" s="256">
        <v>121</v>
      </c>
      <c r="B302" s="257" t="s">
        <v>68</v>
      </c>
      <c r="C302" s="258">
        <v>3912791.78</v>
      </c>
      <c r="D302" s="258">
        <v>0</v>
      </c>
      <c r="E302" s="258">
        <v>69.62</v>
      </c>
      <c r="F302" s="258">
        <v>527066.31999999995</v>
      </c>
      <c r="G302" s="258">
        <v>523805.11</v>
      </c>
      <c r="H302" s="258">
        <v>443931.52</v>
      </c>
      <c r="I302" s="258">
        <v>1019387.37</v>
      </c>
      <c r="J302" s="258">
        <v>3170412.16</v>
      </c>
      <c r="K302" s="258">
        <v>7980.19</v>
      </c>
      <c r="L302" s="258">
        <v>7910.5800000000008</v>
      </c>
      <c r="M302" s="258">
        <v>1701108.52</v>
      </c>
      <c r="N302" s="258">
        <v>0</v>
      </c>
      <c r="O302" s="258">
        <v>1705751.5899999999</v>
      </c>
      <c r="P302" s="258">
        <v>1156168.7599999993</v>
      </c>
      <c r="Q302" s="258">
        <v>-1064399.7499999998</v>
      </c>
      <c r="R302" s="258">
        <v>91769.009999999544</v>
      </c>
      <c r="S302" s="258">
        <v>352162.51999999996</v>
      </c>
      <c r="T302" s="258">
        <v>0</v>
      </c>
      <c r="U302" s="258">
        <v>0</v>
      </c>
      <c r="V302" s="258">
        <v>0</v>
      </c>
      <c r="W302" s="258">
        <v>161805.19</v>
      </c>
      <c r="X302" s="258">
        <v>304506.15000000002</v>
      </c>
      <c r="Y302" s="258">
        <v>10609.48</v>
      </c>
      <c r="Z302" s="258">
        <v>6694.09</v>
      </c>
      <c r="AA302" s="258">
        <v>96410.06</v>
      </c>
      <c r="AB302" s="258">
        <v>311.06</v>
      </c>
      <c r="AC302" s="258">
        <v>0</v>
      </c>
      <c r="AD302" s="258">
        <v>0</v>
      </c>
      <c r="AE302" s="258">
        <v>0</v>
      </c>
      <c r="AF302" s="258">
        <v>124.15</v>
      </c>
      <c r="AG302" s="258">
        <v>1709019.1</v>
      </c>
      <c r="AH302" s="258">
        <v>69.62</v>
      </c>
      <c r="AI302" s="258">
        <v>1709082.9</v>
      </c>
      <c r="AJ302" s="258">
        <v>3331.3100000000004</v>
      </c>
      <c r="AK302" s="258">
        <v>0</v>
      </c>
      <c r="AL302" s="258">
        <v>1011407.18</v>
      </c>
      <c r="AM302" s="258">
        <v>127.7397367731846</v>
      </c>
      <c r="AN302" s="258">
        <v>0</v>
      </c>
      <c r="AO302" s="258">
        <v>527066.31999999995</v>
      </c>
      <c r="AP302" s="258">
        <v>2206760.8999999994</v>
      </c>
      <c r="AQ302" s="258">
        <v>-279.27999999999997</v>
      </c>
      <c r="AR302" s="365"/>
      <c r="AS302" s="259">
        <v>44408</v>
      </c>
      <c r="AT302" s="260" t="s">
        <v>6</v>
      </c>
      <c r="AU302" s="261" t="s">
        <v>292</v>
      </c>
      <c r="AV302" s="261">
        <v>2021</v>
      </c>
      <c r="AW302" s="266" t="s">
        <v>188</v>
      </c>
      <c r="AX302" s="380">
        <v>3.53</v>
      </c>
      <c r="AY302" s="380">
        <v>3.98</v>
      </c>
    </row>
    <row r="303" spans="1:51" x14ac:dyDescent="0.25">
      <c r="A303" s="256">
        <v>122</v>
      </c>
      <c r="B303" s="257" t="s">
        <v>69</v>
      </c>
      <c r="C303" s="258">
        <v>1039036.51</v>
      </c>
      <c r="D303" s="258">
        <v>0</v>
      </c>
      <c r="E303" s="258">
        <v>0</v>
      </c>
      <c r="F303" s="258">
        <v>1719.02</v>
      </c>
      <c r="G303" s="258">
        <v>54440.67</v>
      </c>
      <c r="H303" s="258">
        <v>36358.97</v>
      </c>
      <c r="I303" s="258">
        <v>511084.15</v>
      </c>
      <c r="J303" s="258">
        <v>0</v>
      </c>
      <c r="K303" s="258">
        <v>601.04999999999995</v>
      </c>
      <c r="L303" s="258">
        <v>601.04</v>
      </c>
      <c r="M303" s="258">
        <v>321395.78000000003</v>
      </c>
      <c r="N303" s="258">
        <v>0</v>
      </c>
      <c r="O303" s="258">
        <v>320741.98000000004</v>
      </c>
      <c r="P303" s="258">
        <v>662134.84</v>
      </c>
      <c r="Q303" s="258">
        <v>-623371.76</v>
      </c>
      <c r="R303" s="258">
        <v>38763.079999999958</v>
      </c>
      <c r="S303" s="258">
        <v>-2404.1</v>
      </c>
      <c r="T303" s="258">
        <v>0</v>
      </c>
      <c r="U303" s="258">
        <v>0</v>
      </c>
      <c r="V303" s="258">
        <v>0</v>
      </c>
      <c r="W303" s="258">
        <v>0</v>
      </c>
      <c r="X303" s="258">
        <v>0</v>
      </c>
      <c r="Y303" s="258">
        <v>1111.03</v>
      </c>
      <c r="Z303" s="258">
        <v>269</v>
      </c>
      <c r="AA303" s="258">
        <v>0</v>
      </c>
      <c r="AB303" s="258">
        <v>1024.06</v>
      </c>
      <c r="AC303" s="258">
        <v>0</v>
      </c>
      <c r="AD303" s="258">
        <v>0</v>
      </c>
      <c r="AE303" s="258">
        <v>0</v>
      </c>
      <c r="AF303" s="258">
        <v>0</v>
      </c>
      <c r="AG303" s="258">
        <v>321996.82</v>
      </c>
      <c r="AH303" s="258">
        <v>0</v>
      </c>
      <c r="AI303" s="258">
        <v>321996.58</v>
      </c>
      <c r="AJ303" s="258">
        <v>1254.5999999999999</v>
      </c>
      <c r="AK303" s="258">
        <v>0</v>
      </c>
      <c r="AL303" s="258">
        <v>510483.10000000003</v>
      </c>
      <c r="AM303" s="258">
        <v>850.31885866400478</v>
      </c>
      <c r="AN303" s="258">
        <v>1719.02</v>
      </c>
      <c r="AO303" s="258">
        <v>0</v>
      </c>
      <c r="AP303" s="258">
        <v>718294.53</v>
      </c>
      <c r="AQ303" s="258">
        <v>0</v>
      </c>
      <c r="AR303" s="365"/>
      <c r="AS303" s="259">
        <v>44408</v>
      </c>
      <c r="AT303" s="260" t="s">
        <v>6</v>
      </c>
      <c r="AU303" s="261" t="s">
        <v>292</v>
      </c>
      <c r="AV303" s="261">
        <v>2021</v>
      </c>
      <c r="AW303" s="266" t="s">
        <v>267</v>
      </c>
      <c r="AX303" s="380">
        <v>3.53</v>
      </c>
      <c r="AY303" s="380">
        <v>3.98</v>
      </c>
    </row>
    <row r="304" spans="1:51" x14ac:dyDescent="0.25">
      <c r="A304" s="256">
        <v>13</v>
      </c>
      <c r="B304" s="257" t="s">
        <v>70</v>
      </c>
      <c r="C304" s="258">
        <v>134076198.75000001</v>
      </c>
      <c r="D304" s="258">
        <v>61123278.230000004</v>
      </c>
      <c r="E304" s="258">
        <v>12962517.890000001</v>
      </c>
      <c r="F304" s="258">
        <v>22659566.57</v>
      </c>
      <c r="G304" s="258">
        <v>29374291.509999998</v>
      </c>
      <c r="H304" s="258">
        <v>-4865636.3099999996</v>
      </c>
      <c r="I304" s="258">
        <v>124670021.59</v>
      </c>
      <c r="J304" s="258">
        <v>55618835.57</v>
      </c>
      <c r="K304" s="258">
        <v>75269827.849999994</v>
      </c>
      <c r="L304" s="258">
        <v>62307299.810000002</v>
      </c>
      <c r="M304" s="258">
        <v>339819.77</v>
      </c>
      <c r="N304" s="258">
        <v>8959.7999999999993</v>
      </c>
      <c r="O304" s="258">
        <v>61829102.829999998</v>
      </c>
      <c r="P304" s="258">
        <v>-40910040.389999948</v>
      </c>
      <c r="Q304" s="258">
        <v>-7615084.4499999993</v>
      </c>
      <c r="R304" s="258">
        <v>-48525124.839999944</v>
      </c>
      <c r="S304" s="258">
        <v>43659488.550000004</v>
      </c>
      <c r="T304" s="258">
        <v>1485629.59</v>
      </c>
      <c r="U304" s="258">
        <v>29139.82</v>
      </c>
      <c r="V304" s="258">
        <v>0</v>
      </c>
      <c r="W304" s="258">
        <v>4722.87</v>
      </c>
      <c r="X304" s="258">
        <v>51692421.990000002</v>
      </c>
      <c r="Y304" s="258">
        <v>599475.34</v>
      </c>
      <c r="Z304" s="258">
        <v>3416255.07</v>
      </c>
      <c r="AA304" s="258">
        <v>183020.6</v>
      </c>
      <c r="AB304" s="258">
        <v>2944.08</v>
      </c>
      <c r="AC304" s="258">
        <v>0</v>
      </c>
      <c r="AD304" s="258">
        <v>0</v>
      </c>
      <c r="AE304" s="258">
        <v>0</v>
      </c>
      <c r="AF304" s="258">
        <v>5350730.63</v>
      </c>
      <c r="AG304" s="258">
        <v>62647119.579999998</v>
      </c>
      <c r="AH304" s="258">
        <v>12971477.689999999</v>
      </c>
      <c r="AI304" s="258">
        <v>75575055.950000003</v>
      </c>
      <c r="AJ304" s="258">
        <v>13745955.92</v>
      </c>
      <c r="AK304" s="258">
        <v>2.8</v>
      </c>
      <c r="AL304" s="258">
        <v>49400193.74000001</v>
      </c>
      <c r="AM304" s="258">
        <v>1.6563080473419738</v>
      </c>
      <c r="AN304" s="258">
        <v>16754930.34</v>
      </c>
      <c r="AO304" s="258">
        <v>5904636.2199999997</v>
      </c>
      <c r="AP304" s="258">
        <v>81970352.370000005</v>
      </c>
      <c r="AQ304" s="258">
        <v>70846534.680000007</v>
      </c>
      <c r="AR304" s="365"/>
      <c r="AS304" s="259">
        <v>44408</v>
      </c>
      <c r="AT304" s="260" t="s">
        <v>6</v>
      </c>
      <c r="AU304" s="261" t="s">
        <v>293</v>
      </c>
      <c r="AV304" s="261">
        <v>2021</v>
      </c>
      <c r="AW304" s="266" t="s">
        <v>149</v>
      </c>
      <c r="AX304" s="380">
        <v>3.53</v>
      </c>
      <c r="AY304" s="380">
        <v>3.98</v>
      </c>
    </row>
    <row r="305" spans="1:51" x14ac:dyDescent="0.25">
      <c r="A305" s="256">
        <v>110</v>
      </c>
      <c r="B305" s="257" t="s">
        <v>71</v>
      </c>
      <c r="C305" s="258">
        <v>550321.09000000008</v>
      </c>
      <c r="D305" s="258">
        <v>42711.11</v>
      </c>
      <c r="E305" s="258">
        <v>4679.09</v>
      </c>
      <c r="F305" s="258">
        <v>123440.24</v>
      </c>
      <c r="G305" s="258">
        <v>704463.55</v>
      </c>
      <c r="H305" s="258">
        <v>189391.47</v>
      </c>
      <c r="I305" s="258">
        <v>980862.16</v>
      </c>
      <c r="J305" s="258">
        <v>38391724</v>
      </c>
      <c r="K305" s="258">
        <v>127353.57</v>
      </c>
      <c r="L305" s="258">
        <v>122674.48</v>
      </c>
      <c r="M305" s="258">
        <v>127179.96</v>
      </c>
      <c r="N305" s="258">
        <v>98231.9</v>
      </c>
      <c r="O305" s="258">
        <v>156013.61000000002</v>
      </c>
      <c r="P305" s="258">
        <v>-476307.41999999993</v>
      </c>
      <c r="Q305" s="258">
        <v>-274857.57</v>
      </c>
      <c r="R305" s="258">
        <v>-751164.99</v>
      </c>
      <c r="S305" s="258">
        <v>940556.47000000009</v>
      </c>
      <c r="T305" s="258">
        <v>2140.1</v>
      </c>
      <c r="U305" s="258">
        <v>0</v>
      </c>
      <c r="V305" s="258">
        <v>0</v>
      </c>
      <c r="W305" s="258">
        <v>0</v>
      </c>
      <c r="X305" s="258">
        <v>963060.81</v>
      </c>
      <c r="Y305" s="258">
        <v>14042.47</v>
      </c>
      <c r="Z305" s="258">
        <v>7354.71</v>
      </c>
      <c r="AA305" s="258">
        <v>2691.38</v>
      </c>
      <c r="AB305" s="258">
        <v>0</v>
      </c>
      <c r="AC305" s="258">
        <v>0</v>
      </c>
      <c r="AD305" s="258">
        <v>0</v>
      </c>
      <c r="AE305" s="258">
        <v>0</v>
      </c>
      <c r="AF305" s="258">
        <v>555.88</v>
      </c>
      <c r="AG305" s="258">
        <v>249854.41999999998</v>
      </c>
      <c r="AH305" s="258">
        <v>102910.98999999999</v>
      </c>
      <c r="AI305" s="258">
        <v>352764.77</v>
      </c>
      <c r="AJ305" s="258">
        <v>196751.16</v>
      </c>
      <c r="AK305" s="258">
        <v>0</v>
      </c>
      <c r="AL305" s="258">
        <v>853508.59000000008</v>
      </c>
      <c r="AM305" s="258">
        <v>7.7018819338947466</v>
      </c>
      <c r="AN305" s="258">
        <v>67965.52</v>
      </c>
      <c r="AO305" s="258">
        <v>55474.74</v>
      </c>
      <c r="AP305" s="258">
        <v>354331.94999999995</v>
      </c>
      <c r="AQ305" s="258">
        <v>2735.5800000000163</v>
      </c>
      <c r="AR305" s="365"/>
      <c r="AS305" s="259">
        <v>44408</v>
      </c>
      <c r="AT305" s="260" t="s">
        <v>6</v>
      </c>
      <c r="AU305" s="261" t="s">
        <v>292</v>
      </c>
      <c r="AV305" s="261">
        <v>2021</v>
      </c>
      <c r="AW305" s="266" t="s">
        <v>173</v>
      </c>
      <c r="AX305" s="380">
        <v>3.53</v>
      </c>
      <c r="AY305" s="380">
        <v>3.98</v>
      </c>
    </row>
    <row r="306" spans="1:51" x14ac:dyDescent="0.25">
      <c r="A306" s="256">
        <v>52</v>
      </c>
      <c r="B306" s="257" t="s">
        <v>72</v>
      </c>
      <c r="C306" s="258">
        <v>2148238.0699999998</v>
      </c>
      <c r="D306" s="258">
        <v>193576.76</v>
      </c>
      <c r="E306" s="258">
        <v>697047.59</v>
      </c>
      <c r="F306" s="258">
        <v>212585.91</v>
      </c>
      <c r="G306" s="258">
        <v>858998.83</v>
      </c>
      <c r="H306" s="258">
        <v>1387.86</v>
      </c>
      <c r="I306" s="258">
        <v>290257547.39999998</v>
      </c>
      <c r="J306" s="258">
        <v>80329728.219999999</v>
      </c>
      <c r="K306" s="258">
        <v>1346638.49</v>
      </c>
      <c r="L306" s="258">
        <v>649590.9</v>
      </c>
      <c r="M306" s="258">
        <v>409256.28</v>
      </c>
      <c r="N306" s="258">
        <v>169409.08</v>
      </c>
      <c r="O306" s="258">
        <v>1103182.7999999998</v>
      </c>
      <c r="P306" s="258">
        <v>-220106.22999999952</v>
      </c>
      <c r="Q306" s="258">
        <v>255540.71999999994</v>
      </c>
      <c r="R306" s="258">
        <v>35434.490000000427</v>
      </c>
      <c r="S306" s="258">
        <v>-34046.620000000112</v>
      </c>
      <c r="T306" s="258">
        <v>437131.83</v>
      </c>
      <c r="U306" s="258">
        <v>0</v>
      </c>
      <c r="V306" s="258">
        <v>0</v>
      </c>
      <c r="W306" s="258">
        <v>1.4</v>
      </c>
      <c r="X306" s="258">
        <v>4063200.02</v>
      </c>
      <c r="Y306" s="258">
        <v>17530.59</v>
      </c>
      <c r="Z306" s="258">
        <v>18606.3</v>
      </c>
      <c r="AA306" s="258">
        <v>11616.07</v>
      </c>
      <c r="AB306" s="258">
        <v>39.130000000000003</v>
      </c>
      <c r="AC306" s="258">
        <v>0</v>
      </c>
      <c r="AD306" s="258">
        <v>0</v>
      </c>
      <c r="AE306" s="258">
        <v>0</v>
      </c>
      <c r="AF306" s="258">
        <v>4486587.78</v>
      </c>
      <c r="AG306" s="258">
        <v>1058847.19</v>
      </c>
      <c r="AH306" s="258">
        <v>866456.66999999993</v>
      </c>
      <c r="AI306" s="258">
        <v>1920303.8499999999</v>
      </c>
      <c r="AJ306" s="258">
        <v>817121.05</v>
      </c>
      <c r="AK306" s="258">
        <v>0</v>
      </c>
      <c r="AL306" s="258">
        <v>288910908.90999997</v>
      </c>
      <c r="AM306" s="258">
        <v>215.54229257177997</v>
      </c>
      <c r="AN306" s="258">
        <v>167603.66999999998</v>
      </c>
      <c r="AO306" s="258">
        <v>44982.239999999998</v>
      </c>
      <c r="AP306" s="258">
        <v>1314252.6099999999</v>
      </c>
      <c r="AQ306" s="258">
        <v>462774.12</v>
      </c>
      <c r="AR306" s="365"/>
      <c r="AS306" s="259">
        <v>44408</v>
      </c>
      <c r="AT306" s="260" t="s">
        <v>6</v>
      </c>
      <c r="AU306" s="261" t="s">
        <v>292</v>
      </c>
      <c r="AV306" s="261">
        <v>2021</v>
      </c>
      <c r="AW306" s="266" t="s">
        <v>170</v>
      </c>
      <c r="AX306" s="380">
        <v>3.53</v>
      </c>
      <c r="AY306" s="380">
        <v>3.98</v>
      </c>
    </row>
    <row r="307" spans="1:51" x14ac:dyDescent="0.25">
      <c r="A307" s="256">
        <v>96</v>
      </c>
      <c r="B307" s="257" t="s">
        <v>73</v>
      </c>
      <c r="C307" s="258">
        <v>18781481.59</v>
      </c>
      <c r="D307" s="258">
        <v>2627693.4300000002</v>
      </c>
      <c r="E307" s="258">
        <v>7266178.1299999999</v>
      </c>
      <c r="F307" s="258">
        <v>1934392.91</v>
      </c>
      <c r="G307" s="258">
        <v>4252853.2300000004</v>
      </c>
      <c r="H307" s="258">
        <v>144004.14000000001</v>
      </c>
      <c r="I307" s="258">
        <v>32119691.59</v>
      </c>
      <c r="J307" s="258">
        <v>4036029.1</v>
      </c>
      <c r="K307" s="258">
        <v>12889465.34</v>
      </c>
      <c r="L307" s="258">
        <v>5623287.2199999997</v>
      </c>
      <c r="M307" s="258">
        <v>1620212.9</v>
      </c>
      <c r="N307" s="258">
        <v>0</v>
      </c>
      <c r="O307" s="258">
        <v>12278106.449999999</v>
      </c>
      <c r="P307" s="258">
        <v>-2311564.4300000044</v>
      </c>
      <c r="Q307" s="258">
        <v>-1448981.94</v>
      </c>
      <c r="R307" s="258">
        <v>-3760546.3700000043</v>
      </c>
      <c r="S307" s="258">
        <v>3904550.5</v>
      </c>
      <c r="T307" s="258">
        <v>310774.24</v>
      </c>
      <c r="U307" s="258">
        <v>0</v>
      </c>
      <c r="V307" s="258">
        <v>0</v>
      </c>
      <c r="W307" s="258">
        <v>4935.6000000000004</v>
      </c>
      <c r="X307" s="258">
        <v>4974182.6900000004</v>
      </c>
      <c r="Y307" s="258">
        <v>67011.12</v>
      </c>
      <c r="Z307" s="258">
        <v>232762.88</v>
      </c>
      <c r="AA307" s="258">
        <v>32385.1</v>
      </c>
      <c r="AB307" s="258">
        <v>44850.8</v>
      </c>
      <c r="AC307" s="258">
        <v>0</v>
      </c>
      <c r="AD307" s="258">
        <v>0</v>
      </c>
      <c r="AE307" s="258">
        <v>0</v>
      </c>
      <c r="AF307" s="258">
        <v>1008332.12</v>
      </c>
      <c r="AG307" s="258">
        <v>7243500.1099999994</v>
      </c>
      <c r="AH307" s="258">
        <v>7266178.1299999999</v>
      </c>
      <c r="AI307" s="258">
        <v>14506653.6</v>
      </c>
      <c r="AJ307" s="258">
        <v>2228547.15</v>
      </c>
      <c r="AK307" s="258">
        <v>0</v>
      </c>
      <c r="AL307" s="258">
        <v>19230226.25</v>
      </c>
      <c r="AM307" s="258">
        <v>2.4919335862848131</v>
      </c>
      <c r="AN307" s="258">
        <v>1481324.7000000002</v>
      </c>
      <c r="AO307" s="258">
        <v>453068.20999999996</v>
      </c>
      <c r="AP307" s="258">
        <v>12427615.489999998</v>
      </c>
      <c r="AQ307" s="258">
        <v>8551933.7699999996</v>
      </c>
      <c r="AR307" s="365"/>
      <c r="AS307" s="259">
        <v>44408</v>
      </c>
      <c r="AT307" s="260" t="s">
        <v>6</v>
      </c>
      <c r="AU307" s="261" t="s">
        <v>292</v>
      </c>
      <c r="AV307" s="261">
        <v>2021</v>
      </c>
      <c r="AW307" s="266" t="s">
        <v>153</v>
      </c>
      <c r="AX307" s="380">
        <v>3.53</v>
      </c>
      <c r="AY307" s="380">
        <v>3.98</v>
      </c>
    </row>
    <row r="308" spans="1:51" x14ac:dyDescent="0.25">
      <c r="A308" s="256">
        <v>103</v>
      </c>
      <c r="B308" s="257" t="s">
        <v>74</v>
      </c>
      <c r="C308" s="258">
        <v>41508.9</v>
      </c>
      <c r="D308" s="258">
        <v>0</v>
      </c>
      <c r="E308" s="258">
        <v>0</v>
      </c>
      <c r="F308" s="258">
        <v>1599</v>
      </c>
      <c r="G308" s="258">
        <v>85912.34</v>
      </c>
      <c r="H308" s="258">
        <v>17001308.960000001</v>
      </c>
      <c r="I308" s="258">
        <v>9172448.1600000001</v>
      </c>
      <c r="J308" s="258">
        <v>24091672.350000001</v>
      </c>
      <c r="K308" s="258">
        <v>16855.099999999999</v>
      </c>
      <c r="L308" s="258">
        <v>16855.099999999999</v>
      </c>
      <c r="M308" s="258">
        <v>0</v>
      </c>
      <c r="N308" s="258">
        <v>0</v>
      </c>
      <c r="O308" s="258">
        <v>16328.94</v>
      </c>
      <c r="P308" s="258">
        <v>-62331.37999999999</v>
      </c>
      <c r="Q308" s="258">
        <v>-89083.340000000011</v>
      </c>
      <c r="R308" s="258">
        <v>-151414.72</v>
      </c>
      <c r="S308" s="258">
        <v>17152723.68</v>
      </c>
      <c r="T308" s="258">
        <v>653.33000000000004</v>
      </c>
      <c r="U308" s="258">
        <v>0</v>
      </c>
      <c r="V308" s="258">
        <v>0</v>
      </c>
      <c r="W308" s="258">
        <v>0</v>
      </c>
      <c r="X308" s="258">
        <v>17790201.670000002</v>
      </c>
      <c r="Y308" s="258">
        <v>1753.31</v>
      </c>
      <c r="Z308" s="258">
        <v>58.09</v>
      </c>
      <c r="AA308" s="258">
        <v>11274.86</v>
      </c>
      <c r="AB308" s="258">
        <v>0</v>
      </c>
      <c r="AC308" s="258">
        <v>0</v>
      </c>
      <c r="AD308" s="258">
        <v>0</v>
      </c>
      <c r="AE308" s="258">
        <v>0</v>
      </c>
      <c r="AF308" s="258">
        <v>625045.05000000005</v>
      </c>
      <c r="AG308" s="258">
        <v>16855.099999999999</v>
      </c>
      <c r="AH308" s="258">
        <v>0</v>
      </c>
      <c r="AI308" s="258">
        <v>16829.91</v>
      </c>
      <c r="AJ308" s="258">
        <v>500.97</v>
      </c>
      <c r="AK308" s="258">
        <v>0</v>
      </c>
      <c r="AL308" s="258">
        <v>9155593.0600000005</v>
      </c>
      <c r="AM308" s="258">
        <v>544.19422963969373</v>
      </c>
      <c r="AN308" s="258">
        <v>1327.4</v>
      </c>
      <c r="AO308" s="258">
        <v>271.60000000000002</v>
      </c>
      <c r="AP308" s="258">
        <v>25179.960000000003</v>
      </c>
      <c r="AQ308" s="258">
        <v>0</v>
      </c>
      <c r="AR308" s="365"/>
      <c r="AS308" s="259">
        <v>44408</v>
      </c>
      <c r="AT308" s="260" t="s">
        <v>6</v>
      </c>
      <c r="AU308" s="261" t="s">
        <v>292</v>
      </c>
      <c r="AV308" s="261">
        <v>2021</v>
      </c>
      <c r="AW308" s="266" t="s">
        <v>184</v>
      </c>
      <c r="AX308" s="380">
        <v>3.53</v>
      </c>
      <c r="AY308" s="380">
        <v>3.98</v>
      </c>
    </row>
    <row r="309" spans="1:51" x14ac:dyDescent="0.25">
      <c r="A309" s="256">
        <v>23</v>
      </c>
      <c r="B309" s="257" t="s">
        <v>75</v>
      </c>
      <c r="C309" s="258">
        <v>13083255.270000001</v>
      </c>
      <c r="D309" s="258">
        <v>2605715.1399999997</v>
      </c>
      <c r="E309" s="258">
        <v>906115.34</v>
      </c>
      <c r="F309" s="258">
        <v>1772321.77</v>
      </c>
      <c r="G309" s="258">
        <v>3511513.02</v>
      </c>
      <c r="H309" s="258">
        <v>23156.91</v>
      </c>
      <c r="I309" s="258">
        <v>10193357.470000001</v>
      </c>
      <c r="J309" s="258">
        <v>136844.29999999999</v>
      </c>
      <c r="K309" s="258">
        <v>3369749.61</v>
      </c>
      <c r="L309" s="258">
        <v>2463634.2599999998</v>
      </c>
      <c r="M309" s="258">
        <v>2697894.31</v>
      </c>
      <c r="N309" s="258">
        <v>17975435.620000001</v>
      </c>
      <c r="O309" s="258">
        <v>14614667.300000001</v>
      </c>
      <c r="P309" s="258">
        <v>-9420961.959999999</v>
      </c>
      <c r="Q309" s="258">
        <v>8541189.3899999987</v>
      </c>
      <c r="R309" s="258">
        <v>-879772.5700000003</v>
      </c>
      <c r="S309" s="258">
        <v>902929.5</v>
      </c>
      <c r="T309" s="258">
        <v>13789.1</v>
      </c>
      <c r="U309" s="258">
        <v>0</v>
      </c>
      <c r="V309" s="258">
        <v>0</v>
      </c>
      <c r="W309" s="258">
        <v>590.27</v>
      </c>
      <c r="X309" s="258">
        <v>2974096.25</v>
      </c>
      <c r="Y309" s="258">
        <v>45981.14</v>
      </c>
      <c r="Z309" s="258">
        <v>185959.31</v>
      </c>
      <c r="AA309" s="258">
        <v>64533.32</v>
      </c>
      <c r="AB309" s="258">
        <v>29606.47</v>
      </c>
      <c r="AC309" s="258">
        <v>0</v>
      </c>
      <c r="AD309" s="258">
        <v>0</v>
      </c>
      <c r="AE309" s="258">
        <v>0</v>
      </c>
      <c r="AF309" s="258">
        <v>1759465.89</v>
      </c>
      <c r="AG309" s="258">
        <v>5161528.58</v>
      </c>
      <c r="AH309" s="258">
        <v>18881550.970000003</v>
      </c>
      <c r="AI309" s="258">
        <v>23963593.440000001</v>
      </c>
      <c r="AJ309" s="258">
        <v>9348926.1399999987</v>
      </c>
      <c r="AK309" s="258">
        <v>0</v>
      </c>
      <c r="AL309" s="258">
        <v>6823607.8600000013</v>
      </c>
      <c r="AM309" s="258">
        <v>3.0249599079262155</v>
      </c>
      <c r="AN309" s="258">
        <v>1336126.1199999999</v>
      </c>
      <c r="AO309" s="258">
        <v>436195.64999999997</v>
      </c>
      <c r="AP309" s="258">
        <v>9118569.5199999996</v>
      </c>
      <c r="AQ309" s="258">
        <v>13255696.680000002</v>
      </c>
      <c r="AR309" s="365"/>
      <c r="AS309" s="259">
        <v>44408</v>
      </c>
      <c r="AT309" s="260" t="s">
        <v>6</v>
      </c>
      <c r="AU309" s="261" t="s">
        <v>292</v>
      </c>
      <c r="AV309" s="261">
        <v>2021</v>
      </c>
      <c r="AW309" s="266" t="s">
        <v>159</v>
      </c>
      <c r="AX309" s="380">
        <v>3.53</v>
      </c>
      <c r="AY309" s="380">
        <v>3.98</v>
      </c>
    </row>
    <row r="310" spans="1:51" x14ac:dyDescent="0.25">
      <c r="A310" s="256">
        <v>62</v>
      </c>
      <c r="B310" s="257" t="s">
        <v>203</v>
      </c>
      <c r="C310" s="258">
        <v>997493.4</v>
      </c>
      <c r="D310" s="258">
        <v>326481.43</v>
      </c>
      <c r="E310" s="258">
        <v>64262.36</v>
      </c>
      <c r="F310" s="258">
        <v>136341.85999999999</v>
      </c>
      <c r="G310" s="258">
        <v>420224.84</v>
      </c>
      <c r="H310" s="258">
        <v>3182.01</v>
      </c>
      <c r="I310" s="258">
        <v>2204995.0699999998</v>
      </c>
      <c r="J310" s="258">
        <v>0</v>
      </c>
      <c r="K310" s="258">
        <v>82453.95</v>
      </c>
      <c r="L310" s="258">
        <v>18191.579999999998</v>
      </c>
      <c r="M310" s="258">
        <v>0</v>
      </c>
      <c r="N310" s="258">
        <v>0</v>
      </c>
      <c r="O310" s="258">
        <v>70605.409999999989</v>
      </c>
      <c r="P310" s="258">
        <v>43839.860000000153</v>
      </c>
      <c r="Q310" s="258">
        <v>0</v>
      </c>
      <c r="R310" s="258">
        <v>43839.860000000153</v>
      </c>
      <c r="S310" s="258">
        <v>-40657.839999999997</v>
      </c>
      <c r="T310" s="258">
        <v>6706.74</v>
      </c>
      <c r="U310" s="258">
        <v>0</v>
      </c>
      <c r="V310" s="258">
        <v>0</v>
      </c>
      <c r="W310" s="258">
        <v>1745.01</v>
      </c>
      <c r="X310" s="258">
        <v>2050</v>
      </c>
      <c r="Y310" s="258">
        <v>7567.48</v>
      </c>
      <c r="Z310" s="258">
        <v>39434.18</v>
      </c>
      <c r="AA310" s="258">
        <v>1309.18</v>
      </c>
      <c r="AB310" s="258">
        <v>2798.65</v>
      </c>
      <c r="AC310" s="258">
        <v>0</v>
      </c>
      <c r="AD310" s="258">
        <v>0</v>
      </c>
      <c r="AE310" s="258">
        <v>0</v>
      </c>
      <c r="AF310" s="258">
        <v>50.11</v>
      </c>
      <c r="AG310" s="258">
        <v>18191.579999999998</v>
      </c>
      <c r="AH310" s="258">
        <v>64262.36</v>
      </c>
      <c r="AI310" s="258">
        <v>82453.939999999988</v>
      </c>
      <c r="AJ310" s="258">
        <v>11848.529999999999</v>
      </c>
      <c r="AK310" s="258">
        <v>0</v>
      </c>
      <c r="AL310" s="258">
        <v>2122541.1199999996</v>
      </c>
      <c r="AM310" s="258">
        <v>26.742139945994097</v>
      </c>
      <c r="AN310" s="258">
        <v>136341.85999999999</v>
      </c>
      <c r="AO310" s="258">
        <v>0</v>
      </c>
      <c r="AP310" s="258">
        <v>984257.88000000012</v>
      </c>
      <c r="AQ310" s="258">
        <v>383851.32</v>
      </c>
      <c r="AR310" s="365"/>
      <c r="AS310" s="259">
        <v>44408</v>
      </c>
      <c r="AT310" s="260" t="s">
        <v>6</v>
      </c>
      <c r="AU310" s="261" t="s">
        <v>292</v>
      </c>
      <c r="AV310" s="261">
        <v>2021</v>
      </c>
      <c r="AW310" s="266" t="s">
        <v>169</v>
      </c>
      <c r="AX310" s="380">
        <v>3.53</v>
      </c>
      <c r="AY310" s="380">
        <v>3.98</v>
      </c>
    </row>
    <row r="311" spans="1:51" x14ac:dyDescent="0.25">
      <c r="A311" s="256">
        <v>77</v>
      </c>
      <c r="B311" s="257" t="s">
        <v>195</v>
      </c>
      <c r="C311" s="258">
        <v>447.25999999999993</v>
      </c>
      <c r="D311" s="258">
        <v>0</v>
      </c>
      <c r="E311" s="258">
        <v>11105.88</v>
      </c>
      <c r="F311" s="258">
        <v>77.240000000000009</v>
      </c>
      <c r="G311" s="258">
        <v>7682.7999999999993</v>
      </c>
      <c r="H311" s="258">
        <v>-1027.74</v>
      </c>
      <c r="I311" s="258">
        <v>928751.98</v>
      </c>
      <c r="J311" s="258">
        <v>110960.17</v>
      </c>
      <c r="K311" s="258">
        <v>11230.3</v>
      </c>
      <c r="L311" s="258">
        <v>124.42</v>
      </c>
      <c r="M311" s="258">
        <v>0</v>
      </c>
      <c r="N311" s="258">
        <v>0.46</v>
      </c>
      <c r="O311" s="258">
        <v>10.850000000001813</v>
      </c>
      <c r="P311" s="258">
        <v>-7323.6300000000028</v>
      </c>
      <c r="Q311" s="258">
        <v>-0.37999999999999995</v>
      </c>
      <c r="R311" s="258">
        <v>-7324.0100000000029</v>
      </c>
      <c r="S311" s="258">
        <v>6296.3</v>
      </c>
      <c r="T311" s="258">
        <v>0</v>
      </c>
      <c r="U311" s="258">
        <v>0</v>
      </c>
      <c r="V311" s="258">
        <v>0</v>
      </c>
      <c r="W311" s="258">
        <v>0</v>
      </c>
      <c r="X311" s="258">
        <v>6490.01</v>
      </c>
      <c r="Y311" s="258">
        <v>156.79</v>
      </c>
      <c r="Z311" s="258">
        <v>33.83</v>
      </c>
      <c r="AA311" s="258">
        <v>2.2400000000000002</v>
      </c>
      <c r="AB311" s="258">
        <v>0.05</v>
      </c>
      <c r="AC311" s="258">
        <v>0</v>
      </c>
      <c r="AD311" s="258">
        <v>0</v>
      </c>
      <c r="AE311" s="258">
        <v>0</v>
      </c>
      <c r="AF311" s="258">
        <v>0.8</v>
      </c>
      <c r="AG311" s="258">
        <v>124.42</v>
      </c>
      <c r="AH311" s="258">
        <v>11106.339999999998</v>
      </c>
      <c r="AI311" s="258">
        <v>11230.380000000001</v>
      </c>
      <c r="AJ311" s="258">
        <v>11219.529999999999</v>
      </c>
      <c r="AK311" s="258">
        <v>0</v>
      </c>
      <c r="AL311" s="258">
        <v>917521.67999999993</v>
      </c>
      <c r="AM311" s="258">
        <v>82.700549406516302</v>
      </c>
      <c r="AN311" s="258">
        <v>69.510000000000005</v>
      </c>
      <c r="AO311" s="258">
        <v>7.74</v>
      </c>
      <c r="AP311" s="258">
        <v>436.40000000000003</v>
      </c>
      <c r="AQ311" s="258">
        <v>0</v>
      </c>
      <c r="AR311" s="365"/>
      <c r="AS311" s="259">
        <v>44408</v>
      </c>
      <c r="AT311" s="260" t="s">
        <v>6</v>
      </c>
      <c r="AU311" s="261" t="s">
        <v>293</v>
      </c>
      <c r="AV311" s="261">
        <v>2021</v>
      </c>
      <c r="AW311" s="266" t="s">
        <v>196</v>
      </c>
      <c r="AX311" s="380">
        <v>3.53</v>
      </c>
      <c r="AY311" s="380">
        <v>3.98</v>
      </c>
    </row>
    <row r="312" spans="1:51" x14ac:dyDescent="0.25">
      <c r="A312" s="256">
        <v>114</v>
      </c>
      <c r="B312" s="257" t="s">
        <v>76</v>
      </c>
      <c r="C312" s="258">
        <v>28667194.32</v>
      </c>
      <c r="D312" s="258">
        <v>19934493.930000003</v>
      </c>
      <c r="E312" s="258">
        <v>1321309.5</v>
      </c>
      <c r="F312" s="258">
        <v>4994699.66</v>
      </c>
      <c r="G312" s="258">
        <v>4870910.0999999996</v>
      </c>
      <c r="H312" s="258">
        <v>18498.3</v>
      </c>
      <c r="I312" s="258">
        <v>4915735.71</v>
      </c>
      <c r="J312" s="258">
        <v>4339140.74</v>
      </c>
      <c r="K312" s="258">
        <v>3627274.09</v>
      </c>
      <c r="L312" s="258">
        <v>2305964.59</v>
      </c>
      <c r="M312" s="258">
        <v>20412791.300000001</v>
      </c>
      <c r="N312" s="258">
        <v>6420064.9199999999</v>
      </c>
      <c r="O312" s="258">
        <v>23953689.18</v>
      </c>
      <c r="P312" s="258">
        <v>-25086598.549999993</v>
      </c>
      <c r="Q312" s="258">
        <v>23724646.310000002</v>
      </c>
      <c r="R312" s="258">
        <v>-1361952.2399999909</v>
      </c>
      <c r="S312" s="258">
        <v>1380450.5499999998</v>
      </c>
      <c r="T312" s="258">
        <v>74007.03</v>
      </c>
      <c r="U312" s="258">
        <v>0</v>
      </c>
      <c r="V312" s="258">
        <v>0</v>
      </c>
      <c r="W312" s="258">
        <v>0</v>
      </c>
      <c r="X312" s="258">
        <v>6745489.71</v>
      </c>
      <c r="Y312" s="258">
        <v>71490.13</v>
      </c>
      <c r="Z312" s="258">
        <v>219268.66</v>
      </c>
      <c r="AA312" s="258">
        <v>2765064.79</v>
      </c>
      <c r="AB312" s="258">
        <v>12481.7</v>
      </c>
      <c r="AC312" s="258">
        <v>0</v>
      </c>
      <c r="AD312" s="258">
        <v>0</v>
      </c>
      <c r="AE312" s="258">
        <v>0</v>
      </c>
      <c r="AF312" s="258">
        <v>2370740.91</v>
      </c>
      <c r="AG312" s="258">
        <v>22718755.899999999</v>
      </c>
      <c r="AH312" s="258">
        <v>7741374.4100000001</v>
      </c>
      <c r="AI312" s="258">
        <v>30454615.649999999</v>
      </c>
      <c r="AJ312" s="258">
        <v>6500926.4699999997</v>
      </c>
      <c r="AK312" s="258">
        <v>0</v>
      </c>
      <c r="AL312" s="258">
        <v>1288461.6200000001</v>
      </c>
      <c r="AM312" s="258">
        <v>1.3552148495070027</v>
      </c>
      <c r="AN312" s="258">
        <v>3464910.16</v>
      </c>
      <c r="AO312" s="258">
        <v>1529789.5</v>
      </c>
      <c r="AP312" s="258">
        <v>11580794.080000002</v>
      </c>
      <c r="AQ312" s="258">
        <v>26801782.880000003</v>
      </c>
      <c r="AR312" s="365"/>
      <c r="AS312" s="259">
        <v>44408</v>
      </c>
      <c r="AT312" s="260" t="s">
        <v>6</v>
      </c>
      <c r="AU312" s="261" t="s">
        <v>292</v>
      </c>
      <c r="AV312" s="261">
        <v>2021</v>
      </c>
      <c r="AW312" s="266" t="s">
        <v>154</v>
      </c>
      <c r="AX312" s="380">
        <v>3.53</v>
      </c>
      <c r="AY312" s="380">
        <v>3.98</v>
      </c>
    </row>
    <row r="313" spans="1:51" x14ac:dyDescent="0.25">
      <c r="A313" s="256">
        <v>48</v>
      </c>
      <c r="B313" s="257" t="s">
        <v>77</v>
      </c>
      <c r="C313" s="258">
        <v>1104509.9200000002</v>
      </c>
      <c r="D313" s="258">
        <v>733077.4</v>
      </c>
      <c r="E313" s="258">
        <v>140788.72</v>
      </c>
      <c r="F313" s="258">
        <v>85718.930000000008</v>
      </c>
      <c r="G313" s="258">
        <v>779908.52</v>
      </c>
      <c r="H313" s="258">
        <v>109721.32</v>
      </c>
      <c r="I313" s="258">
        <v>120297004.14</v>
      </c>
      <c r="J313" s="258">
        <v>19183927.280000001</v>
      </c>
      <c r="K313" s="258">
        <v>1578284.22</v>
      </c>
      <c r="L313" s="258">
        <v>382168.15</v>
      </c>
      <c r="M313" s="258">
        <v>87522.240000000005</v>
      </c>
      <c r="N313" s="258">
        <v>53259470.549999997</v>
      </c>
      <c r="O313" s="258">
        <v>39053199.280000001</v>
      </c>
      <c r="P313" s="258">
        <v>-39547394.210000001</v>
      </c>
      <c r="Q313" s="258">
        <v>37239466.830000006</v>
      </c>
      <c r="R313" s="258">
        <v>-2307927.3799999952</v>
      </c>
      <c r="S313" s="258">
        <v>2417648.700000003</v>
      </c>
      <c r="T313" s="258">
        <v>5290080.2</v>
      </c>
      <c r="U313" s="258">
        <v>0</v>
      </c>
      <c r="V313" s="258">
        <v>1169.57</v>
      </c>
      <c r="W313" s="258">
        <v>0</v>
      </c>
      <c r="X313" s="258">
        <v>115536786.73</v>
      </c>
      <c r="Y313" s="258">
        <v>5284.06</v>
      </c>
      <c r="Z313" s="258">
        <v>14946.26</v>
      </c>
      <c r="AA313" s="258">
        <v>118365856.53</v>
      </c>
      <c r="AB313" s="258">
        <v>0</v>
      </c>
      <c r="AC313" s="258">
        <v>0</v>
      </c>
      <c r="AD313" s="258">
        <v>0</v>
      </c>
      <c r="AE313" s="258">
        <v>0</v>
      </c>
      <c r="AF313" s="258">
        <v>24300.97</v>
      </c>
      <c r="AG313" s="258">
        <v>469690.38</v>
      </c>
      <c r="AH313" s="258">
        <v>53400259.269999996</v>
      </c>
      <c r="AI313" s="258">
        <v>53866770.950000003</v>
      </c>
      <c r="AJ313" s="258">
        <v>14813571.67</v>
      </c>
      <c r="AK313" s="258">
        <v>0</v>
      </c>
      <c r="AL313" s="258">
        <v>118718719.92</v>
      </c>
      <c r="AM313" s="258">
        <v>76.220114612816701</v>
      </c>
      <c r="AN313" s="258">
        <v>11168</v>
      </c>
      <c r="AO313" s="258">
        <v>74550.920000000013</v>
      </c>
      <c r="AP313" s="258">
        <v>681154.76</v>
      </c>
      <c r="AQ313" s="258">
        <v>39362921.539999999</v>
      </c>
      <c r="AR313" s="365"/>
      <c r="AS313" s="259">
        <v>44408</v>
      </c>
      <c r="AT313" s="260" t="s">
        <v>6</v>
      </c>
      <c r="AU313" s="261" t="s">
        <v>292</v>
      </c>
      <c r="AV313" s="261">
        <v>2021</v>
      </c>
      <c r="AW313" s="266" t="s">
        <v>163</v>
      </c>
      <c r="AX313" s="380">
        <v>3.53</v>
      </c>
      <c r="AY313" s="380">
        <v>3.98</v>
      </c>
    </row>
    <row r="314" spans="1:51" ht="30" x14ac:dyDescent="0.25">
      <c r="A314" s="256">
        <v>120</v>
      </c>
      <c r="B314" s="257" t="s">
        <v>78</v>
      </c>
      <c r="C314" s="258">
        <v>406030.14999999997</v>
      </c>
      <c r="D314" s="258">
        <v>984183.22</v>
      </c>
      <c r="E314" s="258">
        <v>236136.1</v>
      </c>
      <c r="F314" s="258">
        <v>46100.11</v>
      </c>
      <c r="G314" s="258">
        <v>646651.72</v>
      </c>
      <c r="H314" s="258">
        <v>-1076734.31</v>
      </c>
      <c r="I314" s="258">
        <v>7386220.5899999999</v>
      </c>
      <c r="J314" s="258">
        <v>1550611.21</v>
      </c>
      <c r="K314" s="258">
        <v>236864.14</v>
      </c>
      <c r="L314" s="258">
        <v>728.04</v>
      </c>
      <c r="M314" s="258">
        <v>91.61</v>
      </c>
      <c r="N314" s="258">
        <v>0</v>
      </c>
      <c r="O314" s="258">
        <v>-14492.450000000015</v>
      </c>
      <c r="P314" s="258">
        <v>-1256412.45</v>
      </c>
      <c r="Q314" s="258">
        <v>-278.39999999999998</v>
      </c>
      <c r="R314" s="258">
        <v>-1256690.8499999999</v>
      </c>
      <c r="S314" s="258">
        <v>179956.55</v>
      </c>
      <c r="T314" s="258">
        <v>19797.240000000002</v>
      </c>
      <c r="U314" s="258">
        <v>0</v>
      </c>
      <c r="V314" s="258">
        <v>0</v>
      </c>
      <c r="W314" s="258">
        <v>0</v>
      </c>
      <c r="X314" s="258">
        <v>568823.14</v>
      </c>
      <c r="Y314" s="258">
        <v>11512.72</v>
      </c>
      <c r="Z314" s="258">
        <v>30584.23</v>
      </c>
      <c r="AA314" s="258">
        <v>38497.67</v>
      </c>
      <c r="AB314" s="258">
        <v>196.95</v>
      </c>
      <c r="AC314" s="258">
        <v>0</v>
      </c>
      <c r="AD314" s="258">
        <v>0</v>
      </c>
      <c r="AE314" s="258">
        <v>0</v>
      </c>
      <c r="AF314" s="258">
        <v>327872.28000000003</v>
      </c>
      <c r="AG314" s="258">
        <v>819.64999999999986</v>
      </c>
      <c r="AH314" s="258">
        <v>236136.1</v>
      </c>
      <c r="AI314" s="258">
        <v>236955.74</v>
      </c>
      <c r="AJ314" s="258">
        <v>251448.19</v>
      </c>
      <c r="AK314" s="258">
        <v>0</v>
      </c>
      <c r="AL314" s="258">
        <v>7149356.4500000002</v>
      </c>
      <c r="AM314" s="258">
        <v>31.183363551781198</v>
      </c>
      <c r="AN314" s="258">
        <v>40352.080000000002</v>
      </c>
      <c r="AO314" s="258">
        <v>5748.04</v>
      </c>
      <c r="AP314" s="258">
        <v>478357.04</v>
      </c>
      <c r="AQ314" s="258">
        <v>1042017.6700000002</v>
      </c>
      <c r="AR314" s="365"/>
      <c r="AS314" s="259">
        <v>44408</v>
      </c>
      <c r="AT314" s="260" t="s">
        <v>6</v>
      </c>
      <c r="AU314" s="261" t="s">
        <v>293</v>
      </c>
      <c r="AV314" s="261">
        <v>2021</v>
      </c>
      <c r="AW314" s="266" t="s">
        <v>187</v>
      </c>
      <c r="AX314" s="380">
        <v>3.53</v>
      </c>
      <c r="AY314" s="380">
        <v>3.98</v>
      </c>
    </row>
    <row r="315" spans="1:51" x14ac:dyDescent="0.25">
      <c r="A315" s="256">
        <v>86</v>
      </c>
      <c r="B315" s="257" t="s">
        <v>197</v>
      </c>
      <c r="C315" s="258">
        <v>159742.68000000002</v>
      </c>
      <c r="D315" s="258">
        <v>0</v>
      </c>
      <c r="E315" s="258">
        <v>50.65</v>
      </c>
      <c r="F315" s="258">
        <v>48.569999999999993</v>
      </c>
      <c r="G315" s="258">
        <v>31025.73</v>
      </c>
      <c r="H315" s="258">
        <v>69954.02</v>
      </c>
      <c r="I315" s="258">
        <v>340922.81</v>
      </c>
      <c r="J315" s="258">
        <v>57198.22</v>
      </c>
      <c r="K315" s="258">
        <v>129997.69</v>
      </c>
      <c r="L315" s="258">
        <v>129947.04</v>
      </c>
      <c r="M315" s="258">
        <v>0</v>
      </c>
      <c r="N315" s="258">
        <v>1.33</v>
      </c>
      <c r="O315" s="258">
        <v>129891.66000000002</v>
      </c>
      <c r="P315" s="258">
        <v>-1223.2799999999795</v>
      </c>
      <c r="Q315" s="258">
        <v>-0.12999999999999989</v>
      </c>
      <c r="R315" s="258">
        <v>-1223.4099999999796</v>
      </c>
      <c r="S315" s="258">
        <v>71177.429999999993</v>
      </c>
      <c r="T315" s="258">
        <v>18656.169999999998</v>
      </c>
      <c r="U315" s="258">
        <v>0</v>
      </c>
      <c r="V315" s="258">
        <v>0</v>
      </c>
      <c r="W315" s="258">
        <v>0</v>
      </c>
      <c r="X315" s="258">
        <v>53712.03</v>
      </c>
      <c r="Y315" s="258">
        <v>633.17999999999995</v>
      </c>
      <c r="Z315" s="258">
        <v>154.16</v>
      </c>
      <c r="AA315" s="258">
        <v>16</v>
      </c>
      <c r="AB315" s="258">
        <v>0.02</v>
      </c>
      <c r="AC315" s="258">
        <v>0</v>
      </c>
      <c r="AD315" s="258">
        <v>0</v>
      </c>
      <c r="AE315" s="258">
        <v>0</v>
      </c>
      <c r="AF315" s="258">
        <v>387.41</v>
      </c>
      <c r="AG315" s="258">
        <v>129947.04</v>
      </c>
      <c r="AH315" s="258">
        <v>51.98</v>
      </c>
      <c r="AI315" s="258">
        <v>129997.71</v>
      </c>
      <c r="AJ315" s="258">
        <v>106.05</v>
      </c>
      <c r="AK315" s="258">
        <v>0</v>
      </c>
      <c r="AL315" s="258">
        <v>210925.12</v>
      </c>
      <c r="AM315" s="258">
        <v>2.6225297541825552</v>
      </c>
      <c r="AN315" s="258">
        <v>48.569999999999993</v>
      </c>
      <c r="AO315" s="258">
        <v>0</v>
      </c>
      <c r="AP315" s="258">
        <v>29849.320000000007</v>
      </c>
      <c r="AQ315" s="258">
        <v>-1.730000000000004</v>
      </c>
      <c r="AR315" s="365"/>
      <c r="AS315" s="259">
        <v>44408</v>
      </c>
      <c r="AT315" s="260" t="s">
        <v>6</v>
      </c>
      <c r="AU315" s="261" t="s">
        <v>292</v>
      </c>
      <c r="AV315" s="261">
        <v>2021</v>
      </c>
      <c r="AW315" s="266" t="s">
        <v>198</v>
      </c>
      <c r="AX315" s="380">
        <v>3.53</v>
      </c>
      <c r="AY315" s="380">
        <v>3.98</v>
      </c>
    </row>
    <row r="316" spans="1:51" x14ac:dyDescent="0.25">
      <c r="A316" s="256">
        <v>100</v>
      </c>
      <c r="B316" s="257" t="s">
        <v>79</v>
      </c>
      <c r="C316" s="258">
        <v>11965107.929999998</v>
      </c>
      <c r="D316" s="258">
        <v>2368917.54</v>
      </c>
      <c r="E316" s="258">
        <v>617132.98</v>
      </c>
      <c r="F316" s="258">
        <v>2425588.7999999998</v>
      </c>
      <c r="G316" s="258">
        <v>2118820.0299999998</v>
      </c>
      <c r="H316" s="258">
        <v>33086.39</v>
      </c>
      <c r="I316" s="258">
        <v>5025088.83</v>
      </c>
      <c r="J316" s="258">
        <v>4076763.13</v>
      </c>
      <c r="K316" s="258">
        <v>2055639.8</v>
      </c>
      <c r="L316" s="258">
        <v>1438506.81</v>
      </c>
      <c r="M316" s="258">
        <v>5859824.5199999996</v>
      </c>
      <c r="N316" s="258">
        <v>2119897.0099999998</v>
      </c>
      <c r="O316" s="258">
        <v>9594258.6199999992</v>
      </c>
      <c r="P316" s="258">
        <v>-4542477.0600000015</v>
      </c>
      <c r="Q316" s="258">
        <v>3585848.7900000024</v>
      </c>
      <c r="R316" s="258">
        <v>-956628.26999999909</v>
      </c>
      <c r="S316" s="258">
        <v>989714.65000000037</v>
      </c>
      <c r="T316" s="258">
        <v>48.34</v>
      </c>
      <c r="U316" s="258">
        <v>0</v>
      </c>
      <c r="V316" s="258">
        <v>0</v>
      </c>
      <c r="W316" s="258">
        <v>0</v>
      </c>
      <c r="X316" s="258">
        <v>3155598.82</v>
      </c>
      <c r="Y316" s="258">
        <v>39717.53</v>
      </c>
      <c r="Z316" s="258">
        <v>198802.15</v>
      </c>
      <c r="AA316" s="258">
        <v>1982.47</v>
      </c>
      <c r="AB316" s="258">
        <v>13878.51</v>
      </c>
      <c r="AC316" s="258">
        <v>0</v>
      </c>
      <c r="AD316" s="258">
        <v>0</v>
      </c>
      <c r="AE316" s="258">
        <v>0</v>
      </c>
      <c r="AF316" s="258">
        <v>1911551.85</v>
      </c>
      <c r="AG316" s="258">
        <v>7298331.3100000005</v>
      </c>
      <c r="AH316" s="258">
        <v>2737029.99</v>
      </c>
      <c r="AI316" s="258">
        <v>10034269.279999999</v>
      </c>
      <c r="AJ316" s="258">
        <v>440010.66</v>
      </c>
      <c r="AK316" s="258">
        <v>0</v>
      </c>
      <c r="AL316" s="258">
        <v>2969449.0300000003</v>
      </c>
      <c r="AM316" s="258">
        <v>2.4445376227878057</v>
      </c>
      <c r="AN316" s="258">
        <v>1439530.72</v>
      </c>
      <c r="AO316" s="258">
        <v>986058.08</v>
      </c>
      <c r="AP316" s="258">
        <v>5046589.5699999966</v>
      </c>
      <c r="AQ316" s="258">
        <v>5044657.79</v>
      </c>
      <c r="AR316" s="365"/>
      <c r="AS316" s="259">
        <v>44408</v>
      </c>
      <c r="AT316" s="260" t="s">
        <v>6</v>
      </c>
      <c r="AU316" s="261" t="s">
        <v>292</v>
      </c>
      <c r="AV316" s="261">
        <v>2021</v>
      </c>
      <c r="AW316" s="266" t="s">
        <v>151</v>
      </c>
      <c r="AX316" s="380">
        <v>3.53</v>
      </c>
      <c r="AY316" s="380">
        <v>3.98</v>
      </c>
    </row>
    <row r="317" spans="1:51" x14ac:dyDescent="0.25">
      <c r="A317" s="256">
        <v>12</v>
      </c>
      <c r="B317" s="257" t="s">
        <v>81</v>
      </c>
      <c r="C317" s="258">
        <v>40048246.019999996</v>
      </c>
      <c r="D317" s="258">
        <v>27380763.440000001</v>
      </c>
      <c r="E317" s="258">
        <v>9665432.2300000004</v>
      </c>
      <c r="F317" s="258">
        <v>5287799.17</v>
      </c>
      <c r="G317" s="258">
        <v>10649552.469999999</v>
      </c>
      <c r="H317" s="258">
        <v>23867.56</v>
      </c>
      <c r="I317" s="258">
        <v>39173778.909999996</v>
      </c>
      <c r="J317" s="258">
        <v>236330019.53999999</v>
      </c>
      <c r="K317" s="258">
        <v>28634744.129999999</v>
      </c>
      <c r="L317" s="258">
        <v>18965195.640000001</v>
      </c>
      <c r="M317" s="258">
        <v>5330046.1900000004</v>
      </c>
      <c r="N317" s="258">
        <v>1843174.77</v>
      </c>
      <c r="O317" s="258">
        <v>30011974.539999999</v>
      </c>
      <c r="P317" s="258">
        <v>-33281843.599999994</v>
      </c>
      <c r="Q317" s="258">
        <v>-3834978.5800000019</v>
      </c>
      <c r="R317" s="258">
        <v>-37116822.179999992</v>
      </c>
      <c r="S317" s="258">
        <v>37140689.739999995</v>
      </c>
      <c r="T317" s="258">
        <v>1493513.62</v>
      </c>
      <c r="U317" s="258">
        <v>0</v>
      </c>
      <c r="V317" s="258">
        <v>0</v>
      </c>
      <c r="W317" s="258">
        <v>0</v>
      </c>
      <c r="X317" s="258">
        <v>45564641.850000001</v>
      </c>
      <c r="Y317" s="258">
        <v>224377.03</v>
      </c>
      <c r="Z317" s="258">
        <v>991020.51</v>
      </c>
      <c r="AA317" s="258">
        <v>1151639.3600000001</v>
      </c>
      <c r="AB317" s="258">
        <v>5908.37</v>
      </c>
      <c r="AC317" s="258">
        <v>0</v>
      </c>
      <c r="AD317" s="258">
        <v>0</v>
      </c>
      <c r="AE317" s="258">
        <v>0</v>
      </c>
      <c r="AF317" s="258">
        <v>7544520.46</v>
      </c>
      <c r="AG317" s="258">
        <v>24295241.839999996</v>
      </c>
      <c r="AH317" s="258">
        <v>11508607</v>
      </c>
      <c r="AI317" s="258">
        <v>35749395.93</v>
      </c>
      <c r="AJ317" s="258">
        <v>5741122.1699999999</v>
      </c>
      <c r="AK317" s="258">
        <v>3700.78</v>
      </c>
      <c r="AL317" s="258">
        <v>10539034.779999997</v>
      </c>
      <c r="AM317" s="258">
        <v>1.3680506007720348</v>
      </c>
      <c r="AN317" s="258">
        <v>3414124.9299999997</v>
      </c>
      <c r="AO317" s="258">
        <v>1873674.24</v>
      </c>
      <c r="AP317" s="258">
        <v>19907531.609999999</v>
      </c>
      <c r="AQ317" s="258">
        <v>37252023.57</v>
      </c>
      <c r="AR317" s="365"/>
      <c r="AS317" s="259">
        <v>44408</v>
      </c>
      <c r="AT317" s="260" t="s">
        <v>6</v>
      </c>
      <c r="AU317" s="261" t="s">
        <v>292</v>
      </c>
      <c r="AV317" s="261">
        <v>2021</v>
      </c>
      <c r="AW317" s="266" t="s">
        <v>152</v>
      </c>
      <c r="AX317" s="380">
        <v>3.53</v>
      </c>
      <c r="AY317" s="380">
        <v>3.98</v>
      </c>
    </row>
    <row r="318" spans="1:51" x14ac:dyDescent="0.25">
      <c r="A318" s="256">
        <v>74</v>
      </c>
      <c r="B318" s="257" t="s">
        <v>82</v>
      </c>
      <c r="C318" s="258">
        <v>181087066.69</v>
      </c>
      <c r="D318" s="258">
        <v>133539121.44999999</v>
      </c>
      <c r="E318" s="258">
        <v>1937016.52</v>
      </c>
      <c r="F318" s="258">
        <v>22414764.420000002</v>
      </c>
      <c r="G318" s="258">
        <v>24322518.280000001</v>
      </c>
      <c r="H318" s="258">
        <v>-20318214.550000001</v>
      </c>
      <c r="I318" s="258">
        <v>39187218.560000002</v>
      </c>
      <c r="J318" s="258">
        <v>8915778.6799999997</v>
      </c>
      <c r="K318" s="258">
        <v>19645204.41</v>
      </c>
      <c r="L318" s="258">
        <v>6392548.3399999999</v>
      </c>
      <c r="M318" s="258">
        <v>63392415.130000003</v>
      </c>
      <c r="N318" s="258">
        <v>47986914.140000001</v>
      </c>
      <c r="O318" s="258">
        <v>93123363.280000001</v>
      </c>
      <c r="P318" s="258">
        <v>-92312700.73999998</v>
      </c>
      <c r="Q318" s="258">
        <v>84818007.590000004</v>
      </c>
      <c r="R318" s="258">
        <v>-7494693.1499999762</v>
      </c>
      <c r="S318" s="258">
        <v>-12823521.359999999</v>
      </c>
      <c r="T318" s="258">
        <v>823967</v>
      </c>
      <c r="U318" s="258">
        <v>0</v>
      </c>
      <c r="V318" s="258">
        <v>0</v>
      </c>
      <c r="W318" s="258">
        <v>2859890</v>
      </c>
      <c r="X318" s="258">
        <v>95344510.329999998</v>
      </c>
      <c r="Y318" s="258">
        <v>324774.71000000002</v>
      </c>
      <c r="Z318" s="258">
        <v>2191244.9</v>
      </c>
      <c r="AA318" s="258">
        <v>49262307.579999998</v>
      </c>
      <c r="AB318" s="258">
        <v>6489.41</v>
      </c>
      <c r="AC318" s="258">
        <v>0</v>
      </c>
      <c r="AD318" s="258">
        <v>0</v>
      </c>
      <c r="AE318" s="258">
        <v>3451145.02</v>
      </c>
      <c r="AF318" s="258">
        <v>56615927.090000004</v>
      </c>
      <c r="AG318" s="258">
        <v>69784963.480000004</v>
      </c>
      <c r="AH318" s="258">
        <v>49923930.659999996</v>
      </c>
      <c r="AI318" s="258">
        <v>119511036.02000001</v>
      </c>
      <c r="AJ318" s="258">
        <v>26406382.02</v>
      </c>
      <c r="AK318" s="258">
        <v>18709.28</v>
      </c>
      <c r="AL318" s="258">
        <v>19542014.150000002</v>
      </c>
      <c r="AM318" s="258">
        <v>1.9947473053552209</v>
      </c>
      <c r="AN318" s="258">
        <v>18083746.579999998</v>
      </c>
      <c r="AO318" s="258">
        <v>4331017.82</v>
      </c>
      <c r="AP318" s="258">
        <v>132463296.38000004</v>
      </c>
      <c r="AQ318" s="258">
        <v>178038714.44999999</v>
      </c>
      <c r="AR318" s="365"/>
      <c r="AS318" s="259">
        <v>44408</v>
      </c>
      <c r="AT318" s="260" t="s">
        <v>6</v>
      </c>
      <c r="AU318" s="261" t="s">
        <v>293</v>
      </c>
      <c r="AV318" s="261">
        <v>2021</v>
      </c>
      <c r="AW318" s="266" t="s">
        <v>148</v>
      </c>
      <c r="AX318" s="380">
        <v>3.53</v>
      </c>
      <c r="AY318" s="380">
        <v>3.98</v>
      </c>
    </row>
    <row r="319" spans="1:51" x14ac:dyDescent="0.25">
      <c r="A319" s="256">
        <v>71</v>
      </c>
      <c r="B319" s="257" t="s">
        <v>83</v>
      </c>
      <c r="C319" s="258">
        <v>15718509.969999999</v>
      </c>
      <c r="D319" s="258">
        <v>8462653.2299999986</v>
      </c>
      <c r="E319" s="258">
        <v>1286470.3999999999</v>
      </c>
      <c r="F319" s="258">
        <v>33.85</v>
      </c>
      <c r="G319" s="258">
        <v>1764371.52</v>
      </c>
      <c r="H319" s="258">
        <v>-7404674.7199999997</v>
      </c>
      <c r="I319" s="258">
        <v>15786810.689999999</v>
      </c>
      <c r="J319" s="258">
        <v>10424.299999999999</v>
      </c>
      <c r="K319" s="258">
        <v>1419288.16</v>
      </c>
      <c r="L319" s="258">
        <v>132817.76</v>
      </c>
      <c r="M319" s="258">
        <v>3973442.33</v>
      </c>
      <c r="N319" s="258">
        <v>2059556.77</v>
      </c>
      <c r="O319" s="258">
        <v>5743800.8999999994</v>
      </c>
      <c r="P319" s="258">
        <v>-252349.53000000073</v>
      </c>
      <c r="Q319" s="258">
        <v>-7266431.3600000003</v>
      </c>
      <c r="R319" s="258">
        <v>-7518780.8900000006</v>
      </c>
      <c r="S319" s="258">
        <v>114106.20999999999</v>
      </c>
      <c r="T319" s="258">
        <v>0</v>
      </c>
      <c r="U319" s="258">
        <v>0</v>
      </c>
      <c r="V319" s="258">
        <v>0</v>
      </c>
      <c r="W319" s="258">
        <v>0</v>
      </c>
      <c r="X319" s="258">
        <v>150114.59</v>
      </c>
      <c r="Y319" s="258">
        <v>36007.58</v>
      </c>
      <c r="Z319" s="258">
        <v>0.8</v>
      </c>
      <c r="AA319" s="258">
        <v>0</v>
      </c>
      <c r="AB319" s="258">
        <v>0</v>
      </c>
      <c r="AC319" s="258">
        <v>0</v>
      </c>
      <c r="AD319" s="258">
        <v>0</v>
      </c>
      <c r="AE319" s="258">
        <v>0</v>
      </c>
      <c r="AF319" s="258">
        <v>0</v>
      </c>
      <c r="AG319" s="258">
        <v>4106260.09</v>
      </c>
      <c r="AH319" s="258">
        <v>3346027.17</v>
      </c>
      <c r="AI319" s="258">
        <v>7452262.2799999993</v>
      </c>
      <c r="AJ319" s="258">
        <v>1708461.38</v>
      </c>
      <c r="AK319" s="258">
        <v>0</v>
      </c>
      <c r="AL319" s="258">
        <v>14367522.529999999</v>
      </c>
      <c r="AM319" s="258">
        <v>11.123048253992339</v>
      </c>
      <c r="AN319" s="258">
        <v>33.85</v>
      </c>
      <c r="AO319" s="258">
        <v>0</v>
      </c>
      <c r="AP319" s="258">
        <v>13315812.900000002</v>
      </c>
      <c r="AQ319" s="258">
        <v>11803757.059999997</v>
      </c>
      <c r="AR319" s="365"/>
      <c r="AS319" s="259">
        <v>44408</v>
      </c>
      <c r="AT319" s="260" t="s">
        <v>6</v>
      </c>
      <c r="AU319" s="261" t="s">
        <v>293</v>
      </c>
      <c r="AV319" s="261">
        <v>2021</v>
      </c>
      <c r="AW319" s="266" t="s">
        <v>161</v>
      </c>
      <c r="AX319" s="380">
        <v>3.53</v>
      </c>
      <c r="AY319" s="380">
        <v>3.98</v>
      </c>
    </row>
    <row r="320" spans="1:51" x14ac:dyDescent="0.25">
      <c r="A320" s="256">
        <v>91</v>
      </c>
      <c r="B320" s="257" t="s">
        <v>106</v>
      </c>
      <c r="C320" s="258">
        <v>381333.93</v>
      </c>
      <c r="D320" s="258">
        <v>15863.97</v>
      </c>
      <c r="E320" s="258">
        <v>9916.0300000000007</v>
      </c>
      <c r="F320" s="258">
        <v>24722.730000000003</v>
      </c>
      <c r="G320" s="258">
        <v>720926.64</v>
      </c>
      <c r="H320" s="258">
        <v>-3110179.42</v>
      </c>
      <c r="I320" s="258">
        <v>64571491.530000001</v>
      </c>
      <c r="J320" s="258">
        <v>12199085.800000001</v>
      </c>
      <c r="K320" s="258">
        <v>26533.35</v>
      </c>
      <c r="L320" s="258">
        <v>16170.980000000001</v>
      </c>
      <c r="M320" s="258">
        <v>0</v>
      </c>
      <c r="N320" s="258">
        <v>1480560.4700000002</v>
      </c>
      <c r="O320" s="258">
        <v>1148396.31</v>
      </c>
      <c r="P320" s="258">
        <v>-1528575.7200000002</v>
      </c>
      <c r="Q320" s="258">
        <v>1355052.56</v>
      </c>
      <c r="R320" s="258">
        <v>-173523.16000000015</v>
      </c>
      <c r="S320" s="258">
        <v>-2936656.25</v>
      </c>
      <c r="T320" s="258">
        <v>6.49</v>
      </c>
      <c r="U320" s="258">
        <v>0</v>
      </c>
      <c r="V320" s="258">
        <v>0</v>
      </c>
      <c r="W320" s="258">
        <v>0</v>
      </c>
      <c r="X320" s="258">
        <v>191838.27</v>
      </c>
      <c r="Y320" s="258">
        <v>5235.16</v>
      </c>
      <c r="Z320" s="258">
        <v>94896.43</v>
      </c>
      <c r="AA320" s="258">
        <v>1108157.01</v>
      </c>
      <c r="AB320" s="258">
        <v>1771794.33</v>
      </c>
      <c r="AC320" s="258">
        <v>0</v>
      </c>
      <c r="AD320" s="258">
        <v>0</v>
      </c>
      <c r="AE320" s="258">
        <v>0</v>
      </c>
      <c r="AF320" s="258">
        <v>148418.06</v>
      </c>
      <c r="AG320" s="258">
        <v>16170.99</v>
      </c>
      <c r="AH320" s="258">
        <v>1490476.5</v>
      </c>
      <c r="AI320" s="258">
        <v>1506616.22</v>
      </c>
      <c r="AJ320" s="258">
        <v>358219.91</v>
      </c>
      <c r="AK320" s="258">
        <v>0</v>
      </c>
      <c r="AL320" s="258">
        <v>64544958.18</v>
      </c>
      <c r="AM320" s="258">
        <v>2433.5973983684685</v>
      </c>
      <c r="AN320" s="258">
        <v>24722.730000000003</v>
      </c>
      <c r="AO320" s="258">
        <v>0</v>
      </c>
      <c r="AP320" s="258">
        <v>367113.01</v>
      </c>
      <c r="AQ320" s="258">
        <v>1150039.3700000001</v>
      </c>
      <c r="AR320" s="365"/>
      <c r="AS320" s="259">
        <v>44408</v>
      </c>
      <c r="AT320" s="260" t="s">
        <v>6</v>
      </c>
      <c r="AU320" s="261" t="s">
        <v>293</v>
      </c>
      <c r="AV320" s="261">
        <v>2021</v>
      </c>
      <c r="AW320" s="266" t="s">
        <v>192</v>
      </c>
      <c r="AX320" s="380">
        <v>3.53</v>
      </c>
      <c r="AY320" s="380">
        <v>3.98</v>
      </c>
    </row>
    <row r="321" spans="1:51" x14ac:dyDescent="0.25">
      <c r="A321" s="256">
        <v>73</v>
      </c>
      <c r="B321" s="257" t="s">
        <v>84</v>
      </c>
      <c r="C321" s="258">
        <v>0</v>
      </c>
      <c r="D321" s="258">
        <v>-57637</v>
      </c>
      <c r="E321" s="258">
        <v>0</v>
      </c>
      <c r="F321" s="258">
        <v>0</v>
      </c>
      <c r="G321" s="258">
        <v>267381.84999999998</v>
      </c>
      <c r="H321" s="258">
        <v>-751544.47</v>
      </c>
      <c r="I321" s="258">
        <v>26936.03</v>
      </c>
      <c r="J321" s="258">
        <v>297147.39</v>
      </c>
      <c r="K321" s="258">
        <v>0</v>
      </c>
      <c r="L321" s="258">
        <v>0</v>
      </c>
      <c r="M321" s="258">
        <v>0</v>
      </c>
      <c r="N321" s="258">
        <v>0</v>
      </c>
      <c r="O321" s="258">
        <v>-1427.87</v>
      </c>
      <c r="P321" s="258">
        <v>-208316.97999999998</v>
      </c>
      <c r="Q321" s="258">
        <v>-49885.39</v>
      </c>
      <c r="R321" s="258">
        <v>-258202.37</v>
      </c>
      <c r="S321" s="258">
        <v>-493342.1</v>
      </c>
      <c r="T321" s="258">
        <v>18089.12</v>
      </c>
      <c r="U321" s="258">
        <v>0</v>
      </c>
      <c r="V321" s="258">
        <v>0</v>
      </c>
      <c r="W321" s="258">
        <v>0</v>
      </c>
      <c r="X321" s="258">
        <v>386086.99</v>
      </c>
      <c r="Y321" s="258">
        <v>5456.77</v>
      </c>
      <c r="Z321" s="258">
        <v>24.45</v>
      </c>
      <c r="AA321" s="258">
        <v>81.97</v>
      </c>
      <c r="AB321" s="258">
        <v>6.84</v>
      </c>
      <c r="AC321" s="258">
        <v>0</v>
      </c>
      <c r="AD321" s="258">
        <v>0</v>
      </c>
      <c r="AE321" s="258">
        <v>0</v>
      </c>
      <c r="AF321" s="258">
        <v>891948.18</v>
      </c>
      <c r="AG321" s="258">
        <v>0</v>
      </c>
      <c r="AH321" s="258">
        <v>0</v>
      </c>
      <c r="AI321" s="258">
        <v>0</v>
      </c>
      <c r="AJ321" s="258">
        <v>1427.87</v>
      </c>
      <c r="AK321" s="258">
        <v>0</v>
      </c>
      <c r="AL321" s="258">
        <v>26936.03</v>
      </c>
      <c r="AM321" s="256"/>
      <c r="AN321" s="258">
        <v>0</v>
      </c>
      <c r="AO321" s="258">
        <v>0</v>
      </c>
      <c r="AP321" s="258">
        <v>1427.87</v>
      </c>
      <c r="AQ321" s="258">
        <v>-57637</v>
      </c>
      <c r="AR321" s="365"/>
      <c r="AS321" s="259">
        <v>44408</v>
      </c>
      <c r="AT321" s="260" t="s">
        <v>6</v>
      </c>
      <c r="AU321" s="261" t="s">
        <v>293</v>
      </c>
      <c r="AV321" s="261">
        <v>2021</v>
      </c>
      <c r="AW321" s="266" t="s">
        <v>190</v>
      </c>
      <c r="AX321" s="380">
        <v>3.53</v>
      </c>
      <c r="AY321" s="380">
        <v>3.98</v>
      </c>
    </row>
    <row r="322" spans="1:51" x14ac:dyDescent="0.25">
      <c r="A322" s="256">
        <v>46</v>
      </c>
      <c r="B322" s="257" t="s">
        <v>85</v>
      </c>
      <c r="C322" s="258">
        <v>1716355.9000000001</v>
      </c>
      <c r="D322" s="258">
        <v>697620.34</v>
      </c>
      <c r="E322" s="258">
        <v>343798.89999999997</v>
      </c>
      <c r="F322" s="258">
        <v>358513.99</v>
      </c>
      <c r="G322" s="258">
        <v>502843.92000000004</v>
      </c>
      <c r="H322" s="258">
        <v>36484.04</v>
      </c>
      <c r="I322" s="258">
        <v>9000317.6300000008</v>
      </c>
      <c r="J322" s="258">
        <v>1679516.16</v>
      </c>
      <c r="K322" s="258">
        <v>1447919.93</v>
      </c>
      <c r="L322" s="258">
        <v>1104119.6499999999</v>
      </c>
      <c r="M322" s="258">
        <v>39072.370000000003</v>
      </c>
      <c r="N322" s="258">
        <v>0</v>
      </c>
      <c r="O322" s="258">
        <v>1129556.1099999999</v>
      </c>
      <c r="P322" s="258">
        <v>-972178.45999999973</v>
      </c>
      <c r="Q322" s="258">
        <v>-23510.19</v>
      </c>
      <c r="R322" s="258">
        <v>-995688.64999999967</v>
      </c>
      <c r="S322" s="258">
        <v>1032172.6600000001</v>
      </c>
      <c r="T322" s="258">
        <v>273253.81</v>
      </c>
      <c r="U322" s="258">
        <v>0</v>
      </c>
      <c r="V322" s="258">
        <v>0</v>
      </c>
      <c r="W322" s="258">
        <v>0</v>
      </c>
      <c r="X322" s="258">
        <v>781275.8</v>
      </c>
      <c r="Y322" s="258">
        <v>10262.120000000001</v>
      </c>
      <c r="Z322" s="258">
        <v>2635.65</v>
      </c>
      <c r="AA322" s="258">
        <v>5677.56</v>
      </c>
      <c r="AB322" s="258">
        <v>3781.62</v>
      </c>
      <c r="AC322" s="258">
        <v>0</v>
      </c>
      <c r="AD322" s="258">
        <v>0</v>
      </c>
      <c r="AE322" s="258">
        <v>0</v>
      </c>
      <c r="AF322" s="258">
        <v>0</v>
      </c>
      <c r="AG322" s="258">
        <v>1143192.0299999998</v>
      </c>
      <c r="AH322" s="258">
        <v>343798.89999999997</v>
      </c>
      <c r="AI322" s="258">
        <v>1486437.96</v>
      </c>
      <c r="AJ322" s="258">
        <v>356881.85</v>
      </c>
      <c r="AK322" s="258">
        <v>0</v>
      </c>
      <c r="AL322" s="258">
        <v>7552397.7000000011</v>
      </c>
      <c r="AM322" s="258">
        <v>6.2160326987142174</v>
      </c>
      <c r="AN322" s="258">
        <v>215212.47</v>
      </c>
      <c r="AO322" s="258">
        <v>143301.51999999999</v>
      </c>
      <c r="AP322" s="258">
        <v>808924.63000000012</v>
      </c>
      <c r="AQ322" s="258">
        <v>919745.17999999993</v>
      </c>
      <c r="AR322" s="365"/>
      <c r="AS322" s="259">
        <v>44408</v>
      </c>
      <c r="AT322" s="260" t="s">
        <v>6</v>
      </c>
      <c r="AU322" s="261" t="s">
        <v>292</v>
      </c>
      <c r="AV322" s="261">
        <v>2021</v>
      </c>
      <c r="AW322" s="266" t="s">
        <v>176</v>
      </c>
      <c r="AX322" s="380">
        <v>3.53</v>
      </c>
      <c r="AY322" s="380">
        <v>3.98</v>
      </c>
    </row>
    <row r="323" spans="1:51" x14ac:dyDescent="0.25">
      <c r="A323" s="256">
        <v>51</v>
      </c>
      <c r="B323" s="257" t="s">
        <v>86</v>
      </c>
      <c r="C323" s="258">
        <v>1928755.2699999998</v>
      </c>
      <c r="D323" s="258">
        <v>224529.78999999998</v>
      </c>
      <c r="E323" s="258">
        <v>1909336.91</v>
      </c>
      <c r="F323" s="258">
        <v>241751.03999999998</v>
      </c>
      <c r="G323" s="258">
        <v>2317979.58</v>
      </c>
      <c r="H323" s="258">
        <v>828467.84</v>
      </c>
      <c r="I323" s="258">
        <v>10231043.85</v>
      </c>
      <c r="J323" s="258">
        <v>23223708.989999998</v>
      </c>
      <c r="K323" s="258">
        <v>2900422.56</v>
      </c>
      <c r="L323" s="258">
        <v>991085.64</v>
      </c>
      <c r="M323" s="258">
        <v>49566.91</v>
      </c>
      <c r="N323" s="258">
        <v>446994.93</v>
      </c>
      <c r="O323" s="258">
        <v>2688667.2100000004</v>
      </c>
      <c r="P323" s="258">
        <v>-3544172.3500000006</v>
      </c>
      <c r="Q323" s="258">
        <v>241494.03999999998</v>
      </c>
      <c r="R323" s="258">
        <v>-3302678.3100000005</v>
      </c>
      <c r="S323" s="258">
        <v>4131146.16</v>
      </c>
      <c r="T323" s="258">
        <v>0.56999999999999995</v>
      </c>
      <c r="U323" s="258">
        <v>0</v>
      </c>
      <c r="V323" s="258">
        <v>0</v>
      </c>
      <c r="W323" s="258">
        <v>0</v>
      </c>
      <c r="X323" s="258">
        <v>18468095.59</v>
      </c>
      <c r="Y323" s="258">
        <v>39212.67</v>
      </c>
      <c r="Z323" s="258">
        <v>40309.360000000001</v>
      </c>
      <c r="AA323" s="258">
        <v>2260827.09</v>
      </c>
      <c r="AB323" s="258">
        <v>4186.04</v>
      </c>
      <c r="AC323" s="258">
        <v>0</v>
      </c>
      <c r="AD323" s="258">
        <v>0</v>
      </c>
      <c r="AE323" s="258">
        <v>0</v>
      </c>
      <c r="AF323" s="258">
        <v>11992414.84</v>
      </c>
      <c r="AG323" s="258">
        <v>1040652.5599999999</v>
      </c>
      <c r="AH323" s="258">
        <v>2356331.84</v>
      </c>
      <c r="AI323" s="258">
        <v>3396855.37</v>
      </c>
      <c r="AJ323" s="258">
        <v>708188.15999999992</v>
      </c>
      <c r="AK323" s="258">
        <v>0</v>
      </c>
      <c r="AL323" s="258">
        <v>7330621.2899999991</v>
      </c>
      <c r="AM323" s="258">
        <v>3.5274321718143025</v>
      </c>
      <c r="AN323" s="258">
        <v>146593.24</v>
      </c>
      <c r="AO323" s="258">
        <v>95157.799999999988</v>
      </c>
      <c r="AP323" s="258">
        <v>1101909.52</v>
      </c>
      <c r="AQ323" s="258">
        <v>2086351.27</v>
      </c>
      <c r="AR323" s="365"/>
      <c r="AS323" s="259">
        <v>44408</v>
      </c>
      <c r="AT323" s="260" t="s">
        <v>6</v>
      </c>
      <c r="AU323" s="261" t="s">
        <v>292</v>
      </c>
      <c r="AV323" s="261">
        <v>2021</v>
      </c>
      <c r="AW323" s="266" t="s">
        <v>179</v>
      </c>
      <c r="AX323" s="380">
        <v>3.53</v>
      </c>
      <c r="AY323" s="380">
        <v>3.98</v>
      </c>
    </row>
    <row r="324" spans="1:51" x14ac:dyDescent="0.25">
      <c r="A324" s="256">
        <v>117</v>
      </c>
      <c r="B324" s="257" t="s">
        <v>87</v>
      </c>
      <c r="C324" s="258">
        <v>33750952.640000001</v>
      </c>
      <c r="D324" s="258">
        <v>20060754.109999999</v>
      </c>
      <c r="E324" s="258">
        <v>732736.86</v>
      </c>
      <c r="F324" s="258">
        <v>4308461.75</v>
      </c>
      <c r="G324" s="258">
        <v>8827279.8300000001</v>
      </c>
      <c r="H324" s="258">
        <v>51.62</v>
      </c>
      <c r="I324" s="258">
        <v>11259060.130000001</v>
      </c>
      <c r="J324" s="258">
        <v>2791265.99</v>
      </c>
      <c r="K324" s="258">
        <v>2411495.4900000002</v>
      </c>
      <c r="L324" s="258">
        <v>1678758.62</v>
      </c>
      <c r="M324" s="258">
        <v>14209185.26</v>
      </c>
      <c r="N324" s="258">
        <v>15366396.49</v>
      </c>
      <c r="O324" s="258">
        <v>23617204.939999998</v>
      </c>
      <c r="P324" s="258">
        <v>-23062747.989999998</v>
      </c>
      <c r="Q324" s="258">
        <v>22729737.630000003</v>
      </c>
      <c r="R324" s="258">
        <v>-333010.35999999568</v>
      </c>
      <c r="S324" s="258">
        <v>333061.96999999974</v>
      </c>
      <c r="T324" s="258">
        <v>3094.3</v>
      </c>
      <c r="U324" s="258">
        <v>0</v>
      </c>
      <c r="V324" s="258">
        <v>0</v>
      </c>
      <c r="W324" s="258">
        <v>91018.7</v>
      </c>
      <c r="X324" s="258">
        <v>3308965.14</v>
      </c>
      <c r="Y324" s="258">
        <v>87883.61</v>
      </c>
      <c r="Z324" s="258">
        <v>784741.07</v>
      </c>
      <c r="AA324" s="258">
        <v>1038035.6</v>
      </c>
      <c r="AB324" s="258">
        <v>29756.39</v>
      </c>
      <c r="AC324" s="258">
        <v>0</v>
      </c>
      <c r="AD324" s="258">
        <v>0</v>
      </c>
      <c r="AE324" s="258">
        <v>0</v>
      </c>
      <c r="AF324" s="258">
        <v>1129599.5</v>
      </c>
      <c r="AG324" s="258">
        <v>15887943.869999999</v>
      </c>
      <c r="AH324" s="258">
        <v>16099133.350000001</v>
      </c>
      <c r="AI324" s="258">
        <v>31986053.439999998</v>
      </c>
      <c r="AJ324" s="258">
        <v>8368848.5</v>
      </c>
      <c r="AK324" s="258">
        <v>0</v>
      </c>
      <c r="AL324" s="258">
        <v>8847564.6400000006</v>
      </c>
      <c r="AM324" s="258">
        <v>4.6689119580314866</v>
      </c>
      <c r="AN324" s="258">
        <v>4099037.5700000003</v>
      </c>
      <c r="AO324" s="258">
        <v>209424.18</v>
      </c>
      <c r="AP324" s="258">
        <v>24117988.010000005</v>
      </c>
      <c r="AQ324" s="258">
        <v>34044994.409999996</v>
      </c>
      <c r="AR324" s="365"/>
      <c r="AS324" s="259">
        <v>44408</v>
      </c>
      <c r="AT324" s="260" t="s">
        <v>6</v>
      </c>
      <c r="AU324" s="261" t="s">
        <v>292</v>
      </c>
      <c r="AV324" s="261">
        <v>2021</v>
      </c>
      <c r="AW324" s="266" t="s">
        <v>155</v>
      </c>
      <c r="AX324" s="380">
        <v>3.53</v>
      </c>
      <c r="AY324" s="380">
        <v>3.98</v>
      </c>
    </row>
    <row r="325" spans="1:51" x14ac:dyDescent="0.25">
      <c r="A325" s="256">
        <v>78</v>
      </c>
      <c r="B325" s="257" t="s">
        <v>88</v>
      </c>
      <c r="C325" s="258">
        <v>99410.5</v>
      </c>
      <c r="D325" s="258">
        <v>-7624.1</v>
      </c>
      <c r="E325" s="258">
        <v>4.1399999999999997</v>
      </c>
      <c r="F325" s="258">
        <v>16596.2</v>
      </c>
      <c r="G325" s="258">
        <v>150386.02000000002</v>
      </c>
      <c r="H325" s="258">
        <v>60528.52</v>
      </c>
      <c r="I325" s="258">
        <v>1336151.04</v>
      </c>
      <c r="J325" s="258">
        <v>202107.97</v>
      </c>
      <c r="K325" s="258">
        <v>21088.59</v>
      </c>
      <c r="L325" s="258">
        <v>21084.460000000003</v>
      </c>
      <c r="M325" s="258">
        <v>54245.29</v>
      </c>
      <c r="N325" s="258">
        <v>0</v>
      </c>
      <c r="O325" s="258">
        <v>43327.459999999992</v>
      </c>
      <c r="P325" s="258">
        <v>-103275.08000000003</v>
      </c>
      <c r="Q325" s="258">
        <v>-7911.5600000000195</v>
      </c>
      <c r="R325" s="258">
        <v>-111186.64000000004</v>
      </c>
      <c r="S325" s="258">
        <v>171715.15</v>
      </c>
      <c r="T325" s="258">
        <v>35921.53</v>
      </c>
      <c r="U325" s="258">
        <v>22.22</v>
      </c>
      <c r="V325" s="258">
        <v>0</v>
      </c>
      <c r="W325" s="258">
        <v>0</v>
      </c>
      <c r="X325" s="258">
        <v>144520.84</v>
      </c>
      <c r="Y325" s="258">
        <v>2973.15</v>
      </c>
      <c r="Z325" s="258">
        <v>4064.53</v>
      </c>
      <c r="AA325" s="258">
        <v>1233.8900000000001</v>
      </c>
      <c r="AB325" s="258">
        <v>15.97</v>
      </c>
      <c r="AC325" s="258">
        <v>0</v>
      </c>
      <c r="AD325" s="258">
        <v>0</v>
      </c>
      <c r="AE325" s="258">
        <v>0</v>
      </c>
      <c r="AF325" s="258">
        <v>461.91</v>
      </c>
      <c r="AG325" s="258">
        <v>75329.740000000005</v>
      </c>
      <c r="AH325" s="258">
        <v>4.1399999999999997</v>
      </c>
      <c r="AI325" s="258">
        <v>75322.86</v>
      </c>
      <c r="AJ325" s="258">
        <v>31995.4</v>
      </c>
      <c r="AK325" s="258">
        <v>0</v>
      </c>
      <c r="AL325" s="258">
        <v>1315062.45</v>
      </c>
      <c r="AM325" s="258">
        <v>63.358955719656933</v>
      </c>
      <c r="AN325" s="258">
        <v>13217.79</v>
      </c>
      <c r="AO325" s="258">
        <v>3378.4</v>
      </c>
      <c r="AP325" s="258">
        <v>56086.01999999999</v>
      </c>
      <c r="AQ325" s="258">
        <v>-7621.1</v>
      </c>
      <c r="AR325" s="365"/>
      <c r="AS325" s="259">
        <v>44408</v>
      </c>
      <c r="AT325" s="260" t="s">
        <v>6</v>
      </c>
      <c r="AU325" s="261" t="s">
        <v>292</v>
      </c>
      <c r="AV325" s="261">
        <v>2021</v>
      </c>
      <c r="AW325" s="266" t="s">
        <v>185</v>
      </c>
      <c r="AX325" s="380">
        <v>3.53</v>
      </c>
      <c r="AY325" s="380">
        <v>3.98</v>
      </c>
    </row>
    <row r="326" spans="1:51" x14ac:dyDescent="0.25">
      <c r="A326" s="256">
        <v>80</v>
      </c>
      <c r="B326" s="257" t="s">
        <v>89</v>
      </c>
      <c r="C326" s="258">
        <v>80927494.789999992</v>
      </c>
      <c r="D326" s="258">
        <v>44033769.799999997</v>
      </c>
      <c r="E326" s="258">
        <v>3069027.88</v>
      </c>
      <c r="F326" s="258">
        <v>8690204.4600000009</v>
      </c>
      <c r="G326" s="258">
        <v>18482908.949999999</v>
      </c>
      <c r="H326" s="258">
        <v>3420.25</v>
      </c>
      <c r="I326" s="258">
        <v>38646949.130000003</v>
      </c>
      <c r="J326" s="258">
        <v>36534134.789999999</v>
      </c>
      <c r="K326" s="258">
        <v>7885249.21</v>
      </c>
      <c r="L326" s="258">
        <v>4816221.33</v>
      </c>
      <c r="M326" s="258">
        <v>22548267.539999999</v>
      </c>
      <c r="N326" s="258">
        <v>292288704.53000003</v>
      </c>
      <c r="O326" s="258">
        <v>245727696.92999998</v>
      </c>
      <c r="P326" s="258">
        <v>-236007085.34999999</v>
      </c>
      <c r="Q326" s="258">
        <v>234088998.52999997</v>
      </c>
      <c r="R326" s="258">
        <v>-1918086.8200000226</v>
      </c>
      <c r="S326" s="258">
        <v>1921507.0599999987</v>
      </c>
      <c r="T326" s="258">
        <v>7001.05</v>
      </c>
      <c r="U326" s="258">
        <v>0</v>
      </c>
      <c r="V326" s="258">
        <v>0</v>
      </c>
      <c r="W326" s="258">
        <v>128894.38</v>
      </c>
      <c r="X326" s="258">
        <v>29664761.390000001</v>
      </c>
      <c r="Y326" s="258">
        <v>261557.76000000001</v>
      </c>
      <c r="Z326" s="258">
        <v>1436674.26</v>
      </c>
      <c r="AA326" s="258">
        <v>24599084.399999999</v>
      </c>
      <c r="AB326" s="258">
        <v>75218.05</v>
      </c>
      <c r="AC326" s="258">
        <v>0</v>
      </c>
      <c r="AD326" s="258">
        <v>0</v>
      </c>
      <c r="AE326" s="258">
        <v>0</v>
      </c>
      <c r="AF326" s="258">
        <v>1506615.3</v>
      </c>
      <c r="AG326" s="258">
        <v>27364488.869999997</v>
      </c>
      <c r="AH326" s="258">
        <v>295357732.41000003</v>
      </c>
      <c r="AI326" s="258">
        <v>322704515.64999998</v>
      </c>
      <c r="AJ326" s="258">
        <v>76976818.719999999</v>
      </c>
      <c r="AK326" s="258">
        <v>0</v>
      </c>
      <c r="AL326" s="258">
        <v>30761699.920000002</v>
      </c>
      <c r="AM326" s="258">
        <v>4.9011702865380968</v>
      </c>
      <c r="AN326" s="258">
        <v>7183232.0099999998</v>
      </c>
      <c r="AO326" s="258">
        <v>1506972.44</v>
      </c>
      <c r="AP326" s="258">
        <v>59225867.680000007</v>
      </c>
      <c r="AQ326" s="258">
        <v>268059839.62</v>
      </c>
      <c r="AR326" s="365"/>
      <c r="AS326" s="259">
        <v>44408</v>
      </c>
      <c r="AT326" s="260" t="s">
        <v>6</v>
      </c>
      <c r="AU326" s="261" t="s">
        <v>292</v>
      </c>
      <c r="AV326" s="261">
        <v>2021</v>
      </c>
      <c r="AW326" s="266" t="s">
        <v>288</v>
      </c>
      <c r="AX326" s="380">
        <v>3.53</v>
      </c>
      <c r="AY326" s="380">
        <v>3.98</v>
      </c>
    </row>
    <row r="327" spans="1:51" x14ac:dyDescent="0.25">
      <c r="A327" s="256">
        <v>2</v>
      </c>
      <c r="B327" s="257" t="s">
        <v>90</v>
      </c>
      <c r="C327" s="258">
        <v>1616512.4900000002</v>
      </c>
      <c r="D327" s="258">
        <v>10489.36</v>
      </c>
      <c r="E327" s="258">
        <v>3504.38</v>
      </c>
      <c r="F327" s="258">
        <v>5738.01</v>
      </c>
      <c r="G327" s="258">
        <v>949527.48</v>
      </c>
      <c r="H327" s="258">
        <v>530552.74</v>
      </c>
      <c r="I327" s="258">
        <v>5197916.76</v>
      </c>
      <c r="J327" s="258">
        <v>4400364.2699999996</v>
      </c>
      <c r="K327" s="258">
        <v>49895.95</v>
      </c>
      <c r="L327" s="258">
        <v>46391.57</v>
      </c>
      <c r="M327" s="258">
        <v>64.739999999999995</v>
      </c>
      <c r="N327" s="258">
        <v>3.19</v>
      </c>
      <c r="O327" s="258">
        <v>33534.859999999993</v>
      </c>
      <c r="P327" s="258">
        <v>617222.78000000049</v>
      </c>
      <c r="Q327" s="258">
        <v>-249929.71</v>
      </c>
      <c r="R327" s="258">
        <v>367293.07000000053</v>
      </c>
      <c r="S327" s="258">
        <v>163259.68000000002</v>
      </c>
      <c r="T327" s="258">
        <v>13033.98</v>
      </c>
      <c r="U327" s="258">
        <v>0</v>
      </c>
      <c r="V327" s="258">
        <v>0</v>
      </c>
      <c r="W327" s="258">
        <v>271145.65000000002</v>
      </c>
      <c r="X327" s="258">
        <v>6918.28</v>
      </c>
      <c r="Y327" s="258">
        <v>18833.5</v>
      </c>
      <c r="Z327" s="258">
        <v>517.5</v>
      </c>
      <c r="AA327" s="258">
        <v>101013.05</v>
      </c>
      <c r="AB327" s="258">
        <v>0</v>
      </c>
      <c r="AC327" s="258">
        <v>0</v>
      </c>
      <c r="AD327" s="258">
        <v>0</v>
      </c>
      <c r="AE327" s="258">
        <v>0</v>
      </c>
      <c r="AF327" s="258">
        <v>7474.18</v>
      </c>
      <c r="AG327" s="258">
        <v>46456.31</v>
      </c>
      <c r="AH327" s="258">
        <v>3507.57</v>
      </c>
      <c r="AI327" s="258">
        <v>49905.99</v>
      </c>
      <c r="AJ327" s="258">
        <v>16371.130000000001</v>
      </c>
      <c r="AK327" s="258">
        <v>0</v>
      </c>
      <c r="AL327" s="258">
        <v>5148020.8099999996</v>
      </c>
      <c r="AM327" s="258">
        <v>104.17512363227877</v>
      </c>
      <c r="AN327" s="258">
        <v>5738.01</v>
      </c>
      <c r="AO327" s="258">
        <v>0</v>
      </c>
      <c r="AP327" s="258">
        <v>1582899</v>
      </c>
      <c r="AQ327" s="258">
        <v>10410.740000000002</v>
      </c>
      <c r="AR327" s="365"/>
      <c r="AS327" s="259">
        <v>44408</v>
      </c>
      <c r="AT327" s="260" t="s">
        <v>6</v>
      </c>
      <c r="AU327" s="261" t="s">
        <v>292</v>
      </c>
      <c r="AV327" s="261">
        <v>2021</v>
      </c>
      <c r="AW327" s="266" t="s">
        <v>168</v>
      </c>
      <c r="AX327" s="380">
        <v>3.53</v>
      </c>
      <c r="AY327" s="380">
        <v>3.98</v>
      </c>
    </row>
    <row r="328" spans="1:51" x14ac:dyDescent="0.25">
      <c r="A328" s="256">
        <v>115</v>
      </c>
      <c r="B328" s="257" t="s">
        <v>290</v>
      </c>
      <c r="C328" s="258">
        <v>186.95000000000002</v>
      </c>
      <c r="D328" s="258">
        <v>0</v>
      </c>
      <c r="E328" s="258">
        <v>0</v>
      </c>
      <c r="F328" s="258">
        <v>0</v>
      </c>
      <c r="G328" s="258">
        <v>66909.11</v>
      </c>
      <c r="H328" s="258">
        <v>355165.84</v>
      </c>
      <c r="I328" s="258">
        <v>130483.48</v>
      </c>
      <c r="J328" s="258">
        <v>586883.9</v>
      </c>
      <c r="K328" s="258">
        <v>116.91</v>
      </c>
      <c r="L328" s="258">
        <v>116.9</v>
      </c>
      <c r="M328" s="258">
        <v>0</v>
      </c>
      <c r="N328" s="258">
        <v>0</v>
      </c>
      <c r="O328" s="258">
        <v>102.15</v>
      </c>
      <c r="P328" s="258">
        <v>-66824.31</v>
      </c>
      <c r="Q328" s="258">
        <v>0</v>
      </c>
      <c r="R328" s="258">
        <v>-66824.31</v>
      </c>
      <c r="S328" s="258">
        <v>421990.15</v>
      </c>
      <c r="T328" s="258">
        <v>23.28</v>
      </c>
      <c r="U328" s="258">
        <v>0</v>
      </c>
      <c r="V328" s="258">
        <v>0</v>
      </c>
      <c r="W328" s="258">
        <v>0</v>
      </c>
      <c r="X328" s="258">
        <v>425054.31</v>
      </c>
      <c r="Y328" s="258">
        <v>1365.49</v>
      </c>
      <c r="Z328" s="258">
        <v>806.25</v>
      </c>
      <c r="AA328" s="258">
        <v>0</v>
      </c>
      <c r="AB328" s="258">
        <v>0.02</v>
      </c>
      <c r="AC328" s="258">
        <v>0</v>
      </c>
      <c r="AD328" s="258">
        <v>0</v>
      </c>
      <c r="AE328" s="258">
        <v>915.67</v>
      </c>
      <c r="AF328" s="258">
        <v>0</v>
      </c>
      <c r="AG328" s="258">
        <v>116.9</v>
      </c>
      <c r="AH328" s="258">
        <v>0</v>
      </c>
      <c r="AI328" s="258">
        <v>116.53</v>
      </c>
      <c r="AJ328" s="258">
        <v>14.38</v>
      </c>
      <c r="AK328" s="258">
        <v>0</v>
      </c>
      <c r="AL328" s="258">
        <v>130366.56999999999</v>
      </c>
      <c r="AM328" s="258">
        <v>1116.1019587717046</v>
      </c>
      <c r="AN328" s="258">
        <v>0</v>
      </c>
      <c r="AO328" s="258">
        <v>0</v>
      </c>
      <c r="AP328" s="258">
        <v>84.800000000000011</v>
      </c>
      <c r="AQ328" s="258">
        <v>0</v>
      </c>
      <c r="AR328" s="365"/>
      <c r="AS328" s="259">
        <v>44408</v>
      </c>
      <c r="AT328" s="260" t="s">
        <v>6</v>
      </c>
      <c r="AU328" s="261" t="s">
        <v>292</v>
      </c>
      <c r="AV328" s="261">
        <v>2021</v>
      </c>
      <c r="AW328" s="266" t="s">
        <v>291</v>
      </c>
      <c r="AX328" s="380">
        <v>3.53</v>
      </c>
      <c r="AY328" s="380">
        <v>3.98</v>
      </c>
    </row>
    <row r="329" spans="1:51" x14ac:dyDescent="0.25">
      <c r="A329" s="256">
        <v>106</v>
      </c>
      <c r="B329" s="257" t="s">
        <v>92</v>
      </c>
      <c r="C329" s="258">
        <v>1000349.4400000001</v>
      </c>
      <c r="D329" s="258">
        <v>1748.37</v>
      </c>
      <c r="E329" s="258">
        <v>6409.6299999999992</v>
      </c>
      <c r="F329" s="258">
        <v>156991.62</v>
      </c>
      <c r="G329" s="258">
        <v>322755.85000000003</v>
      </c>
      <c r="H329" s="258">
        <v>82.52</v>
      </c>
      <c r="I329" s="258">
        <v>9332205.6500000004</v>
      </c>
      <c r="J329" s="258">
        <v>59833.919999999998</v>
      </c>
      <c r="K329" s="258">
        <v>212678.41</v>
      </c>
      <c r="L329" s="258">
        <v>211757.76</v>
      </c>
      <c r="M329" s="258">
        <v>392909.26999999996</v>
      </c>
      <c r="N329" s="258">
        <v>9.01</v>
      </c>
      <c r="O329" s="258">
        <v>541364.6100000001</v>
      </c>
      <c r="P329" s="258">
        <v>-22511.010000000184</v>
      </c>
      <c r="Q329" s="258">
        <v>8838.5500000000102</v>
      </c>
      <c r="R329" s="258">
        <v>-13672.460000000174</v>
      </c>
      <c r="S329" s="258">
        <v>13754.98000000001</v>
      </c>
      <c r="T329" s="258">
        <v>5.14</v>
      </c>
      <c r="U329" s="258">
        <v>0</v>
      </c>
      <c r="V329" s="258">
        <v>0</v>
      </c>
      <c r="W329" s="258">
        <v>0</v>
      </c>
      <c r="X329" s="258">
        <v>187126.61</v>
      </c>
      <c r="Y329" s="258">
        <v>6415.58</v>
      </c>
      <c r="Z329" s="258">
        <v>3410.27</v>
      </c>
      <c r="AA329" s="258">
        <v>4899</v>
      </c>
      <c r="AB329" s="258">
        <v>1431.19</v>
      </c>
      <c r="AC329" s="258">
        <v>0</v>
      </c>
      <c r="AD329" s="258">
        <v>0</v>
      </c>
      <c r="AE329" s="258">
        <v>0</v>
      </c>
      <c r="AF329" s="258">
        <v>157220.75</v>
      </c>
      <c r="AG329" s="258">
        <v>599178.04999999993</v>
      </c>
      <c r="AH329" s="258">
        <v>6418.6399999999994</v>
      </c>
      <c r="AI329" s="258">
        <v>605541.87</v>
      </c>
      <c r="AJ329" s="258">
        <v>64177.26</v>
      </c>
      <c r="AK329" s="258">
        <v>0</v>
      </c>
      <c r="AL329" s="258">
        <v>9119527.2400000002</v>
      </c>
      <c r="AM329" s="258">
        <v>43.879421752306691</v>
      </c>
      <c r="AN329" s="258">
        <v>125784.68</v>
      </c>
      <c r="AO329" s="258">
        <v>31206.94</v>
      </c>
      <c r="AP329" s="258">
        <v>465392.14000000013</v>
      </c>
      <c r="AQ329" s="258">
        <v>8155.6799999999994</v>
      </c>
      <c r="AR329" s="365"/>
      <c r="AS329" s="259">
        <v>44408</v>
      </c>
      <c r="AT329" s="260" t="s">
        <v>6</v>
      </c>
      <c r="AU329" s="261" t="s">
        <v>292</v>
      </c>
      <c r="AV329" s="261">
        <v>2021</v>
      </c>
      <c r="AW329" s="266" t="s">
        <v>172</v>
      </c>
      <c r="AX329" s="380">
        <v>3.53</v>
      </c>
      <c r="AY329" s="380">
        <v>3.98</v>
      </c>
    </row>
    <row r="330" spans="1:51" x14ac:dyDescent="0.25">
      <c r="A330" s="256">
        <v>118</v>
      </c>
      <c r="B330" s="257" t="s">
        <v>93</v>
      </c>
      <c r="C330" s="258">
        <v>9034787.5999999996</v>
      </c>
      <c r="D330" s="258">
        <v>1688789.36</v>
      </c>
      <c r="E330" s="258">
        <v>750000.85</v>
      </c>
      <c r="F330" s="258">
        <v>300608.73</v>
      </c>
      <c r="G330" s="258">
        <v>1864489.34</v>
      </c>
      <c r="H330" s="258">
        <v>12376.68</v>
      </c>
      <c r="I330" s="258">
        <v>4421709.38</v>
      </c>
      <c r="J330" s="258">
        <v>293299.26</v>
      </c>
      <c r="K330" s="258">
        <v>2010827.05</v>
      </c>
      <c r="L330" s="258">
        <v>1260826.21</v>
      </c>
      <c r="M330" s="258">
        <v>1870694.24</v>
      </c>
      <c r="N330" s="258">
        <v>2944632.41</v>
      </c>
      <c r="O330" s="258">
        <v>6056168.2200000007</v>
      </c>
      <c r="P330" s="258">
        <v>-875268.05000000086</v>
      </c>
      <c r="Q330" s="258">
        <v>1145092.1799999995</v>
      </c>
      <c r="R330" s="258">
        <v>269824.12999999861</v>
      </c>
      <c r="S330" s="258">
        <v>-257447.46</v>
      </c>
      <c r="T330" s="258">
        <v>110.7</v>
      </c>
      <c r="U330" s="258">
        <v>0</v>
      </c>
      <c r="V330" s="258">
        <v>0</v>
      </c>
      <c r="W330" s="258">
        <v>3972.41</v>
      </c>
      <c r="X330" s="258">
        <v>217479.99</v>
      </c>
      <c r="Y330" s="258">
        <v>28935.97</v>
      </c>
      <c r="Z330" s="258">
        <v>45922.54</v>
      </c>
      <c r="AA330" s="258">
        <v>316940.44</v>
      </c>
      <c r="AB330" s="258">
        <v>4458.88</v>
      </c>
      <c r="AC330" s="258">
        <v>0</v>
      </c>
      <c r="AD330" s="258">
        <v>0</v>
      </c>
      <c r="AE330" s="258">
        <v>82713.3</v>
      </c>
      <c r="AF330" s="258">
        <v>39.42</v>
      </c>
      <c r="AG330" s="258">
        <v>3131520.46</v>
      </c>
      <c r="AH330" s="258">
        <v>3694633.25</v>
      </c>
      <c r="AI330" s="258">
        <v>6826101.0100000007</v>
      </c>
      <c r="AJ330" s="258">
        <v>769932.78999999992</v>
      </c>
      <c r="AK330" s="258">
        <v>0</v>
      </c>
      <c r="AL330" s="258">
        <v>2410882.33</v>
      </c>
      <c r="AM330" s="258">
        <v>2.1989506158672372</v>
      </c>
      <c r="AN330" s="258">
        <v>192924.43</v>
      </c>
      <c r="AO330" s="258">
        <v>107684.31000000001</v>
      </c>
      <c r="AP330" s="258">
        <v>6407664.7699999996</v>
      </c>
      <c r="AQ330" s="258">
        <v>5117834.76</v>
      </c>
      <c r="AR330" s="365"/>
      <c r="AS330" s="259">
        <v>44408</v>
      </c>
      <c r="AT330" s="260" t="s">
        <v>6</v>
      </c>
      <c r="AU330" s="261" t="s">
        <v>292</v>
      </c>
      <c r="AV330" s="261">
        <v>2021</v>
      </c>
      <c r="AW330" s="266" t="s">
        <v>162</v>
      </c>
      <c r="AX330" s="380">
        <v>3.53</v>
      </c>
      <c r="AY330" s="380">
        <v>3.98</v>
      </c>
    </row>
    <row r="331" spans="1:51" x14ac:dyDescent="0.25">
      <c r="A331" s="262">
        <v>29</v>
      </c>
      <c r="B331" s="263" t="s">
        <v>94</v>
      </c>
      <c r="C331" s="264">
        <v>10955046.310000001</v>
      </c>
      <c r="D331" s="264">
        <v>873673.18</v>
      </c>
      <c r="E331" s="264">
        <v>198064.72999999998</v>
      </c>
      <c r="F331" s="264">
        <v>2070264.5999999999</v>
      </c>
      <c r="G331" s="264">
        <v>1906088.1900000002</v>
      </c>
      <c r="H331" s="264">
        <v>599475.69999999995</v>
      </c>
      <c r="I331" s="264">
        <v>11380436.66</v>
      </c>
      <c r="J331" s="264">
        <v>8113833.25</v>
      </c>
      <c r="K331" s="264">
        <v>1760533.12</v>
      </c>
      <c r="L331" s="264">
        <v>1562468.3900000001</v>
      </c>
      <c r="M331" s="264">
        <v>3266899.36</v>
      </c>
      <c r="N331" s="264">
        <v>210969.47</v>
      </c>
      <c r="O331" s="264">
        <v>4141955.18</v>
      </c>
      <c r="P331" s="264">
        <v>1963065.1600000013</v>
      </c>
      <c r="Q331" s="264">
        <v>-3349471.0499999989</v>
      </c>
      <c r="R331" s="264">
        <v>-1386405.8899999976</v>
      </c>
      <c r="S331" s="264">
        <v>1985881.5999999996</v>
      </c>
      <c r="T331" s="264">
        <v>1009787.85</v>
      </c>
      <c r="U331" s="264">
        <v>0</v>
      </c>
      <c r="V331" s="264">
        <v>0</v>
      </c>
      <c r="W331" s="264">
        <v>0</v>
      </c>
      <c r="X331" s="264">
        <v>4985078.95</v>
      </c>
      <c r="Y331" s="264">
        <v>38781.620000000003</v>
      </c>
      <c r="Z331" s="264">
        <v>66588.38</v>
      </c>
      <c r="AA331" s="264">
        <v>181.05</v>
      </c>
      <c r="AB331" s="264">
        <v>24871.7</v>
      </c>
      <c r="AC331" s="264">
        <v>0</v>
      </c>
      <c r="AD331" s="264">
        <v>0</v>
      </c>
      <c r="AE331" s="264">
        <v>0</v>
      </c>
      <c r="AF331" s="264">
        <v>3878562.45</v>
      </c>
      <c r="AG331" s="264">
        <v>4829367.7499999991</v>
      </c>
      <c r="AH331" s="264">
        <v>409034.2</v>
      </c>
      <c r="AI331" s="264">
        <v>5230805.59</v>
      </c>
      <c r="AJ331" s="264">
        <v>1088850.4099999999</v>
      </c>
      <c r="AK331" s="264">
        <v>0</v>
      </c>
      <c r="AL331" s="264">
        <v>9619903.5399999991</v>
      </c>
      <c r="AM331" s="264">
        <v>6.4641991285003488</v>
      </c>
      <c r="AN331" s="264">
        <v>1504818.28</v>
      </c>
      <c r="AO331" s="264">
        <v>565446.31999999995</v>
      </c>
      <c r="AP331" s="264">
        <v>6911281.9399999995</v>
      </c>
      <c r="AQ331" s="264">
        <v>971864.00999999989</v>
      </c>
      <c r="AR331" s="366"/>
      <c r="AS331" s="259">
        <v>44408</v>
      </c>
      <c r="AT331" s="265" t="s">
        <v>6</v>
      </c>
      <c r="AU331" s="261" t="s">
        <v>292</v>
      </c>
      <c r="AV331" s="261">
        <v>2021</v>
      </c>
      <c r="AW331" s="266" t="s">
        <v>156</v>
      </c>
      <c r="AX331" s="380">
        <v>3.53</v>
      </c>
      <c r="AY331" s="380">
        <v>3.98</v>
      </c>
    </row>
    <row r="332" spans="1:51" x14ac:dyDescent="0.25">
      <c r="A332" s="256">
        <v>111</v>
      </c>
      <c r="B332" s="257" t="s">
        <v>95</v>
      </c>
      <c r="C332" s="258">
        <v>642514.3899999999</v>
      </c>
      <c r="D332" s="258">
        <v>45704.280000000006</v>
      </c>
      <c r="E332" s="258">
        <v>317973.39999999997</v>
      </c>
      <c r="F332" s="258">
        <v>59196.53</v>
      </c>
      <c r="G332" s="258">
        <v>307083.24</v>
      </c>
      <c r="H332" s="258">
        <v>21276.37</v>
      </c>
      <c r="I332" s="258">
        <v>932602.55</v>
      </c>
      <c r="J332" s="258">
        <v>185572.2</v>
      </c>
      <c r="K332" s="258">
        <v>611380.63</v>
      </c>
      <c r="L332" s="258">
        <v>293407.23</v>
      </c>
      <c r="M332" s="258">
        <v>0</v>
      </c>
      <c r="N332" s="258">
        <v>0</v>
      </c>
      <c r="O332" s="258">
        <v>343306.70999999996</v>
      </c>
      <c r="P332" s="258">
        <v>-112776.37000000005</v>
      </c>
      <c r="Q332" s="258">
        <v>1309.8800000000001</v>
      </c>
      <c r="R332" s="258">
        <v>-111466.49000000005</v>
      </c>
      <c r="S332" s="258">
        <v>132742.88999999998</v>
      </c>
      <c r="T332" s="258">
        <v>2465.36</v>
      </c>
      <c r="U332" s="258">
        <v>0</v>
      </c>
      <c r="V332" s="258">
        <v>0</v>
      </c>
      <c r="W332" s="258">
        <v>860.17</v>
      </c>
      <c r="X332" s="258">
        <v>161207.56</v>
      </c>
      <c r="Y332" s="258">
        <v>6243.66</v>
      </c>
      <c r="Z332" s="258">
        <v>8862.2099999999991</v>
      </c>
      <c r="AA332" s="258">
        <v>8712.89</v>
      </c>
      <c r="AB332" s="258">
        <v>904.78</v>
      </c>
      <c r="AC332" s="258">
        <v>0</v>
      </c>
      <c r="AD332" s="258">
        <v>0</v>
      </c>
      <c r="AE332" s="258">
        <v>0</v>
      </c>
      <c r="AF332" s="258">
        <v>7066.67</v>
      </c>
      <c r="AG332" s="258">
        <v>293407.23</v>
      </c>
      <c r="AH332" s="258">
        <v>317973.39999999997</v>
      </c>
      <c r="AI332" s="258">
        <v>611353.94999999995</v>
      </c>
      <c r="AJ332" s="258">
        <v>268047.24</v>
      </c>
      <c r="AK332" s="258">
        <v>0</v>
      </c>
      <c r="AL332" s="258">
        <v>321221.92000000004</v>
      </c>
      <c r="AM332" s="258">
        <v>1.5254041496211617</v>
      </c>
      <c r="AN332" s="258">
        <v>34687.700000000004</v>
      </c>
      <c r="AO332" s="258">
        <v>24508.83</v>
      </c>
      <c r="AP332" s="258">
        <v>521307.73</v>
      </c>
      <c r="AQ332" s="258">
        <v>267804.33999999997</v>
      </c>
      <c r="AR332" s="365"/>
      <c r="AS332" s="259">
        <v>44408</v>
      </c>
      <c r="AT332" s="260" t="s">
        <v>6</v>
      </c>
      <c r="AU332" s="261" t="s">
        <v>292</v>
      </c>
      <c r="AV332" s="261">
        <v>2021</v>
      </c>
      <c r="AW332" s="266" t="s">
        <v>182</v>
      </c>
      <c r="AX332" s="380">
        <v>3.53</v>
      </c>
      <c r="AY332" s="380">
        <v>3.98</v>
      </c>
    </row>
    <row r="333" spans="1:51" x14ac:dyDescent="0.25">
      <c r="A333" s="256">
        <v>83</v>
      </c>
      <c r="B333" s="257" t="s">
        <v>96</v>
      </c>
      <c r="C333" s="258">
        <v>40507123.420000002</v>
      </c>
      <c r="D333" s="258">
        <v>7534340.5800000001</v>
      </c>
      <c r="E333" s="258">
        <v>5567550.2800000003</v>
      </c>
      <c r="F333" s="258">
        <v>8340101.46</v>
      </c>
      <c r="G333" s="258">
        <v>16997496.809999999</v>
      </c>
      <c r="H333" s="258">
        <v>899412.13</v>
      </c>
      <c r="I333" s="258">
        <v>17030946.91</v>
      </c>
      <c r="J333" s="258">
        <v>1348907.29</v>
      </c>
      <c r="K333" s="258">
        <v>15956424.779999999</v>
      </c>
      <c r="L333" s="258">
        <v>10388874.49</v>
      </c>
      <c r="M333" s="258">
        <v>9847725.2100000009</v>
      </c>
      <c r="N333" s="258">
        <v>5436954.7999999998</v>
      </c>
      <c r="O333" s="258">
        <v>20691695.66</v>
      </c>
      <c r="P333" s="258">
        <v>-13056511.089999998</v>
      </c>
      <c r="Q333" s="258">
        <v>-2216480.2499999977</v>
      </c>
      <c r="R333" s="258">
        <v>-15272991.339999996</v>
      </c>
      <c r="S333" s="258">
        <v>16172403.48</v>
      </c>
      <c r="T333" s="258">
        <v>63272.28</v>
      </c>
      <c r="U333" s="258">
        <v>0</v>
      </c>
      <c r="V333" s="258">
        <v>0</v>
      </c>
      <c r="W333" s="258">
        <v>2390886.35</v>
      </c>
      <c r="X333" s="258">
        <v>21376542.34</v>
      </c>
      <c r="Y333" s="258">
        <v>281123.65000000002</v>
      </c>
      <c r="Z333" s="258">
        <v>1069213.8500000001</v>
      </c>
      <c r="AA333" s="258">
        <v>288917.15000000002</v>
      </c>
      <c r="AB333" s="258">
        <v>88143.41</v>
      </c>
      <c r="AC333" s="258">
        <v>0</v>
      </c>
      <c r="AD333" s="258">
        <v>0</v>
      </c>
      <c r="AE333" s="258">
        <v>0</v>
      </c>
      <c r="AF333" s="258">
        <v>5930899.4400000004</v>
      </c>
      <c r="AG333" s="258">
        <v>20236599.699999999</v>
      </c>
      <c r="AH333" s="258">
        <v>11004505.08</v>
      </c>
      <c r="AI333" s="258">
        <v>31233160.849999998</v>
      </c>
      <c r="AJ333" s="258">
        <v>10541465.189999999</v>
      </c>
      <c r="AK333" s="258">
        <v>0</v>
      </c>
      <c r="AL333" s="258">
        <v>1074522.1300000008</v>
      </c>
      <c r="AM333" s="258">
        <v>1.0673410331458975</v>
      </c>
      <c r="AN333" s="258">
        <v>4963929.3499999996</v>
      </c>
      <c r="AO333" s="258">
        <v>3376172.12</v>
      </c>
      <c r="AP333" s="258">
        <v>27757145.609999996</v>
      </c>
      <c r="AQ333" s="258">
        <v>15476058.429999998</v>
      </c>
      <c r="AR333" s="365"/>
      <c r="AS333" s="259">
        <v>44408</v>
      </c>
      <c r="AT333" s="260" t="s">
        <v>6</v>
      </c>
      <c r="AU333" s="261" t="s">
        <v>292</v>
      </c>
      <c r="AV333" s="261">
        <v>2021</v>
      </c>
      <c r="AW333" s="266" t="s">
        <v>158</v>
      </c>
      <c r="AX333" s="380">
        <v>3.53</v>
      </c>
      <c r="AY333" s="380">
        <v>3.98</v>
      </c>
    </row>
    <row r="334" spans="1:51" x14ac:dyDescent="0.25">
      <c r="A334" s="256">
        <v>40</v>
      </c>
      <c r="B334" s="257" t="s">
        <v>97</v>
      </c>
      <c r="C334" s="258">
        <v>2902068.98</v>
      </c>
      <c r="D334" s="258">
        <v>663546.43000000005</v>
      </c>
      <c r="E334" s="258">
        <v>2342743.96</v>
      </c>
      <c r="F334" s="258">
        <v>489511.68999999994</v>
      </c>
      <c r="G334" s="258">
        <v>662861.02</v>
      </c>
      <c r="H334" s="258">
        <v>8446.7800000000007</v>
      </c>
      <c r="I334" s="258">
        <v>13217019.48</v>
      </c>
      <c r="J334" s="258">
        <v>3691010.15</v>
      </c>
      <c r="K334" s="258">
        <v>3694171.16</v>
      </c>
      <c r="L334" s="258">
        <v>1351427.21</v>
      </c>
      <c r="M334" s="258">
        <v>202028.58</v>
      </c>
      <c r="N334" s="258">
        <v>279067</v>
      </c>
      <c r="O334" s="258">
        <v>3088714.3499999996</v>
      </c>
      <c r="P334" s="258">
        <v>-2002564.51</v>
      </c>
      <c r="Q334" s="258">
        <v>-325847.08999999997</v>
      </c>
      <c r="R334" s="258">
        <v>-2328411.6</v>
      </c>
      <c r="S334" s="258">
        <v>2336858.4000000004</v>
      </c>
      <c r="T334" s="258">
        <v>4.24</v>
      </c>
      <c r="U334" s="258">
        <v>0</v>
      </c>
      <c r="V334" s="258">
        <v>0</v>
      </c>
      <c r="W334" s="258">
        <v>76508.41</v>
      </c>
      <c r="X334" s="258">
        <v>4345951.26</v>
      </c>
      <c r="Y334" s="258">
        <v>11300.47</v>
      </c>
      <c r="Z334" s="258">
        <v>68697.039999999994</v>
      </c>
      <c r="AA334" s="258">
        <v>1721147.54</v>
      </c>
      <c r="AB334" s="258">
        <v>6979.64</v>
      </c>
      <c r="AC334" s="258">
        <v>0</v>
      </c>
      <c r="AD334" s="258">
        <v>0</v>
      </c>
      <c r="AE334" s="258">
        <v>0</v>
      </c>
      <c r="AF334" s="258">
        <v>277480.82</v>
      </c>
      <c r="AG334" s="258">
        <v>1553455.78</v>
      </c>
      <c r="AH334" s="258">
        <v>2621810.9699999997</v>
      </c>
      <c r="AI334" s="258">
        <v>4174082.87</v>
      </c>
      <c r="AJ334" s="258">
        <v>1085368.52</v>
      </c>
      <c r="AK334" s="258">
        <v>0</v>
      </c>
      <c r="AL334" s="258">
        <v>9522848.3200000003</v>
      </c>
      <c r="AM334" s="258">
        <v>3.5778037637000013</v>
      </c>
      <c r="AN334" s="258">
        <v>349171.23</v>
      </c>
      <c r="AO334" s="258">
        <v>140340.46</v>
      </c>
      <c r="AP334" s="258">
        <v>1735076.21</v>
      </c>
      <c r="AQ334" s="258">
        <v>2585268.0200000005</v>
      </c>
      <c r="AR334" s="365"/>
      <c r="AS334" s="259">
        <v>44408</v>
      </c>
      <c r="AT334" s="260" t="s">
        <v>6</v>
      </c>
      <c r="AU334" s="261" t="s">
        <v>292</v>
      </c>
      <c r="AV334" s="261">
        <v>2021</v>
      </c>
      <c r="AW334" s="266" t="s">
        <v>166</v>
      </c>
      <c r="AX334" s="380">
        <v>3.53</v>
      </c>
      <c r="AY334" s="380">
        <v>3.98</v>
      </c>
    </row>
    <row r="335" spans="1:51" x14ac:dyDescent="0.25">
      <c r="A335" s="256">
        <v>24</v>
      </c>
      <c r="B335" s="257" t="s">
        <v>98</v>
      </c>
      <c r="C335" s="258">
        <v>2357697.8000000003</v>
      </c>
      <c r="D335" s="258">
        <v>1120226.8</v>
      </c>
      <c r="E335" s="258">
        <v>271618.06</v>
      </c>
      <c r="F335" s="258">
        <v>291861.32</v>
      </c>
      <c r="G335" s="258">
        <v>1511263.4100000001</v>
      </c>
      <c r="H335" s="258">
        <v>920567.28</v>
      </c>
      <c r="I335" s="258">
        <v>2368819.5</v>
      </c>
      <c r="J335" s="258">
        <v>4505162.3899999997</v>
      </c>
      <c r="K335" s="258">
        <v>1178066.6000000001</v>
      </c>
      <c r="L335" s="258">
        <v>894980.04</v>
      </c>
      <c r="M335" s="258">
        <v>316853.27</v>
      </c>
      <c r="N335" s="258">
        <v>7509.2</v>
      </c>
      <c r="O335" s="258">
        <v>1249840.4699999997</v>
      </c>
      <c r="P335" s="258">
        <v>-1815494.1999999995</v>
      </c>
      <c r="Q335" s="258">
        <v>18294.559999999983</v>
      </c>
      <c r="R335" s="258">
        <v>-1797199.6399999994</v>
      </c>
      <c r="S335" s="258">
        <v>2717766.91</v>
      </c>
      <c r="T335" s="258">
        <v>135551.59</v>
      </c>
      <c r="U335" s="258">
        <v>0</v>
      </c>
      <c r="V335" s="258">
        <v>0</v>
      </c>
      <c r="W335" s="258">
        <v>515124.56</v>
      </c>
      <c r="X335" s="258">
        <v>2976269.48</v>
      </c>
      <c r="Y335" s="258">
        <v>25154.14</v>
      </c>
      <c r="Z335" s="258">
        <v>151666.54999999999</v>
      </c>
      <c r="AA335" s="258">
        <v>285536.69</v>
      </c>
      <c r="AB335" s="258">
        <v>8901.93</v>
      </c>
      <c r="AC335" s="258">
        <v>0</v>
      </c>
      <c r="AD335" s="258">
        <v>0</v>
      </c>
      <c r="AE335" s="258">
        <v>0</v>
      </c>
      <c r="AF335" s="258">
        <v>437919.41</v>
      </c>
      <c r="AG335" s="258">
        <v>1211833.3199999998</v>
      </c>
      <c r="AH335" s="258">
        <v>279127.26</v>
      </c>
      <c r="AI335" s="258">
        <v>1488875.3199999998</v>
      </c>
      <c r="AJ335" s="258">
        <v>241520.75</v>
      </c>
      <c r="AK335" s="258">
        <v>2485.9</v>
      </c>
      <c r="AL335" s="258">
        <v>1190752.8999999999</v>
      </c>
      <c r="AM335" s="258">
        <v>2.0107687460114732</v>
      </c>
      <c r="AN335" s="258">
        <v>267526.73</v>
      </c>
      <c r="AO335" s="258">
        <v>24334.600000000002</v>
      </c>
      <c r="AP335" s="258">
        <v>1360222.9700000002</v>
      </c>
      <c r="AQ335" s="258">
        <v>1372592.4300000004</v>
      </c>
      <c r="AR335" s="365"/>
      <c r="AS335" s="259">
        <v>44408</v>
      </c>
      <c r="AT335" s="260" t="s">
        <v>6</v>
      </c>
      <c r="AU335" s="261" t="s">
        <v>292</v>
      </c>
      <c r="AV335" s="261">
        <v>2021</v>
      </c>
      <c r="AW335" s="266" t="s">
        <v>164</v>
      </c>
      <c r="AX335" s="380">
        <v>3.53</v>
      </c>
      <c r="AY335" s="380">
        <v>3.98</v>
      </c>
    </row>
    <row r="336" spans="1:51" x14ac:dyDescent="0.25">
      <c r="A336" s="256">
        <v>124</v>
      </c>
      <c r="B336" s="257" t="s">
        <v>99</v>
      </c>
      <c r="C336" s="258">
        <v>59312.27</v>
      </c>
      <c r="D336" s="258">
        <v>0</v>
      </c>
      <c r="E336" s="258">
        <v>0</v>
      </c>
      <c r="F336" s="258">
        <v>12548</v>
      </c>
      <c r="G336" s="258">
        <v>152678.63</v>
      </c>
      <c r="H336" s="258">
        <v>-328447.73</v>
      </c>
      <c r="I336" s="258">
        <v>118903.24</v>
      </c>
      <c r="J336" s="258">
        <v>0</v>
      </c>
      <c r="K336" s="258">
        <v>25707.11</v>
      </c>
      <c r="L336" s="258">
        <v>25707.11</v>
      </c>
      <c r="M336" s="258">
        <v>24644.26</v>
      </c>
      <c r="N336" s="258">
        <v>0</v>
      </c>
      <c r="O336" s="258">
        <v>50351.37</v>
      </c>
      <c r="P336" s="258">
        <v>-156265.73000000001</v>
      </c>
      <c r="Q336" s="258">
        <v>-5074.9800000000032</v>
      </c>
      <c r="R336" s="258">
        <v>-161340.71000000002</v>
      </c>
      <c r="S336" s="258">
        <v>-167107.01999999999</v>
      </c>
      <c r="T336" s="258">
        <v>0</v>
      </c>
      <c r="U336" s="258">
        <v>0</v>
      </c>
      <c r="V336" s="258">
        <v>0</v>
      </c>
      <c r="W336" s="258">
        <v>0</v>
      </c>
      <c r="X336" s="258">
        <v>35774.25</v>
      </c>
      <c r="Y336" s="258">
        <v>3102.57</v>
      </c>
      <c r="Z336" s="258">
        <v>75.55</v>
      </c>
      <c r="AA336" s="258">
        <v>0</v>
      </c>
      <c r="AB336" s="258">
        <v>434.82</v>
      </c>
      <c r="AC336" s="258">
        <v>0</v>
      </c>
      <c r="AD336" s="258">
        <v>0</v>
      </c>
      <c r="AE336" s="258">
        <v>0</v>
      </c>
      <c r="AF336" s="258">
        <v>199268.34</v>
      </c>
      <c r="AG336" s="258">
        <v>50351.37</v>
      </c>
      <c r="AH336" s="258">
        <v>0</v>
      </c>
      <c r="AI336" s="258">
        <v>50351.37</v>
      </c>
      <c r="AJ336" s="258">
        <v>0</v>
      </c>
      <c r="AK336" s="258">
        <v>0</v>
      </c>
      <c r="AL336" s="258">
        <v>93196.13</v>
      </c>
      <c r="AM336" s="258">
        <v>4.6253056061144173</v>
      </c>
      <c r="AN336" s="258">
        <v>7512.95</v>
      </c>
      <c r="AO336" s="258">
        <v>5035.05</v>
      </c>
      <c r="AP336" s="258">
        <v>8960.8999999999942</v>
      </c>
      <c r="AQ336" s="258">
        <v>0</v>
      </c>
      <c r="AR336" s="365"/>
      <c r="AS336" s="259">
        <v>44408</v>
      </c>
      <c r="AT336" s="260" t="s">
        <v>6</v>
      </c>
      <c r="AU336" s="261" t="s">
        <v>293</v>
      </c>
      <c r="AV336" s="261">
        <v>2021</v>
      </c>
      <c r="AW336" s="266" t="s">
        <v>289</v>
      </c>
      <c r="AX336" s="380">
        <v>3.53</v>
      </c>
      <c r="AY336" s="380">
        <v>3.98</v>
      </c>
    </row>
    <row r="337" spans="1:51" x14ac:dyDescent="0.25">
      <c r="A337" s="256">
        <v>70</v>
      </c>
      <c r="B337" s="257" t="s">
        <v>100</v>
      </c>
      <c r="C337" s="258">
        <v>91073.22</v>
      </c>
      <c r="D337" s="258">
        <v>12933.18</v>
      </c>
      <c r="E337" s="258">
        <v>5247.97</v>
      </c>
      <c r="F337" s="258">
        <v>0</v>
      </c>
      <c r="G337" s="258">
        <v>39058.25</v>
      </c>
      <c r="H337" s="258">
        <v>25553.52</v>
      </c>
      <c r="I337" s="258">
        <v>54626.45</v>
      </c>
      <c r="J337" s="258">
        <v>6810.66</v>
      </c>
      <c r="K337" s="258">
        <v>14072.61</v>
      </c>
      <c r="L337" s="258">
        <v>8824.64</v>
      </c>
      <c r="M337" s="258">
        <v>0</v>
      </c>
      <c r="N337" s="258">
        <v>0</v>
      </c>
      <c r="O337" s="258">
        <v>12734.210000000001</v>
      </c>
      <c r="P337" s="258">
        <v>26347.58</v>
      </c>
      <c r="Q337" s="258">
        <v>0</v>
      </c>
      <c r="R337" s="258">
        <v>26347.58</v>
      </c>
      <c r="S337" s="258">
        <v>-794.05</v>
      </c>
      <c r="T337" s="258">
        <v>530.01</v>
      </c>
      <c r="U337" s="258">
        <v>0</v>
      </c>
      <c r="V337" s="258">
        <v>0</v>
      </c>
      <c r="W337" s="258">
        <v>0</v>
      </c>
      <c r="X337" s="258">
        <v>0</v>
      </c>
      <c r="Y337" s="258">
        <v>166.53</v>
      </c>
      <c r="Z337" s="258">
        <v>1157.53</v>
      </c>
      <c r="AA337" s="258">
        <v>0</v>
      </c>
      <c r="AB337" s="258">
        <v>0</v>
      </c>
      <c r="AC337" s="258">
        <v>0</v>
      </c>
      <c r="AD337" s="258">
        <v>0</v>
      </c>
      <c r="AE337" s="258">
        <v>0</v>
      </c>
      <c r="AF337" s="258">
        <v>0</v>
      </c>
      <c r="AG337" s="258">
        <v>8824.64</v>
      </c>
      <c r="AH337" s="258">
        <v>5247.97</v>
      </c>
      <c r="AI337" s="258">
        <v>14072.61</v>
      </c>
      <c r="AJ337" s="258">
        <v>1338.4</v>
      </c>
      <c r="AK337" s="258">
        <v>0</v>
      </c>
      <c r="AL337" s="258">
        <v>40553.839999999997</v>
      </c>
      <c r="AM337" s="258">
        <v>3.8817568311777273</v>
      </c>
      <c r="AN337" s="258">
        <v>0</v>
      </c>
      <c r="AO337" s="258">
        <v>0</v>
      </c>
      <c r="AP337" s="258">
        <v>83529.960000000006</v>
      </c>
      <c r="AQ337" s="258">
        <v>18124.129999999997</v>
      </c>
      <c r="AR337" s="365"/>
      <c r="AS337" s="259">
        <v>44408</v>
      </c>
      <c r="AT337" s="260" t="s">
        <v>6</v>
      </c>
      <c r="AU337" s="261" t="s">
        <v>292</v>
      </c>
      <c r="AV337" s="261">
        <v>2021</v>
      </c>
      <c r="AW337" s="266" t="s">
        <v>181</v>
      </c>
      <c r="AX337" s="380">
        <v>3.53</v>
      </c>
      <c r="AY337" s="380">
        <v>3.98</v>
      </c>
    </row>
    <row r="338" spans="1:51" x14ac:dyDescent="0.25">
      <c r="A338" s="256">
        <v>119</v>
      </c>
      <c r="B338" s="257" t="s">
        <v>101</v>
      </c>
      <c r="C338" s="258">
        <v>0</v>
      </c>
      <c r="D338" s="258">
        <v>0</v>
      </c>
      <c r="E338" s="258">
        <v>0</v>
      </c>
      <c r="F338" s="258">
        <v>0</v>
      </c>
      <c r="G338" s="258">
        <v>6356.27</v>
      </c>
      <c r="H338" s="258">
        <v>3.21</v>
      </c>
      <c r="I338" s="258">
        <v>29450.35</v>
      </c>
      <c r="J338" s="258">
        <v>3632.31</v>
      </c>
      <c r="K338" s="258">
        <v>0.12</v>
      </c>
      <c r="L338" s="258">
        <v>0.12</v>
      </c>
      <c r="M338" s="258">
        <v>0</v>
      </c>
      <c r="N338" s="258">
        <v>0</v>
      </c>
      <c r="O338" s="258">
        <v>-4.41</v>
      </c>
      <c r="P338" s="258">
        <v>-6351.8600000000006</v>
      </c>
      <c r="Q338" s="258">
        <v>0</v>
      </c>
      <c r="R338" s="258">
        <v>-6351.8600000000006</v>
      </c>
      <c r="S338" s="258">
        <v>6355.08</v>
      </c>
      <c r="T338" s="258">
        <v>6216.81</v>
      </c>
      <c r="U338" s="258">
        <v>0</v>
      </c>
      <c r="V338" s="258">
        <v>0</v>
      </c>
      <c r="W338" s="258">
        <v>0</v>
      </c>
      <c r="X338" s="258">
        <v>500.09</v>
      </c>
      <c r="Y338" s="258">
        <v>129.72</v>
      </c>
      <c r="Z338" s="258">
        <v>99.92</v>
      </c>
      <c r="AA338" s="258">
        <v>106.47</v>
      </c>
      <c r="AB338" s="258">
        <v>0.64</v>
      </c>
      <c r="AC338" s="258">
        <v>0</v>
      </c>
      <c r="AD338" s="258">
        <v>0</v>
      </c>
      <c r="AE338" s="258">
        <v>0</v>
      </c>
      <c r="AF338" s="258">
        <v>25.08</v>
      </c>
      <c r="AG338" s="258">
        <v>0.12</v>
      </c>
      <c r="AH338" s="258">
        <v>0</v>
      </c>
      <c r="AI338" s="258">
        <v>0.11</v>
      </c>
      <c r="AJ338" s="258">
        <v>4.5199999999999996</v>
      </c>
      <c r="AK338" s="258">
        <v>0</v>
      </c>
      <c r="AL338" s="258">
        <v>29450.23</v>
      </c>
      <c r="AM338" s="258">
        <v>245419.58333333334</v>
      </c>
      <c r="AN338" s="258">
        <v>0</v>
      </c>
      <c r="AO338" s="258">
        <v>0</v>
      </c>
      <c r="AP338" s="258">
        <v>4.4099999999999993</v>
      </c>
      <c r="AQ338" s="258">
        <v>0</v>
      </c>
      <c r="AR338" s="365"/>
      <c r="AS338" s="259">
        <v>44408</v>
      </c>
      <c r="AT338" s="260" t="s">
        <v>6</v>
      </c>
      <c r="AU338" s="261" t="s">
        <v>292</v>
      </c>
      <c r="AV338" s="261">
        <v>2021</v>
      </c>
      <c r="AW338" s="266" t="s">
        <v>189</v>
      </c>
      <c r="AX338" s="380">
        <v>3.53</v>
      </c>
      <c r="AY338" s="380">
        <v>3.98</v>
      </c>
    </row>
    <row r="339" spans="1:51" x14ac:dyDescent="0.25">
      <c r="A339" s="256">
        <v>108</v>
      </c>
      <c r="B339" s="257" t="s">
        <v>102</v>
      </c>
      <c r="C339" s="258">
        <v>701136.98999999987</v>
      </c>
      <c r="D339" s="258">
        <v>182085.13</v>
      </c>
      <c r="E339" s="258">
        <v>88297.59</v>
      </c>
      <c r="F339" s="258">
        <v>40845.919999999998</v>
      </c>
      <c r="G339" s="258">
        <v>202766.65</v>
      </c>
      <c r="H339" s="258">
        <v>933.05</v>
      </c>
      <c r="I339" s="258">
        <v>2776291.85</v>
      </c>
      <c r="J339" s="258">
        <v>60829.06</v>
      </c>
      <c r="K339" s="258">
        <v>168040.23</v>
      </c>
      <c r="L339" s="258">
        <v>79741.959999999992</v>
      </c>
      <c r="M339" s="258">
        <v>104380.55</v>
      </c>
      <c r="N339" s="258">
        <v>45062.59</v>
      </c>
      <c r="O339" s="258">
        <v>216008.71000000002</v>
      </c>
      <c r="P339" s="258">
        <v>59430.579999999958</v>
      </c>
      <c r="Q339" s="258">
        <v>-254501.59</v>
      </c>
      <c r="R339" s="258">
        <v>-195071.01000000004</v>
      </c>
      <c r="S339" s="258">
        <v>196004.05000000002</v>
      </c>
      <c r="T339" s="258">
        <v>144394.20000000001</v>
      </c>
      <c r="U339" s="258">
        <v>0</v>
      </c>
      <c r="V339" s="258">
        <v>0</v>
      </c>
      <c r="W339" s="258">
        <v>0</v>
      </c>
      <c r="X339" s="258">
        <v>234596.76</v>
      </c>
      <c r="Y339" s="258">
        <v>3978.35</v>
      </c>
      <c r="Z339" s="258">
        <v>1926.12</v>
      </c>
      <c r="AA339" s="258">
        <v>109278.58</v>
      </c>
      <c r="AB339" s="258">
        <v>22.64</v>
      </c>
      <c r="AC339" s="258">
        <v>0</v>
      </c>
      <c r="AD339" s="258">
        <v>0</v>
      </c>
      <c r="AE339" s="258">
        <v>0</v>
      </c>
      <c r="AF339" s="258">
        <v>67781.210000000006</v>
      </c>
      <c r="AG339" s="258">
        <v>184122.52</v>
      </c>
      <c r="AH339" s="258">
        <v>133360.18</v>
      </c>
      <c r="AI339" s="258">
        <v>316944.75</v>
      </c>
      <c r="AJ339" s="258">
        <v>100936.04000000001</v>
      </c>
      <c r="AK339" s="258">
        <v>0</v>
      </c>
      <c r="AL339" s="258">
        <v>2608251.62</v>
      </c>
      <c r="AM339" s="258">
        <v>16.521590395347591</v>
      </c>
      <c r="AN339" s="258">
        <v>39372.19</v>
      </c>
      <c r="AO339" s="258">
        <v>1473.73</v>
      </c>
      <c r="AP339" s="258">
        <v>597773.35000000009</v>
      </c>
      <c r="AQ339" s="258">
        <v>294730.21000000002</v>
      </c>
      <c r="AR339" s="365"/>
      <c r="AS339" s="259">
        <v>44408</v>
      </c>
      <c r="AT339" s="260" t="s">
        <v>6</v>
      </c>
      <c r="AU339" s="261" t="s">
        <v>292</v>
      </c>
      <c r="AV339" s="261">
        <v>2021</v>
      </c>
      <c r="AW339" s="266" t="s">
        <v>183</v>
      </c>
      <c r="AX339" s="380">
        <v>3.53</v>
      </c>
      <c r="AY339" s="380">
        <v>3.98</v>
      </c>
    </row>
    <row r="340" spans="1:51" x14ac:dyDescent="0.25">
      <c r="A340" s="256">
        <v>93</v>
      </c>
      <c r="B340" s="257" t="s">
        <v>103</v>
      </c>
      <c r="C340" s="258">
        <v>415195.58</v>
      </c>
      <c r="D340" s="258">
        <v>10702.54</v>
      </c>
      <c r="E340" s="258">
        <v>618</v>
      </c>
      <c r="F340" s="258">
        <v>92904.22</v>
      </c>
      <c r="G340" s="258">
        <v>375783.43000000005</v>
      </c>
      <c r="H340" s="258">
        <v>130795.6</v>
      </c>
      <c r="I340" s="258">
        <v>2335886.34</v>
      </c>
      <c r="J340" s="258">
        <v>1670735.77</v>
      </c>
      <c r="K340" s="258">
        <v>228797.17</v>
      </c>
      <c r="L340" s="258">
        <v>228179.18000000002</v>
      </c>
      <c r="M340" s="258">
        <v>3749.14</v>
      </c>
      <c r="N340" s="258">
        <v>0</v>
      </c>
      <c r="O340" s="258">
        <v>203513.04</v>
      </c>
      <c r="P340" s="258">
        <v>-267707.65000000002</v>
      </c>
      <c r="Q340" s="258">
        <v>-2585.6600000000003</v>
      </c>
      <c r="R340" s="258">
        <v>-270293.31</v>
      </c>
      <c r="S340" s="258">
        <v>401088.91000000003</v>
      </c>
      <c r="T340" s="258">
        <v>88241.279999999999</v>
      </c>
      <c r="U340" s="258">
        <v>0</v>
      </c>
      <c r="V340" s="258">
        <v>0</v>
      </c>
      <c r="W340" s="258">
        <v>0</v>
      </c>
      <c r="X340" s="258">
        <v>365260.54</v>
      </c>
      <c r="Y340" s="258">
        <v>7423.21</v>
      </c>
      <c r="Z340" s="258">
        <v>18646.14</v>
      </c>
      <c r="AA340" s="258">
        <v>12273.39</v>
      </c>
      <c r="AB340" s="258">
        <v>120.39</v>
      </c>
      <c r="AC340" s="258">
        <v>0</v>
      </c>
      <c r="AD340" s="258">
        <v>0</v>
      </c>
      <c r="AE340" s="258">
        <v>0</v>
      </c>
      <c r="AF340" s="258">
        <v>13949.78</v>
      </c>
      <c r="AG340" s="258">
        <v>231928.33</v>
      </c>
      <c r="AH340" s="258">
        <v>618</v>
      </c>
      <c r="AI340" s="258">
        <v>232519.66</v>
      </c>
      <c r="AJ340" s="258">
        <v>29006.62</v>
      </c>
      <c r="AK340" s="258">
        <v>0</v>
      </c>
      <c r="AL340" s="258">
        <v>2107089.17</v>
      </c>
      <c r="AM340" s="258">
        <v>10.209419723154792</v>
      </c>
      <c r="AN340" s="258">
        <v>61529.33</v>
      </c>
      <c r="AO340" s="258">
        <v>31374.91</v>
      </c>
      <c r="AP340" s="258">
        <v>212235.74999999997</v>
      </c>
      <c r="AQ340" s="258">
        <v>11255.75</v>
      </c>
      <c r="AR340" s="365"/>
      <c r="AS340" s="259">
        <v>44408</v>
      </c>
      <c r="AT340" s="260" t="s">
        <v>6</v>
      </c>
      <c r="AU340" s="261" t="s">
        <v>292</v>
      </c>
      <c r="AV340" s="261">
        <v>2021</v>
      </c>
      <c r="AW340" s="266" t="s">
        <v>175</v>
      </c>
      <c r="AX340" s="380">
        <v>3.53</v>
      </c>
      <c r="AY340" s="380">
        <v>3.98</v>
      </c>
    </row>
    <row r="341" spans="1:51" x14ac:dyDescent="0.25">
      <c r="A341" s="256">
        <v>32</v>
      </c>
      <c r="B341" s="257" t="s">
        <v>104</v>
      </c>
      <c r="C341" s="258">
        <v>393.55092000999997</v>
      </c>
      <c r="D341" s="258">
        <v>0</v>
      </c>
      <c r="E341" s="258">
        <v>1E-8</v>
      </c>
      <c r="F341" s="258">
        <v>0</v>
      </c>
      <c r="G341" s="258">
        <v>40645.184835019994</v>
      </c>
      <c r="H341" s="258">
        <v>4441.9337132000001</v>
      </c>
      <c r="I341" s="258">
        <v>726061.50389275001</v>
      </c>
      <c r="J341" s="258">
        <v>3999.83229721</v>
      </c>
      <c r="K341" s="258">
        <v>393.55092001999998</v>
      </c>
      <c r="L341" s="258">
        <v>393.55092000999997</v>
      </c>
      <c r="M341" s="258">
        <v>0</v>
      </c>
      <c r="N341" s="258">
        <v>0</v>
      </c>
      <c r="O341" s="258">
        <v>393.55092001999998</v>
      </c>
      <c r="P341" s="258">
        <v>-40645.184835029999</v>
      </c>
      <c r="Q341" s="258">
        <v>0</v>
      </c>
      <c r="R341" s="258">
        <v>-40645.184835029999</v>
      </c>
      <c r="S341" s="258">
        <v>45087.118548229999</v>
      </c>
      <c r="T341" s="258">
        <v>0</v>
      </c>
      <c r="U341" s="258">
        <v>0</v>
      </c>
      <c r="V341" s="258">
        <v>0</v>
      </c>
      <c r="W341" s="258">
        <v>0</v>
      </c>
      <c r="X341" s="258">
        <v>48912.475496070001</v>
      </c>
      <c r="Y341" s="258">
        <v>829.49356805999992</v>
      </c>
      <c r="Z341" s="258">
        <v>23.249299309999998</v>
      </c>
      <c r="AA341" s="258">
        <v>2484.4140424699999</v>
      </c>
      <c r="AB341" s="258">
        <v>0</v>
      </c>
      <c r="AC341" s="258">
        <v>0</v>
      </c>
      <c r="AD341" s="258">
        <v>0</v>
      </c>
      <c r="AE341" s="258">
        <v>0</v>
      </c>
      <c r="AF341" s="258">
        <v>488.20003800000001</v>
      </c>
      <c r="AG341" s="258">
        <v>393.55092000999997</v>
      </c>
      <c r="AH341" s="258">
        <v>1E-8</v>
      </c>
      <c r="AI341" s="258">
        <v>393.55092001999998</v>
      </c>
      <c r="AJ341" s="258">
        <v>0</v>
      </c>
      <c r="AK341" s="258">
        <v>0</v>
      </c>
      <c r="AL341" s="258">
        <v>725667.95297272992</v>
      </c>
      <c r="AM341" s="258">
        <v>1.8448985047623623E-3</v>
      </c>
      <c r="AN341" s="258">
        <v>0</v>
      </c>
      <c r="AO341" s="258">
        <v>0</v>
      </c>
      <c r="AP341" s="258">
        <v>-1.0000007932831068E-8</v>
      </c>
      <c r="AQ341" s="258">
        <v>0</v>
      </c>
      <c r="AR341" s="365"/>
      <c r="AS341" s="259">
        <v>44438</v>
      </c>
      <c r="AT341" s="260" t="s">
        <v>7</v>
      </c>
      <c r="AU341" s="261" t="s">
        <v>292</v>
      </c>
      <c r="AV341" s="261">
        <v>2021</v>
      </c>
      <c r="AW341" s="266" t="s">
        <v>287</v>
      </c>
      <c r="AX341" s="380">
        <v>4.0999999999999996</v>
      </c>
      <c r="AY341" s="380">
        <v>4.1399999999999997</v>
      </c>
    </row>
    <row r="342" spans="1:51" x14ac:dyDescent="0.25">
      <c r="A342" s="256">
        <v>107</v>
      </c>
      <c r="B342" s="257" t="s">
        <v>60</v>
      </c>
      <c r="C342" s="258">
        <v>10643122.409999998</v>
      </c>
      <c r="D342" s="258">
        <v>675303.46000000008</v>
      </c>
      <c r="E342" s="258">
        <v>494282.48000000004</v>
      </c>
      <c r="F342" s="258">
        <v>714797.53</v>
      </c>
      <c r="G342" s="258">
        <v>681827.71000000008</v>
      </c>
      <c r="H342" s="258">
        <v>14312.76</v>
      </c>
      <c r="I342" s="258">
        <v>739939.95</v>
      </c>
      <c r="J342" s="258">
        <v>1327358.73</v>
      </c>
      <c r="K342" s="258">
        <v>1391016.87</v>
      </c>
      <c r="L342" s="258">
        <v>896734.4</v>
      </c>
      <c r="M342" s="258">
        <v>2758841.86</v>
      </c>
      <c r="N342" s="258">
        <v>320763.96000000002</v>
      </c>
      <c r="O342" s="258">
        <v>3814796.04</v>
      </c>
      <c r="P342" s="258">
        <v>4756397.6699999971</v>
      </c>
      <c r="Q342" s="258">
        <v>-4681131.8099999996</v>
      </c>
      <c r="R342" s="258">
        <v>75265.859999997541</v>
      </c>
      <c r="S342" s="258">
        <v>-60953.119999999995</v>
      </c>
      <c r="T342" s="258">
        <v>6012.92</v>
      </c>
      <c r="U342" s="258">
        <v>0</v>
      </c>
      <c r="V342" s="258">
        <v>0</v>
      </c>
      <c r="W342" s="258">
        <v>0</v>
      </c>
      <c r="X342" s="258">
        <v>101453.15</v>
      </c>
      <c r="Y342" s="258">
        <v>13914.85</v>
      </c>
      <c r="Z342" s="258">
        <v>123235.58</v>
      </c>
      <c r="AA342" s="258">
        <v>28983.53</v>
      </c>
      <c r="AB342" s="258">
        <v>2278.86</v>
      </c>
      <c r="AC342" s="258">
        <v>0</v>
      </c>
      <c r="AD342" s="258">
        <v>0</v>
      </c>
      <c r="AE342" s="258">
        <v>0</v>
      </c>
      <c r="AF342" s="258">
        <v>6.36</v>
      </c>
      <c r="AG342" s="258">
        <v>3655576.2600000002</v>
      </c>
      <c r="AH342" s="258">
        <v>815046.44</v>
      </c>
      <c r="AI342" s="258">
        <v>4470325.13</v>
      </c>
      <c r="AJ342" s="258">
        <v>655529.09</v>
      </c>
      <c r="AK342" s="258">
        <v>0</v>
      </c>
      <c r="AL342" s="258">
        <v>-651076.92000000016</v>
      </c>
      <c r="AM342" s="258">
        <v>0.53194175136064303</v>
      </c>
      <c r="AN342" s="258">
        <v>563100.99</v>
      </c>
      <c r="AO342" s="258">
        <v>151696.54999999999</v>
      </c>
      <c r="AP342" s="258">
        <v>7568345.5699999984</v>
      </c>
      <c r="AQ342" s="258">
        <v>1415322.66</v>
      </c>
      <c r="AR342" s="365"/>
      <c r="AS342" s="259">
        <v>44438</v>
      </c>
      <c r="AT342" s="260" t="s">
        <v>7</v>
      </c>
      <c r="AU342" s="261" t="s">
        <v>292</v>
      </c>
      <c r="AV342" s="261">
        <v>2021</v>
      </c>
      <c r="AW342" s="266" t="s">
        <v>160</v>
      </c>
      <c r="AX342" s="380">
        <v>4.0999999999999996</v>
      </c>
      <c r="AY342" s="380">
        <v>4.1399999999999997</v>
      </c>
    </row>
    <row r="343" spans="1:51" x14ac:dyDescent="0.25">
      <c r="A343" s="256">
        <v>66</v>
      </c>
      <c r="B343" s="257" t="s">
        <v>61</v>
      </c>
      <c r="C343" s="258">
        <v>1665812.22</v>
      </c>
      <c r="D343" s="258">
        <v>858533.19000000006</v>
      </c>
      <c r="E343" s="258">
        <v>884.65000000000009</v>
      </c>
      <c r="F343" s="258">
        <v>26246.01</v>
      </c>
      <c r="G343" s="258">
        <v>1359059.73</v>
      </c>
      <c r="H343" s="258">
        <v>1485651.81</v>
      </c>
      <c r="I343" s="258">
        <v>17580712.800000001</v>
      </c>
      <c r="J343" s="258">
        <v>24479323.079999998</v>
      </c>
      <c r="K343" s="258">
        <v>903.73</v>
      </c>
      <c r="L343" s="258">
        <v>19.079999999999998</v>
      </c>
      <c r="M343" s="258">
        <v>465754.15</v>
      </c>
      <c r="N343" s="258">
        <v>25283.760000000002</v>
      </c>
      <c r="O343" s="258">
        <v>423215.25</v>
      </c>
      <c r="P343" s="258">
        <v>-1001241.96</v>
      </c>
      <c r="Q343" s="258">
        <v>-206190.28000000003</v>
      </c>
      <c r="R343" s="258">
        <v>-1207432.24</v>
      </c>
      <c r="S343" s="258">
        <v>2693084.0600000024</v>
      </c>
      <c r="T343" s="258">
        <v>3888.89</v>
      </c>
      <c r="U343" s="258">
        <v>0</v>
      </c>
      <c r="V343" s="258">
        <v>0</v>
      </c>
      <c r="W343" s="258">
        <v>0</v>
      </c>
      <c r="X343" s="258">
        <v>36459375.219999999</v>
      </c>
      <c r="Y343" s="258">
        <v>26954.080000000002</v>
      </c>
      <c r="Z343" s="258">
        <v>22592.880000000001</v>
      </c>
      <c r="AA343" s="258">
        <v>1455905.2</v>
      </c>
      <c r="AB343" s="258">
        <v>9968.23</v>
      </c>
      <c r="AC343" s="258">
        <v>0</v>
      </c>
      <c r="AD343" s="258">
        <v>0</v>
      </c>
      <c r="AE343" s="258">
        <v>0</v>
      </c>
      <c r="AF343" s="258">
        <v>32254759.66</v>
      </c>
      <c r="AG343" s="258">
        <v>465773.23</v>
      </c>
      <c r="AH343" s="258">
        <v>26168.41</v>
      </c>
      <c r="AI343" s="258">
        <v>491922.56</v>
      </c>
      <c r="AJ343" s="258">
        <v>68707.31</v>
      </c>
      <c r="AK343" s="258">
        <v>0</v>
      </c>
      <c r="AL343" s="258">
        <v>17579809.07</v>
      </c>
      <c r="AM343" s="258">
        <v>19453.501377623848</v>
      </c>
      <c r="AN343" s="258">
        <v>26246.01</v>
      </c>
      <c r="AO343" s="258">
        <v>0</v>
      </c>
      <c r="AP343" s="258">
        <v>1268456.0100000002</v>
      </c>
      <c r="AQ343" s="258">
        <v>884392.22000000009</v>
      </c>
      <c r="AR343" s="365"/>
      <c r="AS343" s="259">
        <v>44438</v>
      </c>
      <c r="AT343" s="260" t="s">
        <v>7</v>
      </c>
      <c r="AU343" s="261" t="s">
        <v>292</v>
      </c>
      <c r="AV343" s="261">
        <v>2021</v>
      </c>
      <c r="AW343" s="266" t="s">
        <v>178</v>
      </c>
      <c r="AX343" s="380">
        <v>4.0999999999999996</v>
      </c>
      <c r="AY343" s="380">
        <v>4.1399999999999997</v>
      </c>
    </row>
    <row r="344" spans="1:51" x14ac:dyDescent="0.25">
      <c r="A344" s="256">
        <v>44</v>
      </c>
      <c r="B344" s="257" t="s">
        <v>62</v>
      </c>
      <c r="C344" s="258">
        <v>4214750.0300000012</v>
      </c>
      <c r="D344" s="258">
        <v>1052919.5</v>
      </c>
      <c r="E344" s="258">
        <v>1068536.52</v>
      </c>
      <c r="F344" s="258">
        <v>593439.79</v>
      </c>
      <c r="G344" s="258">
        <v>1154305.3899999999</v>
      </c>
      <c r="H344" s="258">
        <v>7735.28</v>
      </c>
      <c r="I344" s="258">
        <v>2840702.97</v>
      </c>
      <c r="J344" s="258">
        <v>501005.88</v>
      </c>
      <c r="K344" s="258">
        <v>2615382</v>
      </c>
      <c r="L344" s="258">
        <v>1546428.32</v>
      </c>
      <c r="M344" s="258">
        <v>3863.27</v>
      </c>
      <c r="N344" s="258">
        <v>0</v>
      </c>
      <c r="O344" s="258">
        <v>2293961.6200000006</v>
      </c>
      <c r="P344" s="258">
        <v>-879876.26999999932</v>
      </c>
      <c r="Q344" s="258">
        <v>-835.3700000000008</v>
      </c>
      <c r="R344" s="258">
        <v>-880711.63999999932</v>
      </c>
      <c r="S344" s="258">
        <v>888446.90000000014</v>
      </c>
      <c r="T344" s="258">
        <v>6133.17</v>
      </c>
      <c r="U344" s="258">
        <v>0</v>
      </c>
      <c r="V344" s="258">
        <v>0</v>
      </c>
      <c r="W344" s="258">
        <v>0</v>
      </c>
      <c r="X344" s="258">
        <v>1087423.1599999999</v>
      </c>
      <c r="Y344" s="258">
        <v>21441.15</v>
      </c>
      <c r="Z344" s="258">
        <v>5505.02</v>
      </c>
      <c r="AA344" s="258">
        <v>152600.17000000001</v>
      </c>
      <c r="AB344" s="258">
        <v>24569.74</v>
      </c>
      <c r="AC344" s="258">
        <v>0</v>
      </c>
      <c r="AD344" s="258">
        <v>0</v>
      </c>
      <c r="AE344" s="258">
        <v>0</v>
      </c>
      <c r="AF344" s="258">
        <v>993.36</v>
      </c>
      <c r="AG344" s="258">
        <v>1550291.59</v>
      </c>
      <c r="AH344" s="258">
        <v>1068536.52</v>
      </c>
      <c r="AI344" s="258">
        <v>2618069.1300000004</v>
      </c>
      <c r="AJ344" s="258">
        <v>324473.64999999997</v>
      </c>
      <c r="AK344" s="258">
        <v>366.14</v>
      </c>
      <c r="AL344" s="258">
        <v>225320.9700000002</v>
      </c>
      <c r="AM344" s="258">
        <v>1.0861522217404571</v>
      </c>
      <c r="AN344" s="258">
        <v>430513.82999999996</v>
      </c>
      <c r="AO344" s="258">
        <v>162925.96</v>
      </c>
      <c r="AP344" s="258">
        <v>2936522.0200000009</v>
      </c>
      <c r="AQ344" s="258">
        <v>2068653.12</v>
      </c>
      <c r="AR344" s="365"/>
      <c r="AS344" s="259">
        <v>44438</v>
      </c>
      <c r="AT344" s="260" t="s">
        <v>7</v>
      </c>
      <c r="AU344" s="261" t="s">
        <v>292</v>
      </c>
      <c r="AV344" s="261">
        <v>2021</v>
      </c>
      <c r="AW344" s="266" t="s">
        <v>167</v>
      </c>
      <c r="AX344" s="380">
        <v>4.0999999999999996</v>
      </c>
      <c r="AY344" s="380">
        <v>4.1399999999999997</v>
      </c>
    </row>
    <row r="345" spans="1:51" ht="30" x14ac:dyDescent="0.25">
      <c r="A345" s="256">
        <v>113</v>
      </c>
      <c r="B345" s="257" t="s">
        <v>63</v>
      </c>
      <c r="C345" s="258">
        <v>204191.12</v>
      </c>
      <c r="D345" s="258">
        <v>32126.65</v>
      </c>
      <c r="E345" s="258">
        <v>318.01</v>
      </c>
      <c r="F345" s="258">
        <v>13518.94</v>
      </c>
      <c r="G345" s="258">
        <v>289154.37</v>
      </c>
      <c r="H345" s="258">
        <v>1238107.1000000001</v>
      </c>
      <c r="I345" s="258">
        <v>11051960.199999999</v>
      </c>
      <c r="J345" s="258">
        <v>1803035.6</v>
      </c>
      <c r="K345" s="258">
        <v>226047.55</v>
      </c>
      <c r="L345" s="258">
        <v>76130.37</v>
      </c>
      <c r="M345" s="258">
        <v>23791.66</v>
      </c>
      <c r="N345" s="258">
        <v>10033.459999999999</v>
      </c>
      <c r="O345" s="258">
        <v>55525.140000000007</v>
      </c>
      <c r="P345" s="258">
        <v>-186133.97999999998</v>
      </c>
      <c r="Q345" s="258">
        <v>-23454.730000000003</v>
      </c>
      <c r="R345" s="258">
        <v>-209588.71</v>
      </c>
      <c r="S345" s="258">
        <v>1447695.8099999998</v>
      </c>
      <c r="T345" s="258">
        <v>1390.84</v>
      </c>
      <c r="U345" s="258">
        <v>0</v>
      </c>
      <c r="V345" s="258">
        <v>0</v>
      </c>
      <c r="W345" s="258">
        <v>0</v>
      </c>
      <c r="X345" s="258">
        <v>1463684.07</v>
      </c>
      <c r="Y345" s="258">
        <v>5857.36</v>
      </c>
      <c r="Z345" s="258">
        <v>9667.0499999999993</v>
      </c>
      <c r="AA345" s="258">
        <v>472.36</v>
      </c>
      <c r="AB345" s="258">
        <v>1117.9000000000001</v>
      </c>
      <c r="AC345" s="258">
        <v>0</v>
      </c>
      <c r="AD345" s="258">
        <v>0</v>
      </c>
      <c r="AE345" s="258">
        <v>0</v>
      </c>
      <c r="AF345" s="258">
        <v>264.43</v>
      </c>
      <c r="AG345" s="258">
        <v>99922.03</v>
      </c>
      <c r="AH345" s="258">
        <v>10351.469999999999</v>
      </c>
      <c r="AI345" s="258">
        <v>109547.54000000001</v>
      </c>
      <c r="AJ345" s="258">
        <v>54022.399999999994</v>
      </c>
      <c r="AK345" s="258">
        <v>0</v>
      </c>
      <c r="AL345" s="258">
        <v>10825912.649999999</v>
      </c>
      <c r="AM345" s="258">
        <v>48.89219193041464</v>
      </c>
      <c r="AN345" s="258">
        <v>10523.41</v>
      </c>
      <c r="AO345" s="258">
        <v>2995.53</v>
      </c>
      <c r="AP345" s="258">
        <v>158320</v>
      </c>
      <c r="AQ345" s="258">
        <v>41780.67</v>
      </c>
      <c r="AR345" s="365"/>
      <c r="AS345" s="259">
        <v>44438</v>
      </c>
      <c r="AT345" s="260" t="s">
        <v>7</v>
      </c>
      <c r="AU345" s="261" t="s">
        <v>292</v>
      </c>
      <c r="AV345" s="261">
        <v>2021</v>
      </c>
      <c r="AW345" s="266" t="s">
        <v>171</v>
      </c>
      <c r="AX345" s="380">
        <v>4.0999999999999996</v>
      </c>
      <c r="AY345" s="380">
        <v>4.1399999999999997</v>
      </c>
    </row>
    <row r="346" spans="1:51" x14ac:dyDescent="0.25">
      <c r="A346" s="256">
        <v>98</v>
      </c>
      <c r="B346" s="257" t="s">
        <v>64</v>
      </c>
      <c r="C346" s="258">
        <v>15159044.319999998</v>
      </c>
      <c r="D346" s="258">
        <v>5479519.7500000009</v>
      </c>
      <c r="E346" s="258">
        <v>1928533.26</v>
      </c>
      <c r="F346" s="258">
        <v>3313668.4899999998</v>
      </c>
      <c r="G346" s="258">
        <v>3207143.16</v>
      </c>
      <c r="H346" s="258">
        <v>50638.12</v>
      </c>
      <c r="I346" s="258">
        <v>4850090.75</v>
      </c>
      <c r="J346" s="258">
        <v>2259341.94</v>
      </c>
      <c r="K346" s="258">
        <v>4562262.88</v>
      </c>
      <c r="L346" s="258">
        <v>2633729.63</v>
      </c>
      <c r="M346" s="258">
        <v>5680412.0999999996</v>
      </c>
      <c r="N346" s="258">
        <v>10015132.91</v>
      </c>
      <c r="O346" s="258">
        <v>17973366.489999998</v>
      </c>
      <c r="P346" s="258">
        <v>-14814653.570000002</v>
      </c>
      <c r="Q346" s="258">
        <v>13310361.310000001</v>
      </c>
      <c r="R346" s="258">
        <v>-1504292.2600000016</v>
      </c>
      <c r="S346" s="258">
        <v>1554930.36</v>
      </c>
      <c r="T346" s="258">
        <v>4699.55</v>
      </c>
      <c r="U346" s="258">
        <v>2989.55</v>
      </c>
      <c r="V346" s="258">
        <v>0</v>
      </c>
      <c r="W346" s="258">
        <v>0</v>
      </c>
      <c r="X346" s="258">
        <v>2651425.85</v>
      </c>
      <c r="Y346" s="258">
        <v>57299.88</v>
      </c>
      <c r="Z346" s="258">
        <v>248729.61</v>
      </c>
      <c r="AA346" s="258">
        <v>229113.5</v>
      </c>
      <c r="AB346" s="258">
        <v>11121.2</v>
      </c>
      <c r="AC346" s="258">
        <v>0</v>
      </c>
      <c r="AD346" s="258">
        <v>0</v>
      </c>
      <c r="AE346" s="258">
        <v>0</v>
      </c>
      <c r="AF346" s="258">
        <v>557920.4</v>
      </c>
      <c r="AG346" s="258">
        <v>8314141.7400000002</v>
      </c>
      <c r="AH346" s="258">
        <v>11943666.17</v>
      </c>
      <c r="AI346" s="258">
        <v>20257585.75</v>
      </c>
      <c r="AJ346" s="258">
        <v>2284219.2600000002</v>
      </c>
      <c r="AK346" s="258">
        <v>0</v>
      </c>
      <c r="AL346" s="258">
        <v>287827.87000000011</v>
      </c>
      <c r="AM346" s="258">
        <v>1.0630888393699927</v>
      </c>
      <c r="AN346" s="258">
        <v>1759352.3699999999</v>
      </c>
      <c r="AO346" s="258">
        <v>1554316.12</v>
      </c>
      <c r="AP346" s="258">
        <v>8435869.0199999996</v>
      </c>
      <c r="AQ346" s="258">
        <v>16729710.930000003</v>
      </c>
      <c r="AR346" s="365"/>
      <c r="AS346" s="259">
        <v>44438</v>
      </c>
      <c r="AT346" s="260" t="s">
        <v>7</v>
      </c>
      <c r="AU346" s="261" t="s">
        <v>292</v>
      </c>
      <c r="AV346" s="261">
        <v>2021</v>
      </c>
      <c r="AW346" s="266" t="s">
        <v>165</v>
      </c>
      <c r="AX346" s="380">
        <v>4.0999999999999996</v>
      </c>
      <c r="AY346" s="380">
        <v>4.1399999999999997</v>
      </c>
    </row>
    <row r="347" spans="1:51" x14ac:dyDescent="0.25">
      <c r="A347" s="256">
        <v>1</v>
      </c>
      <c r="B347" s="257" t="s">
        <v>65</v>
      </c>
      <c r="C347" s="258">
        <v>1473560.18</v>
      </c>
      <c r="D347" s="258">
        <v>134844.42000000001</v>
      </c>
      <c r="E347" s="258">
        <v>7880.57</v>
      </c>
      <c r="F347" s="258">
        <v>300718.46999999997</v>
      </c>
      <c r="G347" s="258">
        <v>345029.30999999994</v>
      </c>
      <c r="H347" s="258">
        <v>64980.5</v>
      </c>
      <c r="I347" s="258">
        <v>15334334.93</v>
      </c>
      <c r="J347" s="258">
        <v>154970.96</v>
      </c>
      <c r="K347" s="258">
        <v>135249.31</v>
      </c>
      <c r="L347" s="258">
        <v>127368.73999999999</v>
      </c>
      <c r="M347" s="258">
        <v>628066.19999999995</v>
      </c>
      <c r="N347" s="258">
        <v>2.0499999999999998</v>
      </c>
      <c r="O347" s="258">
        <v>675688.77999999991</v>
      </c>
      <c r="P347" s="258">
        <v>17279.199999999837</v>
      </c>
      <c r="Q347" s="258">
        <v>-111819.6100000001</v>
      </c>
      <c r="R347" s="258">
        <v>-94540.410000000265</v>
      </c>
      <c r="S347" s="258">
        <v>159520.92000000001</v>
      </c>
      <c r="T347" s="258">
        <v>45203.08</v>
      </c>
      <c r="U347" s="258">
        <v>0</v>
      </c>
      <c r="V347" s="258">
        <v>0</v>
      </c>
      <c r="W347" s="258">
        <v>0</v>
      </c>
      <c r="X347" s="258">
        <v>144922.89000000001</v>
      </c>
      <c r="Y347" s="258">
        <v>6946.94</v>
      </c>
      <c r="Z347" s="258">
        <v>22134.06</v>
      </c>
      <c r="AA347" s="258">
        <v>802.93</v>
      </c>
      <c r="AB347" s="258">
        <v>507.55</v>
      </c>
      <c r="AC347" s="258">
        <v>0</v>
      </c>
      <c r="AD347" s="258">
        <v>0</v>
      </c>
      <c r="AE347" s="258">
        <v>0</v>
      </c>
      <c r="AF347" s="258">
        <v>213.56</v>
      </c>
      <c r="AG347" s="258">
        <v>755434.94000000006</v>
      </c>
      <c r="AH347" s="258">
        <v>7882.62</v>
      </c>
      <c r="AI347" s="258">
        <v>763044.91999999993</v>
      </c>
      <c r="AJ347" s="258">
        <v>87356.14</v>
      </c>
      <c r="AK347" s="258">
        <v>0</v>
      </c>
      <c r="AL347" s="258">
        <v>15199085.619999999</v>
      </c>
      <c r="AM347" s="258">
        <v>113.37828584855627</v>
      </c>
      <c r="AN347" s="258">
        <v>163435.76999999999</v>
      </c>
      <c r="AO347" s="258">
        <v>137282.70000000001</v>
      </c>
      <c r="AP347" s="258">
        <v>805754.01999999979</v>
      </c>
      <c r="AQ347" s="258">
        <v>142727.05000000002</v>
      </c>
      <c r="AR347" s="365"/>
      <c r="AS347" s="259">
        <v>44438</v>
      </c>
      <c r="AT347" s="260" t="s">
        <v>7</v>
      </c>
      <c r="AU347" s="261" t="s">
        <v>292</v>
      </c>
      <c r="AV347" s="261">
        <v>2021</v>
      </c>
      <c r="AW347" s="266" t="s">
        <v>177</v>
      </c>
      <c r="AX347" s="380">
        <v>4.0999999999999996</v>
      </c>
      <c r="AY347" s="380">
        <v>4.1399999999999997</v>
      </c>
    </row>
    <row r="348" spans="1:51" x14ac:dyDescent="0.25">
      <c r="A348" s="256">
        <v>109</v>
      </c>
      <c r="B348" s="257" t="s">
        <v>66</v>
      </c>
      <c r="C348" s="258">
        <v>25850873.150000006</v>
      </c>
      <c r="D348" s="258">
        <v>29781525.400000002</v>
      </c>
      <c r="E348" s="258">
        <v>1406113.13</v>
      </c>
      <c r="F348" s="258">
        <v>2229486.63</v>
      </c>
      <c r="G348" s="258">
        <v>4046664.86</v>
      </c>
      <c r="H348" s="258">
        <v>-2996286.5</v>
      </c>
      <c r="I348" s="258">
        <v>34081422.75</v>
      </c>
      <c r="J348" s="258">
        <v>3637938.45</v>
      </c>
      <c r="K348" s="258">
        <v>9806609.0899999999</v>
      </c>
      <c r="L348" s="258">
        <v>7817523.8799999999</v>
      </c>
      <c r="M348" s="258">
        <v>841632.23</v>
      </c>
      <c r="N348" s="258">
        <v>2692924.7</v>
      </c>
      <c r="O348" s="258">
        <v>8359178.2800000012</v>
      </c>
      <c r="P348" s="258">
        <v>-18565982.020000011</v>
      </c>
      <c r="Q348" s="258">
        <v>12465258.020000003</v>
      </c>
      <c r="R348" s="258">
        <v>-6100724.0000000075</v>
      </c>
      <c r="S348" s="258">
        <v>3104437.49</v>
      </c>
      <c r="T348" s="258">
        <v>121505.95</v>
      </c>
      <c r="U348" s="258">
        <v>0</v>
      </c>
      <c r="V348" s="258">
        <v>0</v>
      </c>
      <c r="W348" s="258">
        <v>55148.57</v>
      </c>
      <c r="X348" s="258">
        <v>7427229.8200000003</v>
      </c>
      <c r="Y348" s="258">
        <v>73663.16</v>
      </c>
      <c r="Z348" s="258">
        <v>2353.88</v>
      </c>
      <c r="AA348" s="258">
        <v>930827.66</v>
      </c>
      <c r="AB348" s="258">
        <v>3380.63</v>
      </c>
      <c r="AC348" s="258">
        <v>0</v>
      </c>
      <c r="AD348" s="258">
        <v>0</v>
      </c>
      <c r="AE348" s="258">
        <v>0</v>
      </c>
      <c r="AF348" s="258">
        <v>3489221.53</v>
      </c>
      <c r="AG348" s="258">
        <v>8659156.1099999994</v>
      </c>
      <c r="AH348" s="258">
        <v>4099037.83</v>
      </c>
      <c r="AI348" s="258">
        <v>12748297.32</v>
      </c>
      <c r="AJ348" s="258">
        <v>4389119.04</v>
      </c>
      <c r="AK348" s="258">
        <v>0</v>
      </c>
      <c r="AL348" s="258">
        <v>24274813.66</v>
      </c>
      <c r="AM348" s="258">
        <v>3.4753524319383264</v>
      </c>
      <c r="AN348" s="258">
        <v>1164413.25</v>
      </c>
      <c r="AO348" s="258">
        <v>1065073.3799999999</v>
      </c>
      <c r="AP348" s="258">
        <v>18086674.930000007</v>
      </c>
      <c r="AQ348" s="258">
        <v>30376505.460000001</v>
      </c>
      <c r="AR348" s="365"/>
      <c r="AS348" s="259">
        <v>44438</v>
      </c>
      <c r="AT348" s="260" t="s">
        <v>7</v>
      </c>
      <c r="AU348" s="261" t="s">
        <v>293</v>
      </c>
      <c r="AV348" s="261">
        <v>2021</v>
      </c>
      <c r="AW348" s="266" t="s">
        <v>157</v>
      </c>
      <c r="AX348" s="380">
        <v>4.0999999999999996</v>
      </c>
      <c r="AY348" s="380">
        <v>4.1399999999999997</v>
      </c>
    </row>
    <row r="349" spans="1:51" x14ac:dyDescent="0.25">
      <c r="A349" s="256">
        <v>25</v>
      </c>
      <c r="B349" s="257" t="s">
        <v>67</v>
      </c>
      <c r="C349" s="258">
        <v>2347760.7799999993</v>
      </c>
      <c r="D349" s="258">
        <v>875721</v>
      </c>
      <c r="E349" s="258">
        <v>105977.53</v>
      </c>
      <c r="F349" s="258">
        <v>0</v>
      </c>
      <c r="G349" s="258">
        <v>1244787.27</v>
      </c>
      <c r="H349" s="258">
        <v>1692880.33</v>
      </c>
      <c r="I349" s="258">
        <v>1270965.8999999999</v>
      </c>
      <c r="J349" s="258">
        <v>46201520.469999999</v>
      </c>
      <c r="K349" s="258">
        <v>735436.18</v>
      </c>
      <c r="L349" s="258">
        <v>629458.65</v>
      </c>
      <c r="M349" s="258">
        <v>0</v>
      </c>
      <c r="N349" s="258">
        <v>0</v>
      </c>
      <c r="O349" s="258">
        <v>604108.93000000005</v>
      </c>
      <c r="P349" s="258">
        <v>-376856.42000000027</v>
      </c>
      <c r="Q349" s="258">
        <v>-476.94</v>
      </c>
      <c r="R349" s="258">
        <v>-377333.36000000028</v>
      </c>
      <c r="S349" s="258">
        <v>2070213.69</v>
      </c>
      <c r="T349" s="258">
        <v>1118946.73</v>
      </c>
      <c r="U349" s="258">
        <v>76.67</v>
      </c>
      <c r="V349" s="258">
        <v>0</v>
      </c>
      <c r="W349" s="258">
        <v>0</v>
      </c>
      <c r="X349" s="258">
        <v>1091884.26</v>
      </c>
      <c r="Y349" s="258">
        <v>25403.82</v>
      </c>
      <c r="Z349" s="258">
        <v>102313.33</v>
      </c>
      <c r="AA349" s="258">
        <v>0</v>
      </c>
      <c r="AB349" s="258">
        <v>355.24</v>
      </c>
      <c r="AC349" s="258">
        <v>0</v>
      </c>
      <c r="AD349" s="258">
        <v>0</v>
      </c>
      <c r="AE349" s="258">
        <v>9527.5499999999993</v>
      </c>
      <c r="AF349" s="258">
        <v>3094.03</v>
      </c>
      <c r="AG349" s="258">
        <v>629458.65</v>
      </c>
      <c r="AH349" s="258">
        <v>105977.53</v>
      </c>
      <c r="AI349" s="258">
        <v>733435.53</v>
      </c>
      <c r="AJ349" s="258">
        <v>129326.6</v>
      </c>
      <c r="AK349" s="258">
        <v>0</v>
      </c>
      <c r="AL349" s="258">
        <v>535529.71999999986</v>
      </c>
      <c r="AM349" s="258">
        <v>1.7281797313806344</v>
      </c>
      <c r="AN349" s="258">
        <v>0</v>
      </c>
      <c r="AO349" s="258">
        <v>0</v>
      </c>
      <c r="AP349" s="258">
        <v>1839047.5399999998</v>
      </c>
      <c r="AQ349" s="258">
        <v>971116.69000000006</v>
      </c>
      <c r="AR349" s="365"/>
      <c r="AS349" s="259">
        <v>44438</v>
      </c>
      <c r="AT349" s="260" t="s">
        <v>7</v>
      </c>
      <c r="AU349" s="261" t="s">
        <v>292</v>
      </c>
      <c r="AV349" s="261">
        <v>2021</v>
      </c>
      <c r="AW349" s="266" t="s">
        <v>174</v>
      </c>
      <c r="AX349" s="380">
        <v>4.0999999999999996</v>
      </c>
      <c r="AY349" s="380">
        <v>4.1399999999999997</v>
      </c>
    </row>
    <row r="350" spans="1:51" x14ac:dyDescent="0.25">
      <c r="A350" s="256">
        <v>121</v>
      </c>
      <c r="B350" s="257" t="s">
        <v>68</v>
      </c>
      <c r="C350" s="258">
        <v>3938581.57</v>
      </c>
      <c r="D350" s="258">
        <v>0</v>
      </c>
      <c r="E350" s="258">
        <v>69.62</v>
      </c>
      <c r="F350" s="258">
        <v>527066.31999999995</v>
      </c>
      <c r="G350" s="258">
        <v>627438.48</v>
      </c>
      <c r="H350" s="258">
        <v>342221.51</v>
      </c>
      <c r="I350" s="258">
        <v>1087881.1399999999</v>
      </c>
      <c r="J350" s="258">
        <v>3248775.32</v>
      </c>
      <c r="K350" s="258">
        <v>18802.82</v>
      </c>
      <c r="L350" s="258">
        <v>18733.200000000004</v>
      </c>
      <c r="M350" s="258">
        <v>1356435.91</v>
      </c>
      <c r="N350" s="258">
        <v>0</v>
      </c>
      <c r="O350" s="258">
        <v>1371901.59</v>
      </c>
      <c r="P350" s="258">
        <v>1412175.1799999995</v>
      </c>
      <c r="Q350" s="258">
        <v>-1426885.5799999998</v>
      </c>
      <c r="R350" s="258">
        <v>-14710.400000000373</v>
      </c>
      <c r="S350" s="258">
        <v>356931.91</v>
      </c>
      <c r="T350" s="258">
        <v>0</v>
      </c>
      <c r="U350" s="258">
        <v>0</v>
      </c>
      <c r="V350" s="258">
        <v>0</v>
      </c>
      <c r="W350" s="258">
        <v>161805.19</v>
      </c>
      <c r="X350" s="258">
        <v>315710.59000000003</v>
      </c>
      <c r="Y350" s="258">
        <v>12724.45</v>
      </c>
      <c r="Z350" s="258">
        <v>8306.94</v>
      </c>
      <c r="AA350" s="258">
        <v>99072.84</v>
      </c>
      <c r="AB350" s="258">
        <v>355.49</v>
      </c>
      <c r="AC350" s="258">
        <v>0</v>
      </c>
      <c r="AD350" s="258">
        <v>0</v>
      </c>
      <c r="AE350" s="258">
        <v>0</v>
      </c>
      <c r="AF350" s="258">
        <v>124.15</v>
      </c>
      <c r="AG350" s="258">
        <v>1375169.1</v>
      </c>
      <c r="AH350" s="258">
        <v>69.62</v>
      </c>
      <c r="AI350" s="258">
        <v>1375232.9000000001</v>
      </c>
      <c r="AJ350" s="258">
        <v>3331.3100000000004</v>
      </c>
      <c r="AK350" s="258">
        <v>0</v>
      </c>
      <c r="AL350" s="258">
        <v>1069078.3199999998</v>
      </c>
      <c r="AM350" s="258">
        <v>57.857339484183754</v>
      </c>
      <c r="AN350" s="258">
        <v>0</v>
      </c>
      <c r="AO350" s="258">
        <v>527066.31999999995</v>
      </c>
      <c r="AP350" s="258">
        <v>2566400.6899999995</v>
      </c>
      <c r="AQ350" s="258">
        <v>-279.27999999999997</v>
      </c>
      <c r="AR350" s="365"/>
      <c r="AS350" s="259">
        <v>44438</v>
      </c>
      <c r="AT350" s="260" t="s">
        <v>7</v>
      </c>
      <c r="AU350" s="261" t="s">
        <v>292</v>
      </c>
      <c r="AV350" s="261">
        <v>2021</v>
      </c>
      <c r="AW350" s="266" t="s">
        <v>188</v>
      </c>
      <c r="AX350" s="380">
        <v>4.0999999999999996</v>
      </c>
      <c r="AY350" s="380">
        <v>4.1399999999999997</v>
      </c>
    </row>
    <row r="351" spans="1:51" x14ac:dyDescent="0.25">
      <c r="A351" s="256">
        <v>122</v>
      </c>
      <c r="B351" s="257" t="s">
        <v>69</v>
      </c>
      <c r="C351" s="258">
        <v>1161281.93</v>
      </c>
      <c r="D351" s="258">
        <v>0</v>
      </c>
      <c r="E351" s="258">
        <v>0</v>
      </c>
      <c r="F351" s="258">
        <v>1719.02</v>
      </c>
      <c r="G351" s="258">
        <v>59412.1</v>
      </c>
      <c r="H351" s="258">
        <v>68979.990000000005</v>
      </c>
      <c r="I351" s="258">
        <v>462046.34</v>
      </c>
      <c r="J351" s="258">
        <v>0</v>
      </c>
      <c r="K351" s="258">
        <v>482.54</v>
      </c>
      <c r="L351" s="258">
        <v>482.54</v>
      </c>
      <c r="M351" s="258">
        <v>279076.86</v>
      </c>
      <c r="N351" s="258">
        <v>0</v>
      </c>
      <c r="O351" s="258">
        <v>278304.56</v>
      </c>
      <c r="P351" s="258">
        <v>821846.25000000012</v>
      </c>
      <c r="Q351" s="258">
        <v>-778032.1</v>
      </c>
      <c r="R351" s="258">
        <v>43814.15000000014</v>
      </c>
      <c r="S351" s="258">
        <v>25165.83</v>
      </c>
      <c r="T351" s="258">
        <v>0</v>
      </c>
      <c r="U351" s="258">
        <v>0</v>
      </c>
      <c r="V351" s="258">
        <v>0</v>
      </c>
      <c r="W351" s="258">
        <v>0</v>
      </c>
      <c r="X351" s="258">
        <v>28058.560000000001</v>
      </c>
      <c r="Y351" s="258">
        <v>1212.49</v>
      </c>
      <c r="Z351" s="258">
        <v>408.36</v>
      </c>
      <c r="AA351" s="258">
        <v>0</v>
      </c>
      <c r="AB351" s="258">
        <v>1271.8800000000001</v>
      </c>
      <c r="AC351" s="258">
        <v>0</v>
      </c>
      <c r="AD351" s="258">
        <v>0</v>
      </c>
      <c r="AE351" s="258">
        <v>0</v>
      </c>
      <c r="AF351" s="258">
        <v>0</v>
      </c>
      <c r="AG351" s="258">
        <v>279559.39999999997</v>
      </c>
      <c r="AH351" s="258">
        <v>0</v>
      </c>
      <c r="AI351" s="258">
        <v>279559.15999999997</v>
      </c>
      <c r="AJ351" s="258">
        <v>1254.5999999999999</v>
      </c>
      <c r="AK351" s="258">
        <v>0</v>
      </c>
      <c r="AL351" s="258">
        <v>461563.80000000005</v>
      </c>
      <c r="AM351" s="258">
        <v>957.52961412525383</v>
      </c>
      <c r="AN351" s="258">
        <v>1719.02</v>
      </c>
      <c r="AO351" s="258">
        <v>0</v>
      </c>
      <c r="AP351" s="258">
        <v>882977.37000000011</v>
      </c>
      <c r="AQ351" s="258">
        <v>0</v>
      </c>
      <c r="AR351" s="365"/>
      <c r="AS351" s="259">
        <v>44438</v>
      </c>
      <c r="AT351" s="260" t="s">
        <v>7</v>
      </c>
      <c r="AU351" s="261" t="s">
        <v>292</v>
      </c>
      <c r="AV351" s="261">
        <v>2021</v>
      </c>
      <c r="AW351" s="266" t="s">
        <v>267</v>
      </c>
      <c r="AX351" s="380">
        <v>4.0999999999999996</v>
      </c>
      <c r="AY351" s="380">
        <v>4.1399999999999997</v>
      </c>
    </row>
    <row r="352" spans="1:51" x14ac:dyDescent="0.25">
      <c r="A352" s="256">
        <v>13</v>
      </c>
      <c r="B352" s="257" t="s">
        <v>70</v>
      </c>
      <c r="C352" s="258">
        <v>173253485.09999999</v>
      </c>
      <c r="D352" s="258">
        <v>85354383.159999996</v>
      </c>
      <c r="E352" s="258">
        <v>14497162.16</v>
      </c>
      <c r="F352" s="258">
        <v>29017412.32</v>
      </c>
      <c r="G352" s="258">
        <v>36382968.460000001</v>
      </c>
      <c r="H352" s="258">
        <v>-6687862.8799999999</v>
      </c>
      <c r="I352" s="258">
        <v>134452421.30000001</v>
      </c>
      <c r="J352" s="258">
        <v>54029807.109999999</v>
      </c>
      <c r="K352" s="258">
        <v>60165687.909999996</v>
      </c>
      <c r="L352" s="258">
        <v>45668515.609999999</v>
      </c>
      <c r="M352" s="258">
        <v>29794010.190000001</v>
      </c>
      <c r="N352" s="258">
        <v>7454330.3399999999</v>
      </c>
      <c r="O352" s="258">
        <v>83624523.840000004</v>
      </c>
      <c r="P352" s="258">
        <v>-61125802.679999962</v>
      </c>
      <c r="Q352" s="258">
        <v>8262280.2699999958</v>
      </c>
      <c r="R352" s="258">
        <v>-52863522.409999967</v>
      </c>
      <c r="S352" s="258">
        <v>46175659.520000003</v>
      </c>
      <c r="T352" s="258">
        <v>2284682.2599999998</v>
      </c>
      <c r="U352" s="258">
        <v>33302.65</v>
      </c>
      <c r="V352" s="258">
        <v>0</v>
      </c>
      <c r="W352" s="258">
        <v>7723.93</v>
      </c>
      <c r="X352" s="258">
        <v>54359692.18</v>
      </c>
      <c r="Y352" s="258">
        <v>742509.56</v>
      </c>
      <c r="Z352" s="258">
        <v>4276914.78</v>
      </c>
      <c r="AA352" s="258">
        <v>221046.13</v>
      </c>
      <c r="AB352" s="258">
        <v>3563.93</v>
      </c>
      <c r="AC352" s="258">
        <v>0</v>
      </c>
      <c r="AD352" s="258">
        <v>0</v>
      </c>
      <c r="AE352" s="258">
        <v>0</v>
      </c>
      <c r="AF352" s="258">
        <v>5265707.1100000003</v>
      </c>
      <c r="AG352" s="258">
        <v>75462525.790000007</v>
      </c>
      <c r="AH352" s="258">
        <v>21951492.489999998</v>
      </c>
      <c r="AI352" s="258">
        <v>97370476.960000008</v>
      </c>
      <c r="AJ352" s="258">
        <v>13745955.92</v>
      </c>
      <c r="AK352" s="258">
        <v>2.8</v>
      </c>
      <c r="AL352" s="258">
        <v>74286733.390000015</v>
      </c>
      <c r="AM352" s="258">
        <v>2.2347026348493388</v>
      </c>
      <c r="AN352" s="258">
        <v>21598061.07</v>
      </c>
      <c r="AO352" s="258">
        <v>7419351.2400000002</v>
      </c>
      <c r="AP352" s="258">
        <v>108332232.51000001</v>
      </c>
      <c r="AQ352" s="258">
        <v>104057654.40999997</v>
      </c>
      <c r="AR352" s="365"/>
      <c r="AS352" s="259">
        <v>44438</v>
      </c>
      <c r="AT352" s="260" t="s">
        <v>7</v>
      </c>
      <c r="AU352" s="261" t="s">
        <v>293</v>
      </c>
      <c r="AV352" s="261">
        <v>2021</v>
      </c>
      <c r="AW352" s="266" t="s">
        <v>149</v>
      </c>
      <c r="AX352" s="380">
        <v>4.0999999999999996</v>
      </c>
      <c r="AY352" s="380">
        <v>4.1399999999999997</v>
      </c>
    </row>
    <row r="353" spans="1:51" x14ac:dyDescent="0.25">
      <c r="A353" s="256">
        <v>110</v>
      </c>
      <c r="B353" s="257" t="s">
        <v>71</v>
      </c>
      <c r="C353" s="258">
        <v>814658.43</v>
      </c>
      <c r="D353" s="258">
        <v>51183.32</v>
      </c>
      <c r="E353" s="258">
        <v>4679.09</v>
      </c>
      <c r="F353" s="258">
        <v>174911.46999999997</v>
      </c>
      <c r="G353" s="258">
        <v>790046.41999999993</v>
      </c>
      <c r="H353" s="258">
        <v>800375.62</v>
      </c>
      <c r="I353" s="258">
        <v>1075824</v>
      </c>
      <c r="J353" s="258">
        <v>43676165.25</v>
      </c>
      <c r="K353" s="258">
        <v>210751.85</v>
      </c>
      <c r="L353" s="258">
        <v>206072.75</v>
      </c>
      <c r="M353" s="258">
        <v>220339.20000000001</v>
      </c>
      <c r="N353" s="258">
        <v>98231.15</v>
      </c>
      <c r="O353" s="258">
        <v>332570.37</v>
      </c>
      <c r="P353" s="258">
        <v>-534053.14999999979</v>
      </c>
      <c r="Q353" s="258">
        <v>-279609.25</v>
      </c>
      <c r="R353" s="258">
        <v>-813662.39999999979</v>
      </c>
      <c r="S353" s="258">
        <v>1614038.0199999998</v>
      </c>
      <c r="T353" s="258">
        <v>2660.6</v>
      </c>
      <c r="U353" s="258">
        <v>0</v>
      </c>
      <c r="V353" s="258">
        <v>0</v>
      </c>
      <c r="W353" s="258">
        <v>0</v>
      </c>
      <c r="X353" s="258">
        <v>1641008.79</v>
      </c>
      <c r="Y353" s="258">
        <v>15789.06</v>
      </c>
      <c r="Z353" s="258">
        <v>9954.9500000000007</v>
      </c>
      <c r="AA353" s="258">
        <v>3327.77</v>
      </c>
      <c r="AB353" s="258">
        <v>0</v>
      </c>
      <c r="AC353" s="258">
        <v>0</v>
      </c>
      <c r="AD353" s="258">
        <v>0</v>
      </c>
      <c r="AE353" s="258">
        <v>0</v>
      </c>
      <c r="AF353" s="258">
        <v>559.6</v>
      </c>
      <c r="AG353" s="258">
        <v>426411.93</v>
      </c>
      <c r="AH353" s="258">
        <v>102910.23999999999</v>
      </c>
      <c r="AI353" s="258">
        <v>529321.53</v>
      </c>
      <c r="AJ353" s="258">
        <v>196751.16</v>
      </c>
      <c r="AK353" s="258">
        <v>0</v>
      </c>
      <c r="AL353" s="258">
        <v>865072.15</v>
      </c>
      <c r="AM353" s="258">
        <v>5.1046954036227916</v>
      </c>
      <c r="AN353" s="258">
        <v>102071.73</v>
      </c>
      <c r="AO353" s="258">
        <v>72839.739999999991</v>
      </c>
      <c r="AP353" s="258">
        <v>442111.78000000009</v>
      </c>
      <c r="AQ353" s="258">
        <v>11207.040000000008</v>
      </c>
      <c r="AR353" s="365"/>
      <c r="AS353" s="259">
        <v>44438</v>
      </c>
      <c r="AT353" s="260" t="s">
        <v>7</v>
      </c>
      <c r="AU353" s="261" t="s">
        <v>292</v>
      </c>
      <c r="AV353" s="261">
        <v>2021</v>
      </c>
      <c r="AW353" s="266" t="s">
        <v>173</v>
      </c>
      <c r="AX353" s="380">
        <v>4.0999999999999996</v>
      </c>
      <c r="AY353" s="380">
        <v>4.1399999999999997</v>
      </c>
    </row>
    <row r="354" spans="1:51" x14ac:dyDescent="0.25">
      <c r="A354" s="256">
        <v>52</v>
      </c>
      <c r="B354" s="257" t="s">
        <v>72</v>
      </c>
      <c r="C354" s="258">
        <v>2569426.5300000003</v>
      </c>
      <c r="D354" s="258">
        <v>246407.52</v>
      </c>
      <c r="E354" s="258">
        <v>750548.55</v>
      </c>
      <c r="F354" s="258">
        <v>265299.77</v>
      </c>
      <c r="G354" s="258">
        <v>1176061.92</v>
      </c>
      <c r="H354" s="258">
        <v>1641.15</v>
      </c>
      <c r="I354" s="258">
        <v>300714619.00999999</v>
      </c>
      <c r="J354" s="258">
        <v>83544641.879999995</v>
      </c>
      <c r="K354" s="258">
        <v>1412346.62</v>
      </c>
      <c r="L354" s="258">
        <v>661798.06999999995</v>
      </c>
      <c r="M354" s="258">
        <v>408877.02</v>
      </c>
      <c r="N354" s="258">
        <v>143515.36000000002</v>
      </c>
      <c r="O354" s="258">
        <v>1142617.9500000002</v>
      </c>
      <c r="P354" s="258">
        <v>-260960.62999999942</v>
      </c>
      <c r="Q354" s="258">
        <v>223442.1400000001</v>
      </c>
      <c r="R354" s="258">
        <v>-37518.489999999321</v>
      </c>
      <c r="S354" s="258">
        <v>39159.659999999683</v>
      </c>
      <c r="T354" s="258">
        <v>489074.85</v>
      </c>
      <c r="U354" s="258">
        <v>0</v>
      </c>
      <c r="V354" s="258">
        <v>0</v>
      </c>
      <c r="W354" s="258">
        <v>1.6</v>
      </c>
      <c r="X354" s="258">
        <v>3726324.94</v>
      </c>
      <c r="Y354" s="258">
        <v>24001.26</v>
      </c>
      <c r="Z354" s="258">
        <v>22070.05</v>
      </c>
      <c r="AA354" s="258">
        <v>22658.21</v>
      </c>
      <c r="AB354" s="258">
        <v>58.32</v>
      </c>
      <c r="AC354" s="258">
        <v>0</v>
      </c>
      <c r="AD354" s="258">
        <v>0</v>
      </c>
      <c r="AE354" s="258">
        <v>0</v>
      </c>
      <c r="AF354" s="258">
        <v>4107453.88</v>
      </c>
      <c r="AG354" s="258">
        <v>1070675.0899999999</v>
      </c>
      <c r="AH354" s="258">
        <v>894063.91</v>
      </c>
      <c r="AI354" s="258">
        <v>1959739</v>
      </c>
      <c r="AJ354" s="258">
        <v>817121.05</v>
      </c>
      <c r="AK354" s="258">
        <v>0</v>
      </c>
      <c r="AL354" s="258">
        <v>299302272.38999999</v>
      </c>
      <c r="AM354" s="258">
        <v>212.91842579691942</v>
      </c>
      <c r="AN354" s="258">
        <v>209657.88</v>
      </c>
      <c r="AO354" s="258">
        <v>55641.89</v>
      </c>
      <c r="AP354" s="258">
        <v>1723613.1700000002</v>
      </c>
      <c r="AQ354" s="258">
        <v>543212.13000000024</v>
      </c>
      <c r="AR354" s="365"/>
      <c r="AS354" s="259">
        <v>44438</v>
      </c>
      <c r="AT354" s="260" t="s">
        <v>7</v>
      </c>
      <c r="AU354" s="261" t="s">
        <v>292</v>
      </c>
      <c r="AV354" s="261">
        <v>2021</v>
      </c>
      <c r="AW354" s="266" t="s">
        <v>170</v>
      </c>
      <c r="AX354" s="380">
        <v>4.0999999999999996</v>
      </c>
      <c r="AY354" s="380">
        <v>4.1399999999999997</v>
      </c>
    </row>
    <row r="355" spans="1:51" x14ac:dyDescent="0.25">
      <c r="A355" s="256">
        <v>96</v>
      </c>
      <c r="B355" s="257" t="s">
        <v>73</v>
      </c>
      <c r="C355" s="258">
        <v>24535111.560000002</v>
      </c>
      <c r="D355" s="258">
        <v>2088884.95</v>
      </c>
      <c r="E355" s="258">
        <v>5279272.28</v>
      </c>
      <c r="F355" s="258">
        <v>2682508.63</v>
      </c>
      <c r="G355" s="258">
        <v>5598580.54</v>
      </c>
      <c r="H355" s="258">
        <v>424029.03</v>
      </c>
      <c r="I355" s="258">
        <v>32225887.969999999</v>
      </c>
      <c r="J355" s="258">
        <v>3171389.04</v>
      </c>
      <c r="K355" s="258">
        <v>14719412.85</v>
      </c>
      <c r="L355" s="258">
        <v>9440140.5700000003</v>
      </c>
      <c r="M355" s="258">
        <v>1434009.07</v>
      </c>
      <c r="N355" s="258">
        <v>363.44</v>
      </c>
      <c r="O355" s="258">
        <v>13922213.560000001</v>
      </c>
      <c r="P355" s="258">
        <v>242923.88000000222</v>
      </c>
      <c r="Q355" s="258">
        <v>-2211363.4</v>
      </c>
      <c r="R355" s="258">
        <v>-1968439.5199999977</v>
      </c>
      <c r="S355" s="258">
        <v>2392468.5299999998</v>
      </c>
      <c r="T355" s="258">
        <v>363149.42</v>
      </c>
      <c r="U355" s="258">
        <v>0</v>
      </c>
      <c r="V355" s="258">
        <v>0</v>
      </c>
      <c r="W355" s="258">
        <v>4935.6000000000004</v>
      </c>
      <c r="X355" s="258">
        <v>5092462.32</v>
      </c>
      <c r="Y355" s="258">
        <v>88043.21</v>
      </c>
      <c r="Z355" s="258">
        <v>325359.96000000002</v>
      </c>
      <c r="AA355" s="258">
        <v>174216.12</v>
      </c>
      <c r="AB355" s="258">
        <v>54766.62</v>
      </c>
      <c r="AC355" s="258">
        <v>0</v>
      </c>
      <c r="AD355" s="258">
        <v>0</v>
      </c>
      <c r="AE355" s="258">
        <v>0</v>
      </c>
      <c r="AF355" s="258">
        <v>2425692.9</v>
      </c>
      <c r="AG355" s="258">
        <v>10874149.630000001</v>
      </c>
      <c r="AH355" s="258">
        <v>5279635.72</v>
      </c>
      <c r="AI355" s="258">
        <v>16150760.710000001</v>
      </c>
      <c r="AJ355" s="258">
        <v>2228547.15</v>
      </c>
      <c r="AK355" s="258">
        <v>0</v>
      </c>
      <c r="AL355" s="258">
        <v>17506475.119999997</v>
      </c>
      <c r="AM355" s="258">
        <v>2.1893460220459811</v>
      </c>
      <c r="AN355" s="258">
        <v>2027081.45</v>
      </c>
      <c r="AO355" s="258">
        <v>655427.18000000005</v>
      </c>
      <c r="AP355" s="258">
        <v>14550595.930000002</v>
      </c>
      <c r="AQ355" s="258">
        <v>6026582.8799999999</v>
      </c>
      <c r="AR355" s="365"/>
      <c r="AS355" s="259">
        <v>44438</v>
      </c>
      <c r="AT355" s="260" t="s">
        <v>7</v>
      </c>
      <c r="AU355" s="261" t="s">
        <v>292</v>
      </c>
      <c r="AV355" s="261">
        <v>2021</v>
      </c>
      <c r="AW355" s="266" t="s">
        <v>153</v>
      </c>
      <c r="AX355" s="380">
        <v>4.0999999999999996</v>
      </c>
      <c r="AY355" s="380">
        <v>4.1399999999999997</v>
      </c>
    </row>
    <row r="356" spans="1:51" x14ac:dyDescent="0.25">
      <c r="A356" s="256">
        <v>103</v>
      </c>
      <c r="B356" s="257" t="s">
        <v>74</v>
      </c>
      <c r="C356" s="258">
        <v>45552.47</v>
      </c>
      <c r="D356" s="258">
        <v>0</v>
      </c>
      <c r="E356" s="258">
        <v>0</v>
      </c>
      <c r="F356" s="258">
        <v>1799.8</v>
      </c>
      <c r="G356" s="258">
        <v>266362.90999999997</v>
      </c>
      <c r="H356" s="258">
        <v>18121394.210000001</v>
      </c>
      <c r="I356" s="258">
        <v>9541654.0299999993</v>
      </c>
      <c r="J356" s="258">
        <v>25362735.859999999</v>
      </c>
      <c r="K356" s="258">
        <v>16992.48</v>
      </c>
      <c r="L356" s="258">
        <v>16992.48</v>
      </c>
      <c r="M356" s="258">
        <v>0</v>
      </c>
      <c r="N356" s="258">
        <v>0</v>
      </c>
      <c r="O356" s="258">
        <v>16466.329999999998</v>
      </c>
      <c r="P356" s="258">
        <v>-239076.56999999998</v>
      </c>
      <c r="Q356" s="258">
        <v>-139283.85</v>
      </c>
      <c r="R356" s="258">
        <v>-378360.42</v>
      </c>
      <c r="S356" s="258">
        <v>18499754.629999999</v>
      </c>
      <c r="T356" s="258">
        <v>1337.78</v>
      </c>
      <c r="U356" s="258">
        <v>0</v>
      </c>
      <c r="V356" s="258">
        <v>0</v>
      </c>
      <c r="W356" s="258">
        <v>0</v>
      </c>
      <c r="X356" s="258">
        <v>19175391.289999999</v>
      </c>
      <c r="Y356" s="258">
        <v>5435.98</v>
      </c>
      <c r="Z356" s="258">
        <v>58.09</v>
      </c>
      <c r="AA356" s="258">
        <v>11708.89</v>
      </c>
      <c r="AB356" s="258">
        <v>0</v>
      </c>
      <c r="AC356" s="258">
        <v>0</v>
      </c>
      <c r="AD356" s="258">
        <v>0</v>
      </c>
      <c r="AE356" s="258">
        <v>0</v>
      </c>
      <c r="AF356" s="258">
        <v>659771.49</v>
      </c>
      <c r="AG356" s="258">
        <v>16992.48</v>
      </c>
      <c r="AH356" s="258">
        <v>0</v>
      </c>
      <c r="AI356" s="258">
        <v>16967.3</v>
      </c>
      <c r="AJ356" s="258">
        <v>500.97</v>
      </c>
      <c r="AK356" s="258">
        <v>0</v>
      </c>
      <c r="AL356" s="258">
        <v>9524661.5499999989</v>
      </c>
      <c r="AM356" s="258">
        <v>561.52215744847126</v>
      </c>
      <c r="AN356" s="258">
        <v>1528.19</v>
      </c>
      <c r="AO356" s="258">
        <v>271.60000000000002</v>
      </c>
      <c r="AP356" s="258">
        <v>29086.15</v>
      </c>
      <c r="AQ356" s="258">
        <v>0</v>
      </c>
      <c r="AR356" s="365"/>
      <c r="AS356" s="259">
        <v>44438</v>
      </c>
      <c r="AT356" s="260" t="s">
        <v>7</v>
      </c>
      <c r="AU356" s="261" t="s">
        <v>292</v>
      </c>
      <c r="AV356" s="261">
        <v>2021</v>
      </c>
      <c r="AW356" s="266" t="s">
        <v>184</v>
      </c>
      <c r="AX356" s="380">
        <v>4.0999999999999996</v>
      </c>
      <c r="AY356" s="380">
        <v>4.1399999999999997</v>
      </c>
    </row>
    <row r="357" spans="1:51" x14ac:dyDescent="0.25">
      <c r="A357" s="256">
        <v>23</v>
      </c>
      <c r="B357" s="257" t="s">
        <v>75</v>
      </c>
      <c r="C357" s="258">
        <v>16693715.760000004</v>
      </c>
      <c r="D357" s="258">
        <v>2735991.33</v>
      </c>
      <c r="E357" s="258">
        <v>1094701.8</v>
      </c>
      <c r="F357" s="258">
        <v>2436010.08</v>
      </c>
      <c r="G357" s="258">
        <v>4323191.82</v>
      </c>
      <c r="H357" s="258">
        <v>24545.33</v>
      </c>
      <c r="I357" s="258">
        <v>10209390.720000001</v>
      </c>
      <c r="J357" s="258">
        <v>179855.14</v>
      </c>
      <c r="K357" s="258">
        <v>3857008.42</v>
      </c>
      <c r="L357" s="258">
        <v>2762306.62</v>
      </c>
      <c r="M357" s="258">
        <v>3208441.61</v>
      </c>
      <c r="N357" s="258">
        <v>17026801.16</v>
      </c>
      <c r="O357" s="258">
        <v>14663838.93</v>
      </c>
      <c r="P357" s="258">
        <v>-7465316.3999999948</v>
      </c>
      <c r="Q357" s="258">
        <v>6691404.7799999984</v>
      </c>
      <c r="R357" s="258">
        <v>-773911.61999999639</v>
      </c>
      <c r="S357" s="258">
        <v>798456.96999999974</v>
      </c>
      <c r="T357" s="258">
        <v>13808.33</v>
      </c>
      <c r="U357" s="258">
        <v>0</v>
      </c>
      <c r="V357" s="258">
        <v>0</v>
      </c>
      <c r="W357" s="258">
        <v>613.57000000000005</v>
      </c>
      <c r="X357" s="258">
        <v>3004713.94</v>
      </c>
      <c r="Y357" s="258">
        <v>56635.33</v>
      </c>
      <c r="Z357" s="258">
        <v>238082.2</v>
      </c>
      <c r="AA357" s="258">
        <v>49805.73</v>
      </c>
      <c r="AB357" s="258">
        <v>42034.45</v>
      </c>
      <c r="AC357" s="258">
        <v>0</v>
      </c>
      <c r="AD357" s="258">
        <v>0</v>
      </c>
      <c r="AE357" s="258">
        <v>0</v>
      </c>
      <c r="AF357" s="258">
        <v>1834121.16</v>
      </c>
      <c r="AG357" s="258">
        <v>5970748.2300000004</v>
      </c>
      <c r="AH357" s="258">
        <v>18121502.960000001</v>
      </c>
      <c r="AI357" s="258">
        <v>24012765.07</v>
      </c>
      <c r="AJ357" s="258">
        <v>9348926.1399999987</v>
      </c>
      <c r="AK357" s="258">
        <v>0</v>
      </c>
      <c r="AL357" s="258">
        <v>6352382.3000000007</v>
      </c>
      <c r="AM357" s="258">
        <v>2.6469713332904781</v>
      </c>
      <c r="AN357" s="258">
        <v>1759213.24</v>
      </c>
      <c r="AO357" s="258">
        <v>676796.84000000008</v>
      </c>
      <c r="AP357" s="258">
        <v>11919810.360000001</v>
      </c>
      <c r="AQ357" s="258">
        <v>12625924.870000005</v>
      </c>
      <c r="AR357" s="365"/>
      <c r="AS357" s="259">
        <v>44438</v>
      </c>
      <c r="AT357" s="260" t="s">
        <v>7</v>
      </c>
      <c r="AU357" s="261" t="s">
        <v>292</v>
      </c>
      <c r="AV357" s="261">
        <v>2021</v>
      </c>
      <c r="AW357" s="266" t="s">
        <v>159</v>
      </c>
      <c r="AX357" s="380">
        <v>4.0999999999999996</v>
      </c>
      <c r="AY357" s="380">
        <v>4.1399999999999997</v>
      </c>
    </row>
    <row r="358" spans="1:51" x14ac:dyDescent="0.25">
      <c r="A358" s="256">
        <v>62</v>
      </c>
      <c r="B358" s="257" t="s">
        <v>203</v>
      </c>
      <c r="C358" s="258">
        <v>1342984.3599999999</v>
      </c>
      <c r="D358" s="258">
        <v>408958.94</v>
      </c>
      <c r="E358" s="258">
        <v>79158.62999999999</v>
      </c>
      <c r="F358" s="258">
        <v>180801.38999999998</v>
      </c>
      <c r="G358" s="258">
        <v>575513.89</v>
      </c>
      <c r="H358" s="258">
        <v>4146.46</v>
      </c>
      <c r="I358" s="258">
        <v>2281173.33</v>
      </c>
      <c r="J358" s="258">
        <v>0</v>
      </c>
      <c r="K358" s="258">
        <v>127689.99</v>
      </c>
      <c r="L358" s="258">
        <v>48531.37</v>
      </c>
      <c r="M358" s="258">
        <v>0</v>
      </c>
      <c r="N358" s="258">
        <v>0</v>
      </c>
      <c r="O358" s="258">
        <v>115841.46</v>
      </c>
      <c r="P358" s="258">
        <v>61868.680000000058</v>
      </c>
      <c r="Q358" s="258">
        <v>0</v>
      </c>
      <c r="R358" s="258">
        <v>61868.680000000058</v>
      </c>
      <c r="S358" s="258">
        <v>-57722.229999999996</v>
      </c>
      <c r="T358" s="258">
        <v>8543.06</v>
      </c>
      <c r="U358" s="258">
        <v>0</v>
      </c>
      <c r="V358" s="258">
        <v>0</v>
      </c>
      <c r="W358" s="258">
        <v>1745.01</v>
      </c>
      <c r="X358" s="258">
        <v>2112.8200000000002</v>
      </c>
      <c r="Y358" s="258">
        <v>10352.81</v>
      </c>
      <c r="Z358" s="258">
        <v>54670.38</v>
      </c>
      <c r="AA358" s="258">
        <v>1891.68</v>
      </c>
      <c r="AB358" s="258">
        <v>3208.24</v>
      </c>
      <c r="AC358" s="258">
        <v>0</v>
      </c>
      <c r="AD358" s="258">
        <v>0</v>
      </c>
      <c r="AE358" s="258">
        <v>0</v>
      </c>
      <c r="AF358" s="258">
        <v>0</v>
      </c>
      <c r="AG358" s="258">
        <v>48531.369999999995</v>
      </c>
      <c r="AH358" s="258">
        <v>79158.62999999999</v>
      </c>
      <c r="AI358" s="258">
        <v>127689.99</v>
      </c>
      <c r="AJ358" s="258">
        <v>11848.529999999999</v>
      </c>
      <c r="AK358" s="258">
        <v>0</v>
      </c>
      <c r="AL358" s="258">
        <v>2153483.34</v>
      </c>
      <c r="AM358" s="258">
        <v>17.864934674989012</v>
      </c>
      <c r="AN358" s="258">
        <v>180801.38999999998</v>
      </c>
      <c r="AO358" s="258">
        <v>0</v>
      </c>
      <c r="AP358" s="258">
        <v>1299409.05</v>
      </c>
      <c r="AQ358" s="258">
        <v>481225.10000000003</v>
      </c>
      <c r="AR358" s="365"/>
      <c r="AS358" s="259">
        <v>44438</v>
      </c>
      <c r="AT358" s="260" t="s">
        <v>7</v>
      </c>
      <c r="AU358" s="261" t="s">
        <v>292</v>
      </c>
      <c r="AV358" s="261">
        <v>2021</v>
      </c>
      <c r="AW358" s="266" t="s">
        <v>169</v>
      </c>
      <c r="AX358" s="380">
        <v>4.0999999999999996</v>
      </c>
      <c r="AY358" s="380">
        <v>4.1399999999999997</v>
      </c>
    </row>
    <row r="359" spans="1:51" x14ac:dyDescent="0.25">
      <c r="A359" s="256">
        <v>77</v>
      </c>
      <c r="B359" s="257" t="s">
        <v>195</v>
      </c>
      <c r="C359" s="258">
        <v>467.62999999999994</v>
      </c>
      <c r="D359" s="258">
        <v>0</v>
      </c>
      <c r="E359" s="258">
        <v>11105.88</v>
      </c>
      <c r="F359" s="258">
        <v>79.539999999999992</v>
      </c>
      <c r="G359" s="258">
        <v>7749.4500000000007</v>
      </c>
      <c r="H359" s="258">
        <v>-1076.3900000000001</v>
      </c>
      <c r="I359" s="258">
        <v>925777.14</v>
      </c>
      <c r="J359" s="258">
        <v>110869.24</v>
      </c>
      <c r="K359" s="258">
        <v>11228.98</v>
      </c>
      <c r="L359" s="258">
        <v>123.08999999999999</v>
      </c>
      <c r="M359" s="258">
        <v>0</v>
      </c>
      <c r="N359" s="258">
        <v>0.46</v>
      </c>
      <c r="O359" s="258">
        <v>9.5300000000002854</v>
      </c>
      <c r="P359" s="258">
        <v>-7370.8900000000012</v>
      </c>
      <c r="Q359" s="258">
        <v>-0.37999999999999995</v>
      </c>
      <c r="R359" s="258">
        <v>-7371.2700000000013</v>
      </c>
      <c r="S359" s="258">
        <v>6294.8899999999994</v>
      </c>
      <c r="T359" s="258">
        <v>0</v>
      </c>
      <c r="U359" s="258">
        <v>0</v>
      </c>
      <c r="V359" s="258">
        <v>0</v>
      </c>
      <c r="W359" s="258">
        <v>0</v>
      </c>
      <c r="X359" s="258">
        <v>6490.07</v>
      </c>
      <c r="Y359" s="258">
        <v>158.15</v>
      </c>
      <c r="Z359" s="258">
        <v>33.83</v>
      </c>
      <c r="AA359" s="258">
        <v>2.34</v>
      </c>
      <c r="AB359" s="258">
        <v>0.06</v>
      </c>
      <c r="AC359" s="258">
        <v>0</v>
      </c>
      <c r="AD359" s="258">
        <v>0</v>
      </c>
      <c r="AE359" s="258">
        <v>0</v>
      </c>
      <c r="AF359" s="258">
        <v>0.8</v>
      </c>
      <c r="AG359" s="258">
        <v>123.08999999999999</v>
      </c>
      <c r="AH359" s="258">
        <v>11106.339999999998</v>
      </c>
      <c r="AI359" s="258">
        <v>11229.06</v>
      </c>
      <c r="AJ359" s="258">
        <v>11219.529999999999</v>
      </c>
      <c r="AK359" s="258">
        <v>0</v>
      </c>
      <c r="AL359" s="258">
        <v>914548.16</v>
      </c>
      <c r="AM359" s="258">
        <v>82.445345881816522</v>
      </c>
      <c r="AN359" s="258">
        <v>71.150000000000006</v>
      </c>
      <c r="AO359" s="258">
        <v>8.39</v>
      </c>
      <c r="AP359" s="258">
        <v>458.1</v>
      </c>
      <c r="AQ359" s="258">
        <v>0</v>
      </c>
      <c r="AR359" s="365"/>
      <c r="AS359" s="259">
        <v>44438</v>
      </c>
      <c r="AT359" s="260" t="s">
        <v>7</v>
      </c>
      <c r="AU359" s="261" t="s">
        <v>293</v>
      </c>
      <c r="AV359" s="261">
        <v>2021</v>
      </c>
      <c r="AW359" s="266" t="s">
        <v>196</v>
      </c>
      <c r="AX359" s="380">
        <v>4.0999999999999996</v>
      </c>
      <c r="AY359" s="380">
        <v>4.1399999999999997</v>
      </c>
    </row>
    <row r="360" spans="1:51" x14ac:dyDescent="0.25">
      <c r="A360" s="256">
        <v>114</v>
      </c>
      <c r="B360" s="257" t="s">
        <v>76</v>
      </c>
      <c r="C360" s="258">
        <v>35713667.660000004</v>
      </c>
      <c r="D360" s="258">
        <v>24031660.460000001</v>
      </c>
      <c r="E360" s="258">
        <v>1878572.99</v>
      </c>
      <c r="F360" s="258">
        <v>6073337.9500000002</v>
      </c>
      <c r="G360" s="258">
        <v>6167015.8300000001</v>
      </c>
      <c r="H360" s="258">
        <v>18527.25</v>
      </c>
      <c r="I360" s="258">
        <v>7408291.4100000001</v>
      </c>
      <c r="J360" s="258">
        <v>4834203.51</v>
      </c>
      <c r="K360" s="258">
        <v>4541779.25</v>
      </c>
      <c r="L360" s="258">
        <v>2663206.2499999995</v>
      </c>
      <c r="M360" s="258">
        <v>20911415.16</v>
      </c>
      <c r="N360" s="258">
        <v>9147063.4199999999</v>
      </c>
      <c r="O360" s="258">
        <v>28093816.730000004</v>
      </c>
      <c r="P360" s="258">
        <v>-28652163.309999999</v>
      </c>
      <c r="Q360" s="258">
        <v>26960357.459999986</v>
      </c>
      <c r="R360" s="258">
        <v>-1691805.8500000127</v>
      </c>
      <c r="S360" s="258">
        <v>1710333.1099999994</v>
      </c>
      <c r="T360" s="258">
        <v>75892.009999999995</v>
      </c>
      <c r="U360" s="258">
        <v>0</v>
      </c>
      <c r="V360" s="258">
        <v>0</v>
      </c>
      <c r="W360" s="258">
        <v>0</v>
      </c>
      <c r="X360" s="258">
        <v>7459415.0800000001</v>
      </c>
      <c r="Y360" s="258">
        <v>86891.51</v>
      </c>
      <c r="Z360" s="258">
        <v>219316.57</v>
      </c>
      <c r="AA360" s="258">
        <v>3119880.03</v>
      </c>
      <c r="AB360" s="258">
        <v>16063.98</v>
      </c>
      <c r="AC360" s="258">
        <v>0</v>
      </c>
      <c r="AD360" s="258">
        <v>0</v>
      </c>
      <c r="AE360" s="258">
        <v>0</v>
      </c>
      <c r="AF360" s="258">
        <v>2382821.91</v>
      </c>
      <c r="AG360" s="258">
        <v>23574621.43</v>
      </c>
      <c r="AH360" s="258">
        <v>11025636.42</v>
      </c>
      <c r="AI360" s="258">
        <v>34594743.200000003</v>
      </c>
      <c r="AJ360" s="258">
        <v>6500926.4699999997</v>
      </c>
      <c r="AK360" s="258">
        <v>0</v>
      </c>
      <c r="AL360" s="258">
        <v>2866512.16</v>
      </c>
      <c r="AM360" s="258">
        <v>1.6311429953360239</v>
      </c>
      <c r="AN360" s="258">
        <v>4310527.84</v>
      </c>
      <c r="AO360" s="258">
        <v>1762810.1099999999</v>
      </c>
      <c r="AP360" s="258">
        <v>17771401.890000004</v>
      </c>
      <c r="AQ360" s="258">
        <v>34183211.420000009</v>
      </c>
      <c r="AR360" s="365"/>
      <c r="AS360" s="259">
        <v>44438</v>
      </c>
      <c r="AT360" s="260" t="s">
        <v>7</v>
      </c>
      <c r="AU360" s="261" t="s">
        <v>292</v>
      </c>
      <c r="AV360" s="261">
        <v>2021</v>
      </c>
      <c r="AW360" s="266" t="s">
        <v>154</v>
      </c>
      <c r="AX360" s="380">
        <v>4.0999999999999996</v>
      </c>
      <c r="AY360" s="380">
        <v>4.1399999999999997</v>
      </c>
    </row>
    <row r="361" spans="1:51" x14ac:dyDescent="0.25">
      <c r="A361" s="256">
        <v>48</v>
      </c>
      <c r="B361" s="257" t="s">
        <v>77</v>
      </c>
      <c r="C361" s="258">
        <v>1461596.9</v>
      </c>
      <c r="D361" s="258">
        <v>852534.37</v>
      </c>
      <c r="E361" s="258">
        <v>154147.19</v>
      </c>
      <c r="F361" s="258">
        <v>152622.36000000002</v>
      </c>
      <c r="G361" s="258">
        <v>1244900.69</v>
      </c>
      <c r="H361" s="258">
        <v>148868.1</v>
      </c>
      <c r="I361" s="258">
        <v>124673709.29000001</v>
      </c>
      <c r="J361" s="258">
        <v>20301953.239999998</v>
      </c>
      <c r="K361" s="258">
        <v>3078433.41</v>
      </c>
      <c r="L361" s="258">
        <v>365724.49</v>
      </c>
      <c r="M361" s="258">
        <v>71430.84</v>
      </c>
      <c r="N361" s="258">
        <v>54151763.869999997</v>
      </c>
      <c r="O361" s="258">
        <v>39926316.019999996</v>
      </c>
      <c r="P361" s="258">
        <v>-40714776.539999999</v>
      </c>
      <c r="Q361" s="258">
        <v>38115668.750000007</v>
      </c>
      <c r="R361" s="258">
        <v>-2599107.7899999917</v>
      </c>
      <c r="S361" s="258">
        <v>2747975.8800000101</v>
      </c>
      <c r="T361" s="258">
        <v>6480734.9100000001</v>
      </c>
      <c r="U361" s="258">
        <v>0</v>
      </c>
      <c r="V361" s="258">
        <v>9800.5300000000007</v>
      </c>
      <c r="W361" s="258">
        <v>0</v>
      </c>
      <c r="X361" s="258">
        <v>122435970.56999999</v>
      </c>
      <c r="Y361" s="258">
        <v>9288.06</v>
      </c>
      <c r="Z361" s="258">
        <v>19279.71</v>
      </c>
      <c r="AA361" s="258">
        <v>126125661.40000001</v>
      </c>
      <c r="AB361" s="258">
        <v>0</v>
      </c>
      <c r="AC361" s="258">
        <v>0</v>
      </c>
      <c r="AD361" s="258">
        <v>0</v>
      </c>
      <c r="AE361" s="258">
        <v>0</v>
      </c>
      <c r="AF361" s="258">
        <v>24300.97</v>
      </c>
      <c r="AG361" s="258">
        <v>437155.33999999997</v>
      </c>
      <c r="AH361" s="258">
        <v>54305911.059999995</v>
      </c>
      <c r="AI361" s="258">
        <v>54739887.689999998</v>
      </c>
      <c r="AJ361" s="258">
        <v>14813571.67</v>
      </c>
      <c r="AK361" s="258">
        <v>0</v>
      </c>
      <c r="AL361" s="258">
        <v>121595275.88000001</v>
      </c>
      <c r="AM361" s="258">
        <v>40.49907621357319</v>
      </c>
      <c r="AN361" s="258">
        <v>15894.68</v>
      </c>
      <c r="AO361" s="258">
        <v>136727.67999999999</v>
      </c>
      <c r="AP361" s="258">
        <v>1070776.8</v>
      </c>
      <c r="AQ361" s="258">
        <v>40388030.299999997</v>
      </c>
      <c r="AR361" s="365"/>
      <c r="AS361" s="259">
        <v>44438</v>
      </c>
      <c r="AT361" s="260" t="s">
        <v>7</v>
      </c>
      <c r="AU361" s="261" t="s">
        <v>292</v>
      </c>
      <c r="AV361" s="261">
        <v>2021</v>
      </c>
      <c r="AW361" s="266" t="s">
        <v>163</v>
      </c>
      <c r="AX361" s="380">
        <v>4.0999999999999996</v>
      </c>
      <c r="AY361" s="380">
        <v>4.1399999999999997</v>
      </c>
    </row>
    <row r="362" spans="1:51" ht="30" x14ac:dyDescent="0.25">
      <c r="A362" s="256">
        <v>120</v>
      </c>
      <c r="B362" s="257" t="s">
        <v>78</v>
      </c>
      <c r="C362" s="258">
        <v>404977.37999999995</v>
      </c>
      <c r="D362" s="258">
        <v>1061108.8999999999</v>
      </c>
      <c r="E362" s="258">
        <v>188087.53</v>
      </c>
      <c r="F362" s="258">
        <v>46100.11</v>
      </c>
      <c r="G362" s="258">
        <v>767552.17</v>
      </c>
      <c r="H362" s="258">
        <v>-1298135.05</v>
      </c>
      <c r="I362" s="258">
        <v>7168625.21</v>
      </c>
      <c r="J362" s="258">
        <v>1528638.34</v>
      </c>
      <c r="K362" s="258">
        <v>188556.81</v>
      </c>
      <c r="L362" s="258">
        <v>469.28</v>
      </c>
      <c r="M362" s="258">
        <v>61.49</v>
      </c>
      <c r="N362" s="258">
        <v>0</v>
      </c>
      <c r="O362" s="258">
        <v>-62829.899999999994</v>
      </c>
      <c r="P362" s="258">
        <v>-1406953.9</v>
      </c>
      <c r="Q362" s="258">
        <v>-308.52</v>
      </c>
      <c r="R362" s="258">
        <v>-1407262.42</v>
      </c>
      <c r="S362" s="258">
        <v>109127.38</v>
      </c>
      <c r="T362" s="258">
        <v>19813.54</v>
      </c>
      <c r="U362" s="258">
        <v>0</v>
      </c>
      <c r="V362" s="258">
        <v>0</v>
      </c>
      <c r="W362" s="258">
        <v>0</v>
      </c>
      <c r="X362" s="258">
        <v>569429.38</v>
      </c>
      <c r="Y362" s="258">
        <v>13974.1</v>
      </c>
      <c r="Z362" s="258">
        <v>32237.31</v>
      </c>
      <c r="AA362" s="258">
        <v>44798.1</v>
      </c>
      <c r="AB362" s="258">
        <v>225.08</v>
      </c>
      <c r="AC362" s="258">
        <v>0</v>
      </c>
      <c r="AD362" s="258">
        <v>0</v>
      </c>
      <c r="AE362" s="258">
        <v>0</v>
      </c>
      <c r="AF362" s="258">
        <v>388880.93</v>
      </c>
      <c r="AG362" s="258">
        <v>530.78</v>
      </c>
      <c r="AH362" s="258">
        <v>188087.53</v>
      </c>
      <c r="AI362" s="258">
        <v>188618.29</v>
      </c>
      <c r="AJ362" s="258">
        <v>251448.19</v>
      </c>
      <c r="AK362" s="258">
        <v>0</v>
      </c>
      <c r="AL362" s="258">
        <v>6980068.4000000004</v>
      </c>
      <c r="AM362" s="258">
        <v>38.018384008511809</v>
      </c>
      <c r="AN362" s="258">
        <v>40352.080000000002</v>
      </c>
      <c r="AO362" s="258">
        <v>5748.04</v>
      </c>
      <c r="AP362" s="258">
        <v>477593.15</v>
      </c>
      <c r="AQ362" s="258">
        <v>1070894.78</v>
      </c>
      <c r="AR362" s="365"/>
      <c r="AS362" s="259">
        <v>44438</v>
      </c>
      <c r="AT362" s="260" t="s">
        <v>7</v>
      </c>
      <c r="AU362" s="261" t="s">
        <v>293</v>
      </c>
      <c r="AV362" s="261">
        <v>2021</v>
      </c>
      <c r="AW362" s="266" t="s">
        <v>187</v>
      </c>
      <c r="AX362" s="380">
        <v>4.0999999999999996</v>
      </c>
      <c r="AY362" s="380">
        <v>4.1399999999999997</v>
      </c>
    </row>
    <row r="363" spans="1:51" x14ac:dyDescent="0.25">
      <c r="A363" s="256">
        <v>86</v>
      </c>
      <c r="B363" s="257" t="s">
        <v>197</v>
      </c>
      <c r="C363" s="258">
        <v>159903.14000000001</v>
      </c>
      <c r="D363" s="258">
        <v>0</v>
      </c>
      <c r="E363" s="258">
        <v>153.64999999999998</v>
      </c>
      <c r="F363" s="258">
        <v>65.070000000000007</v>
      </c>
      <c r="G363" s="258">
        <v>43495.040000000001</v>
      </c>
      <c r="H363" s="258">
        <v>76884.7</v>
      </c>
      <c r="I363" s="258">
        <v>297179.38</v>
      </c>
      <c r="J363" s="258">
        <v>57198.22</v>
      </c>
      <c r="K363" s="258">
        <v>116670.43</v>
      </c>
      <c r="L363" s="258">
        <v>116516.78</v>
      </c>
      <c r="M363" s="258">
        <v>0</v>
      </c>
      <c r="N363" s="258">
        <v>1.33</v>
      </c>
      <c r="O363" s="258">
        <v>116564.39000000001</v>
      </c>
      <c r="P363" s="258">
        <v>-221.35999999999075</v>
      </c>
      <c r="Q363" s="258">
        <v>-0.12999999999999989</v>
      </c>
      <c r="R363" s="258">
        <v>-221.48999999999074</v>
      </c>
      <c r="S363" s="258">
        <v>77106.180000000008</v>
      </c>
      <c r="T363" s="258">
        <v>18656.18</v>
      </c>
      <c r="U363" s="258">
        <v>0</v>
      </c>
      <c r="V363" s="258">
        <v>0</v>
      </c>
      <c r="W363" s="258">
        <v>0</v>
      </c>
      <c r="X363" s="258">
        <v>61407.26</v>
      </c>
      <c r="Y363" s="258">
        <v>887.65</v>
      </c>
      <c r="Z363" s="258">
        <v>1208.57</v>
      </c>
      <c r="AA363" s="258">
        <v>473.6</v>
      </c>
      <c r="AB363" s="258">
        <v>0.03</v>
      </c>
      <c r="AC363" s="258">
        <v>0</v>
      </c>
      <c r="AD363" s="258">
        <v>0</v>
      </c>
      <c r="AE363" s="258">
        <v>0</v>
      </c>
      <c r="AF363" s="258">
        <v>387.41</v>
      </c>
      <c r="AG363" s="258">
        <v>116516.78</v>
      </c>
      <c r="AH363" s="258">
        <v>154.97999999999999</v>
      </c>
      <c r="AI363" s="258">
        <v>116670.44</v>
      </c>
      <c r="AJ363" s="258">
        <v>106.05</v>
      </c>
      <c r="AK363" s="258">
        <v>0</v>
      </c>
      <c r="AL363" s="258">
        <v>180508.95</v>
      </c>
      <c r="AM363" s="258">
        <v>2.5471696641556907</v>
      </c>
      <c r="AN363" s="258">
        <v>65.070000000000007</v>
      </c>
      <c r="AO363" s="258">
        <v>0</v>
      </c>
      <c r="AP363" s="258">
        <v>43440.040000000008</v>
      </c>
      <c r="AQ363" s="258">
        <v>101.26999999999998</v>
      </c>
      <c r="AR363" s="365"/>
      <c r="AS363" s="259">
        <v>44438</v>
      </c>
      <c r="AT363" s="260" t="s">
        <v>7</v>
      </c>
      <c r="AU363" s="261" t="s">
        <v>292</v>
      </c>
      <c r="AV363" s="261">
        <v>2021</v>
      </c>
      <c r="AW363" s="266" t="s">
        <v>198</v>
      </c>
      <c r="AX363" s="380">
        <v>4.0999999999999996</v>
      </c>
      <c r="AY363" s="380">
        <v>4.1399999999999997</v>
      </c>
    </row>
    <row r="364" spans="1:51" x14ac:dyDescent="0.25">
      <c r="A364" s="256">
        <v>100</v>
      </c>
      <c r="B364" s="257" t="s">
        <v>79</v>
      </c>
      <c r="C364" s="258">
        <v>15655109.380000001</v>
      </c>
      <c r="D364" s="258">
        <v>3087997.3400000003</v>
      </c>
      <c r="E364" s="258">
        <v>930544.95</v>
      </c>
      <c r="F364" s="258">
        <v>3140505.3899999997</v>
      </c>
      <c r="G364" s="258">
        <v>3127314.6100000003</v>
      </c>
      <c r="H364" s="258">
        <v>123605.56</v>
      </c>
      <c r="I364" s="258">
        <v>4880434.0599999996</v>
      </c>
      <c r="J364" s="258">
        <v>5865077.5800000001</v>
      </c>
      <c r="K364" s="258">
        <v>2749696.07</v>
      </c>
      <c r="L364" s="258">
        <v>1819151.1199999999</v>
      </c>
      <c r="M364" s="258">
        <v>7304710.9699999997</v>
      </c>
      <c r="N364" s="258">
        <v>3483295.29</v>
      </c>
      <c r="O364" s="258">
        <v>13096599.619999999</v>
      </c>
      <c r="P364" s="258">
        <v>-6797307.5800000001</v>
      </c>
      <c r="Q364" s="258">
        <v>5231590.7400000012</v>
      </c>
      <c r="R364" s="258">
        <v>-1565716.8399999989</v>
      </c>
      <c r="S364" s="258">
        <v>1689322.38</v>
      </c>
      <c r="T364" s="258">
        <v>62.76</v>
      </c>
      <c r="U364" s="258">
        <v>0</v>
      </c>
      <c r="V364" s="258">
        <v>0</v>
      </c>
      <c r="W364" s="258">
        <v>0</v>
      </c>
      <c r="X364" s="258">
        <v>4167018.51</v>
      </c>
      <c r="Y364" s="258">
        <v>58448.78</v>
      </c>
      <c r="Z364" s="258">
        <v>311834.78000000003</v>
      </c>
      <c r="AA364" s="258">
        <v>2655.88</v>
      </c>
      <c r="AB364" s="258">
        <v>19798.099999999999</v>
      </c>
      <c r="AC364" s="258">
        <v>96.02</v>
      </c>
      <c r="AD364" s="258">
        <v>0</v>
      </c>
      <c r="AE364" s="258">
        <v>0</v>
      </c>
      <c r="AF364" s="258">
        <v>2084925.33</v>
      </c>
      <c r="AG364" s="258">
        <v>9123862.089999998</v>
      </c>
      <c r="AH364" s="258">
        <v>4413840.2299999995</v>
      </c>
      <c r="AI364" s="258">
        <v>13536610.279999999</v>
      </c>
      <c r="AJ364" s="258">
        <v>440010.66</v>
      </c>
      <c r="AK364" s="258">
        <v>0</v>
      </c>
      <c r="AL364" s="258">
        <v>2130737.9899999998</v>
      </c>
      <c r="AM364" s="258">
        <v>1.7748994564333795</v>
      </c>
      <c r="AN364" s="258">
        <v>1901126.65</v>
      </c>
      <c r="AO364" s="258">
        <v>1239378.75</v>
      </c>
      <c r="AP364" s="258">
        <v>6911060.2599999961</v>
      </c>
      <c r="AQ364" s="258">
        <v>7440547.8200000003</v>
      </c>
      <c r="AR364" s="365"/>
      <c r="AS364" s="259">
        <v>44438</v>
      </c>
      <c r="AT364" s="260" t="s">
        <v>7</v>
      </c>
      <c r="AU364" s="261" t="s">
        <v>292</v>
      </c>
      <c r="AV364" s="261">
        <v>2021</v>
      </c>
      <c r="AW364" s="266" t="s">
        <v>151</v>
      </c>
      <c r="AX364" s="380">
        <v>4.0999999999999996</v>
      </c>
      <c r="AY364" s="380">
        <v>4.1399999999999997</v>
      </c>
    </row>
    <row r="365" spans="1:51" x14ac:dyDescent="0.25">
      <c r="A365" s="256">
        <v>12</v>
      </c>
      <c r="B365" s="257" t="s">
        <v>81</v>
      </c>
      <c r="C365" s="258">
        <v>48486498.530000009</v>
      </c>
      <c r="D365" s="258">
        <v>26384064.110000003</v>
      </c>
      <c r="E365" s="258">
        <v>11696384.939999999</v>
      </c>
      <c r="F365" s="258">
        <v>6393178.3000000007</v>
      </c>
      <c r="G365" s="258">
        <v>12455705.42</v>
      </c>
      <c r="H365" s="258">
        <v>69074.42</v>
      </c>
      <c r="I365" s="258">
        <v>40447325.729999997</v>
      </c>
      <c r="J365" s="258">
        <v>247237761.81</v>
      </c>
      <c r="K365" s="258">
        <v>31273865.140000001</v>
      </c>
      <c r="L365" s="258">
        <v>19574595.289999999</v>
      </c>
      <c r="M365" s="258">
        <v>4479873.07</v>
      </c>
      <c r="N365" s="258">
        <v>1918245.2</v>
      </c>
      <c r="O365" s="258">
        <v>31870881.869999997</v>
      </c>
      <c r="P365" s="258">
        <v>-28617331.169999994</v>
      </c>
      <c r="Q365" s="258">
        <v>-5613587.1100000013</v>
      </c>
      <c r="R365" s="258">
        <v>-34230918.279999994</v>
      </c>
      <c r="S365" s="258">
        <v>34299992.689999998</v>
      </c>
      <c r="T365" s="258">
        <v>1565945.68</v>
      </c>
      <c r="U365" s="258">
        <v>0</v>
      </c>
      <c r="V365" s="258">
        <v>0</v>
      </c>
      <c r="W365" s="258">
        <v>0</v>
      </c>
      <c r="X365" s="258">
        <v>44444888.259999998</v>
      </c>
      <c r="Y365" s="258">
        <v>254198.07</v>
      </c>
      <c r="Z365" s="258">
        <v>1187591.1200000001</v>
      </c>
      <c r="AA365" s="258">
        <v>1394517.95</v>
      </c>
      <c r="AB365" s="258">
        <v>8646.25</v>
      </c>
      <c r="AC365" s="258">
        <v>0</v>
      </c>
      <c r="AD365" s="258">
        <v>0</v>
      </c>
      <c r="AE365" s="258">
        <v>0</v>
      </c>
      <c r="AF365" s="258">
        <v>8865887.8699999992</v>
      </c>
      <c r="AG365" s="258">
        <v>24054468.350000001</v>
      </c>
      <c r="AH365" s="258">
        <v>13614630.140000001</v>
      </c>
      <c r="AI365" s="258">
        <v>37614645.579999998</v>
      </c>
      <c r="AJ365" s="258">
        <v>5746233.1400000006</v>
      </c>
      <c r="AK365" s="258">
        <v>2469.4299999999998</v>
      </c>
      <c r="AL365" s="258">
        <v>9173460.5899999961</v>
      </c>
      <c r="AM365" s="258">
        <v>1.2933267298088758</v>
      </c>
      <c r="AN365" s="258">
        <v>4138185.8</v>
      </c>
      <c r="AO365" s="258">
        <v>2254992.4900000002</v>
      </c>
      <c r="AP365" s="258">
        <v>28592899.930000007</v>
      </c>
      <c r="AQ365" s="258">
        <v>38361347.380000003</v>
      </c>
      <c r="AR365" s="365"/>
      <c r="AS365" s="259">
        <v>44438</v>
      </c>
      <c r="AT365" s="260" t="s">
        <v>7</v>
      </c>
      <c r="AU365" s="261" t="s">
        <v>292</v>
      </c>
      <c r="AV365" s="261">
        <v>2021</v>
      </c>
      <c r="AW365" s="266" t="s">
        <v>152</v>
      </c>
      <c r="AX365" s="380">
        <v>4.0999999999999996</v>
      </c>
      <c r="AY365" s="380">
        <v>4.1399999999999997</v>
      </c>
    </row>
    <row r="366" spans="1:51" x14ac:dyDescent="0.25">
      <c r="A366" s="256">
        <v>74</v>
      </c>
      <c r="B366" s="257" t="s">
        <v>82</v>
      </c>
      <c r="C366" s="258">
        <v>231167269.99999997</v>
      </c>
      <c r="D366" s="258">
        <v>152565702.59999996</v>
      </c>
      <c r="E366" s="258">
        <v>3519005.92</v>
      </c>
      <c r="F366" s="258">
        <v>28632486.509999998</v>
      </c>
      <c r="G366" s="258">
        <v>29316308.68</v>
      </c>
      <c r="H366" s="258">
        <v>-24892478.890000001</v>
      </c>
      <c r="I366" s="258">
        <v>40160292.060000002</v>
      </c>
      <c r="J366" s="258">
        <v>49759643.850000001</v>
      </c>
      <c r="K366" s="258">
        <v>34535212.460000001</v>
      </c>
      <c r="L366" s="258">
        <v>27748179.949999999</v>
      </c>
      <c r="M366" s="258">
        <v>53484341.030000001</v>
      </c>
      <c r="N366" s="258">
        <v>72436788.219999999</v>
      </c>
      <c r="O366" s="258">
        <v>130603503.98999999</v>
      </c>
      <c r="P366" s="258">
        <v>-109950731.78000003</v>
      </c>
      <c r="Q366" s="258">
        <v>99297179.820000008</v>
      </c>
      <c r="R366" s="258">
        <v>-10653551.960000023</v>
      </c>
      <c r="S366" s="258">
        <v>-14238926.950000003</v>
      </c>
      <c r="T366" s="258">
        <v>818311.96</v>
      </c>
      <c r="U366" s="258">
        <v>0</v>
      </c>
      <c r="V366" s="258">
        <v>0</v>
      </c>
      <c r="W366" s="258">
        <v>2864090</v>
      </c>
      <c r="X366" s="258">
        <v>107867343.01000001</v>
      </c>
      <c r="Y366" s="258">
        <v>389823.55</v>
      </c>
      <c r="Z366" s="258">
        <v>2767344.37</v>
      </c>
      <c r="AA366" s="258">
        <v>59907015.700000003</v>
      </c>
      <c r="AB366" s="258">
        <v>8260.5400000000009</v>
      </c>
      <c r="AC366" s="258">
        <v>0</v>
      </c>
      <c r="AD366" s="258">
        <v>0</v>
      </c>
      <c r="AE366" s="258">
        <v>0</v>
      </c>
      <c r="AF366" s="258">
        <v>62716227.759999998</v>
      </c>
      <c r="AG366" s="258">
        <v>81232520.969999999</v>
      </c>
      <c r="AH366" s="258">
        <v>75955794.120000005</v>
      </c>
      <c r="AI366" s="258">
        <v>156990457.00999999</v>
      </c>
      <c r="AJ366" s="258">
        <v>26406382.02</v>
      </c>
      <c r="AK366" s="258">
        <v>19429</v>
      </c>
      <c r="AL366" s="258">
        <v>5625079.6000000015</v>
      </c>
      <c r="AM366" s="258">
        <v>1.1628795423371199</v>
      </c>
      <c r="AN366" s="258">
        <v>22722075.940000001</v>
      </c>
      <c r="AO366" s="258">
        <v>5910410.5699999994</v>
      </c>
      <c r="AP366" s="258">
        <v>171095222.45999998</v>
      </c>
      <c r="AQ366" s="258">
        <v>223097159.05999997</v>
      </c>
      <c r="AR366" s="365"/>
      <c r="AS366" s="259">
        <v>44438</v>
      </c>
      <c r="AT366" s="260" t="s">
        <v>7</v>
      </c>
      <c r="AU366" s="261" t="s">
        <v>293</v>
      </c>
      <c r="AV366" s="261">
        <v>2021</v>
      </c>
      <c r="AW366" s="266" t="s">
        <v>148</v>
      </c>
      <c r="AX366" s="380">
        <v>4.0999999999999996</v>
      </c>
      <c r="AY366" s="380">
        <v>4.1399999999999997</v>
      </c>
    </row>
    <row r="367" spans="1:51" x14ac:dyDescent="0.25">
      <c r="A367" s="256">
        <v>71</v>
      </c>
      <c r="B367" s="257" t="s">
        <v>83</v>
      </c>
      <c r="C367" s="258">
        <v>16134379.99</v>
      </c>
      <c r="D367" s="258">
        <v>10817141.32</v>
      </c>
      <c r="E367" s="258">
        <v>1912952.47</v>
      </c>
      <c r="F367" s="258">
        <v>33.85</v>
      </c>
      <c r="G367" s="258">
        <v>2004270.65</v>
      </c>
      <c r="H367" s="258">
        <v>-10965400.949999999</v>
      </c>
      <c r="I367" s="258">
        <v>13474465.25</v>
      </c>
      <c r="J367" s="258">
        <v>10424.299999999999</v>
      </c>
      <c r="K367" s="258">
        <v>2027624.83</v>
      </c>
      <c r="L367" s="258">
        <v>114672.36</v>
      </c>
      <c r="M367" s="258">
        <v>3112484.9</v>
      </c>
      <c r="N367" s="258">
        <v>1137803.6299999999</v>
      </c>
      <c r="O367" s="258">
        <v>4569427</v>
      </c>
      <c r="P367" s="258">
        <v>-1256492.8299999998</v>
      </c>
      <c r="Q367" s="258">
        <v>-9818118.4199999981</v>
      </c>
      <c r="R367" s="258">
        <v>-11074611.249999998</v>
      </c>
      <c r="S367" s="258">
        <v>109210.31</v>
      </c>
      <c r="T367" s="258">
        <v>0</v>
      </c>
      <c r="U367" s="258">
        <v>0</v>
      </c>
      <c r="V367" s="258">
        <v>0</v>
      </c>
      <c r="W367" s="258">
        <v>0</v>
      </c>
      <c r="X367" s="258">
        <v>150114.59</v>
      </c>
      <c r="Y367" s="258">
        <v>40903.480000000003</v>
      </c>
      <c r="Z367" s="258">
        <v>0.8</v>
      </c>
      <c r="AA367" s="258">
        <v>0</v>
      </c>
      <c r="AB367" s="258">
        <v>0</v>
      </c>
      <c r="AC367" s="258">
        <v>0</v>
      </c>
      <c r="AD367" s="258">
        <v>0</v>
      </c>
      <c r="AE367" s="258">
        <v>0</v>
      </c>
      <c r="AF367" s="258">
        <v>0</v>
      </c>
      <c r="AG367" s="258">
        <v>3227157.2600000002</v>
      </c>
      <c r="AH367" s="258">
        <v>3050756.1</v>
      </c>
      <c r="AI367" s="258">
        <v>6277888.3799999999</v>
      </c>
      <c r="AJ367" s="258">
        <v>1708461.38</v>
      </c>
      <c r="AK367" s="258">
        <v>0</v>
      </c>
      <c r="AL367" s="258">
        <v>11446840.42</v>
      </c>
      <c r="AM367" s="258">
        <v>6.6454430083103686</v>
      </c>
      <c r="AN367" s="258">
        <v>33.85</v>
      </c>
      <c r="AO367" s="258">
        <v>0</v>
      </c>
      <c r="AP367" s="258">
        <v>14610785.75</v>
      </c>
      <c r="AQ367" s="258">
        <v>13862974.08</v>
      </c>
      <c r="AR367" s="365"/>
      <c r="AS367" s="259">
        <v>44438</v>
      </c>
      <c r="AT367" s="260" t="s">
        <v>7</v>
      </c>
      <c r="AU367" s="261" t="s">
        <v>293</v>
      </c>
      <c r="AV367" s="261">
        <v>2021</v>
      </c>
      <c r="AW367" s="266" t="s">
        <v>161</v>
      </c>
      <c r="AX367" s="380">
        <v>4.0999999999999996</v>
      </c>
      <c r="AY367" s="380">
        <v>4.1399999999999997</v>
      </c>
    </row>
    <row r="368" spans="1:51" x14ac:dyDescent="0.25">
      <c r="A368" s="256">
        <v>91</v>
      </c>
      <c r="B368" s="257" t="s">
        <v>106</v>
      </c>
      <c r="C368" s="258">
        <v>522923.14</v>
      </c>
      <c r="D368" s="258">
        <v>15863.97</v>
      </c>
      <c r="E368" s="258">
        <v>9916.0300000000007</v>
      </c>
      <c r="F368" s="258">
        <v>24726.81</v>
      </c>
      <c r="G368" s="258">
        <v>969973.88000000012</v>
      </c>
      <c r="H368" s="258">
        <v>-3526444.35</v>
      </c>
      <c r="I368" s="258">
        <v>64317848.340000004</v>
      </c>
      <c r="J368" s="258">
        <v>12182861.42</v>
      </c>
      <c r="K368" s="258">
        <v>42163.040000000001</v>
      </c>
      <c r="L368" s="258">
        <v>31800.66</v>
      </c>
      <c r="M368" s="258">
        <v>0</v>
      </c>
      <c r="N368" s="258">
        <v>1540525.99</v>
      </c>
      <c r="O368" s="258">
        <v>1223991.5200000003</v>
      </c>
      <c r="P368" s="258">
        <v>-1711633.04</v>
      </c>
      <c r="Q368" s="258">
        <v>1415018.08</v>
      </c>
      <c r="R368" s="258">
        <v>-296614.95999999996</v>
      </c>
      <c r="S368" s="258">
        <v>-3229829.39</v>
      </c>
      <c r="T368" s="258">
        <v>6.49</v>
      </c>
      <c r="U368" s="258">
        <v>0</v>
      </c>
      <c r="V368" s="258">
        <v>0</v>
      </c>
      <c r="W368" s="258">
        <v>0</v>
      </c>
      <c r="X368" s="258">
        <v>198213.76000000001</v>
      </c>
      <c r="Y368" s="258">
        <v>7069.83</v>
      </c>
      <c r="Z368" s="258">
        <v>103060.11</v>
      </c>
      <c r="AA368" s="258">
        <v>1138910.19</v>
      </c>
      <c r="AB368" s="258">
        <v>2024907.81</v>
      </c>
      <c r="AC368" s="258">
        <v>0</v>
      </c>
      <c r="AD368" s="258">
        <v>0</v>
      </c>
      <c r="AE368" s="258">
        <v>0</v>
      </c>
      <c r="AF368" s="258">
        <v>154101.70000000001</v>
      </c>
      <c r="AG368" s="258">
        <v>31800.66</v>
      </c>
      <c r="AH368" s="258">
        <v>1550442.0199999998</v>
      </c>
      <c r="AI368" s="258">
        <v>1582211.4300000002</v>
      </c>
      <c r="AJ368" s="258">
        <v>358219.91</v>
      </c>
      <c r="AK368" s="258">
        <v>0</v>
      </c>
      <c r="AL368" s="258">
        <v>64275685.300000004</v>
      </c>
      <c r="AM368" s="258">
        <v>1525.4556678076344</v>
      </c>
      <c r="AN368" s="258">
        <v>24726.81</v>
      </c>
      <c r="AO368" s="258">
        <v>0</v>
      </c>
      <c r="AP368" s="258">
        <v>493072.53999999992</v>
      </c>
      <c r="AQ368" s="258">
        <v>1210004.8900000001</v>
      </c>
      <c r="AR368" s="365"/>
      <c r="AS368" s="259">
        <v>44438</v>
      </c>
      <c r="AT368" s="260" t="s">
        <v>7</v>
      </c>
      <c r="AU368" s="261" t="s">
        <v>293</v>
      </c>
      <c r="AV368" s="261">
        <v>2021</v>
      </c>
      <c r="AW368" s="266" t="s">
        <v>192</v>
      </c>
      <c r="AX368" s="380">
        <v>4.0999999999999996</v>
      </c>
      <c r="AY368" s="380">
        <v>4.1399999999999997</v>
      </c>
    </row>
    <row r="369" spans="1:51" x14ac:dyDescent="0.25">
      <c r="A369" s="256">
        <v>73</v>
      </c>
      <c r="B369" s="257" t="s">
        <v>84</v>
      </c>
      <c r="C369" s="258">
        <v>0</v>
      </c>
      <c r="D369" s="258">
        <v>-57637</v>
      </c>
      <c r="E369" s="258">
        <v>0</v>
      </c>
      <c r="F369" s="258">
        <v>0</v>
      </c>
      <c r="G369" s="258">
        <v>330052.81</v>
      </c>
      <c r="H369" s="258">
        <v>-853339.77</v>
      </c>
      <c r="I369" s="258">
        <v>33166.370000000003</v>
      </c>
      <c r="J369" s="258">
        <v>256224.61</v>
      </c>
      <c r="K369" s="258">
        <v>0</v>
      </c>
      <c r="L369" s="258">
        <v>0</v>
      </c>
      <c r="M369" s="258">
        <v>0</v>
      </c>
      <c r="N369" s="258">
        <v>0</v>
      </c>
      <c r="O369" s="258">
        <v>-1427.87</v>
      </c>
      <c r="P369" s="258">
        <v>-270987.94</v>
      </c>
      <c r="Q369" s="258">
        <v>-49885.39</v>
      </c>
      <c r="R369" s="258">
        <v>-320873.33</v>
      </c>
      <c r="S369" s="258">
        <v>-532466.42999999993</v>
      </c>
      <c r="T369" s="258">
        <v>18089.45</v>
      </c>
      <c r="U369" s="258">
        <v>0</v>
      </c>
      <c r="V369" s="258">
        <v>0</v>
      </c>
      <c r="W369" s="258">
        <v>0</v>
      </c>
      <c r="X369" s="258">
        <v>399296.68</v>
      </c>
      <c r="Y369" s="258">
        <v>6735.77</v>
      </c>
      <c r="Z369" s="258">
        <v>44.8</v>
      </c>
      <c r="AA369" s="258">
        <v>100.63</v>
      </c>
      <c r="AB369" s="258">
        <v>7.84</v>
      </c>
      <c r="AC369" s="258">
        <v>0</v>
      </c>
      <c r="AD369" s="258">
        <v>0</v>
      </c>
      <c r="AE369" s="258">
        <v>0</v>
      </c>
      <c r="AF369" s="258">
        <v>942963.52</v>
      </c>
      <c r="AG369" s="258">
        <v>0</v>
      </c>
      <c r="AH369" s="258">
        <v>0</v>
      </c>
      <c r="AI369" s="258">
        <v>0</v>
      </c>
      <c r="AJ369" s="258">
        <v>1427.87</v>
      </c>
      <c r="AK369" s="258">
        <v>0</v>
      </c>
      <c r="AL369" s="258">
        <v>33166.370000000003</v>
      </c>
      <c r="AM369" s="256"/>
      <c r="AN369" s="258">
        <v>0</v>
      </c>
      <c r="AO369" s="258">
        <v>0</v>
      </c>
      <c r="AP369" s="258">
        <v>1427.87</v>
      </c>
      <c r="AQ369" s="258">
        <v>-57637</v>
      </c>
      <c r="AR369" s="365"/>
      <c r="AS369" s="259">
        <v>44438</v>
      </c>
      <c r="AT369" s="260" t="s">
        <v>7</v>
      </c>
      <c r="AU369" s="261" t="s">
        <v>293</v>
      </c>
      <c r="AV369" s="261">
        <v>2021</v>
      </c>
      <c r="AW369" s="266" t="s">
        <v>190</v>
      </c>
      <c r="AX369" s="380">
        <v>4.0999999999999996</v>
      </c>
      <c r="AY369" s="380">
        <v>4.1399999999999997</v>
      </c>
    </row>
    <row r="370" spans="1:51" x14ac:dyDescent="0.25">
      <c r="A370" s="256">
        <v>46</v>
      </c>
      <c r="B370" s="257" t="s">
        <v>85</v>
      </c>
      <c r="C370" s="258">
        <v>2127674.02</v>
      </c>
      <c r="D370" s="258">
        <v>894809.20000000007</v>
      </c>
      <c r="E370" s="258">
        <v>261270.46</v>
      </c>
      <c r="F370" s="258">
        <v>445967.79</v>
      </c>
      <c r="G370" s="258">
        <v>630243.28</v>
      </c>
      <c r="H370" s="258">
        <v>36519.01</v>
      </c>
      <c r="I370" s="258">
        <v>8982250.3200000003</v>
      </c>
      <c r="J370" s="258">
        <v>1740862.8</v>
      </c>
      <c r="K370" s="258">
        <v>1520343.43</v>
      </c>
      <c r="L370" s="258">
        <v>1259071.5900000001</v>
      </c>
      <c r="M370" s="258">
        <v>61159.360000000001</v>
      </c>
      <c r="N370" s="258">
        <v>0</v>
      </c>
      <c r="O370" s="258">
        <v>1224066.58</v>
      </c>
      <c r="P370" s="258">
        <v>-1067412.830000001</v>
      </c>
      <c r="Q370" s="258">
        <v>-23229.099999999995</v>
      </c>
      <c r="R370" s="258">
        <v>-1090641.9300000011</v>
      </c>
      <c r="S370" s="258">
        <v>1127160.93</v>
      </c>
      <c r="T370" s="258">
        <v>330629.5</v>
      </c>
      <c r="U370" s="258">
        <v>0</v>
      </c>
      <c r="V370" s="258">
        <v>0</v>
      </c>
      <c r="W370" s="258">
        <v>0</v>
      </c>
      <c r="X370" s="258">
        <v>822785.51</v>
      </c>
      <c r="Y370" s="258">
        <v>12862.11</v>
      </c>
      <c r="Z370" s="258">
        <v>3382.61</v>
      </c>
      <c r="AA370" s="258">
        <v>5687.97</v>
      </c>
      <c r="AB370" s="258">
        <v>4321.3999999999996</v>
      </c>
      <c r="AC370" s="258">
        <v>0</v>
      </c>
      <c r="AD370" s="258">
        <v>0</v>
      </c>
      <c r="AE370" s="258">
        <v>0</v>
      </c>
      <c r="AF370" s="258">
        <v>0</v>
      </c>
      <c r="AG370" s="258">
        <v>1320230.96</v>
      </c>
      <c r="AH370" s="258">
        <v>261270.46</v>
      </c>
      <c r="AI370" s="258">
        <v>1580948.4300000002</v>
      </c>
      <c r="AJ370" s="258">
        <v>356881.85</v>
      </c>
      <c r="AK370" s="258">
        <v>0</v>
      </c>
      <c r="AL370" s="258">
        <v>7461906.8900000006</v>
      </c>
      <c r="AM370" s="258">
        <v>5.9080403432269248</v>
      </c>
      <c r="AN370" s="258">
        <v>272741.34999999998</v>
      </c>
      <c r="AO370" s="258">
        <v>173226.44</v>
      </c>
      <c r="AP370" s="258">
        <v>1043203.8400000003</v>
      </c>
      <c r="AQ370" s="258">
        <v>1034405.5999999999</v>
      </c>
      <c r="AR370" s="365"/>
      <c r="AS370" s="259">
        <v>44438</v>
      </c>
      <c r="AT370" s="260" t="s">
        <v>7</v>
      </c>
      <c r="AU370" s="261" t="s">
        <v>292</v>
      </c>
      <c r="AV370" s="261">
        <v>2021</v>
      </c>
      <c r="AW370" s="266" t="s">
        <v>176</v>
      </c>
      <c r="AX370" s="380">
        <v>4.0999999999999996</v>
      </c>
      <c r="AY370" s="380">
        <v>4.1399999999999997</v>
      </c>
    </row>
    <row r="371" spans="1:51" x14ac:dyDescent="0.25">
      <c r="A371" s="256">
        <v>51</v>
      </c>
      <c r="B371" s="257" t="s">
        <v>86</v>
      </c>
      <c r="C371" s="258">
        <v>2214924.37</v>
      </c>
      <c r="D371" s="258">
        <v>355313.45</v>
      </c>
      <c r="E371" s="258">
        <v>2457973.12</v>
      </c>
      <c r="F371" s="258">
        <v>285326.03000000003</v>
      </c>
      <c r="G371" s="258">
        <v>2674892.14</v>
      </c>
      <c r="H371" s="258">
        <v>464860.48</v>
      </c>
      <c r="I371" s="258">
        <v>10194673.93</v>
      </c>
      <c r="J371" s="258">
        <v>24199269.050000001</v>
      </c>
      <c r="K371" s="258">
        <v>3431330.05</v>
      </c>
      <c r="L371" s="258">
        <v>973356.93</v>
      </c>
      <c r="M371" s="258">
        <v>49673.71</v>
      </c>
      <c r="N371" s="258">
        <v>21021.420000000002</v>
      </c>
      <c r="O371" s="258">
        <v>2793708.0000000005</v>
      </c>
      <c r="P371" s="258">
        <v>-3894315.25</v>
      </c>
      <c r="Q371" s="258">
        <v>-121451.90000000005</v>
      </c>
      <c r="R371" s="258">
        <v>-4015767.15</v>
      </c>
      <c r="S371" s="258">
        <v>4480627.6100000013</v>
      </c>
      <c r="T371" s="258">
        <v>0.56999999999999995</v>
      </c>
      <c r="U371" s="258">
        <v>0</v>
      </c>
      <c r="V371" s="258">
        <v>0</v>
      </c>
      <c r="W371" s="258">
        <v>0</v>
      </c>
      <c r="X371" s="258">
        <v>19387526.530000001</v>
      </c>
      <c r="Y371" s="258">
        <v>45098.9</v>
      </c>
      <c r="Z371" s="258">
        <v>38178.26</v>
      </c>
      <c r="AA371" s="258">
        <v>2269660.33</v>
      </c>
      <c r="AB371" s="258">
        <v>5011.8900000000003</v>
      </c>
      <c r="AC371" s="258">
        <v>0</v>
      </c>
      <c r="AD371" s="258">
        <v>0</v>
      </c>
      <c r="AE371" s="258">
        <v>0</v>
      </c>
      <c r="AF371" s="258">
        <v>12548950.1</v>
      </c>
      <c r="AG371" s="258">
        <v>1023030.63</v>
      </c>
      <c r="AH371" s="258">
        <v>2478994.54</v>
      </c>
      <c r="AI371" s="258">
        <v>3501896.16</v>
      </c>
      <c r="AJ371" s="258">
        <v>708188.15999999992</v>
      </c>
      <c r="AK371" s="258">
        <v>0</v>
      </c>
      <c r="AL371" s="258">
        <v>6763343.8799999999</v>
      </c>
      <c r="AM371" s="258">
        <v>2.9710560574025808</v>
      </c>
      <c r="AN371" s="258">
        <v>176706.41999999998</v>
      </c>
      <c r="AO371" s="258">
        <v>108619.6</v>
      </c>
      <c r="AP371" s="258">
        <v>1405700.5400000007</v>
      </c>
      <c r="AQ371" s="258">
        <v>2339797.6100000003</v>
      </c>
      <c r="AR371" s="365"/>
      <c r="AS371" s="259">
        <v>44438</v>
      </c>
      <c r="AT371" s="260" t="s">
        <v>7</v>
      </c>
      <c r="AU371" s="261" t="s">
        <v>292</v>
      </c>
      <c r="AV371" s="261">
        <v>2021</v>
      </c>
      <c r="AW371" s="266" t="s">
        <v>179</v>
      </c>
      <c r="AX371" s="380">
        <v>4.0999999999999996</v>
      </c>
      <c r="AY371" s="380">
        <v>4.1399999999999997</v>
      </c>
    </row>
    <row r="372" spans="1:51" x14ac:dyDescent="0.25">
      <c r="A372" s="256">
        <v>117</v>
      </c>
      <c r="B372" s="257" t="s">
        <v>87</v>
      </c>
      <c r="C372" s="258">
        <v>43061753.969999999</v>
      </c>
      <c r="D372" s="258">
        <v>19472400.069999997</v>
      </c>
      <c r="E372" s="258">
        <v>1546992.95</v>
      </c>
      <c r="F372" s="258">
        <v>5339817.1899999995</v>
      </c>
      <c r="G372" s="258">
        <v>11284053.34</v>
      </c>
      <c r="H372" s="258">
        <v>45.42</v>
      </c>
      <c r="I372" s="258">
        <v>10810684.74</v>
      </c>
      <c r="J372" s="258">
        <v>3264949.58</v>
      </c>
      <c r="K372" s="258">
        <v>3909012.71</v>
      </c>
      <c r="L372" s="258">
        <v>2362019.77</v>
      </c>
      <c r="M372" s="258">
        <v>16053658.83</v>
      </c>
      <c r="N372" s="258">
        <v>20094186.459999997</v>
      </c>
      <c r="O372" s="258">
        <v>31693773.049999997</v>
      </c>
      <c r="P372" s="258">
        <v>-24728289.680000003</v>
      </c>
      <c r="Q372" s="258">
        <v>26944358.470000006</v>
      </c>
      <c r="R372" s="258">
        <v>2216068.7900000028</v>
      </c>
      <c r="S372" s="258">
        <v>-2216023.36</v>
      </c>
      <c r="T372" s="258">
        <v>3355.46</v>
      </c>
      <c r="U372" s="258">
        <v>0</v>
      </c>
      <c r="V372" s="258">
        <v>0</v>
      </c>
      <c r="W372" s="258">
        <v>94642.2</v>
      </c>
      <c r="X372" s="258">
        <v>3261285.68</v>
      </c>
      <c r="Y372" s="258">
        <v>110300.63</v>
      </c>
      <c r="Z372" s="258">
        <v>971649.95</v>
      </c>
      <c r="AA372" s="258">
        <v>1081343.1399999999</v>
      </c>
      <c r="AB372" s="258">
        <v>37696.239999999998</v>
      </c>
      <c r="AC372" s="258">
        <v>0</v>
      </c>
      <c r="AD372" s="258">
        <v>0</v>
      </c>
      <c r="AE372" s="258">
        <v>0</v>
      </c>
      <c r="AF372" s="258">
        <v>3374316.75</v>
      </c>
      <c r="AG372" s="258">
        <v>18415678.609999999</v>
      </c>
      <c r="AH372" s="258">
        <v>21641179.41</v>
      </c>
      <c r="AI372" s="258">
        <v>40055834.229999997</v>
      </c>
      <c r="AJ372" s="258">
        <v>8368848.5</v>
      </c>
      <c r="AK372" s="258">
        <v>6787.32</v>
      </c>
      <c r="AL372" s="258">
        <v>6901672.0300000003</v>
      </c>
      <c r="AM372" s="258">
        <v>2.765579327062357</v>
      </c>
      <c r="AN372" s="258">
        <v>5086881.32</v>
      </c>
      <c r="AO372" s="258">
        <v>252935.86000000002</v>
      </c>
      <c r="AP372" s="258">
        <v>30894267.280000001</v>
      </c>
      <c r="AQ372" s="258">
        <v>38998686.429999992</v>
      </c>
      <c r="AR372" s="365"/>
      <c r="AS372" s="259">
        <v>44438</v>
      </c>
      <c r="AT372" s="260" t="s">
        <v>7</v>
      </c>
      <c r="AU372" s="261" t="s">
        <v>292</v>
      </c>
      <c r="AV372" s="261">
        <v>2021</v>
      </c>
      <c r="AW372" s="266" t="s">
        <v>155</v>
      </c>
      <c r="AX372" s="380">
        <v>4.0999999999999996</v>
      </c>
      <c r="AY372" s="380">
        <v>4.1399999999999997</v>
      </c>
    </row>
    <row r="373" spans="1:51" x14ac:dyDescent="0.25">
      <c r="A373" s="256">
        <v>78</v>
      </c>
      <c r="B373" s="257" t="s">
        <v>88</v>
      </c>
      <c r="C373" s="258">
        <v>127211.91</v>
      </c>
      <c r="D373" s="258">
        <v>-7624.1</v>
      </c>
      <c r="E373" s="258">
        <v>4.26</v>
      </c>
      <c r="F373" s="258">
        <v>22122.05</v>
      </c>
      <c r="G373" s="258">
        <v>193448.6</v>
      </c>
      <c r="H373" s="258">
        <v>91489.31</v>
      </c>
      <c r="I373" s="258">
        <v>1324896.54</v>
      </c>
      <c r="J373" s="258">
        <v>211926.03</v>
      </c>
      <c r="K373" s="258">
        <v>20948.97</v>
      </c>
      <c r="L373" s="258">
        <v>20944.7</v>
      </c>
      <c r="M373" s="258">
        <v>55079.06</v>
      </c>
      <c r="N373" s="258">
        <v>0</v>
      </c>
      <c r="O373" s="258">
        <v>44021.589999999982</v>
      </c>
      <c r="P373" s="258">
        <v>-124756.22999999998</v>
      </c>
      <c r="Q373" s="258">
        <v>-18471.289999999986</v>
      </c>
      <c r="R373" s="258">
        <v>-143227.51999999996</v>
      </c>
      <c r="S373" s="258">
        <v>234716.85</v>
      </c>
      <c r="T373" s="258">
        <v>93768.77</v>
      </c>
      <c r="U373" s="258">
        <v>25.47</v>
      </c>
      <c r="V373" s="258">
        <v>0</v>
      </c>
      <c r="W373" s="258">
        <v>0</v>
      </c>
      <c r="X373" s="258">
        <v>151295.18</v>
      </c>
      <c r="Y373" s="258">
        <v>3826.96</v>
      </c>
      <c r="Z373" s="258">
        <v>4810.1499999999996</v>
      </c>
      <c r="AA373" s="258">
        <v>1233.8900000000001</v>
      </c>
      <c r="AB373" s="258">
        <v>18.36</v>
      </c>
      <c r="AC373" s="258">
        <v>0</v>
      </c>
      <c r="AD373" s="258">
        <v>0</v>
      </c>
      <c r="AE373" s="258">
        <v>0</v>
      </c>
      <c r="AF373" s="258">
        <v>483.21</v>
      </c>
      <c r="AG373" s="258">
        <v>76023.740000000005</v>
      </c>
      <c r="AH373" s="258">
        <v>4.26</v>
      </c>
      <c r="AI373" s="258">
        <v>76016.989999999991</v>
      </c>
      <c r="AJ373" s="258">
        <v>31995.4</v>
      </c>
      <c r="AK373" s="258">
        <v>0</v>
      </c>
      <c r="AL373" s="258">
        <v>1303947.57</v>
      </c>
      <c r="AM373" s="258">
        <v>63.243994334805002</v>
      </c>
      <c r="AN373" s="258">
        <v>17558.82</v>
      </c>
      <c r="AO373" s="258">
        <v>4563.2300000000005</v>
      </c>
      <c r="AP373" s="258">
        <v>83193.440000000002</v>
      </c>
      <c r="AQ373" s="258">
        <v>-7620.9800000000005</v>
      </c>
      <c r="AR373" s="365"/>
      <c r="AS373" s="259">
        <v>44438</v>
      </c>
      <c r="AT373" s="260" t="s">
        <v>7</v>
      </c>
      <c r="AU373" s="261" t="s">
        <v>292</v>
      </c>
      <c r="AV373" s="261">
        <v>2021</v>
      </c>
      <c r="AW373" s="266" t="s">
        <v>185</v>
      </c>
      <c r="AX373" s="380">
        <v>4.0999999999999996</v>
      </c>
      <c r="AY373" s="380">
        <v>4.1399999999999997</v>
      </c>
    </row>
    <row r="374" spans="1:51" x14ac:dyDescent="0.25">
      <c r="A374" s="256">
        <v>80</v>
      </c>
      <c r="B374" s="257" t="s">
        <v>89</v>
      </c>
      <c r="C374" s="258">
        <v>100030120.60999998</v>
      </c>
      <c r="D374" s="258">
        <v>55423942.290000007</v>
      </c>
      <c r="E374" s="258">
        <v>4309880.7</v>
      </c>
      <c r="F374" s="258">
        <v>10919821.629999999</v>
      </c>
      <c r="G374" s="258">
        <v>24509826.600000001</v>
      </c>
      <c r="H374" s="258">
        <v>3009.82</v>
      </c>
      <c r="I374" s="258">
        <v>40699714</v>
      </c>
      <c r="J374" s="258">
        <v>31457232.43</v>
      </c>
      <c r="K374" s="258">
        <v>12034562.220000001</v>
      </c>
      <c r="L374" s="258">
        <v>7724681.5199999996</v>
      </c>
      <c r="M374" s="258">
        <v>24676608.059999999</v>
      </c>
      <c r="N374" s="258">
        <v>308377196.69999999</v>
      </c>
      <c r="O374" s="258">
        <v>268093842.61999997</v>
      </c>
      <c r="P374" s="258">
        <v>-258917312.53</v>
      </c>
      <c r="Q374" s="258">
        <v>254588553.16000003</v>
      </c>
      <c r="R374" s="258">
        <v>-4328759.369999975</v>
      </c>
      <c r="S374" s="258">
        <v>4331769.16</v>
      </c>
      <c r="T374" s="258">
        <v>7420.73</v>
      </c>
      <c r="U374" s="258">
        <v>0</v>
      </c>
      <c r="V374" s="258">
        <v>0</v>
      </c>
      <c r="W374" s="258">
        <v>128894.38</v>
      </c>
      <c r="X374" s="258">
        <v>37037512.399999999</v>
      </c>
      <c r="Y374" s="258">
        <v>345494.74</v>
      </c>
      <c r="Z374" s="258">
        <v>1930362.51</v>
      </c>
      <c r="AA374" s="258">
        <v>27227149.460000001</v>
      </c>
      <c r="AB374" s="258">
        <v>92084.17</v>
      </c>
      <c r="AC374" s="258">
        <v>0</v>
      </c>
      <c r="AD374" s="258">
        <v>0</v>
      </c>
      <c r="AE374" s="258">
        <v>0</v>
      </c>
      <c r="AF374" s="258">
        <v>3246967.46</v>
      </c>
      <c r="AG374" s="258">
        <v>32401289.579999998</v>
      </c>
      <c r="AH374" s="258">
        <v>312687077.39999998</v>
      </c>
      <c r="AI374" s="258">
        <v>345070661.33999997</v>
      </c>
      <c r="AJ374" s="258">
        <v>76976818.719999999</v>
      </c>
      <c r="AK374" s="258">
        <v>0</v>
      </c>
      <c r="AL374" s="258">
        <v>28665151.780000001</v>
      </c>
      <c r="AM374" s="258">
        <v>3.3819023289739572</v>
      </c>
      <c r="AN374" s="258">
        <v>9098522.8399999999</v>
      </c>
      <c r="AO374" s="258">
        <v>1821298.78</v>
      </c>
      <c r="AP374" s="258">
        <v>73291692.789999992</v>
      </c>
      <c r="AQ374" s="258">
        <v>296779357.09000003</v>
      </c>
      <c r="AR374" s="365"/>
      <c r="AS374" s="259">
        <v>44438</v>
      </c>
      <c r="AT374" s="260" t="s">
        <v>7</v>
      </c>
      <c r="AU374" s="261" t="s">
        <v>292</v>
      </c>
      <c r="AV374" s="261">
        <v>2021</v>
      </c>
      <c r="AW374" s="266" t="s">
        <v>288</v>
      </c>
      <c r="AX374" s="380">
        <v>4.0999999999999996</v>
      </c>
      <c r="AY374" s="380">
        <v>4.1399999999999997</v>
      </c>
    </row>
    <row r="375" spans="1:51" x14ac:dyDescent="0.25">
      <c r="A375" s="256">
        <v>2</v>
      </c>
      <c r="B375" s="257" t="s">
        <v>90</v>
      </c>
      <c r="C375" s="258">
        <v>2108966.6</v>
      </c>
      <c r="D375" s="258">
        <v>10489.36</v>
      </c>
      <c r="E375" s="258">
        <v>21775.34</v>
      </c>
      <c r="F375" s="258">
        <v>5738.01</v>
      </c>
      <c r="G375" s="258">
        <v>1128449.56</v>
      </c>
      <c r="H375" s="258">
        <v>270572.67</v>
      </c>
      <c r="I375" s="258">
        <v>5357058.05</v>
      </c>
      <c r="J375" s="258">
        <v>4404010</v>
      </c>
      <c r="K375" s="258">
        <v>626126.43000000005</v>
      </c>
      <c r="L375" s="258">
        <v>604351.09</v>
      </c>
      <c r="M375" s="258">
        <v>119113.37</v>
      </c>
      <c r="N375" s="258">
        <v>3.19</v>
      </c>
      <c r="O375" s="258">
        <v>728813.97000000009</v>
      </c>
      <c r="P375" s="258">
        <v>235475.69999999972</v>
      </c>
      <c r="Q375" s="258">
        <v>-130881.62000000001</v>
      </c>
      <c r="R375" s="258">
        <v>104594.07999999971</v>
      </c>
      <c r="S375" s="258">
        <v>165978.59</v>
      </c>
      <c r="T375" s="258">
        <v>13033.98</v>
      </c>
      <c r="U375" s="258">
        <v>0</v>
      </c>
      <c r="V375" s="258">
        <v>0</v>
      </c>
      <c r="W375" s="258">
        <v>271145.65000000002</v>
      </c>
      <c r="X375" s="258">
        <v>39202.94</v>
      </c>
      <c r="Y375" s="258">
        <v>22437.27</v>
      </c>
      <c r="Z375" s="258">
        <v>517.5</v>
      </c>
      <c r="AA375" s="258">
        <v>126800.39</v>
      </c>
      <c r="AB375" s="258">
        <v>174.59</v>
      </c>
      <c r="AC375" s="258">
        <v>0</v>
      </c>
      <c r="AD375" s="258">
        <v>0</v>
      </c>
      <c r="AE375" s="258">
        <v>0</v>
      </c>
      <c r="AF375" s="258">
        <v>7474.23</v>
      </c>
      <c r="AG375" s="258">
        <v>723464.46</v>
      </c>
      <c r="AH375" s="258">
        <v>21778.53</v>
      </c>
      <c r="AI375" s="258">
        <v>745185.10000000009</v>
      </c>
      <c r="AJ375" s="258">
        <v>16371.130000000001</v>
      </c>
      <c r="AK375" s="258">
        <v>0</v>
      </c>
      <c r="AL375" s="258">
        <v>4730931.62</v>
      </c>
      <c r="AM375" s="258">
        <v>8.5558727332433477</v>
      </c>
      <c r="AN375" s="258">
        <v>5738.01</v>
      </c>
      <c r="AO375" s="258">
        <v>0</v>
      </c>
      <c r="AP375" s="258">
        <v>1398344.96</v>
      </c>
      <c r="AQ375" s="258">
        <v>28681.710000000003</v>
      </c>
      <c r="AR375" s="365"/>
      <c r="AS375" s="259">
        <v>44438</v>
      </c>
      <c r="AT375" s="260" t="s">
        <v>7</v>
      </c>
      <c r="AU375" s="261" t="s">
        <v>292</v>
      </c>
      <c r="AV375" s="261">
        <v>2021</v>
      </c>
      <c r="AW375" s="266" t="s">
        <v>168</v>
      </c>
      <c r="AX375" s="380">
        <v>4.0999999999999996</v>
      </c>
      <c r="AY375" s="380">
        <v>4.1399999999999997</v>
      </c>
    </row>
    <row r="376" spans="1:51" x14ac:dyDescent="0.25">
      <c r="A376" s="256">
        <v>115</v>
      </c>
      <c r="B376" s="257" t="s">
        <v>290</v>
      </c>
      <c r="C376" s="258">
        <v>249.51</v>
      </c>
      <c r="D376" s="258">
        <v>0</v>
      </c>
      <c r="E376" s="258">
        <v>0</v>
      </c>
      <c r="F376" s="258">
        <v>0</v>
      </c>
      <c r="G376" s="258">
        <v>78203.44</v>
      </c>
      <c r="H376" s="258">
        <v>362072.93</v>
      </c>
      <c r="I376" s="258">
        <v>126582.79</v>
      </c>
      <c r="J376" s="258">
        <v>605726.53</v>
      </c>
      <c r="K376" s="258">
        <v>159.19</v>
      </c>
      <c r="L376" s="258">
        <v>159.19</v>
      </c>
      <c r="M376" s="258">
        <v>0</v>
      </c>
      <c r="N376" s="258">
        <v>0</v>
      </c>
      <c r="O376" s="258">
        <v>144.44</v>
      </c>
      <c r="P376" s="258">
        <v>-78098.37</v>
      </c>
      <c r="Q376" s="258">
        <v>0</v>
      </c>
      <c r="R376" s="258">
        <v>-78098.37</v>
      </c>
      <c r="S376" s="258">
        <v>440171.29000000004</v>
      </c>
      <c r="T376" s="258">
        <v>33.630000000000003</v>
      </c>
      <c r="U376" s="258">
        <v>0</v>
      </c>
      <c r="V376" s="258">
        <v>0</v>
      </c>
      <c r="W376" s="258">
        <v>0</v>
      </c>
      <c r="X376" s="258">
        <v>443886.7</v>
      </c>
      <c r="Y376" s="258">
        <v>1595.99</v>
      </c>
      <c r="Z376" s="258">
        <v>1006.91</v>
      </c>
      <c r="AA376" s="258">
        <v>0</v>
      </c>
      <c r="AB376" s="258">
        <v>0.03</v>
      </c>
      <c r="AC376" s="258">
        <v>0</v>
      </c>
      <c r="AD376" s="258">
        <v>0</v>
      </c>
      <c r="AE376" s="258">
        <v>1146.1199999999999</v>
      </c>
      <c r="AF376" s="258">
        <v>0</v>
      </c>
      <c r="AG376" s="258">
        <v>159.19</v>
      </c>
      <c r="AH376" s="258">
        <v>0</v>
      </c>
      <c r="AI376" s="258">
        <v>158.82</v>
      </c>
      <c r="AJ376" s="258">
        <v>14.38</v>
      </c>
      <c r="AK376" s="258">
        <v>0</v>
      </c>
      <c r="AL376" s="258">
        <v>126423.59999999999</v>
      </c>
      <c r="AM376" s="258">
        <v>795.16797537533762</v>
      </c>
      <c r="AN376" s="258">
        <v>0</v>
      </c>
      <c r="AO376" s="258">
        <v>0</v>
      </c>
      <c r="AP376" s="258">
        <v>105.06999999999996</v>
      </c>
      <c r="AQ376" s="258">
        <v>0</v>
      </c>
      <c r="AR376" s="365"/>
      <c r="AS376" s="259">
        <v>44438</v>
      </c>
      <c r="AT376" s="260" t="s">
        <v>7</v>
      </c>
      <c r="AU376" s="261" t="s">
        <v>292</v>
      </c>
      <c r="AV376" s="261">
        <v>2021</v>
      </c>
      <c r="AW376" s="266" t="s">
        <v>291</v>
      </c>
      <c r="AX376" s="380">
        <v>4.0999999999999996</v>
      </c>
      <c r="AY376" s="380">
        <v>4.1399999999999997</v>
      </c>
    </row>
    <row r="377" spans="1:51" x14ac:dyDescent="0.25">
      <c r="A377" s="256">
        <v>106</v>
      </c>
      <c r="B377" s="257" t="s">
        <v>92</v>
      </c>
      <c r="C377" s="258">
        <v>1857733.3900000001</v>
      </c>
      <c r="D377" s="258">
        <v>7105.33</v>
      </c>
      <c r="E377" s="258">
        <v>2751.65</v>
      </c>
      <c r="F377" s="258">
        <v>277749.49</v>
      </c>
      <c r="G377" s="258">
        <v>461124.99</v>
      </c>
      <c r="H377" s="258">
        <v>117.73</v>
      </c>
      <c r="I377" s="258">
        <v>9404938.9600000009</v>
      </c>
      <c r="J377" s="258">
        <v>10053.030000000001</v>
      </c>
      <c r="K377" s="258">
        <v>262952.31</v>
      </c>
      <c r="L377" s="258">
        <v>265457.05</v>
      </c>
      <c r="M377" s="258">
        <v>774157.46</v>
      </c>
      <c r="N377" s="258">
        <v>9.01</v>
      </c>
      <c r="O377" s="258">
        <v>972886.70000000007</v>
      </c>
      <c r="P377" s="258">
        <v>138866.88000000012</v>
      </c>
      <c r="Q377" s="258">
        <v>1729.819999999796</v>
      </c>
      <c r="R377" s="258">
        <v>140596.69999999992</v>
      </c>
      <c r="S377" s="258">
        <v>-140478.96</v>
      </c>
      <c r="T377" s="258">
        <v>7.63</v>
      </c>
      <c r="U377" s="258">
        <v>0</v>
      </c>
      <c r="V377" s="258">
        <v>0</v>
      </c>
      <c r="W377" s="258">
        <v>0</v>
      </c>
      <c r="X377" s="258">
        <v>200458.01</v>
      </c>
      <c r="Y377" s="258">
        <v>9232.2900000000009</v>
      </c>
      <c r="Z377" s="258">
        <v>5629.58</v>
      </c>
      <c r="AA377" s="258">
        <v>17360.419999999998</v>
      </c>
      <c r="AB377" s="258">
        <v>1659.47</v>
      </c>
      <c r="AC377" s="258">
        <v>0</v>
      </c>
      <c r="AD377" s="258">
        <v>0</v>
      </c>
      <c r="AE377" s="258">
        <v>0</v>
      </c>
      <c r="AF377" s="258">
        <v>307062.86</v>
      </c>
      <c r="AG377" s="258">
        <v>1034358.1299999999</v>
      </c>
      <c r="AH377" s="258">
        <v>2760.66</v>
      </c>
      <c r="AI377" s="258">
        <v>1037063.96</v>
      </c>
      <c r="AJ377" s="258">
        <v>64177.26</v>
      </c>
      <c r="AK377" s="258">
        <v>0</v>
      </c>
      <c r="AL377" s="258">
        <v>9141986.6500000004</v>
      </c>
      <c r="AM377" s="258">
        <v>35.766709788554436</v>
      </c>
      <c r="AN377" s="258">
        <v>217551.93000000002</v>
      </c>
      <c r="AO377" s="258">
        <v>60197.56</v>
      </c>
      <c r="AP377" s="258">
        <v>887596.01</v>
      </c>
      <c r="AQ377" s="258">
        <v>9854.66</v>
      </c>
      <c r="AR377" s="365"/>
      <c r="AS377" s="259">
        <v>44438</v>
      </c>
      <c r="AT377" s="260" t="s">
        <v>7</v>
      </c>
      <c r="AU377" s="261" t="s">
        <v>292</v>
      </c>
      <c r="AV377" s="261">
        <v>2021</v>
      </c>
      <c r="AW377" s="266" t="s">
        <v>172</v>
      </c>
      <c r="AX377" s="380">
        <v>4.0999999999999996</v>
      </c>
      <c r="AY377" s="380">
        <v>4.1399999999999997</v>
      </c>
    </row>
    <row r="378" spans="1:51" x14ac:dyDescent="0.25">
      <c r="A378" s="262">
        <v>118</v>
      </c>
      <c r="B378" s="263" t="s">
        <v>93</v>
      </c>
      <c r="C378" s="264">
        <v>10809453.799999999</v>
      </c>
      <c r="D378" s="264">
        <v>2212979.6</v>
      </c>
      <c r="E378" s="264">
        <v>990558.52</v>
      </c>
      <c r="F378" s="264">
        <v>337344.56</v>
      </c>
      <c r="G378" s="264">
        <v>2414546.09</v>
      </c>
      <c r="H378" s="264">
        <v>15567.56</v>
      </c>
      <c r="I378" s="264">
        <v>4513212.8</v>
      </c>
      <c r="J378" s="264">
        <v>637959.28</v>
      </c>
      <c r="K378" s="264">
        <v>2719070.81</v>
      </c>
      <c r="L378" s="264">
        <v>1728512.2899999998</v>
      </c>
      <c r="M378" s="264">
        <v>1583480.87</v>
      </c>
      <c r="N378" s="264">
        <v>4116713.86</v>
      </c>
      <c r="O378" s="264">
        <v>7649280.0700000003</v>
      </c>
      <c r="P378" s="264">
        <v>-1804696.5200000019</v>
      </c>
      <c r="Q378" s="264">
        <v>2358417.3000000012</v>
      </c>
      <c r="R378" s="264">
        <v>553720.77999999933</v>
      </c>
      <c r="S378" s="264">
        <v>-538153.2300000001</v>
      </c>
      <c r="T378" s="264">
        <v>3042.03</v>
      </c>
      <c r="U378" s="264">
        <v>0</v>
      </c>
      <c r="V378" s="264">
        <v>0</v>
      </c>
      <c r="W378" s="264">
        <v>4052.41</v>
      </c>
      <c r="X378" s="264">
        <v>181932.89</v>
      </c>
      <c r="Y378" s="264">
        <v>36163.769999999997</v>
      </c>
      <c r="Z378" s="264">
        <v>194628.36</v>
      </c>
      <c r="AA378" s="264">
        <v>395976.97</v>
      </c>
      <c r="AB378" s="264">
        <v>6896.51</v>
      </c>
      <c r="AC378" s="264">
        <v>0</v>
      </c>
      <c r="AD378" s="264">
        <v>0</v>
      </c>
      <c r="AE378" s="264">
        <v>93425</v>
      </c>
      <c r="AF378" s="264">
        <v>89.94</v>
      </c>
      <c r="AG378" s="264">
        <v>3311993.1600000006</v>
      </c>
      <c r="AH378" s="264">
        <v>5107272.38</v>
      </c>
      <c r="AI378" s="264">
        <v>8419212.8599999994</v>
      </c>
      <c r="AJ378" s="264">
        <v>769932.78999999992</v>
      </c>
      <c r="AK378" s="264">
        <v>0</v>
      </c>
      <c r="AL378" s="264">
        <v>1794141.9899999998</v>
      </c>
      <c r="AM378" s="264">
        <v>1.6598364350798205</v>
      </c>
      <c r="AN378" s="264">
        <v>218947.76</v>
      </c>
      <c r="AO378" s="264">
        <v>118396.8</v>
      </c>
      <c r="AP378" s="264">
        <v>8001858.2800000003</v>
      </c>
      <c r="AQ378" s="264">
        <v>7054664.1300000008</v>
      </c>
      <c r="AR378" s="366"/>
      <c r="AS378" s="259">
        <v>44438</v>
      </c>
      <c r="AT378" s="265" t="s">
        <v>7</v>
      </c>
      <c r="AU378" s="261" t="s">
        <v>292</v>
      </c>
      <c r="AV378" s="261">
        <v>2021</v>
      </c>
      <c r="AW378" s="266" t="s">
        <v>162</v>
      </c>
      <c r="AX378" s="380">
        <v>4.0999999999999996</v>
      </c>
      <c r="AY378" s="380">
        <v>4.1399999999999997</v>
      </c>
    </row>
    <row r="379" spans="1:51" x14ac:dyDescent="0.25">
      <c r="A379" s="256">
        <v>29</v>
      </c>
      <c r="B379" s="257" t="s">
        <v>94</v>
      </c>
      <c r="C379" s="258">
        <v>13226229.040000001</v>
      </c>
      <c r="D379" s="258">
        <v>972531.41</v>
      </c>
      <c r="E379" s="258">
        <v>504327.59</v>
      </c>
      <c r="F379" s="258">
        <v>2650674.48</v>
      </c>
      <c r="G379" s="258">
        <v>2309712.1</v>
      </c>
      <c r="H379" s="258">
        <v>185263.88</v>
      </c>
      <c r="I379" s="258">
        <v>11506156.02</v>
      </c>
      <c r="J379" s="258">
        <v>8810547.6400000006</v>
      </c>
      <c r="K379" s="258">
        <v>2206440.7000000002</v>
      </c>
      <c r="L379" s="258">
        <v>1702113.11</v>
      </c>
      <c r="M379" s="258">
        <v>3630394.82</v>
      </c>
      <c r="N379" s="258">
        <v>546597.73</v>
      </c>
      <c r="O379" s="258">
        <v>5286986.4700000007</v>
      </c>
      <c r="P379" s="258">
        <v>2006324.5800000024</v>
      </c>
      <c r="Q379" s="258">
        <v>-4020166.8799999994</v>
      </c>
      <c r="R379" s="258">
        <v>-2013842.299999997</v>
      </c>
      <c r="S379" s="258">
        <v>2199106.1800000006</v>
      </c>
      <c r="T379" s="258">
        <v>1171521.8799999999</v>
      </c>
      <c r="U379" s="258">
        <v>0</v>
      </c>
      <c r="V379" s="258">
        <v>0</v>
      </c>
      <c r="W379" s="258">
        <v>0</v>
      </c>
      <c r="X379" s="258">
        <v>5276287.9000000004</v>
      </c>
      <c r="Y379" s="258">
        <v>47018.84</v>
      </c>
      <c r="Z379" s="258">
        <v>82548.09</v>
      </c>
      <c r="AA379" s="258">
        <v>15650.11</v>
      </c>
      <c r="AB379" s="258">
        <v>33339.379999999997</v>
      </c>
      <c r="AC379" s="258">
        <v>0</v>
      </c>
      <c r="AD379" s="258">
        <v>0</v>
      </c>
      <c r="AE379" s="258">
        <v>0</v>
      </c>
      <c r="AF379" s="258">
        <v>4070147.18</v>
      </c>
      <c r="AG379" s="258">
        <v>5332507.92</v>
      </c>
      <c r="AH379" s="258">
        <v>1050925.32</v>
      </c>
      <c r="AI379" s="258">
        <v>6375836.8799999999</v>
      </c>
      <c r="AJ379" s="258">
        <v>1088850.4099999999</v>
      </c>
      <c r="AK379" s="258">
        <v>0</v>
      </c>
      <c r="AL379" s="258">
        <v>9299715.3200000003</v>
      </c>
      <c r="AM379" s="258">
        <v>5.214804105091063</v>
      </c>
      <c r="AN379" s="258">
        <v>1800156.4</v>
      </c>
      <c r="AO379" s="258">
        <v>850518.08</v>
      </c>
      <c r="AP379" s="258">
        <v>8679324.5</v>
      </c>
      <c r="AQ379" s="258">
        <v>1712613.3599999999</v>
      </c>
      <c r="AR379" s="365"/>
      <c r="AS379" s="259">
        <v>44438</v>
      </c>
      <c r="AT379" s="260" t="s">
        <v>7</v>
      </c>
      <c r="AU379" s="261" t="s">
        <v>292</v>
      </c>
      <c r="AV379" s="261">
        <v>2021</v>
      </c>
      <c r="AW379" s="266" t="s">
        <v>156</v>
      </c>
      <c r="AX379" s="380">
        <v>4.0999999999999996</v>
      </c>
      <c r="AY379" s="380">
        <v>4.1399999999999997</v>
      </c>
    </row>
    <row r="380" spans="1:51" x14ac:dyDescent="0.25">
      <c r="A380" s="256">
        <v>111</v>
      </c>
      <c r="B380" s="257" t="s">
        <v>95</v>
      </c>
      <c r="C380" s="258">
        <v>818704.36999999988</v>
      </c>
      <c r="D380" s="258">
        <v>53775.4</v>
      </c>
      <c r="E380" s="258">
        <v>385758.29</v>
      </c>
      <c r="F380" s="258">
        <v>74296.87</v>
      </c>
      <c r="G380" s="258">
        <v>353777.94</v>
      </c>
      <c r="H380" s="258">
        <v>22999.119999999999</v>
      </c>
      <c r="I380" s="258">
        <v>981881.18</v>
      </c>
      <c r="J380" s="258">
        <v>195542.45</v>
      </c>
      <c r="K380" s="258">
        <v>719611.59</v>
      </c>
      <c r="L380" s="258">
        <v>333853.31</v>
      </c>
      <c r="M380" s="258">
        <v>0</v>
      </c>
      <c r="N380" s="258">
        <v>0</v>
      </c>
      <c r="O380" s="258">
        <v>451537.67999999993</v>
      </c>
      <c r="P380" s="258">
        <v>-114683.52000000016</v>
      </c>
      <c r="Q380" s="258">
        <v>860.56</v>
      </c>
      <c r="R380" s="258">
        <v>-113822.96000000017</v>
      </c>
      <c r="S380" s="258">
        <v>136822.10999999999</v>
      </c>
      <c r="T380" s="258">
        <v>2465.36</v>
      </c>
      <c r="U380" s="258">
        <v>0</v>
      </c>
      <c r="V380" s="258">
        <v>0</v>
      </c>
      <c r="W380" s="258">
        <v>860.17</v>
      </c>
      <c r="X380" s="258">
        <v>170129.96</v>
      </c>
      <c r="Y380" s="258">
        <v>7196.61</v>
      </c>
      <c r="Z380" s="258">
        <v>11417.47</v>
      </c>
      <c r="AA380" s="258">
        <v>9308.0300000000007</v>
      </c>
      <c r="AB380" s="258">
        <v>1087.67</v>
      </c>
      <c r="AC380" s="258">
        <v>0</v>
      </c>
      <c r="AD380" s="258">
        <v>0</v>
      </c>
      <c r="AE380" s="258">
        <v>0</v>
      </c>
      <c r="AF380" s="258">
        <v>7623.59</v>
      </c>
      <c r="AG380" s="258">
        <v>333853.31</v>
      </c>
      <c r="AH380" s="258">
        <v>385758.29</v>
      </c>
      <c r="AI380" s="258">
        <v>719584.91999999993</v>
      </c>
      <c r="AJ380" s="258">
        <v>268047.24</v>
      </c>
      <c r="AK380" s="258">
        <v>0</v>
      </c>
      <c r="AL380" s="258">
        <v>262269.59000000008</v>
      </c>
      <c r="AM380" s="258">
        <v>1.3644599303910601</v>
      </c>
      <c r="AN380" s="258">
        <v>43957.979999999996</v>
      </c>
      <c r="AO380" s="258">
        <v>30338.89</v>
      </c>
      <c r="AP380" s="258">
        <v>657051.62999999989</v>
      </c>
      <c r="AQ380" s="258">
        <v>343660.35</v>
      </c>
      <c r="AR380" s="365"/>
      <c r="AS380" s="259">
        <v>44438</v>
      </c>
      <c r="AT380" s="260" t="s">
        <v>7</v>
      </c>
      <c r="AU380" s="261" t="s">
        <v>292</v>
      </c>
      <c r="AV380" s="261">
        <v>2021</v>
      </c>
      <c r="AW380" s="266" t="s">
        <v>182</v>
      </c>
      <c r="AX380" s="380">
        <v>4.0999999999999996</v>
      </c>
      <c r="AY380" s="380">
        <v>4.1399999999999997</v>
      </c>
    </row>
    <row r="381" spans="1:51" x14ac:dyDescent="0.25">
      <c r="A381" s="256">
        <v>83</v>
      </c>
      <c r="B381" s="257" t="s">
        <v>96</v>
      </c>
      <c r="C381" s="258">
        <v>49000361.620000005</v>
      </c>
      <c r="D381" s="258">
        <v>9049969.1400000006</v>
      </c>
      <c r="E381" s="258">
        <v>4834720.84</v>
      </c>
      <c r="F381" s="258">
        <v>9884544.8900000006</v>
      </c>
      <c r="G381" s="258">
        <v>18090897.699999999</v>
      </c>
      <c r="H381" s="258">
        <v>818346.04</v>
      </c>
      <c r="I381" s="258">
        <v>16879453.140000001</v>
      </c>
      <c r="J381" s="258">
        <v>1305026.75</v>
      </c>
      <c r="K381" s="258">
        <v>16587120.140000001</v>
      </c>
      <c r="L381" s="258">
        <v>11752399.299999999</v>
      </c>
      <c r="M381" s="258">
        <v>10385030.380000001</v>
      </c>
      <c r="N381" s="258">
        <v>1631.22</v>
      </c>
      <c r="O381" s="258">
        <v>16424372.609999996</v>
      </c>
      <c r="P381" s="258">
        <v>-4449422.7199999932</v>
      </c>
      <c r="Q381" s="258">
        <v>-9421615.9900000002</v>
      </c>
      <c r="R381" s="258">
        <v>-13871038.709999993</v>
      </c>
      <c r="S381" s="258">
        <v>14689384.76</v>
      </c>
      <c r="T381" s="258">
        <v>58643.95</v>
      </c>
      <c r="U381" s="258">
        <v>0</v>
      </c>
      <c r="V381" s="258">
        <v>0</v>
      </c>
      <c r="W381" s="258">
        <v>2390886.35</v>
      </c>
      <c r="X381" s="258">
        <v>21397583.870000001</v>
      </c>
      <c r="Y381" s="258">
        <v>310659.83</v>
      </c>
      <c r="Z381" s="258">
        <v>1235174.6000000001</v>
      </c>
      <c r="AA381" s="258">
        <v>378859.35</v>
      </c>
      <c r="AB381" s="258">
        <v>111046.12</v>
      </c>
      <c r="AC381" s="258">
        <v>0</v>
      </c>
      <c r="AD381" s="258">
        <v>0</v>
      </c>
      <c r="AE381" s="258">
        <v>0</v>
      </c>
      <c r="AF381" s="258">
        <v>7121989.5099999998</v>
      </c>
      <c r="AG381" s="258">
        <v>22137429.670000002</v>
      </c>
      <c r="AH381" s="258">
        <v>4836352.0599999996</v>
      </c>
      <c r="AI381" s="258">
        <v>26965837.799999997</v>
      </c>
      <c r="AJ381" s="258">
        <v>10541465.189999999</v>
      </c>
      <c r="AK381" s="258">
        <v>0</v>
      </c>
      <c r="AL381" s="258">
        <v>292333</v>
      </c>
      <c r="AM381" s="258">
        <v>1.017624096138005</v>
      </c>
      <c r="AN381" s="258">
        <v>5976896.2699999996</v>
      </c>
      <c r="AO381" s="258">
        <v>3907648.62</v>
      </c>
      <c r="AP381" s="258">
        <v>34349553.840000004</v>
      </c>
      <c r="AQ381" s="258">
        <v>10823533.969999999</v>
      </c>
      <c r="AR381" s="365"/>
      <c r="AS381" s="259">
        <v>44438</v>
      </c>
      <c r="AT381" s="260" t="s">
        <v>7</v>
      </c>
      <c r="AU381" s="261" t="s">
        <v>292</v>
      </c>
      <c r="AV381" s="261">
        <v>2021</v>
      </c>
      <c r="AW381" s="266" t="s">
        <v>158</v>
      </c>
      <c r="AX381" s="380">
        <v>4.0999999999999996</v>
      </c>
      <c r="AY381" s="380">
        <v>4.1399999999999997</v>
      </c>
    </row>
    <row r="382" spans="1:51" x14ac:dyDescent="0.25">
      <c r="A382" s="256">
        <v>40</v>
      </c>
      <c r="B382" s="257" t="s">
        <v>97</v>
      </c>
      <c r="C382" s="258">
        <v>3827641.18</v>
      </c>
      <c r="D382" s="258">
        <v>706234.54999999993</v>
      </c>
      <c r="E382" s="258">
        <v>2704060.4499999997</v>
      </c>
      <c r="F382" s="258">
        <v>688874.41</v>
      </c>
      <c r="G382" s="258">
        <v>839036.7</v>
      </c>
      <c r="H382" s="258">
        <v>11295.88</v>
      </c>
      <c r="I382" s="258">
        <v>12450321.949999999</v>
      </c>
      <c r="J382" s="258">
        <v>4681876.1900000004</v>
      </c>
      <c r="K382" s="258">
        <v>4418605.75</v>
      </c>
      <c r="L382" s="258">
        <v>1714545.29</v>
      </c>
      <c r="M382" s="258">
        <v>193414.59</v>
      </c>
      <c r="N382" s="258">
        <v>317991.33</v>
      </c>
      <c r="O382" s="258">
        <v>3843459.2800000003</v>
      </c>
      <c r="P382" s="258">
        <v>-2249963.7599999998</v>
      </c>
      <c r="Q382" s="258">
        <v>-271757.71000000008</v>
      </c>
      <c r="R382" s="258">
        <v>-2521721.4699999997</v>
      </c>
      <c r="S382" s="258">
        <v>2533017.34</v>
      </c>
      <c r="T382" s="258">
        <v>4.38</v>
      </c>
      <c r="U382" s="258">
        <v>0</v>
      </c>
      <c r="V382" s="258">
        <v>0</v>
      </c>
      <c r="W382" s="258">
        <v>76723.070000000007</v>
      </c>
      <c r="X382" s="258">
        <v>4541003.34</v>
      </c>
      <c r="Y382" s="258">
        <v>14319.19</v>
      </c>
      <c r="Z382" s="258">
        <v>89810.39</v>
      </c>
      <c r="AA382" s="258">
        <v>1573247.69</v>
      </c>
      <c r="AB382" s="258">
        <v>9119.2199999999993</v>
      </c>
      <c r="AC382" s="258">
        <v>0</v>
      </c>
      <c r="AD382" s="258">
        <v>0</v>
      </c>
      <c r="AE382" s="258">
        <v>0</v>
      </c>
      <c r="AF382" s="258">
        <v>398216.95</v>
      </c>
      <c r="AG382" s="258">
        <v>1907959.8800000004</v>
      </c>
      <c r="AH382" s="258">
        <v>3022051.78</v>
      </c>
      <c r="AI382" s="258">
        <v>4928827.8000000007</v>
      </c>
      <c r="AJ382" s="258">
        <v>1085368.52</v>
      </c>
      <c r="AK382" s="258">
        <v>0</v>
      </c>
      <c r="AL382" s="258">
        <v>8031716.1999999993</v>
      </c>
      <c r="AM382" s="258">
        <v>2.8177037405973593</v>
      </c>
      <c r="AN382" s="258">
        <v>463836.30000000005</v>
      </c>
      <c r="AO382" s="258">
        <v>225038.11</v>
      </c>
      <c r="AP382" s="258">
        <v>2306144.3099999996</v>
      </c>
      <c r="AQ382" s="258">
        <v>3028196.95</v>
      </c>
      <c r="AR382" s="365"/>
      <c r="AS382" s="259">
        <v>44438</v>
      </c>
      <c r="AT382" s="260" t="s">
        <v>7</v>
      </c>
      <c r="AU382" s="261" t="s">
        <v>292</v>
      </c>
      <c r="AV382" s="261">
        <v>2021</v>
      </c>
      <c r="AW382" s="266" t="s">
        <v>166</v>
      </c>
      <c r="AX382" s="380">
        <v>4.0999999999999996</v>
      </c>
      <c r="AY382" s="380">
        <v>4.1399999999999997</v>
      </c>
    </row>
    <row r="383" spans="1:51" x14ac:dyDescent="0.25">
      <c r="A383" s="256">
        <v>24</v>
      </c>
      <c r="B383" s="257" t="s">
        <v>98</v>
      </c>
      <c r="C383" s="258">
        <v>3341930.23</v>
      </c>
      <c r="D383" s="258">
        <v>1471551.6</v>
      </c>
      <c r="E383" s="258">
        <v>231096.78999999998</v>
      </c>
      <c r="F383" s="258">
        <v>408360.96000000002</v>
      </c>
      <c r="G383" s="258">
        <v>1890023.75</v>
      </c>
      <c r="H383" s="258">
        <v>848600.28</v>
      </c>
      <c r="I383" s="258">
        <v>2731164.83</v>
      </c>
      <c r="J383" s="258">
        <v>5655350.1200000001</v>
      </c>
      <c r="K383" s="258">
        <v>1396973.71</v>
      </c>
      <c r="L383" s="258">
        <v>1152262.06</v>
      </c>
      <c r="M383" s="258">
        <v>355074.71</v>
      </c>
      <c r="N383" s="258">
        <v>0</v>
      </c>
      <c r="O383" s="258">
        <v>1499459.8</v>
      </c>
      <c r="P383" s="258">
        <v>-1927465.8800000001</v>
      </c>
      <c r="Q383" s="258">
        <v>-34566.410000000018</v>
      </c>
      <c r="R383" s="258">
        <v>-1962032.29</v>
      </c>
      <c r="S383" s="258">
        <v>2810632.58</v>
      </c>
      <c r="T383" s="258">
        <v>166898.76</v>
      </c>
      <c r="U383" s="258">
        <v>0</v>
      </c>
      <c r="V383" s="258">
        <v>0</v>
      </c>
      <c r="W383" s="258">
        <v>640618.54</v>
      </c>
      <c r="X383" s="258">
        <v>3138053.05</v>
      </c>
      <c r="Y383" s="258">
        <v>31304.92</v>
      </c>
      <c r="Z383" s="258">
        <v>219617.32</v>
      </c>
      <c r="AA383" s="258">
        <v>428758.75</v>
      </c>
      <c r="AB383" s="258">
        <v>11105.41</v>
      </c>
      <c r="AC383" s="258">
        <v>0</v>
      </c>
      <c r="AD383" s="258">
        <v>0</v>
      </c>
      <c r="AE383" s="258">
        <v>0</v>
      </c>
      <c r="AF383" s="258">
        <v>444151.38</v>
      </c>
      <c r="AG383" s="258">
        <v>1507336.77</v>
      </c>
      <c r="AH383" s="258">
        <v>231096.78999999998</v>
      </c>
      <c r="AI383" s="258">
        <v>1736348.3</v>
      </c>
      <c r="AJ383" s="258">
        <v>241520.75</v>
      </c>
      <c r="AK383" s="258">
        <v>4632.25</v>
      </c>
      <c r="AL383" s="258">
        <v>1334191.1200000001</v>
      </c>
      <c r="AM383" s="258">
        <v>1.955058144938175</v>
      </c>
      <c r="AN383" s="258">
        <v>379096.71</v>
      </c>
      <c r="AO383" s="258">
        <v>29264.25</v>
      </c>
      <c r="AP383" s="258">
        <v>2046805.59</v>
      </c>
      <c r="AQ383" s="258">
        <v>1675886.76</v>
      </c>
      <c r="AR383" s="365"/>
      <c r="AS383" s="259">
        <v>44438</v>
      </c>
      <c r="AT383" s="260" t="s">
        <v>7</v>
      </c>
      <c r="AU383" s="261" t="s">
        <v>292</v>
      </c>
      <c r="AV383" s="261">
        <v>2021</v>
      </c>
      <c r="AW383" s="266" t="s">
        <v>164</v>
      </c>
      <c r="AX383" s="380">
        <v>4.0999999999999996</v>
      </c>
      <c r="AY383" s="380">
        <v>4.1399999999999997</v>
      </c>
    </row>
    <row r="384" spans="1:51" x14ac:dyDescent="0.25">
      <c r="A384" s="256">
        <v>124</v>
      </c>
      <c r="B384" s="257" t="s">
        <v>99</v>
      </c>
      <c r="C384" s="258">
        <v>104320.29</v>
      </c>
      <c r="D384" s="258">
        <v>0</v>
      </c>
      <c r="E384" s="258">
        <v>0</v>
      </c>
      <c r="F384" s="258">
        <v>16898.86</v>
      </c>
      <c r="G384" s="258">
        <v>261376.59</v>
      </c>
      <c r="H384" s="258">
        <v>-417591.6</v>
      </c>
      <c r="I384" s="258">
        <v>48434.95</v>
      </c>
      <c r="J384" s="258">
        <v>0</v>
      </c>
      <c r="K384" s="258">
        <v>27043.89</v>
      </c>
      <c r="L384" s="258">
        <v>27043.89</v>
      </c>
      <c r="M384" s="258">
        <v>59026.05</v>
      </c>
      <c r="N384" s="258">
        <v>0</v>
      </c>
      <c r="O384" s="258">
        <v>86069.94</v>
      </c>
      <c r="P384" s="258">
        <v>-260025.1</v>
      </c>
      <c r="Q384" s="258">
        <v>23716.320000000007</v>
      </c>
      <c r="R384" s="258">
        <v>-236308.78</v>
      </c>
      <c r="S384" s="258">
        <v>-181282.82</v>
      </c>
      <c r="T384" s="258">
        <v>0</v>
      </c>
      <c r="U384" s="258">
        <v>0</v>
      </c>
      <c r="V384" s="258">
        <v>0</v>
      </c>
      <c r="W384" s="258">
        <v>0</v>
      </c>
      <c r="X384" s="258">
        <v>37551.46</v>
      </c>
      <c r="Y384" s="258">
        <v>5223.5600000000004</v>
      </c>
      <c r="Z384" s="258">
        <v>144.57</v>
      </c>
      <c r="AA384" s="258">
        <v>0</v>
      </c>
      <c r="AB384" s="258">
        <v>528.54</v>
      </c>
      <c r="AC384" s="258">
        <v>0</v>
      </c>
      <c r="AD384" s="258">
        <v>0</v>
      </c>
      <c r="AE384" s="258">
        <v>0</v>
      </c>
      <c r="AF384" s="258">
        <v>212937.62</v>
      </c>
      <c r="AG384" s="258">
        <v>86069.94</v>
      </c>
      <c r="AH384" s="258">
        <v>0</v>
      </c>
      <c r="AI384" s="258">
        <v>86069.94</v>
      </c>
      <c r="AJ384" s="258">
        <v>0</v>
      </c>
      <c r="AK384" s="258">
        <v>0</v>
      </c>
      <c r="AL384" s="258">
        <v>21391.059999999998</v>
      </c>
      <c r="AM384" s="258">
        <v>1.7909757065274263</v>
      </c>
      <c r="AN384" s="258">
        <v>9890.4</v>
      </c>
      <c r="AO384" s="258">
        <v>7008.46</v>
      </c>
      <c r="AP384" s="258">
        <v>18250.349999999991</v>
      </c>
      <c r="AQ384" s="258">
        <v>0</v>
      </c>
      <c r="AR384" s="365"/>
      <c r="AS384" s="259">
        <v>44438</v>
      </c>
      <c r="AT384" s="260" t="s">
        <v>7</v>
      </c>
      <c r="AU384" s="261" t="s">
        <v>293</v>
      </c>
      <c r="AV384" s="261">
        <v>2021</v>
      </c>
      <c r="AW384" s="266" t="s">
        <v>289</v>
      </c>
      <c r="AX384" s="380">
        <v>4.0999999999999996</v>
      </c>
      <c r="AY384" s="380">
        <v>4.1399999999999997</v>
      </c>
    </row>
    <row r="385" spans="1:51" x14ac:dyDescent="0.25">
      <c r="A385" s="256">
        <v>70</v>
      </c>
      <c r="B385" s="257" t="s">
        <v>100</v>
      </c>
      <c r="C385" s="258">
        <v>112759.82</v>
      </c>
      <c r="D385" s="258">
        <v>16656.2</v>
      </c>
      <c r="E385" s="258">
        <v>3764.65</v>
      </c>
      <c r="F385" s="258">
        <v>0</v>
      </c>
      <c r="G385" s="258">
        <v>51429.17</v>
      </c>
      <c r="H385" s="258">
        <v>32689.59</v>
      </c>
      <c r="I385" s="258">
        <v>68000.23</v>
      </c>
      <c r="J385" s="258">
        <v>6779.84</v>
      </c>
      <c r="K385" s="258">
        <v>11111.06</v>
      </c>
      <c r="L385" s="258">
        <v>7346.41</v>
      </c>
      <c r="M385" s="258">
        <v>0</v>
      </c>
      <c r="N385" s="258">
        <v>0</v>
      </c>
      <c r="O385" s="258">
        <v>9772.66</v>
      </c>
      <c r="P385" s="258">
        <v>34901.790000000008</v>
      </c>
      <c r="Q385" s="258">
        <v>0</v>
      </c>
      <c r="R385" s="258">
        <v>34901.790000000008</v>
      </c>
      <c r="S385" s="258">
        <v>-2212.1899999999996</v>
      </c>
      <c r="T385" s="258">
        <v>530.01</v>
      </c>
      <c r="U385" s="258">
        <v>0</v>
      </c>
      <c r="V385" s="258">
        <v>0</v>
      </c>
      <c r="W385" s="258">
        <v>0</v>
      </c>
      <c r="X385" s="258">
        <v>0</v>
      </c>
      <c r="Y385" s="258">
        <v>190.94</v>
      </c>
      <c r="Z385" s="258">
        <v>2551.2600000000002</v>
      </c>
      <c r="AA385" s="258">
        <v>0</v>
      </c>
      <c r="AB385" s="258">
        <v>0</v>
      </c>
      <c r="AC385" s="258">
        <v>0</v>
      </c>
      <c r="AD385" s="258">
        <v>0</v>
      </c>
      <c r="AE385" s="258">
        <v>0</v>
      </c>
      <c r="AF385" s="258">
        <v>0</v>
      </c>
      <c r="AG385" s="258">
        <v>7346.41</v>
      </c>
      <c r="AH385" s="258">
        <v>3764.65</v>
      </c>
      <c r="AI385" s="258">
        <v>11111.06</v>
      </c>
      <c r="AJ385" s="258">
        <v>1338.4</v>
      </c>
      <c r="AK385" s="258">
        <v>0</v>
      </c>
      <c r="AL385" s="258">
        <v>56889.17</v>
      </c>
      <c r="AM385" s="258">
        <v>6.1200488522247198</v>
      </c>
      <c r="AN385" s="258">
        <v>0</v>
      </c>
      <c r="AO385" s="258">
        <v>0</v>
      </c>
      <c r="AP385" s="258">
        <v>106694.79000000001</v>
      </c>
      <c r="AQ385" s="258">
        <v>20363.830000000002</v>
      </c>
      <c r="AR385" s="365"/>
      <c r="AS385" s="259">
        <v>44438</v>
      </c>
      <c r="AT385" s="260" t="s">
        <v>7</v>
      </c>
      <c r="AU385" s="261" t="s">
        <v>292</v>
      </c>
      <c r="AV385" s="261">
        <v>2021</v>
      </c>
      <c r="AW385" s="266" t="s">
        <v>181</v>
      </c>
      <c r="AX385" s="380">
        <v>4.0999999999999996</v>
      </c>
      <c r="AY385" s="380">
        <v>4.1399999999999997</v>
      </c>
    </row>
    <row r="386" spans="1:51" x14ac:dyDescent="0.25">
      <c r="A386" s="256">
        <v>119</v>
      </c>
      <c r="B386" s="257" t="s">
        <v>101</v>
      </c>
      <c r="C386" s="258">
        <v>0</v>
      </c>
      <c r="D386" s="258">
        <v>0</v>
      </c>
      <c r="E386" s="258">
        <v>0</v>
      </c>
      <c r="F386" s="258">
        <v>0</v>
      </c>
      <c r="G386" s="258">
        <v>7468.65</v>
      </c>
      <c r="H386" s="258">
        <v>8.0500000000000007</v>
      </c>
      <c r="I386" s="258">
        <v>29239.88</v>
      </c>
      <c r="J386" s="258">
        <v>3632.31</v>
      </c>
      <c r="K386" s="258">
        <v>0.01</v>
      </c>
      <c r="L386" s="258">
        <v>0.01</v>
      </c>
      <c r="M386" s="258">
        <v>0</v>
      </c>
      <c r="N386" s="258">
        <v>0</v>
      </c>
      <c r="O386" s="258">
        <v>-4.5199999999999996</v>
      </c>
      <c r="P386" s="258">
        <v>-7464.13</v>
      </c>
      <c r="Q386" s="258">
        <v>0</v>
      </c>
      <c r="R386" s="258">
        <v>-7464.13</v>
      </c>
      <c r="S386" s="258">
        <v>7472.1900000000005</v>
      </c>
      <c r="T386" s="258">
        <v>7387.17</v>
      </c>
      <c r="U386" s="258">
        <v>0</v>
      </c>
      <c r="V386" s="258">
        <v>0</v>
      </c>
      <c r="W386" s="258">
        <v>0</v>
      </c>
      <c r="X386" s="258">
        <v>500.09</v>
      </c>
      <c r="Y386" s="258">
        <v>152.41999999999999</v>
      </c>
      <c r="Z386" s="258">
        <v>130.36000000000001</v>
      </c>
      <c r="AA386" s="258">
        <v>106.48</v>
      </c>
      <c r="AB386" s="258">
        <v>0.73</v>
      </c>
      <c r="AC386" s="258">
        <v>0</v>
      </c>
      <c r="AD386" s="258">
        <v>0</v>
      </c>
      <c r="AE386" s="258">
        <v>0</v>
      </c>
      <c r="AF386" s="258">
        <v>25.08</v>
      </c>
      <c r="AG386" s="258">
        <v>0.01</v>
      </c>
      <c r="AH386" s="258">
        <v>0</v>
      </c>
      <c r="AI386" s="258">
        <v>0</v>
      </c>
      <c r="AJ386" s="258">
        <v>4.5199999999999996</v>
      </c>
      <c r="AK386" s="258">
        <v>0</v>
      </c>
      <c r="AL386" s="258">
        <v>29239.870000000003</v>
      </c>
      <c r="AM386" s="258">
        <v>2923988</v>
      </c>
      <c r="AN386" s="258">
        <v>0</v>
      </c>
      <c r="AO386" s="258">
        <v>0</v>
      </c>
      <c r="AP386" s="258">
        <v>4.5199999999999996</v>
      </c>
      <c r="AQ386" s="258">
        <v>0</v>
      </c>
      <c r="AR386" s="365"/>
      <c r="AS386" s="259">
        <v>44438</v>
      </c>
      <c r="AT386" s="260" t="s">
        <v>7</v>
      </c>
      <c r="AU386" s="261" t="s">
        <v>292</v>
      </c>
      <c r="AV386" s="261">
        <v>2021</v>
      </c>
      <c r="AW386" s="266" t="s">
        <v>189</v>
      </c>
      <c r="AX386" s="380">
        <v>4.0999999999999996</v>
      </c>
      <c r="AY386" s="380">
        <v>4.1399999999999997</v>
      </c>
    </row>
    <row r="387" spans="1:51" x14ac:dyDescent="0.25">
      <c r="A387" s="256">
        <v>108</v>
      </c>
      <c r="B387" s="257" t="s">
        <v>102</v>
      </c>
      <c r="C387" s="258">
        <v>763139.49</v>
      </c>
      <c r="D387" s="258">
        <v>246387.13</v>
      </c>
      <c r="E387" s="258">
        <v>90488.150000000009</v>
      </c>
      <c r="F387" s="258">
        <v>46910.6</v>
      </c>
      <c r="G387" s="258">
        <v>236561.34999999998</v>
      </c>
      <c r="H387" s="258">
        <v>75.88</v>
      </c>
      <c r="I387" s="258">
        <v>2835853.44</v>
      </c>
      <c r="J387" s="258">
        <v>77775.23</v>
      </c>
      <c r="K387" s="258">
        <v>203914.54</v>
      </c>
      <c r="L387" s="258">
        <v>113425.70999999999</v>
      </c>
      <c r="M387" s="258">
        <v>88235.82</v>
      </c>
      <c r="N387" s="258">
        <v>8080.4100000000008</v>
      </c>
      <c r="O387" s="258">
        <v>198756.10000000003</v>
      </c>
      <c r="P387" s="258">
        <v>34524.310000000172</v>
      </c>
      <c r="Q387" s="258">
        <v>-286062.88</v>
      </c>
      <c r="R387" s="258">
        <v>-251538.56999999983</v>
      </c>
      <c r="S387" s="258">
        <v>251614.46</v>
      </c>
      <c r="T387" s="258">
        <v>152322.54999999999</v>
      </c>
      <c r="U387" s="258">
        <v>0</v>
      </c>
      <c r="V387" s="258">
        <v>0</v>
      </c>
      <c r="W387" s="258">
        <v>0</v>
      </c>
      <c r="X387" s="258">
        <v>255220.89</v>
      </c>
      <c r="Y387" s="258">
        <v>4685.0200000000004</v>
      </c>
      <c r="Z387" s="258">
        <v>2382.38</v>
      </c>
      <c r="AA387" s="258">
        <v>78568.08</v>
      </c>
      <c r="AB387" s="258">
        <v>22.64</v>
      </c>
      <c r="AC387" s="258">
        <v>0</v>
      </c>
      <c r="AD387" s="258">
        <v>0</v>
      </c>
      <c r="AE387" s="258">
        <v>0</v>
      </c>
      <c r="AF387" s="258">
        <v>70270.86</v>
      </c>
      <c r="AG387" s="258">
        <v>201661.52000000002</v>
      </c>
      <c r="AH387" s="258">
        <v>98568.56</v>
      </c>
      <c r="AI387" s="258">
        <v>299692.14</v>
      </c>
      <c r="AJ387" s="258">
        <v>100936.04000000001</v>
      </c>
      <c r="AK387" s="258">
        <v>0</v>
      </c>
      <c r="AL387" s="258">
        <v>2631938.9</v>
      </c>
      <c r="AM387" s="258">
        <v>13.907068323818399</v>
      </c>
      <c r="AN387" s="258">
        <v>45212.74</v>
      </c>
      <c r="AO387" s="258">
        <v>1697.8700000000001</v>
      </c>
      <c r="AP387" s="258">
        <v>642236.84000000008</v>
      </c>
      <c r="AQ387" s="258">
        <v>324240.59000000008</v>
      </c>
      <c r="AR387" s="365"/>
      <c r="AS387" s="259">
        <v>44438</v>
      </c>
      <c r="AT387" s="260" t="s">
        <v>7</v>
      </c>
      <c r="AU387" s="261" t="s">
        <v>292</v>
      </c>
      <c r="AV387" s="261">
        <v>2021</v>
      </c>
      <c r="AW387" s="266" t="s">
        <v>183</v>
      </c>
      <c r="AX387" s="380">
        <v>4.0999999999999996</v>
      </c>
      <c r="AY387" s="380">
        <v>4.1399999999999997</v>
      </c>
    </row>
    <row r="388" spans="1:51" x14ac:dyDescent="0.25">
      <c r="A388" s="256">
        <v>93</v>
      </c>
      <c r="B388" s="257" t="s">
        <v>103</v>
      </c>
      <c r="C388" s="258">
        <v>589418.52</v>
      </c>
      <c r="D388" s="258">
        <v>12202.54</v>
      </c>
      <c r="E388" s="258">
        <v>309</v>
      </c>
      <c r="F388" s="258">
        <v>134049.57</v>
      </c>
      <c r="G388" s="258">
        <v>485816.82</v>
      </c>
      <c r="H388" s="258">
        <v>116690.59</v>
      </c>
      <c r="I388" s="258">
        <v>2260473.3199999998</v>
      </c>
      <c r="J388" s="258">
        <v>1698437.01</v>
      </c>
      <c r="K388" s="258">
        <v>315753.64</v>
      </c>
      <c r="L388" s="258">
        <v>315444.63999999996</v>
      </c>
      <c r="M388" s="258">
        <v>3126.87</v>
      </c>
      <c r="N388" s="258">
        <v>0</v>
      </c>
      <c r="O388" s="258">
        <v>289847.23</v>
      </c>
      <c r="P388" s="258">
        <v>-332497.63999999996</v>
      </c>
      <c r="Q388" s="258">
        <v>-3267.94</v>
      </c>
      <c r="R388" s="258">
        <v>-335765.57999999996</v>
      </c>
      <c r="S388" s="258">
        <v>452456.17</v>
      </c>
      <c r="T388" s="258">
        <v>88857.41</v>
      </c>
      <c r="U388" s="258">
        <v>0</v>
      </c>
      <c r="V388" s="258">
        <v>0</v>
      </c>
      <c r="W388" s="258">
        <v>0</v>
      </c>
      <c r="X388" s="258">
        <v>421368.45</v>
      </c>
      <c r="Y388" s="258">
        <v>9568.5499999999993</v>
      </c>
      <c r="Z388" s="258">
        <v>22209.15</v>
      </c>
      <c r="AA388" s="258">
        <v>12273.39</v>
      </c>
      <c r="AB388" s="258">
        <v>214.77</v>
      </c>
      <c r="AC388" s="258">
        <v>0</v>
      </c>
      <c r="AD388" s="258">
        <v>0</v>
      </c>
      <c r="AE388" s="258">
        <v>0</v>
      </c>
      <c r="AF388" s="258">
        <v>13503.83</v>
      </c>
      <c r="AG388" s="258">
        <v>318571.51999999996</v>
      </c>
      <c r="AH388" s="258">
        <v>309</v>
      </c>
      <c r="AI388" s="258">
        <v>318853.84999999998</v>
      </c>
      <c r="AJ388" s="258">
        <v>29006.62</v>
      </c>
      <c r="AK388" s="258">
        <v>0</v>
      </c>
      <c r="AL388" s="258">
        <v>1944719.6799999997</v>
      </c>
      <c r="AM388" s="258">
        <v>7.1589778664150945</v>
      </c>
      <c r="AN388" s="258">
        <v>86417.65</v>
      </c>
      <c r="AO388" s="258">
        <v>47631.92</v>
      </c>
      <c r="AP388" s="258">
        <v>299815.49</v>
      </c>
      <c r="AQ388" s="258">
        <v>12446.75</v>
      </c>
      <c r="AR388" s="365"/>
      <c r="AS388" s="259">
        <v>44438</v>
      </c>
      <c r="AT388" s="260" t="s">
        <v>7</v>
      </c>
      <c r="AU388" s="261" t="s">
        <v>292</v>
      </c>
      <c r="AV388" s="261">
        <v>2021</v>
      </c>
      <c r="AW388" s="266" t="s">
        <v>175</v>
      </c>
      <c r="AX388" s="380">
        <v>4.0999999999999996</v>
      </c>
      <c r="AY388" s="380">
        <v>4.1399999999999997</v>
      </c>
    </row>
    <row r="389" spans="1:51" x14ac:dyDescent="0.25">
      <c r="A389" s="256">
        <v>32</v>
      </c>
      <c r="B389" s="257" t="s">
        <v>104</v>
      </c>
      <c r="C389" s="258">
        <v>393.55092000999997</v>
      </c>
      <c r="D389" s="258">
        <v>0</v>
      </c>
      <c r="E389" s="258">
        <v>1E-8</v>
      </c>
      <c r="F389" s="258">
        <v>0</v>
      </c>
      <c r="G389" s="258">
        <v>48357.625022300002</v>
      </c>
      <c r="H389" s="258">
        <v>4781.3409283299998</v>
      </c>
      <c r="I389" s="258">
        <v>723577.90995701007</v>
      </c>
      <c r="J389" s="258">
        <v>3999.83229721</v>
      </c>
      <c r="K389" s="258">
        <v>393.55092001999998</v>
      </c>
      <c r="L389" s="258">
        <v>393.55092000999997</v>
      </c>
      <c r="M389" s="258">
        <v>0</v>
      </c>
      <c r="N389" s="258">
        <v>0</v>
      </c>
      <c r="O389" s="258">
        <v>393.55092001999998</v>
      </c>
      <c r="P389" s="258">
        <v>-48357.625022310007</v>
      </c>
      <c r="Q389" s="258">
        <v>0</v>
      </c>
      <c r="R389" s="258">
        <v>-48357.625022310007</v>
      </c>
      <c r="S389" s="258">
        <v>53138.965950639998</v>
      </c>
      <c r="T389" s="258">
        <v>0</v>
      </c>
      <c r="U389" s="258">
        <v>0</v>
      </c>
      <c r="V389" s="258">
        <v>0</v>
      </c>
      <c r="W389" s="258">
        <v>0</v>
      </c>
      <c r="X389" s="258">
        <v>57273.732646069999</v>
      </c>
      <c r="Y389" s="258">
        <v>986.89030658000001</v>
      </c>
      <c r="Z389" s="258">
        <v>25.672306690000003</v>
      </c>
      <c r="AA389" s="258">
        <v>2634.0040424699996</v>
      </c>
      <c r="AB389" s="258">
        <v>1.6899999999999999E-6</v>
      </c>
      <c r="AC389" s="258">
        <v>0</v>
      </c>
      <c r="AD389" s="258">
        <v>0</v>
      </c>
      <c r="AE389" s="258">
        <v>0</v>
      </c>
      <c r="AF389" s="258">
        <v>488.20003800000001</v>
      </c>
      <c r="AG389" s="258">
        <v>393.55092000999997</v>
      </c>
      <c r="AH389" s="258">
        <v>1E-8</v>
      </c>
      <c r="AI389" s="258">
        <v>393.55092001999998</v>
      </c>
      <c r="AJ389" s="258">
        <v>0</v>
      </c>
      <c r="AK389" s="258">
        <v>0</v>
      </c>
      <c r="AL389" s="258">
        <v>723184.35903698998</v>
      </c>
      <c r="AM389" s="258">
        <v>1.8385877739028999E-3</v>
      </c>
      <c r="AN389" s="258">
        <v>0</v>
      </c>
      <c r="AO389" s="258">
        <v>0</v>
      </c>
      <c r="AP389" s="258">
        <v>-1.0000007932831068E-8</v>
      </c>
      <c r="AQ389" s="258">
        <v>0</v>
      </c>
      <c r="AR389" s="365"/>
      <c r="AS389" s="259">
        <v>44469</v>
      </c>
      <c r="AT389" s="260" t="s">
        <v>8</v>
      </c>
      <c r="AU389" s="261" t="s">
        <v>292</v>
      </c>
      <c r="AV389" s="261">
        <v>2021</v>
      </c>
      <c r="AW389" s="266" t="s">
        <v>287</v>
      </c>
      <c r="AX389" s="380">
        <v>4.07</v>
      </c>
      <c r="AY389" s="380">
        <v>4.1399999999999997</v>
      </c>
    </row>
    <row r="390" spans="1:51" x14ac:dyDescent="0.25">
      <c r="A390" s="256">
        <v>107</v>
      </c>
      <c r="B390" s="257" t="s">
        <v>60</v>
      </c>
      <c r="C390" s="258">
        <v>11701660.5</v>
      </c>
      <c r="D390" s="258">
        <v>870843.1399999999</v>
      </c>
      <c r="E390" s="258">
        <v>363206.17000000004</v>
      </c>
      <c r="F390" s="258">
        <v>869172.22</v>
      </c>
      <c r="G390" s="258">
        <v>937938.98</v>
      </c>
      <c r="H390" s="258">
        <v>22661.4</v>
      </c>
      <c r="I390" s="258">
        <v>4960879.79</v>
      </c>
      <c r="J390" s="258">
        <v>518665.42</v>
      </c>
      <c r="K390" s="258">
        <v>1006641.93</v>
      </c>
      <c r="L390" s="258">
        <v>643435.75999999989</v>
      </c>
      <c r="M390" s="258">
        <v>3091114.73</v>
      </c>
      <c r="N390" s="258">
        <v>713448.07000000007</v>
      </c>
      <c r="O390" s="258">
        <v>4155378.0699999994</v>
      </c>
      <c r="P390" s="258">
        <v>4868328.09</v>
      </c>
      <c r="Q390" s="258">
        <v>-4764237.32</v>
      </c>
      <c r="R390" s="258">
        <v>104090.76999999955</v>
      </c>
      <c r="S390" s="258">
        <v>-81429.37000000001</v>
      </c>
      <c r="T390" s="258">
        <v>7204.5</v>
      </c>
      <c r="U390" s="258">
        <v>0</v>
      </c>
      <c r="V390" s="258">
        <v>0</v>
      </c>
      <c r="W390" s="258">
        <v>0</v>
      </c>
      <c r="X390" s="258">
        <v>102748.58</v>
      </c>
      <c r="Y390" s="258">
        <v>19141.490000000002</v>
      </c>
      <c r="Z390" s="258">
        <v>138107.74</v>
      </c>
      <c r="AA390" s="258">
        <v>31089.5</v>
      </c>
      <c r="AB390" s="258">
        <v>3037.27</v>
      </c>
      <c r="AC390" s="258">
        <v>0</v>
      </c>
      <c r="AD390" s="258">
        <v>0</v>
      </c>
      <c r="AE390" s="258">
        <v>0</v>
      </c>
      <c r="AF390" s="258">
        <v>6.45</v>
      </c>
      <c r="AG390" s="258">
        <v>3734550.4899999998</v>
      </c>
      <c r="AH390" s="258">
        <v>1076654.24</v>
      </c>
      <c r="AI390" s="258">
        <v>4810907.17</v>
      </c>
      <c r="AJ390" s="258">
        <v>655529.1</v>
      </c>
      <c r="AK390" s="258">
        <v>0</v>
      </c>
      <c r="AL390" s="258">
        <v>3954237.86</v>
      </c>
      <c r="AM390" s="258">
        <v>4.9281473800718789</v>
      </c>
      <c r="AN390" s="258">
        <v>653049.39</v>
      </c>
      <c r="AO390" s="258">
        <v>216122.83000000002</v>
      </c>
      <c r="AP390" s="258">
        <v>8547909.4200000018</v>
      </c>
      <c r="AQ390" s="258">
        <v>1872470.1300000001</v>
      </c>
      <c r="AR390" s="365"/>
      <c r="AS390" s="259">
        <v>44469</v>
      </c>
      <c r="AT390" s="260" t="s">
        <v>8</v>
      </c>
      <c r="AU390" s="261" t="s">
        <v>292</v>
      </c>
      <c r="AV390" s="261">
        <v>2021</v>
      </c>
      <c r="AW390" s="266" t="s">
        <v>160</v>
      </c>
      <c r="AX390" s="380">
        <v>4.07</v>
      </c>
      <c r="AY390" s="380">
        <v>4.1399999999999997</v>
      </c>
    </row>
    <row r="391" spans="1:51" x14ac:dyDescent="0.25">
      <c r="A391" s="256">
        <v>66</v>
      </c>
      <c r="B391" s="257" t="s">
        <v>61</v>
      </c>
      <c r="C391" s="258">
        <v>2299301.89</v>
      </c>
      <c r="D391" s="258">
        <v>972233.89</v>
      </c>
      <c r="E391" s="258">
        <v>1827.12</v>
      </c>
      <c r="F391" s="258">
        <v>30513.21</v>
      </c>
      <c r="G391" s="258">
        <v>2003497.72</v>
      </c>
      <c r="H391" s="258">
        <v>1049095.98</v>
      </c>
      <c r="I391" s="258">
        <v>18709450.199999999</v>
      </c>
      <c r="J391" s="258">
        <v>24260995.199999999</v>
      </c>
      <c r="K391" s="258">
        <v>1865.12</v>
      </c>
      <c r="L391" s="258">
        <v>38</v>
      </c>
      <c r="M391" s="258">
        <v>732778.17</v>
      </c>
      <c r="N391" s="258">
        <v>123280.05</v>
      </c>
      <c r="O391" s="258">
        <v>789197.03000000014</v>
      </c>
      <c r="P391" s="258">
        <v>-1496139.959999999</v>
      </c>
      <c r="Q391" s="258">
        <v>-409419.82000000007</v>
      </c>
      <c r="R391" s="258">
        <v>-1905559.7799999991</v>
      </c>
      <c r="S391" s="258">
        <v>2954656.3399999961</v>
      </c>
      <c r="T391" s="258">
        <v>3888.93</v>
      </c>
      <c r="U391" s="258">
        <v>0</v>
      </c>
      <c r="V391" s="258">
        <v>0</v>
      </c>
      <c r="W391" s="258">
        <v>0</v>
      </c>
      <c r="X391" s="258">
        <v>36529526.009999998</v>
      </c>
      <c r="Y391" s="258">
        <v>39823.21</v>
      </c>
      <c r="Z391" s="258">
        <v>24696.52</v>
      </c>
      <c r="AA391" s="258">
        <v>1174004.93</v>
      </c>
      <c r="AB391" s="258">
        <v>10612.08</v>
      </c>
      <c r="AC391" s="258">
        <v>0</v>
      </c>
      <c r="AD391" s="258">
        <v>0</v>
      </c>
      <c r="AE391" s="258">
        <v>0</v>
      </c>
      <c r="AF391" s="258">
        <v>32329621.859999999</v>
      </c>
      <c r="AG391" s="258">
        <v>732816.16999999993</v>
      </c>
      <c r="AH391" s="258">
        <v>125107.17</v>
      </c>
      <c r="AI391" s="258">
        <v>857904.35000000009</v>
      </c>
      <c r="AJ391" s="258">
        <v>68707.319999999992</v>
      </c>
      <c r="AK391" s="258">
        <v>0</v>
      </c>
      <c r="AL391" s="258">
        <v>18707585.079999998</v>
      </c>
      <c r="AM391" s="258">
        <v>10031.231341683109</v>
      </c>
      <c r="AN391" s="258">
        <v>30513.21</v>
      </c>
      <c r="AO391" s="258">
        <v>0</v>
      </c>
      <c r="AP391" s="258">
        <v>1634902.6399999997</v>
      </c>
      <c r="AQ391" s="258">
        <v>1097031.67</v>
      </c>
      <c r="AR391" s="365"/>
      <c r="AS391" s="259">
        <v>44469</v>
      </c>
      <c r="AT391" s="260" t="s">
        <v>8</v>
      </c>
      <c r="AU391" s="261" t="s">
        <v>292</v>
      </c>
      <c r="AV391" s="261">
        <v>2021</v>
      </c>
      <c r="AW391" s="266" t="s">
        <v>178</v>
      </c>
      <c r="AX391" s="380">
        <v>4.07</v>
      </c>
      <c r="AY391" s="380">
        <v>4.1399999999999997</v>
      </c>
    </row>
    <row r="392" spans="1:51" x14ac:dyDescent="0.25">
      <c r="A392" s="256">
        <v>44</v>
      </c>
      <c r="B392" s="257" t="s">
        <v>62</v>
      </c>
      <c r="C392" s="258">
        <v>5355279.6599999992</v>
      </c>
      <c r="D392" s="258">
        <v>1234218.52</v>
      </c>
      <c r="E392" s="258">
        <v>1405904.27</v>
      </c>
      <c r="F392" s="258">
        <v>719757.45000000007</v>
      </c>
      <c r="G392" s="258">
        <v>1420145.6</v>
      </c>
      <c r="H392" s="258">
        <v>8793.42</v>
      </c>
      <c r="I392" s="258">
        <v>4691605.25</v>
      </c>
      <c r="J392" s="258">
        <v>503111.72</v>
      </c>
      <c r="K392" s="258">
        <v>3223692.99</v>
      </c>
      <c r="L392" s="258">
        <v>1816890.26</v>
      </c>
      <c r="M392" s="258">
        <v>4726.43</v>
      </c>
      <c r="N392" s="258">
        <v>0</v>
      </c>
      <c r="O392" s="258">
        <v>2903135.7499999995</v>
      </c>
      <c r="P392" s="258">
        <v>-921977.66</v>
      </c>
      <c r="Q392" s="258">
        <v>-838.55999999999949</v>
      </c>
      <c r="R392" s="258">
        <v>-922816.22000000009</v>
      </c>
      <c r="S392" s="258">
        <v>931609.64000000013</v>
      </c>
      <c r="T392" s="258">
        <v>6133.06</v>
      </c>
      <c r="U392" s="258">
        <v>0</v>
      </c>
      <c r="V392" s="258">
        <v>0</v>
      </c>
      <c r="W392" s="258">
        <v>0</v>
      </c>
      <c r="X392" s="258">
        <v>1211460.49</v>
      </c>
      <c r="Y392" s="258">
        <v>26809.27</v>
      </c>
      <c r="Z392" s="258">
        <v>8594.83</v>
      </c>
      <c r="AA392" s="258">
        <v>219096.38</v>
      </c>
      <c r="AB392" s="258">
        <v>30482.05</v>
      </c>
      <c r="AC392" s="258">
        <v>0</v>
      </c>
      <c r="AD392" s="258">
        <v>0</v>
      </c>
      <c r="AE392" s="258">
        <v>0</v>
      </c>
      <c r="AF392" s="258">
        <v>1001.38</v>
      </c>
      <c r="AG392" s="258">
        <v>1821616.6900000002</v>
      </c>
      <c r="AH392" s="258">
        <v>1405904.27</v>
      </c>
      <c r="AI392" s="258">
        <v>3226761.9899999998</v>
      </c>
      <c r="AJ392" s="258">
        <v>324473.68</v>
      </c>
      <c r="AK392" s="258">
        <v>847.44</v>
      </c>
      <c r="AL392" s="258">
        <v>1467912.2599999998</v>
      </c>
      <c r="AM392" s="258">
        <v>1.4553511344143226</v>
      </c>
      <c r="AN392" s="258">
        <v>515316.44</v>
      </c>
      <c r="AO392" s="258">
        <v>204441.01</v>
      </c>
      <c r="AP392" s="258">
        <v>3805245.2699999996</v>
      </c>
      <c r="AQ392" s="258">
        <v>2587319.88</v>
      </c>
      <c r="AR392" s="365"/>
      <c r="AS392" s="259">
        <v>44469</v>
      </c>
      <c r="AT392" s="260" t="s">
        <v>8</v>
      </c>
      <c r="AU392" s="261" t="s">
        <v>292</v>
      </c>
      <c r="AV392" s="261">
        <v>2021</v>
      </c>
      <c r="AW392" s="266" t="s">
        <v>167</v>
      </c>
      <c r="AX392" s="380">
        <v>4.07</v>
      </c>
      <c r="AY392" s="380">
        <v>4.1399999999999997</v>
      </c>
    </row>
    <row r="393" spans="1:51" ht="30" x14ac:dyDescent="0.25">
      <c r="A393" s="256">
        <v>113</v>
      </c>
      <c r="B393" s="257" t="s">
        <v>63</v>
      </c>
      <c r="C393" s="258">
        <v>293288.68</v>
      </c>
      <c r="D393" s="258">
        <v>53642.93</v>
      </c>
      <c r="E393" s="258">
        <v>12426.84</v>
      </c>
      <c r="F393" s="258">
        <v>16144.779999999999</v>
      </c>
      <c r="G393" s="258">
        <v>320371.86</v>
      </c>
      <c r="H393" s="258">
        <v>1329300.05</v>
      </c>
      <c r="I393" s="258">
        <v>10905926.59</v>
      </c>
      <c r="J393" s="258">
        <v>1756924.11</v>
      </c>
      <c r="K393" s="258">
        <v>105048.93</v>
      </c>
      <c r="L393" s="258">
        <v>91904.41</v>
      </c>
      <c r="M393" s="258">
        <v>14182.8</v>
      </c>
      <c r="N393" s="258">
        <v>1.29</v>
      </c>
      <c r="O393" s="258">
        <v>63766.97</v>
      </c>
      <c r="P393" s="258">
        <v>-160637.85999999999</v>
      </c>
      <c r="Q393" s="258">
        <v>-45840.05999999999</v>
      </c>
      <c r="R393" s="258">
        <v>-206477.91999999998</v>
      </c>
      <c r="S393" s="258">
        <v>1535777.98</v>
      </c>
      <c r="T393" s="258">
        <v>1391.28</v>
      </c>
      <c r="U393" s="258">
        <v>0</v>
      </c>
      <c r="V393" s="258">
        <v>0</v>
      </c>
      <c r="W393" s="258">
        <v>0</v>
      </c>
      <c r="X393" s="258">
        <v>1552589.62</v>
      </c>
      <c r="Y393" s="258">
        <v>6488.61</v>
      </c>
      <c r="Z393" s="258">
        <v>9668.16</v>
      </c>
      <c r="AA393" s="258">
        <v>459.76</v>
      </c>
      <c r="AB393" s="258">
        <v>1318.03</v>
      </c>
      <c r="AC393" s="258">
        <v>0</v>
      </c>
      <c r="AD393" s="258">
        <v>0</v>
      </c>
      <c r="AE393" s="258">
        <v>0</v>
      </c>
      <c r="AF393" s="258">
        <v>268.36</v>
      </c>
      <c r="AG393" s="258">
        <v>106087.21</v>
      </c>
      <c r="AH393" s="258">
        <v>12428.13</v>
      </c>
      <c r="AI393" s="258">
        <v>117789.37</v>
      </c>
      <c r="AJ393" s="258">
        <v>54022.400000000001</v>
      </c>
      <c r="AK393" s="258">
        <v>0</v>
      </c>
      <c r="AL393" s="258">
        <v>10800877.66</v>
      </c>
      <c r="AM393" s="258">
        <v>103.81758852755569</v>
      </c>
      <c r="AN393" s="258">
        <v>12891.710000000001</v>
      </c>
      <c r="AO393" s="258">
        <v>3253.07</v>
      </c>
      <c r="AP393" s="258">
        <v>241252.38999999996</v>
      </c>
      <c r="AQ393" s="258">
        <v>65373.61</v>
      </c>
      <c r="AR393" s="365"/>
      <c r="AS393" s="259">
        <v>44469</v>
      </c>
      <c r="AT393" s="260" t="s">
        <v>8</v>
      </c>
      <c r="AU393" s="261" t="s">
        <v>292</v>
      </c>
      <c r="AV393" s="261">
        <v>2021</v>
      </c>
      <c r="AW393" s="266" t="s">
        <v>171</v>
      </c>
      <c r="AX393" s="380">
        <v>4.07</v>
      </c>
      <c r="AY393" s="380">
        <v>4.1399999999999997</v>
      </c>
    </row>
    <row r="394" spans="1:51" x14ac:dyDescent="0.25">
      <c r="A394" s="256">
        <v>98</v>
      </c>
      <c r="B394" s="257" t="s">
        <v>64</v>
      </c>
      <c r="C394" s="258">
        <v>18500052.709999997</v>
      </c>
      <c r="D394" s="258">
        <v>7359469.4000000004</v>
      </c>
      <c r="E394" s="258">
        <v>2315626.17</v>
      </c>
      <c r="F394" s="258">
        <v>4006761.5</v>
      </c>
      <c r="G394" s="258">
        <v>4580117.42</v>
      </c>
      <c r="H394" s="258">
        <v>49404.800000000003</v>
      </c>
      <c r="I394" s="258">
        <v>7088422.3499999996</v>
      </c>
      <c r="J394" s="258">
        <v>2251028.66</v>
      </c>
      <c r="K394" s="258">
        <v>6079688.8899999997</v>
      </c>
      <c r="L394" s="258">
        <v>3764062.7199999997</v>
      </c>
      <c r="M394" s="258">
        <v>5699856.5999999996</v>
      </c>
      <c r="N394" s="258">
        <v>11675134.039999999</v>
      </c>
      <c r="O394" s="258">
        <v>21170238.149999999</v>
      </c>
      <c r="P394" s="258">
        <v>-18616533.760000002</v>
      </c>
      <c r="Q394" s="258">
        <v>15679588.669999998</v>
      </c>
      <c r="R394" s="258">
        <v>-2936945.0900000036</v>
      </c>
      <c r="S394" s="258">
        <v>2986349.8900000006</v>
      </c>
      <c r="T394" s="258">
        <v>5199.91</v>
      </c>
      <c r="U394" s="258">
        <v>2989.55</v>
      </c>
      <c r="V394" s="258">
        <v>0</v>
      </c>
      <c r="W394" s="258">
        <v>0</v>
      </c>
      <c r="X394" s="258">
        <v>4228533.5199999996</v>
      </c>
      <c r="Y394" s="258">
        <v>79073.13</v>
      </c>
      <c r="Z394" s="258">
        <v>383374.18</v>
      </c>
      <c r="AA394" s="258">
        <v>102564.17</v>
      </c>
      <c r="AB394" s="258">
        <v>13465.44</v>
      </c>
      <c r="AC394" s="258">
        <v>0</v>
      </c>
      <c r="AD394" s="258">
        <v>0</v>
      </c>
      <c r="AE394" s="258">
        <v>0</v>
      </c>
      <c r="AF394" s="258">
        <v>671896.17</v>
      </c>
      <c r="AG394" s="258">
        <v>9463919.3200000022</v>
      </c>
      <c r="AH394" s="258">
        <v>13990760.210000001</v>
      </c>
      <c r="AI394" s="258">
        <v>23454457.389999997</v>
      </c>
      <c r="AJ394" s="258">
        <v>2284219.2400000002</v>
      </c>
      <c r="AK394" s="258">
        <v>0</v>
      </c>
      <c r="AL394" s="258">
        <v>1008733.46</v>
      </c>
      <c r="AM394" s="258">
        <v>1.1659185985090761</v>
      </c>
      <c r="AN394" s="258">
        <v>2138853.9899999998</v>
      </c>
      <c r="AO394" s="258">
        <v>1867907.51</v>
      </c>
      <c r="AP394" s="258">
        <v>10627099.799999999</v>
      </c>
      <c r="AQ394" s="258">
        <v>20656754.640000004</v>
      </c>
      <c r="AR394" s="365"/>
      <c r="AS394" s="259">
        <v>44469</v>
      </c>
      <c r="AT394" s="260" t="s">
        <v>8</v>
      </c>
      <c r="AU394" s="261" t="s">
        <v>292</v>
      </c>
      <c r="AV394" s="261">
        <v>2021</v>
      </c>
      <c r="AW394" s="266" t="s">
        <v>165</v>
      </c>
      <c r="AX394" s="380">
        <v>4.07</v>
      </c>
      <c r="AY394" s="380">
        <v>4.1399999999999997</v>
      </c>
    </row>
    <row r="395" spans="1:51" x14ac:dyDescent="0.25">
      <c r="A395" s="256">
        <v>1</v>
      </c>
      <c r="B395" s="257" t="s">
        <v>65</v>
      </c>
      <c r="C395" s="258">
        <v>1832980.55</v>
      </c>
      <c r="D395" s="258">
        <v>180563.91</v>
      </c>
      <c r="E395" s="258">
        <v>8562.5400000000009</v>
      </c>
      <c r="F395" s="258">
        <v>367606.03</v>
      </c>
      <c r="G395" s="258">
        <v>402518.22</v>
      </c>
      <c r="H395" s="258">
        <v>23034.720000000001</v>
      </c>
      <c r="I395" s="258">
        <v>14662834.48</v>
      </c>
      <c r="J395" s="258">
        <v>119447.75</v>
      </c>
      <c r="K395" s="258">
        <v>130416.2</v>
      </c>
      <c r="L395" s="258">
        <v>121853.65999999999</v>
      </c>
      <c r="M395" s="258">
        <v>771453.81</v>
      </c>
      <c r="N395" s="258">
        <v>2.0499999999999998</v>
      </c>
      <c r="O395" s="258">
        <v>814242.80999999994</v>
      </c>
      <c r="P395" s="258">
        <v>68049.580000000249</v>
      </c>
      <c r="Q395" s="258">
        <v>-210742.94000000006</v>
      </c>
      <c r="R395" s="258">
        <v>-142693.35999999981</v>
      </c>
      <c r="S395" s="258">
        <v>165727.66999999998</v>
      </c>
      <c r="T395" s="258">
        <v>47824.86</v>
      </c>
      <c r="U395" s="258">
        <v>0</v>
      </c>
      <c r="V395" s="258">
        <v>0</v>
      </c>
      <c r="W395" s="258">
        <v>0</v>
      </c>
      <c r="X395" s="258">
        <v>153230.88</v>
      </c>
      <c r="Y395" s="258">
        <v>8084.49</v>
      </c>
      <c r="Z395" s="258">
        <v>25347.03</v>
      </c>
      <c r="AA395" s="258">
        <v>927.49</v>
      </c>
      <c r="AB395" s="258">
        <v>750.93</v>
      </c>
      <c r="AC395" s="258">
        <v>0</v>
      </c>
      <c r="AD395" s="258">
        <v>0</v>
      </c>
      <c r="AE395" s="258">
        <v>0</v>
      </c>
      <c r="AF395" s="258">
        <v>218.13</v>
      </c>
      <c r="AG395" s="258">
        <v>893307.47000000009</v>
      </c>
      <c r="AH395" s="258">
        <v>8564.59</v>
      </c>
      <c r="AI395" s="258">
        <v>901598.94</v>
      </c>
      <c r="AJ395" s="258">
        <v>87356.13</v>
      </c>
      <c r="AK395" s="258">
        <v>0</v>
      </c>
      <c r="AL395" s="258">
        <v>14532418.280000001</v>
      </c>
      <c r="AM395" s="258">
        <v>112.43108202815294</v>
      </c>
      <c r="AN395" s="258">
        <v>195446.85</v>
      </c>
      <c r="AO395" s="258">
        <v>172159.18000000002</v>
      </c>
      <c r="AP395" s="258">
        <v>1027301.8900000001</v>
      </c>
      <c r="AQ395" s="258">
        <v>189128.06</v>
      </c>
      <c r="AR395" s="365"/>
      <c r="AS395" s="259">
        <v>44469</v>
      </c>
      <c r="AT395" s="260" t="s">
        <v>8</v>
      </c>
      <c r="AU395" s="261" t="s">
        <v>292</v>
      </c>
      <c r="AV395" s="261">
        <v>2021</v>
      </c>
      <c r="AW395" s="266" t="s">
        <v>177</v>
      </c>
      <c r="AX395" s="380">
        <v>4.07</v>
      </c>
      <c r="AY395" s="380">
        <v>4.1399999999999997</v>
      </c>
    </row>
    <row r="396" spans="1:51" x14ac:dyDescent="0.25">
      <c r="A396" s="256">
        <v>109</v>
      </c>
      <c r="B396" s="257" t="s">
        <v>66</v>
      </c>
      <c r="C396" s="258">
        <v>30797506.389999989</v>
      </c>
      <c r="D396" s="258">
        <v>33566817.470000006</v>
      </c>
      <c r="E396" s="258">
        <v>1450225.6</v>
      </c>
      <c r="F396" s="258">
        <v>2656707.89</v>
      </c>
      <c r="G396" s="258">
        <v>5333981.49</v>
      </c>
      <c r="H396" s="258">
        <v>-5293724.0199999996</v>
      </c>
      <c r="I396" s="258">
        <v>33895790.759999998</v>
      </c>
      <c r="J396" s="258">
        <v>3010305.38</v>
      </c>
      <c r="K396" s="258">
        <v>11010076.880000001</v>
      </c>
      <c r="L396" s="258">
        <v>8957092.620000001</v>
      </c>
      <c r="M396" s="258">
        <v>608198.74</v>
      </c>
      <c r="N396" s="258">
        <v>2677630.2200000002</v>
      </c>
      <c r="O396" s="258">
        <v>9294131.5</v>
      </c>
      <c r="P396" s="258">
        <v>-20054131.960000008</v>
      </c>
      <c r="Q396" s="258">
        <v>11917485.370000001</v>
      </c>
      <c r="R396" s="258">
        <v>-8136646.5900000073</v>
      </c>
      <c r="S396" s="258">
        <v>2842922.5699999994</v>
      </c>
      <c r="T396" s="258">
        <v>136046.47</v>
      </c>
      <c r="U396" s="258">
        <v>0</v>
      </c>
      <c r="V396" s="258">
        <v>0</v>
      </c>
      <c r="W396" s="258">
        <v>55489.120000000003</v>
      </c>
      <c r="X396" s="258">
        <v>7546482.5099999998</v>
      </c>
      <c r="Y396" s="258">
        <v>97602.01</v>
      </c>
      <c r="Z396" s="258">
        <v>2560.29</v>
      </c>
      <c r="AA396" s="258">
        <v>1042993.64</v>
      </c>
      <c r="AB396" s="258">
        <v>4340.8500000000004</v>
      </c>
      <c r="AC396" s="258">
        <v>0</v>
      </c>
      <c r="AD396" s="258">
        <v>0</v>
      </c>
      <c r="AE396" s="258">
        <v>0</v>
      </c>
      <c r="AF396" s="258">
        <v>3747598.74</v>
      </c>
      <c r="AG396" s="258">
        <v>9565291.3599999994</v>
      </c>
      <c r="AH396" s="258">
        <v>4127855.82</v>
      </c>
      <c r="AI396" s="258">
        <v>13683250.5</v>
      </c>
      <c r="AJ396" s="258">
        <v>4389119</v>
      </c>
      <c r="AK396" s="258">
        <v>0</v>
      </c>
      <c r="AL396" s="258">
        <v>22885713.879999995</v>
      </c>
      <c r="AM396" s="258">
        <v>3.0786152657637023</v>
      </c>
      <c r="AN396" s="258">
        <v>1398107.1300000001</v>
      </c>
      <c r="AO396" s="258">
        <v>1258600.76</v>
      </c>
      <c r="AP396" s="258">
        <v>22127172.939999998</v>
      </c>
      <c r="AQ396" s="258">
        <v>34190615.519999996</v>
      </c>
      <c r="AR396" s="365"/>
      <c r="AS396" s="259">
        <v>44469</v>
      </c>
      <c r="AT396" s="260" t="s">
        <v>8</v>
      </c>
      <c r="AU396" s="261" t="s">
        <v>293</v>
      </c>
      <c r="AV396" s="261">
        <v>2021</v>
      </c>
      <c r="AW396" s="266" t="s">
        <v>157</v>
      </c>
      <c r="AX396" s="380">
        <v>4.07</v>
      </c>
      <c r="AY396" s="380">
        <v>4.1399999999999997</v>
      </c>
    </row>
    <row r="397" spans="1:51" x14ac:dyDescent="0.25">
      <c r="A397" s="256">
        <v>25</v>
      </c>
      <c r="B397" s="257" t="s">
        <v>67</v>
      </c>
      <c r="C397" s="258">
        <v>2881356.87</v>
      </c>
      <c r="D397" s="258">
        <v>1002671</v>
      </c>
      <c r="E397" s="258">
        <v>208233.45</v>
      </c>
      <c r="F397" s="258">
        <v>0</v>
      </c>
      <c r="G397" s="258">
        <v>1558237.95</v>
      </c>
      <c r="H397" s="258">
        <v>1911617.58</v>
      </c>
      <c r="I397" s="258">
        <v>1287115.53</v>
      </c>
      <c r="J397" s="258">
        <v>47306846.299999997</v>
      </c>
      <c r="K397" s="258">
        <v>934766.83</v>
      </c>
      <c r="L397" s="258">
        <v>726533.38</v>
      </c>
      <c r="M397" s="258">
        <v>0</v>
      </c>
      <c r="N397" s="258">
        <v>0</v>
      </c>
      <c r="O397" s="258">
        <v>803439.58000000007</v>
      </c>
      <c r="P397" s="258">
        <v>-482991.66000000003</v>
      </c>
      <c r="Q397" s="258">
        <v>-600.90000000000009</v>
      </c>
      <c r="R397" s="258">
        <v>-483592.56000000006</v>
      </c>
      <c r="S397" s="258">
        <v>2395210.16</v>
      </c>
      <c r="T397" s="258">
        <v>1458251.09</v>
      </c>
      <c r="U397" s="258">
        <v>76.67</v>
      </c>
      <c r="V397" s="258">
        <v>0</v>
      </c>
      <c r="W397" s="258">
        <v>0</v>
      </c>
      <c r="X397" s="258">
        <v>1103965.71</v>
      </c>
      <c r="Y397" s="258">
        <v>31800.77</v>
      </c>
      <c r="Z397" s="258">
        <v>118269.36</v>
      </c>
      <c r="AA397" s="258">
        <v>0</v>
      </c>
      <c r="AB397" s="258">
        <v>430.67</v>
      </c>
      <c r="AC397" s="258">
        <v>0</v>
      </c>
      <c r="AD397" s="258">
        <v>0</v>
      </c>
      <c r="AE397" s="258">
        <v>11660.4</v>
      </c>
      <c r="AF397" s="258">
        <v>4922.1099999999997</v>
      </c>
      <c r="AG397" s="258">
        <v>726533.38</v>
      </c>
      <c r="AH397" s="258">
        <v>208233.45</v>
      </c>
      <c r="AI397" s="258">
        <v>932766.18</v>
      </c>
      <c r="AJ397" s="258">
        <v>129326.6</v>
      </c>
      <c r="AK397" s="258">
        <v>0</v>
      </c>
      <c r="AL397" s="258">
        <v>352348.70000000007</v>
      </c>
      <c r="AM397" s="258">
        <v>1.3769375299720468</v>
      </c>
      <c r="AN397" s="258">
        <v>0</v>
      </c>
      <c r="AO397" s="258">
        <v>0</v>
      </c>
      <c r="AP397" s="258">
        <v>2275568.9000000004</v>
      </c>
      <c r="AQ397" s="258">
        <v>1200322.6099999999</v>
      </c>
      <c r="AR397" s="365"/>
      <c r="AS397" s="259">
        <v>44469</v>
      </c>
      <c r="AT397" s="260" t="s">
        <v>8</v>
      </c>
      <c r="AU397" s="261" t="s">
        <v>292</v>
      </c>
      <c r="AV397" s="261">
        <v>2021</v>
      </c>
      <c r="AW397" s="266" t="s">
        <v>174</v>
      </c>
      <c r="AX397" s="380">
        <v>4.07</v>
      </c>
      <c r="AY397" s="380">
        <v>4.1399999999999997</v>
      </c>
    </row>
    <row r="398" spans="1:51" x14ac:dyDescent="0.25">
      <c r="A398" s="256">
        <v>121</v>
      </c>
      <c r="B398" s="257" t="s">
        <v>68</v>
      </c>
      <c r="C398" s="258">
        <v>3960385.92</v>
      </c>
      <c r="D398" s="258">
        <v>0</v>
      </c>
      <c r="E398" s="258">
        <v>69.61</v>
      </c>
      <c r="F398" s="258">
        <v>527066.31999999995</v>
      </c>
      <c r="G398" s="258">
        <v>702723.22</v>
      </c>
      <c r="H398" s="258">
        <v>356313.85</v>
      </c>
      <c r="I398" s="258">
        <v>548703.57999999996</v>
      </c>
      <c r="J398" s="258">
        <v>3226256</v>
      </c>
      <c r="K398" s="258">
        <v>21376.23</v>
      </c>
      <c r="L398" s="258">
        <v>21306.620000000003</v>
      </c>
      <c r="M398" s="258">
        <v>1022881.78</v>
      </c>
      <c r="N398" s="258">
        <v>0</v>
      </c>
      <c r="O398" s="258">
        <v>1040920.8899999999</v>
      </c>
      <c r="P398" s="258">
        <v>1689675.4899999995</v>
      </c>
      <c r="Q398" s="258">
        <v>-1760439.68</v>
      </c>
      <c r="R398" s="258">
        <v>-70764.19000000041</v>
      </c>
      <c r="S398" s="258">
        <v>427078.05</v>
      </c>
      <c r="T398" s="258">
        <v>0</v>
      </c>
      <c r="U398" s="258">
        <v>0</v>
      </c>
      <c r="V398" s="258">
        <v>0</v>
      </c>
      <c r="W398" s="258">
        <v>161805.19</v>
      </c>
      <c r="X398" s="258">
        <v>373922.03</v>
      </c>
      <c r="Y398" s="258">
        <v>14260.87</v>
      </c>
      <c r="Z398" s="258">
        <v>10932.39</v>
      </c>
      <c r="AA398" s="258">
        <v>82738.83</v>
      </c>
      <c r="AB398" s="258">
        <v>399.93</v>
      </c>
      <c r="AC398" s="258">
        <v>0</v>
      </c>
      <c r="AD398" s="258">
        <v>0</v>
      </c>
      <c r="AE398" s="258">
        <v>0</v>
      </c>
      <c r="AF398" s="258">
        <v>317.14999999999998</v>
      </c>
      <c r="AG398" s="258">
        <v>1044188.4</v>
      </c>
      <c r="AH398" s="258">
        <v>69.61</v>
      </c>
      <c r="AI398" s="258">
        <v>1044252.2</v>
      </c>
      <c r="AJ398" s="258">
        <v>3331.3100000000004</v>
      </c>
      <c r="AK398" s="258">
        <v>0</v>
      </c>
      <c r="AL398" s="258">
        <v>527327.35</v>
      </c>
      <c r="AM398" s="258">
        <v>25.668865838363452</v>
      </c>
      <c r="AN398" s="258">
        <v>0</v>
      </c>
      <c r="AO398" s="258">
        <v>527066.31999999995</v>
      </c>
      <c r="AP398" s="258">
        <v>2919185.75</v>
      </c>
      <c r="AQ398" s="258">
        <v>-279.27999999999997</v>
      </c>
      <c r="AR398" s="365"/>
      <c r="AS398" s="259">
        <v>44469</v>
      </c>
      <c r="AT398" s="260" t="s">
        <v>8</v>
      </c>
      <c r="AU398" s="261" t="s">
        <v>292</v>
      </c>
      <c r="AV398" s="261">
        <v>2021</v>
      </c>
      <c r="AW398" s="266" t="s">
        <v>188</v>
      </c>
      <c r="AX398" s="380">
        <v>4.07</v>
      </c>
      <c r="AY398" s="380">
        <v>4.1399999999999997</v>
      </c>
    </row>
    <row r="399" spans="1:51" x14ac:dyDescent="0.25">
      <c r="A399" s="256">
        <v>122</v>
      </c>
      <c r="B399" s="257" t="s">
        <v>69</v>
      </c>
      <c r="C399" s="258">
        <v>1290915.03</v>
      </c>
      <c r="D399" s="258">
        <v>0</v>
      </c>
      <c r="E399" s="258">
        <v>0</v>
      </c>
      <c r="F399" s="258">
        <v>1719.02</v>
      </c>
      <c r="G399" s="258">
        <v>69073.5</v>
      </c>
      <c r="H399" s="258">
        <v>69644.06</v>
      </c>
      <c r="I399" s="258">
        <v>466206.83</v>
      </c>
      <c r="J399" s="258">
        <v>0</v>
      </c>
      <c r="K399" s="258">
        <v>2201.66</v>
      </c>
      <c r="L399" s="258">
        <v>2201.66</v>
      </c>
      <c r="M399" s="258">
        <v>237828.64</v>
      </c>
      <c r="N399" s="258">
        <v>0</v>
      </c>
      <c r="O399" s="258">
        <v>238775.46</v>
      </c>
      <c r="P399" s="258">
        <v>981347.05</v>
      </c>
      <c r="Q399" s="258">
        <v>-936368.28</v>
      </c>
      <c r="R399" s="258">
        <v>44978.770000000019</v>
      </c>
      <c r="S399" s="258">
        <v>24665.29</v>
      </c>
      <c r="T399" s="258">
        <v>0</v>
      </c>
      <c r="U399" s="258">
        <v>0</v>
      </c>
      <c r="V399" s="258">
        <v>0</v>
      </c>
      <c r="W399" s="258">
        <v>0.02</v>
      </c>
      <c r="X399" s="258">
        <v>28159.03</v>
      </c>
      <c r="Y399" s="258">
        <v>1409.66</v>
      </c>
      <c r="Z399" s="258">
        <v>543.04</v>
      </c>
      <c r="AA399" s="258">
        <v>0</v>
      </c>
      <c r="AB399" s="258">
        <v>1519.71</v>
      </c>
      <c r="AC399" s="258">
        <v>0</v>
      </c>
      <c r="AD399" s="258">
        <v>0</v>
      </c>
      <c r="AE399" s="258">
        <v>0</v>
      </c>
      <c r="AF399" s="258">
        <v>21.35</v>
      </c>
      <c r="AG399" s="258">
        <v>240030.3</v>
      </c>
      <c r="AH399" s="258">
        <v>0</v>
      </c>
      <c r="AI399" s="258">
        <v>240030.06</v>
      </c>
      <c r="AJ399" s="258">
        <v>1254.5999999999999</v>
      </c>
      <c r="AK399" s="258">
        <v>0</v>
      </c>
      <c r="AL399" s="258">
        <v>464005.17000000004</v>
      </c>
      <c r="AM399" s="258">
        <v>211.75241862957952</v>
      </c>
      <c r="AN399" s="258">
        <v>1719.02</v>
      </c>
      <c r="AO399" s="258">
        <v>0</v>
      </c>
      <c r="AP399" s="258">
        <v>1052139.57</v>
      </c>
      <c r="AQ399" s="258">
        <v>0</v>
      </c>
      <c r="AR399" s="365"/>
      <c r="AS399" s="259">
        <v>44469</v>
      </c>
      <c r="AT399" s="260" t="s">
        <v>8</v>
      </c>
      <c r="AU399" s="261" t="s">
        <v>292</v>
      </c>
      <c r="AV399" s="261">
        <v>2021</v>
      </c>
      <c r="AW399" s="266" t="s">
        <v>267</v>
      </c>
      <c r="AX399" s="380">
        <v>4.07</v>
      </c>
      <c r="AY399" s="380">
        <v>4.1399999999999997</v>
      </c>
    </row>
    <row r="400" spans="1:51" x14ac:dyDescent="0.25">
      <c r="A400" s="256">
        <v>13</v>
      </c>
      <c r="B400" s="257" t="s">
        <v>70</v>
      </c>
      <c r="C400" s="258">
        <v>206598396.63000003</v>
      </c>
      <c r="D400" s="258">
        <v>108990578.34</v>
      </c>
      <c r="E400" s="258">
        <v>17782673.859999999</v>
      </c>
      <c r="F400" s="258">
        <v>34569383.109999999</v>
      </c>
      <c r="G400" s="258">
        <v>44396616.710000001</v>
      </c>
      <c r="H400" s="258">
        <v>-18746181.260000002</v>
      </c>
      <c r="I400" s="258">
        <v>134738043.27000001</v>
      </c>
      <c r="J400" s="258">
        <v>61653158.060000002</v>
      </c>
      <c r="K400" s="258">
        <v>69633297.629999995</v>
      </c>
      <c r="L400" s="258">
        <v>51850616.93</v>
      </c>
      <c r="M400" s="258">
        <v>27719131.350000001</v>
      </c>
      <c r="N400" s="258">
        <v>8478085.9199999999</v>
      </c>
      <c r="O400" s="258">
        <v>92041010.799999982</v>
      </c>
      <c r="P400" s="258">
        <v>-73399192.329999983</v>
      </c>
      <c r="Q400" s="258">
        <v>7921560.7399999956</v>
      </c>
      <c r="R400" s="258">
        <v>-65477631.589999989</v>
      </c>
      <c r="S400" s="258">
        <v>46731450.32</v>
      </c>
      <c r="T400" s="258">
        <v>2451624.87</v>
      </c>
      <c r="U400" s="258">
        <v>475943.41</v>
      </c>
      <c r="V400" s="258">
        <v>0</v>
      </c>
      <c r="W400" s="258">
        <v>11656.19</v>
      </c>
      <c r="X400" s="258">
        <v>55633647.43</v>
      </c>
      <c r="Y400" s="258">
        <v>906053.4</v>
      </c>
      <c r="Z400" s="258">
        <v>5130442.7699999996</v>
      </c>
      <c r="AA400" s="258">
        <v>241332.5</v>
      </c>
      <c r="AB400" s="258">
        <v>238267.62</v>
      </c>
      <c r="AC400" s="258">
        <v>0</v>
      </c>
      <c r="AD400" s="258">
        <v>0</v>
      </c>
      <c r="AE400" s="258">
        <v>0</v>
      </c>
      <c r="AF400" s="258">
        <v>5325325.29</v>
      </c>
      <c r="AG400" s="258">
        <v>79569748.279999986</v>
      </c>
      <c r="AH400" s="258">
        <v>26260759.779999997</v>
      </c>
      <c r="AI400" s="258">
        <v>105786966.73999999</v>
      </c>
      <c r="AJ400" s="258">
        <v>13745955.940000001</v>
      </c>
      <c r="AK400" s="258">
        <v>0</v>
      </c>
      <c r="AL400" s="258">
        <v>65104745.640000015</v>
      </c>
      <c r="AM400" s="258">
        <v>1.9349657111736591</v>
      </c>
      <c r="AN400" s="258">
        <v>25718161.289999999</v>
      </c>
      <c r="AO400" s="258">
        <v>8851221.8200000003</v>
      </c>
      <c r="AP400" s="258">
        <v>137569924.35999998</v>
      </c>
      <c r="AQ400" s="258">
        <v>132003116.86999999</v>
      </c>
      <c r="AR400" s="365"/>
      <c r="AS400" s="259">
        <v>44469</v>
      </c>
      <c r="AT400" s="260" t="s">
        <v>8</v>
      </c>
      <c r="AU400" s="261" t="s">
        <v>293</v>
      </c>
      <c r="AV400" s="261">
        <v>2021</v>
      </c>
      <c r="AW400" s="266" t="s">
        <v>149</v>
      </c>
      <c r="AX400" s="380">
        <v>4.07</v>
      </c>
      <c r="AY400" s="380">
        <v>4.1399999999999997</v>
      </c>
    </row>
    <row r="401" spans="1:51" x14ac:dyDescent="0.25">
      <c r="A401" s="256">
        <v>110</v>
      </c>
      <c r="B401" s="257" t="s">
        <v>71</v>
      </c>
      <c r="C401" s="258">
        <v>1137883.3099999998</v>
      </c>
      <c r="D401" s="258">
        <v>54913.33</v>
      </c>
      <c r="E401" s="258">
        <v>6027.12</v>
      </c>
      <c r="F401" s="258">
        <v>666434.75</v>
      </c>
      <c r="G401" s="258">
        <v>1497663.27</v>
      </c>
      <c r="H401" s="258">
        <v>3758089.75</v>
      </c>
      <c r="I401" s="258">
        <v>1107146.3899999999</v>
      </c>
      <c r="J401" s="258">
        <v>42384173.479999997</v>
      </c>
      <c r="K401" s="258">
        <v>310352.36</v>
      </c>
      <c r="L401" s="258">
        <v>304325.24</v>
      </c>
      <c r="M401" s="258">
        <v>261646.29</v>
      </c>
      <c r="N401" s="258">
        <v>61922.47</v>
      </c>
      <c r="O401" s="258">
        <v>437169.32</v>
      </c>
      <c r="P401" s="258">
        <v>-1518297.36</v>
      </c>
      <c r="Q401" s="258">
        <v>-372664.02999999997</v>
      </c>
      <c r="R401" s="258">
        <v>-1890961.3900000001</v>
      </c>
      <c r="S401" s="258">
        <v>5649050.8300000001</v>
      </c>
      <c r="T401" s="258">
        <v>3022.78</v>
      </c>
      <c r="U401" s="258">
        <v>0</v>
      </c>
      <c r="V401" s="258">
        <v>0</v>
      </c>
      <c r="W401" s="258">
        <v>0</v>
      </c>
      <c r="X401" s="258">
        <v>5681292.3399999999</v>
      </c>
      <c r="Y401" s="258">
        <v>17090.419999999998</v>
      </c>
      <c r="Z401" s="258">
        <v>12928.52</v>
      </c>
      <c r="AA401" s="258">
        <v>3959.35</v>
      </c>
      <c r="AB401" s="258">
        <v>0</v>
      </c>
      <c r="AC401" s="258">
        <v>0</v>
      </c>
      <c r="AD401" s="258">
        <v>0</v>
      </c>
      <c r="AE401" s="258">
        <v>0</v>
      </c>
      <c r="AF401" s="258">
        <v>1286</v>
      </c>
      <c r="AG401" s="258">
        <v>565971.53</v>
      </c>
      <c r="AH401" s="258">
        <v>67949.59</v>
      </c>
      <c r="AI401" s="258">
        <v>633920.44999999995</v>
      </c>
      <c r="AJ401" s="258">
        <v>196751.13</v>
      </c>
      <c r="AK401" s="258">
        <v>0</v>
      </c>
      <c r="AL401" s="258">
        <v>796794.02999999991</v>
      </c>
      <c r="AM401" s="258">
        <v>3.5673851167105672</v>
      </c>
      <c r="AN401" s="258">
        <v>141969.87000000002</v>
      </c>
      <c r="AO401" s="258">
        <v>524464.88</v>
      </c>
      <c r="AP401" s="258">
        <v>625777.05999999994</v>
      </c>
      <c r="AQ401" s="258">
        <v>-20023.599999999991</v>
      </c>
      <c r="AR401" s="365"/>
      <c r="AS401" s="259">
        <v>44469</v>
      </c>
      <c r="AT401" s="260" t="s">
        <v>8</v>
      </c>
      <c r="AU401" s="261" t="s">
        <v>292</v>
      </c>
      <c r="AV401" s="261">
        <v>2021</v>
      </c>
      <c r="AW401" s="266" t="s">
        <v>173</v>
      </c>
      <c r="AX401" s="380">
        <v>4.07</v>
      </c>
      <c r="AY401" s="380">
        <v>4.1399999999999997</v>
      </c>
    </row>
    <row r="402" spans="1:51" x14ac:dyDescent="0.25">
      <c r="A402" s="256">
        <v>52</v>
      </c>
      <c r="B402" s="257" t="s">
        <v>72</v>
      </c>
      <c r="C402" s="258">
        <v>2984016.55</v>
      </c>
      <c r="D402" s="258">
        <v>313524.96999999997</v>
      </c>
      <c r="E402" s="258">
        <v>748290.58000000007</v>
      </c>
      <c r="F402" s="258">
        <v>307597.75</v>
      </c>
      <c r="G402" s="258">
        <v>1388772.36</v>
      </c>
      <c r="H402" s="258">
        <v>1905.09</v>
      </c>
      <c r="I402" s="258">
        <v>300178961.54000002</v>
      </c>
      <c r="J402" s="258">
        <v>84108564.140000001</v>
      </c>
      <c r="K402" s="258">
        <v>1536502.58</v>
      </c>
      <c r="L402" s="258">
        <v>788212</v>
      </c>
      <c r="M402" s="258">
        <v>414699.2</v>
      </c>
      <c r="N402" s="258">
        <v>135725.58000000002</v>
      </c>
      <c r="O402" s="258">
        <v>1264806.04</v>
      </c>
      <c r="P402" s="258">
        <v>-290684.57000000071</v>
      </c>
      <c r="Q402" s="258">
        <v>121382.12999999998</v>
      </c>
      <c r="R402" s="258">
        <v>-169302.44000000073</v>
      </c>
      <c r="S402" s="258">
        <v>171207.5</v>
      </c>
      <c r="T402" s="258">
        <v>541594.71</v>
      </c>
      <c r="U402" s="258">
        <v>0</v>
      </c>
      <c r="V402" s="258">
        <v>0</v>
      </c>
      <c r="W402" s="258">
        <v>1.8</v>
      </c>
      <c r="X402" s="258">
        <v>4202047.62</v>
      </c>
      <c r="Y402" s="258">
        <v>28343.919999999998</v>
      </c>
      <c r="Z402" s="258">
        <v>24164.35</v>
      </c>
      <c r="AA402" s="258">
        <v>29711.9</v>
      </c>
      <c r="AB402" s="258">
        <v>81.67</v>
      </c>
      <c r="AC402" s="258">
        <v>0</v>
      </c>
      <c r="AD402" s="258">
        <v>0</v>
      </c>
      <c r="AE402" s="258">
        <v>0</v>
      </c>
      <c r="AF402" s="258">
        <v>4490134.79</v>
      </c>
      <c r="AG402" s="258">
        <v>1202911.2</v>
      </c>
      <c r="AH402" s="258">
        <v>884016.16</v>
      </c>
      <c r="AI402" s="258">
        <v>2081927.36</v>
      </c>
      <c r="AJ402" s="258">
        <v>817121.32</v>
      </c>
      <c r="AK402" s="258">
        <v>0</v>
      </c>
      <c r="AL402" s="258">
        <v>298642458.96000004</v>
      </c>
      <c r="AM402" s="258">
        <v>195.36508786077013</v>
      </c>
      <c r="AN402" s="258">
        <v>237006.7</v>
      </c>
      <c r="AO402" s="258">
        <v>70591.05</v>
      </c>
      <c r="AP402" s="258">
        <v>2005967.1500000004</v>
      </c>
      <c r="AQ402" s="258">
        <v>600281.60999999987</v>
      </c>
      <c r="AR402" s="365"/>
      <c r="AS402" s="259">
        <v>44469</v>
      </c>
      <c r="AT402" s="260" t="s">
        <v>8</v>
      </c>
      <c r="AU402" s="261" t="s">
        <v>292</v>
      </c>
      <c r="AV402" s="261">
        <v>2021</v>
      </c>
      <c r="AW402" s="266" t="s">
        <v>170</v>
      </c>
      <c r="AX402" s="380">
        <v>4.07</v>
      </c>
      <c r="AY402" s="380">
        <v>4.1399999999999997</v>
      </c>
    </row>
    <row r="403" spans="1:51" x14ac:dyDescent="0.25">
      <c r="A403" s="256">
        <v>96</v>
      </c>
      <c r="B403" s="257" t="s">
        <v>73</v>
      </c>
      <c r="C403" s="258">
        <v>31149261.439999998</v>
      </c>
      <c r="D403" s="258">
        <v>1871591.98</v>
      </c>
      <c r="E403" s="258">
        <v>7182094.0700000003</v>
      </c>
      <c r="F403" s="258">
        <v>3552475.76</v>
      </c>
      <c r="G403" s="258">
        <v>7015601.1600000001</v>
      </c>
      <c r="H403" s="258">
        <v>507963.44</v>
      </c>
      <c r="I403" s="258">
        <v>32217802.489999998</v>
      </c>
      <c r="J403" s="258">
        <v>2699735.91</v>
      </c>
      <c r="K403" s="258">
        <v>18854310.239999998</v>
      </c>
      <c r="L403" s="258">
        <v>11672216.17</v>
      </c>
      <c r="M403" s="258">
        <v>1767626.93</v>
      </c>
      <c r="N403" s="258">
        <v>0</v>
      </c>
      <c r="O403" s="258">
        <v>18390365.420000006</v>
      </c>
      <c r="P403" s="258">
        <v>319227.11999999592</v>
      </c>
      <c r="Q403" s="258">
        <v>-2552015.9999999995</v>
      </c>
      <c r="R403" s="258">
        <v>-2232788.8800000036</v>
      </c>
      <c r="S403" s="258">
        <v>2740752.84</v>
      </c>
      <c r="T403" s="258">
        <v>403316.85</v>
      </c>
      <c r="U403" s="258">
        <v>0</v>
      </c>
      <c r="V403" s="258">
        <v>0</v>
      </c>
      <c r="W403" s="258">
        <v>4935.6000000000004</v>
      </c>
      <c r="X403" s="258">
        <v>5319856.2699999996</v>
      </c>
      <c r="Y403" s="258">
        <v>112288.62</v>
      </c>
      <c r="Z403" s="258">
        <v>478173.41</v>
      </c>
      <c r="AA403" s="258">
        <v>59406.07</v>
      </c>
      <c r="AB403" s="258">
        <v>72251.61</v>
      </c>
      <c r="AC403" s="258">
        <v>0</v>
      </c>
      <c r="AD403" s="258">
        <v>0</v>
      </c>
      <c r="AE403" s="258">
        <v>0</v>
      </c>
      <c r="AF403" s="258">
        <v>2265236.17</v>
      </c>
      <c r="AG403" s="258">
        <v>13439843.1</v>
      </c>
      <c r="AH403" s="258">
        <v>7182094.0700000003</v>
      </c>
      <c r="AI403" s="258">
        <v>20618912.560000002</v>
      </c>
      <c r="AJ403" s="258">
        <v>2228547.14</v>
      </c>
      <c r="AK403" s="258">
        <v>0</v>
      </c>
      <c r="AL403" s="258">
        <v>13363492.25</v>
      </c>
      <c r="AM403" s="258">
        <v>1.7087765121022005</v>
      </c>
      <c r="AN403" s="258">
        <v>2683286.16</v>
      </c>
      <c r="AO403" s="258">
        <v>869189.60000000009</v>
      </c>
      <c r="AP403" s="258">
        <v>18599052.360000007</v>
      </c>
      <c r="AQ403" s="258">
        <v>7711748.3200000022</v>
      </c>
      <c r="AR403" s="365"/>
      <c r="AS403" s="259">
        <v>44469</v>
      </c>
      <c r="AT403" s="260" t="s">
        <v>8</v>
      </c>
      <c r="AU403" s="261" t="s">
        <v>292</v>
      </c>
      <c r="AV403" s="261">
        <v>2021</v>
      </c>
      <c r="AW403" s="266" t="s">
        <v>153</v>
      </c>
      <c r="AX403" s="380">
        <v>4.07</v>
      </c>
      <c r="AY403" s="380">
        <v>4.1399999999999997</v>
      </c>
    </row>
    <row r="404" spans="1:51" x14ac:dyDescent="0.25">
      <c r="A404" s="256">
        <v>103</v>
      </c>
      <c r="B404" s="257" t="s">
        <v>74</v>
      </c>
      <c r="C404" s="258">
        <v>65850.649999999994</v>
      </c>
      <c r="D404" s="258">
        <v>0</v>
      </c>
      <c r="E404" s="258">
        <v>1</v>
      </c>
      <c r="F404" s="258">
        <v>5892.34</v>
      </c>
      <c r="G404" s="258">
        <v>315216.84000000003</v>
      </c>
      <c r="H404" s="258">
        <v>17291451.210000001</v>
      </c>
      <c r="I404" s="258">
        <v>9532102.6500000004</v>
      </c>
      <c r="J404" s="258">
        <v>24530877.530000001</v>
      </c>
      <c r="K404" s="258">
        <v>14780.75</v>
      </c>
      <c r="L404" s="258">
        <v>14779.75</v>
      </c>
      <c r="M404" s="258">
        <v>0</v>
      </c>
      <c r="N404" s="258">
        <v>0</v>
      </c>
      <c r="O404" s="258">
        <v>14253.6</v>
      </c>
      <c r="P404" s="258">
        <v>-269512.13</v>
      </c>
      <c r="Q404" s="258">
        <v>-139283.85999999999</v>
      </c>
      <c r="R404" s="258">
        <v>-408795.99</v>
      </c>
      <c r="S404" s="258">
        <v>17700247.190000001</v>
      </c>
      <c r="T404" s="258">
        <v>1711.14</v>
      </c>
      <c r="U404" s="258">
        <v>0</v>
      </c>
      <c r="V404" s="258">
        <v>0</v>
      </c>
      <c r="W404" s="258">
        <v>0</v>
      </c>
      <c r="X404" s="258">
        <v>18378132.140000001</v>
      </c>
      <c r="Y404" s="258">
        <v>6432.99</v>
      </c>
      <c r="Z404" s="258">
        <v>58.09</v>
      </c>
      <c r="AA404" s="258">
        <v>11895.41</v>
      </c>
      <c r="AB404" s="258">
        <v>0</v>
      </c>
      <c r="AC404" s="258">
        <v>0</v>
      </c>
      <c r="AD404" s="258">
        <v>0</v>
      </c>
      <c r="AE404" s="258">
        <v>0</v>
      </c>
      <c r="AF404" s="258">
        <v>661209.59999999998</v>
      </c>
      <c r="AG404" s="258">
        <v>14779.75</v>
      </c>
      <c r="AH404" s="258">
        <v>1</v>
      </c>
      <c r="AI404" s="258">
        <v>14754.56</v>
      </c>
      <c r="AJ404" s="258">
        <v>500.96</v>
      </c>
      <c r="AK404" s="258">
        <v>0</v>
      </c>
      <c r="AL404" s="258">
        <v>9517321.9000000004</v>
      </c>
      <c r="AM404" s="258">
        <v>644.89979534191434</v>
      </c>
      <c r="AN404" s="258">
        <v>5620.74</v>
      </c>
      <c r="AO404" s="258">
        <v>271.60000000000002</v>
      </c>
      <c r="AP404" s="258">
        <v>51597.05</v>
      </c>
      <c r="AQ404" s="258">
        <v>0</v>
      </c>
      <c r="AR404" s="365"/>
      <c r="AS404" s="259">
        <v>44469</v>
      </c>
      <c r="AT404" s="260" t="s">
        <v>8</v>
      </c>
      <c r="AU404" s="261" t="s">
        <v>292</v>
      </c>
      <c r="AV404" s="261">
        <v>2021</v>
      </c>
      <c r="AW404" s="266" t="s">
        <v>184</v>
      </c>
      <c r="AX404" s="380">
        <v>4.07</v>
      </c>
      <c r="AY404" s="380">
        <v>4.1399999999999997</v>
      </c>
    </row>
    <row r="405" spans="1:51" x14ac:dyDescent="0.25">
      <c r="A405" s="256">
        <v>23</v>
      </c>
      <c r="B405" s="257" t="s">
        <v>75</v>
      </c>
      <c r="C405" s="258">
        <v>20108169.140000001</v>
      </c>
      <c r="D405" s="258">
        <v>4555056.6499999994</v>
      </c>
      <c r="E405" s="258">
        <v>641419.89</v>
      </c>
      <c r="F405" s="258">
        <v>3050578.3299999996</v>
      </c>
      <c r="G405" s="258">
        <v>5488783.2700000005</v>
      </c>
      <c r="H405" s="258">
        <v>27686.78</v>
      </c>
      <c r="I405" s="258">
        <v>10146548.25</v>
      </c>
      <c r="J405" s="258">
        <v>2126131.21</v>
      </c>
      <c r="K405" s="258">
        <v>3567884.27</v>
      </c>
      <c r="L405" s="258">
        <v>2926464.38</v>
      </c>
      <c r="M405" s="258">
        <v>3533668.08</v>
      </c>
      <c r="N405" s="258">
        <v>19093978.759999998</v>
      </c>
      <c r="O405" s="258">
        <v>16767118.859999999</v>
      </c>
      <c r="P405" s="258">
        <v>-9753367.9700000044</v>
      </c>
      <c r="Q405" s="258">
        <v>8344967.2299999995</v>
      </c>
      <c r="R405" s="258">
        <v>-1408400.7400000049</v>
      </c>
      <c r="S405" s="258">
        <v>1436087.56</v>
      </c>
      <c r="T405" s="258">
        <v>14793.76</v>
      </c>
      <c r="U405" s="258">
        <v>0</v>
      </c>
      <c r="V405" s="258">
        <v>0</v>
      </c>
      <c r="W405" s="258">
        <v>613.57000000000005</v>
      </c>
      <c r="X405" s="258">
        <v>3688561.76</v>
      </c>
      <c r="Y405" s="258">
        <v>77097.23</v>
      </c>
      <c r="Z405" s="258">
        <v>270173.55</v>
      </c>
      <c r="AA405" s="258">
        <v>54666.68</v>
      </c>
      <c r="AB405" s="258">
        <v>55162.79</v>
      </c>
      <c r="AC405" s="258">
        <v>0</v>
      </c>
      <c r="AD405" s="258">
        <v>0</v>
      </c>
      <c r="AE405" s="258">
        <v>0</v>
      </c>
      <c r="AF405" s="258">
        <v>1810781.28</v>
      </c>
      <c r="AG405" s="258">
        <v>6460132.4600000009</v>
      </c>
      <c r="AH405" s="258">
        <v>19735398.650000002</v>
      </c>
      <c r="AI405" s="258">
        <v>26116045</v>
      </c>
      <c r="AJ405" s="258">
        <v>9348926.1399999987</v>
      </c>
      <c r="AK405" s="258">
        <v>0</v>
      </c>
      <c r="AL405" s="258">
        <v>6578663.9800000004</v>
      </c>
      <c r="AM405" s="258">
        <v>2.8438557649741258</v>
      </c>
      <c r="AN405" s="258">
        <v>2252849.1199999996</v>
      </c>
      <c r="AO405" s="258">
        <v>797729.21</v>
      </c>
      <c r="AP405" s="258">
        <v>14844879.509999998</v>
      </c>
      <c r="AQ405" s="258">
        <v>16058885.880000003</v>
      </c>
      <c r="AR405" s="365"/>
      <c r="AS405" s="259">
        <v>44469</v>
      </c>
      <c r="AT405" s="260" t="s">
        <v>8</v>
      </c>
      <c r="AU405" s="261" t="s">
        <v>292</v>
      </c>
      <c r="AV405" s="261">
        <v>2021</v>
      </c>
      <c r="AW405" s="266" t="s">
        <v>159</v>
      </c>
      <c r="AX405" s="380">
        <v>4.07</v>
      </c>
      <c r="AY405" s="380">
        <v>4.1399999999999997</v>
      </c>
    </row>
    <row r="406" spans="1:51" x14ac:dyDescent="0.25">
      <c r="A406" s="256">
        <v>62</v>
      </c>
      <c r="B406" s="257" t="s">
        <v>203</v>
      </c>
      <c r="C406" s="258">
        <v>1710624.5700000003</v>
      </c>
      <c r="D406" s="258">
        <v>562546.53</v>
      </c>
      <c r="E406" s="258">
        <v>111991.79</v>
      </c>
      <c r="F406" s="258">
        <v>226054.17</v>
      </c>
      <c r="G406" s="258">
        <v>707788.77</v>
      </c>
      <c r="H406" s="258">
        <v>4973.05</v>
      </c>
      <c r="I406" s="258">
        <v>2175639.89</v>
      </c>
      <c r="J406" s="258">
        <v>160806.71</v>
      </c>
      <c r="K406" s="258">
        <v>158848.9</v>
      </c>
      <c r="L406" s="258">
        <v>46857.11</v>
      </c>
      <c r="M406" s="258">
        <v>0</v>
      </c>
      <c r="N406" s="258">
        <v>0</v>
      </c>
      <c r="O406" s="258">
        <v>147000.37</v>
      </c>
      <c r="P406" s="258">
        <v>67234.730000000287</v>
      </c>
      <c r="Q406" s="258">
        <v>0</v>
      </c>
      <c r="R406" s="258">
        <v>67234.730000000287</v>
      </c>
      <c r="S406" s="258">
        <v>-62261.65</v>
      </c>
      <c r="T406" s="258">
        <v>10375.11</v>
      </c>
      <c r="U406" s="258">
        <v>0</v>
      </c>
      <c r="V406" s="258">
        <v>0</v>
      </c>
      <c r="W406" s="258">
        <v>1745.01</v>
      </c>
      <c r="X406" s="258">
        <v>2094.75</v>
      </c>
      <c r="Y406" s="258">
        <v>12546.64</v>
      </c>
      <c r="Z406" s="258">
        <v>57412.55</v>
      </c>
      <c r="AA406" s="258">
        <v>1896.4</v>
      </c>
      <c r="AB406" s="258">
        <v>4565.0600000000004</v>
      </c>
      <c r="AC406" s="258">
        <v>0</v>
      </c>
      <c r="AD406" s="258">
        <v>0</v>
      </c>
      <c r="AE406" s="258">
        <v>0</v>
      </c>
      <c r="AF406" s="258">
        <v>55.87</v>
      </c>
      <c r="AG406" s="258">
        <v>46857.11</v>
      </c>
      <c r="AH406" s="258">
        <v>111991.79</v>
      </c>
      <c r="AI406" s="258">
        <v>158848.9</v>
      </c>
      <c r="AJ406" s="258">
        <v>11848.529999999999</v>
      </c>
      <c r="AK406" s="258">
        <v>0</v>
      </c>
      <c r="AL406" s="258">
        <v>2016790.9900000002</v>
      </c>
      <c r="AM406" s="258">
        <v>13.696285526686053</v>
      </c>
      <c r="AN406" s="258">
        <v>226054.17</v>
      </c>
      <c r="AO406" s="258">
        <v>0</v>
      </c>
      <c r="AP406" s="258">
        <v>1668723.5200000003</v>
      </c>
      <c r="AQ406" s="258">
        <v>667645.85000000009</v>
      </c>
      <c r="AR406" s="365"/>
      <c r="AS406" s="259">
        <v>44469</v>
      </c>
      <c r="AT406" s="260" t="s">
        <v>8</v>
      </c>
      <c r="AU406" s="261" t="s">
        <v>292</v>
      </c>
      <c r="AV406" s="261">
        <v>2021</v>
      </c>
      <c r="AW406" s="266" t="s">
        <v>169</v>
      </c>
      <c r="AX406" s="380">
        <v>4.07</v>
      </c>
      <c r="AY406" s="380">
        <v>4.1399999999999997</v>
      </c>
    </row>
    <row r="407" spans="1:51" x14ac:dyDescent="0.25">
      <c r="A407" s="256">
        <v>77</v>
      </c>
      <c r="B407" s="257" t="s">
        <v>195</v>
      </c>
      <c r="C407" s="258">
        <v>516.41</v>
      </c>
      <c r="D407" s="258">
        <v>0</v>
      </c>
      <c r="E407" s="258">
        <v>11106.24</v>
      </c>
      <c r="F407" s="258">
        <v>81.03</v>
      </c>
      <c r="G407" s="258">
        <v>8141.0499999999993</v>
      </c>
      <c r="H407" s="258">
        <v>-1477.34</v>
      </c>
      <c r="I407" s="258">
        <v>920953.95</v>
      </c>
      <c r="J407" s="258">
        <v>110781.24</v>
      </c>
      <c r="K407" s="258">
        <v>11259.02</v>
      </c>
      <c r="L407" s="258">
        <v>152.78</v>
      </c>
      <c r="M407" s="258">
        <v>0</v>
      </c>
      <c r="N407" s="258">
        <v>0.41</v>
      </c>
      <c r="O407" s="258">
        <v>39.520000000000294</v>
      </c>
      <c r="P407" s="258">
        <v>-7745.1900000000005</v>
      </c>
      <c r="Q407" s="258">
        <v>-0.43</v>
      </c>
      <c r="R407" s="258">
        <v>-7745.6200000000008</v>
      </c>
      <c r="S407" s="258">
        <v>6268.2800000000007</v>
      </c>
      <c r="T407" s="258">
        <v>0</v>
      </c>
      <c r="U407" s="258">
        <v>0</v>
      </c>
      <c r="V407" s="258">
        <v>0</v>
      </c>
      <c r="W407" s="258">
        <v>0</v>
      </c>
      <c r="X407" s="258">
        <v>6490.1</v>
      </c>
      <c r="Y407" s="258">
        <v>166.1</v>
      </c>
      <c r="Z407" s="258">
        <v>44.89</v>
      </c>
      <c r="AA407" s="258">
        <v>2.58</v>
      </c>
      <c r="AB407" s="258">
        <v>7.0000000000000007E-2</v>
      </c>
      <c r="AC407" s="258">
        <v>0</v>
      </c>
      <c r="AD407" s="258">
        <v>0</v>
      </c>
      <c r="AE407" s="258">
        <v>0</v>
      </c>
      <c r="AF407" s="258">
        <v>8.18</v>
      </c>
      <c r="AG407" s="258">
        <v>152.78</v>
      </c>
      <c r="AH407" s="258">
        <v>11106.65</v>
      </c>
      <c r="AI407" s="258">
        <v>11259.06</v>
      </c>
      <c r="AJ407" s="258">
        <v>11219.539999999999</v>
      </c>
      <c r="AK407" s="258">
        <v>0</v>
      </c>
      <c r="AL407" s="258">
        <v>909694.92999999993</v>
      </c>
      <c r="AM407" s="258">
        <v>81.796990324202284</v>
      </c>
      <c r="AN407" s="258">
        <v>71.97</v>
      </c>
      <c r="AO407" s="258">
        <v>9.06</v>
      </c>
      <c r="AP407" s="258">
        <v>477.19</v>
      </c>
      <c r="AQ407" s="258">
        <v>0.2999999999992724</v>
      </c>
      <c r="AR407" s="365"/>
      <c r="AS407" s="259">
        <v>44469</v>
      </c>
      <c r="AT407" s="260" t="s">
        <v>8</v>
      </c>
      <c r="AU407" s="261" t="s">
        <v>293</v>
      </c>
      <c r="AV407" s="261">
        <v>2021</v>
      </c>
      <c r="AW407" s="266" t="s">
        <v>196</v>
      </c>
      <c r="AX407" s="380">
        <v>4.07</v>
      </c>
      <c r="AY407" s="380">
        <v>4.1399999999999997</v>
      </c>
    </row>
    <row r="408" spans="1:51" x14ac:dyDescent="0.25">
      <c r="A408" s="256">
        <v>114</v>
      </c>
      <c r="B408" s="257" t="s">
        <v>76</v>
      </c>
      <c r="C408" s="258">
        <v>41989676.550000004</v>
      </c>
      <c r="D408" s="258">
        <v>28492402.810000002</v>
      </c>
      <c r="E408" s="258">
        <v>2411270.8199999998</v>
      </c>
      <c r="F408" s="258">
        <v>7275389.6100000003</v>
      </c>
      <c r="G408" s="258">
        <v>7359693.4399999995</v>
      </c>
      <c r="H408" s="258">
        <v>17848.71</v>
      </c>
      <c r="I408" s="258">
        <v>7838387.2400000002</v>
      </c>
      <c r="J408" s="258">
        <v>4796030.7300000004</v>
      </c>
      <c r="K408" s="258">
        <v>4369714.5599999996</v>
      </c>
      <c r="L408" s="258">
        <v>1958443.74</v>
      </c>
      <c r="M408" s="258">
        <v>19597163.129999999</v>
      </c>
      <c r="N408" s="258">
        <v>11695553.310000001</v>
      </c>
      <c r="O408" s="258">
        <v>29155989.879999999</v>
      </c>
      <c r="P408" s="258">
        <v>-30293799.190000001</v>
      </c>
      <c r="Q408" s="258">
        <v>28524726.000000004</v>
      </c>
      <c r="R408" s="258">
        <v>-1769073.1899999976</v>
      </c>
      <c r="S408" s="258">
        <v>1786922.08</v>
      </c>
      <c r="T408" s="258">
        <v>77378.66</v>
      </c>
      <c r="U408" s="258">
        <v>0</v>
      </c>
      <c r="V408" s="258">
        <v>0</v>
      </c>
      <c r="W408" s="258">
        <v>0</v>
      </c>
      <c r="X408" s="258">
        <v>7947229.96</v>
      </c>
      <c r="Y408" s="258">
        <v>105042</v>
      </c>
      <c r="Z408" s="258">
        <v>224631.87</v>
      </c>
      <c r="AA408" s="258">
        <v>3343623.28</v>
      </c>
      <c r="AB408" s="258">
        <v>19646.27</v>
      </c>
      <c r="AC408" s="258">
        <v>0</v>
      </c>
      <c r="AD408" s="258">
        <v>0</v>
      </c>
      <c r="AE408" s="258">
        <v>0</v>
      </c>
      <c r="AF408" s="258">
        <v>2544743.12</v>
      </c>
      <c r="AG408" s="258">
        <v>21555606.870000001</v>
      </c>
      <c r="AH408" s="258">
        <v>14106824.129999999</v>
      </c>
      <c r="AI408" s="258">
        <v>35656916.359999999</v>
      </c>
      <c r="AJ408" s="258">
        <v>6500926.4800000004</v>
      </c>
      <c r="AK408" s="258">
        <v>0</v>
      </c>
      <c r="AL408" s="258">
        <v>3468672.6800000006</v>
      </c>
      <c r="AM408" s="258">
        <v>1.7937984580850976</v>
      </c>
      <c r="AN408" s="258">
        <v>5127086.33</v>
      </c>
      <c r="AO408" s="258">
        <v>2148303.2800000003</v>
      </c>
      <c r="AP408" s="258">
        <v>26066425.300000004</v>
      </c>
      <c r="AQ408" s="258">
        <v>41725141.439999998</v>
      </c>
      <c r="AR408" s="365"/>
      <c r="AS408" s="259">
        <v>44469</v>
      </c>
      <c r="AT408" s="260" t="s">
        <v>8</v>
      </c>
      <c r="AU408" s="261" t="s">
        <v>292</v>
      </c>
      <c r="AV408" s="261">
        <v>2021</v>
      </c>
      <c r="AW408" s="266" t="s">
        <v>154</v>
      </c>
      <c r="AX408" s="380">
        <v>4.07</v>
      </c>
      <c r="AY408" s="380">
        <v>4.1399999999999997</v>
      </c>
    </row>
    <row r="409" spans="1:51" x14ac:dyDescent="0.25">
      <c r="A409" s="256">
        <v>48</v>
      </c>
      <c r="B409" s="257" t="s">
        <v>77</v>
      </c>
      <c r="C409" s="258">
        <v>1828687.7999999998</v>
      </c>
      <c r="D409" s="258">
        <v>988728.1</v>
      </c>
      <c r="E409" s="258">
        <v>189946.3</v>
      </c>
      <c r="F409" s="258">
        <v>210312.53</v>
      </c>
      <c r="G409" s="258">
        <v>1461901.58</v>
      </c>
      <c r="H409" s="258">
        <v>275530.93</v>
      </c>
      <c r="I409" s="258">
        <v>124988710.11</v>
      </c>
      <c r="J409" s="258">
        <v>20241640.98</v>
      </c>
      <c r="K409" s="258">
        <v>3851406.86</v>
      </c>
      <c r="L409" s="258">
        <v>335080.75</v>
      </c>
      <c r="M409" s="258">
        <v>56239.42</v>
      </c>
      <c r="N409" s="258">
        <v>54107780.399999999</v>
      </c>
      <c r="O409" s="258">
        <v>39872296.609999999</v>
      </c>
      <c r="P409" s="258">
        <v>-40704551.019999996</v>
      </c>
      <c r="Q409" s="258">
        <v>38014429.729999997</v>
      </c>
      <c r="R409" s="258">
        <v>-2690121.2899999991</v>
      </c>
      <c r="S409" s="258">
        <v>2965652.2699999958</v>
      </c>
      <c r="T409" s="258">
        <v>7628810.4400000004</v>
      </c>
      <c r="U409" s="258">
        <v>0</v>
      </c>
      <c r="V409" s="258">
        <v>9800.5300000000007</v>
      </c>
      <c r="W409" s="258">
        <v>0</v>
      </c>
      <c r="X409" s="258">
        <v>123082716.84999999</v>
      </c>
      <c r="Y409" s="258">
        <v>18137.849999999999</v>
      </c>
      <c r="Z409" s="258">
        <v>28245.54</v>
      </c>
      <c r="AA409" s="258">
        <v>127463853.59999999</v>
      </c>
      <c r="AB409" s="258">
        <v>0</v>
      </c>
      <c r="AC409" s="258">
        <v>0</v>
      </c>
      <c r="AD409" s="258">
        <v>0</v>
      </c>
      <c r="AE409" s="258">
        <v>0</v>
      </c>
      <c r="AF409" s="258">
        <v>245438.56</v>
      </c>
      <c r="AG409" s="258">
        <v>391320.17</v>
      </c>
      <c r="AH409" s="258">
        <v>54297726.699999996</v>
      </c>
      <c r="AI409" s="258">
        <v>54685868.289999999</v>
      </c>
      <c r="AJ409" s="258">
        <v>14813571.68</v>
      </c>
      <c r="AK409" s="258">
        <v>0</v>
      </c>
      <c r="AL409" s="258">
        <v>121137303.25</v>
      </c>
      <c r="AM409" s="258">
        <v>32.452741206884596</v>
      </c>
      <c r="AN409" s="258">
        <v>19859.73</v>
      </c>
      <c r="AO409" s="258">
        <v>190452.81</v>
      </c>
      <c r="AP409" s="258">
        <v>1483702.8000000003</v>
      </c>
      <c r="AQ409" s="258">
        <v>40516039.710000001</v>
      </c>
      <c r="AR409" s="365"/>
      <c r="AS409" s="259">
        <v>44469</v>
      </c>
      <c r="AT409" s="260" t="s">
        <v>8</v>
      </c>
      <c r="AU409" s="261" t="s">
        <v>292</v>
      </c>
      <c r="AV409" s="261">
        <v>2021</v>
      </c>
      <c r="AW409" s="266" t="s">
        <v>163</v>
      </c>
      <c r="AX409" s="380">
        <v>4.07</v>
      </c>
      <c r="AY409" s="380">
        <v>4.1399999999999997</v>
      </c>
    </row>
    <row r="410" spans="1:51" ht="30" x14ac:dyDescent="0.25">
      <c r="A410" s="256">
        <v>120</v>
      </c>
      <c r="B410" s="257" t="s">
        <v>78</v>
      </c>
      <c r="C410" s="258">
        <v>418964.39999999997</v>
      </c>
      <c r="D410" s="258">
        <v>1141307.6200000001</v>
      </c>
      <c r="E410" s="258">
        <v>131240.76</v>
      </c>
      <c r="F410" s="258">
        <v>46100.130000000005</v>
      </c>
      <c r="G410" s="258">
        <v>853530.84</v>
      </c>
      <c r="H410" s="258">
        <v>-1392364.34</v>
      </c>
      <c r="I410" s="258">
        <v>6922269.8300000001</v>
      </c>
      <c r="J410" s="258">
        <v>1520282.97</v>
      </c>
      <c r="K410" s="258">
        <v>131738.5</v>
      </c>
      <c r="L410" s="258">
        <v>497.74</v>
      </c>
      <c r="M410" s="258">
        <v>32.340000000000003</v>
      </c>
      <c r="N410" s="258">
        <v>0</v>
      </c>
      <c r="O410" s="258">
        <v>-119677.34</v>
      </c>
      <c r="P410" s="258">
        <v>-1502296.85</v>
      </c>
      <c r="Q410" s="258">
        <v>-337.68</v>
      </c>
      <c r="R410" s="258">
        <v>-1502634.53</v>
      </c>
      <c r="S410" s="258">
        <v>110269.25999999995</v>
      </c>
      <c r="T410" s="258">
        <v>19813.54</v>
      </c>
      <c r="U410" s="258">
        <v>0</v>
      </c>
      <c r="V410" s="258">
        <v>0</v>
      </c>
      <c r="W410" s="258">
        <v>0</v>
      </c>
      <c r="X410" s="258">
        <v>609241.79</v>
      </c>
      <c r="Y410" s="258">
        <v>15724.86</v>
      </c>
      <c r="Z410" s="258">
        <v>33753.339999999997</v>
      </c>
      <c r="AA410" s="258">
        <v>49919.68</v>
      </c>
      <c r="AB410" s="258">
        <v>253.22</v>
      </c>
      <c r="AC410" s="258">
        <v>0</v>
      </c>
      <c r="AD410" s="258">
        <v>0</v>
      </c>
      <c r="AE410" s="258">
        <v>0</v>
      </c>
      <c r="AF410" s="258">
        <v>419134.97</v>
      </c>
      <c r="AG410" s="258">
        <v>530.08000000000004</v>
      </c>
      <c r="AH410" s="258">
        <v>131240.76</v>
      </c>
      <c r="AI410" s="258">
        <v>131770.84</v>
      </c>
      <c r="AJ410" s="258">
        <v>251448.18</v>
      </c>
      <c r="AK410" s="258">
        <v>0</v>
      </c>
      <c r="AL410" s="258">
        <v>6790531.3300000001</v>
      </c>
      <c r="AM410" s="258">
        <v>52.545533993479509</v>
      </c>
      <c r="AN410" s="258">
        <v>40352.090000000004</v>
      </c>
      <c r="AO410" s="258">
        <v>5748.04</v>
      </c>
      <c r="AP410" s="258">
        <v>491580.85</v>
      </c>
      <c r="AQ410" s="258">
        <v>1094246.7300000002</v>
      </c>
      <c r="AR410" s="365"/>
      <c r="AS410" s="259">
        <v>44469</v>
      </c>
      <c r="AT410" s="260" t="s">
        <v>8</v>
      </c>
      <c r="AU410" s="261" t="s">
        <v>293</v>
      </c>
      <c r="AV410" s="261">
        <v>2021</v>
      </c>
      <c r="AW410" s="266" t="s">
        <v>187</v>
      </c>
      <c r="AX410" s="380">
        <v>4.07</v>
      </c>
      <c r="AY410" s="380">
        <v>4.1399999999999997</v>
      </c>
    </row>
    <row r="411" spans="1:51" x14ac:dyDescent="0.25">
      <c r="A411" s="256">
        <v>86</v>
      </c>
      <c r="B411" s="257" t="s">
        <v>197</v>
      </c>
      <c r="C411" s="258">
        <v>169473.09</v>
      </c>
      <c r="D411" s="258">
        <v>0</v>
      </c>
      <c r="E411" s="258">
        <v>153.67999999999998</v>
      </c>
      <c r="F411" s="258">
        <v>125.26</v>
      </c>
      <c r="G411" s="258">
        <v>56835.12</v>
      </c>
      <c r="H411" s="258">
        <v>78757.84</v>
      </c>
      <c r="I411" s="258">
        <v>284475.49</v>
      </c>
      <c r="J411" s="258">
        <v>57198.22</v>
      </c>
      <c r="K411" s="258">
        <v>109755.17</v>
      </c>
      <c r="L411" s="258">
        <v>109601.49</v>
      </c>
      <c r="M411" s="258">
        <v>0</v>
      </c>
      <c r="N411" s="258">
        <v>1.33</v>
      </c>
      <c r="O411" s="258">
        <v>109649.11</v>
      </c>
      <c r="P411" s="258">
        <v>2863.5999999999949</v>
      </c>
      <c r="Q411" s="258">
        <v>-0.12999999999999989</v>
      </c>
      <c r="R411" s="258">
        <v>2863.4699999999948</v>
      </c>
      <c r="S411" s="258">
        <v>75894.400000000009</v>
      </c>
      <c r="T411" s="258">
        <v>18656.18</v>
      </c>
      <c r="U411" s="258">
        <v>0</v>
      </c>
      <c r="V411" s="258">
        <v>0</v>
      </c>
      <c r="W411" s="258">
        <v>0</v>
      </c>
      <c r="X411" s="258">
        <v>61407.26</v>
      </c>
      <c r="Y411" s="258">
        <v>1159.8599999999999</v>
      </c>
      <c r="Z411" s="258">
        <v>1867.09</v>
      </c>
      <c r="AA411" s="258">
        <v>473.6</v>
      </c>
      <c r="AB411" s="258">
        <v>0.03</v>
      </c>
      <c r="AC411" s="258">
        <v>0</v>
      </c>
      <c r="AD411" s="258">
        <v>0</v>
      </c>
      <c r="AE411" s="258">
        <v>0</v>
      </c>
      <c r="AF411" s="258">
        <v>668.46</v>
      </c>
      <c r="AG411" s="258">
        <v>109601.49</v>
      </c>
      <c r="AH411" s="258">
        <v>155.01</v>
      </c>
      <c r="AI411" s="258">
        <v>109755.18</v>
      </c>
      <c r="AJ411" s="258">
        <v>106.07</v>
      </c>
      <c r="AK411" s="258">
        <v>0</v>
      </c>
      <c r="AL411" s="258">
        <v>174720.32</v>
      </c>
      <c r="AM411" s="258">
        <v>2.5919097022946618</v>
      </c>
      <c r="AN411" s="258">
        <v>125.26</v>
      </c>
      <c r="AO411" s="258">
        <v>0</v>
      </c>
      <c r="AP411" s="258">
        <v>59925.269999999975</v>
      </c>
      <c r="AQ411" s="258">
        <v>101.28999999999999</v>
      </c>
      <c r="AR411" s="365"/>
      <c r="AS411" s="259">
        <v>44469</v>
      </c>
      <c r="AT411" s="260" t="s">
        <v>8</v>
      </c>
      <c r="AU411" s="261" t="s">
        <v>292</v>
      </c>
      <c r="AV411" s="261">
        <v>2021</v>
      </c>
      <c r="AW411" s="266" t="s">
        <v>198</v>
      </c>
      <c r="AX411" s="380">
        <v>4.07</v>
      </c>
      <c r="AY411" s="380">
        <v>4.1399999999999997</v>
      </c>
    </row>
    <row r="412" spans="1:51" x14ac:dyDescent="0.25">
      <c r="A412" s="256">
        <v>100</v>
      </c>
      <c r="B412" s="257" t="s">
        <v>79</v>
      </c>
      <c r="C412" s="258">
        <v>19799559.080000002</v>
      </c>
      <c r="D412" s="258">
        <v>4497342.6900000004</v>
      </c>
      <c r="E412" s="258">
        <v>1301019.9700000002</v>
      </c>
      <c r="F412" s="258">
        <v>3787479.01</v>
      </c>
      <c r="G412" s="258">
        <v>3990330.5</v>
      </c>
      <c r="H412" s="258">
        <v>116820.15</v>
      </c>
      <c r="I412" s="258">
        <v>5497104.5099999998</v>
      </c>
      <c r="J412" s="258">
        <v>3460898.64</v>
      </c>
      <c r="K412" s="258">
        <v>3651520.88</v>
      </c>
      <c r="L412" s="258">
        <v>2350500.9099999997</v>
      </c>
      <c r="M412" s="258">
        <v>8608205.3000000007</v>
      </c>
      <c r="N412" s="258">
        <v>5017458.7699999996</v>
      </c>
      <c r="O412" s="258">
        <v>16836082.220000003</v>
      </c>
      <c r="P412" s="258">
        <v>-9311675.3400000017</v>
      </c>
      <c r="Q412" s="258">
        <v>7699009.0500000054</v>
      </c>
      <c r="R412" s="258">
        <v>-1612666.2899999963</v>
      </c>
      <c r="S412" s="258">
        <v>1729486.4400000004</v>
      </c>
      <c r="T412" s="258">
        <v>62.77</v>
      </c>
      <c r="U412" s="258">
        <v>0</v>
      </c>
      <c r="V412" s="258">
        <v>0</v>
      </c>
      <c r="W412" s="258">
        <v>0</v>
      </c>
      <c r="X412" s="258">
        <v>4482125.05</v>
      </c>
      <c r="Y412" s="258">
        <v>74719.289999999994</v>
      </c>
      <c r="Z412" s="258">
        <v>436364.61</v>
      </c>
      <c r="AA412" s="258">
        <v>2655.87</v>
      </c>
      <c r="AB412" s="258">
        <v>19798.23</v>
      </c>
      <c r="AC412" s="258">
        <v>0</v>
      </c>
      <c r="AD412" s="258">
        <v>0</v>
      </c>
      <c r="AE412" s="258">
        <v>0</v>
      </c>
      <c r="AF412" s="258">
        <v>2219163.38</v>
      </c>
      <c r="AG412" s="258">
        <v>10958706.209999999</v>
      </c>
      <c r="AH412" s="258">
        <v>6318478.7400000002</v>
      </c>
      <c r="AI412" s="258">
        <v>17276092.880000003</v>
      </c>
      <c r="AJ412" s="258">
        <v>440010.66</v>
      </c>
      <c r="AK412" s="258">
        <v>0</v>
      </c>
      <c r="AL412" s="258">
        <v>1845583.63</v>
      </c>
      <c r="AM412" s="258">
        <v>1.5054287489107827</v>
      </c>
      <c r="AN412" s="258">
        <v>2383611.54</v>
      </c>
      <c r="AO412" s="258">
        <v>1403867.47</v>
      </c>
      <c r="AP412" s="258">
        <v>9220665.870000001</v>
      </c>
      <c r="AQ412" s="258">
        <v>10754531.699999999</v>
      </c>
      <c r="AR412" s="365"/>
      <c r="AS412" s="259">
        <v>44469</v>
      </c>
      <c r="AT412" s="260" t="s">
        <v>8</v>
      </c>
      <c r="AU412" s="261" t="s">
        <v>292</v>
      </c>
      <c r="AV412" s="261">
        <v>2021</v>
      </c>
      <c r="AW412" s="266" t="s">
        <v>151</v>
      </c>
      <c r="AX412" s="380">
        <v>4.07</v>
      </c>
      <c r="AY412" s="380">
        <v>4.1399999999999997</v>
      </c>
    </row>
    <row r="413" spans="1:51" x14ac:dyDescent="0.25">
      <c r="A413" s="256">
        <v>12</v>
      </c>
      <c r="B413" s="257" t="s">
        <v>81</v>
      </c>
      <c r="C413" s="258">
        <v>55770615.170000002</v>
      </c>
      <c r="D413" s="258">
        <v>33332353.220000003</v>
      </c>
      <c r="E413" s="258">
        <v>12663471.91</v>
      </c>
      <c r="F413" s="258">
        <v>7672495.4900000002</v>
      </c>
      <c r="G413" s="258">
        <v>14586517.720000001</v>
      </c>
      <c r="H413" s="258">
        <v>55913.1</v>
      </c>
      <c r="I413" s="258">
        <v>47568469.490000002</v>
      </c>
      <c r="J413" s="258">
        <v>229991746.44999999</v>
      </c>
      <c r="K413" s="258">
        <v>32636822.420000002</v>
      </c>
      <c r="L413" s="258">
        <v>19968047.43</v>
      </c>
      <c r="M413" s="258">
        <v>3369526.29</v>
      </c>
      <c r="N413" s="258">
        <v>1919613.68</v>
      </c>
      <c r="O413" s="258">
        <v>32124523.149999999</v>
      </c>
      <c r="P413" s="258">
        <v>-31945274.409999996</v>
      </c>
      <c r="Q413" s="258">
        <v>-7451405.9199999999</v>
      </c>
      <c r="R413" s="258">
        <v>-39396680.329999998</v>
      </c>
      <c r="S413" s="258">
        <v>39452593.429999992</v>
      </c>
      <c r="T413" s="258">
        <v>1629206.73</v>
      </c>
      <c r="U413" s="258">
        <v>0</v>
      </c>
      <c r="V413" s="258">
        <v>0</v>
      </c>
      <c r="W413" s="258">
        <v>0</v>
      </c>
      <c r="X413" s="258">
        <v>65147250.710000001</v>
      </c>
      <c r="Y413" s="258">
        <v>297684.03999999998</v>
      </c>
      <c r="Z413" s="258">
        <v>15384272.73</v>
      </c>
      <c r="AA413" s="258">
        <v>1524174.09</v>
      </c>
      <c r="AB413" s="258">
        <v>11384.14</v>
      </c>
      <c r="AC413" s="258">
        <v>0</v>
      </c>
      <c r="AD413" s="258">
        <v>0</v>
      </c>
      <c r="AE413" s="258">
        <v>0</v>
      </c>
      <c r="AF413" s="258">
        <v>10106349.01</v>
      </c>
      <c r="AG413" s="258">
        <v>23337573.719999999</v>
      </c>
      <c r="AH413" s="258">
        <v>14583085.59</v>
      </c>
      <c r="AI413" s="258">
        <v>37866206.409999996</v>
      </c>
      <c r="AJ413" s="258">
        <v>5746570.8499999996</v>
      </c>
      <c r="AK413" s="258">
        <v>4887.59</v>
      </c>
      <c r="AL413" s="258">
        <v>14931647.07</v>
      </c>
      <c r="AM413" s="258">
        <v>1.4575092169772574</v>
      </c>
      <c r="AN413" s="258">
        <v>4871777.8599999994</v>
      </c>
      <c r="AO413" s="258">
        <v>2800717.63</v>
      </c>
      <c r="AP413" s="258">
        <v>36591830.760000005</v>
      </c>
      <c r="AQ413" s="258">
        <v>46278091.960000001</v>
      </c>
      <c r="AR413" s="365"/>
      <c r="AS413" s="259">
        <v>44469</v>
      </c>
      <c r="AT413" s="260" t="s">
        <v>8</v>
      </c>
      <c r="AU413" s="261" t="s">
        <v>292</v>
      </c>
      <c r="AV413" s="261">
        <v>2021</v>
      </c>
      <c r="AW413" s="266" t="s">
        <v>152</v>
      </c>
      <c r="AX413" s="380">
        <v>4.07</v>
      </c>
      <c r="AY413" s="380">
        <v>4.1399999999999997</v>
      </c>
    </row>
    <row r="414" spans="1:51" x14ac:dyDescent="0.25">
      <c r="A414" s="256">
        <v>74</v>
      </c>
      <c r="B414" s="257" t="s">
        <v>82</v>
      </c>
      <c r="C414" s="258">
        <v>286531150.17000002</v>
      </c>
      <c r="D414" s="258">
        <v>185467582.73999998</v>
      </c>
      <c r="E414" s="258">
        <v>3078233.27</v>
      </c>
      <c r="F414" s="258">
        <v>36008615.660000004</v>
      </c>
      <c r="G414" s="258">
        <v>35731568.060000002</v>
      </c>
      <c r="H414" s="258">
        <v>-13341329.01</v>
      </c>
      <c r="I414" s="258">
        <v>88525004.280000001</v>
      </c>
      <c r="J414" s="258">
        <v>53400272.890000001</v>
      </c>
      <c r="K414" s="258">
        <v>45618117.439999998</v>
      </c>
      <c r="L414" s="258">
        <v>39610130.259999998</v>
      </c>
      <c r="M414" s="258">
        <v>53210211.539999999</v>
      </c>
      <c r="N414" s="258">
        <v>92298275.599999994</v>
      </c>
      <c r="O414" s="258">
        <v>161612395.51000002</v>
      </c>
      <c r="P414" s="258">
        <v>-132289011.79999997</v>
      </c>
      <c r="Q414" s="258">
        <v>118260006.28999993</v>
      </c>
      <c r="R414" s="258">
        <v>-14029005.510000035</v>
      </c>
      <c r="S414" s="258">
        <v>687676.53000000119</v>
      </c>
      <c r="T414" s="258">
        <v>822215.38</v>
      </c>
      <c r="U414" s="258">
        <v>0</v>
      </c>
      <c r="V414" s="258">
        <v>0</v>
      </c>
      <c r="W414" s="258">
        <v>2878090</v>
      </c>
      <c r="X414" s="258">
        <v>133812060.95</v>
      </c>
      <c r="Y414" s="258">
        <v>472917.04</v>
      </c>
      <c r="Z414" s="258">
        <v>3249536.01</v>
      </c>
      <c r="AA414" s="258">
        <v>65466256.869999997</v>
      </c>
      <c r="AB414" s="258">
        <v>28548.94</v>
      </c>
      <c r="AC414" s="258">
        <v>0</v>
      </c>
      <c r="AD414" s="258">
        <v>0</v>
      </c>
      <c r="AE414" s="258">
        <v>0</v>
      </c>
      <c r="AF414" s="258">
        <v>67607430.939999998</v>
      </c>
      <c r="AG414" s="258">
        <v>92820341.800000012</v>
      </c>
      <c r="AH414" s="258">
        <v>95376508.870000005</v>
      </c>
      <c r="AI414" s="258">
        <v>187998992.56999999</v>
      </c>
      <c r="AJ414" s="258">
        <v>26406381.990000002</v>
      </c>
      <c r="AK414" s="258">
        <v>19784.93</v>
      </c>
      <c r="AL414" s="258">
        <v>42906886.840000004</v>
      </c>
      <c r="AM414" s="258">
        <v>1.9405668021358842</v>
      </c>
      <c r="AN414" s="258">
        <v>28539867.990000002</v>
      </c>
      <c r="AO414" s="258">
        <v>7468747.6699999999</v>
      </c>
      <c r="AP414" s="258">
        <v>214870925.86000007</v>
      </c>
      <c r="AQ414" s="258">
        <v>275419753.94</v>
      </c>
      <c r="AR414" s="365"/>
      <c r="AS414" s="259">
        <v>44469</v>
      </c>
      <c r="AT414" s="260" t="s">
        <v>8</v>
      </c>
      <c r="AU414" s="261" t="s">
        <v>293</v>
      </c>
      <c r="AV414" s="261">
        <v>2021</v>
      </c>
      <c r="AW414" s="266" t="s">
        <v>148</v>
      </c>
      <c r="AX414" s="380">
        <v>4.07</v>
      </c>
      <c r="AY414" s="380">
        <v>4.1399999999999997</v>
      </c>
    </row>
    <row r="415" spans="1:51" x14ac:dyDescent="0.25">
      <c r="A415" s="256">
        <v>71</v>
      </c>
      <c r="B415" s="257" t="s">
        <v>83</v>
      </c>
      <c r="C415" s="258">
        <v>16799065.870000001</v>
      </c>
      <c r="D415" s="258">
        <v>15884063.529999999</v>
      </c>
      <c r="E415" s="258">
        <v>2358020.06</v>
      </c>
      <c r="F415" s="258">
        <v>33.85</v>
      </c>
      <c r="G415" s="258">
        <v>2654665.1</v>
      </c>
      <c r="H415" s="258">
        <v>-17328771.539999999</v>
      </c>
      <c r="I415" s="258">
        <v>13898806.4</v>
      </c>
      <c r="J415" s="258">
        <v>10424.299999999999</v>
      </c>
      <c r="K415" s="258">
        <v>2534786.36</v>
      </c>
      <c r="L415" s="258">
        <v>176766.30000000002</v>
      </c>
      <c r="M415" s="258">
        <v>2279303.0099999998</v>
      </c>
      <c r="N415" s="258">
        <v>2059556.77</v>
      </c>
      <c r="O415" s="258">
        <v>5165159.78</v>
      </c>
      <c r="P415" s="258">
        <v>-6904856.3900000006</v>
      </c>
      <c r="Q415" s="258">
        <v>-10519852.09</v>
      </c>
      <c r="R415" s="258">
        <v>-17424708.48</v>
      </c>
      <c r="S415" s="258">
        <v>95936.95</v>
      </c>
      <c r="T415" s="258">
        <v>0</v>
      </c>
      <c r="U415" s="258">
        <v>0</v>
      </c>
      <c r="V415" s="258">
        <v>0</v>
      </c>
      <c r="W415" s="258">
        <v>0</v>
      </c>
      <c r="X415" s="258">
        <v>150114.59</v>
      </c>
      <c r="Y415" s="258">
        <v>54176.84</v>
      </c>
      <c r="Z415" s="258">
        <v>0.8</v>
      </c>
      <c r="AA415" s="258">
        <v>0</v>
      </c>
      <c r="AB415" s="258">
        <v>0</v>
      </c>
      <c r="AC415" s="258">
        <v>0</v>
      </c>
      <c r="AD415" s="258">
        <v>0</v>
      </c>
      <c r="AE415" s="258">
        <v>0</v>
      </c>
      <c r="AF415" s="258">
        <v>0</v>
      </c>
      <c r="AG415" s="258">
        <v>2456069.31</v>
      </c>
      <c r="AH415" s="258">
        <v>4417576.83</v>
      </c>
      <c r="AI415" s="258">
        <v>6873621.1600000001</v>
      </c>
      <c r="AJ415" s="258">
        <v>1708461.38</v>
      </c>
      <c r="AK415" s="258">
        <v>0</v>
      </c>
      <c r="AL415" s="258">
        <v>11364020.040000001</v>
      </c>
      <c r="AM415" s="258">
        <v>5.4832259709650639</v>
      </c>
      <c r="AN415" s="258">
        <v>33.85</v>
      </c>
      <c r="AO415" s="258">
        <v>0</v>
      </c>
      <c r="AP415" s="258">
        <v>16046559.58</v>
      </c>
      <c r="AQ415" s="258">
        <v>20296717.02</v>
      </c>
      <c r="AR415" s="365"/>
      <c r="AS415" s="259">
        <v>44469</v>
      </c>
      <c r="AT415" s="260" t="s">
        <v>8</v>
      </c>
      <c r="AU415" s="261" t="s">
        <v>293</v>
      </c>
      <c r="AV415" s="261">
        <v>2021</v>
      </c>
      <c r="AW415" s="266" t="s">
        <v>161</v>
      </c>
      <c r="AX415" s="380">
        <v>4.07</v>
      </c>
      <c r="AY415" s="380">
        <v>4.1399999999999997</v>
      </c>
    </row>
    <row r="416" spans="1:51" x14ac:dyDescent="0.25">
      <c r="A416" s="256">
        <v>91</v>
      </c>
      <c r="B416" s="257" t="s">
        <v>106</v>
      </c>
      <c r="C416" s="258">
        <v>786453.49</v>
      </c>
      <c r="D416" s="258">
        <v>17638.97</v>
      </c>
      <c r="E416" s="258">
        <v>9916.0500000000011</v>
      </c>
      <c r="F416" s="258">
        <v>25034.19</v>
      </c>
      <c r="G416" s="258">
        <v>1193910</v>
      </c>
      <c r="H416" s="258">
        <v>-3799918.33</v>
      </c>
      <c r="I416" s="258">
        <v>64237846.509999998</v>
      </c>
      <c r="J416" s="258">
        <v>12166637</v>
      </c>
      <c r="K416" s="258">
        <v>71256.36</v>
      </c>
      <c r="L416" s="258">
        <v>60893.97</v>
      </c>
      <c r="M416" s="258">
        <v>0.02</v>
      </c>
      <c r="N416" s="258">
        <v>1554382.48</v>
      </c>
      <c r="O416" s="258">
        <v>1266941.29</v>
      </c>
      <c r="P416" s="258">
        <v>-1717070.9600000002</v>
      </c>
      <c r="Q416" s="258">
        <v>1428874.54</v>
      </c>
      <c r="R416" s="258">
        <v>-288196.42000000016</v>
      </c>
      <c r="S416" s="258">
        <v>-3511721.95</v>
      </c>
      <c r="T416" s="258">
        <v>7.35</v>
      </c>
      <c r="U416" s="258">
        <v>0</v>
      </c>
      <c r="V416" s="258">
        <v>0</v>
      </c>
      <c r="W416" s="258">
        <v>0</v>
      </c>
      <c r="X416" s="258">
        <v>204023.13</v>
      </c>
      <c r="Y416" s="258">
        <v>8755.51</v>
      </c>
      <c r="Z416" s="258">
        <v>114864.08</v>
      </c>
      <c r="AA416" s="258">
        <v>1157215.57</v>
      </c>
      <c r="AB416" s="258">
        <v>2278021.29</v>
      </c>
      <c r="AC416" s="258">
        <v>0</v>
      </c>
      <c r="AD416" s="258">
        <v>0</v>
      </c>
      <c r="AE416" s="258">
        <v>0</v>
      </c>
      <c r="AF416" s="258">
        <v>156895.98000000001</v>
      </c>
      <c r="AG416" s="258">
        <v>60893.99</v>
      </c>
      <c r="AH416" s="258">
        <v>1564298.53</v>
      </c>
      <c r="AI416" s="258">
        <v>1625161.19</v>
      </c>
      <c r="AJ416" s="258">
        <v>358219.89999999997</v>
      </c>
      <c r="AK416" s="258">
        <v>0</v>
      </c>
      <c r="AL416" s="258">
        <v>64166590.149999999</v>
      </c>
      <c r="AM416" s="258">
        <v>901.5033396317184</v>
      </c>
      <c r="AN416" s="258">
        <v>25034.19</v>
      </c>
      <c r="AO416" s="258">
        <v>0</v>
      </c>
      <c r="AP416" s="258">
        <v>727509.59000000008</v>
      </c>
      <c r="AQ416" s="258">
        <v>1225636.3599999999</v>
      </c>
      <c r="AR416" s="365"/>
      <c r="AS416" s="259">
        <v>44469</v>
      </c>
      <c r="AT416" s="260" t="s">
        <v>8</v>
      </c>
      <c r="AU416" s="261" t="s">
        <v>293</v>
      </c>
      <c r="AV416" s="261">
        <v>2021</v>
      </c>
      <c r="AW416" s="266" t="s">
        <v>192</v>
      </c>
      <c r="AX416" s="380">
        <v>4.07</v>
      </c>
      <c r="AY416" s="380">
        <v>4.1399999999999997</v>
      </c>
    </row>
    <row r="417" spans="1:51" x14ac:dyDescent="0.25">
      <c r="A417" s="256">
        <v>73</v>
      </c>
      <c r="B417" s="257" t="s">
        <v>84</v>
      </c>
      <c r="C417" s="258">
        <v>0</v>
      </c>
      <c r="D417" s="258">
        <v>-57636</v>
      </c>
      <c r="E417" s="258">
        <v>0</v>
      </c>
      <c r="F417" s="258">
        <v>0</v>
      </c>
      <c r="G417" s="258">
        <v>387991.42</v>
      </c>
      <c r="H417" s="258">
        <v>-912938.93</v>
      </c>
      <c r="I417" s="258">
        <v>21516.81</v>
      </c>
      <c r="J417" s="258">
        <v>209726.8</v>
      </c>
      <c r="K417" s="258">
        <v>0</v>
      </c>
      <c r="L417" s="258">
        <v>0</v>
      </c>
      <c r="M417" s="258">
        <v>0</v>
      </c>
      <c r="N417" s="258">
        <v>0.01</v>
      </c>
      <c r="O417" s="258">
        <v>-1427.86</v>
      </c>
      <c r="P417" s="258">
        <v>-328927.56</v>
      </c>
      <c r="Q417" s="258">
        <v>-49885.38</v>
      </c>
      <c r="R417" s="258">
        <v>-378812.94</v>
      </c>
      <c r="S417" s="258">
        <v>-534125.99</v>
      </c>
      <c r="T417" s="258">
        <v>18090.04</v>
      </c>
      <c r="U417" s="258">
        <v>0</v>
      </c>
      <c r="V417" s="258">
        <v>0</v>
      </c>
      <c r="W417" s="258">
        <v>0</v>
      </c>
      <c r="X417" s="258">
        <v>397293.07</v>
      </c>
      <c r="Y417" s="258">
        <v>7918.19</v>
      </c>
      <c r="Z417" s="258">
        <v>44.8</v>
      </c>
      <c r="AA417" s="258">
        <v>137.44</v>
      </c>
      <c r="AB417" s="258">
        <v>8.81</v>
      </c>
      <c r="AC417" s="258">
        <v>0</v>
      </c>
      <c r="AD417" s="258">
        <v>0</v>
      </c>
      <c r="AE417" s="258">
        <v>0</v>
      </c>
      <c r="AF417" s="258">
        <v>941399.86</v>
      </c>
      <c r="AG417" s="258">
        <v>0</v>
      </c>
      <c r="AH417" s="258">
        <v>0.01</v>
      </c>
      <c r="AI417" s="258">
        <v>0.01</v>
      </c>
      <c r="AJ417" s="258">
        <v>1427.87</v>
      </c>
      <c r="AK417" s="258">
        <v>0</v>
      </c>
      <c r="AL417" s="258">
        <v>21516.81</v>
      </c>
      <c r="AM417" s="256"/>
      <c r="AN417" s="258">
        <v>0</v>
      </c>
      <c r="AO417" s="258">
        <v>0</v>
      </c>
      <c r="AP417" s="258">
        <v>1427.87</v>
      </c>
      <c r="AQ417" s="258">
        <v>-57635.99</v>
      </c>
      <c r="AR417" s="365"/>
      <c r="AS417" s="259">
        <v>44469</v>
      </c>
      <c r="AT417" s="260" t="s">
        <v>8</v>
      </c>
      <c r="AU417" s="261" t="s">
        <v>293</v>
      </c>
      <c r="AV417" s="261">
        <v>2021</v>
      </c>
      <c r="AW417" s="266" t="s">
        <v>190</v>
      </c>
      <c r="AX417" s="380">
        <v>4.07</v>
      </c>
      <c r="AY417" s="380">
        <v>4.1399999999999997</v>
      </c>
    </row>
    <row r="418" spans="1:51" x14ac:dyDescent="0.25">
      <c r="A418" s="256">
        <v>46</v>
      </c>
      <c r="B418" s="257" t="s">
        <v>85</v>
      </c>
      <c r="C418" s="258">
        <v>2511496.7999999998</v>
      </c>
      <c r="D418" s="258">
        <v>1037214.8999999999</v>
      </c>
      <c r="E418" s="258">
        <v>350258.33999999997</v>
      </c>
      <c r="F418" s="258">
        <v>521239.95999999996</v>
      </c>
      <c r="G418" s="258">
        <v>774884.23</v>
      </c>
      <c r="H418" s="258">
        <v>39984.589999999997</v>
      </c>
      <c r="I418" s="258">
        <v>9019182.3200000003</v>
      </c>
      <c r="J418" s="258">
        <v>1905338.14</v>
      </c>
      <c r="K418" s="258">
        <v>1754163.25</v>
      </c>
      <c r="L418" s="258">
        <v>1403903.54</v>
      </c>
      <c r="M418" s="258">
        <v>52852.39</v>
      </c>
      <c r="N418" s="258">
        <v>0</v>
      </c>
      <c r="O418" s="258">
        <v>1449579.44</v>
      </c>
      <c r="P418" s="258">
        <v>-1271421.73</v>
      </c>
      <c r="Q418" s="258">
        <v>-34402.61</v>
      </c>
      <c r="R418" s="258">
        <v>-1305824.3400000001</v>
      </c>
      <c r="S418" s="258">
        <v>1345808.8699999999</v>
      </c>
      <c r="T418" s="258">
        <v>374301.48</v>
      </c>
      <c r="U418" s="258">
        <v>0</v>
      </c>
      <c r="V418" s="258">
        <v>0</v>
      </c>
      <c r="W418" s="258">
        <v>0</v>
      </c>
      <c r="X418" s="258">
        <v>1001785.51</v>
      </c>
      <c r="Y418" s="258">
        <v>15813.96</v>
      </c>
      <c r="Z418" s="258">
        <v>3915.01</v>
      </c>
      <c r="AA418" s="258">
        <v>5687.97</v>
      </c>
      <c r="AB418" s="258">
        <v>4861.18</v>
      </c>
      <c r="AC418" s="258">
        <v>0</v>
      </c>
      <c r="AD418" s="258">
        <v>0</v>
      </c>
      <c r="AE418" s="258">
        <v>0</v>
      </c>
      <c r="AF418" s="258">
        <v>0</v>
      </c>
      <c r="AG418" s="258">
        <v>1456755.93</v>
      </c>
      <c r="AH418" s="258">
        <v>350258.33999999997</v>
      </c>
      <c r="AI418" s="258">
        <v>1806461.29</v>
      </c>
      <c r="AJ418" s="258">
        <v>356881.85</v>
      </c>
      <c r="AK418" s="258">
        <v>0</v>
      </c>
      <c r="AL418" s="258">
        <v>7265019.0700000003</v>
      </c>
      <c r="AM418" s="258">
        <v>5.141586633969216</v>
      </c>
      <c r="AN418" s="258">
        <v>319808.67</v>
      </c>
      <c r="AO418" s="258">
        <v>201431.29</v>
      </c>
      <c r="AP418" s="258">
        <v>1290501.6400000004</v>
      </c>
      <c r="AQ418" s="258">
        <v>1265799.18</v>
      </c>
      <c r="AR418" s="365"/>
      <c r="AS418" s="259">
        <v>44469</v>
      </c>
      <c r="AT418" s="260" t="s">
        <v>8</v>
      </c>
      <c r="AU418" s="261" t="s">
        <v>292</v>
      </c>
      <c r="AV418" s="261">
        <v>2021</v>
      </c>
      <c r="AW418" s="266" t="s">
        <v>176</v>
      </c>
      <c r="AX418" s="380">
        <v>4.07</v>
      </c>
      <c r="AY418" s="380">
        <v>4.1399999999999997</v>
      </c>
    </row>
    <row r="419" spans="1:51" x14ac:dyDescent="0.25">
      <c r="A419" s="256">
        <v>51</v>
      </c>
      <c r="B419" s="257" t="s">
        <v>86</v>
      </c>
      <c r="C419" s="258">
        <v>2551067.59</v>
      </c>
      <c r="D419" s="258">
        <v>409510.63</v>
      </c>
      <c r="E419" s="258">
        <v>2280328.9299999997</v>
      </c>
      <c r="F419" s="258">
        <v>366418.73</v>
      </c>
      <c r="G419" s="258">
        <v>3143174.8499999996</v>
      </c>
      <c r="H419" s="258">
        <v>882059.87</v>
      </c>
      <c r="I419" s="258">
        <v>10155171.01</v>
      </c>
      <c r="J419" s="258">
        <v>24745624.32</v>
      </c>
      <c r="K419" s="258">
        <v>3314698.54</v>
      </c>
      <c r="L419" s="258">
        <v>1034369.61</v>
      </c>
      <c r="M419" s="258">
        <v>45022.87</v>
      </c>
      <c r="N419" s="258">
        <v>64672.829999999994</v>
      </c>
      <c r="O419" s="258">
        <v>2716077.0700000003</v>
      </c>
      <c r="P419" s="258">
        <v>-4084113.6900000004</v>
      </c>
      <c r="Q419" s="258">
        <v>-66035.119999999981</v>
      </c>
      <c r="R419" s="258">
        <v>-4150148.8100000005</v>
      </c>
      <c r="S419" s="258">
        <v>5032208.6900000013</v>
      </c>
      <c r="T419" s="258">
        <v>0.56999999999999995</v>
      </c>
      <c r="U419" s="258">
        <v>0</v>
      </c>
      <c r="V419" s="258">
        <v>0</v>
      </c>
      <c r="W419" s="258">
        <v>0</v>
      </c>
      <c r="X419" s="258">
        <v>20287416.210000001</v>
      </c>
      <c r="Y419" s="258">
        <v>52276.81</v>
      </c>
      <c r="Z419" s="258">
        <v>45735.37</v>
      </c>
      <c r="AA419" s="258">
        <v>2240100.6</v>
      </c>
      <c r="AB419" s="258">
        <v>5837.73</v>
      </c>
      <c r="AC419" s="258">
        <v>0</v>
      </c>
      <c r="AD419" s="258">
        <v>0</v>
      </c>
      <c r="AE419" s="258">
        <v>0</v>
      </c>
      <c r="AF419" s="258">
        <v>12911257.58</v>
      </c>
      <c r="AG419" s="258">
        <v>1079392.48</v>
      </c>
      <c r="AH419" s="258">
        <v>2345001.7600000002</v>
      </c>
      <c r="AI419" s="258">
        <v>3424265.21</v>
      </c>
      <c r="AJ419" s="258">
        <v>708188.14</v>
      </c>
      <c r="AK419" s="258">
        <v>0</v>
      </c>
      <c r="AL419" s="258">
        <v>6840472.4699999997</v>
      </c>
      <c r="AM419" s="258">
        <v>3.0636786083116929</v>
      </c>
      <c r="AN419" s="258">
        <v>214454.1</v>
      </c>
      <c r="AO419" s="258">
        <v>151964.63</v>
      </c>
      <c r="AP419" s="258">
        <v>1685481.9200000002</v>
      </c>
      <c r="AQ419" s="258">
        <v>2260002.0300000003</v>
      </c>
      <c r="AR419" s="365"/>
      <c r="AS419" s="259">
        <v>44469</v>
      </c>
      <c r="AT419" s="260" t="s">
        <v>8</v>
      </c>
      <c r="AU419" s="261" t="s">
        <v>292</v>
      </c>
      <c r="AV419" s="261">
        <v>2021</v>
      </c>
      <c r="AW419" s="266" t="s">
        <v>179</v>
      </c>
      <c r="AX419" s="380">
        <v>4.07</v>
      </c>
      <c r="AY419" s="380">
        <v>4.1399999999999997</v>
      </c>
    </row>
    <row r="420" spans="1:51" x14ac:dyDescent="0.25">
      <c r="A420" s="256">
        <v>117</v>
      </c>
      <c r="B420" s="257" t="s">
        <v>87</v>
      </c>
      <c r="C420" s="258">
        <v>51846166.109999999</v>
      </c>
      <c r="D420" s="258">
        <v>23911527.509999998</v>
      </c>
      <c r="E420" s="258">
        <v>3555723.77</v>
      </c>
      <c r="F420" s="258">
        <v>6410729.0899999999</v>
      </c>
      <c r="G420" s="258">
        <v>13550964.640000001</v>
      </c>
      <c r="H420" s="258">
        <v>40</v>
      </c>
      <c r="I420" s="258">
        <v>14245146.470000001</v>
      </c>
      <c r="J420" s="258">
        <v>5612198.4800000004</v>
      </c>
      <c r="K420" s="258">
        <v>7109572.0599999996</v>
      </c>
      <c r="L420" s="258">
        <v>3553848.29</v>
      </c>
      <c r="M420" s="258">
        <v>16537186.970000001</v>
      </c>
      <c r="N420" s="258">
        <v>20044647.469999999</v>
      </c>
      <c r="O420" s="258">
        <v>35360080.139999993</v>
      </c>
      <c r="P420" s="258">
        <v>-27387135.27</v>
      </c>
      <c r="Q420" s="258">
        <v>25067976.980000008</v>
      </c>
      <c r="R420" s="258">
        <v>-2319158.2899999917</v>
      </c>
      <c r="S420" s="258">
        <v>2319198.25</v>
      </c>
      <c r="T420" s="258">
        <v>3402.53</v>
      </c>
      <c r="U420" s="258">
        <v>0</v>
      </c>
      <c r="V420" s="258">
        <v>0</v>
      </c>
      <c r="W420" s="258">
        <v>94642.21</v>
      </c>
      <c r="X420" s="258">
        <v>6340162.96</v>
      </c>
      <c r="Y420" s="258">
        <v>134018.04</v>
      </c>
      <c r="Z420" s="258">
        <v>1127108.76</v>
      </c>
      <c r="AA420" s="258">
        <v>1087063.18</v>
      </c>
      <c r="AB420" s="258">
        <v>46908.26</v>
      </c>
      <c r="AC420" s="258">
        <v>0</v>
      </c>
      <c r="AD420" s="258">
        <v>0</v>
      </c>
      <c r="AE420" s="258">
        <v>0</v>
      </c>
      <c r="AF420" s="258">
        <v>1723911.21</v>
      </c>
      <c r="AG420" s="258">
        <v>20091035.260000002</v>
      </c>
      <c r="AH420" s="258">
        <v>23600371.239999998</v>
      </c>
      <c r="AI420" s="258">
        <v>43690382.710000001</v>
      </c>
      <c r="AJ420" s="258">
        <v>8368848.5500000007</v>
      </c>
      <c r="AK420" s="258">
        <v>38545.980000000003</v>
      </c>
      <c r="AL420" s="258">
        <v>7135574.4100000011</v>
      </c>
      <c r="AM420" s="258">
        <v>2.0036573720303501</v>
      </c>
      <c r="AN420" s="258">
        <v>6106683.5599999996</v>
      </c>
      <c r="AO420" s="258">
        <v>304045.53000000003</v>
      </c>
      <c r="AP420" s="258">
        <v>37971564.100000001</v>
      </c>
      <c r="AQ420" s="258">
        <v>45397005.640000001</v>
      </c>
      <c r="AR420" s="365"/>
      <c r="AS420" s="259">
        <v>44469</v>
      </c>
      <c r="AT420" s="260" t="s">
        <v>8</v>
      </c>
      <c r="AU420" s="261" t="s">
        <v>292</v>
      </c>
      <c r="AV420" s="261">
        <v>2021</v>
      </c>
      <c r="AW420" s="266" t="s">
        <v>155</v>
      </c>
      <c r="AX420" s="380">
        <v>4.07</v>
      </c>
      <c r="AY420" s="380">
        <v>4.1399999999999997</v>
      </c>
    </row>
    <row r="421" spans="1:51" x14ac:dyDescent="0.25">
      <c r="A421" s="256">
        <v>78</v>
      </c>
      <c r="B421" s="257" t="s">
        <v>88</v>
      </c>
      <c r="C421" s="258">
        <v>280305.73</v>
      </c>
      <c r="D421" s="258">
        <v>-7624.1</v>
      </c>
      <c r="E421" s="258">
        <v>6.37</v>
      </c>
      <c r="F421" s="258">
        <v>40688.14</v>
      </c>
      <c r="G421" s="258">
        <v>230884.59</v>
      </c>
      <c r="H421" s="258">
        <v>80670.720000000001</v>
      </c>
      <c r="I421" s="258">
        <v>1320322.46</v>
      </c>
      <c r="J421" s="258">
        <v>291956.65000000002</v>
      </c>
      <c r="K421" s="258">
        <v>18907.599999999999</v>
      </c>
      <c r="L421" s="258">
        <v>18901.230000000003</v>
      </c>
      <c r="M421" s="258">
        <v>176022.01</v>
      </c>
      <c r="N421" s="258">
        <v>0.2</v>
      </c>
      <c r="O421" s="258">
        <v>162923.38999999998</v>
      </c>
      <c r="P421" s="258">
        <v>-146566.29000000004</v>
      </c>
      <c r="Q421" s="258">
        <v>-12869.720000000027</v>
      </c>
      <c r="R421" s="258">
        <v>-159436.01000000007</v>
      </c>
      <c r="S421" s="258">
        <v>240106.7</v>
      </c>
      <c r="T421" s="258">
        <v>93801.41</v>
      </c>
      <c r="U421" s="258">
        <v>28.62</v>
      </c>
      <c r="V421" s="258">
        <v>0</v>
      </c>
      <c r="W421" s="258">
        <v>0</v>
      </c>
      <c r="X421" s="258">
        <v>158682</v>
      </c>
      <c r="Y421" s="258">
        <v>4574.66</v>
      </c>
      <c r="Z421" s="258">
        <v>6090.33</v>
      </c>
      <c r="AA421" s="258">
        <v>1233.8900000000001</v>
      </c>
      <c r="AB421" s="258">
        <v>23.24</v>
      </c>
      <c r="AC421" s="258">
        <v>0</v>
      </c>
      <c r="AD421" s="258">
        <v>0</v>
      </c>
      <c r="AE421" s="258">
        <v>0</v>
      </c>
      <c r="AF421" s="258">
        <v>483.21</v>
      </c>
      <c r="AG421" s="258">
        <v>194923.24</v>
      </c>
      <c r="AH421" s="258">
        <v>6.57</v>
      </c>
      <c r="AI421" s="258">
        <v>194918.78</v>
      </c>
      <c r="AJ421" s="258">
        <v>31995.39</v>
      </c>
      <c r="AK421" s="258">
        <v>0</v>
      </c>
      <c r="AL421" s="258">
        <v>1301414.8599999999</v>
      </c>
      <c r="AM421" s="258">
        <v>69.83025132750852</v>
      </c>
      <c r="AN421" s="258">
        <v>34699.699999999997</v>
      </c>
      <c r="AO421" s="258">
        <v>5988.44</v>
      </c>
      <c r="AP421" s="258">
        <v>117387.77000000002</v>
      </c>
      <c r="AQ421" s="258">
        <v>-7618.670000000001</v>
      </c>
      <c r="AR421" s="365"/>
      <c r="AS421" s="259">
        <v>44469</v>
      </c>
      <c r="AT421" s="260" t="s">
        <v>8</v>
      </c>
      <c r="AU421" s="261" t="s">
        <v>292</v>
      </c>
      <c r="AV421" s="261">
        <v>2021</v>
      </c>
      <c r="AW421" s="266" t="s">
        <v>185</v>
      </c>
      <c r="AX421" s="380">
        <v>4.07</v>
      </c>
      <c r="AY421" s="380">
        <v>4.1399999999999997</v>
      </c>
    </row>
    <row r="422" spans="1:51" x14ac:dyDescent="0.25">
      <c r="A422" s="256">
        <v>80</v>
      </c>
      <c r="B422" s="257" t="s">
        <v>89</v>
      </c>
      <c r="C422" s="258">
        <v>122901142.11</v>
      </c>
      <c r="D422" s="258">
        <v>66537192.00999999</v>
      </c>
      <c r="E422" s="258">
        <v>10653412.359999999</v>
      </c>
      <c r="F422" s="258">
        <v>13268065.859999999</v>
      </c>
      <c r="G422" s="258">
        <v>30801273.939999998</v>
      </c>
      <c r="H422" s="258">
        <v>3461.25</v>
      </c>
      <c r="I422" s="258">
        <v>58657325</v>
      </c>
      <c r="J422" s="258">
        <v>31015939.68</v>
      </c>
      <c r="K422" s="258">
        <v>19233716.329999998</v>
      </c>
      <c r="L422" s="258">
        <v>8580303.9700000007</v>
      </c>
      <c r="M422" s="258">
        <v>27785626.710000001</v>
      </c>
      <c r="N422" s="258">
        <v>313633024.93000001</v>
      </c>
      <c r="O422" s="258">
        <v>283657843.59000003</v>
      </c>
      <c r="P422" s="258">
        <v>-271363233.29000002</v>
      </c>
      <c r="Q422" s="258">
        <v>259855063.33999997</v>
      </c>
      <c r="R422" s="258">
        <v>-11508169.950000048</v>
      </c>
      <c r="S422" s="258">
        <v>11511631.200000003</v>
      </c>
      <c r="T422" s="258">
        <v>11342.75</v>
      </c>
      <c r="U422" s="258">
        <v>0</v>
      </c>
      <c r="V422" s="258">
        <v>0</v>
      </c>
      <c r="W422" s="258">
        <v>428219.91</v>
      </c>
      <c r="X422" s="258">
        <v>45886203.090000004</v>
      </c>
      <c r="Y422" s="258">
        <v>439203.86</v>
      </c>
      <c r="Z422" s="258">
        <v>2863788.36</v>
      </c>
      <c r="AA422" s="258">
        <v>25701159.27</v>
      </c>
      <c r="AB422" s="258">
        <v>112345.76</v>
      </c>
      <c r="AC422" s="258">
        <v>0</v>
      </c>
      <c r="AD422" s="258">
        <v>0</v>
      </c>
      <c r="AE422" s="258">
        <v>0</v>
      </c>
      <c r="AF422" s="258">
        <v>5697637.2999999998</v>
      </c>
      <c r="AG422" s="258">
        <v>36365930.680000007</v>
      </c>
      <c r="AH422" s="258">
        <v>324286437.28999996</v>
      </c>
      <c r="AI422" s="258">
        <v>360634662.34000003</v>
      </c>
      <c r="AJ422" s="258">
        <v>76976818.75</v>
      </c>
      <c r="AK422" s="258">
        <v>0</v>
      </c>
      <c r="AL422" s="258">
        <v>39423608.670000002</v>
      </c>
      <c r="AM422" s="258">
        <v>3.04971353396268</v>
      </c>
      <c r="AN422" s="258">
        <v>10817273.68</v>
      </c>
      <c r="AO422" s="258">
        <v>2450792.1799999997</v>
      </c>
      <c r="AP422" s="258">
        <v>92198073.189999998</v>
      </c>
      <c r="AQ422" s="258">
        <v>319491966.67999995</v>
      </c>
      <c r="AR422" s="365"/>
      <c r="AS422" s="259">
        <v>44469</v>
      </c>
      <c r="AT422" s="260" t="s">
        <v>8</v>
      </c>
      <c r="AU422" s="261" t="s">
        <v>292</v>
      </c>
      <c r="AV422" s="261">
        <v>2021</v>
      </c>
      <c r="AW422" s="266" t="s">
        <v>288</v>
      </c>
      <c r="AX422" s="380">
        <v>4.07</v>
      </c>
      <c r="AY422" s="380">
        <v>4.1399999999999997</v>
      </c>
    </row>
    <row r="423" spans="1:51" x14ac:dyDescent="0.25">
      <c r="A423" s="256">
        <v>2</v>
      </c>
      <c r="B423" s="257" t="s">
        <v>90</v>
      </c>
      <c r="C423" s="258">
        <v>2637138.96</v>
      </c>
      <c r="D423" s="258">
        <v>14489.36</v>
      </c>
      <c r="E423" s="258">
        <v>21775.34</v>
      </c>
      <c r="F423" s="258">
        <v>5854.73</v>
      </c>
      <c r="G423" s="258">
        <v>1470058.78</v>
      </c>
      <c r="H423" s="258">
        <v>379458.35</v>
      </c>
      <c r="I423" s="258">
        <v>5377367.3700000001</v>
      </c>
      <c r="J423" s="258">
        <v>4404239.8899999997</v>
      </c>
      <c r="K423" s="258">
        <v>626126.43000000005</v>
      </c>
      <c r="L423" s="258">
        <v>604351.09</v>
      </c>
      <c r="M423" s="258">
        <v>119113.37</v>
      </c>
      <c r="N423" s="258">
        <v>3.19</v>
      </c>
      <c r="O423" s="258">
        <v>728813.97000000009</v>
      </c>
      <c r="P423" s="258">
        <v>417922.12000000011</v>
      </c>
      <c r="Q423" s="258">
        <v>-130881.62000000001</v>
      </c>
      <c r="R423" s="258">
        <v>287040.50000000012</v>
      </c>
      <c r="S423" s="258">
        <v>92417.860000000015</v>
      </c>
      <c r="T423" s="258">
        <v>13031.6</v>
      </c>
      <c r="U423" s="258">
        <v>0</v>
      </c>
      <c r="V423" s="258">
        <v>0</v>
      </c>
      <c r="W423" s="258">
        <v>271145.65000000002</v>
      </c>
      <c r="X423" s="258">
        <v>38813.9</v>
      </c>
      <c r="Y423" s="258">
        <v>29143.62</v>
      </c>
      <c r="Z423" s="258">
        <v>905.84</v>
      </c>
      <c r="AA423" s="258">
        <v>193049.60000000001</v>
      </c>
      <c r="AB423" s="258">
        <v>0</v>
      </c>
      <c r="AC423" s="258">
        <v>0</v>
      </c>
      <c r="AD423" s="258">
        <v>0</v>
      </c>
      <c r="AE423" s="258">
        <v>0</v>
      </c>
      <c r="AF423" s="258">
        <v>7474.23</v>
      </c>
      <c r="AG423" s="258">
        <v>723464.46</v>
      </c>
      <c r="AH423" s="258">
        <v>21778.53</v>
      </c>
      <c r="AI423" s="258">
        <v>745185.10000000009</v>
      </c>
      <c r="AJ423" s="258">
        <v>16371.130000000001</v>
      </c>
      <c r="AK423" s="258">
        <v>0</v>
      </c>
      <c r="AL423" s="258">
        <v>4751240.9400000004</v>
      </c>
      <c r="AM423" s="258">
        <v>8.5883091854148361</v>
      </c>
      <c r="AN423" s="258">
        <v>5854.73</v>
      </c>
      <c r="AO423" s="258">
        <v>0</v>
      </c>
      <c r="AP423" s="258">
        <v>1926517.3200000003</v>
      </c>
      <c r="AQ423" s="258">
        <v>32681.710000000003</v>
      </c>
      <c r="AR423" s="365"/>
      <c r="AS423" s="259">
        <v>44469</v>
      </c>
      <c r="AT423" s="260" t="s">
        <v>8</v>
      </c>
      <c r="AU423" s="261" t="s">
        <v>292</v>
      </c>
      <c r="AV423" s="261">
        <v>2021</v>
      </c>
      <c r="AW423" s="266" t="s">
        <v>168</v>
      </c>
      <c r="AX423" s="380">
        <v>4.07</v>
      </c>
      <c r="AY423" s="380">
        <v>4.1399999999999997</v>
      </c>
    </row>
    <row r="424" spans="1:51" x14ac:dyDescent="0.25">
      <c r="A424" s="256">
        <v>115</v>
      </c>
      <c r="B424" s="257" t="s">
        <v>290</v>
      </c>
      <c r="C424" s="258">
        <v>284.06</v>
      </c>
      <c r="D424" s="258">
        <v>0</v>
      </c>
      <c r="E424" s="258">
        <v>0.01</v>
      </c>
      <c r="F424" s="258">
        <v>0</v>
      </c>
      <c r="G424" s="258">
        <v>90593.67</v>
      </c>
      <c r="H424" s="258">
        <v>349010.7</v>
      </c>
      <c r="I424" s="258">
        <v>122681.24</v>
      </c>
      <c r="J424" s="258">
        <v>605726.53</v>
      </c>
      <c r="K424" s="258">
        <v>169.44</v>
      </c>
      <c r="L424" s="258">
        <v>169.42999999999998</v>
      </c>
      <c r="M424" s="258">
        <v>0</v>
      </c>
      <c r="N424" s="258">
        <v>0</v>
      </c>
      <c r="O424" s="258">
        <v>154.67999999999998</v>
      </c>
      <c r="P424" s="258">
        <v>-90464.29</v>
      </c>
      <c r="Q424" s="258">
        <v>0</v>
      </c>
      <c r="R424" s="258">
        <v>-90464.29</v>
      </c>
      <c r="S424" s="258">
        <v>439474.98</v>
      </c>
      <c r="T424" s="258">
        <v>33.69</v>
      </c>
      <c r="U424" s="258">
        <v>0</v>
      </c>
      <c r="V424" s="258">
        <v>0</v>
      </c>
      <c r="W424" s="258">
        <v>0</v>
      </c>
      <c r="X424" s="258">
        <v>443886.69</v>
      </c>
      <c r="Y424" s="258">
        <v>1848.85</v>
      </c>
      <c r="Z424" s="258">
        <v>1210.6199999999999</v>
      </c>
      <c r="AA424" s="258">
        <v>0</v>
      </c>
      <c r="AB424" s="258">
        <v>0.03</v>
      </c>
      <c r="AC424" s="258">
        <v>0</v>
      </c>
      <c r="AD424" s="258">
        <v>0</v>
      </c>
      <c r="AE424" s="258">
        <v>1385.9</v>
      </c>
      <c r="AF424" s="258">
        <v>0</v>
      </c>
      <c r="AG424" s="258">
        <v>169.42999999999998</v>
      </c>
      <c r="AH424" s="258">
        <v>0.01</v>
      </c>
      <c r="AI424" s="258">
        <v>169.05999999999997</v>
      </c>
      <c r="AJ424" s="258">
        <v>14.38</v>
      </c>
      <c r="AK424" s="258">
        <v>0</v>
      </c>
      <c r="AL424" s="258">
        <v>122511.8</v>
      </c>
      <c r="AM424" s="258">
        <v>724.03942398489141</v>
      </c>
      <c r="AN424" s="258">
        <v>0</v>
      </c>
      <c r="AO424" s="258">
        <v>0</v>
      </c>
      <c r="AP424" s="258">
        <v>129.39000000000001</v>
      </c>
      <c r="AQ424" s="258">
        <v>0.01</v>
      </c>
      <c r="AR424" s="365"/>
      <c r="AS424" s="259">
        <v>44469</v>
      </c>
      <c r="AT424" s="260" t="s">
        <v>8</v>
      </c>
      <c r="AU424" s="261" t="s">
        <v>292</v>
      </c>
      <c r="AV424" s="261">
        <v>2021</v>
      </c>
      <c r="AW424" s="266" t="s">
        <v>291</v>
      </c>
      <c r="AX424" s="380">
        <v>4.07</v>
      </c>
      <c r="AY424" s="380">
        <v>4.1399999999999997</v>
      </c>
    </row>
    <row r="425" spans="1:51" x14ac:dyDescent="0.25">
      <c r="A425" s="262">
        <v>106</v>
      </c>
      <c r="B425" s="263" t="s">
        <v>92</v>
      </c>
      <c r="C425" s="264">
        <v>2202176.81</v>
      </c>
      <c r="D425" s="264">
        <v>8960.9</v>
      </c>
      <c r="E425" s="264">
        <v>6678.3600000000006</v>
      </c>
      <c r="F425" s="264">
        <v>334010.87</v>
      </c>
      <c r="G425" s="264">
        <v>538674.88</v>
      </c>
      <c r="H425" s="264">
        <v>147.05000000000001</v>
      </c>
      <c r="I425" s="264">
        <v>9580922.7599999998</v>
      </c>
      <c r="J425" s="264">
        <v>9950.7999999999993</v>
      </c>
      <c r="K425" s="264">
        <v>340054.78</v>
      </c>
      <c r="L425" s="264">
        <v>337650.85000000003</v>
      </c>
      <c r="M425" s="264">
        <v>844332.63</v>
      </c>
      <c r="N425" s="264">
        <v>9.01</v>
      </c>
      <c r="O425" s="264">
        <v>1120164.3299999998</v>
      </c>
      <c r="P425" s="264">
        <v>200365.83000000019</v>
      </c>
      <c r="Q425" s="264">
        <v>-38992.169999999969</v>
      </c>
      <c r="R425" s="264">
        <v>161373.66000000021</v>
      </c>
      <c r="S425" s="264">
        <v>-161226.64000000001</v>
      </c>
      <c r="T425" s="264">
        <v>7.64</v>
      </c>
      <c r="U425" s="264">
        <v>0</v>
      </c>
      <c r="V425" s="264">
        <v>0</v>
      </c>
      <c r="W425" s="264">
        <v>0</v>
      </c>
      <c r="X425" s="264">
        <v>204962.49</v>
      </c>
      <c r="Y425" s="264">
        <v>10814.94</v>
      </c>
      <c r="Z425" s="264">
        <v>9165.5</v>
      </c>
      <c r="AA425" s="264">
        <v>33690.39</v>
      </c>
      <c r="AB425" s="264">
        <v>2665.93</v>
      </c>
      <c r="AC425" s="264">
        <v>0</v>
      </c>
      <c r="AD425" s="264">
        <v>0</v>
      </c>
      <c r="AE425" s="264">
        <v>0</v>
      </c>
      <c r="AF425" s="264">
        <v>309860.01</v>
      </c>
      <c r="AG425" s="264">
        <v>1177709.05</v>
      </c>
      <c r="AH425" s="264">
        <v>6687.3700000000008</v>
      </c>
      <c r="AI425" s="264">
        <v>1184341.5899999999</v>
      </c>
      <c r="AJ425" s="264">
        <v>64177.26</v>
      </c>
      <c r="AK425" s="264">
        <v>0</v>
      </c>
      <c r="AL425" s="264">
        <v>9240867.9800000004</v>
      </c>
      <c r="AM425" s="264">
        <v>28.174645155701086</v>
      </c>
      <c r="AN425" s="264">
        <v>268494.13999999996</v>
      </c>
      <c r="AO425" s="264">
        <v>65516.73</v>
      </c>
      <c r="AP425" s="264">
        <v>1088688.5200000005</v>
      </c>
      <c r="AQ425" s="264">
        <v>15636.94</v>
      </c>
      <c r="AR425" s="366"/>
      <c r="AS425" s="259">
        <v>44469</v>
      </c>
      <c r="AT425" s="265" t="s">
        <v>8</v>
      </c>
      <c r="AU425" s="261" t="s">
        <v>292</v>
      </c>
      <c r="AV425" s="261">
        <v>2021</v>
      </c>
      <c r="AW425" s="266" t="s">
        <v>172</v>
      </c>
      <c r="AX425" s="380">
        <v>4.07</v>
      </c>
      <c r="AY425" s="380">
        <v>4.1399999999999997</v>
      </c>
    </row>
    <row r="426" spans="1:51" x14ac:dyDescent="0.25">
      <c r="A426" s="256">
        <v>118</v>
      </c>
      <c r="B426" s="257" t="s">
        <v>93</v>
      </c>
      <c r="C426" s="258">
        <v>13561517.35</v>
      </c>
      <c r="D426" s="258">
        <v>2875043.63</v>
      </c>
      <c r="E426" s="258">
        <v>1195000.31</v>
      </c>
      <c r="F426" s="258">
        <v>497603.1</v>
      </c>
      <c r="G426" s="258">
        <v>3102673.04</v>
      </c>
      <c r="H426" s="258">
        <v>16997.919999999998</v>
      </c>
      <c r="I426" s="258">
        <v>4483780.6500000004</v>
      </c>
      <c r="J426" s="258">
        <v>145058.04999999999</v>
      </c>
      <c r="K426" s="258">
        <v>3102078.65</v>
      </c>
      <c r="L426" s="258">
        <v>1907078.34</v>
      </c>
      <c r="M426" s="258">
        <v>2263872.79</v>
      </c>
      <c r="N426" s="258">
        <v>4457291.43</v>
      </c>
      <c r="O426" s="258">
        <v>9053257.4000000004</v>
      </c>
      <c r="P426" s="258">
        <v>-1967059.8200000012</v>
      </c>
      <c r="Q426" s="258">
        <v>2602265.7399999979</v>
      </c>
      <c r="R426" s="258">
        <v>635205.91999999667</v>
      </c>
      <c r="S426" s="258">
        <v>-618207.98</v>
      </c>
      <c r="T426" s="258">
        <v>3045.92</v>
      </c>
      <c r="U426" s="258">
        <v>0</v>
      </c>
      <c r="V426" s="258">
        <v>0</v>
      </c>
      <c r="W426" s="258">
        <v>17852.61</v>
      </c>
      <c r="X426" s="258">
        <v>139482.56</v>
      </c>
      <c r="Y426" s="258">
        <v>47258.16</v>
      </c>
      <c r="Z426" s="258">
        <v>78205.62</v>
      </c>
      <c r="AA426" s="258">
        <v>499727.32</v>
      </c>
      <c r="AB426" s="258">
        <v>9872</v>
      </c>
      <c r="AC426" s="258">
        <v>0</v>
      </c>
      <c r="AD426" s="258">
        <v>0</v>
      </c>
      <c r="AE426" s="258">
        <v>122866.25</v>
      </c>
      <c r="AF426" s="258">
        <v>20659.72</v>
      </c>
      <c r="AG426" s="258">
        <v>4170951.13</v>
      </c>
      <c r="AH426" s="258">
        <v>5652291.7399999993</v>
      </c>
      <c r="AI426" s="258">
        <v>9823190.1799999997</v>
      </c>
      <c r="AJ426" s="258">
        <v>769932.78</v>
      </c>
      <c r="AK426" s="258">
        <v>0</v>
      </c>
      <c r="AL426" s="258">
        <v>1381702.0000000005</v>
      </c>
      <c r="AM426" s="258">
        <v>1.445411659694702</v>
      </c>
      <c r="AN426" s="258">
        <v>322873.26</v>
      </c>
      <c r="AO426" s="258">
        <v>174729.84</v>
      </c>
      <c r="AP426" s="258">
        <v>9894963.8399999999</v>
      </c>
      <c r="AQ426" s="258">
        <v>8261747.5199999996</v>
      </c>
      <c r="AR426" s="365"/>
      <c r="AS426" s="259">
        <v>44469</v>
      </c>
      <c r="AT426" s="260" t="s">
        <v>8</v>
      </c>
      <c r="AU426" s="261" t="s">
        <v>292</v>
      </c>
      <c r="AV426" s="261">
        <v>2021</v>
      </c>
      <c r="AW426" s="266" t="s">
        <v>162</v>
      </c>
      <c r="AX426" s="380">
        <v>4.07</v>
      </c>
      <c r="AY426" s="380">
        <v>4.1399999999999997</v>
      </c>
    </row>
    <row r="427" spans="1:51" x14ac:dyDescent="0.25">
      <c r="A427" s="256">
        <v>29</v>
      </c>
      <c r="B427" s="257" t="s">
        <v>94</v>
      </c>
      <c r="C427" s="258">
        <v>14343173.200000001</v>
      </c>
      <c r="D427" s="258">
        <v>1009206.11</v>
      </c>
      <c r="E427" s="258">
        <v>445031.2</v>
      </c>
      <c r="F427" s="258">
        <v>2992643.1700000004</v>
      </c>
      <c r="G427" s="258">
        <v>2597620.25</v>
      </c>
      <c r="H427" s="258">
        <v>202784.61</v>
      </c>
      <c r="I427" s="258">
        <v>11415172.689999999</v>
      </c>
      <c r="J427" s="258">
        <v>8339327.6900000004</v>
      </c>
      <c r="K427" s="258">
        <v>2159865.9500000002</v>
      </c>
      <c r="L427" s="258">
        <v>1714834.75</v>
      </c>
      <c r="M427" s="258">
        <v>3156049.97</v>
      </c>
      <c r="N427" s="258">
        <v>391701.24</v>
      </c>
      <c r="O427" s="258">
        <v>4611170.4399999995</v>
      </c>
      <c r="P427" s="258">
        <v>3132533.2300000009</v>
      </c>
      <c r="Q427" s="258">
        <v>-5168127.9000000004</v>
      </c>
      <c r="R427" s="258">
        <v>-2035594.6699999995</v>
      </c>
      <c r="S427" s="258">
        <v>2238379.2299999995</v>
      </c>
      <c r="T427" s="258">
        <v>1334801.93</v>
      </c>
      <c r="U427" s="258">
        <v>0</v>
      </c>
      <c r="V427" s="258">
        <v>0</v>
      </c>
      <c r="W427" s="258">
        <v>0</v>
      </c>
      <c r="X427" s="258">
        <v>5441341.6200000001</v>
      </c>
      <c r="Y427" s="258">
        <v>52894.52</v>
      </c>
      <c r="Z427" s="258">
        <v>93590.03</v>
      </c>
      <c r="AA427" s="258">
        <v>15650.26</v>
      </c>
      <c r="AB427" s="258">
        <v>41807.089999999997</v>
      </c>
      <c r="AC427" s="258">
        <v>0</v>
      </c>
      <c r="AD427" s="258">
        <v>0</v>
      </c>
      <c r="AE427" s="258">
        <v>0</v>
      </c>
      <c r="AF427" s="258">
        <v>4333822.42</v>
      </c>
      <c r="AG427" s="258">
        <v>4870884.72</v>
      </c>
      <c r="AH427" s="258">
        <v>836732.44000000006</v>
      </c>
      <c r="AI427" s="258">
        <v>5700020.8300000001</v>
      </c>
      <c r="AJ427" s="258">
        <v>1088850.3899999999</v>
      </c>
      <c r="AK427" s="258">
        <v>0</v>
      </c>
      <c r="AL427" s="258">
        <v>9255306.7399999984</v>
      </c>
      <c r="AM427" s="258">
        <v>5.2851301674532154</v>
      </c>
      <c r="AN427" s="258">
        <v>1978084.39</v>
      </c>
      <c r="AO427" s="258">
        <v>1014558.78</v>
      </c>
      <c r="AP427" s="258">
        <v>10257891.82</v>
      </c>
      <c r="AQ427" s="258">
        <v>1535095.17</v>
      </c>
      <c r="AR427" s="365"/>
      <c r="AS427" s="259">
        <v>44469</v>
      </c>
      <c r="AT427" s="260" t="s">
        <v>8</v>
      </c>
      <c r="AU427" s="261" t="s">
        <v>292</v>
      </c>
      <c r="AV427" s="261">
        <v>2021</v>
      </c>
      <c r="AW427" s="266" t="s">
        <v>156</v>
      </c>
      <c r="AX427" s="380">
        <v>4.07</v>
      </c>
      <c r="AY427" s="380">
        <v>4.1399999999999997</v>
      </c>
    </row>
    <row r="428" spans="1:51" x14ac:dyDescent="0.25">
      <c r="A428" s="256">
        <v>111</v>
      </c>
      <c r="B428" s="257" t="s">
        <v>95</v>
      </c>
      <c r="C428" s="258">
        <v>1129488.1000000001</v>
      </c>
      <c r="D428" s="258">
        <v>64723.01</v>
      </c>
      <c r="E428" s="258">
        <v>419099.36</v>
      </c>
      <c r="F428" s="258">
        <v>86267.68</v>
      </c>
      <c r="G428" s="258">
        <v>416812.26</v>
      </c>
      <c r="H428" s="258">
        <v>13466.19</v>
      </c>
      <c r="I428" s="258">
        <v>3417553.89</v>
      </c>
      <c r="J428" s="258">
        <v>190620.29</v>
      </c>
      <c r="K428" s="258">
        <v>957368.49</v>
      </c>
      <c r="L428" s="258">
        <v>538269.13</v>
      </c>
      <c r="M428" s="258">
        <v>0</v>
      </c>
      <c r="N428" s="258">
        <v>0</v>
      </c>
      <c r="O428" s="258">
        <v>689294.17</v>
      </c>
      <c r="P428" s="258">
        <v>-127609.01999999984</v>
      </c>
      <c r="Q428" s="258">
        <v>1366.23</v>
      </c>
      <c r="R428" s="258">
        <v>-126242.78999999985</v>
      </c>
      <c r="S428" s="258">
        <v>139708.79999999999</v>
      </c>
      <c r="T428" s="258">
        <v>2465.36</v>
      </c>
      <c r="U428" s="258">
        <v>0</v>
      </c>
      <c r="V428" s="258">
        <v>0</v>
      </c>
      <c r="W428" s="258">
        <v>860.17</v>
      </c>
      <c r="X428" s="258">
        <v>176785.22</v>
      </c>
      <c r="Y428" s="258">
        <v>8464.5300000000007</v>
      </c>
      <c r="Z428" s="258">
        <v>13092.12</v>
      </c>
      <c r="AA428" s="258">
        <v>9789.0300000000007</v>
      </c>
      <c r="AB428" s="258">
        <v>1310.87</v>
      </c>
      <c r="AC428" s="258">
        <v>0</v>
      </c>
      <c r="AD428" s="258">
        <v>0</v>
      </c>
      <c r="AE428" s="258">
        <v>0</v>
      </c>
      <c r="AF428" s="258">
        <v>7745.4</v>
      </c>
      <c r="AG428" s="258">
        <v>538269.13</v>
      </c>
      <c r="AH428" s="258">
        <v>419099.36</v>
      </c>
      <c r="AI428" s="258">
        <v>957341.39</v>
      </c>
      <c r="AJ428" s="258">
        <v>268047.22000000003</v>
      </c>
      <c r="AK428" s="258">
        <v>0</v>
      </c>
      <c r="AL428" s="258">
        <v>2460185.4000000004</v>
      </c>
      <c r="AM428" s="258">
        <v>3.569737176121182</v>
      </c>
      <c r="AN428" s="258">
        <v>48905.15</v>
      </c>
      <c r="AO428" s="258">
        <v>37362.53</v>
      </c>
      <c r="AP428" s="258">
        <v>763419.52000000014</v>
      </c>
      <c r="AQ428" s="258">
        <v>387948.6</v>
      </c>
      <c r="AR428" s="365"/>
      <c r="AS428" s="259">
        <v>44469</v>
      </c>
      <c r="AT428" s="260" t="s">
        <v>8</v>
      </c>
      <c r="AU428" s="261" t="s">
        <v>292</v>
      </c>
      <c r="AV428" s="261">
        <v>2021</v>
      </c>
      <c r="AW428" s="266" t="s">
        <v>182</v>
      </c>
      <c r="AX428" s="380">
        <v>4.07</v>
      </c>
      <c r="AY428" s="380">
        <v>4.1399999999999997</v>
      </c>
    </row>
    <row r="429" spans="1:51" x14ac:dyDescent="0.25">
      <c r="A429" s="256">
        <v>83</v>
      </c>
      <c r="B429" s="257" t="s">
        <v>96</v>
      </c>
      <c r="C429" s="258">
        <v>54376729.909999996</v>
      </c>
      <c r="D429" s="258">
        <v>10871114.289999999</v>
      </c>
      <c r="E429" s="258">
        <v>5124118.41</v>
      </c>
      <c r="F429" s="258">
        <v>10866080.33</v>
      </c>
      <c r="G429" s="258">
        <v>19382821.699999999</v>
      </c>
      <c r="H429" s="258">
        <v>198040.49</v>
      </c>
      <c r="I429" s="258">
        <v>16763318.859999999</v>
      </c>
      <c r="J429" s="258">
        <v>1709905.55</v>
      </c>
      <c r="K429" s="258">
        <v>17025707.050000001</v>
      </c>
      <c r="L429" s="258">
        <v>11901588.639999999</v>
      </c>
      <c r="M429" s="258">
        <v>10109322.390000001</v>
      </c>
      <c r="N429" s="258">
        <v>3761</v>
      </c>
      <c r="O429" s="258">
        <v>16589381.389999999</v>
      </c>
      <c r="P429" s="258">
        <v>-3332667.799999997</v>
      </c>
      <c r="Q429" s="258">
        <v>-10824837.459999997</v>
      </c>
      <c r="R429" s="258">
        <v>-14157505.259999994</v>
      </c>
      <c r="S429" s="258">
        <v>14355545.74</v>
      </c>
      <c r="T429" s="258">
        <v>58841.09</v>
      </c>
      <c r="U429" s="258">
        <v>0</v>
      </c>
      <c r="V429" s="258">
        <v>0</v>
      </c>
      <c r="W429" s="258">
        <v>2390887.46</v>
      </c>
      <c r="X429" s="258">
        <v>21983726.32</v>
      </c>
      <c r="Y429" s="258">
        <v>335942.09</v>
      </c>
      <c r="Z429" s="258">
        <v>1422987.68</v>
      </c>
      <c r="AA429" s="258">
        <v>375161.19</v>
      </c>
      <c r="AB429" s="258">
        <v>163224.94</v>
      </c>
      <c r="AC429" s="258">
        <v>0</v>
      </c>
      <c r="AD429" s="258">
        <v>0</v>
      </c>
      <c r="AE429" s="258">
        <v>0</v>
      </c>
      <c r="AF429" s="258">
        <v>7780593.2300000004</v>
      </c>
      <c r="AG429" s="258">
        <v>22010911.030000001</v>
      </c>
      <c r="AH429" s="258">
        <v>5127879.41</v>
      </c>
      <c r="AI429" s="258">
        <v>27130846.52</v>
      </c>
      <c r="AJ429" s="258">
        <v>10541465.129999999</v>
      </c>
      <c r="AK429" s="258">
        <v>0</v>
      </c>
      <c r="AL429" s="258">
        <v>-262388.19000000134</v>
      </c>
      <c r="AM429" s="258">
        <v>0.9845887052308937</v>
      </c>
      <c r="AN429" s="258">
        <v>6627019.6400000006</v>
      </c>
      <c r="AO429" s="258">
        <v>4239060.6899999995</v>
      </c>
      <c r="AP429" s="258">
        <v>39852440.699999988</v>
      </c>
      <c r="AQ429" s="258">
        <v>12936206.469999999</v>
      </c>
      <c r="AR429" s="365"/>
      <c r="AS429" s="259">
        <v>44469</v>
      </c>
      <c r="AT429" s="260" t="s">
        <v>8</v>
      </c>
      <c r="AU429" s="261" t="s">
        <v>292</v>
      </c>
      <c r="AV429" s="261">
        <v>2021</v>
      </c>
      <c r="AW429" s="266" t="s">
        <v>158</v>
      </c>
      <c r="AX429" s="380">
        <v>4.07</v>
      </c>
      <c r="AY429" s="380">
        <v>4.1399999999999997</v>
      </c>
    </row>
    <row r="430" spans="1:51" x14ac:dyDescent="0.25">
      <c r="A430" s="256">
        <v>40</v>
      </c>
      <c r="B430" s="257" t="s">
        <v>97</v>
      </c>
      <c r="C430" s="258">
        <v>4576498.92</v>
      </c>
      <c r="D430" s="258">
        <v>887125.82000000007</v>
      </c>
      <c r="E430" s="258">
        <v>3121213.3800000004</v>
      </c>
      <c r="F430" s="258">
        <v>831922.07000000007</v>
      </c>
      <c r="G430" s="258">
        <v>1076649.51</v>
      </c>
      <c r="H430" s="258">
        <v>11687.42</v>
      </c>
      <c r="I430" s="258">
        <v>12532745.380000001</v>
      </c>
      <c r="J430" s="258">
        <v>5655196.6600000001</v>
      </c>
      <c r="K430" s="258">
        <v>4961816.0999999996</v>
      </c>
      <c r="L430" s="258">
        <v>1840602.72</v>
      </c>
      <c r="M430" s="258">
        <v>222966.46</v>
      </c>
      <c r="N430" s="258">
        <v>291530.46999999997</v>
      </c>
      <c r="O430" s="258">
        <v>4389760.3699999992</v>
      </c>
      <c r="P430" s="258">
        <v>-2608958.8499999996</v>
      </c>
      <c r="Q430" s="258">
        <v>-282090.77999999997</v>
      </c>
      <c r="R430" s="258">
        <v>-2891049.6299999994</v>
      </c>
      <c r="S430" s="258">
        <v>2902737.05</v>
      </c>
      <c r="T430" s="258">
        <v>4.4400000000000004</v>
      </c>
      <c r="U430" s="258">
        <v>0</v>
      </c>
      <c r="V430" s="258">
        <v>0</v>
      </c>
      <c r="W430" s="258">
        <v>78488.31</v>
      </c>
      <c r="X430" s="258">
        <v>4556209.93</v>
      </c>
      <c r="Y430" s="258">
        <v>18820.84</v>
      </c>
      <c r="Z430" s="258">
        <v>124291.85</v>
      </c>
      <c r="AA430" s="258">
        <v>1005985.85</v>
      </c>
      <c r="AB430" s="258">
        <v>11757.69</v>
      </c>
      <c r="AC430" s="258">
        <v>0</v>
      </c>
      <c r="AD430" s="258">
        <v>0</v>
      </c>
      <c r="AE430" s="258">
        <v>0</v>
      </c>
      <c r="AF430" s="258">
        <v>571109.4</v>
      </c>
      <c r="AG430" s="258">
        <v>2063569.1799999997</v>
      </c>
      <c r="AH430" s="258">
        <v>3412743.85</v>
      </c>
      <c r="AI430" s="258">
        <v>5475128.8899999997</v>
      </c>
      <c r="AJ430" s="258">
        <v>1085368.52</v>
      </c>
      <c r="AK430" s="258">
        <v>0</v>
      </c>
      <c r="AL430" s="258">
        <v>7570929.2800000012</v>
      </c>
      <c r="AM430" s="258">
        <v>2.5258383477775408</v>
      </c>
      <c r="AN430" s="258">
        <v>567063.01</v>
      </c>
      <c r="AO430" s="258">
        <v>264859.06</v>
      </c>
      <c r="AP430" s="258">
        <v>2899392.7499999995</v>
      </c>
      <c r="AQ430" s="258">
        <v>3599780.02</v>
      </c>
      <c r="AR430" s="365"/>
      <c r="AS430" s="259">
        <v>44469</v>
      </c>
      <c r="AT430" s="260" t="s">
        <v>8</v>
      </c>
      <c r="AU430" s="261" t="s">
        <v>292</v>
      </c>
      <c r="AV430" s="261">
        <v>2021</v>
      </c>
      <c r="AW430" s="266" t="s">
        <v>166</v>
      </c>
      <c r="AX430" s="380">
        <v>4.07</v>
      </c>
      <c r="AY430" s="380">
        <v>4.1399999999999997</v>
      </c>
    </row>
    <row r="431" spans="1:51" x14ac:dyDescent="0.25">
      <c r="A431" s="256">
        <v>24</v>
      </c>
      <c r="B431" s="257" t="s">
        <v>98</v>
      </c>
      <c r="C431" s="258">
        <v>3749424.49</v>
      </c>
      <c r="D431" s="258">
        <v>1700871.1</v>
      </c>
      <c r="E431" s="258">
        <v>448342.03</v>
      </c>
      <c r="F431" s="258">
        <v>487239.17</v>
      </c>
      <c r="G431" s="258">
        <v>2257057.4900000002</v>
      </c>
      <c r="H431" s="258">
        <v>926674.45</v>
      </c>
      <c r="I431" s="258">
        <v>2505088.77</v>
      </c>
      <c r="J431" s="258">
        <v>5842948.5700000003</v>
      </c>
      <c r="K431" s="258">
        <v>1455133.17</v>
      </c>
      <c r="L431" s="258">
        <v>996987.2300000001</v>
      </c>
      <c r="M431" s="258">
        <v>217996.24</v>
      </c>
      <c r="N431" s="258">
        <v>2859.18</v>
      </c>
      <c r="O431" s="258">
        <v>1423399.95</v>
      </c>
      <c r="P431" s="258">
        <v>-2119143.2200000002</v>
      </c>
      <c r="Q431" s="258">
        <v>-183555.12</v>
      </c>
      <c r="R431" s="258">
        <v>-2302698.3400000003</v>
      </c>
      <c r="S431" s="258">
        <v>3229372.79</v>
      </c>
      <c r="T431" s="258">
        <v>195727.75</v>
      </c>
      <c r="U431" s="258">
        <v>0</v>
      </c>
      <c r="V431" s="258">
        <v>0</v>
      </c>
      <c r="W431" s="258">
        <v>762845</v>
      </c>
      <c r="X431" s="258">
        <v>3644733.82</v>
      </c>
      <c r="Y431" s="258">
        <v>37345.86</v>
      </c>
      <c r="Z431" s="258">
        <v>308625.56</v>
      </c>
      <c r="AA431" s="258">
        <v>537402.73</v>
      </c>
      <c r="AB431" s="258">
        <v>13310.83</v>
      </c>
      <c r="AC431" s="258">
        <v>0</v>
      </c>
      <c r="AD431" s="258">
        <v>0</v>
      </c>
      <c r="AE431" s="258">
        <v>0</v>
      </c>
      <c r="AF431" s="258">
        <v>477248.8</v>
      </c>
      <c r="AG431" s="258">
        <v>1214983.47</v>
      </c>
      <c r="AH431" s="258">
        <v>451201.21</v>
      </c>
      <c r="AI431" s="258">
        <v>1664099.43</v>
      </c>
      <c r="AJ431" s="258">
        <v>241520.78</v>
      </c>
      <c r="AK431" s="258">
        <v>821.3</v>
      </c>
      <c r="AL431" s="258">
        <v>1049955.6000000001</v>
      </c>
      <c r="AM431" s="258">
        <v>1.7215529283824931</v>
      </c>
      <c r="AN431" s="258">
        <v>428948.26999999996</v>
      </c>
      <c r="AO431" s="258">
        <v>58290.899999999994</v>
      </c>
      <c r="AP431" s="258">
        <v>2750464.13</v>
      </c>
      <c r="AQ431" s="258">
        <v>2125310.69</v>
      </c>
      <c r="AR431" s="365"/>
      <c r="AS431" s="259">
        <v>44469</v>
      </c>
      <c r="AT431" s="260" t="s">
        <v>8</v>
      </c>
      <c r="AU431" s="261" t="s">
        <v>292</v>
      </c>
      <c r="AV431" s="261">
        <v>2021</v>
      </c>
      <c r="AW431" s="266" t="s">
        <v>164</v>
      </c>
      <c r="AX431" s="380">
        <v>4.07</v>
      </c>
      <c r="AY431" s="380">
        <v>4.1399999999999997</v>
      </c>
    </row>
    <row r="432" spans="1:51" x14ac:dyDescent="0.25">
      <c r="A432" s="256">
        <v>124</v>
      </c>
      <c r="B432" s="257" t="s">
        <v>99</v>
      </c>
      <c r="C432" s="258">
        <v>312266.92</v>
      </c>
      <c r="D432" s="258">
        <v>0</v>
      </c>
      <c r="E432" s="258">
        <v>0</v>
      </c>
      <c r="F432" s="258">
        <v>105120.89</v>
      </c>
      <c r="G432" s="258">
        <v>355634.55</v>
      </c>
      <c r="H432" s="258">
        <v>-510659.45</v>
      </c>
      <c r="I432" s="258">
        <v>104970.09</v>
      </c>
      <c r="J432" s="258">
        <v>0</v>
      </c>
      <c r="K432" s="258">
        <v>40154.74</v>
      </c>
      <c r="L432" s="258">
        <v>40154.74</v>
      </c>
      <c r="M432" s="258">
        <v>205326.03</v>
      </c>
      <c r="N432" s="258">
        <v>0</v>
      </c>
      <c r="O432" s="258">
        <v>245480.77</v>
      </c>
      <c r="P432" s="258">
        <v>-393969.29000000004</v>
      </c>
      <c r="Q432" s="258">
        <v>76109.569999999949</v>
      </c>
      <c r="R432" s="258">
        <v>-317859.72000000009</v>
      </c>
      <c r="S432" s="258">
        <v>-192799.72999999998</v>
      </c>
      <c r="T432" s="258">
        <v>0</v>
      </c>
      <c r="U432" s="258">
        <v>0</v>
      </c>
      <c r="V432" s="258">
        <v>0</v>
      </c>
      <c r="W432" s="258">
        <v>0</v>
      </c>
      <c r="X432" s="258">
        <v>41102.129999999997</v>
      </c>
      <c r="Y432" s="258">
        <v>7074.62</v>
      </c>
      <c r="Z432" s="258">
        <v>185.7</v>
      </c>
      <c r="AA432" s="258">
        <v>0</v>
      </c>
      <c r="AB432" s="258">
        <v>1868.61</v>
      </c>
      <c r="AC432" s="258">
        <v>0</v>
      </c>
      <c r="AD432" s="258">
        <v>0</v>
      </c>
      <c r="AE432" s="258">
        <v>0</v>
      </c>
      <c r="AF432" s="258">
        <v>224772.93</v>
      </c>
      <c r="AG432" s="258">
        <v>245480.77</v>
      </c>
      <c r="AH432" s="258">
        <v>0</v>
      </c>
      <c r="AI432" s="258">
        <v>245480.77</v>
      </c>
      <c r="AJ432" s="258">
        <v>0</v>
      </c>
      <c r="AK432" s="258">
        <v>0</v>
      </c>
      <c r="AL432" s="258">
        <v>64815.35</v>
      </c>
      <c r="AM432" s="258">
        <v>2.6141394515317495</v>
      </c>
      <c r="AN432" s="258">
        <v>42076.39</v>
      </c>
      <c r="AO432" s="258">
        <v>63044.5</v>
      </c>
      <c r="AP432" s="258">
        <v>66786.149999999994</v>
      </c>
      <c r="AQ432" s="258">
        <v>0</v>
      </c>
      <c r="AR432" s="365"/>
      <c r="AS432" s="259">
        <v>44469</v>
      </c>
      <c r="AT432" s="260" t="s">
        <v>8</v>
      </c>
      <c r="AU432" s="261" t="s">
        <v>293</v>
      </c>
      <c r="AV432" s="261">
        <v>2021</v>
      </c>
      <c r="AW432" s="266" t="s">
        <v>289</v>
      </c>
      <c r="AX432" s="380">
        <v>4.07</v>
      </c>
      <c r="AY432" s="380">
        <v>4.1399999999999997</v>
      </c>
    </row>
    <row r="433" spans="1:51" x14ac:dyDescent="0.25">
      <c r="A433" s="256">
        <v>70</v>
      </c>
      <c r="B433" s="257" t="s">
        <v>100</v>
      </c>
      <c r="C433" s="258">
        <v>142765.56</v>
      </c>
      <c r="D433" s="258">
        <v>24251.68</v>
      </c>
      <c r="E433" s="258">
        <v>9122.7099999999991</v>
      </c>
      <c r="F433" s="258">
        <v>0</v>
      </c>
      <c r="G433" s="258">
        <v>64185.77</v>
      </c>
      <c r="H433" s="258">
        <v>42883.14</v>
      </c>
      <c r="I433" s="258">
        <v>66503.69</v>
      </c>
      <c r="J433" s="258">
        <v>6749.02</v>
      </c>
      <c r="K433" s="258">
        <v>10139.27</v>
      </c>
      <c r="L433" s="258">
        <v>1016.56</v>
      </c>
      <c r="M433" s="258">
        <v>0</v>
      </c>
      <c r="N433" s="258">
        <v>0</v>
      </c>
      <c r="O433" s="258">
        <v>8800.8700000000008</v>
      </c>
      <c r="P433" s="258">
        <v>45527.24</v>
      </c>
      <c r="Q433" s="258">
        <v>0</v>
      </c>
      <c r="R433" s="258">
        <v>45527.24</v>
      </c>
      <c r="S433" s="258">
        <v>-2644.1099999999997</v>
      </c>
      <c r="T433" s="258">
        <v>530.01</v>
      </c>
      <c r="U433" s="258">
        <v>0</v>
      </c>
      <c r="V433" s="258">
        <v>0</v>
      </c>
      <c r="W433" s="258">
        <v>0</v>
      </c>
      <c r="X433" s="258">
        <v>0</v>
      </c>
      <c r="Y433" s="258">
        <v>241.86</v>
      </c>
      <c r="Z433" s="258">
        <v>2932.26</v>
      </c>
      <c r="AA433" s="258">
        <v>0</v>
      </c>
      <c r="AB433" s="258">
        <v>0</v>
      </c>
      <c r="AC433" s="258">
        <v>0</v>
      </c>
      <c r="AD433" s="258">
        <v>0</v>
      </c>
      <c r="AE433" s="258">
        <v>0</v>
      </c>
      <c r="AF433" s="258">
        <v>0</v>
      </c>
      <c r="AG433" s="258">
        <v>1016.56</v>
      </c>
      <c r="AH433" s="258">
        <v>9122.7099999999991</v>
      </c>
      <c r="AI433" s="258">
        <v>10139.27</v>
      </c>
      <c r="AJ433" s="258">
        <v>1338.4</v>
      </c>
      <c r="AK433" s="258">
        <v>0</v>
      </c>
      <c r="AL433" s="258">
        <v>56364.42</v>
      </c>
      <c r="AM433" s="258">
        <v>6.5590215074655278</v>
      </c>
      <c r="AN433" s="258">
        <v>0</v>
      </c>
      <c r="AO433" s="258">
        <v>0</v>
      </c>
      <c r="AP433" s="258">
        <v>143030.38</v>
      </c>
      <c r="AQ433" s="258">
        <v>33317.370000000003</v>
      </c>
      <c r="AR433" s="365"/>
      <c r="AS433" s="259">
        <v>44469</v>
      </c>
      <c r="AT433" s="260" t="s">
        <v>8</v>
      </c>
      <c r="AU433" s="261" t="s">
        <v>292</v>
      </c>
      <c r="AV433" s="261">
        <v>2021</v>
      </c>
      <c r="AW433" s="266" t="s">
        <v>181</v>
      </c>
      <c r="AX433" s="380">
        <v>4.07</v>
      </c>
      <c r="AY433" s="380">
        <v>4.1399999999999997</v>
      </c>
    </row>
    <row r="434" spans="1:51" x14ac:dyDescent="0.25">
      <c r="A434" s="256">
        <v>119</v>
      </c>
      <c r="B434" s="257" t="s">
        <v>101</v>
      </c>
      <c r="C434" s="258">
        <v>0</v>
      </c>
      <c r="D434" s="258">
        <v>0</v>
      </c>
      <c r="E434" s="258">
        <v>0.01</v>
      </c>
      <c r="F434" s="258">
        <v>0</v>
      </c>
      <c r="G434" s="258">
        <v>7997.25</v>
      </c>
      <c r="H434" s="258">
        <v>6.59</v>
      </c>
      <c r="I434" s="258">
        <v>29503.41</v>
      </c>
      <c r="J434" s="258">
        <v>3632.31</v>
      </c>
      <c r="K434" s="258">
        <v>0.02</v>
      </c>
      <c r="L434" s="258">
        <v>0.01</v>
      </c>
      <c r="M434" s="258">
        <v>0</v>
      </c>
      <c r="N434" s="258">
        <v>0</v>
      </c>
      <c r="O434" s="258">
        <v>-4.51</v>
      </c>
      <c r="P434" s="258">
        <v>-7992.74</v>
      </c>
      <c r="Q434" s="258">
        <v>0</v>
      </c>
      <c r="R434" s="258">
        <v>-7992.74</v>
      </c>
      <c r="S434" s="258">
        <v>7999.33</v>
      </c>
      <c r="T434" s="258">
        <v>7987.17</v>
      </c>
      <c r="U434" s="258">
        <v>0</v>
      </c>
      <c r="V434" s="258">
        <v>0</v>
      </c>
      <c r="W434" s="258">
        <v>0</v>
      </c>
      <c r="X434" s="258">
        <v>500.09</v>
      </c>
      <c r="Y434" s="258">
        <v>163.19999999999999</v>
      </c>
      <c r="Z434" s="258">
        <v>130.36000000000001</v>
      </c>
      <c r="AA434" s="258">
        <v>168.48</v>
      </c>
      <c r="AB434" s="258">
        <v>0.81</v>
      </c>
      <c r="AC434" s="258">
        <v>0</v>
      </c>
      <c r="AD434" s="258">
        <v>0</v>
      </c>
      <c r="AE434" s="258">
        <v>0</v>
      </c>
      <c r="AF434" s="258">
        <v>25.08</v>
      </c>
      <c r="AG434" s="258">
        <v>0.01</v>
      </c>
      <c r="AH434" s="258">
        <v>0.01</v>
      </c>
      <c r="AI434" s="258">
        <v>0.01</v>
      </c>
      <c r="AJ434" s="258">
        <v>4.5199999999999996</v>
      </c>
      <c r="AK434" s="258">
        <v>0</v>
      </c>
      <c r="AL434" s="258">
        <v>29503.39</v>
      </c>
      <c r="AM434" s="258">
        <v>1475170.5</v>
      </c>
      <c r="AN434" s="258">
        <v>0</v>
      </c>
      <c r="AO434" s="258">
        <v>0</v>
      </c>
      <c r="AP434" s="258">
        <v>4.5199999999999996</v>
      </c>
      <c r="AQ434" s="258">
        <v>0.01</v>
      </c>
      <c r="AR434" s="365"/>
      <c r="AS434" s="259">
        <v>44469</v>
      </c>
      <c r="AT434" s="260" t="s">
        <v>8</v>
      </c>
      <c r="AU434" s="261" t="s">
        <v>292</v>
      </c>
      <c r="AV434" s="261">
        <v>2021</v>
      </c>
      <c r="AW434" s="266" t="s">
        <v>189</v>
      </c>
      <c r="AX434" s="380">
        <v>4.07</v>
      </c>
      <c r="AY434" s="380">
        <v>4.1399999999999997</v>
      </c>
    </row>
    <row r="435" spans="1:51" x14ac:dyDescent="0.25">
      <c r="A435" s="256">
        <v>108</v>
      </c>
      <c r="B435" s="257" t="s">
        <v>102</v>
      </c>
      <c r="C435" s="258">
        <v>848758.91</v>
      </c>
      <c r="D435" s="258">
        <v>297539.93</v>
      </c>
      <c r="E435" s="258">
        <v>44359.82</v>
      </c>
      <c r="F435" s="258">
        <v>56935.54</v>
      </c>
      <c r="G435" s="258">
        <v>295303.52</v>
      </c>
      <c r="H435" s="258">
        <v>60.47</v>
      </c>
      <c r="I435" s="258">
        <v>2835632.35</v>
      </c>
      <c r="J435" s="258">
        <v>56142.15</v>
      </c>
      <c r="K435" s="258">
        <v>147639.53</v>
      </c>
      <c r="L435" s="258">
        <v>103279.02</v>
      </c>
      <c r="M435" s="258">
        <v>138648.95999999999</v>
      </c>
      <c r="N435" s="258">
        <v>14750.869999999999</v>
      </c>
      <c r="O435" s="258">
        <v>199564.67999999996</v>
      </c>
      <c r="P435" s="258">
        <v>-584.76000000003842</v>
      </c>
      <c r="Q435" s="258">
        <v>-234700.57000000004</v>
      </c>
      <c r="R435" s="258">
        <v>-235285.33000000007</v>
      </c>
      <c r="S435" s="258">
        <v>235345.80000000002</v>
      </c>
      <c r="T435" s="258">
        <v>152403.5</v>
      </c>
      <c r="U435" s="258">
        <v>0</v>
      </c>
      <c r="V435" s="258">
        <v>0</v>
      </c>
      <c r="W435" s="258">
        <v>0</v>
      </c>
      <c r="X435" s="258">
        <v>272410.01</v>
      </c>
      <c r="Y435" s="258">
        <v>5876.41</v>
      </c>
      <c r="Z435" s="258">
        <v>2556.34</v>
      </c>
      <c r="AA435" s="258">
        <v>108743.07</v>
      </c>
      <c r="AB435" s="258">
        <v>34.04</v>
      </c>
      <c r="AC435" s="258">
        <v>0</v>
      </c>
      <c r="AD435" s="258">
        <v>0</v>
      </c>
      <c r="AE435" s="258">
        <v>0</v>
      </c>
      <c r="AF435" s="258">
        <v>72257.850000000006</v>
      </c>
      <c r="AG435" s="258">
        <v>241927.97999999998</v>
      </c>
      <c r="AH435" s="258">
        <v>59110.689999999995</v>
      </c>
      <c r="AI435" s="258">
        <v>300500.71999999997</v>
      </c>
      <c r="AJ435" s="258">
        <v>100936.04000000001</v>
      </c>
      <c r="AK435" s="258">
        <v>0</v>
      </c>
      <c r="AL435" s="258">
        <v>2687992.8200000003</v>
      </c>
      <c r="AM435" s="258">
        <v>19.206457444019229</v>
      </c>
      <c r="AN435" s="258">
        <v>55017.05</v>
      </c>
      <c r="AO435" s="258">
        <v>1918.49</v>
      </c>
      <c r="AP435" s="258">
        <v>687589.82000000007</v>
      </c>
      <c r="AQ435" s="258">
        <v>335935.51999999996</v>
      </c>
      <c r="AR435" s="365"/>
      <c r="AS435" s="259">
        <v>44469</v>
      </c>
      <c r="AT435" s="260" t="s">
        <v>8</v>
      </c>
      <c r="AU435" s="261" t="s">
        <v>292</v>
      </c>
      <c r="AV435" s="261">
        <v>2021</v>
      </c>
      <c r="AW435" s="266" t="s">
        <v>183</v>
      </c>
      <c r="AX435" s="380">
        <v>4.07</v>
      </c>
      <c r="AY435" s="380">
        <v>4.1399999999999997</v>
      </c>
    </row>
    <row r="436" spans="1:51" x14ac:dyDescent="0.25">
      <c r="A436" s="256">
        <v>93</v>
      </c>
      <c r="B436" s="257" t="s">
        <v>103</v>
      </c>
      <c r="C436" s="258">
        <v>778042.67</v>
      </c>
      <c r="D436" s="258">
        <v>13607.47</v>
      </c>
      <c r="E436" s="258">
        <v>1.03</v>
      </c>
      <c r="F436" s="258">
        <v>179173.63</v>
      </c>
      <c r="G436" s="258">
        <v>743700.8</v>
      </c>
      <c r="H436" s="258">
        <v>171900.83</v>
      </c>
      <c r="I436" s="258">
        <v>6093569.3700000001</v>
      </c>
      <c r="J436" s="258">
        <v>2420630.12</v>
      </c>
      <c r="K436" s="258">
        <v>407259.63</v>
      </c>
      <c r="L436" s="258">
        <v>407258.6</v>
      </c>
      <c r="M436" s="258">
        <v>2469.89</v>
      </c>
      <c r="N436" s="258">
        <v>0</v>
      </c>
      <c r="O436" s="258">
        <v>380695.58999999997</v>
      </c>
      <c r="P436" s="258">
        <v>-539134.82000000007</v>
      </c>
      <c r="Q436" s="258">
        <v>-4852.7500000000009</v>
      </c>
      <c r="R436" s="258">
        <v>-543987.57000000007</v>
      </c>
      <c r="S436" s="258">
        <v>715888.23</v>
      </c>
      <c r="T436" s="258">
        <v>89473.12</v>
      </c>
      <c r="U436" s="258">
        <v>0</v>
      </c>
      <c r="V436" s="258">
        <v>0</v>
      </c>
      <c r="W436" s="258">
        <v>0</v>
      </c>
      <c r="X436" s="258">
        <v>718623.02</v>
      </c>
      <c r="Y436" s="258">
        <v>14472.45</v>
      </c>
      <c r="Z436" s="258">
        <v>31558.639999999999</v>
      </c>
      <c r="AA436" s="258">
        <v>12273.39</v>
      </c>
      <c r="AB436" s="258">
        <v>353.65</v>
      </c>
      <c r="AC436" s="258">
        <v>0</v>
      </c>
      <c r="AD436" s="258">
        <v>0</v>
      </c>
      <c r="AE436" s="258">
        <v>0</v>
      </c>
      <c r="AF436" s="258">
        <v>33549.78</v>
      </c>
      <c r="AG436" s="258">
        <v>409728.49</v>
      </c>
      <c r="AH436" s="258">
        <v>1.03</v>
      </c>
      <c r="AI436" s="258">
        <v>409702.2</v>
      </c>
      <c r="AJ436" s="258">
        <v>29006.61</v>
      </c>
      <c r="AK436" s="258">
        <v>0</v>
      </c>
      <c r="AL436" s="258">
        <v>5686309.7400000002</v>
      </c>
      <c r="AM436" s="258">
        <v>14.962370245241347</v>
      </c>
      <c r="AN436" s="258">
        <v>108124.83</v>
      </c>
      <c r="AO436" s="258">
        <v>71048.799999999988</v>
      </c>
      <c r="AP436" s="258">
        <v>397283.31999999995</v>
      </c>
      <c r="AQ436" s="258">
        <v>13543.71</v>
      </c>
      <c r="AR436" s="365"/>
      <c r="AS436" s="259">
        <v>44469</v>
      </c>
      <c r="AT436" s="260" t="s">
        <v>8</v>
      </c>
      <c r="AU436" s="261" t="s">
        <v>292</v>
      </c>
      <c r="AV436" s="261">
        <v>2021</v>
      </c>
      <c r="AW436" s="266" t="s">
        <v>175</v>
      </c>
      <c r="AX436" s="380">
        <v>4.07</v>
      </c>
      <c r="AY436" s="380">
        <v>4.1399999999999997</v>
      </c>
    </row>
    <row r="437" spans="1:51" x14ac:dyDescent="0.25">
      <c r="A437" s="256">
        <v>32</v>
      </c>
      <c r="B437" s="257" t="s">
        <v>104</v>
      </c>
      <c r="C437" s="258">
        <v>393.56</v>
      </c>
      <c r="D437" s="258">
        <v>0</v>
      </c>
      <c r="E437" s="258">
        <v>0.01</v>
      </c>
      <c r="F437" s="258">
        <v>0</v>
      </c>
      <c r="G437" s="258">
        <v>57670.43</v>
      </c>
      <c r="H437" s="258">
        <v>8330.4</v>
      </c>
      <c r="I437" s="258">
        <v>734351.5</v>
      </c>
      <c r="J437" s="258">
        <v>16891.330000000002</v>
      </c>
      <c r="K437" s="258">
        <v>393.56</v>
      </c>
      <c r="L437" s="258">
        <v>393.55</v>
      </c>
      <c r="M437" s="258">
        <v>0</v>
      </c>
      <c r="N437" s="258">
        <v>0</v>
      </c>
      <c r="O437" s="258">
        <v>393.56</v>
      </c>
      <c r="P437" s="258">
        <v>-57670.43</v>
      </c>
      <c r="Q437" s="258">
        <v>0</v>
      </c>
      <c r="R437" s="258">
        <v>-57670.43</v>
      </c>
      <c r="S437" s="258">
        <v>66000.819999999992</v>
      </c>
      <c r="T437" s="258">
        <v>0</v>
      </c>
      <c r="U437" s="258">
        <v>0</v>
      </c>
      <c r="V437" s="258">
        <v>0</v>
      </c>
      <c r="W437" s="258">
        <v>0</v>
      </c>
      <c r="X437" s="258">
        <v>70165.23</v>
      </c>
      <c r="Y437" s="258">
        <v>999.78</v>
      </c>
      <c r="Z437" s="258">
        <v>42.43</v>
      </c>
      <c r="AA437" s="258">
        <v>2634</v>
      </c>
      <c r="AB437" s="258">
        <v>0</v>
      </c>
      <c r="AC437" s="258">
        <v>0</v>
      </c>
      <c r="AD437" s="258">
        <v>0</v>
      </c>
      <c r="AE437" s="258">
        <v>0</v>
      </c>
      <c r="AF437" s="258">
        <v>488.2</v>
      </c>
      <c r="AG437" s="258">
        <v>393.55</v>
      </c>
      <c r="AH437" s="258">
        <v>0.01</v>
      </c>
      <c r="AI437" s="258">
        <v>393.56</v>
      </c>
      <c r="AJ437" s="258">
        <v>0</v>
      </c>
      <c r="AK437" s="258">
        <v>0</v>
      </c>
      <c r="AL437" s="258">
        <v>733957.94</v>
      </c>
      <c r="AM437" s="258">
        <v>1865.920063014534</v>
      </c>
      <c r="AN437" s="258">
        <v>0</v>
      </c>
      <c r="AO437" s="258">
        <v>0</v>
      </c>
      <c r="AP437" s="258">
        <v>0</v>
      </c>
      <c r="AQ437" s="258">
        <v>0</v>
      </c>
      <c r="AR437" s="365"/>
      <c r="AS437" s="259">
        <v>44500</v>
      </c>
      <c r="AT437" s="260" t="s">
        <v>9</v>
      </c>
      <c r="AU437" s="261" t="s">
        <v>292</v>
      </c>
      <c r="AV437" s="261">
        <v>2021</v>
      </c>
      <c r="AW437" s="266" t="s">
        <v>287</v>
      </c>
      <c r="AX437" s="380">
        <v>4.2</v>
      </c>
      <c r="AY437" s="380">
        <v>4.3899999999999997</v>
      </c>
    </row>
    <row r="438" spans="1:51" x14ac:dyDescent="0.25">
      <c r="A438" s="256">
        <v>107</v>
      </c>
      <c r="B438" s="257" t="s">
        <v>60</v>
      </c>
      <c r="C438" s="258">
        <v>12962546.369999999</v>
      </c>
      <c r="D438" s="258">
        <v>992301.17999999993</v>
      </c>
      <c r="E438" s="258">
        <v>429936.63</v>
      </c>
      <c r="F438" s="258">
        <v>946992.41999999993</v>
      </c>
      <c r="G438" s="258">
        <v>1102012.33</v>
      </c>
      <c r="H438" s="258">
        <v>22549.4</v>
      </c>
      <c r="I438" s="258">
        <v>4837734.7</v>
      </c>
      <c r="J438" s="258">
        <v>547334.23</v>
      </c>
      <c r="K438" s="258">
        <v>1117418.45</v>
      </c>
      <c r="L438" s="258">
        <v>687481.82</v>
      </c>
      <c r="M438" s="258">
        <v>3219654.01</v>
      </c>
      <c r="N438" s="258">
        <v>773936</v>
      </c>
      <c r="O438" s="258">
        <v>4455181.79</v>
      </c>
      <c r="P438" s="258">
        <v>5466058.6499999966</v>
      </c>
      <c r="Q438" s="258">
        <v>-5344152.3100000005</v>
      </c>
      <c r="R438" s="258">
        <v>121906.33999999613</v>
      </c>
      <c r="S438" s="258">
        <v>-99356.909999999989</v>
      </c>
      <c r="T438" s="258">
        <v>8166.29</v>
      </c>
      <c r="U438" s="258">
        <v>0</v>
      </c>
      <c r="V438" s="258">
        <v>0</v>
      </c>
      <c r="W438" s="258">
        <v>0</v>
      </c>
      <c r="X438" s="258">
        <v>105066.88</v>
      </c>
      <c r="Y438" s="258">
        <v>22490.05</v>
      </c>
      <c r="Z438" s="258">
        <v>152995.12</v>
      </c>
      <c r="AA438" s="258">
        <v>33195.47</v>
      </c>
      <c r="AB438" s="258">
        <v>3897.43</v>
      </c>
      <c r="AC438" s="258">
        <v>0</v>
      </c>
      <c r="AD438" s="258">
        <v>0</v>
      </c>
      <c r="AE438" s="258">
        <v>0</v>
      </c>
      <c r="AF438" s="258">
        <v>12.01</v>
      </c>
      <c r="AG438" s="258">
        <v>3907135.83</v>
      </c>
      <c r="AH438" s="258">
        <v>1203872.6299999999</v>
      </c>
      <c r="AI438" s="258">
        <v>5110710.8900000006</v>
      </c>
      <c r="AJ438" s="258">
        <v>655529.1</v>
      </c>
      <c r="AK438" s="258">
        <v>0</v>
      </c>
      <c r="AL438" s="258">
        <v>3720316.25</v>
      </c>
      <c r="AM438" s="258">
        <v>4.3293850213409311</v>
      </c>
      <c r="AN438" s="258">
        <v>728701.74</v>
      </c>
      <c r="AO438" s="258">
        <v>218290.68</v>
      </c>
      <c r="AP438" s="258">
        <v>9636209.9600000009</v>
      </c>
      <c r="AQ438" s="258">
        <v>2121146.56</v>
      </c>
      <c r="AR438" s="365"/>
      <c r="AS438" s="259">
        <v>44500</v>
      </c>
      <c r="AT438" s="260" t="s">
        <v>9</v>
      </c>
      <c r="AU438" s="261" t="s">
        <v>292</v>
      </c>
      <c r="AV438" s="261">
        <v>2021</v>
      </c>
      <c r="AW438" s="266" t="s">
        <v>160</v>
      </c>
      <c r="AX438" s="380">
        <v>4.2</v>
      </c>
      <c r="AY438" s="380">
        <v>4.3899999999999997</v>
      </c>
    </row>
    <row r="439" spans="1:51" x14ac:dyDescent="0.25">
      <c r="A439" s="256">
        <v>66</v>
      </c>
      <c r="B439" s="257" t="s">
        <v>61</v>
      </c>
      <c r="C439" s="258">
        <v>3124600.4</v>
      </c>
      <c r="D439" s="258">
        <v>1044871.49</v>
      </c>
      <c r="E439" s="258">
        <v>1719.87</v>
      </c>
      <c r="F439" s="258">
        <v>71421.820000000007</v>
      </c>
      <c r="G439" s="258">
        <v>2293636.6800000002</v>
      </c>
      <c r="H439" s="258">
        <v>984660.53</v>
      </c>
      <c r="I439" s="258">
        <v>18674441.59</v>
      </c>
      <c r="J439" s="258">
        <v>25181137.050000001</v>
      </c>
      <c r="K439" s="258">
        <v>1757.87</v>
      </c>
      <c r="L439" s="258">
        <v>38</v>
      </c>
      <c r="M439" s="258">
        <v>1028401.69</v>
      </c>
      <c r="N439" s="258">
        <v>106162.11</v>
      </c>
      <c r="O439" s="258">
        <v>1067595.3700000001</v>
      </c>
      <c r="P439" s="258">
        <v>-1352924.9599999997</v>
      </c>
      <c r="Q439" s="258">
        <v>-641959.9800000001</v>
      </c>
      <c r="R439" s="258">
        <v>-1994884.94</v>
      </c>
      <c r="S439" s="258">
        <v>2979545.5399999991</v>
      </c>
      <c r="T439" s="258">
        <v>13492.5</v>
      </c>
      <c r="U439" s="258">
        <v>0</v>
      </c>
      <c r="V439" s="258">
        <v>0</v>
      </c>
      <c r="W439" s="258">
        <v>0</v>
      </c>
      <c r="X439" s="258">
        <v>39197190.350000001</v>
      </c>
      <c r="Y439" s="258">
        <v>45428</v>
      </c>
      <c r="Z439" s="258">
        <v>31307.31</v>
      </c>
      <c r="AA439" s="258">
        <v>1283580.69</v>
      </c>
      <c r="AB439" s="258">
        <v>11255.93</v>
      </c>
      <c r="AC439" s="258">
        <v>0</v>
      </c>
      <c r="AD439" s="258">
        <v>0</v>
      </c>
      <c r="AE439" s="258">
        <v>0</v>
      </c>
      <c r="AF439" s="258">
        <v>34859565.380000003</v>
      </c>
      <c r="AG439" s="258">
        <v>1028439.6900000001</v>
      </c>
      <c r="AH439" s="258">
        <v>107881.98000000001</v>
      </c>
      <c r="AI439" s="258">
        <v>1136302.6900000002</v>
      </c>
      <c r="AJ439" s="258">
        <v>68707.319999999992</v>
      </c>
      <c r="AK439" s="258">
        <v>0</v>
      </c>
      <c r="AL439" s="258">
        <v>18672683.719999999</v>
      </c>
      <c r="AM439" s="258">
        <v>10623.334825669703</v>
      </c>
      <c r="AN439" s="258">
        <v>71421.820000000007</v>
      </c>
      <c r="AO439" s="258">
        <v>0</v>
      </c>
      <c r="AP439" s="258">
        <v>2164577.62</v>
      </c>
      <c r="AQ439" s="258">
        <v>1152444.0799999998</v>
      </c>
      <c r="AR439" s="365"/>
      <c r="AS439" s="259">
        <v>44500</v>
      </c>
      <c r="AT439" s="260" t="s">
        <v>9</v>
      </c>
      <c r="AU439" s="261" t="s">
        <v>292</v>
      </c>
      <c r="AV439" s="261">
        <v>2021</v>
      </c>
      <c r="AW439" s="266" t="s">
        <v>178</v>
      </c>
      <c r="AX439" s="380">
        <v>4.2</v>
      </c>
      <c r="AY439" s="380">
        <v>4.3899999999999997</v>
      </c>
    </row>
    <row r="440" spans="1:51" x14ac:dyDescent="0.25">
      <c r="A440" s="256">
        <v>44</v>
      </c>
      <c r="B440" s="257" t="s">
        <v>62</v>
      </c>
      <c r="C440" s="258">
        <v>5881852.4199999999</v>
      </c>
      <c r="D440" s="258">
        <v>1354174.7500000002</v>
      </c>
      <c r="E440" s="258">
        <v>1026568.0800000001</v>
      </c>
      <c r="F440" s="258">
        <v>818120.87</v>
      </c>
      <c r="G440" s="258">
        <v>1688649.58</v>
      </c>
      <c r="H440" s="258">
        <v>10085.61</v>
      </c>
      <c r="I440" s="258">
        <v>4281173.16</v>
      </c>
      <c r="J440" s="258">
        <v>530652.27</v>
      </c>
      <c r="K440" s="258">
        <v>2877812.91</v>
      </c>
      <c r="L440" s="258">
        <v>1850346.3699999999</v>
      </c>
      <c r="M440" s="258">
        <v>4895.95</v>
      </c>
      <c r="N440" s="258">
        <v>0</v>
      </c>
      <c r="O440" s="258">
        <v>2557425.19</v>
      </c>
      <c r="P440" s="258">
        <v>-536517.97000000114</v>
      </c>
      <c r="Q440" s="258">
        <v>-1073.4500000000007</v>
      </c>
      <c r="R440" s="258">
        <v>-537591.42000000109</v>
      </c>
      <c r="S440" s="258">
        <v>547677.03</v>
      </c>
      <c r="T440" s="258">
        <v>23753.22</v>
      </c>
      <c r="U440" s="258">
        <v>0</v>
      </c>
      <c r="V440" s="258">
        <v>0</v>
      </c>
      <c r="W440" s="258">
        <v>0</v>
      </c>
      <c r="X440" s="258">
        <v>855652.2</v>
      </c>
      <c r="Y440" s="258">
        <v>31785.24</v>
      </c>
      <c r="Z440" s="258">
        <v>12144.58</v>
      </c>
      <c r="AA440" s="258">
        <v>241422.15</v>
      </c>
      <c r="AB440" s="258">
        <v>41546.129999999997</v>
      </c>
      <c r="AC440" s="258">
        <v>0</v>
      </c>
      <c r="AD440" s="258">
        <v>0</v>
      </c>
      <c r="AE440" s="258">
        <v>0</v>
      </c>
      <c r="AF440" s="258">
        <v>4830.29</v>
      </c>
      <c r="AG440" s="258">
        <v>1855242.3199999998</v>
      </c>
      <c r="AH440" s="258">
        <v>1026568.0800000001</v>
      </c>
      <c r="AI440" s="258">
        <v>2881051.43</v>
      </c>
      <c r="AJ440" s="258">
        <v>324473.68</v>
      </c>
      <c r="AK440" s="258">
        <v>847.44</v>
      </c>
      <c r="AL440" s="258">
        <v>1403360.25</v>
      </c>
      <c r="AM440" s="258">
        <v>1.4876481876648471</v>
      </c>
      <c r="AN440" s="258">
        <v>584257.71</v>
      </c>
      <c r="AO440" s="258">
        <v>233863.16</v>
      </c>
      <c r="AP440" s="258">
        <v>4298192.3999999994</v>
      </c>
      <c r="AQ440" s="258">
        <v>2327939.92</v>
      </c>
      <c r="AR440" s="365"/>
      <c r="AS440" s="259">
        <v>44500</v>
      </c>
      <c r="AT440" s="260" t="s">
        <v>9</v>
      </c>
      <c r="AU440" s="261" t="s">
        <v>292</v>
      </c>
      <c r="AV440" s="261">
        <v>2021</v>
      </c>
      <c r="AW440" s="266" t="s">
        <v>167</v>
      </c>
      <c r="AX440" s="380">
        <v>4.2</v>
      </c>
      <c r="AY440" s="380">
        <v>4.3899999999999997</v>
      </c>
    </row>
    <row r="441" spans="1:51" ht="30" x14ac:dyDescent="0.25">
      <c r="A441" s="256">
        <v>113</v>
      </c>
      <c r="B441" s="257" t="s">
        <v>63</v>
      </c>
      <c r="C441" s="258">
        <v>414600.24</v>
      </c>
      <c r="D441" s="258">
        <v>71730.740000000005</v>
      </c>
      <c r="E441" s="258">
        <v>12077.37</v>
      </c>
      <c r="F441" s="258">
        <v>20146.09</v>
      </c>
      <c r="G441" s="258">
        <v>395962.49</v>
      </c>
      <c r="H441" s="258">
        <v>1396420.28</v>
      </c>
      <c r="I441" s="258">
        <v>11772076.84</v>
      </c>
      <c r="J441" s="258">
        <v>1804817.91</v>
      </c>
      <c r="K441" s="258">
        <v>124870.68</v>
      </c>
      <c r="L441" s="258">
        <v>112793.31</v>
      </c>
      <c r="M441" s="258">
        <v>88987.83</v>
      </c>
      <c r="N441" s="258">
        <v>2.6</v>
      </c>
      <c r="O441" s="258">
        <v>159112.81</v>
      </c>
      <c r="P441" s="258">
        <v>-232351.89000000004</v>
      </c>
      <c r="Q441" s="258">
        <v>-8371.0799999999945</v>
      </c>
      <c r="R441" s="258">
        <v>-240722.97000000003</v>
      </c>
      <c r="S441" s="258">
        <v>1637143.1800000002</v>
      </c>
      <c r="T441" s="258">
        <v>1447.21</v>
      </c>
      <c r="U441" s="258">
        <v>0</v>
      </c>
      <c r="V441" s="258">
        <v>0</v>
      </c>
      <c r="W441" s="258">
        <v>0</v>
      </c>
      <c r="X441" s="258">
        <v>1660806.85</v>
      </c>
      <c r="Y441" s="258">
        <v>8024.58</v>
      </c>
      <c r="Z441" s="258">
        <v>13963.08</v>
      </c>
      <c r="AA441" s="258">
        <v>459.76</v>
      </c>
      <c r="AB441" s="258">
        <v>2369.75</v>
      </c>
      <c r="AC441" s="258">
        <v>0</v>
      </c>
      <c r="AD441" s="258">
        <v>0</v>
      </c>
      <c r="AE441" s="258">
        <v>0</v>
      </c>
      <c r="AF441" s="258">
        <v>293.70999999999998</v>
      </c>
      <c r="AG441" s="258">
        <v>201781.14</v>
      </c>
      <c r="AH441" s="258">
        <v>12079.970000000001</v>
      </c>
      <c r="AI441" s="258">
        <v>213135.13</v>
      </c>
      <c r="AJ441" s="258">
        <v>54022.32</v>
      </c>
      <c r="AK441" s="258">
        <v>0</v>
      </c>
      <c r="AL441" s="258">
        <v>11647206.16</v>
      </c>
      <c r="AM441" s="258">
        <v>94.27414698150119</v>
      </c>
      <c r="AN441" s="258">
        <v>15948.95</v>
      </c>
      <c r="AO441" s="258">
        <v>4197.1400000000003</v>
      </c>
      <c r="AP441" s="258">
        <v>266869.94999999995</v>
      </c>
      <c r="AQ441" s="258">
        <v>83113.260000000009</v>
      </c>
      <c r="AR441" s="365"/>
      <c r="AS441" s="259">
        <v>44500</v>
      </c>
      <c r="AT441" s="260" t="s">
        <v>9</v>
      </c>
      <c r="AU441" s="261" t="s">
        <v>292</v>
      </c>
      <c r="AV441" s="261">
        <v>2021</v>
      </c>
      <c r="AW441" s="266" t="s">
        <v>171</v>
      </c>
      <c r="AX441" s="380">
        <v>4.2</v>
      </c>
      <c r="AY441" s="380">
        <v>4.3899999999999997</v>
      </c>
    </row>
    <row r="442" spans="1:51" x14ac:dyDescent="0.25">
      <c r="A442" s="256">
        <v>98</v>
      </c>
      <c r="B442" s="257" t="s">
        <v>64</v>
      </c>
      <c r="C442" s="258">
        <v>21360774.93</v>
      </c>
      <c r="D442" s="258">
        <v>8362643.2100000009</v>
      </c>
      <c r="E442" s="258">
        <v>2536448.2399999998</v>
      </c>
      <c r="F442" s="258">
        <v>4545880.84</v>
      </c>
      <c r="G442" s="258">
        <v>5260003.9799999995</v>
      </c>
      <c r="H442" s="258">
        <v>58645.97</v>
      </c>
      <c r="I442" s="258">
        <v>7153226.7800000003</v>
      </c>
      <c r="J442" s="258">
        <v>2818917.57</v>
      </c>
      <c r="K442" s="258">
        <v>5629410.5199999996</v>
      </c>
      <c r="L442" s="258">
        <v>3092962.28</v>
      </c>
      <c r="M442" s="258">
        <v>6826011.8200000003</v>
      </c>
      <c r="N442" s="258">
        <v>13397141.35</v>
      </c>
      <c r="O442" s="258">
        <v>23568122.330000002</v>
      </c>
      <c r="P442" s="258">
        <v>-20375875.43</v>
      </c>
      <c r="Q442" s="258">
        <v>18361244.170000002</v>
      </c>
      <c r="R442" s="258">
        <v>-2014631.2599999979</v>
      </c>
      <c r="S442" s="258">
        <v>2073277.2299999995</v>
      </c>
      <c r="T442" s="258">
        <v>5199.91</v>
      </c>
      <c r="U442" s="258">
        <v>2989.54</v>
      </c>
      <c r="V442" s="258">
        <v>0</v>
      </c>
      <c r="W442" s="258">
        <v>0</v>
      </c>
      <c r="X442" s="258">
        <v>4264608.1900000004</v>
      </c>
      <c r="Y442" s="258">
        <v>92302.93</v>
      </c>
      <c r="Z442" s="258">
        <v>481447.08</v>
      </c>
      <c r="AA442" s="258">
        <v>353730.39</v>
      </c>
      <c r="AB442" s="258">
        <v>16223.33</v>
      </c>
      <c r="AC442" s="258">
        <v>908.84</v>
      </c>
      <c r="AD442" s="258">
        <v>0</v>
      </c>
      <c r="AE442" s="258">
        <v>0</v>
      </c>
      <c r="AF442" s="258">
        <v>1254907.8400000001</v>
      </c>
      <c r="AG442" s="258">
        <v>9918974.0999999996</v>
      </c>
      <c r="AH442" s="258">
        <v>15933589.59</v>
      </c>
      <c r="AI442" s="258">
        <v>25852341.57</v>
      </c>
      <c r="AJ442" s="258">
        <v>2284219.2400000002</v>
      </c>
      <c r="AK442" s="258">
        <v>0</v>
      </c>
      <c r="AL442" s="258">
        <v>1523816.2600000007</v>
      </c>
      <c r="AM442" s="258">
        <v>1.2706884236966256</v>
      </c>
      <c r="AN442" s="258">
        <v>2478971.62</v>
      </c>
      <c r="AO442" s="258">
        <v>2066909.22</v>
      </c>
      <c r="AP442" s="258">
        <v>13032767.219999997</v>
      </c>
      <c r="AQ442" s="258">
        <v>23602757.830000002</v>
      </c>
      <c r="AR442" s="365"/>
      <c r="AS442" s="259">
        <v>44500</v>
      </c>
      <c r="AT442" s="260" t="s">
        <v>9</v>
      </c>
      <c r="AU442" s="261" t="s">
        <v>292</v>
      </c>
      <c r="AV442" s="261">
        <v>2021</v>
      </c>
      <c r="AW442" s="266" t="s">
        <v>165</v>
      </c>
      <c r="AX442" s="380">
        <v>4.2</v>
      </c>
      <c r="AY442" s="380">
        <v>4.3899999999999997</v>
      </c>
    </row>
    <row r="443" spans="1:51" x14ac:dyDescent="0.25">
      <c r="A443" s="256">
        <v>1</v>
      </c>
      <c r="B443" s="257" t="s">
        <v>65</v>
      </c>
      <c r="C443" s="258">
        <v>2226517.8499999996</v>
      </c>
      <c r="D443" s="258">
        <v>254158.3</v>
      </c>
      <c r="E443" s="258">
        <v>19886.509999999998</v>
      </c>
      <c r="F443" s="258">
        <v>490076.4</v>
      </c>
      <c r="G443" s="258">
        <v>670440.15</v>
      </c>
      <c r="H443" s="258">
        <v>21406.94</v>
      </c>
      <c r="I443" s="258">
        <v>13999559.57</v>
      </c>
      <c r="J443" s="258">
        <v>171767.43</v>
      </c>
      <c r="K443" s="258">
        <v>155659.59</v>
      </c>
      <c r="L443" s="258">
        <v>135773.08000000002</v>
      </c>
      <c r="M443" s="258">
        <v>829581.54</v>
      </c>
      <c r="N443" s="258">
        <v>71.28</v>
      </c>
      <c r="O443" s="258">
        <v>897683.19000000006</v>
      </c>
      <c r="P443" s="258">
        <v>-85840.189999999828</v>
      </c>
      <c r="Q443" s="258">
        <v>-218074.89</v>
      </c>
      <c r="R443" s="258">
        <v>-303915.07999999984</v>
      </c>
      <c r="S443" s="258">
        <v>325322.81</v>
      </c>
      <c r="T443" s="258">
        <v>48922.58</v>
      </c>
      <c r="U443" s="258">
        <v>0</v>
      </c>
      <c r="V443" s="258">
        <v>0</v>
      </c>
      <c r="W443" s="258">
        <v>0</v>
      </c>
      <c r="X443" s="258">
        <v>320740.05</v>
      </c>
      <c r="Y443" s="258">
        <v>13544.31</v>
      </c>
      <c r="Z443" s="258">
        <v>28527.98</v>
      </c>
      <c r="AA443" s="258">
        <v>1055.32</v>
      </c>
      <c r="AB443" s="258">
        <v>994.1</v>
      </c>
      <c r="AC443" s="258">
        <v>0</v>
      </c>
      <c r="AD443" s="258">
        <v>0</v>
      </c>
      <c r="AE443" s="258">
        <v>0</v>
      </c>
      <c r="AF443" s="258">
        <v>218.11</v>
      </c>
      <c r="AG443" s="258">
        <v>965354.62</v>
      </c>
      <c r="AH443" s="258">
        <v>19957.789999999997</v>
      </c>
      <c r="AI443" s="258">
        <v>985039.32000000007</v>
      </c>
      <c r="AJ443" s="258">
        <v>87356.13</v>
      </c>
      <c r="AK443" s="258">
        <v>0</v>
      </c>
      <c r="AL443" s="258">
        <v>13843899.98</v>
      </c>
      <c r="AM443" s="258">
        <v>89.937019428099489</v>
      </c>
      <c r="AN443" s="258">
        <v>265317.90999999997</v>
      </c>
      <c r="AO443" s="258">
        <v>224758.49</v>
      </c>
      <c r="AP443" s="258">
        <v>1348792.0300000003</v>
      </c>
      <c r="AQ443" s="258">
        <v>274115.67</v>
      </c>
      <c r="AR443" s="365"/>
      <c r="AS443" s="259">
        <v>44500</v>
      </c>
      <c r="AT443" s="260" t="s">
        <v>9</v>
      </c>
      <c r="AU443" s="261" t="s">
        <v>292</v>
      </c>
      <c r="AV443" s="261">
        <v>2021</v>
      </c>
      <c r="AW443" s="266" t="s">
        <v>177</v>
      </c>
      <c r="AX443" s="380">
        <v>4.2</v>
      </c>
      <c r="AY443" s="380">
        <v>4.3899999999999997</v>
      </c>
    </row>
    <row r="444" spans="1:51" x14ac:dyDescent="0.25">
      <c r="A444" s="256">
        <v>109</v>
      </c>
      <c r="B444" s="257" t="s">
        <v>66</v>
      </c>
      <c r="C444" s="258">
        <v>35043290.810000002</v>
      </c>
      <c r="D444" s="258">
        <v>36722711.009999998</v>
      </c>
      <c r="E444" s="258">
        <v>3176370.83</v>
      </c>
      <c r="F444" s="258">
        <v>3199040.71</v>
      </c>
      <c r="G444" s="258">
        <v>6649552.7300000004</v>
      </c>
      <c r="H444" s="258">
        <v>-8787054.9800000004</v>
      </c>
      <c r="I444" s="258">
        <v>33779264.890000001</v>
      </c>
      <c r="J444" s="258">
        <v>3862306.21</v>
      </c>
      <c r="K444" s="258">
        <v>13181300.4</v>
      </c>
      <c r="L444" s="258">
        <v>9423358.4299999997</v>
      </c>
      <c r="M444" s="258">
        <v>578994.17000000004</v>
      </c>
      <c r="N444" s="258">
        <v>2854541</v>
      </c>
      <c r="O444" s="258">
        <v>11634248.75</v>
      </c>
      <c r="P444" s="258">
        <v>-23162262.390000001</v>
      </c>
      <c r="Q444" s="258">
        <v>11749731.340000004</v>
      </c>
      <c r="R444" s="258">
        <v>-11412531.049999997</v>
      </c>
      <c r="S444" s="258">
        <v>2625476.0700000003</v>
      </c>
      <c r="T444" s="258">
        <v>151497.72</v>
      </c>
      <c r="U444" s="258">
        <v>0</v>
      </c>
      <c r="V444" s="258">
        <v>0</v>
      </c>
      <c r="W444" s="258">
        <v>55489.120000000003</v>
      </c>
      <c r="X444" s="258">
        <v>7711048.0199999996</v>
      </c>
      <c r="Y444" s="258">
        <v>123115.56</v>
      </c>
      <c r="Z444" s="258">
        <v>2560.29</v>
      </c>
      <c r="AA444" s="258">
        <v>1141380.44</v>
      </c>
      <c r="AB444" s="258">
        <v>5337.7</v>
      </c>
      <c r="AC444" s="258">
        <v>0</v>
      </c>
      <c r="AD444" s="258">
        <v>0</v>
      </c>
      <c r="AE444" s="258">
        <v>0</v>
      </c>
      <c r="AF444" s="258">
        <v>4020164.8</v>
      </c>
      <c r="AG444" s="258">
        <v>10002352.6</v>
      </c>
      <c r="AH444" s="258">
        <v>6030911.8300000001</v>
      </c>
      <c r="AI444" s="258">
        <v>16023367.75</v>
      </c>
      <c r="AJ444" s="258">
        <v>4389119</v>
      </c>
      <c r="AK444" s="258">
        <v>0</v>
      </c>
      <c r="AL444" s="258">
        <v>20597964.490000002</v>
      </c>
      <c r="AM444" s="258">
        <v>2.5626655841938022</v>
      </c>
      <c r="AN444" s="258">
        <v>1654455.67</v>
      </c>
      <c r="AO444" s="258">
        <v>1544585.04</v>
      </c>
      <c r="AP444" s="258">
        <v>25935896.12000002</v>
      </c>
      <c r="AQ444" s="258">
        <v>39249565.07</v>
      </c>
      <c r="AR444" s="365"/>
      <c r="AS444" s="259">
        <v>44500</v>
      </c>
      <c r="AT444" s="260" t="s">
        <v>9</v>
      </c>
      <c r="AU444" s="261" t="s">
        <v>293</v>
      </c>
      <c r="AV444" s="261">
        <v>2021</v>
      </c>
      <c r="AW444" s="266" t="s">
        <v>157</v>
      </c>
      <c r="AX444" s="380">
        <v>4.2</v>
      </c>
      <c r="AY444" s="380">
        <v>4.3899999999999997</v>
      </c>
    </row>
    <row r="445" spans="1:51" x14ac:dyDescent="0.25">
      <c r="A445" s="256">
        <v>25</v>
      </c>
      <c r="B445" s="257" t="s">
        <v>67</v>
      </c>
      <c r="C445" s="258">
        <v>3378452.7399999998</v>
      </c>
      <c r="D445" s="258">
        <v>1203441</v>
      </c>
      <c r="E445" s="258">
        <v>301619</v>
      </c>
      <c r="F445" s="258">
        <v>0</v>
      </c>
      <c r="G445" s="258">
        <v>3331963.19</v>
      </c>
      <c r="H445" s="258">
        <v>25669090.829999998</v>
      </c>
      <c r="I445" s="258">
        <v>1287094.99</v>
      </c>
      <c r="J445" s="258">
        <v>49978737.240000002</v>
      </c>
      <c r="K445" s="258">
        <v>1037207.29</v>
      </c>
      <c r="L445" s="258">
        <v>735588.29</v>
      </c>
      <c r="M445" s="258">
        <v>0</v>
      </c>
      <c r="N445" s="258">
        <v>0</v>
      </c>
      <c r="O445" s="258">
        <v>905880.04</v>
      </c>
      <c r="P445" s="258">
        <v>-2062831.49</v>
      </c>
      <c r="Q445" s="258">
        <v>-818.48</v>
      </c>
      <c r="R445" s="258">
        <v>-2063649.97</v>
      </c>
      <c r="S445" s="258">
        <v>27732740.799999997</v>
      </c>
      <c r="T445" s="258">
        <v>1735105.3</v>
      </c>
      <c r="U445" s="258">
        <v>76.67</v>
      </c>
      <c r="V445" s="258">
        <v>0</v>
      </c>
      <c r="W445" s="258">
        <v>0</v>
      </c>
      <c r="X445" s="258">
        <v>26219940.52</v>
      </c>
      <c r="Y445" s="258">
        <v>67999.25</v>
      </c>
      <c r="Z445" s="258">
        <v>134912.85999999999</v>
      </c>
      <c r="AA445" s="258">
        <v>0</v>
      </c>
      <c r="AB445" s="258">
        <v>517.38</v>
      </c>
      <c r="AC445" s="258">
        <v>0</v>
      </c>
      <c r="AD445" s="258">
        <v>0</v>
      </c>
      <c r="AE445" s="258">
        <v>14030.09</v>
      </c>
      <c r="AF445" s="258">
        <v>4922.1099999999997</v>
      </c>
      <c r="AG445" s="258">
        <v>735588.29</v>
      </c>
      <c r="AH445" s="258">
        <v>301619</v>
      </c>
      <c r="AI445" s="258">
        <v>1035206.64</v>
      </c>
      <c r="AJ445" s="258">
        <v>129326.6</v>
      </c>
      <c r="AK445" s="258">
        <v>0</v>
      </c>
      <c r="AL445" s="258">
        <v>249887.69999999995</v>
      </c>
      <c r="AM445" s="258">
        <v>1.2409235862582493</v>
      </c>
      <c r="AN445" s="258">
        <v>0</v>
      </c>
      <c r="AO445" s="258">
        <v>0</v>
      </c>
      <c r="AP445" s="258">
        <v>2763609.86</v>
      </c>
      <c r="AQ445" s="258">
        <v>1494478.16</v>
      </c>
      <c r="AR445" s="365"/>
      <c r="AS445" s="259">
        <v>44500</v>
      </c>
      <c r="AT445" s="260" t="s">
        <v>9</v>
      </c>
      <c r="AU445" s="261" t="s">
        <v>292</v>
      </c>
      <c r="AV445" s="261">
        <v>2021</v>
      </c>
      <c r="AW445" s="266" t="s">
        <v>174</v>
      </c>
      <c r="AX445" s="380">
        <v>4.2</v>
      </c>
      <c r="AY445" s="380">
        <v>4.3899999999999997</v>
      </c>
    </row>
    <row r="446" spans="1:51" x14ac:dyDescent="0.25">
      <c r="A446" s="256">
        <v>121</v>
      </c>
      <c r="B446" s="257" t="s">
        <v>68</v>
      </c>
      <c r="C446" s="258">
        <v>3979962.54</v>
      </c>
      <c r="D446" s="258">
        <v>0</v>
      </c>
      <c r="E446" s="258">
        <v>69.61</v>
      </c>
      <c r="F446" s="258">
        <v>527066.31999999995</v>
      </c>
      <c r="G446" s="258">
        <v>767884.84</v>
      </c>
      <c r="H446" s="258">
        <v>320870.93</v>
      </c>
      <c r="I446" s="258">
        <v>513757.32</v>
      </c>
      <c r="J446" s="258">
        <v>3365646.1</v>
      </c>
      <c r="K446" s="258">
        <v>12942.03</v>
      </c>
      <c r="L446" s="258">
        <v>12872.419999999998</v>
      </c>
      <c r="M446" s="258">
        <v>687767.36</v>
      </c>
      <c r="N446" s="258">
        <v>0</v>
      </c>
      <c r="O446" s="258">
        <v>697372.26</v>
      </c>
      <c r="P446" s="258">
        <v>1987639.12</v>
      </c>
      <c r="Q446" s="258">
        <v>-2106655.73</v>
      </c>
      <c r="R446" s="258">
        <v>-119016.60999999987</v>
      </c>
      <c r="S446" s="258">
        <v>439887.6</v>
      </c>
      <c r="T446" s="258">
        <v>0</v>
      </c>
      <c r="U446" s="258">
        <v>0</v>
      </c>
      <c r="V446" s="258">
        <v>0</v>
      </c>
      <c r="W446" s="258">
        <v>161805.19</v>
      </c>
      <c r="X446" s="258">
        <v>389485.02</v>
      </c>
      <c r="Y446" s="258">
        <v>15555.78</v>
      </c>
      <c r="Z446" s="258">
        <v>12343.74</v>
      </c>
      <c r="AA446" s="258">
        <v>82738.820000000007</v>
      </c>
      <c r="AB446" s="258">
        <v>447.12</v>
      </c>
      <c r="AC446" s="258">
        <v>0</v>
      </c>
      <c r="AD446" s="258">
        <v>0</v>
      </c>
      <c r="AE446" s="258">
        <v>0</v>
      </c>
      <c r="AF446" s="258">
        <v>317.14999999999998</v>
      </c>
      <c r="AG446" s="258">
        <v>700639.78000000014</v>
      </c>
      <c r="AH446" s="258">
        <v>69.61</v>
      </c>
      <c r="AI446" s="258">
        <v>700703.58000000007</v>
      </c>
      <c r="AJ446" s="258">
        <v>3331.32</v>
      </c>
      <c r="AK446" s="258">
        <v>0</v>
      </c>
      <c r="AL446" s="258">
        <v>500815.29</v>
      </c>
      <c r="AM446" s="258">
        <v>39.696811087595997</v>
      </c>
      <c r="AN446" s="258">
        <v>0</v>
      </c>
      <c r="AO446" s="258">
        <v>527066.31999999995</v>
      </c>
      <c r="AP446" s="258">
        <v>3282310.9899999998</v>
      </c>
      <c r="AQ446" s="258">
        <v>-279.28999999999996</v>
      </c>
      <c r="AR446" s="365"/>
      <c r="AS446" s="259">
        <v>44500</v>
      </c>
      <c r="AT446" s="260" t="s">
        <v>9</v>
      </c>
      <c r="AU446" s="261" t="s">
        <v>292</v>
      </c>
      <c r="AV446" s="261">
        <v>2021</v>
      </c>
      <c r="AW446" s="266" t="s">
        <v>188</v>
      </c>
      <c r="AX446" s="380">
        <v>4.2</v>
      </c>
      <c r="AY446" s="380">
        <v>4.3899999999999997</v>
      </c>
    </row>
    <row r="447" spans="1:51" x14ac:dyDescent="0.25">
      <c r="A447" s="256">
        <v>122</v>
      </c>
      <c r="B447" s="257" t="s">
        <v>69</v>
      </c>
      <c r="C447" s="258">
        <v>1417013.81</v>
      </c>
      <c r="D447" s="258">
        <v>0</v>
      </c>
      <c r="E447" s="258">
        <v>0</v>
      </c>
      <c r="F447" s="258">
        <v>1719.02</v>
      </c>
      <c r="G447" s="258">
        <v>86535.16</v>
      </c>
      <c r="H447" s="258">
        <v>63823.06</v>
      </c>
      <c r="I447" s="258">
        <v>471572.4</v>
      </c>
      <c r="J447" s="258">
        <v>0</v>
      </c>
      <c r="K447" s="258">
        <v>1888.41</v>
      </c>
      <c r="L447" s="258">
        <v>1888.41</v>
      </c>
      <c r="M447" s="258">
        <v>194498.22</v>
      </c>
      <c r="N447" s="258">
        <v>0</v>
      </c>
      <c r="O447" s="258">
        <v>195131.79</v>
      </c>
      <c r="P447" s="258">
        <v>1133627.8400000001</v>
      </c>
      <c r="Q447" s="258">
        <v>-1095660.3900000001</v>
      </c>
      <c r="R447" s="258">
        <v>37967.449999999953</v>
      </c>
      <c r="S447" s="258">
        <v>25855.61</v>
      </c>
      <c r="T447" s="258">
        <v>0</v>
      </c>
      <c r="U447" s="258">
        <v>0</v>
      </c>
      <c r="V447" s="258">
        <v>0</v>
      </c>
      <c r="W447" s="258">
        <v>0.02</v>
      </c>
      <c r="X447" s="258">
        <v>30103.040000000001</v>
      </c>
      <c r="Y447" s="258">
        <v>1766.02</v>
      </c>
      <c r="Z447" s="258">
        <v>692.56</v>
      </c>
      <c r="AA447" s="258">
        <v>0</v>
      </c>
      <c r="AB447" s="258">
        <v>1767.52</v>
      </c>
      <c r="AC447" s="258">
        <v>0</v>
      </c>
      <c r="AD447" s="258">
        <v>0</v>
      </c>
      <c r="AE447" s="258">
        <v>0</v>
      </c>
      <c r="AF447" s="258">
        <v>21.35</v>
      </c>
      <c r="AG447" s="258">
        <v>196386.63</v>
      </c>
      <c r="AH447" s="258">
        <v>0</v>
      </c>
      <c r="AI447" s="258">
        <v>196386.39</v>
      </c>
      <c r="AJ447" s="258">
        <v>1254.5999999999999</v>
      </c>
      <c r="AK447" s="258">
        <v>0</v>
      </c>
      <c r="AL447" s="258">
        <v>469683.99000000005</v>
      </c>
      <c r="AM447" s="258">
        <v>249.71928765469363</v>
      </c>
      <c r="AN447" s="258">
        <v>1719.02</v>
      </c>
      <c r="AO447" s="258">
        <v>0</v>
      </c>
      <c r="AP447" s="258">
        <v>1221882.02</v>
      </c>
      <c r="AQ447" s="258">
        <v>0</v>
      </c>
      <c r="AR447" s="365"/>
      <c r="AS447" s="259">
        <v>44500</v>
      </c>
      <c r="AT447" s="260" t="s">
        <v>9</v>
      </c>
      <c r="AU447" s="261" t="s">
        <v>292</v>
      </c>
      <c r="AV447" s="261">
        <v>2021</v>
      </c>
      <c r="AW447" s="266" t="s">
        <v>267</v>
      </c>
      <c r="AX447" s="380">
        <v>4.2</v>
      </c>
      <c r="AY447" s="380">
        <v>4.3899999999999997</v>
      </c>
    </row>
    <row r="448" spans="1:51" x14ac:dyDescent="0.25">
      <c r="A448" s="256">
        <v>13</v>
      </c>
      <c r="B448" s="257" t="s">
        <v>70</v>
      </c>
      <c r="C448" s="258">
        <v>249708413.47</v>
      </c>
      <c r="D448" s="258">
        <v>136637477.20999998</v>
      </c>
      <c r="E448" s="258">
        <v>26773494.109999999</v>
      </c>
      <c r="F448" s="258">
        <v>41810656.43</v>
      </c>
      <c r="G448" s="258">
        <v>51785832.170000002</v>
      </c>
      <c r="H448" s="258">
        <v>73188410.579999998</v>
      </c>
      <c r="I448" s="258">
        <v>143319009.93000001</v>
      </c>
      <c r="J448" s="258">
        <v>64487711</v>
      </c>
      <c r="K448" s="258">
        <v>84956436.140000001</v>
      </c>
      <c r="L448" s="258">
        <v>58182935.190000005</v>
      </c>
      <c r="M448" s="258">
        <v>29466125.739999998</v>
      </c>
      <c r="N448" s="258">
        <v>9455699.8599999994</v>
      </c>
      <c r="O448" s="258">
        <v>110088757.61</v>
      </c>
      <c r="P448" s="258">
        <v>-90614309.949999973</v>
      </c>
      <c r="Q448" s="258">
        <v>9715175.4599999785</v>
      </c>
      <c r="R448" s="258">
        <v>-80899134.489999995</v>
      </c>
      <c r="S448" s="258">
        <v>154087545.06</v>
      </c>
      <c r="T448" s="258">
        <v>105713946.52</v>
      </c>
      <c r="U448" s="258">
        <v>1078030.97</v>
      </c>
      <c r="V448" s="258">
        <v>0</v>
      </c>
      <c r="W448" s="258">
        <v>11750.21</v>
      </c>
      <c r="X448" s="258">
        <v>60921213.030000001</v>
      </c>
      <c r="Y448" s="258">
        <v>1056853.72</v>
      </c>
      <c r="Z448" s="258">
        <v>7101832.4500000002</v>
      </c>
      <c r="AA448" s="258">
        <v>262349.37</v>
      </c>
      <c r="AB448" s="258">
        <v>355711.65</v>
      </c>
      <c r="AC448" s="258">
        <v>0</v>
      </c>
      <c r="AD448" s="258">
        <v>0</v>
      </c>
      <c r="AE448" s="258">
        <v>0</v>
      </c>
      <c r="AF448" s="258">
        <v>4860648.4800000004</v>
      </c>
      <c r="AG448" s="258">
        <v>87649060.930000007</v>
      </c>
      <c r="AH448" s="258">
        <v>36229193.969999999</v>
      </c>
      <c r="AI448" s="258">
        <v>123834713.54000001</v>
      </c>
      <c r="AJ448" s="258">
        <v>13745955.93</v>
      </c>
      <c r="AK448" s="258">
        <v>0</v>
      </c>
      <c r="AL448" s="258">
        <v>58362573.790000007</v>
      </c>
      <c r="AM448" s="258">
        <v>1.6869705985997827</v>
      </c>
      <c r="AN448" s="258">
        <v>31108417.890000001</v>
      </c>
      <c r="AO448" s="258">
        <v>10702238.540000001</v>
      </c>
      <c r="AP448" s="258">
        <v>172600628.57999998</v>
      </c>
      <c r="AQ448" s="258">
        <v>169618449.93000001</v>
      </c>
      <c r="AR448" s="365"/>
      <c r="AS448" s="259">
        <v>44500</v>
      </c>
      <c r="AT448" s="260" t="s">
        <v>9</v>
      </c>
      <c r="AU448" s="261" t="s">
        <v>292</v>
      </c>
      <c r="AV448" s="261">
        <v>2021</v>
      </c>
      <c r="AW448" s="266" t="s">
        <v>149</v>
      </c>
      <c r="AX448" s="380">
        <v>4.2</v>
      </c>
      <c r="AY448" s="380">
        <v>4.3899999999999997</v>
      </c>
    </row>
    <row r="449" spans="1:51" x14ac:dyDescent="0.25">
      <c r="A449" s="256">
        <v>110</v>
      </c>
      <c r="B449" s="257" t="s">
        <v>71</v>
      </c>
      <c r="C449" s="258">
        <v>1449713.4300000002</v>
      </c>
      <c r="D449" s="258">
        <v>91085.06</v>
      </c>
      <c r="E449" s="258">
        <v>5106.1500000000005</v>
      </c>
      <c r="F449" s="258">
        <v>730292.37</v>
      </c>
      <c r="G449" s="258">
        <v>1708210.91</v>
      </c>
      <c r="H449" s="258">
        <v>5388431.2699999996</v>
      </c>
      <c r="I449" s="258">
        <v>1281702.03</v>
      </c>
      <c r="J449" s="258">
        <v>43972630.450000003</v>
      </c>
      <c r="K449" s="258">
        <v>404561.5</v>
      </c>
      <c r="L449" s="258">
        <v>399455.35000000003</v>
      </c>
      <c r="M449" s="258">
        <v>341793.29</v>
      </c>
      <c r="N449" s="258">
        <v>5902.53</v>
      </c>
      <c r="O449" s="258">
        <v>555505.52</v>
      </c>
      <c r="P449" s="258">
        <v>-1635380.4299999997</v>
      </c>
      <c r="Q449" s="258">
        <v>-347747.66</v>
      </c>
      <c r="R449" s="258">
        <v>-1983128.0899999996</v>
      </c>
      <c r="S449" s="258">
        <v>7371559.8700000001</v>
      </c>
      <c r="T449" s="258">
        <v>3601.73</v>
      </c>
      <c r="U449" s="258">
        <v>0</v>
      </c>
      <c r="V449" s="258">
        <v>0</v>
      </c>
      <c r="W449" s="258">
        <v>0</v>
      </c>
      <c r="X449" s="258">
        <v>7409949.4400000004</v>
      </c>
      <c r="Y449" s="258">
        <v>21387.31</v>
      </c>
      <c r="Z449" s="258">
        <v>14007.85</v>
      </c>
      <c r="AA449" s="258">
        <v>4999.6400000000003</v>
      </c>
      <c r="AB449" s="258">
        <v>0</v>
      </c>
      <c r="AC449" s="258">
        <v>0</v>
      </c>
      <c r="AD449" s="258">
        <v>0</v>
      </c>
      <c r="AE449" s="258">
        <v>0</v>
      </c>
      <c r="AF449" s="258">
        <v>1596.5</v>
      </c>
      <c r="AG449" s="258">
        <v>741248.64</v>
      </c>
      <c r="AH449" s="258">
        <v>11008.68</v>
      </c>
      <c r="AI449" s="258">
        <v>752256.65</v>
      </c>
      <c r="AJ449" s="258">
        <v>196751.13</v>
      </c>
      <c r="AK449" s="258">
        <v>0</v>
      </c>
      <c r="AL449" s="258">
        <v>877140.53</v>
      </c>
      <c r="AM449" s="258">
        <v>3.1681265518345172</v>
      </c>
      <c r="AN449" s="258">
        <v>189370.93000000002</v>
      </c>
      <c r="AO449" s="258">
        <v>540921.43999999994</v>
      </c>
      <c r="AP449" s="258">
        <v>762330.07000000018</v>
      </c>
      <c r="AQ449" s="258">
        <v>-40792.78</v>
      </c>
      <c r="AR449" s="365"/>
      <c r="AS449" s="259">
        <v>44500</v>
      </c>
      <c r="AT449" s="260" t="s">
        <v>9</v>
      </c>
      <c r="AU449" s="261" t="s">
        <v>292</v>
      </c>
      <c r="AV449" s="261">
        <v>2021</v>
      </c>
      <c r="AW449" s="266" t="s">
        <v>173</v>
      </c>
      <c r="AX449" s="380">
        <v>4.2</v>
      </c>
      <c r="AY449" s="380">
        <v>4.3899999999999997</v>
      </c>
    </row>
    <row r="450" spans="1:51" x14ac:dyDescent="0.25">
      <c r="A450" s="256">
        <v>52</v>
      </c>
      <c r="B450" s="257" t="s">
        <v>72</v>
      </c>
      <c r="C450" s="258">
        <v>3725963.7500000005</v>
      </c>
      <c r="D450" s="258">
        <v>346563.84000000003</v>
      </c>
      <c r="E450" s="258">
        <v>854724.83</v>
      </c>
      <c r="F450" s="258">
        <v>410432.68</v>
      </c>
      <c r="G450" s="258">
        <v>1671971.75</v>
      </c>
      <c r="H450" s="258">
        <v>218001.86</v>
      </c>
      <c r="I450" s="258">
        <v>316280905.33999997</v>
      </c>
      <c r="J450" s="258">
        <v>88308605.680000007</v>
      </c>
      <c r="K450" s="258">
        <v>1718493.53</v>
      </c>
      <c r="L450" s="258">
        <v>863768.7</v>
      </c>
      <c r="M450" s="258">
        <v>650735.19999999995</v>
      </c>
      <c r="N450" s="258">
        <v>235962.52000000002</v>
      </c>
      <c r="O450" s="258">
        <v>1783069.9200000002</v>
      </c>
      <c r="P450" s="258">
        <v>-486074.43999999942</v>
      </c>
      <c r="Q450" s="258">
        <v>101405.03999999989</v>
      </c>
      <c r="R450" s="258">
        <v>-384669.39999999956</v>
      </c>
      <c r="S450" s="258">
        <v>602671.25999999978</v>
      </c>
      <c r="T450" s="258">
        <v>596316.31000000006</v>
      </c>
      <c r="U450" s="258">
        <v>0</v>
      </c>
      <c r="V450" s="258">
        <v>0</v>
      </c>
      <c r="W450" s="258">
        <v>2</v>
      </c>
      <c r="X450" s="258">
        <v>5123688.53</v>
      </c>
      <c r="Y450" s="258">
        <v>34121.86</v>
      </c>
      <c r="Z450" s="258">
        <v>226170.42</v>
      </c>
      <c r="AA450" s="258">
        <v>32526.36</v>
      </c>
      <c r="AB450" s="258">
        <v>807330.73</v>
      </c>
      <c r="AC450" s="258">
        <v>0</v>
      </c>
      <c r="AD450" s="258">
        <v>0</v>
      </c>
      <c r="AE450" s="258">
        <v>0</v>
      </c>
      <c r="AF450" s="258">
        <v>4017186.21</v>
      </c>
      <c r="AG450" s="258">
        <v>1514503.9</v>
      </c>
      <c r="AH450" s="258">
        <v>1090687.3500000001</v>
      </c>
      <c r="AI450" s="258">
        <v>2600191.25</v>
      </c>
      <c r="AJ450" s="258">
        <v>817121.33</v>
      </c>
      <c r="AK450" s="258">
        <v>0</v>
      </c>
      <c r="AL450" s="258">
        <v>314562411.81</v>
      </c>
      <c r="AM450" s="258">
        <v>184.04544434915618</v>
      </c>
      <c r="AN450" s="258">
        <v>322596.23</v>
      </c>
      <c r="AO450" s="258">
        <v>87836.45</v>
      </c>
      <c r="AP450" s="258">
        <v>2436321.6500000004</v>
      </c>
      <c r="AQ450" s="258">
        <v>839991.66000000015</v>
      </c>
      <c r="AR450" s="365"/>
      <c r="AS450" s="259">
        <v>44500</v>
      </c>
      <c r="AT450" s="260" t="s">
        <v>9</v>
      </c>
      <c r="AU450" s="261" t="s">
        <v>292</v>
      </c>
      <c r="AV450" s="261">
        <v>2021</v>
      </c>
      <c r="AW450" s="266" t="s">
        <v>170</v>
      </c>
      <c r="AX450" s="380">
        <v>4.2</v>
      </c>
      <c r="AY450" s="380">
        <v>4.3899999999999997</v>
      </c>
    </row>
    <row r="451" spans="1:51" x14ac:dyDescent="0.25">
      <c r="A451" s="256">
        <v>96</v>
      </c>
      <c r="B451" s="257" t="s">
        <v>73</v>
      </c>
      <c r="C451" s="258">
        <v>37842733</v>
      </c>
      <c r="D451" s="258">
        <v>2804441.36</v>
      </c>
      <c r="E451" s="258">
        <v>7183054.3700000001</v>
      </c>
      <c r="F451" s="258">
        <v>4505559.16</v>
      </c>
      <c r="G451" s="258">
        <v>8448573.2400000002</v>
      </c>
      <c r="H451" s="258">
        <v>344739.34</v>
      </c>
      <c r="I451" s="258">
        <v>31730841.82</v>
      </c>
      <c r="J451" s="258">
        <v>1940494.74</v>
      </c>
      <c r="K451" s="258">
        <v>20425508.07</v>
      </c>
      <c r="L451" s="258">
        <v>13242453.700000001</v>
      </c>
      <c r="M451" s="258">
        <v>1090369.99</v>
      </c>
      <c r="N451" s="258">
        <v>0</v>
      </c>
      <c r="O451" s="258">
        <v>19284306.050000001</v>
      </c>
      <c r="P451" s="258">
        <v>2799853.190000006</v>
      </c>
      <c r="Q451" s="258">
        <v>-4010734.17</v>
      </c>
      <c r="R451" s="258">
        <v>-1210880.9799999939</v>
      </c>
      <c r="S451" s="258">
        <v>1555620.3200000003</v>
      </c>
      <c r="T451" s="258">
        <v>434126.3</v>
      </c>
      <c r="U451" s="258">
        <v>0</v>
      </c>
      <c r="V451" s="258">
        <v>0</v>
      </c>
      <c r="W451" s="258">
        <v>4935.6000000000004</v>
      </c>
      <c r="X451" s="258">
        <v>5854413.6299999999</v>
      </c>
      <c r="Y451" s="258">
        <v>134602.96</v>
      </c>
      <c r="Z451" s="258">
        <v>573131.14</v>
      </c>
      <c r="AA451" s="258">
        <v>50360.33</v>
      </c>
      <c r="AB451" s="258">
        <v>89736.639999999999</v>
      </c>
      <c r="AC451" s="258">
        <v>0</v>
      </c>
      <c r="AD451" s="258">
        <v>0</v>
      </c>
      <c r="AE451" s="258">
        <v>0</v>
      </c>
      <c r="AF451" s="258">
        <v>3890024.14</v>
      </c>
      <c r="AG451" s="258">
        <v>14332823.690000001</v>
      </c>
      <c r="AH451" s="258">
        <v>7183054.3700000001</v>
      </c>
      <c r="AI451" s="258">
        <v>21512853.199999999</v>
      </c>
      <c r="AJ451" s="258">
        <v>2228547.15</v>
      </c>
      <c r="AK451" s="258">
        <v>0</v>
      </c>
      <c r="AL451" s="258">
        <v>11305333.75</v>
      </c>
      <c r="AM451" s="258">
        <v>1.5534909443258711</v>
      </c>
      <c r="AN451" s="258">
        <v>3400928.01</v>
      </c>
      <c r="AO451" s="258">
        <v>1104631.1500000001</v>
      </c>
      <c r="AP451" s="258">
        <v>24399543.57</v>
      </c>
      <c r="AQ451" s="258">
        <v>8645557.9800000004</v>
      </c>
      <c r="AR451" s="365"/>
      <c r="AS451" s="259">
        <v>44500</v>
      </c>
      <c r="AT451" s="260" t="s">
        <v>9</v>
      </c>
      <c r="AU451" s="261" t="s">
        <v>292</v>
      </c>
      <c r="AV451" s="261">
        <v>2021</v>
      </c>
      <c r="AW451" s="266" t="s">
        <v>153</v>
      </c>
      <c r="AX451" s="380">
        <v>4.2</v>
      </c>
      <c r="AY451" s="380">
        <v>4.3899999999999997</v>
      </c>
    </row>
    <row r="452" spans="1:51" x14ac:dyDescent="0.25">
      <c r="A452" s="256">
        <v>103</v>
      </c>
      <c r="B452" s="257" t="s">
        <v>74</v>
      </c>
      <c r="C452" s="258">
        <v>66836.259999999995</v>
      </c>
      <c r="D452" s="258">
        <v>0</v>
      </c>
      <c r="E452" s="258">
        <v>1</v>
      </c>
      <c r="F452" s="258">
        <v>6090.26</v>
      </c>
      <c r="G452" s="258">
        <v>442410.79</v>
      </c>
      <c r="H452" s="258">
        <v>19356375.460000001</v>
      </c>
      <c r="I452" s="258">
        <v>10105823.859999999</v>
      </c>
      <c r="J452" s="258">
        <v>26748097.73</v>
      </c>
      <c r="K452" s="258">
        <v>28505.599999999999</v>
      </c>
      <c r="L452" s="258">
        <v>25197.289999999997</v>
      </c>
      <c r="M452" s="258">
        <v>0</v>
      </c>
      <c r="N452" s="258">
        <v>0</v>
      </c>
      <c r="O452" s="258">
        <v>24671.14</v>
      </c>
      <c r="P452" s="258">
        <v>-406335.93</v>
      </c>
      <c r="Q452" s="258">
        <v>-139283.85999999999</v>
      </c>
      <c r="R452" s="258">
        <v>-545619.79</v>
      </c>
      <c r="S452" s="258">
        <v>19901995.280000001</v>
      </c>
      <c r="T452" s="258">
        <v>1711.14</v>
      </c>
      <c r="U452" s="258">
        <v>0</v>
      </c>
      <c r="V452" s="258">
        <v>0</v>
      </c>
      <c r="W452" s="258">
        <v>0</v>
      </c>
      <c r="X452" s="258">
        <v>20643606.530000001</v>
      </c>
      <c r="Y452" s="258">
        <v>9028.7999999999993</v>
      </c>
      <c r="Z452" s="258">
        <v>58.09</v>
      </c>
      <c r="AA452" s="258">
        <v>12218.88</v>
      </c>
      <c r="AB452" s="258">
        <v>0</v>
      </c>
      <c r="AC452" s="258">
        <v>0</v>
      </c>
      <c r="AD452" s="258">
        <v>0</v>
      </c>
      <c r="AE452" s="258">
        <v>0</v>
      </c>
      <c r="AF452" s="258">
        <v>722016.62</v>
      </c>
      <c r="AG452" s="258">
        <v>25197.289999999997</v>
      </c>
      <c r="AH452" s="258">
        <v>1</v>
      </c>
      <c r="AI452" s="258">
        <v>25172.1</v>
      </c>
      <c r="AJ452" s="258">
        <v>500.96</v>
      </c>
      <c r="AK452" s="258">
        <v>0</v>
      </c>
      <c r="AL452" s="258">
        <v>10077318.26</v>
      </c>
      <c r="AM452" s="258">
        <v>354.52065067916482</v>
      </c>
      <c r="AN452" s="258">
        <v>5818.66</v>
      </c>
      <c r="AO452" s="258">
        <v>271.60000000000002</v>
      </c>
      <c r="AP452" s="258">
        <v>42165.120000000003</v>
      </c>
      <c r="AQ452" s="258">
        <v>0</v>
      </c>
      <c r="AR452" s="365"/>
      <c r="AS452" s="259">
        <v>44500</v>
      </c>
      <c r="AT452" s="260" t="s">
        <v>9</v>
      </c>
      <c r="AU452" s="261" t="s">
        <v>292</v>
      </c>
      <c r="AV452" s="261">
        <v>2021</v>
      </c>
      <c r="AW452" s="266" t="s">
        <v>184</v>
      </c>
      <c r="AX452" s="380">
        <v>4.2</v>
      </c>
      <c r="AY452" s="380">
        <v>4.3899999999999997</v>
      </c>
    </row>
    <row r="453" spans="1:51" x14ac:dyDescent="0.25">
      <c r="A453" s="256">
        <v>23</v>
      </c>
      <c r="B453" s="257" t="s">
        <v>75</v>
      </c>
      <c r="C453" s="258">
        <v>23312105.989999998</v>
      </c>
      <c r="D453" s="258">
        <v>5276614.63</v>
      </c>
      <c r="E453" s="258">
        <v>416148.87</v>
      </c>
      <c r="F453" s="258">
        <v>3648679.8800000004</v>
      </c>
      <c r="G453" s="258">
        <v>6379923.1900000004</v>
      </c>
      <c r="H453" s="258">
        <v>27908.98</v>
      </c>
      <c r="I453" s="258">
        <v>10110182.609999999</v>
      </c>
      <c r="J453" s="258">
        <v>301022.23</v>
      </c>
      <c r="K453" s="258">
        <v>3450910.66</v>
      </c>
      <c r="L453" s="258">
        <v>3034761.79</v>
      </c>
      <c r="M453" s="258">
        <v>3694279.61</v>
      </c>
      <c r="N453" s="258">
        <v>19708684.029999997</v>
      </c>
      <c r="O453" s="258">
        <v>17425462.009999998</v>
      </c>
      <c r="P453" s="258">
        <v>-9418573.7200000025</v>
      </c>
      <c r="Q453" s="258">
        <v>7968189.9800000004</v>
      </c>
      <c r="R453" s="258">
        <v>-1450383.7400000021</v>
      </c>
      <c r="S453" s="258">
        <v>1478292.7200000002</v>
      </c>
      <c r="T453" s="258">
        <v>23656.46</v>
      </c>
      <c r="U453" s="258">
        <v>0</v>
      </c>
      <c r="V453" s="258">
        <v>0</v>
      </c>
      <c r="W453" s="258">
        <v>613.57000000000005</v>
      </c>
      <c r="X453" s="258">
        <v>3829452.78</v>
      </c>
      <c r="Y453" s="258">
        <v>91263.65</v>
      </c>
      <c r="Z453" s="258">
        <v>318917.96000000002</v>
      </c>
      <c r="AA453" s="258">
        <v>72623.27</v>
      </c>
      <c r="AB453" s="258">
        <v>68444.639999999999</v>
      </c>
      <c r="AC453" s="258">
        <v>0</v>
      </c>
      <c r="AD453" s="258">
        <v>0</v>
      </c>
      <c r="AE453" s="258">
        <v>0</v>
      </c>
      <c r="AF453" s="258">
        <v>1824180.57</v>
      </c>
      <c r="AG453" s="258">
        <v>6729041.4000000004</v>
      </c>
      <c r="AH453" s="258">
        <v>20124832.899999999</v>
      </c>
      <c r="AI453" s="258">
        <v>26774388.149999999</v>
      </c>
      <c r="AJ453" s="258">
        <v>9348926.1399999987</v>
      </c>
      <c r="AK453" s="258">
        <v>0</v>
      </c>
      <c r="AL453" s="258">
        <v>6659271.9499999993</v>
      </c>
      <c r="AM453" s="258">
        <v>2.9297143873321829</v>
      </c>
      <c r="AN453" s="258">
        <v>2676716.8000000003</v>
      </c>
      <c r="AO453" s="258">
        <v>971963.08</v>
      </c>
      <c r="AP453" s="258">
        <v>17779907.419999998</v>
      </c>
      <c r="AQ453" s="258">
        <v>17169878.07</v>
      </c>
      <c r="AR453" s="365"/>
      <c r="AS453" s="259">
        <v>44500</v>
      </c>
      <c r="AT453" s="260" t="s">
        <v>9</v>
      </c>
      <c r="AU453" s="261" t="s">
        <v>292</v>
      </c>
      <c r="AV453" s="261">
        <v>2021</v>
      </c>
      <c r="AW453" s="266" t="s">
        <v>159</v>
      </c>
      <c r="AX453" s="380">
        <v>4.2</v>
      </c>
      <c r="AY453" s="380">
        <v>4.3899999999999997</v>
      </c>
    </row>
    <row r="454" spans="1:51" x14ac:dyDescent="0.25">
      <c r="A454" s="256">
        <v>62</v>
      </c>
      <c r="B454" s="257" t="s">
        <v>203</v>
      </c>
      <c r="C454" s="258">
        <v>2005530.75</v>
      </c>
      <c r="D454" s="258">
        <v>666638.77</v>
      </c>
      <c r="E454" s="258">
        <v>192091.87</v>
      </c>
      <c r="F454" s="258">
        <v>258298.93</v>
      </c>
      <c r="G454" s="258">
        <v>820950.82</v>
      </c>
      <c r="H454" s="258">
        <v>5302.89</v>
      </c>
      <c r="I454" s="258">
        <v>2235313.2400000002</v>
      </c>
      <c r="J454" s="258">
        <v>160806.71</v>
      </c>
      <c r="K454" s="258">
        <v>232476.41</v>
      </c>
      <c r="L454" s="258">
        <v>40384.54</v>
      </c>
      <c r="M454" s="258">
        <v>0</v>
      </c>
      <c r="N454" s="258">
        <v>0</v>
      </c>
      <c r="O454" s="258">
        <v>220627.88</v>
      </c>
      <c r="P454" s="258">
        <v>39014.350000000115</v>
      </c>
      <c r="Q454" s="258">
        <v>0</v>
      </c>
      <c r="R454" s="258">
        <v>39014.350000000115</v>
      </c>
      <c r="S454" s="258">
        <v>-33711.47</v>
      </c>
      <c r="T454" s="258">
        <v>10375.32</v>
      </c>
      <c r="U454" s="258">
        <v>0</v>
      </c>
      <c r="V454" s="258">
        <v>0</v>
      </c>
      <c r="W454" s="258">
        <v>1745.01</v>
      </c>
      <c r="X454" s="258">
        <v>75210.11</v>
      </c>
      <c r="Y454" s="258">
        <v>14635.93</v>
      </c>
      <c r="Z454" s="258">
        <v>98714.61</v>
      </c>
      <c r="AA454" s="258">
        <v>2271.15</v>
      </c>
      <c r="AB454" s="258">
        <v>5274.86</v>
      </c>
      <c r="AC454" s="258">
        <v>0</v>
      </c>
      <c r="AD454" s="258">
        <v>0</v>
      </c>
      <c r="AE454" s="258">
        <v>0</v>
      </c>
      <c r="AF454" s="258">
        <v>145.36000000000001</v>
      </c>
      <c r="AG454" s="258">
        <v>40384.54</v>
      </c>
      <c r="AH454" s="258">
        <v>192091.87</v>
      </c>
      <c r="AI454" s="258">
        <v>232476.41</v>
      </c>
      <c r="AJ454" s="258">
        <v>11848.529999999999</v>
      </c>
      <c r="AK454" s="258">
        <v>0</v>
      </c>
      <c r="AL454" s="258">
        <v>2002836.8300000003</v>
      </c>
      <c r="AM454" s="258">
        <v>9.6152260782072485</v>
      </c>
      <c r="AN454" s="258">
        <v>258298.93</v>
      </c>
      <c r="AO454" s="258">
        <v>0</v>
      </c>
      <c r="AP454" s="258">
        <v>1970102.27</v>
      </c>
      <c r="AQ454" s="258">
        <v>851838.17</v>
      </c>
      <c r="AR454" s="365"/>
      <c r="AS454" s="259">
        <v>44500</v>
      </c>
      <c r="AT454" s="260" t="s">
        <v>9</v>
      </c>
      <c r="AU454" s="261" t="s">
        <v>292</v>
      </c>
      <c r="AV454" s="261">
        <v>2021</v>
      </c>
      <c r="AW454" s="266" t="s">
        <v>169</v>
      </c>
      <c r="AX454" s="380">
        <v>4.2</v>
      </c>
      <c r="AY454" s="380">
        <v>4.3899999999999997</v>
      </c>
    </row>
    <row r="455" spans="1:51" x14ac:dyDescent="0.25">
      <c r="A455" s="256">
        <v>77</v>
      </c>
      <c r="B455" s="257" t="s">
        <v>195</v>
      </c>
      <c r="C455" s="258">
        <v>682.91000000000008</v>
      </c>
      <c r="D455" s="258">
        <v>0</v>
      </c>
      <c r="E455" s="258">
        <v>11106.65</v>
      </c>
      <c r="F455" s="258">
        <v>101.39</v>
      </c>
      <c r="G455" s="258">
        <v>8410.64</v>
      </c>
      <c r="H455" s="258">
        <v>-1648.12</v>
      </c>
      <c r="I455" s="258">
        <v>917777.92000000004</v>
      </c>
      <c r="J455" s="258">
        <v>110690.31</v>
      </c>
      <c r="K455" s="258">
        <v>11375.85</v>
      </c>
      <c r="L455" s="258">
        <v>269.2</v>
      </c>
      <c r="M455" s="258">
        <v>0</v>
      </c>
      <c r="N455" s="258">
        <v>0</v>
      </c>
      <c r="O455" s="258">
        <v>155.94000000000037</v>
      </c>
      <c r="P455" s="258">
        <v>-7985.06</v>
      </c>
      <c r="Q455" s="258">
        <v>-0.84</v>
      </c>
      <c r="R455" s="258">
        <v>-7985.9000000000005</v>
      </c>
      <c r="S455" s="258">
        <v>6337.78</v>
      </c>
      <c r="T455" s="258">
        <v>0</v>
      </c>
      <c r="U455" s="258">
        <v>0</v>
      </c>
      <c r="V455" s="258">
        <v>0</v>
      </c>
      <c r="W455" s="258">
        <v>0</v>
      </c>
      <c r="X455" s="258">
        <v>6573.11</v>
      </c>
      <c r="Y455" s="258">
        <v>171.59</v>
      </c>
      <c r="Z455" s="258">
        <v>52.04</v>
      </c>
      <c r="AA455" s="258">
        <v>3.41</v>
      </c>
      <c r="AB455" s="258">
        <v>0.08</v>
      </c>
      <c r="AC455" s="258">
        <v>0</v>
      </c>
      <c r="AD455" s="258">
        <v>0</v>
      </c>
      <c r="AE455" s="258">
        <v>0</v>
      </c>
      <c r="AF455" s="258">
        <v>8.2100000000000009</v>
      </c>
      <c r="AG455" s="258">
        <v>269.2</v>
      </c>
      <c r="AH455" s="258">
        <v>11106.65</v>
      </c>
      <c r="AI455" s="258">
        <v>11375.48</v>
      </c>
      <c r="AJ455" s="258">
        <v>11219.539999999999</v>
      </c>
      <c r="AK455" s="258">
        <v>0</v>
      </c>
      <c r="AL455" s="258">
        <v>906402.07000000007</v>
      </c>
      <c r="AM455" s="258">
        <v>80.677744520189705</v>
      </c>
      <c r="AN455" s="258">
        <v>86.25</v>
      </c>
      <c r="AO455" s="258">
        <v>15.14</v>
      </c>
      <c r="AP455" s="258">
        <v>527.27</v>
      </c>
      <c r="AQ455" s="258">
        <v>0.2999999999992724</v>
      </c>
      <c r="AR455" s="365"/>
      <c r="AS455" s="259">
        <v>44500</v>
      </c>
      <c r="AT455" s="260" t="s">
        <v>9</v>
      </c>
      <c r="AU455" s="261" t="s">
        <v>293</v>
      </c>
      <c r="AV455" s="261">
        <v>2021</v>
      </c>
      <c r="AW455" s="266" t="s">
        <v>196</v>
      </c>
      <c r="AX455" s="380">
        <v>4.2</v>
      </c>
      <c r="AY455" s="380">
        <v>4.3899999999999997</v>
      </c>
    </row>
    <row r="456" spans="1:51" x14ac:dyDescent="0.25">
      <c r="A456" s="256">
        <v>114</v>
      </c>
      <c r="B456" s="257" t="s">
        <v>76</v>
      </c>
      <c r="C456" s="258">
        <v>49273563.850000001</v>
      </c>
      <c r="D456" s="258">
        <v>34559139.579999998</v>
      </c>
      <c r="E456" s="258">
        <v>2306349.44</v>
      </c>
      <c r="F456" s="258">
        <v>8504187.8300000001</v>
      </c>
      <c r="G456" s="258">
        <v>8701152.1999999993</v>
      </c>
      <c r="H456" s="258">
        <v>19745.580000000002</v>
      </c>
      <c r="I456" s="258">
        <v>6072362.3300000001</v>
      </c>
      <c r="J456" s="258">
        <v>5146880.51</v>
      </c>
      <c r="K456" s="258">
        <v>4556822.88</v>
      </c>
      <c r="L456" s="258">
        <v>2250473.44</v>
      </c>
      <c r="M456" s="258">
        <v>21163655.760000002</v>
      </c>
      <c r="N456" s="258">
        <v>10996175.699999999</v>
      </c>
      <c r="O456" s="258">
        <v>30210213.23</v>
      </c>
      <c r="P456" s="258">
        <v>-32701128.99000001</v>
      </c>
      <c r="Q456" s="258">
        <v>29574485.929999966</v>
      </c>
      <c r="R456" s="258">
        <v>-3126643.0600000434</v>
      </c>
      <c r="S456" s="258">
        <v>3146388.62</v>
      </c>
      <c r="T456" s="258">
        <v>78532.479999999996</v>
      </c>
      <c r="U456" s="258">
        <v>0</v>
      </c>
      <c r="V456" s="258">
        <v>0</v>
      </c>
      <c r="W456" s="258">
        <v>0</v>
      </c>
      <c r="X456" s="258">
        <v>9747850.4499999993</v>
      </c>
      <c r="Y456" s="258">
        <v>125166.58</v>
      </c>
      <c r="Z456" s="258">
        <v>227213.19</v>
      </c>
      <c r="AA456" s="258">
        <v>3407727.98</v>
      </c>
      <c r="AB456" s="258">
        <v>23228.63</v>
      </c>
      <c r="AC456" s="258">
        <v>0</v>
      </c>
      <c r="AD456" s="258">
        <v>0</v>
      </c>
      <c r="AE456" s="258">
        <v>0</v>
      </c>
      <c r="AF456" s="258">
        <v>2896657.93</v>
      </c>
      <c r="AG456" s="258">
        <v>23414129.199999999</v>
      </c>
      <c r="AH456" s="258">
        <v>13302525.140000001</v>
      </c>
      <c r="AI456" s="258">
        <v>36711139.710000001</v>
      </c>
      <c r="AJ456" s="258">
        <v>6500926.4800000004</v>
      </c>
      <c r="AK456" s="258">
        <v>0</v>
      </c>
      <c r="AL456" s="258">
        <v>1515539.4500000002</v>
      </c>
      <c r="AM456" s="258">
        <v>1.3325868680680431</v>
      </c>
      <c r="AN456" s="258">
        <v>5977057.8100000005</v>
      </c>
      <c r="AO456" s="258">
        <v>2527130.02</v>
      </c>
      <c r="AP456" s="258">
        <v>31491790.27</v>
      </c>
      <c r="AQ456" s="258">
        <v>46987579.229999997</v>
      </c>
      <c r="AR456" s="365"/>
      <c r="AS456" s="259">
        <v>44500</v>
      </c>
      <c r="AT456" s="260" t="s">
        <v>9</v>
      </c>
      <c r="AU456" s="261" t="s">
        <v>292</v>
      </c>
      <c r="AV456" s="261">
        <v>2021</v>
      </c>
      <c r="AW456" s="266" t="s">
        <v>154</v>
      </c>
      <c r="AX456" s="380">
        <v>4.2</v>
      </c>
      <c r="AY456" s="380">
        <v>4.3899999999999997</v>
      </c>
    </row>
    <row r="457" spans="1:51" x14ac:dyDescent="0.25">
      <c r="A457" s="256">
        <v>48</v>
      </c>
      <c r="B457" s="257" t="s">
        <v>77</v>
      </c>
      <c r="C457" s="258">
        <v>1925542.29</v>
      </c>
      <c r="D457" s="258">
        <v>1153624.1599999999</v>
      </c>
      <c r="E457" s="258">
        <v>201707.91999999998</v>
      </c>
      <c r="F457" s="258">
        <v>215730.04</v>
      </c>
      <c r="G457" s="258">
        <v>1717794.8699999999</v>
      </c>
      <c r="H457" s="258">
        <v>267421.12</v>
      </c>
      <c r="I457" s="258">
        <v>131323853.92</v>
      </c>
      <c r="J457" s="258">
        <v>21447696.739999998</v>
      </c>
      <c r="K457" s="258">
        <v>3741393.88</v>
      </c>
      <c r="L457" s="258">
        <v>294600.69</v>
      </c>
      <c r="M457" s="258">
        <v>45359.81</v>
      </c>
      <c r="N457" s="258">
        <v>57355021.949999996</v>
      </c>
      <c r="O457" s="258">
        <v>43079940.109999999</v>
      </c>
      <c r="P457" s="258">
        <v>-44241546.890000001</v>
      </c>
      <c r="Q457" s="258">
        <v>41239631.109999999</v>
      </c>
      <c r="R457" s="258">
        <v>-3001915.7800000012</v>
      </c>
      <c r="S457" s="258">
        <v>3269336.9599999785</v>
      </c>
      <c r="T457" s="258">
        <v>8921510.9700000007</v>
      </c>
      <c r="U457" s="258">
        <v>0</v>
      </c>
      <c r="V457" s="258">
        <v>9800.5300000000007</v>
      </c>
      <c r="W457" s="258">
        <v>0</v>
      </c>
      <c r="X457" s="258">
        <v>133720964.92</v>
      </c>
      <c r="Y457" s="258">
        <v>15361.27</v>
      </c>
      <c r="Z457" s="258">
        <v>32525.599999999999</v>
      </c>
      <c r="AA457" s="258">
        <v>139088418.58000001</v>
      </c>
      <c r="AB457" s="258">
        <v>0</v>
      </c>
      <c r="AC457" s="258">
        <v>0</v>
      </c>
      <c r="AD457" s="258">
        <v>0</v>
      </c>
      <c r="AE457" s="258">
        <v>0</v>
      </c>
      <c r="AF457" s="258">
        <v>246634.02</v>
      </c>
      <c r="AG457" s="258">
        <v>339960.5</v>
      </c>
      <c r="AH457" s="258">
        <v>57556729.870000005</v>
      </c>
      <c r="AI457" s="258">
        <v>57893511.789999999</v>
      </c>
      <c r="AJ457" s="258">
        <v>14813571.68</v>
      </c>
      <c r="AK457" s="258">
        <v>0</v>
      </c>
      <c r="AL457" s="258">
        <v>127582460.04000001</v>
      </c>
      <c r="AM457" s="258">
        <v>35.100248231549472</v>
      </c>
      <c r="AN457" s="258">
        <v>26953.48</v>
      </c>
      <c r="AO457" s="258">
        <v>188776.57</v>
      </c>
      <c r="AP457" s="258">
        <v>1631916.9700000002</v>
      </c>
      <c r="AQ457" s="258">
        <v>43939938.950000003</v>
      </c>
      <c r="AR457" s="365"/>
      <c r="AS457" s="259">
        <v>44500</v>
      </c>
      <c r="AT457" s="260" t="s">
        <v>9</v>
      </c>
      <c r="AU457" s="261" t="s">
        <v>292</v>
      </c>
      <c r="AV457" s="261">
        <v>2021</v>
      </c>
      <c r="AW457" s="266" t="s">
        <v>163</v>
      </c>
      <c r="AX457" s="380">
        <v>4.2</v>
      </c>
      <c r="AY457" s="380">
        <v>4.3899999999999997</v>
      </c>
    </row>
    <row r="458" spans="1:51" ht="30" x14ac:dyDescent="0.25">
      <c r="A458" s="256">
        <v>120</v>
      </c>
      <c r="B458" s="257" t="s">
        <v>78</v>
      </c>
      <c r="C458" s="258">
        <v>423727</v>
      </c>
      <c r="D458" s="258">
        <v>1193035.68</v>
      </c>
      <c r="E458" s="258">
        <v>117761.85</v>
      </c>
      <c r="F458" s="258">
        <v>46100.130000000005</v>
      </c>
      <c r="G458" s="258">
        <v>946134.09000000008</v>
      </c>
      <c r="H458" s="258">
        <v>-1523593.32</v>
      </c>
      <c r="I458" s="258">
        <v>6679871.2699999996</v>
      </c>
      <c r="J458" s="258">
        <v>1542857.48</v>
      </c>
      <c r="K458" s="258">
        <v>118168.55</v>
      </c>
      <c r="L458" s="258">
        <v>406.7</v>
      </c>
      <c r="M458" s="258">
        <v>2.23</v>
      </c>
      <c r="N458" s="258">
        <v>0</v>
      </c>
      <c r="O458" s="258">
        <v>-133277.38999999998</v>
      </c>
      <c r="P458" s="258">
        <v>-1628265.51</v>
      </c>
      <c r="Q458" s="258">
        <v>-367.78999999999996</v>
      </c>
      <c r="R458" s="258">
        <v>-1628633.3</v>
      </c>
      <c r="S458" s="258">
        <v>105039.06000000006</v>
      </c>
      <c r="T458" s="258">
        <v>19846.36</v>
      </c>
      <c r="U458" s="258">
        <v>0</v>
      </c>
      <c r="V458" s="258">
        <v>0</v>
      </c>
      <c r="W458" s="258">
        <v>0</v>
      </c>
      <c r="X458" s="258">
        <v>612103.53</v>
      </c>
      <c r="Y458" s="258">
        <v>17237.48</v>
      </c>
      <c r="Z458" s="258">
        <v>35775.730000000003</v>
      </c>
      <c r="AA458" s="258">
        <v>56256.83</v>
      </c>
      <c r="AB458" s="258">
        <v>294.85000000000002</v>
      </c>
      <c r="AC458" s="258">
        <v>0</v>
      </c>
      <c r="AD458" s="258">
        <v>0</v>
      </c>
      <c r="AE458" s="258">
        <v>0</v>
      </c>
      <c r="AF458" s="258">
        <v>417345.94</v>
      </c>
      <c r="AG458" s="258">
        <v>408.93</v>
      </c>
      <c r="AH458" s="258">
        <v>117761.85</v>
      </c>
      <c r="AI458" s="258">
        <v>118170.79000000001</v>
      </c>
      <c r="AJ458" s="258">
        <v>251448.18</v>
      </c>
      <c r="AK458" s="258">
        <v>0</v>
      </c>
      <c r="AL458" s="258">
        <v>6561702.7199999997</v>
      </c>
      <c r="AM458" s="258">
        <v>56.528334061812551</v>
      </c>
      <c r="AN458" s="258">
        <v>40352.090000000004</v>
      </c>
      <c r="AO458" s="258">
        <v>5748.04</v>
      </c>
      <c r="AP458" s="258">
        <v>496464.59000000008</v>
      </c>
      <c r="AQ458" s="258">
        <v>1132495.8799999999</v>
      </c>
      <c r="AR458" s="365"/>
      <c r="AS458" s="259">
        <v>44500</v>
      </c>
      <c r="AT458" s="260" t="s">
        <v>9</v>
      </c>
      <c r="AU458" s="261" t="s">
        <v>293</v>
      </c>
      <c r="AV458" s="261">
        <v>2021</v>
      </c>
      <c r="AW458" s="266" t="s">
        <v>187</v>
      </c>
      <c r="AX458" s="380">
        <v>4.2</v>
      </c>
      <c r="AY458" s="380">
        <v>4.3899999999999997</v>
      </c>
    </row>
    <row r="459" spans="1:51" x14ac:dyDescent="0.25">
      <c r="A459" s="256">
        <v>86</v>
      </c>
      <c r="B459" s="257" t="s">
        <v>197</v>
      </c>
      <c r="C459" s="258">
        <v>169855.03</v>
      </c>
      <c r="D459" s="258">
        <v>2283.0500000000002</v>
      </c>
      <c r="E459" s="258">
        <v>153.67999999999998</v>
      </c>
      <c r="F459" s="258">
        <v>141.79</v>
      </c>
      <c r="G459" s="258">
        <v>65185.09</v>
      </c>
      <c r="H459" s="258">
        <v>90493.33</v>
      </c>
      <c r="I459" s="258">
        <v>281692.08</v>
      </c>
      <c r="J459" s="258">
        <v>57198.22</v>
      </c>
      <c r="K459" s="258">
        <v>95581.24</v>
      </c>
      <c r="L459" s="258">
        <v>95427.56</v>
      </c>
      <c r="M459" s="258">
        <v>0</v>
      </c>
      <c r="N459" s="258">
        <v>1.33</v>
      </c>
      <c r="O459" s="258">
        <v>95475.180000000008</v>
      </c>
      <c r="P459" s="258">
        <v>6769.9200000000092</v>
      </c>
      <c r="Q459" s="258">
        <v>-0.12999999999999989</v>
      </c>
      <c r="R459" s="258">
        <v>6769.7900000000091</v>
      </c>
      <c r="S459" s="258">
        <v>83723.56</v>
      </c>
      <c r="T459" s="258">
        <v>18656.2</v>
      </c>
      <c r="U459" s="258">
        <v>0</v>
      </c>
      <c r="V459" s="258">
        <v>0</v>
      </c>
      <c r="W459" s="258">
        <v>0</v>
      </c>
      <c r="X459" s="258">
        <v>70052.86</v>
      </c>
      <c r="Y459" s="258">
        <v>1330.28</v>
      </c>
      <c r="Z459" s="258">
        <v>2512.58</v>
      </c>
      <c r="AA459" s="258">
        <v>474.38</v>
      </c>
      <c r="AB459" s="258">
        <v>0.03</v>
      </c>
      <c r="AC459" s="258">
        <v>0</v>
      </c>
      <c r="AD459" s="258">
        <v>0</v>
      </c>
      <c r="AE459" s="258">
        <v>0</v>
      </c>
      <c r="AF459" s="258">
        <v>668.23</v>
      </c>
      <c r="AG459" s="258">
        <v>95427.56</v>
      </c>
      <c r="AH459" s="258">
        <v>155.01</v>
      </c>
      <c r="AI459" s="258">
        <v>95581.25</v>
      </c>
      <c r="AJ459" s="258">
        <v>106.07</v>
      </c>
      <c r="AK459" s="258">
        <v>0</v>
      </c>
      <c r="AL459" s="258">
        <v>186110.84000000003</v>
      </c>
      <c r="AM459" s="258">
        <v>2.9471482060705636</v>
      </c>
      <c r="AN459" s="258">
        <v>141.79</v>
      </c>
      <c r="AO459" s="258">
        <v>0</v>
      </c>
      <c r="AP459" s="258">
        <v>74481.139999999985</v>
      </c>
      <c r="AQ459" s="258">
        <v>2384.34</v>
      </c>
      <c r="AR459" s="365"/>
      <c r="AS459" s="259">
        <v>44500</v>
      </c>
      <c r="AT459" s="260" t="s">
        <v>9</v>
      </c>
      <c r="AU459" s="261" t="s">
        <v>292</v>
      </c>
      <c r="AV459" s="261">
        <v>2021</v>
      </c>
      <c r="AW459" s="266" t="s">
        <v>198</v>
      </c>
      <c r="AX459" s="380">
        <v>4.2</v>
      </c>
      <c r="AY459" s="380">
        <v>4.3899999999999997</v>
      </c>
    </row>
    <row r="460" spans="1:51" x14ac:dyDescent="0.25">
      <c r="A460" s="256">
        <v>100</v>
      </c>
      <c r="B460" s="257" t="s">
        <v>79</v>
      </c>
      <c r="C460" s="258">
        <v>24690883.359999999</v>
      </c>
      <c r="D460" s="258">
        <v>5985702.7999999998</v>
      </c>
      <c r="E460" s="258">
        <v>1525745.1099999999</v>
      </c>
      <c r="F460" s="258">
        <v>4568420.93</v>
      </c>
      <c r="G460" s="258">
        <v>4884150.84</v>
      </c>
      <c r="H460" s="258">
        <v>286026.57</v>
      </c>
      <c r="I460" s="258">
        <v>6096924.9900000002</v>
      </c>
      <c r="J460" s="258">
        <v>4056329.28</v>
      </c>
      <c r="K460" s="258">
        <v>4072342.74</v>
      </c>
      <c r="L460" s="258">
        <v>2546597.63</v>
      </c>
      <c r="M460" s="258">
        <v>10509240.73</v>
      </c>
      <c r="N460" s="258">
        <v>5803166.0700000003</v>
      </c>
      <c r="O460" s="258">
        <v>19943646.809999999</v>
      </c>
      <c r="P460" s="258">
        <v>-10691038.020000001</v>
      </c>
      <c r="Q460" s="258">
        <v>8970380.5599999987</v>
      </c>
      <c r="R460" s="258">
        <v>-1720657.4600000028</v>
      </c>
      <c r="S460" s="258">
        <v>2006684.0300000003</v>
      </c>
      <c r="T460" s="258">
        <v>73.05</v>
      </c>
      <c r="U460" s="258">
        <v>0</v>
      </c>
      <c r="V460" s="258">
        <v>0</v>
      </c>
      <c r="W460" s="258">
        <v>0</v>
      </c>
      <c r="X460" s="258">
        <v>4989445.07</v>
      </c>
      <c r="Y460" s="258">
        <v>92338.54</v>
      </c>
      <c r="Z460" s="258">
        <v>460412.05</v>
      </c>
      <c r="AA460" s="258">
        <v>2655.87</v>
      </c>
      <c r="AB460" s="258">
        <v>32143.99</v>
      </c>
      <c r="AC460" s="258">
        <v>0</v>
      </c>
      <c r="AD460" s="258">
        <v>0</v>
      </c>
      <c r="AE460" s="258">
        <v>0</v>
      </c>
      <c r="AF460" s="258">
        <v>2395283.64</v>
      </c>
      <c r="AG460" s="258">
        <v>13055838.359999999</v>
      </c>
      <c r="AH460" s="258">
        <v>7328911.1800000006</v>
      </c>
      <c r="AI460" s="258">
        <v>20383657.469999999</v>
      </c>
      <c r="AJ460" s="258">
        <v>440010.66</v>
      </c>
      <c r="AK460" s="258">
        <v>0</v>
      </c>
      <c r="AL460" s="258">
        <v>2024582.25</v>
      </c>
      <c r="AM460" s="258">
        <v>1.4971541884512403</v>
      </c>
      <c r="AN460" s="258">
        <v>2902985.22</v>
      </c>
      <c r="AO460" s="258">
        <v>1665435.71</v>
      </c>
      <c r="AP460" s="258">
        <v>12014858.000000002</v>
      </c>
      <c r="AQ460" s="258">
        <v>13253324.249999998</v>
      </c>
      <c r="AR460" s="365"/>
      <c r="AS460" s="259">
        <v>44500</v>
      </c>
      <c r="AT460" s="260" t="s">
        <v>9</v>
      </c>
      <c r="AU460" s="261" t="s">
        <v>292</v>
      </c>
      <c r="AV460" s="261">
        <v>2021</v>
      </c>
      <c r="AW460" s="266" t="s">
        <v>151</v>
      </c>
      <c r="AX460" s="380">
        <v>4.2</v>
      </c>
      <c r="AY460" s="380">
        <v>4.3899999999999997</v>
      </c>
    </row>
    <row r="461" spans="1:51" x14ac:dyDescent="0.25">
      <c r="A461" s="256">
        <v>12</v>
      </c>
      <c r="B461" s="257" t="s">
        <v>81</v>
      </c>
      <c r="C461" s="258">
        <v>69312641</v>
      </c>
      <c r="D461" s="258">
        <v>38634654.259999998</v>
      </c>
      <c r="E461" s="258">
        <v>13495929.710000001</v>
      </c>
      <c r="F461" s="258">
        <v>9043860.9100000001</v>
      </c>
      <c r="G461" s="258">
        <v>18178864.389999997</v>
      </c>
      <c r="H461" s="258">
        <v>39802.15</v>
      </c>
      <c r="I461" s="258">
        <v>47438107.469999999</v>
      </c>
      <c r="J461" s="258">
        <v>139101536.22999999</v>
      </c>
      <c r="K461" s="258">
        <v>34414617.509999998</v>
      </c>
      <c r="L461" s="258">
        <v>20913271.689999998</v>
      </c>
      <c r="M461" s="258">
        <v>7581150.0199999996</v>
      </c>
      <c r="N461" s="258">
        <v>2110946.56</v>
      </c>
      <c r="O461" s="258">
        <v>38305274.850000001</v>
      </c>
      <c r="P461" s="258">
        <v>-34850013.410000004</v>
      </c>
      <c r="Q461" s="258">
        <v>-9415123.7200000007</v>
      </c>
      <c r="R461" s="258">
        <v>-44265137.130000003</v>
      </c>
      <c r="S461" s="258">
        <v>44304939.269999996</v>
      </c>
      <c r="T461" s="258">
        <v>1640173.23</v>
      </c>
      <c r="U461" s="258">
        <v>0</v>
      </c>
      <c r="V461" s="258">
        <v>0</v>
      </c>
      <c r="W461" s="258">
        <v>0</v>
      </c>
      <c r="X461" s="258">
        <v>161889212.74000001</v>
      </c>
      <c r="Y461" s="258">
        <v>363921.33</v>
      </c>
      <c r="Z461" s="258">
        <v>105660445.97</v>
      </c>
      <c r="AA461" s="258">
        <v>1778301.88</v>
      </c>
      <c r="AB461" s="258">
        <v>14122.02</v>
      </c>
      <c r="AC461" s="258">
        <v>0</v>
      </c>
      <c r="AD461" s="258">
        <v>0</v>
      </c>
      <c r="AE461" s="258">
        <v>0</v>
      </c>
      <c r="AF461" s="258">
        <v>11407655.5</v>
      </c>
      <c r="AG461" s="258">
        <v>28494421.709999997</v>
      </c>
      <c r="AH461" s="258">
        <v>15606876.27</v>
      </c>
      <c r="AI461" s="258">
        <v>44046845.080000006</v>
      </c>
      <c r="AJ461" s="258">
        <v>5746570.8499999996</v>
      </c>
      <c r="AK461" s="258">
        <v>5000.62</v>
      </c>
      <c r="AL461" s="258">
        <v>13023489.960000001</v>
      </c>
      <c r="AM461" s="258">
        <v>1.3784290194774274</v>
      </c>
      <c r="AN461" s="258">
        <v>5800229.5499999998</v>
      </c>
      <c r="AO461" s="258">
        <v>3243631.36</v>
      </c>
      <c r="AP461" s="258">
        <v>44976895.569999993</v>
      </c>
      <c r="AQ461" s="258">
        <v>52604183.68</v>
      </c>
      <c r="AR461" s="365"/>
      <c r="AS461" s="259">
        <v>44500</v>
      </c>
      <c r="AT461" s="260" t="s">
        <v>9</v>
      </c>
      <c r="AU461" s="261" t="s">
        <v>292</v>
      </c>
      <c r="AV461" s="261">
        <v>2021</v>
      </c>
      <c r="AW461" s="266" t="s">
        <v>152</v>
      </c>
      <c r="AX461" s="380">
        <v>4.2</v>
      </c>
      <c r="AY461" s="380">
        <v>4.3899999999999997</v>
      </c>
    </row>
    <row r="462" spans="1:51" x14ac:dyDescent="0.25">
      <c r="A462" s="256">
        <v>74</v>
      </c>
      <c r="B462" s="257" t="s">
        <v>82</v>
      </c>
      <c r="C462" s="258">
        <v>340215231.98999995</v>
      </c>
      <c r="D462" s="258">
        <v>283768795.61000001</v>
      </c>
      <c r="E462" s="258">
        <v>6817778.5600000005</v>
      </c>
      <c r="F462" s="258">
        <v>42715433.530000001</v>
      </c>
      <c r="G462" s="258">
        <v>43989379.449999996</v>
      </c>
      <c r="H462" s="258">
        <v>363389.48</v>
      </c>
      <c r="I462" s="258">
        <v>131608568.45999999</v>
      </c>
      <c r="J462" s="258">
        <v>127585491.51000001</v>
      </c>
      <c r="K462" s="258">
        <v>165084488.97999999</v>
      </c>
      <c r="L462" s="258">
        <v>45644903.910000004</v>
      </c>
      <c r="M462" s="258">
        <v>51958097.229999997</v>
      </c>
      <c r="N462" s="258">
        <v>97554977.5</v>
      </c>
      <c r="O462" s="258">
        <v>175392579.15000001</v>
      </c>
      <c r="P462" s="258">
        <v>-205650955.75000003</v>
      </c>
      <c r="Q462" s="258">
        <v>182588234.48999998</v>
      </c>
      <c r="R462" s="258">
        <v>-23062721.26000005</v>
      </c>
      <c r="S462" s="258">
        <v>23426110.659999996</v>
      </c>
      <c r="T462" s="258">
        <v>822934.26</v>
      </c>
      <c r="U462" s="258">
        <v>0</v>
      </c>
      <c r="V462" s="258">
        <v>0</v>
      </c>
      <c r="W462" s="258">
        <v>2878090</v>
      </c>
      <c r="X462" s="258">
        <v>162692042.19999999</v>
      </c>
      <c r="Y462" s="258">
        <v>594858.86</v>
      </c>
      <c r="Z462" s="258">
        <v>3775148.7</v>
      </c>
      <c r="AA462" s="258">
        <v>72098275.159999996</v>
      </c>
      <c r="AB462" s="258">
        <v>49178.66</v>
      </c>
      <c r="AC462" s="258">
        <v>0</v>
      </c>
      <c r="AD462" s="258">
        <v>0</v>
      </c>
      <c r="AE462" s="258">
        <v>2523921.39</v>
      </c>
      <c r="AF462" s="258">
        <v>63925573.030000001</v>
      </c>
      <c r="AG462" s="258">
        <v>97603001.140000001</v>
      </c>
      <c r="AH462" s="258">
        <v>104372756.06</v>
      </c>
      <c r="AI462" s="258">
        <v>201777899.12</v>
      </c>
      <c r="AJ462" s="258">
        <v>26406382</v>
      </c>
      <c r="AK462" s="258">
        <v>21062.03</v>
      </c>
      <c r="AL462" s="258">
        <v>-33475920.519999996</v>
      </c>
      <c r="AM462" s="258">
        <v>0.79721946788074316</v>
      </c>
      <c r="AN462" s="258">
        <v>33522643.489999998</v>
      </c>
      <c r="AO462" s="258">
        <v>9192790.0399999991</v>
      </c>
      <c r="AP462" s="258">
        <v>263771071.23000002</v>
      </c>
      <c r="AQ462" s="258">
        <v>382717213.99999994</v>
      </c>
      <c r="AR462" s="365"/>
      <c r="AS462" s="259">
        <v>44500</v>
      </c>
      <c r="AT462" s="260" t="s">
        <v>9</v>
      </c>
      <c r="AU462" s="261" t="s">
        <v>292</v>
      </c>
      <c r="AV462" s="261">
        <v>2021</v>
      </c>
      <c r="AW462" s="266" t="s">
        <v>148</v>
      </c>
      <c r="AX462" s="380">
        <v>4.2</v>
      </c>
      <c r="AY462" s="380">
        <v>4.3899999999999997</v>
      </c>
    </row>
    <row r="463" spans="1:51" x14ac:dyDescent="0.25">
      <c r="A463" s="256">
        <v>71</v>
      </c>
      <c r="B463" s="257" t="s">
        <v>83</v>
      </c>
      <c r="C463" s="258">
        <v>16799455.050000001</v>
      </c>
      <c r="D463" s="258">
        <v>18637367.5</v>
      </c>
      <c r="E463" s="258">
        <v>5298507.1100000003</v>
      </c>
      <c r="F463" s="258">
        <v>33.85</v>
      </c>
      <c r="G463" s="258">
        <v>2654736.21</v>
      </c>
      <c r="H463" s="258">
        <v>-23784979.030000001</v>
      </c>
      <c r="I463" s="258">
        <v>13405791.5</v>
      </c>
      <c r="J463" s="258">
        <v>10424.299999999999</v>
      </c>
      <c r="K463" s="258">
        <v>5437214.0499999998</v>
      </c>
      <c r="L463" s="258">
        <v>138706.94</v>
      </c>
      <c r="M463" s="258">
        <v>1783350.08</v>
      </c>
      <c r="N463" s="258">
        <v>2476402.77</v>
      </c>
      <c r="O463" s="258">
        <v>7988480.5400000028</v>
      </c>
      <c r="P463" s="258">
        <v>-12481163.049999999</v>
      </c>
      <c r="Q463" s="258">
        <v>-11399751.48</v>
      </c>
      <c r="R463" s="258">
        <v>-23880914.530000001</v>
      </c>
      <c r="S463" s="258">
        <v>95935.5</v>
      </c>
      <c r="T463" s="258">
        <v>0</v>
      </c>
      <c r="U463" s="258">
        <v>0</v>
      </c>
      <c r="V463" s="258">
        <v>0</v>
      </c>
      <c r="W463" s="258">
        <v>0</v>
      </c>
      <c r="X463" s="258">
        <v>150114.59</v>
      </c>
      <c r="Y463" s="258">
        <v>54178.29</v>
      </c>
      <c r="Z463" s="258">
        <v>0.8</v>
      </c>
      <c r="AA463" s="258">
        <v>0</v>
      </c>
      <c r="AB463" s="258">
        <v>0</v>
      </c>
      <c r="AC463" s="258">
        <v>0</v>
      </c>
      <c r="AD463" s="258">
        <v>0</v>
      </c>
      <c r="AE463" s="258">
        <v>0</v>
      </c>
      <c r="AF463" s="258">
        <v>0</v>
      </c>
      <c r="AG463" s="258">
        <v>1922057.02</v>
      </c>
      <c r="AH463" s="258">
        <v>7774909.8799999999</v>
      </c>
      <c r="AI463" s="258">
        <v>9696941.9200000018</v>
      </c>
      <c r="AJ463" s="258">
        <v>1708461.38</v>
      </c>
      <c r="AK463" s="258">
        <v>0</v>
      </c>
      <c r="AL463" s="258">
        <v>7968577.4500000002</v>
      </c>
      <c r="AM463" s="258">
        <v>2.4655625797921275</v>
      </c>
      <c r="AN463" s="258">
        <v>33.85</v>
      </c>
      <c r="AO463" s="258">
        <v>0</v>
      </c>
      <c r="AP463" s="258">
        <v>16580961.050000001</v>
      </c>
      <c r="AQ463" s="258">
        <v>26407354.049999997</v>
      </c>
      <c r="AR463" s="365"/>
      <c r="AS463" s="259">
        <v>44500</v>
      </c>
      <c r="AT463" s="260" t="s">
        <v>9</v>
      </c>
      <c r="AU463" s="261" t="s">
        <v>293</v>
      </c>
      <c r="AV463" s="261">
        <v>2021</v>
      </c>
      <c r="AW463" s="266" t="s">
        <v>161</v>
      </c>
      <c r="AX463" s="380">
        <v>4.2</v>
      </c>
      <c r="AY463" s="380">
        <v>4.3899999999999997</v>
      </c>
    </row>
    <row r="464" spans="1:51" x14ac:dyDescent="0.25">
      <c r="A464" s="256">
        <v>91</v>
      </c>
      <c r="B464" s="257" t="s">
        <v>106</v>
      </c>
      <c r="C464" s="258">
        <v>787565.8</v>
      </c>
      <c r="D464" s="258">
        <v>17638.97</v>
      </c>
      <c r="E464" s="258">
        <v>9914.99</v>
      </c>
      <c r="F464" s="258">
        <v>25034.649999999998</v>
      </c>
      <c r="G464" s="258">
        <v>1375503.28</v>
      </c>
      <c r="H464" s="258">
        <v>-5677796.2699999996</v>
      </c>
      <c r="I464" s="258">
        <v>65823327.18</v>
      </c>
      <c r="J464" s="258">
        <v>12150412.65</v>
      </c>
      <c r="K464" s="258">
        <v>73660.61</v>
      </c>
      <c r="L464" s="258">
        <v>63299.28</v>
      </c>
      <c r="M464" s="258">
        <v>0</v>
      </c>
      <c r="N464" s="258">
        <v>1751867.92</v>
      </c>
      <c r="O464" s="258">
        <v>1466831.0400000003</v>
      </c>
      <c r="P464" s="258">
        <v>-2097442.14</v>
      </c>
      <c r="Q464" s="258">
        <v>1626360</v>
      </c>
      <c r="R464" s="258">
        <v>-471082.14000000013</v>
      </c>
      <c r="S464" s="258">
        <v>-5206714.1499999994</v>
      </c>
      <c r="T464" s="258">
        <v>84.82</v>
      </c>
      <c r="U464" s="258">
        <v>0</v>
      </c>
      <c r="V464" s="258">
        <v>0</v>
      </c>
      <c r="W464" s="258">
        <v>0</v>
      </c>
      <c r="X464" s="258">
        <v>214341.5</v>
      </c>
      <c r="Y464" s="258">
        <v>10039.64</v>
      </c>
      <c r="Z464" s="258">
        <v>1501480.44</v>
      </c>
      <c r="AA464" s="258">
        <v>1211587.3500000001</v>
      </c>
      <c r="AB464" s="258">
        <v>2531134.7599999998</v>
      </c>
      <c r="AC464" s="258">
        <v>0</v>
      </c>
      <c r="AD464" s="258">
        <v>0</v>
      </c>
      <c r="AE464" s="258">
        <v>0</v>
      </c>
      <c r="AF464" s="258">
        <v>166898.28</v>
      </c>
      <c r="AG464" s="258">
        <v>63299.28</v>
      </c>
      <c r="AH464" s="258">
        <v>1761782.91</v>
      </c>
      <c r="AI464" s="258">
        <v>1825050.9400000002</v>
      </c>
      <c r="AJ464" s="258">
        <v>358219.89999999997</v>
      </c>
      <c r="AK464" s="258">
        <v>0</v>
      </c>
      <c r="AL464" s="258">
        <v>65749666.57</v>
      </c>
      <c r="AM464" s="258">
        <v>893.60279775038521</v>
      </c>
      <c r="AN464" s="258">
        <v>25034.649999999998</v>
      </c>
      <c r="AO464" s="258">
        <v>0</v>
      </c>
      <c r="AP464" s="258">
        <v>726216.57000000007</v>
      </c>
      <c r="AQ464" s="258">
        <v>1423120.7800000003</v>
      </c>
      <c r="AR464" s="365"/>
      <c r="AS464" s="259">
        <v>44500</v>
      </c>
      <c r="AT464" s="260" t="s">
        <v>9</v>
      </c>
      <c r="AU464" s="261" t="s">
        <v>293</v>
      </c>
      <c r="AV464" s="261">
        <v>2021</v>
      </c>
      <c r="AW464" s="266" t="s">
        <v>192</v>
      </c>
      <c r="AX464" s="380">
        <v>4.2</v>
      </c>
      <c r="AY464" s="380">
        <v>4.3899999999999997</v>
      </c>
    </row>
    <row r="465" spans="1:51" x14ac:dyDescent="0.25">
      <c r="A465" s="256">
        <v>73</v>
      </c>
      <c r="B465" s="257" t="s">
        <v>84</v>
      </c>
      <c r="C465" s="258">
        <v>0</v>
      </c>
      <c r="D465" s="258">
        <v>-57636</v>
      </c>
      <c r="E465" s="258">
        <v>0</v>
      </c>
      <c r="F465" s="258">
        <v>0</v>
      </c>
      <c r="G465" s="258">
        <v>430586.76</v>
      </c>
      <c r="H465" s="258">
        <v>-1019295.02</v>
      </c>
      <c r="I465" s="258">
        <v>22398.31</v>
      </c>
      <c r="J465" s="258">
        <v>169445.81</v>
      </c>
      <c r="K465" s="258">
        <v>0</v>
      </c>
      <c r="L465" s="258">
        <v>0</v>
      </c>
      <c r="M465" s="258">
        <v>0</v>
      </c>
      <c r="N465" s="258">
        <v>0.01</v>
      </c>
      <c r="O465" s="258">
        <v>-1427.86</v>
      </c>
      <c r="P465" s="258">
        <v>-371522.9</v>
      </c>
      <c r="Q465" s="258">
        <v>-49885.38</v>
      </c>
      <c r="R465" s="258">
        <v>-421408.28</v>
      </c>
      <c r="S465" s="258">
        <v>-597886.76</v>
      </c>
      <c r="T465" s="258">
        <v>18090.150000000001</v>
      </c>
      <c r="U465" s="258">
        <v>0</v>
      </c>
      <c r="V465" s="258">
        <v>0</v>
      </c>
      <c r="W465" s="258">
        <v>0</v>
      </c>
      <c r="X465" s="258">
        <v>413531.7</v>
      </c>
      <c r="Y465" s="258">
        <v>8787.48</v>
      </c>
      <c r="Z465" s="258">
        <v>44.8</v>
      </c>
      <c r="AA465" s="258">
        <v>156.16</v>
      </c>
      <c r="AB465" s="258">
        <v>9.81</v>
      </c>
      <c r="AC465" s="258">
        <v>0</v>
      </c>
      <c r="AD465" s="258">
        <v>0</v>
      </c>
      <c r="AE465" s="258">
        <v>0</v>
      </c>
      <c r="AF465" s="258">
        <v>1020510.36</v>
      </c>
      <c r="AG465" s="258">
        <v>0</v>
      </c>
      <c r="AH465" s="258">
        <v>0.01</v>
      </c>
      <c r="AI465" s="258">
        <v>0.01</v>
      </c>
      <c r="AJ465" s="258">
        <v>1427.87</v>
      </c>
      <c r="AK465" s="258">
        <v>0</v>
      </c>
      <c r="AL465" s="258">
        <v>22398.31</v>
      </c>
      <c r="AM465" s="256"/>
      <c r="AN465" s="258">
        <v>0</v>
      </c>
      <c r="AO465" s="258">
        <v>0</v>
      </c>
      <c r="AP465" s="258">
        <v>1427.87</v>
      </c>
      <c r="AQ465" s="258">
        <v>-57635.99</v>
      </c>
      <c r="AR465" s="365"/>
      <c r="AS465" s="259">
        <v>44500</v>
      </c>
      <c r="AT465" s="260" t="s">
        <v>9</v>
      </c>
      <c r="AU465" s="261" t="s">
        <v>293</v>
      </c>
      <c r="AV465" s="261">
        <v>2021</v>
      </c>
      <c r="AW465" s="266" t="s">
        <v>190</v>
      </c>
      <c r="AX465" s="380">
        <v>4.2</v>
      </c>
      <c r="AY465" s="380">
        <v>4.3899999999999997</v>
      </c>
    </row>
    <row r="466" spans="1:51" x14ac:dyDescent="0.25">
      <c r="A466" s="256">
        <v>46</v>
      </c>
      <c r="B466" s="257" t="s">
        <v>85</v>
      </c>
      <c r="C466" s="258">
        <v>2863443.88</v>
      </c>
      <c r="D466" s="258">
        <v>1315844.0099999998</v>
      </c>
      <c r="E466" s="258">
        <v>647397</v>
      </c>
      <c r="F466" s="258">
        <v>596145.47</v>
      </c>
      <c r="G466" s="258">
        <v>924066.02</v>
      </c>
      <c r="H466" s="258">
        <v>39493.08</v>
      </c>
      <c r="I466" s="258">
        <v>8913620.4000000004</v>
      </c>
      <c r="J466" s="258">
        <v>2356397.17</v>
      </c>
      <c r="K466" s="258">
        <v>2144690.61</v>
      </c>
      <c r="L466" s="258">
        <v>1497292.24</v>
      </c>
      <c r="M466" s="258">
        <v>44264</v>
      </c>
      <c r="N466" s="258">
        <v>0</v>
      </c>
      <c r="O466" s="258">
        <v>1831518.42</v>
      </c>
      <c r="P466" s="258">
        <v>-1804130.04</v>
      </c>
      <c r="Q466" s="258">
        <v>-43000.820000000007</v>
      </c>
      <c r="R466" s="258">
        <v>-1847130.86</v>
      </c>
      <c r="S466" s="258">
        <v>1886623.94</v>
      </c>
      <c r="T466" s="258">
        <v>440429.28</v>
      </c>
      <c r="U466" s="258">
        <v>0</v>
      </c>
      <c r="V466" s="258">
        <v>0</v>
      </c>
      <c r="W466" s="258">
        <v>0</v>
      </c>
      <c r="X466" s="258">
        <v>1480785.51</v>
      </c>
      <c r="Y466" s="258">
        <v>18858.490000000002</v>
      </c>
      <c r="Z466" s="258">
        <v>4643.3500000000004</v>
      </c>
      <c r="AA466" s="258">
        <v>5687.97</v>
      </c>
      <c r="AB466" s="258">
        <v>5400.98</v>
      </c>
      <c r="AC466" s="258">
        <v>0</v>
      </c>
      <c r="AD466" s="258">
        <v>0</v>
      </c>
      <c r="AE466" s="258">
        <v>0</v>
      </c>
      <c r="AF466" s="258">
        <v>0.06</v>
      </c>
      <c r="AG466" s="258">
        <v>1541556.24</v>
      </c>
      <c r="AH466" s="258">
        <v>647397</v>
      </c>
      <c r="AI466" s="258">
        <v>2188400.27</v>
      </c>
      <c r="AJ466" s="258">
        <v>356881.85</v>
      </c>
      <c r="AK466" s="258">
        <v>0</v>
      </c>
      <c r="AL466" s="258">
        <v>6768929.790000001</v>
      </c>
      <c r="AM466" s="258">
        <v>4.1561334574034436</v>
      </c>
      <c r="AN466" s="258">
        <v>369642.86</v>
      </c>
      <c r="AO466" s="258">
        <v>226502.61</v>
      </c>
      <c r="AP466" s="258">
        <v>1557648.4000000004</v>
      </c>
      <c r="AQ466" s="258">
        <v>1841566.9499999997</v>
      </c>
      <c r="AR466" s="365"/>
      <c r="AS466" s="259">
        <v>44500</v>
      </c>
      <c r="AT466" s="260" t="s">
        <v>9</v>
      </c>
      <c r="AU466" s="261" t="s">
        <v>292</v>
      </c>
      <c r="AV466" s="261">
        <v>2021</v>
      </c>
      <c r="AW466" s="266" t="s">
        <v>176</v>
      </c>
      <c r="AX466" s="380">
        <v>4.2</v>
      </c>
      <c r="AY466" s="380">
        <v>4.3899999999999997</v>
      </c>
    </row>
    <row r="467" spans="1:51" x14ac:dyDescent="0.25">
      <c r="A467" s="256">
        <v>51</v>
      </c>
      <c r="B467" s="257" t="s">
        <v>86</v>
      </c>
      <c r="C467" s="258">
        <v>2894175.18</v>
      </c>
      <c r="D467" s="258">
        <v>575246.09</v>
      </c>
      <c r="E467" s="258">
        <v>2131445.4300000002</v>
      </c>
      <c r="F467" s="258">
        <v>426129.23</v>
      </c>
      <c r="G467" s="258">
        <v>2592047.71</v>
      </c>
      <c r="H467" s="258">
        <v>1014499.29</v>
      </c>
      <c r="I467" s="258">
        <v>10132470.810000001</v>
      </c>
      <c r="J467" s="258">
        <v>25249986.120000001</v>
      </c>
      <c r="K467" s="258">
        <v>3204174.02</v>
      </c>
      <c r="L467" s="258">
        <v>1072728.5899999999</v>
      </c>
      <c r="M467" s="258">
        <v>0</v>
      </c>
      <c r="N467" s="258">
        <v>0</v>
      </c>
      <c r="O467" s="258">
        <v>2495856.8499999996</v>
      </c>
      <c r="P467" s="258">
        <v>-3195104.7</v>
      </c>
      <c r="Q467" s="258">
        <v>-175730.81999999998</v>
      </c>
      <c r="R467" s="258">
        <v>-3370835.52</v>
      </c>
      <c r="S467" s="258">
        <v>4385334.8000000007</v>
      </c>
      <c r="T467" s="258">
        <v>48385.32</v>
      </c>
      <c r="U467" s="258">
        <v>0</v>
      </c>
      <c r="V467" s="258">
        <v>0</v>
      </c>
      <c r="W467" s="258">
        <v>0</v>
      </c>
      <c r="X467" s="258">
        <v>21056289.870000001</v>
      </c>
      <c r="Y467" s="258">
        <v>39268.43</v>
      </c>
      <c r="Z467" s="258">
        <v>58360.22</v>
      </c>
      <c r="AA467" s="258">
        <v>2843194.86</v>
      </c>
      <c r="AB467" s="258">
        <v>6663.58</v>
      </c>
      <c r="AC467" s="258">
        <v>0</v>
      </c>
      <c r="AD467" s="258">
        <v>0</v>
      </c>
      <c r="AE467" s="258">
        <v>0</v>
      </c>
      <c r="AF467" s="258">
        <v>13771853.300000001</v>
      </c>
      <c r="AG467" s="258">
        <v>1072728.5899999999</v>
      </c>
      <c r="AH467" s="258">
        <v>2131445.4300000002</v>
      </c>
      <c r="AI467" s="258">
        <v>3204044.9899999998</v>
      </c>
      <c r="AJ467" s="258">
        <v>708188.14</v>
      </c>
      <c r="AK467" s="258">
        <v>0</v>
      </c>
      <c r="AL467" s="258">
        <v>6928296.790000001</v>
      </c>
      <c r="AM467" s="258">
        <v>3.1622723194041753</v>
      </c>
      <c r="AN467" s="258">
        <v>251317.65999999997</v>
      </c>
      <c r="AO467" s="258">
        <v>174811.57</v>
      </c>
      <c r="AP467" s="258">
        <v>2035253.4000000001</v>
      </c>
      <c r="AQ467" s="258">
        <v>2212181.1600000006</v>
      </c>
      <c r="AR467" s="365"/>
      <c r="AS467" s="259">
        <v>44500</v>
      </c>
      <c r="AT467" s="260" t="s">
        <v>9</v>
      </c>
      <c r="AU467" s="261" t="s">
        <v>292</v>
      </c>
      <c r="AV467" s="261">
        <v>2021</v>
      </c>
      <c r="AW467" s="266" t="s">
        <v>179</v>
      </c>
      <c r="AX467" s="380">
        <v>4.2</v>
      </c>
      <c r="AY467" s="380">
        <v>4.3899999999999997</v>
      </c>
    </row>
    <row r="468" spans="1:51" x14ac:dyDescent="0.25">
      <c r="A468" s="256">
        <v>117</v>
      </c>
      <c r="B468" s="257" t="s">
        <v>87</v>
      </c>
      <c r="C468" s="258">
        <v>59712351.449999996</v>
      </c>
      <c r="D468" s="258">
        <v>29170327.009999998</v>
      </c>
      <c r="E468" s="258">
        <v>4803424.0600000005</v>
      </c>
      <c r="F468" s="258">
        <v>7001631.75</v>
      </c>
      <c r="G468" s="258">
        <v>15979238.289999999</v>
      </c>
      <c r="H468" s="258">
        <v>61.35</v>
      </c>
      <c r="I468" s="258">
        <v>15104908.699999999</v>
      </c>
      <c r="J468" s="258">
        <v>9096960.1799999997</v>
      </c>
      <c r="K468" s="258">
        <v>9578149.3800000008</v>
      </c>
      <c r="L468" s="258">
        <v>4774725.32</v>
      </c>
      <c r="M468" s="258">
        <v>15868378.42</v>
      </c>
      <c r="N468" s="258">
        <v>20937820.279999997</v>
      </c>
      <c r="O468" s="258">
        <v>38099802.599999994</v>
      </c>
      <c r="P468" s="258">
        <v>-30538648.199999999</v>
      </c>
      <c r="Q468" s="258">
        <v>26427667.149999991</v>
      </c>
      <c r="R468" s="258">
        <v>-4110981.0500000082</v>
      </c>
      <c r="S468" s="258">
        <v>4111042.4000000004</v>
      </c>
      <c r="T468" s="258">
        <v>4355.17</v>
      </c>
      <c r="U468" s="258">
        <v>0</v>
      </c>
      <c r="V468" s="258">
        <v>0</v>
      </c>
      <c r="W468" s="258">
        <v>101642.21</v>
      </c>
      <c r="X468" s="258">
        <v>11088787.189999999</v>
      </c>
      <c r="Y468" s="258">
        <v>159088.57</v>
      </c>
      <c r="Z468" s="258">
        <v>1203677.83</v>
      </c>
      <c r="AA468" s="258">
        <v>1099449.95</v>
      </c>
      <c r="AB468" s="258">
        <v>57627.01</v>
      </c>
      <c r="AC468" s="258">
        <v>0</v>
      </c>
      <c r="AD468" s="258">
        <v>0</v>
      </c>
      <c r="AE468" s="258">
        <v>0</v>
      </c>
      <c r="AF468" s="258">
        <v>4563898.8099999996</v>
      </c>
      <c r="AG468" s="258">
        <v>20643103.740000002</v>
      </c>
      <c r="AH468" s="258">
        <v>25741244.34</v>
      </c>
      <c r="AI468" s="258">
        <v>46383324.289999999</v>
      </c>
      <c r="AJ468" s="258">
        <v>8368848.5500000007</v>
      </c>
      <c r="AK468" s="258">
        <v>85326.86</v>
      </c>
      <c r="AL468" s="258">
        <v>5526759.3199999984</v>
      </c>
      <c r="AM468" s="258">
        <v>1.577017448855031</v>
      </c>
      <c r="AN468" s="258">
        <v>6659474.7699999996</v>
      </c>
      <c r="AO468" s="258">
        <v>342156.98</v>
      </c>
      <c r="AP468" s="258">
        <v>45238900.079999998</v>
      </c>
      <c r="AQ468" s="258">
        <v>52796678.240000002</v>
      </c>
      <c r="AR468" s="365"/>
      <c r="AS468" s="259">
        <v>44500</v>
      </c>
      <c r="AT468" s="260" t="s">
        <v>9</v>
      </c>
      <c r="AU468" s="261" t="s">
        <v>292</v>
      </c>
      <c r="AV468" s="261">
        <v>2021</v>
      </c>
      <c r="AW468" s="266" t="s">
        <v>155</v>
      </c>
      <c r="AX468" s="380">
        <v>4.2</v>
      </c>
      <c r="AY468" s="380">
        <v>4.3899999999999997</v>
      </c>
    </row>
    <row r="469" spans="1:51" x14ac:dyDescent="0.25">
      <c r="A469" s="256">
        <v>78</v>
      </c>
      <c r="B469" s="257" t="s">
        <v>88</v>
      </c>
      <c r="C469" s="258">
        <v>304565.37</v>
      </c>
      <c r="D469" s="258">
        <v>-7624.1</v>
      </c>
      <c r="E469" s="258">
        <v>6.57</v>
      </c>
      <c r="F469" s="258">
        <v>45123.21</v>
      </c>
      <c r="G469" s="258">
        <v>260206.42</v>
      </c>
      <c r="H469" s="258">
        <v>76894.67</v>
      </c>
      <c r="I469" s="258">
        <v>1311712.1299999999</v>
      </c>
      <c r="J469" s="258">
        <v>238873.84</v>
      </c>
      <c r="K469" s="258">
        <v>16238.94</v>
      </c>
      <c r="L469" s="258">
        <v>16232.37</v>
      </c>
      <c r="M469" s="258">
        <v>174437.55</v>
      </c>
      <c r="N469" s="258">
        <v>0.2</v>
      </c>
      <c r="O469" s="258">
        <v>158670.27999999997</v>
      </c>
      <c r="P469" s="258">
        <v>-151810.44000000003</v>
      </c>
      <c r="Q469" s="258">
        <v>-23234.749999999967</v>
      </c>
      <c r="R469" s="258">
        <v>-175045.19</v>
      </c>
      <c r="S469" s="258">
        <v>251939.84</v>
      </c>
      <c r="T469" s="258">
        <v>97161.15</v>
      </c>
      <c r="U469" s="258">
        <v>31.87</v>
      </c>
      <c r="V469" s="258">
        <v>0</v>
      </c>
      <c r="W469" s="258">
        <v>0</v>
      </c>
      <c r="X469" s="258">
        <v>168859.03</v>
      </c>
      <c r="Y469" s="258">
        <v>5128.16</v>
      </c>
      <c r="Z469" s="258">
        <v>7241.52</v>
      </c>
      <c r="AA469" s="258">
        <v>1233.8900000000001</v>
      </c>
      <c r="AB469" s="258">
        <v>25.43</v>
      </c>
      <c r="AC469" s="258">
        <v>0</v>
      </c>
      <c r="AD469" s="258">
        <v>0</v>
      </c>
      <c r="AE469" s="258">
        <v>0</v>
      </c>
      <c r="AF469" s="258">
        <v>483.21</v>
      </c>
      <c r="AG469" s="258">
        <v>190669.91999999998</v>
      </c>
      <c r="AH469" s="258">
        <v>6.7700000000000005</v>
      </c>
      <c r="AI469" s="258">
        <v>190665.66999999998</v>
      </c>
      <c r="AJ469" s="258">
        <v>31995.39</v>
      </c>
      <c r="AK469" s="258">
        <v>0</v>
      </c>
      <c r="AL469" s="258">
        <v>1295473.19</v>
      </c>
      <c r="AM469" s="258">
        <v>80.775723661766094</v>
      </c>
      <c r="AN469" s="258">
        <v>38046.590000000004</v>
      </c>
      <c r="AO469" s="258">
        <v>7076.62</v>
      </c>
      <c r="AP469" s="258">
        <v>145900.72</v>
      </c>
      <c r="AQ469" s="258">
        <v>-7618.47</v>
      </c>
      <c r="AR469" s="365"/>
      <c r="AS469" s="259">
        <v>44500</v>
      </c>
      <c r="AT469" s="260" t="s">
        <v>9</v>
      </c>
      <c r="AU469" s="261" t="s">
        <v>292</v>
      </c>
      <c r="AV469" s="261">
        <v>2021</v>
      </c>
      <c r="AW469" s="266" t="s">
        <v>185</v>
      </c>
      <c r="AX469" s="380">
        <v>4.2</v>
      </c>
      <c r="AY469" s="380">
        <v>4.3899999999999997</v>
      </c>
    </row>
    <row r="470" spans="1:51" x14ac:dyDescent="0.25">
      <c r="A470" s="256">
        <v>80</v>
      </c>
      <c r="B470" s="257" t="s">
        <v>89</v>
      </c>
      <c r="C470" s="258">
        <v>146479980.16</v>
      </c>
      <c r="D470" s="258">
        <v>81273609.920000017</v>
      </c>
      <c r="E470" s="258">
        <v>13273481.85</v>
      </c>
      <c r="F470" s="258">
        <v>15329944.219999999</v>
      </c>
      <c r="G470" s="258">
        <v>37056228.07</v>
      </c>
      <c r="H470" s="258">
        <v>11916.67</v>
      </c>
      <c r="I470" s="258">
        <v>55226390.920000002</v>
      </c>
      <c r="J470" s="258">
        <v>20254810.280000001</v>
      </c>
      <c r="K470" s="258">
        <v>22023630.690000001</v>
      </c>
      <c r="L470" s="258">
        <v>8750148.8399999999</v>
      </c>
      <c r="M470" s="258">
        <v>30496548.710000001</v>
      </c>
      <c r="N470" s="258">
        <v>329309458.54000002</v>
      </c>
      <c r="O470" s="258">
        <v>304835113.70000005</v>
      </c>
      <c r="P470" s="258">
        <v>-292014915.75</v>
      </c>
      <c r="Q470" s="258">
        <v>279087478.46999997</v>
      </c>
      <c r="R470" s="258">
        <v>-12927437.280000031</v>
      </c>
      <c r="S470" s="258">
        <v>12939354.579999998</v>
      </c>
      <c r="T470" s="258">
        <v>13718.62</v>
      </c>
      <c r="U470" s="258">
        <v>0</v>
      </c>
      <c r="V470" s="258">
        <v>0</v>
      </c>
      <c r="W470" s="258">
        <v>429683.53</v>
      </c>
      <c r="X470" s="258">
        <v>55402876.649999999</v>
      </c>
      <c r="Y470" s="258">
        <v>511871.86</v>
      </c>
      <c r="Z470" s="258">
        <v>3265438.69</v>
      </c>
      <c r="AA470" s="258">
        <v>28253962.800000001</v>
      </c>
      <c r="AB470" s="258">
        <v>163168.19</v>
      </c>
      <c r="AC470" s="258">
        <v>0</v>
      </c>
      <c r="AD470" s="258">
        <v>0</v>
      </c>
      <c r="AE470" s="258">
        <v>0</v>
      </c>
      <c r="AF470" s="258">
        <v>10712482.68</v>
      </c>
      <c r="AG470" s="258">
        <v>39246697.550000004</v>
      </c>
      <c r="AH470" s="258">
        <v>342582940.39000005</v>
      </c>
      <c r="AI470" s="258">
        <v>381811932.45000005</v>
      </c>
      <c r="AJ470" s="258">
        <v>76976818.75</v>
      </c>
      <c r="AK470" s="258">
        <v>0</v>
      </c>
      <c r="AL470" s="258">
        <v>33202760.23</v>
      </c>
      <c r="AM470" s="258">
        <v>2.5075970305421063</v>
      </c>
      <c r="AN470" s="258">
        <v>12805688.960000001</v>
      </c>
      <c r="AO470" s="258">
        <v>2524255.2599999998</v>
      </c>
      <c r="AP470" s="258">
        <v>112896144.33</v>
      </c>
      <c r="AQ470" s="258">
        <v>352524887.79000008</v>
      </c>
      <c r="AR470" s="365"/>
      <c r="AS470" s="259">
        <v>44500</v>
      </c>
      <c r="AT470" s="260" t="s">
        <v>9</v>
      </c>
      <c r="AU470" s="261" t="s">
        <v>292</v>
      </c>
      <c r="AV470" s="261">
        <v>2021</v>
      </c>
      <c r="AW470" s="266" t="s">
        <v>288</v>
      </c>
      <c r="AX470" s="380">
        <v>4.2</v>
      </c>
      <c r="AY470" s="380">
        <v>4.3899999999999997</v>
      </c>
    </row>
    <row r="471" spans="1:51" x14ac:dyDescent="0.25">
      <c r="A471" s="262">
        <v>2</v>
      </c>
      <c r="B471" s="263" t="s">
        <v>90</v>
      </c>
      <c r="C471" s="264">
        <v>3146588.3200000003</v>
      </c>
      <c r="D471" s="264">
        <v>14489.36</v>
      </c>
      <c r="E471" s="264">
        <v>21775.34</v>
      </c>
      <c r="F471" s="264">
        <v>9394.83</v>
      </c>
      <c r="G471" s="264">
        <v>1817321.77</v>
      </c>
      <c r="H471" s="264">
        <v>501158.54</v>
      </c>
      <c r="I471" s="264">
        <v>5467899.25</v>
      </c>
      <c r="J471" s="264">
        <v>4414824.2</v>
      </c>
      <c r="K471" s="264">
        <v>626126.43000000005</v>
      </c>
      <c r="L471" s="264">
        <v>604351.09</v>
      </c>
      <c r="M471" s="264">
        <v>119113.37</v>
      </c>
      <c r="N471" s="264">
        <v>3.19</v>
      </c>
      <c r="O471" s="264">
        <v>728813.97000000009</v>
      </c>
      <c r="P471" s="264">
        <v>576568.39</v>
      </c>
      <c r="Q471" s="264">
        <v>-130881.62000000001</v>
      </c>
      <c r="R471" s="264">
        <v>445686.77</v>
      </c>
      <c r="S471" s="264">
        <v>55471.77999999997</v>
      </c>
      <c r="T471" s="264">
        <v>13031.6</v>
      </c>
      <c r="U471" s="264">
        <v>0</v>
      </c>
      <c r="V471" s="264">
        <v>0</v>
      </c>
      <c r="W471" s="264">
        <v>271145.65000000002</v>
      </c>
      <c r="X471" s="264">
        <v>38822.42</v>
      </c>
      <c r="Y471" s="264">
        <v>36230.75</v>
      </c>
      <c r="Z471" s="264">
        <v>905.84</v>
      </c>
      <c r="AA471" s="264">
        <v>222899.66</v>
      </c>
      <c r="AB471" s="264">
        <v>17.41</v>
      </c>
      <c r="AC471" s="264">
        <v>0</v>
      </c>
      <c r="AD471" s="264">
        <v>0</v>
      </c>
      <c r="AE471" s="264">
        <v>0</v>
      </c>
      <c r="AF471" s="264">
        <v>7474.23</v>
      </c>
      <c r="AG471" s="264">
        <v>723464.46</v>
      </c>
      <c r="AH471" s="264">
        <v>21778.53</v>
      </c>
      <c r="AI471" s="264">
        <v>745185.10000000009</v>
      </c>
      <c r="AJ471" s="264">
        <v>16371.130000000001</v>
      </c>
      <c r="AK471" s="264">
        <v>0</v>
      </c>
      <c r="AL471" s="264">
        <v>4841772.82</v>
      </c>
      <c r="AM471" s="264">
        <v>8.7328995998459913</v>
      </c>
      <c r="AN471" s="264">
        <v>9394.83</v>
      </c>
      <c r="AO471" s="264">
        <v>0</v>
      </c>
      <c r="AP471" s="264">
        <v>2435966.6800000006</v>
      </c>
      <c r="AQ471" s="264">
        <v>32681.710000000003</v>
      </c>
      <c r="AR471" s="366"/>
      <c r="AS471" s="259">
        <v>44500</v>
      </c>
      <c r="AT471" s="265" t="s">
        <v>9</v>
      </c>
      <c r="AU471" s="261" t="s">
        <v>292</v>
      </c>
      <c r="AV471" s="261">
        <v>2021</v>
      </c>
      <c r="AW471" s="266" t="s">
        <v>168</v>
      </c>
      <c r="AX471" s="380">
        <v>4.2</v>
      </c>
      <c r="AY471" s="380">
        <v>4.3899999999999997</v>
      </c>
    </row>
    <row r="472" spans="1:51" x14ac:dyDescent="0.25">
      <c r="A472" s="256">
        <v>115</v>
      </c>
      <c r="B472" s="257" t="s">
        <v>290</v>
      </c>
      <c r="C472" s="258">
        <v>439.4</v>
      </c>
      <c r="D472" s="258">
        <v>0</v>
      </c>
      <c r="E472" s="258">
        <v>0.01</v>
      </c>
      <c r="F472" s="258">
        <v>0</v>
      </c>
      <c r="G472" s="258">
        <v>105305.67</v>
      </c>
      <c r="H472" s="258">
        <v>367584.88</v>
      </c>
      <c r="I472" s="258">
        <v>119087.67999999999</v>
      </c>
      <c r="J472" s="258">
        <v>639835.09</v>
      </c>
      <c r="K472" s="258">
        <v>290.64999999999998</v>
      </c>
      <c r="L472" s="258">
        <v>290.64</v>
      </c>
      <c r="M472" s="258">
        <v>0</v>
      </c>
      <c r="N472" s="258">
        <v>0</v>
      </c>
      <c r="O472" s="258">
        <v>275.89</v>
      </c>
      <c r="P472" s="258">
        <v>-105142.15999999999</v>
      </c>
      <c r="Q472" s="258">
        <v>0</v>
      </c>
      <c r="R472" s="258">
        <v>-105142.15999999999</v>
      </c>
      <c r="S472" s="258">
        <v>472727.03999999998</v>
      </c>
      <c r="T472" s="258">
        <v>38.96</v>
      </c>
      <c r="U472" s="258">
        <v>0</v>
      </c>
      <c r="V472" s="258">
        <v>0</v>
      </c>
      <c r="W472" s="258">
        <v>0</v>
      </c>
      <c r="X472" s="258">
        <v>477990.01</v>
      </c>
      <c r="Y472" s="258">
        <v>2149.09</v>
      </c>
      <c r="Z472" s="258">
        <v>1527.47</v>
      </c>
      <c r="AA472" s="258">
        <v>0</v>
      </c>
      <c r="AB472" s="258">
        <v>0.03</v>
      </c>
      <c r="AC472" s="258">
        <v>0</v>
      </c>
      <c r="AD472" s="258">
        <v>0</v>
      </c>
      <c r="AE472" s="258">
        <v>1625.34</v>
      </c>
      <c r="AF472" s="258">
        <v>0</v>
      </c>
      <c r="AG472" s="258">
        <v>290.64</v>
      </c>
      <c r="AH472" s="258">
        <v>0.01</v>
      </c>
      <c r="AI472" s="258">
        <v>290.27</v>
      </c>
      <c r="AJ472" s="258">
        <v>14.38</v>
      </c>
      <c r="AK472" s="258">
        <v>0</v>
      </c>
      <c r="AL472" s="258">
        <v>118797.03</v>
      </c>
      <c r="AM472" s="258">
        <v>409.728814725615</v>
      </c>
      <c r="AN472" s="258">
        <v>0</v>
      </c>
      <c r="AO472" s="258">
        <v>0</v>
      </c>
      <c r="AP472" s="258">
        <v>163.52000000000004</v>
      </c>
      <c r="AQ472" s="258">
        <v>0.01</v>
      </c>
      <c r="AR472" s="365"/>
      <c r="AS472" s="259">
        <v>44500</v>
      </c>
      <c r="AT472" s="260" t="s">
        <v>9</v>
      </c>
      <c r="AU472" s="261" t="s">
        <v>292</v>
      </c>
      <c r="AV472" s="261">
        <v>2021</v>
      </c>
      <c r="AW472" s="266" t="s">
        <v>291</v>
      </c>
      <c r="AX472" s="380">
        <v>4.2</v>
      </c>
      <c r="AY472" s="380">
        <v>4.3899999999999997</v>
      </c>
    </row>
    <row r="473" spans="1:51" x14ac:dyDescent="0.25">
      <c r="A473" s="256">
        <v>106</v>
      </c>
      <c r="B473" s="257" t="s">
        <v>92</v>
      </c>
      <c r="C473" s="258">
        <v>2688164.0399999996</v>
      </c>
      <c r="D473" s="258">
        <v>8960.9</v>
      </c>
      <c r="E473" s="258">
        <v>6254.24</v>
      </c>
      <c r="F473" s="258">
        <v>365125.57</v>
      </c>
      <c r="G473" s="258">
        <v>631185.61</v>
      </c>
      <c r="H473" s="258">
        <v>407.8</v>
      </c>
      <c r="I473" s="258">
        <v>17338564.859999999</v>
      </c>
      <c r="J473" s="258">
        <v>11964.64</v>
      </c>
      <c r="K473" s="258">
        <v>368764.36</v>
      </c>
      <c r="L473" s="258">
        <v>365438.19</v>
      </c>
      <c r="M473" s="258">
        <v>926985.1</v>
      </c>
      <c r="N473" s="258">
        <v>9.01</v>
      </c>
      <c r="O473" s="258">
        <v>1231526.3800000001</v>
      </c>
      <c r="P473" s="258">
        <v>451365.57999999949</v>
      </c>
      <c r="Q473" s="258">
        <v>-214924.10999999993</v>
      </c>
      <c r="R473" s="258">
        <v>236441.46999999956</v>
      </c>
      <c r="S473" s="258">
        <v>-236033.67000000004</v>
      </c>
      <c r="T473" s="258">
        <v>7.63</v>
      </c>
      <c r="U473" s="258">
        <v>0</v>
      </c>
      <c r="V473" s="258">
        <v>0</v>
      </c>
      <c r="W473" s="258">
        <v>0</v>
      </c>
      <c r="X473" s="258">
        <v>516651.34</v>
      </c>
      <c r="Y473" s="258">
        <v>12646.06</v>
      </c>
      <c r="Z473" s="258">
        <v>12813.97</v>
      </c>
      <c r="AA473" s="258">
        <v>412698.2</v>
      </c>
      <c r="AB473" s="258">
        <v>4335.49</v>
      </c>
      <c r="AC473" s="258">
        <v>0</v>
      </c>
      <c r="AD473" s="258">
        <v>0</v>
      </c>
      <c r="AE473" s="258">
        <v>0</v>
      </c>
      <c r="AF473" s="258">
        <v>310198.92</v>
      </c>
      <c r="AG473" s="258">
        <v>1289495.2200000002</v>
      </c>
      <c r="AH473" s="258">
        <v>6263.25</v>
      </c>
      <c r="AI473" s="258">
        <v>1295703.6400000001</v>
      </c>
      <c r="AJ473" s="258">
        <v>64177.26</v>
      </c>
      <c r="AK473" s="258">
        <v>0</v>
      </c>
      <c r="AL473" s="258">
        <v>16969800.5</v>
      </c>
      <c r="AM473" s="258">
        <v>47.018005915756071</v>
      </c>
      <c r="AN473" s="258">
        <v>311492.93000000005</v>
      </c>
      <c r="AO473" s="258">
        <v>53632.639999999999</v>
      </c>
      <c r="AP473" s="258">
        <v>1462889.5799999998</v>
      </c>
      <c r="AQ473" s="258">
        <v>15212.82</v>
      </c>
      <c r="AR473" s="365"/>
      <c r="AS473" s="259">
        <v>44500</v>
      </c>
      <c r="AT473" s="260" t="s">
        <v>9</v>
      </c>
      <c r="AU473" s="261" t="s">
        <v>292</v>
      </c>
      <c r="AV473" s="261">
        <v>2021</v>
      </c>
      <c r="AW473" s="266" t="s">
        <v>172</v>
      </c>
      <c r="AX473" s="380">
        <v>4.2</v>
      </c>
      <c r="AY473" s="380">
        <v>4.3899999999999997</v>
      </c>
    </row>
    <row r="474" spans="1:51" x14ac:dyDescent="0.25">
      <c r="A474" s="256">
        <v>118</v>
      </c>
      <c r="B474" s="257" t="s">
        <v>93</v>
      </c>
      <c r="C474" s="258">
        <v>14988380.25</v>
      </c>
      <c r="D474" s="258">
        <v>3318066.54</v>
      </c>
      <c r="E474" s="258">
        <v>1944603.11</v>
      </c>
      <c r="F474" s="258">
        <v>159551.63</v>
      </c>
      <c r="G474" s="258">
        <v>3781155.1</v>
      </c>
      <c r="H474" s="258">
        <v>17545.689999999999</v>
      </c>
      <c r="I474" s="258">
        <v>4769668.75</v>
      </c>
      <c r="J474" s="258">
        <v>163771.93</v>
      </c>
      <c r="K474" s="258">
        <v>4012598.13</v>
      </c>
      <c r="L474" s="258">
        <v>2067995.0199999998</v>
      </c>
      <c r="M474" s="258">
        <v>1437503.19</v>
      </c>
      <c r="N474" s="258">
        <v>5330857.0399999991</v>
      </c>
      <c r="O474" s="258">
        <v>10010972.920000002</v>
      </c>
      <c r="P474" s="258">
        <v>-2281365.9400000009</v>
      </c>
      <c r="Q474" s="258">
        <v>2746411.36</v>
      </c>
      <c r="R474" s="258">
        <v>465045.41999999899</v>
      </c>
      <c r="S474" s="258">
        <v>-447500.13000000006</v>
      </c>
      <c r="T474" s="258">
        <v>3049.12</v>
      </c>
      <c r="U474" s="258">
        <v>0</v>
      </c>
      <c r="V474" s="258">
        <v>0</v>
      </c>
      <c r="W474" s="258">
        <v>47005.11</v>
      </c>
      <c r="X474" s="258">
        <v>181330.2</v>
      </c>
      <c r="Y474" s="258">
        <v>56756.47</v>
      </c>
      <c r="Z474" s="258">
        <v>106731.09</v>
      </c>
      <c r="AA474" s="258">
        <v>311974.09999999998</v>
      </c>
      <c r="AB474" s="258">
        <v>12982.4</v>
      </c>
      <c r="AC474" s="258">
        <v>0</v>
      </c>
      <c r="AD474" s="258">
        <v>0</v>
      </c>
      <c r="AE474" s="258">
        <v>180308.8</v>
      </c>
      <c r="AF474" s="258">
        <v>10131.700000000001</v>
      </c>
      <c r="AG474" s="258">
        <v>3505498.2099999995</v>
      </c>
      <c r="AH474" s="258">
        <v>7275460.1500000004</v>
      </c>
      <c r="AI474" s="258">
        <v>10780905.700000001</v>
      </c>
      <c r="AJ474" s="258">
        <v>769932.78</v>
      </c>
      <c r="AK474" s="258">
        <v>0</v>
      </c>
      <c r="AL474" s="258">
        <v>757070.62000000011</v>
      </c>
      <c r="AM474" s="258">
        <v>1.1886734219257586</v>
      </c>
      <c r="AN474" s="258">
        <v>132817.60000000001</v>
      </c>
      <c r="AO474" s="258">
        <v>26734.03</v>
      </c>
      <c r="AP474" s="258">
        <v>11987094.51</v>
      </c>
      <c r="AQ474" s="258">
        <v>10327753.719999999</v>
      </c>
      <c r="AR474" s="365"/>
      <c r="AS474" s="259">
        <v>44500</v>
      </c>
      <c r="AT474" s="260" t="s">
        <v>9</v>
      </c>
      <c r="AU474" s="261" t="s">
        <v>292</v>
      </c>
      <c r="AV474" s="261">
        <v>2021</v>
      </c>
      <c r="AW474" s="266" t="s">
        <v>162</v>
      </c>
      <c r="AX474" s="380">
        <v>4.2</v>
      </c>
      <c r="AY474" s="380">
        <v>4.3899999999999997</v>
      </c>
    </row>
    <row r="475" spans="1:51" x14ac:dyDescent="0.25">
      <c r="A475" s="256">
        <v>29</v>
      </c>
      <c r="B475" s="257" t="s">
        <v>94</v>
      </c>
      <c r="C475" s="258">
        <v>16797354.300000001</v>
      </c>
      <c r="D475" s="258">
        <v>1112222.4300000002</v>
      </c>
      <c r="E475" s="258">
        <v>430271.05000000005</v>
      </c>
      <c r="F475" s="258">
        <v>3464662.88</v>
      </c>
      <c r="G475" s="258">
        <v>2998349.96</v>
      </c>
      <c r="H475" s="258">
        <v>132675.6</v>
      </c>
      <c r="I475" s="258">
        <v>11795781.199999999</v>
      </c>
      <c r="J475" s="258">
        <v>8421110.25</v>
      </c>
      <c r="K475" s="258">
        <v>2526401.9900000002</v>
      </c>
      <c r="L475" s="258">
        <v>2096130.94</v>
      </c>
      <c r="M475" s="258">
        <v>4056216.13</v>
      </c>
      <c r="N475" s="258">
        <v>470469.72</v>
      </c>
      <c r="O475" s="258">
        <v>5956641.1099999994</v>
      </c>
      <c r="P475" s="258">
        <v>3265477.9199999948</v>
      </c>
      <c r="Q475" s="258">
        <v>-5683671.879999999</v>
      </c>
      <c r="R475" s="258">
        <v>-2418193.9600000042</v>
      </c>
      <c r="S475" s="258">
        <v>2550869.5599999996</v>
      </c>
      <c r="T475" s="258">
        <v>1507051.05</v>
      </c>
      <c r="U475" s="258">
        <v>0</v>
      </c>
      <c r="V475" s="258">
        <v>0</v>
      </c>
      <c r="W475" s="258">
        <v>0</v>
      </c>
      <c r="X475" s="258">
        <v>6023912.9100000001</v>
      </c>
      <c r="Y475" s="258">
        <v>61072.68</v>
      </c>
      <c r="Z475" s="258">
        <v>100999.9</v>
      </c>
      <c r="AA475" s="258">
        <v>15813.55</v>
      </c>
      <c r="AB475" s="258">
        <v>50569.16</v>
      </c>
      <c r="AC475" s="258">
        <v>0</v>
      </c>
      <c r="AD475" s="258">
        <v>0</v>
      </c>
      <c r="AE475" s="258">
        <v>0</v>
      </c>
      <c r="AF475" s="258">
        <v>4751639.1100000003</v>
      </c>
      <c r="AG475" s="258">
        <v>6152347.0700000003</v>
      </c>
      <c r="AH475" s="258">
        <v>900740.7699999999</v>
      </c>
      <c r="AI475" s="258">
        <v>7045491.5</v>
      </c>
      <c r="AJ475" s="258">
        <v>1088850.3899999999</v>
      </c>
      <c r="AK475" s="258">
        <v>0</v>
      </c>
      <c r="AL475" s="258">
        <v>9269379.209999999</v>
      </c>
      <c r="AM475" s="258">
        <v>4.669004080383897</v>
      </c>
      <c r="AN475" s="258">
        <v>2331806.06</v>
      </c>
      <c r="AO475" s="258">
        <v>1132856.82</v>
      </c>
      <c r="AP475" s="258">
        <v>11430610.58</v>
      </c>
      <c r="AQ475" s="258">
        <v>1702119.8200000003</v>
      </c>
      <c r="AR475" s="365"/>
      <c r="AS475" s="259">
        <v>44500</v>
      </c>
      <c r="AT475" s="260" t="s">
        <v>9</v>
      </c>
      <c r="AU475" s="261" t="s">
        <v>292</v>
      </c>
      <c r="AV475" s="261">
        <v>2021</v>
      </c>
      <c r="AW475" s="266" t="s">
        <v>156</v>
      </c>
      <c r="AX475" s="380">
        <v>4.2</v>
      </c>
      <c r="AY475" s="380">
        <v>4.3899999999999997</v>
      </c>
    </row>
    <row r="476" spans="1:51" x14ac:dyDescent="0.25">
      <c r="A476" s="256">
        <v>111</v>
      </c>
      <c r="B476" s="257" t="s">
        <v>95</v>
      </c>
      <c r="C476" s="258">
        <v>1309907.9999999998</v>
      </c>
      <c r="D476" s="258">
        <v>68306.459999999992</v>
      </c>
      <c r="E476" s="258">
        <v>454788.7</v>
      </c>
      <c r="F476" s="258">
        <v>96902.45</v>
      </c>
      <c r="G476" s="258">
        <v>473016.5</v>
      </c>
      <c r="H476" s="258">
        <v>44982.61</v>
      </c>
      <c r="I476" s="258">
        <v>3534183.68</v>
      </c>
      <c r="J476" s="258">
        <v>198728.1</v>
      </c>
      <c r="K476" s="258">
        <v>1041956.66</v>
      </c>
      <c r="L476" s="258">
        <v>587167.96000000008</v>
      </c>
      <c r="M476" s="258">
        <v>0</v>
      </c>
      <c r="N476" s="258">
        <v>0</v>
      </c>
      <c r="O476" s="258">
        <v>773882.76</v>
      </c>
      <c r="P476" s="258">
        <v>-102200.16999999998</v>
      </c>
      <c r="Q476" s="258">
        <v>1366.23</v>
      </c>
      <c r="R476" s="258">
        <v>-100833.93999999999</v>
      </c>
      <c r="S476" s="258">
        <v>145816.93</v>
      </c>
      <c r="T476" s="258">
        <v>6263.36</v>
      </c>
      <c r="U476" s="258">
        <v>0</v>
      </c>
      <c r="V476" s="258">
        <v>0</v>
      </c>
      <c r="W476" s="258">
        <v>860.17</v>
      </c>
      <c r="X476" s="258">
        <v>189634.65</v>
      </c>
      <c r="Y476" s="258">
        <v>9611.5499999999993</v>
      </c>
      <c r="Z476" s="258">
        <v>15478.03</v>
      </c>
      <c r="AA476" s="258">
        <v>10314.69</v>
      </c>
      <c r="AB476" s="258">
        <v>1511.57</v>
      </c>
      <c r="AC476" s="258">
        <v>0</v>
      </c>
      <c r="AD476" s="258">
        <v>0</v>
      </c>
      <c r="AE476" s="258">
        <v>0</v>
      </c>
      <c r="AF476" s="258">
        <v>14025.41</v>
      </c>
      <c r="AG476" s="258">
        <v>587167.96000000008</v>
      </c>
      <c r="AH476" s="258">
        <v>454788.7</v>
      </c>
      <c r="AI476" s="258">
        <v>1041929.98</v>
      </c>
      <c r="AJ476" s="258">
        <v>268047.22000000003</v>
      </c>
      <c r="AK476" s="258">
        <v>0</v>
      </c>
      <c r="AL476" s="258">
        <v>2492227.02</v>
      </c>
      <c r="AM476" s="258">
        <v>3.3918720573272214</v>
      </c>
      <c r="AN476" s="258">
        <v>55404.759999999995</v>
      </c>
      <c r="AO476" s="258">
        <v>41497.69</v>
      </c>
      <c r="AP476" s="258">
        <v>894940.5900000002</v>
      </c>
      <c r="AQ476" s="258">
        <v>427221.80999999994</v>
      </c>
      <c r="AR476" s="365"/>
      <c r="AS476" s="259">
        <v>44500</v>
      </c>
      <c r="AT476" s="260" t="s">
        <v>9</v>
      </c>
      <c r="AU476" s="261" t="s">
        <v>292</v>
      </c>
      <c r="AV476" s="261">
        <v>2021</v>
      </c>
      <c r="AW476" s="266" t="s">
        <v>182</v>
      </c>
      <c r="AX476" s="380">
        <v>4.2</v>
      </c>
      <c r="AY476" s="380">
        <v>4.3899999999999997</v>
      </c>
    </row>
    <row r="477" spans="1:51" x14ac:dyDescent="0.25">
      <c r="A477" s="256">
        <v>83</v>
      </c>
      <c r="B477" s="257" t="s">
        <v>96</v>
      </c>
      <c r="C477" s="258">
        <v>59583864.759999998</v>
      </c>
      <c r="D477" s="258">
        <v>12550777.83</v>
      </c>
      <c r="E477" s="258">
        <v>5901941.1499999994</v>
      </c>
      <c r="F477" s="258">
        <v>13513444.560000001</v>
      </c>
      <c r="G477" s="258">
        <v>20694339.48</v>
      </c>
      <c r="H477" s="258">
        <v>13024.59</v>
      </c>
      <c r="I477" s="258">
        <v>18180704.420000002</v>
      </c>
      <c r="J477" s="258">
        <v>2560294.5299999998</v>
      </c>
      <c r="K477" s="258">
        <v>17940249.309999999</v>
      </c>
      <c r="L477" s="258">
        <v>12038308.159999998</v>
      </c>
      <c r="M477" s="258">
        <v>9482307.4800000004</v>
      </c>
      <c r="N477" s="258">
        <v>604</v>
      </c>
      <c r="O477" s="258">
        <v>16873751.729999997</v>
      </c>
      <c r="P477" s="258">
        <v>-4048448.8400000129</v>
      </c>
      <c r="Q477" s="258">
        <v>-12355339.909999995</v>
      </c>
      <c r="R477" s="258">
        <v>-16403788.750000007</v>
      </c>
      <c r="S477" s="258">
        <v>16416813.470000001</v>
      </c>
      <c r="T477" s="258">
        <v>59580.07</v>
      </c>
      <c r="U477" s="258">
        <v>0</v>
      </c>
      <c r="V477" s="258">
        <v>0</v>
      </c>
      <c r="W477" s="258">
        <v>2390887.46</v>
      </c>
      <c r="X477" s="258">
        <v>24685275.84</v>
      </c>
      <c r="Y477" s="258">
        <v>358101.22</v>
      </c>
      <c r="Z477" s="258">
        <v>1433650.49</v>
      </c>
      <c r="AA477" s="258">
        <v>627126.28</v>
      </c>
      <c r="AB477" s="258">
        <v>234492.66</v>
      </c>
      <c r="AC477" s="258">
        <v>0</v>
      </c>
      <c r="AD477" s="258">
        <v>0</v>
      </c>
      <c r="AE477" s="258">
        <v>0</v>
      </c>
      <c r="AF477" s="258">
        <v>8065559.25</v>
      </c>
      <c r="AG477" s="258">
        <v>21520615.640000001</v>
      </c>
      <c r="AH477" s="258">
        <v>5902545.1499999994</v>
      </c>
      <c r="AI477" s="258">
        <v>27415216.859999999</v>
      </c>
      <c r="AJ477" s="258">
        <v>10541465.129999999</v>
      </c>
      <c r="AK477" s="258">
        <v>0</v>
      </c>
      <c r="AL477" s="258">
        <v>240455.11000000313</v>
      </c>
      <c r="AM477" s="258">
        <v>1.0134031086104234</v>
      </c>
      <c r="AN477" s="258">
        <v>7253613.9700000007</v>
      </c>
      <c r="AO477" s="258">
        <v>6259830.5899999999</v>
      </c>
      <c r="AP477" s="258">
        <v>45549870.949999988</v>
      </c>
      <c r="AQ477" s="258">
        <v>15390535.75</v>
      </c>
      <c r="AR477" s="365"/>
      <c r="AS477" s="259">
        <v>44500</v>
      </c>
      <c r="AT477" s="260" t="s">
        <v>9</v>
      </c>
      <c r="AU477" s="261" t="s">
        <v>292</v>
      </c>
      <c r="AV477" s="261">
        <v>2021</v>
      </c>
      <c r="AW477" s="266" t="s">
        <v>158</v>
      </c>
      <c r="AX477" s="380">
        <v>4.2</v>
      </c>
      <c r="AY477" s="380">
        <v>4.3899999999999997</v>
      </c>
    </row>
    <row r="478" spans="1:51" x14ac:dyDescent="0.25">
      <c r="A478" s="256">
        <v>40</v>
      </c>
      <c r="B478" s="257" t="s">
        <v>97</v>
      </c>
      <c r="C478" s="258">
        <v>5584781.6900000013</v>
      </c>
      <c r="D478" s="258">
        <v>1256008.6600000001</v>
      </c>
      <c r="E478" s="258">
        <v>3388665.5900000003</v>
      </c>
      <c r="F478" s="258">
        <v>1003051.7000000001</v>
      </c>
      <c r="G478" s="258">
        <v>1527016.4100000001</v>
      </c>
      <c r="H478" s="258">
        <v>14789.26</v>
      </c>
      <c r="I478" s="258">
        <v>12648458.5</v>
      </c>
      <c r="J478" s="258">
        <v>6028823.71</v>
      </c>
      <c r="K478" s="258">
        <v>5468248.3600000003</v>
      </c>
      <c r="L478" s="258">
        <v>2079582.77</v>
      </c>
      <c r="M478" s="258">
        <v>192938.16</v>
      </c>
      <c r="N478" s="258">
        <v>203935.22</v>
      </c>
      <c r="O478" s="258">
        <v>4778569.34</v>
      </c>
      <c r="P478" s="258">
        <v>-2979864.4199999995</v>
      </c>
      <c r="Q478" s="258">
        <v>-439211.57999999996</v>
      </c>
      <c r="R478" s="258">
        <v>-3419075.9999999995</v>
      </c>
      <c r="S478" s="258">
        <v>3433865.2600000002</v>
      </c>
      <c r="T478" s="258">
        <v>4.6500000000000004</v>
      </c>
      <c r="U478" s="258">
        <v>0</v>
      </c>
      <c r="V478" s="258">
        <v>0</v>
      </c>
      <c r="W478" s="258">
        <v>85208.17</v>
      </c>
      <c r="X478" s="258">
        <v>5029934.79</v>
      </c>
      <c r="Y478" s="258">
        <v>27884.52</v>
      </c>
      <c r="Z478" s="258">
        <v>158382.45000000001</v>
      </c>
      <c r="AA478" s="258">
        <v>864513.23</v>
      </c>
      <c r="AB478" s="258">
        <v>15046.75</v>
      </c>
      <c r="AC478" s="258">
        <v>0</v>
      </c>
      <c r="AD478" s="258">
        <v>0</v>
      </c>
      <c r="AE478" s="258">
        <v>0</v>
      </c>
      <c r="AF478" s="258">
        <v>615455.4</v>
      </c>
      <c r="AG478" s="258">
        <v>2272520.9300000002</v>
      </c>
      <c r="AH478" s="258">
        <v>3592600.81</v>
      </c>
      <c r="AI478" s="258">
        <v>5863937.8600000003</v>
      </c>
      <c r="AJ478" s="258">
        <v>1085368.52</v>
      </c>
      <c r="AK478" s="258">
        <v>0</v>
      </c>
      <c r="AL478" s="258">
        <v>7180210.1399999997</v>
      </c>
      <c r="AM478" s="258">
        <v>2.3130731574891379</v>
      </c>
      <c r="AN478" s="258">
        <v>677529.05</v>
      </c>
      <c r="AO478" s="258">
        <v>325522.65000000002</v>
      </c>
      <c r="AP478" s="258">
        <v>3698723.7699999996</v>
      </c>
      <c r="AQ478" s="258">
        <v>4148520.0800000005</v>
      </c>
      <c r="AR478" s="365"/>
      <c r="AS478" s="259">
        <v>44500</v>
      </c>
      <c r="AT478" s="260" t="s">
        <v>9</v>
      </c>
      <c r="AU478" s="261" t="s">
        <v>292</v>
      </c>
      <c r="AV478" s="261">
        <v>2021</v>
      </c>
      <c r="AW478" s="266" t="s">
        <v>166</v>
      </c>
      <c r="AX478" s="380">
        <v>4.2</v>
      </c>
      <c r="AY478" s="380">
        <v>4.3899999999999997</v>
      </c>
    </row>
    <row r="479" spans="1:51" x14ac:dyDescent="0.25">
      <c r="A479" s="256">
        <v>24</v>
      </c>
      <c r="B479" s="257" t="s">
        <v>98</v>
      </c>
      <c r="C479" s="258">
        <v>4764625.0000000009</v>
      </c>
      <c r="D479" s="258">
        <v>2181529.94</v>
      </c>
      <c r="E479" s="258">
        <v>526348.67999999993</v>
      </c>
      <c r="F479" s="258">
        <v>608864.31999999995</v>
      </c>
      <c r="G479" s="258">
        <v>2773422.36</v>
      </c>
      <c r="H479" s="258">
        <v>309516.03999999998</v>
      </c>
      <c r="I479" s="258">
        <v>2714391.62</v>
      </c>
      <c r="J479" s="258">
        <v>5371289.9199999999</v>
      </c>
      <c r="K479" s="258">
        <v>1908194.18</v>
      </c>
      <c r="L479" s="258">
        <v>1368945.5099999998</v>
      </c>
      <c r="M479" s="258">
        <v>198108.91</v>
      </c>
      <c r="N479" s="258">
        <v>57041.49</v>
      </c>
      <c r="O479" s="258">
        <v>1910755.9399999997</v>
      </c>
      <c r="P479" s="258">
        <v>-2709947.5599999987</v>
      </c>
      <c r="Q479" s="258">
        <v>-162312.22999999998</v>
      </c>
      <c r="R479" s="258">
        <v>-2872259.7899999986</v>
      </c>
      <c r="S479" s="258">
        <v>3181775.83</v>
      </c>
      <c r="T479" s="258">
        <v>222613.91</v>
      </c>
      <c r="U479" s="258">
        <v>0</v>
      </c>
      <c r="V479" s="258">
        <v>0</v>
      </c>
      <c r="W479" s="258">
        <v>868933.45</v>
      </c>
      <c r="X479" s="258">
        <v>3520119.14</v>
      </c>
      <c r="Y479" s="258">
        <v>45282.18</v>
      </c>
      <c r="Z479" s="258">
        <v>285956.05</v>
      </c>
      <c r="AA479" s="258">
        <v>598392.79</v>
      </c>
      <c r="AB479" s="258">
        <v>15906.14</v>
      </c>
      <c r="AC479" s="258">
        <v>0</v>
      </c>
      <c r="AD479" s="258">
        <v>0</v>
      </c>
      <c r="AE479" s="258">
        <v>0</v>
      </c>
      <c r="AF479" s="258">
        <v>484353.51</v>
      </c>
      <c r="AG479" s="258">
        <v>1567054.4199999997</v>
      </c>
      <c r="AH479" s="258">
        <v>583390.17000000004</v>
      </c>
      <c r="AI479" s="258">
        <v>2148359.34</v>
      </c>
      <c r="AJ479" s="258">
        <v>241520.78</v>
      </c>
      <c r="AK479" s="258">
        <v>3917.38</v>
      </c>
      <c r="AL479" s="258">
        <v>806197.44000000018</v>
      </c>
      <c r="AM479" s="258">
        <v>1.4224923482368028</v>
      </c>
      <c r="AN479" s="258">
        <v>536706.94999999995</v>
      </c>
      <c r="AO479" s="258">
        <v>72157.37000000001</v>
      </c>
      <c r="AP479" s="258">
        <v>3410497.6100000013</v>
      </c>
      <c r="AQ479" s="258">
        <v>2738158.4899999998</v>
      </c>
      <c r="AR479" s="365"/>
      <c r="AS479" s="259">
        <v>44500</v>
      </c>
      <c r="AT479" s="260" t="s">
        <v>9</v>
      </c>
      <c r="AU479" s="261" t="s">
        <v>292</v>
      </c>
      <c r="AV479" s="261">
        <v>2021</v>
      </c>
      <c r="AW479" s="266" t="s">
        <v>164</v>
      </c>
      <c r="AX479" s="380">
        <v>4.2</v>
      </c>
      <c r="AY479" s="380">
        <v>4.3899999999999997</v>
      </c>
    </row>
    <row r="480" spans="1:51" x14ac:dyDescent="0.25">
      <c r="A480" s="256">
        <v>124</v>
      </c>
      <c r="B480" s="257" t="s">
        <v>99</v>
      </c>
      <c r="C480" s="258">
        <v>423162.71</v>
      </c>
      <c r="D480" s="258">
        <v>0</v>
      </c>
      <c r="E480" s="258">
        <v>0</v>
      </c>
      <c r="F480" s="258">
        <v>136508.98000000001</v>
      </c>
      <c r="G480" s="258">
        <v>463742.58</v>
      </c>
      <c r="H480" s="258">
        <v>-636660.37</v>
      </c>
      <c r="I480" s="258">
        <v>127594.66</v>
      </c>
      <c r="J480" s="258">
        <v>0</v>
      </c>
      <c r="K480" s="258">
        <v>30404.26</v>
      </c>
      <c r="L480" s="258">
        <v>30404.26</v>
      </c>
      <c r="M480" s="258">
        <v>287230.32</v>
      </c>
      <c r="N480" s="258">
        <v>0</v>
      </c>
      <c r="O480" s="258">
        <v>317634.58</v>
      </c>
      <c r="P480" s="258">
        <v>-494723.43000000005</v>
      </c>
      <c r="Q480" s="258">
        <v>91559.819999999949</v>
      </c>
      <c r="R480" s="258">
        <v>-403163.6100000001</v>
      </c>
      <c r="S480" s="258">
        <v>-233496.77000000002</v>
      </c>
      <c r="T480" s="258">
        <v>0</v>
      </c>
      <c r="U480" s="258">
        <v>0</v>
      </c>
      <c r="V480" s="258">
        <v>0</v>
      </c>
      <c r="W480" s="258">
        <v>0</v>
      </c>
      <c r="X480" s="258">
        <v>51364.86</v>
      </c>
      <c r="Y480" s="258">
        <v>9280.91</v>
      </c>
      <c r="Z480" s="258">
        <v>215.02</v>
      </c>
      <c r="AA480" s="258">
        <v>0</v>
      </c>
      <c r="AB480" s="258">
        <v>4253.68</v>
      </c>
      <c r="AC480" s="258">
        <v>0</v>
      </c>
      <c r="AD480" s="258">
        <v>0</v>
      </c>
      <c r="AE480" s="258">
        <v>0</v>
      </c>
      <c r="AF480" s="258">
        <v>271112.02</v>
      </c>
      <c r="AG480" s="258">
        <v>317634.58</v>
      </c>
      <c r="AH480" s="258">
        <v>0</v>
      </c>
      <c r="AI480" s="258">
        <v>317634.58</v>
      </c>
      <c r="AJ480" s="258">
        <v>0</v>
      </c>
      <c r="AK480" s="258">
        <v>0</v>
      </c>
      <c r="AL480" s="258">
        <v>97190.400000000009</v>
      </c>
      <c r="AM480" s="258">
        <v>4.1966046863169835</v>
      </c>
      <c r="AN480" s="258">
        <v>59651.09</v>
      </c>
      <c r="AO480" s="258">
        <v>76857.89</v>
      </c>
      <c r="AP480" s="258">
        <v>105528.13</v>
      </c>
      <c r="AQ480" s="258">
        <v>0</v>
      </c>
      <c r="AR480" s="365"/>
      <c r="AS480" s="259">
        <v>44500</v>
      </c>
      <c r="AT480" s="260" t="s">
        <v>9</v>
      </c>
      <c r="AU480" s="261" t="s">
        <v>293</v>
      </c>
      <c r="AV480" s="261">
        <v>2021</v>
      </c>
      <c r="AW480" s="266" t="s">
        <v>289</v>
      </c>
      <c r="AX480" s="380">
        <v>4.2</v>
      </c>
      <c r="AY480" s="380">
        <v>4.3899999999999997</v>
      </c>
    </row>
    <row r="481" spans="1:51" x14ac:dyDescent="0.25">
      <c r="A481" s="256">
        <v>70</v>
      </c>
      <c r="B481" s="257" t="s">
        <v>100</v>
      </c>
      <c r="C481" s="258">
        <v>178774.56</v>
      </c>
      <c r="D481" s="258">
        <v>33108.660000000003</v>
      </c>
      <c r="E481" s="258">
        <v>14980.109999999999</v>
      </c>
      <c r="F481" s="258">
        <v>0</v>
      </c>
      <c r="G481" s="258">
        <v>85811.02</v>
      </c>
      <c r="H481" s="258">
        <v>27751.42</v>
      </c>
      <c r="I481" s="258">
        <v>65321.45</v>
      </c>
      <c r="J481" s="258">
        <v>1289494.71</v>
      </c>
      <c r="K481" s="258">
        <v>30713.759999999998</v>
      </c>
      <c r="L481" s="258">
        <v>15733.65</v>
      </c>
      <c r="M481" s="258">
        <v>0</v>
      </c>
      <c r="N481" s="258">
        <v>0</v>
      </c>
      <c r="O481" s="258">
        <v>29375.379999999997</v>
      </c>
      <c r="P481" s="258">
        <v>30479.5</v>
      </c>
      <c r="Q481" s="258">
        <v>0</v>
      </c>
      <c r="R481" s="258">
        <v>30479.5</v>
      </c>
      <c r="S481" s="258">
        <v>-2728.08</v>
      </c>
      <c r="T481" s="258">
        <v>530.01</v>
      </c>
      <c r="U481" s="258">
        <v>0</v>
      </c>
      <c r="V481" s="258">
        <v>0</v>
      </c>
      <c r="W481" s="258">
        <v>0</v>
      </c>
      <c r="X481" s="258">
        <v>0</v>
      </c>
      <c r="Y481" s="258">
        <v>295.5</v>
      </c>
      <c r="Z481" s="258">
        <v>2962.49</v>
      </c>
      <c r="AA481" s="258">
        <v>0</v>
      </c>
      <c r="AB481" s="258">
        <v>0</v>
      </c>
      <c r="AC481" s="258">
        <v>0</v>
      </c>
      <c r="AD481" s="258">
        <v>0</v>
      </c>
      <c r="AE481" s="258">
        <v>0</v>
      </c>
      <c r="AF481" s="258">
        <v>0.1</v>
      </c>
      <c r="AG481" s="258">
        <v>15733.65</v>
      </c>
      <c r="AH481" s="258">
        <v>14980.109999999999</v>
      </c>
      <c r="AI481" s="258">
        <v>30713.759999999998</v>
      </c>
      <c r="AJ481" s="258">
        <v>1338.38</v>
      </c>
      <c r="AK481" s="258">
        <v>0</v>
      </c>
      <c r="AL481" s="258">
        <v>34607.69</v>
      </c>
      <c r="AM481" s="258">
        <v>2.1267812863029469</v>
      </c>
      <c r="AN481" s="258">
        <v>0</v>
      </c>
      <c r="AO481" s="258">
        <v>0</v>
      </c>
      <c r="AP481" s="258">
        <v>164322.28</v>
      </c>
      <c r="AQ481" s="258">
        <v>48031.76</v>
      </c>
      <c r="AR481" s="365"/>
      <c r="AS481" s="259">
        <v>44500</v>
      </c>
      <c r="AT481" s="260" t="s">
        <v>9</v>
      </c>
      <c r="AU481" s="261" t="s">
        <v>292</v>
      </c>
      <c r="AV481" s="261">
        <v>2021</v>
      </c>
      <c r="AW481" s="266" t="s">
        <v>181</v>
      </c>
      <c r="AX481" s="380">
        <v>4.2</v>
      </c>
      <c r="AY481" s="380">
        <v>4.3899999999999997</v>
      </c>
    </row>
    <row r="482" spans="1:51" x14ac:dyDescent="0.25">
      <c r="A482" s="256">
        <v>119</v>
      </c>
      <c r="B482" s="257" t="s">
        <v>101</v>
      </c>
      <c r="C482" s="258">
        <v>0</v>
      </c>
      <c r="D482" s="258">
        <v>0</v>
      </c>
      <c r="E482" s="258">
        <v>0.01</v>
      </c>
      <c r="F482" s="258">
        <v>0</v>
      </c>
      <c r="G482" s="258">
        <v>8429.0300000000007</v>
      </c>
      <c r="H482" s="258">
        <v>7.81</v>
      </c>
      <c r="I482" s="258">
        <v>28478.5</v>
      </c>
      <c r="J482" s="258">
        <v>3632.32</v>
      </c>
      <c r="K482" s="258">
        <v>0.02</v>
      </c>
      <c r="L482" s="258">
        <v>0.01</v>
      </c>
      <c r="M482" s="258">
        <v>0</v>
      </c>
      <c r="N482" s="258">
        <v>0</v>
      </c>
      <c r="O482" s="258">
        <v>-4.51</v>
      </c>
      <c r="P482" s="258">
        <v>-8424.52</v>
      </c>
      <c r="Q482" s="258">
        <v>0</v>
      </c>
      <c r="R482" s="258">
        <v>-8424.52</v>
      </c>
      <c r="S482" s="258">
        <v>8432.32</v>
      </c>
      <c r="T482" s="258">
        <v>8548.3700000000008</v>
      </c>
      <c r="U482" s="258">
        <v>0</v>
      </c>
      <c r="V482" s="258">
        <v>0</v>
      </c>
      <c r="W482" s="258">
        <v>0</v>
      </c>
      <c r="X482" s="258">
        <v>500.09</v>
      </c>
      <c r="Y482" s="258">
        <v>172.01</v>
      </c>
      <c r="Z482" s="258">
        <v>169.75</v>
      </c>
      <c r="AA482" s="258">
        <v>248.48</v>
      </c>
      <c r="AB482" s="258">
        <v>0.82</v>
      </c>
      <c r="AC482" s="258">
        <v>0</v>
      </c>
      <c r="AD482" s="258">
        <v>0</v>
      </c>
      <c r="AE482" s="258">
        <v>0</v>
      </c>
      <c r="AF482" s="258">
        <v>25.08</v>
      </c>
      <c r="AG482" s="258">
        <v>0.01</v>
      </c>
      <c r="AH482" s="258">
        <v>0.01</v>
      </c>
      <c r="AI482" s="258">
        <v>0.01</v>
      </c>
      <c r="AJ482" s="258">
        <v>4.5199999999999996</v>
      </c>
      <c r="AK482" s="258">
        <v>0</v>
      </c>
      <c r="AL482" s="258">
        <v>28478.48</v>
      </c>
      <c r="AM482" s="258">
        <v>1423925</v>
      </c>
      <c r="AN482" s="258">
        <v>0</v>
      </c>
      <c r="AO482" s="258">
        <v>0</v>
      </c>
      <c r="AP482" s="258">
        <v>4.5199999999999996</v>
      </c>
      <c r="AQ482" s="258">
        <v>0.01</v>
      </c>
      <c r="AR482" s="365"/>
      <c r="AS482" s="259">
        <v>44500</v>
      </c>
      <c r="AT482" s="260" t="s">
        <v>9</v>
      </c>
      <c r="AU482" s="261" t="s">
        <v>292</v>
      </c>
      <c r="AV482" s="261">
        <v>2021</v>
      </c>
      <c r="AW482" s="266" t="s">
        <v>189</v>
      </c>
      <c r="AX482" s="380">
        <v>4.2</v>
      </c>
      <c r="AY482" s="380">
        <v>4.3899999999999997</v>
      </c>
    </row>
    <row r="483" spans="1:51" x14ac:dyDescent="0.25">
      <c r="A483" s="256">
        <v>108</v>
      </c>
      <c r="B483" s="257" t="s">
        <v>102</v>
      </c>
      <c r="C483" s="258">
        <v>878875.70000000007</v>
      </c>
      <c r="D483" s="258">
        <v>339876.19</v>
      </c>
      <c r="E483" s="258">
        <v>42969.18</v>
      </c>
      <c r="F483" s="258">
        <v>59831.729999999996</v>
      </c>
      <c r="G483" s="258">
        <v>345171.65</v>
      </c>
      <c r="H483" s="258">
        <v>75.37</v>
      </c>
      <c r="I483" s="258">
        <v>2787883.4</v>
      </c>
      <c r="J483" s="258">
        <v>39623.81</v>
      </c>
      <c r="K483" s="258">
        <v>144988.51</v>
      </c>
      <c r="L483" s="258">
        <v>102018.64</v>
      </c>
      <c r="M483" s="258">
        <v>124209.27</v>
      </c>
      <c r="N483" s="258">
        <v>78713.53</v>
      </c>
      <c r="O483" s="258">
        <v>246436.61000000004</v>
      </c>
      <c r="P483" s="258">
        <v>-112440.47999999992</v>
      </c>
      <c r="Q483" s="258">
        <v>-159280.29000000018</v>
      </c>
      <c r="R483" s="258">
        <v>-271720.77000000014</v>
      </c>
      <c r="S483" s="258">
        <v>271796.14</v>
      </c>
      <c r="T483" s="258">
        <v>174603.9</v>
      </c>
      <c r="U483" s="258">
        <v>0</v>
      </c>
      <c r="V483" s="258">
        <v>0</v>
      </c>
      <c r="W483" s="258">
        <v>0</v>
      </c>
      <c r="X483" s="258">
        <v>307633.33</v>
      </c>
      <c r="Y483" s="258">
        <v>6892.8</v>
      </c>
      <c r="Z483" s="258">
        <v>2921.76</v>
      </c>
      <c r="AA483" s="258">
        <v>127631.89</v>
      </c>
      <c r="AB483" s="258">
        <v>37.96</v>
      </c>
      <c r="AC483" s="258">
        <v>0</v>
      </c>
      <c r="AD483" s="258">
        <v>0</v>
      </c>
      <c r="AE483" s="258">
        <v>0</v>
      </c>
      <c r="AF483" s="258">
        <v>72956.679999999993</v>
      </c>
      <c r="AG483" s="258">
        <v>226227.91000000003</v>
      </c>
      <c r="AH483" s="258">
        <v>121682.71</v>
      </c>
      <c r="AI483" s="258">
        <v>347372.65</v>
      </c>
      <c r="AJ483" s="258">
        <v>100936.04000000001</v>
      </c>
      <c r="AK483" s="258">
        <v>0</v>
      </c>
      <c r="AL483" s="258">
        <v>2642894.8899999997</v>
      </c>
      <c r="AM483" s="258">
        <v>19.228305746434664</v>
      </c>
      <c r="AN483" s="258">
        <v>57299.78</v>
      </c>
      <c r="AO483" s="258">
        <v>2531.9500000000003</v>
      </c>
      <c r="AP483" s="258">
        <v>733406.68000000017</v>
      </c>
      <c r="AQ483" s="258">
        <v>440843.78</v>
      </c>
      <c r="AR483" s="365"/>
      <c r="AS483" s="259">
        <v>44500</v>
      </c>
      <c r="AT483" s="260" t="s">
        <v>9</v>
      </c>
      <c r="AU483" s="261" t="s">
        <v>292</v>
      </c>
      <c r="AV483" s="261">
        <v>2021</v>
      </c>
      <c r="AW483" s="266" t="s">
        <v>183</v>
      </c>
      <c r="AX483" s="380">
        <v>4.2</v>
      </c>
      <c r="AY483" s="380">
        <v>4.3899999999999997</v>
      </c>
    </row>
    <row r="484" spans="1:51" x14ac:dyDescent="0.25">
      <c r="A484" s="256">
        <v>93</v>
      </c>
      <c r="B484" s="257" t="s">
        <v>103</v>
      </c>
      <c r="C484" s="258">
        <v>1033731.66</v>
      </c>
      <c r="D484" s="258">
        <v>13740.76</v>
      </c>
      <c r="E484" s="258">
        <v>618</v>
      </c>
      <c r="F484" s="258">
        <v>227177.88</v>
      </c>
      <c r="G484" s="258">
        <v>924216.71</v>
      </c>
      <c r="H484" s="258">
        <v>121598.06</v>
      </c>
      <c r="I484" s="258">
        <v>5865995.7999999998</v>
      </c>
      <c r="J484" s="258">
        <v>2617557.96</v>
      </c>
      <c r="K484" s="258">
        <v>514517.14</v>
      </c>
      <c r="L484" s="258">
        <v>513899.14</v>
      </c>
      <c r="M484" s="258">
        <v>1822.33</v>
      </c>
      <c r="N484" s="258">
        <v>0</v>
      </c>
      <c r="O484" s="258">
        <v>487306.01999999996</v>
      </c>
      <c r="P484" s="258">
        <v>-618709.71</v>
      </c>
      <c r="Q484" s="258">
        <v>-5496.9600000000009</v>
      </c>
      <c r="R484" s="258">
        <v>-624206.66999999993</v>
      </c>
      <c r="S484" s="258">
        <v>745805.08</v>
      </c>
      <c r="T484" s="258">
        <v>89474.14</v>
      </c>
      <c r="U484" s="258">
        <v>0</v>
      </c>
      <c r="V484" s="258">
        <v>0</v>
      </c>
      <c r="W484" s="258">
        <v>0</v>
      </c>
      <c r="X484" s="258">
        <v>841257.11</v>
      </c>
      <c r="Y484" s="258">
        <v>18017.47</v>
      </c>
      <c r="Z484" s="258">
        <v>37417.629999999997</v>
      </c>
      <c r="AA484" s="258">
        <v>12273.39</v>
      </c>
      <c r="AB484" s="258">
        <v>3377.39</v>
      </c>
      <c r="AC484" s="258">
        <v>0</v>
      </c>
      <c r="AD484" s="258">
        <v>0</v>
      </c>
      <c r="AE484" s="258">
        <v>0</v>
      </c>
      <c r="AF484" s="258">
        <v>113840.29</v>
      </c>
      <c r="AG484" s="258">
        <v>515721.47000000003</v>
      </c>
      <c r="AH484" s="258">
        <v>618</v>
      </c>
      <c r="AI484" s="258">
        <v>516312.82</v>
      </c>
      <c r="AJ484" s="258">
        <v>29006.799999999999</v>
      </c>
      <c r="AK484" s="258">
        <v>0</v>
      </c>
      <c r="AL484" s="258">
        <v>5351478.66</v>
      </c>
      <c r="AM484" s="258">
        <v>11.400972570126623</v>
      </c>
      <c r="AN484" s="258">
        <v>147527.03</v>
      </c>
      <c r="AO484" s="258">
        <v>79650.849999999991</v>
      </c>
      <c r="AP484" s="258">
        <v>546978.85000000009</v>
      </c>
      <c r="AQ484" s="258">
        <v>14293.97</v>
      </c>
      <c r="AR484" s="365"/>
      <c r="AS484" s="259">
        <v>44500</v>
      </c>
      <c r="AT484" s="260" t="s">
        <v>9</v>
      </c>
      <c r="AU484" s="261" t="s">
        <v>292</v>
      </c>
      <c r="AV484" s="261">
        <v>2021</v>
      </c>
      <c r="AW484" s="266" t="s">
        <v>175</v>
      </c>
      <c r="AX484" s="380">
        <v>4.2</v>
      </c>
      <c r="AY484" s="380">
        <v>4.3899999999999997</v>
      </c>
    </row>
    <row r="485" spans="1:51" x14ac:dyDescent="0.25">
      <c r="A485" s="256">
        <v>32</v>
      </c>
      <c r="B485" s="257" t="s">
        <v>104</v>
      </c>
      <c r="C485" s="258">
        <v>393.55</v>
      </c>
      <c r="D485" s="258">
        <v>0</v>
      </c>
      <c r="E485" s="258">
        <v>0.01</v>
      </c>
      <c r="F485" s="258">
        <v>0</v>
      </c>
      <c r="G485" s="258">
        <v>71592.27</v>
      </c>
      <c r="H485" s="258">
        <v>-4988.03</v>
      </c>
      <c r="I485" s="258">
        <v>796492.98</v>
      </c>
      <c r="J485" s="258">
        <v>16891.330000000002</v>
      </c>
      <c r="K485" s="258">
        <v>208.11</v>
      </c>
      <c r="L485" s="258">
        <v>208.1</v>
      </c>
      <c r="M485" s="258">
        <v>0</v>
      </c>
      <c r="N485" s="258">
        <v>0</v>
      </c>
      <c r="O485" s="258">
        <v>208.1</v>
      </c>
      <c r="P485" s="258">
        <v>-71406.820000000007</v>
      </c>
      <c r="Q485" s="258">
        <v>0</v>
      </c>
      <c r="R485" s="258">
        <v>-71406.820000000007</v>
      </c>
      <c r="S485" s="258">
        <v>66418.789999999994</v>
      </c>
      <c r="T485" s="258">
        <v>70165.25</v>
      </c>
      <c r="U485" s="258">
        <v>0</v>
      </c>
      <c r="V485" s="258">
        <v>0</v>
      </c>
      <c r="W485" s="258">
        <v>0</v>
      </c>
      <c r="X485" s="258">
        <v>0</v>
      </c>
      <c r="Y485" s="258">
        <v>577.36</v>
      </c>
      <c r="Z485" s="258">
        <v>46.93</v>
      </c>
      <c r="AA485" s="258">
        <v>2634</v>
      </c>
      <c r="AB485" s="258">
        <v>0</v>
      </c>
      <c r="AC485" s="258">
        <v>0</v>
      </c>
      <c r="AD485" s="258">
        <v>0</v>
      </c>
      <c r="AE485" s="258">
        <v>0</v>
      </c>
      <c r="AF485" s="258">
        <v>488.17</v>
      </c>
      <c r="AG485" s="258">
        <v>208.1</v>
      </c>
      <c r="AH485" s="258">
        <v>0.01</v>
      </c>
      <c r="AI485" s="258">
        <v>208.1</v>
      </c>
      <c r="AJ485" s="258">
        <v>0</v>
      </c>
      <c r="AK485" s="258">
        <v>0</v>
      </c>
      <c r="AL485" s="258">
        <v>796284.87</v>
      </c>
      <c r="AM485" s="258">
        <v>3827.2691365143432</v>
      </c>
      <c r="AN485" s="258">
        <v>0</v>
      </c>
      <c r="AO485" s="258">
        <v>0</v>
      </c>
      <c r="AP485" s="258">
        <v>185.45000000000002</v>
      </c>
      <c r="AQ485" s="258">
        <v>0</v>
      </c>
      <c r="AR485" s="365"/>
      <c r="AS485" s="259">
        <v>44530</v>
      </c>
      <c r="AT485" s="260" t="s">
        <v>10</v>
      </c>
      <c r="AU485" s="261" t="s">
        <v>293</v>
      </c>
      <c r="AV485" s="261">
        <v>2021</v>
      </c>
      <c r="AW485" s="266" t="s">
        <v>287</v>
      </c>
      <c r="AX485" s="380">
        <v>4.5</v>
      </c>
      <c r="AY485" s="380">
        <v>4.6100000000000003</v>
      </c>
    </row>
    <row r="486" spans="1:51" x14ac:dyDescent="0.25">
      <c r="A486" s="256">
        <v>107</v>
      </c>
      <c r="B486" s="257" t="s">
        <v>60</v>
      </c>
      <c r="C486" s="258">
        <v>16196629.229999999</v>
      </c>
      <c r="D486" s="258">
        <v>1077159.1099999999</v>
      </c>
      <c r="E486" s="258">
        <v>483063.52</v>
      </c>
      <c r="F486" s="258">
        <v>1110982.56</v>
      </c>
      <c r="G486" s="258">
        <v>1143278.75</v>
      </c>
      <c r="H486" s="258">
        <v>25556.880000000001</v>
      </c>
      <c r="I486" s="258">
        <v>4729273.91</v>
      </c>
      <c r="J486" s="258">
        <v>117101.97</v>
      </c>
      <c r="K486" s="258">
        <v>1562213.01</v>
      </c>
      <c r="L486" s="258">
        <v>1079149.49</v>
      </c>
      <c r="M486" s="258">
        <v>2941283</v>
      </c>
      <c r="N486" s="258">
        <v>1013278.98</v>
      </c>
      <c r="O486" s="258">
        <v>4860948.3099999996</v>
      </c>
      <c r="P486" s="258">
        <v>8004260.4999999981</v>
      </c>
      <c r="Q486" s="258">
        <v>-7849417.4000000004</v>
      </c>
      <c r="R486" s="258">
        <v>154843.09999999776</v>
      </c>
      <c r="S486" s="258">
        <v>-129286.22</v>
      </c>
      <c r="T486" s="258">
        <v>9173.75</v>
      </c>
      <c r="U486" s="258">
        <v>0</v>
      </c>
      <c r="V486" s="258">
        <v>0</v>
      </c>
      <c r="W486" s="258">
        <v>0</v>
      </c>
      <c r="X486" s="258">
        <v>96143.57</v>
      </c>
      <c r="Y486" s="258">
        <v>23332.22</v>
      </c>
      <c r="Z486" s="258">
        <v>170452.71</v>
      </c>
      <c r="AA486" s="258">
        <v>35896.699999999997</v>
      </c>
      <c r="AB486" s="258">
        <v>4909.8999999999996</v>
      </c>
      <c r="AC486" s="258">
        <v>0</v>
      </c>
      <c r="AD486" s="258">
        <v>0</v>
      </c>
      <c r="AE486" s="258">
        <v>0</v>
      </c>
      <c r="AF486" s="258">
        <v>12.01</v>
      </c>
      <c r="AG486" s="258">
        <v>4020432.4899999998</v>
      </c>
      <c r="AH486" s="258">
        <v>1496342.5</v>
      </c>
      <c r="AI486" s="258">
        <v>5516477.4100000001</v>
      </c>
      <c r="AJ486" s="258">
        <v>655529.1</v>
      </c>
      <c r="AK486" s="258">
        <v>0</v>
      </c>
      <c r="AL486" s="258">
        <v>3167060.9000000004</v>
      </c>
      <c r="AM486" s="258">
        <v>3.0272913358979134</v>
      </c>
      <c r="AN486" s="258">
        <v>856540.46</v>
      </c>
      <c r="AO486" s="258">
        <v>254442.1</v>
      </c>
      <c r="AP486" s="258">
        <v>12756996.169999998</v>
      </c>
      <c r="AQ486" s="258">
        <v>2498474.3599999994</v>
      </c>
      <c r="AR486" s="365"/>
      <c r="AS486" s="259">
        <v>44530</v>
      </c>
      <c r="AT486" s="260" t="s">
        <v>10</v>
      </c>
      <c r="AU486" s="261" t="s">
        <v>292</v>
      </c>
      <c r="AV486" s="261">
        <v>2021</v>
      </c>
      <c r="AW486" s="266" t="s">
        <v>160</v>
      </c>
      <c r="AX486" s="380">
        <v>4.5</v>
      </c>
      <c r="AY486" s="380">
        <v>4.6100000000000003</v>
      </c>
    </row>
    <row r="487" spans="1:51" x14ac:dyDescent="0.25">
      <c r="A487" s="256">
        <v>66</v>
      </c>
      <c r="B487" s="257" t="s">
        <v>61</v>
      </c>
      <c r="C487" s="258">
        <v>3233136.6</v>
      </c>
      <c r="D487" s="258">
        <v>1171051.69</v>
      </c>
      <c r="E487" s="258">
        <v>2139.4900000000002</v>
      </c>
      <c r="F487" s="258">
        <v>65251.03</v>
      </c>
      <c r="G487" s="258">
        <v>2796480.4</v>
      </c>
      <c r="H487" s="258">
        <v>665734.82999999996</v>
      </c>
      <c r="I487" s="258">
        <v>18674459.109999999</v>
      </c>
      <c r="J487" s="258">
        <v>25688232.260000002</v>
      </c>
      <c r="K487" s="258">
        <v>2196.5700000000002</v>
      </c>
      <c r="L487" s="258">
        <v>57.08</v>
      </c>
      <c r="M487" s="258">
        <v>896924.79</v>
      </c>
      <c r="N487" s="258">
        <v>107399.58</v>
      </c>
      <c r="O487" s="258">
        <v>937794.56000000006</v>
      </c>
      <c r="P487" s="258">
        <v>-1737441.0799999991</v>
      </c>
      <c r="Q487" s="258">
        <v>-851934.53</v>
      </c>
      <c r="R487" s="258">
        <v>-2589375.6099999994</v>
      </c>
      <c r="S487" s="258">
        <v>3255110.4299999997</v>
      </c>
      <c r="T487" s="258">
        <v>15401.75</v>
      </c>
      <c r="U487" s="258">
        <v>0</v>
      </c>
      <c r="V487" s="258">
        <v>0</v>
      </c>
      <c r="W487" s="258">
        <v>0</v>
      </c>
      <c r="X487" s="258">
        <v>41463875.32</v>
      </c>
      <c r="Y487" s="258">
        <v>55448.959999999999</v>
      </c>
      <c r="Z487" s="258">
        <v>39016.11</v>
      </c>
      <c r="AA487" s="258">
        <v>1067481.02</v>
      </c>
      <c r="AB487" s="258">
        <v>1959.15</v>
      </c>
      <c r="AC487" s="258">
        <v>0</v>
      </c>
      <c r="AD487" s="258">
        <v>0</v>
      </c>
      <c r="AE487" s="258">
        <v>0</v>
      </c>
      <c r="AF487" s="258">
        <v>37060261.399999999</v>
      </c>
      <c r="AG487" s="258">
        <v>896981.87</v>
      </c>
      <c r="AH487" s="258">
        <v>109539.07</v>
      </c>
      <c r="AI487" s="258">
        <v>1006501.88</v>
      </c>
      <c r="AJ487" s="258">
        <v>68707.319999999992</v>
      </c>
      <c r="AK487" s="258">
        <v>0</v>
      </c>
      <c r="AL487" s="258">
        <v>18672262.539999999</v>
      </c>
      <c r="AM487" s="258">
        <v>8501.6453425112777</v>
      </c>
      <c r="AN487" s="258">
        <v>65251.03</v>
      </c>
      <c r="AO487" s="258">
        <v>0</v>
      </c>
      <c r="AP487" s="258">
        <v>2404571.7199999997</v>
      </c>
      <c r="AQ487" s="258">
        <v>1280281.3700000001</v>
      </c>
      <c r="AR487" s="365"/>
      <c r="AS487" s="259">
        <v>44530</v>
      </c>
      <c r="AT487" s="260" t="s">
        <v>10</v>
      </c>
      <c r="AU487" s="261" t="s">
        <v>292</v>
      </c>
      <c r="AV487" s="261">
        <v>2021</v>
      </c>
      <c r="AW487" s="266" t="s">
        <v>178</v>
      </c>
      <c r="AX487" s="380">
        <v>4.5</v>
      </c>
      <c r="AY487" s="380">
        <v>4.6100000000000003</v>
      </c>
    </row>
    <row r="488" spans="1:51" x14ac:dyDescent="0.25">
      <c r="A488" s="256">
        <v>44</v>
      </c>
      <c r="B488" s="257" t="s">
        <v>62</v>
      </c>
      <c r="C488" s="258">
        <v>6726201.7199999997</v>
      </c>
      <c r="D488" s="258">
        <v>1566277.27</v>
      </c>
      <c r="E488" s="258">
        <v>1168814.75</v>
      </c>
      <c r="F488" s="258">
        <v>968714.8899999999</v>
      </c>
      <c r="G488" s="258">
        <v>1959225.5299999998</v>
      </c>
      <c r="H488" s="258">
        <v>13586.77</v>
      </c>
      <c r="I488" s="258">
        <v>4498835.67</v>
      </c>
      <c r="J488" s="258">
        <v>598320.99</v>
      </c>
      <c r="K488" s="258">
        <v>3283307.52</v>
      </c>
      <c r="L488" s="258">
        <v>2113594.31</v>
      </c>
      <c r="M488" s="258">
        <v>6707.72</v>
      </c>
      <c r="N488" s="258">
        <v>0</v>
      </c>
      <c r="O488" s="258">
        <v>2964731.57</v>
      </c>
      <c r="P488" s="258">
        <v>-732747.54000000039</v>
      </c>
      <c r="Q488" s="258">
        <v>-1766.6700000000012</v>
      </c>
      <c r="R488" s="258">
        <v>-734514.21000000043</v>
      </c>
      <c r="S488" s="258">
        <v>748100.9800000001</v>
      </c>
      <c r="T488" s="258">
        <v>44812.46</v>
      </c>
      <c r="U488" s="258">
        <v>0</v>
      </c>
      <c r="V488" s="258">
        <v>0</v>
      </c>
      <c r="W488" s="258">
        <v>0</v>
      </c>
      <c r="X488" s="258">
        <v>1083893.8700000001</v>
      </c>
      <c r="Y488" s="258">
        <v>36774.89</v>
      </c>
      <c r="Z488" s="258">
        <v>22003.86</v>
      </c>
      <c r="AA488" s="258">
        <v>264081.91999999998</v>
      </c>
      <c r="AB488" s="258">
        <v>52610.21</v>
      </c>
      <c r="AC488" s="258">
        <v>0</v>
      </c>
      <c r="AD488" s="258">
        <v>0</v>
      </c>
      <c r="AE488" s="258">
        <v>0</v>
      </c>
      <c r="AF488" s="258">
        <v>5134.47</v>
      </c>
      <c r="AG488" s="258">
        <v>2120302.0300000003</v>
      </c>
      <c r="AH488" s="258">
        <v>1168814.75</v>
      </c>
      <c r="AI488" s="258">
        <v>3288357.81</v>
      </c>
      <c r="AJ488" s="258">
        <v>324473.68</v>
      </c>
      <c r="AK488" s="258">
        <v>847.44</v>
      </c>
      <c r="AL488" s="258">
        <v>1215528.1499999999</v>
      </c>
      <c r="AM488" s="258">
        <v>1.3702145298896644</v>
      </c>
      <c r="AN488" s="258">
        <v>695477.74</v>
      </c>
      <c r="AO488" s="258">
        <v>273237.15000000002</v>
      </c>
      <c r="AP488" s="258">
        <v>4877481.99</v>
      </c>
      <c r="AQ488" s="258">
        <v>2682289.1100000003</v>
      </c>
      <c r="AR488" s="365"/>
      <c r="AS488" s="259">
        <v>44530</v>
      </c>
      <c r="AT488" s="260" t="s">
        <v>10</v>
      </c>
      <c r="AU488" s="261" t="s">
        <v>292</v>
      </c>
      <c r="AV488" s="261">
        <v>2021</v>
      </c>
      <c r="AW488" s="266" t="s">
        <v>167</v>
      </c>
      <c r="AX488" s="380">
        <v>4.5</v>
      </c>
      <c r="AY488" s="380">
        <v>4.6100000000000003</v>
      </c>
    </row>
    <row r="489" spans="1:51" ht="30" x14ac:dyDescent="0.25">
      <c r="A489" s="256">
        <v>113</v>
      </c>
      <c r="B489" s="257" t="s">
        <v>63</v>
      </c>
      <c r="C489" s="258">
        <v>579649.7699999999</v>
      </c>
      <c r="D489" s="258">
        <v>78562.22</v>
      </c>
      <c r="E489" s="258">
        <v>83.19</v>
      </c>
      <c r="F489" s="258">
        <v>27157.190000000002</v>
      </c>
      <c r="G489" s="258">
        <v>444522.66000000003</v>
      </c>
      <c r="H489" s="258">
        <v>1519472.49</v>
      </c>
      <c r="I489" s="258">
        <v>12409651.6</v>
      </c>
      <c r="J489" s="258">
        <v>1900378.32</v>
      </c>
      <c r="K489" s="258">
        <v>139990.38</v>
      </c>
      <c r="L489" s="258">
        <v>139907.19</v>
      </c>
      <c r="M489" s="258">
        <v>183862.07</v>
      </c>
      <c r="N489" s="258">
        <v>0</v>
      </c>
      <c r="O489" s="258">
        <v>269104.18000000005</v>
      </c>
      <c r="P489" s="258">
        <v>-239696.48000000004</v>
      </c>
      <c r="Q489" s="258">
        <v>23181.080000000009</v>
      </c>
      <c r="R489" s="258">
        <v>-216515.40000000002</v>
      </c>
      <c r="S489" s="258">
        <v>1735987.8</v>
      </c>
      <c r="T489" s="258">
        <v>1682.98</v>
      </c>
      <c r="U489" s="258">
        <v>0</v>
      </c>
      <c r="V489" s="258">
        <v>0</v>
      </c>
      <c r="W489" s="258">
        <v>0</v>
      </c>
      <c r="X489" s="258">
        <v>1762947.06</v>
      </c>
      <c r="Y489" s="258">
        <v>9005.34</v>
      </c>
      <c r="Z489" s="258">
        <v>16080.21</v>
      </c>
      <c r="AA489" s="258">
        <v>459.76</v>
      </c>
      <c r="AB489" s="258">
        <v>2726.71</v>
      </c>
      <c r="AC489" s="258">
        <v>0</v>
      </c>
      <c r="AD489" s="258">
        <v>0</v>
      </c>
      <c r="AE489" s="258">
        <v>0</v>
      </c>
      <c r="AF489" s="258">
        <v>370.22</v>
      </c>
      <c r="AG489" s="258">
        <v>323769.26</v>
      </c>
      <c r="AH489" s="258">
        <v>83.19</v>
      </c>
      <c r="AI489" s="258">
        <v>323126.5</v>
      </c>
      <c r="AJ489" s="258">
        <v>54022.32</v>
      </c>
      <c r="AK489" s="258">
        <v>0</v>
      </c>
      <c r="AL489" s="258">
        <v>12269661.219999999</v>
      </c>
      <c r="AM489" s="258">
        <v>88.64645984959823</v>
      </c>
      <c r="AN489" s="258">
        <v>21529.22</v>
      </c>
      <c r="AO489" s="258">
        <v>5627.9699999999993</v>
      </c>
      <c r="AP489" s="258">
        <v>309931.33999999991</v>
      </c>
      <c r="AQ489" s="258">
        <v>77947.970000000016</v>
      </c>
      <c r="AR489" s="365"/>
      <c r="AS489" s="259">
        <v>44530</v>
      </c>
      <c r="AT489" s="260" t="s">
        <v>10</v>
      </c>
      <c r="AU489" s="261" t="s">
        <v>292</v>
      </c>
      <c r="AV489" s="261">
        <v>2021</v>
      </c>
      <c r="AW489" s="266" t="s">
        <v>171</v>
      </c>
      <c r="AX489" s="380">
        <v>4.5</v>
      </c>
      <c r="AY489" s="380">
        <v>4.6100000000000003</v>
      </c>
    </row>
    <row r="490" spans="1:51" x14ac:dyDescent="0.25">
      <c r="A490" s="256">
        <v>98</v>
      </c>
      <c r="B490" s="257" t="s">
        <v>64</v>
      </c>
      <c r="C490" s="258">
        <v>25177588.440000001</v>
      </c>
      <c r="D490" s="258">
        <v>9545090.3200000003</v>
      </c>
      <c r="E490" s="258">
        <v>2876063.52</v>
      </c>
      <c r="F490" s="258">
        <v>5324974.07</v>
      </c>
      <c r="G490" s="258">
        <v>6430375.3399999999</v>
      </c>
      <c r="H490" s="258">
        <v>63944.73</v>
      </c>
      <c r="I490" s="258">
        <v>7844408.6200000001</v>
      </c>
      <c r="J490" s="258">
        <v>3832659.55</v>
      </c>
      <c r="K490" s="258">
        <v>5382514.4100000001</v>
      </c>
      <c r="L490" s="258">
        <v>2506450.8899999997</v>
      </c>
      <c r="M490" s="258">
        <v>8581412.6099999994</v>
      </c>
      <c r="N490" s="258">
        <v>14999181.760000002</v>
      </c>
      <c r="O490" s="258">
        <v>26678667.430000003</v>
      </c>
      <c r="P490" s="258">
        <v>-22801518.720000003</v>
      </c>
      <c r="Q490" s="258">
        <v>20762129.990000002</v>
      </c>
      <c r="R490" s="258">
        <v>-2039388.7300000004</v>
      </c>
      <c r="S490" s="258">
        <v>2103333.46</v>
      </c>
      <c r="T490" s="258">
        <v>69843.58</v>
      </c>
      <c r="U490" s="258">
        <v>2989.54</v>
      </c>
      <c r="V490" s="258">
        <v>0</v>
      </c>
      <c r="W490" s="258">
        <v>0</v>
      </c>
      <c r="X490" s="258">
        <v>4680518.92</v>
      </c>
      <c r="Y490" s="258">
        <v>115195.93</v>
      </c>
      <c r="Z490" s="258">
        <v>539760.31999999995</v>
      </c>
      <c r="AA490" s="258">
        <v>396553.62</v>
      </c>
      <c r="AB490" s="258">
        <v>22631.360000000001</v>
      </c>
      <c r="AC490" s="258">
        <v>908.84</v>
      </c>
      <c r="AD490" s="258">
        <v>0</v>
      </c>
      <c r="AE490" s="258">
        <v>0</v>
      </c>
      <c r="AF490" s="258">
        <v>1574968.51</v>
      </c>
      <c r="AG490" s="258">
        <v>11087863.5</v>
      </c>
      <c r="AH490" s="258">
        <v>17875245.280000001</v>
      </c>
      <c r="AI490" s="258">
        <v>28962886.670000002</v>
      </c>
      <c r="AJ490" s="258">
        <v>2284219.2400000002</v>
      </c>
      <c r="AK490" s="258">
        <v>0</v>
      </c>
      <c r="AL490" s="258">
        <v>2461894.21</v>
      </c>
      <c r="AM490" s="258">
        <v>1.4573873885829505</v>
      </c>
      <c r="AN490" s="258">
        <v>2914155.6100000003</v>
      </c>
      <c r="AO490" s="258">
        <v>2410818.46</v>
      </c>
      <c r="AP490" s="258">
        <v>15680691.289999999</v>
      </c>
      <c r="AQ490" s="258">
        <v>26726860.600000001</v>
      </c>
      <c r="AR490" s="365"/>
      <c r="AS490" s="259">
        <v>44530</v>
      </c>
      <c r="AT490" s="260" t="s">
        <v>10</v>
      </c>
      <c r="AU490" s="261" t="s">
        <v>292</v>
      </c>
      <c r="AV490" s="261">
        <v>2021</v>
      </c>
      <c r="AW490" s="266" t="s">
        <v>165</v>
      </c>
      <c r="AX490" s="380">
        <v>4.5</v>
      </c>
      <c r="AY490" s="380">
        <v>4.6100000000000003</v>
      </c>
    </row>
    <row r="491" spans="1:51" x14ac:dyDescent="0.25">
      <c r="A491" s="256">
        <v>1</v>
      </c>
      <c r="B491" s="257" t="s">
        <v>65</v>
      </c>
      <c r="C491" s="258">
        <v>2793145.64</v>
      </c>
      <c r="D491" s="258">
        <v>290627.09999999998</v>
      </c>
      <c r="E491" s="258">
        <v>20583.37</v>
      </c>
      <c r="F491" s="258">
        <v>570007.77</v>
      </c>
      <c r="G491" s="258">
        <v>948538.27</v>
      </c>
      <c r="H491" s="258">
        <v>21295.86</v>
      </c>
      <c r="I491" s="258">
        <v>13355672.5</v>
      </c>
      <c r="J491" s="258">
        <v>71453.69</v>
      </c>
      <c r="K491" s="258">
        <v>214174.63</v>
      </c>
      <c r="L491" s="258">
        <v>193591.26</v>
      </c>
      <c r="M491" s="258">
        <v>1012583.29</v>
      </c>
      <c r="N491" s="258">
        <v>71.28</v>
      </c>
      <c r="O491" s="258">
        <v>1139199.9700000002</v>
      </c>
      <c r="P491" s="258">
        <v>-155227.46999999951</v>
      </c>
      <c r="Q491" s="258">
        <v>-245046.14</v>
      </c>
      <c r="R491" s="258">
        <v>-400273.60999999952</v>
      </c>
      <c r="S491" s="258">
        <v>421569.29000000004</v>
      </c>
      <c r="T491" s="258">
        <v>81300.59</v>
      </c>
      <c r="U491" s="258">
        <v>0</v>
      </c>
      <c r="V491" s="258">
        <v>0</v>
      </c>
      <c r="W491" s="258">
        <v>0</v>
      </c>
      <c r="X491" s="258">
        <v>395919.25</v>
      </c>
      <c r="Y491" s="258">
        <v>19227.52</v>
      </c>
      <c r="Z491" s="258">
        <v>33671.53</v>
      </c>
      <c r="AA491" s="258">
        <v>1178.52</v>
      </c>
      <c r="AB491" s="258">
        <v>1237.27</v>
      </c>
      <c r="AC491" s="258">
        <v>0</v>
      </c>
      <c r="AD491" s="258">
        <v>0</v>
      </c>
      <c r="AE491" s="258">
        <v>0</v>
      </c>
      <c r="AF491" s="258">
        <v>335.71</v>
      </c>
      <c r="AG491" s="258">
        <v>1206174.5499999998</v>
      </c>
      <c r="AH491" s="258">
        <v>20654.650000000001</v>
      </c>
      <c r="AI491" s="258">
        <v>1226556.1000000001</v>
      </c>
      <c r="AJ491" s="258">
        <v>87356.13</v>
      </c>
      <c r="AK491" s="258">
        <v>0</v>
      </c>
      <c r="AL491" s="258">
        <v>13141497.869999999</v>
      </c>
      <c r="AM491" s="258">
        <v>62.358798051851423</v>
      </c>
      <c r="AN491" s="258">
        <v>298962.33999999997</v>
      </c>
      <c r="AO491" s="258">
        <v>271045.43</v>
      </c>
      <c r="AP491" s="258">
        <v>1674599.9000000004</v>
      </c>
      <c r="AQ491" s="258">
        <v>311281.32999999996</v>
      </c>
      <c r="AR491" s="365"/>
      <c r="AS491" s="259">
        <v>44530</v>
      </c>
      <c r="AT491" s="260" t="s">
        <v>10</v>
      </c>
      <c r="AU491" s="261" t="s">
        <v>292</v>
      </c>
      <c r="AV491" s="261">
        <v>2021</v>
      </c>
      <c r="AW491" s="266" t="s">
        <v>177</v>
      </c>
      <c r="AX491" s="380">
        <v>4.5</v>
      </c>
      <c r="AY491" s="380">
        <v>4.6100000000000003</v>
      </c>
    </row>
    <row r="492" spans="1:51" x14ac:dyDescent="0.25">
      <c r="A492" s="256">
        <v>109</v>
      </c>
      <c r="B492" s="257" t="s">
        <v>66</v>
      </c>
      <c r="C492" s="258">
        <v>39479046.599999994</v>
      </c>
      <c r="D492" s="258">
        <v>39755642.269999996</v>
      </c>
      <c r="E492" s="258">
        <v>3919364.58</v>
      </c>
      <c r="F492" s="258">
        <v>3913585.5900000003</v>
      </c>
      <c r="G492" s="258">
        <v>8150374.9000000004</v>
      </c>
      <c r="H492" s="258">
        <v>-10787563.83</v>
      </c>
      <c r="I492" s="258">
        <v>33665983.420000002</v>
      </c>
      <c r="J492" s="258">
        <v>3148404.62</v>
      </c>
      <c r="K492" s="258">
        <v>13815769.01</v>
      </c>
      <c r="L492" s="258">
        <v>9244355.1199999992</v>
      </c>
      <c r="M492" s="258">
        <v>460457.31</v>
      </c>
      <c r="N492" s="258">
        <v>3013608</v>
      </c>
      <c r="O492" s="258">
        <v>12238769.329999998</v>
      </c>
      <c r="P492" s="258">
        <v>-24579325.490000006</v>
      </c>
      <c r="Q492" s="258">
        <v>11427465.900000002</v>
      </c>
      <c r="R492" s="258">
        <v>-13151859.590000004</v>
      </c>
      <c r="S492" s="258">
        <v>2364295.7599999998</v>
      </c>
      <c r="T492" s="258">
        <v>167755.32</v>
      </c>
      <c r="U492" s="258">
        <v>0</v>
      </c>
      <c r="V492" s="258">
        <v>0</v>
      </c>
      <c r="W492" s="258">
        <v>55489.120000000003</v>
      </c>
      <c r="X492" s="258">
        <v>8027316.5300000003</v>
      </c>
      <c r="Y492" s="258">
        <v>150600.44</v>
      </c>
      <c r="Z492" s="258">
        <v>4342.1899999999996</v>
      </c>
      <c r="AA492" s="258">
        <v>1238845.73</v>
      </c>
      <c r="AB492" s="258">
        <v>12934.48</v>
      </c>
      <c r="AC492" s="258">
        <v>0</v>
      </c>
      <c r="AD492" s="258">
        <v>0</v>
      </c>
      <c r="AE492" s="258">
        <v>0</v>
      </c>
      <c r="AF492" s="258">
        <v>4479542.37</v>
      </c>
      <c r="AG492" s="258">
        <v>9704812.4299999997</v>
      </c>
      <c r="AH492" s="258">
        <v>6932972.5800000001</v>
      </c>
      <c r="AI492" s="258">
        <v>16627888.329999998</v>
      </c>
      <c r="AJ492" s="258">
        <v>4389119</v>
      </c>
      <c r="AK492" s="258">
        <v>0</v>
      </c>
      <c r="AL492" s="258">
        <v>19850214.410000004</v>
      </c>
      <c r="AM492" s="258">
        <v>2.43677955209241</v>
      </c>
      <c r="AN492" s="258">
        <v>2096512.63</v>
      </c>
      <c r="AO492" s="258">
        <v>1817072.96</v>
      </c>
      <c r="AP492" s="258">
        <v>30669192.080000013</v>
      </c>
      <c r="AQ492" s="258">
        <v>43184557.079999998</v>
      </c>
      <c r="AR492" s="365"/>
      <c r="AS492" s="259">
        <v>44530</v>
      </c>
      <c r="AT492" s="260" t="s">
        <v>10</v>
      </c>
      <c r="AU492" s="261" t="s">
        <v>293</v>
      </c>
      <c r="AV492" s="261">
        <v>2021</v>
      </c>
      <c r="AW492" s="266" t="s">
        <v>157</v>
      </c>
      <c r="AX492" s="380">
        <v>4.5</v>
      </c>
      <c r="AY492" s="380">
        <v>4.6100000000000003</v>
      </c>
    </row>
    <row r="493" spans="1:51" x14ac:dyDescent="0.25">
      <c r="A493" s="256">
        <v>25</v>
      </c>
      <c r="B493" s="257" t="s">
        <v>67</v>
      </c>
      <c r="C493" s="258">
        <v>3985728.18</v>
      </c>
      <c r="D493" s="258">
        <v>1430896</v>
      </c>
      <c r="E493" s="258">
        <v>427319</v>
      </c>
      <c r="F493" s="258">
        <v>0</v>
      </c>
      <c r="G493" s="258">
        <v>3726560.0399999996</v>
      </c>
      <c r="H493" s="258">
        <v>27250707.640000001</v>
      </c>
      <c r="I493" s="258">
        <v>1376026.73</v>
      </c>
      <c r="J493" s="258">
        <v>52974774.789999999</v>
      </c>
      <c r="K493" s="258">
        <v>1244336.49</v>
      </c>
      <c r="L493" s="258">
        <v>817017.49</v>
      </c>
      <c r="M493" s="258">
        <v>0</v>
      </c>
      <c r="N493" s="258">
        <v>0</v>
      </c>
      <c r="O493" s="258">
        <v>1113009.24</v>
      </c>
      <c r="P493" s="258">
        <v>-2284737.0999999992</v>
      </c>
      <c r="Q493" s="258">
        <v>-1066.4299999999998</v>
      </c>
      <c r="R493" s="258">
        <v>-2285803.5299999993</v>
      </c>
      <c r="S493" s="258">
        <v>29536511.170000002</v>
      </c>
      <c r="T493" s="258">
        <v>2062330.96</v>
      </c>
      <c r="U493" s="258">
        <v>76.67</v>
      </c>
      <c r="V493" s="258">
        <v>0</v>
      </c>
      <c r="W493" s="258">
        <v>0</v>
      </c>
      <c r="X493" s="258">
        <v>27720542.789999999</v>
      </c>
      <c r="Y493" s="258">
        <v>76052.25</v>
      </c>
      <c r="Z493" s="258">
        <v>147328.56</v>
      </c>
      <c r="AA493" s="258">
        <v>0</v>
      </c>
      <c r="AB493" s="258">
        <v>604.09</v>
      </c>
      <c r="AC493" s="258">
        <v>0</v>
      </c>
      <c r="AD493" s="258">
        <v>0</v>
      </c>
      <c r="AE493" s="258">
        <v>17240.93</v>
      </c>
      <c r="AF493" s="258">
        <v>5213.42</v>
      </c>
      <c r="AG493" s="258">
        <v>817017.49</v>
      </c>
      <c r="AH493" s="258">
        <v>427319</v>
      </c>
      <c r="AI493" s="258">
        <v>1242335.8400000001</v>
      </c>
      <c r="AJ493" s="258">
        <v>129326.6</v>
      </c>
      <c r="AK493" s="258">
        <v>0</v>
      </c>
      <c r="AL493" s="258">
        <v>131690.23999999999</v>
      </c>
      <c r="AM493" s="258">
        <v>1.1058316950907707</v>
      </c>
      <c r="AN493" s="258">
        <v>0</v>
      </c>
      <c r="AO493" s="258">
        <v>0</v>
      </c>
      <c r="AP493" s="258">
        <v>3289456.1</v>
      </c>
      <c r="AQ493" s="258">
        <v>1847633.16</v>
      </c>
      <c r="AR493" s="365"/>
      <c r="AS493" s="259">
        <v>44530</v>
      </c>
      <c r="AT493" s="260" t="s">
        <v>10</v>
      </c>
      <c r="AU493" s="261" t="s">
        <v>292</v>
      </c>
      <c r="AV493" s="261">
        <v>2021</v>
      </c>
      <c r="AW493" s="266" t="s">
        <v>174</v>
      </c>
      <c r="AX493" s="380">
        <v>4.5</v>
      </c>
      <c r="AY493" s="380">
        <v>4.6100000000000003</v>
      </c>
    </row>
    <row r="494" spans="1:51" x14ac:dyDescent="0.25">
      <c r="A494" s="256">
        <v>121</v>
      </c>
      <c r="B494" s="257" t="s">
        <v>68</v>
      </c>
      <c r="C494" s="258">
        <v>3979962.54</v>
      </c>
      <c r="D494" s="258">
        <v>0</v>
      </c>
      <c r="E494" s="258">
        <v>69.61</v>
      </c>
      <c r="F494" s="258">
        <v>527066.31999999995</v>
      </c>
      <c r="G494" s="258">
        <v>938098.48</v>
      </c>
      <c r="H494" s="258">
        <v>168959.78</v>
      </c>
      <c r="I494" s="258">
        <v>377111.1</v>
      </c>
      <c r="J494" s="258">
        <v>3493066.85</v>
      </c>
      <c r="K494" s="258">
        <v>5367.8</v>
      </c>
      <c r="L494" s="258">
        <v>5298.1900000000005</v>
      </c>
      <c r="M494" s="258">
        <v>349521.12</v>
      </c>
      <c r="N494" s="258">
        <v>0</v>
      </c>
      <c r="O494" s="258">
        <v>351551.79</v>
      </c>
      <c r="P494" s="258">
        <v>2163245.9500000002</v>
      </c>
      <c r="Q494" s="258">
        <v>-2444901.9699999997</v>
      </c>
      <c r="R494" s="258">
        <v>-281656.01999999955</v>
      </c>
      <c r="S494" s="258">
        <v>450615.81999999995</v>
      </c>
      <c r="T494" s="258">
        <v>0</v>
      </c>
      <c r="U494" s="258">
        <v>0</v>
      </c>
      <c r="V494" s="258">
        <v>0</v>
      </c>
      <c r="W494" s="258">
        <v>161805.19</v>
      </c>
      <c r="X494" s="258">
        <v>405476.25</v>
      </c>
      <c r="Y494" s="258">
        <v>18982.43</v>
      </c>
      <c r="Z494" s="258">
        <v>14125.45</v>
      </c>
      <c r="AA494" s="258">
        <v>82738.820000000007</v>
      </c>
      <c r="AB494" s="258">
        <v>495.26</v>
      </c>
      <c r="AC494" s="258">
        <v>0</v>
      </c>
      <c r="AD494" s="258">
        <v>0</v>
      </c>
      <c r="AE494" s="258">
        <v>0</v>
      </c>
      <c r="AF494" s="258">
        <v>323.66000000000003</v>
      </c>
      <c r="AG494" s="258">
        <v>354819.31</v>
      </c>
      <c r="AH494" s="258">
        <v>69.61</v>
      </c>
      <c r="AI494" s="258">
        <v>354883.11</v>
      </c>
      <c r="AJ494" s="258">
        <v>3331.32</v>
      </c>
      <c r="AK494" s="258">
        <v>0</v>
      </c>
      <c r="AL494" s="258">
        <v>371743.3</v>
      </c>
      <c r="AM494" s="258">
        <v>70.254312753828373</v>
      </c>
      <c r="AN494" s="258">
        <v>0</v>
      </c>
      <c r="AO494" s="258">
        <v>527066.31999999995</v>
      </c>
      <c r="AP494" s="258">
        <v>3628131.46</v>
      </c>
      <c r="AQ494" s="258">
        <v>-279.28999999999996</v>
      </c>
      <c r="AR494" s="365"/>
      <c r="AS494" s="259">
        <v>44530</v>
      </c>
      <c r="AT494" s="260" t="s">
        <v>10</v>
      </c>
      <c r="AU494" s="261" t="s">
        <v>292</v>
      </c>
      <c r="AV494" s="261">
        <v>2021</v>
      </c>
      <c r="AW494" s="266" t="s">
        <v>188</v>
      </c>
      <c r="AX494" s="380">
        <v>4.5</v>
      </c>
      <c r="AY494" s="380">
        <v>4.6100000000000003</v>
      </c>
    </row>
    <row r="495" spans="1:51" x14ac:dyDescent="0.25">
      <c r="A495" s="256">
        <v>122</v>
      </c>
      <c r="B495" s="257" t="s">
        <v>69</v>
      </c>
      <c r="C495" s="258">
        <v>1834125.92</v>
      </c>
      <c r="D495" s="258">
        <v>0</v>
      </c>
      <c r="E495" s="258">
        <v>0</v>
      </c>
      <c r="F495" s="258">
        <v>1719.02</v>
      </c>
      <c r="G495" s="258">
        <v>110055.55</v>
      </c>
      <c r="H495" s="258">
        <v>48007.58</v>
      </c>
      <c r="I495" s="258">
        <v>599930.94999999995</v>
      </c>
      <c r="J495" s="258">
        <v>0</v>
      </c>
      <c r="K495" s="258">
        <v>98265.36</v>
      </c>
      <c r="L495" s="258">
        <v>1594.27</v>
      </c>
      <c r="M495" s="258">
        <v>162659.15</v>
      </c>
      <c r="N495" s="258">
        <v>0</v>
      </c>
      <c r="O495" s="258">
        <v>162998.57999999999</v>
      </c>
      <c r="P495" s="258">
        <v>1559352.77</v>
      </c>
      <c r="Q495" s="258">
        <v>-1507445.27</v>
      </c>
      <c r="R495" s="258">
        <v>51907.5</v>
      </c>
      <c r="S495" s="258">
        <v>-3899.9199999999983</v>
      </c>
      <c r="T495" s="258">
        <v>0</v>
      </c>
      <c r="U495" s="258">
        <v>0</v>
      </c>
      <c r="V495" s="258">
        <v>0</v>
      </c>
      <c r="W495" s="258">
        <v>0.02</v>
      </c>
      <c r="X495" s="258">
        <v>33464.980000000003</v>
      </c>
      <c r="Y495" s="258">
        <v>2246.0300000000002</v>
      </c>
      <c r="Z495" s="258">
        <v>827.55</v>
      </c>
      <c r="AA495" s="258">
        <v>32254.6</v>
      </c>
      <c r="AB495" s="258">
        <v>2015.33</v>
      </c>
      <c r="AC495" s="258">
        <v>0</v>
      </c>
      <c r="AD495" s="258">
        <v>0</v>
      </c>
      <c r="AE495" s="258">
        <v>0</v>
      </c>
      <c r="AF495" s="258">
        <v>21.41</v>
      </c>
      <c r="AG495" s="258">
        <v>164253.41999999998</v>
      </c>
      <c r="AH495" s="258">
        <v>0</v>
      </c>
      <c r="AI495" s="258">
        <v>164253.18</v>
      </c>
      <c r="AJ495" s="258">
        <v>1254.5999999999999</v>
      </c>
      <c r="AK495" s="258">
        <v>0</v>
      </c>
      <c r="AL495" s="258">
        <v>501665.58999999997</v>
      </c>
      <c r="AM495" s="258">
        <v>6.1052129661968362</v>
      </c>
      <c r="AN495" s="258">
        <v>1719.02</v>
      </c>
      <c r="AO495" s="258">
        <v>0</v>
      </c>
      <c r="AP495" s="258">
        <v>1671127.34</v>
      </c>
      <c r="AQ495" s="258">
        <v>0</v>
      </c>
      <c r="AR495" s="365"/>
      <c r="AS495" s="259">
        <v>44530</v>
      </c>
      <c r="AT495" s="260" t="s">
        <v>10</v>
      </c>
      <c r="AU495" s="261" t="s">
        <v>292</v>
      </c>
      <c r="AV495" s="261">
        <v>2021</v>
      </c>
      <c r="AW495" s="266" t="s">
        <v>267</v>
      </c>
      <c r="AX495" s="380">
        <v>4.5</v>
      </c>
      <c r="AY495" s="380">
        <v>4.6100000000000003</v>
      </c>
    </row>
    <row r="496" spans="1:51" x14ac:dyDescent="0.25">
      <c r="A496" s="256">
        <v>13</v>
      </c>
      <c r="B496" s="257" t="s">
        <v>70</v>
      </c>
      <c r="C496" s="258">
        <v>305739972.57999998</v>
      </c>
      <c r="D496" s="258">
        <v>167019001.16</v>
      </c>
      <c r="E496" s="258">
        <v>29436081.289999999</v>
      </c>
      <c r="F496" s="258">
        <v>50685322.82</v>
      </c>
      <c r="G496" s="258">
        <v>62949322.060000002</v>
      </c>
      <c r="H496" s="258">
        <v>64417572.490000002</v>
      </c>
      <c r="I496" s="258">
        <v>153745841.78</v>
      </c>
      <c r="J496" s="258">
        <v>64433423.090000004</v>
      </c>
      <c r="K496" s="258">
        <v>98191997.689999998</v>
      </c>
      <c r="L496" s="258">
        <v>68755909.560000002</v>
      </c>
      <c r="M496" s="258">
        <v>35102088.369999997</v>
      </c>
      <c r="N496" s="258">
        <v>12764098.279999999</v>
      </c>
      <c r="O496" s="258">
        <v>132268680.25</v>
      </c>
      <c r="P496" s="258">
        <v>-107182353.70999996</v>
      </c>
      <c r="Q496" s="258">
        <v>15736656.85999999</v>
      </c>
      <c r="R496" s="258">
        <v>-91445696.849999979</v>
      </c>
      <c r="S496" s="258">
        <v>155863269.34</v>
      </c>
      <c r="T496" s="258">
        <v>105808491.08</v>
      </c>
      <c r="U496" s="258">
        <v>1680118.2</v>
      </c>
      <c r="V496" s="258">
        <v>0</v>
      </c>
      <c r="W496" s="258">
        <v>13329.93</v>
      </c>
      <c r="X496" s="258">
        <v>63238830.969999999</v>
      </c>
      <c r="Y496" s="258">
        <v>1284680.04</v>
      </c>
      <c r="Z496" s="258">
        <v>7075940.1200000001</v>
      </c>
      <c r="AA496" s="258">
        <v>284188.26</v>
      </c>
      <c r="AB496" s="258">
        <v>495435.47</v>
      </c>
      <c r="AC496" s="258">
        <v>0</v>
      </c>
      <c r="AD496" s="258">
        <v>0</v>
      </c>
      <c r="AE496" s="258">
        <v>0</v>
      </c>
      <c r="AF496" s="258">
        <v>5737256.9500000002</v>
      </c>
      <c r="AG496" s="258">
        <v>103857997.92999999</v>
      </c>
      <c r="AH496" s="258">
        <v>42200179.57</v>
      </c>
      <c r="AI496" s="258">
        <v>146014636.18000001</v>
      </c>
      <c r="AJ496" s="258">
        <v>13745955.93</v>
      </c>
      <c r="AK496" s="258">
        <v>0</v>
      </c>
      <c r="AL496" s="258">
        <v>55553844.090000004</v>
      </c>
      <c r="AM496" s="258">
        <v>1.5657675309284158</v>
      </c>
      <c r="AN496" s="258">
        <v>37841337.850000001</v>
      </c>
      <c r="AO496" s="258">
        <v>12843984.970000001</v>
      </c>
      <c r="AP496" s="258">
        <v>212426875.41000003</v>
      </c>
      <c r="AQ496" s="258">
        <v>205974584.24000001</v>
      </c>
      <c r="AR496" s="365"/>
      <c r="AS496" s="259">
        <v>44530</v>
      </c>
      <c r="AT496" s="260" t="s">
        <v>10</v>
      </c>
      <c r="AU496" s="261" t="s">
        <v>292</v>
      </c>
      <c r="AV496" s="261">
        <v>2021</v>
      </c>
      <c r="AW496" s="266" t="s">
        <v>149</v>
      </c>
      <c r="AX496" s="380">
        <v>4.5</v>
      </c>
      <c r="AY496" s="380">
        <v>4.6100000000000003</v>
      </c>
    </row>
    <row r="497" spans="1:51" x14ac:dyDescent="0.25">
      <c r="A497" s="256">
        <v>110</v>
      </c>
      <c r="B497" s="257" t="s">
        <v>71</v>
      </c>
      <c r="C497" s="258">
        <v>1858210.52</v>
      </c>
      <c r="D497" s="258">
        <v>108935.3</v>
      </c>
      <c r="E497" s="258">
        <v>5118.1500000000005</v>
      </c>
      <c r="F497" s="258">
        <v>844744.93</v>
      </c>
      <c r="G497" s="258">
        <v>1835630.03</v>
      </c>
      <c r="H497" s="258">
        <v>7187591.1900000004</v>
      </c>
      <c r="I497" s="258">
        <v>1380439.46</v>
      </c>
      <c r="J497" s="258">
        <v>45958765.539999999</v>
      </c>
      <c r="K497" s="258">
        <v>499874.49</v>
      </c>
      <c r="L497" s="258">
        <v>494756.34</v>
      </c>
      <c r="M497" s="258">
        <v>384696.86</v>
      </c>
      <c r="N497" s="258">
        <v>83279.98</v>
      </c>
      <c r="O497" s="258">
        <v>771099.53</v>
      </c>
      <c r="P497" s="258">
        <v>-1702199.2700000003</v>
      </c>
      <c r="Q497" s="258">
        <v>-424757.79999999987</v>
      </c>
      <c r="R497" s="258">
        <v>-2126957.0700000003</v>
      </c>
      <c r="S497" s="258">
        <v>9314548.3399999999</v>
      </c>
      <c r="T497" s="258">
        <v>54783.41</v>
      </c>
      <c r="U497" s="258">
        <v>0</v>
      </c>
      <c r="V497" s="258">
        <v>0</v>
      </c>
      <c r="W497" s="258">
        <v>0</v>
      </c>
      <c r="X497" s="258">
        <v>9309480.4800000004</v>
      </c>
      <c r="Y497" s="258">
        <v>23987.7</v>
      </c>
      <c r="Z497" s="258">
        <v>17614.490000000002</v>
      </c>
      <c r="AA497" s="258">
        <v>6252.15</v>
      </c>
      <c r="AB497" s="258">
        <v>0</v>
      </c>
      <c r="AC497" s="258">
        <v>0</v>
      </c>
      <c r="AD497" s="258">
        <v>0</v>
      </c>
      <c r="AE497" s="258">
        <v>0</v>
      </c>
      <c r="AF497" s="258">
        <v>1861.21</v>
      </c>
      <c r="AG497" s="258">
        <v>879453.20000000007</v>
      </c>
      <c r="AH497" s="258">
        <v>88398.12999999999</v>
      </c>
      <c r="AI497" s="258">
        <v>967850.66</v>
      </c>
      <c r="AJ497" s="258">
        <v>196751.13</v>
      </c>
      <c r="AK497" s="258">
        <v>0</v>
      </c>
      <c r="AL497" s="258">
        <v>880564.97</v>
      </c>
      <c r="AM497" s="258">
        <v>2.7615721298360314</v>
      </c>
      <c r="AN497" s="258">
        <v>246050.1</v>
      </c>
      <c r="AO497" s="258">
        <v>598694.82999999996</v>
      </c>
      <c r="AP497" s="258">
        <v>1032622.6000000001</v>
      </c>
      <c r="AQ497" s="258">
        <v>54446.91</v>
      </c>
      <c r="AR497" s="365"/>
      <c r="AS497" s="259">
        <v>44530</v>
      </c>
      <c r="AT497" s="260" t="s">
        <v>10</v>
      </c>
      <c r="AU497" s="261" t="s">
        <v>292</v>
      </c>
      <c r="AV497" s="261">
        <v>2021</v>
      </c>
      <c r="AW497" s="266" t="s">
        <v>173</v>
      </c>
      <c r="AX497" s="380">
        <v>4.5</v>
      </c>
      <c r="AY497" s="380">
        <v>4.6100000000000003</v>
      </c>
    </row>
    <row r="498" spans="1:51" x14ac:dyDescent="0.25">
      <c r="A498" s="256">
        <v>52</v>
      </c>
      <c r="B498" s="257" t="s">
        <v>72</v>
      </c>
      <c r="C498" s="258">
        <v>4296950.3400000008</v>
      </c>
      <c r="D498" s="258">
        <v>377818.49000000005</v>
      </c>
      <c r="E498" s="258">
        <v>841707.55999999994</v>
      </c>
      <c r="F498" s="258">
        <v>508227.57999999996</v>
      </c>
      <c r="G498" s="258">
        <v>2046642.82</v>
      </c>
      <c r="H498" s="258">
        <v>440856.47</v>
      </c>
      <c r="I498" s="258">
        <v>316523038.99000001</v>
      </c>
      <c r="J498" s="258">
        <v>94628600.430000007</v>
      </c>
      <c r="K498" s="258">
        <v>1770146.39</v>
      </c>
      <c r="L498" s="258">
        <v>928438.83000000007</v>
      </c>
      <c r="M498" s="258">
        <v>625715.56999999995</v>
      </c>
      <c r="N498" s="258">
        <v>163181.78</v>
      </c>
      <c r="O498" s="258">
        <v>1736922.4200000002</v>
      </c>
      <c r="P498" s="258">
        <v>-372660.96999999986</v>
      </c>
      <c r="Q498" s="258">
        <v>-302499.8400000002</v>
      </c>
      <c r="R498" s="258">
        <v>-675160.81</v>
      </c>
      <c r="S498" s="258">
        <v>1116016.4500000002</v>
      </c>
      <c r="T498" s="258">
        <v>682598.27</v>
      </c>
      <c r="U498" s="258">
        <v>0</v>
      </c>
      <c r="V498" s="258">
        <v>0</v>
      </c>
      <c r="W498" s="258">
        <v>2.2000000000000002</v>
      </c>
      <c r="X498" s="258">
        <v>5368691.51</v>
      </c>
      <c r="Y498" s="258">
        <v>41768.22</v>
      </c>
      <c r="Z498" s="258">
        <v>38228.74</v>
      </c>
      <c r="AA498" s="258">
        <v>39679.07</v>
      </c>
      <c r="AB498" s="258">
        <v>14578.94</v>
      </c>
      <c r="AC498" s="258">
        <v>0</v>
      </c>
      <c r="AD498" s="258">
        <v>0</v>
      </c>
      <c r="AE498" s="258">
        <v>0</v>
      </c>
      <c r="AF498" s="258">
        <v>4801020.5599999996</v>
      </c>
      <c r="AG498" s="258">
        <v>1554154.4000000001</v>
      </c>
      <c r="AH498" s="258">
        <v>1004889.34</v>
      </c>
      <c r="AI498" s="258">
        <v>2554043.7400000002</v>
      </c>
      <c r="AJ498" s="258">
        <v>817121.32</v>
      </c>
      <c r="AK498" s="258">
        <v>0</v>
      </c>
      <c r="AL498" s="258">
        <v>314752892.60000002</v>
      </c>
      <c r="AM498" s="258">
        <v>178.81178685453241</v>
      </c>
      <c r="AN498" s="258">
        <v>386950.95</v>
      </c>
      <c r="AO498" s="258">
        <v>121276.63</v>
      </c>
      <c r="AP498" s="258">
        <v>2967657.7399999998</v>
      </c>
      <c r="AQ498" s="258">
        <v>785448.31</v>
      </c>
      <c r="AR498" s="365"/>
      <c r="AS498" s="259">
        <v>44530</v>
      </c>
      <c r="AT498" s="260" t="s">
        <v>10</v>
      </c>
      <c r="AU498" s="261" t="s">
        <v>292</v>
      </c>
      <c r="AV498" s="261">
        <v>2021</v>
      </c>
      <c r="AW498" s="266" t="s">
        <v>170</v>
      </c>
      <c r="AX498" s="380">
        <v>4.5</v>
      </c>
      <c r="AY498" s="380">
        <v>4.6100000000000003</v>
      </c>
    </row>
    <row r="499" spans="1:51" x14ac:dyDescent="0.25">
      <c r="A499" s="256">
        <v>96</v>
      </c>
      <c r="B499" s="257" t="s">
        <v>73</v>
      </c>
      <c r="C499" s="258">
        <v>45000050.979999997</v>
      </c>
      <c r="D499" s="258">
        <v>3733301.16</v>
      </c>
      <c r="E499" s="258">
        <v>5354442.05</v>
      </c>
      <c r="F499" s="258">
        <v>5682480.4500000002</v>
      </c>
      <c r="G499" s="258">
        <v>10371053.859999999</v>
      </c>
      <c r="H499" s="258">
        <v>562646.92000000004</v>
      </c>
      <c r="I499" s="258">
        <v>31685401.48</v>
      </c>
      <c r="J499" s="258">
        <v>1763887.11</v>
      </c>
      <c r="K499" s="258">
        <v>20406578.41</v>
      </c>
      <c r="L499" s="258">
        <v>15052136.360000001</v>
      </c>
      <c r="M499" s="258">
        <v>222045.76</v>
      </c>
      <c r="N499" s="258">
        <v>0.01</v>
      </c>
      <c r="O499" s="258">
        <v>18397052.220000003</v>
      </c>
      <c r="P499" s="258">
        <v>6816163.2899999944</v>
      </c>
      <c r="Q499" s="258">
        <v>-5339329.9999999991</v>
      </c>
      <c r="R499" s="258">
        <v>1476833.2899999954</v>
      </c>
      <c r="S499" s="258">
        <v>-914186.40000000037</v>
      </c>
      <c r="T499" s="258">
        <v>517180.81</v>
      </c>
      <c r="U499" s="258">
        <v>0</v>
      </c>
      <c r="V499" s="258">
        <v>0</v>
      </c>
      <c r="W499" s="258">
        <v>4935.6000000000004</v>
      </c>
      <c r="X499" s="258">
        <v>5605775.9000000004</v>
      </c>
      <c r="Y499" s="258">
        <v>169156.88</v>
      </c>
      <c r="Z499" s="258">
        <v>989429.37</v>
      </c>
      <c r="AA499" s="258">
        <v>67798.740000000005</v>
      </c>
      <c r="AB499" s="258">
        <v>109461.8</v>
      </c>
      <c r="AC499" s="258">
        <v>0</v>
      </c>
      <c r="AD499" s="258">
        <v>0</v>
      </c>
      <c r="AE499" s="258">
        <v>0</v>
      </c>
      <c r="AF499" s="258">
        <v>5706231.9199999999</v>
      </c>
      <c r="AG499" s="258">
        <v>15274182.119999999</v>
      </c>
      <c r="AH499" s="258">
        <v>5354442.0600000005</v>
      </c>
      <c r="AI499" s="258">
        <v>20625599.370000001</v>
      </c>
      <c r="AJ499" s="258">
        <v>2228547.15</v>
      </c>
      <c r="AK499" s="258">
        <v>0</v>
      </c>
      <c r="AL499" s="258">
        <v>11278823.07</v>
      </c>
      <c r="AM499" s="258">
        <v>1.5527052523647447</v>
      </c>
      <c r="AN499" s="258">
        <v>4103564.22</v>
      </c>
      <c r="AO499" s="258">
        <v>1578916.23</v>
      </c>
      <c r="AP499" s="258">
        <v>30615503.07</v>
      </c>
      <c r="AQ499" s="258">
        <v>7745805.4699999997</v>
      </c>
      <c r="AR499" s="365"/>
      <c r="AS499" s="259">
        <v>44530</v>
      </c>
      <c r="AT499" s="260" t="s">
        <v>10</v>
      </c>
      <c r="AU499" s="261" t="s">
        <v>292</v>
      </c>
      <c r="AV499" s="261">
        <v>2021</v>
      </c>
      <c r="AW499" s="266" t="s">
        <v>153</v>
      </c>
      <c r="AX499" s="380">
        <v>4.5</v>
      </c>
      <c r="AY499" s="380">
        <v>4.6100000000000003</v>
      </c>
    </row>
    <row r="500" spans="1:51" x14ac:dyDescent="0.25">
      <c r="A500" s="256">
        <v>103</v>
      </c>
      <c r="B500" s="257" t="s">
        <v>74</v>
      </c>
      <c r="C500" s="258">
        <v>98795.99</v>
      </c>
      <c r="D500" s="258">
        <v>0</v>
      </c>
      <c r="E500" s="258">
        <v>1</v>
      </c>
      <c r="F500" s="258">
        <v>8839.4599999999991</v>
      </c>
      <c r="G500" s="258">
        <v>584247.89</v>
      </c>
      <c r="H500" s="258">
        <v>19951416.949999999</v>
      </c>
      <c r="I500" s="258">
        <v>13843864.789999999</v>
      </c>
      <c r="J500" s="258">
        <v>27472402.27</v>
      </c>
      <c r="K500" s="258">
        <v>48612.59</v>
      </c>
      <c r="L500" s="258">
        <v>34159.89</v>
      </c>
      <c r="M500" s="258">
        <v>0</v>
      </c>
      <c r="N500" s="258">
        <v>0</v>
      </c>
      <c r="O500" s="258">
        <v>33633.74</v>
      </c>
      <c r="P500" s="258">
        <v>-527925.1</v>
      </c>
      <c r="Q500" s="258">
        <v>-189484.36</v>
      </c>
      <c r="R500" s="258">
        <v>-717409.46</v>
      </c>
      <c r="S500" s="258">
        <v>20668827.210000001</v>
      </c>
      <c r="T500" s="258">
        <v>1711.14</v>
      </c>
      <c r="U500" s="258">
        <v>0</v>
      </c>
      <c r="V500" s="258">
        <v>0</v>
      </c>
      <c r="W500" s="258">
        <v>0</v>
      </c>
      <c r="X500" s="258">
        <v>21501300.73</v>
      </c>
      <c r="Y500" s="258">
        <v>11923.44</v>
      </c>
      <c r="Z500" s="258">
        <v>57.09</v>
      </c>
      <c r="AA500" s="258">
        <v>13951.86</v>
      </c>
      <c r="AB500" s="258">
        <v>0</v>
      </c>
      <c r="AC500" s="258">
        <v>0</v>
      </c>
      <c r="AD500" s="258">
        <v>0</v>
      </c>
      <c r="AE500" s="258">
        <v>0</v>
      </c>
      <c r="AF500" s="258">
        <v>808252.27</v>
      </c>
      <c r="AG500" s="258">
        <v>34159.89</v>
      </c>
      <c r="AH500" s="258">
        <v>1</v>
      </c>
      <c r="AI500" s="258">
        <v>34134.699999999997</v>
      </c>
      <c r="AJ500" s="258">
        <v>500.96</v>
      </c>
      <c r="AK500" s="258">
        <v>0</v>
      </c>
      <c r="AL500" s="258">
        <v>13795252.199999999</v>
      </c>
      <c r="AM500" s="258">
        <v>284.77941187663527</v>
      </c>
      <c r="AN500" s="258">
        <v>8062.12</v>
      </c>
      <c r="AO500" s="258">
        <v>777.34</v>
      </c>
      <c r="AP500" s="258">
        <v>65162.250000000015</v>
      </c>
      <c r="AQ500" s="258">
        <v>0</v>
      </c>
      <c r="AR500" s="365"/>
      <c r="AS500" s="259">
        <v>44530</v>
      </c>
      <c r="AT500" s="260" t="s">
        <v>10</v>
      </c>
      <c r="AU500" s="261" t="s">
        <v>292</v>
      </c>
      <c r="AV500" s="261">
        <v>2021</v>
      </c>
      <c r="AW500" s="266" t="s">
        <v>184</v>
      </c>
      <c r="AX500" s="380">
        <v>4.5</v>
      </c>
      <c r="AY500" s="380">
        <v>4.6100000000000003</v>
      </c>
    </row>
    <row r="501" spans="1:51" x14ac:dyDescent="0.25">
      <c r="A501" s="256">
        <v>23</v>
      </c>
      <c r="B501" s="257" t="s">
        <v>75</v>
      </c>
      <c r="C501" s="258">
        <v>27602416.510000002</v>
      </c>
      <c r="D501" s="258">
        <v>6026257.1499999994</v>
      </c>
      <c r="E501" s="258">
        <v>321610.99</v>
      </c>
      <c r="F501" s="258">
        <v>4349681.97</v>
      </c>
      <c r="G501" s="258">
        <v>7310172.7799999993</v>
      </c>
      <c r="H501" s="258">
        <v>29411.83</v>
      </c>
      <c r="I501" s="258">
        <v>10082850.51</v>
      </c>
      <c r="J501" s="258">
        <v>656683.53</v>
      </c>
      <c r="K501" s="258">
        <v>3543764.02</v>
      </c>
      <c r="L501" s="258">
        <v>3222153.0300000003</v>
      </c>
      <c r="M501" s="258">
        <v>4316661.57</v>
      </c>
      <c r="N501" s="258">
        <v>20500356.530000001</v>
      </c>
      <c r="O501" s="258">
        <v>18932369.779999997</v>
      </c>
      <c r="P501" s="258">
        <v>-9016065.1699999981</v>
      </c>
      <c r="Q501" s="258">
        <v>7677804.7899999935</v>
      </c>
      <c r="R501" s="258">
        <v>-1338260.3800000045</v>
      </c>
      <c r="S501" s="258">
        <v>1367671.3599999999</v>
      </c>
      <c r="T501" s="258">
        <v>31783.71</v>
      </c>
      <c r="U501" s="258">
        <v>0</v>
      </c>
      <c r="V501" s="258">
        <v>0</v>
      </c>
      <c r="W501" s="258">
        <v>798.91</v>
      </c>
      <c r="X501" s="258">
        <v>3837551.67</v>
      </c>
      <c r="Y501" s="258">
        <v>106498.62</v>
      </c>
      <c r="Z501" s="258">
        <v>359290.69</v>
      </c>
      <c r="AA501" s="258">
        <v>115218.14</v>
      </c>
      <c r="AB501" s="258">
        <v>81726.490000000005</v>
      </c>
      <c r="AC501" s="258">
        <v>0</v>
      </c>
      <c r="AD501" s="258">
        <v>0</v>
      </c>
      <c r="AE501" s="258">
        <v>0</v>
      </c>
      <c r="AF501" s="258">
        <v>1839728.99</v>
      </c>
      <c r="AG501" s="258">
        <v>7538814.5999999996</v>
      </c>
      <c r="AH501" s="258">
        <v>20821967.52</v>
      </c>
      <c r="AI501" s="258">
        <v>28281295.919999998</v>
      </c>
      <c r="AJ501" s="258">
        <v>9348926.1399999987</v>
      </c>
      <c r="AK501" s="258">
        <v>0</v>
      </c>
      <c r="AL501" s="258">
        <v>6539086.4900000002</v>
      </c>
      <c r="AM501" s="258">
        <v>2.8452375646615429</v>
      </c>
      <c r="AN501" s="258">
        <v>3242291.2199999997</v>
      </c>
      <c r="AO501" s="258">
        <v>1107390.75</v>
      </c>
      <c r="AP501" s="258">
        <v>21260444.739999998</v>
      </c>
      <c r="AQ501" s="258">
        <v>18616655.16</v>
      </c>
      <c r="AR501" s="365"/>
      <c r="AS501" s="259">
        <v>44530</v>
      </c>
      <c r="AT501" s="260" t="s">
        <v>10</v>
      </c>
      <c r="AU501" s="261" t="s">
        <v>292</v>
      </c>
      <c r="AV501" s="261">
        <v>2021</v>
      </c>
      <c r="AW501" s="266" t="s">
        <v>159</v>
      </c>
      <c r="AX501" s="380">
        <v>4.5</v>
      </c>
      <c r="AY501" s="380">
        <v>4.6100000000000003</v>
      </c>
    </row>
    <row r="502" spans="1:51" x14ac:dyDescent="0.25">
      <c r="A502" s="256">
        <v>62</v>
      </c>
      <c r="B502" s="257" t="s">
        <v>203</v>
      </c>
      <c r="C502" s="258">
        <v>2474047.0699999998</v>
      </c>
      <c r="D502" s="258">
        <v>794547.09</v>
      </c>
      <c r="E502" s="258">
        <v>177050.37</v>
      </c>
      <c r="F502" s="258">
        <v>293935.88999999996</v>
      </c>
      <c r="G502" s="258">
        <v>988398.6</v>
      </c>
      <c r="H502" s="258">
        <v>6129.19</v>
      </c>
      <c r="I502" s="258">
        <v>2430364.5099999998</v>
      </c>
      <c r="J502" s="258">
        <v>0</v>
      </c>
      <c r="K502" s="258">
        <v>264063.27</v>
      </c>
      <c r="L502" s="258">
        <v>87012.900000000009</v>
      </c>
      <c r="M502" s="258">
        <v>0</v>
      </c>
      <c r="N502" s="258">
        <v>0</v>
      </c>
      <c r="O502" s="258">
        <v>252214.74000000002</v>
      </c>
      <c r="P502" s="258">
        <v>144950.74999999959</v>
      </c>
      <c r="Q502" s="258">
        <v>0</v>
      </c>
      <c r="R502" s="258">
        <v>144950.74999999959</v>
      </c>
      <c r="S502" s="258">
        <v>-138821.56</v>
      </c>
      <c r="T502" s="258">
        <v>14380.22</v>
      </c>
      <c r="U502" s="258">
        <v>0</v>
      </c>
      <c r="V502" s="258">
        <v>0</v>
      </c>
      <c r="W502" s="258">
        <v>1745.01</v>
      </c>
      <c r="X502" s="258">
        <v>1684.93</v>
      </c>
      <c r="Y502" s="258">
        <v>17863.5</v>
      </c>
      <c r="Z502" s="258">
        <v>121496.5</v>
      </c>
      <c r="AA502" s="258">
        <v>2500.0300000000002</v>
      </c>
      <c r="AB502" s="258">
        <v>6129.36</v>
      </c>
      <c r="AC502" s="258">
        <v>0</v>
      </c>
      <c r="AD502" s="258">
        <v>0</v>
      </c>
      <c r="AE502" s="258">
        <v>0</v>
      </c>
      <c r="AF502" s="258">
        <v>8642.33</v>
      </c>
      <c r="AG502" s="258">
        <v>87012.9</v>
      </c>
      <c r="AH502" s="258">
        <v>177050.37</v>
      </c>
      <c r="AI502" s="258">
        <v>264063.27</v>
      </c>
      <c r="AJ502" s="258">
        <v>11848.529999999999</v>
      </c>
      <c r="AK502" s="258">
        <v>0</v>
      </c>
      <c r="AL502" s="258">
        <v>2166301.2399999998</v>
      </c>
      <c r="AM502" s="258">
        <v>9.2037204189738304</v>
      </c>
      <c r="AN502" s="258">
        <v>293935.88999999996</v>
      </c>
      <c r="AO502" s="258">
        <v>0</v>
      </c>
      <c r="AP502" s="258">
        <v>2391990.2299999995</v>
      </c>
      <c r="AQ502" s="258">
        <v>964704.99</v>
      </c>
      <c r="AR502" s="365"/>
      <c r="AS502" s="259">
        <v>44530</v>
      </c>
      <c r="AT502" s="260" t="s">
        <v>10</v>
      </c>
      <c r="AU502" s="261" t="s">
        <v>292</v>
      </c>
      <c r="AV502" s="261">
        <v>2021</v>
      </c>
      <c r="AW502" s="266" t="s">
        <v>169</v>
      </c>
      <c r="AX502" s="380">
        <v>4.5</v>
      </c>
      <c r="AY502" s="380">
        <v>4.6100000000000003</v>
      </c>
    </row>
    <row r="503" spans="1:51" x14ac:dyDescent="0.25">
      <c r="A503" s="256">
        <v>77</v>
      </c>
      <c r="B503" s="257" t="s">
        <v>195</v>
      </c>
      <c r="C503" s="258">
        <v>1206.1200000000001</v>
      </c>
      <c r="D503" s="258">
        <v>0</v>
      </c>
      <c r="E503" s="258">
        <v>11106.24</v>
      </c>
      <c r="F503" s="258">
        <v>132.72999999999999</v>
      </c>
      <c r="G503" s="258">
        <v>32515.100000000002</v>
      </c>
      <c r="H503" s="258">
        <v>-1760.64</v>
      </c>
      <c r="I503" s="258">
        <v>915274.76</v>
      </c>
      <c r="J503" s="258">
        <v>110602.32</v>
      </c>
      <c r="K503" s="258">
        <v>11820.05</v>
      </c>
      <c r="L503" s="258">
        <v>713.81000000000006</v>
      </c>
      <c r="M503" s="258">
        <v>0</v>
      </c>
      <c r="N503" s="258">
        <v>0.41</v>
      </c>
      <c r="O503" s="258">
        <v>600.55000000000098</v>
      </c>
      <c r="P503" s="258">
        <v>-32042.260000000002</v>
      </c>
      <c r="Q503" s="258">
        <v>-0.43</v>
      </c>
      <c r="R503" s="258">
        <v>-32042.690000000002</v>
      </c>
      <c r="S503" s="258">
        <v>30282.05</v>
      </c>
      <c r="T503" s="258">
        <v>0</v>
      </c>
      <c r="U503" s="258">
        <v>0</v>
      </c>
      <c r="V503" s="258">
        <v>0</v>
      </c>
      <c r="W503" s="258">
        <v>0</v>
      </c>
      <c r="X503" s="258">
        <v>31059.14</v>
      </c>
      <c r="Y503" s="258">
        <v>663.5</v>
      </c>
      <c r="Z503" s="258">
        <v>69.22</v>
      </c>
      <c r="AA503" s="258">
        <v>6.03</v>
      </c>
      <c r="AB503" s="258">
        <v>0.09</v>
      </c>
      <c r="AC503" s="258">
        <v>0</v>
      </c>
      <c r="AD503" s="258">
        <v>0</v>
      </c>
      <c r="AE503" s="258">
        <v>0</v>
      </c>
      <c r="AF503" s="258">
        <v>38.25</v>
      </c>
      <c r="AG503" s="258">
        <v>713.81000000000006</v>
      </c>
      <c r="AH503" s="258">
        <v>11106.65</v>
      </c>
      <c r="AI503" s="258">
        <v>11820.09</v>
      </c>
      <c r="AJ503" s="258">
        <v>11219.539999999999</v>
      </c>
      <c r="AK503" s="258">
        <v>0</v>
      </c>
      <c r="AL503" s="258">
        <v>903454.71</v>
      </c>
      <c r="AM503" s="258">
        <v>77.434085304207684</v>
      </c>
      <c r="AN503" s="258">
        <v>107.84</v>
      </c>
      <c r="AO503" s="258">
        <v>24.89</v>
      </c>
      <c r="AP503" s="258">
        <v>605.86999999999989</v>
      </c>
      <c r="AQ503" s="258">
        <v>0.2999999999992724</v>
      </c>
      <c r="AR503" s="365"/>
      <c r="AS503" s="259">
        <v>44530</v>
      </c>
      <c r="AT503" s="260" t="s">
        <v>10</v>
      </c>
      <c r="AU503" s="261" t="s">
        <v>293</v>
      </c>
      <c r="AV503" s="261">
        <v>2021</v>
      </c>
      <c r="AW503" s="266" t="s">
        <v>196</v>
      </c>
      <c r="AX503" s="380">
        <v>4.5</v>
      </c>
      <c r="AY503" s="380">
        <v>4.6100000000000003</v>
      </c>
    </row>
    <row r="504" spans="1:51" x14ac:dyDescent="0.25">
      <c r="A504" s="256">
        <v>114</v>
      </c>
      <c r="B504" s="257" t="s">
        <v>76</v>
      </c>
      <c r="C504" s="258">
        <v>59644335.020000003</v>
      </c>
      <c r="D504" s="258">
        <v>40331236.960000001</v>
      </c>
      <c r="E504" s="258">
        <v>2310750.94</v>
      </c>
      <c r="F504" s="258">
        <v>10218494.640000001</v>
      </c>
      <c r="G504" s="258">
        <v>10546480.439999999</v>
      </c>
      <c r="H504" s="258">
        <v>22877.38</v>
      </c>
      <c r="I504" s="258">
        <v>8220247.8399999999</v>
      </c>
      <c r="J504" s="258">
        <v>3398126.75</v>
      </c>
      <c r="K504" s="258">
        <v>5601824.4699999997</v>
      </c>
      <c r="L504" s="258">
        <v>3291073.53</v>
      </c>
      <c r="M504" s="258">
        <v>23939410.57</v>
      </c>
      <c r="N504" s="258">
        <v>10830179.67</v>
      </c>
      <c r="O504" s="258">
        <v>33864973.590000004</v>
      </c>
      <c r="P504" s="258">
        <v>-35316850.610000007</v>
      </c>
      <c r="Q504" s="258">
        <v>31443521.039999984</v>
      </c>
      <c r="R504" s="258">
        <v>-3873329.5700000226</v>
      </c>
      <c r="S504" s="258">
        <v>3896207</v>
      </c>
      <c r="T504" s="258">
        <v>80676.86</v>
      </c>
      <c r="U504" s="258">
        <v>0</v>
      </c>
      <c r="V504" s="258">
        <v>0</v>
      </c>
      <c r="W504" s="258">
        <v>0</v>
      </c>
      <c r="X504" s="258">
        <v>12022383.32</v>
      </c>
      <c r="Y504" s="258">
        <v>154727.47</v>
      </c>
      <c r="Z504" s="258">
        <v>279979.01</v>
      </c>
      <c r="AA504" s="258">
        <v>3873157.53</v>
      </c>
      <c r="AB504" s="258">
        <v>27551.64</v>
      </c>
      <c r="AC504" s="258">
        <v>0</v>
      </c>
      <c r="AD504" s="258">
        <v>0</v>
      </c>
      <c r="AE504" s="258">
        <v>0</v>
      </c>
      <c r="AF504" s="258">
        <v>3871437.53</v>
      </c>
      <c r="AG504" s="258">
        <v>27230484.099999998</v>
      </c>
      <c r="AH504" s="258">
        <v>13140930.609999999</v>
      </c>
      <c r="AI504" s="258">
        <v>40365900.07</v>
      </c>
      <c r="AJ504" s="258">
        <v>6500926.4800000004</v>
      </c>
      <c r="AK504" s="258">
        <v>0</v>
      </c>
      <c r="AL504" s="258">
        <v>2618423.37</v>
      </c>
      <c r="AM504" s="258">
        <v>1.4674233161040122</v>
      </c>
      <c r="AN504" s="258">
        <v>7434117.8300000001</v>
      </c>
      <c r="AO504" s="258">
        <v>2784376.81</v>
      </c>
      <c r="AP504" s="258">
        <v>38046206.579999998</v>
      </c>
      <c r="AQ504" s="258">
        <v>52598082.109999999</v>
      </c>
      <c r="AR504" s="365"/>
      <c r="AS504" s="259">
        <v>44530</v>
      </c>
      <c r="AT504" s="260" t="s">
        <v>10</v>
      </c>
      <c r="AU504" s="261" t="s">
        <v>292</v>
      </c>
      <c r="AV504" s="261">
        <v>2021</v>
      </c>
      <c r="AW504" s="266" t="s">
        <v>154</v>
      </c>
      <c r="AX504" s="380">
        <v>4.5</v>
      </c>
      <c r="AY504" s="380">
        <v>4.6100000000000003</v>
      </c>
    </row>
    <row r="505" spans="1:51" x14ac:dyDescent="0.25">
      <c r="A505" s="256">
        <v>48</v>
      </c>
      <c r="B505" s="257" t="s">
        <v>77</v>
      </c>
      <c r="C505" s="258">
        <v>2604427.27</v>
      </c>
      <c r="D505" s="258">
        <v>1322450.8500000001</v>
      </c>
      <c r="E505" s="258">
        <v>214707.94999999998</v>
      </c>
      <c r="F505" s="258">
        <v>228645.05</v>
      </c>
      <c r="G505" s="258">
        <v>2186358.38</v>
      </c>
      <c r="H505" s="258">
        <v>196833.93</v>
      </c>
      <c r="I505" s="258">
        <v>138692103.99000001</v>
      </c>
      <c r="J505" s="258">
        <v>22384570.68</v>
      </c>
      <c r="K505" s="258">
        <v>6381296.2000000002</v>
      </c>
      <c r="L505" s="258">
        <v>375063.56</v>
      </c>
      <c r="M505" s="258">
        <v>57801.72</v>
      </c>
      <c r="N505" s="258">
        <v>60231708.949999996</v>
      </c>
      <c r="O505" s="258">
        <v>46062531.950000003</v>
      </c>
      <c r="P505" s="258">
        <v>-47195558.959999993</v>
      </c>
      <c r="Q505" s="258">
        <v>43921058.329999998</v>
      </c>
      <c r="R505" s="258">
        <v>-3274500.6299999952</v>
      </c>
      <c r="S505" s="258">
        <v>3471334.5900000036</v>
      </c>
      <c r="T505" s="258">
        <v>10538487.91</v>
      </c>
      <c r="U505" s="258">
        <v>0</v>
      </c>
      <c r="V505" s="258">
        <v>9800.5300000000007</v>
      </c>
      <c r="W505" s="258">
        <v>0</v>
      </c>
      <c r="X505" s="258">
        <v>143418392.90000001</v>
      </c>
      <c r="Y505" s="258">
        <v>27255.66</v>
      </c>
      <c r="Z505" s="258">
        <v>39745.97</v>
      </c>
      <c r="AA505" s="258">
        <v>150180591.81999999</v>
      </c>
      <c r="AB505" s="258">
        <v>0</v>
      </c>
      <c r="AC505" s="258">
        <v>0</v>
      </c>
      <c r="AD505" s="258">
        <v>0</v>
      </c>
      <c r="AE505" s="258">
        <v>0</v>
      </c>
      <c r="AF505" s="258">
        <v>247753.3</v>
      </c>
      <c r="AG505" s="258">
        <v>432865.28000000003</v>
      </c>
      <c r="AH505" s="258">
        <v>60446416.899999999</v>
      </c>
      <c r="AI505" s="258">
        <v>60876103.609999999</v>
      </c>
      <c r="AJ505" s="258">
        <v>14813571.66</v>
      </c>
      <c r="AK505" s="258">
        <v>0</v>
      </c>
      <c r="AL505" s="258">
        <v>132310807.79000001</v>
      </c>
      <c r="AM505" s="258">
        <v>21.734158647893512</v>
      </c>
      <c r="AN505" s="258">
        <v>33396</v>
      </c>
      <c r="AO505" s="258">
        <v>195249.06</v>
      </c>
      <c r="AP505" s="258">
        <v>2217897.15</v>
      </c>
      <c r="AQ505" s="258">
        <v>46998452.679999992</v>
      </c>
      <c r="AR505" s="365"/>
      <c r="AS505" s="259">
        <v>44530</v>
      </c>
      <c r="AT505" s="260" t="s">
        <v>10</v>
      </c>
      <c r="AU505" s="261" t="s">
        <v>292</v>
      </c>
      <c r="AV505" s="261">
        <v>2021</v>
      </c>
      <c r="AW505" s="266" t="s">
        <v>163</v>
      </c>
      <c r="AX505" s="380">
        <v>4.5</v>
      </c>
      <c r="AY505" s="380">
        <v>4.6100000000000003</v>
      </c>
    </row>
    <row r="506" spans="1:51" ht="30" x14ac:dyDescent="0.25">
      <c r="A506" s="256">
        <v>120</v>
      </c>
      <c r="B506" s="257" t="s">
        <v>78</v>
      </c>
      <c r="C506" s="258">
        <v>423727</v>
      </c>
      <c r="D506" s="258">
        <v>1263065.1399999999</v>
      </c>
      <c r="E506" s="258">
        <v>41379.939999999995</v>
      </c>
      <c r="F506" s="258">
        <v>46100.130000000005</v>
      </c>
      <c r="G506" s="258">
        <v>1060671.6299999999</v>
      </c>
      <c r="H506" s="258">
        <v>-1641219.57</v>
      </c>
      <c r="I506" s="258">
        <v>6353337.9900000002</v>
      </c>
      <c r="J506" s="258">
        <v>1536365.02</v>
      </c>
      <c r="K506" s="258">
        <v>41557.83</v>
      </c>
      <c r="L506" s="258">
        <v>177.89</v>
      </c>
      <c r="M506" s="258">
        <v>0.2</v>
      </c>
      <c r="N506" s="258">
        <v>0</v>
      </c>
      <c r="O506" s="258">
        <v>-209890.15</v>
      </c>
      <c r="P506" s="258">
        <v>-1736219.7499999998</v>
      </c>
      <c r="Q506" s="258">
        <v>-369.82</v>
      </c>
      <c r="R506" s="258">
        <v>-1736589.5699999998</v>
      </c>
      <c r="S506" s="258">
        <v>95369.040000000037</v>
      </c>
      <c r="T506" s="258">
        <v>19864.419999999998</v>
      </c>
      <c r="U506" s="258">
        <v>0</v>
      </c>
      <c r="V506" s="258">
        <v>0</v>
      </c>
      <c r="W506" s="258">
        <v>0</v>
      </c>
      <c r="X506" s="258">
        <v>647026.18999999994</v>
      </c>
      <c r="Y506" s="258">
        <v>19575.009999999998</v>
      </c>
      <c r="Z506" s="258">
        <v>36676.480000000003</v>
      </c>
      <c r="AA506" s="258">
        <v>62626.54</v>
      </c>
      <c r="AB506" s="258">
        <v>336.48</v>
      </c>
      <c r="AC506" s="258">
        <v>0</v>
      </c>
      <c r="AD506" s="258">
        <v>0</v>
      </c>
      <c r="AE506" s="258">
        <v>0</v>
      </c>
      <c r="AF506" s="258">
        <v>452307.06</v>
      </c>
      <c r="AG506" s="258">
        <v>178.09</v>
      </c>
      <c r="AH506" s="258">
        <v>41379.939999999995</v>
      </c>
      <c r="AI506" s="258">
        <v>41558.03</v>
      </c>
      <c r="AJ506" s="258">
        <v>251448.18</v>
      </c>
      <c r="AK506" s="258">
        <v>0</v>
      </c>
      <c r="AL506" s="258">
        <v>6311780.1600000001</v>
      </c>
      <c r="AM506" s="258">
        <v>152.87944510095932</v>
      </c>
      <c r="AN506" s="258">
        <v>40352.090000000004</v>
      </c>
      <c r="AO506" s="258">
        <v>5748.04</v>
      </c>
      <c r="AP506" s="258">
        <v>496695.44000000006</v>
      </c>
      <c r="AQ506" s="258">
        <v>1126143.43</v>
      </c>
      <c r="AR506" s="365"/>
      <c r="AS506" s="259">
        <v>44530</v>
      </c>
      <c r="AT506" s="260" t="s">
        <v>10</v>
      </c>
      <c r="AU506" s="261" t="s">
        <v>293</v>
      </c>
      <c r="AV506" s="261">
        <v>2021</v>
      </c>
      <c r="AW506" s="266" t="s">
        <v>187</v>
      </c>
      <c r="AX506" s="380">
        <v>4.5</v>
      </c>
      <c r="AY506" s="380">
        <v>4.6100000000000003</v>
      </c>
    </row>
    <row r="507" spans="1:51" x14ac:dyDescent="0.25">
      <c r="A507" s="256">
        <v>86</v>
      </c>
      <c r="B507" s="257" t="s">
        <v>197</v>
      </c>
      <c r="C507" s="258">
        <v>170412.75</v>
      </c>
      <c r="D507" s="258">
        <v>2283.0500000000002</v>
      </c>
      <c r="E507" s="258">
        <v>113.64999999999999</v>
      </c>
      <c r="F507" s="258">
        <v>215.72</v>
      </c>
      <c r="G507" s="258">
        <v>72938.3</v>
      </c>
      <c r="H507" s="258">
        <v>101153.35</v>
      </c>
      <c r="I507" s="258">
        <v>280399.95</v>
      </c>
      <c r="J507" s="258">
        <v>57198.22</v>
      </c>
      <c r="K507" s="258">
        <v>81968.42</v>
      </c>
      <c r="L507" s="258">
        <v>81854.77</v>
      </c>
      <c r="M507" s="258">
        <v>0</v>
      </c>
      <c r="N507" s="258">
        <v>1.33</v>
      </c>
      <c r="O507" s="258">
        <v>81862.36</v>
      </c>
      <c r="P507" s="258">
        <v>13113.320000000031</v>
      </c>
      <c r="Q507" s="258">
        <v>-0.12999999999999989</v>
      </c>
      <c r="R507" s="258">
        <v>13113.190000000031</v>
      </c>
      <c r="S507" s="258">
        <v>88040.19</v>
      </c>
      <c r="T507" s="258">
        <v>18656.61</v>
      </c>
      <c r="U507" s="258">
        <v>0</v>
      </c>
      <c r="V507" s="258">
        <v>0</v>
      </c>
      <c r="W507" s="258">
        <v>0</v>
      </c>
      <c r="X507" s="258">
        <v>75114.649999999994</v>
      </c>
      <c r="Y507" s="258">
        <v>1488.51</v>
      </c>
      <c r="Z507" s="258">
        <v>3077.61</v>
      </c>
      <c r="AA507" s="258">
        <v>474.38</v>
      </c>
      <c r="AB507" s="258">
        <v>0.03</v>
      </c>
      <c r="AC507" s="258">
        <v>0</v>
      </c>
      <c r="AD507" s="258">
        <v>0</v>
      </c>
      <c r="AE507" s="258">
        <v>0</v>
      </c>
      <c r="AF507" s="258">
        <v>690.54</v>
      </c>
      <c r="AG507" s="258">
        <v>81854.77</v>
      </c>
      <c r="AH507" s="258">
        <v>114.97999999999999</v>
      </c>
      <c r="AI507" s="258">
        <v>81968.429999999993</v>
      </c>
      <c r="AJ507" s="258">
        <v>106.07</v>
      </c>
      <c r="AK507" s="258">
        <v>0</v>
      </c>
      <c r="AL507" s="258">
        <v>198431.53000000003</v>
      </c>
      <c r="AM507" s="258">
        <v>3.4208290217134847</v>
      </c>
      <c r="AN507" s="258">
        <v>215.72</v>
      </c>
      <c r="AO507" s="258">
        <v>0</v>
      </c>
      <c r="AP507" s="258">
        <v>88611.64999999998</v>
      </c>
      <c r="AQ507" s="258">
        <v>2344.31</v>
      </c>
      <c r="AR507" s="365"/>
      <c r="AS507" s="259">
        <v>44530</v>
      </c>
      <c r="AT507" s="260" t="s">
        <v>10</v>
      </c>
      <c r="AU507" s="261" t="s">
        <v>292</v>
      </c>
      <c r="AV507" s="261">
        <v>2021</v>
      </c>
      <c r="AW507" s="266" t="s">
        <v>198</v>
      </c>
      <c r="AX507" s="380">
        <v>4.5</v>
      </c>
      <c r="AY507" s="380">
        <v>4.6100000000000003</v>
      </c>
    </row>
    <row r="508" spans="1:51" x14ac:dyDescent="0.25">
      <c r="A508" s="256">
        <v>100</v>
      </c>
      <c r="B508" s="257" t="s">
        <v>79</v>
      </c>
      <c r="C508" s="258">
        <v>29585722.230000004</v>
      </c>
      <c r="D508" s="258">
        <v>8409711.3599999994</v>
      </c>
      <c r="E508" s="258">
        <v>1584926.3900000001</v>
      </c>
      <c r="F508" s="258">
        <v>5470568.0499999998</v>
      </c>
      <c r="G508" s="258">
        <v>6100965.3600000003</v>
      </c>
      <c r="H508" s="258">
        <v>292068.19</v>
      </c>
      <c r="I508" s="258">
        <v>7199881.4299999997</v>
      </c>
      <c r="J508" s="258">
        <v>8280544.1500000004</v>
      </c>
      <c r="K508" s="258">
        <v>4386837.0999999996</v>
      </c>
      <c r="L508" s="258">
        <v>2801910.71</v>
      </c>
      <c r="M508" s="258">
        <v>11869710.789999999</v>
      </c>
      <c r="N508" s="258">
        <v>5800951.7999999998</v>
      </c>
      <c r="O508" s="258">
        <v>21616396.969999999</v>
      </c>
      <c r="P508" s="258">
        <v>-12011919.509999996</v>
      </c>
      <c r="Q508" s="258">
        <v>10640837.910000004</v>
      </c>
      <c r="R508" s="258">
        <v>-1371081.5999999922</v>
      </c>
      <c r="S508" s="258">
        <v>1663149.7899999996</v>
      </c>
      <c r="T508" s="258">
        <v>491.62</v>
      </c>
      <c r="U508" s="258">
        <v>0</v>
      </c>
      <c r="V508" s="258">
        <v>0</v>
      </c>
      <c r="W508" s="258">
        <v>0</v>
      </c>
      <c r="X508" s="258">
        <v>5188925.2699999996</v>
      </c>
      <c r="Y508" s="258">
        <v>113725.02</v>
      </c>
      <c r="Z508" s="258">
        <v>604185.72</v>
      </c>
      <c r="AA508" s="258">
        <v>2655.87</v>
      </c>
      <c r="AB508" s="258">
        <v>38564.86</v>
      </c>
      <c r="AC508" s="258">
        <v>0</v>
      </c>
      <c r="AD508" s="258">
        <v>0</v>
      </c>
      <c r="AE508" s="258">
        <v>0</v>
      </c>
      <c r="AF508" s="258">
        <v>2767135.63</v>
      </c>
      <c r="AG508" s="258">
        <v>14671621.5</v>
      </c>
      <c r="AH508" s="258">
        <v>7385878.1899999995</v>
      </c>
      <c r="AI508" s="258">
        <v>22056407.629999999</v>
      </c>
      <c r="AJ508" s="258">
        <v>440010.66</v>
      </c>
      <c r="AK508" s="258">
        <v>0</v>
      </c>
      <c r="AL508" s="258">
        <v>2813044.33</v>
      </c>
      <c r="AM508" s="258">
        <v>1.6412465897126658</v>
      </c>
      <c r="AN508" s="258">
        <v>3511519.62</v>
      </c>
      <c r="AO508" s="258">
        <v>1959048.43</v>
      </c>
      <c r="AP508" s="258">
        <v>15293913.730000004</v>
      </c>
      <c r="AQ508" s="258">
        <v>15734299.830000002</v>
      </c>
      <c r="AR508" s="365"/>
      <c r="AS508" s="259">
        <v>44530</v>
      </c>
      <c r="AT508" s="260" t="s">
        <v>10</v>
      </c>
      <c r="AU508" s="261" t="s">
        <v>292</v>
      </c>
      <c r="AV508" s="261">
        <v>2021</v>
      </c>
      <c r="AW508" s="266" t="s">
        <v>151</v>
      </c>
      <c r="AX508" s="380">
        <v>4.5</v>
      </c>
      <c r="AY508" s="380">
        <v>4.6100000000000003</v>
      </c>
    </row>
    <row r="509" spans="1:51" x14ac:dyDescent="0.25">
      <c r="A509" s="256">
        <v>12</v>
      </c>
      <c r="B509" s="257" t="s">
        <v>81</v>
      </c>
      <c r="C509" s="258">
        <v>76933173.609999999</v>
      </c>
      <c r="D509" s="258">
        <v>45781253.810000002</v>
      </c>
      <c r="E509" s="258">
        <v>11903742.420000002</v>
      </c>
      <c r="F509" s="258">
        <v>10749784.57</v>
      </c>
      <c r="G509" s="258">
        <v>20733344.93</v>
      </c>
      <c r="H509" s="258">
        <v>55553.05</v>
      </c>
      <c r="I509" s="258">
        <v>47768885.340000004</v>
      </c>
      <c r="J509" s="258">
        <v>142217624.50999999</v>
      </c>
      <c r="K509" s="258">
        <v>33798301.530000001</v>
      </c>
      <c r="L509" s="258">
        <v>21894421.549999997</v>
      </c>
      <c r="M509" s="258">
        <v>6808104.4900000002</v>
      </c>
      <c r="N509" s="258">
        <v>2219348.0299999998</v>
      </c>
      <c r="O509" s="258">
        <v>37024592.740000002</v>
      </c>
      <c r="P509" s="258">
        <v>-37355802.440000005</v>
      </c>
      <c r="Q509" s="258">
        <v>-10794283.509999998</v>
      </c>
      <c r="R509" s="258">
        <v>-48150085.950000003</v>
      </c>
      <c r="S509" s="258">
        <v>48205638.019999996</v>
      </c>
      <c r="T509" s="258">
        <v>1715923.45</v>
      </c>
      <c r="U509" s="258">
        <v>0</v>
      </c>
      <c r="V509" s="258">
        <v>0</v>
      </c>
      <c r="W509" s="258">
        <v>0</v>
      </c>
      <c r="X509" s="258">
        <v>166940639.18000001</v>
      </c>
      <c r="Y509" s="258">
        <v>393846.48</v>
      </c>
      <c r="Z509" s="258">
        <v>105989107.7</v>
      </c>
      <c r="AA509" s="258">
        <v>1367762.04</v>
      </c>
      <c r="AB509" s="258">
        <v>16859.900000000001</v>
      </c>
      <c r="AC509" s="258">
        <v>0</v>
      </c>
      <c r="AD509" s="258">
        <v>0</v>
      </c>
      <c r="AE509" s="258">
        <v>0</v>
      </c>
      <c r="AF509" s="258">
        <v>12683348.49</v>
      </c>
      <c r="AG509" s="258">
        <v>28702526.040000003</v>
      </c>
      <c r="AH509" s="258">
        <v>14123090.450000001</v>
      </c>
      <c r="AI509" s="258">
        <v>42771163.590000004</v>
      </c>
      <c r="AJ509" s="258">
        <v>5746570.8499999996</v>
      </c>
      <c r="AK509" s="258">
        <v>0</v>
      </c>
      <c r="AL509" s="258">
        <v>13970583.810000002</v>
      </c>
      <c r="AM509" s="258">
        <v>1.4133516531178187</v>
      </c>
      <c r="AN509" s="258">
        <v>6841157.4800000004</v>
      </c>
      <c r="AO509" s="258">
        <v>3908627.09</v>
      </c>
      <c r="AP509" s="258">
        <v>52394324.469999991</v>
      </c>
      <c r="AQ509" s="258">
        <v>58266997.410000011</v>
      </c>
      <c r="AR509" s="365"/>
      <c r="AS509" s="259">
        <v>44530</v>
      </c>
      <c r="AT509" s="260" t="s">
        <v>10</v>
      </c>
      <c r="AU509" s="261" t="s">
        <v>292</v>
      </c>
      <c r="AV509" s="261">
        <v>2021</v>
      </c>
      <c r="AW509" s="266" t="s">
        <v>152</v>
      </c>
      <c r="AX509" s="380">
        <v>4.5</v>
      </c>
      <c r="AY509" s="380">
        <v>4.6100000000000003</v>
      </c>
    </row>
    <row r="510" spans="1:51" x14ac:dyDescent="0.25">
      <c r="A510" s="256">
        <v>74</v>
      </c>
      <c r="B510" s="257" t="s">
        <v>82</v>
      </c>
      <c r="C510" s="258">
        <v>409188934.69</v>
      </c>
      <c r="D510" s="258">
        <v>323568831.00999999</v>
      </c>
      <c r="E510" s="258">
        <v>8011645.5499999998</v>
      </c>
      <c r="F510" s="258">
        <v>51245062.289999999</v>
      </c>
      <c r="G510" s="258">
        <v>48561888.699999996</v>
      </c>
      <c r="H510" s="258">
        <v>860620.89</v>
      </c>
      <c r="I510" s="258">
        <v>131479944.98</v>
      </c>
      <c r="J510" s="258">
        <v>65256520.939999998</v>
      </c>
      <c r="K510" s="258">
        <v>98982246.200000003</v>
      </c>
      <c r="L510" s="258">
        <v>57351108.140000001</v>
      </c>
      <c r="M510" s="258">
        <v>55053539.229999997</v>
      </c>
      <c r="N510" s="258">
        <v>94238951.209999993</v>
      </c>
      <c r="O510" s="258">
        <v>188051004.05000001</v>
      </c>
      <c r="P510" s="258">
        <v>-202237851.36000004</v>
      </c>
      <c r="Q510" s="258">
        <v>182245294.27999994</v>
      </c>
      <c r="R510" s="258">
        <v>-19992557.080000103</v>
      </c>
      <c r="S510" s="258">
        <v>20853177.850000024</v>
      </c>
      <c r="T510" s="258">
        <v>833873.68</v>
      </c>
      <c r="U510" s="258">
        <v>0</v>
      </c>
      <c r="V510" s="258">
        <v>0</v>
      </c>
      <c r="W510" s="258">
        <v>2878090</v>
      </c>
      <c r="X510" s="258">
        <v>181541555.15000001</v>
      </c>
      <c r="Y510" s="258">
        <v>638063.9</v>
      </c>
      <c r="Z510" s="258">
        <v>4543455.38</v>
      </c>
      <c r="AA510" s="258">
        <v>82344904.859999999</v>
      </c>
      <c r="AB510" s="258">
        <v>69467.039999999994</v>
      </c>
      <c r="AC510" s="258">
        <v>0</v>
      </c>
      <c r="AD510" s="258">
        <v>1.41</v>
      </c>
      <c r="AE510" s="258">
        <v>2700230.84</v>
      </c>
      <c r="AF510" s="258">
        <v>74104217.549999997</v>
      </c>
      <c r="AG510" s="258">
        <v>112404647.37</v>
      </c>
      <c r="AH510" s="258">
        <v>102250596.76000001</v>
      </c>
      <c r="AI510" s="258">
        <v>214457386.05000001</v>
      </c>
      <c r="AJ510" s="258">
        <v>26406382</v>
      </c>
      <c r="AK510" s="258">
        <v>0</v>
      </c>
      <c r="AL510" s="258">
        <v>32497698.780000001</v>
      </c>
      <c r="AM510" s="258">
        <v>1.3283184614171748</v>
      </c>
      <c r="AN510" s="258">
        <v>34238916.530000001</v>
      </c>
      <c r="AO510" s="258">
        <v>17006145.759999998</v>
      </c>
      <c r="AP510" s="258">
        <v>317964189.73000008</v>
      </c>
      <c r="AQ510" s="258">
        <v>420395090.10000002</v>
      </c>
      <c r="AR510" s="365"/>
      <c r="AS510" s="259">
        <v>44530</v>
      </c>
      <c r="AT510" s="260" t="s">
        <v>10</v>
      </c>
      <c r="AU510" s="261" t="s">
        <v>292</v>
      </c>
      <c r="AV510" s="261">
        <v>2021</v>
      </c>
      <c r="AW510" s="266" t="s">
        <v>148</v>
      </c>
      <c r="AX510" s="380">
        <v>4.5</v>
      </c>
      <c r="AY510" s="380">
        <v>4.6100000000000003</v>
      </c>
    </row>
    <row r="511" spans="1:51" x14ac:dyDescent="0.25">
      <c r="A511" s="256">
        <v>71</v>
      </c>
      <c r="B511" s="257" t="s">
        <v>83</v>
      </c>
      <c r="C511" s="258">
        <v>22947593.370000001</v>
      </c>
      <c r="D511" s="258">
        <v>23155265.57</v>
      </c>
      <c r="E511" s="258">
        <v>539400.12</v>
      </c>
      <c r="F511" s="258">
        <v>33.85</v>
      </c>
      <c r="G511" s="258">
        <v>2297063.0700000003</v>
      </c>
      <c r="H511" s="258">
        <v>-22669172.120000001</v>
      </c>
      <c r="I511" s="258">
        <v>10507170.140000001</v>
      </c>
      <c r="J511" s="258">
        <v>10424.299999999999</v>
      </c>
      <c r="K511" s="258">
        <v>659448.43999999994</v>
      </c>
      <c r="L511" s="258">
        <v>120048.32999999999</v>
      </c>
      <c r="M511" s="258">
        <v>5953460.2800000003</v>
      </c>
      <c r="N511" s="258">
        <v>2489456.1</v>
      </c>
      <c r="O511" s="258">
        <v>7393878.4600000009</v>
      </c>
      <c r="P511" s="258">
        <v>-9898647.5799999982</v>
      </c>
      <c r="Q511" s="258">
        <v>-12873759.48</v>
      </c>
      <c r="R511" s="258">
        <v>-22772407.059999999</v>
      </c>
      <c r="S511" s="258">
        <v>103234.95</v>
      </c>
      <c r="T511" s="258">
        <v>0</v>
      </c>
      <c r="U511" s="258">
        <v>0</v>
      </c>
      <c r="V511" s="258">
        <v>0</v>
      </c>
      <c r="W511" s="258">
        <v>0</v>
      </c>
      <c r="X511" s="258">
        <v>150114.59</v>
      </c>
      <c r="Y511" s="258">
        <v>46878.84</v>
      </c>
      <c r="Z511" s="258">
        <v>0.8</v>
      </c>
      <c r="AA511" s="258">
        <v>0</v>
      </c>
      <c r="AB511" s="258">
        <v>0</v>
      </c>
      <c r="AC511" s="258">
        <v>0</v>
      </c>
      <c r="AD511" s="258">
        <v>0</v>
      </c>
      <c r="AE511" s="258">
        <v>0</v>
      </c>
      <c r="AF511" s="258">
        <v>0</v>
      </c>
      <c r="AG511" s="258">
        <v>6073508.6100000003</v>
      </c>
      <c r="AH511" s="258">
        <v>3028856.2199999997</v>
      </c>
      <c r="AI511" s="258">
        <v>9102339.8399999999</v>
      </c>
      <c r="AJ511" s="258">
        <v>1708461.38</v>
      </c>
      <c r="AK511" s="258">
        <v>0</v>
      </c>
      <c r="AL511" s="258">
        <v>9847721.7000000011</v>
      </c>
      <c r="AM511" s="258">
        <v>15.933270143151756</v>
      </c>
      <c r="AN511" s="258">
        <v>33.85</v>
      </c>
      <c r="AO511" s="258">
        <v>0</v>
      </c>
      <c r="AP511" s="258">
        <v>18577647.780000001</v>
      </c>
      <c r="AQ511" s="258">
        <v>26179198.450000003</v>
      </c>
      <c r="AR511" s="365"/>
      <c r="AS511" s="259">
        <v>44530</v>
      </c>
      <c r="AT511" s="260" t="s">
        <v>10</v>
      </c>
      <c r="AU511" s="261" t="s">
        <v>293</v>
      </c>
      <c r="AV511" s="261">
        <v>2021</v>
      </c>
      <c r="AW511" s="266" t="s">
        <v>161</v>
      </c>
      <c r="AX511" s="380">
        <v>4.5</v>
      </c>
      <c r="AY511" s="380">
        <v>4.6100000000000003</v>
      </c>
    </row>
    <row r="512" spans="1:51" x14ac:dyDescent="0.25">
      <c r="A512" s="256">
        <v>91</v>
      </c>
      <c r="B512" s="257" t="s">
        <v>106</v>
      </c>
      <c r="C512" s="258">
        <v>1257109.97</v>
      </c>
      <c r="D512" s="258">
        <v>21008.97</v>
      </c>
      <c r="E512" s="258">
        <v>11137.220000000001</v>
      </c>
      <c r="F512" s="258">
        <v>25430.649999999998</v>
      </c>
      <c r="G512" s="258">
        <v>1857142.62</v>
      </c>
      <c r="H512" s="258">
        <v>-6582038.2400000002</v>
      </c>
      <c r="I512" s="258">
        <v>65623338.039999999</v>
      </c>
      <c r="J512" s="258">
        <v>12134188.27</v>
      </c>
      <c r="K512" s="258">
        <v>204346.96</v>
      </c>
      <c r="L512" s="258">
        <v>192763.40000000002</v>
      </c>
      <c r="M512" s="258">
        <v>0</v>
      </c>
      <c r="N512" s="258">
        <v>5345591.4799999995</v>
      </c>
      <c r="O512" s="258">
        <v>5191240.93</v>
      </c>
      <c r="P512" s="258">
        <v>-5837713.1999999993</v>
      </c>
      <c r="Q512" s="258">
        <v>5220083.5600000005</v>
      </c>
      <c r="R512" s="258">
        <v>-617629.63999999873</v>
      </c>
      <c r="S512" s="258">
        <v>-5964408.6400000006</v>
      </c>
      <c r="T512" s="258">
        <v>84.84</v>
      </c>
      <c r="U512" s="258">
        <v>0</v>
      </c>
      <c r="V512" s="258">
        <v>0</v>
      </c>
      <c r="W512" s="258">
        <v>0</v>
      </c>
      <c r="X512" s="258">
        <v>227397</v>
      </c>
      <c r="Y512" s="258">
        <v>13215.08</v>
      </c>
      <c r="Z512" s="258">
        <v>1895671.92</v>
      </c>
      <c r="AA512" s="258">
        <v>1283166.7</v>
      </c>
      <c r="AB512" s="258">
        <v>2784248.23</v>
      </c>
      <c r="AC512" s="258">
        <v>0</v>
      </c>
      <c r="AD512" s="258">
        <v>0</v>
      </c>
      <c r="AE512" s="258">
        <v>0</v>
      </c>
      <c r="AF512" s="258">
        <v>215588.55</v>
      </c>
      <c r="AG512" s="258">
        <v>192763.40000000002</v>
      </c>
      <c r="AH512" s="258">
        <v>5356728.6999999993</v>
      </c>
      <c r="AI512" s="258">
        <v>5549460.8300000001</v>
      </c>
      <c r="AJ512" s="258">
        <v>358219.89999999997</v>
      </c>
      <c r="AK512" s="258">
        <v>0</v>
      </c>
      <c r="AL512" s="258">
        <v>65418991.079999998</v>
      </c>
      <c r="AM512" s="258">
        <v>321.13684509913924</v>
      </c>
      <c r="AN512" s="258">
        <v>25430.649999999998</v>
      </c>
      <c r="AO512" s="258">
        <v>0</v>
      </c>
      <c r="AP512" s="258">
        <v>1066296.6400000001</v>
      </c>
      <c r="AQ512" s="258">
        <v>5021436.5699999994</v>
      </c>
      <c r="AR512" s="365"/>
      <c r="AS512" s="259">
        <v>44530</v>
      </c>
      <c r="AT512" s="260" t="s">
        <v>10</v>
      </c>
      <c r="AU512" s="261" t="s">
        <v>293</v>
      </c>
      <c r="AV512" s="261">
        <v>2021</v>
      </c>
      <c r="AW512" s="266" t="s">
        <v>192</v>
      </c>
      <c r="AX512" s="380">
        <v>4.5</v>
      </c>
      <c r="AY512" s="380">
        <v>4.6100000000000003</v>
      </c>
    </row>
    <row r="513" spans="1:51" x14ac:dyDescent="0.25">
      <c r="A513" s="256">
        <v>73</v>
      </c>
      <c r="B513" s="257" t="s">
        <v>84</v>
      </c>
      <c r="C513" s="258">
        <v>0</v>
      </c>
      <c r="D513" s="258">
        <v>-57636</v>
      </c>
      <c r="E513" s="258">
        <v>0</v>
      </c>
      <c r="F513" s="258">
        <v>0</v>
      </c>
      <c r="G513" s="258">
        <v>480232.71</v>
      </c>
      <c r="H513" s="258">
        <v>-1131173.94</v>
      </c>
      <c r="I513" s="258">
        <v>36580.959999999999</v>
      </c>
      <c r="J513" s="258">
        <v>158788.26</v>
      </c>
      <c r="K513" s="258">
        <v>0</v>
      </c>
      <c r="L513" s="258">
        <v>0</v>
      </c>
      <c r="M513" s="258">
        <v>0</v>
      </c>
      <c r="N513" s="258">
        <v>0.01</v>
      </c>
      <c r="O513" s="258">
        <v>-1427.86</v>
      </c>
      <c r="P513" s="258">
        <v>-421168.85000000003</v>
      </c>
      <c r="Q513" s="258">
        <v>-49885.38</v>
      </c>
      <c r="R513" s="258">
        <v>-471054.23000000004</v>
      </c>
      <c r="S513" s="258">
        <v>-660119.71</v>
      </c>
      <c r="T513" s="258">
        <v>18090.189999999999</v>
      </c>
      <c r="U513" s="258">
        <v>0</v>
      </c>
      <c r="V513" s="258">
        <v>0</v>
      </c>
      <c r="W513" s="258">
        <v>0</v>
      </c>
      <c r="X513" s="258">
        <v>423409.11</v>
      </c>
      <c r="Y513" s="258">
        <v>9800.67</v>
      </c>
      <c r="Z513" s="258">
        <v>47.4</v>
      </c>
      <c r="AA513" s="258">
        <v>175.06</v>
      </c>
      <c r="AB513" s="258">
        <v>10.78</v>
      </c>
      <c r="AC513" s="258">
        <v>0</v>
      </c>
      <c r="AD513" s="258">
        <v>0</v>
      </c>
      <c r="AE513" s="258">
        <v>0</v>
      </c>
      <c r="AF513" s="258">
        <v>1091585.1000000001</v>
      </c>
      <c r="AG513" s="258">
        <v>0</v>
      </c>
      <c r="AH513" s="258">
        <v>0.01</v>
      </c>
      <c r="AI513" s="258">
        <v>0.01</v>
      </c>
      <c r="AJ513" s="258">
        <v>1427.87</v>
      </c>
      <c r="AK513" s="258">
        <v>0</v>
      </c>
      <c r="AL513" s="258">
        <v>36580.959999999999</v>
      </c>
      <c r="AM513" s="256"/>
      <c r="AN513" s="258">
        <v>0</v>
      </c>
      <c r="AO513" s="258">
        <v>0</v>
      </c>
      <c r="AP513" s="258">
        <v>1427.87</v>
      </c>
      <c r="AQ513" s="258">
        <v>-57635.99</v>
      </c>
      <c r="AR513" s="365"/>
      <c r="AS513" s="259">
        <v>44530</v>
      </c>
      <c r="AT513" s="260" t="s">
        <v>10</v>
      </c>
      <c r="AU513" s="261" t="s">
        <v>293</v>
      </c>
      <c r="AV513" s="261">
        <v>2021</v>
      </c>
      <c r="AW513" s="266" t="s">
        <v>190</v>
      </c>
      <c r="AX513" s="380">
        <v>4.5</v>
      </c>
      <c r="AY513" s="380">
        <v>4.6100000000000003</v>
      </c>
    </row>
    <row r="514" spans="1:51" x14ac:dyDescent="0.25">
      <c r="A514" s="256">
        <v>46</v>
      </c>
      <c r="B514" s="257" t="s">
        <v>85</v>
      </c>
      <c r="C514" s="258">
        <v>3433175.57</v>
      </c>
      <c r="D514" s="258">
        <v>1566875.2399999998</v>
      </c>
      <c r="E514" s="258">
        <v>674730</v>
      </c>
      <c r="F514" s="258">
        <v>710833.98</v>
      </c>
      <c r="G514" s="258">
        <v>1078548.49</v>
      </c>
      <c r="H514" s="258">
        <v>43075.46</v>
      </c>
      <c r="I514" s="258">
        <v>8869374.7200000007</v>
      </c>
      <c r="J514" s="258">
        <v>2614050.64</v>
      </c>
      <c r="K514" s="258">
        <v>2401613</v>
      </c>
      <c r="L514" s="258">
        <v>1726881.63</v>
      </c>
      <c r="M514" s="258">
        <v>56046</v>
      </c>
      <c r="N514" s="258">
        <v>0</v>
      </c>
      <c r="O514" s="258">
        <v>2100222.81</v>
      </c>
      <c r="P514" s="258">
        <v>-2023304.9500000002</v>
      </c>
      <c r="Q514" s="258">
        <v>-49228.040000000008</v>
      </c>
      <c r="R514" s="258">
        <v>-2072532.9900000002</v>
      </c>
      <c r="S514" s="258">
        <v>2115608.4500000002</v>
      </c>
      <c r="T514" s="258">
        <v>533026.72</v>
      </c>
      <c r="U514" s="258">
        <v>0</v>
      </c>
      <c r="V514" s="258">
        <v>0</v>
      </c>
      <c r="W514" s="258">
        <v>0</v>
      </c>
      <c r="X514" s="258">
        <v>1634785.51</v>
      </c>
      <c r="Y514" s="258">
        <v>22011.19</v>
      </c>
      <c r="Z514" s="258">
        <v>18563.8</v>
      </c>
      <c r="AA514" s="258">
        <v>5687.97</v>
      </c>
      <c r="AB514" s="258">
        <v>5940.76</v>
      </c>
      <c r="AC514" s="258">
        <v>0</v>
      </c>
      <c r="AD514" s="258">
        <v>0</v>
      </c>
      <c r="AE514" s="258">
        <v>0</v>
      </c>
      <c r="AF514" s="258">
        <v>0.06</v>
      </c>
      <c r="AG514" s="258">
        <v>1782927.63</v>
      </c>
      <c r="AH514" s="258">
        <v>674730</v>
      </c>
      <c r="AI514" s="258">
        <v>2457104.66</v>
      </c>
      <c r="AJ514" s="258">
        <v>356881.85</v>
      </c>
      <c r="AK514" s="258">
        <v>0</v>
      </c>
      <c r="AL514" s="258">
        <v>6467761.7200000007</v>
      </c>
      <c r="AM514" s="258">
        <v>3.6930907352683389</v>
      </c>
      <c r="AN514" s="258">
        <v>442821.02</v>
      </c>
      <c r="AO514" s="258">
        <v>268012.96000000002</v>
      </c>
      <c r="AP514" s="258">
        <v>1886008.7000000004</v>
      </c>
      <c r="AQ514" s="258">
        <v>2119931.1799999997</v>
      </c>
      <c r="AR514" s="365"/>
      <c r="AS514" s="259">
        <v>44530</v>
      </c>
      <c r="AT514" s="260" t="s">
        <v>10</v>
      </c>
      <c r="AU514" s="261" t="s">
        <v>292</v>
      </c>
      <c r="AV514" s="261">
        <v>2021</v>
      </c>
      <c r="AW514" s="266" t="s">
        <v>176</v>
      </c>
      <c r="AX514" s="380">
        <v>4.5</v>
      </c>
      <c r="AY514" s="380">
        <v>4.6100000000000003</v>
      </c>
    </row>
    <row r="515" spans="1:51" x14ac:dyDescent="0.25">
      <c r="A515" s="256">
        <v>51</v>
      </c>
      <c r="B515" s="257" t="s">
        <v>86</v>
      </c>
      <c r="C515" s="258">
        <v>3340649.14</v>
      </c>
      <c r="D515" s="258">
        <v>639600.44999999995</v>
      </c>
      <c r="E515" s="258">
        <v>2281678.3000000003</v>
      </c>
      <c r="F515" s="258">
        <v>499604.8</v>
      </c>
      <c r="G515" s="258">
        <v>3071966.26</v>
      </c>
      <c r="H515" s="258">
        <v>967856.1</v>
      </c>
      <c r="I515" s="258">
        <v>10099106.289999999</v>
      </c>
      <c r="J515" s="258">
        <v>24355429.420000002</v>
      </c>
      <c r="K515" s="258">
        <v>3386516.11</v>
      </c>
      <c r="L515" s="258">
        <v>1104837.81</v>
      </c>
      <c r="M515" s="258">
        <v>5339.13</v>
      </c>
      <c r="N515" s="258">
        <v>0.01</v>
      </c>
      <c r="O515" s="258">
        <v>2683538.08</v>
      </c>
      <c r="P515" s="258">
        <v>-3554060.45</v>
      </c>
      <c r="Q515" s="258">
        <v>-176234.67</v>
      </c>
      <c r="R515" s="258">
        <v>-3730295.12</v>
      </c>
      <c r="S515" s="258">
        <v>4698151.2100000009</v>
      </c>
      <c r="T515" s="258">
        <v>48385.32</v>
      </c>
      <c r="U515" s="258">
        <v>0</v>
      </c>
      <c r="V515" s="258">
        <v>0</v>
      </c>
      <c r="W515" s="258">
        <v>0</v>
      </c>
      <c r="X515" s="258">
        <v>22072338.710000001</v>
      </c>
      <c r="Y515" s="258">
        <v>47062.93</v>
      </c>
      <c r="Z515" s="258">
        <v>62049.69</v>
      </c>
      <c r="AA515" s="258">
        <v>1075958.42</v>
      </c>
      <c r="AB515" s="258">
        <v>7489.43</v>
      </c>
      <c r="AC515" s="258">
        <v>0</v>
      </c>
      <c r="AD515" s="258">
        <v>0</v>
      </c>
      <c r="AE515" s="258">
        <v>0</v>
      </c>
      <c r="AF515" s="258">
        <v>16230012.35</v>
      </c>
      <c r="AG515" s="258">
        <v>1110176.94</v>
      </c>
      <c r="AH515" s="258">
        <v>2281678.31</v>
      </c>
      <c r="AI515" s="258">
        <v>3391726.2199999997</v>
      </c>
      <c r="AJ515" s="258">
        <v>708188.14</v>
      </c>
      <c r="AK515" s="258">
        <v>0</v>
      </c>
      <c r="AL515" s="258">
        <v>6712590.1799999997</v>
      </c>
      <c r="AM515" s="258">
        <v>2.9821521475059511</v>
      </c>
      <c r="AN515" s="258">
        <v>296329.42000000004</v>
      </c>
      <c r="AO515" s="258">
        <v>203275.38</v>
      </c>
      <c r="AP515" s="258">
        <v>2444279.0100000002</v>
      </c>
      <c r="AQ515" s="258">
        <v>2426768.4</v>
      </c>
      <c r="AR515" s="365"/>
      <c r="AS515" s="259">
        <v>44530</v>
      </c>
      <c r="AT515" s="260" t="s">
        <v>10</v>
      </c>
      <c r="AU515" s="261" t="s">
        <v>292</v>
      </c>
      <c r="AV515" s="261">
        <v>2021</v>
      </c>
      <c r="AW515" s="266" t="s">
        <v>179</v>
      </c>
      <c r="AX515" s="380">
        <v>4.5</v>
      </c>
      <c r="AY515" s="380">
        <v>4.6100000000000003</v>
      </c>
    </row>
    <row r="516" spans="1:51" x14ac:dyDescent="0.25">
      <c r="A516" s="256">
        <v>117</v>
      </c>
      <c r="B516" s="257" t="s">
        <v>87</v>
      </c>
      <c r="C516" s="258">
        <v>90730311.38000001</v>
      </c>
      <c r="D516" s="258">
        <v>34024885.659999996</v>
      </c>
      <c r="E516" s="258">
        <v>3984153.39</v>
      </c>
      <c r="F516" s="258">
        <v>8234910.1699999999</v>
      </c>
      <c r="G516" s="258">
        <v>19649996.450000003</v>
      </c>
      <c r="H516" s="258">
        <v>512.01</v>
      </c>
      <c r="I516" s="258">
        <v>37191826.259999998</v>
      </c>
      <c r="J516" s="258">
        <v>4357698.7300000004</v>
      </c>
      <c r="K516" s="258">
        <v>7300432.29</v>
      </c>
      <c r="L516" s="258">
        <v>3316278.9</v>
      </c>
      <c r="M516" s="258">
        <v>36164580.390000001</v>
      </c>
      <c r="N516" s="258">
        <v>24180320.09</v>
      </c>
      <c r="O516" s="258">
        <v>59360787.289999984</v>
      </c>
      <c r="P516" s="258">
        <v>-30540268.18999999</v>
      </c>
      <c r="Q516" s="258">
        <v>30677971.580000002</v>
      </c>
      <c r="R516" s="258">
        <v>137703.39000001177</v>
      </c>
      <c r="S516" s="258">
        <v>-137191.37999999989</v>
      </c>
      <c r="T516" s="258">
        <v>4499.58</v>
      </c>
      <c r="U516" s="258">
        <v>0</v>
      </c>
      <c r="V516" s="258">
        <v>0</v>
      </c>
      <c r="W516" s="258">
        <v>101642.21</v>
      </c>
      <c r="X516" s="258">
        <v>5783501.9500000002</v>
      </c>
      <c r="Y516" s="258">
        <v>207698.07</v>
      </c>
      <c r="Z516" s="258">
        <v>1457505.74</v>
      </c>
      <c r="AA516" s="258">
        <v>1059107.01</v>
      </c>
      <c r="AB516" s="258">
        <v>69135.199999999997</v>
      </c>
      <c r="AC516" s="258">
        <v>0</v>
      </c>
      <c r="AD516" s="258">
        <v>0</v>
      </c>
      <c r="AE516" s="258">
        <v>0</v>
      </c>
      <c r="AF516" s="258">
        <v>3233389.1</v>
      </c>
      <c r="AG516" s="258">
        <v>39480859.290000007</v>
      </c>
      <c r="AH516" s="258">
        <v>28164473.48</v>
      </c>
      <c r="AI516" s="258">
        <v>67644308.979999989</v>
      </c>
      <c r="AJ516" s="258">
        <v>8368848.5500000007</v>
      </c>
      <c r="AK516" s="258">
        <v>85326.86</v>
      </c>
      <c r="AL516" s="258">
        <v>29891393.969999999</v>
      </c>
      <c r="AM516" s="258">
        <v>5.0944690372575181</v>
      </c>
      <c r="AN516" s="258">
        <v>7784122.5800000001</v>
      </c>
      <c r="AO516" s="258">
        <v>450787.58999999997</v>
      </c>
      <c r="AP516" s="258">
        <v>57419104.460000008</v>
      </c>
      <c r="AQ516" s="258">
        <v>60074466.030000001</v>
      </c>
      <c r="AR516" s="365"/>
      <c r="AS516" s="259">
        <v>44530</v>
      </c>
      <c r="AT516" s="260" t="s">
        <v>10</v>
      </c>
      <c r="AU516" s="261" t="s">
        <v>292</v>
      </c>
      <c r="AV516" s="261">
        <v>2021</v>
      </c>
      <c r="AW516" s="266" t="s">
        <v>155</v>
      </c>
      <c r="AX516" s="380">
        <v>4.5</v>
      </c>
      <c r="AY516" s="380">
        <v>4.6100000000000003</v>
      </c>
    </row>
    <row r="517" spans="1:51" x14ac:dyDescent="0.25">
      <c r="A517" s="262">
        <v>78</v>
      </c>
      <c r="B517" s="263" t="s">
        <v>88</v>
      </c>
      <c r="C517" s="264">
        <v>341168.44</v>
      </c>
      <c r="D517" s="264">
        <v>-7624.1</v>
      </c>
      <c r="E517" s="264">
        <v>6.8100000000000005</v>
      </c>
      <c r="F517" s="264">
        <v>51324.04</v>
      </c>
      <c r="G517" s="264">
        <v>305224.30000000005</v>
      </c>
      <c r="H517" s="264">
        <v>63350.42</v>
      </c>
      <c r="I517" s="264">
        <v>9153863.1799999997</v>
      </c>
      <c r="J517" s="264">
        <v>1423330.87</v>
      </c>
      <c r="K517" s="264">
        <v>16830.900000000001</v>
      </c>
      <c r="L517" s="264">
        <v>16824.09</v>
      </c>
      <c r="M517" s="264">
        <v>178105.14</v>
      </c>
      <c r="N517" s="264">
        <v>0.2</v>
      </c>
      <c r="O517" s="264">
        <v>162929.82999999999</v>
      </c>
      <c r="P517" s="264">
        <v>-170685.63000000003</v>
      </c>
      <c r="Q517" s="264">
        <v>-32020.010000000006</v>
      </c>
      <c r="R517" s="264">
        <v>-202705.64000000004</v>
      </c>
      <c r="S517" s="264">
        <v>266056.04000000004</v>
      </c>
      <c r="T517" s="264">
        <v>97179.98</v>
      </c>
      <c r="U517" s="264">
        <v>34.6</v>
      </c>
      <c r="V517" s="264">
        <v>0</v>
      </c>
      <c r="W517" s="264">
        <v>0</v>
      </c>
      <c r="X517" s="264">
        <v>184973.43</v>
      </c>
      <c r="Y517" s="264">
        <v>6014.17</v>
      </c>
      <c r="Z517" s="264">
        <v>8149.61</v>
      </c>
      <c r="AA517" s="264">
        <v>1233.8900000000001</v>
      </c>
      <c r="AB517" s="264">
        <v>27.55</v>
      </c>
      <c r="AC517" s="264">
        <v>0</v>
      </c>
      <c r="AD517" s="264">
        <v>0</v>
      </c>
      <c r="AE517" s="264">
        <v>0</v>
      </c>
      <c r="AF517" s="264">
        <v>706.75</v>
      </c>
      <c r="AG517" s="264">
        <v>194929.23</v>
      </c>
      <c r="AH517" s="264">
        <v>7.01</v>
      </c>
      <c r="AI517" s="264">
        <v>194925.22</v>
      </c>
      <c r="AJ517" s="264">
        <v>31995.39</v>
      </c>
      <c r="AK517" s="264">
        <v>0</v>
      </c>
      <c r="AL517" s="264">
        <v>9137032.2799999993</v>
      </c>
      <c r="AM517" s="264">
        <v>543.87247146617233</v>
      </c>
      <c r="AN517" s="264">
        <v>43095.86</v>
      </c>
      <c r="AO517" s="264">
        <v>8228.18</v>
      </c>
      <c r="AP517" s="264">
        <v>178244.48000000001</v>
      </c>
      <c r="AQ517" s="264">
        <v>-7618.2300000000005</v>
      </c>
      <c r="AR517" s="366"/>
      <c r="AS517" s="259">
        <v>44530</v>
      </c>
      <c r="AT517" s="265" t="s">
        <v>10</v>
      </c>
      <c r="AU517" s="261" t="s">
        <v>292</v>
      </c>
      <c r="AV517" s="261">
        <v>2021</v>
      </c>
      <c r="AW517" s="266" t="s">
        <v>185</v>
      </c>
      <c r="AX517" s="380">
        <v>4.5</v>
      </c>
      <c r="AY517" s="380">
        <v>4.6100000000000003</v>
      </c>
    </row>
    <row r="518" spans="1:51" x14ac:dyDescent="0.25">
      <c r="A518" s="256">
        <v>80</v>
      </c>
      <c r="B518" s="257" t="s">
        <v>89</v>
      </c>
      <c r="C518" s="258">
        <v>166430733.14999998</v>
      </c>
      <c r="D518" s="258">
        <v>85044354.050000012</v>
      </c>
      <c r="E518" s="258">
        <v>5438081.3300000001</v>
      </c>
      <c r="F518" s="258">
        <v>17765817.640000001</v>
      </c>
      <c r="G518" s="258">
        <v>43104544.420000002</v>
      </c>
      <c r="H518" s="258">
        <v>13346.67</v>
      </c>
      <c r="I518" s="258">
        <v>44988653.979999997</v>
      </c>
      <c r="J518" s="258">
        <v>12756075</v>
      </c>
      <c r="K518" s="258">
        <v>9310212.6999999993</v>
      </c>
      <c r="L518" s="258">
        <v>3872131.37</v>
      </c>
      <c r="M518" s="258">
        <v>38022749.770000003</v>
      </c>
      <c r="N518" s="258">
        <v>358627203.63999999</v>
      </c>
      <c r="O518" s="258">
        <v>328965641.94</v>
      </c>
      <c r="P518" s="258">
        <v>-308449624.89999998</v>
      </c>
      <c r="Q518" s="258">
        <v>306710730.67999995</v>
      </c>
      <c r="R518" s="258">
        <v>-1738894.2200000286</v>
      </c>
      <c r="S518" s="258">
        <v>1752240.450000003</v>
      </c>
      <c r="T518" s="258">
        <v>632530.69999999995</v>
      </c>
      <c r="U518" s="258">
        <v>0</v>
      </c>
      <c r="V518" s="258">
        <v>0</v>
      </c>
      <c r="W518" s="258">
        <v>431236.76</v>
      </c>
      <c r="X518" s="258">
        <v>53789164.039999999</v>
      </c>
      <c r="Y518" s="258">
        <v>601879.85</v>
      </c>
      <c r="Z518" s="258">
        <v>3533470.52</v>
      </c>
      <c r="AA518" s="258">
        <v>34913141.509999998</v>
      </c>
      <c r="AB518" s="258">
        <v>316296.21999999997</v>
      </c>
      <c r="AC518" s="258">
        <v>0</v>
      </c>
      <c r="AD518" s="258">
        <v>0</v>
      </c>
      <c r="AE518" s="258">
        <v>0</v>
      </c>
      <c r="AF518" s="258">
        <v>13735902.949999999</v>
      </c>
      <c r="AG518" s="258">
        <v>41894881.140000001</v>
      </c>
      <c r="AH518" s="258">
        <v>364065284.96999997</v>
      </c>
      <c r="AI518" s="258">
        <v>405942460.69</v>
      </c>
      <c r="AJ518" s="258">
        <v>76976818.75</v>
      </c>
      <c r="AK518" s="258">
        <v>0</v>
      </c>
      <c r="AL518" s="258">
        <v>35678441.280000001</v>
      </c>
      <c r="AM518" s="258">
        <v>4.8321832625800267</v>
      </c>
      <c r="AN518" s="258">
        <v>14709691.060000001</v>
      </c>
      <c r="AO518" s="258">
        <v>3056126.58</v>
      </c>
      <c r="AP518" s="258">
        <v>130198713.75000001</v>
      </c>
      <c r="AQ518" s="258">
        <v>377777976.59000003</v>
      </c>
      <c r="AR518" s="365"/>
      <c r="AS518" s="259">
        <v>44530</v>
      </c>
      <c r="AT518" s="260" t="s">
        <v>10</v>
      </c>
      <c r="AU518" s="261" t="s">
        <v>292</v>
      </c>
      <c r="AV518" s="261">
        <v>2021</v>
      </c>
      <c r="AW518" s="266" t="s">
        <v>288</v>
      </c>
      <c r="AX518" s="380">
        <v>4.5</v>
      </c>
      <c r="AY518" s="380">
        <v>4.6100000000000003</v>
      </c>
    </row>
    <row r="519" spans="1:51" x14ac:dyDescent="0.25">
      <c r="A519" s="256">
        <v>2</v>
      </c>
      <c r="B519" s="257" t="s">
        <v>90</v>
      </c>
      <c r="C519" s="258">
        <v>4112502.67</v>
      </c>
      <c r="D519" s="258">
        <v>18227.36</v>
      </c>
      <c r="E519" s="258">
        <v>21775.34</v>
      </c>
      <c r="F519" s="258">
        <v>10752</v>
      </c>
      <c r="G519" s="258">
        <v>2164215.42</v>
      </c>
      <c r="H519" s="258">
        <v>654429.54</v>
      </c>
      <c r="I519" s="258">
        <v>5855523.75</v>
      </c>
      <c r="J519" s="258">
        <v>4423423.2300000004</v>
      </c>
      <c r="K519" s="258">
        <v>1030486.9</v>
      </c>
      <c r="L519" s="258">
        <v>1008711.5599999999</v>
      </c>
      <c r="M519" s="258">
        <v>30266.51</v>
      </c>
      <c r="N519" s="258">
        <v>3.19</v>
      </c>
      <c r="O519" s="258">
        <v>1044327.5799999998</v>
      </c>
      <c r="P519" s="258">
        <v>874980.30999999982</v>
      </c>
      <c r="Q519" s="258">
        <v>-219728.48000000004</v>
      </c>
      <c r="R519" s="258">
        <v>655251.82999999984</v>
      </c>
      <c r="S519" s="258">
        <v>-822.29999999998836</v>
      </c>
      <c r="T519" s="258">
        <v>13031.6</v>
      </c>
      <c r="U519" s="258">
        <v>0</v>
      </c>
      <c r="V519" s="258">
        <v>0</v>
      </c>
      <c r="W519" s="258">
        <v>271145.65000000002</v>
      </c>
      <c r="X519" s="258">
        <v>31924.93</v>
      </c>
      <c r="Y519" s="258">
        <v>42995.28</v>
      </c>
      <c r="Z519" s="258">
        <v>906</v>
      </c>
      <c r="AA519" s="258">
        <v>265531.55</v>
      </c>
      <c r="AB519" s="258">
        <v>17.41</v>
      </c>
      <c r="AC519" s="258">
        <v>0</v>
      </c>
      <c r="AD519" s="258">
        <v>0</v>
      </c>
      <c r="AE519" s="258">
        <v>0</v>
      </c>
      <c r="AF519" s="258">
        <v>7474.23</v>
      </c>
      <c r="AG519" s="258">
        <v>1038978.07</v>
      </c>
      <c r="AH519" s="258">
        <v>21778.53</v>
      </c>
      <c r="AI519" s="258">
        <v>1060698.71</v>
      </c>
      <c r="AJ519" s="258">
        <v>16371.130000000001</v>
      </c>
      <c r="AK519" s="258">
        <v>0</v>
      </c>
      <c r="AL519" s="258">
        <v>4825036.8499999996</v>
      </c>
      <c r="AM519" s="258">
        <v>5.6822883920212863</v>
      </c>
      <c r="AN519" s="258">
        <v>10752</v>
      </c>
      <c r="AO519" s="258">
        <v>0</v>
      </c>
      <c r="AP519" s="258">
        <v>3086367.4200000009</v>
      </c>
      <c r="AQ519" s="258">
        <v>36419.71</v>
      </c>
      <c r="AR519" s="365"/>
      <c r="AS519" s="259">
        <v>44530</v>
      </c>
      <c r="AT519" s="260" t="s">
        <v>10</v>
      </c>
      <c r="AU519" s="261" t="s">
        <v>292</v>
      </c>
      <c r="AV519" s="261">
        <v>2021</v>
      </c>
      <c r="AW519" s="266" t="s">
        <v>168</v>
      </c>
      <c r="AX519" s="380">
        <v>4.5</v>
      </c>
      <c r="AY519" s="380">
        <v>4.6100000000000003</v>
      </c>
    </row>
    <row r="520" spans="1:51" x14ac:dyDescent="0.25">
      <c r="A520" s="256">
        <v>115</v>
      </c>
      <c r="B520" s="257" t="s">
        <v>290</v>
      </c>
      <c r="C520" s="258">
        <v>551.36</v>
      </c>
      <c r="D520" s="258">
        <v>0</v>
      </c>
      <c r="E520" s="258">
        <v>0.01</v>
      </c>
      <c r="F520" s="258">
        <v>0</v>
      </c>
      <c r="G520" s="258">
        <v>127250.31</v>
      </c>
      <c r="H520" s="258">
        <v>380015.12</v>
      </c>
      <c r="I520" s="258">
        <v>1019116.74</v>
      </c>
      <c r="J520" s="258">
        <v>675459.65</v>
      </c>
      <c r="K520" s="258">
        <v>343.62</v>
      </c>
      <c r="L520" s="258">
        <v>343.61</v>
      </c>
      <c r="M520" s="258">
        <v>0</v>
      </c>
      <c r="N520" s="258">
        <v>0</v>
      </c>
      <c r="O520" s="258">
        <v>328.86</v>
      </c>
      <c r="P520" s="258">
        <v>-127027.81</v>
      </c>
      <c r="Q520" s="258">
        <v>0</v>
      </c>
      <c r="R520" s="258">
        <v>-127027.81</v>
      </c>
      <c r="S520" s="258">
        <v>507042.93</v>
      </c>
      <c r="T520" s="258">
        <v>46.86</v>
      </c>
      <c r="U520" s="258">
        <v>0</v>
      </c>
      <c r="V520" s="258">
        <v>0</v>
      </c>
      <c r="W520" s="258">
        <v>0</v>
      </c>
      <c r="X520" s="258">
        <v>513608.86</v>
      </c>
      <c r="Y520" s="258">
        <v>2596.94</v>
      </c>
      <c r="Z520" s="258">
        <v>2100.9</v>
      </c>
      <c r="AA520" s="258">
        <v>0</v>
      </c>
      <c r="AB520" s="258">
        <v>36.15</v>
      </c>
      <c r="AC520" s="258">
        <v>0</v>
      </c>
      <c r="AD520" s="258">
        <v>0</v>
      </c>
      <c r="AE520" s="258">
        <v>1878.8</v>
      </c>
      <c r="AF520" s="258">
        <v>0</v>
      </c>
      <c r="AG520" s="258">
        <v>343.61</v>
      </c>
      <c r="AH520" s="258">
        <v>0.01</v>
      </c>
      <c r="AI520" s="258">
        <v>343.24</v>
      </c>
      <c r="AJ520" s="258">
        <v>14.38</v>
      </c>
      <c r="AK520" s="258">
        <v>0</v>
      </c>
      <c r="AL520" s="258">
        <v>1018773.12</v>
      </c>
      <c r="AM520" s="258">
        <v>2965.8248646760958</v>
      </c>
      <c r="AN520" s="258">
        <v>0</v>
      </c>
      <c r="AO520" s="258">
        <v>0</v>
      </c>
      <c r="AP520" s="258">
        <v>222.51000000000005</v>
      </c>
      <c r="AQ520" s="258">
        <v>0.01</v>
      </c>
      <c r="AR520" s="365"/>
      <c r="AS520" s="259">
        <v>44530</v>
      </c>
      <c r="AT520" s="260" t="s">
        <v>10</v>
      </c>
      <c r="AU520" s="261" t="s">
        <v>292</v>
      </c>
      <c r="AV520" s="261">
        <v>2021</v>
      </c>
      <c r="AW520" s="266" t="s">
        <v>291</v>
      </c>
      <c r="AX520" s="380">
        <v>4.5</v>
      </c>
      <c r="AY520" s="380">
        <v>4.6100000000000003</v>
      </c>
    </row>
    <row r="521" spans="1:51" x14ac:dyDescent="0.25">
      <c r="A521" s="256">
        <v>106</v>
      </c>
      <c r="B521" s="257" t="s">
        <v>92</v>
      </c>
      <c r="C521" s="258">
        <v>3106923.93</v>
      </c>
      <c r="D521" s="258">
        <v>14600.5</v>
      </c>
      <c r="E521" s="258">
        <v>9719.39</v>
      </c>
      <c r="F521" s="258">
        <v>486063.23</v>
      </c>
      <c r="G521" s="258">
        <v>782212.07000000007</v>
      </c>
      <c r="H521" s="258">
        <v>946.81</v>
      </c>
      <c r="I521" s="258">
        <v>17281671.25</v>
      </c>
      <c r="J521" s="258">
        <v>105960.25</v>
      </c>
      <c r="K521" s="258">
        <v>474020.1</v>
      </c>
      <c r="L521" s="258">
        <v>467388.65</v>
      </c>
      <c r="M521" s="258">
        <v>1034756.1399999999</v>
      </c>
      <c r="N521" s="258">
        <v>9.01</v>
      </c>
      <c r="O521" s="258">
        <v>1444553.17</v>
      </c>
      <c r="P521" s="258">
        <v>379494.96000000043</v>
      </c>
      <c r="Q521" s="258">
        <v>-225138.58000000037</v>
      </c>
      <c r="R521" s="258">
        <v>154356.38000000006</v>
      </c>
      <c r="S521" s="258">
        <v>-153409.57000000007</v>
      </c>
      <c r="T521" s="258">
        <v>8.0399999999999991</v>
      </c>
      <c r="U521" s="258">
        <v>0</v>
      </c>
      <c r="V521" s="258">
        <v>0</v>
      </c>
      <c r="W521" s="258">
        <v>0</v>
      </c>
      <c r="X521" s="258">
        <v>658777.4</v>
      </c>
      <c r="Y521" s="258">
        <v>15629.25</v>
      </c>
      <c r="Z521" s="258">
        <v>14797.83</v>
      </c>
      <c r="AA521" s="258">
        <v>412708.2</v>
      </c>
      <c r="AB521" s="258">
        <v>6163.58</v>
      </c>
      <c r="AC521" s="258">
        <v>0</v>
      </c>
      <c r="AD521" s="258">
        <v>0</v>
      </c>
      <c r="AE521" s="258">
        <v>0</v>
      </c>
      <c r="AF521" s="258">
        <v>362896.15</v>
      </c>
      <c r="AG521" s="258">
        <v>1499056.85</v>
      </c>
      <c r="AH521" s="258">
        <v>9728.4</v>
      </c>
      <c r="AI521" s="258">
        <v>1508730.43</v>
      </c>
      <c r="AJ521" s="258">
        <v>64177.26</v>
      </c>
      <c r="AK521" s="258">
        <v>0</v>
      </c>
      <c r="AL521" s="258">
        <v>16807651.149999999</v>
      </c>
      <c r="AM521" s="258">
        <v>36.457676056352888</v>
      </c>
      <c r="AN521" s="258">
        <v>361270.11</v>
      </c>
      <c r="AO521" s="258">
        <v>124793.12</v>
      </c>
      <c r="AP521" s="258">
        <v>1672087.8300000005</v>
      </c>
      <c r="AQ521" s="258">
        <v>24317.569999999996</v>
      </c>
      <c r="AR521" s="365"/>
      <c r="AS521" s="259">
        <v>44530</v>
      </c>
      <c r="AT521" s="260" t="s">
        <v>10</v>
      </c>
      <c r="AU521" s="261" t="s">
        <v>292</v>
      </c>
      <c r="AV521" s="261">
        <v>2021</v>
      </c>
      <c r="AW521" s="266" t="s">
        <v>172</v>
      </c>
      <c r="AX521" s="380">
        <v>4.5</v>
      </c>
      <c r="AY521" s="380">
        <v>4.6100000000000003</v>
      </c>
    </row>
    <row r="522" spans="1:51" x14ac:dyDescent="0.25">
      <c r="A522" s="256">
        <v>118</v>
      </c>
      <c r="B522" s="257" t="s">
        <v>93</v>
      </c>
      <c r="C522" s="258">
        <v>18548319.850000001</v>
      </c>
      <c r="D522" s="258">
        <v>3931788.79</v>
      </c>
      <c r="E522" s="258">
        <v>2589627.42</v>
      </c>
      <c r="F522" s="258">
        <v>134544.63</v>
      </c>
      <c r="G522" s="258">
        <v>4562728.4400000004</v>
      </c>
      <c r="H522" s="258">
        <v>20734.75</v>
      </c>
      <c r="I522" s="258">
        <v>5349807.17</v>
      </c>
      <c r="J522" s="258">
        <v>258733.73</v>
      </c>
      <c r="K522" s="258">
        <v>5200951.12</v>
      </c>
      <c r="L522" s="258">
        <v>2611323.7000000002</v>
      </c>
      <c r="M522" s="258">
        <v>2311580</v>
      </c>
      <c r="N522" s="258">
        <v>5924404.4100000001</v>
      </c>
      <c r="O522" s="258">
        <v>12666950.110000001</v>
      </c>
      <c r="P522" s="258">
        <v>-2747692.1199999987</v>
      </c>
      <c r="Q522" s="258">
        <v>3028365.8900000006</v>
      </c>
      <c r="R522" s="258">
        <v>280673.77000000188</v>
      </c>
      <c r="S522" s="258">
        <v>-259938.94999999995</v>
      </c>
      <c r="T522" s="258">
        <v>3051.23</v>
      </c>
      <c r="U522" s="258">
        <v>0</v>
      </c>
      <c r="V522" s="258">
        <v>0</v>
      </c>
      <c r="W522" s="258">
        <v>179349.67</v>
      </c>
      <c r="X522" s="258">
        <v>220036.12</v>
      </c>
      <c r="Y522" s="258">
        <v>68596.789999999994</v>
      </c>
      <c r="Z522" s="258">
        <v>126434.74</v>
      </c>
      <c r="AA522" s="258">
        <v>221451.92</v>
      </c>
      <c r="AB522" s="258">
        <v>16092.79</v>
      </c>
      <c r="AC522" s="258">
        <v>0</v>
      </c>
      <c r="AD522" s="258">
        <v>0</v>
      </c>
      <c r="AE522" s="258">
        <v>215640.39</v>
      </c>
      <c r="AF522" s="258">
        <v>14159.34</v>
      </c>
      <c r="AG522" s="258">
        <v>4922903.7</v>
      </c>
      <c r="AH522" s="258">
        <v>8514031.8300000001</v>
      </c>
      <c r="AI522" s="258">
        <v>13436882.890000001</v>
      </c>
      <c r="AJ522" s="258">
        <v>769932.78</v>
      </c>
      <c r="AK522" s="258">
        <v>0</v>
      </c>
      <c r="AL522" s="258">
        <v>148856.04999999981</v>
      </c>
      <c r="AM522" s="258">
        <v>1.0286209284735597</v>
      </c>
      <c r="AN522" s="258">
        <v>43609.54</v>
      </c>
      <c r="AO522" s="258">
        <v>90935.09</v>
      </c>
      <c r="AP522" s="258">
        <v>14129628.59</v>
      </c>
      <c r="AQ522" s="258">
        <v>12180047.639999999</v>
      </c>
      <c r="AR522" s="365"/>
      <c r="AS522" s="259">
        <v>44530</v>
      </c>
      <c r="AT522" s="260" t="s">
        <v>10</v>
      </c>
      <c r="AU522" s="261" t="s">
        <v>292</v>
      </c>
      <c r="AV522" s="261">
        <v>2021</v>
      </c>
      <c r="AW522" s="266" t="s">
        <v>162</v>
      </c>
      <c r="AX522" s="380">
        <v>4.5</v>
      </c>
      <c r="AY522" s="380">
        <v>4.6100000000000003</v>
      </c>
    </row>
    <row r="523" spans="1:51" x14ac:dyDescent="0.25">
      <c r="A523" s="256">
        <v>29</v>
      </c>
      <c r="B523" s="257" t="s">
        <v>94</v>
      </c>
      <c r="C523" s="258">
        <v>20151710.899999999</v>
      </c>
      <c r="D523" s="258">
        <v>1544856.74</v>
      </c>
      <c r="E523" s="258">
        <v>277980.33999999997</v>
      </c>
      <c r="F523" s="258">
        <v>4205906.38</v>
      </c>
      <c r="G523" s="258">
        <v>3354377.41</v>
      </c>
      <c r="H523" s="258">
        <v>163896.89000000001</v>
      </c>
      <c r="I523" s="258">
        <v>12121622.380000001</v>
      </c>
      <c r="J523" s="258">
        <v>9233504.7699999996</v>
      </c>
      <c r="K523" s="258">
        <v>2852342.57</v>
      </c>
      <c r="L523" s="258">
        <v>2574362.23</v>
      </c>
      <c r="M523" s="258">
        <v>3500904.04</v>
      </c>
      <c r="N523" s="258">
        <v>319711.43</v>
      </c>
      <c r="O523" s="258">
        <v>5576511.3200000003</v>
      </c>
      <c r="P523" s="258">
        <v>5470059.0499999933</v>
      </c>
      <c r="Q523" s="258">
        <v>-8120534.5700000003</v>
      </c>
      <c r="R523" s="258">
        <v>-2650475.520000007</v>
      </c>
      <c r="S523" s="258">
        <v>2814371.4700000007</v>
      </c>
      <c r="T523" s="258">
        <v>1687452.34</v>
      </c>
      <c r="U523" s="258">
        <v>0</v>
      </c>
      <c r="V523" s="258">
        <v>0</v>
      </c>
      <c r="W523" s="258">
        <v>0</v>
      </c>
      <c r="X523" s="258">
        <v>6477061.8499999996</v>
      </c>
      <c r="Y523" s="258">
        <v>68339.539999999994</v>
      </c>
      <c r="Z523" s="258">
        <v>129960.78</v>
      </c>
      <c r="AA523" s="258">
        <v>16904.400000000001</v>
      </c>
      <c r="AB523" s="258">
        <v>59306.11</v>
      </c>
      <c r="AC523" s="258">
        <v>0</v>
      </c>
      <c r="AD523" s="258">
        <v>0</v>
      </c>
      <c r="AE523" s="258">
        <v>0</v>
      </c>
      <c r="AF523" s="258">
        <v>5075631.8899999997</v>
      </c>
      <c r="AG523" s="258">
        <v>6075266.2699999996</v>
      </c>
      <c r="AH523" s="258">
        <v>597691.77</v>
      </c>
      <c r="AI523" s="258">
        <v>6665361.71</v>
      </c>
      <c r="AJ523" s="258">
        <v>1088850.3899999999</v>
      </c>
      <c r="AK523" s="258">
        <v>0</v>
      </c>
      <c r="AL523" s="258">
        <v>9269279.8100000005</v>
      </c>
      <c r="AM523" s="258">
        <v>4.2497077691477996</v>
      </c>
      <c r="AN523" s="258">
        <v>2855606.84</v>
      </c>
      <c r="AO523" s="258">
        <v>1350299.5399999998</v>
      </c>
      <c r="AP523" s="258">
        <v>14862047.970000003</v>
      </c>
      <c r="AQ523" s="258">
        <v>1831705.13</v>
      </c>
      <c r="AR523" s="365"/>
      <c r="AS523" s="259">
        <v>44530</v>
      </c>
      <c r="AT523" s="260" t="s">
        <v>10</v>
      </c>
      <c r="AU523" s="261" t="s">
        <v>292</v>
      </c>
      <c r="AV523" s="261">
        <v>2021</v>
      </c>
      <c r="AW523" s="266" t="s">
        <v>156</v>
      </c>
      <c r="AX523" s="380">
        <v>4.5</v>
      </c>
      <c r="AY523" s="380">
        <v>4.6100000000000003</v>
      </c>
    </row>
    <row r="524" spans="1:51" x14ac:dyDescent="0.25">
      <c r="A524" s="256">
        <v>111</v>
      </c>
      <c r="B524" s="257" t="s">
        <v>95</v>
      </c>
      <c r="C524" s="258">
        <v>1782768.03</v>
      </c>
      <c r="D524" s="258">
        <v>76863.59</v>
      </c>
      <c r="E524" s="258">
        <v>450870.43</v>
      </c>
      <c r="F524" s="258">
        <v>168237.03</v>
      </c>
      <c r="G524" s="258">
        <v>711382.72</v>
      </c>
      <c r="H524" s="258">
        <v>28781.48</v>
      </c>
      <c r="I524" s="258">
        <v>3628140.21</v>
      </c>
      <c r="J524" s="258">
        <v>226936.44</v>
      </c>
      <c r="K524" s="258">
        <v>1220195.8799999999</v>
      </c>
      <c r="L524" s="258">
        <v>769325.45</v>
      </c>
      <c r="M524" s="258">
        <v>0</v>
      </c>
      <c r="N524" s="258">
        <v>0</v>
      </c>
      <c r="O524" s="258">
        <v>952121.98999999987</v>
      </c>
      <c r="P524" s="258">
        <v>-125837.29999999981</v>
      </c>
      <c r="Q524" s="258">
        <v>1366.23</v>
      </c>
      <c r="R524" s="258">
        <v>-124471.06999999982</v>
      </c>
      <c r="S524" s="258">
        <v>153252.93</v>
      </c>
      <c r="T524" s="258">
        <v>6263.36</v>
      </c>
      <c r="U524" s="258">
        <v>0</v>
      </c>
      <c r="V524" s="258">
        <v>0</v>
      </c>
      <c r="W524" s="258">
        <v>860.17</v>
      </c>
      <c r="X524" s="258">
        <v>206704.19</v>
      </c>
      <c r="Y524" s="258">
        <v>14288.82</v>
      </c>
      <c r="Z524" s="258">
        <v>18919.18</v>
      </c>
      <c r="AA524" s="258">
        <v>10850.91</v>
      </c>
      <c r="AB524" s="258">
        <v>1713.59</v>
      </c>
      <c r="AC524" s="258">
        <v>0</v>
      </c>
      <c r="AD524" s="258">
        <v>0</v>
      </c>
      <c r="AE524" s="258">
        <v>0</v>
      </c>
      <c r="AF524" s="258">
        <v>14802.29</v>
      </c>
      <c r="AG524" s="258">
        <v>769325.45</v>
      </c>
      <c r="AH524" s="258">
        <v>450870.43</v>
      </c>
      <c r="AI524" s="258">
        <v>1220169.21</v>
      </c>
      <c r="AJ524" s="258">
        <v>268047.22000000003</v>
      </c>
      <c r="AK524" s="258">
        <v>0</v>
      </c>
      <c r="AL524" s="258">
        <v>2407944.33</v>
      </c>
      <c r="AM524" s="258">
        <v>2.9734080154409308</v>
      </c>
      <c r="AN524" s="258">
        <v>99144.42</v>
      </c>
      <c r="AO524" s="258">
        <v>69092.61</v>
      </c>
      <c r="AP524" s="258">
        <v>1185643.1299999999</v>
      </c>
      <c r="AQ524" s="258">
        <v>431860.67999999993</v>
      </c>
      <c r="AR524" s="365"/>
      <c r="AS524" s="259">
        <v>44530</v>
      </c>
      <c r="AT524" s="260" t="s">
        <v>10</v>
      </c>
      <c r="AU524" s="261" t="s">
        <v>292</v>
      </c>
      <c r="AV524" s="261">
        <v>2021</v>
      </c>
      <c r="AW524" s="266" t="s">
        <v>182</v>
      </c>
      <c r="AX524" s="380">
        <v>4.5</v>
      </c>
      <c r="AY524" s="380">
        <v>4.6100000000000003</v>
      </c>
    </row>
    <row r="525" spans="1:51" x14ac:dyDescent="0.25">
      <c r="A525" s="256">
        <v>83</v>
      </c>
      <c r="B525" s="257" t="s">
        <v>96</v>
      </c>
      <c r="C525" s="258">
        <v>66398839.370000005</v>
      </c>
      <c r="D525" s="258">
        <v>8224462.2000000011</v>
      </c>
      <c r="E525" s="258">
        <v>5013591.6399999997</v>
      </c>
      <c r="F525" s="258">
        <v>14842634.640000001</v>
      </c>
      <c r="G525" s="258">
        <v>22977512.350000001</v>
      </c>
      <c r="H525" s="258">
        <v>-754983.14</v>
      </c>
      <c r="I525" s="258">
        <v>18826718.82</v>
      </c>
      <c r="J525" s="258">
        <v>6021923.9299999997</v>
      </c>
      <c r="K525" s="258">
        <v>17624710.879999999</v>
      </c>
      <c r="L525" s="258">
        <v>12611119.24</v>
      </c>
      <c r="M525" s="258">
        <v>9041477.3599999994</v>
      </c>
      <c r="N525" s="258">
        <v>0</v>
      </c>
      <c r="O525" s="258">
        <v>16116779.170000004</v>
      </c>
      <c r="P525" s="258">
        <v>4237451.0100000035</v>
      </c>
      <c r="Q525" s="258">
        <v>-13680640.029999999</v>
      </c>
      <c r="R525" s="258">
        <v>-9443189.0199999958</v>
      </c>
      <c r="S525" s="258">
        <v>8688205.8800000027</v>
      </c>
      <c r="T525" s="258">
        <v>61923.58</v>
      </c>
      <c r="U525" s="258">
        <v>0</v>
      </c>
      <c r="V525" s="258">
        <v>0</v>
      </c>
      <c r="W525" s="258">
        <v>2390887.46</v>
      </c>
      <c r="X525" s="258">
        <v>27810621.899999999</v>
      </c>
      <c r="Y525" s="258">
        <v>401670.43</v>
      </c>
      <c r="Z525" s="258">
        <v>1663810.91</v>
      </c>
      <c r="AA525" s="258">
        <v>558105.92000000004</v>
      </c>
      <c r="AB525" s="258">
        <v>167020.59</v>
      </c>
      <c r="AC525" s="258">
        <v>0</v>
      </c>
      <c r="AD525" s="258">
        <v>0</v>
      </c>
      <c r="AE525" s="258">
        <v>0</v>
      </c>
      <c r="AF525" s="258">
        <v>18784619.210000001</v>
      </c>
      <c r="AG525" s="258">
        <v>21652596.600000001</v>
      </c>
      <c r="AH525" s="258">
        <v>5013591.6399999997</v>
      </c>
      <c r="AI525" s="258">
        <v>26658244.310000002</v>
      </c>
      <c r="AJ525" s="258">
        <v>10541465.140000001</v>
      </c>
      <c r="AK525" s="258">
        <v>0</v>
      </c>
      <c r="AL525" s="258">
        <v>1202007.9400000013</v>
      </c>
      <c r="AM525" s="258">
        <v>1.0682001508100769</v>
      </c>
      <c r="AN525" s="258">
        <v>8127797.25</v>
      </c>
      <c r="AO525" s="258">
        <v>6714837.3900000006</v>
      </c>
      <c r="AP525" s="258">
        <v>52232864.600000001</v>
      </c>
      <c r="AQ525" s="258">
        <v>10175266.600000001</v>
      </c>
      <c r="AR525" s="365"/>
      <c r="AS525" s="259">
        <v>44530</v>
      </c>
      <c r="AT525" s="260" t="s">
        <v>10</v>
      </c>
      <c r="AU525" s="261" t="s">
        <v>293</v>
      </c>
      <c r="AV525" s="261">
        <v>2021</v>
      </c>
      <c r="AW525" s="266" t="s">
        <v>158</v>
      </c>
      <c r="AX525" s="380">
        <v>4.5</v>
      </c>
      <c r="AY525" s="380">
        <v>4.6100000000000003</v>
      </c>
    </row>
    <row r="526" spans="1:51" x14ac:dyDescent="0.25">
      <c r="A526" s="256">
        <v>40</v>
      </c>
      <c r="B526" s="257" t="s">
        <v>97</v>
      </c>
      <c r="C526" s="258">
        <v>6489803.54</v>
      </c>
      <c r="D526" s="258">
        <v>516582.07</v>
      </c>
      <c r="E526" s="258">
        <v>3816286.9099999997</v>
      </c>
      <c r="F526" s="258">
        <v>1167532.44</v>
      </c>
      <c r="G526" s="258">
        <v>1984454.24</v>
      </c>
      <c r="H526" s="258">
        <v>15886.12</v>
      </c>
      <c r="I526" s="258">
        <v>12715913.210000001</v>
      </c>
      <c r="J526" s="258">
        <v>6781903.0599999996</v>
      </c>
      <c r="K526" s="258">
        <v>6197910.0800000001</v>
      </c>
      <c r="L526" s="258">
        <v>2381623.17</v>
      </c>
      <c r="M526" s="258">
        <v>167428.54</v>
      </c>
      <c r="N526" s="258">
        <v>172952.13</v>
      </c>
      <c r="O526" s="258">
        <v>5451738.3499999996</v>
      </c>
      <c r="P526" s="258">
        <v>-2630503.560000001</v>
      </c>
      <c r="Q526" s="258">
        <v>-537055.48</v>
      </c>
      <c r="R526" s="258">
        <v>-3167559.040000001</v>
      </c>
      <c r="S526" s="258">
        <v>3183445.16</v>
      </c>
      <c r="T526" s="258">
        <v>4.88</v>
      </c>
      <c r="U526" s="258">
        <v>0</v>
      </c>
      <c r="V526" s="258">
        <v>0</v>
      </c>
      <c r="W526" s="258">
        <v>91575.32</v>
      </c>
      <c r="X526" s="258">
        <v>5757589.5499999998</v>
      </c>
      <c r="Y526" s="258">
        <v>36059.01</v>
      </c>
      <c r="Z526" s="258">
        <v>179579.78</v>
      </c>
      <c r="AA526" s="258">
        <v>1709440.3</v>
      </c>
      <c r="AB526" s="258">
        <v>19282.669999999998</v>
      </c>
      <c r="AC526" s="258">
        <v>0</v>
      </c>
      <c r="AD526" s="258">
        <v>0</v>
      </c>
      <c r="AE526" s="258">
        <v>0</v>
      </c>
      <c r="AF526" s="258">
        <v>721362.83</v>
      </c>
      <c r="AG526" s="258">
        <v>2549051.71</v>
      </c>
      <c r="AH526" s="258">
        <v>3989239.04</v>
      </c>
      <c r="AI526" s="258">
        <v>6537106.8700000001</v>
      </c>
      <c r="AJ526" s="258">
        <v>1085368.52</v>
      </c>
      <c r="AK526" s="258">
        <v>0</v>
      </c>
      <c r="AL526" s="258">
        <v>6518003.1300000008</v>
      </c>
      <c r="AM526" s="258">
        <v>2.0516453200947375</v>
      </c>
      <c r="AN526" s="258">
        <v>799799.92999999993</v>
      </c>
      <c r="AO526" s="258">
        <v>367732.51</v>
      </c>
      <c r="AP526" s="258">
        <v>4327214.84</v>
      </c>
      <c r="AQ526" s="258">
        <v>3805731.72</v>
      </c>
      <c r="AR526" s="365"/>
      <c r="AS526" s="259">
        <v>44530</v>
      </c>
      <c r="AT526" s="260" t="s">
        <v>10</v>
      </c>
      <c r="AU526" s="261" t="s">
        <v>292</v>
      </c>
      <c r="AV526" s="261">
        <v>2021</v>
      </c>
      <c r="AW526" s="266" t="s">
        <v>166</v>
      </c>
      <c r="AX526" s="380">
        <v>4.5</v>
      </c>
      <c r="AY526" s="380">
        <v>4.6100000000000003</v>
      </c>
    </row>
    <row r="527" spans="1:51" x14ac:dyDescent="0.25">
      <c r="A527" s="256">
        <v>24</v>
      </c>
      <c r="B527" s="257" t="s">
        <v>98</v>
      </c>
      <c r="C527" s="258">
        <v>6033058.8499999996</v>
      </c>
      <c r="D527" s="258">
        <v>2771140.3000000003</v>
      </c>
      <c r="E527" s="258">
        <v>651472.84000000008</v>
      </c>
      <c r="F527" s="258">
        <v>748918.79</v>
      </c>
      <c r="G527" s="258">
        <v>3321488.94</v>
      </c>
      <c r="H527" s="258">
        <v>422119.76</v>
      </c>
      <c r="I527" s="258">
        <v>9311368.4100000001</v>
      </c>
      <c r="J527" s="258">
        <v>6563014.75</v>
      </c>
      <c r="K527" s="258">
        <v>2401069.4300000002</v>
      </c>
      <c r="L527" s="258">
        <v>1736278</v>
      </c>
      <c r="M527" s="258">
        <v>213645.28</v>
      </c>
      <c r="N527" s="258">
        <v>71002.36</v>
      </c>
      <c r="O527" s="258">
        <v>2433128.4299999997</v>
      </c>
      <c r="P527" s="258">
        <v>-3241617.6099999994</v>
      </c>
      <c r="Q527" s="258">
        <v>-185676.09</v>
      </c>
      <c r="R527" s="258">
        <v>-3427293.6999999993</v>
      </c>
      <c r="S527" s="258">
        <v>3849413.46</v>
      </c>
      <c r="T527" s="258">
        <v>252588.81</v>
      </c>
      <c r="U527" s="258">
        <v>0</v>
      </c>
      <c r="V527" s="258">
        <v>0</v>
      </c>
      <c r="W527" s="258">
        <v>1069568.71</v>
      </c>
      <c r="X527" s="258">
        <v>4041045.44</v>
      </c>
      <c r="Y527" s="258">
        <v>54539.25</v>
      </c>
      <c r="Z527" s="258">
        <v>361860.04</v>
      </c>
      <c r="AA527" s="258">
        <v>565082.64</v>
      </c>
      <c r="AB527" s="258">
        <v>18723.53</v>
      </c>
      <c r="AC527" s="258">
        <v>0</v>
      </c>
      <c r="AD527" s="258">
        <v>0</v>
      </c>
      <c r="AE527" s="258">
        <v>0</v>
      </c>
      <c r="AF527" s="258">
        <v>513584.04</v>
      </c>
      <c r="AG527" s="258">
        <v>1949923.2799999998</v>
      </c>
      <c r="AH527" s="258">
        <v>722475.20000000007</v>
      </c>
      <c r="AI527" s="258">
        <v>2670313.23</v>
      </c>
      <c r="AJ527" s="258">
        <v>241520.78</v>
      </c>
      <c r="AK527" s="258">
        <v>4335.9799999999996</v>
      </c>
      <c r="AL527" s="258">
        <v>6910298.9800000004</v>
      </c>
      <c r="AM527" s="258">
        <v>3.8780088129313275</v>
      </c>
      <c r="AN527" s="258">
        <v>670532.60000000009</v>
      </c>
      <c r="AO527" s="258">
        <v>78386.19</v>
      </c>
      <c r="AP527" s="258">
        <v>4295644</v>
      </c>
      <c r="AQ527" s="258">
        <v>3466853.88</v>
      </c>
      <c r="AR527" s="365"/>
      <c r="AS527" s="259">
        <v>44530</v>
      </c>
      <c r="AT527" s="260" t="s">
        <v>10</v>
      </c>
      <c r="AU527" s="261" t="s">
        <v>292</v>
      </c>
      <c r="AV527" s="261">
        <v>2021</v>
      </c>
      <c r="AW527" s="266" t="s">
        <v>164</v>
      </c>
      <c r="AX527" s="380">
        <v>4.5</v>
      </c>
      <c r="AY527" s="380">
        <v>4.6100000000000003</v>
      </c>
    </row>
    <row r="528" spans="1:51" x14ac:dyDescent="0.25">
      <c r="A528" s="256">
        <v>124</v>
      </c>
      <c r="B528" s="257" t="s">
        <v>99</v>
      </c>
      <c r="C528" s="258">
        <v>453415.94</v>
      </c>
      <c r="D528" s="258">
        <v>0</v>
      </c>
      <c r="E528" s="258">
        <v>0</v>
      </c>
      <c r="F528" s="258">
        <v>144110.10999999999</v>
      </c>
      <c r="G528" s="258">
        <v>520510.95</v>
      </c>
      <c r="H528" s="258">
        <v>-744232.69</v>
      </c>
      <c r="I528" s="258">
        <v>83625.149999999994</v>
      </c>
      <c r="J528" s="258">
        <v>0</v>
      </c>
      <c r="K528" s="258">
        <v>29931.49</v>
      </c>
      <c r="L528" s="258">
        <v>29931.49</v>
      </c>
      <c r="M528" s="258">
        <v>295281.56</v>
      </c>
      <c r="N528" s="258">
        <v>0</v>
      </c>
      <c r="O528" s="258">
        <v>325213.05</v>
      </c>
      <c r="P528" s="258">
        <v>-536418.16999999993</v>
      </c>
      <c r="Q528" s="258">
        <v>84590.87</v>
      </c>
      <c r="R528" s="258">
        <v>-451827.29999999993</v>
      </c>
      <c r="S528" s="258">
        <v>-292405.40999999997</v>
      </c>
      <c r="T528" s="258">
        <v>0</v>
      </c>
      <c r="U528" s="258">
        <v>0</v>
      </c>
      <c r="V528" s="258">
        <v>0</v>
      </c>
      <c r="W528" s="258">
        <v>0</v>
      </c>
      <c r="X528" s="258">
        <v>56652.89</v>
      </c>
      <c r="Y528" s="258">
        <v>10439.02</v>
      </c>
      <c r="Z528" s="258">
        <v>903.56</v>
      </c>
      <c r="AA528" s="258">
        <v>0</v>
      </c>
      <c r="AB528" s="258">
        <v>10882.21</v>
      </c>
      <c r="AC528" s="258">
        <v>0</v>
      </c>
      <c r="AD528" s="258">
        <v>0</v>
      </c>
      <c r="AE528" s="258">
        <v>0</v>
      </c>
      <c r="AF528" s="258">
        <v>326833.51</v>
      </c>
      <c r="AG528" s="258">
        <v>325213.05</v>
      </c>
      <c r="AH528" s="258">
        <v>0</v>
      </c>
      <c r="AI528" s="258">
        <v>325213.05</v>
      </c>
      <c r="AJ528" s="258">
        <v>0</v>
      </c>
      <c r="AK528" s="258">
        <v>0</v>
      </c>
      <c r="AL528" s="258">
        <v>53693.659999999989</v>
      </c>
      <c r="AM528" s="258">
        <v>2.7938853027363484</v>
      </c>
      <c r="AN528" s="258">
        <v>63891.5</v>
      </c>
      <c r="AO528" s="258">
        <v>80218.61</v>
      </c>
      <c r="AP528" s="258">
        <v>128202.89000000001</v>
      </c>
      <c r="AQ528" s="258">
        <v>0</v>
      </c>
      <c r="AR528" s="365"/>
      <c r="AS528" s="259">
        <v>44530</v>
      </c>
      <c r="AT528" s="260" t="s">
        <v>10</v>
      </c>
      <c r="AU528" s="261" t="s">
        <v>293</v>
      </c>
      <c r="AV528" s="261">
        <v>2021</v>
      </c>
      <c r="AW528" s="266" t="s">
        <v>289</v>
      </c>
      <c r="AX528" s="380">
        <v>4.5</v>
      </c>
      <c r="AY528" s="380">
        <v>4.6100000000000003</v>
      </c>
    </row>
    <row r="529" spans="1:51" x14ac:dyDescent="0.25">
      <c r="A529" s="256">
        <v>70</v>
      </c>
      <c r="B529" s="257" t="s">
        <v>100</v>
      </c>
      <c r="C529" s="258">
        <v>234002.7</v>
      </c>
      <c r="D529" s="258">
        <v>48383.46</v>
      </c>
      <c r="E529" s="258">
        <v>9179.36</v>
      </c>
      <c r="F529" s="258">
        <v>0</v>
      </c>
      <c r="G529" s="258">
        <v>110110.8</v>
      </c>
      <c r="H529" s="258">
        <v>50432.15</v>
      </c>
      <c r="I529" s="258">
        <v>71971.070000000007</v>
      </c>
      <c r="J529" s="258">
        <v>1289463.8899999999</v>
      </c>
      <c r="K529" s="258">
        <v>26150.05</v>
      </c>
      <c r="L529" s="258">
        <v>16970.689999999999</v>
      </c>
      <c r="M529" s="258">
        <v>0</v>
      </c>
      <c r="N529" s="258">
        <v>0</v>
      </c>
      <c r="O529" s="258">
        <v>24811.67</v>
      </c>
      <c r="P529" s="258">
        <v>50696.770000000033</v>
      </c>
      <c r="Q529" s="258">
        <v>0</v>
      </c>
      <c r="R529" s="258">
        <v>50696.770000000033</v>
      </c>
      <c r="S529" s="258">
        <v>-264.61999999999989</v>
      </c>
      <c r="T529" s="258">
        <v>3750.01</v>
      </c>
      <c r="U529" s="258">
        <v>0</v>
      </c>
      <c r="V529" s="258">
        <v>0</v>
      </c>
      <c r="W529" s="258">
        <v>0</v>
      </c>
      <c r="X529" s="258">
        <v>0</v>
      </c>
      <c r="Y529" s="258">
        <v>427.39</v>
      </c>
      <c r="Z529" s="258">
        <v>3587.14</v>
      </c>
      <c r="AA529" s="258">
        <v>0</v>
      </c>
      <c r="AB529" s="258">
        <v>0</v>
      </c>
      <c r="AC529" s="258">
        <v>0</v>
      </c>
      <c r="AD529" s="258">
        <v>0</v>
      </c>
      <c r="AE529" s="258">
        <v>0</v>
      </c>
      <c r="AF529" s="258">
        <v>0.1</v>
      </c>
      <c r="AG529" s="258">
        <v>16970.689999999999</v>
      </c>
      <c r="AH529" s="258">
        <v>9179.36</v>
      </c>
      <c r="AI529" s="258">
        <v>26150.05</v>
      </c>
      <c r="AJ529" s="258">
        <v>1338.38</v>
      </c>
      <c r="AK529" s="258">
        <v>0</v>
      </c>
      <c r="AL529" s="258">
        <v>45821.020000000004</v>
      </c>
      <c r="AM529" s="258">
        <v>2.7522345081558166</v>
      </c>
      <c r="AN529" s="258">
        <v>0</v>
      </c>
      <c r="AO529" s="258">
        <v>0</v>
      </c>
      <c r="AP529" s="258">
        <v>218313.38</v>
      </c>
      <c r="AQ529" s="258">
        <v>57505.81</v>
      </c>
      <c r="AR529" s="365"/>
      <c r="AS529" s="259">
        <v>44530</v>
      </c>
      <c r="AT529" s="260" t="s">
        <v>10</v>
      </c>
      <c r="AU529" s="261" t="s">
        <v>292</v>
      </c>
      <c r="AV529" s="261">
        <v>2021</v>
      </c>
      <c r="AW529" s="266" t="s">
        <v>181</v>
      </c>
      <c r="AX529" s="380">
        <v>4.5</v>
      </c>
      <c r="AY529" s="380">
        <v>4.6100000000000003</v>
      </c>
    </row>
    <row r="530" spans="1:51" x14ac:dyDescent="0.25">
      <c r="A530" s="256">
        <v>119</v>
      </c>
      <c r="B530" s="257" t="s">
        <v>101</v>
      </c>
      <c r="C530" s="258">
        <v>0</v>
      </c>
      <c r="D530" s="258">
        <v>0</v>
      </c>
      <c r="E530" s="258">
        <v>0.01</v>
      </c>
      <c r="F530" s="258">
        <v>0</v>
      </c>
      <c r="G530" s="258">
        <v>9887.59</v>
      </c>
      <c r="H530" s="258">
        <v>10.53</v>
      </c>
      <c r="I530" s="258">
        <v>28287.52</v>
      </c>
      <c r="J530" s="258">
        <v>3632.32</v>
      </c>
      <c r="K530" s="258">
        <v>0.02</v>
      </c>
      <c r="L530" s="258">
        <v>0.01</v>
      </c>
      <c r="M530" s="258">
        <v>0</v>
      </c>
      <c r="N530" s="258">
        <v>0</v>
      </c>
      <c r="O530" s="258">
        <v>-4.51</v>
      </c>
      <c r="P530" s="258">
        <v>-9883.08</v>
      </c>
      <c r="Q530" s="258">
        <v>0</v>
      </c>
      <c r="R530" s="258">
        <v>-9883.08</v>
      </c>
      <c r="S530" s="258">
        <v>9893.59</v>
      </c>
      <c r="T530" s="258">
        <v>10039.59</v>
      </c>
      <c r="U530" s="258">
        <v>0</v>
      </c>
      <c r="V530" s="258">
        <v>0</v>
      </c>
      <c r="W530" s="258">
        <v>0</v>
      </c>
      <c r="X530" s="258">
        <v>500.09</v>
      </c>
      <c r="Y530" s="258">
        <v>201.78</v>
      </c>
      <c r="Z530" s="258">
        <v>169.75</v>
      </c>
      <c r="AA530" s="258">
        <v>248.48</v>
      </c>
      <c r="AB530" s="258">
        <v>1</v>
      </c>
      <c r="AC530" s="258">
        <v>0</v>
      </c>
      <c r="AD530" s="258">
        <v>0</v>
      </c>
      <c r="AE530" s="258">
        <v>0</v>
      </c>
      <c r="AF530" s="258">
        <v>25.08</v>
      </c>
      <c r="AG530" s="258">
        <v>0.01</v>
      </c>
      <c r="AH530" s="258">
        <v>0.01</v>
      </c>
      <c r="AI530" s="258">
        <v>0.01</v>
      </c>
      <c r="AJ530" s="258">
        <v>4.5199999999999996</v>
      </c>
      <c r="AK530" s="258">
        <v>0</v>
      </c>
      <c r="AL530" s="258">
        <v>28287.5</v>
      </c>
      <c r="AM530" s="258">
        <v>1414376</v>
      </c>
      <c r="AN530" s="258">
        <v>0</v>
      </c>
      <c r="AO530" s="258">
        <v>0</v>
      </c>
      <c r="AP530" s="258">
        <v>4.5199999999999996</v>
      </c>
      <c r="AQ530" s="258">
        <v>0.01</v>
      </c>
      <c r="AR530" s="365"/>
      <c r="AS530" s="259">
        <v>44530</v>
      </c>
      <c r="AT530" s="260" t="s">
        <v>10</v>
      </c>
      <c r="AU530" s="261" t="s">
        <v>292</v>
      </c>
      <c r="AV530" s="261">
        <v>2021</v>
      </c>
      <c r="AW530" s="266" t="s">
        <v>189</v>
      </c>
      <c r="AX530" s="380">
        <v>4.5</v>
      </c>
      <c r="AY530" s="380">
        <v>4.6100000000000003</v>
      </c>
    </row>
    <row r="531" spans="1:51" x14ac:dyDescent="0.25">
      <c r="A531" s="256">
        <v>108</v>
      </c>
      <c r="B531" s="257" t="s">
        <v>102</v>
      </c>
      <c r="C531" s="258">
        <v>1107527.1000000001</v>
      </c>
      <c r="D531" s="258">
        <v>399286</v>
      </c>
      <c r="E531" s="258">
        <v>23195.99</v>
      </c>
      <c r="F531" s="258">
        <v>85278.12</v>
      </c>
      <c r="G531" s="258">
        <v>392607.92</v>
      </c>
      <c r="H531" s="258">
        <v>98.57</v>
      </c>
      <c r="I531" s="258">
        <v>2785413.28</v>
      </c>
      <c r="J531" s="258">
        <v>161866.99</v>
      </c>
      <c r="K531" s="258">
        <v>138524.54999999999</v>
      </c>
      <c r="L531" s="258">
        <v>115327.87</v>
      </c>
      <c r="M531" s="258">
        <v>248170.5</v>
      </c>
      <c r="N531" s="258">
        <v>41826.49</v>
      </c>
      <c r="O531" s="258">
        <v>327046.86000000004</v>
      </c>
      <c r="P531" s="258">
        <v>-96691.799999999901</v>
      </c>
      <c r="Q531" s="258">
        <v>-173466.72</v>
      </c>
      <c r="R531" s="258">
        <v>-270158.5199999999</v>
      </c>
      <c r="S531" s="258">
        <v>270257.08999999997</v>
      </c>
      <c r="T531" s="258">
        <v>175186.32</v>
      </c>
      <c r="U531" s="258">
        <v>0</v>
      </c>
      <c r="V531" s="258">
        <v>0</v>
      </c>
      <c r="W531" s="258">
        <v>0</v>
      </c>
      <c r="X531" s="258">
        <v>317838.90999999997</v>
      </c>
      <c r="Y531" s="258">
        <v>7855.91</v>
      </c>
      <c r="Z531" s="258">
        <v>3181.41</v>
      </c>
      <c r="AA531" s="258">
        <v>136701.76999999999</v>
      </c>
      <c r="AB531" s="258">
        <v>39.28</v>
      </c>
      <c r="AC531" s="258">
        <v>0</v>
      </c>
      <c r="AD531" s="258">
        <v>0</v>
      </c>
      <c r="AE531" s="258">
        <v>0</v>
      </c>
      <c r="AF531" s="258">
        <v>74989.77</v>
      </c>
      <c r="AG531" s="258">
        <v>363498.37000000005</v>
      </c>
      <c r="AH531" s="258">
        <v>65022.48</v>
      </c>
      <c r="AI531" s="258">
        <v>427982.9</v>
      </c>
      <c r="AJ531" s="258">
        <v>100936.04000000001</v>
      </c>
      <c r="AK531" s="258">
        <v>0</v>
      </c>
      <c r="AL531" s="258">
        <v>2646888.73</v>
      </c>
      <c r="AM531" s="258">
        <v>20.107722999280632</v>
      </c>
      <c r="AN531" s="258">
        <v>82252.959999999992</v>
      </c>
      <c r="AO531" s="258">
        <v>3025.16</v>
      </c>
      <c r="AP531" s="258">
        <v>824787.61999999988</v>
      </c>
      <c r="AQ531" s="258">
        <v>443593.38000000006</v>
      </c>
      <c r="AR531" s="365"/>
      <c r="AS531" s="259">
        <v>44530</v>
      </c>
      <c r="AT531" s="260" t="s">
        <v>10</v>
      </c>
      <c r="AU531" s="261" t="s">
        <v>292</v>
      </c>
      <c r="AV531" s="261">
        <v>2021</v>
      </c>
      <c r="AW531" s="266" t="s">
        <v>183</v>
      </c>
      <c r="AX531" s="380">
        <v>4.5</v>
      </c>
      <c r="AY531" s="380">
        <v>4.6100000000000003</v>
      </c>
    </row>
    <row r="532" spans="1:51" x14ac:dyDescent="0.25">
      <c r="A532" s="256">
        <v>93</v>
      </c>
      <c r="B532" s="257" t="s">
        <v>103</v>
      </c>
      <c r="C532" s="258">
        <v>1457891.4100000001</v>
      </c>
      <c r="D532" s="258">
        <v>15240.76</v>
      </c>
      <c r="E532" s="258">
        <v>617.99</v>
      </c>
      <c r="F532" s="258">
        <v>306710.92</v>
      </c>
      <c r="G532" s="258">
        <v>1184083.6099999999</v>
      </c>
      <c r="H532" s="258">
        <v>121240.9</v>
      </c>
      <c r="I532" s="258">
        <v>5694748.3399999999</v>
      </c>
      <c r="J532" s="258">
        <v>2629142.08</v>
      </c>
      <c r="K532" s="258">
        <v>702628.38</v>
      </c>
      <c r="L532" s="258">
        <v>702010.39</v>
      </c>
      <c r="M532" s="258">
        <v>1239.8800000000001</v>
      </c>
      <c r="N532" s="258">
        <v>0</v>
      </c>
      <c r="O532" s="258">
        <v>674834.81</v>
      </c>
      <c r="P532" s="258">
        <v>-722978.69</v>
      </c>
      <c r="Q532" s="258">
        <v>-6102.9</v>
      </c>
      <c r="R532" s="258">
        <v>-729081.59</v>
      </c>
      <c r="S532" s="258">
        <v>850322.88</v>
      </c>
      <c r="T532" s="258">
        <v>89474.15</v>
      </c>
      <c r="U532" s="258">
        <v>0</v>
      </c>
      <c r="V532" s="258">
        <v>0</v>
      </c>
      <c r="W532" s="258">
        <v>0</v>
      </c>
      <c r="X532" s="258">
        <v>917534.01</v>
      </c>
      <c r="Y532" s="258">
        <v>22364.55</v>
      </c>
      <c r="Z532" s="258">
        <v>49365.63</v>
      </c>
      <c r="AA532" s="258">
        <v>32884.620000000003</v>
      </c>
      <c r="AB532" s="258">
        <v>4073.92</v>
      </c>
      <c r="AC532" s="258">
        <v>0</v>
      </c>
      <c r="AD532" s="258">
        <v>0</v>
      </c>
      <c r="AE532" s="258">
        <v>0</v>
      </c>
      <c r="AF532" s="258">
        <v>47996.56</v>
      </c>
      <c r="AG532" s="258">
        <v>703250.27</v>
      </c>
      <c r="AH532" s="258">
        <v>617.99</v>
      </c>
      <c r="AI532" s="258">
        <v>703841.6100000001</v>
      </c>
      <c r="AJ532" s="258">
        <v>29006.799999999999</v>
      </c>
      <c r="AK532" s="258">
        <v>0</v>
      </c>
      <c r="AL532" s="258">
        <v>4992119.96</v>
      </c>
      <c r="AM532" s="258">
        <v>8.1049221780651663</v>
      </c>
      <c r="AN532" s="258">
        <v>201707.97</v>
      </c>
      <c r="AO532" s="258">
        <v>105002.95</v>
      </c>
      <c r="AP532" s="258">
        <v>783609.79999999993</v>
      </c>
      <c r="AQ532" s="258">
        <v>15793.96</v>
      </c>
      <c r="AR532" s="365"/>
      <c r="AS532" s="259">
        <v>44530</v>
      </c>
      <c r="AT532" s="260" t="s">
        <v>10</v>
      </c>
      <c r="AU532" s="261" t="s">
        <v>292</v>
      </c>
      <c r="AV532" s="261">
        <v>2021</v>
      </c>
      <c r="AW532" s="266" t="s">
        <v>175</v>
      </c>
      <c r="AX532" s="380">
        <v>4.5</v>
      </c>
      <c r="AY532" s="380">
        <v>4.6100000000000003</v>
      </c>
    </row>
    <row r="533" spans="1:51" x14ac:dyDescent="0.25">
      <c r="A533" s="256">
        <v>32</v>
      </c>
      <c r="B533" s="257" t="s">
        <v>104</v>
      </c>
      <c r="C533" s="258">
        <v>30406.649999999998</v>
      </c>
      <c r="D533" s="258">
        <v>0</v>
      </c>
      <c r="E533" s="258">
        <v>0.01</v>
      </c>
      <c r="F533" s="258">
        <v>0</v>
      </c>
      <c r="G533" s="258">
        <v>135932.44999999998</v>
      </c>
      <c r="H533" s="258">
        <v>-120192.88</v>
      </c>
      <c r="I533" s="258">
        <v>3267000.76</v>
      </c>
      <c r="J533" s="258">
        <v>16891.330000000002</v>
      </c>
      <c r="K533" s="258">
        <v>28296.54</v>
      </c>
      <c r="L533" s="258">
        <v>28296.53</v>
      </c>
      <c r="M533" s="258">
        <v>0</v>
      </c>
      <c r="N533" s="258">
        <v>0</v>
      </c>
      <c r="O533" s="258">
        <v>28296.53</v>
      </c>
      <c r="P533" s="258">
        <v>-133822.32999999999</v>
      </c>
      <c r="Q533" s="258">
        <v>0</v>
      </c>
      <c r="R533" s="258">
        <v>-133822.32999999999</v>
      </c>
      <c r="S533" s="258">
        <v>13629.450000000004</v>
      </c>
      <c r="T533" s="258">
        <v>70165.27</v>
      </c>
      <c r="U533" s="258">
        <v>0</v>
      </c>
      <c r="V533" s="258">
        <v>0</v>
      </c>
      <c r="W533" s="258">
        <v>0</v>
      </c>
      <c r="X533" s="258">
        <v>0</v>
      </c>
      <c r="Y533" s="258">
        <v>1096.23</v>
      </c>
      <c r="Z533" s="258">
        <v>187.91</v>
      </c>
      <c r="AA533" s="258">
        <v>54763.51</v>
      </c>
      <c r="AB533" s="258">
        <v>0</v>
      </c>
      <c r="AC533" s="258">
        <v>0</v>
      </c>
      <c r="AD533" s="258">
        <v>0</v>
      </c>
      <c r="AE533" s="258">
        <v>0</v>
      </c>
      <c r="AF533" s="258">
        <v>488.17</v>
      </c>
      <c r="AG533" s="258">
        <v>28296.53</v>
      </c>
      <c r="AH533" s="258">
        <v>0.01</v>
      </c>
      <c r="AI533" s="258">
        <v>28296.53</v>
      </c>
      <c r="AJ533" s="258">
        <v>0</v>
      </c>
      <c r="AK533" s="258">
        <v>0</v>
      </c>
      <c r="AL533" s="258">
        <v>3238704.2199999997</v>
      </c>
      <c r="AM533" s="258">
        <v>115.45583877039383</v>
      </c>
      <c r="AN533" s="258">
        <v>0</v>
      </c>
      <c r="AO533" s="258">
        <v>0</v>
      </c>
      <c r="AP533" s="258">
        <v>2110.119999999999</v>
      </c>
      <c r="AQ533" s="258">
        <v>0</v>
      </c>
      <c r="AR533" s="365"/>
      <c r="AS533" s="259">
        <v>44561</v>
      </c>
      <c r="AT533" s="260" t="s">
        <v>11</v>
      </c>
      <c r="AU533" s="261" t="s">
        <v>293</v>
      </c>
      <c r="AV533" s="261">
        <v>2021</v>
      </c>
      <c r="AW533" s="266" t="s">
        <v>287</v>
      </c>
      <c r="AX533" s="380">
        <v>4.6100000000000003</v>
      </c>
      <c r="AY533" s="380">
        <v>4.59</v>
      </c>
    </row>
    <row r="534" spans="1:51" x14ac:dyDescent="0.25">
      <c r="A534" s="256">
        <v>107</v>
      </c>
      <c r="B534" s="257" t="s">
        <v>60</v>
      </c>
      <c r="C534" s="258">
        <v>18532884.25</v>
      </c>
      <c r="D534" s="258">
        <v>1319292.03</v>
      </c>
      <c r="E534" s="258">
        <v>199361.28</v>
      </c>
      <c r="F534" s="258">
        <v>1357891.61</v>
      </c>
      <c r="G534" s="258">
        <v>1542878.5399999998</v>
      </c>
      <c r="H534" s="258">
        <v>28282.69</v>
      </c>
      <c r="I534" s="258">
        <v>5697431.0300000003</v>
      </c>
      <c r="J534" s="258">
        <v>630566.93999999994</v>
      </c>
      <c r="K534" s="258">
        <v>889811.42</v>
      </c>
      <c r="L534" s="258">
        <v>690450.14</v>
      </c>
      <c r="M534" s="258">
        <v>4709901.01</v>
      </c>
      <c r="N534" s="258">
        <v>1382807</v>
      </c>
      <c r="O534" s="258">
        <v>6326692.5199999996</v>
      </c>
      <c r="P534" s="258">
        <v>7986129.5499999998</v>
      </c>
      <c r="Q534" s="258">
        <v>-7617869.910000002</v>
      </c>
      <c r="R534" s="258">
        <v>368259.6399999978</v>
      </c>
      <c r="S534" s="258">
        <v>-339976.94</v>
      </c>
      <c r="T534" s="258">
        <v>10587.37</v>
      </c>
      <c r="U534" s="258">
        <v>0</v>
      </c>
      <c r="V534" s="258">
        <v>0</v>
      </c>
      <c r="W534" s="258">
        <v>0</v>
      </c>
      <c r="X534" s="258">
        <v>171032.01</v>
      </c>
      <c r="Y534" s="258">
        <v>31487.32</v>
      </c>
      <c r="Z534" s="258">
        <v>202154.91</v>
      </c>
      <c r="AA534" s="258">
        <v>282016.84999999998</v>
      </c>
      <c r="AB534" s="258">
        <v>5921.4</v>
      </c>
      <c r="AC534" s="258">
        <v>0</v>
      </c>
      <c r="AD534" s="258">
        <v>0</v>
      </c>
      <c r="AE534" s="258">
        <v>0</v>
      </c>
      <c r="AF534" s="258">
        <v>15.84</v>
      </c>
      <c r="AG534" s="258">
        <v>5400351.1499999994</v>
      </c>
      <c r="AH534" s="258">
        <v>1582168.28</v>
      </c>
      <c r="AI534" s="258">
        <v>6982221.6200000001</v>
      </c>
      <c r="AJ534" s="258">
        <v>655529.1</v>
      </c>
      <c r="AK534" s="258">
        <v>0</v>
      </c>
      <c r="AL534" s="258">
        <v>4807619.6100000003</v>
      </c>
      <c r="AM534" s="258">
        <v>6.4029646079390616</v>
      </c>
      <c r="AN534" s="258">
        <v>1023082.08</v>
      </c>
      <c r="AO534" s="258">
        <v>334809.53000000003</v>
      </c>
      <c r="AP534" s="258">
        <v>13713332.759999998</v>
      </c>
      <c r="AQ534" s="258">
        <v>2826433.06</v>
      </c>
      <c r="AR534" s="365"/>
      <c r="AS534" s="259">
        <v>44561</v>
      </c>
      <c r="AT534" s="260" t="s">
        <v>11</v>
      </c>
      <c r="AU534" s="261" t="s">
        <v>292</v>
      </c>
      <c r="AV534" s="261">
        <v>2021</v>
      </c>
      <c r="AW534" s="266" t="s">
        <v>160</v>
      </c>
      <c r="AX534" s="380">
        <v>4.6100000000000003</v>
      </c>
      <c r="AY534" s="380">
        <v>4.59</v>
      </c>
    </row>
    <row r="535" spans="1:51" x14ac:dyDescent="0.25">
      <c r="A535" s="256">
        <v>66</v>
      </c>
      <c r="B535" s="257" t="s">
        <v>61</v>
      </c>
      <c r="C535" s="258">
        <v>3325908.69</v>
      </c>
      <c r="D535" s="258">
        <v>1335805.8099999998</v>
      </c>
      <c r="E535" s="258">
        <v>2193.0299999999997</v>
      </c>
      <c r="F535" s="258">
        <v>72068.929999999993</v>
      </c>
      <c r="G535" s="258">
        <v>3508098.1100000003</v>
      </c>
      <c r="H535" s="258">
        <v>202262.09</v>
      </c>
      <c r="I535" s="258">
        <v>18615376.18</v>
      </c>
      <c r="J535" s="258">
        <v>25202338.359999999</v>
      </c>
      <c r="K535" s="258">
        <v>2250.12</v>
      </c>
      <c r="L535" s="258">
        <v>57.089999999999996</v>
      </c>
      <c r="M535" s="258">
        <v>738968.49</v>
      </c>
      <c r="N535" s="258">
        <v>10154.57</v>
      </c>
      <c r="O535" s="258">
        <v>682646.78</v>
      </c>
      <c r="P535" s="258">
        <v>-2272710.9399999995</v>
      </c>
      <c r="Q535" s="258">
        <v>-898469.05</v>
      </c>
      <c r="R535" s="258">
        <v>-3171179.9899999993</v>
      </c>
      <c r="S535" s="258">
        <v>3373441.5</v>
      </c>
      <c r="T535" s="258">
        <v>17712.05</v>
      </c>
      <c r="U535" s="258">
        <v>0</v>
      </c>
      <c r="V535" s="258">
        <v>0</v>
      </c>
      <c r="W535" s="258">
        <v>0</v>
      </c>
      <c r="X535" s="258">
        <v>41746810.619999997</v>
      </c>
      <c r="Y535" s="258">
        <v>69682.25</v>
      </c>
      <c r="Z535" s="258">
        <v>44036.57</v>
      </c>
      <c r="AA535" s="258">
        <v>940447.93</v>
      </c>
      <c r="AB535" s="258">
        <v>2611</v>
      </c>
      <c r="AC535" s="258">
        <v>0</v>
      </c>
      <c r="AD535" s="258">
        <v>0</v>
      </c>
      <c r="AE535" s="258">
        <v>0</v>
      </c>
      <c r="AF535" s="258">
        <v>37334303.420000002</v>
      </c>
      <c r="AG535" s="258">
        <v>739025.58</v>
      </c>
      <c r="AH535" s="258">
        <v>12347.599999999999</v>
      </c>
      <c r="AI535" s="258">
        <v>751354.1</v>
      </c>
      <c r="AJ535" s="258">
        <v>68707.319999999992</v>
      </c>
      <c r="AK535" s="258">
        <v>0</v>
      </c>
      <c r="AL535" s="258">
        <v>18613126.059999999</v>
      </c>
      <c r="AM535" s="258">
        <v>8273.0592946153993</v>
      </c>
      <c r="AN535" s="258">
        <v>72068.929999999993</v>
      </c>
      <c r="AO535" s="258">
        <v>0</v>
      </c>
      <c r="AP535" s="258">
        <v>2655300.12</v>
      </c>
      <c r="AQ535" s="258">
        <v>1347844.0200000003</v>
      </c>
      <c r="AR535" s="365"/>
      <c r="AS535" s="259">
        <v>44561</v>
      </c>
      <c r="AT535" s="260" t="s">
        <v>11</v>
      </c>
      <c r="AU535" s="261" t="s">
        <v>292</v>
      </c>
      <c r="AV535" s="261">
        <v>2021</v>
      </c>
      <c r="AW535" s="266" t="s">
        <v>178</v>
      </c>
      <c r="AX535" s="380">
        <v>4.6100000000000003</v>
      </c>
      <c r="AY535" s="380">
        <v>4.59</v>
      </c>
    </row>
    <row r="536" spans="1:51" x14ac:dyDescent="0.25">
      <c r="A536" s="256">
        <v>44</v>
      </c>
      <c r="B536" s="257" t="s">
        <v>62</v>
      </c>
      <c r="C536" s="258">
        <v>9656015.3699999992</v>
      </c>
      <c r="D536" s="258">
        <v>1841975.1700000002</v>
      </c>
      <c r="E536" s="258">
        <v>1335548.5899999999</v>
      </c>
      <c r="F536" s="258">
        <v>1161359.3</v>
      </c>
      <c r="G536" s="258">
        <v>2858329.3</v>
      </c>
      <c r="H536" s="258">
        <v>21521.97</v>
      </c>
      <c r="I536" s="258">
        <v>3728342.76</v>
      </c>
      <c r="J536" s="258">
        <v>485900.86</v>
      </c>
      <c r="K536" s="258">
        <v>3708101.95</v>
      </c>
      <c r="L536" s="258">
        <v>2371056.8600000003</v>
      </c>
      <c r="M536" s="258">
        <v>12366.29</v>
      </c>
      <c r="N536" s="258">
        <v>0</v>
      </c>
      <c r="O536" s="258">
        <v>3395184.5699999994</v>
      </c>
      <c r="P536" s="258">
        <v>399167.03000000236</v>
      </c>
      <c r="Q536" s="258">
        <v>-1187.2200000000014</v>
      </c>
      <c r="R536" s="258">
        <v>397979.81000000233</v>
      </c>
      <c r="S536" s="258">
        <v>-376457.83999999997</v>
      </c>
      <c r="T536" s="258">
        <v>79640.39</v>
      </c>
      <c r="U536" s="258">
        <v>0</v>
      </c>
      <c r="V536" s="258">
        <v>0</v>
      </c>
      <c r="W536" s="258">
        <v>0</v>
      </c>
      <c r="X536" s="258">
        <v>183318.21</v>
      </c>
      <c r="Y536" s="258">
        <v>50123.75</v>
      </c>
      <c r="Z536" s="258">
        <v>15379.89</v>
      </c>
      <c r="AA536" s="258">
        <v>366781.87</v>
      </c>
      <c r="AB536" s="258">
        <v>63674.29</v>
      </c>
      <c r="AC536" s="258">
        <v>0</v>
      </c>
      <c r="AD536" s="258">
        <v>0</v>
      </c>
      <c r="AE536" s="258">
        <v>0</v>
      </c>
      <c r="AF536" s="258">
        <v>143456.64000000001</v>
      </c>
      <c r="AG536" s="258">
        <v>2383423.1500000004</v>
      </c>
      <c r="AH536" s="258">
        <v>1335548.5899999999</v>
      </c>
      <c r="AI536" s="258">
        <v>3718212.7699999996</v>
      </c>
      <c r="AJ536" s="258">
        <v>324473.68</v>
      </c>
      <c r="AK536" s="258">
        <v>1445.48</v>
      </c>
      <c r="AL536" s="258">
        <v>20240.80999999959</v>
      </c>
      <c r="AM536" s="258">
        <v>1.0054585365432036</v>
      </c>
      <c r="AN536" s="258">
        <v>827963.2</v>
      </c>
      <c r="AO536" s="258">
        <v>333396.09999999998</v>
      </c>
      <c r="AP536" s="258">
        <v>7543576.4800000004</v>
      </c>
      <c r="AQ536" s="258">
        <v>3124720.8499999996</v>
      </c>
      <c r="AR536" s="365"/>
      <c r="AS536" s="259">
        <v>44561</v>
      </c>
      <c r="AT536" s="260" t="s">
        <v>11</v>
      </c>
      <c r="AU536" s="261" t="s">
        <v>292</v>
      </c>
      <c r="AV536" s="261">
        <v>2021</v>
      </c>
      <c r="AW536" s="266" t="s">
        <v>167</v>
      </c>
      <c r="AX536" s="380">
        <v>4.6100000000000003</v>
      </c>
      <c r="AY536" s="380">
        <v>4.59</v>
      </c>
    </row>
    <row r="537" spans="1:51" ht="30" x14ac:dyDescent="0.25">
      <c r="A537" s="256">
        <v>113</v>
      </c>
      <c r="B537" s="257" t="s">
        <v>63</v>
      </c>
      <c r="C537" s="258">
        <v>704730.98</v>
      </c>
      <c r="D537" s="258">
        <v>89346.39</v>
      </c>
      <c r="E537" s="258">
        <v>1838.49</v>
      </c>
      <c r="F537" s="258">
        <v>31181.489999999998</v>
      </c>
      <c r="G537" s="258">
        <v>524240.33</v>
      </c>
      <c r="H537" s="258">
        <v>1447371.73</v>
      </c>
      <c r="I537" s="258">
        <v>12402525.91</v>
      </c>
      <c r="J537" s="258">
        <v>1890302.06</v>
      </c>
      <c r="K537" s="258">
        <v>142438.47</v>
      </c>
      <c r="L537" s="258">
        <v>140599.98000000001</v>
      </c>
      <c r="M537" s="258">
        <v>183862.03</v>
      </c>
      <c r="N537" s="258">
        <v>0</v>
      </c>
      <c r="O537" s="258">
        <v>271552.21000000008</v>
      </c>
      <c r="P537" s="258">
        <v>-211589.44</v>
      </c>
      <c r="Q537" s="258">
        <v>-79609.260000000009</v>
      </c>
      <c r="R537" s="258">
        <v>-291198.7</v>
      </c>
      <c r="S537" s="258">
        <v>1738570.33</v>
      </c>
      <c r="T537" s="258">
        <v>2250.9</v>
      </c>
      <c r="U537" s="258">
        <v>0</v>
      </c>
      <c r="V537" s="258">
        <v>0</v>
      </c>
      <c r="W537" s="258">
        <v>0</v>
      </c>
      <c r="X537" s="258">
        <v>1775906.66</v>
      </c>
      <c r="Y537" s="258">
        <v>10621.79</v>
      </c>
      <c r="Z537" s="258">
        <v>17844</v>
      </c>
      <c r="AA537" s="258">
        <v>459.76</v>
      </c>
      <c r="AB537" s="258">
        <v>3161.2</v>
      </c>
      <c r="AC537" s="258">
        <v>0</v>
      </c>
      <c r="AD537" s="258">
        <v>0</v>
      </c>
      <c r="AE537" s="258">
        <v>0</v>
      </c>
      <c r="AF537" s="258">
        <v>7500.48</v>
      </c>
      <c r="AG537" s="258">
        <v>324462.01</v>
      </c>
      <c r="AH537" s="258">
        <v>1838.49</v>
      </c>
      <c r="AI537" s="258">
        <v>325574.53000000003</v>
      </c>
      <c r="AJ537" s="258">
        <v>54022.32</v>
      </c>
      <c r="AK537" s="258">
        <v>0</v>
      </c>
      <c r="AL537" s="258">
        <v>12260087.439999999</v>
      </c>
      <c r="AM537" s="258">
        <v>87.072866691140391</v>
      </c>
      <c r="AN537" s="258">
        <v>24798.649999999998</v>
      </c>
      <c r="AO537" s="258">
        <v>6382.84</v>
      </c>
      <c r="AP537" s="258">
        <v>434319.81</v>
      </c>
      <c r="AQ537" s="258">
        <v>90487.430000000008</v>
      </c>
      <c r="AR537" s="365"/>
      <c r="AS537" s="259">
        <v>44561</v>
      </c>
      <c r="AT537" s="260" t="s">
        <v>11</v>
      </c>
      <c r="AU537" s="261" t="s">
        <v>292</v>
      </c>
      <c r="AV537" s="261">
        <v>2021</v>
      </c>
      <c r="AW537" s="266" t="s">
        <v>171</v>
      </c>
      <c r="AX537" s="380">
        <v>4.6100000000000003</v>
      </c>
      <c r="AY537" s="380">
        <v>4.59</v>
      </c>
    </row>
    <row r="538" spans="1:51" x14ac:dyDescent="0.25">
      <c r="A538" s="256">
        <v>98</v>
      </c>
      <c r="B538" s="257" t="s">
        <v>64</v>
      </c>
      <c r="C538" s="258">
        <v>29826583.93</v>
      </c>
      <c r="D538" s="258">
        <v>10875738.549999999</v>
      </c>
      <c r="E538" s="258">
        <v>2684469.6100000003</v>
      </c>
      <c r="F538" s="258">
        <v>6480352.5099999998</v>
      </c>
      <c r="G538" s="258">
        <v>6472994.1000000006</v>
      </c>
      <c r="H538" s="258">
        <v>62442.69</v>
      </c>
      <c r="I538" s="258">
        <v>8453751</v>
      </c>
      <c r="J538" s="258">
        <v>680669.27</v>
      </c>
      <c r="K538" s="258">
        <v>6662856.0300000003</v>
      </c>
      <c r="L538" s="258">
        <v>3978386.4200000004</v>
      </c>
      <c r="M538" s="258">
        <v>8616156.8699999992</v>
      </c>
      <c r="N538" s="258">
        <v>13602749.01</v>
      </c>
      <c r="O538" s="258">
        <v>26597320.560000002</v>
      </c>
      <c r="P538" s="258">
        <v>-20599821.790000003</v>
      </c>
      <c r="Q538" s="258">
        <v>19970758.20999999</v>
      </c>
      <c r="R538" s="258">
        <v>-629063.58000001311</v>
      </c>
      <c r="S538" s="258">
        <v>691506.26999999955</v>
      </c>
      <c r="T538" s="258">
        <v>75770.33</v>
      </c>
      <c r="U538" s="258">
        <v>2989.54</v>
      </c>
      <c r="V538" s="258">
        <v>0</v>
      </c>
      <c r="W538" s="258">
        <v>0</v>
      </c>
      <c r="X538" s="258">
        <v>3587856.89</v>
      </c>
      <c r="Y538" s="258">
        <v>116143.4</v>
      </c>
      <c r="Z538" s="258">
        <v>576371.27</v>
      </c>
      <c r="AA538" s="258">
        <v>403609.23</v>
      </c>
      <c r="AB538" s="258">
        <v>25423.7</v>
      </c>
      <c r="AC538" s="258">
        <v>908.84</v>
      </c>
      <c r="AD538" s="258">
        <v>0</v>
      </c>
      <c r="AE538" s="258">
        <v>0</v>
      </c>
      <c r="AF538" s="258">
        <v>1852654.05</v>
      </c>
      <c r="AG538" s="258">
        <v>12594543.289999999</v>
      </c>
      <c r="AH538" s="258">
        <v>16287218.619999999</v>
      </c>
      <c r="AI538" s="258">
        <v>28881539.800000001</v>
      </c>
      <c r="AJ538" s="258">
        <v>2284219.2400000002</v>
      </c>
      <c r="AK538" s="258">
        <v>0</v>
      </c>
      <c r="AL538" s="258">
        <v>1790894.9699999997</v>
      </c>
      <c r="AM538" s="258">
        <v>1.2687878834446313</v>
      </c>
      <c r="AN538" s="258">
        <v>3469731.9000000004</v>
      </c>
      <c r="AO538" s="258">
        <v>3010620.61</v>
      </c>
      <c r="AP538" s="258">
        <v>18823006.989999998</v>
      </c>
      <c r="AQ538" s="258">
        <v>26469482.170000002</v>
      </c>
      <c r="AR538" s="365"/>
      <c r="AS538" s="259">
        <v>44561</v>
      </c>
      <c r="AT538" s="260" t="s">
        <v>11</v>
      </c>
      <c r="AU538" s="261" t="s">
        <v>292</v>
      </c>
      <c r="AV538" s="261">
        <v>2021</v>
      </c>
      <c r="AW538" s="266" t="s">
        <v>165</v>
      </c>
      <c r="AX538" s="380">
        <v>4.6100000000000003</v>
      </c>
      <c r="AY538" s="380">
        <v>4.59</v>
      </c>
    </row>
    <row r="539" spans="1:51" x14ac:dyDescent="0.25">
      <c r="A539" s="256">
        <v>1</v>
      </c>
      <c r="B539" s="257" t="s">
        <v>65</v>
      </c>
      <c r="C539" s="258">
        <v>3378053.83</v>
      </c>
      <c r="D539" s="258">
        <v>306111.07</v>
      </c>
      <c r="E539" s="258">
        <v>19897.34</v>
      </c>
      <c r="F539" s="258">
        <v>662188.38</v>
      </c>
      <c r="G539" s="258">
        <v>1249967.51</v>
      </c>
      <c r="H539" s="258">
        <v>29191.73</v>
      </c>
      <c r="I539" s="258">
        <v>12695249.83</v>
      </c>
      <c r="J539" s="258">
        <v>256328.6</v>
      </c>
      <c r="K539" s="258">
        <v>204222.98</v>
      </c>
      <c r="L539" s="258">
        <v>184325.63999999998</v>
      </c>
      <c r="M539" s="258">
        <v>1316610.05</v>
      </c>
      <c r="N539" s="258">
        <v>71.28</v>
      </c>
      <c r="O539" s="258">
        <v>1433275.0900000003</v>
      </c>
      <c r="P539" s="258">
        <v>-273488.21999999997</v>
      </c>
      <c r="Q539" s="258">
        <v>-387264.61</v>
      </c>
      <c r="R539" s="258">
        <v>-660752.82999999996</v>
      </c>
      <c r="S539" s="258">
        <v>689944.59000000008</v>
      </c>
      <c r="T539" s="258">
        <v>662492.05000000005</v>
      </c>
      <c r="U539" s="258">
        <v>0</v>
      </c>
      <c r="V539" s="258">
        <v>0</v>
      </c>
      <c r="W539" s="258">
        <v>0</v>
      </c>
      <c r="X539" s="258">
        <v>92936.75</v>
      </c>
      <c r="Y539" s="258">
        <v>25253.86</v>
      </c>
      <c r="Z539" s="258">
        <v>37016.22</v>
      </c>
      <c r="AA539" s="258">
        <v>1348.97</v>
      </c>
      <c r="AB539" s="258">
        <v>1480.44</v>
      </c>
      <c r="AC539" s="258">
        <v>0</v>
      </c>
      <c r="AD539" s="258">
        <v>0</v>
      </c>
      <c r="AE539" s="258">
        <v>0</v>
      </c>
      <c r="AF539" s="258">
        <v>384.72</v>
      </c>
      <c r="AG539" s="258">
        <v>1500935.69</v>
      </c>
      <c r="AH539" s="258">
        <v>19968.62</v>
      </c>
      <c r="AI539" s="258">
        <v>1520631.2200000002</v>
      </c>
      <c r="AJ539" s="258">
        <v>87356.13</v>
      </c>
      <c r="AK539" s="258">
        <v>0</v>
      </c>
      <c r="AL539" s="258">
        <v>12491026.85</v>
      </c>
      <c r="AM539" s="258">
        <v>62.163669485187221</v>
      </c>
      <c r="AN539" s="258">
        <v>364893</v>
      </c>
      <c r="AO539" s="258">
        <v>297295.38</v>
      </c>
      <c r="AP539" s="258">
        <v>1964746.9400000002</v>
      </c>
      <c r="AQ539" s="258">
        <v>326079.26999999996</v>
      </c>
      <c r="AR539" s="365"/>
      <c r="AS539" s="259">
        <v>44561</v>
      </c>
      <c r="AT539" s="260" t="s">
        <v>11</v>
      </c>
      <c r="AU539" s="261" t="s">
        <v>292</v>
      </c>
      <c r="AV539" s="261">
        <v>2021</v>
      </c>
      <c r="AW539" s="266" t="s">
        <v>177</v>
      </c>
      <c r="AX539" s="380">
        <v>4.6100000000000003</v>
      </c>
      <c r="AY539" s="380">
        <v>4.59</v>
      </c>
    </row>
    <row r="540" spans="1:51" x14ac:dyDescent="0.25">
      <c r="A540" s="256">
        <v>109</v>
      </c>
      <c r="B540" s="257" t="s">
        <v>66</v>
      </c>
      <c r="C540" s="258">
        <v>47693086.539999999</v>
      </c>
      <c r="D540" s="258">
        <v>47009149.329999998</v>
      </c>
      <c r="E540" s="258">
        <v>3700328.33</v>
      </c>
      <c r="F540" s="258">
        <v>5082804.9800000004</v>
      </c>
      <c r="G540" s="258">
        <v>10724183.460000001</v>
      </c>
      <c r="H540" s="258">
        <v>102552.93</v>
      </c>
      <c r="I540" s="258">
        <v>125778920.39</v>
      </c>
      <c r="J540" s="258">
        <v>8191078.21</v>
      </c>
      <c r="K540" s="258">
        <v>15705082.869999999</v>
      </c>
      <c r="L540" s="258">
        <v>11459421.32</v>
      </c>
      <c r="M540" s="258">
        <v>993851</v>
      </c>
      <c r="N540" s="258">
        <v>3034068</v>
      </c>
      <c r="O540" s="258">
        <v>14788652.970000001</v>
      </c>
      <c r="P540" s="258">
        <v>-29911704.200000003</v>
      </c>
      <c r="Q540" s="258">
        <v>11054155.170000004</v>
      </c>
      <c r="R540" s="258">
        <v>-18857549.030000001</v>
      </c>
      <c r="S540" s="258">
        <v>18960101.960000001</v>
      </c>
      <c r="T540" s="258">
        <v>183972.71</v>
      </c>
      <c r="U540" s="258">
        <v>0</v>
      </c>
      <c r="V540" s="258">
        <v>0</v>
      </c>
      <c r="W540" s="258">
        <v>55489.120000000003</v>
      </c>
      <c r="X540" s="258">
        <v>25516545.489999998</v>
      </c>
      <c r="Y540" s="258">
        <v>199506.26</v>
      </c>
      <c r="Z540" s="258">
        <v>41612.160000000003</v>
      </c>
      <c r="AA540" s="258">
        <v>1533215.03</v>
      </c>
      <c r="AB540" s="258">
        <v>9425.7800000000007</v>
      </c>
      <c r="AC540" s="258">
        <v>0</v>
      </c>
      <c r="AD540" s="258">
        <v>0</v>
      </c>
      <c r="AE540" s="258">
        <v>0</v>
      </c>
      <c r="AF540" s="258">
        <v>5012146.13</v>
      </c>
      <c r="AG540" s="258">
        <v>12453272.32</v>
      </c>
      <c r="AH540" s="258">
        <v>6734396.3300000001</v>
      </c>
      <c r="AI540" s="258">
        <v>19177771.969999999</v>
      </c>
      <c r="AJ540" s="258">
        <v>4389119</v>
      </c>
      <c r="AK540" s="258">
        <v>0</v>
      </c>
      <c r="AL540" s="258">
        <v>110073837.52</v>
      </c>
      <c r="AM540" s="258">
        <v>8.0088033556488973</v>
      </c>
      <c r="AN540" s="258">
        <v>2577861.6399999997</v>
      </c>
      <c r="AO540" s="258">
        <v>2504943.34</v>
      </c>
      <c r="AP540" s="258">
        <v>36134772.129999995</v>
      </c>
      <c r="AQ540" s="258">
        <v>50239487.890000001</v>
      </c>
      <c r="AR540" s="365"/>
      <c r="AS540" s="259">
        <v>44561</v>
      </c>
      <c r="AT540" s="260" t="s">
        <v>11</v>
      </c>
      <c r="AU540" s="261" t="s">
        <v>292</v>
      </c>
      <c r="AV540" s="261">
        <v>2021</v>
      </c>
      <c r="AW540" s="266" t="s">
        <v>157</v>
      </c>
      <c r="AX540" s="380">
        <v>4.6100000000000003</v>
      </c>
      <c r="AY540" s="380">
        <v>4.59</v>
      </c>
    </row>
    <row r="541" spans="1:51" x14ac:dyDescent="0.25">
      <c r="A541" s="256">
        <v>25</v>
      </c>
      <c r="B541" s="257" t="s">
        <v>67</v>
      </c>
      <c r="C541" s="258">
        <v>4665213.6900000004</v>
      </c>
      <c r="D541" s="258">
        <v>1649396</v>
      </c>
      <c r="E541" s="258">
        <v>543766</v>
      </c>
      <c r="F541" s="258">
        <v>0</v>
      </c>
      <c r="G541" s="258">
        <v>4093722.71</v>
      </c>
      <c r="H541" s="258">
        <v>27359608.27</v>
      </c>
      <c r="I541" s="258">
        <v>1398337.26</v>
      </c>
      <c r="J541" s="258">
        <v>53332581.140000001</v>
      </c>
      <c r="K541" s="258">
        <v>1442340.77</v>
      </c>
      <c r="L541" s="258">
        <v>898574.77</v>
      </c>
      <c r="M541" s="258">
        <v>0</v>
      </c>
      <c r="N541" s="258">
        <v>0</v>
      </c>
      <c r="O541" s="258">
        <v>1311013.52</v>
      </c>
      <c r="P541" s="258">
        <v>-2388918.5399999996</v>
      </c>
      <c r="Q541" s="258">
        <v>-1314.4299999999998</v>
      </c>
      <c r="R541" s="258">
        <v>-2390232.9699999997</v>
      </c>
      <c r="S541" s="258">
        <v>29749841.240000002</v>
      </c>
      <c r="T541" s="258">
        <v>2448295.39</v>
      </c>
      <c r="U541" s="258">
        <v>76.67</v>
      </c>
      <c r="V541" s="258">
        <v>0</v>
      </c>
      <c r="W541" s="258">
        <v>0</v>
      </c>
      <c r="X541" s="258">
        <v>27720543.559999999</v>
      </c>
      <c r="Y541" s="258">
        <v>83545.36</v>
      </c>
      <c r="Z541" s="258">
        <v>160009.84</v>
      </c>
      <c r="AA541" s="258">
        <v>0</v>
      </c>
      <c r="AB541" s="258">
        <v>690.8</v>
      </c>
      <c r="AC541" s="258">
        <v>0</v>
      </c>
      <c r="AD541" s="258">
        <v>0</v>
      </c>
      <c r="AE541" s="258">
        <v>19655.04</v>
      </c>
      <c r="AF541" s="258">
        <v>155173.34</v>
      </c>
      <c r="AG541" s="258">
        <v>898574.77</v>
      </c>
      <c r="AH541" s="258">
        <v>543766</v>
      </c>
      <c r="AI541" s="258">
        <v>1440340.12</v>
      </c>
      <c r="AJ541" s="258">
        <v>129326.6</v>
      </c>
      <c r="AK541" s="258">
        <v>0</v>
      </c>
      <c r="AL541" s="258">
        <v>-44003.510000000009</v>
      </c>
      <c r="AM541" s="258">
        <v>0.96949159940892471</v>
      </c>
      <c r="AN541" s="258">
        <v>0</v>
      </c>
      <c r="AO541" s="258">
        <v>0</v>
      </c>
      <c r="AP541" s="258">
        <v>3887384.3300000005</v>
      </c>
      <c r="AQ541" s="258">
        <v>2182580.16</v>
      </c>
      <c r="AR541" s="365"/>
      <c r="AS541" s="259">
        <v>44561</v>
      </c>
      <c r="AT541" s="260" t="s">
        <v>11</v>
      </c>
      <c r="AU541" s="261" t="s">
        <v>292</v>
      </c>
      <c r="AV541" s="261">
        <v>2021</v>
      </c>
      <c r="AW541" s="266" t="s">
        <v>174</v>
      </c>
      <c r="AX541" s="380">
        <v>4.6100000000000003</v>
      </c>
      <c r="AY541" s="380">
        <v>4.59</v>
      </c>
    </row>
    <row r="542" spans="1:51" x14ac:dyDescent="0.25">
      <c r="A542" s="256">
        <v>121</v>
      </c>
      <c r="B542" s="257" t="s">
        <v>68</v>
      </c>
      <c r="C542" s="258">
        <v>3995548.18</v>
      </c>
      <c r="D542" s="258">
        <v>0</v>
      </c>
      <c r="E542" s="258">
        <v>69.61</v>
      </c>
      <c r="F542" s="258">
        <v>527066.31999999995</v>
      </c>
      <c r="G542" s="258">
        <v>969654.79</v>
      </c>
      <c r="H542" s="258">
        <v>133564.46</v>
      </c>
      <c r="I542" s="258">
        <v>384119.88</v>
      </c>
      <c r="J542" s="258">
        <v>3501772.98</v>
      </c>
      <c r="K542" s="258">
        <v>3142.93</v>
      </c>
      <c r="L542" s="258">
        <v>3073.3199999999997</v>
      </c>
      <c r="M542" s="258">
        <v>455.83</v>
      </c>
      <c r="N542" s="258">
        <v>0</v>
      </c>
      <c r="O542" s="258">
        <v>261.62999999999965</v>
      </c>
      <c r="P542" s="258">
        <v>2498565.44</v>
      </c>
      <c r="Q542" s="258">
        <v>-2805987.1500000004</v>
      </c>
      <c r="R542" s="258">
        <v>-307421.71000000043</v>
      </c>
      <c r="S542" s="258">
        <v>440986.20000000007</v>
      </c>
      <c r="T542" s="258">
        <v>0</v>
      </c>
      <c r="U542" s="258">
        <v>0</v>
      </c>
      <c r="V542" s="258">
        <v>0</v>
      </c>
      <c r="W542" s="258">
        <v>175205.19</v>
      </c>
      <c r="X542" s="258">
        <v>408618.73</v>
      </c>
      <c r="Y542" s="258">
        <v>19574.13</v>
      </c>
      <c r="Z542" s="258">
        <v>38809.83</v>
      </c>
      <c r="AA542" s="258">
        <v>82738.820000000007</v>
      </c>
      <c r="AB542" s="258">
        <v>541.29999999999995</v>
      </c>
      <c r="AC542" s="258">
        <v>0</v>
      </c>
      <c r="AD542" s="258">
        <v>0</v>
      </c>
      <c r="AE542" s="258">
        <v>0</v>
      </c>
      <c r="AF542" s="258">
        <v>1173.6400000000001</v>
      </c>
      <c r="AG542" s="258">
        <v>3529.15</v>
      </c>
      <c r="AH542" s="258">
        <v>69.61</v>
      </c>
      <c r="AI542" s="258">
        <v>3592.95</v>
      </c>
      <c r="AJ542" s="258">
        <v>3331.32</v>
      </c>
      <c r="AK542" s="258">
        <v>0</v>
      </c>
      <c r="AL542" s="258">
        <v>380976.95</v>
      </c>
      <c r="AM542" s="258">
        <v>122.21712860292784</v>
      </c>
      <c r="AN542" s="258">
        <v>0</v>
      </c>
      <c r="AO542" s="258">
        <v>527066.31999999995</v>
      </c>
      <c r="AP542" s="258">
        <v>3995007.2600000002</v>
      </c>
      <c r="AQ542" s="258">
        <v>-279.28999999999996</v>
      </c>
      <c r="AR542" s="365"/>
      <c r="AS542" s="259">
        <v>44561</v>
      </c>
      <c r="AT542" s="260" t="s">
        <v>11</v>
      </c>
      <c r="AU542" s="261" t="s">
        <v>292</v>
      </c>
      <c r="AV542" s="261">
        <v>2021</v>
      </c>
      <c r="AW542" s="266" t="s">
        <v>188</v>
      </c>
      <c r="AX542" s="380">
        <v>4.6100000000000003</v>
      </c>
      <c r="AY542" s="380">
        <v>4.59</v>
      </c>
    </row>
    <row r="543" spans="1:51" x14ac:dyDescent="0.25">
      <c r="A543" s="256">
        <v>122</v>
      </c>
      <c r="B543" s="257" t="s">
        <v>69</v>
      </c>
      <c r="C543" s="258">
        <v>2256293.0299999998</v>
      </c>
      <c r="D543" s="258">
        <v>0</v>
      </c>
      <c r="E543" s="258">
        <v>0</v>
      </c>
      <c r="F543" s="258">
        <v>0</v>
      </c>
      <c r="G543" s="258">
        <v>122344.59</v>
      </c>
      <c r="H543" s="258">
        <v>63986.98</v>
      </c>
      <c r="I543" s="258">
        <v>657060.22</v>
      </c>
      <c r="J543" s="258">
        <v>1208773.96</v>
      </c>
      <c r="K543" s="258">
        <v>59258.76</v>
      </c>
      <c r="L543" s="258">
        <v>1290.32</v>
      </c>
      <c r="M543" s="258">
        <v>119333.78</v>
      </c>
      <c r="N543" s="258">
        <v>0</v>
      </c>
      <c r="O543" s="258">
        <v>119369.26</v>
      </c>
      <c r="P543" s="258">
        <v>2014579.18</v>
      </c>
      <c r="Q543" s="258">
        <v>-1918515.6700000002</v>
      </c>
      <c r="R543" s="258">
        <v>96063.509999999776</v>
      </c>
      <c r="S543" s="258">
        <v>-32076.53</v>
      </c>
      <c r="T543" s="258">
        <v>0</v>
      </c>
      <c r="U543" s="258">
        <v>0</v>
      </c>
      <c r="V543" s="258">
        <v>0</v>
      </c>
      <c r="W543" s="258">
        <v>0.02</v>
      </c>
      <c r="X543" s="258">
        <v>33464.980000000003</v>
      </c>
      <c r="Y543" s="258">
        <v>2496.83</v>
      </c>
      <c r="Z543" s="258">
        <v>967.35</v>
      </c>
      <c r="AA543" s="258">
        <v>59792.800000000003</v>
      </c>
      <c r="AB543" s="258">
        <v>2263.14</v>
      </c>
      <c r="AC543" s="258">
        <v>0</v>
      </c>
      <c r="AD543" s="258">
        <v>0</v>
      </c>
      <c r="AE543" s="258">
        <v>0</v>
      </c>
      <c r="AF543" s="258">
        <v>21.41</v>
      </c>
      <c r="AG543" s="258">
        <v>120624.1</v>
      </c>
      <c r="AH543" s="258">
        <v>0</v>
      </c>
      <c r="AI543" s="258">
        <v>120623.86</v>
      </c>
      <c r="AJ543" s="258">
        <v>1254.5999999999999</v>
      </c>
      <c r="AK543" s="258">
        <v>0</v>
      </c>
      <c r="AL543" s="258">
        <v>597801.46</v>
      </c>
      <c r="AM543" s="258">
        <v>11.087984628770496</v>
      </c>
      <c r="AN543" s="258">
        <v>0</v>
      </c>
      <c r="AO543" s="258">
        <v>0</v>
      </c>
      <c r="AP543" s="258">
        <v>2136923.77</v>
      </c>
      <c r="AQ543" s="258">
        <v>0</v>
      </c>
      <c r="AR543" s="365"/>
      <c r="AS543" s="259">
        <v>44561</v>
      </c>
      <c r="AT543" s="260" t="s">
        <v>11</v>
      </c>
      <c r="AU543" s="261" t="s">
        <v>292</v>
      </c>
      <c r="AV543" s="261">
        <v>2021</v>
      </c>
      <c r="AW543" s="266" t="s">
        <v>267</v>
      </c>
      <c r="AX543" s="380">
        <v>4.6100000000000003</v>
      </c>
      <c r="AY543" s="380">
        <v>4.59</v>
      </c>
    </row>
    <row r="544" spans="1:51" x14ac:dyDescent="0.25">
      <c r="A544" s="256">
        <v>13</v>
      </c>
      <c r="B544" s="257" t="s">
        <v>70</v>
      </c>
      <c r="C544" s="258">
        <v>352747713.90000004</v>
      </c>
      <c r="D544" s="258">
        <v>200695698.17000002</v>
      </c>
      <c r="E544" s="258">
        <v>41821920.159999996</v>
      </c>
      <c r="F544" s="258">
        <v>58699174.740000002</v>
      </c>
      <c r="G544" s="258">
        <v>60901925.130000003</v>
      </c>
      <c r="H544" s="258">
        <v>50066719.590000004</v>
      </c>
      <c r="I544" s="258">
        <v>136593587.72</v>
      </c>
      <c r="J544" s="258">
        <v>68262401.150000006</v>
      </c>
      <c r="K544" s="258">
        <v>115222073.84999999</v>
      </c>
      <c r="L544" s="258">
        <v>69932999.480000004</v>
      </c>
      <c r="M544" s="258">
        <v>37885342.049999997</v>
      </c>
      <c r="N544" s="258">
        <v>30969109.559999999</v>
      </c>
      <c r="O544" s="258">
        <v>166819883.01999998</v>
      </c>
      <c r="P544" s="258">
        <v>-134368967.16</v>
      </c>
      <c r="Q544" s="258">
        <v>36178320.520000018</v>
      </c>
      <c r="R544" s="258">
        <v>-98190646.639999986</v>
      </c>
      <c r="S544" s="258">
        <v>148257366.23000002</v>
      </c>
      <c r="T544" s="258">
        <v>105916874.09</v>
      </c>
      <c r="U544" s="258">
        <v>2282203.7200000002</v>
      </c>
      <c r="V544" s="258">
        <v>0</v>
      </c>
      <c r="W544" s="258">
        <v>15075.96</v>
      </c>
      <c r="X544" s="258">
        <v>64429285</v>
      </c>
      <c r="Y544" s="258">
        <v>1242896.43</v>
      </c>
      <c r="Z544" s="258">
        <v>8235241.3499999996</v>
      </c>
      <c r="AA544" s="258">
        <v>8410576.5700000003</v>
      </c>
      <c r="AB544" s="258">
        <v>444320.07</v>
      </c>
      <c r="AC544" s="258">
        <v>0</v>
      </c>
      <c r="AD544" s="258">
        <v>0</v>
      </c>
      <c r="AE544" s="258">
        <v>0</v>
      </c>
      <c r="AF544" s="258">
        <v>6053038.1200000001</v>
      </c>
      <c r="AG544" s="258">
        <v>107818341.53</v>
      </c>
      <c r="AH544" s="258">
        <v>72791029.719999999</v>
      </c>
      <c r="AI544" s="258">
        <v>180565829.88999999</v>
      </c>
      <c r="AJ544" s="258">
        <v>13745955.93</v>
      </c>
      <c r="AK544" s="258">
        <v>9.06</v>
      </c>
      <c r="AL544" s="258">
        <v>21371513.870000005</v>
      </c>
      <c r="AM544" s="258">
        <v>1.1854810728178888</v>
      </c>
      <c r="AN544" s="258">
        <v>43765443.5</v>
      </c>
      <c r="AO544" s="258">
        <v>14933731.24</v>
      </c>
      <c r="AP544" s="258">
        <v>255474264.11000001</v>
      </c>
      <c r="AQ544" s="258">
        <v>270242131.40000004</v>
      </c>
      <c r="AR544" s="365"/>
      <c r="AS544" s="259">
        <v>44561</v>
      </c>
      <c r="AT544" s="260" t="s">
        <v>11</v>
      </c>
      <c r="AU544" s="261" t="s">
        <v>292</v>
      </c>
      <c r="AV544" s="261">
        <v>2021</v>
      </c>
      <c r="AW544" s="266" t="s">
        <v>149</v>
      </c>
      <c r="AX544" s="380">
        <v>4.6100000000000003</v>
      </c>
      <c r="AY544" s="380">
        <v>4.59</v>
      </c>
    </row>
    <row r="545" spans="1:51" x14ac:dyDescent="0.25">
      <c r="A545" s="256">
        <v>110</v>
      </c>
      <c r="B545" s="257" t="s">
        <v>71</v>
      </c>
      <c r="C545" s="258">
        <v>2228234.4499999997</v>
      </c>
      <c r="D545" s="258">
        <v>141702.97</v>
      </c>
      <c r="E545" s="258">
        <v>4679.09</v>
      </c>
      <c r="F545" s="258">
        <v>1043038.8200000001</v>
      </c>
      <c r="G545" s="258">
        <v>2058268.74</v>
      </c>
      <c r="H545" s="258">
        <v>6790362.6299999999</v>
      </c>
      <c r="I545" s="258">
        <v>1649057.01</v>
      </c>
      <c r="J545" s="258">
        <v>44511933.490000002</v>
      </c>
      <c r="K545" s="258">
        <v>533301.91</v>
      </c>
      <c r="L545" s="258">
        <v>528622.81999999995</v>
      </c>
      <c r="M545" s="258">
        <v>489535.09</v>
      </c>
      <c r="N545" s="258">
        <v>0</v>
      </c>
      <c r="O545" s="258">
        <v>826085.96</v>
      </c>
      <c r="P545" s="258">
        <v>-1840862.0400000005</v>
      </c>
      <c r="Q545" s="258">
        <v>-501316.92</v>
      </c>
      <c r="R545" s="258">
        <v>-2342178.9600000004</v>
      </c>
      <c r="S545" s="258">
        <v>9132541.5899999999</v>
      </c>
      <c r="T545" s="258">
        <v>55144.31</v>
      </c>
      <c r="U545" s="258">
        <v>0</v>
      </c>
      <c r="V545" s="258">
        <v>0</v>
      </c>
      <c r="W545" s="258">
        <v>0</v>
      </c>
      <c r="X545" s="258">
        <v>9138311.9100000001</v>
      </c>
      <c r="Y545" s="258">
        <v>28531.35</v>
      </c>
      <c r="Z545" s="258">
        <v>21455.97</v>
      </c>
      <c r="AA545" s="258">
        <v>7415.42</v>
      </c>
      <c r="AB545" s="258">
        <v>0</v>
      </c>
      <c r="AC545" s="258">
        <v>0</v>
      </c>
      <c r="AD545" s="258">
        <v>0</v>
      </c>
      <c r="AE545" s="258">
        <v>0</v>
      </c>
      <c r="AF545" s="258">
        <v>3511.89</v>
      </c>
      <c r="AG545" s="258">
        <v>1018157.91</v>
      </c>
      <c r="AH545" s="258">
        <v>4679.09</v>
      </c>
      <c r="AI545" s="258">
        <v>1022837.09</v>
      </c>
      <c r="AJ545" s="258">
        <v>196751.13</v>
      </c>
      <c r="AK545" s="258">
        <v>0</v>
      </c>
      <c r="AL545" s="258">
        <v>1115755.1000000001</v>
      </c>
      <c r="AM545" s="258">
        <v>3.0921640801923997</v>
      </c>
      <c r="AN545" s="258">
        <v>295662.73</v>
      </c>
      <c r="AO545" s="258">
        <v>747376.09</v>
      </c>
      <c r="AP545" s="258">
        <v>1263941.0599999998</v>
      </c>
      <c r="AQ545" s="258">
        <v>3495.5400000000081</v>
      </c>
      <c r="AR545" s="365"/>
      <c r="AS545" s="259">
        <v>44561</v>
      </c>
      <c r="AT545" s="260" t="s">
        <v>11</v>
      </c>
      <c r="AU545" s="261" t="s">
        <v>292</v>
      </c>
      <c r="AV545" s="261">
        <v>2021</v>
      </c>
      <c r="AW545" s="266" t="s">
        <v>173</v>
      </c>
      <c r="AX545" s="380">
        <v>4.6100000000000003</v>
      </c>
      <c r="AY545" s="380">
        <v>4.59</v>
      </c>
    </row>
    <row r="546" spans="1:51" x14ac:dyDescent="0.25">
      <c r="A546" s="256">
        <v>52</v>
      </c>
      <c r="B546" s="257" t="s">
        <v>72</v>
      </c>
      <c r="C546" s="258">
        <v>5104920.790000001</v>
      </c>
      <c r="D546" s="258">
        <v>412112.34</v>
      </c>
      <c r="E546" s="258">
        <v>2048595.94</v>
      </c>
      <c r="F546" s="258">
        <v>576361.75</v>
      </c>
      <c r="G546" s="258">
        <v>3138686.8</v>
      </c>
      <c r="H546" s="258">
        <v>590726.14</v>
      </c>
      <c r="I546" s="258">
        <v>329518551.04000002</v>
      </c>
      <c r="J546" s="258">
        <v>92906078.75</v>
      </c>
      <c r="K546" s="258">
        <v>3434335.58</v>
      </c>
      <c r="L546" s="258">
        <v>1385739.64</v>
      </c>
      <c r="M546" s="258">
        <v>722953.77</v>
      </c>
      <c r="N546" s="258">
        <v>114639.76</v>
      </c>
      <c r="O546" s="258">
        <v>3449807.7899999996</v>
      </c>
      <c r="P546" s="258">
        <v>-2472047.8899999992</v>
      </c>
      <c r="Q546" s="258">
        <v>-379430.21999999986</v>
      </c>
      <c r="R546" s="258">
        <v>-2851478.1099999989</v>
      </c>
      <c r="S546" s="258">
        <v>3442205.0500000003</v>
      </c>
      <c r="T546" s="258">
        <v>576425.21</v>
      </c>
      <c r="U546" s="258">
        <v>0</v>
      </c>
      <c r="V546" s="258">
        <v>0</v>
      </c>
      <c r="W546" s="258">
        <v>102.2</v>
      </c>
      <c r="X546" s="258">
        <v>6046505.29</v>
      </c>
      <c r="Y546" s="258">
        <v>64054.83</v>
      </c>
      <c r="Z546" s="258">
        <v>50979.89</v>
      </c>
      <c r="AA546" s="258">
        <v>49138.35</v>
      </c>
      <c r="AB546" s="258">
        <v>14604.51</v>
      </c>
      <c r="AC546" s="258">
        <v>0</v>
      </c>
      <c r="AD546" s="258">
        <v>0</v>
      </c>
      <c r="AE546" s="258">
        <v>0</v>
      </c>
      <c r="AF546" s="258">
        <v>3002050.07</v>
      </c>
      <c r="AG546" s="258">
        <v>2108693.41</v>
      </c>
      <c r="AH546" s="258">
        <v>2163235.7000000002</v>
      </c>
      <c r="AI546" s="258">
        <v>4266929.1099999994</v>
      </c>
      <c r="AJ546" s="258">
        <v>817121.32</v>
      </c>
      <c r="AK546" s="258">
        <v>0</v>
      </c>
      <c r="AL546" s="258">
        <v>326084215.46000004</v>
      </c>
      <c r="AM546" s="258">
        <v>95.948268118865656</v>
      </c>
      <c r="AN546" s="258">
        <v>430124.18</v>
      </c>
      <c r="AO546" s="258">
        <v>146237.57</v>
      </c>
      <c r="AP546" s="258">
        <v>3221089.1800000006</v>
      </c>
      <c r="AQ546" s="258">
        <v>1978088.52</v>
      </c>
      <c r="AR546" s="365"/>
      <c r="AS546" s="259">
        <v>44561</v>
      </c>
      <c r="AT546" s="260" t="s">
        <v>11</v>
      </c>
      <c r="AU546" s="261" t="s">
        <v>292</v>
      </c>
      <c r="AV546" s="261">
        <v>2021</v>
      </c>
      <c r="AW546" s="266" t="s">
        <v>170</v>
      </c>
      <c r="AX546" s="380">
        <v>4.6100000000000003</v>
      </c>
      <c r="AY546" s="380">
        <v>4.59</v>
      </c>
    </row>
    <row r="547" spans="1:51" x14ac:dyDescent="0.25">
      <c r="A547" s="256">
        <v>96</v>
      </c>
      <c r="B547" s="257" t="s">
        <v>73</v>
      </c>
      <c r="C547" s="258">
        <v>53722822.120000005</v>
      </c>
      <c r="D547" s="258">
        <v>9692609.7000000011</v>
      </c>
      <c r="E547" s="258">
        <v>5885772.9100000001</v>
      </c>
      <c r="F547" s="258">
        <v>6887404.1099999994</v>
      </c>
      <c r="G547" s="258">
        <v>15121234.309999999</v>
      </c>
      <c r="H547" s="258">
        <v>105008.33</v>
      </c>
      <c r="I547" s="258">
        <v>7225811688.0900002</v>
      </c>
      <c r="J547" s="258">
        <v>1437682687.6800001</v>
      </c>
      <c r="K547" s="258">
        <v>18185724.510000002</v>
      </c>
      <c r="L547" s="258">
        <v>12299951.6</v>
      </c>
      <c r="M547" s="258">
        <v>0</v>
      </c>
      <c r="N547" s="258">
        <v>0</v>
      </c>
      <c r="O547" s="258">
        <v>15954152.520000001</v>
      </c>
      <c r="P547" s="258">
        <v>6067421.4800000126</v>
      </c>
      <c r="Q547" s="258">
        <v>-6441291.5599999996</v>
      </c>
      <c r="R547" s="258">
        <v>-373870.07999998704</v>
      </c>
      <c r="S547" s="258">
        <v>478878.39999999851</v>
      </c>
      <c r="T547" s="258">
        <v>3333782.56</v>
      </c>
      <c r="U547" s="258">
        <v>0</v>
      </c>
      <c r="V547" s="258">
        <v>0</v>
      </c>
      <c r="W547" s="258">
        <v>4935.6000000000004</v>
      </c>
      <c r="X547" s="258">
        <v>5842133.96</v>
      </c>
      <c r="Y547" s="258">
        <v>210801.13</v>
      </c>
      <c r="Z547" s="258">
        <v>1237564.3700000001</v>
      </c>
      <c r="AA547" s="258">
        <v>110802.79</v>
      </c>
      <c r="AB547" s="258">
        <v>129187.07</v>
      </c>
      <c r="AC547" s="258">
        <v>0</v>
      </c>
      <c r="AD547" s="258">
        <v>0</v>
      </c>
      <c r="AE547" s="258">
        <v>0</v>
      </c>
      <c r="AF547" s="258">
        <v>7013618.3600000003</v>
      </c>
      <c r="AG547" s="258">
        <v>12299951.6</v>
      </c>
      <c r="AH547" s="258">
        <v>5885772.9100000001</v>
      </c>
      <c r="AI547" s="258">
        <v>18182699.670000002</v>
      </c>
      <c r="AJ547" s="258">
        <v>2228547.15</v>
      </c>
      <c r="AK547" s="258">
        <v>0</v>
      </c>
      <c r="AL547" s="258">
        <v>7207625963.5799999</v>
      </c>
      <c r="AM547" s="258">
        <v>397.33427635047792</v>
      </c>
      <c r="AN547" s="258">
        <v>5011873.63</v>
      </c>
      <c r="AO547" s="258">
        <v>1875530.48</v>
      </c>
      <c r="AP547" s="258">
        <v>42312504.759999998</v>
      </c>
      <c r="AQ547" s="258">
        <v>14236444.860000001</v>
      </c>
      <c r="AR547" s="365"/>
      <c r="AS547" s="259">
        <v>44561</v>
      </c>
      <c r="AT547" s="260" t="s">
        <v>11</v>
      </c>
      <c r="AU547" s="261" t="s">
        <v>292</v>
      </c>
      <c r="AV547" s="261">
        <v>2021</v>
      </c>
      <c r="AW547" s="266" t="s">
        <v>153</v>
      </c>
      <c r="AX547" s="380">
        <v>4.6100000000000003</v>
      </c>
      <c r="AY547" s="380">
        <v>4.59</v>
      </c>
    </row>
    <row r="548" spans="1:51" x14ac:dyDescent="0.25">
      <c r="A548" s="256">
        <v>103</v>
      </c>
      <c r="B548" s="257" t="s">
        <v>74</v>
      </c>
      <c r="C548" s="258">
        <v>111353.18</v>
      </c>
      <c r="D548" s="258">
        <v>0</v>
      </c>
      <c r="E548" s="258">
        <v>1</v>
      </c>
      <c r="F548" s="258">
        <v>12657.32</v>
      </c>
      <c r="G548" s="258">
        <v>711324.33</v>
      </c>
      <c r="H548" s="258">
        <v>20296577.260000002</v>
      </c>
      <c r="I548" s="258">
        <v>10598157.57</v>
      </c>
      <c r="J548" s="258">
        <v>27859275.350000001</v>
      </c>
      <c r="K548" s="258">
        <v>72945.13</v>
      </c>
      <c r="L548" s="258">
        <v>39512.92</v>
      </c>
      <c r="M548" s="258">
        <v>0</v>
      </c>
      <c r="N548" s="258">
        <v>0</v>
      </c>
      <c r="O548" s="258">
        <v>38986.79</v>
      </c>
      <c r="P548" s="258">
        <v>-651615.26</v>
      </c>
      <c r="Q548" s="258">
        <v>-189484.37</v>
      </c>
      <c r="R548" s="258">
        <v>-841099.63</v>
      </c>
      <c r="S548" s="258">
        <v>21137676.859999999</v>
      </c>
      <c r="T548" s="258">
        <v>1711.13</v>
      </c>
      <c r="U548" s="258">
        <v>0</v>
      </c>
      <c r="V548" s="258">
        <v>0</v>
      </c>
      <c r="W548" s="258">
        <v>0</v>
      </c>
      <c r="X548" s="258">
        <v>21963281.16</v>
      </c>
      <c r="Y548" s="258">
        <v>14516.83</v>
      </c>
      <c r="Z548" s="258">
        <v>49.69</v>
      </c>
      <c r="AA548" s="258">
        <v>16054.26</v>
      </c>
      <c r="AB548" s="258">
        <v>0</v>
      </c>
      <c r="AC548" s="258">
        <v>0</v>
      </c>
      <c r="AD548" s="258">
        <v>0</v>
      </c>
      <c r="AE548" s="258">
        <v>0</v>
      </c>
      <c r="AF548" s="258">
        <v>796694.65</v>
      </c>
      <c r="AG548" s="258">
        <v>39512.92</v>
      </c>
      <c r="AH548" s="258">
        <v>1</v>
      </c>
      <c r="AI548" s="258">
        <v>39487.75</v>
      </c>
      <c r="AJ548" s="258">
        <v>500.96</v>
      </c>
      <c r="AK548" s="258">
        <v>0</v>
      </c>
      <c r="AL548" s="258">
        <v>10525212.439999999</v>
      </c>
      <c r="AM548" s="258">
        <v>145.2894466018499</v>
      </c>
      <c r="AN548" s="258">
        <v>9879.98</v>
      </c>
      <c r="AO548" s="258">
        <v>2777.34</v>
      </c>
      <c r="AP548" s="258">
        <v>72366.39</v>
      </c>
      <c r="AQ548" s="258">
        <v>0</v>
      </c>
      <c r="AR548" s="365"/>
      <c r="AS548" s="259">
        <v>44561</v>
      </c>
      <c r="AT548" s="260" t="s">
        <v>11</v>
      </c>
      <c r="AU548" s="261" t="s">
        <v>292</v>
      </c>
      <c r="AV548" s="261">
        <v>2021</v>
      </c>
      <c r="AW548" s="266" t="s">
        <v>184</v>
      </c>
      <c r="AX548" s="380">
        <v>4.6100000000000003</v>
      </c>
      <c r="AY548" s="380">
        <v>4.59</v>
      </c>
    </row>
    <row r="549" spans="1:51" x14ac:dyDescent="0.25">
      <c r="A549" s="256">
        <v>23</v>
      </c>
      <c r="B549" s="257" t="s">
        <v>75</v>
      </c>
      <c r="C549" s="258">
        <v>32995986.469999995</v>
      </c>
      <c r="D549" s="258">
        <v>6674074.5599999996</v>
      </c>
      <c r="E549" s="258">
        <v>970592.11</v>
      </c>
      <c r="F549" s="258">
        <v>5346257.74</v>
      </c>
      <c r="G549" s="258">
        <v>8393608.6099999994</v>
      </c>
      <c r="H549" s="258">
        <v>41452.03</v>
      </c>
      <c r="I549" s="258">
        <v>50089133.729999997</v>
      </c>
      <c r="J549" s="258">
        <v>4850198.82</v>
      </c>
      <c r="K549" s="258">
        <v>3244613.98</v>
      </c>
      <c r="L549" s="258">
        <v>2274021.87</v>
      </c>
      <c r="M549" s="258">
        <v>4413428.3899999997</v>
      </c>
      <c r="N549" s="258">
        <v>18550832.599999998</v>
      </c>
      <c r="O549" s="258">
        <v>16780462.719999999</v>
      </c>
      <c r="P549" s="258">
        <v>-4198417.1600000113</v>
      </c>
      <c r="Q549" s="258">
        <v>5103166.4400000013</v>
      </c>
      <c r="R549" s="258">
        <v>904749.27999999002</v>
      </c>
      <c r="S549" s="258">
        <v>-863297.14999999991</v>
      </c>
      <c r="T549" s="258">
        <v>56719.4</v>
      </c>
      <c r="U549" s="258">
        <v>0</v>
      </c>
      <c r="V549" s="258">
        <v>0</v>
      </c>
      <c r="W549" s="258">
        <v>898.91</v>
      </c>
      <c r="X549" s="258">
        <v>3051525.6</v>
      </c>
      <c r="Y549" s="258">
        <v>121486.9</v>
      </c>
      <c r="Z549" s="258">
        <v>409958.06</v>
      </c>
      <c r="AA549" s="258">
        <v>128003.54</v>
      </c>
      <c r="AB549" s="258">
        <v>99545.68</v>
      </c>
      <c r="AC549" s="258">
        <v>0</v>
      </c>
      <c r="AD549" s="258">
        <v>0</v>
      </c>
      <c r="AE549" s="258">
        <v>0</v>
      </c>
      <c r="AF549" s="258">
        <v>3213446.88</v>
      </c>
      <c r="AG549" s="258">
        <v>6687450.2599999988</v>
      </c>
      <c r="AH549" s="258">
        <v>19521424.710000001</v>
      </c>
      <c r="AI549" s="258">
        <v>26129388.859999999</v>
      </c>
      <c r="AJ549" s="258">
        <v>9348926.1399999987</v>
      </c>
      <c r="AK549" s="258">
        <v>0</v>
      </c>
      <c r="AL549" s="258">
        <v>46844519.75</v>
      </c>
      <c r="AM549" s="258">
        <v>15.437624949763668</v>
      </c>
      <c r="AN549" s="258">
        <v>4060689.09</v>
      </c>
      <c r="AO549" s="258">
        <v>1285568.6499999999</v>
      </c>
      <c r="AP549" s="258">
        <v>27505379.040000003</v>
      </c>
      <c r="AQ549" s="258">
        <v>17963929.850000001</v>
      </c>
      <c r="AR549" s="365"/>
      <c r="AS549" s="259">
        <v>44561</v>
      </c>
      <c r="AT549" s="260" t="s">
        <v>11</v>
      </c>
      <c r="AU549" s="261" t="s">
        <v>292</v>
      </c>
      <c r="AV549" s="261">
        <v>2021</v>
      </c>
      <c r="AW549" s="266" t="s">
        <v>159</v>
      </c>
      <c r="AX549" s="380">
        <v>4.6100000000000003</v>
      </c>
      <c r="AY549" s="380">
        <v>4.59</v>
      </c>
    </row>
    <row r="550" spans="1:51" x14ac:dyDescent="0.25">
      <c r="A550" s="256">
        <v>62</v>
      </c>
      <c r="B550" s="257" t="s">
        <v>203</v>
      </c>
      <c r="C550" s="258">
        <v>2954483.1999999997</v>
      </c>
      <c r="D550" s="258">
        <v>976731.45</v>
      </c>
      <c r="E550" s="258">
        <v>98582.080000000002</v>
      </c>
      <c r="F550" s="258">
        <v>353863.79</v>
      </c>
      <c r="G550" s="258">
        <v>1331167.6299999999</v>
      </c>
      <c r="H550" s="258">
        <v>7269.28</v>
      </c>
      <c r="I550" s="258">
        <v>2251200.85</v>
      </c>
      <c r="J550" s="258">
        <v>0</v>
      </c>
      <c r="K550" s="258">
        <v>140145.29</v>
      </c>
      <c r="L550" s="258">
        <v>41563.21</v>
      </c>
      <c r="M550" s="258">
        <v>0</v>
      </c>
      <c r="N550" s="258">
        <v>0</v>
      </c>
      <c r="O550" s="258">
        <v>128296.75999999998</v>
      </c>
      <c r="P550" s="258">
        <v>164423.56999999957</v>
      </c>
      <c r="Q550" s="258">
        <v>0</v>
      </c>
      <c r="R550" s="258">
        <v>164423.56999999957</v>
      </c>
      <c r="S550" s="258">
        <v>-157154.30000000002</v>
      </c>
      <c r="T550" s="258">
        <v>18540.439999999999</v>
      </c>
      <c r="U550" s="258">
        <v>0</v>
      </c>
      <c r="V550" s="258">
        <v>0</v>
      </c>
      <c r="W550" s="258">
        <v>1745.01</v>
      </c>
      <c r="X550" s="258">
        <v>1738.1</v>
      </c>
      <c r="Y550" s="258">
        <v>24191.599999999999</v>
      </c>
      <c r="Z550" s="258">
        <v>143831.71</v>
      </c>
      <c r="AA550" s="258">
        <v>3179.67</v>
      </c>
      <c r="AB550" s="258">
        <v>7012.59</v>
      </c>
      <c r="AC550" s="258">
        <v>0</v>
      </c>
      <c r="AD550" s="258">
        <v>0</v>
      </c>
      <c r="AE550" s="258">
        <v>0</v>
      </c>
      <c r="AF550" s="258">
        <v>962.28</v>
      </c>
      <c r="AG550" s="258">
        <v>41563.21</v>
      </c>
      <c r="AH550" s="258">
        <v>98582.080000000002</v>
      </c>
      <c r="AI550" s="258">
        <v>140145.28999999998</v>
      </c>
      <c r="AJ550" s="258">
        <v>11848.529999999999</v>
      </c>
      <c r="AK550" s="258">
        <v>0</v>
      </c>
      <c r="AL550" s="258">
        <v>2111055.56</v>
      </c>
      <c r="AM550" s="258">
        <v>16.063335771041608</v>
      </c>
      <c r="AN550" s="258">
        <v>353863.79</v>
      </c>
      <c r="AO550" s="258">
        <v>0</v>
      </c>
      <c r="AP550" s="258">
        <v>2917876.0499999993</v>
      </c>
      <c r="AQ550" s="258">
        <v>1068421.06</v>
      </c>
      <c r="AR550" s="365"/>
      <c r="AS550" s="259">
        <v>44561</v>
      </c>
      <c r="AT550" s="260" t="s">
        <v>11</v>
      </c>
      <c r="AU550" s="261" t="s">
        <v>292</v>
      </c>
      <c r="AV550" s="261">
        <v>2021</v>
      </c>
      <c r="AW550" s="266" t="s">
        <v>169</v>
      </c>
      <c r="AX550" s="380">
        <v>4.6100000000000003</v>
      </c>
      <c r="AY550" s="380">
        <v>4.59</v>
      </c>
    </row>
    <row r="551" spans="1:51" x14ac:dyDescent="0.25">
      <c r="A551" s="256">
        <v>77</v>
      </c>
      <c r="B551" s="257" t="s">
        <v>195</v>
      </c>
      <c r="C551" s="258">
        <v>5243.22</v>
      </c>
      <c r="D551" s="258">
        <v>0</v>
      </c>
      <c r="E551" s="258">
        <v>11106.65</v>
      </c>
      <c r="F551" s="258">
        <v>892.96</v>
      </c>
      <c r="G551" s="258">
        <v>34780.620000000003</v>
      </c>
      <c r="H551" s="258">
        <v>-961.35</v>
      </c>
      <c r="I551" s="258">
        <v>914645.91</v>
      </c>
      <c r="J551" s="258">
        <v>110511.39</v>
      </c>
      <c r="K551" s="258">
        <v>12059.31</v>
      </c>
      <c r="L551" s="258">
        <v>952.66</v>
      </c>
      <c r="M551" s="258">
        <v>0</v>
      </c>
      <c r="N551" s="258">
        <v>0</v>
      </c>
      <c r="O551" s="258">
        <v>839.39999999999952</v>
      </c>
      <c r="P551" s="258">
        <v>-31269.759999999995</v>
      </c>
      <c r="Q551" s="258">
        <v>-0.84</v>
      </c>
      <c r="R551" s="258">
        <v>-31270.599999999995</v>
      </c>
      <c r="S551" s="258">
        <v>30309.25</v>
      </c>
      <c r="T551" s="258">
        <v>0</v>
      </c>
      <c r="U551" s="258">
        <v>0</v>
      </c>
      <c r="V551" s="258">
        <v>0</v>
      </c>
      <c r="W551" s="258">
        <v>0</v>
      </c>
      <c r="X551" s="258">
        <v>31352.79</v>
      </c>
      <c r="Y551" s="258">
        <v>709.74</v>
      </c>
      <c r="Z551" s="258">
        <v>113.24</v>
      </c>
      <c r="AA551" s="258">
        <v>26.22</v>
      </c>
      <c r="AB551" s="258">
        <v>0.1</v>
      </c>
      <c r="AC551" s="258">
        <v>0</v>
      </c>
      <c r="AD551" s="258">
        <v>0</v>
      </c>
      <c r="AE551" s="258">
        <v>0</v>
      </c>
      <c r="AF551" s="258">
        <v>194.24</v>
      </c>
      <c r="AG551" s="258">
        <v>952.66</v>
      </c>
      <c r="AH551" s="258">
        <v>11106.65</v>
      </c>
      <c r="AI551" s="258">
        <v>12058.939999999999</v>
      </c>
      <c r="AJ551" s="258">
        <v>11219.539999999999</v>
      </c>
      <c r="AK551" s="258">
        <v>0</v>
      </c>
      <c r="AL551" s="258">
        <v>902586.6</v>
      </c>
      <c r="AM551" s="258">
        <v>75.845625495986098</v>
      </c>
      <c r="AN551" s="258">
        <v>862.88</v>
      </c>
      <c r="AO551" s="258">
        <v>30.08</v>
      </c>
      <c r="AP551" s="258">
        <v>4404.1200000000008</v>
      </c>
      <c r="AQ551" s="258">
        <v>0.2999999999992724</v>
      </c>
      <c r="AR551" s="365"/>
      <c r="AS551" s="259">
        <v>44561</v>
      </c>
      <c r="AT551" s="260" t="s">
        <v>11</v>
      </c>
      <c r="AU551" s="261" t="s">
        <v>293</v>
      </c>
      <c r="AV551" s="261">
        <v>2021</v>
      </c>
      <c r="AW551" s="266" t="s">
        <v>196</v>
      </c>
      <c r="AX551" s="380">
        <v>4.6100000000000003</v>
      </c>
      <c r="AY551" s="380">
        <v>4.59</v>
      </c>
    </row>
    <row r="552" spans="1:51" x14ac:dyDescent="0.25">
      <c r="A552" s="256">
        <v>114</v>
      </c>
      <c r="B552" s="257" t="s">
        <v>76</v>
      </c>
      <c r="C552" s="258">
        <v>67502104.100000009</v>
      </c>
      <c r="D552" s="258">
        <v>47437373.909999996</v>
      </c>
      <c r="E552" s="258">
        <v>1658934.72</v>
      </c>
      <c r="F552" s="258">
        <v>11388660.92</v>
      </c>
      <c r="G552" s="258">
        <v>13181652.290000001</v>
      </c>
      <c r="H552" s="258">
        <v>29833.05</v>
      </c>
      <c r="I552" s="258">
        <v>7806684.6299999999</v>
      </c>
      <c r="J552" s="258">
        <v>2869720.26</v>
      </c>
      <c r="K552" s="258">
        <v>5001148.43</v>
      </c>
      <c r="L552" s="258">
        <v>3342213.71</v>
      </c>
      <c r="M552" s="258">
        <v>23333768.440000001</v>
      </c>
      <c r="N552" s="258">
        <v>7934146.7599999998</v>
      </c>
      <c r="O552" s="258">
        <v>29762622.489999998</v>
      </c>
      <c r="P552" s="258">
        <v>-34268205.50999999</v>
      </c>
      <c r="Q552" s="258">
        <v>32413761.429999985</v>
      </c>
      <c r="R552" s="258">
        <v>-1854444.0800000057</v>
      </c>
      <c r="S552" s="258">
        <v>1884277.2000000011</v>
      </c>
      <c r="T552" s="258">
        <v>82662.740000000005</v>
      </c>
      <c r="U552" s="258">
        <v>0</v>
      </c>
      <c r="V552" s="258">
        <v>0</v>
      </c>
      <c r="W552" s="258">
        <v>0</v>
      </c>
      <c r="X552" s="258">
        <v>13027665.390000001</v>
      </c>
      <c r="Y552" s="258">
        <v>185747.61</v>
      </c>
      <c r="Z552" s="258">
        <v>992011.6</v>
      </c>
      <c r="AA552" s="258">
        <v>4483757.88</v>
      </c>
      <c r="AB552" s="258">
        <v>31874.65</v>
      </c>
      <c r="AC552" s="258">
        <v>0</v>
      </c>
      <c r="AD552" s="258">
        <v>0</v>
      </c>
      <c r="AE552" s="258">
        <v>0</v>
      </c>
      <c r="AF552" s="258">
        <v>5532659.1900000004</v>
      </c>
      <c r="AG552" s="258">
        <v>26675982.149999999</v>
      </c>
      <c r="AH552" s="258">
        <v>9593081.4800000004</v>
      </c>
      <c r="AI552" s="258">
        <v>36263548.969999999</v>
      </c>
      <c r="AJ552" s="258">
        <v>6500926.4800000004</v>
      </c>
      <c r="AK552" s="258">
        <v>0</v>
      </c>
      <c r="AL552" s="258">
        <v>2805536.2</v>
      </c>
      <c r="AM552" s="258">
        <v>1.5609783911172579</v>
      </c>
      <c r="AN552" s="258">
        <v>8322837.8700000001</v>
      </c>
      <c r="AO552" s="258">
        <v>3065823.05</v>
      </c>
      <c r="AP552" s="258">
        <v>46458477.63000001</v>
      </c>
      <c r="AQ552" s="258">
        <v>56156369.929999992</v>
      </c>
      <c r="AR552" s="365"/>
      <c r="AS552" s="259">
        <v>44561</v>
      </c>
      <c r="AT552" s="260" t="s">
        <v>11</v>
      </c>
      <c r="AU552" s="261" t="s">
        <v>292</v>
      </c>
      <c r="AV552" s="261">
        <v>2021</v>
      </c>
      <c r="AW552" s="266" t="s">
        <v>154</v>
      </c>
      <c r="AX552" s="380">
        <v>4.6100000000000003</v>
      </c>
      <c r="AY552" s="380">
        <v>4.59</v>
      </c>
    </row>
    <row r="553" spans="1:51" x14ac:dyDescent="0.25">
      <c r="A553" s="256">
        <v>48</v>
      </c>
      <c r="B553" s="257" t="s">
        <v>77</v>
      </c>
      <c r="C553" s="258">
        <v>2984560.81</v>
      </c>
      <c r="D553" s="258">
        <v>1525009.49</v>
      </c>
      <c r="E553" s="258">
        <v>147873.57</v>
      </c>
      <c r="F553" s="258">
        <v>255475.41</v>
      </c>
      <c r="G553" s="258">
        <v>2840830.34</v>
      </c>
      <c r="H553" s="258">
        <v>306656.87</v>
      </c>
      <c r="I553" s="258">
        <v>270398593.62</v>
      </c>
      <c r="J553" s="258">
        <v>23538849.52</v>
      </c>
      <c r="K553" s="258">
        <v>4949210.09</v>
      </c>
      <c r="L553" s="258">
        <v>392792.82</v>
      </c>
      <c r="M553" s="258">
        <v>182412.43</v>
      </c>
      <c r="N553" s="258">
        <v>59978436.919999994</v>
      </c>
      <c r="O553" s="258">
        <v>45884765.500000007</v>
      </c>
      <c r="P553" s="258">
        <v>-47521519.93</v>
      </c>
      <c r="Q553" s="258">
        <v>43662803.670000002</v>
      </c>
      <c r="R553" s="258">
        <v>-3858716.2599999979</v>
      </c>
      <c r="S553" s="258">
        <v>4165373.150000006</v>
      </c>
      <c r="T553" s="258">
        <v>12358918.77</v>
      </c>
      <c r="U553" s="258">
        <v>0</v>
      </c>
      <c r="V553" s="258">
        <v>127116.86</v>
      </c>
      <c r="W553" s="258">
        <v>0</v>
      </c>
      <c r="X553" s="258">
        <v>143600424.53</v>
      </c>
      <c r="Y553" s="258">
        <v>42640.7</v>
      </c>
      <c r="Z553" s="258">
        <v>47613.07</v>
      </c>
      <c r="AA553" s="258">
        <v>150762137.80000001</v>
      </c>
      <c r="AB553" s="258">
        <v>0</v>
      </c>
      <c r="AC553" s="258">
        <v>0</v>
      </c>
      <c r="AD553" s="258">
        <v>0</v>
      </c>
      <c r="AE553" s="258">
        <v>0</v>
      </c>
      <c r="AF553" s="258">
        <v>1068695.44</v>
      </c>
      <c r="AG553" s="258">
        <v>575205.25</v>
      </c>
      <c r="AH553" s="258">
        <v>60126310.489999995</v>
      </c>
      <c r="AI553" s="258">
        <v>60698337.160000004</v>
      </c>
      <c r="AJ553" s="258">
        <v>14813571.66</v>
      </c>
      <c r="AK553" s="258">
        <v>0</v>
      </c>
      <c r="AL553" s="258">
        <v>265449383.53</v>
      </c>
      <c r="AM553" s="258">
        <v>54.634696992626559</v>
      </c>
      <c r="AN553" s="258">
        <v>53008.58</v>
      </c>
      <c r="AO553" s="258">
        <v>202466.84</v>
      </c>
      <c r="AP553" s="258">
        <v>2455690.7200000007</v>
      </c>
      <c r="AQ553" s="258">
        <v>46880904.899999999</v>
      </c>
      <c r="AR553" s="365"/>
      <c r="AS553" s="259">
        <v>44561</v>
      </c>
      <c r="AT553" s="260" t="s">
        <v>11</v>
      </c>
      <c r="AU553" s="261" t="s">
        <v>292</v>
      </c>
      <c r="AV553" s="261">
        <v>2021</v>
      </c>
      <c r="AW553" s="266" t="s">
        <v>163</v>
      </c>
      <c r="AX553" s="380">
        <v>4.6100000000000003</v>
      </c>
      <c r="AY553" s="380">
        <v>4.59</v>
      </c>
    </row>
    <row r="554" spans="1:51" ht="30" x14ac:dyDescent="0.25">
      <c r="A554" s="256">
        <v>120</v>
      </c>
      <c r="B554" s="257" t="s">
        <v>78</v>
      </c>
      <c r="C554" s="258">
        <v>423727</v>
      </c>
      <c r="D554" s="258">
        <v>1230894.68</v>
      </c>
      <c r="E554" s="258">
        <v>39106.639999999999</v>
      </c>
      <c r="F554" s="258">
        <v>46100.130000000005</v>
      </c>
      <c r="G554" s="258">
        <v>1229437.95</v>
      </c>
      <c r="H554" s="258">
        <v>160756.18</v>
      </c>
      <c r="I554" s="258">
        <v>35279138.359999999</v>
      </c>
      <c r="J554" s="258">
        <v>7411502.25</v>
      </c>
      <c r="K554" s="258">
        <v>39205.94</v>
      </c>
      <c r="L554" s="258">
        <v>99.300000000000011</v>
      </c>
      <c r="M554" s="258">
        <v>0.12</v>
      </c>
      <c r="N554" s="258">
        <v>0</v>
      </c>
      <c r="O554" s="258">
        <v>-212242.12</v>
      </c>
      <c r="P554" s="258">
        <v>-1870463.6399999997</v>
      </c>
      <c r="Q554" s="258">
        <v>-369.9</v>
      </c>
      <c r="R554" s="258">
        <v>-1870833.5399999996</v>
      </c>
      <c r="S554" s="258">
        <v>2031589.79</v>
      </c>
      <c r="T554" s="258">
        <v>20050.22</v>
      </c>
      <c r="U554" s="258">
        <v>0</v>
      </c>
      <c r="V554" s="258">
        <v>0</v>
      </c>
      <c r="W554" s="258">
        <v>0</v>
      </c>
      <c r="X554" s="258">
        <v>6683218.0300000003</v>
      </c>
      <c r="Y554" s="258">
        <v>23026.17</v>
      </c>
      <c r="Z554" s="258">
        <v>38111.480000000003</v>
      </c>
      <c r="AA554" s="258">
        <v>72399.199999999997</v>
      </c>
      <c r="AB554" s="258">
        <v>378.11</v>
      </c>
      <c r="AC554" s="258">
        <v>0</v>
      </c>
      <c r="AD554" s="258">
        <v>0</v>
      </c>
      <c r="AE554" s="258">
        <v>0</v>
      </c>
      <c r="AF554" s="258">
        <v>4537763.5</v>
      </c>
      <c r="AG554" s="258">
        <v>99.42</v>
      </c>
      <c r="AH554" s="258">
        <v>39106.639999999999</v>
      </c>
      <c r="AI554" s="258">
        <v>39206.060000000005</v>
      </c>
      <c r="AJ554" s="258">
        <v>251448.18</v>
      </c>
      <c r="AK554" s="258">
        <v>0</v>
      </c>
      <c r="AL554" s="258">
        <v>35239932.420000002</v>
      </c>
      <c r="AM554" s="258">
        <v>899.84166582920841</v>
      </c>
      <c r="AN554" s="258">
        <v>40352.090000000004</v>
      </c>
      <c r="AO554" s="258">
        <v>5748.04</v>
      </c>
      <c r="AP554" s="258">
        <v>496774.1100000001</v>
      </c>
      <c r="AQ554" s="258">
        <v>1091699.6700000002</v>
      </c>
      <c r="AR554" s="365"/>
      <c r="AS554" s="259">
        <v>44561</v>
      </c>
      <c r="AT554" s="260" t="s">
        <v>11</v>
      </c>
      <c r="AU554" s="261" t="s">
        <v>292</v>
      </c>
      <c r="AV554" s="261">
        <v>2021</v>
      </c>
      <c r="AW554" s="266" t="s">
        <v>187</v>
      </c>
      <c r="AX554" s="380">
        <v>4.6100000000000003</v>
      </c>
      <c r="AY554" s="380">
        <v>4.59</v>
      </c>
    </row>
    <row r="555" spans="1:51" x14ac:dyDescent="0.25">
      <c r="A555" s="256">
        <v>86</v>
      </c>
      <c r="B555" s="257" t="s">
        <v>197</v>
      </c>
      <c r="C555" s="258">
        <v>173456.55000000002</v>
      </c>
      <c r="D555" s="258">
        <v>2283.0500000000002</v>
      </c>
      <c r="E555" s="258">
        <v>114.1</v>
      </c>
      <c r="F555" s="258">
        <v>24045.08</v>
      </c>
      <c r="G555" s="258">
        <v>158363.53</v>
      </c>
      <c r="H555" s="258">
        <v>1092.0899999999999</v>
      </c>
      <c r="I555" s="258">
        <v>210541.07</v>
      </c>
      <c r="J555" s="258">
        <v>57198.22</v>
      </c>
      <c r="K555" s="258">
        <v>70341.63</v>
      </c>
      <c r="L555" s="258">
        <v>70227.530000000013</v>
      </c>
      <c r="M555" s="258">
        <v>0</v>
      </c>
      <c r="N555" s="258">
        <v>1.33</v>
      </c>
      <c r="O555" s="258">
        <v>70235.570000000007</v>
      </c>
      <c r="P555" s="258">
        <v>-81470.679999999949</v>
      </c>
      <c r="Q555" s="258">
        <v>-0.12999999999999989</v>
      </c>
      <c r="R555" s="258">
        <v>-81470.809999999954</v>
      </c>
      <c r="S555" s="258">
        <v>82562.930000000008</v>
      </c>
      <c r="T555" s="258">
        <v>18656.61</v>
      </c>
      <c r="U555" s="258">
        <v>0</v>
      </c>
      <c r="V555" s="258">
        <v>0</v>
      </c>
      <c r="W555" s="258">
        <v>0</v>
      </c>
      <c r="X555" s="258">
        <v>78083.05</v>
      </c>
      <c r="Y555" s="258">
        <v>3231.88</v>
      </c>
      <c r="Z555" s="258">
        <v>3541.35</v>
      </c>
      <c r="AA555" s="258">
        <v>6248.17</v>
      </c>
      <c r="AB555" s="258">
        <v>0.03</v>
      </c>
      <c r="AC555" s="258">
        <v>0</v>
      </c>
      <c r="AD555" s="258">
        <v>0</v>
      </c>
      <c r="AE555" s="258">
        <v>0</v>
      </c>
      <c r="AF555" s="258">
        <v>1155.3</v>
      </c>
      <c r="AG555" s="258">
        <v>70227.530000000013</v>
      </c>
      <c r="AH555" s="258">
        <v>115.42999999999999</v>
      </c>
      <c r="AI555" s="258">
        <v>70341.64</v>
      </c>
      <c r="AJ555" s="258">
        <v>106.07</v>
      </c>
      <c r="AK555" s="258">
        <v>0</v>
      </c>
      <c r="AL555" s="258">
        <v>140199.44</v>
      </c>
      <c r="AM555" s="258">
        <v>2.9931218540144719</v>
      </c>
      <c r="AN555" s="258">
        <v>24045.08</v>
      </c>
      <c r="AO555" s="258">
        <v>0</v>
      </c>
      <c r="AP555" s="258">
        <v>103282.68999999999</v>
      </c>
      <c r="AQ555" s="258">
        <v>2344.7600000000002</v>
      </c>
      <c r="AR555" s="365"/>
      <c r="AS555" s="259">
        <v>44561</v>
      </c>
      <c r="AT555" s="260" t="s">
        <v>11</v>
      </c>
      <c r="AU555" s="261" t="s">
        <v>292</v>
      </c>
      <c r="AV555" s="261">
        <v>2021</v>
      </c>
      <c r="AW555" s="266" t="s">
        <v>198</v>
      </c>
      <c r="AX555" s="380">
        <v>4.6100000000000003</v>
      </c>
      <c r="AY555" s="380">
        <v>4.59</v>
      </c>
    </row>
    <row r="556" spans="1:51" x14ac:dyDescent="0.25">
      <c r="A556" s="256">
        <v>100</v>
      </c>
      <c r="B556" s="257" t="s">
        <v>79</v>
      </c>
      <c r="C556" s="258">
        <v>40615247.669999994</v>
      </c>
      <c r="D556" s="258">
        <v>10677407.09</v>
      </c>
      <c r="E556" s="258">
        <v>938281.84</v>
      </c>
      <c r="F556" s="258">
        <v>7297036.9300000006</v>
      </c>
      <c r="G556" s="258">
        <v>8351548.9199999999</v>
      </c>
      <c r="H556" s="258">
        <v>164604.63</v>
      </c>
      <c r="I556" s="258">
        <v>10897414.16</v>
      </c>
      <c r="J556" s="258">
        <v>13909366.380000001</v>
      </c>
      <c r="K556" s="258">
        <v>5937023.6699999999</v>
      </c>
      <c r="L556" s="258">
        <v>4998741.83</v>
      </c>
      <c r="M556" s="258">
        <v>14876646.439999999</v>
      </c>
      <c r="N556" s="258">
        <v>5118373.8499999996</v>
      </c>
      <c r="O556" s="258">
        <v>25490941.23</v>
      </c>
      <c r="P556" s="258">
        <v>-11201686.5</v>
      </c>
      <c r="Q556" s="258">
        <v>11354003.810000002</v>
      </c>
      <c r="R556" s="258">
        <v>152317.31000000238</v>
      </c>
      <c r="S556" s="258">
        <v>12287.320000000298</v>
      </c>
      <c r="T556" s="258">
        <v>904.08</v>
      </c>
      <c r="U556" s="258">
        <v>0</v>
      </c>
      <c r="V556" s="258">
        <v>0</v>
      </c>
      <c r="W556" s="258">
        <v>0</v>
      </c>
      <c r="X556" s="258">
        <v>5571974.3300000001</v>
      </c>
      <c r="Y556" s="258">
        <v>155034.17000000001</v>
      </c>
      <c r="Z556" s="258">
        <v>916231.31</v>
      </c>
      <c r="AA556" s="258">
        <v>1102655.8700000001</v>
      </c>
      <c r="AB556" s="258">
        <v>45288.34</v>
      </c>
      <c r="AC556" s="258">
        <v>0</v>
      </c>
      <c r="AD556" s="258">
        <v>0</v>
      </c>
      <c r="AE556" s="258">
        <v>0</v>
      </c>
      <c r="AF556" s="258">
        <v>3341381.4</v>
      </c>
      <c r="AG556" s="258">
        <v>19875388.27</v>
      </c>
      <c r="AH556" s="258">
        <v>6056655.6900000004</v>
      </c>
      <c r="AI556" s="258">
        <v>25930951.890000001</v>
      </c>
      <c r="AJ556" s="258">
        <v>440010.66</v>
      </c>
      <c r="AK556" s="258">
        <v>0</v>
      </c>
      <c r="AL556" s="258">
        <v>4960390.49</v>
      </c>
      <c r="AM556" s="258">
        <v>1.8355012150389489</v>
      </c>
      <c r="AN556" s="258">
        <v>4498726.05</v>
      </c>
      <c r="AO556" s="258">
        <v>2798310.88</v>
      </c>
      <c r="AP556" s="258">
        <v>21119672.399999995</v>
      </c>
      <c r="AQ556" s="258">
        <v>16672773.050000003</v>
      </c>
      <c r="AR556" s="365"/>
      <c r="AS556" s="259">
        <v>44561</v>
      </c>
      <c r="AT556" s="260" t="s">
        <v>11</v>
      </c>
      <c r="AU556" s="261" t="s">
        <v>292</v>
      </c>
      <c r="AV556" s="261">
        <v>2021</v>
      </c>
      <c r="AW556" s="266" t="s">
        <v>151</v>
      </c>
      <c r="AX556" s="380">
        <v>4.6100000000000003</v>
      </c>
      <c r="AY556" s="380">
        <v>4.59</v>
      </c>
    </row>
    <row r="557" spans="1:51" x14ac:dyDescent="0.25">
      <c r="A557" s="256">
        <v>12</v>
      </c>
      <c r="B557" s="257" t="s">
        <v>81</v>
      </c>
      <c r="C557" s="258">
        <v>93241258.25</v>
      </c>
      <c r="D557" s="258">
        <v>52167926.670000002</v>
      </c>
      <c r="E557" s="258">
        <v>9937431.2600000016</v>
      </c>
      <c r="F557" s="258">
        <v>13457161.469999999</v>
      </c>
      <c r="G557" s="258">
        <v>30654623.329999998</v>
      </c>
      <c r="H557" s="258">
        <v>463829.68</v>
      </c>
      <c r="I557" s="258">
        <v>69242185.519999996</v>
      </c>
      <c r="J557" s="258">
        <v>140502689.72</v>
      </c>
      <c r="K557" s="258">
        <v>36132239.979999997</v>
      </c>
      <c r="L557" s="258">
        <v>26102821.479999997</v>
      </c>
      <c r="M557" s="258">
        <v>5758160.3200000003</v>
      </c>
      <c r="N557" s="258">
        <v>2125112.63</v>
      </c>
      <c r="O557" s="258">
        <v>38122992.050000004</v>
      </c>
      <c r="P557" s="258">
        <v>-41161445.269999988</v>
      </c>
      <c r="Q557" s="258">
        <v>-13891090.899999999</v>
      </c>
      <c r="R557" s="258">
        <v>-55052536.169999987</v>
      </c>
      <c r="S557" s="258">
        <v>55516365.870000005</v>
      </c>
      <c r="T557" s="258">
        <v>1789728.2</v>
      </c>
      <c r="U557" s="258">
        <v>0</v>
      </c>
      <c r="V557" s="258">
        <v>0</v>
      </c>
      <c r="W557" s="258">
        <v>0</v>
      </c>
      <c r="X557" s="258">
        <v>175704177.86000001</v>
      </c>
      <c r="Y557" s="258">
        <v>625604.56000000006</v>
      </c>
      <c r="Z557" s="258">
        <v>2244753.4700000002</v>
      </c>
      <c r="AA557" s="258">
        <v>1663889.53</v>
      </c>
      <c r="AB557" s="258">
        <v>103936091.44</v>
      </c>
      <c r="AC557" s="258">
        <v>0</v>
      </c>
      <c r="AD557" s="258">
        <v>0</v>
      </c>
      <c r="AE557" s="258">
        <v>0</v>
      </c>
      <c r="AF557" s="258">
        <v>13507201.189999999</v>
      </c>
      <c r="AG557" s="258">
        <v>31860981.800000001</v>
      </c>
      <c r="AH557" s="258">
        <v>12062543.889999999</v>
      </c>
      <c r="AI557" s="258">
        <v>43869072.789999999</v>
      </c>
      <c r="AJ557" s="258">
        <v>5746570.8499999996</v>
      </c>
      <c r="AK557" s="258">
        <v>490.11</v>
      </c>
      <c r="AL557" s="258">
        <v>33109945.539999999</v>
      </c>
      <c r="AM557" s="258">
        <v>1.9163546339315551</v>
      </c>
      <c r="AN557" s="258">
        <v>8593671.870000001</v>
      </c>
      <c r="AO557" s="258">
        <v>4863489.5999999996</v>
      </c>
      <c r="AP557" s="258">
        <v>65543463.240000017</v>
      </c>
      <c r="AQ557" s="258">
        <v>62593123.710000008</v>
      </c>
      <c r="AR557" s="365"/>
      <c r="AS557" s="259">
        <v>44561</v>
      </c>
      <c r="AT557" s="260" t="s">
        <v>11</v>
      </c>
      <c r="AU557" s="261" t="s">
        <v>292</v>
      </c>
      <c r="AV557" s="261">
        <v>2021</v>
      </c>
      <c r="AW557" s="266" t="s">
        <v>152</v>
      </c>
      <c r="AX557" s="380">
        <v>4.6100000000000003</v>
      </c>
      <c r="AY557" s="380">
        <v>4.59</v>
      </c>
    </row>
    <row r="558" spans="1:51" x14ac:dyDescent="0.25">
      <c r="A558" s="256">
        <v>74</v>
      </c>
      <c r="B558" s="257" t="s">
        <v>82</v>
      </c>
      <c r="C558" s="258">
        <v>478587775.11999995</v>
      </c>
      <c r="D558" s="258">
        <v>384639559.26999998</v>
      </c>
      <c r="E558" s="258">
        <v>4573521.32</v>
      </c>
      <c r="F558" s="258">
        <v>59952259.539999999</v>
      </c>
      <c r="G558" s="258">
        <v>58920860.590000004</v>
      </c>
      <c r="H558" s="258">
        <v>1274050.05</v>
      </c>
      <c r="I558" s="258">
        <v>146099720.69999999</v>
      </c>
      <c r="J558" s="258">
        <v>59339454.68</v>
      </c>
      <c r="K558" s="258">
        <v>33693814.810000002</v>
      </c>
      <c r="L558" s="258">
        <v>12003832.08</v>
      </c>
      <c r="M558" s="258">
        <v>114000453.81999999</v>
      </c>
      <c r="N558" s="258">
        <v>116902472.73</v>
      </c>
      <c r="O558" s="258">
        <v>220876044.24000001</v>
      </c>
      <c r="P558" s="258">
        <v>-245800948.5200001</v>
      </c>
      <c r="Q558" s="258">
        <v>215483079.90999988</v>
      </c>
      <c r="R558" s="258">
        <v>-30317868.610000223</v>
      </c>
      <c r="S558" s="258">
        <v>31591919.569999993</v>
      </c>
      <c r="T558" s="258">
        <v>853773.2</v>
      </c>
      <c r="U558" s="258">
        <v>0</v>
      </c>
      <c r="V558" s="258">
        <v>0</v>
      </c>
      <c r="W558" s="258">
        <v>2944590</v>
      </c>
      <c r="X558" s="258">
        <v>199430254.16999999</v>
      </c>
      <c r="Y558" s="258">
        <v>859420.73</v>
      </c>
      <c r="Z558" s="258">
        <v>5196197.53</v>
      </c>
      <c r="AA558" s="258">
        <v>75046290.560000002</v>
      </c>
      <c r="AB558" s="258">
        <v>128593.09</v>
      </c>
      <c r="AC558" s="258">
        <v>0</v>
      </c>
      <c r="AD558" s="258">
        <v>1.41</v>
      </c>
      <c r="AE558" s="258">
        <v>2950350.14</v>
      </c>
      <c r="AF558" s="258">
        <v>87455844.340000004</v>
      </c>
      <c r="AG558" s="258">
        <v>126004285.89999999</v>
      </c>
      <c r="AH558" s="258">
        <v>121475994.05</v>
      </c>
      <c r="AI558" s="258">
        <v>247282421.87</v>
      </c>
      <c r="AJ558" s="258">
        <v>26406382</v>
      </c>
      <c r="AK558" s="258">
        <v>4.37</v>
      </c>
      <c r="AL558" s="258">
        <v>112405905.88999999</v>
      </c>
      <c r="AM558" s="258">
        <v>4.3360991186025926</v>
      </c>
      <c r="AN558" s="258">
        <v>46934051.539999999</v>
      </c>
      <c r="AO558" s="258">
        <v>13018208</v>
      </c>
      <c r="AP558" s="258">
        <v>373763387.25000006</v>
      </c>
      <c r="AQ558" s="258">
        <v>500691215.63999999</v>
      </c>
      <c r="AR558" s="365"/>
      <c r="AS558" s="259">
        <v>44561</v>
      </c>
      <c r="AT558" s="260" t="s">
        <v>11</v>
      </c>
      <c r="AU558" s="261" t="s">
        <v>292</v>
      </c>
      <c r="AV558" s="261">
        <v>2021</v>
      </c>
      <c r="AW558" s="266" t="s">
        <v>148</v>
      </c>
      <c r="AX558" s="380">
        <v>4.6100000000000003</v>
      </c>
      <c r="AY558" s="380">
        <v>4.59</v>
      </c>
    </row>
    <row r="559" spans="1:51" x14ac:dyDescent="0.25">
      <c r="A559" s="256">
        <v>71</v>
      </c>
      <c r="B559" s="257" t="s">
        <v>83</v>
      </c>
      <c r="C559" s="258">
        <v>53644354.170000002</v>
      </c>
      <c r="D559" s="258">
        <v>19430972.920000002</v>
      </c>
      <c r="E559" s="258">
        <v>10944135.48</v>
      </c>
      <c r="F559" s="258">
        <v>813.17000000000007</v>
      </c>
      <c r="G559" s="258">
        <v>4510914.74</v>
      </c>
      <c r="H559" s="258">
        <v>-12426655.140000001</v>
      </c>
      <c r="I559" s="258">
        <v>23249480.010000002</v>
      </c>
      <c r="J559" s="258">
        <v>1072579.23</v>
      </c>
      <c r="K559" s="258">
        <v>11179865.51</v>
      </c>
      <c r="L559" s="258">
        <v>235730.03999999998</v>
      </c>
      <c r="M559" s="258">
        <v>4136279.31</v>
      </c>
      <c r="N559" s="258">
        <v>2504021.63</v>
      </c>
      <c r="O559" s="258">
        <v>16111680.09</v>
      </c>
      <c r="P559" s="258">
        <v>13589973.250000002</v>
      </c>
      <c r="Q559" s="258">
        <v>-26922185.27</v>
      </c>
      <c r="R559" s="258">
        <v>-13332212.019999998</v>
      </c>
      <c r="S559" s="258">
        <v>905556.8899999999</v>
      </c>
      <c r="T559" s="258">
        <v>0</v>
      </c>
      <c r="U559" s="258">
        <v>0</v>
      </c>
      <c r="V559" s="258">
        <v>0</v>
      </c>
      <c r="W559" s="258">
        <v>1964828.82</v>
      </c>
      <c r="X559" s="258">
        <v>144332.41</v>
      </c>
      <c r="Y559" s="258">
        <v>91004.17</v>
      </c>
      <c r="Z559" s="258">
        <v>48220.94</v>
      </c>
      <c r="AA559" s="258">
        <v>1015887.74</v>
      </c>
      <c r="AB559" s="258">
        <v>27694.65</v>
      </c>
      <c r="AC559" s="258">
        <v>0</v>
      </c>
      <c r="AD559" s="258">
        <v>0</v>
      </c>
      <c r="AE559" s="258">
        <v>0</v>
      </c>
      <c r="AF559" s="258">
        <v>20796.849999999999</v>
      </c>
      <c r="AG559" s="258">
        <v>4372009.3400000008</v>
      </c>
      <c r="AH559" s="258">
        <v>13448157.109999999</v>
      </c>
      <c r="AI559" s="258">
        <v>17820141.469999999</v>
      </c>
      <c r="AJ559" s="258">
        <v>1708461.38</v>
      </c>
      <c r="AK559" s="258">
        <v>0</v>
      </c>
      <c r="AL559" s="258">
        <v>12069614.500000002</v>
      </c>
      <c r="AM559" s="258">
        <v>2.0795849457405504</v>
      </c>
      <c r="AN559" s="258">
        <v>795.24</v>
      </c>
      <c r="AO559" s="258">
        <v>17.93</v>
      </c>
      <c r="AP559" s="258">
        <v>50975907.840000004</v>
      </c>
      <c r="AQ559" s="258">
        <v>32874206.699999999</v>
      </c>
      <c r="AR559" s="365"/>
      <c r="AS559" s="259">
        <v>44561</v>
      </c>
      <c r="AT559" s="260" t="s">
        <v>11</v>
      </c>
      <c r="AU559" s="261" t="s">
        <v>293</v>
      </c>
      <c r="AV559" s="261">
        <v>2021</v>
      </c>
      <c r="AW559" s="266" t="s">
        <v>161</v>
      </c>
      <c r="AX559" s="380">
        <v>4.6100000000000003</v>
      </c>
      <c r="AY559" s="380">
        <v>4.59</v>
      </c>
    </row>
    <row r="560" spans="1:51" x14ac:dyDescent="0.25">
      <c r="A560" s="256">
        <v>91</v>
      </c>
      <c r="B560" s="257" t="s">
        <v>106</v>
      </c>
      <c r="C560" s="258">
        <v>1907146.16</v>
      </c>
      <c r="D560" s="258">
        <v>25958.97</v>
      </c>
      <c r="E560" s="258">
        <v>612.17000000000007</v>
      </c>
      <c r="F560" s="258">
        <v>25430.649999999998</v>
      </c>
      <c r="G560" s="258">
        <v>3815297.26</v>
      </c>
      <c r="H560" s="258">
        <v>-6027088.8399999999</v>
      </c>
      <c r="I560" s="258">
        <v>63514048.380000003</v>
      </c>
      <c r="J560" s="258">
        <v>12117963.890000001</v>
      </c>
      <c r="K560" s="258">
        <v>264281.18</v>
      </c>
      <c r="L560" s="258">
        <v>263222.67</v>
      </c>
      <c r="M560" s="258">
        <v>33941.51</v>
      </c>
      <c r="N560" s="258">
        <v>1750781.12</v>
      </c>
      <c r="O560" s="258">
        <v>1690306.31</v>
      </c>
      <c r="P560" s="258">
        <v>-3649847.03</v>
      </c>
      <c r="Q560" s="258">
        <v>1531187.8699999999</v>
      </c>
      <c r="R560" s="258">
        <v>-2118659.16</v>
      </c>
      <c r="S560" s="258">
        <v>-3908429.75</v>
      </c>
      <c r="T560" s="258">
        <v>81150.2</v>
      </c>
      <c r="U560" s="258">
        <v>0</v>
      </c>
      <c r="V560" s="258">
        <v>0</v>
      </c>
      <c r="W560" s="258">
        <v>2358558.16</v>
      </c>
      <c r="X560" s="258">
        <v>510954.13</v>
      </c>
      <c r="Y560" s="258">
        <v>27479.78</v>
      </c>
      <c r="Z560" s="258">
        <v>621762.03</v>
      </c>
      <c r="AA560" s="258">
        <v>1377017.56</v>
      </c>
      <c r="AB560" s="258">
        <v>3037361.7</v>
      </c>
      <c r="AC560" s="258">
        <v>0</v>
      </c>
      <c r="AD560" s="258">
        <v>0</v>
      </c>
      <c r="AE560" s="258">
        <v>0</v>
      </c>
      <c r="AF560" s="258">
        <v>1795471.17</v>
      </c>
      <c r="AG560" s="258">
        <v>297164.18000000005</v>
      </c>
      <c r="AH560" s="258">
        <v>1751393.29</v>
      </c>
      <c r="AI560" s="258">
        <v>2048526.21</v>
      </c>
      <c r="AJ560" s="258">
        <v>358219.89999999997</v>
      </c>
      <c r="AK560" s="258">
        <v>0</v>
      </c>
      <c r="AL560" s="258">
        <v>63249767.200000003</v>
      </c>
      <c r="AM560" s="258">
        <v>240.32754954401219</v>
      </c>
      <c r="AN560" s="258">
        <v>25430.649999999998</v>
      </c>
      <c r="AO560" s="258">
        <v>0</v>
      </c>
      <c r="AP560" s="258">
        <v>1611932.0499999998</v>
      </c>
      <c r="AQ560" s="258">
        <v>1421051.17</v>
      </c>
      <c r="AR560" s="365"/>
      <c r="AS560" s="259">
        <v>44561</v>
      </c>
      <c r="AT560" s="260" t="s">
        <v>11</v>
      </c>
      <c r="AU560" s="261" t="s">
        <v>293</v>
      </c>
      <c r="AV560" s="261">
        <v>2021</v>
      </c>
      <c r="AW560" s="266" t="s">
        <v>192</v>
      </c>
      <c r="AX560" s="380">
        <v>4.6100000000000003</v>
      </c>
      <c r="AY560" s="380">
        <v>4.59</v>
      </c>
    </row>
    <row r="561" spans="1:51" x14ac:dyDescent="0.25">
      <c r="A561" s="256">
        <v>73</v>
      </c>
      <c r="B561" s="257" t="s">
        <v>84</v>
      </c>
      <c r="C561" s="258">
        <v>0</v>
      </c>
      <c r="D561" s="258">
        <v>-57636</v>
      </c>
      <c r="E561" s="258">
        <v>0</v>
      </c>
      <c r="F561" s="258">
        <v>0</v>
      </c>
      <c r="G561" s="258">
        <v>574983.12</v>
      </c>
      <c r="H561" s="258">
        <v>-1206014.21</v>
      </c>
      <c r="I561" s="258">
        <v>33014</v>
      </c>
      <c r="J561" s="258">
        <v>74828.61</v>
      </c>
      <c r="K561" s="258">
        <v>0</v>
      </c>
      <c r="L561" s="258">
        <v>0</v>
      </c>
      <c r="M561" s="258">
        <v>0</v>
      </c>
      <c r="N561" s="258">
        <v>0.01</v>
      </c>
      <c r="O561" s="258">
        <v>-1427.86</v>
      </c>
      <c r="P561" s="258">
        <v>-515919.26</v>
      </c>
      <c r="Q561" s="258">
        <v>-20584.870000000003</v>
      </c>
      <c r="R561" s="258">
        <v>-536504.13</v>
      </c>
      <c r="S561" s="258">
        <v>-669510.08000000007</v>
      </c>
      <c r="T561" s="258">
        <v>18090.23</v>
      </c>
      <c r="U561" s="258">
        <v>0</v>
      </c>
      <c r="V561" s="258">
        <v>0</v>
      </c>
      <c r="W561" s="258">
        <v>0</v>
      </c>
      <c r="X561" s="258">
        <v>1035.21</v>
      </c>
      <c r="Y561" s="258">
        <v>11734.35</v>
      </c>
      <c r="Z561" s="258">
        <v>47.4</v>
      </c>
      <c r="AA561" s="258">
        <v>199.42</v>
      </c>
      <c r="AB561" s="258">
        <v>11.78</v>
      </c>
      <c r="AC561" s="258">
        <v>0</v>
      </c>
      <c r="AD561" s="258">
        <v>0</v>
      </c>
      <c r="AE561" s="258">
        <v>0</v>
      </c>
      <c r="AF561" s="258">
        <v>676642.57</v>
      </c>
      <c r="AG561" s="258">
        <v>0</v>
      </c>
      <c r="AH561" s="258">
        <v>0.01</v>
      </c>
      <c r="AI561" s="258">
        <v>0.01</v>
      </c>
      <c r="AJ561" s="258">
        <v>1427.87</v>
      </c>
      <c r="AK561" s="258">
        <v>0</v>
      </c>
      <c r="AL561" s="258">
        <v>33014</v>
      </c>
      <c r="AM561" s="256"/>
      <c r="AN561" s="258">
        <v>0</v>
      </c>
      <c r="AO561" s="258">
        <v>0</v>
      </c>
      <c r="AP561" s="258">
        <v>1427.87</v>
      </c>
      <c r="AQ561" s="258">
        <v>-57635.99</v>
      </c>
      <c r="AR561" s="365"/>
      <c r="AS561" s="259">
        <v>44561</v>
      </c>
      <c r="AT561" s="260" t="s">
        <v>11</v>
      </c>
      <c r="AU561" s="261" t="s">
        <v>293</v>
      </c>
      <c r="AV561" s="261">
        <v>2021</v>
      </c>
      <c r="AW561" s="266" t="s">
        <v>190</v>
      </c>
      <c r="AX561" s="380">
        <v>4.6100000000000003</v>
      </c>
      <c r="AY561" s="380">
        <v>4.59</v>
      </c>
    </row>
    <row r="562" spans="1:51" x14ac:dyDescent="0.25">
      <c r="A562" s="256">
        <v>46</v>
      </c>
      <c r="B562" s="257" t="s">
        <v>85</v>
      </c>
      <c r="C562" s="258">
        <v>4147638.31</v>
      </c>
      <c r="D562" s="258">
        <v>1773304.05</v>
      </c>
      <c r="E562" s="258">
        <v>363944</v>
      </c>
      <c r="F562" s="258">
        <v>777819.63</v>
      </c>
      <c r="G562" s="258">
        <v>1277675.92</v>
      </c>
      <c r="H562" s="258">
        <v>125148.24</v>
      </c>
      <c r="I562" s="258">
        <v>40986440.130000003</v>
      </c>
      <c r="J562" s="258">
        <v>4180920.72</v>
      </c>
      <c r="K562" s="258">
        <v>2392358.0099999998</v>
      </c>
      <c r="L562" s="258">
        <v>2028412.64</v>
      </c>
      <c r="M562" s="258">
        <v>71940</v>
      </c>
      <c r="N562" s="258">
        <v>0</v>
      </c>
      <c r="O562" s="258">
        <v>2106861.81</v>
      </c>
      <c r="P562" s="258">
        <v>-1788023.1000000006</v>
      </c>
      <c r="Q562" s="258">
        <v>-60316.479999999989</v>
      </c>
      <c r="R562" s="258">
        <v>-1848339.5800000005</v>
      </c>
      <c r="S562" s="258">
        <v>1973487.8199999998</v>
      </c>
      <c r="T562" s="258">
        <v>621938.28</v>
      </c>
      <c r="U562" s="258">
        <v>0</v>
      </c>
      <c r="V562" s="258">
        <v>0</v>
      </c>
      <c r="W562" s="258">
        <v>0</v>
      </c>
      <c r="X562" s="258">
        <v>1535952.98</v>
      </c>
      <c r="Y562" s="258">
        <v>26075.02</v>
      </c>
      <c r="Z562" s="258">
        <v>23800.6</v>
      </c>
      <c r="AA562" s="258">
        <v>128047.22</v>
      </c>
      <c r="AB562" s="258">
        <v>6480.54</v>
      </c>
      <c r="AC562" s="258">
        <v>0</v>
      </c>
      <c r="AD562" s="258">
        <v>0</v>
      </c>
      <c r="AE562" s="258">
        <v>0</v>
      </c>
      <c r="AF562" s="258">
        <v>0.06</v>
      </c>
      <c r="AG562" s="258">
        <v>2100352.64</v>
      </c>
      <c r="AH562" s="258">
        <v>363944</v>
      </c>
      <c r="AI562" s="258">
        <v>2463743.66</v>
      </c>
      <c r="AJ562" s="258">
        <v>356881.85</v>
      </c>
      <c r="AK562" s="258">
        <v>0</v>
      </c>
      <c r="AL562" s="258">
        <v>38594082.120000005</v>
      </c>
      <c r="AM562" s="258">
        <v>17.132235208391744</v>
      </c>
      <c r="AN562" s="258">
        <v>531921.80000000005</v>
      </c>
      <c r="AO562" s="258">
        <v>245897.83000000002</v>
      </c>
      <c r="AP562" s="258">
        <v>2283046.4400000004</v>
      </c>
      <c r="AQ562" s="258">
        <v>2015573.9899999998</v>
      </c>
      <c r="AR562" s="365"/>
      <c r="AS562" s="259">
        <v>44561</v>
      </c>
      <c r="AT562" s="260" t="s">
        <v>11</v>
      </c>
      <c r="AU562" s="261" t="s">
        <v>292</v>
      </c>
      <c r="AV562" s="261">
        <v>2021</v>
      </c>
      <c r="AW562" s="266" t="s">
        <v>176</v>
      </c>
      <c r="AX562" s="380">
        <v>4.6100000000000003</v>
      </c>
      <c r="AY562" s="380">
        <v>4.59</v>
      </c>
    </row>
    <row r="563" spans="1:51" x14ac:dyDescent="0.25">
      <c r="A563" s="262">
        <v>51</v>
      </c>
      <c r="B563" s="263" t="s">
        <v>86</v>
      </c>
      <c r="C563" s="264">
        <v>3906643.71</v>
      </c>
      <c r="D563" s="264">
        <v>731095.91999999993</v>
      </c>
      <c r="E563" s="264">
        <v>2270493.0700000003</v>
      </c>
      <c r="F563" s="264">
        <v>607662.27</v>
      </c>
      <c r="G563" s="264">
        <v>3387114.55</v>
      </c>
      <c r="H563" s="264">
        <v>967032.81</v>
      </c>
      <c r="I563" s="264">
        <v>10124293.99</v>
      </c>
      <c r="J563" s="264">
        <v>24194779.82</v>
      </c>
      <c r="K563" s="264">
        <v>3361690.9</v>
      </c>
      <c r="L563" s="264">
        <v>1091197.83</v>
      </c>
      <c r="M563" s="264">
        <v>40438.01</v>
      </c>
      <c r="N563" s="264">
        <v>0.01</v>
      </c>
      <c r="O563" s="264">
        <v>2693811.7800000003</v>
      </c>
      <c r="P563" s="264">
        <v>-3513040.8100000005</v>
      </c>
      <c r="Q563" s="264">
        <v>-158298.93</v>
      </c>
      <c r="R563" s="264">
        <v>-3671339.7400000007</v>
      </c>
      <c r="S563" s="264">
        <v>4638372.5800000019</v>
      </c>
      <c r="T563" s="264">
        <v>48385.32</v>
      </c>
      <c r="U563" s="264">
        <v>0</v>
      </c>
      <c r="V563" s="264">
        <v>0</v>
      </c>
      <c r="W563" s="264">
        <v>0</v>
      </c>
      <c r="X563" s="264">
        <v>22475070.84</v>
      </c>
      <c r="Y563" s="264">
        <v>52022.12</v>
      </c>
      <c r="Z563" s="264">
        <v>229929.59</v>
      </c>
      <c r="AA563" s="264">
        <v>1424033.39</v>
      </c>
      <c r="AB563" s="264">
        <v>8315.2900000000009</v>
      </c>
      <c r="AC563" s="264">
        <v>0</v>
      </c>
      <c r="AD563" s="264">
        <v>0</v>
      </c>
      <c r="AE563" s="264">
        <v>0</v>
      </c>
      <c r="AF563" s="264">
        <v>16170783.189999999</v>
      </c>
      <c r="AG563" s="264">
        <v>1131635.8400000001</v>
      </c>
      <c r="AH563" s="264">
        <v>2270493.08</v>
      </c>
      <c r="AI563" s="264">
        <v>3401999.92</v>
      </c>
      <c r="AJ563" s="264">
        <v>708188.14</v>
      </c>
      <c r="AK563" s="264">
        <v>0</v>
      </c>
      <c r="AL563" s="264">
        <v>6762603.0899999999</v>
      </c>
      <c r="AM563" s="264">
        <v>3.0116671315616794</v>
      </c>
      <c r="AN563" s="264">
        <v>352297.88</v>
      </c>
      <c r="AO563" s="264">
        <v>255364.38999999998</v>
      </c>
      <c r="AP563" s="264">
        <v>2988814.6500000004</v>
      </c>
      <c r="AQ563" s="264">
        <v>2507078.64</v>
      </c>
      <c r="AR563" s="366"/>
      <c r="AS563" s="259">
        <v>44561</v>
      </c>
      <c r="AT563" s="265" t="s">
        <v>11</v>
      </c>
      <c r="AU563" s="261" t="s">
        <v>292</v>
      </c>
      <c r="AV563" s="261">
        <v>2021</v>
      </c>
      <c r="AW563" s="266" t="s">
        <v>179</v>
      </c>
      <c r="AX563" s="380">
        <v>4.6100000000000003</v>
      </c>
      <c r="AY563" s="380">
        <v>4.59</v>
      </c>
    </row>
    <row r="564" spans="1:51" x14ac:dyDescent="0.25">
      <c r="A564" s="256">
        <v>117</v>
      </c>
      <c r="B564" s="257" t="s">
        <v>87</v>
      </c>
      <c r="C564" s="258">
        <v>126398140.36</v>
      </c>
      <c r="D564" s="258">
        <v>42890409.600000001</v>
      </c>
      <c r="E564" s="258">
        <v>5405777.5299999993</v>
      </c>
      <c r="F564" s="258">
        <v>9924329.25</v>
      </c>
      <c r="G564" s="258">
        <v>25229513.899999999</v>
      </c>
      <c r="H564" s="258">
        <v>35460.26</v>
      </c>
      <c r="I564" s="258">
        <v>55371675.649999999</v>
      </c>
      <c r="J564" s="258">
        <v>5030380.07</v>
      </c>
      <c r="K564" s="258">
        <v>9217272.9600000009</v>
      </c>
      <c r="L564" s="258">
        <v>3811495.43</v>
      </c>
      <c r="M564" s="258">
        <v>57553126.57</v>
      </c>
      <c r="N564" s="258">
        <v>18425794.010000002</v>
      </c>
      <c r="O564" s="258">
        <v>76922228.719999999</v>
      </c>
      <c r="P564" s="258">
        <v>-28568341.110000003</v>
      </c>
      <c r="Q564" s="258">
        <v>32313051.620000016</v>
      </c>
      <c r="R564" s="258">
        <v>3744710.5100000128</v>
      </c>
      <c r="S564" s="258">
        <v>-3709250.25</v>
      </c>
      <c r="T564" s="258">
        <v>5043.62</v>
      </c>
      <c r="U564" s="258">
        <v>0</v>
      </c>
      <c r="V564" s="258">
        <v>0</v>
      </c>
      <c r="W564" s="258">
        <v>101642.21</v>
      </c>
      <c r="X564" s="258">
        <v>4686342.57</v>
      </c>
      <c r="Y564" s="258">
        <v>278606.78999999998</v>
      </c>
      <c r="Z564" s="258">
        <v>2288918.73</v>
      </c>
      <c r="AA564" s="258">
        <v>2880835.34</v>
      </c>
      <c r="AB564" s="258">
        <v>85076.01</v>
      </c>
      <c r="AC564" s="258">
        <v>0</v>
      </c>
      <c r="AD564" s="258">
        <v>0</v>
      </c>
      <c r="AE564" s="258">
        <v>0</v>
      </c>
      <c r="AF564" s="258">
        <v>2968841.78</v>
      </c>
      <c r="AG564" s="258">
        <v>61364622</v>
      </c>
      <c r="AH564" s="258">
        <v>23831571.539999999</v>
      </c>
      <c r="AI564" s="258">
        <v>85195169.75</v>
      </c>
      <c r="AJ564" s="258">
        <v>8368848.5500000007</v>
      </c>
      <c r="AK564" s="258">
        <v>95907.520000000004</v>
      </c>
      <c r="AL564" s="258">
        <v>46154402.689999998</v>
      </c>
      <c r="AM564" s="258">
        <v>6.0073815639718227</v>
      </c>
      <c r="AN564" s="258">
        <v>9327254</v>
      </c>
      <c r="AO564" s="258">
        <v>597075.25</v>
      </c>
      <c r="AP564" s="258">
        <v>71192590.070000008</v>
      </c>
      <c r="AQ564" s="258">
        <v>64607088.030000001</v>
      </c>
      <c r="AR564" s="365"/>
      <c r="AS564" s="259">
        <v>44561</v>
      </c>
      <c r="AT564" s="260" t="s">
        <v>11</v>
      </c>
      <c r="AU564" s="261" t="s">
        <v>292</v>
      </c>
      <c r="AV564" s="261">
        <v>2021</v>
      </c>
      <c r="AW564" s="266" t="s">
        <v>155</v>
      </c>
      <c r="AX564" s="380">
        <v>4.6100000000000003</v>
      </c>
      <c r="AY564" s="380">
        <v>4.59</v>
      </c>
    </row>
    <row r="565" spans="1:51" x14ac:dyDescent="0.25">
      <c r="A565" s="256">
        <v>78</v>
      </c>
      <c r="B565" s="257" t="s">
        <v>88</v>
      </c>
      <c r="C565" s="258">
        <v>389850.39999999997</v>
      </c>
      <c r="D565" s="258">
        <v>-7624.1</v>
      </c>
      <c r="E565" s="258">
        <v>248.29</v>
      </c>
      <c r="F565" s="258">
        <v>58116.950000000004</v>
      </c>
      <c r="G565" s="258">
        <v>402504.52999999997</v>
      </c>
      <c r="H565" s="258">
        <v>51414.99</v>
      </c>
      <c r="I565" s="258">
        <v>9134107.2699999996</v>
      </c>
      <c r="J565" s="258">
        <v>1514879.71</v>
      </c>
      <c r="K565" s="258">
        <v>19920.48</v>
      </c>
      <c r="L565" s="258">
        <v>19672.190000000002</v>
      </c>
      <c r="M565" s="258">
        <v>181517.01</v>
      </c>
      <c r="N565" s="258">
        <v>0.2</v>
      </c>
      <c r="O565" s="258">
        <v>169431.3</v>
      </c>
      <c r="P565" s="258">
        <v>-232578.28000000003</v>
      </c>
      <c r="Q565" s="258">
        <v>-46137.040000000037</v>
      </c>
      <c r="R565" s="258">
        <v>-278715.32000000007</v>
      </c>
      <c r="S565" s="258">
        <v>330130.37</v>
      </c>
      <c r="T565" s="258">
        <v>212340.05</v>
      </c>
      <c r="U565" s="258">
        <v>34.6</v>
      </c>
      <c r="V565" s="258">
        <v>0</v>
      </c>
      <c r="W565" s="258">
        <v>0</v>
      </c>
      <c r="X565" s="258">
        <v>187438</v>
      </c>
      <c r="Y565" s="258">
        <v>7957.78</v>
      </c>
      <c r="Z565" s="258">
        <v>9860.33</v>
      </c>
      <c r="AA565" s="258">
        <v>21753.23</v>
      </c>
      <c r="AB565" s="258">
        <v>29.69</v>
      </c>
      <c r="AC565" s="258">
        <v>0</v>
      </c>
      <c r="AD565" s="258">
        <v>0</v>
      </c>
      <c r="AE565" s="258">
        <v>0</v>
      </c>
      <c r="AF565" s="258">
        <v>30081.25</v>
      </c>
      <c r="AG565" s="258">
        <v>201189.2</v>
      </c>
      <c r="AH565" s="258">
        <v>248.48999999999998</v>
      </c>
      <c r="AI565" s="258">
        <v>201426.69</v>
      </c>
      <c r="AJ565" s="258">
        <v>31995.39</v>
      </c>
      <c r="AK565" s="258">
        <v>0</v>
      </c>
      <c r="AL565" s="258">
        <v>9114186.7899999991</v>
      </c>
      <c r="AM565" s="258">
        <v>458.52847270748492</v>
      </c>
      <c r="AN565" s="258">
        <v>47790.880000000005</v>
      </c>
      <c r="AO565" s="258">
        <v>10326.07</v>
      </c>
      <c r="AP565" s="258">
        <v>220666.44999999998</v>
      </c>
      <c r="AQ565" s="258">
        <v>-7376.7500000000009</v>
      </c>
      <c r="AR565" s="365"/>
      <c r="AS565" s="259">
        <v>44561</v>
      </c>
      <c r="AT565" s="260" t="s">
        <v>11</v>
      </c>
      <c r="AU565" s="261" t="s">
        <v>292</v>
      </c>
      <c r="AV565" s="261">
        <v>2021</v>
      </c>
      <c r="AW565" s="266" t="s">
        <v>185</v>
      </c>
      <c r="AX565" s="380">
        <v>4.6100000000000003</v>
      </c>
      <c r="AY565" s="380">
        <v>4.59</v>
      </c>
    </row>
    <row r="566" spans="1:51" x14ac:dyDescent="0.25">
      <c r="A566" s="256">
        <v>80</v>
      </c>
      <c r="B566" s="257" t="s">
        <v>89</v>
      </c>
      <c r="C566" s="258">
        <v>192224974.81</v>
      </c>
      <c r="D566" s="258">
        <v>105164609.19</v>
      </c>
      <c r="E566" s="258">
        <v>4306012.3099999996</v>
      </c>
      <c r="F566" s="258">
        <v>20305059.809999999</v>
      </c>
      <c r="G566" s="258">
        <v>52380515.659999996</v>
      </c>
      <c r="H566" s="258">
        <v>40350.68</v>
      </c>
      <c r="I566" s="258">
        <v>77362615.959999993</v>
      </c>
      <c r="J566" s="258">
        <v>48052832.090000004</v>
      </c>
      <c r="K566" s="258">
        <v>10617875.93</v>
      </c>
      <c r="L566" s="258">
        <v>6311863.6200000001</v>
      </c>
      <c r="M566" s="258">
        <v>38480551.539999999</v>
      </c>
      <c r="N566" s="258">
        <v>346620287.33999997</v>
      </c>
      <c r="O566" s="258">
        <v>318724190.81999999</v>
      </c>
      <c r="P566" s="258">
        <v>-304349400.66999996</v>
      </c>
      <c r="Q566" s="258">
        <v>299789645.46000004</v>
      </c>
      <c r="R566" s="258">
        <v>-4559755.2099999189</v>
      </c>
      <c r="S566" s="258">
        <v>4600105.9399999976</v>
      </c>
      <c r="T566" s="258">
        <v>634990.39</v>
      </c>
      <c r="U566" s="258">
        <v>0</v>
      </c>
      <c r="V566" s="258">
        <v>0</v>
      </c>
      <c r="W566" s="258">
        <v>431236.76</v>
      </c>
      <c r="X566" s="258">
        <v>56798903.219999999</v>
      </c>
      <c r="Y566" s="258">
        <v>753785.02</v>
      </c>
      <c r="Z566" s="258">
        <v>4079218.29</v>
      </c>
      <c r="AA566" s="258">
        <v>28934708.75</v>
      </c>
      <c r="AB566" s="258">
        <v>642663.68999999994</v>
      </c>
      <c r="AC566" s="258">
        <v>0</v>
      </c>
      <c r="AD566" s="258">
        <v>0</v>
      </c>
      <c r="AE566" s="258">
        <v>0</v>
      </c>
      <c r="AF566" s="258">
        <v>18854648.68</v>
      </c>
      <c r="AG566" s="258">
        <v>44792415.160000004</v>
      </c>
      <c r="AH566" s="258">
        <v>350926299.65000004</v>
      </c>
      <c r="AI566" s="258">
        <v>395701009.56999999</v>
      </c>
      <c r="AJ566" s="258">
        <v>76976818.75</v>
      </c>
      <c r="AK566" s="258">
        <v>0</v>
      </c>
      <c r="AL566" s="258">
        <v>66744740.029999994</v>
      </c>
      <c r="AM566" s="258">
        <v>7.2860727013599602</v>
      </c>
      <c r="AN566" s="258">
        <v>16876608.030000001</v>
      </c>
      <c r="AO566" s="258">
        <v>3428451.7800000003</v>
      </c>
      <c r="AP566" s="258">
        <v>153095421.36000001</v>
      </c>
      <c r="AQ566" s="258">
        <v>384759246.56000006</v>
      </c>
      <c r="AR566" s="365"/>
      <c r="AS566" s="259">
        <v>44561</v>
      </c>
      <c r="AT566" s="260" t="s">
        <v>11</v>
      </c>
      <c r="AU566" s="261" t="s">
        <v>292</v>
      </c>
      <c r="AV566" s="261">
        <v>2021</v>
      </c>
      <c r="AW566" s="266" t="s">
        <v>288</v>
      </c>
      <c r="AX566" s="380">
        <v>4.6100000000000003</v>
      </c>
      <c r="AY566" s="380">
        <v>4.59</v>
      </c>
    </row>
    <row r="567" spans="1:51" x14ac:dyDescent="0.25">
      <c r="A567" s="256">
        <v>2</v>
      </c>
      <c r="B567" s="257" t="s">
        <v>90</v>
      </c>
      <c r="C567" s="258">
        <v>4221349.8100000005</v>
      </c>
      <c r="D567" s="258">
        <v>18227.36</v>
      </c>
      <c r="E567" s="258">
        <v>21775.34</v>
      </c>
      <c r="F567" s="258">
        <v>16190.19</v>
      </c>
      <c r="G567" s="258">
        <v>2606077.91</v>
      </c>
      <c r="H567" s="258">
        <v>902821.7</v>
      </c>
      <c r="I567" s="258">
        <v>6380779.8399999999</v>
      </c>
      <c r="J567" s="258">
        <v>4424304.95</v>
      </c>
      <c r="K567" s="258">
        <v>1030486.9</v>
      </c>
      <c r="L567" s="258">
        <v>1008711.5599999999</v>
      </c>
      <c r="M567" s="258">
        <v>30266.51</v>
      </c>
      <c r="N567" s="258">
        <v>3.19</v>
      </c>
      <c r="O567" s="258">
        <v>1044327.5799999998</v>
      </c>
      <c r="P567" s="258">
        <v>536526.77000000025</v>
      </c>
      <c r="Q567" s="258">
        <v>-219728.48000000004</v>
      </c>
      <c r="R567" s="258">
        <v>316798.29000000021</v>
      </c>
      <c r="S567" s="258">
        <v>586023.41</v>
      </c>
      <c r="T567" s="258">
        <v>13031.6</v>
      </c>
      <c r="U567" s="258">
        <v>0</v>
      </c>
      <c r="V567" s="258">
        <v>0</v>
      </c>
      <c r="W567" s="258">
        <v>922000.74</v>
      </c>
      <c r="X567" s="258">
        <v>31925.21</v>
      </c>
      <c r="Y567" s="258">
        <v>51586.19</v>
      </c>
      <c r="Z567" s="258">
        <v>906</v>
      </c>
      <c r="AA567" s="258">
        <v>320949.21999999997</v>
      </c>
      <c r="AB567" s="258">
        <v>17.41</v>
      </c>
      <c r="AC567" s="258">
        <v>0</v>
      </c>
      <c r="AD567" s="258">
        <v>0</v>
      </c>
      <c r="AE567" s="258">
        <v>0</v>
      </c>
      <c r="AF567" s="258">
        <v>7475.32</v>
      </c>
      <c r="AG567" s="258">
        <v>1038978.07</v>
      </c>
      <c r="AH567" s="258">
        <v>21778.53</v>
      </c>
      <c r="AI567" s="258">
        <v>1060698.71</v>
      </c>
      <c r="AJ567" s="258">
        <v>16371.130000000001</v>
      </c>
      <c r="AK567" s="258">
        <v>0</v>
      </c>
      <c r="AL567" s="258">
        <v>5350292.9399999995</v>
      </c>
      <c r="AM567" s="258">
        <v>6.1920048086006716</v>
      </c>
      <c r="AN567" s="258">
        <v>16190.19</v>
      </c>
      <c r="AO567" s="258">
        <v>0</v>
      </c>
      <c r="AP567" s="258">
        <v>3195214.5600000005</v>
      </c>
      <c r="AQ567" s="258">
        <v>36419.71</v>
      </c>
      <c r="AR567" s="365"/>
      <c r="AS567" s="259">
        <v>44561</v>
      </c>
      <c r="AT567" s="260" t="s">
        <v>11</v>
      </c>
      <c r="AU567" s="261" t="s">
        <v>292</v>
      </c>
      <c r="AV567" s="261">
        <v>2021</v>
      </c>
      <c r="AW567" s="266" t="s">
        <v>168</v>
      </c>
      <c r="AX567" s="380">
        <v>4.6100000000000003</v>
      </c>
      <c r="AY567" s="380">
        <v>4.59</v>
      </c>
    </row>
    <row r="568" spans="1:51" x14ac:dyDescent="0.25">
      <c r="A568" s="256">
        <v>115</v>
      </c>
      <c r="B568" s="257" t="s">
        <v>290</v>
      </c>
      <c r="C568" s="258">
        <v>560.36</v>
      </c>
      <c r="D568" s="258">
        <v>0</v>
      </c>
      <c r="E568" s="258">
        <v>0.01</v>
      </c>
      <c r="F568" s="258">
        <v>0</v>
      </c>
      <c r="G568" s="258">
        <v>145049.98000000001</v>
      </c>
      <c r="H568" s="258">
        <v>298025.90000000002</v>
      </c>
      <c r="I568" s="258">
        <v>984761.28</v>
      </c>
      <c r="J568" s="258">
        <v>670805.79</v>
      </c>
      <c r="K568" s="258">
        <v>310.77</v>
      </c>
      <c r="L568" s="258">
        <v>310.76</v>
      </c>
      <c r="M568" s="258">
        <v>0</v>
      </c>
      <c r="N568" s="258">
        <v>0</v>
      </c>
      <c r="O568" s="258">
        <v>296.01</v>
      </c>
      <c r="P568" s="258">
        <v>-144785.63</v>
      </c>
      <c r="Q568" s="258">
        <v>0</v>
      </c>
      <c r="R568" s="258">
        <v>-144785.63</v>
      </c>
      <c r="S568" s="258">
        <v>442811.52999999997</v>
      </c>
      <c r="T568" s="258">
        <v>84.57</v>
      </c>
      <c r="U568" s="258">
        <v>0</v>
      </c>
      <c r="V568" s="258">
        <v>0</v>
      </c>
      <c r="W568" s="258">
        <v>0</v>
      </c>
      <c r="X568" s="258">
        <v>513608.85</v>
      </c>
      <c r="Y568" s="258">
        <v>2960.2</v>
      </c>
      <c r="Z568" s="258">
        <v>2513.7199999999998</v>
      </c>
      <c r="AA568" s="258">
        <v>58531.33</v>
      </c>
      <c r="AB568" s="258">
        <v>72.27</v>
      </c>
      <c r="AC568" s="258">
        <v>0</v>
      </c>
      <c r="AD568" s="258">
        <v>0</v>
      </c>
      <c r="AE568" s="258">
        <v>2145.02</v>
      </c>
      <c r="AF568" s="258">
        <v>4659.3500000000004</v>
      </c>
      <c r="AG568" s="258">
        <v>310.76</v>
      </c>
      <c r="AH568" s="258">
        <v>0.01</v>
      </c>
      <c r="AI568" s="258">
        <v>310.39</v>
      </c>
      <c r="AJ568" s="258">
        <v>14.38</v>
      </c>
      <c r="AK568" s="258">
        <v>0</v>
      </c>
      <c r="AL568" s="258">
        <v>984450.51</v>
      </c>
      <c r="AM568" s="258">
        <v>3168.7784535186797</v>
      </c>
      <c r="AN568" s="258">
        <v>0</v>
      </c>
      <c r="AO568" s="258">
        <v>0</v>
      </c>
      <c r="AP568" s="258">
        <v>264.36</v>
      </c>
      <c r="AQ568" s="258">
        <v>0.01</v>
      </c>
      <c r="AR568" s="365"/>
      <c r="AS568" s="259">
        <v>44561</v>
      </c>
      <c r="AT568" s="260" t="s">
        <v>11</v>
      </c>
      <c r="AU568" s="261" t="s">
        <v>292</v>
      </c>
      <c r="AV568" s="261">
        <v>2021</v>
      </c>
      <c r="AW568" s="266" t="s">
        <v>291</v>
      </c>
      <c r="AX568" s="380">
        <v>4.6100000000000003</v>
      </c>
      <c r="AY568" s="380">
        <v>4.59</v>
      </c>
    </row>
    <row r="569" spans="1:51" x14ac:dyDescent="0.25">
      <c r="A569" s="256">
        <v>106</v>
      </c>
      <c r="B569" s="257" t="s">
        <v>92</v>
      </c>
      <c r="C569" s="258">
        <v>4011252.69</v>
      </c>
      <c r="D569" s="258">
        <v>23042.85</v>
      </c>
      <c r="E569" s="258">
        <v>8197.91</v>
      </c>
      <c r="F569" s="258">
        <v>762904.05999999994</v>
      </c>
      <c r="G569" s="258">
        <v>959329.54</v>
      </c>
      <c r="H569" s="258">
        <v>5064.43</v>
      </c>
      <c r="I569" s="258">
        <v>17500773.059999999</v>
      </c>
      <c r="J569" s="258">
        <v>90708.31</v>
      </c>
      <c r="K569" s="258">
        <v>605970.66</v>
      </c>
      <c r="L569" s="258">
        <v>607514.6</v>
      </c>
      <c r="M569" s="258">
        <v>1381033.2000000002</v>
      </c>
      <c r="N569" s="258">
        <v>9.01</v>
      </c>
      <c r="O569" s="258">
        <v>1922780.79</v>
      </c>
      <c r="P569" s="258">
        <v>343195.44999999925</v>
      </c>
      <c r="Q569" s="258">
        <v>-273640.77000000031</v>
      </c>
      <c r="R569" s="258">
        <v>69554.679999998945</v>
      </c>
      <c r="S569" s="258">
        <v>-64490.260000000009</v>
      </c>
      <c r="T569" s="258">
        <v>8.77</v>
      </c>
      <c r="U569" s="258">
        <v>0</v>
      </c>
      <c r="V569" s="258">
        <v>0</v>
      </c>
      <c r="W569" s="258">
        <v>0</v>
      </c>
      <c r="X569" s="258">
        <v>778983.34</v>
      </c>
      <c r="Y569" s="258">
        <v>19236.75</v>
      </c>
      <c r="Z569" s="258">
        <v>18083.009999999998</v>
      </c>
      <c r="AA569" s="258">
        <v>422718.2</v>
      </c>
      <c r="AB569" s="258">
        <v>8133.14</v>
      </c>
      <c r="AC569" s="258">
        <v>0</v>
      </c>
      <c r="AD569" s="258">
        <v>0</v>
      </c>
      <c r="AE569" s="258">
        <v>0</v>
      </c>
      <c r="AF569" s="258">
        <v>375311.27</v>
      </c>
      <c r="AG569" s="258">
        <v>1978805.9500000002</v>
      </c>
      <c r="AH569" s="258">
        <v>8206.92</v>
      </c>
      <c r="AI569" s="258">
        <v>1986958.05</v>
      </c>
      <c r="AJ569" s="258">
        <v>64177.26</v>
      </c>
      <c r="AK569" s="258">
        <v>0</v>
      </c>
      <c r="AL569" s="258">
        <v>16894802.399999999</v>
      </c>
      <c r="AM569" s="258">
        <v>28.880561742048695</v>
      </c>
      <c r="AN569" s="258">
        <v>488081.99</v>
      </c>
      <c r="AO569" s="258">
        <v>274822.07</v>
      </c>
      <c r="AP569" s="258">
        <v>2096667.4900000002</v>
      </c>
      <c r="AQ569" s="258">
        <v>31238.439999999995</v>
      </c>
      <c r="AR569" s="365"/>
      <c r="AS569" s="259">
        <v>44561</v>
      </c>
      <c r="AT569" s="260" t="s">
        <v>11</v>
      </c>
      <c r="AU569" s="261" t="s">
        <v>292</v>
      </c>
      <c r="AV569" s="261">
        <v>2021</v>
      </c>
      <c r="AW569" s="266" t="s">
        <v>172</v>
      </c>
      <c r="AX569" s="380">
        <v>4.6100000000000003</v>
      </c>
      <c r="AY569" s="380">
        <v>4.59</v>
      </c>
    </row>
    <row r="570" spans="1:51" x14ac:dyDescent="0.25">
      <c r="A570" s="256">
        <v>118</v>
      </c>
      <c r="B570" s="257" t="s">
        <v>93</v>
      </c>
      <c r="C570" s="258">
        <v>21374065.390000001</v>
      </c>
      <c r="D570" s="258">
        <v>5320847.08</v>
      </c>
      <c r="E570" s="258">
        <v>2710345.9499999997</v>
      </c>
      <c r="F570" s="258">
        <v>327143.58999999997</v>
      </c>
      <c r="G570" s="258">
        <v>5451511.46</v>
      </c>
      <c r="H570" s="258">
        <v>33211.31</v>
      </c>
      <c r="I570" s="258">
        <v>28203748.800000001</v>
      </c>
      <c r="J570" s="258">
        <v>314117.05</v>
      </c>
      <c r="K570" s="258">
        <v>5501960.0700000003</v>
      </c>
      <c r="L570" s="258">
        <v>2791614.12</v>
      </c>
      <c r="M570" s="258">
        <v>2503408.0299999998</v>
      </c>
      <c r="N570" s="258">
        <v>5399627.9400000004</v>
      </c>
      <c r="O570" s="258">
        <v>12635010.6</v>
      </c>
      <c r="P570" s="258">
        <v>-2360447.3399999975</v>
      </c>
      <c r="Q570" s="258">
        <v>2669942.56</v>
      </c>
      <c r="R570" s="258">
        <v>309495.22000000253</v>
      </c>
      <c r="S570" s="258">
        <v>-276283.90999999997</v>
      </c>
      <c r="T570" s="258">
        <v>5305.89</v>
      </c>
      <c r="U570" s="258">
        <v>0</v>
      </c>
      <c r="V570" s="258">
        <v>0</v>
      </c>
      <c r="W570" s="258">
        <v>203493.69</v>
      </c>
      <c r="X570" s="258">
        <v>245574.12</v>
      </c>
      <c r="Y570" s="258">
        <v>80909.87</v>
      </c>
      <c r="Z570" s="258">
        <v>132769.03</v>
      </c>
      <c r="AA570" s="258">
        <v>220403.71</v>
      </c>
      <c r="AB570" s="258">
        <v>19203.18</v>
      </c>
      <c r="AC570" s="258">
        <v>0</v>
      </c>
      <c r="AD570" s="258">
        <v>0</v>
      </c>
      <c r="AE570" s="258">
        <v>260987.37</v>
      </c>
      <c r="AF570" s="258">
        <v>16384.45</v>
      </c>
      <c r="AG570" s="258">
        <v>5295022.1499999994</v>
      </c>
      <c r="AH570" s="258">
        <v>8109973.8899999997</v>
      </c>
      <c r="AI570" s="258">
        <v>13404943.379999999</v>
      </c>
      <c r="AJ570" s="258">
        <v>769932.78</v>
      </c>
      <c r="AK570" s="258">
        <v>0</v>
      </c>
      <c r="AL570" s="258">
        <v>22701788.73</v>
      </c>
      <c r="AM570" s="258">
        <v>5.126127496595954</v>
      </c>
      <c r="AN570" s="258">
        <v>230328.26</v>
      </c>
      <c r="AO570" s="258">
        <v>96815.33</v>
      </c>
      <c r="AP570" s="258">
        <v>16583255.699999997</v>
      </c>
      <c r="AQ570" s="258">
        <v>13165047.989999998</v>
      </c>
      <c r="AR570" s="365"/>
      <c r="AS570" s="259">
        <v>44561</v>
      </c>
      <c r="AT570" s="260" t="s">
        <v>11</v>
      </c>
      <c r="AU570" s="261" t="s">
        <v>292</v>
      </c>
      <c r="AV570" s="261">
        <v>2021</v>
      </c>
      <c r="AW570" s="266" t="s">
        <v>162</v>
      </c>
      <c r="AX570" s="380">
        <v>4.6100000000000003</v>
      </c>
      <c r="AY570" s="380">
        <v>4.59</v>
      </c>
    </row>
    <row r="571" spans="1:51" x14ac:dyDescent="0.25">
      <c r="A571" s="256">
        <v>29</v>
      </c>
      <c r="B571" s="257" t="s">
        <v>94</v>
      </c>
      <c r="C571" s="258">
        <v>22911613.349999998</v>
      </c>
      <c r="D571" s="258">
        <v>1637242.3599999999</v>
      </c>
      <c r="E571" s="258">
        <v>157362.12</v>
      </c>
      <c r="F571" s="258">
        <v>4882126.6100000003</v>
      </c>
      <c r="G571" s="258">
        <v>4026544.93</v>
      </c>
      <c r="H571" s="258">
        <v>103803.18</v>
      </c>
      <c r="I571" s="258">
        <v>11096127.16</v>
      </c>
      <c r="J571" s="258">
        <v>9071028.9000000004</v>
      </c>
      <c r="K571" s="258">
        <v>3125362.57</v>
      </c>
      <c r="L571" s="258">
        <v>2968000.4499999997</v>
      </c>
      <c r="M571" s="258">
        <v>3682208.28</v>
      </c>
      <c r="N571" s="258">
        <v>341581.86</v>
      </c>
      <c r="O571" s="258">
        <v>6052705.9900000002</v>
      </c>
      <c r="P571" s="258">
        <v>6312993.4599999972</v>
      </c>
      <c r="Q571" s="258">
        <v>-9163772.1799999997</v>
      </c>
      <c r="R571" s="258">
        <v>-2850778.7200000025</v>
      </c>
      <c r="S571" s="258">
        <v>2954581.92</v>
      </c>
      <c r="T571" s="258">
        <v>1866242.21</v>
      </c>
      <c r="U571" s="258">
        <v>0</v>
      </c>
      <c r="V571" s="258">
        <v>0</v>
      </c>
      <c r="W571" s="258">
        <v>0</v>
      </c>
      <c r="X571" s="258">
        <v>6558762.8799999999</v>
      </c>
      <c r="Y571" s="258">
        <v>81950.62</v>
      </c>
      <c r="Z571" s="258">
        <v>144657.93</v>
      </c>
      <c r="AA571" s="258">
        <v>14877.01</v>
      </c>
      <c r="AB571" s="258">
        <v>68163.23</v>
      </c>
      <c r="AC571" s="258">
        <v>0</v>
      </c>
      <c r="AD571" s="258">
        <v>0</v>
      </c>
      <c r="AE571" s="258">
        <v>0</v>
      </c>
      <c r="AF571" s="258">
        <v>5160774.38</v>
      </c>
      <c r="AG571" s="258">
        <v>6650208.7300000004</v>
      </c>
      <c r="AH571" s="258">
        <v>498943.98</v>
      </c>
      <c r="AI571" s="258">
        <v>7141556.3799999999</v>
      </c>
      <c r="AJ571" s="258">
        <v>1088850.3899999999</v>
      </c>
      <c r="AK571" s="258">
        <v>0</v>
      </c>
      <c r="AL571" s="258">
        <v>7970764.5899999999</v>
      </c>
      <c r="AM571" s="258">
        <v>3.5503487712147268</v>
      </c>
      <c r="AN571" s="258">
        <v>3204889.8899999997</v>
      </c>
      <c r="AO571" s="258">
        <v>1677236.72</v>
      </c>
      <c r="AP571" s="258">
        <v>17047007.960000001</v>
      </c>
      <c r="AQ571" s="258">
        <v>1825342.96</v>
      </c>
      <c r="AR571" s="365"/>
      <c r="AS571" s="259">
        <v>44561</v>
      </c>
      <c r="AT571" s="260" t="s">
        <v>11</v>
      </c>
      <c r="AU571" s="261" t="s">
        <v>292</v>
      </c>
      <c r="AV571" s="261">
        <v>2021</v>
      </c>
      <c r="AW571" s="266" t="s">
        <v>156</v>
      </c>
      <c r="AX571" s="380">
        <v>4.6100000000000003</v>
      </c>
      <c r="AY571" s="380">
        <v>4.59</v>
      </c>
    </row>
    <row r="572" spans="1:51" x14ac:dyDescent="0.25">
      <c r="A572" s="256">
        <v>111</v>
      </c>
      <c r="B572" s="257" t="s">
        <v>95</v>
      </c>
      <c r="C572" s="258">
        <v>2247686.7500000005</v>
      </c>
      <c r="D572" s="258">
        <v>82296.200000000012</v>
      </c>
      <c r="E572" s="258">
        <v>462819.21</v>
      </c>
      <c r="F572" s="258">
        <v>201428.62</v>
      </c>
      <c r="G572" s="258">
        <v>937122.85</v>
      </c>
      <c r="H572" s="258">
        <v>33310.43</v>
      </c>
      <c r="I572" s="258">
        <v>5377106.1900000004</v>
      </c>
      <c r="J572" s="258">
        <v>227088.29</v>
      </c>
      <c r="K572" s="258">
        <v>1396135.02</v>
      </c>
      <c r="L572" s="258">
        <v>933315.81</v>
      </c>
      <c r="M572" s="258">
        <v>0</v>
      </c>
      <c r="N572" s="258">
        <v>0</v>
      </c>
      <c r="O572" s="258">
        <v>1128061.1299999999</v>
      </c>
      <c r="P572" s="258">
        <v>-101222.04999999981</v>
      </c>
      <c r="Q572" s="258">
        <v>-4506.24</v>
      </c>
      <c r="R572" s="258">
        <v>-105728.28999999982</v>
      </c>
      <c r="S572" s="258">
        <v>139039.1</v>
      </c>
      <c r="T572" s="258">
        <v>6263.36</v>
      </c>
      <c r="U572" s="258">
        <v>0</v>
      </c>
      <c r="V572" s="258">
        <v>0</v>
      </c>
      <c r="W572" s="258">
        <v>860.17</v>
      </c>
      <c r="X572" s="258">
        <v>222600.01</v>
      </c>
      <c r="Y572" s="258">
        <v>18874.689999999999</v>
      </c>
      <c r="Z572" s="258">
        <v>21166.84</v>
      </c>
      <c r="AA572" s="258">
        <v>33550.629999999997</v>
      </c>
      <c r="AB572" s="258">
        <v>1915.61</v>
      </c>
      <c r="AC572" s="258">
        <v>0</v>
      </c>
      <c r="AD572" s="258">
        <v>0</v>
      </c>
      <c r="AE572" s="258">
        <v>0</v>
      </c>
      <c r="AF572" s="258">
        <v>15176.67</v>
      </c>
      <c r="AG572" s="258">
        <v>933315.81</v>
      </c>
      <c r="AH572" s="258">
        <v>462819.21</v>
      </c>
      <c r="AI572" s="258">
        <v>1396108.35</v>
      </c>
      <c r="AJ572" s="258">
        <v>268047.22000000003</v>
      </c>
      <c r="AK572" s="258">
        <v>0</v>
      </c>
      <c r="AL572" s="258">
        <v>3980971.1700000004</v>
      </c>
      <c r="AM572" s="258">
        <v>3.8514227585237424</v>
      </c>
      <c r="AN572" s="258">
        <v>119086.56</v>
      </c>
      <c r="AO572" s="258">
        <v>82342.06</v>
      </c>
      <c r="AP572" s="258">
        <v>1486571.4900000002</v>
      </c>
      <c r="AQ572" s="258">
        <v>449242.06999999995</v>
      </c>
      <c r="AR572" s="365"/>
      <c r="AS572" s="259">
        <v>44561</v>
      </c>
      <c r="AT572" s="260" t="s">
        <v>11</v>
      </c>
      <c r="AU572" s="261" t="s">
        <v>292</v>
      </c>
      <c r="AV572" s="261">
        <v>2021</v>
      </c>
      <c r="AW572" s="266" t="s">
        <v>182</v>
      </c>
      <c r="AX572" s="380">
        <v>4.6100000000000003</v>
      </c>
      <c r="AY572" s="380">
        <v>4.59</v>
      </c>
    </row>
    <row r="573" spans="1:51" x14ac:dyDescent="0.25">
      <c r="A573" s="256">
        <v>83</v>
      </c>
      <c r="B573" s="257" t="s">
        <v>96</v>
      </c>
      <c r="C573" s="258">
        <v>72093657.160000011</v>
      </c>
      <c r="D573" s="258">
        <v>18325241.260000002</v>
      </c>
      <c r="E573" s="258">
        <v>8326130.3799999999</v>
      </c>
      <c r="F573" s="258">
        <v>12179666.289999999</v>
      </c>
      <c r="G573" s="258">
        <v>24929366.640000001</v>
      </c>
      <c r="H573" s="258">
        <v>-4603216.1900000004</v>
      </c>
      <c r="I573" s="258">
        <v>73829848.599999994</v>
      </c>
      <c r="J573" s="258">
        <v>2177718.7400000002</v>
      </c>
      <c r="K573" s="258">
        <v>21010005.93</v>
      </c>
      <c r="L573" s="258">
        <v>12683875.550000001</v>
      </c>
      <c r="M573" s="258">
        <v>8650986</v>
      </c>
      <c r="N573" s="258">
        <v>9470322.8600000013</v>
      </c>
      <c r="O573" s="258">
        <v>28581905.729999997</v>
      </c>
      <c r="P573" s="258">
        <v>-11922522.760000009</v>
      </c>
      <c r="Q573" s="258">
        <v>-3229851.2200000021</v>
      </c>
      <c r="R573" s="258">
        <v>-15152373.980000012</v>
      </c>
      <c r="S573" s="258">
        <v>10549157.789999999</v>
      </c>
      <c r="T573" s="258">
        <v>92183.63</v>
      </c>
      <c r="U573" s="258">
        <v>0</v>
      </c>
      <c r="V573" s="258">
        <v>0</v>
      </c>
      <c r="W573" s="258">
        <v>2390887.46</v>
      </c>
      <c r="X573" s="258">
        <v>30431272.609999999</v>
      </c>
      <c r="Y573" s="258">
        <v>429563.54</v>
      </c>
      <c r="Z573" s="258">
        <v>1729645.67</v>
      </c>
      <c r="AA573" s="258">
        <v>385472.71</v>
      </c>
      <c r="AB573" s="258">
        <v>206836.9</v>
      </c>
      <c r="AC573" s="258">
        <v>0</v>
      </c>
      <c r="AD573" s="258">
        <v>0</v>
      </c>
      <c r="AE573" s="258">
        <v>0</v>
      </c>
      <c r="AF573" s="258">
        <v>19613667.09</v>
      </c>
      <c r="AG573" s="258">
        <v>21334861.550000001</v>
      </c>
      <c r="AH573" s="258">
        <v>17796453.240000002</v>
      </c>
      <c r="AI573" s="258">
        <v>39123370.859999999</v>
      </c>
      <c r="AJ573" s="258">
        <v>10541465.129999999</v>
      </c>
      <c r="AK573" s="258">
        <v>0</v>
      </c>
      <c r="AL573" s="258">
        <v>52819842.669999994</v>
      </c>
      <c r="AM573" s="258">
        <v>3.5140327349731497</v>
      </c>
      <c r="AN573" s="258">
        <v>8027627.6900000004</v>
      </c>
      <c r="AO573" s="258">
        <v>4152038.6</v>
      </c>
      <c r="AP573" s="258">
        <v>58245417.43999999</v>
      </c>
      <c r="AQ573" s="258">
        <v>33058907.270000007</v>
      </c>
      <c r="AR573" s="365"/>
      <c r="AS573" s="259">
        <v>44561</v>
      </c>
      <c r="AT573" s="260" t="s">
        <v>11</v>
      </c>
      <c r="AU573" s="261" t="s">
        <v>293</v>
      </c>
      <c r="AV573" s="261">
        <v>2021</v>
      </c>
      <c r="AW573" s="266" t="s">
        <v>158</v>
      </c>
      <c r="AX573" s="380">
        <v>4.6100000000000003</v>
      </c>
      <c r="AY573" s="380">
        <v>4.59</v>
      </c>
    </row>
    <row r="574" spans="1:51" x14ac:dyDescent="0.25">
      <c r="A574" s="256">
        <v>40</v>
      </c>
      <c r="B574" s="257" t="s">
        <v>97</v>
      </c>
      <c r="C574" s="258">
        <v>7679902.6299999999</v>
      </c>
      <c r="D574" s="258">
        <v>1233936.72</v>
      </c>
      <c r="E574" s="258">
        <v>3807259.0700000003</v>
      </c>
      <c r="F574" s="258">
        <v>1351806.63</v>
      </c>
      <c r="G574" s="258">
        <v>2565790.77</v>
      </c>
      <c r="H574" s="258">
        <v>21794.94</v>
      </c>
      <c r="I574" s="258">
        <v>12874286.33</v>
      </c>
      <c r="J574" s="258">
        <v>6359556.04</v>
      </c>
      <c r="K574" s="258">
        <v>6383620.3300000001</v>
      </c>
      <c r="L574" s="258">
        <v>2576361.2599999998</v>
      </c>
      <c r="M574" s="258">
        <v>166076.96</v>
      </c>
      <c r="N574" s="258">
        <v>129119.76</v>
      </c>
      <c r="O574" s="258">
        <v>5592264.6499999994</v>
      </c>
      <c r="P574" s="258">
        <v>-3063896.1399999997</v>
      </c>
      <c r="Q574" s="258">
        <v>-607537.18999999994</v>
      </c>
      <c r="R574" s="258">
        <v>-3671433.3299999996</v>
      </c>
      <c r="S574" s="258">
        <v>3693228.27</v>
      </c>
      <c r="T574" s="258">
        <v>4.93</v>
      </c>
      <c r="U574" s="258">
        <v>0</v>
      </c>
      <c r="V574" s="258">
        <v>0</v>
      </c>
      <c r="W574" s="258">
        <v>91853.88</v>
      </c>
      <c r="X574" s="258">
        <v>5758237.6500000004</v>
      </c>
      <c r="Y574" s="258">
        <v>46972.11</v>
      </c>
      <c r="Z574" s="258">
        <v>206093.72</v>
      </c>
      <c r="AA574" s="258">
        <v>883382.57</v>
      </c>
      <c r="AB574" s="258">
        <v>23948.82</v>
      </c>
      <c r="AC574" s="258">
        <v>0</v>
      </c>
      <c r="AD574" s="258">
        <v>0</v>
      </c>
      <c r="AE574" s="258">
        <v>0</v>
      </c>
      <c r="AF574" s="258">
        <v>996470.97</v>
      </c>
      <c r="AG574" s="258">
        <v>2742438.2199999997</v>
      </c>
      <c r="AH574" s="258">
        <v>3936378.83</v>
      </c>
      <c r="AI574" s="258">
        <v>6677633.1699999999</v>
      </c>
      <c r="AJ574" s="258">
        <v>1085368.52</v>
      </c>
      <c r="AK574" s="258">
        <v>0</v>
      </c>
      <c r="AL574" s="258">
        <v>6490666</v>
      </c>
      <c r="AM574" s="258">
        <v>2.0167688027273387</v>
      </c>
      <c r="AN574" s="258">
        <v>941891.38</v>
      </c>
      <c r="AO574" s="258">
        <v>409915.25</v>
      </c>
      <c r="AP574" s="258">
        <v>5323927.419999999</v>
      </c>
      <c r="AQ574" s="258">
        <v>4470226.1599999992</v>
      </c>
      <c r="AR574" s="365"/>
      <c r="AS574" s="259">
        <v>44561</v>
      </c>
      <c r="AT574" s="260" t="s">
        <v>11</v>
      </c>
      <c r="AU574" s="261" t="s">
        <v>292</v>
      </c>
      <c r="AV574" s="261">
        <v>2021</v>
      </c>
      <c r="AW574" s="266" t="s">
        <v>166</v>
      </c>
      <c r="AX574" s="380">
        <v>4.6100000000000003</v>
      </c>
      <c r="AY574" s="380">
        <v>4.59</v>
      </c>
    </row>
    <row r="575" spans="1:51" x14ac:dyDescent="0.25">
      <c r="A575" s="256">
        <v>24</v>
      </c>
      <c r="B575" s="257" t="s">
        <v>98</v>
      </c>
      <c r="C575" s="258">
        <v>8724083.0700000003</v>
      </c>
      <c r="D575" s="258">
        <v>3626556.24</v>
      </c>
      <c r="E575" s="258">
        <v>584307.19999999995</v>
      </c>
      <c r="F575" s="258">
        <v>1052508.81</v>
      </c>
      <c r="G575" s="258">
        <v>3870935.83</v>
      </c>
      <c r="H575" s="258">
        <v>507425.65</v>
      </c>
      <c r="I575" s="258">
        <v>9877419.2100000009</v>
      </c>
      <c r="J575" s="258">
        <v>7433465.2800000003</v>
      </c>
      <c r="K575" s="258">
        <v>3350903.08</v>
      </c>
      <c r="L575" s="258">
        <v>2762086.5300000003</v>
      </c>
      <c r="M575" s="258">
        <v>272785.21000000002</v>
      </c>
      <c r="N575" s="258">
        <v>74774.720000000001</v>
      </c>
      <c r="O575" s="258">
        <v>3450347.6299999994</v>
      </c>
      <c r="P575" s="258">
        <v>-3276265.4400000004</v>
      </c>
      <c r="Q575" s="258">
        <v>-235333.78000000003</v>
      </c>
      <c r="R575" s="258">
        <v>-3511599.2200000007</v>
      </c>
      <c r="S575" s="258">
        <v>4019024.67</v>
      </c>
      <c r="T575" s="258">
        <v>269329.89</v>
      </c>
      <c r="U575" s="258">
        <v>0</v>
      </c>
      <c r="V575" s="258">
        <v>0</v>
      </c>
      <c r="W575" s="258">
        <v>1239040.69</v>
      </c>
      <c r="X575" s="258">
        <v>4199451.72</v>
      </c>
      <c r="Y575" s="258">
        <v>62373.01</v>
      </c>
      <c r="Z575" s="258">
        <v>310172.5</v>
      </c>
      <c r="AA575" s="258">
        <v>743726.78</v>
      </c>
      <c r="AB575" s="258">
        <v>21536</v>
      </c>
      <c r="AC575" s="258">
        <v>0</v>
      </c>
      <c r="AD575" s="258">
        <v>0</v>
      </c>
      <c r="AE575" s="258">
        <v>0</v>
      </c>
      <c r="AF575" s="258">
        <v>550989.34</v>
      </c>
      <c r="AG575" s="258">
        <v>3034871.74</v>
      </c>
      <c r="AH575" s="258">
        <v>659081.92000000004</v>
      </c>
      <c r="AI575" s="258">
        <v>3691868.4099999997</v>
      </c>
      <c r="AJ575" s="258">
        <v>241520.78</v>
      </c>
      <c r="AK575" s="258">
        <v>0</v>
      </c>
      <c r="AL575" s="258">
        <v>6526516.1300000008</v>
      </c>
      <c r="AM575" s="258">
        <v>2.94768871978237</v>
      </c>
      <c r="AN575" s="258">
        <v>960490.91</v>
      </c>
      <c r="AO575" s="258">
        <v>92017.9</v>
      </c>
      <c r="AP575" s="258">
        <v>5906055.7400000002</v>
      </c>
      <c r="AQ575" s="258">
        <v>4258876.5399999991</v>
      </c>
      <c r="AR575" s="365"/>
      <c r="AS575" s="259">
        <v>44561</v>
      </c>
      <c r="AT575" s="260" t="s">
        <v>11</v>
      </c>
      <c r="AU575" s="261" t="s">
        <v>292</v>
      </c>
      <c r="AV575" s="261">
        <v>2021</v>
      </c>
      <c r="AW575" s="266" t="s">
        <v>164</v>
      </c>
      <c r="AX575" s="380">
        <v>4.6100000000000003</v>
      </c>
      <c r="AY575" s="380">
        <v>4.59</v>
      </c>
    </row>
    <row r="576" spans="1:51" x14ac:dyDescent="0.25">
      <c r="A576" s="256">
        <v>124</v>
      </c>
      <c r="B576" s="257" t="s">
        <v>99</v>
      </c>
      <c r="C576" s="258">
        <v>607238.12</v>
      </c>
      <c r="D576" s="258">
        <v>0</v>
      </c>
      <c r="E576" s="258">
        <v>0</v>
      </c>
      <c r="F576" s="258">
        <v>144508.46</v>
      </c>
      <c r="G576" s="258">
        <v>673510.06</v>
      </c>
      <c r="H576" s="258">
        <v>-837040.67</v>
      </c>
      <c r="I576" s="258">
        <v>215574.21</v>
      </c>
      <c r="J576" s="258">
        <v>33204.699999999997</v>
      </c>
      <c r="K576" s="258">
        <v>49982.5</v>
      </c>
      <c r="L576" s="258">
        <v>49982.5</v>
      </c>
      <c r="M576" s="258">
        <v>335982.03</v>
      </c>
      <c r="N576" s="258">
        <v>0</v>
      </c>
      <c r="O576" s="258">
        <v>385964.53</v>
      </c>
      <c r="P576" s="258">
        <v>-596744.93000000005</v>
      </c>
      <c r="Q576" s="258">
        <v>60908.370000000054</v>
      </c>
      <c r="R576" s="258">
        <v>-535836.56000000006</v>
      </c>
      <c r="S576" s="258">
        <v>-301204.09999999998</v>
      </c>
      <c r="T576" s="258">
        <v>2712.67</v>
      </c>
      <c r="U576" s="258">
        <v>0</v>
      </c>
      <c r="V576" s="258">
        <v>0</v>
      </c>
      <c r="W576" s="258">
        <v>0</v>
      </c>
      <c r="X576" s="258">
        <v>57396.09</v>
      </c>
      <c r="Y576" s="258">
        <v>13561.45</v>
      </c>
      <c r="Z576" s="258">
        <v>1520.34</v>
      </c>
      <c r="AA576" s="258">
        <v>4951.47</v>
      </c>
      <c r="AB576" s="258">
        <v>14255.92</v>
      </c>
      <c r="AC576" s="258">
        <v>0</v>
      </c>
      <c r="AD576" s="258">
        <v>0</v>
      </c>
      <c r="AE576" s="258">
        <v>0</v>
      </c>
      <c r="AF576" s="258">
        <v>327023.68</v>
      </c>
      <c r="AG576" s="258">
        <v>385964.53</v>
      </c>
      <c r="AH576" s="258">
        <v>0</v>
      </c>
      <c r="AI576" s="258">
        <v>385964.53</v>
      </c>
      <c r="AJ576" s="258">
        <v>0</v>
      </c>
      <c r="AK576" s="258">
        <v>0</v>
      </c>
      <c r="AL576" s="258">
        <v>165591.71</v>
      </c>
      <c r="AM576" s="258">
        <v>4.3129937478117339</v>
      </c>
      <c r="AN576" s="258">
        <v>64190.27</v>
      </c>
      <c r="AO576" s="258">
        <v>80318.19</v>
      </c>
      <c r="AP576" s="258">
        <v>221273.58999999997</v>
      </c>
      <c r="AQ576" s="258">
        <v>0</v>
      </c>
      <c r="AR576" s="365"/>
      <c r="AS576" s="259">
        <v>44561</v>
      </c>
      <c r="AT576" s="260" t="s">
        <v>11</v>
      </c>
      <c r="AU576" s="261" t="s">
        <v>293</v>
      </c>
      <c r="AV576" s="261">
        <v>2021</v>
      </c>
      <c r="AW576" s="266" t="s">
        <v>289</v>
      </c>
      <c r="AX576" s="380">
        <v>4.6100000000000003</v>
      </c>
      <c r="AY576" s="380">
        <v>4.59</v>
      </c>
    </row>
    <row r="577" spans="1:51" x14ac:dyDescent="0.25">
      <c r="A577" s="256">
        <v>70</v>
      </c>
      <c r="B577" s="257" t="s">
        <v>100</v>
      </c>
      <c r="C577" s="258">
        <v>273816.71999999997</v>
      </c>
      <c r="D577" s="258">
        <v>67821.740000000005</v>
      </c>
      <c r="E577" s="258">
        <v>14594.23</v>
      </c>
      <c r="F577" s="258">
        <v>0</v>
      </c>
      <c r="G577" s="258">
        <v>145497.92000000001</v>
      </c>
      <c r="H577" s="258">
        <v>43443.61</v>
      </c>
      <c r="I577" s="258">
        <v>46295.43</v>
      </c>
      <c r="J577" s="258">
        <v>1289433.07</v>
      </c>
      <c r="K577" s="258">
        <v>17374.11</v>
      </c>
      <c r="L577" s="258">
        <v>2779.88</v>
      </c>
      <c r="M577" s="258">
        <v>0</v>
      </c>
      <c r="N577" s="258">
        <v>0</v>
      </c>
      <c r="O577" s="258">
        <v>16035.73</v>
      </c>
      <c r="P577" s="258">
        <v>44461.329999999987</v>
      </c>
      <c r="Q577" s="258">
        <v>0</v>
      </c>
      <c r="R577" s="258">
        <v>44461.329999999987</v>
      </c>
      <c r="S577" s="258">
        <v>-1017.7199999999993</v>
      </c>
      <c r="T577" s="258">
        <v>3750.01</v>
      </c>
      <c r="U577" s="258">
        <v>0</v>
      </c>
      <c r="V577" s="258">
        <v>0</v>
      </c>
      <c r="W577" s="258">
        <v>0</v>
      </c>
      <c r="X577" s="258">
        <v>0</v>
      </c>
      <c r="Y577" s="258">
        <v>592.49</v>
      </c>
      <c r="Z577" s="258">
        <v>4175.1400000000003</v>
      </c>
      <c r="AA577" s="258">
        <v>0</v>
      </c>
      <c r="AB577" s="258">
        <v>0</v>
      </c>
      <c r="AC577" s="258">
        <v>0</v>
      </c>
      <c r="AD577" s="258">
        <v>0</v>
      </c>
      <c r="AE577" s="258">
        <v>0</v>
      </c>
      <c r="AF577" s="258">
        <v>0.1</v>
      </c>
      <c r="AG577" s="258">
        <v>2779.88</v>
      </c>
      <c r="AH577" s="258">
        <v>14594.23</v>
      </c>
      <c r="AI577" s="258">
        <v>17374.11</v>
      </c>
      <c r="AJ577" s="258">
        <v>1338.38</v>
      </c>
      <c r="AK577" s="258">
        <v>0</v>
      </c>
      <c r="AL577" s="258">
        <v>28921.32</v>
      </c>
      <c r="AM577" s="258">
        <v>2.6646216698294185</v>
      </c>
      <c r="AN577" s="258">
        <v>0</v>
      </c>
      <c r="AO577" s="258">
        <v>0</v>
      </c>
      <c r="AP577" s="258">
        <v>272318.20999999996</v>
      </c>
      <c r="AQ577" s="258">
        <v>82358.960000000021</v>
      </c>
      <c r="AR577" s="365"/>
      <c r="AS577" s="259">
        <v>44561</v>
      </c>
      <c r="AT577" s="260" t="s">
        <v>11</v>
      </c>
      <c r="AU577" s="261" t="s">
        <v>292</v>
      </c>
      <c r="AV577" s="261">
        <v>2021</v>
      </c>
      <c r="AW577" s="266" t="s">
        <v>181</v>
      </c>
      <c r="AX577" s="380">
        <v>4.6100000000000003</v>
      </c>
      <c r="AY577" s="380">
        <v>4.59</v>
      </c>
    </row>
    <row r="578" spans="1:51" x14ac:dyDescent="0.25">
      <c r="A578" s="256">
        <v>119</v>
      </c>
      <c r="B578" s="257" t="s">
        <v>101</v>
      </c>
      <c r="C578" s="258">
        <v>0</v>
      </c>
      <c r="D578" s="258">
        <v>0</v>
      </c>
      <c r="E578" s="258">
        <v>0.01</v>
      </c>
      <c r="F578" s="258">
        <v>0</v>
      </c>
      <c r="G578" s="258">
        <v>11419.400000000001</v>
      </c>
      <c r="H578" s="258">
        <v>43.3</v>
      </c>
      <c r="I578" s="258">
        <v>32374.09</v>
      </c>
      <c r="J578" s="258">
        <v>3632.32</v>
      </c>
      <c r="K578" s="258">
        <v>0.02</v>
      </c>
      <c r="L578" s="258">
        <v>0.01</v>
      </c>
      <c r="M578" s="258">
        <v>0</v>
      </c>
      <c r="N578" s="258">
        <v>0</v>
      </c>
      <c r="O578" s="258">
        <v>-4.5199999999999996</v>
      </c>
      <c r="P578" s="258">
        <v>-11414.880000000001</v>
      </c>
      <c r="Q578" s="258">
        <v>0</v>
      </c>
      <c r="R578" s="258">
        <v>-11414.880000000001</v>
      </c>
      <c r="S578" s="258">
        <v>11458.18</v>
      </c>
      <c r="T578" s="258">
        <v>11960.35</v>
      </c>
      <c r="U578" s="258">
        <v>0</v>
      </c>
      <c r="V578" s="258">
        <v>0</v>
      </c>
      <c r="W578" s="258">
        <v>0</v>
      </c>
      <c r="X578" s="258">
        <v>501.85</v>
      </c>
      <c r="Y578" s="258">
        <v>233.04</v>
      </c>
      <c r="Z578" s="258">
        <v>169.75</v>
      </c>
      <c r="AA578" s="258">
        <v>573.51</v>
      </c>
      <c r="AB578" s="258">
        <v>1.0900000000000001</v>
      </c>
      <c r="AC578" s="258">
        <v>0</v>
      </c>
      <c r="AD578" s="258">
        <v>0</v>
      </c>
      <c r="AE578" s="258">
        <v>0</v>
      </c>
      <c r="AF578" s="258">
        <v>26.63</v>
      </c>
      <c r="AG578" s="258">
        <v>0.01</v>
      </c>
      <c r="AH578" s="258">
        <v>0.01</v>
      </c>
      <c r="AI578" s="258">
        <v>0</v>
      </c>
      <c r="AJ578" s="258">
        <v>4.5199999999999996</v>
      </c>
      <c r="AK578" s="258">
        <v>0</v>
      </c>
      <c r="AL578" s="258">
        <v>32374.07</v>
      </c>
      <c r="AM578" s="258">
        <v>1618704.5</v>
      </c>
      <c r="AN578" s="258">
        <v>0</v>
      </c>
      <c r="AO578" s="258">
        <v>0</v>
      </c>
      <c r="AP578" s="258">
        <v>4.5199999999999996</v>
      </c>
      <c r="AQ578" s="258">
        <v>0</v>
      </c>
      <c r="AR578" s="365"/>
      <c r="AS578" s="259">
        <v>44561</v>
      </c>
      <c r="AT578" s="260" t="s">
        <v>11</v>
      </c>
      <c r="AU578" s="261" t="s">
        <v>292</v>
      </c>
      <c r="AV578" s="261">
        <v>2021</v>
      </c>
      <c r="AW578" s="266" t="s">
        <v>189</v>
      </c>
      <c r="AX578" s="380">
        <v>4.6100000000000003</v>
      </c>
      <c r="AY578" s="380">
        <v>4.59</v>
      </c>
    </row>
    <row r="579" spans="1:51" x14ac:dyDescent="0.25">
      <c r="A579" s="256">
        <v>108</v>
      </c>
      <c r="B579" s="257" t="s">
        <v>102</v>
      </c>
      <c r="C579" s="258">
        <v>1181620.42</v>
      </c>
      <c r="D579" s="258">
        <v>428606.67</v>
      </c>
      <c r="E579" s="258">
        <v>97081.07</v>
      </c>
      <c r="F579" s="258">
        <v>93942.37</v>
      </c>
      <c r="G579" s="258">
        <v>762061.98</v>
      </c>
      <c r="H579" s="258">
        <v>55356.86</v>
      </c>
      <c r="I579" s="258">
        <v>1220589.3</v>
      </c>
      <c r="J579" s="258">
        <v>498398.01</v>
      </c>
      <c r="K579" s="258">
        <v>210606.78</v>
      </c>
      <c r="L579" s="258">
        <v>113525.02</v>
      </c>
      <c r="M579" s="258">
        <v>267157.51</v>
      </c>
      <c r="N579" s="258">
        <v>164627.32999999999</v>
      </c>
      <c r="O579" s="258">
        <v>540916.93999999994</v>
      </c>
      <c r="P579" s="258">
        <v>-643907.54000000015</v>
      </c>
      <c r="Q579" s="258">
        <v>-45437.629999999968</v>
      </c>
      <c r="R579" s="258">
        <v>-689345.17000000016</v>
      </c>
      <c r="S579" s="258">
        <v>744702.03</v>
      </c>
      <c r="T579" s="258">
        <v>836352.86</v>
      </c>
      <c r="U579" s="258">
        <v>0</v>
      </c>
      <c r="V579" s="258">
        <v>0</v>
      </c>
      <c r="W579" s="258">
        <v>0</v>
      </c>
      <c r="X579" s="258">
        <v>321311.43</v>
      </c>
      <c r="Y579" s="258">
        <v>15395.89</v>
      </c>
      <c r="Z579" s="258">
        <v>3283.63</v>
      </c>
      <c r="AA579" s="258">
        <v>166859.24</v>
      </c>
      <c r="AB579" s="258">
        <v>40.69</v>
      </c>
      <c r="AC579" s="258">
        <v>0</v>
      </c>
      <c r="AD579" s="258">
        <v>0</v>
      </c>
      <c r="AE579" s="258">
        <v>0</v>
      </c>
      <c r="AF579" s="258">
        <v>227382.81</v>
      </c>
      <c r="AG579" s="258">
        <v>380682.52999999997</v>
      </c>
      <c r="AH579" s="258">
        <v>261708.4</v>
      </c>
      <c r="AI579" s="258">
        <v>641852.98</v>
      </c>
      <c r="AJ579" s="258">
        <v>100936.04000000001</v>
      </c>
      <c r="AK579" s="258">
        <v>0</v>
      </c>
      <c r="AL579" s="258">
        <v>1009982.52</v>
      </c>
      <c r="AM579" s="258">
        <v>5.7955840737890778</v>
      </c>
      <c r="AN579" s="258">
        <v>90581.25</v>
      </c>
      <c r="AO579" s="258">
        <v>3361.12</v>
      </c>
      <c r="AP579" s="258">
        <v>881696.78</v>
      </c>
      <c r="AQ579" s="258">
        <v>669599.97</v>
      </c>
      <c r="AR579" s="365"/>
      <c r="AS579" s="259">
        <v>44561</v>
      </c>
      <c r="AT579" s="260" t="s">
        <v>11</v>
      </c>
      <c r="AU579" s="261" t="s">
        <v>292</v>
      </c>
      <c r="AV579" s="261">
        <v>2021</v>
      </c>
      <c r="AW579" s="266" t="s">
        <v>183</v>
      </c>
      <c r="AX579" s="380">
        <v>4.6100000000000003</v>
      </c>
      <c r="AY579" s="380">
        <v>4.59</v>
      </c>
    </row>
    <row r="580" spans="1:51" x14ac:dyDescent="0.25">
      <c r="A580" s="256">
        <v>93</v>
      </c>
      <c r="B580" s="257" t="s">
        <v>103</v>
      </c>
      <c r="C580" s="258">
        <v>2299997.3499999996</v>
      </c>
      <c r="D580" s="258">
        <v>15240.76</v>
      </c>
      <c r="E580" s="258">
        <v>617.99</v>
      </c>
      <c r="F580" s="258">
        <v>444565.83999999997</v>
      </c>
      <c r="G580" s="258">
        <v>1651420.99</v>
      </c>
      <c r="H580" s="258">
        <v>183132.61</v>
      </c>
      <c r="I580" s="258">
        <v>5527324.0999999996</v>
      </c>
      <c r="J580" s="258">
        <v>2424015.2200000002</v>
      </c>
      <c r="K580" s="258">
        <v>1026245.7</v>
      </c>
      <c r="L580" s="258">
        <v>1025627.7100000001</v>
      </c>
      <c r="M580" s="258">
        <v>32743.74</v>
      </c>
      <c r="N580" s="258">
        <v>0</v>
      </c>
      <c r="O580" s="258">
        <v>1029955.99</v>
      </c>
      <c r="P580" s="258">
        <v>-841186.23000000068</v>
      </c>
      <c r="Q580" s="258">
        <v>-8062.17</v>
      </c>
      <c r="R580" s="258">
        <v>-849248.40000000072</v>
      </c>
      <c r="S580" s="258">
        <v>1032381.42</v>
      </c>
      <c r="T580" s="258">
        <v>89474.15</v>
      </c>
      <c r="U580" s="258">
        <v>0</v>
      </c>
      <c r="V580" s="258">
        <v>0</v>
      </c>
      <c r="W580" s="258">
        <v>0</v>
      </c>
      <c r="X580" s="258">
        <v>1138450.6599999999</v>
      </c>
      <c r="Y580" s="258">
        <v>31534.59</v>
      </c>
      <c r="Z580" s="258">
        <v>58341.03</v>
      </c>
      <c r="AA580" s="258">
        <v>32884.620000000003</v>
      </c>
      <c r="AB580" s="258">
        <v>4770.45</v>
      </c>
      <c r="AC580" s="258">
        <v>0</v>
      </c>
      <c r="AD580" s="258">
        <v>0</v>
      </c>
      <c r="AE580" s="258">
        <v>0</v>
      </c>
      <c r="AF580" s="258">
        <v>68012.7</v>
      </c>
      <c r="AG580" s="258">
        <v>1058371.45</v>
      </c>
      <c r="AH580" s="258">
        <v>617.99</v>
      </c>
      <c r="AI580" s="258">
        <v>1058962.79</v>
      </c>
      <c r="AJ580" s="258">
        <v>29006.799999999999</v>
      </c>
      <c r="AK580" s="258">
        <v>0</v>
      </c>
      <c r="AL580" s="258">
        <v>4501078.3999999994</v>
      </c>
      <c r="AM580" s="258">
        <v>5.3859656610497852</v>
      </c>
      <c r="AN580" s="258">
        <v>305230.41000000003</v>
      </c>
      <c r="AO580" s="258">
        <v>139335.43</v>
      </c>
      <c r="AP580" s="258">
        <v>1270594.5600000003</v>
      </c>
      <c r="AQ580" s="258">
        <v>15793.96</v>
      </c>
      <c r="AR580" s="365"/>
      <c r="AS580" s="259">
        <v>44561</v>
      </c>
      <c r="AT580" s="260" t="s">
        <v>11</v>
      </c>
      <c r="AU580" s="261" t="s">
        <v>292</v>
      </c>
      <c r="AV580" s="261">
        <v>2021</v>
      </c>
      <c r="AW580" s="266" t="s">
        <v>175</v>
      </c>
      <c r="AX580" s="380">
        <v>4.6100000000000003</v>
      </c>
      <c r="AY580" s="380">
        <v>4.59</v>
      </c>
    </row>
    <row r="581" spans="1:51" x14ac:dyDescent="0.25">
      <c r="A581" s="64">
        <v>32</v>
      </c>
      <c r="B581" s="65" t="s">
        <v>104</v>
      </c>
      <c r="C581" s="13">
        <v>0</v>
      </c>
      <c r="D581" s="13">
        <v>0</v>
      </c>
      <c r="E581" s="13">
        <v>0.01</v>
      </c>
      <c r="F581" s="13">
        <v>0</v>
      </c>
      <c r="G581" s="13">
        <v>42647.38</v>
      </c>
      <c r="H581" s="13">
        <v>27661.74</v>
      </c>
      <c r="I581" s="13">
        <v>3259630.01</v>
      </c>
      <c r="J581" s="13">
        <v>16891.330000000002</v>
      </c>
      <c r="K581" s="13">
        <v>25714.06</v>
      </c>
      <c r="L581" s="13">
        <v>25714.05</v>
      </c>
      <c r="M581" s="13">
        <v>0</v>
      </c>
      <c r="N581" s="13">
        <v>0</v>
      </c>
      <c r="O581" s="13">
        <v>-2582.4799999999996</v>
      </c>
      <c r="P581" s="13">
        <v>-40064.899999999994</v>
      </c>
      <c r="Q581" s="13">
        <v>0</v>
      </c>
      <c r="R581" s="13">
        <v>-40064.899999999994</v>
      </c>
      <c r="S581" s="13">
        <v>67726.64</v>
      </c>
      <c r="T581" s="13">
        <v>0</v>
      </c>
      <c r="U581" s="13">
        <v>0</v>
      </c>
      <c r="V581" s="13">
        <v>0</v>
      </c>
      <c r="W581" s="13">
        <v>68850</v>
      </c>
      <c r="X581" s="13">
        <v>850.06</v>
      </c>
      <c r="Y581" s="13">
        <v>343.93</v>
      </c>
      <c r="Z581" s="13">
        <v>868.33</v>
      </c>
      <c r="AA581" s="13">
        <v>0</v>
      </c>
      <c r="AB581" s="13">
        <v>761.16</v>
      </c>
      <c r="AC581" s="13">
        <v>0</v>
      </c>
      <c r="AD581" s="13">
        <v>0</v>
      </c>
      <c r="AE581" s="13">
        <v>0</v>
      </c>
      <c r="AF581" s="13">
        <v>0</v>
      </c>
      <c r="AG581" s="13">
        <v>25714.05</v>
      </c>
      <c r="AH581" s="13">
        <v>0.01</v>
      </c>
      <c r="AI581" s="13">
        <v>25714.05</v>
      </c>
      <c r="AJ581" s="13">
        <v>28296.53</v>
      </c>
      <c r="AK581" s="13">
        <v>0</v>
      </c>
      <c r="AL581" s="13">
        <v>3233915.9499999997</v>
      </c>
      <c r="AM581" s="13">
        <v>126.76450198840632</v>
      </c>
      <c r="AN581" s="13">
        <v>0</v>
      </c>
      <c r="AO581" s="13">
        <v>0</v>
      </c>
      <c r="AP581" s="13">
        <v>2582.4799999999996</v>
      </c>
      <c r="AQ581" s="13">
        <v>0</v>
      </c>
      <c r="AR581" s="367"/>
      <c r="AS581" s="19">
        <v>44592</v>
      </c>
      <c r="AT581" s="20" t="s">
        <v>0</v>
      </c>
      <c r="AU581" s="40" t="s">
        <v>292</v>
      </c>
      <c r="AV581" s="41">
        <v>2022</v>
      </c>
      <c r="AW581" s="266" t="s">
        <v>287</v>
      </c>
      <c r="AX581" s="380">
        <v>4.6100000000000003</v>
      </c>
      <c r="AY581" s="380">
        <v>4.55</v>
      </c>
    </row>
    <row r="582" spans="1:51" x14ac:dyDescent="0.25">
      <c r="A582" s="64">
        <v>107</v>
      </c>
      <c r="B582" s="65" t="s">
        <v>60</v>
      </c>
      <c r="C582" s="13">
        <v>1505246.32</v>
      </c>
      <c r="D582" s="13">
        <v>235522.1</v>
      </c>
      <c r="E582" s="13">
        <v>172215.81</v>
      </c>
      <c r="F582" s="13">
        <v>238643.12</v>
      </c>
      <c r="G582" s="13">
        <v>274414.95</v>
      </c>
      <c r="H582" s="13">
        <v>2326.75</v>
      </c>
      <c r="I582" s="13">
        <v>5059336.51</v>
      </c>
      <c r="J582" s="13">
        <v>1257727.8799999999</v>
      </c>
      <c r="K582" s="13">
        <v>631575.13</v>
      </c>
      <c r="L582" s="13">
        <v>459359.32</v>
      </c>
      <c r="M582" s="13">
        <v>5369775</v>
      </c>
      <c r="N582" s="13">
        <v>1401885</v>
      </c>
      <c r="O582" s="13">
        <v>427756.45999999996</v>
      </c>
      <c r="P582" s="13">
        <v>328909.69000000111</v>
      </c>
      <c r="Q582" s="13">
        <v>-306963.50999999978</v>
      </c>
      <c r="R582" s="13">
        <v>21946.180000001332</v>
      </c>
      <c r="S582" s="13">
        <v>-19619.32</v>
      </c>
      <c r="T582" s="13">
        <v>11229.68</v>
      </c>
      <c r="U582" s="13">
        <v>0</v>
      </c>
      <c r="V582" s="13">
        <v>0</v>
      </c>
      <c r="W582" s="13">
        <v>0</v>
      </c>
      <c r="X582" s="13">
        <v>13867.82</v>
      </c>
      <c r="Y582" s="13">
        <v>5600.07</v>
      </c>
      <c r="Z582" s="13">
        <v>38160.47</v>
      </c>
      <c r="AA582" s="13">
        <v>0</v>
      </c>
      <c r="AB582" s="13">
        <v>956.28</v>
      </c>
      <c r="AC582" s="13">
        <v>0</v>
      </c>
      <c r="AD582" s="13">
        <v>0</v>
      </c>
      <c r="AE582" s="13">
        <v>0</v>
      </c>
      <c r="AF582" s="13">
        <v>0</v>
      </c>
      <c r="AG582" s="13">
        <v>5829134.3199999994</v>
      </c>
      <c r="AH582" s="13">
        <v>1574100.8099999998</v>
      </c>
      <c r="AI582" s="13">
        <v>7402937.3499999996</v>
      </c>
      <c r="AJ582" s="13">
        <v>6975180.8899999997</v>
      </c>
      <c r="AK582" s="13">
        <v>0</v>
      </c>
      <c r="AL582" s="13">
        <v>4427761.38</v>
      </c>
      <c r="AM582" s="13">
        <v>8.0106645586250362</v>
      </c>
      <c r="AN582" s="13">
        <v>187965.13</v>
      </c>
      <c r="AO582" s="13">
        <v>50677.99</v>
      </c>
      <c r="AP582" s="13">
        <v>1076473.0500000007</v>
      </c>
      <c r="AQ582" s="13">
        <v>234505.29000000004</v>
      </c>
      <c r="AR582" s="367"/>
      <c r="AS582" s="19">
        <v>44592</v>
      </c>
      <c r="AT582" s="20" t="s">
        <v>0</v>
      </c>
      <c r="AU582" s="40" t="s">
        <v>292</v>
      </c>
      <c r="AV582" s="41">
        <v>2022</v>
      </c>
      <c r="AW582" s="266" t="s">
        <v>160</v>
      </c>
      <c r="AX582" s="380">
        <v>4.6100000000000003</v>
      </c>
      <c r="AY582" s="380">
        <v>4.55</v>
      </c>
    </row>
    <row r="583" spans="1:51" x14ac:dyDescent="0.25">
      <c r="A583" s="64">
        <v>66</v>
      </c>
      <c r="B583" s="65" t="s">
        <v>61</v>
      </c>
      <c r="C583" s="13">
        <v>273397.53999999998</v>
      </c>
      <c r="D583" s="13">
        <v>8414.9699999999993</v>
      </c>
      <c r="E583" s="13">
        <v>418.53999999999996</v>
      </c>
      <c r="F583" s="13">
        <v>9491.67</v>
      </c>
      <c r="G583" s="13">
        <v>277652.8</v>
      </c>
      <c r="H583" s="13">
        <v>-2061603.51</v>
      </c>
      <c r="I583" s="13">
        <v>18467089.960000001</v>
      </c>
      <c r="J583" s="13">
        <v>24424704.5</v>
      </c>
      <c r="K583" s="13">
        <v>475.62</v>
      </c>
      <c r="L583" s="13">
        <v>57.08</v>
      </c>
      <c r="M583" s="13">
        <v>750022.35</v>
      </c>
      <c r="N583" s="13">
        <v>7398.48</v>
      </c>
      <c r="O583" s="13">
        <v>6834.2199999999721</v>
      </c>
      <c r="P583" s="13">
        <v>-28996.119999999937</v>
      </c>
      <c r="Q583" s="13">
        <v>-189577.81000000006</v>
      </c>
      <c r="R583" s="13">
        <v>-218573.93</v>
      </c>
      <c r="S583" s="13">
        <v>-1843029.3900000001</v>
      </c>
      <c r="T583" s="13">
        <v>2116</v>
      </c>
      <c r="U583" s="13">
        <v>0</v>
      </c>
      <c r="V583" s="13">
        <v>0</v>
      </c>
      <c r="W583" s="13">
        <v>0</v>
      </c>
      <c r="X583" s="13">
        <v>410632.73</v>
      </c>
      <c r="Y583" s="13">
        <v>5386.97</v>
      </c>
      <c r="Z583" s="13">
        <v>1814011.93</v>
      </c>
      <c r="AA583" s="13">
        <v>10203.049999999999</v>
      </c>
      <c r="AB583" s="13">
        <v>1046.8399999999999</v>
      </c>
      <c r="AC583" s="13">
        <v>0</v>
      </c>
      <c r="AD583" s="13">
        <v>0</v>
      </c>
      <c r="AE583" s="13">
        <v>0</v>
      </c>
      <c r="AF583" s="13">
        <v>425129.33</v>
      </c>
      <c r="AG583" s="13">
        <v>750079.42999999993</v>
      </c>
      <c r="AH583" s="13">
        <v>8235.7000000000007</v>
      </c>
      <c r="AI583" s="13">
        <v>758258.04999999993</v>
      </c>
      <c r="AJ583" s="13">
        <v>751423.83</v>
      </c>
      <c r="AK583" s="13">
        <v>0</v>
      </c>
      <c r="AL583" s="13">
        <v>18466614.34</v>
      </c>
      <c r="AM583" s="13">
        <v>38827.404146167108</v>
      </c>
      <c r="AN583" s="13">
        <v>9491.67</v>
      </c>
      <c r="AO583" s="13">
        <v>0</v>
      </c>
      <c r="AP583" s="13">
        <v>262343.67000000004</v>
      </c>
      <c r="AQ583" s="13">
        <v>4195.3199999999979</v>
      </c>
      <c r="AR583" s="367"/>
      <c r="AS583" s="19">
        <v>44592</v>
      </c>
      <c r="AT583" s="20" t="s">
        <v>0</v>
      </c>
      <c r="AU583" s="40" t="s">
        <v>293</v>
      </c>
      <c r="AV583" s="41">
        <v>2022</v>
      </c>
      <c r="AW583" s="266" t="s">
        <v>178</v>
      </c>
      <c r="AX583" s="380">
        <v>4.6100000000000003</v>
      </c>
      <c r="AY583" s="380">
        <v>4.55</v>
      </c>
    </row>
    <row r="584" spans="1:51" x14ac:dyDescent="0.25">
      <c r="A584" s="64">
        <v>44</v>
      </c>
      <c r="B584" s="65" t="s">
        <v>62</v>
      </c>
      <c r="C584" s="13">
        <v>666453.64999999991</v>
      </c>
      <c r="D584" s="13">
        <v>209394.34</v>
      </c>
      <c r="E584" s="13">
        <v>1391658.36</v>
      </c>
      <c r="F584" s="13">
        <v>134518.13</v>
      </c>
      <c r="G584" s="13">
        <v>240306.44</v>
      </c>
      <c r="H584" s="13">
        <v>1902.1</v>
      </c>
      <c r="I584" s="13">
        <v>22819233.23</v>
      </c>
      <c r="J584" s="13">
        <v>2773963.92</v>
      </c>
      <c r="K584" s="13">
        <v>3747220.89</v>
      </c>
      <c r="L584" s="13">
        <v>2354026.4700000002</v>
      </c>
      <c r="M584" s="13">
        <v>13528.95</v>
      </c>
      <c r="N584" s="13">
        <v>0</v>
      </c>
      <c r="O584" s="13">
        <v>40281.600000000326</v>
      </c>
      <c r="P584" s="13">
        <v>41953.139999998719</v>
      </c>
      <c r="Q584" s="13">
        <v>-2407.8600000000006</v>
      </c>
      <c r="R584" s="13">
        <v>39545.279999998718</v>
      </c>
      <c r="S584" s="13">
        <v>-37643.18</v>
      </c>
      <c r="T584" s="13">
        <v>0</v>
      </c>
      <c r="U584" s="13">
        <v>0</v>
      </c>
      <c r="V584" s="13">
        <v>0</v>
      </c>
      <c r="W584" s="13">
        <v>0</v>
      </c>
      <c r="X584" s="13">
        <v>9439.1</v>
      </c>
      <c r="Y584" s="13">
        <v>4046.54</v>
      </c>
      <c r="Z584" s="13">
        <v>3165.48</v>
      </c>
      <c r="AA584" s="13">
        <v>28650.94</v>
      </c>
      <c r="AB584" s="13">
        <v>11064.08</v>
      </c>
      <c r="AC584" s="13">
        <v>0</v>
      </c>
      <c r="AD584" s="13">
        <v>0</v>
      </c>
      <c r="AE584" s="13">
        <v>0</v>
      </c>
      <c r="AF584" s="13">
        <v>155.24</v>
      </c>
      <c r="AG584" s="13">
        <v>2367555.4200000004</v>
      </c>
      <c r="AH584" s="13">
        <v>1391658.36</v>
      </c>
      <c r="AI584" s="13">
        <v>3758454.81</v>
      </c>
      <c r="AJ584" s="13">
        <v>3718212.7699999996</v>
      </c>
      <c r="AK584" s="13">
        <v>39.56</v>
      </c>
      <c r="AL584" s="13">
        <v>19072012.34</v>
      </c>
      <c r="AM584" s="13">
        <v>6.0896418705650417</v>
      </c>
      <c r="AN584" s="13">
        <v>91053.19</v>
      </c>
      <c r="AO584" s="13">
        <v>43464.94</v>
      </c>
      <c r="AP584" s="13">
        <v>682281.81999999983</v>
      </c>
      <c r="AQ584" s="13">
        <v>265504.1100000001</v>
      </c>
      <c r="AR584" s="367"/>
      <c r="AS584" s="19">
        <v>44592</v>
      </c>
      <c r="AT584" s="20" t="s">
        <v>0</v>
      </c>
      <c r="AU584" s="40" t="s">
        <v>292</v>
      </c>
      <c r="AV584" s="41">
        <v>2022</v>
      </c>
      <c r="AW584" s="266" t="s">
        <v>167</v>
      </c>
      <c r="AX584" s="380">
        <v>4.6100000000000003</v>
      </c>
      <c r="AY584" s="380">
        <v>4.55</v>
      </c>
    </row>
    <row r="585" spans="1:51" ht="30" x14ac:dyDescent="0.25">
      <c r="A585" s="64">
        <v>113</v>
      </c>
      <c r="B585" s="65" t="s">
        <v>63</v>
      </c>
      <c r="C585" s="13">
        <v>134911.11000000002</v>
      </c>
      <c r="D585" s="13">
        <v>5736.43</v>
      </c>
      <c r="E585" s="13">
        <v>1868.3799999999999</v>
      </c>
      <c r="F585" s="13">
        <v>26895.879999999997</v>
      </c>
      <c r="G585" s="13">
        <v>80797.89</v>
      </c>
      <c r="H585" s="13">
        <v>-28291.72</v>
      </c>
      <c r="I585" s="13">
        <v>26108256.149999999</v>
      </c>
      <c r="J585" s="13">
        <v>3021318.3</v>
      </c>
      <c r="K585" s="13">
        <v>141205.42000000001</v>
      </c>
      <c r="L585" s="13">
        <v>139337.04</v>
      </c>
      <c r="M585" s="13">
        <v>282201.33</v>
      </c>
      <c r="N585" s="13">
        <v>0</v>
      </c>
      <c r="O585" s="13">
        <v>41602.94</v>
      </c>
      <c r="P585" s="13">
        <v>-20122.02999999997</v>
      </c>
      <c r="Q585" s="13">
        <v>-13617.309999999998</v>
      </c>
      <c r="R585" s="13">
        <v>-33739.339999999967</v>
      </c>
      <c r="S585" s="13">
        <v>5447.83</v>
      </c>
      <c r="T585" s="13">
        <v>309.45</v>
      </c>
      <c r="U585" s="13">
        <v>0</v>
      </c>
      <c r="V585" s="13">
        <v>0</v>
      </c>
      <c r="W585" s="13">
        <v>0</v>
      </c>
      <c r="X585" s="13">
        <v>14943.79</v>
      </c>
      <c r="Y585" s="13">
        <v>1644.48</v>
      </c>
      <c r="Z585" s="13">
        <v>2396.59</v>
      </c>
      <c r="AA585" s="13">
        <v>0</v>
      </c>
      <c r="AB585" s="13">
        <v>476.24</v>
      </c>
      <c r="AC585" s="13">
        <v>0</v>
      </c>
      <c r="AD585" s="13">
        <v>0</v>
      </c>
      <c r="AE585" s="13">
        <v>0</v>
      </c>
      <c r="AF585" s="13">
        <v>5288.1</v>
      </c>
      <c r="AG585" s="13">
        <v>421538.37</v>
      </c>
      <c r="AH585" s="13">
        <v>1868.3799999999999</v>
      </c>
      <c r="AI585" s="13">
        <v>418998.75</v>
      </c>
      <c r="AJ585" s="13">
        <v>377395.81</v>
      </c>
      <c r="AK585" s="13">
        <v>0</v>
      </c>
      <c r="AL585" s="13">
        <v>25967050.729999997</v>
      </c>
      <c r="AM585" s="13">
        <v>184.89556668575466</v>
      </c>
      <c r="AN585" s="13">
        <v>26166.04</v>
      </c>
      <c r="AO585" s="13">
        <v>729.84</v>
      </c>
      <c r="AP585" s="13">
        <v>93339.359999999986</v>
      </c>
      <c r="AQ585" s="13">
        <v>5767.62</v>
      </c>
      <c r="AR585" s="367"/>
      <c r="AS585" s="19">
        <v>44592</v>
      </c>
      <c r="AT585" s="20" t="s">
        <v>0</v>
      </c>
      <c r="AU585" s="40" t="s">
        <v>293</v>
      </c>
      <c r="AV585" s="41">
        <v>2022</v>
      </c>
      <c r="AW585" s="266" t="s">
        <v>171</v>
      </c>
      <c r="AX585" s="380">
        <v>4.6100000000000003</v>
      </c>
      <c r="AY585" s="380">
        <v>4.55</v>
      </c>
    </row>
    <row r="586" spans="1:51" x14ac:dyDescent="0.25">
      <c r="A586" s="64">
        <v>98</v>
      </c>
      <c r="B586" s="65" t="s">
        <v>64</v>
      </c>
      <c r="C586" s="13">
        <v>2494694.0099999998</v>
      </c>
      <c r="D586" s="13">
        <v>748923.58000000007</v>
      </c>
      <c r="E586" s="13">
        <v>2645049.39</v>
      </c>
      <c r="F586" s="13">
        <v>441707.49</v>
      </c>
      <c r="G586" s="13">
        <v>740487.01</v>
      </c>
      <c r="H586" s="13">
        <v>81163.25</v>
      </c>
      <c r="I586" s="13">
        <v>8681056.0800000001</v>
      </c>
      <c r="J586" s="13">
        <v>880001.48</v>
      </c>
      <c r="K586" s="13">
        <v>6969005.4699999997</v>
      </c>
      <c r="L586" s="13">
        <v>4323956.0799999991</v>
      </c>
      <c r="M586" s="13">
        <v>7793285.5999999996</v>
      </c>
      <c r="N586" s="13">
        <v>14840612.619999999</v>
      </c>
      <c r="O586" s="13">
        <v>721141.77999999933</v>
      </c>
      <c r="P586" s="13">
        <v>-157565.84999999832</v>
      </c>
      <c r="Q586" s="13">
        <v>301956.26999999979</v>
      </c>
      <c r="R586" s="13">
        <v>144390.42000000147</v>
      </c>
      <c r="S586" s="13">
        <v>-63227.17</v>
      </c>
      <c r="T586" s="13">
        <v>5965.6</v>
      </c>
      <c r="U586" s="13">
        <v>0</v>
      </c>
      <c r="V586" s="13">
        <v>0</v>
      </c>
      <c r="W586" s="13">
        <v>0</v>
      </c>
      <c r="X586" s="13">
        <v>19846.37</v>
      </c>
      <c r="Y586" s="13">
        <v>13130.12</v>
      </c>
      <c r="Z586" s="13">
        <v>26533.77</v>
      </c>
      <c r="AA586" s="13">
        <v>20807.32</v>
      </c>
      <c r="AB586" s="13">
        <v>5300.36</v>
      </c>
      <c r="AC586" s="13">
        <v>0</v>
      </c>
      <c r="AD586" s="13">
        <v>0</v>
      </c>
      <c r="AE586" s="13">
        <v>0</v>
      </c>
      <c r="AF586" s="13">
        <v>23267.57</v>
      </c>
      <c r="AG586" s="13">
        <v>12117241.68</v>
      </c>
      <c r="AH586" s="13">
        <v>17485662.010000002</v>
      </c>
      <c r="AI586" s="13">
        <v>29596048.530000001</v>
      </c>
      <c r="AJ586" s="13">
        <v>28874906.75</v>
      </c>
      <c r="AK586" s="13">
        <v>0</v>
      </c>
      <c r="AL586" s="13">
        <v>1712050.6100000003</v>
      </c>
      <c r="AM586" s="13">
        <v>1.2456664178798529</v>
      </c>
      <c r="AN586" s="13">
        <v>275661.86</v>
      </c>
      <c r="AO586" s="13">
        <v>166045.63</v>
      </c>
      <c r="AP586" s="13">
        <v>2971995.6199999992</v>
      </c>
      <c r="AQ586" s="13">
        <v>1947366.9700000044</v>
      </c>
      <c r="AR586" s="367"/>
      <c r="AS586" s="19">
        <v>44592</v>
      </c>
      <c r="AT586" s="20" t="s">
        <v>0</v>
      </c>
      <c r="AU586" s="40" t="s">
        <v>292</v>
      </c>
      <c r="AV586" s="41">
        <v>2022</v>
      </c>
      <c r="AW586" s="266" t="s">
        <v>165</v>
      </c>
      <c r="AX586" s="380">
        <v>4.6100000000000003</v>
      </c>
      <c r="AY586" s="380">
        <v>4.55</v>
      </c>
    </row>
    <row r="587" spans="1:51" x14ac:dyDescent="0.25">
      <c r="A587" s="64">
        <v>1</v>
      </c>
      <c r="B587" s="65" t="s">
        <v>65</v>
      </c>
      <c r="C587" s="13">
        <v>524312.71</v>
      </c>
      <c r="D587" s="13">
        <v>16795.400000000001</v>
      </c>
      <c r="E587" s="13">
        <v>19222.260000000002</v>
      </c>
      <c r="F587" s="13">
        <v>85386.31</v>
      </c>
      <c r="G587" s="13">
        <v>86054.75</v>
      </c>
      <c r="H587" s="13">
        <v>19064.98</v>
      </c>
      <c r="I587" s="13">
        <v>12013962.66</v>
      </c>
      <c r="J587" s="13">
        <v>136723.54</v>
      </c>
      <c r="K587" s="13">
        <v>302428.7</v>
      </c>
      <c r="L587" s="13">
        <v>283206.44</v>
      </c>
      <c r="M587" s="13">
        <v>1397746.66</v>
      </c>
      <c r="N587" s="13">
        <v>71.28</v>
      </c>
      <c r="O587" s="13">
        <v>201023.42000000016</v>
      </c>
      <c r="P587" s="13">
        <v>135052.83000000007</v>
      </c>
      <c r="Q587" s="13">
        <v>-159593.44000000018</v>
      </c>
      <c r="R587" s="13">
        <v>-24540.610000000102</v>
      </c>
      <c r="S587" s="13">
        <v>43605.09</v>
      </c>
      <c r="T587" s="13">
        <v>2951.8</v>
      </c>
      <c r="U587" s="13">
        <v>0</v>
      </c>
      <c r="V587" s="13">
        <v>0</v>
      </c>
      <c r="W587" s="13">
        <v>0</v>
      </c>
      <c r="X587" s="13">
        <v>45877.7</v>
      </c>
      <c r="Y587" s="13">
        <v>1474.36</v>
      </c>
      <c r="Z587" s="13">
        <v>3642.52</v>
      </c>
      <c r="AA587" s="13">
        <v>107.53</v>
      </c>
      <c r="AB587" s="13">
        <v>0</v>
      </c>
      <c r="AC587" s="13">
        <v>0</v>
      </c>
      <c r="AD587" s="13">
        <v>0</v>
      </c>
      <c r="AE587" s="13">
        <v>0</v>
      </c>
      <c r="AF587" s="13">
        <v>0</v>
      </c>
      <c r="AG587" s="13">
        <v>1680953.1</v>
      </c>
      <c r="AH587" s="13">
        <v>19293.54</v>
      </c>
      <c r="AI587" s="13">
        <v>1695720.57</v>
      </c>
      <c r="AJ587" s="13">
        <v>1494697.15</v>
      </c>
      <c r="AK587" s="13">
        <v>0</v>
      </c>
      <c r="AL587" s="13">
        <v>11711533.960000001</v>
      </c>
      <c r="AM587" s="13">
        <v>39.724942308716066</v>
      </c>
      <c r="AN587" s="13">
        <v>28725.55</v>
      </c>
      <c r="AO587" s="13">
        <v>56660.76</v>
      </c>
      <c r="AP587" s="13">
        <v>342582.58999999985</v>
      </c>
      <c r="AQ587" s="13">
        <v>36088.699999999997</v>
      </c>
      <c r="AR587" s="367"/>
      <c r="AS587" s="19">
        <v>44592</v>
      </c>
      <c r="AT587" s="20" t="s">
        <v>0</v>
      </c>
      <c r="AU587" s="40" t="s">
        <v>292</v>
      </c>
      <c r="AV587" s="41">
        <v>2022</v>
      </c>
      <c r="AW587" s="266" t="s">
        <v>177</v>
      </c>
      <c r="AX587" s="380">
        <v>4.6100000000000003</v>
      </c>
      <c r="AY587" s="380">
        <v>4.55</v>
      </c>
    </row>
    <row r="588" spans="1:51" x14ac:dyDescent="0.25">
      <c r="A588" s="64">
        <v>109</v>
      </c>
      <c r="B588" s="65" t="s">
        <v>66</v>
      </c>
      <c r="C588" s="13">
        <v>3547862.7499999995</v>
      </c>
      <c r="D588" s="13">
        <v>3385619.54</v>
      </c>
      <c r="E588" s="13">
        <v>3134288.33</v>
      </c>
      <c r="F588" s="13">
        <v>612603.43999999994</v>
      </c>
      <c r="G588" s="13">
        <v>1141095.29</v>
      </c>
      <c r="H588" s="13">
        <v>-496555.42</v>
      </c>
      <c r="I588" s="13">
        <v>125573631.77</v>
      </c>
      <c r="J588" s="13">
        <v>6935069.71</v>
      </c>
      <c r="K588" s="13">
        <v>16087068.279999999</v>
      </c>
      <c r="L588" s="13">
        <v>10485611.640000001</v>
      </c>
      <c r="M588" s="13">
        <v>856032</v>
      </c>
      <c r="N588" s="13">
        <v>2993538</v>
      </c>
      <c r="O588" s="13">
        <v>-1718198.6399999969</v>
      </c>
      <c r="P588" s="13">
        <v>126743.12000000052</v>
      </c>
      <c r="Q588" s="13">
        <v>-522325.39000000013</v>
      </c>
      <c r="R588" s="13">
        <v>-395582.26999999961</v>
      </c>
      <c r="S588" s="13">
        <v>-100973.15000000002</v>
      </c>
      <c r="T588" s="13">
        <v>15982.63</v>
      </c>
      <c r="U588" s="13">
        <v>0</v>
      </c>
      <c r="V588" s="13">
        <v>0</v>
      </c>
      <c r="W588" s="13">
        <v>2471.4499999999998</v>
      </c>
      <c r="X588" s="13">
        <v>204525.53</v>
      </c>
      <c r="Y588" s="13">
        <v>22857.32</v>
      </c>
      <c r="Z588" s="13">
        <v>16.12</v>
      </c>
      <c r="AA588" s="13">
        <v>145310.35</v>
      </c>
      <c r="AB588" s="13">
        <v>1744.84</v>
      </c>
      <c r="AC588" s="13">
        <v>0</v>
      </c>
      <c r="AD588" s="13">
        <v>0</v>
      </c>
      <c r="AE588" s="13">
        <v>0</v>
      </c>
      <c r="AF588" s="13">
        <v>154024.13</v>
      </c>
      <c r="AG588" s="13">
        <v>11341643.640000001</v>
      </c>
      <c r="AH588" s="13">
        <v>6127826.3300000001</v>
      </c>
      <c r="AI588" s="13">
        <v>17383295.490000002</v>
      </c>
      <c r="AJ588" s="13">
        <v>19101494.129999999</v>
      </c>
      <c r="AK588" s="13">
        <v>0</v>
      </c>
      <c r="AL588" s="13">
        <v>109486563.48999999</v>
      </c>
      <c r="AM588" s="13">
        <v>7.8058742329152349</v>
      </c>
      <c r="AN588" s="13">
        <v>195417.90000000002</v>
      </c>
      <c r="AO588" s="13">
        <v>417185.54000000004</v>
      </c>
      <c r="AP588" s="13">
        <v>4659491.3999999985</v>
      </c>
      <c r="AQ588" s="13">
        <v>2779049.5500000007</v>
      </c>
      <c r="AR588" s="367"/>
      <c r="AS588" s="19">
        <v>44592</v>
      </c>
      <c r="AT588" s="20" t="s">
        <v>0</v>
      </c>
      <c r="AU588" s="40" t="s">
        <v>293</v>
      </c>
      <c r="AV588" s="41">
        <v>2022</v>
      </c>
      <c r="AW588" s="266" t="s">
        <v>157</v>
      </c>
      <c r="AX588" s="380">
        <v>4.6100000000000003</v>
      </c>
      <c r="AY588" s="380">
        <v>4.55</v>
      </c>
    </row>
    <row r="589" spans="1:51" x14ac:dyDescent="0.25">
      <c r="A589" s="64">
        <v>25</v>
      </c>
      <c r="B589" s="65" t="s">
        <v>67</v>
      </c>
      <c r="C589" s="13">
        <v>570726.63</v>
      </c>
      <c r="D589" s="13">
        <v>199150</v>
      </c>
      <c r="E589" s="13">
        <v>607644</v>
      </c>
      <c r="F589" s="13">
        <v>0</v>
      </c>
      <c r="G589" s="13">
        <v>241328.22</v>
      </c>
      <c r="H589" s="13">
        <v>104973.57</v>
      </c>
      <c r="I589" s="13">
        <v>1488094.58</v>
      </c>
      <c r="J589" s="13">
        <v>53141181.259999998</v>
      </c>
      <c r="K589" s="13">
        <v>1484685.02</v>
      </c>
      <c r="L589" s="13">
        <v>877041.02</v>
      </c>
      <c r="M589" s="13">
        <v>0</v>
      </c>
      <c r="N589" s="13">
        <v>0</v>
      </c>
      <c r="O589" s="13">
        <v>42344.25</v>
      </c>
      <c r="P589" s="13">
        <v>87904.159999999887</v>
      </c>
      <c r="Q589" s="13">
        <v>-229.43</v>
      </c>
      <c r="R589" s="13">
        <v>87674.729999999894</v>
      </c>
      <c r="S589" s="13">
        <v>17298.839999999967</v>
      </c>
      <c r="T589" s="13">
        <v>401901.21</v>
      </c>
      <c r="U589" s="13">
        <v>0</v>
      </c>
      <c r="V589" s="13">
        <v>0</v>
      </c>
      <c r="W589" s="13">
        <v>0</v>
      </c>
      <c r="X589" s="13">
        <v>0.09</v>
      </c>
      <c r="Y589" s="13">
        <v>4925.07</v>
      </c>
      <c r="Z589" s="13">
        <v>12441.85</v>
      </c>
      <c r="AA589" s="13">
        <v>0</v>
      </c>
      <c r="AB589" s="13">
        <v>86.71</v>
      </c>
      <c r="AC589" s="13">
        <v>0</v>
      </c>
      <c r="AD589" s="13">
        <v>0</v>
      </c>
      <c r="AE589" s="13">
        <v>1154.3599999999999</v>
      </c>
      <c r="AF589" s="13">
        <v>365994.47</v>
      </c>
      <c r="AG589" s="13">
        <v>877041.02000000014</v>
      </c>
      <c r="AH589" s="13">
        <v>607644</v>
      </c>
      <c r="AI589" s="13">
        <v>1439483.72</v>
      </c>
      <c r="AJ589" s="13">
        <v>1397139.47</v>
      </c>
      <c r="AK589" s="13">
        <v>0</v>
      </c>
      <c r="AL589" s="13">
        <v>3409.5600000000559</v>
      </c>
      <c r="AM589" s="13">
        <v>1.0022964871026987</v>
      </c>
      <c r="AN589" s="13">
        <v>0</v>
      </c>
      <c r="AO589" s="13">
        <v>0</v>
      </c>
      <c r="AP589" s="13">
        <v>592260.38000000024</v>
      </c>
      <c r="AQ589" s="13">
        <v>263028</v>
      </c>
      <c r="AR589" s="367"/>
      <c r="AS589" s="19">
        <v>44592</v>
      </c>
      <c r="AT589" s="20" t="s">
        <v>0</v>
      </c>
      <c r="AU589" s="40" t="s">
        <v>292</v>
      </c>
      <c r="AV589" s="41">
        <v>2022</v>
      </c>
      <c r="AW589" s="266" t="s">
        <v>174</v>
      </c>
      <c r="AX589" s="380">
        <v>4.6100000000000003</v>
      </c>
      <c r="AY589" s="380">
        <v>4.55</v>
      </c>
    </row>
    <row r="590" spans="1:51" x14ac:dyDescent="0.25">
      <c r="A590" s="64">
        <v>121</v>
      </c>
      <c r="B590" s="65" t="s">
        <v>68</v>
      </c>
      <c r="C590" s="13">
        <v>0</v>
      </c>
      <c r="D590" s="13">
        <v>0</v>
      </c>
      <c r="E590" s="13">
        <v>69.61</v>
      </c>
      <c r="F590" s="13">
        <v>0</v>
      </c>
      <c r="G590" s="13">
        <v>4531.75</v>
      </c>
      <c r="H590" s="13">
        <v>39522.36</v>
      </c>
      <c r="I590" s="13">
        <v>428948.7</v>
      </c>
      <c r="J590" s="13">
        <v>3415882.1</v>
      </c>
      <c r="K590" s="13">
        <v>2319.3000000000002</v>
      </c>
      <c r="L590" s="13">
        <v>2249.69</v>
      </c>
      <c r="M590" s="13">
        <v>408.25</v>
      </c>
      <c r="N590" s="13">
        <v>0</v>
      </c>
      <c r="O590" s="13">
        <v>-871.21</v>
      </c>
      <c r="P590" s="13">
        <v>-3660.54</v>
      </c>
      <c r="Q590" s="13">
        <v>-47.579999999999984</v>
      </c>
      <c r="R590" s="13">
        <v>-3708.12</v>
      </c>
      <c r="S590" s="13">
        <v>43230.509999999995</v>
      </c>
      <c r="T590" s="13">
        <v>0</v>
      </c>
      <c r="U590" s="13">
        <v>0</v>
      </c>
      <c r="V590" s="13">
        <v>0</v>
      </c>
      <c r="W590" s="13">
        <v>48180.17</v>
      </c>
      <c r="X590" s="13">
        <v>0</v>
      </c>
      <c r="Y590" s="13">
        <v>92.48</v>
      </c>
      <c r="Z590" s="13">
        <v>931.71</v>
      </c>
      <c r="AA590" s="13">
        <v>0</v>
      </c>
      <c r="AB590" s="13">
        <v>47.09</v>
      </c>
      <c r="AC590" s="13">
        <v>0</v>
      </c>
      <c r="AD590" s="13">
        <v>0</v>
      </c>
      <c r="AE590" s="13">
        <v>0</v>
      </c>
      <c r="AF590" s="13">
        <v>3878.38</v>
      </c>
      <c r="AG590" s="13">
        <v>2657.94</v>
      </c>
      <c r="AH590" s="13">
        <v>69.61</v>
      </c>
      <c r="AI590" s="13">
        <v>2517.6999999999998</v>
      </c>
      <c r="AJ590" s="13">
        <v>3388.91</v>
      </c>
      <c r="AK590" s="13">
        <v>0</v>
      </c>
      <c r="AL590" s="13">
        <v>426629.4</v>
      </c>
      <c r="AM590" s="13">
        <v>184.94748415470184</v>
      </c>
      <c r="AN590" s="13">
        <v>0</v>
      </c>
      <c r="AO590" s="13">
        <v>0</v>
      </c>
      <c r="AP590" s="13">
        <v>-590.33000000000015</v>
      </c>
      <c r="AQ590" s="13">
        <v>-1461.54</v>
      </c>
      <c r="AR590" s="367"/>
      <c r="AS590" s="19">
        <v>44592</v>
      </c>
      <c r="AT590" s="20" t="s">
        <v>0</v>
      </c>
      <c r="AU590" s="40" t="s">
        <v>292</v>
      </c>
      <c r="AV590" s="41">
        <v>2022</v>
      </c>
      <c r="AW590" s="266" t="s">
        <v>188</v>
      </c>
      <c r="AX590" s="380">
        <v>4.6100000000000003</v>
      </c>
      <c r="AY590" s="380">
        <v>4.55</v>
      </c>
    </row>
    <row r="591" spans="1:51" x14ac:dyDescent="0.25">
      <c r="A591" s="64">
        <v>13</v>
      </c>
      <c r="B591" s="65" t="s">
        <v>70</v>
      </c>
      <c r="C591" s="13">
        <v>46299485.390000001</v>
      </c>
      <c r="D591" s="13">
        <v>31968618.259999998</v>
      </c>
      <c r="E591" s="13">
        <v>50191401.280000001</v>
      </c>
      <c r="F591" s="13">
        <v>7041449.0099999998</v>
      </c>
      <c r="G591" s="13">
        <v>7709374.5500000007</v>
      </c>
      <c r="H591" s="13">
        <v>-12434453.99</v>
      </c>
      <c r="I591" s="13">
        <v>133573004.28</v>
      </c>
      <c r="J591" s="13">
        <v>61918180.950000003</v>
      </c>
      <c r="K591" s="13">
        <v>123771936.7</v>
      </c>
      <c r="L591" s="13">
        <v>73580518.689999998</v>
      </c>
      <c r="M591" s="13">
        <v>35619558.310000002</v>
      </c>
      <c r="N591" s="13">
        <v>32393258.890000001</v>
      </c>
      <c r="O591" s="13">
        <v>11175438.280000009</v>
      </c>
      <c r="P591" s="13">
        <v>-11595394.709999988</v>
      </c>
      <c r="Q591" s="13">
        <v>305077.38000001246</v>
      </c>
      <c r="R591" s="13">
        <v>-11290317.329999976</v>
      </c>
      <c r="S591" s="13">
        <v>-1144136.6600000001</v>
      </c>
      <c r="T591" s="13">
        <v>74289.73</v>
      </c>
      <c r="U591" s="13">
        <v>1041965.49</v>
      </c>
      <c r="V591" s="13">
        <v>0</v>
      </c>
      <c r="W591" s="13">
        <v>5235.91</v>
      </c>
      <c r="X591" s="13">
        <v>1062987.1399999999</v>
      </c>
      <c r="Y591" s="13">
        <v>157334.17000000001</v>
      </c>
      <c r="Z591" s="13">
        <v>955043.13</v>
      </c>
      <c r="AA591" s="13">
        <v>1052426.52</v>
      </c>
      <c r="AB591" s="13">
        <v>818288.97</v>
      </c>
      <c r="AC591" s="13">
        <v>0</v>
      </c>
      <c r="AD591" s="13">
        <v>0</v>
      </c>
      <c r="AE591" s="13">
        <v>0</v>
      </c>
      <c r="AF591" s="13">
        <v>345522.14</v>
      </c>
      <c r="AG591" s="13">
        <v>109200076.99999999</v>
      </c>
      <c r="AH591" s="13">
        <v>82584660.170000002</v>
      </c>
      <c r="AI591" s="13">
        <v>191120085.25000003</v>
      </c>
      <c r="AJ591" s="13">
        <v>179944647.28999999</v>
      </c>
      <c r="AK591" s="13">
        <v>0.32</v>
      </c>
      <c r="AL591" s="13">
        <v>9801067.5799999982</v>
      </c>
      <c r="AM591" s="13">
        <v>1.0791865090045085</v>
      </c>
      <c r="AN591" s="13">
        <v>5754040.3200000003</v>
      </c>
      <c r="AO591" s="13">
        <v>1287408.69</v>
      </c>
      <c r="AP591" s="13">
        <v>44917749.579999998</v>
      </c>
      <c r="AQ591" s="13">
        <v>41762320.729999989</v>
      </c>
      <c r="AR591" s="367"/>
      <c r="AS591" s="19">
        <v>44592</v>
      </c>
      <c r="AT591" s="20" t="s">
        <v>0</v>
      </c>
      <c r="AU591" s="40" t="s">
        <v>293</v>
      </c>
      <c r="AV591" s="41">
        <v>2022</v>
      </c>
      <c r="AW591" s="266" t="s">
        <v>149</v>
      </c>
      <c r="AX591" s="380">
        <v>4.6100000000000003</v>
      </c>
      <c r="AY591" s="380">
        <v>4.55</v>
      </c>
    </row>
    <row r="592" spans="1:51" x14ac:dyDescent="0.25">
      <c r="A592" s="64">
        <v>110</v>
      </c>
      <c r="B592" s="65" t="s">
        <v>71</v>
      </c>
      <c r="C592" s="13">
        <v>498794.10000000003</v>
      </c>
      <c r="D592" s="13">
        <v>5534.38</v>
      </c>
      <c r="E592" s="13">
        <v>5096.1500000000005</v>
      </c>
      <c r="F592" s="13">
        <v>109950.84</v>
      </c>
      <c r="G592" s="13">
        <v>103069.67</v>
      </c>
      <c r="H592" s="13">
        <v>320094.12</v>
      </c>
      <c r="I592" s="13">
        <v>1812908.03</v>
      </c>
      <c r="J592" s="13">
        <v>44236634.100000001</v>
      </c>
      <c r="K592" s="13">
        <v>490814.99</v>
      </c>
      <c r="L592" s="13">
        <v>485718.84</v>
      </c>
      <c r="M592" s="13">
        <v>645139.62</v>
      </c>
      <c r="N592" s="13">
        <v>58138.19</v>
      </c>
      <c r="O592" s="13">
        <v>171254.67000000004</v>
      </c>
      <c r="P592" s="13">
        <v>108984.54000000015</v>
      </c>
      <c r="Q592" s="13">
        <v>213742.48999999985</v>
      </c>
      <c r="R592" s="13">
        <v>322727.03000000003</v>
      </c>
      <c r="S592" s="13">
        <v>-2632.9100000000008</v>
      </c>
      <c r="T592" s="13">
        <v>336.29</v>
      </c>
      <c r="U592" s="13">
        <v>0</v>
      </c>
      <c r="V592" s="13">
        <v>0</v>
      </c>
      <c r="W592" s="13">
        <v>0</v>
      </c>
      <c r="X592" s="13">
        <v>4125.4399999999996</v>
      </c>
      <c r="Y592" s="13">
        <v>2103.46</v>
      </c>
      <c r="Z592" s="13">
        <v>3584.56</v>
      </c>
      <c r="AA592" s="13">
        <v>2.41</v>
      </c>
      <c r="AB592" s="13">
        <v>0</v>
      </c>
      <c r="AC592" s="13">
        <v>0</v>
      </c>
      <c r="AD592" s="13">
        <v>0</v>
      </c>
      <c r="AE592" s="13">
        <v>0</v>
      </c>
      <c r="AF592" s="13">
        <v>1404.21</v>
      </c>
      <c r="AG592" s="13">
        <v>1130858.46</v>
      </c>
      <c r="AH592" s="13">
        <v>63234.34</v>
      </c>
      <c r="AI592" s="13">
        <v>1194091.8</v>
      </c>
      <c r="AJ592" s="13">
        <v>1022837.13</v>
      </c>
      <c r="AK592" s="13">
        <v>0</v>
      </c>
      <c r="AL592" s="13">
        <v>1322093.04</v>
      </c>
      <c r="AM592" s="13">
        <v>3.6936688302857257</v>
      </c>
      <c r="AN592" s="13">
        <v>74442.09</v>
      </c>
      <c r="AO592" s="13">
        <v>35508.75</v>
      </c>
      <c r="AP592" s="13">
        <v>389094.68999999994</v>
      </c>
      <c r="AQ592" s="13">
        <v>67089.64</v>
      </c>
      <c r="AR592" s="367"/>
      <c r="AS592" s="19">
        <v>44592</v>
      </c>
      <c r="AT592" s="20" t="s">
        <v>0</v>
      </c>
      <c r="AU592" s="40" t="s">
        <v>292</v>
      </c>
      <c r="AV592" s="41">
        <v>2022</v>
      </c>
      <c r="AW592" s="266" t="s">
        <v>173</v>
      </c>
      <c r="AX592" s="380">
        <v>4.6100000000000003</v>
      </c>
      <c r="AY592" s="380">
        <v>4.55</v>
      </c>
    </row>
    <row r="593" spans="1:51" x14ac:dyDescent="0.25">
      <c r="A593" s="64">
        <v>52</v>
      </c>
      <c r="B593" s="65" t="s">
        <v>72</v>
      </c>
      <c r="C593" s="13">
        <v>671267.34</v>
      </c>
      <c r="D593" s="13">
        <v>67941.119999999995</v>
      </c>
      <c r="E593" s="13">
        <v>1953919.05</v>
      </c>
      <c r="F593" s="13">
        <v>52463.07</v>
      </c>
      <c r="G593" s="13">
        <v>450071.55</v>
      </c>
      <c r="H593" s="13">
        <v>22759.18</v>
      </c>
      <c r="I593" s="13">
        <v>326768266.69999999</v>
      </c>
      <c r="J593" s="13">
        <v>92428555.689999998</v>
      </c>
      <c r="K593" s="13">
        <v>3467129.06</v>
      </c>
      <c r="L593" s="13">
        <v>1513210.01</v>
      </c>
      <c r="M593" s="13">
        <v>862334.75</v>
      </c>
      <c r="N593" s="13">
        <v>55563.06</v>
      </c>
      <c r="O593" s="13">
        <v>113982.75000000032</v>
      </c>
      <c r="P593" s="13">
        <v>-13191.14999999987</v>
      </c>
      <c r="Q593" s="13">
        <v>-164508.26000000013</v>
      </c>
      <c r="R593" s="13">
        <v>-177699.41</v>
      </c>
      <c r="S593" s="13">
        <v>200458.59000000008</v>
      </c>
      <c r="T593" s="13">
        <v>268800.34999999998</v>
      </c>
      <c r="U593" s="13">
        <v>0</v>
      </c>
      <c r="V593" s="13">
        <v>0</v>
      </c>
      <c r="W593" s="13">
        <v>100</v>
      </c>
      <c r="X593" s="13">
        <v>1878301.08</v>
      </c>
      <c r="Y593" s="13">
        <v>9185.1299999999992</v>
      </c>
      <c r="Z593" s="13">
        <v>9883.9</v>
      </c>
      <c r="AA593" s="13">
        <v>1267.77</v>
      </c>
      <c r="AB593" s="13">
        <v>113.25</v>
      </c>
      <c r="AC593" s="13">
        <v>0</v>
      </c>
      <c r="AD593" s="13">
        <v>0</v>
      </c>
      <c r="AE593" s="13">
        <v>0</v>
      </c>
      <c r="AF593" s="13">
        <v>1926292.79</v>
      </c>
      <c r="AG593" s="13">
        <v>2375544.7599999998</v>
      </c>
      <c r="AH593" s="13">
        <v>2009482.1099999999</v>
      </c>
      <c r="AI593" s="13">
        <v>4105026.87</v>
      </c>
      <c r="AJ593" s="13">
        <v>3991044.1199999996</v>
      </c>
      <c r="AK593" s="13">
        <v>0</v>
      </c>
      <c r="AL593" s="13">
        <v>323301137.63999999</v>
      </c>
      <c r="AM593" s="13">
        <v>94.247505946605855</v>
      </c>
      <c r="AN593" s="13">
        <v>35629.68</v>
      </c>
      <c r="AO593" s="13">
        <v>16833.39</v>
      </c>
      <c r="AP593" s="13">
        <v>403530.99</v>
      </c>
      <c r="AQ593" s="13">
        <v>-85812.479999999981</v>
      </c>
      <c r="AR593" s="367"/>
      <c r="AS593" s="19">
        <v>44592</v>
      </c>
      <c r="AT593" s="20" t="s">
        <v>0</v>
      </c>
      <c r="AU593" s="40" t="s">
        <v>292</v>
      </c>
      <c r="AV593" s="41">
        <v>2022</v>
      </c>
      <c r="AW593" s="266" t="s">
        <v>170</v>
      </c>
      <c r="AX593" s="380">
        <v>4.6100000000000003</v>
      </c>
      <c r="AY593" s="380">
        <v>4.55</v>
      </c>
    </row>
    <row r="594" spans="1:51" x14ac:dyDescent="0.25">
      <c r="A594" s="64">
        <v>96</v>
      </c>
      <c r="B594" s="65" t="s">
        <v>73</v>
      </c>
      <c r="C594" s="13">
        <v>9176188.3300000019</v>
      </c>
      <c r="D594" s="13">
        <v>1954152.54</v>
      </c>
      <c r="E594" s="13">
        <v>12160970.529999999</v>
      </c>
      <c r="F594" s="13">
        <v>791190.25</v>
      </c>
      <c r="G594" s="13">
        <v>2421039.2400000002</v>
      </c>
      <c r="H594" s="13">
        <v>97242</v>
      </c>
      <c r="I594" s="13">
        <v>108242382.51000001</v>
      </c>
      <c r="J594" s="13">
        <v>6824114.96</v>
      </c>
      <c r="K594" s="13">
        <v>35338558.810000002</v>
      </c>
      <c r="L594" s="13">
        <v>23177588.280000001</v>
      </c>
      <c r="M594" s="13">
        <v>0</v>
      </c>
      <c r="N594" s="13">
        <v>0</v>
      </c>
      <c r="O594" s="13">
        <v>1614174.0100000016</v>
      </c>
      <c r="P594" s="13">
        <v>2395632.2900000005</v>
      </c>
      <c r="Q594" s="13">
        <v>-1302905.4000000001</v>
      </c>
      <c r="R594" s="13">
        <v>1092726.8900000004</v>
      </c>
      <c r="S594" s="13">
        <v>-995484.89999999991</v>
      </c>
      <c r="T594" s="13">
        <v>3518.12</v>
      </c>
      <c r="U594" s="13">
        <v>0</v>
      </c>
      <c r="V594" s="13">
        <v>0</v>
      </c>
      <c r="W594" s="13">
        <v>0</v>
      </c>
      <c r="X594" s="13">
        <v>20967.43</v>
      </c>
      <c r="Y594" s="13">
        <v>32333.86</v>
      </c>
      <c r="Z594" s="13">
        <v>104873.43</v>
      </c>
      <c r="AA594" s="13">
        <v>8446.75</v>
      </c>
      <c r="AB594" s="13">
        <v>5959.5</v>
      </c>
      <c r="AC594" s="13">
        <v>0</v>
      </c>
      <c r="AD594" s="13">
        <v>0</v>
      </c>
      <c r="AE594" s="13">
        <v>0</v>
      </c>
      <c r="AF594" s="13">
        <v>868356.91</v>
      </c>
      <c r="AG594" s="13">
        <v>23177588.280000001</v>
      </c>
      <c r="AH594" s="13">
        <v>12160970.529999999</v>
      </c>
      <c r="AI594" s="13">
        <v>35253576.68</v>
      </c>
      <c r="AJ594" s="13">
        <v>33639402.670000002</v>
      </c>
      <c r="AK594" s="13">
        <v>0</v>
      </c>
      <c r="AL594" s="13">
        <v>72903823.700000003</v>
      </c>
      <c r="AM594" s="13">
        <v>3.0630106646955251</v>
      </c>
      <c r="AN594" s="13">
        <v>582700.18999999994</v>
      </c>
      <c r="AO594" s="13">
        <v>208490.06</v>
      </c>
      <c r="AP594" s="13">
        <v>8134975.129999999</v>
      </c>
      <c r="AQ594" s="13">
        <v>2527113.3499999996</v>
      </c>
      <c r="AR594" s="367"/>
      <c r="AS594" s="19">
        <v>44592</v>
      </c>
      <c r="AT594" s="20" t="s">
        <v>0</v>
      </c>
      <c r="AU594" s="40" t="s">
        <v>292</v>
      </c>
      <c r="AV594" s="41">
        <v>2022</v>
      </c>
      <c r="AW594" s="266" t="s">
        <v>153</v>
      </c>
      <c r="AX594" s="380">
        <v>4.6100000000000003</v>
      </c>
      <c r="AY594" s="380">
        <v>4.55</v>
      </c>
    </row>
    <row r="595" spans="1:51" x14ac:dyDescent="0.25">
      <c r="A595" s="64">
        <v>103</v>
      </c>
      <c r="B595" s="65" t="s">
        <v>74</v>
      </c>
      <c r="C595" s="13">
        <v>47598.879999999997</v>
      </c>
      <c r="D595" s="13">
        <v>0</v>
      </c>
      <c r="E595" s="13">
        <v>1</v>
      </c>
      <c r="F595" s="13">
        <v>1106.8599999999999</v>
      </c>
      <c r="G595" s="13">
        <v>26027.19</v>
      </c>
      <c r="H595" s="13">
        <v>21556.74</v>
      </c>
      <c r="I595" s="13">
        <v>10484528.75</v>
      </c>
      <c r="J595" s="13">
        <v>26586661.289999999</v>
      </c>
      <c r="K595" s="13">
        <v>82327.55</v>
      </c>
      <c r="L595" s="13">
        <v>77396.37</v>
      </c>
      <c r="M595" s="13">
        <v>0</v>
      </c>
      <c r="N595" s="13">
        <v>0</v>
      </c>
      <c r="O595" s="13">
        <v>37883.440000000002</v>
      </c>
      <c r="P595" s="13">
        <v>-17418.610000000011</v>
      </c>
      <c r="Q595" s="13">
        <v>0</v>
      </c>
      <c r="R595" s="13">
        <v>-17418.610000000011</v>
      </c>
      <c r="S595" s="13">
        <v>38975.379999999888</v>
      </c>
      <c r="T595" s="13">
        <v>0</v>
      </c>
      <c r="U595" s="13">
        <v>0</v>
      </c>
      <c r="V595" s="13">
        <v>0</v>
      </c>
      <c r="W595" s="13">
        <v>0</v>
      </c>
      <c r="X595" s="13">
        <v>1301545.2</v>
      </c>
      <c r="Y595" s="13">
        <v>531.16999999999996</v>
      </c>
      <c r="Z595" s="13">
        <v>0</v>
      </c>
      <c r="AA595" s="13">
        <v>1100.8</v>
      </c>
      <c r="AB595" s="13">
        <v>0</v>
      </c>
      <c r="AC595" s="13">
        <v>0</v>
      </c>
      <c r="AD595" s="13">
        <v>0</v>
      </c>
      <c r="AE595" s="13">
        <v>0</v>
      </c>
      <c r="AF595" s="13">
        <v>1260937.8500000001</v>
      </c>
      <c r="AG595" s="13">
        <v>77396.37</v>
      </c>
      <c r="AH595" s="13">
        <v>1</v>
      </c>
      <c r="AI595" s="13">
        <v>75216.58</v>
      </c>
      <c r="AJ595" s="13">
        <v>37333.14</v>
      </c>
      <c r="AK595" s="13">
        <v>0</v>
      </c>
      <c r="AL595" s="13">
        <v>10402201.199999999</v>
      </c>
      <c r="AM595" s="13">
        <v>127.35139998700313</v>
      </c>
      <c r="AN595" s="13">
        <v>914.73</v>
      </c>
      <c r="AO595" s="13">
        <v>192.13</v>
      </c>
      <c r="AP595" s="13">
        <v>9715.4399999999878</v>
      </c>
      <c r="AQ595" s="13">
        <v>0</v>
      </c>
      <c r="AR595" s="367"/>
      <c r="AS595" s="19">
        <v>44592</v>
      </c>
      <c r="AT595" s="20" t="s">
        <v>0</v>
      </c>
      <c r="AU595" s="40" t="s">
        <v>292</v>
      </c>
      <c r="AV595" s="41">
        <v>2022</v>
      </c>
      <c r="AW595" s="266" t="s">
        <v>184</v>
      </c>
      <c r="AX595" s="380">
        <v>4.6100000000000003</v>
      </c>
      <c r="AY595" s="380">
        <v>4.55</v>
      </c>
    </row>
    <row r="596" spans="1:51" x14ac:dyDescent="0.25">
      <c r="A596" s="64">
        <v>23</v>
      </c>
      <c r="B596" s="65" t="s">
        <v>75</v>
      </c>
      <c r="C596" s="13">
        <v>3709116.59</v>
      </c>
      <c r="D596" s="13">
        <v>4844520.26</v>
      </c>
      <c r="E596" s="13">
        <v>2366047.36</v>
      </c>
      <c r="F596" s="13">
        <v>711087.61</v>
      </c>
      <c r="G596" s="13">
        <v>778000.09000000008</v>
      </c>
      <c r="H596" s="13">
        <v>19397.98</v>
      </c>
      <c r="I596" s="13">
        <v>49872034.710000001</v>
      </c>
      <c r="J596" s="13">
        <v>5929955.4900000002</v>
      </c>
      <c r="K596" s="13">
        <v>5372322.4100000001</v>
      </c>
      <c r="L596" s="13">
        <v>3006275.05</v>
      </c>
      <c r="M596" s="13">
        <v>4279856.4400000004</v>
      </c>
      <c r="N596" s="13">
        <v>11547491.84</v>
      </c>
      <c r="O596" s="13">
        <v>-5009204.3100000024</v>
      </c>
      <c r="P596" s="13">
        <v>2384712.9399999967</v>
      </c>
      <c r="Q596" s="13">
        <v>-1727537.5700000003</v>
      </c>
      <c r="R596" s="13">
        <v>657175.36999999639</v>
      </c>
      <c r="S596" s="13">
        <v>-637777.41999999993</v>
      </c>
      <c r="T596" s="13">
        <v>38.21</v>
      </c>
      <c r="U596" s="13">
        <v>0</v>
      </c>
      <c r="V596" s="13">
        <v>0</v>
      </c>
      <c r="W596" s="13">
        <v>0</v>
      </c>
      <c r="X596" s="13">
        <v>28.19</v>
      </c>
      <c r="Y596" s="13">
        <v>12191.93</v>
      </c>
      <c r="Z596" s="13">
        <v>37557.339999999997</v>
      </c>
      <c r="AA596" s="13">
        <v>9340.7900000000009</v>
      </c>
      <c r="AB596" s="13">
        <v>13653.84</v>
      </c>
      <c r="AC596" s="13">
        <v>0</v>
      </c>
      <c r="AD596" s="13">
        <v>0</v>
      </c>
      <c r="AE596" s="13">
        <v>0</v>
      </c>
      <c r="AF596" s="13">
        <v>565099.92000000004</v>
      </c>
      <c r="AG596" s="13">
        <v>7286131.4899999993</v>
      </c>
      <c r="AH596" s="13">
        <v>13913539.199999999</v>
      </c>
      <c r="AI596" s="13">
        <v>20389183.699999999</v>
      </c>
      <c r="AJ596" s="13">
        <v>25398388.010000002</v>
      </c>
      <c r="AK596" s="13">
        <v>0</v>
      </c>
      <c r="AL596" s="13">
        <v>44499712.299999997</v>
      </c>
      <c r="AM596" s="13">
        <v>9.283142541327857</v>
      </c>
      <c r="AN596" s="13">
        <v>631832.78999999992</v>
      </c>
      <c r="AO596" s="13">
        <v>79254.819999999992</v>
      </c>
      <c r="AP596" s="13">
        <v>3110435.37</v>
      </c>
      <c r="AQ596" s="13">
        <v>-763365.27000000328</v>
      </c>
      <c r="AR596" s="367"/>
      <c r="AS596" s="19">
        <v>44592</v>
      </c>
      <c r="AT596" s="20" t="s">
        <v>0</v>
      </c>
      <c r="AU596" s="40" t="s">
        <v>292</v>
      </c>
      <c r="AV596" s="41">
        <v>2022</v>
      </c>
      <c r="AW596" s="266" t="s">
        <v>159</v>
      </c>
      <c r="AX596" s="380">
        <v>4.6100000000000003</v>
      </c>
      <c r="AY596" s="380">
        <v>4.55</v>
      </c>
    </row>
    <row r="597" spans="1:51" x14ac:dyDescent="0.25">
      <c r="A597" s="64">
        <v>62</v>
      </c>
      <c r="B597" s="6" t="s">
        <v>203</v>
      </c>
      <c r="C597" s="13">
        <v>517842.01999999996</v>
      </c>
      <c r="D597" s="13">
        <v>165910.57999999999</v>
      </c>
      <c r="E597" s="13">
        <v>111581.61</v>
      </c>
      <c r="F597" s="13">
        <v>42203.21</v>
      </c>
      <c r="G597" s="13">
        <v>202472.04</v>
      </c>
      <c r="H597" s="13">
        <v>41368.26</v>
      </c>
      <c r="I597" s="13">
        <v>9443016.2400000002</v>
      </c>
      <c r="J597" s="13">
        <v>0</v>
      </c>
      <c r="K597" s="13">
        <v>157148.66</v>
      </c>
      <c r="L597" s="13">
        <v>45567.049999999996</v>
      </c>
      <c r="M597" s="13">
        <v>0</v>
      </c>
      <c r="N597" s="13">
        <v>0</v>
      </c>
      <c r="O597" s="13">
        <v>17003.370000000014</v>
      </c>
      <c r="P597" s="13">
        <v>90252.820000000036</v>
      </c>
      <c r="Q597" s="13">
        <v>0</v>
      </c>
      <c r="R597" s="13">
        <v>90252.820000000036</v>
      </c>
      <c r="S597" s="13">
        <v>-48884.560000000005</v>
      </c>
      <c r="T597" s="13">
        <v>0.74</v>
      </c>
      <c r="U597" s="13">
        <v>0</v>
      </c>
      <c r="V597" s="13">
        <v>0</v>
      </c>
      <c r="W597" s="13">
        <v>0</v>
      </c>
      <c r="X597" s="13">
        <v>0</v>
      </c>
      <c r="Y597" s="13">
        <v>3803.75</v>
      </c>
      <c r="Z597" s="13">
        <v>13782.8</v>
      </c>
      <c r="AA597" s="13">
        <v>27698.69</v>
      </c>
      <c r="AB597" s="13">
        <v>2628.54</v>
      </c>
      <c r="AC597" s="13">
        <v>0</v>
      </c>
      <c r="AD597" s="13">
        <v>0</v>
      </c>
      <c r="AE597" s="13">
        <v>0</v>
      </c>
      <c r="AF597" s="13">
        <v>971.52</v>
      </c>
      <c r="AG597" s="13">
        <v>45567.05</v>
      </c>
      <c r="AH597" s="13">
        <v>111581.61</v>
      </c>
      <c r="AI597" s="13">
        <v>157148.66</v>
      </c>
      <c r="AJ597" s="13">
        <v>140145.28999999998</v>
      </c>
      <c r="AK597" s="13">
        <v>0</v>
      </c>
      <c r="AL597" s="13">
        <v>9285867.5800000001</v>
      </c>
      <c r="AM597" s="13">
        <v>60.08970257843751</v>
      </c>
      <c r="AN597" s="13">
        <v>42203.21</v>
      </c>
      <c r="AO597" s="13">
        <v>0</v>
      </c>
      <c r="AP597" s="13">
        <v>513838.17999999993</v>
      </c>
      <c r="AQ597" s="13">
        <v>178910.11</v>
      </c>
      <c r="AR597" s="367"/>
      <c r="AS597" s="19">
        <v>44592</v>
      </c>
      <c r="AT597" s="20" t="s">
        <v>0</v>
      </c>
      <c r="AU597" s="40" t="s">
        <v>292</v>
      </c>
      <c r="AV597" s="41">
        <v>2022</v>
      </c>
      <c r="AW597" s="266" t="s">
        <v>169</v>
      </c>
      <c r="AX597" s="380">
        <v>4.6100000000000003</v>
      </c>
      <c r="AY597" s="380">
        <v>4.55</v>
      </c>
    </row>
    <row r="598" spans="1:51" x14ac:dyDescent="0.25">
      <c r="A598" s="64">
        <v>77</v>
      </c>
      <c r="B598" s="65" t="s">
        <v>195</v>
      </c>
      <c r="C598" s="13">
        <v>394.1</v>
      </c>
      <c r="D598" s="13">
        <v>0</v>
      </c>
      <c r="E598" s="13">
        <v>11106.65</v>
      </c>
      <c r="F598" s="13">
        <v>11.25</v>
      </c>
      <c r="G598" s="13">
        <v>618.97</v>
      </c>
      <c r="H598" s="13">
        <v>-285.7</v>
      </c>
      <c r="I598" s="13">
        <v>911322.41</v>
      </c>
      <c r="J598" s="13">
        <v>108814.36</v>
      </c>
      <c r="K598" s="13">
        <v>14300.75</v>
      </c>
      <c r="L598" s="13">
        <v>3194.1000000000004</v>
      </c>
      <c r="M598" s="13">
        <v>0</v>
      </c>
      <c r="N598" s="13">
        <v>0</v>
      </c>
      <c r="O598" s="13">
        <v>21.590000000000828</v>
      </c>
      <c r="P598" s="13">
        <v>-257.70999999999935</v>
      </c>
      <c r="Q598" s="13">
        <v>0</v>
      </c>
      <c r="R598" s="13">
        <v>-257.70999999999935</v>
      </c>
      <c r="S598" s="13">
        <v>-27.99</v>
      </c>
      <c r="T598" s="13">
        <v>0</v>
      </c>
      <c r="U598" s="13">
        <v>0</v>
      </c>
      <c r="V598" s="13">
        <v>0</v>
      </c>
      <c r="W598" s="13">
        <v>0</v>
      </c>
      <c r="X598" s="13">
        <v>0.12</v>
      </c>
      <c r="Y598" s="13">
        <v>12.6</v>
      </c>
      <c r="Z598" s="13">
        <v>13.45</v>
      </c>
      <c r="AA598" s="13">
        <v>1.97</v>
      </c>
      <c r="AB598" s="13">
        <v>0.01</v>
      </c>
      <c r="AC598" s="13">
        <v>0</v>
      </c>
      <c r="AD598" s="13">
        <v>0</v>
      </c>
      <c r="AE598" s="13">
        <v>0</v>
      </c>
      <c r="AF598" s="13">
        <v>0.08</v>
      </c>
      <c r="AG598" s="13">
        <v>3194.1000000000004</v>
      </c>
      <c r="AH598" s="13">
        <v>11106.65</v>
      </c>
      <c r="AI598" s="13">
        <v>14300.37</v>
      </c>
      <c r="AJ598" s="13">
        <v>14278.78</v>
      </c>
      <c r="AK598" s="13">
        <v>0</v>
      </c>
      <c r="AL598" s="13">
        <v>897021.66</v>
      </c>
      <c r="AM598" s="13">
        <v>63.725497613761519</v>
      </c>
      <c r="AN598" s="13">
        <v>10.4</v>
      </c>
      <c r="AO598" s="13">
        <v>0.85</v>
      </c>
      <c r="AP598" s="13">
        <v>372.51000000000022</v>
      </c>
      <c r="AQ598" s="13">
        <v>0</v>
      </c>
      <c r="AR598" s="367"/>
      <c r="AS598" s="19">
        <v>44592</v>
      </c>
      <c r="AT598" s="20" t="s">
        <v>0</v>
      </c>
      <c r="AU598" s="40" t="s">
        <v>293</v>
      </c>
      <c r="AV598" s="41">
        <v>2022</v>
      </c>
      <c r="AW598" s="266" t="s">
        <v>196</v>
      </c>
      <c r="AX598" s="380">
        <v>4.6100000000000003</v>
      </c>
      <c r="AY598" s="380">
        <v>4.55</v>
      </c>
    </row>
    <row r="599" spans="1:51" x14ac:dyDescent="0.25">
      <c r="A599" s="64">
        <v>114</v>
      </c>
      <c r="B599" s="65" t="s">
        <v>76</v>
      </c>
      <c r="C599" s="13">
        <v>6774135.5799999991</v>
      </c>
      <c r="D599" s="13">
        <v>4351937.129999999</v>
      </c>
      <c r="E599" s="13">
        <v>2720771.83</v>
      </c>
      <c r="F599" s="13">
        <v>1168720.33</v>
      </c>
      <c r="G599" s="13">
        <v>1276467.4700000002</v>
      </c>
      <c r="H599" s="13">
        <v>14676.28</v>
      </c>
      <c r="I599" s="13">
        <v>8493863.6600000001</v>
      </c>
      <c r="J599" s="13">
        <v>2850011.71</v>
      </c>
      <c r="K599" s="13">
        <v>6214424.4199999999</v>
      </c>
      <c r="L599" s="13">
        <v>3493652.59</v>
      </c>
      <c r="M599" s="13">
        <v>22098876.149999999</v>
      </c>
      <c r="N599" s="13">
        <v>7530792.7699999996</v>
      </c>
      <c r="O599" s="13">
        <v>-1553719.1599999983</v>
      </c>
      <c r="P599" s="13">
        <v>1530729.8100000019</v>
      </c>
      <c r="Q599" s="13">
        <v>-1525484.3199999956</v>
      </c>
      <c r="R599" s="13">
        <v>5245.4900000062771</v>
      </c>
      <c r="S599" s="13">
        <v>9430.7999999999302</v>
      </c>
      <c r="T599" s="13">
        <v>1695.7</v>
      </c>
      <c r="U599" s="13">
        <v>0</v>
      </c>
      <c r="V599" s="13">
        <v>0</v>
      </c>
      <c r="W599" s="13">
        <v>0</v>
      </c>
      <c r="X599" s="13">
        <v>832096.02</v>
      </c>
      <c r="Y599" s="13">
        <v>18710.95</v>
      </c>
      <c r="Z599" s="13">
        <v>76412.7</v>
      </c>
      <c r="AA599" s="13">
        <v>416600.95</v>
      </c>
      <c r="AB599" s="13">
        <v>4323.0200000000004</v>
      </c>
      <c r="AC599" s="13">
        <v>0</v>
      </c>
      <c r="AD599" s="13">
        <v>0</v>
      </c>
      <c r="AE599" s="13">
        <v>0</v>
      </c>
      <c r="AF599" s="13">
        <v>308313.3</v>
      </c>
      <c r="AG599" s="13">
        <v>25592528.739999998</v>
      </c>
      <c r="AH599" s="13">
        <v>10251564.6</v>
      </c>
      <c r="AI599" s="13">
        <v>35729918.950000003</v>
      </c>
      <c r="AJ599" s="13">
        <v>37283638.109999999</v>
      </c>
      <c r="AK599" s="13">
        <v>0</v>
      </c>
      <c r="AL599" s="13">
        <v>2279439.2400000002</v>
      </c>
      <c r="AM599" s="13">
        <v>1.3667981273799128</v>
      </c>
      <c r="AN599" s="13">
        <v>1004128.3200000001</v>
      </c>
      <c r="AO599" s="13">
        <v>164592.01</v>
      </c>
      <c r="AP599" s="13">
        <v>7843546.9700000025</v>
      </c>
      <c r="AQ599" s="13">
        <v>3867629.3599999994</v>
      </c>
      <c r="AR599" s="367"/>
      <c r="AS599" s="19">
        <v>44592</v>
      </c>
      <c r="AT599" s="20" t="s">
        <v>0</v>
      </c>
      <c r="AU599" s="40" t="s">
        <v>292</v>
      </c>
      <c r="AV599" s="41">
        <v>2022</v>
      </c>
      <c r="AW599" s="266" t="s">
        <v>154</v>
      </c>
      <c r="AX599" s="380">
        <v>4.6100000000000003</v>
      </c>
      <c r="AY599" s="380">
        <v>4.55</v>
      </c>
    </row>
    <row r="600" spans="1:51" x14ac:dyDescent="0.25">
      <c r="A600" s="64">
        <v>48</v>
      </c>
      <c r="B600" s="65" t="s">
        <v>77</v>
      </c>
      <c r="C600" s="13">
        <v>310172.05</v>
      </c>
      <c r="D600" s="13">
        <v>1821292.03</v>
      </c>
      <c r="E600" s="13">
        <v>72773.47</v>
      </c>
      <c r="F600" s="13">
        <v>35172.979999999996</v>
      </c>
      <c r="G600" s="13">
        <v>181886.4</v>
      </c>
      <c r="H600" s="13">
        <v>51956.05</v>
      </c>
      <c r="I600" s="13">
        <v>269415671.88</v>
      </c>
      <c r="J600" s="13">
        <v>23291903.550000001</v>
      </c>
      <c r="K600" s="13">
        <v>2255677.17</v>
      </c>
      <c r="L600" s="13">
        <v>357642.55000000005</v>
      </c>
      <c r="M600" s="13">
        <v>160921.60000000001</v>
      </c>
      <c r="N600" s="13">
        <v>55813900.849999994</v>
      </c>
      <c r="O600" s="13">
        <v>-4199400.6199999973</v>
      </c>
      <c r="P600" s="13">
        <v>2471221.2599999974</v>
      </c>
      <c r="Q600" s="13">
        <v>-2447976.1799999997</v>
      </c>
      <c r="R600" s="13">
        <v>23245.079999997746</v>
      </c>
      <c r="S600" s="13">
        <v>28710.989999999991</v>
      </c>
      <c r="T600" s="13">
        <v>1549535.85</v>
      </c>
      <c r="U600" s="13">
        <v>0</v>
      </c>
      <c r="V600" s="13">
        <v>0</v>
      </c>
      <c r="W600" s="13">
        <v>0</v>
      </c>
      <c r="X600" s="13">
        <v>3632.98</v>
      </c>
      <c r="Y600" s="13">
        <v>698.39</v>
      </c>
      <c r="Z600" s="13">
        <v>1739.85</v>
      </c>
      <c r="AA600" s="13">
        <v>85128.94</v>
      </c>
      <c r="AB600" s="13">
        <v>0</v>
      </c>
      <c r="AC600" s="13">
        <v>0</v>
      </c>
      <c r="AD600" s="13">
        <v>0</v>
      </c>
      <c r="AE600" s="13">
        <v>0</v>
      </c>
      <c r="AF600" s="13">
        <v>1436890.67</v>
      </c>
      <c r="AG600" s="13">
        <v>518564.15</v>
      </c>
      <c r="AH600" s="13">
        <v>55886674.319999993</v>
      </c>
      <c r="AI600" s="13">
        <v>56377592.530000001</v>
      </c>
      <c r="AJ600" s="13">
        <v>60576993.149999999</v>
      </c>
      <c r="AK600" s="13">
        <v>0</v>
      </c>
      <c r="AL600" s="13">
        <v>267159994.71000001</v>
      </c>
      <c r="AM600" s="13">
        <v>119.43893189290026</v>
      </c>
      <c r="AN600" s="13">
        <v>5184.09</v>
      </c>
      <c r="AO600" s="13">
        <v>29988.9</v>
      </c>
      <c r="AP600" s="13">
        <v>278626.13</v>
      </c>
      <c r="AQ600" s="13">
        <v>-2409654.5100000054</v>
      </c>
      <c r="AR600" s="367"/>
      <c r="AS600" s="19">
        <v>44592</v>
      </c>
      <c r="AT600" s="20" t="s">
        <v>0</v>
      </c>
      <c r="AU600" s="40" t="s">
        <v>292</v>
      </c>
      <c r="AV600" s="41">
        <v>2022</v>
      </c>
      <c r="AW600" s="266" t="s">
        <v>163</v>
      </c>
      <c r="AX600" s="380">
        <v>4.6100000000000003</v>
      </c>
      <c r="AY600" s="380">
        <v>4.55</v>
      </c>
    </row>
    <row r="601" spans="1:51" ht="30" x14ac:dyDescent="0.25">
      <c r="A601" s="64">
        <v>120</v>
      </c>
      <c r="B601" s="65" t="s">
        <v>78</v>
      </c>
      <c r="C601" s="13">
        <v>0</v>
      </c>
      <c r="D601" s="13">
        <v>15181.78</v>
      </c>
      <c r="E601" s="13">
        <v>24244.58</v>
      </c>
      <c r="F601" s="13">
        <v>0</v>
      </c>
      <c r="G601" s="13">
        <v>35218.370000000003</v>
      </c>
      <c r="H601" s="13">
        <v>-55520.42</v>
      </c>
      <c r="I601" s="13">
        <v>35155124.18</v>
      </c>
      <c r="J601" s="13">
        <v>7416222.6799999997</v>
      </c>
      <c r="K601" s="13">
        <v>24265.3</v>
      </c>
      <c r="L601" s="13">
        <v>20.72</v>
      </c>
      <c r="M601" s="13">
        <v>0.02</v>
      </c>
      <c r="N601" s="13">
        <v>0</v>
      </c>
      <c r="O601" s="13">
        <v>-14940.729999999998</v>
      </c>
      <c r="P601" s="13">
        <v>-35459.420000000006</v>
      </c>
      <c r="Q601" s="13">
        <v>-9.9999999999999992E-2</v>
      </c>
      <c r="R601" s="13">
        <v>-35459.520000000004</v>
      </c>
      <c r="S601" s="13">
        <v>-20060.900000000001</v>
      </c>
      <c r="T601" s="13">
        <v>0.18</v>
      </c>
      <c r="U601" s="13">
        <v>0</v>
      </c>
      <c r="V601" s="13">
        <v>0</v>
      </c>
      <c r="W601" s="13">
        <v>0</v>
      </c>
      <c r="X601" s="13">
        <v>198.25</v>
      </c>
      <c r="Y601" s="13">
        <v>718.74</v>
      </c>
      <c r="Z601" s="13">
        <v>476.12</v>
      </c>
      <c r="AA601" s="13">
        <v>1300.18</v>
      </c>
      <c r="AB601" s="13">
        <v>37.43</v>
      </c>
      <c r="AC601" s="13">
        <v>0</v>
      </c>
      <c r="AD601" s="13">
        <v>0</v>
      </c>
      <c r="AE601" s="13">
        <v>0</v>
      </c>
      <c r="AF601" s="13">
        <v>17726.86</v>
      </c>
      <c r="AG601" s="13">
        <v>20.74</v>
      </c>
      <c r="AH601" s="13">
        <v>24244.58</v>
      </c>
      <c r="AI601" s="13">
        <v>24265.31</v>
      </c>
      <c r="AJ601" s="13">
        <v>39206.04</v>
      </c>
      <c r="AK601" s="13">
        <v>0</v>
      </c>
      <c r="AL601" s="13">
        <v>35130858.880000003</v>
      </c>
      <c r="AM601" s="13">
        <v>1448.7817657313119</v>
      </c>
      <c r="AN601" s="13">
        <v>0</v>
      </c>
      <c r="AO601" s="13">
        <v>0</v>
      </c>
      <c r="AP601" s="13">
        <v>78.67</v>
      </c>
      <c r="AQ601" s="13">
        <v>319.72000000000116</v>
      </c>
      <c r="AR601" s="367"/>
      <c r="AS601" s="19">
        <v>44592</v>
      </c>
      <c r="AT601" s="20" t="s">
        <v>0</v>
      </c>
      <c r="AU601" s="40" t="s">
        <v>293</v>
      </c>
      <c r="AV601" s="41">
        <v>2022</v>
      </c>
      <c r="AW601" s="266" t="s">
        <v>187</v>
      </c>
      <c r="AX601" s="380">
        <v>4.6100000000000003</v>
      </c>
      <c r="AY601" s="380">
        <v>4.55</v>
      </c>
    </row>
    <row r="602" spans="1:51" x14ac:dyDescent="0.25">
      <c r="A602" s="64">
        <v>86</v>
      </c>
      <c r="B602" s="65" t="s">
        <v>197</v>
      </c>
      <c r="C602" s="13">
        <v>54603.799999999996</v>
      </c>
      <c r="D602" s="13">
        <v>0</v>
      </c>
      <c r="E602" s="13">
        <v>113.64999999999999</v>
      </c>
      <c r="F602" s="13">
        <v>67.45</v>
      </c>
      <c r="G602" s="13">
        <v>14185.099999999999</v>
      </c>
      <c r="H602" s="13">
        <v>33026.21</v>
      </c>
      <c r="I602" s="13">
        <v>246468</v>
      </c>
      <c r="J602" s="13">
        <v>57198.22</v>
      </c>
      <c r="K602" s="13">
        <v>76236.899999999994</v>
      </c>
      <c r="L602" s="13">
        <v>76123.25</v>
      </c>
      <c r="M602" s="13">
        <v>0</v>
      </c>
      <c r="N602" s="13">
        <v>1.33</v>
      </c>
      <c r="O602" s="13">
        <v>5895.2700000000041</v>
      </c>
      <c r="P602" s="13">
        <v>34455.979999999989</v>
      </c>
      <c r="Q602" s="13">
        <v>0</v>
      </c>
      <c r="R602" s="13">
        <v>34455.979999999989</v>
      </c>
      <c r="S602" s="13">
        <v>-1429.77</v>
      </c>
      <c r="T602" s="13">
        <v>0.01</v>
      </c>
      <c r="U602" s="13">
        <v>0</v>
      </c>
      <c r="V602" s="13">
        <v>0</v>
      </c>
      <c r="W602" s="13">
        <v>0</v>
      </c>
      <c r="X602" s="13">
        <v>182.3</v>
      </c>
      <c r="Y602" s="13">
        <v>289.48</v>
      </c>
      <c r="Z602" s="13">
        <v>561.45000000000005</v>
      </c>
      <c r="AA602" s="13">
        <v>259.45</v>
      </c>
      <c r="AB602" s="13">
        <v>14.22</v>
      </c>
      <c r="AC602" s="13">
        <v>0</v>
      </c>
      <c r="AD602" s="13">
        <v>0</v>
      </c>
      <c r="AE602" s="13">
        <v>0</v>
      </c>
      <c r="AF602" s="13">
        <v>487.48</v>
      </c>
      <c r="AG602" s="13">
        <v>76123.249999999985</v>
      </c>
      <c r="AH602" s="13">
        <v>114.97999999999999</v>
      </c>
      <c r="AI602" s="13">
        <v>76235.31</v>
      </c>
      <c r="AJ602" s="13">
        <v>70340.039999999994</v>
      </c>
      <c r="AK602" s="13">
        <v>0</v>
      </c>
      <c r="AL602" s="13">
        <v>170231.1</v>
      </c>
      <c r="AM602" s="13">
        <v>3.2329226398240225</v>
      </c>
      <c r="AN602" s="13">
        <v>67.45</v>
      </c>
      <c r="AO602" s="13">
        <v>0</v>
      </c>
      <c r="AP602" s="13">
        <v>48708.08</v>
      </c>
      <c r="AQ602" s="13">
        <v>-0.45000000000000284</v>
      </c>
      <c r="AR602" s="367"/>
      <c r="AS602" s="19">
        <v>44592</v>
      </c>
      <c r="AT602" s="20" t="s">
        <v>0</v>
      </c>
      <c r="AU602" s="40" t="s">
        <v>292</v>
      </c>
      <c r="AV602" s="41">
        <v>2022</v>
      </c>
      <c r="AW602" s="266" t="s">
        <v>198</v>
      </c>
      <c r="AX602" s="380">
        <v>4.6100000000000003</v>
      </c>
      <c r="AY602" s="380">
        <v>4.55</v>
      </c>
    </row>
    <row r="603" spans="1:51" x14ac:dyDescent="0.25">
      <c r="A603" s="64">
        <v>100</v>
      </c>
      <c r="B603" s="65" t="s">
        <v>79</v>
      </c>
      <c r="C603" s="13">
        <v>12592685.289999999</v>
      </c>
      <c r="D603" s="13">
        <v>2491064.54</v>
      </c>
      <c r="E603" s="13">
        <v>1133163.94</v>
      </c>
      <c r="F603" s="13">
        <v>2077994.3699999999</v>
      </c>
      <c r="G603" s="13">
        <v>2147728.86</v>
      </c>
      <c r="H603" s="13">
        <v>76959.03</v>
      </c>
      <c r="I603" s="13">
        <v>11466003.01</v>
      </c>
      <c r="J603" s="13">
        <v>19822824.07</v>
      </c>
      <c r="K603" s="13">
        <v>8162245.3399999999</v>
      </c>
      <c r="L603" s="13">
        <v>7029081.4000000004</v>
      </c>
      <c r="M603" s="13">
        <v>19121298.260000002</v>
      </c>
      <c r="N603" s="13">
        <v>5427867.1799999997</v>
      </c>
      <c r="O603" s="13">
        <v>6779366.8300000019</v>
      </c>
      <c r="P603" s="13">
        <v>-903469.31</v>
      </c>
      <c r="Q603" s="13">
        <v>1244813.8400000003</v>
      </c>
      <c r="R603" s="13">
        <v>341344.53000000026</v>
      </c>
      <c r="S603" s="13">
        <v>-264385.5</v>
      </c>
      <c r="T603" s="13">
        <v>50.79</v>
      </c>
      <c r="U603" s="13">
        <v>0</v>
      </c>
      <c r="V603" s="13">
        <v>0</v>
      </c>
      <c r="W603" s="13">
        <v>0</v>
      </c>
      <c r="X603" s="13">
        <v>118014.16</v>
      </c>
      <c r="Y603" s="13">
        <v>42209.58</v>
      </c>
      <c r="Z603" s="13">
        <v>258864.88</v>
      </c>
      <c r="AA603" s="13">
        <v>7896.83</v>
      </c>
      <c r="AB603" s="13">
        <v>0</v>
      </c>
      <c r="AC603" s="13">
        <v>2.41</v>
      </c>
      <c r="AD603" s="13">
        <v>0</v>
      </c>
      <c r="AE603" s="13">
        <v>0</v>
      </c>
      <c r="AF603" s="13">
        <v>73476.75</v>
      </c>
      <c r="AG603" s="13">
        <v>26150379.660000004</v>
      </c>
      <c r="AH603" s="13">
        <v>6561031.1200000001</v>
      </c>
      <c r="AI603" s="13">
        <v>32710318.710000001</v>
      </c>
      <c r="AJ603" s="13">
        <v>25930951.879999999</v>
      </c>
      <c r="AK603" s="13">
        <v>0</v>
      </c>
      <c r="AL603" s="13">
        <v>3303757.67</v>
      </c>
      <c r="AM603" s="13">
        <v>1.404760887768169</v>
      </c>
      <c r="AN603" s="13">
        <v>1189612.98</v>
      </c>
      <c r="AO603" s="13">
        <v>888381.39</v>
      </c>
      <c r="AP603" s="13">
        <v>6317693.9100000001</v>
      </c>
      <c r="AQ603" s="13">
        <v>2995439.9899999984</v>
      </c>
      <c r="AR603" s="367"/>
      <c r="AS603" s="19">
        <v>44592</v>
      </c>
      <c r="AT603" s="20" t="s">
        <v>0</v>
      </c>
      <c r="AU603" s="40" t="s">
        <v>292</v>
      </c>
      <c r="AV603" s="41">
        <v>2022</v>
      </c>
      <c r="AW603" s="266" t="s">
        <v>151</v>
      </c>
      <c r="AX603" s="380">
        <v>4.6100000000000003</v>
      </c>
      <c r="AY603" s="380">
        <v>4.55</v>
      </c>
    </row>
    <row r="604" spans="1:51" x14ac:dyDescent="0.25">
      <c r="A604" s="64">
        <v>12</v>
      </c>
      <c r="B604" s="65" t="s">
        <v>81</v>
      </c>
      <c r="C604" s="13">
        <v>13494756.799999999</v>
      </c>
      <c r="D604" s="13">
        <v>4710889.2699999996</v>
      </c>
      <c r="E604" s="13">
        <v>11495527.380000001</v>
      </c>
      <c r="F604" s="13">
        <v>2058118.48</v>
      </c>
      <c r="G604" s="13">
        <v>2627642.46</v>
      </c>
      <c r="H604" s="13">
        <v>18676.599999999999</v>
      </c>
      <c r="I604" s="13">
        <v>69069455.359999999</v>
      </c>
      <c r="J604" s="13">
        <v>144223830.56999999</v>
      </c>
      <c r="K604" s="13">
        <v>36967059.090000004</v>
      </c>
      <c r="L604" s="13">
        <v>25470147.729999997</v>
      </c>
      <c r="M604" s="13">
        <v>7170758.0999999996</v>
      </c>
      <c r="N604" s="13">
        <v>2134091.7000000002</v>
      </c>
      <c r="O604" s="13">
        <v>2347477.69</v>
      </c>
      <c r="P604" s="13">
        <v>1750628.9000000095</v>
      </c>
      <c r="Q604" s="13">
        <v>-2237038.2899999991</v>
      </c>
      <c r="R604" s="13">
        <v>-486409.38999998965</v>
      </c>
      <c r="S604" s="13">
        <v>505085.99000000005</v>
      </c>
      <c r="T604" s="13">
        <v>97990.93</v>
      </c>
      <c r="U604" s="13">
        <v>0</v>
      </c>
      <c r="V604" s="13">
        <v>0</v>
      </c>
      <c r="W604" s="13">
        <v>0</v>
      </c>
      <c r="X604" s="13">
        <v>861555.85</v>
      </c>
      <c r="Y604" s="13">
        <v>58965.62</v>
      </c>
      <c r="Z604" s="13">
        <v>213426.21</v>
      </c>
      <c r="AA604" s="13">
        <v>163300.53</v>
      </c>
      <c r="AB604" s="13">
        <v>3885.8</v>
      </c>
      <c r="AC604" s="13">
        <v>0</v>
      </c>
      <c r="AD604" s="13">
        <v>0</v>
      </c>
      <c r="AE604" s="13">
        <v>0</v>
      </c>
      <c r="AF604" s="13">
        <v>14882.63</v>
      </c>
      <c r="AG604" s="13">
        <v>32640905.829999998</v>
      </c>
      <c r="AH604" s="13">
        <v>13629619.08</v>
      </c>
      <c r="AI604" s="13">
        <v>45804331.509999998</v>
      </c>
      <c r="AJ604" s="13">
        <v>43457332.199999996</v>
      </c>
      <c r="AK604" s="13">
        <v>478.38</v>
      </c>
      <c r="AL604" s="13">
        <v>32102396.269999996</v>
      </c>
      <c r="AM604" s="13">
        <v>1.8684054685508928</v>
      </c>
      <c r="AN604" s="13">
        <v>1074435.96</v>
      </c>
      <c r="AO604" s="13">
        <v>983682.52</v>
      </c>
      <c r="AP604" s="13">
        <v>12714354.270000003</v>
      </c>
      <c r="AQ604" s="13">
        <v>6277964.4300000016</v>
      </c>
      <c r="AR604" s="367"/>
      <c r="AS604" s="19">
        <v>44592</v>
      </c>
      <c r="AT604" s="20" t="s">
        <v>0</v>
      </c>
      <c r="AU604" s="40" t="s">
        <v>292</v>
      </c>
      <c r="AV604" s="41">
        <v>2022</v>
      </c>
      <c r="AW604" s="266" t="s">
        <v>152</v>
      </c>
      <c r="AX604" s="380">
        <v>4.6100000000000003</v>
      </c>
      <c r="AY604" s="380">
        <v>4.55</v>
      </c>
    </row>
    <row r="605" spans="1:51" x14ac:dyDescent="0.25">
      <c r="A605" s="64">
        <v>74</v>
      </c>
      <c r="B605" s="65" t="s">
        <v>82</v>
      </c>
      <c r="C605" s="13">
        <v>80648008.010000005</v>
      </c>
      <c r="D605" s="13">
        <v>23379079.690000001</v>
      </c>
      <c r="E605" s="13">
        <v>8472581.5300000012</v>
      </c>
      <c r="F605" s="13">
        <v>9855295.6699999999</v>
      </c>
      <c r="G605" s="13">
        <v>9465474.4900000002</v>
      </c>
      <c r="H605" s="13">
        <v>101713.26</v>
      </c>
      <c r="I605" s="13">
        <v>145043652.80000001</v>
      </c>
      <c r="J605" s="13">
        <v>57797777.890000001</v>
      </c>
      <c r="K605" s="13">
        <v>64757815.659999996</v>
      </c>
      <c r="L605" s="13">
        <v>47043844.550000004</v>
      </c>
      <c r="M605" s="13">
        <v>81816643.760000005</v>
      </c>
      <c r="N605" s="13">
        <v>135034562.43000001</v>
      </c>
      <c r="O605" s="13">
        <v>24887352.309999995</v>
      </c>
      <c r="P605" s="13">
        <v>13060805.850000003</v>
      </c>
      <c r="Q605" s="13">
        <v>-21877027.479999997</v>
      </c>
      <c r="R605" s="13">
        <v>-8816221.6299999934</v>
      </c>
      <c r="S605" s="13">
        <v>8917934.9000000022</v>
      </c>
      <c r="T605" s="13">
        <v>31892.87</v>
      </c>
      <c r="U605" s="13">
        <v>14608.86</v>
      </c>
      <c r="V605" s="13">
        <v>0</v>
      </c>
      <c r="W605" s="13">
        <v>0</v>
      </c>
      <c r="X605" s="13">
        <v>19775341.710000001</v>
      </c>
      <c r="Y605" s="13">
        <v>121396.03</v>
      </c>
      <c r="Z605" s="13">
        <v>683251.92</v>
      </c>
      <c r="AA605" s="13">
        <v>6006162.54</v>
      </c>
      <c r="AB605" s="13">
        <v>163156.19</v>
      </c>
      <c r="AC605" s="13">
        <v>0</v>
      </c>
      <c r="AD605" s="13">
        <v>0</v>
      </c>
      <c r="AE605" s="13">
        <v>182698.47</v>
      </c>
      <c r="AF605" s="13">
        <v>3747243.39</v>
      </c>
      <c r="AG605" s="13">
        <v>128860488.31</v>
      </c>
      <c r="AH605" s="13">
        <v>143507143.96000001</v>
      </c>
      <c r="AI605" s="13">
        <v>270658201.62</v>
      </c>
      <c r="AJ605" s="13">
        <v>245770849.31</v>
      </c>
      <c r="AK605" s="13">
        <v>0</v>
      </c>
      <c r="AL605" s="13">
        <v>80285837.140000015</v>
      </c>
      <c r="AM605" s="13">
        <v>2.2397860601340738</v>
      </c>
      <c r="AN605" s="13">
        <v>6480497.0700000003</v>
      </c>
      <c r="AO605" s="13">
        <v>3374798.6</v>
      </c>
      <c r="AP605" s="13">
        <v>77791805.609999999</v>
      </c>
      <c r="AQ605" s="13">
        <v>45410229.599999994</v>
      </c>
      <c r="AR605" s="367"/>
      <c r="AS605" s="19">
        <v>44592</v>
      </c>
      <c r="AT605" s="20" t="s">
        <v>0</v>
      </c>
      <c r="AU605" s="40" t="s">
        <v>292</v>
      </c>
      <c r="AV605" s="41">
        <v>2022</v>
      </c>
      <c r="AW605" s="266" t="s">
        <v>148</v>
      </c>
      <c r="AX605" s="380">
        <v>4.6100000000000003</v>
      </c>
      <c r="AY605" s="380">
        <v>4.55</v>
      </c>
    </row>
    <row r="606" spans="1:51" x14ac:dyDescent="0.25">
      <c r="A606" s="64">
        <v>71</v>
      </c>
      <c r="B606" s="65" t="s">
        <v>83</v>
      </c>
      <c r="C606" s="13">
        <v>1262549.73</v>
      </c>
      <c r="D606" s="13">
        <v>1645461.8</v>
      </c>
      <c r="E606" s="13">
        <v>9528438.9300000016</v>
      </c>
      <c r="F606" s="13">
        <v>14.67</v>
      </c>
      <c r="G606" s="13">
        <v>884213.5</v>
      </c>
      <c r="H606" s="13">
        <v>99682.79</v>
      </c>
      <c r="I606" s="13">
        <v>21422825.109999999</v>
      </c>
      <c r="J606" s="13">
        <v>1072579.23</v>
      </c>
      <c r="K606" s="13">
        <v>9830538.3100000005</v>
      </c>
      <c r="L606" s="13">
        <v>302099.39</v>
      </c>
      <c r="M606" s="13">
        <v>0</v>
      </c>
      <c r="N606" s="13">
        <v>2520156.63</v>
      </c>
      <c r="O606" s="13">
        <v>-5469471.5099999998</v>
      </c>
      <c r="P606" s="13">
        <v>4202331.2700000014</v>
      </c>
      <c r="Q606" s="13">
        <v>-4120144.31</v>
      </c>
      <c r="R606" s="13">
        <v>82186.96000000136</v>
      </c>
      <c r="S606" s="13">
        <v>17495.820000000007</v>
      </c>
      <c r="T606" s="13">
        <v>0</v>
      </c>
      <c r="U606" s="13">
        <v>0</v>
      </c>
      <c r="V606" s="13">
        <v>0</v>
      </c>
      <c r="W606" s="13">
        <v>129550</v>
      </c>
      <c r="X606" s="13">
        <v>12.05</v>
      </c>
      <c r="Y606" s="13">
        <v>18042.77</v>
      </c>
      <c r="Z606" s="13">
        <v>11.08</v>
      </c>
      <c r="AA606" s="13">
        <v>90915.09</v>
      </c>
      <c r="AB606" s="13">
        <v>2964.39</v>
      </c>
      <c r="AC606" s="13">
        <v>0</v>
      </c>
      <c r="AD606" s="13">
        <v>0</v>
      </c>
      <c r="AE606" s="13">
        <v>0</v>
      </c>
      <c r="AF606" s="13">
        <v>132.9</v>
      </c>
      <c r="AG606" s="13">
        <v>302099.38</v>
      </c>
      <c r="AH606" s="13">
        <v>12048595.560000001</v>
      </c>
      <c r="AI606" s="13">
        <v>12350061.289999999</v>
      </c>
      <c r="AJ606" s="13">
        <v>17819532.799999997</v>
      </c>
      <c r="AK606" s="13">
        <v>0</v>
      </c>
      <c r="AL606" s="13">
        <v>11592286.799999999</v>
      </c>
      <c r="AM606" s="13">
        <v>2.179211802491821</v>
      </c>
      <c r="AN606" s="13">
        <v>11.61</v>
      </c>
      <c r="AO606" s="13">
        <v>3.06</v>
      </c>
      <c r="AP606" s="13">
        <v>5332459.6899999995</v>
      </c>
      <c r="AQ606" s="13">
        <v>245900.24000000209</v>
      </c>
      <c r="AR606" s="367"/>
      <c r="AS606" s="19">
        <v>44592</v>
      </c>
      <c r="AT606" s="20" t="s">
        <v>0</v>
      </c>
      <c r="AU606" s="40" t="s">
        <v>292</v>
      </c>
      <c r="AV606" s="41">
        <v>2022</v>
      </c>
      <c r="AW606" s="266" t="s">
        <v>161</v>
      </c>
      <c r="AX606" s="380">
        <v>4.6100000000000003</v>
      </c>
      <c r="AY606" s="380">
        <v>4.55</v>
      </c>
    </row>
    <row r="607" spans="1:51" x14ac:dyDescent="0.25">
      <c r="A607" s="64">
        <v>91</v>
      </c>
      <c r="B607" s="65" t="s">
        <v>106</v>
      </c>
      <c r="C607" s="13">
        <v>423854.23</v>
      </c>
      <c r="D607" s="13">
        <v>1300</v>
      </c>
      <c r="E607" s="13">
        <v>612.17000000000007</v>
      </c>
      <c r="F607" s="13">
        <v>126</v>
      </c>
      <c r="G607" s="13">
        <v>918567.11</v>
      </c>
      <c r="H607" s="13">
        <v>-859880.13</v>
      </c>
      <c r="I607" s="13">
        <v>63260786.520000003</v>
      </c>
      <c r="J607" s="13">
        <v>12101681.310000001</v>
      </c>
      <c r="K607" s="13">
        <v>278073.76</v>
      </c>
      <c r="L607" s="13">
        <v>277015.25</v>
      </c>
      <c r="M607" s="13">
        <v>24026.36</v>
      </c>
      <c r="N607" s="13">
        <v>1702460.59</v>
      </c>
      <c r="O607" s="13">
        <v>-44443.09999999986</v>
      </c>
      <c r="P607" s="13">
        <v>-451695.78000000038</v>
      </c>
      <c r="Q607" s="13">
        <v>-58235.679999999935</v>
      </c>
      <c r="R607" s="13">
        <v>-509931.46000000031</v>
      </c>
      <c r="S607" s="13">
        <v>-349948.66000000003</v>
      </c>
      <c r="T607" s="13">
        <v>2438.73</v>
      </c>
      <c r="U607" s="13">
        <v>0</v>
      </c>
      <c r="V607" s="13">
        <v>0</v>
      </c>
      <c r="W607" s="13">
        <v>0</v>
      </c>
      <c r="X607" s="13">
        <v>39767.18</v>
      </c>
      <c r="Y607" s="13">
        <v>6699.13</v>
      </c>
      <c r="Z607" s="13">
        <v>117093.11</v>
      </c>
      <c r="AA607" s="13">
        <v>0</v>
      </c>
      <c r="AB607" s="13">
        <v>253113.47</v>
      </c>
      <c r="AC607" s="13">
        <v>0</v>
      </c>
      <c r="AD607" s="13">
        <v>0</v>
      </c>
      <c r="AE607" s="13">
        <v>0</v>
      </c>
      <c r="AF607" s="13">
        <v>15248.86</v>
      </c>
      <c r="AG607" s="13">
        <v>301041.61000000004</v>
      </c>
      <c r="AH607" s="13">
        <v>1703072.76</v>
      </c>
      <c r="AI607" s="13">
        <v>1992292.35</v>
      </c>
      <c r="AJ607" s="13">
        <v>2036735.45</v>
      </c>
      <c r="AK607" s="13">
        <v>0</v>
      </c>
      <c r="AL607" s="13">
        <v>62982712.760000005</v>
      </c>
      <c r="AM607" s="13">
        <v>227.49642584039574</v>
      </c>
      <c r="AN607" s="13">
        <v>126</v>
      </c>
      <c r="AO607" s="13">
        <v>0</v>
      </c>
      <c r="AP607" s="13">
        <v>419976.79999999987</v>
      </c>
      <c r="AQ607" s="13">
        <v>-47020.529999999795</v>
      </c>
      <c r="AR607" s="367"/>
      <c r="AS607" s="19">
        <v>44592</v>
      </c>
      <c r="AT607" s="20" t="s">
        <v>0</v>
      </c>
      <c r="AU607" s="40" t="s">
        <v>293</v>
      </c>
      <c r="AV607" s="41">
        <v>2022</v>
      </c>
      <c r="AW607" s="266" t="s">
        <v>192</v>
      </c>
      <c r="AX607" s="380">
        <v>4.6100000000000003</v>
      </c>
      <c r="AY607" s="380">
        <v>4.55</v>
      </c>
    </row>
    <row r="608" spans="1:51" x14ac:dyDescent="0.25">
      <c r="A608" s="64">
        <v>73</v>
      </c>
      <c r="B608" s="65" t="s">
        <v>84</v>
      </c>
      <c r="C608" s="13">
        <v>0</v>
      </c>
      <c r="D608" s="13">
        <v>0</v>
      </c>
      <c r="E608" s="13">
        <v>0</v>
      </c>
      <c r="F608" s="13">
        <v>0</v>
      </c>
      <c r="G608" s="13">
        <v>45047.63</v>
      </c>
      <c r="H608" s="13">
        <v>-35511.24</v>
      </c>
      <c r="I608" s="13">
        <v>29142.34</v>
      </c>
      <c r="J608" s="13">
        <v>43784.86</v>
      </c>
      <c r="K608" s="13">
        <v>0</v>
      </c>
      <c r="L608" s="13">
        <v>0</v>
      </c>
      <c r="M608" s="13">
        <v>0</v>
      </c>
      <c r="N608" s="13">
        <v>0.01</v>
      </c>
      <c r="O608" s="13">
        <v>0</v>
      </c>
      <c r="P608" s="13">
        <v>-45047.63</v>
      </c>
      <c r="Q608" s="13">
        <v>0</v>
      </c>
      <c r="R608" s="13">
        <v>-45047.63</v>
      </c>
      <c r="S608" s="13">
        <v>9536.39</v>
      </c>
      <c r="T608" s="13">
        <v>0.15</v>
      </c>
      <c r="U608" s="13">
        <v>0</v>
      </c>
      <c r="V608" s="13">
        <v>0</v>
      </c>
      <c r="W608" s="13">
        <v>0</v>
      </c>
      <c r="X608" s="13">
        <v>13049.51</v>
      </c>
      <c r="Y608" s="13">
        <v>919.34</v>
      </c>
      <c r="Z608" s="13">
        <v>0.51</v>
      </c>
      <c r="AA608" s="13">
        <v>17.16</v>
      </c>
      <c r="AB608" s="13">
        <v>1</v>
      </c>
      <c r="AC608" s="13">
        <v>0</v>
      </c>
      <c r="AD608" s="13">
        <v>0</v>
      </c>
      <c r="AE608" s="13">
        <v>0</v>
      </c>
      <c r="AF608" s="13">
        <v>2575.2600000000002</v>
      </c>
      <c r="AG608" s="13">
        <v>0</v>
      </c>
      <c r="AH608" s="13">
        <v>0.01</v>
      </c>
      <c r="AI608" s="13">
        <v>0.01</v>
      </c>
      <c r="AJ608" s="13">
        <v>0.01</v>
      </c>
      <c r="AK608" s="13">
        <v>0</v>
      </c>
      <c r="AL608" s="13">
        <v>29142.34</v>
      </c>
      <c r="AM608" s="13"/>
      <c r="AN608" s="13">
        <v>0</v>
      </c>
      <c r="AO608" s="13">
        <v>0</v>
      </c>
      <c r="AP608" s="13">
        <v>0</v>
      </c>
      <c r="AQ608" s="13">
        <v>0</v>
      </c>
      <c r="AR608" s="367"/>
      <c r="AS608" s="19">
        <v>44592</v>
      </c>
      <c r="AT608" s="20" t="s">
        <v>0</v>
      </c>
      <c r="AU608" s="40" t="s">
        <v>293</v>
      </c>
      <c r="AV608" s="41">
        <v>2022</v>
      </c>
      <c r="AW608" s="266" t="s">
        <v>190</v>
      </c>
      <c r="AX608" s="380">
        <v>4.6100000000000003</v>
      </c>
      <c r="AY608" s="380">
        <v>4.55</v>
      </c>
    </row>
    <row r="609" spans="1:51" x14ac:dyDescent="0.25">
      <c r="A609" s="64">
        <v>46</v>
      </c>
      <c r="B609" s="65" t="s">
        <v>85</v>
      </c>
      <c r="C609" s="13">
        <v>485068.93999999994</v>
      </c>
      <c r="D609" s="13">
        <v>67752.87</v>
      </c>
      <c r="E609" s="13">
        <v>461498</v>
      </c>
      <c r="F609" s="13">
        <v>74919.92</v>
      </c>
      <c r="G609" s="13">
        <v>141655.47999999998</v>
      </c>
      <c r="H609" s="13">
        <v>2638.35</v>
      </c>
      <c r="I609" s="13">
        <v>43529396.609999999</v>
      </c>
      <c r="J609" s="13">
        <v>4325327.32</v>
      </c>
      <c r="K609" s="13">
        <v>2605519</v>
      </c>
      <c r="L609" s="13">
        <v>2144019.63</v>
      </c>
      <c r="M609" s="13">
        <v>63866</v>
      </c>
      <c r="N609" s="13">
        <v>839</v>
      </c>
      <c r="O609" s="13">
        <v>205926</v>
      </c>
      <c r="P609" s="13">
        <v>-5185.3299999999726</v>
      </c>
      <c r="Q609" s="13">
        <v>-7263.8400000000038</v>
      </c>
      <c r="R609" s="13">
        <v>-12449.169999999976</v>
      </c>
      <c r="S609" s="13">
        <v>15087.520000000004</v>
      </c>
      <c r="T609" s="13">
        <v>99888.27</v>
      </c>
      <c r="U609" s="13">
        <v>0</v>
      </c>
      <c r="V609" s="13">
        <v>0</v>
      </c>
      <c r="W609" s="13">
        <v>0</v>
      </c>
      <c r="X609" s="13">
        <v>0</v>
      </c>
      <c r="Y609" s="13">
        <v>2890.93</v>
      </c>
      <c r="Z609" s="13">
        <v>708.1</v>
      </c>
      <c r="AA609" s="13">
        <v>80661.94</v>
      </c>
      <c r="AB609" s="13">
        <v>539.78</v>
      </c>
      <c r="AC609" s="13">
        <v>0</v>
      </c>
      <c r="AD609" s="13">
        <v>0</v>
      </c>
      <c r="AE609" s="13">
        <v>0</v>
      </c>
      <c r="AF609" s="13">
        <v>0</v>
      </c>
      <c r="AG609" s="13">
        <v>2207885.63</v>
      </c>
      <c r="AH609" s="13">
        <v>462337</v>
      </c>
      <c r="AI609" s="13">
        <v>2668910</v>
      </c>
      <c r="AJ609" s="13">
        <v>2462984</v>
      </c>
      <c r="AK609" s="13">
        <v>0</v>
      </c>
      <c r="AL609" s="13">
        <v>40923877.609999999</v>
      </c>
      <c r="AM609" s="13">
        <v>16.706612621132297</v>
      </c>
      <c r="AN609" s="13">
        <v>51424.600000000006</v>
      </c>
      <c r="AO609" s="13">
        <v>23495.32</v>
      </c>
      <c r="AP609" s="13">
        <v>377535.94000000041</v>
      </c>
      <c r="AQ609" s="13">
        <v>166145.87</v>
      </c>
      <c r="AR609" s="367"/>
      <c r="AS609" s="19">
        <v>44592</v>
      </c>
      <c r="AT609" s="20" t="s">
        <v>0</v>
      </c>
      <c r="AU609" s="40" t="s">
        <v>292</v>
      </c>
      <c r="AV609" s="41">
        <v>2022</v>
      </c>
      <c r="AW609" s="266" t="s">
        <v>176</v>
      </c>
      <c r="AX609" s="380">
        <v>4.6100000000000003</v>
      </c>
      <c r="AY609" s="380">
        <v>4.55</v>
      </c>
    </row>
    <row r="610" spans="1:51" x14ac:dyDescent="0.25">
      <c r="A610" s="62">
        <v>51</v>
      </c>
      <c r="B610" s="63" t="s">
        <v>86</v>
      </c>
      <c r="C610" s="14">
        <v>472940.83999999997</v>
      </c>
      <c r="D610" s="14">
        <v>46849.520000000004</v>
      </c>
      <c r="E610" s="14">
        <v>2266906.16</v>
      </c>
      <c r="F610" s="14">
        <v>81406.350000000006</v>
      </c>
      <c r="G610" s="14">
        <v>387998.44</v>
      </c>
      <c r="H610" s="14">
        <v>525725.06000000006</v>
      </c>
      <c r="I610" s="14">
        <v>10051065.6</v>
      </c>
      <c r="J610" s="14">
        <v>24941046.02</v>
      </c>
      <c r="K610" s="14">
        <v>3429676.74</v>
      </c>
      <c r="L610" s="14">
        <v>1162770.5799999998</v>
      </c>
      <c r="M610" s="14">
        <v>35206.730000000003</v>
      </c>
      <c r="N610" s="14">
        <v>0</v>
      </c>
      <c r="O610" s="14">
        <v>62754.579999999609</v>
      </c>
      <c r="P610" s="14">
        <v>-106068.05000000002</v>
      </c>
      <c r="Q610" s="14">
        <v>-5231.239999999998</v>
      </c>
      <c r="R610" s="14">
        <v>-111299.29000000001</v>
      </c>
      <c r="S610" s="14">
        <v>637024.37</v>
      </c>
      <c r="T610" s="14">
        <v>0</v>
      </c>
      <c r="U610" s="14">
        <v>0</v>
      </c>
      <c r="V610" s="14">
        <v>0</v>
      </c>
      <c r="W610" s="14">
        <v>0</v>
      </c>
      <c r="X610" s="14">
        <v>771945.35</v>
      </c>
      <c r="Y610" s="14">
        <v>7748.74</v>
      </c>
      <c r="Z610" s="14">
        <v>9818.9500000000007</v>
      </c>
      <c r="AA610" s="14">
        <v>1631.63</v>
      </c>
      <c r="AB610" s="14">
        <v>825.86</v>
      </c>
      <c r="AC610" s="14">
        <v>0</v>
      </c>
      <c r="AD610" s="14">
        <v>0</v>
      </c>
      <c r="AE610" s="14">
        <v>0</v>
      </c>
      <c r="AF610" s="14">
        <v>114895.8</v>
      </c>
      <c r="AG610" s="14">
        <v>1197977.3099999998</v>
      </c>
      <c r="AH610" s="14">
        <v>2266906.16</v>
      </c>
      <c r="AI610" s="14">
        <v>3455441.26</v>
      </c>
      <c r="AJ610" s="14">
        <v>3392686.68</v>
      </c>
      <c r="AK610" s="14">
        <v>0</v>
      </c>
      <c r="AL610" s="14">
        <v>6621388.8599999994</v>
      </c>
      <c r="AM610" s="14">
        <v>2.9306160206807128</v>
      </c>
      <c r="AN610" s="14">
        <v>57277.760000000002</v>
      </c>
      <c r="AO610" s="14">
        <v>24128.589999999997</v>
      </c>
      <c r="AP610" s="14">
        <v>406599.3899999999</v>
      </c>
      <c r="AQ610" s="14">
        <v>43262.650000000373</v>
      </c>
      <c r="AR610" s="368"/>
      <c r="AS610" s="19">
        <v>44592</v>
      </c>
      <c r="AT610" s="42" t="s">
        <v>0</v>
      </c>
      <c r="AU610" s="40" t="s">
        <v>292</v>
      </c>
      <c r="AV610" s="41">
        <v>2022</v>
      </c>
      <c r="AW610" s="266" t="s">
        <v>179</v>
      </c>
      <c r="AX610" s="380">
        <v>4.6100000000000003</v>
      </c>
      <c r="AY610" s="380">
        <v>4.55</v>
      </c>
    </row>
    <row r="611" spans="1:51" x14ac:dyDescent="0.25">
      <c r="A611" s="64">
        <v>117</v>
      </c>
      <c r="B611" s="65" t="s">
        <v>87</v>
      </c>
      <c r="C611" s="13">
        <v>5491892.1199999992</v>
      </c>
      <c r="D611" s="13">
        <v>6908377.7599999998</v>
      </c>
      <c r="E611" s="13">
        <v>3420349.52</v>
      </c>
      <c r="F611" s="13">
        <v>711105.05</v>
      </c>
      <c r="G611" s="13">
        <v>1954898.5</v>
      </c>
      <c r="H611" s="13">
        <v>40779.300000000003</v>
      </c>
      <c r="I611" s="13">
        <v>52481960.729999997</v>
      </c>
      <c r="J611" s="13">
        <v>2171177.1</v>
      </c>
      <c r="K611" s="13">
        <v>7511316.2800000003</v>
      </c>
      <c r="L611" s="13">
        <v>4090966.76</v>
      </c>
      <c r="M611" s="13">
        <v>50876225.780000001</v>
      </c>
      <c r="N611" s="13">
        <v>18033338.690000001</v>
      </c>
      <c r="O611" s="13">
        <v>-6880576.2100000009</v>
      </c>
      <c r="P611" s="13">
        <v>2798087.0200000154</v>
      </c>
      <c r="Q611" s="13">
        <v>-1539801.6299999952</v>
      </c>
      <c r="R611" s="13">
        <v>1258285.3900000202</v>
      </c>
      <c r="S611" s="13">
        <v>-1217506.0899999999</v>
      </c>
      <c r="T611" s="13">
        <v>159312.18</v>
      </c>
      <c r="U611" s="13">
        <v>0</v>
      </c>
      <c r="V611" s="13">
        <v>0</v>
      </c>
      <c r="W611" s="13">
        <v>0</v>
      </c>
      <c r="X611" s="13">
        <v>1975512.56</v>
      </c>
      <c r="Y611" s="13">
        <v>14974.63</v>
      </c>
      <c r="Z611" s="13">
        <v>226896.78</v>
      </c>
      <c r="AA611" s="13">
        <v>6112.81</v>
      </c>
      <c r="AB611" s="13">
        <v>50116.21</v>
      </c>
      <c r="AC611" s="13">
        <v>0</v>
      </c>
      <c r="AD611" s="13">
        <v>0</v>
      </c>
      <c r="AE611" s="13">
        <v>0</v>
      </c>
      <c r="AF611" s="13">
        <v>3054230.4</v>
      </c>
      <c r="AG611" s="13">
        <v>54967192.539999999</v>
      </c>
      <c r="AH611" s="13">
        <v>21453688.210000001</v>
      </c>
      <c r="AI611" s="13">
        <v>76403347.579999998</v>
      </c>
      <c r="AJ611" s="13">
        <v>83303477.270000011</v>
      </c>
      <c r="AK611" s="13">
        <v>19553.48</v>
      </c>
      <c r="AL611" s="13">
        <v>44970644.449999996</v>
      </c>
      <c r="AM611" s="13">
        <v>6.9870524384309372</v>
      </c>
      <c r="AN611" s="13">
        <v>670971.14</v>
      </c>
      <c r="AO611" s="13">
        <v>40133.910000000003</v>
      </c>
      <c r="AP611" s="13">
        <v>11869768.100000001</v>
      </c>
      <c r="AQ611" s="13">
        <v>6405677.5300000012</v>
      </c>
      <c r="AR611" s="367"/>
      <c r="AS611" s="19">
        <v>44592</v>
      </c>
      <c r="AT611" s="20" t="s">
        <v>0</v>
      </c>
      <c r="AU611" s="40" t="s">
        <v>292</v>
      </c>
      <c r="AV611" s="41">
        <v>2022</v>
      </c>
      <c r="AW611" s="266" t="s">
        <v>155</v>
      </c>
      <c r="AX611" s="380">
        <v>4.6100000000000003</v>
      </c>
      <c r="AY611" s="380">
        <v>4.55</v>
      </c>
    </row>
    <row r="612" spans="1:51" x14ac:dyDescent="0.25">
      <c r="A612" s="64">
        <v>78</v>
      </c>
      <c r="B612" s="65" t="s">
        <v>88</v>
      </c>
      <c r="C612" s="13">
        <v>40030.5</v>
      </c>
      <c r="D612" s="13">
        <v>0</v>
      </c>
      <c r="E612" s="13">
        <v>245.72</v>
      </c>
      <c r="F612" s="13">
        <v>6498.07</v>
      </c>
      <c r="G612" s="13">
        <v>41667.590000000004</v>
      </c>
      <c r="H612" s="13">
        <v>-22234.41</v>
      </c>
      <c r="I612" s="13">
        <v>9110847.9100000001</v>
      </c>
      <c r="J612" s="13">
        <v>1384919.16</v>
      </c>
      <c r="K612" s="13">
        <v>20563.25</v>
      </c>
      <c r="L612" s="13">
        <v>20317.53</v>
      </c>
      <c r="M612" s="13">
        <v>174437.1</v>
      </c>
      <c r="N612" s="13">
        <v>0.2</v>
      </c>
      <c r="O612" s="13">
        <v>-6437.1299999999756</v>
      </c>
      <c r="P612" s="13">
        <v>-1698.0300000000061</v>
      </c>
      <c r="Q612" s="13">
        <v>-21507.25999999998</v>
      </c>
      <c r="R612" s="13">
        <v>-23205.289999999986</v>
      </c>
      <c r="S612" s="13">
        <v>970.79000000000042</v>
      </c>
      <c r="T612" s="13">
        <v>3407.79</v>
      </c>
      <c r="U612" s="13">
        <v>0</v>
      </c>
      <c r="V612" s="13">
        <v>0</v>
      </c>
      <c r="W612" s="13">
        <v>0</v>
      </c>
      <c r="X612" s="13">
        <v>1596.23</v>
      </c>
      <c r="Y612" s="13">
        <v>787.32</v>
      </c>
      <c r="Z612" s="13">
        <v>977.87</v>
      </c>
      <c r="AA612" s="13">
        <v>0</v>
      </c>
      <c r="AB612" s="13">
        <v>2.1800000000000002</v>
      </c>
      <c r="AC612" s="13">
        <v>0</v>
      </c>
      <c r="AD612" s="13">
        <v>0</v>
      </c>
      <c r="AE612" s="13">
        <v>0</v>
      </c>
      <c r="AF612" s="13">
        <v>2265.86</v>
      </c>
      <c r="AG612" s="13">
        <v>194754.63000000003</v>
      </c>
      <c r="AH612" s="13">
        <v>245.92</v>
      </c>
      <c r="AI612" s="13">
        <v>194961.84</v>
      </c>
      <c r="AJ612" s="13">
        <v>201398.96999999997</v>
      </c>
      <c r="AK612" s="13">
        <v>0</v>
      </c>
      <c r="AL612" s="13">
        <v>9090284.6600000001</v>
      </c>
      <c r="AM612" s="13">
        <v>443.06458901195094</v>
      </c>
      <c r="AN612" s="13">
        <v>4703.68</v>
      </c>
      <c r="AO612" s="13">
        <v>1794.3899999999999</v>
      </c>
      <c r="AP612" s="13">
        <v>46465.070000000007</v>
      </c>
      <c r="AQ612" s="13">
        <v>-2.5600000000000307</v>
      </c>
      <c r="AR612" s="367"/>
      <c r="AS612" s="19">
        <v>44592</v>
      </c>
      <c r="AT612" s="20" t="s">
        <v>0</v>
      </c>
      <c r="AU612" s="40" t="s">
        <v>293</v>
      </c>
      <c r="AV612" s="41">
        <v>2022</v>
      </c>
      <c r="AW612" s="266" t="s">
        <v>185</v>
      </c>
      <c r="AX612" s="380">
        <v>4.6100000000000003</v>
      </c>
      <c r="AY612" s="380">
        <v>4.55</v>
      </c>
    </row>
    <row r="613" spans="1:51" x14ac:dyDescent="0.25">
      <c r="A613" s="64">
        <v>80</v>
      </c>
      <c r="B613" s="65" t="s">
        <v>89</v>
      </c>
      <c r="C613" s="13">
        <v>18806243.149999999</v>
      </c>
      <c r="D613" s="13">
        <v>19499379.719999999</v>
      </c>
      <c r="E613" s="13">
        <v>2884395.29</v>
      </c>
      <c r="F613" s="13">
        <v>1639211.67</v>
      </c>
      <c r="G613" s="13">
        <v>6023201.7200000007</v>
      </c>
      <c r="H613" s="13">
        <v>46403.29</v>
      </c>
      <c r="I613" s="13">
        <v>84974246.849999994</v>
      </c>
      <c r="J613" s="13">
        <v>36283596.420000002</v>
      </c>
      <c r="K613" s="13">
        <v>8843222.9199999999</v>
      </c>
      <c r="L613" s="13">
        <v>5958827.6299999999</v>
      </c>
      <c r="M613" s="13">
        <v>36311739.990000002</v>
      </c>
      <c r="N613" s="13">
        <v>334900950.95999998</v>
      </c>
      <c r="O613" s="13">
        <v>-15662800.919999957</v>
      </c>
      <c r="P613" s="13">
        <v>7307250.9600000093</v>
      </c>
      <c r="Q613" s="13">
        <v>-7490586.5499999523</v>
      </c>
      <c r="R613" s="13">
        <v>-183335.58999994304</v>
      </c>
      <c r="S613" s="13">
        <v>229738.88999999966</v>
      </c>
      <c r="T613" s="13">
        <v>31.65</v>
      </c>
      <c r="U613" s="13">
        <v>0</v>
      </c>
      <c r="V613" s="13">
        <v>0</v>
      </c>
      <c r="W613" s="13">
        <v>238248.83</v>
      </c>
      <c r="X613" s="13">
        <v>8075279.4800000004</v>
      </c>
      <c r="Y613" s="13">
        <v>76863.509999999995</v>
      </c>
      <c r="Z613" s="13">
        <v>444222.12</v>
      </c>
      <c r="AA613" s="13">
        <v>3089977.33</v>
      </c>
      <c r="AB613" s="13">
        <v>330960.75</v>
      </c>
      <c r="AC613" s="13">
        <v>0</v>
      </c>
      <c r="AD613" s="13">
        <v>0</v>
      </c>
      <c r="AE613" s="13">
        <v>0</v>
      </c>
      <c r="AF613" s="13">
        <v>4141797.36</v>
      </c>
      <c r="AG613" s="13">
        <v>42270567.619999997</v>
      </c>
      <c r="AH613" s="13">
        <v>337785346.25</v>
      </c>
      <c r="AI613" s="13">
        <v>380038208.23000002</v>
      </c>
      <c r="AJ613" s="13">
        <v>395701009.14999998</v>
      </c>
      <c r="AK613" s="13">
        <v>0</v>
      </c>
      <c r="AL613" s="13">
        <v>76131023.929999992</v>
      </c>
      <c r="AM613" s="13">
        <v>9.6089680898827776</v>
      </c>
      <c r="AN613" s="13">
        <v>1446399.46</v>
      </c>
      <c r="AO613" s="13">
        <v>192812.21</v>
      </c>
      <c r="AP613" s="13">
        <v>21328090.680000007</v>
      </c>
      <c r="AQ613" s="13">
        <v>6358426.3300000429</v>
      </c>
      <c r="AR613" s="367"/>
      <c r="AS613" s="19">
        <v>44592</v>
      </c>
      <c r="AT613" s="20" t="s">
        <v>0</v>
      </c>
      <c r="AU613" s="40" t="s">
        <v>292</v>
      </c>
      <c r="AV613" s="41">
        <v>2022</v>
      </c>
      <c r="AW613" s="266" t="s">
        <v>288</v>
      </c>
      <c r="AX613" s="380">
        <v>4.6100000000000003</v>
      </c>
      <c r="AY613" s="380">
        <v>4.55</v>
      </c>
    </row>
    <row r="614" spans="1:51" x14ac:dyDescent="0.25">
      <c r="A614" s="64">
        <v>2</v>
      </c>
      <c r="B614" s="65" t="s">
        <v>90</v>
      </c>
      <c r="C614" s="13">
        <v>40656.71</v>
      </c>
      <c r="D614" s="13">
        <v>10536.73</v>
      </c>
      <c r="E614" s="13">
        <v>0.01</v>
      </c>
      <c r="F614" s="13">
        <v>0</v>
      </c>
      <c r="G614" s="13">
        <v>1321947.46</v>
      </c>
      <c r="H614" s="13">
        <v>92986.78</v>
      </c>
      <c r="I614" s="13">
        <v>5922390.8799999999</v>
      </c>
      <c r="J614" s="13">
        <v>4424304.95</v>
      </c>
      <c r="K614" s="13">
        <v>98755.39</v>
      </c>
      <c r="L614" s="13">
        <v>98755.39</v>
      </c>
      <c r="M614" s="13">
        <v>0</v>
      </c>
      <c r="N614" s="13">
        <v>0</v>
      </c>
      <c r="O614" s="13">
        <v>-962001.2</v>
      </c>
      <c r="P614" s="13">
        <v>-329826.27999999997</v>
      </c>
      <c r="Q614" s="13">
        <v>-30269.7</v>
      </c>
      <c r="R614" s="13">
        <v>-360095.98</v>
      </c>
      <c r="S614" s="13">
        <v>453082.77</v>
      </c>
      <c r="T614" s="13">
        <v>0</v>
      </c>
      <c r="U614" s="13">
        <v>0</v>
      </c>
      <c r="V614" s="13">
        <v>0</v>
      </c>
      <c r="W614" s="13">
        <v>521029.27</v>
      </c>
      <c r="X614" s="13">
        <v>0</v>
      </c>
      <c r="Y614" s="13">
        <v>26966.59</v>
      </c>
      <c r="Z614" s="13">
        <v>0</v>
      </c>
      <c r="AA614" s="13">
        <v>40979.910000000003</v>
      </c>
      <c r="AB614" s="13">
        <v>0</v>
      </c>
      <c r="AC614" s="13">
        <v>0</v>
      </c>
      <c r="AD614" s="13">
        <v>0</v>
      </c>
      <c r="AE614" s="13">
        <v>0</v>
      </c>
      <c r="AF614" s="13">
        <v>0</v>
      </c>
      <c r="AG614" s="13">
        <v>98755.39</v>
      </c>
      <c r="AH614" s="13">
        <v>0.01</v>
      </c>
      <c r="AI614" s="13">
        <v>98697.5</v>
      </c>
      <c r="AJ614" s="13">
        <v>1060698.7</v>
      </c>
      <c r="AK614" s="13">
        <v>0</v>
      </c>
      <c r="AL614" s="13">
        <v>5823635.4900000002</v>
      </c>
      <c r="AM614" s="13">
        <v>59.97030521574569</v>
      </c>
      <c r="AN614" s="13">
        <v>0</v>
      </c>
      <c r="AO614" s="13">
        <v>0</v>
      </c>
      <c r="AP614" s="13">
        <v>1002657.9099999999</v>
      </c>
      <c r="AQ614" s="13">
        <v>10536.73</v>
      </c>
      <c r="AR614" s="367"/>
      <c r="AS614" s="19">
        <v>44592</v>
      </c>
      <c r="AT614" s="20" t="s">
        <v>0</v>
      </c>
      <c r="AU614" s="40" t="s">
        <v>292</v>
      </c>
      <c r="AV614" s="41">
        <v>2022</v>
      </c>
      <c r="AW614" s="266" t="s">
        <v>168</v>
      </c>
      <c r="AX614" s="380">
        <v>4.6100000000000003</v>
      </c>
      <c r="AY614" s="380">
        <v>4.55</v>
      </c>
    </row>
    <row r="615" spans="1:51" x14ac:dyDescent="0.25">
      <c r="A615" s="64">
        <v>115</v>
      </c>
      <c r="B615" s="65" t="s">
        <v>290</v>
      </c>
      <c r="C615" s="13">
        <v>57.35</v>
      </c>
      <c r="D615" s="13">
        <v>0</v>
      </c>
      <c r="E615" s="13">
        <v>0.01</v>
      </c>
      <c r="F615" s="13">
        <v>0</v>
      </c>
      <c r="G615" s="13">
        <v>26156.74</v>
      </c>
      <c r="H615" s="13">
        <v>-33253.58</v>
      </c>
      <c r="I615" s="13">
        <v>949780.12</v>
      </c>
      <c r="J615" s="13">
        <v>664891.93999999994</v>
      </c>
      <c r="K615" s="13">
        <v>323.74</v>
      </c>
      <c r="L615" s="13">
        <v>323.73</v>
      </c>
      <c r="M615" s="13">
        <v>0</v>
      </c>
      <c r="N615" s="13">
        <v>0</v>
      </c>
      <c r="O615" s="13">
        <v>12.979999999999905</v>
      </c>
      <c r="P615" s="13">
        <v>-26112.37</v>
      </c>
      <c r="Q615" s="13">
        <v>0</v>
      </c>
      <c r="R615" s="13">
        <v>-26112.37</v>
      </c>
      <c r="S615" s="13">
        <v>-7141.21</v>
      </c>
      <c r="T615" s="13">
        <v>18.059999999999999</v>
      </c>
      <c r="U615" s="13">
        <v>0</v>
      </c>
      <c r="V615" s="13">
        <v>0</v>
      </c>
      <c r="W615" s="13">
        <v>0</v>
      </c>
      <c r="X615" s="13">
        <v>0</v>
      </c>
      <c r="Y615" s="13">
        <v>533.79999999999995</v>
      </c>
      <c r="Z615" s="13">
        <v>404.61</v>
      </c>
      <c r="AA615" s="13">
        <v>0</v>
      </c>
      <c r="AB615" s="13">
        <v>36.32</v>
      </c>
      <c r="AC615" s="13">
        <v>0</v>
      </c>
      <c r="AD615" s="13">
        <v>0</v>
      </c>
      <c r="AE615" s="13">
        <v>265.06</v>
      </c>
      <c r="AF615" s="13">
        <v>5919.48</v>
      </c>
      <c r="AG615" s="13">
        <v>323.73</v>
      </c>
      <c r="AH615" s="13">
        <v>0.01</v>
      </c>
      <c r="AI615" s="13">
        <v>301.72999999999996</v>
      </c>
      <c r="AJ615" s="13">
        <v>288.75</v>
      </c>
      <c r="AK615" s="13">
        <v>0</v>
      </c>
      <c r="AL615" s="13">
        <v>949456.38</v>
      </c>
      <c r="AM615" s="13">
        <v>2933.7743868536477</v>
      </c>
      <c r="AN615" s="13">
        <v>0</v>
      </c>
      <c r="AO615" s="13">
        <v>0</v>
      </c>
      <c r="AP615" s="13">
        <v>44.380000000000052</v>
      </c>
      <c r="AQ615" s="13">
        <v>0.01</v>
      </c>
      <c r="AR615" s="367"/>
      <c r="AS615" s="19">
        <v>44592</v>
      </c>
      <c r="AT615" s="20" t="s">
        <v>0</v>
      </c>
      <c r="AU615" s="40" t="s">
        <v>293</v>
      </c>
      <c r="AV615" s="41">
        <v>2022</v>
      </c>
      <c r="AW615" s="266" t="s">
        <v>291</v>
      </c>
      <c r="AX615" s="380">
        <v>4.6100000000000003</v>
      </c>
      <c r="AY615" s="380">
        <v>4.55</v>
      </c>
    </row>
    <row r="616" spans="1:51" x14ac:dyDescent="0.25">
      <c r="A616" s="64">
        <v>106</v>
      </c>
      <c r="B616" s="65" t="s">
        <v>92</v>
      </c>
      <c r="C616" s="13">
        <v>298212.14</v>
      </c>
      <c r="D616" s="13">
        <v>5629.93</v>
      </c>
      <c r="E616" s="13">
        <v>9819.5400000000009</v>
      </c>
      <c r="F616" s="13">
        <v>44751.67</v>
      </c>
      <c r="G616" s="13">
        <v>119368.76999999999</v>
      </c>
      <c r="H616" s="13">
        <v>500.3</v>
      </c>
      <c r="I616" s="13">
        <v>17211378.170000002</v>
      </c>
      <c r="J616" s="13">
        <v>2532.86</v>
      </c>
      <c r="K616" s="13">
        <v>644481.48</v>
      </c>
      <c r="L616" s="13">
        <v>642686.8899999999</v>
      </c>
      <c r="M616" s="13">
        <v>1340715.8399999999</v>
      </c>
      <c r="N616" s="13">
        <v>0</v>
      </c>
      <c r="O616" s="13">
        <v>-1815.5600000000559</v>
      </c>
      <c r="P616" s="13">
        <v>130277.33000000025</v>
      </c>
      <c r="Q616" s="13">
        <v>-134559.3200000003</v>
      </c>
      <c r="R616" s="13">
        <v>-4281.9900000000489</v>
      </c>
      <c r="S616" s="13">
        <v>4782.2899999999972</v>
      </c>
      <c r="T616" s="13">
        <v>1.25</v>
      </c>
      <c r="U616" s="13">
        <v>0</v>
      </c>
      <c r="V616" s="13">
        <v>0</v>
      </c>
      <c r="W616" s="13">
        <v>0</v>
      </c>
      <c r="X616" s="13">
        <v>30052.92</v>
      </c>
      <c r="Y616" s="13">
        <v>2254.69</v>
      </c>
      <c r="Z616" s="13">
        <v>3396.56</v>
      </c>
      <c r="AA616" s="13">
        <v>400</v>
      </c>
      <c r="AB616" s="13">
        <v>2123.37</v>
      </c>
      <c r="AC616" s="13">
        <v>0</v>
      </c>
      <c r="AD616" s="13">
        <v>0</v>
      </c>
      <c r="AE616" s="13">
        <v>0</v>
      </c>
      <c r="AF616" s="13">
        <v>17097.259999999998</v>
      </c>
      <c r="AG616" s="13">
        <v>1975377.7800000003</v>
      </c>
      <c r="AH616" s="13">
        <v>9819.5400000000009</v>
      </c>
      <c r="AI616" s="13">
        <v>1984591.8699999999</v>
      </c>
      <c r="AJ616" s="13">
        <v>1986407.43</v>
      </c>
      <c r="AK616" s="13">
        <v>0</v>
      </c>
      <c r="AL616" s="13">
        <v>16566896.690000001</v>
      </c>
      <c r="AM616" s="13">
        <v>26.705776200116723</v>
      </c>
      <c r="AN616" s="13">
        <v>44746.729999999996</v>
      </c>
      <c r="AO616" s="13">
        <v>4.9400000000000004</v>
      </c>
      <c r="AP616" s="13">
        <v>301640.31000000006</v>
      </c>
      <c r="AQ616" s="13">
        <v>7242.5400000000009</v>
      </c>
      <c r="AR616" s="367"/>
      <c r="AS616" s="19">
        <v>44592</v>
      </c>
      <c r="AT616" s="20" t="s">
        <v>0</v>
      </c>
      <c r="AU616" s="40" t="s">
        <v>292</v>
      </c>
      <c r="AV616" s="41">
        <v>2022</v>
      </c>
      <c r="AW616" s="266" t="s">
        <v>172</v>
      </c>
      <c r="AX616" s="380">
        <v>4.6100000000000003</v>
      </c>
      <c r="AY616" s="380">
        <v>4.55</v>
      </c>
    </row>
    <row r="617" spans="1:51" x14ac:dyDescent="0.25">
      <c r="A617" s="64">
        <v>118</v>
      </c>
      <c r="B617" s="65" t="s">
        <v>93</v>
      </c>
      <c r="C617" s="13">
        <v>1139641.27</v>
      </c>
      <c r="D617" s="13">
        <v>735352</v>
      </c>
      <c r="E617" s="13">
        <v>2967860.97</v>
      </c>
      <c r="F617" s="13">
        <v>196190.11000000002</v>
      </c>
      <c r="G617" s="13">
        <v>595488.96</v>
      </c>
      <c r="H617" s="13">
        <v>40643.839999999997</v>
      </c>
      <c r="I617" s="13">
        <v>28417020.02</v>
      </c>
      <c r="J617" s="13">
        <v>377668.94</v>
      </c>
      <c r="K617" s="13">
        <v>5665189.0800000001</v>
      </c>
      <c r="L617" s="13">
        <v>2697328.11</v>
      </c>
      <c r="M617" s="13">
        <v>1074205.92</v>
      </c>
      <c r="N617" s="13">
        <v>5719070.2800000003</v>
      </c>
      <c r="O617" s="13">
        <v>-953930.71999999927</v>
      </c>
      <c r="P617" s="13">
        <v>566540.91999999853</v>
      </c>
      <c r="Q617" s="13">
        <v>-665654.18000000098</v>
      </c>
      <c r="R617" s="13">
        <v>-99113.260000002454</v>
      </c>
      <c r="S617" s="13">
        <v>139757.10999999999</v>
      </c>
      <c r="T617" s="13">
        <v>7.34</v>
      </c>
      <c r="U617" s="13">
        <v>0</v>
      </c>
      <c r="V617" s="13">
        <v>0</v>
      </c>
      <c r="W617" s="13">
        <v>54753.39</v>
      </c>
      <c r="X617" s="13">
        <v>331497.49</v>
      </c>
      <c r="Y617" s="13">
        <v>10234.94</v>
      </c>
      <c r="Z617" s="13">
        <v>12857.53</v>
      </c>
      <c r="AA617" s="13">
        <v>220283.37</v>
      </c>
      <c r="AB617" s="13">
        <v>3122.65</v>
      </c>
      <c r="AC617" s="13">
        <v>0</v>
      </c>
      <c r="AD617" s="13">
        <v>0</v>
      </c>
      <c r="AE617" s="13">
        <v>0</v>
      </c>
      <c r="AF617" s="13">
        <v>2.62</v>
      </c>
      <c r="AG617" s="13">
        <v>3771534.03</v>
      </c>
      <c r="AH617" s="13">
        <v>8686931.25</v>
      </c>
      <c r="AI617" s="13">
        <v>12415144.34</v>
      </c>
      <c r="AJ617" s="13">
        <v>13369075.059999999</v>
      </c>
      <c r="AK617" s="13">
        <v>0</v>
      </c>
      <c r="AL617" s="13">
        <v>22751830.939999998</v>
      </c>
      <c r="AM617" s="13">
        <v>5.0160761836390462</v>
      </c>
      <c r="AN617" s="13">
        <v>130871.67999999999</v>
      </c>
      <c r="AO617" s="13">
        <v>65318.43</v>
      </c>
      <c r="AP617" s="13">
        <v>2670529.3600000008</v>
      </c>
      <c r="AQ617" s="13">
        <v>1312309.3699999992</v>
      </c>
      <c r="AR617" s="367"/>
      <c r="AS617" s="19">
        <v>44592</v>
      </c>
      <c r="AT617" s="20" t="s">
        <v>0</v>
      </c>
      <c r="AU617" s="40" t="s">
        <v>292</v>
      </c>
      <c r="AV617" s="41">
        <v>2022</v>
      </c>
      <c r="AW617" s="266" t="s">
        <v>162</v>
      </c>
      <c r="AX617" s="380">
        <v>4.6100000000000003</v>
      </c>
      <c r="AY617" s="380">
        <v>4.55</v>
      </c>
    </row>
    <row r="618" spans="1:51" x14ac:dyDescent="0.25">
      <c r="A618" s="64">
        <v>29</v>
      </c>
      <c r="B618" s="65" t="s">
        <v>94</v>
      </c>
      <c r="C618" s="13">
        <v>1554959.29</v>
      </c>
      <c r="D618" s="13">
        <v>199119.18</v>
      </c>
      <c r="E618" s="13">
        <v>123440.67</v>
      </c>
      <c r="F618" s="13">
        <v>347287.05</v>
      </c>
      <c r="G618" s="13">
        <v>540615.94000000006</v>
      </c>
      <c r="H618" s="13">
        <v>-403571.29</v>
      </c>
      <c r="I618" s="13">
        <v>11472910.619999999</v>
      </c>
      <c r="J618" s="13">
        <v>7712668.4699999997</v>
      </c>
      <c r="K618" s="13">
        <v>2992432.78</v>
      </c>
      <c r="L618" s="13">
        <v>2868992.11</v>
      </c>
      <c r="M618" s="13">
        <v>3324336.91</v>
      </c>
      <c r="N618" s="13">
        <v>297226.87</v>
      </c>
      <c r="O618" s="13">
        <v>-539875.45000000019</v>
      </c>
      <c r="P618" s="13">
        <v>1007812.57</v>
      </c>
      <c r="Q618" s="13">
        <v>-1477261.4399999992</v>
      </c>
      <c r="R618" s="13">
        <v>-469448.8699999993</v>
      </c>
      <c r="S618" s="13">
        <v>65877.459999999992</v>
      </c>
      <c r="T618" s="13">
        <v>178876.78</v>
      </c>
      <c r="U618" s="13">
        <v>0</v>
      </c>
      <c r="V618" s="13">
        <v>0</v>
      </c>
      <c r="W618" s="13">
        <v>0</v>
      </c>
      <c r="X618" s="13">
        <v>46332.02</v>
      </c>
      <c r="Y618" s="13">
        <v>10995.63</v>
      </c>
      <c r="Z618" s="13">
        <v>21556.49</v>
      </c>
      <c r="AA618" s="13">
        <v>9087.1200000000008</v>
      </c>
      <c r="AB618" s="13">
        <v>10914.19</v>
      </c>
      <c r="AC618" s="13">
        <v>0</v>
      </c>
      <c r="AD618" s="13">
        <v>0</v>
      </c>
      <c r="AE618" s="13">
        <v>0</v>
      </c>
      <c r="AF618" s="13">
        <v>106777.91</v>
      </c>
      <c r="AG618" s="13">
        <v>6193329.0200000005</v>
      </c>
      <c r="AH618" s="13">
        <v>420667.54</v>
      </c>
      <c r="AI618" s="13">
        <v>6403758.1699999999</v>
      </c>
      <c r="AJ618" s="13">
        <v>6943633.6200000001</v>
      </c>
      <c r="AK618" s="13">
        <v>0</v>
      </c>
      <c r="AL618" s="13">
        <v>8480477.8399999999</v>
      </c>
      <c r="AM618" s="13">
        <v>3.8339743825423542</v>
      </c>
      <c r="AN618" s="13">
        <v>234803.30000000002</v>
      </c>
      <c r="AO618" s="13">
        <v>112483.75</v>
      </c>
      <c r="AP618" s="13">
        <v>2016558.3000000007</v>
      </c>
      <c r="AQ618" s="13">
        <v>120842.74000000011</v>
      </c>
      <c r="AR618" s="367"/>
      <c r="AS618" s="19">
        <v>44592</v>
      </c>
      <c r="AT618" s="20" t="s">
        <v>0</v>
      </c>
      <c r="AU618" s="40" t="s">
        <v>293</v>
      </c>
      <c r="AV618" s="41">
        <v>2022</v>
      </c>
      <c r="AW618" s="266" t="s">
        <v>156</v>
      </c>
      <c r="AX618" s="380">
        <v>4.6100000000000003</v>
      </c>
      <c r="AY618" s="380">
        <v>4.55</v>
      </c>
    </row>
    <row r="619" spans="1:51" x14ac:dyDescent="0.25">
      <c r="A619" s="64">
        <v>122</v>
      </c>
      <c r="B619" s="59" t="s">
        <v>69</v>
      </c>
      <c r="C619" s="13">
        <v>434912.89999999997</v>
      </c>
      <c r="D619" s="13">
        <v>0</v>
      </c>
      <c r="E619" s="13">
        <v>0</v>
      </c>
      <c r="F619" s="13">
        <v>0</v>
      </c>
      <c r="G619" s="13">
        <v>29847.15</v>
      </c>
      <c r="H619" s="13">
        <v>-3653.6</v>
      </c>
      <c r="I619" s="13">
        <v>663956.01</v>
      </c>
      <c r="J619" s="13">
        <v>1186940.8600000001</v>
      </c>
      <c r="K619" s="13">
        <v>40143.26</v>
      </c>
      <c r="L619" s="13">
        <v>1099.08</v>
      </c>
      <c r="M619" s="13">
        <v>85929.96</v>
      </c>
      <c r="N619" s="13">
        <v>0</v>
      </c>
      <c r="O619" s="13">
        <v>-33595.06</v>
      </c>
      <c r="P619" s="13">
        <v>438660.81</v>
      </c>
      <c r="Q619" s="13">
        <v>-416713.42000000004</v>
      </c>
      <c r="R619" s="13">
        <v>21947.389999999956</v>
      </c>
      <c r="S619" s="13">
        <v>-25601.42</v>
      </c>
      <c r="T619" s="13">
        <v>0</v>
      </c>
      <c r="U619" s="13">
        <v>0</v>
      </c>
      <c r="V619" s="13">
        <v>0</v>
      </c>
      <c r="W619" s="13">
        <v>0</v>
      </c>
      <c r="X619" s="13">
        <v>0</v>
      </c>
      <c r="Y619" s="13">
        <v>609.55999999999995</v>
      </c>
      <c r="Z619" s="13">
        <v>1579.16</v>
      </c>
      <c r="AA619" s="13">
        <v>0</v>
      </c>
      <c r="AB619" s="13">
        <v>247.81</v>
      </c>
      <c r="AC619" s="13">
        <v>0</v>
      </c>
      <c r="AD619" s="13">
        <v>0</v>
      </c>
      <c r="AE619" s="13">
        <v>0</v>
      </c>
      <c r="AF619" s="13">
        <v>23164.89</v>
      </c>
      <c r="AG619" s="13">
        <v>87029.040000000008</v>
      </c>
      <c r="AH619" s="13">
        <v>0</v>
      </c>
      <c r="AI619" s="13">
        <v>87028.800000000003</v>
      </c>
      <c r="AJ619" s="13">
        <v>120623.86</v>
      </c>
      <c r="AK619" s="13">
        <v>0</v>
      </c>
      <c r="AL619" s="13">
        <v>623812.75</v>
      </c>
      <c r="AM619" s="13">
        <v>16.539663445370405</v>
      </c>
      <c r="AN619" s="13">
        <v>0</v>
      </c>
      <c r="AO619" s="13">
        <v>0</v>
      </c>
      <c r="AP619" s="13">
        <v>468507.96</v>
      </c>
      <c r="AQ619" s="13">
        <v>0</v>
      </c>
      <c r="AR619" s="367"/>
      <c r="AS619" s="19">
        <v>44592</v>
      </c>
      <c r="AT619" s="20" t="s">
        <v>0</v>
      </c>
      <c r="AU619" s="40" t="s">
        <v>293</v>
      </c>
      <c r="AV619" s="41">
        <v>2022</v>
      </c>
      <c r="AW619" s="266" t="s">
        <v>267</v>
      </c>
      <c r="AX619" s="380">
        <v>4.6100000000000003</v>
      </c>
      <c r="AY619" s="380">
        <v>4.55</v>
      </c>
    </row>
    <row r="620" spans="1:51" x14ac:dyDescent="0.25">
      <c r="A620" s="64">
        <v>111</v>
      </c>
      <c r="B620" s="65" t="s">
        <v>95</v>
      </c>
      <c r="C620" s="13">
        <v>243301.12</v>
      </c>
      <c r="D620" s="13">
        <v>14896.04</v>
      </c>
      <c r="E620" s="13">
        <v>472652.95999999996</v>
      </c>
      <c r="F620" s="13">
        <v>52989.95</v>
      </c>
      <c r="G620" s="13">
        <v>75486.430000000008</v>
      </c>
      <c r="H620" s="13">
        <v>24404.639999999999</v>
      </c>
      <c r="I620" s="13">
        <v>5383126.5700000003</v>
      </c>
      <c r="J620" s="13">
        <v>223494.63</v>
      </c>
      <c r="K620" s="13">
        <v>1458020.15</v>
      </c>
      <c r="L620" s="13">
        <v>985367.19000000006</v>
      </c>
      <c r="M620" s="13">
        <v>0</v>
      </c>
      <c r="N620" s="13">
        <v>0</v>
      </c>
      <c r="O620" s="13">
        <v>68715.599999999977</v>
      </c>
      <c r="P620" s="13">
        <v>31213.099999999657</v>
      </c>
      <c r="Q620" s="13">
        <v>0</v>
      </c>
      <c r="R620" s="13">
        <v>31213.099999999657</v>
      </c>
      <c r="S620" s="13">
        <v>-6808.32</v>
      </c>
      <c r="T620" s="13">
        <v>0</v>
      </c>
      <c r="U620" s="13">
        <v>0</v>
      </c>
      <c r="V620" s="13">
        <v>0</v>
      </c>
      <c r="W620" s="13">
        <v>0</v>
      </c>
      <c r="X620" s="13">
        <v>1395.15</v>
      </c>
      <c r="Y620" s="13">
        <v>1540.54</v>
      </c>
      <c r="Z620" s="13">
        <v>2995.9</v>
      </c>
      <c r="AA620" s="13">
        <v>460.81</v>
      </c>
      <c r="AB620" s="13">
        <v>202.03</v>
      </c>
      <c r="AC620" s="13">
        <v>0</v>
      </c>
      <c r="AD620" s="13">
        <v>0</v>
      </c>
      <c r="AE620" s="13">
        <v>0</v>
      </c>
      <c r="AF620" s="13">
        <v>3004.19</v>
      </c>
      <c r="AG620" s="13">
        <v>985367.19000000006</v>
      </c>
      <c r="AH620" s="13">
        <v>472652.95999999996</v>
      </c>
      <c r="AI620" s="13">
        <v>1457993.78</v>
      </c>
      <c r="AJ620" s="13">
        <v>1389278.18</v>
      </c>
      <c r="AK620" s="13">
        <v>0</v>
      </c>
      <c r="AL620" s="13">
        <v>3925106.4200000004</v>
      </c>
      <c r="AM620" s="13">
        <v>3.6920796807917919</v>
      </c>
      <c r="AN620" s="13">
        <v>22751.480000000003</v>
      </c>
      <c r="AO620" s="13">
        <v>30238.47</v>
      </c>
      <c r="AP620" s="13">
        <v>161195.04999999981</v>
      </c>
      <c r="AQ620" s="13">
        <v>1505.5699999999488</v>
      </c>
      <c r="AR620" s="367"/>
      <c r="AS620" s="19">
        <v>44592</v>
      </c>
      <c r="AT620" s="20" t="s">
        <v>0</v>
      </c>
      <c r="AU620" s="40" t="s">
        <v>292</v>
      </c>
      <c r="AV620" s="41">
        <v>2022</v>
      </c>
      <c r="AW620" s="266" t="s">
        <v>182</v>
      </c>
      <c r="AX620" s="380">
        <v>4.6100000000000003</v>
      </c>
      <c r="AY620" s="380">
        <v>4.55</v>
      </c>
    </row>
    <row r="621" spans="1:51" x14ac:dyDescent="0.25">
      <c r="A621" s="64">
        <v>83</v>
      </c>
      <c r="B621" s="65" t="s">
        <v>96</v>
      </c>
      <c r="C621" s="13">
        <v>3992845.5799999996</v>
      </c>
      <c r="D621" s="13">
        <v>2504397.6800000002</v>
      </c>
      <c r="E621" s="13">
        <v>7071992.1799999997</v>
      </c>
      <c r="F621" s="13">
        <v>781213.13</v>
      </c>
      <c r="G621" s="13">
        <v>1773076.9300000002</v>
      </c>
      <c r="H621" s="13">
        <v>-23878.880000000001</v>
      </c>
      <c r="I621" s="13">
        <v>73649747.810000002</v>
      </c>
      <c r="J621" s="13">
        <v>2067209.78</v>
      </c>
      <c r="K621" s="13">
        <v>20006234.48</v>
      </c>
      <c r="L621" s="13">
        <v>12934242.300000001</v>
      </c>
      <c r="M621" s="13">
        <v>7147581</v>
      </c>
      <c r="N621" s="13">
        <v>10989718.510000002</v>
      </c>
      <c r="O621" s="13">
        <v>-540571.88999999873</v>
      </c>
      <c r="P621" s="13">
        <v>-525270.26999999664</v>
      </c>
      <c r="Q621" s="13">
        <v>805708.71000000369</v>
      </c>
      <c r="R621" s="13">
        <v>280438.44000000705</v>
      </c>
      <c r="S621" s="13">
        <v>-304317.31999999995</v>
      </c>
      <c r="T621" s="13">
        <v>209.68</v>
      </c>
      <c r="U621" s="13">
        <v>0</v>
      </c>
      <c r="V621" s="13">
        <v>0</v>
      </c>
      <c r="W621" s="13">
        <v>0</v>
      </c>
      <c r="X621" s="13">
        <v>332842.59000000003</v>
      </c>
      <c r="Y621" s="13">
        <v>27161.81</v>
      </c>
      <c r="Z621" s="13">
        <v>71649.509999999995</v>
      </c>
      <c r="AA621" s="13">
        <v>1374</v>
      </c>
      <c r="AB621" s="13">
        <v>58351.14</v>
      </c>
      <c r="AC621" s="13">
        <v>0</v>
      </c>
      <c r="AD621" s="13">
        <v>0</v>
      </c>
      <c r="AE621" s="13">
        <v>0</v>
      </c>
      <c r="AF621" s="13">
        <v>478833.13</v>
      </c>
      <c r="AG621" s="13">
        <v>20081823.300000001</v>
      </c>
      <c r="AH621" s="13">
        <v>18061710.689999998</v>
      </c>
      <c r="AI621" s="13">
        <v>38085570.170000002</v>
      </c>
      <c r="AJ621" s="13">
        <v>38626142.060000002</v>
      </c>
      <c r="AK621" s="13">
        <v>0</v>
      </c>
      <c r="AL621" s="13">
        <v>53643513.329999998</v>
      </c>
      <c r="AM621" s="13">
        <v>3.6813398285232934</v>
      </c>
      <c r="AN621" s="13">
        <v>521868.79</v>
      </c>
      <c r="AO621" s="13">
        <v>259344.34</v>
      </c>
      <c r="AP621" s="13">
        <v>5245850.6999999993</v>
      </c>
      <c r="AQ621" s="13">
        <v>3216830.91</v>
      </c>
      <c r="AR621" s="367"/>
      <c r="AS621" s="19">
        <v>44592</v>
      </c>
      <c r="AT621" s="20" t="s">
        <v>0</v>
      </c>
      <c r="AU621" s="40" t="s">
        <v>293</v>
      </c>
      <c r="AV621" s="41">
        <v>2022</v>
      </c>
      <c r="AW621" s="266" t="s">
        <v>158</v>
      </c>
      <c r="AX621" s="380">
        <v>4.6100000000000003</v>
      </c>
      <c r="AY621" s="380">
        <v>4.55</v>
      </c>
    </row>
    <row r="622" spans="1:51" x14ac:dyDescent="0.25">
      <c r="A622" s="64">
        <v>40</v>
      </c>
      <c r="B622" s="65" t="s">
        <v>97</v>
      </c>
      <c r="C622" s="13">
        <v>948561.68999999983</v>
      </c>
      <c r="D622" s="13">
        <v>255048.05</v>
      </c>
      <c r="E622" s="13">
        <v>4148689.85</v>
      </c>
      <c r="F622" s="13">
        <v>124425.56999999999</v>
      </c>
      <c r="G622" s="13">
        <v>216167.94999999998</v>
      </c>
      <c r="H622" s="13">
        <v>9325.36</v>
      </c>
      <c r="I622" s="13">
        <v>36587306.810000002</v>
      </c>
      <c r="J622" s="13">
        <v>1165993.06</v>
      </c>
      <c r="K622" s="13">
        <v>6935259.54</v>
      </c>
      <c r="L622" s="13">
        <v>2786569.69</v>
      </c>
      <c r="M622" s="13">
        <v>122609</v>
      </c>
      <c r="N622" s="13">
        <v>147368.6</v>
      </c>
      <c r="O622" s="13">
        <v>526420.09000000067</v>
      </c>
      <c r="P622" s="13">
        <v>-173499.97000000131</v>
      </c>
      <c r="Q622" s="13">
        <v>-66032.110000000059</v>
      </c>
      <c r="R622" s="13">
        <v>-239532.08000000136</v>
      </c>
      <c r="S622" s="13">
        <v>248857.44</v>
      </c>
      <c r="T622" s="13">
        <v>0.14000000000000001</v>
      </c>
      <c r="U622" s="13">
        <v>0</v>
      </c>
      <c r="V622" s="13">
        <v>0</v>
      </c>
      <c r="W622" s="13">
        <v>124.01</v>
      </c>
      <c r="X622" s="13">
        <v>366723.46</v>
      </c>
      <c r="Y622" s="13">
        <v>4381.57</v>
      </c>
      <c r="Z622" s="13">
        <v>19418.59</v>
      </c>
      <c r="AA622" s="13">
        <v>532.25</v>
      </c>
      <c r="AB622" s="13">
        <v>7484.89</v>
      </c>
      <c r="AC622" s="13">
        <v>0</v>
      </c>
      <c r="AD622" s="13">
        <v>0</v>
      </c>
      <c r="AE622" s="13">
        <v>0</v>
      </c>
      <c r="AF622" s="13">
        <v>86172.87</v>
      </c>
      <c r="AG622" s="13">
        <v>2909178.69</v>
      </c>
      <c r="AH622" s="13">
        <v>4296058.45</v>
      </c>
      <c r="AI622" s="13">
        <v>7204053.2400000002</v>
      </c>
      <c r="AJ622" s="13">
        <v>6677633.1499999994</v>
      </c>
      <c r="AK622" s="13">
        <v>0</v>
      </c>
      <c r="AL622" s="13">
        <v>29652047.270000003</v>
      </c>
      <c r="AM622" s="13">
        <v>5.2755497611845685</v>
      </c>
      <c r="AN622" s="13">
        <v>84663.88</v>
      </c>
      <c r="AO622" s="13">
        <v>39761.69</v>
      </c>
      <c r="AP622" s="13">
        <v>781821.22000000067</v>
      </c>
      <c r="AQ622" s="13">
        <v>614727.66999999993</v>
      </c>
      <c r="AR622" s="367"/>
      <c r="AS622" s="19">
        <v>44592</v>
      </c>
      <c r="AT622" s="20" t="s">
        <v>0</v>
      </c>
      <c r="AU622" s="40" t="s">
        <v>292</v>
      </c>
      <c r="AV622" s="41">
        <v>2022</v>
      </c>
      <c r="AW622" s="266" t="s">
        <v>166</v>
      </c>
      <c r="AX622" s="380">
        <v>4.6100000000000003</v>
      </c>
      <c r="AY622" s="380">
        <v>4.55</v>
      </c>
    </row>
    <row r="623" spans="1:51" x14ac:dyDescent="0.25">
      <c r="A623" s="64">
        <v>24</v>
      </c>
      <c r="B623" s="65" t="s">
        <v>98</v>
      </c>
      <c r="C623" s="13">
        <v>1411751.47</v>
      </c>
      <c r="D623" s="13">
        <v>716215.7699999999</v>
      </c>
      <c r="E623" s="13">
        <v>759535.06</v>
      </c>
      <c r="F623" s="13">
        <v>176027.6</v>
      </c>
      <c r="G623" s="13">
        <v>601705.05000000005</v>
      </c>
      <c r="H623" s="13">
        <v>66210.77</v>
      </c>
      <c r="I623" s="13">
        <v>9496861</v>
      </c>
      <c r="J623" s="13">
        <v>6078743.9500000002</v>
      </c>
      <c r="K623" s="13">
        <v>3075306.05</v>
      </c>
      <c r="L623" s="13">
        <v>2309908.8300000005</v>
      </c>
      <c r="M623" s="13">
        <v>264297.31</v>
      </c>
      <c r="N623" s="13">
        <v>61280.03</v>
      </c>
      <c r="O623" s="13">
        <v>-291328.82</v>
      </c>
      <c r="P623" s="13">
        <v>209131.86999999933</v>
      </c>
      <c r="Q623" s="13">
        <v>-51712.350000000035</v>
      </c>
      <c r="R623" s="13">
        <v>157419.51999999929</v>
      </c>
      <c r="S623" s="13">
        <v>-91208.750000000015</v>
      </c>
      <c r="T623" s="13">
        <v>35126.79</v>
      </c>
      <c r="U623" s="13">
        <v>0</v>
      </c>
      <c r="V623" s="13">
        <v>0</v>
      </c>
      <c r="W623" s="13">
        <v>5181.8100000000004</v>
      </c>
      <c r="X623" s="13">
        <v>55212.41</v>
      </c>
      <c r="Y623" s="13">
        <v>7598.42</v>
      </c>
      <c r="Z623" s="13">
        <v>40672.19</v>
      </c>
      <c r="AA623" s="13">
        <v>127243.68</v>
      </c>
      <c r="AB623" s="13">
        <v>10303.59</v>
      </c>
      <c r="AC623" s="13">
        <v>0</v>
      </c>
      <c r="AD623" s="13">
        <v>0</v>
      </c>
      <c r="AE623" s="13">
        <v>0</v>
      </c>
      <c r="AF623" s="13">
        <v>911.88</v>
      </c>
      <c r="AG623" s="13">
        <v>2574206.14</v>
      </c>
      <c r="AH623" s="13">
        <v>820815.09000000008</v>
      </c>
      <c r="AI623" s="13">
        <v>3377066.07</v>
      </c>
      <c r="AJ623" s="13">
        <v>3669747.6999999997</v>
      </c>
      <c r="AK623" s="13">
        <v>1352.81</v>
      </c>
      <c r="AL623" s="13">
        <v>6421554.9500000002</v>
      </c>
      <c r="AM623" s="13">
        <v>3.0881027272066142</v>
      </c>
      <c r="AN623" s="13">
        <v>155009.62</v>
      </c>
      <c r="AO623" s="13">
        <v>21017.98</v>
      </c>
      <c r="AP623" s="13">
        <v>1871064.2600000002</v>
      </c>
      <c r="AQ623" s="13">
        <v>884199.73999999987</v>
      </c>
      <c r="AR623" s="367"/>
      <c r="AS623" s="19">
        <v>44592</v>
      </c>
      <c r="AT623" s="20" t="s">
        <v>0</v>
      </c>
      <c r="AU623" s="40" t="s">
        <v>292</v>
      </c>
      <c r="AV623" s="41">
        <v>2022</v>
      </c>
      <c r="AW623" s="266" t="s">
        <v>164</v>
      </c>
      <c r="AX623" s="380">
        <v>4.6100000000000003</v>
      </c>
      <c r="AY623" s="380">
        <v>4.55</v>
      </c>
    </row>
    <row r="624" spans="1:51" x14ac:dyDescent="0.25">
      <c r="A624" s="64">
        <v>124</v>
      </c>
      <c r="B624" s="59" t="s">
        <v>99</v>
      </c>
      <c r="C624" s="13">
        <v>88845.05</v>
      </c>
      <c r="D624" s="13">
        <v>0</v>
      </c>
      <c r="E624" s="13">
        <v>0</v>
      </c>
      <c r="F624" s="13">
        <v>0</v>
      </c>
      <c r="G624" s="13">
        <v>55003.1</v>
      </c>
      <c r="H624" s="13">
        <v>-3377.88</v>
      </c>
      <c r="I624" s="13">
        <v>181218.95</v>
      </c>
      <c r="J624" s="13">
        <v>39001.29</v>
      </c>
      <c r="K624" s="13">
        <v>60976.69</v>
      </c>
      <c r="L624" s="13">
        <v>60976.69</v>
      </c>
      <c r="M624" s="13">
        <v>367089.82</v>
      </c>
      <c r="N624" s="13">
        <v>0</v>
      </c>
      <c r="O624" s="13">
        <v>-2060.3699999999953</v>
      </c>
      <c r="P624" s="13">
        <v>35902.319999999985</v>
      </c>
      <c r="Q624" s="13">
        <v>-30777.51999999996</v>
      </c>
      <c r="R624" s="13">
        <v>5124.8000000000247</v>
      </c>
      <c r="S624" s="13">
        <v>-8502.6</v>
      </c>
      <c r="T624" s="13">
        <v>0</v>
      </c>
      <c r="U624" s="13">
        <v>0</v>
      </c>
      <c r="V624" s="13">
        <v>0</v>
      </c>
      <c r="W624" s="13">
        <v>0</v>
      </c>
      <c r="X624" s="13">
        <v>0</v>
      </c>
      <c r="Y624" s="13">
        <v>1122.51</v>
      </c>
      <c r="Z624" s="13">
        <v>468.26</v>
      </c>
      <c r="AA624" s="13">
        <v>0</v>
      </c>
      <c r="AB624" s="13">
        <v>3935.42</v>
      </c>
      <c r="AC624" s="13">
        <v>0</v>
      </c>
      <c r="AD624" s="13">
        <v>0</v>
      </c>
      <c r="AE624" s="13">
        <v>0</v>
      </c>
      <c r="AF624" s="13">
        <v>2976.41</v>
      </c>
      <c r="AG624" s="13">
        <v>428066.51</v>
      </c>
      <c r="AH624" s="13">
        <v>0</v>
      </c>
      <c r="AI624" s="13">
        <v>428066.51</v>
      </c>
      <c r="AJ624" s="13">
        <v>430126.88</v>
      </c>
      <c r="AK624" s="13">
        <v>0</v>
      </c>
      <c r="AL624" s="13">
        <v>120242.26000000001</v>
      </c>
      <c r="AM624" s="13">
        <v>2.971938129144104</v>
      </c>
      <c r="AN624" s="13">
        <v>0</v>
      </c>
      <c r="AO624" s="13">
        <v>0</v>
      </c>
      <c r="AP624" s="13">
        <v>90905.419999999984</v>
      </c>
      <c r="AQ624" s="13">
        <v>0</v>
      </c>
      <c r="AR624" s="367"/>
      <c r="AS624" s="19">
        <v>44592</v>
      </c>
      <c r="AT624" s="20" t="s">
        <v>0</v>
      </c>
      <c r="AU624" s="40" t="s">
        <v>293</v>
      </c>
      <c r="AV624" s="41">
        <v>2022</v>
      </c>
      <c r="AW624" s="266" t="s">
        <v>289</v>
      </c>
      <c r="AX624" s="380">
        <v>4.6100000000000003</v>
      </c>
      <c r="AY624" s="380">
        <v>4.55</v>
      </c>
    </row>
    <row r="625" spans="1:51" x14ac:dyDescent="0.25">
      <c r="A625" s="64">
        <v>70</v>
      </c>
      <c r="B625" s="65" t="s">
        <v>100</v>
      </c>
      <c r="C625" s="13">
        <v>40638.68</v>
      </c>
      <c r="D625" s="13">
        <v>16298.92</v>
      </c>
      <c r="E625" s="13">
        <v>10347.799999999999</v>
      </c>
      <c r="F625" s="13">
        <v>0</v>
      </c>
      <c r="G625" s="13">
        <v>18121.5</v>
      </c>
      <c r="H625" s="13">
        <v>-8795.73</v>
      </c>
      <c r="I625" s="13">
        <v>68279.839999999997</v>
      </c>
      <c r="J625" s="13">
        <v>1411911.52</v>
      </c>
      <c r="K625" s="13">
        <v>22764.1</v>
      </c>
      <c r="L625" s="13">
        <v>12416.3</v>
      </c>
      <c r="M625" s="13">
        <v>0</v>
      </c>
      <c r="N625" s="13">
        <v>0</v>
      </c>
      <c r="O625" s="13">
        <v>19559.269999999997</v>
      </c>
      <c r="P625" s="13">
        <v>-13341.009999999995</v>
      </c>
      <c r="Q625" s="13">
        <v>0</v>
      </c>
      <c r="R625" s="13">
        <v>-13341.009999999995</v>
      </c>
      <c r="S625" s="13">
        <v>4545.28</v>
      </c>
      <c r="T625" s="13">
        <v>4800</v>
      </c>
      <c r="U625" s="13">
        <v>0</v>
      </c>
      <c r="V625" s="13">
        <v>0</v>
      </c>
      <c r="W625" s="13">
        <v>0</v>
      </c>
      <c r="X625" s="13">
        <v>0</v>
      </c>
      <c r="Y625" s="13">
        <v>86.19</v>
      </c>
      <c r="Z625" s="13">
        <v>168.53</v>
      </c>
      <c r="AA625" s="13">
        <v>0</v>
      </c>
      <c r="AB625" s="13">
        <v>0</v>
      </c>
      <c r="AC625" s="13">
        <v>0</v>
      </c>
      <c r="AD625" s="13">
        <v>0</v>
      </c>
      <c r="AE625" s="13">
        <v>0</v>
      </c>
      <c r="AF625" s="13">
        <v>0</v>
      </c>
      <c r="AG625" s="13">
        <v>12416.3</v>
      </c>
      <c r="AH625" s="13">
        <v>10347.799999999999</v>
      </c>
      <c r="AI625" s="13">
        <v>22764.1</v>
      </c>
      <c r="AJ625" s="13">
        <v>3204.83</v>
      </c>
      <c r="AK625" s="13">
        <v>0</v>
      </c>
      <c r="AL625" s="13">
        <v>45515.74</v>
      </c>
      <c r="AM625" s="13">
        <v>2.9994526469309131</v>
      </c>
      <c r="AN625" s="13">
        <v>0</v>
      </c>
      <c r="AO625" s="13">
        <v>0</v>
      </c>
      <c r="AP625" s="13">
        <v>31002.26</v>
      </c>
      <c r="AQ625" s="13">
        <v>26221.77</v>
      </c>
      <c r="AR625" s="367"/>
      <c r="AS625" s="19">
        <v>44592</v>
      </c>
      <c r="AT625" s="20" t="s">
        <v>0</v>
      </c>
      <c r="AU625" s="40" t="s">
        <v>293</v>
      </c>
      <c r="AV625" s="41">
        <v>2022</v>
      </c>
      <c r="AW625" s="266" t="s">
        <v>181</v>
      </c>
      <c r="AX625" s="380">
        <v>4.6100000000000003</v>
      </c>
      <c r="AY625" s="380">
        <v>4.55</v>
      </c>
    </row>
    <row r="626" spans="1:51" x14ac:dyDescent="0.25">
      <c r="A626" s="64">
        <v>119</v>
      </c>
      <c r="B626" s="65" t="s">
        <v>101</v>
      </c>
      <c r="C626" s="13">
        <v>0</v>
      </c>
      <c r="D626" s="13">
        <v>0</v>
      </c>
      <c r="E626" s="13">
        <v>0.01</v>
      </c>
      <c r="F626" s="13">
        <v>0</v>
      </c>
      <c r="G626" s="13">
        <v>854.08999999999992</v>
      </c>
      <c r="H626" s="13">
        <v>17.809999999999999</v>
      </c>
      <c r="I626" s="13">
        <v>32596.04</v>
      </c>
      <c r="J626" s="13">
        <v>3632.32</v>
      </c>
      <c r="K626" s="13">
        <v>0.02</v>
      </c>
      <c r="L626" s="13">
        <v>0.01</v>
      </c>
      <c r="M626" s="13">
        <v>0</v>
      </c>
      <c r="N626" s="13">
        <v>0</v>
      </c>
      <c r="O626" s="13">
        <v>0</v>
      </c>
      <c r="P626" s="13">
        <v>-854.08999999999992</v>
      </c>
      <c r="Q626" s="13">
        <v>0</v>
      </c>
      <c r="R626" s="13">
        <v>-854.08999999999992</v>
      </c>
      <c r="S626" s="13">
        <v>871.90000000000009</v>
      </c>
      <c r="T626" s="13">
        <v>915.96</v>
      </c>
      <c r="U626" s="13">
        <v>0</v>
      </c>
      <c r="V626" s="13">
        <v>0</v>
      </c>
      <c r="W626" s="13">
        <v>0</v>
      </c>
      <c r="X626" s="13">
        <v>0</v>
      </c>
      <c r="Y626" s="13">
        <v>17.420000000000002</v>
      </c>
      <c r="Z626" s="13">
        <v>26.55</v>
      </c>
      <c r="AA626" s="13">
        <v>0</v>
      </c>
      <c r="AB626" s="13">
        <v>0.09</v>
      </c>
      <c r="AC626" s="13">
        <v>0</v>
      </c>
      <c r="AD626" s="13">
        <v>0</v>
      </c>
      <c r="AE626" s="13">
        <v>0</v>
      </c>
      <c r="AF626" s="13">
        <v>0</v>
      </c>
      <c r="AG626" s="13">
        <v>0.01</v>
      </c>
      <c r="AH626" s="13">
        <v>0.01</v>
      </c>
      <c r="AI626" s="13">
        <v>0</v>
      </c>
      <c r="AJ626" s="13">
        <v>0</v>
      </c>
      <c r="AK626" s="13">
        <v>0</v>
      </c>
      <c r="AL626" s="13">
        <v>32596.02</v>
      </c>
      <c r="AM626" s="13">
        <v>1629802</v>
      </c>
      <c r="AN626" s="13">
        <v>0</v>
      </c>
      <c r="AO626" s="13">
        <v>0</v>
      </c>
      <c r="AP626" s="13">
        <v>0</v>
      </c>
      <c r="AQ626" s="13">
        <v>0</v>
      </c>
      <c r="AR626" s="367"/>
      <c r="AS626" s="19">
        <v>44592</v>
      </c>
      <c r="AT626" s="20" t="s">
        <v>0</v>
      </c>
      <c r="AU626" s="40" t="s">
        <v>292</v>
      </c>
      <c r="AV626" s="41">
        <v>2022</v>
      </c>
      <c r="AW626" s="266" t="s">
        <v>189</v>
      </c>
      <c r="AX626" s="380">
        <v>4.6100000000000003</v>
      </c>
      <c r="AY626" s="380">
        <v>4.55</v>
      </c>
    </row>
    <row r="627" spans="1:51" x14ac:dyDescent="0.25">
      <c r="A627" s="64">
        <v>108</v>
      </c>
      <c r="B627" s="65" t="s">
        <v>102</v>
      </c>
      <c r="C627" s="13">
        <v>16690.830000000002</v>
      </c>
      <c r="D627" s="13">
        <v>50803.4</v>
      </c>
      <c r="E627" s="13">
        <v>67809.86</v>
      </c>
      <c r="F627" s="13">
        <v>1418.67</v>
      </c>
      <c r="G627" s="13">
        <v>58043.070000000007</v>
      </c>
      <c r="H627" s="13">
        <v>357.4</v>
      </c>
      <c r="I627" s="13">
        <v>1223883.6499999999</v>
      </c>
      <c r="J627" s="13">
        <v>437068.26</v>
      </c>
      <c r="K627" s="13">
        <v>176542.71</v>
      </c>
      <c r="L627" s="13">
        <v>108732.16</v>
      </c>
      <c r="M627" s="13">
        <v>224294.11</v>
      </c>
      <c r="N627" s="13">
        <v>146848.58000000002</v>
      </c>
      <c r="O627" s="13">
        <v>-94706.199999999983</v>
      </c>
      <c r="P627" s="13">
        <v>1131.8900000000722</v>
      </c>
      <c r="Q627" s="13">
        <v>-36219.130000000034</v>
      </c>
      <c r="R627" s="13">
        <v>-35087.239999999962</v>
      </c>
      <c r="S627" s="13">
        <v>35444.639999999999</v>
      </c>
      <c r="T627" s="13">
        <v>2456.96</v>
      </c>
      <c r="U627" s="13">
        <v>0</v>
      </c>
      <c r="V627" s="13">
        <v>0</v>
      </c>
      <c r="W627" s="13">
        <v>0</v>
      </c>
      <c r="X627" s="13">
        <v>35131.83</v>
      </c>
      <c r="Y627" s="13">
        <v>1181.58</v>
      </c>
      <c r="Z627" s="13">
        <v>415.05</v>
      </c>
      <c r="AA627" s="13">
        <v>0</v>
      </c>
      <c r="AB627" s="13">
        <v>0</v>
      </c>
      <c r="AC627" s="13">
        <v>0</v>
      </c>
      <c r="AD627" s="13">
        <v>0</v>
      </c>
      <c r="AE627" s="13">
        <v>0</v>
      </c>
      <c r="AF627" s="13">
        <v>547.52</v>
      </c>
      <c r="AG627" s="13">
        <v>333026.27</v>
      </c>
      <c r="AH627" s="13">
        <v>214658.44</v>
      </c>
      <c r="AI627" s="13">
        <v>547027.27</v>
      </c>
      <c r="AJ627" s="13">
        <v>641733.47</v>
      </c>
      <c r="AK627" s="13">
        <v>0</v>
      </c>
      <c r="AL627" s="13">
        <v>1047340.94</v>
      </c>
      <c r="AM627" s="13">
        <v>6.932507436868959</v>
      </c>
      <c r="AN627" s="13">
        <v>1199.42</v>
      </c>
      <c r="AO627" s="13">
        <v>219.25</v>
      </c>
      <c r="AP627" s="13">
        <v>64347.070000000065</v>
      </c>
      <c r="AQ627" s="13">
        <v>3753.4400000000023</v>
      </c>
      <c r="AR627" s="367"/>
      <c r="AS627" s="19">
        <v>44592</v>
      </c>
      <c r="AT627" s="20" t="s">
        <v>0</v>
      </c>
      <c r="AU627" s="40" t="s">
        <v>292</v>
      </c>
      <c r="AV627" s="41">
        <v>2022</v>
      </c>
      <c r="AW627" s="266" t="s">
        <v>183</v>
      </c>
      <c r="AX627" s="380">
        <v>4.6100000000000003</v>
      </c>
      <c r="AY627" s="380">
        <v>4.55</v>
      </c>
    </row>
    <row r="628" spans="1:51" x14ac:dyDescent="0.25">
      <c r="A628" s="64">
        <v>93</v>
      </c>
      <c r="B628" s="65" t="s">
        <v>103</v>
      </c>
      <c r="C628" s="13">
        <v>475893.52999999997</v>
      </c>
      <c r="D628" s="13">
        <v>1199.99</v>
      </c>
      <c r="E628" s="13">
        <v>1.03</v>
      </c>
      <c r="F628" s="13">
        <v>116902.76999999999</v>
      </c>
      <c r="G628" s="13">
        <v>175232.28</v>
      </c>
      <c r="H628" s="13">
        <v>66520.2</v>
      </c>
      <c r="I628" s="13">
        <v>5530540.3600000003</v>
      </c>
      <c r="J628" s="13">
        <v>2408169.7000000002</v>
      </c>
      <c r="K628" s="13">
        <v>1230595.4099999999</v>
      </c>
      <c r="L628" s="13">
        <v>1230594.3799999999</v>
      </c>
      <c r="M628" s="13">
        <v>22481.95</v>
      </c>
      <c r="N628" s="13">
        <v>0</v>
      </c>
      <c r="O628" s="13">
        <v>194094.44999999995</v>
      </c>
      <c r="P628" s="13">
        <v>-11535.96000000005</v>
      </c>
      <c r="Q628" s="13">
        <v>-3490.8000000000011</v>
      </c>
      <c r="R628" s="13">
        <v>-15026.760000000051</v>
      </c>
      <c r="S628" s="13">
        <v>81546.97</v>
      </c>
      <c r="T628" s="13">
        <v>0.03</v>
      </c>
      <c r="U628" s="13">
        <v>0</v>
      </c>
      <c r="V628" s="13">
        <v>0</v>
      </c>
      <c r="W628" s="13">
        <v>0</v>
      </c>
      <c r="X628" s="13">
        <v>109423.41</v>
      </c>
      <c r="Y628" s="13">
        <v>3543.8</v>
      </c>
      <c r="Z628" s="13">
        <v>11880.37</v>
      </c>
      <c r="AA628" s="13">
        <v>0</v>
      </c>
      <c r="AB628" s="13">
        <v>0</v>
      </c>
      <c r="AC628" s="13">
        <v>0</v>
      </c>
      <c r="AD628" s="13">
        <v>0</v>
      </c>
      <c r="AE628" s="13">
        <v>0</v>
      </c>
      <c r="AF628" s="13">
        <v>12452.3</v>
      </c>
      <c r="AG628" s="13">
        <v>1253076.3299999998</v>
      </c>
      <c r="AH628" s="13">
        <v>1.03</v>
      </c>
      <c r="AI628" s="13">
        <v>1253050.75</v>
      </c>
      <c r="AJ628" s="13">
        <v>1058956.3</v>
      </c>
      <c r="AK628" s="13">
        <v>0</v>
      </c>
      <c r="AL628" s="13">
        <v>4299944.95</v>
      </c>
      <c r="AM628" s="13">
        <v>4.4941987553813485</v>
      </c>
      <c r="AN628" s="13">
        <v>76414.78</v>
      </c>
      <c r="AO628" s="13">
        <v>40487.99</v>
      </c>
      <c r="AP628" s="13">
        <v>281182.12000000011</v>
      </c>
      <c r="AQ628" s="13">
        <v>583.03</v>
      </c>
      <c r="AR628" s="367"/>
      <c r="AS628" s="19">
        <v>44592</v>
      </c>
      <c r="AT628" s="20" t="s">
        <v>0</v>
      </c>
      <c r="AU628" s="40" t="s">
        <v>292</v>
      </c>
      <c r="AV628" s="41">
        <v>2022</v>
      </c>
      <c r="AW628" s="266" t="s">
        <v>175</v>
      </c>
      <c r="AX628" s="380">
        <v>4.6100000000000003</v>
      </c>
      <c r="AY628" s="380">
        <v>4.55</v>
      </c>
    </row>
    <row r="629" spans="1:51" x14ac:dyDescent="0.25">
      <c r="A629" s="64">
        <v>32</v>
      </c>
      <c r="B629" s="65" t="s">
        <v>104</v>
      </c>
      <c r="C629" s="13">
        <v>0</v>
      </c>
      <c r="D629" s="13">
        <v>0</v>
      </c>
      <c r="E629" s="13">
        <v>0.01</v>
      </c>
      <c r="F629" s="13">
        <v>0</v>
      </c>
      <c r="G629" s="13">
        <v>104655.38</v>
      </c>
      <c r="H629" s="13">
        <v>33885.35</v>
      </c>
      <c r="I629" s="13">
        <v>3247549.15</v>
      </c>
      <c r="J629" s="13">
        <v>16891.330000000002</v>
      </c>
      <c r="K629" s="13">
        <v>23381.5</v>
      </c>
      <c r="L629" s="13">
        <v>23381.49</v>
      </c>
      <c r="M629" s="13">
        <v>0</v>
      </c>
      <c r="N629" s="13">
        <v>0</v>
      </c>
      <c r="O629" s="13">
        <v>-4915.0399999999972</v>
      </c>
      <c r="P629" s="13">
        <v>-99740.340000000011</v>
      </c>
      <c r="Q629" s="13">
        <v>0</v>
      </c>
      <c r="R629" s="13">
        <v>-99740.340000000011</v>
      </c>
      <c r="S629" s="13">
        <v>133625.68999999997</v>
      </c>
      <c r="T629" s="13">
        <v>0</v>
      </c>
      <c r="U629" s="13">
        <v>0</v>
      </c>
      <c r="V629" s="13">
        <v>0</v>
      </c>
      <c r="W629" s="13">
        <v>136800</v>
      </c>
      <c r="X629" s="13">
        <v>943.58</v>
      </c>
      <c r="Y629" s="13">
        <v>843.99</v>
      </c>
      <c r="Z629" s="13">
        <v>984.89</v>
      </c>
      <c r="AA629" s="13">
        <v>0</v>
      </c>
      <c r="AB629" s="13">
        <v>1574.74</v>
      </c>
      <c r="AC629" s="13">
        <v>0</v>
      </c>
      <c r="AD629" s="13">
        <v>0</v>
      </c>
      <c r="AE629" s="13">
        <v>0</v>
      </c>
      <c r="AF629" s="13">
        <v>714.27</v>
      </c>
      <c r="AG629" s="13">
        <v>23381.49</v>
      </c>
      <c r="AH629" s="13">
        <v>0.01</v>
      </c>
      <c r="AI629" s="13">
        <v>23381.49</v>
      </c>
      <c r="AJ629" s="13">
        <v>28296.53</v>
      </c>
      <c r="AK629" s="13">
        <v>0</v>
      </c>
      <c r="AL629" s="13">
        <v>3224167.65</v>
      </c>
      <c r="AM629" s="13">
        <v>138.89396103757244</v>
      </c>
      <c r="AN629" s="13">
        <v>0</v>
      </c>
      <c r="AO629" s="13">
        <v>0</v>
      </c>
      <c r="AP629" s="13">
        <v>4915.0399999999972</v>
      </c>
      <c r="AQ629" s="13">
        <v>0</v>
      </c>
      <c r="AR629" s="367"/>
      <c r="AS629" s="19">
        <v>44594</v>
      </c>
      <c r="AT629" s="20" t="s">
        <v>1</v>
      </c>
      <c r="AU629" s="40" t="s">
        <v>292</v>
      </c>
      <c r="AV629" s="41">
        <v>2022</v>
      </c>
      <c r="AW629" s="266" t="s">
        <v>287</v>
      </c>
      <c r="AX629" s="380">
        <v>4.46</v>
      </c>
      <c r="AY629" s="380">
        <v>4.38</v>
      </c>
    </row>
    <row r="630" spans="1:51" x14ac:dyDescent="0.25">
      <c r="A630" s="64">
        <v>107</v>
      </c>
      <c r="B630" s="65" t="s">
        <v>60</v>
      </c>
      <c r="C630" s="13">
        <v>5475337.4500000011</v>
      </c>
      <c r="D630" s="13">
        <v>465867.44999999995</v>
      </c>
      <c r="E630" s="13">
        <v>636342.29999999993</v>
      </c>
      <c r="F630" s="13">
        <v>633241.18999999994</v>
      </c>
      <c r="G630" s="13">
        <v>675703.5</v>
      </c>
      <c r="H630" s="13">
        <v>4600</v>
      </c>
      <c r="I630" s="13">
        <v>8077501.5700000003</v>
      </c>
      <c r="J630" s="13">
        <v>304942.25</v>
      </c>
      <c r="K630" s="13">
        <v>3374620.09</v>
      </c>
      <c r="L630" s="13">
        <v>2738277.79</v>
      </c>
      <c r="M630" s="13">
        <v>3901811.8</v>
      </c>
      <c r="N630" s="13">
        <v>917856.01</v>
      </c>
      <c r="O630" s="13">
        <v>1218809.0200000005</v>
      </c>
      <c r="P630" s="13">
        <v>2481716.2900000019</v>
      </c>
      <c r="Q630" s="13">
        <v>-2378893.0499999998</v>
      </c>
      <c r="R630" s="13">
        <v>102823.24000000209</v>
      </c>
      <c r="S630" s="13">
        <v>-98223.239999999991</v>
      </c>
      <c r="T630" s="13">
        <v>15215.38</v>
      </c>
      <c r="U630" s="13">
        <v>0</v>
      </c>
      <c r="V630" s="13">
        <v>0</v>
      </c>
      <c r="W630" s="13">
        <v>0</v>
      </c>
      <c r="X630" s="13">
        <v>18637.88</v>
      </c>
      <c r="Y630" s="13">
        <v>13789.64</v>
      </c>
      <c r="Z630" s="13">
        <v>110373.98</v>
      </c>
      <c r="AA630" s="13">
        <v>0</v>
      </c>
      <c r="AB630" s="13">
        <v>1912.54</v>
      </c>
      <c r="AC630" s="13">
        <v>0</v>
      </c>
      <c r="AD630" s="13">
        <v>0</v>
      </c>
      <c r="AE630" s="13">
        <v>0</v>
      </c>
      <c r="AF630" s="13">
        <v>6000.34</v>
      </c>
      <c r="AG630" s="13">
        <v>6640089.5899999999</v>
      </c>
      <c r="AH630" s="13">
        <v>1554198.31</v>
      </c>
      <c r="AI630" s="13">
        <v>8193989.9100000001</v>
      </c>
      <c r="AJ630" s="13">
        <v>6975180.8899999997</v>
      </c>
      <c r="AK630" s="13">
        <v>0</v>
      </c>
      <c r="AL630" s="13">
        <v>4702881.4800000004</v>
      </c>
      <c r="AM630" s="13">
        <v>2.3936032366831554</v>
      </c>
      <c r="AN630" s="13">
        <v>447135.01</v>
      </c>
      <c r="AO630" s="13">
        <v>186106.18</v>
      </c>
      <c r="AP630" s="13">
        <v>4235609.12</v>
      </c>
      <c r="AQ630" s="13">
        <v>444948.13999999966</v>
      </c>
      <c r="AR630" s="367"/>
      <c r="AS630" s="19">
        <v>44594</v>
      </c>
      <c r="AT630" s="20" t="s">
        <v>1</v>
      </c>
      <c r="AU630" s="40" t="s">
        <v>292</v>
      </c>
      <c r="AV630" s="41">
        <v>2022</v>
      </c>
      <c r="AW630" s="266" t="s">
        <v>160</v>
      </c>
      <c r="AX630" s="380">
        <v>4.46</v>
      </c>
      <c r="AY630" s="380">
        <v>4.38</v>
      </c>
    </row>
    <row r="631" spans="1:51" x14ac:dyDescent="0.25">
      <c r="A631" s="64">
        <v>66</v>
      </c>
      <c r="B631" s="65" t="s">
        <v>61</v>
      </c>
      <c r="C631" s="13">
        <v>1588951</v>
      </c>
      <c r="D631" s="13">
        <v>31594.39</v>
      </c>
      <c r="E631" s="13">
        <v>905.03000000000009</v>
      </c>
      <c r="F631" s="13">
        <v>16921.89</v>
      </c>
      <c r="G631" s="13">
        <v>789471.17</v>
      </c>
      <c r="H631" s="13">
        <v>-2399311.71</v>
      </c>
      <c r="I631" s="13">
        <v>18437393.899999999</v>
      </c>
      <c r="J631" s="13">
        <v>23094198.100000001</v>
      </c>
      <c r="K631" s="13">
        <v>962.11</v>
      </c>
      <c r="L631" s="13">
        <v>57.08</v>
      </c>
      <c r="M631" s="13">
        <v>2036935.72</v>
      </c>
      <c r="N631" s="13">
        <v>18889.29</v>
      </c>
      <c r="O631" s="13">
        <v>1305724.8899999999</v>
      </c>
      <c r="P631" s="13">
        <v>-554761.3400000002</v>
      </c>
      <c r="Q631" s="13">
        <v>-64631.349999999627</v>
      </c>
      <c r="R631" s="13">
        <v>-619392.68999999983</v>
      </c>
      <c r="S631" s="13">
        <v>-1779918.83</v>
      </c>
      <c r="T631" s="13">
        <v>4373.01</v>
      </c>
      <c r="U631" s="13">
        <v>0</v>
      </c>
      <c r="V631" s="13">
        <v>0</v>
      </c>
      <c r="W631" s="13">
        <v>0</v>
      </c>
      <c r="X631" s="13">
        <v>1943667.55</v>
      </c>
      <c r="Y631" s="13">
        <v>15444</v>
      </c>
      <c r="Z631" s="13">
        <v>1822426.99</v>
      </c>
      <c r="AA631" s="13">
        <v>24871.49</v>
      </c>
      <c r="AB631" s="13">
        <v>2015.59</v>
      </c>
      <c r="AC631" s="13">
        <v>0</v>
      </c>
      <c r="AD631" s="13">
        <v>0</v>
      </c>
      <c r="AE631" s="13">
        <v>0</v>
      </c>
      <c r="AF631" s="13">
        <v>1863201.32</v>
      </c>
      <c r="AG631" s="13">
        <v>2036992.8</v>
      </c>
      <c r="AH631" s="13">
        <v>20213</v>
      </c>
      <c r="AI631" s="13">
        <v>2057148.72</v>
      </c>
      <c r="AJ631" s="13">
        <v>751423.83</v>
      </c>
      <c r="AK631" s="13">
        <v>0</v>
      </c>
      <c r="AL631" s="13">
        <v>18436431.789999999</v>
      </c>
      <c r="AM631" s="13">
        <v>19163.49887227032</v>
      </c>
      <c r="AN631" s="13">
        <v>16921.89</v>
      </c>
      <c r="AO631" s="13">
        <v>0</v>
      </c>
      <c r="AP631" s="13">
        <v>290983.76</v>
      </c>
      <c r="AQ631" s="13">
        <v>39352.04</v>
      </c>
      <c r="AR631" s="367"/>
      <c r="AS631" s="19">
        <v>44594</v>
      </c>
      <c r="AT631" s="20" t="s">
        <v>1</v>
      </c>
      <c r="AU631" s="40" t="s">
        <v>293</v>
      </c>
      <c r="AV631" s="41">
        <v>2022</v>
      </c>
      <c r="AW631" s="266" t="s">
        <v>178</v>
      </c>
      <c r="AX631" s="380">
        <v>4.46</v>
      </c>
      <c r="AY631" s="380">
        <v>4.38</v>
      </c>
    </row>
    <row r="632" spans="1:51" x14ac:dyDescent="0.25">
      <c r="A632" s="64">
        <v>44</v>
      </c>
      <c r="B632" s="65" t="s">
        <v>62</v>
      </c>
      <c r="C632" s="13">
        <v>1496705.6500000001</v>
      </c>
      <c r="D632" s="13">
        <v>620194.99</v>
      </c>
      <c r="E632" s="13">
        <v>1675905.73</v>
      </c>
      <c r="F632" s="13">
        <v>290615.28000000003</v>
      </c>
      <c r="G632" s="13">
        <v>536577.54</v>
      </c>
      <c r="H632" s="13">
        <v>9763.56</v>
      </c>
      <c r="I632" s="13">
        <v>23019916.27</v>
      </c>
      <c r="J632" s="13">
        <v>2789434.89</v>
      </c>
      <c r="K632" s="13">
        <v>4121664.1</v>
      </c>
      <c r="L632" s="13">
        <v>2444222.31</v>
      </c>
      <c r="M632" s="13">
        <v>15177.36</v>
      </c>
      <c r="N632" s="13">
        <v>0</v>
      </c>
      <c r="O632" s="13">
        <v>416373.22000000044</v>
      </c>
      <c r="P632" s="13">
        <v>-367055.38000000053</v>
      </c>
      <c r="Q632" s="13">
        <v>-6473.16</v>
      </c>
      <c r="R632" s="13">
        <v>-373528.5400000005</v>
      </c>
      <c r="S632" s="13">
        <v>383292.1</v>
      </c>
      <c r="T632" s="13">
        <v>96</v>
      </c>
      <c r="U632" s="13">
        <v>0</v>
      </c>
      <c r="V632" s="13">
        <v>0</v>
      </c>
      <c r="W632" s="13">
        <v>0</v>
      </c>
      <c r="X632" s="13">
        <v>462287.43</v>
      </c>
      <c r="Y632" s="13">
        <v>10400.91</v>
      </c>
      <c r="Z632" s="13">
        <v>6882.88</v>
      </c>
      <c r="AA632" s="13">
        <v>32320.86</v>
      </c>
      <c r="AB632" s="13">
        <v>29139.14</v>
      </c>
      <c r="AC632" s="13">
        <v>0</v>
      </c>
      <c r="AD632" s="13">
        <v>0</v>
      </c>
      <c r="AE632" s="13">
        <v>0</v>
      </c>
      <c r="AF632" s="13">
        <v>347.54</v>
      </c>
      <c r="AG632" s="13">
        <v>2459399.6700000004</v>
      </c>
      <c r="AH632" s="13">
        <v>1675905.73</v>
      </c>
      <c r="AI632" s="13">
        <v>4134546.43</v>
      </c>
      <c r="AJ632" s="13">
        <v>3718212.7699999996</v>
      </c>
      <c r="AK632" s="13">
        <v>39.56</v>
      </c>
      <c r="AL632" s="13">
        <v>18898252.169999998</v>
      </c>
      <c r="AM632" s="13">
        <v>5.585102451701486</v>
      </c>
      <c r="AN632" s="13">
        <v>194931.41999999998</v>
      </c>
      <c r="AO632" s="13">
        <v>95683.86</v>
      </c>
      <c r="AP632" s="13">
        <v>1420689.5700000003</v>
      </c>
      <c r="AQ632" s="13">
        <v>960552.13000000012</v>
      </c>
      <c r="AR632" s="367"/>
      <c r="AS632" s="19">
        <v>44594</v>
      </c>
      <c r="AT632" s="20" t="s">
        <v>1</v>
      </c>
      <c r="AU632" s="40" t="s">
        <v>292</v>
      </c>
      <c r="AV632" s="41">
        <v>2022</v>
      </c>
      <c r="AW632" s="266" t="s">
        <v>167</v>
      </c>
      <c r="AX632" s="380">
        <v>4.46</v>
      </c>
      <c r="AY632" s="380">
        <v>4.38</v>
      </c>
    </row>
    <row r="633" spans="1:51" ht="30" x14ac:dyDescent="0.25">
      <c r="A633" s="64">
        <v>113</v>
      </c>
      <c r="B633" s="65" t="s">
        <v>63</v>
      </c>
      <c r="C633" s="13">
        <v>279933.15000000002</v>
      </c>
      <c r="D633" s="13">
        <v>26936.81</v>
      </c>
      <c r="E633" s="13">
        <v>88.11</v>
      </c>
      <c r="F633" s="13">
        <v>31993.919999999998</v>
      </c>
      <c r="G633" s="13">
        <v>135117.23000000001</v>
      </c>
      <c r="H633" s="13">
        <v>-61682.28</v>
      </c>
      <c r="I633" s="13">
        <v>25593078.32</v>
      </c>
      <c r="J633" s="13">
        <v>2934987.06</v>
      </c>
      <c r="K633" s="13">
        <v>140824.18</v>
      </c>
      <c r="L633" s="13">
        <v>140736.06999999998</v>
      </c>
      <c r="M633" s="13">
        <v>307726.64</v>
      </c>
      <c r="N633" s="13">
        <v>2924.32</v>
      </c>
      <c r="O633" s="13">
        <v>69671.010000000009</v>
      </c>
      <c r="P633" s="13">
        <v>16214.179999999877</v>
      </c>
      <c r="Q633" s="13">
        <v>-26651.890000000014</v>
      </c>
      <c r="R633" s="13">
        <v>-10437.710000000137</v>
      </c>
      <c r="S633" s="13">
        <v>-51245.42</v>
      </c>
      <c r="T633" s="13">
        <v>692.63</v>
      </c>
      <c r="U633" s="13">
        <v>0</v>
      </c>
      <c r="V633" s="13">
        <v>0</v>
      </c>
      <c r="W633" s="13">
        <v>0</v>
      </c>
      <c r="X633" s="13">
        <v>26532.6</v>
      </c>
      <c r="Y633" s="13">
        <v>2751.86</v>
      </c>
      <c r="Z633" s="13">
        <v>4405.5200000000004</v>
      </c>
      <c r="AA633" s="13">
        <v>662.37</v>
      </c>
      <c r="AB633" s="13">
        <v>904.85</v>
      </c>
      <c r="AC633" s="13">
        <v>0</v>
      </c>
      <c r="AD633" s="13">
        <v>0</v>
      </c>
      <c r="AE633" s="13">
        <v>0</v>
      </c>
      <c r="AF633" s="13">
        <v>69746.05</v>
      </c>
      <c r="AG633" s="13">
        <v>448462.71</v>
      </c>
      <c r="AH633" s="13">
        <v>3012.4300000000003</v>
      </c>
      <c r="AI633" s="13">
        <v>447066.82</v>
      </c>
      <c r="AJ633" s="13">
        <v>377395.81</v>
      </c>
      <c r="AK633" s="13">
        <v>0</v>
      </c>
      <c r="AL633" s="13">
        <v>25452254.140000001</v>
      </c>
      <c r="AM633" s="13">
        <v>181.73781178771998</v>
      </c>
      <c r="AN633" s="13">
        <v>30201.16</v>
      </c>
      <c r="AO633" s="13">
        <v>1792.7600000000002</v>
      </c>
      <c r="AP633" s="13">
        <v>211437.38000000006</v>
      </c>
      <c r="AQ633" s="13">
        <v>28112.050000000003</v>
      </c>
      <c r="AR633" s="367"/>
      <c r="AS633" s="19">
        <v>44594</v>
      </c>
      <c r="AT633" s="20" t="s">
        <v>1</v>
      </c>
      <c r="AU633" s="40" t="s">
        <v>293</v>
      </c>
      <c r="AV633" s="41">
        <v>2022</v>
      </c>
      <c r="AW633" s="266" t="s">
        <v>171</v>
      </c>
      <c r="AX633" s="380">
        <v>4.46</v>
      </c>
      <c r="AY633" s="380">
        <v>4.38</v>
      </c>
    </row>
    <row r="634" spans="1:51" x14ac:dyDescent="0.25">
      <c r="A634" s="64">
        <v>98</v>
      </c>
      <c r="B634" s="65" t="s">
        <v>64</v>
      </c>
      <c r="C634" s="13">
        <v>5757401</v>
      </c>
      <c r="D634" s="13">
        <v>4385504.67</v>
      </c>
      <c r="E634" s="13">
        <v>2223398.2200000002</v>
      </c>
      <c r="F634" s="13">
        <v>1347641.86</v>
      </c>
      <c r="G634" s="13">
        <v>1879946.63</v>
      </c>
      <c r="H634" s="13">
        <v>163474.35</v>
      </c>
      <c r="I634" s="13">
        <v>8296583.6299999999</v>
      </c>
      <c r="J634" s="13">
        <v>1780787.47</v>
      </c>
      <c r="K634" s="13">
        <v>6239381.2000000002</v>
      </c>
      <c r="L634" s="13">
        <v>4015982.98</v>
      </c>
      <c r="M634" s="13">
        <v>8390237.0600000005</v>
      </c>
      <c r="N634" s="13">
        <v>14144199.41</v>
      </c>
      <c r="O634" s="13">
        <v>-107944.24000000022</v>
      </c>
      <c r="P634" s="13">
        <v>-1747747.9199999943</v>
      </c>
      <c r="Q634" s="13">
        <v>2302634.8399999994</v>
      </c>
      <c r="R634" s="13">
        <v>554886.92000000505</v>
      </c>
      <c r="S634" s="13">
        <v>-391412.57000000007</v>
      </c>
      <c r="T634" s="13">
        <v>8614.07</v>
      </c>
      <c r="U634" s="13">
        <v>0</v>
      </c>
      <c r="V634" s="13">
        <v>0</v>
      </c>
      <c r="W634" s="13">
        <v>0</v>
      </c>
      <c r="X634" s="13">
        <v>1052893.94</v>
      </c>
      <c r="Y634" s="13">
        <v>30410.37</v>
      </c>
      <c r="Z634" s="13">
        <v>77451.16</v>
      </c>
      <c r="AA634" s="13">
        <v>1197896.72</v>
      </c>
      <c r="AB634" s="13">
        <v>8255.66</v>
      </c>
      <c r="AC634" s="13">
        <v>0</v>
      </c>
      <c r="AD634" s="13">
        <v>0</v>
      </c>
      <c r="AE634" s="13">
        <v>0</v>
      </c>
      <c r="AF634" s="13">
        <v>138906.67000000001</v>
      </c>
      <c r="AG634" s="13">
        <v>12406220.040000001</v>
      </c>
      <c r="AH634" s="13">
        <v>16367597.630000001</v>
      </c>
      <c r="AI634" s="13">
        <v>28766962.510000002</v>
      </c>
      <c r="AJ634" s="13">
        <v>28874906.75</v>
      </c>
      <c r="AK634" s="13">
        <v>0</v>
      </c>
      <c r="AL634" s="13">
        <v>2057202.4299999997</v>
      </c>
      <c r="AM634" s="13">
        <v>1.3297125730993964</v>
      </c>
      <c r="AN634" s="13">
        <v>655773.98</v>
      </c>
      <c r="AO634" s="13">
        <v>691867.88000000012</v>
      </c>
      <c r="AP634" s="13">
        <v>5945724.25</v>
      </c>
      <c r="AQ634" s="13">
        <v>4465883.6799999978</v>
      </c>
      <c r="AR634" s="367"/>
      <c r="AS634" s="19">
        <v>44594</v>
      </c>
      <c r="AT634" s="20" t="s">
        <v>1</v>
      </c>
      <c r="AU634" s="40" t="s">
        <v>292</v>
      </c>
      <c r="AV634" s="41">
        <v>2022</v>
      </c>
      <c r="AW634" s="266" t="s">
        <v>165</v>
      </c>
      <c r="AX634" s="380">
        <v>4.46</v>
      </c>
      <c r="AY634" s="380">
        <v>4.38</v>
      </c>
    </row>
    <row r="635" spans="1:51" x14ac:dyDescent="0.25">
      <c r="A635" s="64">
        <v>1</v>
      </c>
      <c r="B635" s="65" t="s">
        <v>65</v>
      </c>
      <c r="C635" s="13">
        <v>952120.09999999986</v>
      </c>
      <c r="D635" s="13">
        <v>36134.129999999997</v>
      </c>
      <c r="E635" s="13">
        <v>24512.82</v>
      </c>
      <c r="F635" s="13">
        <v>139126.15</v>
      </c>
      <c r="G635" s="13">
        <v>148243.54</v>
      </c>
      <c r="H635" s="13">
        <v>20164.55</v>
      </c>
      <c r="I635" s="13">
        <v>11353152.08</v>
      </c>
      <c r="J635" s="13">
        <v>132867.47</v>
      </c>
      <c r="K635" s="13">
        <v>358809.14</v>
      </c>
      <c r="L635" s="13">
        <v>334296.31999999995</v>
      </c>
      <c r="M635" s="13">
        <v>1471088.79</v>
      </c>
      <c r="N635" s="13">
        <v>5049.87</v>
      </c>
      <c r="O635" s="13">
        <v>335724.58000000007</v>
      </c>
      <c r="P635" s="13">
        <v>292891.70000000007</v>
      </c>
      <c r="Q635" s="13">
        <v>-322748.84000000008</v>
      </c>
      <c r="R635" s="13">
        <v>-29857.140000000014</v>
      </c>
      <c r="S635" s="13">
        <v>50022.57</v>
      </c>
      <c r="T635" s="13">
        <v>7398.7</v>
      </c>
      <c r="U635" s="13">
        <v>0</v>
      </c>
      <c r="V635" s="13">
        <v>0</v>
      </c>
      <c r="W635" s="13">
        <v>0</v>
      </c>
      <c r="X635" s="13">
        <v>54535.01</v>
      </c>
      <c r="Y635" s="13">
        <v>2739.88</v>
      </c>
      <c r="Z635" s="13">
        <v>8467.98</v>
      </c>
      <c r="AA635" s="13">
        <v>214.6</v>
      </c>
      <c r="AB635" s="13">
        <v>486.34</v>
      </c>
      <c r="AC635" s="13">
        <v>0</v>
      </c>
      <c r="AD635" s="13">
        <v>0</v>
      </c>
      <c r="AE635" s="13">
        <v>0</v>
      </c>
      <c r="AF635" s="13">
        <v>2.34</v>
      </c>
      <c r="AG635" s="13">
        <v>1805385.11</v>
      </c>
      <c r="AH635" s="13">
        <v>29562.69</v>
      </c>
      <c r="AI635" s="13">
        <v>1830421.73</v>
      </c>
      <c r="AJ635" s="13">
        <v>1494697.15</v>
      </c>
      <c r="AK635" s="13">
        <v>0</v>
      </c>
      <c r="AL635" s="13">
        <v>10994342.939999999</v>
      </c>
      <c r="AM635" s="13">
        <v>31.641200890256027</v>
      </c>
      <c r="AN635" s="13">
        <v>57188.46</v>
      </c>
      <c r="AO635" s="13">
        <v>81937.69</v>
      </c>
      <c r="AP635" s="13">
        <v>645957.97</v>
      </c>
      <c r="AQ635" s="13">
        <v>65696.58</v>
      </c>
      <c r="AR635" s="367"/>
      <c r="AS635" s="19">
        <v>44594</v>
      </c>
      <c r="AT635" s="20" t="s">
        <v>1</v>
      </c>
      <c r="AU635" s="40" t="s">
        <v>292</v>
      </c>
      <c r="AV635" s="41">
        <v>2022</v>
      </c>
      <c r="AW635" s="266" t="s">
        <v>177</v>
      </c>
      <c r="AX635" s="380">
        <v>4.46</v>
      </c>
      <c r="AY635" s="380">
        <v>4.38</v>
      </c>
    </row>
    <row r="636" spans="1:51" x14ac:dyDescent="0.25">
      <c r="A636" s="64">
        <v>109</v>
      </c>
      <c r="B636" s="65" t="s">
        <v>66</v>
      </c>
      <c r="C636" s="13">
        <v>7411465.5799999991</v>
      </c>
      <c r="D636" s="13">
        <v>6161655.2799999993</v>
      </c>
      <c r="E636" s="13">
        <v>3717581</v>
      </c>
      <c r="F636" s="13">
        <v>582469.12</v>
      </c>
      <c r="G636" s="13">
        <v>1833112.91</v>
      </c>
      <c r="H636" s="13">
        <v>25716.799999999999</v>
      </c>
      <c r="I636" s="13">
        <v>125206179.28</v>
      </c>
      <c r="J636" s="13">
        <v>7183754.6900000004</v>
      </c>
      <c r="K636" s="13">
        <v>16734622.76</v>
      </c>
      <c r="L636" s="13">
        <v>9311819.0800000001</v>
      </c>
      <c r="M636" s="13">
        <v>769322</v>
      </c>
      <c r="N636" s="13">
        <v>2880407</v>
      </c>
      <c r="O636" s="13">
        <v>-2508539.5300000012</v>
      </c>
      <c r="P636" s="13">
        <v>1342767.7999999966</v>
      </c>
      <c r="Q636" s="13">
        <v>-1011325.78</v>
      </c>
      <c r="R636" s="13">
        <v>331442.01999999653</v>
      </c>
      <c r="S636" s="13">
        <v>-305725.21999999997</v>
      </c>
      <c r="T636" s="13">
        <v>31277.51</v>
      </c>
      <c r="U636" s="13">
        <v>0</v>
      </c>
      <c r="V636" s="13">
        <v>0</v>
      </c>
      <c r="W636" s="13">
        <v>2471.4499999999998</v>
      </c>
      <c r="X636" s="13">
        <v>413610.94</v>
      </c>
      <c r="Y636" s="13">
        <v>35094.03</v>
      </c>
      <c r="Z636" s="13">
        <v>107.38</v>
      </c>
      <c r="AA636" s="13">
        <v>325287.93</v>
      </c>
      <c r="AB636" s="13">
        <v>2978.08</v>
      </c>
      <c r="AC636" s="13">
        <v>0</v>
      </c>
      <c r="AD636" s="13">
        <v>0</v>
      </c>
      <c r="AE636" s="13">
        <v>0</v>
      </c>
      <c r="AF636" s="13">
        <v>389617.7</v>
      </c>
      <c r="AG636" s="13">
        <v>10081141.08</v>
      </c>
      <c r="AH636" s="13">
        <v>6597988</v>
      </c>
      <c r="AI636" s="13">
        <v>16592954.6</v>
      </c>
      <c r="AJ636" s="13">
        <v>19101494.129999999</v>
      </c>
      <c r="AK636" s="13">
        <v>0</v>
      </c>
      <c r="AL636" s="13">
        <v>108471556.52</v>
      </c>
      <c r="AM636" s="13">
        <v>7.4818644600268245</v>
      </c>
      <c r="AN636" s="13">
        <v>382608.69999999995</v>
      </c>
      <c r="AO636" s="13">
        <v>199860.41999999998</v>
      </c>
      <c r="AP636" s="13">
        <v>9783596.790000001</v>
      </c>
      <c r="AQ636" s="13">
        <v>6025246.959999999</v>
      </c>
      <c r="AR636" s="367"/>
      <c r="AS636" s="19">
        <v>44594</v>
      </c>
      <c r="AT636" s="20" t="s">
        <v>1</v>
      </c>
      <c r="AU636" s="40" t="s">
        <v>292</v>
      </c>
      <c r="AV636" s="41">
        <v>2022</v>
      </c>
      <c r="AW636" s="266" t="s">
        <v>157</v>
      </c>
      <c r="AX636" s="380">
        <v>4.46</v>
      </c>
      <c r="AY636" s="380">
        <v>4.38</v>
      </c>
    </row>
    <row r="637" spans="1:51" x14ac:dyDescent="0.25">
      <c r="A637" s="64">
        <v>25</v>
      </c>
      <c r="B637" s="65" t="s">
        <v>67</v>
      </c>
      <c r="C637" s="13">
        <v>1193399.46</v>
      </c>
      <c r="D637" s="13">
        <v>433070</v>
      </c>
      <c r="E637" s="13">
        <v>690516</v>
      </c>
      <c r="F637" s="13">
        <v>0</v>
      </c>
      <c r="G637" s="13">
        <v>385813.26</v>
      </c>
      <c r="H637" s="13">
        <v>-340500.35</v>
      </c>
      <c r="I637" s="13">
        <v>1520135.19</v>
      </c>
      <c r="J637" s="13">
        <v>52396941.329999998</v>
      </c>
      <c r="K637" s="13">
        <v>1612058.17</v>
      </c>
      <c r="L637" s="13">
        <v>921542.17</v>
      </c>
      <c r="M637" s="13">
        <v>0</v>
      </c>
      <c r="N637" s="13">
        <v>0</v>
      </c>
      <c r="O637" s="13">
        <v>169717.40000000014</v>
      </c>
      <c r="P637" s="13">
        <v>204798.79999999958</v>
      </c>
      <c r="Q637" s="13">
        <v>-477.46</v>
      </c>
      <c r="R637" s="13">
        <v>204321.33999999959</v>
      </c>
      <c r="S637" s="13">
        <v>-544821.68999999994</v>
      </c>
      <c r="T637" s="13">
        <v>780410.35</v>
      </c>
      <c r="U637" s="13">
        <v>0</v>
      </c>
      <c r="V637" s="13">
        <v>0</v>
      </c>
      <c r="W637" s="13">
        <v>0</v>
      </c>
      <c r="X637" s="13">
        <v>255.66</v>
      </c>
      <c r="Y637" s="13">
        <v>7873.74</v>
      </c>
      <c r="Z637" s="13">
        <v>25364.06</v>
      </c>
      <c r="AA637" s="13">
        <v>0</v>
      </c>
      <c r="AB637" s="13">
        <v>173.42</v>
      </c>
      <c r="AC637" s="13">
        <v>0</v>
      </c>
      <c r="AD637" s="13">
        <v>0</v>
      </c>
      <c r="AE637" s="13">
        <v>4353.6099999999997</v>
      </c>
      <c r="AF637" s="13">
        <v>1287722.8700000001</v>
      </c>
      <c r="AG637" s="13">
        <v>921542.17</v>
      </c>
      <c r="AH637" s="13">
        <v>690516</v>
      </c>
      <c r="AI637" s="13">
        <v>1566856.87</v>
      </c>
      <c r="AJ637" s="13">
        <v>1397139.47</v>
      </c>
      <c r="AK637" s="13">
        <v>0</v>
      </c>
      <c r="AL637" s="13">
        <v>-91922.979999999981</v>
      </c>
      <c r="AM637" s="13">
        <v>0.94297787653655207</v>
      </c>
      <c r="AN637" s="13">
        <v>0</v>
      </c>
      <c r="AO637" s="13">
        <v>0</v>
      </c>
      <c r="AP637" s="13">
        <v>1170432.06</v>
      </c>
      <c r="AQ637" s="13">
        <v>579820</v>
      </c>
      <c r="AR637" s="367"/>
      <c r="AS637" s="19">
        <v>44594</v>
      </c>
      <c r="AT637" s="20" t="s">
        <v>1</v>
      </c>
      <c r="AU637" s="40" t="s">
        <v>293</v>
      </c>
      <c r="AV637" s="41">
        <v>2022</v>
      </c>
      <c r="AW637" s="266" t="s">
        <v>174</v>
      </c>
      <c r="AX637" s="380">
        <v>4.46</v>
      </c>
      <c r="AY637" s="380">
        <v>4.38</v>
      </c>
    </row>
    <row r="638" spans="1:51" x14ac:dyDescent="0.25">
      <c r="A638" s="64">
        <v>121</v>
      </c>
      <c r="B638" s="65" t="s">
        <v>68</v>
      </c>
      <c r="C638" s="13">
        <v>229150.36</v>
      </c>
      <c r="D638" s="13">
        <v>6.76</v>
      </c>
      <c r="E638" s="13">
        <v>69.61</v>
      </c>
      <c r="F638" s="13">
        <v>0</v>
      </c>
      <c r="G638" s="13">
        <v>10638.68</v>
      </c>
      <c r="H638" s="13">
        <v>196346.18</v>
      </c>
      <c r="I638" s="13">
        <v>617805.48</v>
      </c>
      <c r="J638" s="13">
        <v>3315517.39</v>
      </c>
      <c r="K638" s="13">
        <v>34172.18</v>
      </c>
      <c r="L638" s="13">
        <v>34102.57</v>
      </c>
      <c r="M638" s="13">
        <v>159950.17000000001</v>
      </c>
      <c r="N638" s="13">
        <v>0</v>
      </c>
      <c r="O638" s="13">
        <v>190523.59</v>
      </c>
      <c r="P638" s="13">
        <v>27981.32999999998</v>
      </c>
      <c r="Q638" s="13">
        <v>98804.37000000001</v>
      </c>
      <c r="R638" s="13">
        <v>126785.69999999998</v>
      </c>
      <c r="S638" s="13">
        <v>69559.650000000009</v>
      </c>
      <c r="T638" s="13">
        <v>0</v>
      </c>
      <c r="U638" s="13">
        <v>0</v>
      </c>
      <c r="V638" s="13">
        <v>0</v>
      </c>
      <c r="W638" s="13">
        <v>83893.62</v>
      </c>
      <c r="X638" s="13">
        <v>10.199999999999999</v>
      </c>
      <c r="Y638" s="13">
        <v>217.12</v>
      </c>
      <c r="Z638" s="13">
        <v>2353.39</v>
      </c>
      <c r="AA638" s="13">
        <v>0</v>
      </c>
      <c r="AB638" s="13">
        <v>95</v>
      </c>
      <c r="AC638" s="13">
        <v>0</v>
      </c>
      <c r="AD638" s="13">
        <v>0</v>
      </c>
      <c r="AE638" s="13">
        <v>0</v>
      </c>
      <c r="AF638" s="13">
        <v>11678.66</v>
      </c>
      <c r="AG638" s="13">
        <v>194052.74000000002</v>
      </c>
      <c r="AH638" s="13">
        <v>69.61</v>
      </c>
      <c r="AI638" s="13">
        <v>193912.5</v>
      </c>
      <c r="AJ638" s="13">
        <v>3388.91</v>
      </c>
      <c r="AK638" s="13">
        <v>0</v>
      </c>
      <c r="AL638" s="13">
        <v>583633.29999999993</v>
      </c>
      <c r="AM638" s="13">
        <v>18.07919424514327</v>
      </c>
      <c r="AN638" s="13">
        <v>0</v>
      </c>
      <c r="AO638" s="13">
        <v>0</v>
      </c>
      <c r="AP638" s="13">
        <v>37165.229999999981</v>
      </c>
      <c r="AQ638" s="13">
        <v>-1454.7799999999997</v>
      </c>
      <c r="AR638" s="367"/>
      <c r="AS638" s="19">
        <v>44594</v>
      </c>
      <c r="AT638" s="20" t="s">
        <v>1</v>
      </c>
      <c r="AU638" s="40" t="s">
        <v>292</v>
      </c>
      <c r="AV638" s="41">
        <v>2022</v>
      </c>
      <c r="AW638" s="266" t="s">
        <v>188</v>
      </c>
      <c r="AX638" s="380">
        <v>4.46</v>
      </c>
      <c r="AY638" s="380">
        <v>4.38</v>
      </c>
    </row>
    <row r="639" spans="1:51" x14ac:dyDescent="0.25">
      <c r="A639" s="64">
        <v>13</v>
      </c>
      <c r="B639" s="65" t="s">
        <v>70</v>
      </c>
      <c r="C639" s="13">
        <v>96767001.5</v>
      </c>
      <c r="D639" s="13">
        <v>61891857.969999999</v>
      </c>
      <c r="E639" s="13">
        <v>49027772.280000001</v>
      </c>
      <c r="F639" s="13">
        <v>14566742.479999999</v>
      </c>
      <c r="G639" s="13">
        <v>14424692.49</v>
      </c>
      <c r="H639" s="13">
        <v>-10498993.76</v>
      </c>
      <c r="I639" s="13">
        <v>135323636.59</v>
      </c>
      <c r="J639" s="13">
        <v>59539347.299999997</v>
      </c>
      <c r="K639" s="13">
        <v>125342068.39</v>
      </c>
      <c r="L639" s="13">
        <v>76314296.109999999</v>
      </c>
      <c r="M639" s="13">
        <v>38939327.689999998</v>
      </c>
      <c r="N639" s="13">
        <v>24928604.140000001</v>
      </c>
      <c r="O639" s="13">
        <v>8600700.3799999878</v>
      </c>
      <c r="P639" s="13">
        <v>-2716991.8200000348</v>
      </c>
      <c r="Q639" s="13">
        <v>-6200069.3300000224</v>
      </c>
      <c r="R639" s="13">
        <v>-8917061.1500000581</v>
      </c>
      <c r="S639" s="13">
        <v>-1581932.6099999994</v>
      </c>
      <c r="T639" s="13">
        <v>133998.15</v>
      </c>
      <c r="U639" s="13">
        <v>1644052.72</v>
      </c>
      <c r="V639" s="13">
        <v>0</v>
      </c>
      <c r="W639" s="13">
        <v>5504.13</v>
      </c>
      <c r="X639" s="13">
        <v>2528873.9900000002</v>
      </c>
      <c r="Y639" s="13">
        <v>294381.48</v>
      </c>
      <c r="Z639" s="13">
        <v>1855649.11</v>
      </c>
      <c r="AA639" s="13">
        <v>1942452.02</v>
      </c>
      <c r="AB639" s="13">
        <v>926513.6</v>
      </c>
      <c r="AC639" s="13">
        <v>0</v>
      </c>
      <c r="AD639" s="13">
        <v>0</v>
      </c>
      <c r="AE639" s="13">
        <v>0</v>
      </c>
      <c r="AF639" s="13">
        <v>875365.39</v>
      </c>
      <c r="AG639" s="13">
        <v>115253623.8</v>
      </c>
      <c r="AH639" s="13">
        <v>73956376.420000002</v>
      </c>
      <c r="AI639" s="13">
        <v>188545347.66999999</v>
      </c>
      <c r="AJ639" s="13">
        <v>179944647.28999999</v>
      </c>
      <c r="AK639" s="13">
        <v>0</v>
      </c>
      <c r="AL639" s="13">
        <v>9981568.200000003</v>
      </c>
      <c r="AM639" s="13">
        <v>1.0796346217053201</v>
      </c>
      <c r="AN639" s="13">
        <v>11832280.23</v>
      </c>
      <c r="AO639" s="13">
        <v>2734462.25</v>
      </c>
      <c r="AP639" s="13">
        <v>89331719.410000026</v>
      </c>
      <c r="AQ639" s="13">
        <v>63057276.260000005</v>
      </c>
      <c r="AR639" s="367"/>
      <c r="AS639" s="19">
        <v>44594</v>
      </c>
      <c r="AT639" s="20" t="s">
        <v>1</v>
      </c>
      <c r="AU639" s="40" t="s">
        <v>293</v>
      </c>
      <c r="AV639" s="41">
        <v>2022</v>
      </c>
      <c r="AW639" s="266" t="s">
        <v>149</v>
      </c>
      <c r="AX639" s="380">
        <v>4.46</v>
      </c>
      <c r="AY639" s="380">
        <v>4.38</v>
      </c>
    </row>
    <row r="640" spans="1:51" x14ac:dyDescent="0.25">
      <c r="A640" s="64">
        <v>110</v>
      </c>
      <c r="B640" s="65" t="s">
        <v>71</v>
      </c>
      <c r="C640" s="13">
        <v>1029565.3</v>
      </c>
      <c r="D640" s="13">
        <v>11820.65</v>
      </c>
      <c r="E640" s="13">
        <v>5804.0300000000007</v>
      </c>
      <c r="F640" s="13">
        <v>313812.36</v>
      </c>
      <c r="G640" s="13">
        <v>194754.93000000002</v>
      </c>
      <c r="H640" s="13">
        <v>261304.27</v>
      </c>
      <c r="I640" s="13">
        <v>2480060.23</v>
      </c>
      <c r="J640" s="13">
        <v>44100014.060000002</v>
      </c>
      <c r="K640" s="13">
        <v>504686.29</v>
      </c>
      <c r="L640" s="13">
        <v>498882.25999999995</v>
      </c>
      <c r="M640" s="13">
        <v>849281.63</v>
      </c>
      <c r="N640" s="13">
        <v>56935.1</v>
      </c>
      <c r="O640" s="13">
        <v>385699.88</v>
      </c>
      <c r="P640" s="13">
        <v>123477.48000000033</v>
      </c>
      <c r="Q640" s="13">
        <v>88397.790000000095</v>
      </c>
      <c r="R640" s="13">
        <v>211875.27000000043</v>
      </c>
      <c r="S640" s="13">
        <v>49428.58</v>
      </c>
      <c r="T640" s="13">
        <v>1874.02</v>
      </c>
      <c r="U640" s="13">
        <v>0</v>
      </c>
      <c r="V640" s="13">
        <v>0</v>
      </c>
      <c r="W640" s="13">
        <v>0</v>
      </c>
      <c r="X640" s="13">
        <v>75741.259999999995</v>
      </c>
      <c r="Y640" s="13">
        <v>3957.04</v>
      </c>
      <c r="Z640" s="13">
        <v>10913.83</v>
      </c>
      <c r="AA640" s="13">
        <v>2.41</v>
      </c>
      <c r="AB640" s="13">
        <v>0</v>
      </c>
      <c r="AC640" s="13">
        <v>0</v>
      </c>
      <c r="AD640" s="13">
        <v>0</v>
      </c>
      <c r="AE640" s="13">
        <v>0</v>
      </c>
      <c r="AF640" s="13">
        <v>13313.42</v>
      </c>
      <c r="AG640" s="13">
        <v>1348163.8900000001</v>
      </c>
      <c r="AH640" s="13">
        <v>62739.130000000005</v>
      </c>
      <c r="AI640" s="13">
        <v>1410902.45</v>
      </c>
      <c r="AJ640" s="13">
        <v>1025202.57</v>
      </c>
      <c r="AK640" s="13">
        <v>0</v>
      </c>
      <c r="AL640" s="13">
        <v>1975373.94</v>
      </c>
      <c r="AM640" s="13">
        <v>4.9140630113015353</v>
      </c>
      <c r="AN640" s="13">
        <v>153142.84999999998</v>
      </c>
      <c r="AO640" s="13">
        <v>160669.50999999998</v>
      </c>
      <c r="AP640" s="13">
        <v>702560.03</v>
      </c>
      <c r="AQ640" s="13">
        <v>70515.259999999995</v>
      </c>
      <c r="AR640" s="367"/>
      <c r="AS640" s="19">
        <v>44594</v>
      </c>
      <c r="AT640" s="20" t="s">
        <v>1</v>
      </c>
      <c r="AU640" s="40" t="s">
        <v>292</v>
      </c>
      <c r="AV640" s="41">
        <v>2022</v>
      </c>
      <c r="AW640" s="266" t="s">
        <v>173</v>
      </c>
      <c r="AX640" s="380">
        <v>4.46</v>
      </c>
      <c r="AY640" s="380">
        <v>4.38</v>
      </c>
    </row>
    <row r="641" spans="1:51" x14ac:dyDescent="0.25">
      <c r="A641" s="64">
        <v>52</v>
      </c>
      <c r="B641" s="65" t="s">
        <v>72</v>
      </c>
      <c r="C641" s="13">
        <v>1483708.02</v>
      </c>
      <c r="D641" s="13">
        <v>216040.75</v>
      </c>
      <c r="E641" s="13">
        <v>2141781.9</v>
      </c>
      <c r="F641" s="13">
        <v>165242.5</v>
      </c>
      <c r="G641" s="13">
        <v>743205.08000000007</v>
      </c>
      <c r="H641" s="13">
        <v>32894.019999999997</v>
      </c>
      <c r="I641" s="13">
        <v>315917383.19</v>
      </c>
      <c r="J641" s="13">
        <v>89067166.239999995</v>
      </c>
      <c r="K641" s="13">
        <v>3747859.95</v>
      </c>
      <c r="L641" s="13">
        <v>1606078.05</v>
      </c>
      <c r="M641" s="13">
        <v>876670.21</v>
      </c>
      <c r="N641" s="13">
        <v>76391.3</v>
      </c>
      <c r="O641" s="13">
        <v>428992.33999999921</v>
      </c>
      <c r="P641" s="13">
        <v>-69772.64999999963</v>
      </c>
      <c r="Q641" s="13">
        <v>-220080.60000000009</v>
      </c>
      <c r="R641" s="13">
        <v>-289853.24999999971</v>
      </c>
      <c r="S641" s="13">
        <v>322747.94999999972</v>
      </c>
      <c r="T641" s="13">
        <v>301713.24</v>
      </c>
      <c r="U641" s="13">
        <v>0</v>
      </c>
      <c r="V641" s="13">
        <v>0</v>
      </c>
      <c r="W641" s="13">
        <v>200</v>
      </c>
      <c r="X641" s="13">
        <v>2916498.14</v>
      </c>
      <c r="Y641" s="13">
        <v>15167.45</v>
      </c>
      <c r="Z641" s="13">
        <v>17453.330000000002</v>
      </c>
      <c r="AA641" s="13">
        <v>87049.93</v>
      </c>
      <c r="AB641" s="13">
        <v>148.87</v>
      </c>
      <c r="AC641" s="13">
        <v>0</v>
      </c>
      <c r="AD641" s="13">
        <v>0</v>
      </c>
      <c r="AE641" s="13">
        <v>0</v>
      </c>
      <c r="AF641" s="13">
        <v>2775843.85</v>
      </c>
      <c r="AG641" s="13">
        <v>2482748.2600000002</v>
      </c>
      <c r="AH641" s="13">
        <v>2218173.2000000002</v>
      </c>
      <c r="AI641" s="13">
        <v>4420921.459999999</v>
      </c>
      <c r="AJ641" s="13">
        <v>3991929.1199999996</v>
      </c>
      <c r="AK641" s="13">
        <v>0</v>
      </c>
      <c r="AL641" s="13">
        <v>312169523.24000001</v>
      </c>
      <c r="AM641" s="13">
        <v>84.292739698024192</v>
      </c>
      <c r="AN641" s="13">
        <v>124224.77</v>
      </c>
      <c r="AO641" s="13">
        <v>41017.730000000003</v>
      </c>
      <c r="AP641" s="13">
        <v>1109653.1699999995</v>
      </c>
      <c r="AQ641" s="13">
        <v>270978.23999999976</v>
      </c>
      <c r="AR641" s="367"/>
      <c r="AS641" s="19">
        <v>44594</v>
      </c>
      <c r="AT641" s="20" t="s">
        <v>1</v>
      </c>
      <c r="AU641" s="40" t="s">
        <v>292</v>
      </c>
      <c r="AV641" s="41">
        <v>2022</v>
      </c>
      <c r="AW641" s="266" t="s">
        <v>170</v>
      </c>
      <c r="AX641" s="380">
        <v>4.46</v>
      </c>
      <c r="AY641" s="380">
        <v>4.38</v>
      </c>
    </row>
    <row r="642" spans="1:51" x14ac:dyDescent="0.25">
      <c r="A642" s="64">
        <v>96</v>
      </c>
      <c r="B642" s="65" t="s">
        <v>73</v>
      </c>
      <c r="C642" s="13">
        <v>20605852.079999998</v>
      </c>
      <c r="D642" s="13">
        <v>4361510.41</v>
      </c>
      <c r="E642" s="13">
        <v>18686456.079999998</v>
      </c>
      <c r="F642" s="13">
        <v>1954341.05</v>
      </c>
      <c r="G642" s="13">
        <v>4804967.3599999994</v>
      </c>
      <c r="H642" s="13">
        <v>66549.87</v>
      </c>
      <c r="I642" s="13">
        <v>108240714.76000001</v>
      </c>
      <c r="J642" s="13">
        <v>7505411.2999999998</v>
      </c>
      <c r="K642" s="13">
        <v>37873977.899999999</v>
      </c>
      <c r="L642" s="13">
        <v>19187521.82</v>
      </c>
      <c r="M642" s="13">
        <v>0</v>
      </c>
      <c r="N642" s="13">
        <v>0</v>
      </c>
      <c r="O642" s="13">
        <v>4149593.1000000052</v>
      </c>
      <c r="P642" s="13">
        <v>5335440.1600000039</v>
      </c>
      <c r="Q642" s="13">
        <v>-2987092.18</v>
      </c>
      <c r="R642" s="13">
        <v>2348347.9800000037</v>
      </c>
      <c r="S642" s="13">
        <v>-2281798.1</v>
      </c>
      <c r="T642" s="13">
        <v>3524.71</v>
      </c>
      <c r="U642" s="13">
        <v>0</v>
      </c>
      <c r="V642" s="13">
        <v>0</v>
      </c>
      <c r="W642" s="13">
        <v>0</v>
      </c>
      <c r="X642" s="13">
        <v>37047.17</v>
      </c>
      <c r="Y642" s="13">
        <v>75946.11</v>
      </c>
      <c r="Z642" s="13">
        <v>352034.52</v>
      </c>
      <c r="AA642" s="13">
        <v>8210.3700000000008</v>
      </c>
      <c r="AB642" s="13">
        <v>11919</v>
      </c>
      <c r="AC642" s="13">
        <v>0</v>
      </c>
      <c r="AD642" s="13">
        <v>0</v>
      </c>
      <c r="AE642" s="13">
        <v>0</v>
      </c>
      <c r="AF642" s="13">
        <v>1874259.98</v>
      </c>
      <c r="AG642" s="13">
        <v>19187521.82</v>
      </c>
      <c r="AH642" s="13">
        <v>18686456.079999998</v>
      </c>
      <c r="AI642" s="13">
        <v>37788995.770000003</v>
      </c>
      <c r="AJ642" s="13">
        <v>33639402.670000002</v>
      </c>
      <c r="AK642" s="13">
        <v>0</v>
      </c>
      <c r="AL642" s="13">
        <v>70366736.860000014</v>
      </c>
      <c r="AM642" s="13">
        <v>2.8579177778946745</v>
      </c>
      <c r="AN642" s="13">
        <v>1419204.37</v>
      </c>
      <c r="AO642" s="13">
        <v>535136.68000000005</v>
      </c>
      <c r="AP642" s="13">
        <v>23554705.340000007</v>
      </c>
      <c r="AQ642" s="13">
        <v>11459956.770000001</v>
      </c>
      <c r="AR642" s="367"/>
      <c r="AS642" s="19">
        <v>44594</v>
      </c>
      <c r="AT642" s="20" t="s">
        <v>1</v>
      </c>
      <c r="AU642" s="40" t="s">
        <v>292</v>
      </c>
      <c r="AV642" s="41">
        <v>2022</v>
      </c>
      <c r="AW642" s="266" t="s">
        <v>153</v>
      </c>
      <c r="AX642" s="380">
        <v>4.46</v>
      </c>
      <c r="AY642" s="380">
        <v>4.38</v>
      </c>
    </row>
    <row r="643" spans="1:51" x14ac:dyDescent="0.25">
      <c r="A643" s="64">
        <v>103</v>
      </c>
      <c r="B643" s="65" t="s">
        <v>74</v>
      </c>
      <c r="C643" s="13">
        <v>73024.05</v>
      </c>
      <c r="D643" s="13">
        <v>0</v>
      </c>
      <c r="E643" s="13">
        <v>1</v>
      </c>
      <c r="F643" s="13">
        <v>1281.26</v>
      </c>
      <c r="G643" s="13">
        <v>52645.55</v>
      </c>
      <c r="H643" s="13">
        <v>18473.93</v>
      </c>
      <c r="I643" s="13">
        <v>10090271.289999999</v>
      </c>
      <c r="J643" s="13">
        <v>24784948.5</v>
      </c>
      <c r="K643" s="13">
        <v>88996.66</v>
      </c>
      <c r="L643" s="13">
        <v>88535.659999999989</v>
      </c>
      <c r="M643" s="13">
        <v>0</v>
      </c>
      <c r="N643" s="13">
        <v>0</v>
      </c>
      <c r="O643" s="13">
        <v>49022.729999999996</v>
      </c>
      <c r="P643" s="13">
        <v>-29925.489999999991</v>
      </c>
      <c r="Q643" s="13">
        <v>-8164.66</v>
      </c>
      <c r="R643" s="13">
        <v>-38090.149999999994</v>
      </c>
      <c r="S643" s="13">
        <v>56563.920000000158</v>
      </c>
      <c r="T643" s="13">
        <v>0</v>
      </c>
      <c r="U643" s="13">
        <v>0</v>
      </c>
      <c r="V643" s="13">
        <v>0</v>
      </c>
      <c r="W643" s="13">
        <v>0</v>
      </c>
      <c r="X643" s="13">
        <v>1277331.83</v>
      </c>
      <c r="Y643" s="13">
        <v>1074.4100000000001</v>
      </c>
      <c r="Z643" s="13">
        <v>0</v>
      </c>
      <c r="AA643" s="13">
        <v>4076.84</v>
      </c>
      <c r="AB643" s="13">
        <v>0</v>
      </c>
      <c r="AC643" s="13">
        <v>0</v>
      </c>
      <c r="AD643" s="13">
        <v>0</v>
      </c>
      <c r="AE643" s="13">
        <v>0</v>
      </c>
      <c r="AF643" s="13">
        <v>1215616.6599999999</v>
      </c>
      <c r="AG643" s="13">
        <v>88535.659999999989</v>
      </c>
      <c r="AH643" s="13">
        <v>1</v>
      </c>
      <c r="AI643" s="13">
        <v>86355.87</v>
      </c>
      <c r="AJ643" s="13">
        <v>37333.14</v>
      </c>
      <c r="AK643" s="13">
        <v>0</v>
      </c>
      <c r="AL643" s="13">
        <v>10001274.629999999</v>
      </c>
      <c r="AM643" s="13">
        <v>113.37808958223825</v>
      </c>
      <c r="AN643" s="13">
        <v>1089.1300000000001</v>
      </c>
      <c r="AO643" s="13">
        <v>192.13</v>
      </c>
      <c r="AP643" s="13">
        <v>24001.320000000007</v>
      </c>
      <c r="AQ643" s="13">
        <v>0</v>
      </c>
      <c r="AR643" s="367"/>
      <c r="AS643" s="19">
        <v>44594</v>
      </c>
      <c r="AT643" s="20" t="s">
        <v>1</v>
      </c>
      <c r="AU643" s="40" t="s">
        <v>292</v>
      </c>
      <c r="AV643" s="41">
        <v>2022</v>
      </c>
      <c r="AW643" s="266" t="s">
        <v>184</v>
      </c>
      <c r="AX643" s="380">
        <v>4.46</v>
      </c>
      <c r="AY643" s="380">
        <v>4.38</v>
      </c>
    </row>
    <row r="644" spans="1:51" x14ac:dyDescent="0.25">
      <c r="A644" s="64">
        <v>23</v>
      </c>
      <c r="B644" s="65" t="s">
        <v>75</v>
      </c>
      <c r="C644" s="13">
        <v>9697514.1199999992</v>
      </c>
      <c r="D644" s="13">
        <v>5893075.8899999997</v>
      </c>
      <c r="E644" s="13">
        <v>9086689.3100000005</v>
      </c>
      <c r="F644" s="13">
        <v>1522090.76</v>
      </c>
      <c r="G644" s="13">
        <v>2239765.2399999998</v>
      </c>
      <c r="H644" s="13">
        <v>28476.5</v>
      </c>
      <c r="I644" s="13">
        <v>49794448.299999997</v>
      </c>
      <c r="J644" s="13">
        <v>4752210.66</v>
      </c>
      <c r="K644" s="13">
        <v>13817108.789999999</v>
      </c>
      <c r="L644" s="13">
        <v>4730419.4799999995</v>
      </c>
      <c r="M644" s="13">
        <v>4795432.33</v>
      </c>
      <c r="N644" s="13">
        <v>4305192.84</v>
      </c>
      <c r="O644" s="13">
        <v>-3291141.0100000016</v>
      </c>
      <c r="P644" s="13">
        <v>3333723.2400000067</v>
      </c>
      <c r="Q644" s="13">
        <v>-2125668.6800000034</v>
      </c>
      <c r="R644" s="13">
        <v>1208054.5600000033</v>
      </c>
      <c r="S644" s="13">
        <v>-1179578.06</v>
      </c>
      <c r="T644" s="13">
        <v>494.77</v>
      </c>
      <c r="U644" s="13">
        <v>0</v>
      </c>
      <c r="V644" s="13">
        <v>0</v>
      </c>
      <c r="W644" s="13">
        <v>0</v>
      </c>
      <c r="X644" s="13">
        <v>9554.01</v>
      </c>
      <c r="Y644" s="13">
        <v>38669.43</v>
      </c>
      <c r="Z644" s="13">
        <v>109808.75</v>
      </c>
      <c r="AA644" s="13">
        <v>49419.9</v>
      </c>
      <c r="AB644" s="13">
        <v>27307.68</v>
      </c>
      <c r="AC644" s="13">
        <v>0</v>
      </c>
      <c r="AD644" s="13">
        <v>0</v>
      </c>
      <c r="AE644" s="13">
        <v>0</v>
      </c>
      <c r="AF644" s="13">
        <v>964421.08</v>
      </c>
      <c r="AG644" s="13">
        <v>9525851.8100000005</v>
      </c>
      <c r="AH644" s="13">
        <v>13391882.15</v>
      </c>
      <c r="AI644" s="13">
        <v>22107247</v>
      </c>
      <c r="AJ644" s="13">
        <v>25398388.010000002</v>
      </c>
      <c r="AK644" s="13">
        <v>0</v>
      </c>
      <c r="AL644" s="13">
        <v>35977339.509999998</v>
      </c>
      <c r="AM644" s="13">
        <v>3.603825449795854</v>
      </c>
      <c r="AN644" s="13">
        <v>1271119.81</v>
      </c>
      <c r="AO644" s="13">
        <v>250970.95</v>
      </c>
      <c r="AP644" s="13">
        <v>6859112.5700000003</v>
      </c>
      <c r="AQ644" s="13">
        <v>-236466.67000000179</v>
      </c>
      <c r="AR644" s="367"/>
      <c r="AS644" s="19">
        <v>44594</v>
      </c>
      <c r="AT644" s="20" t="s">
        <v>1</v>
      </c>
      <c r="AU644" s="40" t="s">
        <v>292</v>
      </c>
      <c r="AV644" s="41">
        <v>2022</v>
      </c>
      <c r="AW644" s="266" t="s">
        <v>159</v>
      </c>
      <c r="AX644" s="380">
        <v>4.46</v>
      </c>
      <c r="AY644" s="380">
        <v>4.38</v>
      </c>
    </row>
    <row r="645" spans="1:51" x14ac:dyDescent="0.25">
      <c r="A645" s="64">
        <v>62</v>
      </c>
      <c r="B645" s="6" t="s">
        <v>203</v>
      </c>
      <c r="C645" s="13">
        <v>1037882.42</v>
      </c>
      <c r="D645" s="13">
        <v>302125.71999999997</v>
      </c>
      <c r="E645" s="13">
        <v>144668.21</v>
      </c>
      <c r="F645" s="13">
        <v>84164.97</v>
      </c>
      <c r="G645" s="13">
        <v>370065.02</v>
      </c>
      <c r="H645" s="13">
        <v>108476.15</v>
      </c>
      <c r="I645" s="13">
        <v>9391513.1400000006</v>
      </c>
      <c r="J645" s="13">
        <v>0</v>
      </c>
      <c r="K645" s="13">
        <v>196097.57</v>
      </c>
      <c r="L645" s="13">
        <v>51429.360000000008</v>
      </c>
      <c r="M645" s="13">
        <v>0</v>
      </c>
      <c r="N645" s="13">
        <v>0</v>
      </c>
      <c r="O645" s="13">
        <v>55666.450000000019</v>
      </c>
      <c r="P645" s="13">
        <v>225860.26000000015</v>
      </c>
      <c r="Q645" s="13">
        <v>0</v>
      </c>
      <c r="R645" s="13">
        <v>225860.26000000015</v>
      </c>
      <c r="S645" s="13">
        <v>-117384.11000000002</v>
      </c>
      <c r="T645" s="13">
        <v>8146.13</v>
      </c>
      <c r="U645" s="13">
        <v>0</v>
      </c>
      <c r="V645" s="13">
        <v>0</v>
      </c>
      <c r="W645" s="13">
        <v>0</v>
      </c>
      <c r="X645" s="13">
        <v>5561.58</v>
      </c>
      <c r="Y645" s="13">
        <v>6778.05</v>
      </c>
      <c r="Z645" s="13">
        <v>64835.09</v>
      </c>
      <c r="AA645" s="13">
        <v>53851.65</v>
      </c>
      <c r="AB645" s="13">
        <v>5579.95</v>
      </c>
      <c r="AC645" s="13">
        <v>0</v>
      </c>
      <c r="AD645" s="13">
        <v>0</v>
      </c>
      <c r="AE645" s="13">
        <v>0</v>
      </c>
      <c r="AF645" s="13">
        <v>47.08</v>
      </c>
      <c r="AG645" s="13">
        <v>51429.360000000008</v>
      </c>
      <c r="AH645" s="13">
        <v>144668.21</v>
      </c>
      <c r="AI645" s="13">
        <v>196097.57</v>
      </c>
      <c r="AJ645" s="13">
        <v>140431.11999999997</v>
      </c>
      <c r="AK645" s="13">
        <v>0</v>
      </c>
      <c r="AL645" s="13">
        <v>9195415.5700000003</v>
      </c>
      <c r="AM645" s="13">
        <v>47.892042415415958</v>
      </c>
      <c r="AN645" s="13">
        <v>84164.97</v>
      </c>
      <c r="AO645" s="13">
        <v>0</v>
      </c>
      <c r="AP645" s="13">
        <v>1028302.1</v>
      </c>
      <c r="AQ645" s="13">
        <v>348211.85</v>
      </c>
      <c r="AR645" s="367"/>
      <c r="AS645" s="19">
        <v>44594</v>
      </c>
      <c r="AT645" s="20" t="s">
        <v>1</v>
      </c>
      <c r="AU645" s="40" t="s">
        <v>292</v>
      </c>
      <c r="AV645" s="41">
        <v>2022</v>
      </c>
      <c r="AW645" s="266" t="s">
        <v>169</v>
      </c>
      <c r="AX645" s="380">
        <v>4.46</v>
      </c>
      <c r="AY645" s="380">
        <v>4.38</v>
      </c>
    </row>
    <row r="646" spans="1:51" x14ac:dyDescent="0.25">
      <c r="A646" s="64">
        <v>77</v>
      </c>
      <c r="B646" s="65" t="s">
        <v>195</v>
      </c>
      <c r="C646" s="13">
        <v>893.86</v>
      </c>
      <c r="D646" s="13">
        <v>0</v>
      </c>
      <c r="E646" s="13">
        <v>11106.65</v>
      </c>
      <c r="F646" s="13">
        <v>58.67</v>
      </c>
      <c r="G646" s="13">
        <v>1305.1100000000001</v>
      </c>
      <c r="H646" s="13">
        <v>-655.16</v>
      </c>
      <c r="I646" s="13">
        <v>908351.62</v>
      </c>
      <c r="J646" s="13">
        <v>108732.23</v>
      </c>
      <c r="K646" s="13">
        <v>14407.8</v>
      </c>
      <c r="L646" s="13">
        <v>3301.15</v>
      </c>
      <c r="M646" s="13">
        <v>0</v>
      </c>
      <c r="N646" s="13">
        <v>0</v>
      </c>
      <c r="O646" s="13">
        <v>128.6400000000001</v>
      </c>
      <c r="P646" s="13">
        <v>-598.55999999999767</v>
      </c>
      <c r="Q646" s="13">
        <v>0</v>
      </c>
      <c r="R646" s="13">
        <v>-598.55999999999767</v>
      </c>
      <c r="S646" s="13">
        <v>-56.6</v>
      </c>
      <c r="T646" s="13">
        <v>0</v>
      </c>
      <c r="U646" s="13">
        <v>0</v>
      </c>
      <c r="V646" s="13">
        <v>0</v>
      </c>
      <c r="W646" s="13">
        <v>0</v>
      </c>
      <c r="X646" s="13">
        <v>1.49</v>
      </c>
      <c r="Y646" s="13">
        <v>26.6</v>
      </c>
      <c r="Z646" s="13">
        <v>26.78</v>
      </c>
      <c r="AA646" s="13">
        <v>4.47</v>
      </c>
      <c r="AB646" s="13">
        <v>0.02</v>
      </c>
      <c r="AC646" s="13">
        <v>0</v>
      </c>
      <c r="AD646" s="13">
        <v>0</v>
      </c>
      <c r="AE646" s="13">
        <v>0</v>
      </c>
      <c r="AF646" s="13">
        <v>0.22</v>
      </c>
      <c r="AG646" s="13">
        <v>3301.15</v>
      </c>
      <c r="AH646" s="13">
        <v>11106.65</v>
      </c>
      <c r="AI646" s="13">
        <v>14407.42</v>
      </c>
      <c r="AJ646" s="13">
        <v>14278.78</v>
      </c>
      <c r="AK646" s="13">
        <v>0</v>
      </c>
      <c r="AL646" s="13">
        <v>893943.82</v>
      </c>
      <c r="AM646" s="13">
        <v>63.045823789891593</v>
      </c>
      <c r="AN646" s="13">
        <v>41.940000000000005</v>
      </c>
      <c r="AO646" s="13">
        <v>16.73</v>
      </c>
      <c r="AP646" s="13">
        <v>765.22000000000025</v>
      </c>
      <c r="AQ646" s="13">
        <v>0</v>
      </c>
      <c r="AR646" s="367"/>
      <c r="AS646" s="19">
        <v>44594</v>
      </c>
      <c r="AT646" s="20" t="s">
        <v>1</v>
      </c>
      <c r="AU646" s="40" t="s">
        <v>293</v>
      </c>
      <c r="AV646" s="41">
        <v>2022</v>
      </c>
      <c r="AW646" s="266" t="s">
        <v>196</v>
      </c>
      <c r="AX646" s="380">
        <v>4.46</v>
      </c>
      <c r="AY646" s="380">
        <v>4.38</v>
      </c>
    </row>
    <row r="647" spans="1:51" x14ac:dyDescent="0.25">
      <c r="A647" s="64">
        <v>114</v>
      </c>
      <c r="B647" s="65" t="s">
        <v>76</v>
      </c>
      <c r="C647" s="13">
        <v>13052445.279999999</v>
      </c>
      <c r="D647" s="13">
        <v>8547210.790000001</v>
      </c>
      <c r="E647" s="13">
        <v>2534773.69</v>
      </c>
      <c r="F647" s="13">
        <v>2160076.2799999998</v>
      </c>
      <c r="G647" s="13">
        <v>2691618.1100000003</v>
      </c>
      <c r="H647" s="13">
        <v>18479.13</v>
      </c>
      <c r="I647" s="13">
        <v>9374451.1099999994</v>
      </c>
      <c r="J647" s="13">
        <v>2567982.75</v>
      </c>
      <c r="K647" s="13">
        <v>5497102.0499999998</v>
      </c>
      <c r="L647" s="13">
        <v>2962328.36</v>
      </c>
      <c r="M647" s="13">
        <v>20246347.91</v>
      </c>
      <c r="N647" s="13">
        <v>7413781.3099999996</v>
      </c>
      <c r="O647" s="13">
        <v>-1330165.4299999997</v>
      </c>
      <c r="P647" s="13">
        <v>983705.53000000212</v>
      </c>
      <c r="Q647" s="13">
        <v>-1130955.8900000071</v>
      </c>
      <c r="R647" s="13">
        <v>-147250.36000000499</v>
      </c>
      <c r="S647" s="13">
        <v>165729.28000000003</v>
      </c>
      <c r="T647" s="13">
        <v>3753.89</v>
      </c>
      <c r="U647" s="13">
        <v>0</v>
      </c>
      <c r="V647" s="13">
        <v>0</v>
      </c>
      <c r="W647" s="13">
        <v>0</v>
      </c>
      <c r="X647" s="13">
        <v>1729113.9</v>
      </c>
      <c r="Y647" s="13">
        <v>41530.22</v>
      </c>
      <c r="Z647" s="13">
        <v>153515.85999999999</v>
      </c>
      <c r="AA647" s="13">
        <v>725290.52</v>
      </c>
      <c r="AB647" s="13">
        <v>9185.98</v>
      </c>
      <c r="AC647" s="13">
        <v>0</v>
      </c>
      <c r="AD647" s="13">
        <v>0</v>
      </c>
      <c r="AE647" s="13">
        <v>0</v>
      </c>
      <c r="AF647" s="13">
        <v>637615.93000000005</v>
      </c>
      <c r="AG647" s="13">
        <v>23208676.27</v>
      </c>
      <c r="AH647" s="13">
        <v>9948555</v>
      </c>
      <c r="AI647" s="13">
        <v>33039021.829999998</v>
      </c>
      <c r="AJ647" s="13">
        <v>34369187.259999998</v>
      </c>
      <c r="AK647" s="13">
        <v>0</v>
      </c>
      <c r="AL647" s="13">
        <v>3877349.0599999996</v>
      </c>
      <c r="AM647" s="13">
        <v>1.7053442022237881</v>
      </c>
      <c r="AN647" s="13">
        <v>1772235.45</v>
      </c>
      <c r="AO647" s="13">
        <v>387840.82999999996</v>
      </c>
      <c r="AP647" s="13">
        <v>13596009.439999998</v>
      </c>
      <c r="AQ647" s="13">
        <v>7760609.5200000033</v>
      </c>
      <c r="AR647" s="367"/>
      <c r="AS647" s="19">
        <v>44594</v>
      </c>
      <c r="AT647" s="20" t="s">
        <v>1</v>
      </c>
      <c r="AU647" s="40" t="s">
        <v>292</v>
      </c>
      <c r="AV647" s="41">
        <v>2022</v>
      </c>
      <c r="AW647" s="266" t="s">
        <v>154</v>
      </c>
      <c r="AX647" s="380">
        <v>4.46</v>
      </c>
      <c r="AY647" s="380">
        <v>4.38</v>
      </c>
    </row>
    <row r="648" spans="1:51" x14ac:dyDescent="0.25">
      <c r="A648" s="64">
        <v>48</v>
      </c>
      <c r="B648" s="65" t="s">
        <v>77</v>
      </c>
      <c r="C648" s="13">
        <v>2430984.5</v>
      </c>
      <c r="D648" s="13">
        <v>1994851.5499999998</v>
      </c>
      <c r="E648" s="13">
        <v>151453.77000000002</v>
      </c>
      <c r="F648" s="13">
        <v>49830.44</v>
      </c>
      <c r="G648" s="13">
        <v>908135.39999999991</v>
      </c>
      <c r="H648" s="13">
        <v>71401.67</v>
      </c>
      <c r="I648" s="13">
        <v>263764201.16</v>
      </c>
      <c r="J648" s="13">
        <v>22471194.98</v>
      </c>
      <c r="K648" s="13">
        <v>1776984.86</v>
      </c>
      <c r="L648" s="13">
        <v>1182884.1400000001</v>
      </c>
      <c r="M648" s="13">
        <v>207422.27</v>
      </c>
      <c r="N648" s="13">
        <v>53728542.370000005</v>
      </c>
      <c r="O648" s="13">
        <v>-5334336.5300000012</v>
      </c>
      <c r="P648" s="13">
        <v>4812503.6399999987</v>
      </c>
      <c r="Q648" s="13">
        <v>-4525178.3299999982</v>
      </c>
      <c r="R648" s="13">
        <v>287325.31000000052</v>
      </c>
      <c r="S648" s="13">
        <v>-215923.62999999989</v>
      </c>
      <c r="T648" s="13">
        <v>2767383.95</v>
      </c>
      <c r="U648" s="13">
        <v>0</v>
      </c>
      <c r="V648" s="13">
        <v>0</v>
      </c>
      <c r="W648" s="13">
        <v>0</v>
      </c>
      <c r="X648" s="13">
        <v>449131.93</v>
      </c>
      <c r="Y648" s="13">
        <v>2223.37</v>
      </c>
      <c r="Z648" s="13">
        <v>8064.51</v>
      </c>
      <c r="AA648" s="13">
        <v>3422138.12</v>
      </c>
      <c r="AB648" s="13">
        <v>0</v>
      </c>
      <c r="AC648" s="13">
        <v>0</v>
      </c>
      <c r="AD648" s="13">
        <v>0</v>
      </c>
      <c r="AE648" s="13">
        <v>0</v>
      </c>
      <c r="AF648" s="13">
        <v>13.51</v>
      </c>
      <c r="AG648" s="13">
        <v>1390306.4100000001</v>
      </c>
      <c r="AH648" s="13">
        <v>53879996.140000001</v>
      </c>
      <c r="AI648" s="13">
        <v>55242656.619999997</v>
      </c>
      <c r="AJ648" s="13">
        <v>60576993.149999999</v>
      </c>
      <c r="AK648" s="13">
        <v>0</v>
      </c>
      <c r="AL648" s="13">
        <v>261987216.29999998</v>
      </c>
      <c r="AM648" s="13">
        <v>148.43356693539863</v>
      </c>
      <c r="AN648" s="13">
        <v>15888.86</v>
      </c>
      <c r="AO648" s="13">
        <v>33941.589999999997</v>
      </c>
      <c r="AP648" s="13">
        <v>1527696.3199999998</v>
      </c>
      <c r="AQ648" s="13">
        <v>-4242773.1600000039</v>
      </c>
      <c r="AR648" s="367"/>
      <c r="AS648" s="19">
        <v>44594</v>
      </c>
      <c r="AT648" s="20" t="s">
        <v>1</v>
      </c>
      <c r="AU648" s="40" t="s">
        <v>292</v>
      </c>
      <c r="AV648" s="41">
        <v>2022</v>
      </c>
      <c r="AW648" s="266" t="s">
        <v>163</v>
      </c>
      <c r="AX648" s="380">
        <v>4.46</v>
      </c>
      <c r="AY648" s="380">
        <v>4.38</v>
      </c>
    </row>
    <row r="649" spans="1:51" ht="30" x14ac:dyDescent="0.25">
      <c r="A649" s="64">
        <v>120</v>
      </c>
      <c r="B649" s="65" t="s">
        <v>78</v>
      </c>
      <c r="C649" s="13">
        <v>0</v>
      </c>
      <c r="D649" s="13">
        <v>22574.9</v>
      </c>
      <c r="E649" s="13">
        <v>15856.65</v>
      </c>
      <c r="F649" s="13">
        <v>0</v>
      </c>
      <c r="G649" s="13">
        <v>86752.14</v>
      </c>
      <c r="H649" s="13">
        <v>-127196.95</v>
      </c>
      <c r="I649" s="13">
        <v>35152446.189999998</v>
      </c>
      <c r="J649" s="13">
        <v>7411127.1900000004</v>
      </c>
      <c r="K649" s="13">
        <v>15856.65</v>
      </c>
      <c r="L649" s="13">
        <v>0</v>
      </c>
      <c r="M649" s="13">
        <v>0</v>
      </c>
      <c r="N649" s="13">
        <v>0</v>
      </c>
      <c r="O649" s="13">
        <v>-23349.39</v>
      </c>
      <c r="P649" s="13">
        <v>-85977.65</v>
      </c>
      <c r="Q649" s="13">
        <v>0</v>
      </c>
      <c r="R649" s="13">
        <v>-85977.65</v>
      </c>
      <c r="S649" s="13">
        <v>-41218.449999999997</v>
      </c>
      <c r="T649" s="13">
        <v>0.34</v>
      </c>
      <c r="U649" s="13">
        <v>0</v>
      </c>
      <c r="V649" s="13">
        <v>0</v>
      </c>
      <c r="W649" s="13">
        <v>0</v>
      </c>
      <c r="X649" s="13">
        <v>4360.16</v>
      </c>
      <c r="Y649" s="13">
        <v>1770.06</v>
      </c>
      <c r="Z649" s="13">
        <v>1799.67</v>
      </c>
      <c r="AA649" s="13">
        <v>3900.88</v>
      </c>
      <c r="AB649" s="13">
        <v>37.43</v>
      </c>
      <c r="AC649" s="13">
        <v>0</v>
      </c>
      <c r="AD649" s="13">
        <v>0</v>
      </c>
      <c r="AE649" s="13">
        <v>0</v>
      </c>
      <c r="AF649" s="13">
        <v>38070.910000000003</v>
      </c>
      <c r="AG649" s="13">
        <v>0</v>
      </c>
      <c r="AH649" s="13">
        <v>15856.65</v>
      </c>
      <c r="AI649" s="13">
        <v>15856.65</v>
      </c>
      <c r="AJ649" s="13">
        <v>39206.04</v>
      </c>
      <c r="AK649" s="13">
        <v>0</v>
      </c>
      <c r="AL649" s="13">
        <v>35136589.539999999</v>
      </c>
      <c r="AM649" s="13">
        <v>2216.8898342335865</v>
      </c>
      <c r="AN649" s="13">
        <v>0</v>
      </c>
      <c r="AO649" s="13">
        <v>0</v>
      </c>
      <c r="AP649" s="13">
        <v>99.4</v>
      </c>
      <c r="AQ649" s="13">
        <v>-675.09000000000378</v>
      </c>
      <c r="AR649" s="367"/>
      <c r="AS649" s="19">
        <v>44594</v>
      </c>
      <c r="AT649" s="20" t="s">
        <v>1</v>
      </c>
      <c r="AU649" s="40" t="s">
        <v>293</v>
      </c>
      <c r="AV649" s="41">
        <v>2022</v>
      </c>
      <c r="AW649" s="266" t="s">
        <v>187</v>
      </c>
      <c r="AX649" s="380">
        <v>4.46</v>
      </c>
      <c r="AY649" s="380">
        <v>4.38</v>
      </c>
    </row>
    <row r="650" spans="1:51" x14ac:dyDescent="0.25">
      <c r="A650" s="64">
        <v>86</v>
      </c>
      <c r="B650" s="65" t="s">
        <v>197</v>
      </c>
      <c r="C650" s="13">
        <v>64264.11</v>
      </c>
      <c r="D650" s="13">
        <v>36473.54</v>
      </c>
      <c r="E650" s="13">
        <v>113.64999999999999</v>
      </c>
      <c r="F650" s="13">
        <v>146.42000000000002</v>
      </c>
      <c r="G650" s="13">
        <v>24415.63</v>
      </c>
      <c r="H650" s="13">
        <v>-203915.49</v>
      </c>
      <c r="I650" s="13">
        <v>186784.26</v>
      </c>
      <c r="J650" s="13">
        <v>57198.22</v>
      </c>
      <c r="K650" s="13">
        <v>90131.33</v>
      </c>
      <c r="L650" s="13">
        <v>90017.68</v>
      </c>
      <c r="M650" s="13">
        <v>0</v>
      </c>
      <c r="N650" s="13">
        <v>1.33</v>
      </c>
      <c r="O650" s="13">
        <v>19789.699999999997</v>
      </c>
      <c r="P650" s="13">
        <v>-16561.180000000011</v>
      </c>
      <c r="Q650" s="13">
        <v>0</v>
      </c>
      <c r="R650" s="13">
        <v>-16561.180000000011</v>
      </c>
      <c r="S650" s="13">
        <v>-187354.31</v>
      </c>
      <c r="T650" s="13">
        <v>0.04</v>
      </c>
      <c r="U650" s="13">
        <v>0</v>
      </c>
      <c r="V650" s="13">
        <v>0</v>
      </c>
      <c r="W650" s="13">
        <v>0</v>
      </c>
      <c r="X650" s="13">
        <v>182.3</v>
      </c>
      <c r="Y650" s="13">
        <v>498.28</v>
      </c>
      <c r="Z650" s="13">
        <v>784.74</v>
      </c>
      <c r="AA650" s="13">
        <v>259.45</v>
      </c>
      <c r="AB650" s="13">
        <v>28.44</v>
      </c>
      <c r="AC650" s="13">
        <v>0</v>
      </c>
      <c r="AD650" s="13">
        <v>0</v>
      </c>
      <c r="AE650" s="13">
        <v>0</v>
      </c>
      <c r="AF650" s="13">
        <v>185965.74</v>
      </c>
      <c r="AG650" s="13">
        <v>90017.68</v>
      </c>
      <c r="AH650" s="13">
        <v>114.97999999999999</v>
      </c>
      <c r="AI650" s="13">
        <v>90129.739999999991</v>
      </c>
      <c r="AJ650" s="13">
        <v>70340.039999999994</v>
      </c>
      <c r="AK650" s="13">
        <v>0</v>
      </c>
      <c r="AL650" s="13">
        <v>96652.930000000008</v>
      </c>
      <c r="AM650" s="13">
        <v>2.0723566378084071</v>
      </c>
      <c r="AN650" s="13">
        <v>146.42000000000002</v>
      </c>
      <c r="AO650" s="13">
        <v>0</v>
      </c>
      <c r="AP650" s="13">
        <v>44473.959999999992</v>
      </c>
      <c r="AQ650" s="13">
        <v>36473.089999999997</v>
      </c>
      <c r="AR650" s="367"/>
      <c r="AS650" s="19">
        <v>44594</v>
      </c>
      <c r="AT650" s="20" t="s">
        <v>1</v>
      </c>
      <c r="AU650" s="40" t="s">
        <v>293</v>
      </c>
      <c r="AV650" s="41">
        <v>2022</v>
      </c>
      <c r="AW650" s="266" t="s">
        <v>198</v>
      </c>
      <c r="AX650" s="380">
        <v>4.46</v>
      </c>
      <c r="AY650" s="380">
        <v>4.38</v>
      </c>
    </row>
    <row r="651" spans="1:51" x14ac:dyDescent="0.25">
      <c r="A651" s="64">
        <v>100</v>
      </c>
      <c r="B651" s="65" t="s">
        <v>79</v>
      </c>
      <c r="C651" s="13">
        <v>24246383.18</v>
      </c>
      <c r="D651" s="13">
        <v>5581236.5499999998</v>
      </c>
      <c r="E651" s="13">
        <v>1310640.01</v>
      </c>
      <c r="F651" s="13">
        <v>3763945.04</v>
      </c>
      <c r="G651" s="13">
        <v>4332500.3499999996</v>
      </c>
      <c r="H651" s="13">
        <v>749766.53</v>
      </c>
      <c r="I651" s="13">
        <v>11222387.48</v>
      </c>
      <c r="J651" s="13">
        <v>22621187.469999999</v>
      </c>
      <c r="K651" s="13">
        <v>9317303.0500000007</v>
      </c>
      <c r="L651" s="13">
        <v>8006663.04</v>
      </c>
      <c r="M651" s="13">
        <v>20694294.039999999</v>
      </c>
      <c r="N651" s="13">
        <v>6302097.7400000002</v>
      </c>
      <c r="O651" s="13">
        <v>10381650.879999999</v>
      </c>
      <c r="P651" s="13">
        <v>187050.36000000796</v>
      </c>
      <c r="Q651" s="13">
        <v>1056454.0900000078</v>
      </c>
      <c r="R651" s="13">
        <v>1243504.4500000158</v>
      </c>
      <c r="S651" s="13">
        <v>-493737.92000000004</v>
      </c>
      <c r="T651" s="13">
        <v>69.680000000000007</v>
      </c>
      <c r="U651" s="13">
        <v>0</v>
      </c>
      <c r="V651" s="13">
        <v>0</v>
      </c>
      <c r="W651" s="13">
        <v>0</v>
      </c>
      <c r="X651" s="13">
        <v>225567.17</v>
      </c>
      <c r="Y651" s="13">
        <v>83759.960000000006</v>
      </c>
      <c r="Z651" s="13">
        <v>322584.33</v>
      </c>
      <c r="AA651" s="13">
        <v>7896.83</v>
      </c>
      <c r="AB651" s="13">
        <v>7464.06</v>
      </c>
      <c r="AC651" s="13">
        <v>3.36</v>
      </c>
      <c r="AD651" s="13">
        <v>0</v>
      </c>
      <c r="AE651" s="13">
        <v>0</v>
      </c>
      <c r="AF651" s="13">
        <v>297666.23</v>
      </c>
      <c r="AG651" s="13">
        <v>28700957.080000002</v>
      </c>
      <c r="AH651" s="13">
        <v>7612737.75</v>
      </c>
      <c r="AI651" s="13">
        <v>36312602.759999998</v>
      </c>
      <c r="AJ651" s="13">
        <v>25930951.879999999</v>
      </c>
      <c r="AK651" s="13">
        <v>0</v>
      </c>
      <c r="AL651" s="13">
        <v>1905084.4299999997</v>
      </c>
      <c r="AM651" s="13">
        <v>1.2044673678398814</v>
      </c>
      <c r="AN651" s="13">
        <v>2086035.95</v>
      </c>
      <c r="AO651" s="13">
        <v>1677909.09</v>
      </c>
      <c r="AP651" s="13">
        <v>15420814.380000006</v>
      </c>
      <c r="AQ651" s="13">
        <v>7137318.6300000008</v>
      </c>
      <c r="AR651" s="367"/>
      <c r="AS651" s="19">
        <v>44594</v>
      </c>
      <c r="AT651" s="20" t="s">
        <v>1</v>
      </c>
      <c r="AU651" s="40" t="s">
        <v>292</v>
      </c>
      <c r="AV651" s="41">
        <v>2022</v>
      </c>
      <c r="AW651" s="266" t="s">
        <v>151</v>
      </c>
      <c r="AX651" s="380">
        <v>4.46</v>
      </c>
      <c r="AY651" s="380">
        <v>4.38</v>
      </c>
    </row>
    <row r="652" spans="1:51" x14ac:dyDescent="0.25">
      <c r="A652" s="64">
        <v>12</v>
      </c>
      <c r="B652" s="65" t="s">
        <v>81</v>
      </c>
      <c r="C652" s="13">
        <v>24819567.129999999</v>
      </c>
      <c r="D652" s="13">
        <v>11040222.890000001</v>
      </c>
      <c r="E652" s="13">
        <v>9787081.7199999988</v>
      </c>
      <c r="F652" s="13">
        <v>3694609.43</v>
      </c>
      <c r="G652" s="13">
        <v>5871923.9299999997</v>
      </c>
      <c r="H652" s="13">
        <v>1162309.3999999999</v>
      </c>
      <c r="I652" s="13">
        <v>69833732.680000007</v>
      </c>
      <c r="J652" s="13">
        <v>136083518.41</v>
      </c>
      <c r="K652" s="13">
        <v>36131717.240000002</v>
      </c>
      <c r="L652" s="13">
        <v>26342770.789999995</v>
      </c>
      <c r="M652" s="13">
        <v>5920426.6900000004</v>
      </c>
      <c r="N652" s="13">
        <v>2053453.65</v>
      </c>
      <c r="O652" s="13">
        <v>181166.37999999747</v>
      </c>
      <c r="P652" s="13">
        <v>4031644.4999999949</v>
      </c>
      <c r="Q652" s="13">
        <v>-4168090.9300000016</v>
      </c>
      <c r="R652" s="13">
        <v>-136446.43000000669</v>
      </c>
      <c r="S652" s="13">
        <v>1298755.8500000001</v>
      </c>
      <c r="T652" s="13">
        <v>407719.87</v>
      </c>
      <c r="U652" s="13">
        <v>15.53</v>
      </c>
      <c r="V652" s="13">
        <v>0</v>
      </c>
      <c r="W652" s="13">
        <v>0</v>
      </c>
      <c r="X652" s="13">
        <v>2735047.78</v>
      </c>
      <c r="Y652" s="13">
        <v>114311.64</v>
      </c>
      <c r="Z652" s="13">
        <v>433669.11</v>
      </c>
      <c r="AA652" s="13">
        <v>1287448.02</v>
      </c>
      <c r="AB652" s="13">
        <v>7771.07</v>
      </c>
      <c r="AC652" s="13">
        <v>0</v>
      </c>
      <c r="AD652" s="13">
        <v>0</v>
      </c>
      <c r="AE652" s="13">
        <v>0</v>
      </c>
      <c r="AF652" s="13">
        <v>827.49</v>
      </c>
      <c r="AG652" s="13">
        <v>32263197.479999997</v>
      </c>
      <c r="AH652" s="13">
        <v>11840535.369999999</v>
      </c>
      <c r="AI652" s="13">
        <v>43637539.449999996</v>
      </c>
      <c r="AJ652" s="13">
        <v>43457332.199999996</v>
      </c>
      <c r="AK652" s="13">
        <v>959.13</v>
      </c>
      <c r="AL652" s="13">
        <v>33702015.440000005</v>
      </c>
      <c r="AM652" s="13">
        <v>1.9327543226395514</v>
      </c>
      <c r="AN652" s="13">
        <v>2304211.9300000002</v>
      </c>
      <c r="AO652" s="13">
        <v>1390397.5</v>
      </c>
      <c r="AP652" s="13">
        <v>24416392.199999996</v>
      </c>
      <c r="AQ652" s="13">
        <v>10818214.340000002</v>
      </c>
      <c r="AR652" s="367"/>
      <c r="AS652" s="19">
        <v>44594</v>
      </c>
      <c r="AT652" s="20" t="s">
        <v>1</v>
      </c>
      <c r="AU652" s="40" t="s">
        <v>292</v>
      </c>
      <c r="AV652" s="41">
        <v>2022</v>
      </c>
      <c r="AW652" s="266" t="s">
        <v>152</v>
      </c>
      <c r="AX652" s="380">
        <v>4.46</v>
      </c>
      <c r="AY652" s="380">
        <v>4.38</v>
      </c>
    </row>
    <row r="653" spans="1:51" x14ac:dyDescent="0.25">
      <c r="A653" s="64">
        <v>74</v>
      </c>
      <c r="B653" s="65" t="s">
        <v>82</v>
      </c>
      <c r="C653" s="13">
        <v>156711389.73999998</v>
      </c>
      <c r="D653" s="13">
        <v>104389089.2</v>
      </c>
      <c r="E653" s="13">
        <v>8775170.3200000003</v>
      </c>
      <c r="F653" s="13">
        <v>17793877.23</v>
      </c>
      <c r="G653" s="13">
        <v>17304773.23</v>
      </c>
      <c r="H653" s="13">
        <v>171547.94</v>
      </c>
      <c r="I653" s="13">
        <v>144581533.81</v>
      </c>
      <c r="J653" s="13">
        <v>69099808.299999997</v>
      </c>
      <c r="K653" s="13">
        <v>100748347.06999999</v>
      </c>
      <c r="L653" s="13">
        <v>78776985.060000002</v>
      </c>
      <c r="M653" s="13">
        <v>58183743.170000002</v>
      </c>
      <c r="N653" s="13">
        <v>105839222.18000001</v>
      </c>
      <c r="O653" s="13">
        <v>4094840.7799999937</v>
      </c>
      <c r="P653" s="13">
        <v>13128809.300000027</v>
      </c>
      <c r="Q653" s="13">
        <v>-11277770.270000011</v>
      </c>
      <c r="R653" s="13">
        <v>1851039.0300000161</v>
      </c>
      <c r="S653" s="13">
        <v>-1679491.4700000025</v>
      </c>
      <c r="T653" s="13">
        <v>57985.09</v>
      </c>
      <c r="U653" s="13">
        <v>14608.86</v>
      </c>
      <c r="V653" s="13">
        <v>0</v>
      </c>
      <c r="W653" s="13">
        <v>0</v>
      </c>
      <c r="X653" s="13">
        <v>26519301.43</v>
      </c>
      <c r="Y653" s="13">
        <v>225538.6</v>
      </c>
      <c r="Z653" s="13">
        <v>1300892.1100000001</v>
      </c>
      <c r="AA653" s="13">
        <v>4188294.36</v>
      </c>
      <c r="AB653" s="13">
        <v>303122.78000000003</v>
      </c>
      <c r="AC653" s="13">
        <v>0</v>
      </c>
      <c r="AD653" s="13">
        <v>0</v>
      </c>
      <c r="AE653" s="13">
        <v>374971.56</v>
      </c>
      <c r="AF653" s="13">
        <v>21878567.440000001</v>
      </c>
      <c r="AG653" s="13">
        <v>136960728.22999999</v>
      </c>
      <c r="AH653" s="13">
        <v>114614392.5</v>
      </c>
      <c r="AI653" s="13">
        <v>249865690.09</v>
      </c>
      <c r="AJ653" s="13">
        <v>245770849.31</v>
      </c>
      <c r="AK653" s="13">
        <v>0</v>
      </c>
      <c r="AL653" s="13">
        <v>43833186.74000001</v>
      </c>
      <c r="AM653" s="13">
        <v>1.4350759889841636</v>
      </c>
      <c r="AN653" s="13">
        <v>12688518.460000001</v>
      </c>
      <c r="AO653" s="13">
        <v>5105358.7699999996</v>
      </c>
      <c r="AP653" s="13">
        <v>145754947.41</v>
      </c>
      <c r="AQ653" s="13">
        <v>97527487.649999976</v>
      </c>
      <c r="AR653" s="367"/>
      <c r="AS653" s="19">
        <v>44594</v>
      </c>
      <c r="AT653" s="20" t="s">
        <v>1</v>
      </c>
      <c r="AU653" s="40" t="s">
        <v>292</v>
      </c>
      <c r="AV653" s="41">
        <v>2022</v>
      </c>
      <c r="AW653" s="266" t="s">
        <v>148</v>
      </c>
      <c r="AX653" s="380">
        <v>4.46</v>
      </c>
      <c r="AY653" s="380">
        <v>4.38</v>
      </c>
    </row>
    <row r="654" spans="1:51" x14ac:dyDescent="0.25">
      <c r="A654" s="64">
        <v>71</v>
      </c>
      <c r="B654" s="65" t="s">
        <v>83</v>
      </c>
      <c r="C654" s="13">
        <v>1404763.67</v>
      </c>
      <c r="D654" s="13">
        <v>5035184.5199999996</v>
      </c>
      <c r="E654" s="13">
        <v>9528438.9300000016</v>
      </c>
      <c r="F654" s="13">
        <v>101.38</v>
      </c>
      <c r="G654" s="13">
        <v>1711460.12</v>
      </c>
      <c r="H654" s="13">
        <v>-2673114.5499999998</v>
      </c>
      <c r="I654" s="13">
        <v>20105742.98</v>
      </c>
      <c r="J654" s="13">
        <v>1072579.23</v>
      </c>
      <c r="K654" s="13">
        <v>9830538.3200000003</v>
      </c>
      <c r="L654" s="13">
        <v>302099.40000000002</v>
      </c>
      <c r="M654" s="13">
        <v>0</v>
      </c>
      <c r="N654" s="13">
        <v>2520156.63</v>
      </c>
      <c r="O654" s="13">
        <v>-5469471.5099999998</v>
      </c>
      <c r="P654" s="13">
        <v>127489.15999999977</v>
      </c>
      <c r="Q654" s="13">
        <v>-4120144.31</v>
      </c>
      <c r="R654" s="13">
        <v>-3992655.1500000004</v>
      </c>
      <c r="S654" s="13">
        <v>1319540.5900000001</v>
      </c>
      <c r="T654" s="13">
        <v>0</v>
      </c>
      <c r="U654" s="13">
        <v>0</v>
      </c>
      <c r="V654" s="13">
        <v>0</v>
      </c>
      <c r="W654" s="13">
        <v>1481441.2</v>
      </c>
      <c r="X654" s="13">
        <v>67685.31</v>
      </c>
      <c r="Y654" s="13">
        <v>34925.35</v>
      </c>
      <c r="Z654" s="13">
        <v>0</v>
      </c>
      <c r="AA654" s="13">
        <v>182053.79</v>
      </c>
      <c r="AB654" s="13">
        <v>2964.39</v>
      </c>
      <c r="AC654" s="13">
        <v>0</v>
      </c>
      <c r="AD654" s="13">
        <v>0</v>
      </c>
      <c r="AE654" s="13">
        <v>0</v>
      </c>
      <c r="AF654" s="13">
        <v>9642.39</v>
      </c>
      <c r="AG654" s="13">
        <v>302099.39</v>
      </c>
      <c r="AH654" s="13">
        <v>12048595.560000001</v>
      </c>
      <c r="AI654" s="13">
        <v>12350061.289999999</v>
      </c>
      <c r="AJ654" s="13">
        <v>17819532.799999997</v>
      </c>
      <c r="AK654" s="13">
        <v>0</v>
      </c>
      <c r="AL654" s="13">
        <v>10275204.66</v>
      </c>
      <c r="AM654" s="13">
        <v>2.045233162775566</v>
      </c>
      <c r="AN654" s="13">
        <v>76.64</v>
      </c>
      <c r="AO654" s="13">
        <v>24.740000000000002</v>
      </c>
      <c r="AP654" s="13">
        <v>5474673.6299999999</v>
      </c>
      <c r="AQ654" s="13">
        <v>3635622.9600000009</v>
      </c>
      <c r="AR654" s="367"/>
      <c r="AS654" s="19">
        <v>44594</v>
      </c>
      <c r="AT654" s="20" t="s">
        <v>1</v>
      </c>
      <c r="AU654" s="40" t="s">
        <v>293</v>
      </c>
      <c r="AV654" s="41">
        <v>2022</v>
      </c>
      <c r="AW654" s="266" t="s">
        <v>161</v>
      </c>
      <c r="AX654" s="380">
        <v>4.46</v>
      </c>
      <c r="AY654" s="380">
        <v>4.38</v>
      </c>
    </row>
    <row r="655" spans="1:51" x14ac:dyDescent="0.25">
      <c r="A655" s="64">
        <v>91</v>
      </c>
      <c r="B655" s="65" t="s">
        <v>106</v>
      </c>
      <c r="C655" s="13">
        <v>937791.44</v>
      </c>
      <c r="D655" s="13">
        <v>1300</v>
      </c>
      <c r="E655" s="13">
        <v>766.93000000000006</v>
      </c>
      <c r="F655" s="13">
        <v>306</v>
      </c>
      <c r="G655" s="13">
        <v>1409111.45</v>
      </c>
      <c r="H655" s="13">
        <v>-1124424.03</v>
      </c>
      <c r="I655" s="13">
        <v>62988589.119999997</v>
      </c>
      <c r="J655" s="13">
        <v>12085456.93</v>
      </c>
      <c r="K655" s="13">
        <v>290940.88</v>
      </c>
      <c r="L655" s="13">
        <v>289727.61</v>
      </c>
      <c r="M655" s="13">
        <v>18735.39</v>
      </c>
      <c r="N655" s="13">
        <v>1628307.17</v>
      </c>
      <c r="O655" s="13">
        <v>-111020.35999999987</v>
      </c>
      <c r="P655" s="13">
        <v>-361905.65000000049</v>
      </c>
      <c r="Q655" s="13">
        <v>-137680.06999999983</v>
      </c>
      <c r="R655" s="13">
        <v>-499585.72000000032</v>
      </c>
      <c r="S655" s="13">
        <v>-624838.32000000007</v>
      </c>
      <c r="T655" s="13">
        <v>3765.21</v>
      </c>
      <c r="U655" s="13">
        <v>0</v>
      </c>
      <c r="V655" s="13">
        <v>0</v>
      </c>
      <c r="W655" s="13">
        <v>0</v>
      </c>
      <c r="X655" s="13">
        <v>147645.76000000001</v>
      </c>
      <c r="Y655" s="13">
        <v>10204.02</v>
      </c>
      <c r="Z655" s="13">
        <v>227886.33</v>
      </c>
      <c r="AA655" s="13">
        <v>0</v>
      </c>
      <c r="AB655" s="13">
        <v>506226.94</v>
      </c>
      <c r="AC655" s="13">
        <v>0</v>
      </c>
      <c r="AD655" s="13">
        <v>0</v>
      </c>
      <c r="AE655" s="13">
        <v>0</v>
      </c>
      <c r="AF655" s="13">
        <v>31932</v>
      </c>
      <c r="AG655" s="13">
        <v>308462.99999999994</v>
      </c>
      <c r="AH655" s="13">
        <v>1629074.1</v>
      </c>
      <c r="AI655" s="13">
        <v>1925715.09</v>
      </c>
      <c r="AJ655" s="13">
        <v>2036735.45</v>
      </c>
      <c r="AK655" s="13">
        <v>0</v>
      </c>
      <c r="AL655" s="13">
        <v>62697648.239999995</v>
      </c>
      <c r="AM655" s="13">
        <v>216.4996171043409</v>
      </c>
      <c r="AN655" s="13">
        <v>306</v>
      </c>
      <c r="AO655" s="13">
        <v>0</v>
      </c>
      <c r="AP655" s="13">
        <v>926492.61999999988</v>
      </c>
      <c r="AQ655" s="13">
        <v>-121019.17999999993</v>
      </c>
      <c r="AR655" s="367"/>
      <c r="AS655" s="19">
        <v>44594</v>
      </c>
      <c r="AT655" s="20" t="s">
        <v>1</v>
      </c>
      <c r="AU655" s="40" t="s">
        <v>293</v>
      </c>
      <c r="AV655" s="41">
        <v>2022</v>
      </c>
      <c r="AW655" s="266" t="s">
        <v>192</v>
      </c>
      <c r="AX655" s="380">
        <v>4.46</v>
      </c>
      <c r="AY655" s="380">
        <v>4.38</v>
      </c>
    </row>
    <row r="656" spans="1:51" x14ac:dyDescent="0.25">
      <c r="A656" s="64">
        <v>73</v>
      </c>
      <c r="B656" s="65" t="s">
        <v>84</v>
      </c>
      <c r="C656" s="13">
        <v>0</v>
      </c>
      <c r="D656" s="13">
        <v>0</v>
      </c>
      <c r="E656" s="13">
        <v>0</v>
      </c>
      <c r="F656" s="13">
        <v>0</v>
      </c>
      <c r="G656" s="13">
        <v>92635.02</v>
      </c>
      <c r="H656" s="13">
        <v>-35194.07</v>
      </c>
      <c r="I656" s="13">
        <v>21248.63</v>
      </c>
      <c r="J656" s="13">
        <v>5844.14</v>
      </c>
      <c r="K656" s="13">
        <v>0</v>
      </c>
      <c r="L656" s="13">
        <v>0</v>
      </c>
      <c r="M656" s="13">
        <v>0</v>
      </c>
      <c r="N656" s="13">
        <v>0.01</v>
      </c>
      <c r="O656" s="13">
        <v>0</v>
      </c>
      <c r="P656" s="13">
        <v>-92635.02</v>
      </c>
      <c r="Q656" s="13">
        <v>0</v>
      </c>
      <c r="R656" s="13">
        <v>-92635.02</v>
      </c>
      <c r="S656" s="13">
        <v>57440.950000000004</v>
      </c>
      <c r="T656" s="13">
        <v>0.19</v>
      </c>
      <c r="U656" s="13">
        <v>0</v>
      </c>
      <c r="V656" s="13">
        <v>0</v>
      </c>
      <c r="W656" s="13">
        <v>0</v>
      </c>
      <c r="X656" s="13">
        <v>67356.44</v>
      </c>
      <c r="Y656" s="13">
        <v>1890.51</v>
      </c>
      <c r="Z656" s="13">
        <v>41.08</v>
      </c>
      <c r="AA656" s="13">
        <v>46.9</v>
      </c>
      <c r="AB656" s="13">
        <v>1.91</v>
      </c>
      <c r="AC656" s="13">
        <v>0</v>
      </c>
      <c r="AD656" s="13">
        <v>0</v>
      </c>
      <c r="AE656" s="13">
        <v>0</v>
      </c>
      <c r="AF656" s="13">
        <v>7935.28</v>
      </c>
      <c r="AG656" s="13">
        <v>0</v>
      </c>
      <c r="AH656" s="13">
        <v>0.01</v>
      </c>
      <c r="AI656" s="13">
        <v>0.01</v>
      </c>
      <c r="AJ656" s="13">
        <v>0.01</v>
      </c>
      <c r="AK656" s="13">
        <v>0</v>
      </c>
      <c r="AL656" s="13">
        <v>21248.63</v>
      </c>
      <c r="AM656" s="13"/>
      <c r="AN656" s="13">
        <v>0</v>
      </c>
      <c r="AO656" s="13">
        <v>0</v>
      </c>
      <c r="AP656" s="13">
        <v>0</v>
      </c>
      <c r="AQ656" s="13">
        <v>0</v>
      </c>
      <c r="AR656" s="367"/>
      <c r="AS656" s="19">
        <v>44594</v>
      </c>
      <c r="AT656" s="20" t="s">
        <v>1</v>
      </c>
      <c r="AU656" s="40" t="s">
        <v>293</v>
      </c>
      <c r="AV656" s="41">
        <v>2022</v>
      </c>
      <c r="AW656" s="266" t="s">
        <v>190</v>
      </c>
      <c r="AX656" s="380">
        <v>4.46</v>
      </c>
      <c r="AY656" s="380">
        <v>4.38</v>
      </c>
    </row>
    <row r="657" spans="1:51" x14ac:dyDescent="0.25">
      <c r="A657" s="62">
        <v>46</v>
      </c>
      <c r="B657" s="63" t="s">
        <v>85</v>
      </c>
      <c r="C657" s="14">
        <v>656195.64</v>
      </c>
      <c r="D657" s="14">
        <v>130729.52</v>
      </c>
      <c r="E657" s="14">
        <v>441541</v>
      </c>
      <c r="F657" s="14">
        <v>102686.19</v>
      </c>
      <c r="G657" s="14">
        <v>313076.13</v>
      </c>
      <c r="H657" s="14">
        <v>6500.1</v>
      </c>
      <c r="I657" s="14">
        <v>43812088.159999996</v>
      </c>
      <c r="J657" s="14">
        <v>3901969.5</v>
      </c>
      <c r="K657" s="14">
        <v>2448866</v>
      </c>
      <c r="L657" s="14">
        <v>2007323.63</v>
      </c>
      <c r="M657" s="14">
        <v>54947</v>
      </c>
      <c r="N657" s="14">
        <v>840</v>
      </c>
      <c r="O657" s="14">
        <v>40355</v>
      </c>
      <c r="P657" s="14">
        <v>69348.799999999625</v>
      </c>
      <c r="Q657" s="14">
        <v>-16181.840000000004</v>
      </c>
      <c r="R657" s="14">
        <v>53166.959999999621</v>
      </c>
      <c r="S657" s="14">
        <v>-46666.860000000015</v>
      </c>
      <c r="T657" s="14">
        <v>250185.84</v>
      </c>
      <c r="U657" s="14">
        <v>0</v>
      </c>
      <c r="V657" s="14">
        <v>0</v>
      </c>
      <c r="W657" s="14">
        <v>0</v>
      </c>
      <c r="X657" s="14">
        <v>0</v>
      </c>
      <c r="Y657" s="14">
        <v>6389.31</v>
      </c>
      <c r="Z657" s="14">
        <v>1671.89</v>
      </c>
      <c r="AA657" s="14">
        <v>287711.94</v>
      </c>
      <c r="AB657" s="14">
        <v>1079.56</v>
      </c>
      <c r="AC657" s="14">
        <v>0</v>
      </c>
      <c r="AD657" s="14">
        <v>0</v>
      </c>
      <c r="AE657" s="14">
        <v>0</v>
      </c>
      <c r="AF657" s="14">
        <v>0</v>
      </c>
      <c r="AG657" s="14">
        <v>2062270.63</v>
      </c>
      <c r="AH657" s="14">
        <v>442381</v>
      </c>
      <c r="AI657" s="14">
        <v>2503339</v>
      </c>
      <c r="AJ657" s="14">
        <v>2462984</v>
      </c>
      <c r="AK657" s="14">
        <v>0</v>
      </c>
      <c r="AL657" s="14">
        <v>41363222.159999996</v>
      </c>
      <c r="AM657" s="14">
        <v>17.890765832021842</v>
      </c>
      <c r="AN657" s="14">
        <v>70254.27</v>
      </c>
      <c r="AO657" s="14">
        <v>32431.920000000002</v>
      </c>
      <c r="AP657" s="14">
        <v>694277.64000000013</v>
      </c>
      <c r="AQ657" s="14">
        <v>209166.52000000002</v>
      </c>
      <c r="AR657" s="368"/>
      <c r="AS657" s="19">
        <v>44594</v>
      </c>
      <c r="AT657" s="42" t="s">
        <v>1</v>
      </c>
      <c r="AU657" s="40" t="s">
        <v>292</v>
      </c>
      <c r="AV657" s="41">
        <v>2022</v>
      </c>
      <c r="AW657" s="266" t="s">
        <v>176</v>
      </c>
      <c r="AX657" s="380">
        <v>4.46</v>
      </c>
      <c r="AY657" s="380">
        <v>4.38</v>
      </c>
    </row>
    <row r="658" spans="1:51" x14ac:dyDescent="0.25">
      <c r="A658" s="64">
        <v>51</v>
      </c>
      <c r="B658" s="65" t="s">
        <v>86</v>
      </c>
      <c r="C658" s="13">
        <v>767875.25999999989</v>
      </c>
      <c r="D658" s="13">
        <v>105000.17</v>
      </c>
      <c r="E658" s="13">
        <v>3728854.9</v>
      </c>
      <c r="F658" s="13">
        <v>174636.25</v>
      </c>
      <c r="G658" s="13">
        <v>728068.84</v>
      </c>
      <c r="H658" s="13">
        <v>297464.2</v>
      </c>
      <c r="I658" s="13">
        <v>10007088.35</v>
      </c>
      <c r="J658" s="13">
        <v>23372286.75</v>
      </c>
      <c r="K658" s="13">
        <v>4891723.05</v>
      </c>
      <c r="L658" s="13">
        <v>1162868.1499999999</v>
      </c>
      <c r="M658" s="13">
        <v>17889.939999999999</v>
      </c>
      <c r="N658" s="13">
        <v>0</v>
      </c>
      <c r="O658" s="13">
        <v>1507484.0699999998</v>
      </c>
      <c r="P658" s="13">
        <v>-1747314.0699999998</v>
      </c>
      <c r="Q658" s="13">
        <v>-22548.030000000002</v>
      </c>
      <c r="R658" s="13">
        <v>-1769862.0999999999</v>
      </c>
      <c r="S658" s="13">
        <v>2067326.3299999998</v>
      </c>
      <c r="T658" s="13">
        <v>0</v>
      </c>
      <c r="U658" s="13">
        <v>0</v>
      </c>
      <c r="V658" s="13">
        <v>0</v>
      </c>
      <c r="W658" s="13">
        <v>0</v>
      </c>
      <c r="X658" s="13">
        <v>3119595.19</v>
      </c>
      <c r="Y658" s="13">
        <v>14088.12</v>
      </c>
      <c r="Z658" s="13">
        <v>19478.29</v>
      </c>
      <c r="AA658" s="13">
        <v>5040.22</v>
      </c>
      <c r="AB658" s="13">
        <v>1698.12</v>
      </c>
      <c r="AC658" s="13">
        <v>0</v>
      </c>
      <c r="AD658" s="13">
        <v>0</v>
      </c>
      <c r="AE658" s="13">
        <v>0</v>
      </c>
      <c r="AF658" s="13">
        <v>1011964.11</v>
      </c>
      <c r="AG658" s="13">
        <v>1180758.0900000001</v>
      </c>
      <c r="AH658" s="13">
        <v>3728854.9</v>
      </c>
      <c r="AI658" s="13">
        <v>4900170.75</v>
      </c>
      <c r="AJ658" s="13">
        <v>3392686.68</v>
      </c>
      <c r="AK658" s="13">
        <v>0</v>
      </c>
      <c r="AL658" s="13">
        <v>5115365.3</v>
      </c>
      <c r="AM658" s="13">
        <v>2.0457185019908271</v>
      </c>
      <c r="AN658" s="13">
        <v>93344.91</v>
      </c>
      <c r="AO658" s="13">
        <v>81291.34</v>
      </c>
      <c r="AP658" s="13">
        <v>718753.06</v>
      </c>
      <c r="AQ658" s="13">
        <v>1563362.0400000005</v>
      </c>
      <c r="AR658" s="367"/>
      <c r="AS658" s="19">
        <v>44594</v>
      </c>
      <c r="AT658" s="20" t="s">
        <v>1</v>
      </c>
      <c r="AU658" s="40" t="s">
        <v>292</v>
      </c>
      <c r="AV658" s="41">
        <v>2022</v>
      </c>
      <c r="AW658" s="266" t="s">
        <v>179</v>
      </c>
      <c r="AX658" s="380">
        <v>4.46</v>
      </c>
      <c r="AY658" s="380">
        <v>4.38</v>
      </c>
    </row>
    <row r="659" spans="1:51" x14ac:dyDescent="0.25">
      <c r="A659" s="64">
        <v>117</v>
      </c>
      <c r="B659" s="65" t="s">
        <v>87</v>
      </c>
      <c r="C659" s="13">
        <v>14025560.65</v>
      </c>
      <c r="D659" s="13">
        <v>11216272.110000001</v>
      </c>
      <c r="E659" s="13">
        <v>3061082.83</v>
      </c>
      <c r="F659" s="13">
        <v>1718420.96</v>
      </c>
      <c r="G659" s="13">
        <v>3692197.69</v>
      </c>
      <c r="H659" s="13">
        <v>44953.69</v>
      </c>
      <c r="I659" s="13">
        <v>27813767.969999999</v>
      </c>
      <c r="J659" s="13">
        <v>7384147.7300000004</v>
      </c>
      <c r="K659" s="13">
        <v>7208179.8799999999</v>
      </c>
      <c r="L659" s="13">
        <v>4147097.05</v>
      </c>
      <c r="M659" s="13">
        <v>48220731.859999999</v>
      </c>
      <c r="N659" s="13">
        <v>19336649.830000002</v>
      </c>
      <c r="O659" s="13">
        <v>-10388112.550000004</v>
      </c>
      <c r="P659" s="13">
        <v>7786782.4400000125</v>
      </c>
      <c r="Q659" s="13">
        <v>-5241938.7000000179</v>
      </c>
      <c r="R659" s="13">
        <v>2544843.7399999946</v>
      </c>
      <c r="S659" s="13">
        <v>-2499890.0499999998</v>
      </c>
      <c r="T659" s="13">
        <v>118194.71</v>
      </c>
      <c r="U659" s="13">
        <v>0</v>
      </c>
      <c r="V659" s="13">
        <v>0</v>
      </c>
      <c r="W659" s="13">
        <v>265.07</v>
      </c>
      <c r="X659" s="13">
        <v>2156687.89</v>
      </c>
      <c r="Y659" s="13">
        <v>32190.57</v>
      </c>
      <c r="Z659" s="13">
        <v>381065.57</v>
      </c>
      <c r="AA659" s="13">
        <v>3668536.16</v>
      </c>
      <c r="AB659" s="13">
        <v>102331.56</v>
      </c>
      <c r="AC659" s="13">
        <v>0</v>
      </c>
      <c r="AD659" s="13">
        <v>0</v>
      </c>
      <c r="AE659" s="13">
        <v>0</v>
      </c>
      <c r="AF659" s="13">
        <v>590913.86</v>
      </c>
      <c r="AG659" s="13">
        <v>52367828.910000004</v>
      </c>
      <c r="AH659" s="13">
        <v>22397732.66</v>
      </c>
      <c r="AI659" s="13">
        <v>74748028.400000006</v>
      </c>
      <c r="AJ659" s="13">
        <v>85178688.270000011</v>
      </c>
      <c r="AK659" s="13">
        <v>42547.32</v>
      </c>
      <c r="AL659" s="13">
        <v>20605588.09</v>
      </c>
      <c r="AM659" s="13">
        <v>3.8586395502105586</v>
      </c>
      <c r="AN659" s="13">
        <v>1574612.99</v>
      </c>
      <c r="AO659" s="13">
        <v>143807.97</v>
      </c>
      <c r="AP659" s="13">
        <v>22979834.319999985</v>
      </c>
      <c r="AQ659" s="13">
        <v>9782433.2300000004</v>
      </c>
      <c r="AR659" s="367"/>
      <c r="AS659" s="19">
        <v>44594</v>
      </c>
      <c r="AT659" s="20" t="s">
        <v>1</v>
      </c>
      <c r="AU659" s="40" t="s">
        <v>292</v>
      </c>
      <c r="AV659" s="41">
        <v>2022</v>
      </c>
      <c r="AW659" s="266" t="s">
        <v>155</v>
      </c>
      <c r="AX659" s="380">
        <v>4.46</v>
      </c>
      <c r="AY659" s="380">
        <v>4.38</v>
      </c>
    </row>
    <row r="660" spans="1:51" x14ac:dyDescent="0.25">
      <c r="A660" s="64">
        <v>78</v>
      </c>
      <c r="B660" s="65" t="s">
        <v>88</v>
      </c>
      <c r="C660" s="13">
        <v>86742.34</v>
      </c>
      <c r="D660" s="13">
        <v>0</v>
      </c>
      <c r="E660" s="13">
        <v>236.97</v>
      </c>
      <c r="F660" s="13">
        <v>14054.47</v>
      </c>
      <c r="G660" s="13">
        <v>96951.05</v>
      </c>
      <c r="H660" s="13">
        <v>-68786.09</v>
      </c>
      <c r="I660" s="13">
        <v>9088720.4299999997</v>
      </c>
      <c r="J660" s="13">
        <v>1374948.16</v>
      </c>
      <c r="K660" s="13">
        <v>24431.62</v>
      </c>
      <c r="L660" s="13">
        <v>24194.649999999998</v>
      </c>
      <c r="M660" s="13">
        <v>170942.12</v>
      </c>
      <c r="N660" s="13">
        <v>0.2</v>
      </c>
      <c r="O660" s="13">
        <v>-6063.7499999999709</v>
      </c>
      <c r="P660" s="13">
        <v>-18199.430000000051</v>
      </c>
      <c r="Q660" s="13">
        <v>-42575.02999999997</v>
      </c>
      <c r="R660" s="13">
        <v>-60774.460000000021</v>
      </c>
      <c r="S660" s="13">
        <v>-8011.65</v>
      </c>
      <c r="T660" s="13">
        <v>3418.64</v>
      </c>
      <c r="U660" s="13">
        <v>0</v>
      </c>
      <c r="V660" s="13">
        <v>0</v>
      </c>
      <c r="W660" s="13">
        <v>0</v>
      </c>
      <c r="X660" s="13">
        <v>1751.61</v>
      </c>
      <c r="Y660" s="13">
        <v>1870.03</v>
      </c>
      <c r="Z660" s="13">
        <v>1642.61</v>
      </c>
      <c r="AA660" s="13">
        <v>0</v>
      </c>
      <c r="AB660" s="13">
        <v>4.3600000000000003</v>
      </c>
      <c r="AC660" s="13">
        <v>0</v>
      </c>
      <c r="AD660" s="13">
        <v>0</v>
      </c>
      <c r="AE660" s="13">
        <v>0</v>
      </c>
      <c r="AF660" s="13">
        <v>9664.9</v>
      </c>
      <c r="AG660" s="13">
        <v>195136.77</v>
      </c>
      <c r="AH660" s="13">
        <v>237.17000000000002</v>
      </c>
      <c r="AI660" s="13">
        <v>195335.23</v>
      </c>
      <c r="AJ660" s="13">
        <v>201398.97999999998</v>
      </c>
      <c r="AK660" s="13">
        <v>0</v>
      </c>
      <c r="AL660" s="13">
        <v>9064288.8100000005</v>
      </c>
      <c r="AM660" s="13">
        <v>372.00645843378379</v>
      </c>
      <c r="AN660" s="13">
        <v>10572.970000000001</v>
      </c>
      <c r="AO660" s="13">
        <v>3481.5</v>
      </c>
      <c r="AP660" s="13">
        <v>92794.770000000048</v>
      </c>
      <c r="AQ660" s="13">
        <v>-11.320000000000022</v>
      </c>
      <c r="AR660" s="367"/>
      <c r="AS660" s="19">
        <v>44594</v>
      </c>
      <c r="AT660" s="20" t="s">
        <v>1</v>
      </c>
      <c r="AU660" s="40" t="s">
        <v>293</v>
      </c>
      <c r="AV660" s="41">
        <v>2022</v>
      </c>
      <c r="AW660" s="266" t="s">
        <v>185</v>
      </c>
      <c r="AX660" s="380">
        <v>4.46</v>
      </c>
      <c r="AY660" s="380">
        <v>4.38</v>
      </c>
    </row>
    <row r="661" spans="1:51" x14ac:dyDescent="0.25">
      <c r="A661" s="64">
        <v>80</v>
      </c>
      <c r="B661" s="65" t="s">
        <v>89</v>
      </c>
      <c r="C661" s="13">
        <v>40628100.289999999</v>
      </c>
      <c r="D661" s="13">
        <v>36402468.609999999</v>
      </c>
      <c r="E661" s="13">
        <v>5230653.58</v>
      </c>
      <c r="F661" s="13">
        <v>3649752.76</v>
      </c>
      <c r="G661" s="13">
        <v>12489482.060000001</v>
      </c>
      <c r="H661" s="13">
        <v>51166.39</v>
      </c>
      <c r="I661" s="13">
        <v>104895531.51000001</v>
      </c>
      <c r="J661" s="13">
        <v>30792489.07</v>
      </c>
      <c r="K661" s="13">
        <v>13464851.18</v>
      </c>
      <c r="L661" s="13">
        <v>8234197.6000000006</v>
      </c>
      <c r="M661" s="13">
        <v>36108124.600000001</v>
      </c>
      <c r="N661" s="13">
        <v>317361675.96000004</v>
      </c>
      <c r="O661" s="13">
        <v>-28401914.280000031</v>
      </c>
      <c r="P661" s="13">
        <v>16488311.140000019</v>
      </c>
      <c r="Q661" s="13">
        <v>-19684918.059999943</v>
      </c>
      <c r="R661" s="13">
        <v>-3196606.9199999236</v>
      </c>
      <c r="S661" s="13">
        <v>3247773.290000001</v>
      </c>
      <c r="T661" s="13">
        <v>62.68</v>
      </c>
      <c r="U661" s="13">
        <v>0</v>
      </c>
      <c r="V661" s="13">
        <v>0</v>
      </c>
      <c r="W661" s="13">
        <v>294417.58</v>
      </c>
      <c r="X661" s="13">
        <v>13894466.82</v>
      </c>
      <c r="Y661" s="13">
        <v>177337.60000000001</v>
      </c>
      <c r="Z661" s="13">
        <v>778981.73</v>
      </c>
      <c r="AA661" s="13">
        <v>3070429.15</v>
      </c>
      <c r="AB661" s="13">
        <v>663286.05000000005</v>
      </c>
      <c r="AC661" s="13">
        <v>0</v>
      </c>
      <c r="AD661" s="13">
        <v>0</v>
      </c>
      <c r="AE661" s="13">
        <v>0</v>
      </c>
      <c r="AF661" s="13">
        <v>6251139.2599999998</v>
      </c>
      <c r="AG661" s="13">
        <v>44342322.200000003</v>
      </c>
      <c r="AH661" s="13">
        <v>322592329.53999996</v>
      </c>
      <c r="AI661" s="13">
        <v>366916946.09999996</v>
      </c>
      <c r="AJ661" s="13">
        <v>395318860.38</v>
      </c>
      <c r="AK661" s="13">
        <v>0</v>
      </c>
      <c r="AL661" s="13">
        <v>91430680.330000013</v>
      </c>
      <c r="AM661" s="13">
        <v>7.7903223814167699</v>
      </c>
      <c r="AN661" s="13">
        <v>3177360.4399999995</v>
      </c>
      <c r="AO661" s="13">
        <v>472392.31999999995</v>
      </c>
      <c r="AP661" s="13">
        <v>40696044.469999984</v>
      </c>
      <c r="AQ661" s="13">
        <v>8068498.5099999905</v>
      </c>
      <c r="AR661" s="367"/>
      <c r="AS661" s="19">
        <v>44594</v>
      </c>
      <c r="AT661" s="20" t="s">
        <v>1</v>
      </c>
      <c r="AU661" s="40" t="s">
        <v>292</v>
      </c>
      <c r="AV661" s="41">
        <v>2022</v>
      </c>
      <c r="AW661" s="266" t="s">
        <v>288</v>
      </c>
      <c r="AX661" s="380">
        <v>4.46</v>
      </c>
      <c r="AY661" s="380">
        <v>4.38</v>
      </c>
    </row>
    <row r="662" spans="1:51" x14ac:dyDescent="0.25">
      <c r="A662" s="64">
        <v>2</v>
      </c>
      <c r="B662" s="65" t="s">
        <v>90</v>
      </c>
      <c r="C662" s="13">
        <v>1210443.43</v>
      </c>
      <c r="D662" s="13">
        <v>32826.730000000003</v>
      </c>
      <c r="E662" s="13">
        <v>0.01</v>
      </c>
      <c r="F662" s="13">
        <v>0</v>
      </c>
      <c r="G662" s="13">
        <v>1857741.41</v>
      </c>
      <c r="H662" s="13">
        <v>123537.13</v>
      </c>
      <c r="I662" s="13">
        <v>7073101.0099999998</v>
      </c>
      <c r="J662" s="13">
        <v>4424304.95</v>
      </c>
      <c r="K662" s="13">
        <v>701929.93</v>
      </c>
      <c r="L662" s="13">
        <v>701929.92</v>
      </c>
      <c r="M662" s="13">
        <v>0</v>
      </c>
      <c r="N662" s="13">
        <v>0</v>
      </c>
      <c r="O662" s="13">
        <v>-358826.66999999993</v>
      </c>
      <c r="P662" s="13">
        <v>-321298.03999999998</v>
      </c>
      <c r="Q662" s="13">
        <v>-30269.7</v>
      </c>
      <c r="R662" s="13">
        <v>-351567.74</v>
      </c>
      <c r="S662" s="13">
        <v>475104.87</v>
      </c>
      <c r="T662" s="13">
        <v>0</v>
      </c>
      <c r="U662" s="13">
        <v>0</v>
      </c>
      <c r="V662" s="13">
        <v>0</v>
      </c>
      <c r="W662" s="13">
        <v>614804.78</v>
      </c>
      <c r="X662" s="13">
        <v>0</v>
      </c>
      <c r="Y662" s="13">
        <v>37215.4</v>
      </c>
      <c r="Z662" s="13">
        <v>3631.03</v>
      </c>
      <c r="AA662" s="13">
        <v>98853.48</v>
      </c>
      <c r="AB662" s="13">
        <v>0</v>
      </c>
      <c r="AC662" s="13">
        <v>0</v>
      </c>
      <c r="AD662" s="13">
        <v>0</v>
      </c>
      <c r="AE662" s="13">
        <v>0</v>
      </c>
      <c r="AF662" s="13">
        <v>0</v>
      </c>
      <c r="AG662" s="13">
        <v>701929.92</v>
      </c>
      <c r="AH662" s="13">
        <v>0.01</v>
      </c>
      <c r="AI662" s="13">
        <v>701872.03</v>
      </c>
      <c r="AJ662" s="13">
        <v>1060698.7</v>
      </c>
      <c r="AK662" s="13">
        <v>0</v>
      </c>
      <c r="AL662" s="13">
        <v>6371171.0800000001</v>
      </c>
      <c r="AM662" s="13">
        <v>10.076648263167806</v>
      </c>
      <c r="AN662" s="13">
        <v>0</v>
      </c>
      <c r="AO662" s="13">
        <v>0</v>
      </c>
      <c r="AP662" s="13">
        <v>1569270.0999999999</v>
      </c>
      <c r="AQ662" s="13">
        <v>32826.730000000003</v>
      </c>
      <c r="AR662" s="367"/>
      <c r="AS662" s="19">
        <v>44594</v>
      </c>
      <c r="AT662" s="20" t="s">
        <v>1</v>
      </c>
      <c r="AU662" s="40" t="s">
        <v>292</v>
      </c>
      <c r="AV662" s="41">
        <v>2022</v>
      </c>
      <c r="AW662" s="266" t="s">
        <v>168</v>
      </c>
      <c r="AX662" s="380">
        <v>4.46</v>
      </c>
      <c r="AY662" s="380">
        <v>4.38</v>
      </c>
    </row>
    <row r="663" spans="1:51" x14ac:dyDescent="0.25">
      <c r="A663" s="64">
        <v>115</v>
      </c>
      <c r="B663" s="65" t="s">
        <v>290</v>
      </c>
      <c r="C663" s="13">
        <v>182.37</v>
      </c>
      <c r="D663" s="13">
        <v>0</v>
      </c>
      <c r="E663" s="13">
        <v>0.01</v>
      </c>
      <c r="F663" s="13">
        <v>0</v>
      </c>
      <c r="G663" s="13">
        <v>47776.06</v>
      </c>
      <c r="H663" s="13">
        <v>-79788.179999999993</v>
      </c>
      <c r="I663" s="13">
        <v>1017560.84</v>
      </c>
      <c r="J663" s="13">
        <v>641028.77</v>
      </c>
      <c r="K663" s="13">
        <v>409.77</v>
      </c>
      <c r="L663" s="13">
        <v>409.76</v>
      </c>
      <c r="M663" s="13">
        <v>0</v>
      </c>
      <c r="N663" s="13">
        <v>0</v>
      </c>
      <c r="O663" s="13">
        <v>99.009999999999991</v>
      </c>
      <c r="P663" s="13">
        <v>-47692.7</v>
      </c>
      <c r="Q663" s="13">
        <v>0</v>
      </c>
      <c r="R663" s="13">
        <v>-47692.7</v>
      </c>
      <c r="S663" s="13">
        <v>-32095.48</v>
      </c>
      <c r="T663" s="13">
        <v>35.380000000000003</v>
      </c>
      <c r="U663" s="13">
        <v>0</v>
      </c>
      <c r="V663" s="13">
        <v>0</v>
      </c>
      <c r="W663" s="13">
        <v>0</v>
      </c>
      <c r="X663" s="13">
        <v>0.01</v>
      </c>
      <c r="Y663" s="13">
        <v>975.01</v>
      </c>
      <c r="Z663" s="13">
        <v>767.35</v>
      </c>
      <c r="AA663" s="13">
        <v>0</v>
      </c>
      <c r="AB663" s="13">
        <v>72.64</v>
      </c>
      <c r="AC663" s="13">
        <v>0</v>
      </c>
      <c r="AD663" s="13">
        <v>0</v>
      </c>
      <c r="AE663" s="13">
        <v>527.79999999999995</v>
      </c>
      <c r="AF663" s="13">
        <v>29788.07</v>
      </c>
      <c r="AG663" s="13">
        <v>409.76</v>
      </c>
      <c r="AH663" s="13">
        <v>0.01</v>
      </c>
      <c r="AI663" s="13">
        <v>387.76</v>
      </c>
      <c r="AJ663" s="13">
        <v>288.75</v>
      </c>
      <c r="AK663" s="13">
        <v>0</v>
      </c>
      <c r="AL663" s="13">
        <v>1017151.07</v>
      </c>
      <c r="AM663" s="13">
        <v>2483.2487492983869</v>
      </c>
      <c r="AN663" s="13">
        <v>0</v>
      </c>
      <c r="AO663" s="13">
        <v>0</v>
      </c>
      <c r="AP663" s="13">
        <v>83.37</v>
      </c>
      <c r="AQ663" s="13">
        <v>0.01</v>
      </c>
      <c r="AR663" s="367"/>
      <c r="AS663" s="19">
        <v>44594</v>
      </c>
      <c r="AT663" s="20" t="s">
        <v>1</v>
      </c>
      <c r="AU663" s="40" t="s">
        <v>293</v>
      </c>
      <c r="AV663" s="41">
        <v>2022</v>
      </c>
      <c r="AW663" s="266" t="s">
        <v>291</v>
      </c>
      <c r="AX663" s="380">
        <v>4.46</v>
      </c>
      <c r="AY663" s="380">
        <v>4.38</v>
      </c>
    </row>
    <row r="664" spans="1:51" x14ac:dyDescent="0.25">
      <c r="A664" s="64">
        <v>106</v>
      </c>
      <c r="B664" s="65" t="s">
        <v>92</v>
      </c>
      <c r="C664" s="13">
        <v>886635.36</v>
      </c>
      <c r="D664" s="13">
        <v>11756</v>
      </c>
      <c r="E664" s="13">
        <v>10429.36</v>
      </c>
      <c r="F664" s="13">
        <v>143448.84</v>
      </c>
      <c r="G664" s="13">
        <v>292207.42</v>
      </c>
      <c r="H664" s="13">
        <v>801.69</v>
      </c>
      <c r="I664" s="13">
        <v>17361603.530000001</v>
      </c>
      <c r="J664" s="13">
        <v>7641.66</v>
      </c>
      <c r="K664" s="13">
        <v>810484.07</v>
      </c>
      <c r="L664" s="13">
        <v>811284.91999999993</v>
      </c>
      <c r="M664" s="13">
        <v>1393683.56</v>
      </c>
      <c r="N664" s="13">
        <v>0</v>
      </c>
      <c r="O664" s="13">
        <v>217154.69999999949</v>
      </c>
      <c r="P664" s="13">
        <v>222068.40000000031</v>
      </c>
      <c r="Q664" s="13">
        <v>-239239.94999999995</v>
      </c>
      <c r="R664" s="13">
        <v>-17171.549999999639</v>
      </c>
      <c r="S664" s="13">
        <v>17973.239999999991</v>
      </c>
      <c r="T664" s="13">
        <v>1.27</v>
      </c>
      <c r="U664" s="13">
        <v>0</v>
      </c>
      <c r="V664" s="13">
        <v>0</v>
      </c>
      <c r="W664" s="13">
        <v>0</v>
      </c>
      <c r="X664" s="13">
        <v>87977.21</v>
      </c>
      <c r="Y664" s="13">
        <v>5517.05</v>
      </c>
      <c r="Z664" s="13">
        <v>7992.95</v>
      </c>
      <c r="AA664" s="13">
        <v>800.07</v>
      </c>
      <c r="AB664" s="13">
        <v>5509.62</v>
      </c>
      <c r="AC664" s="13">
        <v>0</v>
      </c>
      <c r="AD664" s="13">
        <v>0</v>
      </c>
      <c r="AE664" s="13">
        <v>0</v>
      </c>
      <c r="AF664" s="13">
        <v>50185.55</v>
      </c>
      <c r="AG664" s="13">
        <v>2193738.27</v>
      </c>
      <c r="AH664" s="13">
        <v>10429.36</v>
      </c>
      <c r="AI664" s="13">
        <v>2203562.1799999997</v>
      </c>
      <c r="AJ664" s="13">
        <v>1986407.48</v>
      </c>
      <c r="AK664" s="13">
        <v>0</v>
      </c>
      <c r="AL664" s="13">
        <v>16551119.460000001</v>
      </c>
      <c r="AM664" s="13">
        <v>21.421276706894439</v>
      </c>
      <c r="AN664" s="13">
        <v>130537.55</v>
      </c>
      <c r="AO664" s="13">
        <v>12911.29</v>
      </c>
      <c r="AP664" s="13">
        <v>671703.08999999985</v>
      </c>
      <c r="AQ664" s="13">
        <v>13978.429999999997</v>
      </c>
      <c r="AR664" s="367"/>
      <c r="AS664" s="19">
        <v>44594</v>
      </c>
      <c r="AT664" s="20" t="s">
        <v>1</v>
      </c>
      <c r="AU664" s="40" t="s">
        <v>292</v>
      </c>
      <c r="AV664" s="41">
        <v>2022</v>
      </c>
      <c r="AW664" s="266" t="s">
        <v>172</v>
      </c>
      <c r="AX664" s="380">
        <v>4.46</v>
      </c>
      <c r="AY664" s="380">
        <v>4.38</v>
      </c>
    </row>
    <row r="665" spans="1:51" x14ac:dyDescent="0.25">
      <c r="A665" s="64">
        <v>118</v>
      </c>
      <c r="B665" s="65" t="s">
        <v>93</v>
      </c>
      <c r="C665" s="13">
        <v>3581090.04</v>
      </c>
      <c r="D665" s="13">
        <v>1825515.28</v>
      </c>
      <c r="E665" s="13">
        <v>3243080.8899999997</v>
      </c>
      <c r="F665" s="13">
        <v>227057.49</v>
      </c>
      <c r="G665" s="13">
        <v>1243996.75</v>
      </c>
      <c r="H665" s="13">
        <v>46244.800000000003</v>
      </c>
      <c r="I665" s="13">
        <v>28047153.420000002</v>
      </c>
      <c r="J665" s="13">
        <v>399512.49</v>
      </c>
      <c r="K665" s="13">
        <v>5936634.6799999997</v>
      </c>
      <c r="L665" s="13">
        <v>2693553.79</v>
      </c>
      <c r="M665" s="13">
        <v>1036345.94</v>
      </c>
      <c r="N665" s="13">
        <v>5955613.3500000006</v>
      </c>
      <c r="O665" s="13">
        <v>-483802.55999999918</v>
      </c>
      <c r="P665" s="13">
        <v>768323.07999999891</v>
      </c>
      <c r="Q665" s="13">
        <v>-837546.89000000013</v>
      </c>
      <c r="R665" s="13">
        <v>-69223.81000000122</v>
      </c>
      <c r="S665" s="13">
        <v>115468.62</v>
      </c>
      <c r="T665" s="13">
        <v>471.99</v>
      </c>
      <c r="U665" s="13">
        <v>0</v>
      </c>
      <c r="V665" s="13">
        <v>0</v>
      </c>
      <c r="W665" s="13">
        <v>91779.76</v>
      </c>
      <c r="X665" s="13">
        <v>300262.67</v>
      </c>
      <c r="Y665" s="13">
        <v>19748.46</v>
      </c>
      <c r="Z665" s="13">
        <v>39601.14</v>
      </c>
      <c r="AA665" s="13">
        <v>214418.28</v>
      </c>
      <c r="AB665" s="13">
        <v>3122.65</v>
      </c>
      <c r="AC665" s="13">
        <v>0</v>
      </c>
      <c r="AD665" s="13">
        <v>0</v>
      </c>
      <c r="AE665" s="13">
        <v>0</v>
      </c>
      <c r="AF665" s="13">
        <v>155.27000000000001</v>
      </c>
      <c r="AG665" s="13">
        <v>3729899.73</v>
      </c>
      <c r="AH665" s="13">
        <v>9198694.2400000002</v>
      </c>
      <c r="AI665" s="13">
        <v>12885272.5</v>
      </c>
      <c r="AJ665" s="13">
        <v>13369075.059999999</v>
      </c>
      <c r="AK665" s="13">
        <v>0</v>
      </c>
      <c r="AL665" s="13">
        <v>22110518.740000002</v>
      </c>
      <c r="AM665" s="13">
        <v>4.724419630281175</v>
      </c>
      <c r="AN665" s="13">
        <v>152375.87</v>
      </c>
      <c r="AO665" s="13">
        <v>74681.62</v>
      </c>
      <c r="AP665" s="13">
        <v>5153612.9500000011</v>
      </c>
      <c r="AQ665" s="13">
        <v>2914235.629999999</v>
      </c>
      <c r="AR665" s="367"/>
      <c r="AS665" s="19">
        <v>44594</v>
      </c>
      <c r="AT665" s="20" t="s">
        <v>1</v>
      </c>
      <c r="AU665" s="40" t="s">
        <v>292</v>
      </c>
      <c r="AV665" s="41">
        <v>2022</v>
      </c>
      <c r="AW665" s="266" t="s">
        <v>162</v>
      </c>
      <c r="AX665" s="380">
        <v>4.46</v>
      </c>
      <c r="AY665" s="380">
        <v>4.38</v>
      </c>
    </row>
    <row r="666" spans="1:51" x14ac:dyDescent="0.25">
      <c r="A666" s="64">
        <v>29</v>
      </c>
      <c r="B666" s="65" t="s">
        <v>94</v>
      </c>
      <c r="C666" s="13">
        <v>8893227.8200000022</v>
      </c>
      <c r="D666" s="13">
        <v>342318.16</v>
      </c>
      <c r="E666" s="13">
        <v>209986.43000000002</v>
      </c>
      <c r="F666" s="13">
        <v>888580.52</v>
      </c>
      <c r="G666" s="13">
        <v>1248297.82</v>
      </c>
      <c r="H666" s="13">
        <v>-220454.32</v>
      </c>
      <c r="I666" s="13">
        <v>11101160.789999999</v>
      </c>
      <c r="J666" s="13">
        <v>19686845.699999999</v>
      </c>
      <c r="K666" s="13">
        <v>3883873.91</v>
      </c>
      <c r="L666" s="13">
        <v>3673887.4800000004</v>
      </c>
      <c r="M666" s="13">
        <v>6318721.8600000003</v>
      </c>
      <c r="N666" s="13">
        <v>215491.38999999998</v>
      </c>
      <c r="O666" s="13">
        <v>3264215.9200000009</v>
      </c>
      <c r="P666" s="13">
        <v>3149815.4</v>
      </c>
      <c r="Q666" s="13">
        <v>-3483589.0399999986</v>
      </c>
      <c r="R666" s="13">
        <v>-333773.63999999873</v>
      </c>
      <c r="S666" s="13">
        <v>113319.31999999995</v>
      </c>
      <c r="T666" s="13">
        <v>351595.8</v>
      </c>
      <c r="U666" s="13">
        <v>0</v>
      </c>
      <c r="V666" s="13">
        <v>0</v>
      </c>
      <c r="W666" s="13">
        <v>1473.72</v>
      </c>
      <c r="X666" s="13">
        <v>309235.86</v>
      </c>
      <c r="Y666" s="13">
        <v>25194.59</v>
      </c>
      <c r="Z666" s="13">
        <v>39419.339999999997</v>
      </c>
      <c r="AA666" s="13">
        <v>10630.4</v>
      </c>
      <c r="AB666" s="13">
        <v>22082.48</v>
      </c>
      <c r="AC666" s="13">
        <v>0</v>
      </c>
      <c r="AD666" s="13">
        <v>0</v>
      </c>
      <c r="AE666" s="13">
        <v>0</v>
      </c>
      <c r="AF666" s="13">
        <v>451659.25</v>
      </c>
      <c r="AG666" s="13">
        <v>9992609.3399999999</v>
      </c>
      <c r="AH666" s="13">
        <v>425477.82</v>
      </c>
      <c r="AI666" s="13">
        <v>10207849.540000001</v>
      </c>
      <c r="AJ666" s="13">
        <v>6943633.6200000001</v>
      </c>
      <c r="AK666" s="13">
        <v>0</v>
      </c>
      <c r="AL666" s="13">
        <v>7217286.879999999</v>
      </c>
      <c r="AM666" s="13">
        <v>2.8582701311227683</v>
      </c>
      <c r="AN666" s="13">
        <v>660733.59</v>
      </c>
      <c r="AO666" s="13">
        <v>227846.93</v>
      </c>
      <c r="AP666" s="13">
        <v>5555545.7400000021</v>
      </c>
      <c r="AQ666" s="13">
        <v>268852</v>
      </c>
      <c r="AR666" s="367"/>
      <c r="AS666" s="19">
        <v>44594</v>
      </c>
      <c r="AT666" s="20" t="s">
        <v>1</v>
      </c>
      <c r="AU666" s="40" t="s">
        <v>293</v>
      </c>
      <c r="AV666" s="41">
        <v>2022</v>
      </c>
      <c r="AW666" s="266" t="s">
        <v>156</v>
      </c>
      <c r="AX666" s="380">
        <v>4.46</v>
      </c>
      <c r="AY666" s="380">
        <v>4.38</v>
      </c>
    </row>
    <row r="667" spans="1:51" x14ac:dyDescent="0.25">
      <c r="A667" s="64">
        <v>122</v>
      </c>
      <c r="B667" s="59" t="s">
        <v>69</v>
      </c>
      <c r="C667" s="13">
        <v>485145.81</v>
      </c>
      <c r="D667" s="13">
        <v>0</v>
      </c>
      <c r="E667" s="13">
        <v>0</v>
      </c>
      <c r="F667" s="13">
        <v>2998.5</v>
      </c>
      <c r="G667" s="13">
        <v>92600.69</v>
      </c>
      <c r="H667" s="13">
        <v>-379244.61</v>
      </c>
      <c r="I667" s="13">
        <v>753808.82</v>
      </c>
      <c r="J667" s="13">
        <v>1155099.83</v>
      </c>
      <c r="K667" s="13">
        <v>442711.25</v>
      </c>
      <c r="L667" s="13">
        <v>422343.01</v>
      </c>
      <c r="M667" s="13">
        <v>84493.48</v>
      </c>
      <c r="N667" s="13">
        <v>0</v>
      </c>
      <c r="O667" s="13">
        <v>352152.22</v>
      </c>
      <c r="P667" s="13">
        <v>37394.399999999965</v>
      </c>
      <c r="Q667" s="13">
        <v>-355748.7200000002</v>
      </c>
      <c r="R667" s="13">
        <v>-318354.32000000024</v>
      </c>
      <c r="S667" s="13">
        <v>-60890.29</v>
      </c>
      <c r="T667" s="13">
        <v>0</v>
      </c>
      <c r="U667" s="13">
        <v>0</v>
      </c>
      <c r="V667" s="13">
        <v>0</v>
      </c>
      <c r="W667" s="13">
        <v>0</v>
      </c>
      <c r="X667" s="13">
        <v>0.71</v>
      </c>
      <c r="Y667" s="13">
        <v>1549.21</v>
      </c>
      <c r="Z667" s="13">
        <v>1897.99</v>
      </c>
      <c r="AA667" s="13">
        <v>0</v>
      </c>
      <c r="AB667" s="13">
        <v>495.62</v>
      </c>
      <c r="AC667" s="13">
        <v>0</v>
      </c>
      <c r="AD667" s="13">
        <v>0</v>
      </c>
      <c r="AE667" s="13">
        <v>0</v>
      </c>
      <c r="AF667" s="13">
        <v>56948.18</v>
      </c>
      <c r="AG667" s="13">
        <v>506836.49</v>
      </c>
      <c r="AH667" s="13">
        <v>0</v>
      </c>
      <c r="AI667" s="13">
        <v>506836.25</v>
      </c>
      <c r="AJ667" s="13">
        <v>154684.03</v>
      </c>
      <c r="AK667" s="13">
        <v>0</v>
      </c>
      <c r="AL667" s="13">
        <v>311097.56999999995</v>
      </c>
      <c r="AM667" s="13">
        <v>1.7027098814407811</v>
      </c>
      <c r="AN667" s="13">
        <v>2398.8000000000002</v>
      </c>
      <c r="AO667" s="13">
        <v>599.70000000000005</v>
      </c>
      <c r="AP667" s="13">
        <v>132993.58999999997</v>
      </c>
      <c r="AQ667" s="13">
        <v>0</v>
      </c>
      <c r="AR667" s="367"/>
      <c r="AS667" s="19">
        <v>44594</v>
      </c>
      <c r="AT667" s="20" t="s">
        <v>1</v>
      </c>
      <c r="AU667" s="40" t="s">
        <v>293</v>
      </c>
      <c r="AV667" s="41">
        <v>2022</v>
      </c>
      <c r="AW667" s="266" t="s">
        <v>267</v>
      </c>
      <c r="AX667" s="380">
        <v>4.46</v>
      </c>
      <c r="AY667" s="380">
        <v>4.38</v>
      </c>
    </row>
    <row r="668" spans="1:51" x14ac:dyDescent="0.25">
      <c r="A668" s="64">
        <v>111</v>
      </c>
      <c r="B668" s="65" t="s">
        <v>95</v>
      </c>
      <c r="C668" s="13">
        <v>466800.8</v>
      </c>
      <c r="D668" s="13">
        <v>18818.07</v>
      </c>
      <c r="E668" s="13">
        <v>476488.43</v>
      </c>
      <c r="F668" s="13">
        <v>63862.409999999996</v>
      </c>
      <c r="G668" s="13">
        <v>271928.46000000002</v>
      </c>
      <c r="H668" s="13">
        <v>27399.06</v>
      </c>
      <c r="I668" s="13">
        <v>5451152.9500000002</v>
      </c>
      <c r="J668" s="13">
        <v>198890.55</v>
      </c>
      <c r="K668" s="13">
        <v>1434472.53</v>
      </c>
      <c r="L668" s="13">
        <v>957984.10000000009</v>
      </c>
      <c r="M668" s="13">
        <v>0</v>
      </c>
      <c r="N668" s="13">
        <v>0</v>
      </c>
      <c r="O668" s="13">
        <v>38337.85999999987</v>
      </c>
      <c r="P668" s="13">
        <v>73853.999999999942</v>
      </c>
      <c r="Q668" s="13">
        <v>0</v>
      </c>
      <c r="R668" s="13">
        <v>73853.999999999942</v>
      </c>
      <c r="S668" s="13">
        <v>-46454.2</v>
      </c>
      <c r="T668" s="13">
        <v>0</v>
      </c>
      <c r="U668" s="13">
        <v>0</v>
      </c>
      <c r="V668" s="13">
        <v>0</v>
      </c>
      <c r="W668" s="13">
        <v>0</v>
      </c>
      <c r="X668" s="13">
        <v>1395.15</v>
      </c>
      <c r="Y668" s="13">
        <v>5549.56</v>
      </c>
      <c r="Z668" s="13">
        <v>5219.3500000000004</v>
      </c>
      <c r="AA668" s="13">
        <v>14833.8</v>
      </c>
      <c r="AB668" s="13">
        <v>404.02</v>
      </c>
      <c r="AC668" s="13">
        <v>0</v>
      </c>
      <c r="AD668" s="13">
        <v>0</v>
      </c>
      <c r="AE668" s="13">
        <v>0</v>
      </c>
      <c r="AF668" s="13">
        <v>21842.62</v>
      </c>
      <c r="AG668" s="13">
        <v>957984.10000000009</v>
      </c>
      <c r="AH668" s="13">
        <v>476488.43</v>
      </c>
      <c r="AI668" s="13">
        <v>1434446.19</v>
      </c>
      <c r="AJ668" s="13">
        <v>1396108.33</v>
      </c>
      <c r="AK668" s="13">
        <v>0</v>
      </c>
      <c r="AL668" s="13">
        <v>4016680.42</v>
      </c>
      <c r="AM668" s="13">
        <v>3.8001096821282454</v>
      </c>
      <c r="AN668" s="13">
        <v>33024.6</v>
      </c>
      <c r="AO668" s="13">
        <v>30837.81</v>
      </c>
      <c r="AP668" s="13">
        <v>412077.79000000004</v>
      </c>
      <c r="AQ668" s="13">
        <v>2432.9199999999255</v>
      </c>
      <c r="AR668" s="367"/>
      <c r="AS668" s="19">
        <v>44594</v>
      </c>
      <c r="AT668" s="20" t="s">
        <v>1</v>
      </c>
      <c r="AU668" s="40" t="s">
        <v>292</v>
      </c>
      <c r="AV668" s="41">
        <v>2022</v>
      </c>
      <c r="AW668" s="266" t="s">
        <v>182</v>
      </c>
      <c r="AX668" s="380">
        <v>4.46</v>
      </c>
      <c r="AY668" s="380">
        <v>4.38</v>
      </c>
    </row>
    <row r="669" spans="1:51" x14ac:dyDescent="0.25">
      <c r="A669" s="64">
        <v>83</v>
      </c>
      <c r="B669" s="65" t="s">
        <v>96</v>
      </c>
      <c r="C669" s="13">
        <v>8428259.2400000002</v>
      </c>
      <c r="D669" s="13">
        <v>4997810.18</v>
      </c>
      <c r="E669" s="13">
        <v>7242741.9799999995</v>
      </c>
      <c r="F669" s="13">
        <v>1698276.79</v>
      </c>
      <c r="G669" s="13">
        <v>3925876.13</v>
      </c>
      <c r="H669" s="13">
        <v>-680847.33</v>
      </c>
      <c r="I669" s="13">
        <v>73408856.790000007</v>
      </c>
      <c r="J669" s="13">
        <v>1372671.79</v>
      </c>
      <c r="K669" s="13">
        <v>21296936.800000001</v>
      </c>
      <c r="L669" s="13">
        <v>14054194.819999998</v>
      </c>
      <c r="M669" s="13">
        <v>5737757.1900000004</v>
      </c>
      <c r="N669" s="13">
        <v>11956478.27</v>
      </c>
      <c r="O669" s="13">
        <v>307066.37999999709</v>
      </c>
      <c r="P669" s="13">
        <v>-2500770.2400000072</v>
      </c>
      <c r="Q669" s="13">
        <v>1591526.3500000006</v>
      </c>
      <c r="R669" s="13">
        <v>-909243.89000000665</v>
      </c>
      <c r="S669" s="13">
        <v>228396.56000000006</v>
      </c>
      <c r="T669" s="13">
        <v>26600.14</v>
      </c>
      <c r="U669" s="13">
        <v>0</v>
      </c>
      <c r="V669" s="13">
        <v>0</v>
      </c>
      <c r="W669" s="13">
        <v>0</v>
      </c>
      <c r="X669" s="13">
        <v>1237707.1200000001</v>
      </c>
      <c r="Y669" s="13">
        <v>52570.39</v>
      </c>
      <c r="Z669" s="13">
        <v>147156.98000000001</v>
      </c>
      <c r="AA669" s="13">
        <v>2658</v>
      </c>
      <c r="AB669" s="13">
        <v>110867.16</v>
      </c>
      <c r="AC669" s="13">
        <v>0</v>
      </c>
      <c r="AD669" s="13">
        <v>0</v>
      </c>
      <c r="AE669" s="13">
        <v>0</v>
      </c>
      <c r="AF669" s="13">
        <v>722658.17</v>
      </c>
      <c r="AG669" s="13">
        <v>19791952.010000002</v>
      </c>
      <c r="AH669" s="13">
        <v>19199220.25</v>
      </c>
      <c r="AI669" s="13">
        <v>38933208.439999998</v>
      </c>
      <c r="AJ669" s="13">
        <v>38626142.060000002</v>
      </c>
      <c r="AK669" s="13">
        <v>0</v>
      </c>
      <c r="AL669" s="13">
        <v>52111919.99000001</v>
      </c>
      <c r="AM669" s="13">
        <v>3.4469209107105021</v>
      </c>
      <c r="AN669" s="13">
        <v>1120342.0299999998</v>
      </c>
      <c r="AO669" s="13">
        <v>577934.76</v>
      </c>
      <c r="AP669" s="13">
        <v>9971135.6500000022</v>
      </c>
      <c r="AQ669" s="13">
        <v>6847752.9699999988</v>
      </c>
      <c r="AR669" s="367"/>
      <c r="AS669" s="19">
        <v>44594</v>
      </c>
      <c r="AT669" s="20" t="s">
        <v>1</v>
      </c>
      <c r="AU669" s="40" t="s">
        <v>293</v>
      </c>
      <c r="AV669" s="41">
        <v>2022</v>
      </c>
      <c r="AW669" s="266" t="s">
        <v>158</v>
      </c>
      <c r="AX669" s="380">
        <v>4.46</v>
      </c>
      <c r="AY669" s="380">
        <v>4.38</v>
      </c>
    </row>
    <row r="670" spans="1:51" x14ac:dyDescent="0.25">
      <c r="A670" s="64">
        <v>40</v>
      </c>
      <c r="B670" s="65" t="s">
        <v>97</v>
      </c>
      <c r="C670" s="13">
        <v>2437419.7800000003</v>
      </c>
      <c r="D670" s="13">
        <v>431751.54000000004</v>
      </c>
      <c r="E670" s="13">
        <v>4906122.21</v>
      </c>
      <c r="F670" s="13">
        <v>343709.01</v>
      </c>
      <c r="G670" s="13">
        <v>611648.32999999996</v>
      </c>
      <c r="H670" s="13">
        <v>8620</v>
      </c>
      <c r="I670" s="13">
        <v>37432671.789999999</v>
      </c>
      <c r="J670" s="13">
        <v>1092996.28</v>
      </c>
      <c r="K670" s="13">
        <v>8169841.7199999997</v>
      </c>
      <c r="L670" s="13">
        <v>3263719.5100000002</v>
      </c>
      <c r="M670" s="13">
        <v>112733.34</v>
      </c>
      <c r="N670" s="13">
        <v>178959.54</v>
      </c>
      <c r="O670" s="13">
        <v>1762103.1599999997</v>
      </c>
      <c r="P670" s="13">
        <v>-711792.25999999989</v>
      </c>
      <c r="Q670" s="13">
        <v>-97486.01999999999</v>
      </c>
      <c r="R670" s="13">
        <v>-809278.27999999991</v>
      </c>
      <c r="S670" s="13">
        <v>817898.27999999991</v>
      </c>
      <c r="T670" s="13">
        <v>0.9</v>
      </c>
      <c r="U670" s="13">
        <v>0</v>
      </c>
      <c r="V670" s="13">
        <v>0</v>
      </c>
      <c r="W670" s="13">
        <v>124.04</v>
      </c>
      <c r="X670" s="13">
        <v>1105975.96</v>
      </c>
      <c r="Y670" s="13">
        <v>10605.84</v>
      </c>
      <c r="Z670" s="13">
        <v>53328.23</v>
      </c>
      <c r="AA670" s="13">
        <v>1074.6500000000001</v>
      </c>
      <c r="AB670" s="13">
        <v>14882.48</v>
      </c>
      <c r="AC670" s="13">
        <v>0</v>
      </c>
      <c r="AD670" s="13">
        <v>0</v>
      </c>
      <c r="AE670" s="13">
        <v>0</v>
      </c>
      <c r="AF670" s="13">
        <v>208311.42</v>
      </c>
      <c r="AG670" s="13">
        <v>3376452.8499999996</v>
      </c>
      <c r="AH670" s="13">
        <v>5085081.75</v>
      </c>
      <c r="AI670" s="13">
        <v>8460350.9199999999</v>
      </c>
      <c r="AJ670" s="13">
        <v>6698247.7599999998</v>
      </c>
      <c r="AK670" s="13">
        <v>0</v>
      </c>
      <c r="AL670" s="13">
        <v>29262830.07</v>
      </c>
      <c r="AM670" s="13">
        <v>4.5818111381966897</v>
      </c>
      <c r="AN670" s="13">
        <v>247601.47000000003</v>
      </c>
      <c r="AO670" s="13">
        <v>96107.540000000008</v>
      </c>
      <c r="AP670" s="13">
        <v>1824019.5399999996</v>
      </c>
      <c r="AQ670" s="13">
        <v>1580454.46</v>
      </c>
      <c r="AR670" s="367"/>
      <c r="AS670" s="19">
        <v>44594</v>
      </c>
      <c r="AT670" s="20" t="s">
        <v>1</v>
      </c>
      <c r="AU670" s="40" t="s">
        <v>292</v>
      </c>
      <c r="AV670" s="41">
        <v>2022</v>
      </c>
      <c r="AW670" s="266" t="s">
        <v>166</v>
      </c>
      <c r="AX670" s="380">
        <v>4.46</v>
      </c>
      <c r="AY670" s="380">
        <v>4.38</v>
      </c>
    </row>
    <row r="671" spans="1:51" x14ac:dyDescent="0.25">
      <c r="A671" s="64">
        <v>24</v>
      </c>
      <c r="B671" s="65" t="s">
        <v>98</v>
      </c>
      <c r="C671" s="13">
        <v>3366321.69</v>
      </c>
      <c r="D671" s="13">
        <v>1422552.78</v>
      </c>
      <c r="E671" s="13">
        <v>1370743.05</v>
      </c>
      <c r="F671" s="13">
        <v>537101.30999999994</v>
      </c>
      <c r="G671" s="13">
        <v>1271917.31</v>
      </c>
      <c r="H671" s="13">
        <v>156328.57</v>
      </c>
      <c r="I671" s="13">
        <v>9759997.6500000004</v>
      </c>
      <c r="J671" s="13">
        <v>5789814.0499999998</v>
      </c>
      <c r="K671" s="13">
        <v>3673280.75</v>
      </c>
      <c r="L671" s="13">
        <v>2295972.08</v>
      </c>
      <c r="M671" s="13">
        <v>292255.75</v>
      </c>
      <c r="N671" s="13">
        <v>58656.6</v>
      </c>
      <c r="O671" s="13">
        <v>354483.58</v>
      </c>
      <c r="P671" s="13">
        <v>-219733.28999999975</v>
      </c>
      <c r="Q671" s="13">
        <v>-147913.32</v>
      </c>
      <c r="R671" s="13">
        <v>-367646.60999999975</v>
      </c>
      <c r="S671" s="13">
        <v>523975.18</v>
      </c>
      <c r="T671" s="13">
        <v>69776.61</v>
      </c>
      <c r="U671" s="13">
        <v>0</v>
      </c>
      <c r="V671" s="13">
        <v>0</v>
      </c>
      <c r="W671" s="13">
        <v>211213.35</v>
      </c>
      <c r="X671" s="13">
        <v>598293.65</v>
      </c>
      <c r="Y671" s="13">
        <v>16530.98</v>
      </c>
      <c r="Z671" s="13">
        <v>81895.179999999993</v>
      </c>
      <c r="AA671" s="13">
        <v>235109.48</v>
      </c>
      <c r="AB671" s="13">
        <v>20451.25</v>
      </c>
      <c r="AC671" s="13">
        <v>0</v>
      </c>
      <c r="AD671" s="13">
        <v>0</v>
      </c>
      <c r="AE671" s="13">
        <v>0</v>
      </c>
      <c r="AF671" s="13">
        <v>1321.54</v>
      </c>
      <c r="AG671" s="13">
        <v>2588227.83</v>
      </c>
      <c r="AH671" s="13">
        <v>1429399.65</v>
      </c>
      <c r="AI671" s="13">
        <v>3999672.3199999998</v>
      </c>
      <c r="AJ671" s="13">
        <v>3647245.01</v>
      </c>
      <c r="AK671" s="13">
        <v>2056.27</v>
      </c>
      <c r="AL671" s="13">
        <v>6086716.9000000004</v>
      </c>
      <c r="AM671" s="13">
        <v>2.6570246910748656</v>
      </c>
      <c r="AN671" s="13">
        <v>470712.16000000003</v>
      </c>
      <c r="AO671" s="13">
        <v>66389.149999999994</v>
      </c>
      <c r="AP671" s="13">
        <v>3788406.64</v>
      </c>
      <c r="AQ671" s="13">
        <v>2199121.3099999996</v>
      </c>
      <c r="AR671" s="367"/>
      <c r="AS671" s="19">
        <v>44594</v>
      </c>
      <c r="AT671" s="20" t="s">
        <v>1</v>
      </c>
      <c r="AU671" s="40" t="s">
        <v>292</v>
      </c>
      <c r="AV671" s="41">
        <v>2022</v>
      </c>
      <c r="AW671" s="266" t="s">
        <v>164</v>
      </c>
      <c r="AX671" s="380">
        <v>4.46</v>
      </c>
      <c r="AY671" s="380">
        <v>4.38</v>
      </c>
    </row>
    <row r="672" spans="1:51" x14ac:dyDescent="0.25">
      <c r="A672" s="64">
        <v>124</v>
      </c>
      <c r="B672" s="59" t="s">
        <v>99</v>
      </c>
      <c r="C672" s="13">
        <v>475578.11</v>
      </c>
      <c r="D672" s="13">
        <v>0</v>
      </c>
      <c r="E672" s="13">
        <v>0</v>
      </c>
      <c r="F672" s="13">
        <v>6766.46</v>
      </c>
      <c r="G672" s="13">
        <v>150269.07999999999</v>
      </c>
      <c r="H672" s="13">
        <v>81980.039999999994</v>
      </c>
      <c r="I672" s="13">
        <v>397329.81</v>
      </c>
      <c r="J672" s="13">
        <v>48037.93</v>
      </c>
      <c r="K672" s="13">
        <v>65961.94</v>
      </c>
      <c r="L672" s="13">
        <v>65961.94</v>
      </c>
      <c r="M672" s="13">
        <v>594045.43999999994</v>
      </c>
      <c r="N672" s="13">
        <v>0</v>
      </c>
      <c r="O672" s="13">
        <v>229880.5</v>
      </c>
      <c r="P672" s="13">
        <v>88662.070000000036</v>
      </c>
      <c r="Q672" s="13">
        <v>14534.209999999846</v>
      </c>
      <c r="R672" s="13">
        <v>103196.27999999988</v>
      </c>
      <c r="S672" s="13">
        <v>-21216.190000000002</v>
      </c>
      <c r="T672" s="13">
        <v>0</v>
      </c>
      <c r="U672" s="13">
        <v>0</v>
      </c>
      <c r="V672" s="13">
        <v>0</v>
      </c>
      <c r="W672" s="13">
        <v>0</v>
      </c>
      <c r="X672" s="13">
        <v>3119.14</v>
      </c>
      <c r="Y672" s="13">
        <v>3066.72</v>
      </c>
      <c r="Z672" s="13">
        <v>3354.45</v>
      </c>
      <c r="AA672" s="13">
        <v>0</v>
      </c>
      <c r="AB672" s="13">
        <v>7870.84</v>
      </c>
      <c r="AC672" s="13">
        <v>0</v>
      </c>
      <c r="AD672" s="13">
        <v>0</v>
      </c>
      <c r="AE672" s="13">
        <v>0</v>
      </c>
      <c r="AF672" s="13">
        <v>10043.32</v>
      </c>
      <c r="AG672" s="13">
        <v>660007.38</v>
      </c>
      <c r="AH672" s="13">
        <v>0</v>
      </c>
      <c r="AI672" s="13">
        <v>660007.38</v>
      </c>
      <c r="AJ672" s="13">
        <v>430126.88</v>
      </c>
      <c r="AK672" s="13">
        <v>0</v>
      </c>
      <c r="AL672" s="13">
        <v>331367.87</v>
      </c>
      <c r="AM672" s="13">
        <v>6.0236222585327237</v>
      </c>
      <c r="AN672" s="13">
        <v>6766.46</v>
      </c>
      <c r="AO672" s="13">
        <v>0</v>
      </c>
      <c r="AP672" s="13">
        <v>245697.61</v>
      </c>
      <c r="AQ672" s="13">
        <v>0</v>
      </c>
      <c r="AR672" s="367"/>
      <c r="AS672" s="19">
        <v>44594</v>
      </c>
      <c r="AT672" s="20" t="s">
        <v>1</v>
      </c>
      <c r="AU672" s="40" t="s">
        <v>292</v>
      </c>
      <c r="AV672" s="41">
        <v>2022</v>
      </c>
      <c r="AW672" s="266" t="s">
        <v>289</v>
      </c>
      <c r="AX672" s="380">
        <v>4.46</v>
      </c>
      <c r="AY672" s="380">
        <v>4.38</v>
      </c>
    </row>
    <row r="673" spans="1:51" x14ac:dyDescent="0.25">
      <c r="A673" s="64">
        <v>70</v>
      </c>
      <c r="B673" s="65" t="s">
        <v>100</v>
      </c>
      <c r="C673" s="13">
        <v>85204.93</v>
      </c>
      <c r="D673" s="13">
        <v>18525.39</v>
      </c>
      <c r="E673" s="13">
        <v>7538.57</v>
      </c>
      <c r="F673" s="13">
        <v>0</v>
      </c>
      <c r="G673" s="13">
        <v>44539.66</v>
      </c>
      <c r="H673" s="13">
        <v>10985.92</v>
      </c>
      <c r="I673" s="13">
        <v>52473.599999999999</v>
      </c>
      <c r="J673" s="13">
        <v>1447009.12</v>
      </c>
      <c r="K673" s="13">
        <v>10194.73</v>
      </c>
      <c r="L673" s="13">
        <v>2656.16</v>
      </c>
      <c r="M673" s="13">
        <v>0</v>
      </c>
      <c r="N673" s="13">
        <v>0</v>
      </c>
      <c r="O673" s="13">
        <v>6989.9</v>
      </c>
      <c r="P673" s="13">
        <v>15149.979999999996</v>
      </c>
      <c r="Q673" s="13">
        <v>0</v>
      </c>
      <c r="R673" s="13">
        <v>15149.979999999996</v>
      </c>
      <c r="S673" s="13">
        <v>-4164.0599999999995</v>
      </c>
      <c r="T673" s="13">
        <v>4800</v>
      </c>
      <c r="U673" s="13">
        <v>0</v>
      </c>
      <c r="V673" s="13">
        <v>0</v>
      </c>
      <c r="W673" s="13">
        <v>0</v>
      </c>
      <c r="X673" s="13">
        <v>0</v>
      </c>
      <c r="Y673" s="13">
        <v>301.89</v>
      </c>
      <c r="Z673" s="13">
        <v>194</v>
      </c>
      <c r="AA673" s="13">
        <v>0</v>
      </c>
      <c r="AB673" s="13">
        <v>8349.9</v>
      </c>
      <c r="AC673" s="13">
        <v>0</v>
      </c>
      <c r="AD673" s="13">
        <v>0</v>
      </c>
      <c r="AE673" s="13">
        <v>0</v>
      </c>
      <c r="AF673" s="13">
        <v>118.27</v>
      </c>
      <c r="AG673" s="13">
        <v>2656.16</v>
      </c>
      <c r="AH673" s="13">
        <v>7538.57</v>
      </c>
      <c r="AI673" s="13">
        <v>10194.73</v>
      </c>
      <c r="AJ673" s="13">
        <v>3204.83</v>
      </c>
      <c r="AK673" s="13">
        <v>0</v>
      </c>
      <c r="AL673" s="13">
        <v>42278.869999999995</v>
      </c>
      <c r="AM673" s="13">
        <v>5.1471299387036247</v>
      </c>
      <c r="AN673" s="13">
        <v>0</v>
      </c>
      <c r="AO673" s="13">
        <v>0</v>
      </c>
      <c r="AP673" s="13">
        <v>85328.65</v>
      </c>
      <c r="AQ673" s="13">
        <v>25639.01</v>
      </c>
      <c r="AR673" s="367"/>
      <c r="AS673" s="19">
        <v>44594</v>
      </c>
      <c r="AT673" s="20" t="s">
        <v>1</v>
      </c>
      <c r="AU673" s="40" t="s">
        <v>292</v>
      </c>
      <c r="AV673" s="41">
        <v>2022</v>
      </c>
      <c r="AW673" s="266" t="s">
        <v>181</v>
      </c>
      <c r="AX673" s="380">
        <v>4.46</v>
      </c>
      <c r="AY673" s="380">
        <v>4.38</v>
      </c>
    </row>
    <row r="674" spans="1:51" x14ac:dyDescent="0.25">
      <c r="A674" s="64">
        <v>119</v>
      </c>
      <c r="B674" s="65" t="s">
        <v>101</v>
      </c>
      <c r="C674" s="13">
        <v>0</v>
      </c>
      <c r="D674" s="13">
        <v>0</v>
      </c>
      <c r="E674" s="13">
        <v>0.01</v>
      </c>
      <c r="F674" s="13">
        <v>0</v>
      </c>
      <c r="G674" s="13">
        <v>1531.49</v>
      </c>
      <c r="H674" s="13">
        <v>13.48</v>
      </c>
      <c r="I674" s="13">
        <v>32907.07</v>
      </c>
      <c r="J674" s="13">
        <v>3632.32</v>
      </c>
      <c r="K674" s="13">
        <v>0.02</v>
      </c>
      <c r="L674" s="13">
        <v>0.01</v>
      </c>
      <c r="M674" s="13">
        <v>0</v>
      </c>
      <c r="N674" s="13">
        <v>0</v>
      </c>
      <c r="O674" s="13">
        <v>0</v>
      </c>
      <c r="P674" s="13">
        <v>-1531.49</v>
      </c>
      <c r="Q674" s="13">
        <v>0</v>
      </c>
      <c r="R674" s="13">
        <v>-1531.49</v>
      </c>
      <c r="S674" s="13">
        <v>1544.97</v>
      </c>
      <c r="T674" s="13">
        <v>1606.84</v>
      </c>
      <c r="U674" s="13">
        <v>0</v>
      </c>
      <c r="V674" s="13">
        <v>0</v>
      </c>
      <c r="W674" s="13">
        <v>0</v>
      </c>
      <c r="X674" s="13">
        <v>0</v>
      </c>
      <c r="Y674" s="13">
        <v>31.24</v>
      </c>
      <c r="Z674" s="13">
        <v>30.46</v>
      </c>
      <c r="AA674" s="13">
        <v>0</v>
      </c>
      <c r="AB674" s="13">
        <v>0.17</v>
      </c>
      <c r="AC674" s="13">
        <v>0</v>
      </c>
      <c r="AD674" s="13">
        <v>0</v>
      </c>
      <c r="AE674" s="13">
        <v>0</v>
      </c>
      <c r="AF674" s="13">
        <v>0</v>
      </c>
      <c r="AG674" s="13">
        <v>0.01</v>
      </c>
      <c r="AH674" s="13">
        <v>0.01</v>
      </c>
      <c r="AI674" s="13">
        <v>0</v>
      </c>
      <c r="AJ674" s="13">
        <v>0</v>
      </c>
      <c r="AK674" s="13">
        <v>0</v>
      </c>
      <c r="AL674" s="13">
        <v>32907.050000000003</v>
      </c>
      <c r="AM674" s="13">
        <v>1645353.5</v>
      </c>
      <c r="AN674" s="13">
        <v>0</v>
      </c>
      <c r="AO674" s="13">
        <v>0</v>
      </c>
      <c r="AP674" s="13">
        <v>0</v>
      </c>
      <c r="AQ674" s="13">
        <v>0</v>
      </c>
      <c r="AR674" s="367"/>
      <c r="AS674" s="19">
        <v>44594</v>
      </c>
      <c r="AT674" s="20" t="s">
        <v>1</v>
      </c>
      <c r="AU674" s="40" t="s">
        <v>292</v>
      </c>
      <c r="AV674" s="41">
        <v>2022</v>
      </c>
      <c r="AW674" s="266" t="s">
        <v>189</v>
      </c>
      <c r="AX674" s="380">
        <v>4.46</v>
      </c>
      <c r="AY674" s="380">
        <v>4.38</v>
      </c>
    </row>
    <row r="675" spans="1:51" x14ac:dyDescent="0.25">
      <c r="A675" s="64">
        <v>108</v>
      </c>
      <c r="B675" s="65" t="s">
        <v>102</v>
      </c>
      <c r="C675" s="13">
        <v>146334.68</v>
      </c>
      <c r="D675" s="13">
        <v>54002.559999999998</v>
      </c>
      <c r="E675" s="13">
        <v>9000.76</v>
      </c>
      <c r="F675" s="13">
        <v>13474.029999999999</v>
      </c>
      <c r="G675" s="13">
        <v>111732.6</v>
      </c>
      <c r="H675" s="13">
        <v>559.22</v>
      </c>
      <c r="I675" s="13">
        <v>1249108.48</v>
      </c>
      <c r="J675" s="13">
        <v>427980.42</v>
      </c>
      <c r="K675" s="13">
        <v>155031.04999999999</v>
      </c>
      <c r="L675" s="13">
        <v>146029.6</v>
      </c>
      <c r="M675" s="13">
        <v>240207</v>
      </c>
      <c r="N675" s="13">
        <v>13426.6</v>
      </c>
      <c r="O675" s="13">
        <v>-233726.99000000002</v>
      </c>
      <c r="P675" s="13">
        <v>200852.48000000001</v>
      </c>
      <c r="Q675" s="13">
        <v>-200084.01000000004</v>
      </c>
      <c r="R675" s="13">
        <v>768.46999999997206</v>
      </c>
      <c r="S675" s="13">
        <v>-209.25</v>
      </c>
      <c r="T675" s="13">
        <v>2456.96</v>
      </c>
      <c r="U675" s="13">
        <v>0</v>
      </c>
      <c r="V675" s="13">
        <v>0</v>
      </c>
      <c r="W675" s="13">
        <v>0</v>
      </c>
      <c r="X675" s="13">
        <v>4141.28</v>
      </c>
      <c r="Y675" s="13">
        <v>2277.1799999999998</v>
      </c>
      <c r="Z675" s="13">
        <v>634.25</v>
      </c>
      <c r="AA675" s="13">
        <v>198.82</v>
      </c>
      <c r="AB675" s="13">
        <v>0</v>
      </c>
      <c r="AC675" s="13">
        <v>0</v>
      </c>
      <c r="AD675" s="13">
        <v>0</v>
      </c>
      <c r="AE675" s="13">
        <v>0</v>
      </c>
      <c r="AF675" s="13">
        <v>3697.24</v>
      </c>
      <c r="AG675" s="13">
        <v>386236.60000000003</v>
      </c>
      <c r="AH675" s="13">
        <v>22427.360000000001</v>
      </c>
      <c r="AI675" s="13">
        <v>408006.48</v>
      </c>
      <c r="AJ675" s="13">
        <v>641733.47</v>
      </c>
      <c r="AK675" s="13">
        <v>0</v>
      </c>
      <c r="AL675" s="13">
        <v>1094077.43</v>
      </c>
      <c r="AM675" s="13">
        <v>8.0571503579444244</v>
      </c>
      <c r="AN675" s="13">
        <v>12208.94</v>
      </c>
      <c r="AO675" s="13">
        <v>1265.0899999999999</v>
      </c>
      <c r="AP675" s="13">
        <v>140780.58999999997</v>
      </c>
      <c r="AQ675" s="13">
        <v>-185278.51999999996</v>
      </c>
      <c r="AR675" s="367"/>
      <c r="AS675" s="19">
        <v>44594</v>
      </c>
      <c r="AT675" s="20" t="s">
        <v>1</v>
      </c>
      <c r="AU675" s="40" t="s">
        <v>292</v>
      </c>
      <c r="AV675" s="41">
        <v>2022</v>
      </c>
      <c r="AW675" s="266" t="s">
        <v>183</v>
      </c>
      <c r="AX675" s="380">
        <v>4.46</v>
      </c>
      <c r="AY675" s="380">
        <v>4.38</v>
      </c>
    </row>
    <row r="676" spans="1:51" x14ac:dyDescent="0.25">
      <c r="A676" s="64">
        <v>93</v>
      </c>
      <c r="B676" s="65" t="s">
        <v>103</v>
      </c>
      <c r="C676" s="13">
        <v>1081783.1499999999</v>
      </c>
      <c r="D676" s="13">
        <v>1199.99</v>
      </c>
      <c r="E676" s="13">
        <v>1.03</v>
      </c>
      <c r="F676" s="13">
        <v>279262.43</v>
      </c>
      <c r="G676" s="13">
        <v>548094.02999999991</v>
      </c>
      <c r="H676" s="13">
        <v>14115.72</v>
      </c>
      <c r="I676" s="13">
        <v>9960860.9000000004</v>
      </c>
      <c r="J676" s="13">
        <v>4485162.4400000004</v>
      </c>
      <c r="K676" s="13">
        <v>1456341.75</v>
      </c>
      <c r="L676" s="13">
        <v>1456340.7199999997</v>
      </c>
      <c r="M676" s="13">
        <v>35893.58</v>
      </c>
      <c r="N676" s="13">
        <v>0</v>
      </c>
      <c r="O676" s="13">
        <v>433255.17999999993</v>
      </c>
      <c r="P676" s="13">
        <v>-180028.47999999986</v>
      </c>
      <c r="Q676" s="13">
        <v>-2078.5699999999979</v>
      </c>
      <c r="R676" s="13">
        <v>-182107.04999999987</v>
      </c>
      <c r="S676" s="13">
        <v>196222.88</v>
      </c>
      <c r="T676" s="13">
        <v>1.07</v>
      </c>
      <c r="U676" s="13">
        <v>0</v>
      </c>
      <c r="V676" s="13">
        <v>0</v>
      </c>
      <c r="W676" s="13">
        <v>0</v>
      </c>
      <c r="X676" s="13">
        <v>289077.87</v>
      </c>
      <c r="Y676" s="13">
        <v>11028.84</v>
      </c>
      <c r="Z676" s="13">
        <v>27266.19</v>
      </c>
      <c r="AA676" s="13">
        <v>32142.77</v>
      </c>
      <c r="AB676" s="13">
        <v>2043.93</v>
      </c>
      <c r="AC676" s="13">
        <v>0</v>
      </c>
      <c r="AD676" s="13">
        <v>0</v>
      </c>
      <c r="AE676" s="13">
        <v>0</v>
      </c>
      <c r="AF676" s="13">
        <v>20374.330000000002</v>
      </c>
      <c r="AG676" s="13">
        <v>1492234.2999999998</v>
      </c>
      <c r="AH676" s="13">
        <v>1.03</v>
      </c>
      <c r="AI676" s="13">
        <v>1492208.68</v>
      </c>
      <c r="AJ676" s="13">
        <v>1058953.5</v>
      </c>
      <c r="AK676" s="13">
        <v>0</v>
      </c>
      <c r="AL676" s="13">
        <v>8504519.1500000004</v>
      </c>
      <c r="AM676" s="13">
        <v>6.8396452275024044</v>
      </c>
      <c r="AN676" s="13">
        <v>169883.11000000002</v>
      </c>
      <c r="AO676" s="13">
        <v>109379.31999999999</v>
      </c>
      <c r="AP676" s="13">
        <v>647911.01000000024</v>
      </c>
      <c r="AQ676" s="13">
        <v>583.03</v>
      </c>
      <c r="AR676" s="367"/>
      <c r="AS676" s="19">
        <v>44594</v>
      </c>
      <c r="AT676" s="20" t="s">
        <v>1</v>
      </c>
      <c r="AU676" s="40" t="s">
        <v>292</v>
      </c>
      <c r="AV676" s="41">
        <v>2022</v>
      </c>
      <c r="AW676" s="266" t="s">
        <v>175</v>
      </c>
      <c r="AX676" s="380">
        <v>4.46</v>
      </c>
      <c r="AY676" s="380">
        <v>4.38</v>
      </c>
    </row>
    <row r="677" spans="1:51" x14ac:dyDescent="0.25">
      <c r="A677" s="64">
        <v>74</v>
      </c>
      <c r="B677" s="65" t="s">
        <v>82</v>
      </c>
      <c r="C677" s="13">
        <v>238519071.68000001</v>
      </c>
      <c r="D677" s="13">
        <v>150904842.82999998</v>
      </c>
      <c r="E677" s="13">
        <v>10191301.040000001</v>
      </c>
      <c r="F677" s="13">
        <v>27741339.91</v>
      </c>
      <c r="G677" s="13">
        <v>25861476.919999998</v>
      </c>
      <c r="H677" s="13">
        <v>271999.89</v>
      </c>
      <c r="I677" s="13">
        <v>145680467.74000001</v>
      </c>
      <c r="J677" s="13">
        <v>69095568.420000002</v>
      </c>
      <c r="K677" s="13">
        <v>109878199.63</v>
      </c>
      <c r="L677" s="13">
        <v>92112563.579999998</v>
      </c>
      <c r="M677" s="13">
        <v>54853223.979999997</v>
      </c>
      <c r="N677" s="13">
        <v>133656456.66</v>
      </c>
      <c r="O677" s="13">
        <v>43333265.309999995</v>
      </c>
      <c r="P677" s="13">
        <v>-9321853.2899999581</v>
      </c>
      <c r="Q677" s="13">
        <v>15256516.710000001</v>
      </c>
      <c r="R677" s="13">
        <v>5934663.4200000428</v>
      </c>
      <c r="S677" s="13">
        <v>-5662663.5100000016</v>
      </c>
      <c r="T677" s="13">
        <v>90842.77</v>
      </c>
      <c r="U677" s="13">
        <v>14608.86</v>
      </c>
      <c r="V677" s="13">
        <v>0</v>
      </c>
      <c r="W677" s="13">
        <v>0</v>
      </c>
      <c r="X677" s="13">
        <v>30082696.100000001</v>
      </c>
      <c r="Y677" s="13">
        <v>365357.33</v>
      </c>
      <c r="Z677" s="13">
        <v>1957910.94</v>
      </c>
      <c r="AA677" s="13">
        <v>6139576.54</v>
      </c>
      <c r="AB677" s="13">
        <v>435733.02</v>
      </c>
      <c r="AC677" s="13">
        <v>0</v>
      </c>
      <c r="AD677" s="13">
        <v>0</v>
      </c>
      <c r="AE677" s="13">
        <v>532668.16000000003</v>
      </c>
      <c r="AF677" s="13">
        <v>26419565.25</v>
      </c>
      <c r="AG677" s="13">
        <v>146965787.56</v>
      </c>
      <c r="AH677" s="13">
        <v>143847757.70000002</v>
      </c>
      <c r="AI677" s="13">
        <v>289104114.62</v>
      </c>
      <c r="AJ677" s="13">
        <v>245770849.31</v>
      </c>
      <c r="AK677" s="13">
        <v>0</v>
      </c>
      <c r="AL677" s="13">
        <v>35802268.110000014</v>
      </c>
      <c r="AM677" s="13">
        <v>1.3258359549988925</v>
      </c>
      <c r="AN677" s="13">
        <v>20745392.68</v>
      </c>
      <c r="AO677" s="13">
        <v>6995947.2300000004</v>
      </c>
      <c r="AP677" s="13">
        <v>217557570.01999995</v>
      </c>
      <c r="AQ677" s="13">
        <v>173276606.47999996</v>
      </c>
      <c r="AR677" s="367"/>
      <c r="AS677" s="19">
        <v>44651</v>
      </c>
      <c r="AT677" s="20" t="s">
        <v>2</v>
      </c>
      <c r="AU677" s="40" t="s">
        <v>292</v>
      </c>
      <c r="AV677" s="41">
        <v>2022</v>
      </c>
      <c r="AW677" s="266" t="s">
        <v>148</v>
      </c>
      <c r="AX677" s="380">
        <v>4.33</v>
      </c>
      <c r="AY677" s="380">
        <v>4.38</v>
      </c>
    </row>
    <row r="678" spans="1:51" x14ac:dyDescent="0.25">
      <c r="A678" s="64">
        <v>71</v>
      </c>
      <c r="B678" s="65" t="s">
        <v>83</v>
      </c>
      <c r="C678" s="13">
        <v>1404763.67</v>
      </c>
      <c r="D678" s="13">
        <v>5035184.5199999996</v>
      </c>
      <c r="E678" s="13">
        <v>9528438.9300000016</v>
      </c>
      <c r="F678" s="13">
        <v>101.38</v>
      </c>
      <c r="G678" s="13">
        <v>1711460.12</v>
      </c>
      <c r="H678" s="13">
        <v>-2673114.5499999998</v>
      </c>
      <c r="I678" s="13">
        <v>20105742.98</v>
      </c>
      <c r="J678" s="13">
        <v>1072579.23</v>
      </c>
      <c r="K678" s="13">
        <v>9830538.3200000003</v>
      </c>
      <c r="L678" s="13">
        <v>302099.40000000002</v>
      </c>
      <c r="M678" s="13">
        <v>0</v>
      </c>
      <c r="N678" s="13">
        <v>2520156.63</v>
      </c>
      <c r="O678" s="13">
        <v>-5469471.5099999998</v>
      </c>
      <c r="P678" s="13">
        <v>127489.15999999977</v>
      </c>
      <c r="Q678" s="13">
        <v>-4120144.31</v>
      </c>
      <c r="R678" s="13">
        <v>-3992655.1500000004</v>
      </c>
      <c r="S678" s="13">
        <v>1319540.5900000001</v>
      </c>
      <c r="T678" s="13">
        <v>0</v>
      </c>
      <c r="U678" s="13">
        <v>0</v>
      </c>
      <c r="V678" s="13">
        <v>0</v>
      </c>
      <c r="W678" s="13">
        <v>1481441.2</v>
      </c>
      <c r="X678" s="13">
        <v>67685.31</v>
      </c>
      <c r="Y678" s="13">
        <v>34925.35</v>
      </c>
      <c r="Z678" s="13">
        <v>0</v>
      </c>
      <c r="AA678" s="13">
        <v>182053.79</v>
      </c>
      <c r="AB678" s="13">
        <v>2964.39</v>
      </c>
      <c r="AC678" s="13">
        <v>0</v>
      </c>
      <c r="AD678" s="13">
        <v>0</v>
      </c>
      <c r="AE678" s="13">
        <v>0</v>
      </c>
      <c r="AF678" s="13">
        <v>9642.39</v>
      </c>
      <c r="AG678" s="13">
        <v>302099.39</v>
      </c>
      <c r="AH678" s="13">
        <v>12048595.560000001</v>
      </c>
      <c r="AI678" s="13">
        <v>12350061.289999999</v>
      </c>
      <c r="AJ678" s="13">
        <v>17819532.799999997</v>
      </c>
      <c r="AK678" s="13">
        <v>0</v>
      </c>
      <c r="AL678" s="13">
        <v>10275204.66</v>
      </c>
      <c r="AM678" s="13">
        <v>2.045233162775566</v>
      </c>
      <c r="AN678" s="13">
        <v>76.64</v>
      </c>
      <c r="AO678" s="13">
        <v>24.740000000000002</v>
      </c>
      <c r="AP678" s="13">
        <v>5474673.6299999999</v>
      </c>
      <c r="AQ678" s="13">
        <v>3635622.9600000009</v>
      </c>
      <c r="AR678" s="367"/>
      <c r="AS678" s="19">
        <v>44651</v>
      </c>
      <c r="AT678" s="20" t="s">
        <v>2</v>
      </c>
      <c r="AU678" s="40" t="s">
        <v>293</v>
      </c>
      <c r="AV678" s="41">
        <v>2022</v>
      </c>
      <c r="AW678" s="266" t="s">
        <v>161</v>
      </c>
      <c r="AX678" s="380">
        <v>4.33</v>
      </c>
      <c r="AY678" s="380">
        <v>4.38</v>
      </c>
    </row>
    <row r="679" spans="1:51" x14ac:dyDescent="0.25">
      <c r="A679" s="64">
        <v>91</v>
      </c>
      <c r="B679" s="65" t="s">
        <v>106</v>
      </c>
      <c r="C679" s="13">
        <v>1684293.2999999998</v>
      </c>
      <c r="D679" s="13">
        <v>1300</v>
      </c>
      <c r="E679" s="13">
        <v>766.93000000000006</v>
      </c>
      <c r="F679" s="13">
        <v>682.34</v>
      </c>
      <c r="G679" s="13">
        <v>2059306.53</v>
      </c>
      <c r="H679" s="13">
        <v>-1522279.99</v>
      </c>
      <c r="I679" s="13">
        <v>62979972.359999999</v>
      </c>
      <c r="J679" s="13">
        <v>12069232.550000001</v>
      </c>
      <c r="K679" s="13">
        <v>449614.87</v>
      </c>
      <c r="L679" s="13">
        <v>448401.61</v>
      </c>
      <c r="M679" s="13">
        <v>14120.41</v>
      </c>
      <c r="N679" s="13">
        <v>1628307.17</v>
      </c>
      <c r="O679" s="13">
        <v>43038.649999999907</v>
      </c>
      <c r="P679" s="13">
        <v>-420034.22</v>
      </c>
      <c r="Q679" s="13">
        <v>-142295.04999999981</v>
      </c>
      <c r="R679" s="13">
        <v>-562329.26999999979</v>
      </c>
      <c r="S679" s="13">
        <v>-959950.74</v>
      </c>
      <c r="T679" s="13">
        <v>5092.33</v>
      </c>
      <c r="U679" s="13">
        <v>0</v>
      </c>
      <c r="V679" s="13">
        <v>0</v>
      </c>
      <c r="W679" s="13">
        <v>24613.96</v>
      </c>
      <c r="X679" s="13">
        <v>155030.95000000001</v>
      </c>
      <c r="Y679" s="13">
        <v>15563.99</v>
      </c>
      <c r="Z679" s="13">
        <v>324352.65000000002</v>
      </c>
      <c r="AA679" s="13">
        <v>4840.55</v>
      </c>
      <c r="AB679" s="13">
        <v>759340.41</v>
      </c>
      <c r="AC679" s="13">
        <v>0</v>
      </c>
      <c r="AD679" s="13">
        <v>0</v>
      </c>
      <c r="AE679" s="13">
        <v>0</v>
      </c>
      <c r="AF679" s="13">
        <v>40590.379999999997</v>
      </c>
      <c r="AG679" s="13">
        <v>462522.02</v>
      </c>
      <c r="AH679" s="13">
        <v>1629074.1</v>
      </c>
      <c r="AI679" s="13">
        <v>2079774.0999999999</v>
      </c>
      <c r="AJ679" s="13">
        <v>2036735.45</v>
      </c>
      <c r="AK679" s="13">
        <v>0</v>
      </c>
      <c r="AL679" s="13">
        <v>62530357.490000002</v>
      </c>
      <c r="AM679" s="13">
        <v>140.07537686642792</v>
      </c>
      <c r="AN679" s="13">
        <v>682.34</v>
      </c>
      <c r="AO679" s="13">
        <v>0</v>
      </c>
      <c r="AP679" s="13">
        <v>1518935.4599999997</v>
      </c>
      <c r="AQ679" s="13">
        <v>-121019.18999999994</v>
      </c>
      <c r="AR679" s="367"/>
      <c r="AS679" s="19">
        <v>44651</v>
      </c>
      <c r="AT679" s="20" t="s">
        <v>2</v>
      </c>
      <c r="AU679" s="40" t="s">
        <v>293</v>
      </c>
      <c r="AV679" s="41">
        <v>2022</v>
      </c>
      <c r="AW679" s="266" t="s">
        <v>192</v>
      </c>
      <c r="AX679" s="380">
        <v>4.33</v>
      </c>
      <c r="AY679" s="380">
        <v>4.38</v>
      </c>
    </row>
    <row r="680" spans="1:51" x14ac:dyDescent="0.25">
      <c r="A680" s="64">
        <v>73</v>
      </c>
      <c r="B680" s="65" t="s">
        <v>84</v>
      </c>
      <c r="C680" s="13">
        <v>0</v>
      </c>
      <c r="D680" s="13">
        <v>0</v>
      </c>
      <c r="E680" s="13">
        <v>0</v>
      </c>
      <c r="F680" s="13">
        <v>0</v>
      </c>
      <c r="G680" s="13">
        <v>220752.05</v>
      </c>
      <c r="H680" s="13">
        <v>-165058.46</v>
      </c>
      <c r="I680" s="13">
        <v>36244.239999999998</v>
      </c>
      <c r="J680" s="13">
        <v>1209.76</v>
      </c>
      <c r="K680" s="13">
        <v>0</v>
      </c>
      <c r="L680" s="13">
        <v>0</v>
      </c>
      <c r="M680" s="13">
        <v>0</v>
      </c>
      <c r="N680" s="13">
        <v>0.01</v>
      </c>
      <c r="O680" s="13">
        <v>0</v>
      </c>
      <c r="P680" s="13">
        <v>-220752.05</v>
      </c>
      <c r="Q680" s="13">
        <v>0</v>
      </c>
      <c r="R680" s="13">
        <v>-220752.05</v>
      </c>
      <c r="S680" s="13">
        <v>55693.590000000004</v>
      </c>
      <c r="T680" s="13">
        <v>0.23</v>
      </c>
      <c r="U680" s="13">
        <v>0</v>
      </c>
      <c r="V680" s="13">
        <v>0</v>
      </c>
      <c r="W680" s="13">
        <v>0</v>
      </c>
      <c r="X680" s="13">
        <v>69740.62</v>
      </c>
      <c r="Y680" s="13">
        <v>4505.1499999999996</v>
      </c>
      <c r="Z680" s="13">
        <v>41.08</v>
      </c>
      <c r="AA680" s="13">
        <v>515.05999999999995</v>
      </c>
      <c r="AB680" s="13">
        <v>2.91</v>
      </c>
      <c r="AC680" s="13">
        <v>0</v>
      </c>
      <c r="AD680" s="13">
        <v>0</v>
      </c>
      <c r="AE680" s="13">
        <v>0</v>
      </c>
      <c r="AF680" s="13">
        <v>8983.06</v>
      </c>
      <c r="AG680" s="13">
        <v>0</v>
      </c>
      <c r="AH680" s="13">
        <v>0.01</v>
      </c>
      <c r="AI680" s="13">
        <v>0.01</v>
      </c>
      <c r="AJ680" s="13">
        <v>0.01</v>
      </c>
      <c r="AK680" s="13">
        <v>0</v>
      </c>
      <c r="AL680" s="13">
        <v>36244.239999999998</v>
      </c>
      <c r="AM680" s="13"/>
      <c r="AN680" s="13">
        <v>0</v>
      </c>
      <c r="AO680" s="13">
        <v>0</v>
      </c>
      <c r="AP680" s="13">
        <v>0</v>
      </c>
      <c r="AQ680" s="13">
        <v>0</v>
      </c>
      <c r="AR680" s="367"/>
      <c r="AS680" s="19">
        <v>44651</v>
      </c>
      <c r="AT680" s="20" t="s">
        <v>2</v>
      </c>
      <c r="AU680" s="40" t="s">
        <v>293</v>
      </c>
      <c r="AV680" s="41">
        <v>2022</v>
      </c>
      <c r="AW680" s="266" t="s">
        <v>190</v>
      </c>
      <c r="AX680" s="380">
        <v>4.33</v>
      </c>
      <c r="AY680" s="380">
        <v>4.38</v>
      </c>
    </row>
    <row r="681" spans="1:51" x14ac:dyDescent="0.25">
      <c r="A681" s="64">
        <v>46</v>
      </c>
      <c r="B681" s="65" t="s">
        <v>85</v>
      </c>
      <c r="C681" s="13">
        <v>1503914.05</v>
      </c>
      <c r="D681" s="13">
        <v>424512.05</v>
      </c>
      <c r="E681" s="13">
        <v>131458</v>
      </c>
      <c r="F681" s="13">
        <v>222250.11</v>
      </c>
      <c r="G681" s="13">
        <v>493300.31</v>
      </c>
      <c r="H681" s="13">
        <v>9500.9699999999993</v>
      </c>
      <c r="I681" s="13">
        <v>43360616.439999998</v>
      </c>
      <c r="J681" s="13">
        <v>4676874.5</v>
      </c>
      <c r="K681" s="13">
        <v>2424811.5</v>
      </c>
      <c r="L681" s="13">
        <v>2293352.13</v>
      </c>
      <c r="M681" s="13">
        <v>113023</v>
      </c>
      <c r="N681" s="13">
        <v>2556</v>
      </c>
      <c r="O681" s="13">
        <v>76092.5</v>
      </c>
      <c r="P681" s="13">
        <v>287759.07999999978</v>
      </c>
      <c r="Q681" s="13">
        <v>-36511.109999999979</v>
      </c>
      <c r="R681" s="13">
        <v>251247.9699999998</v>
      </c>
      <c r="S681" s="13">
        <v>-241747</v>
      </c>
      <c r="T681" s="13">
        <v>321168.40000000002</v>
      </c>
      <c r="U681" s="13">
        <v>0</v>
      </c>
      <c r="V681" s="13">
        <v>0</v>
      </c>
      <c r="W681" s="13">
        <v>0</v>
      </c>
      <c r="X681" s="13">
        <v>0</v>
      </c>
      <c r="Y681" s="13">
        <v>10067.35</v>
      </c>
      <c r="Z681" s="13">
        <v>1675.77</v>
      </c>
      <c r="AA681" s="13">
        <v>549552.93999999994</v>
      </c>
      <c r="AB681" s="13">
        <v>1619.34</v>
      </c>
      <c r="AC681" s="13">
        <v>0</v>
      </c>
      <c r="AD681" s="13">
        <v>0</v>
      </c>
      <c r="AE681" s="13">
        <v>0</v>
      </c>
      <c r="AF681" s="13">
        <v>0</v>
      </c>
      <c r="AG681" s="13">
        <v>2406375.13</v>
      </c>
      <c r="AH681" s="13">
        <v>134014</v>
      </c>
      <c r="AI681" s="13">
        <v>2539076.5</v>
      </c>
      <c r="AJ681" s="13">
        <v>2462984</v>
      </c>
      <c r="AK681" s="13">
        <v>0</v>
      </c>
      <c r="AL681" s="13">
        <v>40935804.939999998</v>
      </c>
      <c r="AM681" s="13">
        <v>17.882056580480583</v>
      </c>
      <c r="AN681" s="13">
        <v>162767.66999999998</v>
      </c>
      <c r="AO681" s="13">
        <v>59482.44</v>
      </c>
      <c r="AP681" s="13">
        <v>1197891.5499999998</v>
      </c>
      <c r="AQ681" s="13">
        <v>194582.05000000005</v>
      </c>
      <c r="AR681" s="367"/>
      <c r="AS681" s="19">
        <v>44651</v>
      </c>
      <c r="AT681" s="20" t="s">
        <v>2</v>
      </c>
      <c r="AU681" s="40" t="s">
        <v>292</v>
      </c>
      <c r="AV681" s="41">
        <v>2022</v>
      </c>
      <c r="AW681" s="266" t="s">
        <v>176</v>
      </c>
      <c r="AX681" s="380">
        <v>4.33</v>
      </c>
      <c r="AY681" s="380">
        <v>4.38</v>
      </c>
    </row>
    <row r="682" spans="1:51" x14ac:dyDescent="0.25">
      <c r="A682" s="64">
        <v>51</v>
      </c>
      <c r="B682" s="65" t="s">
        <v>86</v>
      </c>
      <c r="C682" s="13">
        <v>983577.02999999991</v>
      </c>
      <c r="D682" s="13">
        <v>161846.07</v>
      </c>
      <c r="E682" s="13">
        <v>3873908.66</v>
      </c>
      <c r="F682" s="13">
        <v>225113.56</v>
      </c>
      <c r="G682" s="13">
        <v>1039668.3900000001</v>
      </c>
      <c r="H682" s="13">
        <v>848671.72</v>
      </c>
      <c r="I682" s="13">
        <v>20971306.27</v>
      </c>
      <c r="J682" s="13">
        <v>23359684.52</v>
      </c>
      <c r="K682" s="13">
        <v>4965170.29</v>
      </c>
      <c r="L682" s="13">
        <v>1091261.6300000001</v>
      </c>
      <c r="M682" s="13">
        <v>15810.13</v>
      </c>
      <c r="N682" s="13">
        <v>0</v>
      </c>
      <c r="O682" s="13">
        <v>-1332785.4500000002</v>
      </c>
      <c r="P682" s="13">
        <v>889734.46000000078</v>
      </c>
      <c r="Q682" s="13">
        <v>-6038.5000000000018</v>
      </c>
      <c r="R682" s="13">
        <v>883695.96000000078</v>
      </c>
      <c r="S682" s="13">
        <v>-35024.239999999991</v>
      </c>
      <c r="T682" s="13">
        <v>0</v>
      </c>
      <c r="U682" s="13">
        <v>0</v>
      </c>
      <c r="V682" s="13">
        <v>0</v>
      </c>
      <c r="W682" s="13">
        <v>0</v>
      </c>
      <c r="X682" s="13">
        <v>1049761.95</v>
      </c>
      <c r="Y682" s="13">
        <v>20349.3</v>
      </c>
      <c r="Z682" s="13">
        <v>23821.3</v>
      </c>
      <c r="AA682" s="13">
        <v>7356.44</v>
      </c>
      <c r="AB682" s="13">
        <v>2547.1799999999998</v>
      </c>
      <c r="AC682" s="13">
        <v>0</v>
      </c>
      <c r="AD682" s="13">
        <v>0</v>
      </c>
      <c r="AE682" s="13">
        <v>0</v>
      </c>
      <c r="AF682" s="13">
        <v>1030711.97</v>
      </c>
      <c r="AG682" s="13">
        <v>1107071.76</v>
      </c>
      <c r="AH682" s="13">
        <v>3873908.66</v>
      </c>
      <c r="AI682" s="13">
        <v>4969880.99</v>
      </c>
      <c r="AJ682" s="13">
        <v>6302666.4400000004</v>
      </c>
      <c r="AK682" s="13">
        <v>0</v>
      </c>
      <c r="AL682" s="13">
        <v>16006135.98</v>
      </c>
      <c r="AM682" s="13">
        <v>4.2236831861007529</v>
      </c>
      <c r="AN682" s="13">
        <v>119540.64</v>
      </c>
      <c r="AO682" s="13">
        <v>105572.92</v>
      </c>
      <c r="AP682" s="13">
        <v>1009378.49</v>
      </c>
      <c r="AQ682" s="13">
        <v>-1145137.9200000013</v>
      </c>
      <c r="AR682" s="367"/>
      <c r="AS682" s="19">
        <v>44651</v>
      </c>
      <c r="AT682" s="20" t="s">
        <v>2</v>
      </c>
      <c r="AU682" s="40" t="s">
        <v>292</v>
      </c>
      <c r="AV682" s="41">
        <v>2022</v>
      </c>
      <c r="AW682" s="266" t="s">
        <v>179</v>
      </c>
      <c r="AX682" s="380">
        <v>4.33</v>
      </c>
      <c r="AY682" s="380">
        <v>4.38</v>
      </c>
    </row>
    <row r="683" spans="1:51" x14ac:dyDescent="0.25">
      <c r="A683" s="64">
        <v>117</v>
      </c>
      <c r="B683" s="65" t="s">
        <v>87</v>
      </c>
      <c r="C683" s="13">
        <v>26756797.969999999</v>
      </c>
      <c r="D683" s="13">
        <v>18257250.93</v>
      </c>
      <c r="E683" s="13">
        <v>3224930.4299999997</v>
      </c>
      <c r="F683" s="13">
        <v>3552468.9400000004</v>
      </c>
      <c r="G683" s="13">
        <v>6010466.2300000004</v>
      </c>
      <c r="H683" s="13">
        <v>48999.519999999997</v>
      </c>
      <c r="I683" s="13">
        <v>34011237.490000002</v>
      </c>
      <c r="J683" s="13">
        <v>8842913.4600000009</v>
      </c>
      <c r="K683" s="13">
        <v>7223330.5199999996</v>
      </c>
      <c r="L683" s="13">
        <v>3998400.09</v>
      </c>
      <c r="M683" s="13">
        <v>47681561.549999997</v>
      </c>
      <c r="N683" s="13">
        <v>19711869.349999998</v>
      </c>
      <c r="O683" s="13">
        <v>-10463843.270000003</v>
      </c>
      <c r="P683" s="13">
        <v>9400455.139999995</v>
      </c>
      <c r="Q683" s="13">
        <v>-6549762.640000008</v>
      </c>
      <c r="R683" s="13">
        <v>2850692.499999987</v>
      </c>
      <c r="S683" s="13">
        <v>-2801692.98</v>
      </c>
      <c r="T683" s="13">
        <v>143827.94</v>
      </c>
      <c r="U683" s="13">
        <v>0</v>
      </c>
      <c r="V683" s="13">
        <v>0</v>
      </c>
      <c r="W683" s="13">
        <v>265.07</v>
      </c>
      <c r="X683" s="13">
        <v>3067671.42</v>
      </c>
      <c r="Y683" s="13">
        <v>58752.74</v>
      </c>
      <c r="Z683" s="13">
        <v>579781.56999999995</v>
      </c>
      <c r="AA683" s="13">
        <v>4577291.1900000004</v>
      </c>
      <c r="AB683" s="13">
        <v>156311.60999999999</v>
      </c>
      <c r="AC683" s="13">
        <v>0</v>
      </c>
      <c r="AD683" s="13">
        <v>0</v>
      </c>
      <c r="AE683" s="13">
        <v>0</v>
      </c>
      <c r="AF683" s="13">
        <v>641320.30000000005</v>
      </c>
      <c r="AG683" s="13">
        <v>51679961.639999993</v>
      </c>
      <c r="AH683" s="13">
        <v>22936799.779999997</v>
      </c>
      <c r="AI683" s="13">
        <v>74582121.090000004</v>
      </c>
      <c r="AJ683" s="13">
        <v>85178688.270000011</v>
      </c>
      <c r="AK683" s="13">
        <v>132723.91</v>
      </c>
      <c r="AL683" s="13">
        <v>26787906.970000003</v>
      </c>
      <c r="AM683" s="13">
        <v>4.7085257134267202</v>
      </c>
      <c r="AN683" s="13">
        <v>3066012.21</v>
      </c>
      <c r="AO683" s="13">
        <v>486456.73</v>
      </c>
      <c r="AP683" s="13">
        <v>36325869.479999997</v>
      </c>
      <c r="AQ683" s="13">
        <v>17362479.170000006</v>
      </c>
      <c r="AR683" s="367"/>
      <c r="AS683" s="19">
        <v>44651</v>
      </c>
      <c r="AT683" s="20" t="s">
        <v>2</v>
      </c>
      <c r="AU683" s="40" t="s">
        <v>292</v>
      </c>
      <c r="AV683" s="41">
        <v>2022</v>
      </c>
      <c r="AW683" s="266" t="s">
        <v>155</v>
      </c>
      <c r="AX683" s="380">
        <v>4.33</v>
      </c>
      <c r="AY683" s="380">
        <v>4.38</v>
      </c>
    </row>
    <row r="684" spans="1:51" x14ac:dyDescent="0.25">
      <c r="A684" s="64">
        <v>78</v>
      </c>
      <c r="B684" s="65" t="s">
        <v>88</v>
      </c>
      <c r="C684" s="13">
        <v>125840.39</v>
      </c>
      <c r="D684" s="13">
        <v>0</v>
      </c>
      <c r="E684" s="13">
        <v>6.5600000000000005</v>
      </c>
      <c r="F684" s="13">
        <v>21846.61</v>
      </c>
      <c r="G684" s="13">
        <v>163398.09</v>
      </c>
      <c r="H684" s="13">
        <v>-64997.919999999998</v>
      </c>
      <c r="I684" s="13">
        <v>9058820.9499999993</v>
      </c>
      <c r="J684" s="13">
        <v>1402827.16</v>
      </c>
      <c r="K684" s="13">
        <v>25518.81</v>
      </c>
      <c r="L684" s="13">
        <v>25512.25</v>
      </c>
      <c r="M684" s="13">
        <v>162900.91</v>
      </c>
      <c r="N684" s="13">
        <v>0.2</v>
      </c>
      <c r="O684" s="13">
        <v>-13017.76999999999</v>
      </c>
      <c r="P684" s="13">
        <v>-46386.540000000125</v>
      </c>
      <c r="Q684" s="13">
        <v>-63259.179999999978</v>
      </c>
      <c r="R684" s="13">
        <v>-109645.7200000001</v>
      </c>
      <c r="S684" s="13">
        <v>44647.81</v>
      </c>
      <c r="T684" s="13">
        <v>55961.02</v>
      </c>
      <c r="U684" s="13">
        <v>0</v>
      </c>
      <c r="V684" s="13">
        <v>0</v>
      </c>
      <c r="W684" s="13">
        <v>0</v>
      </c>
      <c r="X684" s="13">
        <v>5846.66</v>
      </c>
      <c r="Y684" s="13">
        <v>3176.91</v>
      </c>
      <c r="Z684" s="13">
        <v>3807.16</v>
      </c>
      <c r="AA684" s="13">
        <v>0</v>
      </c>
      <c r="AB684" s="13">
        <v>6.54</v>
      </c>
      <c r="AC684" s="13">
        <v>0</v>
      </c>
      <c r="AD684" s="13">
        <v>0</v>
      </c>
      <c r="AE684" s="13">
        <v>0</v>
      </c>
      <c r="AF684" s="13">
        <v>10169.26</v>
      </c>
      <c r="AG684" s="13">
        <v>188413.16</v>
      </c>
      <c r="AH684" s="13">
        <v>6.7600000000000007</v>
      </c>
      <c r="AI684" s="13">
        <v>188381.21</v>
      </c>
      <c r="AJ684" s="13">
        <v>201398.97999999998</v>
      </c>
      <c r="AK684" s="13">
        <v>0</v>
      </c>
      <c r="AL684" s="13">
        <v>9033302.1399999987</v>
      </c>
      <c r="AM684" s="13">
        <v>354.98602599415875</v>
      </c>
      <c r="AN684" s="13">
        <v>16126.12</v>
      </c>
      <c r="AO684" s="13">
        <v>5720.49</v>
      </c>
      <c r="AP684" s="13">
        <v>138616.43000000005</v>
      </c>
      <c r="AQ684" s="13">
        <v>-241.73000000000002</v>
      </c>
      <c r="AR684" s="367"/>
      <c r="AS684" s="19">
        <v>44651</v>
      </c>
      <c r="AT684" s="20" t="s">
        <v>2</v>
      </c>
      <c r="AU684" s="40" t="s">
        <v>293</v>
      </c>
      <c r="AV684" s="41">
        <v>2022</v>
      </c>
      <c r="AW684" s="266" t="s">
        <v>185</v>
      </c>
      <c r="AX684" s="380">
        <v>4.33</v>
      </c>
      <c r="AY684" s="380">
        <v>4.38</v>
      </c>
    </row>
    <row r="685" spans="1:51" x14ac:dyDescent="0.25">
      <c r="A685" s="64">
        <v>80</v>
      </c>
      <c r="B685" s="65" t="s">
        <v>89</v>
      </c>
      <c r="C685" s="13">
        <v>63921309.750000007</v>
      </c>
      <c r="D685" s="13">
        <v>49079846.93</v>
      </c>
      <c r="E685" s="13">
        <v>5914532.3900000006</v>
      </c>
      <c r="F685" s="13">
        <v>5845884.2800000003</v>
      </c>
      <c r="G685" s="13">
        <v>17472399.41</v>
      </c>
      <c r="H685" s="13">
        <v>55771.37</v>
      </c>
      <c r="I685" s="13">
        <v>101861971.65000001</v>
      </c>
      <c r="J685" s="13">
        <v>28900498.609999999</v>
      </c>
      <c r="K685" s="13">
        <v>14518026.41</v>
      </c>
      <c r="L685" s="13">
        <v>8603494.0199999996</v>
      </c>
      <c r="M685" s="13">
        <v>34441818.100000001</v>
      </c>
      <c r="N685" s="13">
        <v>316926473.34000003</v>
      </c>
      <c r="O685" s="13">
        <v>-29482654.169999957</v>
      </c>
      <c r="P685" s="13">
        <v>21005833.300000027</v>
      </c>
      <c r="Q685" s="13">
        <v>-22398697.2700001</v>
      </c>
      <c r="R685" s="13">
        <v>-1392863.9700000733</v>
      </c>
      <c r="S685" s="13">
        <v>1448635.3600000013</v>
      </c>
      <c r="T685" s="13">
        <v>1643124.64</v>
      </c>
      <c r="U685" s="13">
        <v>0</v>
      </c>
      <c r="V685" s="13">
        <v>0</v>
      </c>
      <c r="W685" s="13">
        <v>435704.15</v>
      </c>
      <c r="X685" s="13">
        <v>12407421.27</v>
      </c>
      <c r="Y685" s="13">
        <v>245780.37</v>
      </c>
      <c r="Z685" s="13">
        <v>1330229.6299999999</v>
      </c>
      <c r="AA685" s="13">
        <v>3741407.26</v>
      </c>
      <c r="AB685" s="13">
        <v>998476.99</v>
      </c>
      <c r="AC685" s="13">
        <v>0</v>
      </c>
      <c r="AD685" s="13">
        <v>0</v>
      </c>
      <c r="AE685" s="13">
        <v>0</v>
      </c>
      <c r="AF685" s="13">
        <v>6721720.4500000002</v>
      </c>
      <c r="AG685" s="13">
        <v>43045312.119999997</v>
      </c>
      <c r="AH685" s="13">
        <v>322841005.73000002</v>
      </c>
      <c r="AI685" s="13">
        <v>365836206.21000004</v>
      </c>
      <c r="AJ685" s="13">
        <v>395318860.38</v>
      </c>
      <c r="AK685" s="13">
        <v>0</v>
      </c>
      <c r="AL685" s="13">
        <v>87343945.24000001</v>
      </c>
      <c r="AM685" s="13">
        <v>7.0162409664606749</v>
      </c>
      <c r="AN685" s="13">
        <v>4819420.34</v>
      </c>
      <c r="AO685" s="13">
        <v>1026463.94</v>
      </c>
      <c r="AP685" s="13">
        <v>65318670.000000007</v>
      </c>
      <c r="AQ685" s="13">
        <v>20994553.00999999</v>
      </c>
      <c r="AR685" s="367"/>
      <c r="AS685" s="19">
        <v>44651</v>
      </c>
      <c r="AT685" s="20" t="s">
        <v>2</v>
      </c>
      <c r="AU685" s="40" t="s">
        <v>292</v>
      </c>
      <c r="AV685" s="41">
        <v>2022</v>
      </c>
      <c r="AW685" s="266" t="s">
        <v>288</v>
      </c>
      <c r="AX685" s="380">
        <v>4.33</v>
      </c>
      <c r="AY685" s="380">
        <v>4.38</v>
      </c>
    </row>
    <row r="686" spans="1:51" x14ac:dyDescent="0.25">
      <c r="A686" s="64">
        <v>2</v>
      </c>
      <c r="B686" s="65" t="s">
        <v>90</v>
      </c>
      <c r="C686" s="13">
        <v>3002375.64</v>
      </c>
      <c r="D686" s="13">
        <v>53406.73</v>
      </c>
      <c r="E686" s="13">
        <v>0.04</v>
      </c>
      <c r="F686" s="13">
        <v>0</v>
      </c>
      <c r="G686" s="13">
        <v>3855996.69</v>
      </c>
      <c r="H686" s="13">
        <v>907613.09</v>
      </c>
      <c r="I686" s="13">
        <v>7883156.4000000004</v>
      </c>
      <c r="J686" s="13">
        <v>4403879.9400000004</v>
      </c>
      <c r="K686" s="13">
        <v>701929.97</v>
      </c>
      <c r="L686" s="13">
        <v>701929.93</v>
      </c>
      <c r="M686" s="13">
        <v>0.01</v>
      </c>
      <c r="N686" s="13">
        <v>0.01</v>
      </c>
      <c r="O686" s="13">
        <v>-358826.66999999993</v>
      </c>
      <c r="P686" s="13">
        <v>-548201.10999999987</v>
      </c>
      <c r="Q686" s="13">
        <v>-296741.57</v>
      </c>
      <c r="R686" s="13">
        <v>-844942.67999999993</v>
      </c>
      <c r="S686" s="13">
        <v>1752555.76</v>
      </c>
      <c r="T686" s="13">
        <v>0</v>
      </c>
      <c r="U686" s="13">
        <v>0</v>
      </c>
      <c r="V686" s="13">
        <v>0</v>
      </c>
      <c r="W686" s="13">
        <v>2037956.1</v>
      </c>
      <c r="X686" s="13">
        <v>1.89</v>
      </c>
      <c r="Y686" s="13">
        <v>77066.12</v>
      </c>
      <c r="Z686" s="13">
        <v>4837.63</v>
      </c>
      <c r="AA686" s="13">
        <v>203498.48</v>
      </c>
      <c r="AB686" s="13">
        <v>0</v>
      </c>
      <c r="AC686" s="13">
        <v>0</v>
      </c>
      <c r="AD686" s="13">
        <v>0</v>
      </c>
      <c r="AE686" s="13">
        <v>0</v>
      </c>
      <c r="AF686" s="13">
        <v>0</v>
      </c>
      <c r="AG686" s="13">
        <v>701929.94000000006</v>
      </c>
      <c r="AH686" s="13">
        <v>0.05</v>
      </c>
      <c r="AI686" s="13">
        <v>701872.03</v>
      </c>
      <c r="AJ686" s="13">
        <v>1060698.7</v>
      </c>
      <c r="AK686" s="13">
        <v>0</v>
      </c>
      <c r="AL686" s="13">
        <v>7181226.4300000006</v>
      </c>
      <c r="AM686" s="13">
        <v>11.230687870472321</v>
      </c>
      <c r="AN686" s="13">
        <v>0</v>
      </c>
      <c r="AO686" s="13">
        <v>0</v>
      </c>
      <c r="AP686" s="13">
        <v>3361202.3099999996</v>
      </c>
      <c r="AQ686" s="13">
        <v>53406.73</v>
      </c>
      <c r="AR686" s="367"/>
      <c r="AS686" s="19">
        <v>44651</v>
      </c>
      <c r="AT686" s="20" t="s">
        <v>2</v>
      </c>
      <c r="AU686" s="40" t="s">
        <v>292</v>
      </c>
      <c r="AV686" s="41">
        <v>2022</v>
      </c>
      <c r="AW686" s="266" t="s">
        <v>168</v>
      </c>
      <c r="AX686" s="380">
        <v>4.33</v>
      </c>
      <c r="AY686" s="380">
        <v>4.38</v>
      </c>
    </row>
    <row r="687" spans="1:51" x14ac:dyDescent="0.25">
      <c r="A687" s="64">
        <v>115</v>
      </c>
      <c r="B687" s="65" t="s">
        <v>290</v>
      </c>
      <c r="C687" s="13">
        <v>564.84</v>
      </c>
      <c r="D687" s="13">
        <v>0</v>
      </c>
      <c r="E687" s="13">
        <v>0.01</v>
      </c>
      <c r="F687" s="13">
        <v>0</v>
      </c>
      <c r="G687" s="13">
        <v>73249.52</v>
      </c>
      <c r="H687" s="13">
        <v>-107202.32</v>
      </c>
      <c r="I687" s="13">
        <v>982473.96</v>
      </c>
      <c r="J687" s="13">
        <v>640242.43000000005</v>
      </c>
      <c r="K687" s="13">
        <v>730.9</v>
      </c>
      <c r="L687" s="13">
        <v>730.89</v>
      </c>
      <c r="M687" s="13">
        <v>0</v>
      </c>
      <c r="N687" s="13">
        <v>0</v>
      </c>
      <c r="O687" s="13">
        <v>420.14</v>
      </c>
      <c r="P687" s="13">
        <v>-73104.819999999992</v>
      </c>
      <c r="Q687" s="13">
        <v>0</v>
      </c>
      <c r="R687" s="13">
        <v>-73104.819999999992</v>
      </c>
      <c r="S687" s="13">
        <v>-34097.5</v>
      </c>
      <c r="T687" s="13">
        <v>52.89</v>
      </c>
      <c r="U687" s="13">
        <v>0</v>
      </c>
      <c r="V687" s="13">
        <v>0</v>
      </c>
      <c r="W687" s="13">
        <v>0</v>
      </c>
      <c r="X687" s="13">
        <v>0.01</v>
      </c>
      <c r="Y687" s="13">
        <v>1494.86</v>
      </c>
      <c r="Z687" s="13">
        <v>1186.5999999999999</v>
      </c>
      <c r="AA687" s="13">
        <v>0</v>
      </c>
      <c r="AB687" s="13">
        <v>108.96</v>
      </c>
      <c r="AC687" s="13">
        <v>0</v>
      </c>
      <c r="AD687" s="13">
        <v>0</v>
      </c>
      <c r="AE687" s="13">
        <v>780.68</v>
      </c>
      <c r="AF687" s="13">
        <v>30579.3</v>
      </c>
      <c r="AG687" s="13">
        <v>730.89</v>
      </c>
      <c r="AH687" s="13">
        <v>0.01</v>
      </c>
      <c r="AI687" s="13">
        <v>708.89</v>
      </c>
      <c r="AJ687" s="13">
        <v>288.75</v>
      </c>
      <c r="AK687" s="13">
        <v>0</v>
      </c>
      <c r="AL687" s="13">
        <v>981743.05999999994</v>
      </c>
      <c r="AM687" s="13">
        <v>1344.1975099192775</v>
      </c>
      <c r="AN687" s="13">
        <v>0</v>
      </c>
      <c r="AO687" s="13">
        <v>0</v>
      </c>
      <c r="AP687" s="13">
        <v>144.71000000000004</v>
      </c>
      <c r="AQ687" s="13">
        <v>0.01</v>
      </c>
      <c r="AR687" s="367"/>
      <c r="AS687" s="19">
        <v>44651</v>
      </c>
      <c r="AT687" s="20" t="s">
        <v>2</v>
      </c>
      <c r="AU687" s="40" t="s">
        <v>293</v>
      </c>
      <c r="AV687" s="41">
        <v>2022</v>
      </c>
      <c r="AW687" s="266" t="s">
        <v>291</v>
      </c>
      <c r="AX687" s="380">
        <v>4.33</v>
      </c>
      <c r="AY687" s="380">
        <v>4.38</v>
      </c>
    </row>
    <row r="688" spans="1:51" x14ac:dyDescent="0.25">
      <c r="A688" s="64">
        <v>106</v>
      </c>
      <c r="B688" s="65" t="s">
        <v>92</v>
      </c>
      <c r="C688" s="13">
        <v>2095254.9900000002</v>
      </c>
      <c r="D688" s="13">
        <v>15083.92</v>
      </c>
      <c r="E688" s="13">
        <v>4299.7299999999996</v>
      </c>
      <c r="F688" s="13">
        <v>417552.86</v>
      </c>
      <c r="G688" s="13">
        <v>668962.97000000009</v>
      </c>
      <c r="H688" s="13">
        <v>1827.47</v>
      </c>
      <c r="I688" s="13">
        <v>17533723.550000001</v>
      </c>
      <c r="J688" s="13">
        <v>11662.07</v>
      </c>
      <c r="K688" s="13">
        <v>1135627.2</v>
      </c>
      <c r="L688" s="13">
        <v>1140253.3400000003</v>
      </c>
      <c r="M688" s="13">
        <v>1733778.84</v>
      </c>
      <c r="N688" s="13">
        <v>0</v>
      </c>
      <c r="O688" s="13">
        <v>882393.10999999964</v>
      </c>
      <c r="P688" s="13">
        <v>111262.13000000082</v>
      </c>
      <c r="Q688" s="13">
        <v>899.90999999991618</v>
      </c>
      <c r="R688" s="13">
        <v>112162.04000000074</v>
      </c>
      <c r="S688" s="13">
        <v>-110334.56999999999</v>
      </c>
      <c r="T688" s="13">
        <v>1.32</v>
      </c>
      <c r="U688" s="13">
        <v>0</v>
      </c>
      <c r="V688" s="13">
        <v>0</v>
      </c>
      <c r="W688" s="13">
        <v>0</v>
      </c>
      <c r="X688" s="13">
        <v>115352.32000000001</v>
      </c>
      <c r="Y688" s="13">
        <v>12685.32</v>
      </c>
      <c r="Z688" s="13">
        <v>12218.2</v>
      </c>
      <c r="AA688" s="13">
        <v>7390.07</v>
      </c>
      <c r="AB688" s="13">
        <v>9540.2999999999993</v>
      </c>
      <c r="AC688" s="13">
        <v>0</v>
      </c>
      <c r="AD688" s="13">
        <v>0</v>
      </c>
      <c r="AE688" s="13">
        <v>0</v>
      </c>
      <c r="AF688" s="13">
        <v>183854.32</v>
      </c>
      <c r="AG688" s="13">
        <v>2865106.31</v>
      </c>
      <c r="AH688" s="13">
        <v>4299.7299999999996</v>
      </c>
      <c r="AI688" s="13">
        <v>2868800.59</v>
      </c>
      <c r="AJ688" s="13">
        <v>1986407.48</v>
      </c>
      <c r="AK688" s="13">
        <v>0</v>
      </c>
      <c r="AL688" s="13">
        <v>16398096.350000001</v>
      </c>
      <c r="AM688" s="13">
        <v>15.43968262648165</v>
      </c>
      <c r="AN688" s="13">
        <v>264893.51</v>
      </c>
      <c r="AO688" s="13">
        <v>152659.35</v>
      </c>
      <c r="AP688" s="13">
        <v>1208954.6800000002</v>
      </c>
      <c r="AQ688" s="13">
        <v>11176.719999999998</v>
      </c>
      <c r="AR688" s="367"/>
      <c r="AS688" s="19">
        <v>44651</v>
      </c>
      <c r="AT688" s="20" t="s">
        <v>2</v>
      </c>
      <c r="AU688" s="40" t="s">
        <v>292</v>
      </c>
      <c r="AV688" s="41">
        <v>2022</v>
      </c>
      <c r="AW688" s="266" t="s">
        <v>172</v>
      </c>
      <c r="AX688" s="380">
        <v>4.33</v>
      </c>
      <c r="AY688" s="380">
        <v>4.38</v>
      </c>
    </row>
    <row r="689" spans="1:51" x14ac:dyDescent="0.25">
      <c r="A689" s="64">
        <v>118</v>
      </c>
      <c r="B689" s="65" t="s">
        <v>93</v>
      </c>
      <c r="C689" s="13">
        <v>7299394.0100000007</v>
      </c>
      <c r="D689" s="13">
        <v>2924745.68</v>
      </c>
      <c r="E689" s="13">
        <v>3783667</v>
      </c>
      <c r="F689" s="13">
        <v>248011.37</v>
      </c>
      <c r="G689" s="13">
        <v>1862322.17</v>
      </c>
      <c r="H689" s="13">
        <v>60569.69</v>
      </c>
      <c r="I689" s="13">
        <v>28591453.670000002</v>
      </c>
      <c r="J689" s="13">
        <v>539315.11</v>
      </c>
      <c r="K689" s="13">
        <v>6366546.6299999999</v>
      </c>
      <c r="L689" s="13">
        <v>2582879.63</v>
      </c>
      <c r="M689" s="13">
        <v>2153042.34</v>
      </c>
      <c r="N689" s="13">
        <v>7105872.9399999995</v>
      </c>
      <c r="O689" s="13">
        <v>2213065.8300000015</v>
      </c>
      <c r="P689" s="13">
        <v>51248.960000001134</v>
      </c>
      <c r="Q689" s="13">
        <v>-68911.010000004128</v>
      </c>
      <c r="R689" s="13">
        <v>-17662.050000002993</v>
      </c>
      <c r="S689" s="13">
        <v>78231.75</v>
      </c>
      <c r="T689" s="13">
        <v>469.86</v>
      </c>
      <c r="U689" s="13">
        <v>0</v>
      </c>
      <c r="V689" s="13">
        <v>0</v>
      </c>
      <c r="W689" s="13">
        <v>139942.20000000001</v>
      </c>
      <c r="X689" s="13">
        <v>343780.26</v>
      </c>
      <c r="Y689" s="13">
        <v>31255.51</v>
      </c>
      <c r="Z689" s="13">
        <v>86025</v>
      </c>
      <c r="AA689" s="13">
        <v>240902.81</v>
      </c>
      <c r="AB689" s="13">
        <v>6245.3</v>
      </c>
      <c r="AC689" s="13">
        <v>0</v>
      </c>
      <c r="AD689" s="13">
        <v>0</v>
      </c>
      <c r="AE689" s="13">
        <v>41257.050000000003</v>
      </c>
      <c r="AF689" s="13">
        <v>274.89999999999998</v>
      </c>
      <c r="AG689" s="13">
        <v>4735921.97</v>
      </c>
      <c r="AH689" s="13">
        <v>10889539.940000001</v>
      </c>
      <c r="AI689" s="13">
        <v>15582140.890000001</v>
      </c>
      <c r="AJ689" s="13">
        <v>13369075.059999999</v>
      </c>
      <c r="AK689" s="13">
        <v>0</v>
      </c>
      <c r="AL689" s="13">
        <v>22224907.040000003</v>
      </c>
      <c r="AM689" s="13">
        <v>4.4908889122516333</v>
      </c>
      <c r="AN689" s="13">
        <v>147181.34</v>
      </c>
      <c r="AO689" s="13">
        <v>100830.03000000001</v>
      </c>
      <c r="AP689" s="13">
        <v>7865894.2300000014</v>
      </c>
      <c r="AQ689" s="13">
        <v>5704311.7300000004</v>
      </c>
      <c r="AR689" s="367"/>
      <c r="AS689" s="19">
        <v>44651</v>
      </c>
      <c r="AT689" s="20" t="s">
        <v>2</v>
      </c>
      <c r="AU689" s="40" t="s">
        <v>292</v>
      </c>
      <c r="AV689" s="41">
        <v>2022</v>
      </c>
      <c r="AW689" s="266" t="s">
        <v>162</v>
      </c>
      <c r="AX689" s="380">
        <v>4.33</v>
      </c>
      <c r="AY689" s="380">
        <v>4.38</v>
      </c>
    </row>
    <row r="690" spans="1:51" x14ac:dyDescent="0.25">
      <c r="A690" s="64">
        <v>29</v>
      </c>
      <c r="B690" s="65" t="s">
        <v>94</v>
      </c>
      <c r="C690" s="13">
        <v>11587221.629999999</v>
      </c>
      <c r="D690" s="13">
        <v>481197.61</v>
      </c>
      <c r="E690" s="13">
        <v>385097.77999999997</v>
      </c>
      <c r="F690" s="13">
        <v>1234339.44</v>
      </c>
      <c r="G690" s="13">
        <v>1923685.5299999998</v>
      </c>
      <c r="H690" s="13">
        <v>-649652.1</v>
      </c>
      <c r="I690" s="13">
        <v>11279153.220000001</v>
      </c>
      <c r="J690" s="13">
        <v>14989902.279999999</v>
      </c>
      <c r="K690" s="13">
        <v>4646854.4400000004</v>
      </c>
      <c r="L690" s="13">
        <v>4261756.66</v>
      </c>
      <c r="M690" s="13">
        <v>5650900.4900000002</v>
      </c>
      <c r="N690" s="13">
        <v>590299.65</v>
      </c>
      <c r="O690" s="13">
        <v>3678862.63</v>
      </c>
      <c r="P690" s="13">
        <v>4269136.42</v>
      </c>
      <c r="Q690" s="13">
        <v>-5056226.8100000005</v>
      </c>
      <c r="R690" s="13">
        <v>-787090.3900000006</v>
      </c>
      <c r="S690" s="13">
        <v>137438.28999999992</v>
      </c>
      <c r="T690" s="13">
        <v>527356.63</v>
      </c>
      <c r="U690" s="13">
        <v>0</v>
      </c>
      <c r="V690" s="13">
        <v>0</v>
      </c>
      <c r="W690" s="13">
        <v>1473.72</v>
      </c>
      <c r="X690" s="13">
        <v>389569.85</v>
      </c>
      <c r="Y690" s="13">
        <v>38527.96</v>
      </c>
      <c r="Z690" s="13">
        <v>66625.820000000007</v>
      </c>
      <c r="AA690" s="13">
        <v>62236.46</v>
      </c>
      <c r="AB690" s="13">
        <v>34077.699999999997</v>
      </c>
      <c r="AC690" s="13">
        <v>0</v>
      </c>
      <c r="AD690" s="13">
        <v>0</v>
      </c>
      <c r="AE690" s="13">
        <v>0</v>
      </c>
      <c r="AF690" s="13">
        <v>579493.97</v>
      </c>
      <c r="AG690" s="13">
        <v>9912657.1500000004</v>
      </c>
      <c r="AH690" s="13">
        <v>975397.43</v>
      </c>
      <c r="AI690" s="13">
        <v>10678784.959999999</v>
      </c>
      <c r="AJ690" s="13">
        <v>6999922.3300000001</v>
      </c>
      <c r="AK690" s="13">
        <v>0</v>
      </c>
      <c r="AL690" s="13">
        <v>6632298.7800000003</v>
      </c>
      <c r="AM690" s="13">
        <v>2.4272663079155969</v>
      </c>
      <c r="AN690" s="13">
        <v>889681.16999999993</v>
      </c>
      <c r="AO690" s="13">
        <v>344658.27</v>
      </c>
      <c r="AP690" s="13">
        <v>8328523.7400000002</v>
      </c>
      <c r="AQ690" s="13">
        <v>901362.35</v>
      </c>
      <c r="AR690" s="367"/>
      <c r="AS690" s="19">
        <v>44651</v>
      </c>
      <c r="AT690" s="20" t="s">
        <v>2</v>
      </c>
      <c r="AU690" s="40" t="s">
        <v>293</v>
      </c>
      <c r="AV690" s="41">
        <v>2022</v>
      </c>
      <c r="AW690" s="266" t="s">
        <v>156</v>
      </c>
      <c r="AX690" s="380">
        <v>4.33</v>
      </c>
      <c r="AY690" s="380">
        <v>4.38</v>
      </c>
    </row>
    <row r="691" spans="1:51" x14ac:dyDescent="0.25">
      <c r="A691" s="64">
        <v>122</v>
      </c>
      <c r="B691" s="59" t="s">
        <v>69</v>
      </c>
      <c r="C691" s="13">
        <v>2105336.98</v>
      </c>
      <c r="D691" s="13">
        <v>0</v>
      </c>
      <c r="E691" s="13">
        <v>0</v>
      </c>
      <c r="F691" s="13">
        <v>4485.25</v>
      </c>
      <c r="G691" s="13">
        <v>135398</v>
      </c>
      <c r="H691" s="13">
        <v>42356.800000000003</v>
      </c>
      <c r="I691" s="13">
        <v>743214.56</v>
      </c>
      <c r="J691" s="13">
        <v>1153677.6499999999</v>
      </c>
      <c r="K691" s="13">
        <v>34328.82</v>
      </c>
      <c r="L691" s="13">
        <v>12743.710000000001</v>
      </c>
      <c r="M691" s="13">
        <v>469490.83</v>
      </c>
      <c r="N691" s="13">
        <v>0</v>
      </c>
      <c r="O691" s="13">
        <v>361445.89</v>
      </c>
      <c r="P691" s="13">
        <v>1604007.8399999999</v>
      </c>
      <c r="Q691" s="13">
        <v>-1484221.59</v>
      </c>
      <c r="R691" s="13">
        <v>119786.24999999977</v>
      </c>
      <c r="S691" s="13">
        <v>-77429.45</v>
      </c>
      <c r="T691" s="13">
        <v>0</v>
      </c>
      <c r="U691" s="13">
        <v>0</v>
      </c>
      <c r="V691" s="13">
        <v>0</v>
      </c>
      <c r="W691" s="13">
        <v>0</v>
      </c>
      <c r="X691" s="13">
        <v>0.71</v>
      </c>
      <c r="Y691" s="13">
        <v>2295.48</v>
      </c>
      <c r="Z691" s="13">
        <v>15934.14</v>
      </c>
      <c r="AA691" s="13">
        <v>0</v>
      </c>
      <c r="AB691" s="13">
        <v>743.43</v>
      </c>
      <c r="AC691" s="13">
        <v>0</v>
      </c>
      <c r="AD691" s="13">
        <v>0</v>
      </c>
      <c r="AE691" s="13">
        <v>0</v>
      </c>
      <c r="AF691" s="13">
        <v>58457.11</v>
      </c>
      <c r="AG691" s="13">
        <v>482234.54</v>
      </c>
      <c r="AH691" s="13">
        <v>0</v>
      </c>
      <c r="AI691" s="13">
        <v>482069.75</v>
      </c>
      <c r="AJ691" s="13">
        <v>120623.86</v>
      </c>
      <c r="AK691" s="13">
        <v>0</v>
      </c>
      <c r="AL691" s="13">
        <v>708885.74000000011</v>
      </c>
      <c r="AM691" s="13">
        <v>21.649872031721454</v>
      </c>
      <c r="AN691" s="13">
        <v>3588.2</v>
      </c>
      <c r="AO691" s="13">
        <v>897.05</v>
      </c>
      <c r="AP691" s="13">
        <v>1743891.0899999999</v>
      </c>
      <c r="AQ691" s="13">
        <v>0</v>
      </c>
      <c r="AR691" s="367"/>
      <c r="AS691" s="19">
        <v>44651</v>
      </c>
      <c r="AT691" s="20" t="s">
        <v>2</v>
      </c>
      <c r="AU691" s="40" t="s">
        <v>292</v>
      </c>
      <c r="AV691" s="41">
        <v>2022</v>
      </c>
      <c r="AW691" s="266" t="s">
        <v>267</v>
      </c>
      <c r="AX691" s="380">
        <v>4.33</v>
      </c>
      <c r="AY691" s="380">
        <v>4.38</v>
      </c>
    </row>
    <row r="692" spans="1:51" x14ac:dyDescent="0.25">
      <c r="A692" s="64">
        <v>111</v>
      </c>
      <c r="B692" s="65" t="s">
        <v>95</v>
      </c>
      <c r="C692" s="13">
        <v>752408.53</v>
      </c>
      <c r="D692" s="13">
        <v>41240.1</v>
      </c>
      <c r="E692" s="13">
        <v>489647.99</v>
      </c>
      <c r="F692" s="13">
        <v>119474.90000000001</v>
      </c>
      <c r="G692" s="13">
        <v>339792.95999999996</v>
      </c>
      <c r="H692" s="13">
        <v>29517.71</v>
      </c>
      <c r="I692" s="13">
        <v>5571031.6100000003</v>
      </c>
      <c r="J692" s="13">
        <v>196898.32</v>
      </c>
      <c r="K692" s="13">
        <v>1554785.68</v>
      </c>
      <c r="L692" s="13">
        <v>1065137.69</v>
      </c>
      <c r="M692" s="13">
        <v>0</v>
      </c>
      <c r="N692" s="13">
        <v>0</v>
      </c>
      <c r="O692" s="13">
        <v>159853.06999999983</v>
      </c>
      <c r="P692" s="13">
        <v>92047.500000000407</v>
      </c>
      <c r="Q692" s="13">
        <v>-52.42</v>
      </c>
      <c r="R692" s="13">
        <v>91995.080000000409</v>
      </c>
      <c r="S692" s="13">
        <v>-62477.380000000005</v>
      </c>
      <c r="T692" s="13">
        <v>3924</v>
      </c>
      <c r="U692" s="13">
        <v>0</v>
      </c>
      <c r="V692" s="13">
        <v>0</v>
      </c>
      <c r="W692" s="13">
        <v>0</v>
      </c>
      <c r="X692" s="13">
        <v>21879.62</v>
      </c>
      <c r="Y692" s="13">
        <v>6914.39</v>
      </c>
      <c r="Z692" s="13">
        <v>8997.39</v>
      </c>
      <c r="AA692" s="13">
        <v>51881.03</v>
      </c>
      <c r="AB692" s="13">
        <v>606.05999999999995</v>
      </c>
      <c r="AC692" s="13">
        <v>0</v>
      </c>
      <c r="AD692" s="13">
        <v>0</v>
      </c>
      <c r="AE692" s="13">
        <v>0</v>
      </c>
      <c r="AF692" s="13">
        <v>19882.13</v>
      </c>
      <c r="AG692" s="13">
        <v>1065137.69</v>
      </c>
      <c r="AH692" s="13">
        <v>489647.99</v>
      </c>
      <c r="AI692" s="13">
        <v>1554406.3999999999</v>
      </c>
      <c r="AJ692" s="13">
        <v>1394553.33</v>
      </c>
      <c r="AK692" s="13">
        <v>0</v>
      </c>
      <c r="AL692" s="13">
        <v>4016245.9300000006</v>
      </c>
      <c r="AM692" s="13">
        <v>3.5831508365834708</v>
      </c>
      <c r="AN692" s="13">
        <v>54028.32</v>
      </c>
      <c r="AO692" s="13">
        <v>65446.579999999994</v>
      </c>
      <c r="AP692" s="13">
        <v>590884.88000000012</v>
      </c>
      <c r="AQ692" s="13">
        <v>39569.519999999786</v>
      </c>
      <c r="AR692" s="367"/>
      <c r="AS692" s="19">
        <v>44651</v>
      </c>
      <c r="AT692" s="20" t="s">
        <v>2</v>
      </c>
      <c r="AU692" s="40" t="s">
        <v>292</v>
      </c>
      <c r="AV692" s="41">
        <v>2022</v>
      </c>
      <c r="AW692" s="266" t="s">
        <v>182</v>
      </c>
      <c r="AX692" s="380">
        <v>4.33</v>
      </c>
      <c r="AY692" s="380">
        <v>4.38</v>
      </c>
    </row>
    <row r="693" spans="1:51" x14ac:dyDescent="0.25">
      <c r="A693" s="64">
        <v>83</v>
      </c>
      <c r="B693" s="65" t="s">
        <v>96</v>
      </c>
      <c r="C693" s="13">
        <v>15670784.9</v>
      </c>
      <c r="D693" s="13">
        <v>8802965.6199999992</v>
      </c>
      <c r="E693" s="13">
        <v>8389808.9600000009</v>
      </c>
      <c r="F693" s="13">
        <v>2934365.29</v>
      </c>
      <c r="G693" s="13">
        <v>6462112.4000000004</v>
      </c>
      <c r="H693" s="13">
        <v>-2400536.4300000002</v>
      </c>
      <c r="I693" s="13">
        <v>73154218.650000006</v>
      </c>
      <c r="J693" s="13">
        <v>1894042.25</v>
      </c>
      <c r="K693" s="13">
        <v>24105614.699999999</v>
      </c>
      <c r="L693" s="13">
        <v>15715805.740000002</v>
      </c>
      <c r="M693" s="13">
        <v>5450741.9900000002</v>
      </c>
      <c r="N693" s="13">
        <v>11293935.360000001</v>
      </c>
      <c r="O693" s="13">
        <v>2166186.1700000037</v>
      </c>
      <c r="P693" s="13">
        <v>-4694844.5800000019</v>
      </c>
      <c r="Q693" s="13">
        <v>809627.81000000541</v>
      </c>
      <c r="R693" s="13">
        <v>-3885216.7699999968</v>
      </c>
      <c r="S693" s="13">
        <v>1484680.3399999999</v>
      </c>
      <c r="T693" s="13">
        <v>26873.05</v>
      </c>
      <c r="U693" s="13">
        <v>0</v>
      </c>
      <c r="V693" s="13">
        <v>0</v>
      </c>
      <c r="W693" s="13">
        <v>0</v>
      </c>
      <c r="X693" s="13">
        <v>2834196.06</v>
      </c>
      <c r="Y693" s="13">
        <v>82738.559999999998</v>
      </c>
      <c r="Z693" s="13">
        <v>234675.43</v>
      </c>
      <c r="AA693" s="13">
        <v>5643</v>
      </c>
      <c r="AB693" s="13">
        <v>175053.43</v>
      </c>
      <c r="AC693" s="13">
        <v>0</v>
      </c>
      <c r="AD693" s="13">
        <v>0</v>
      </c>
      <c r="AE693" s="13">
        <v>0</v>
      </c>
      <c r="AF693" s="13">
        <v>878278.35</v>
      </c>
      <c r="AG693" s="13">
        <v>21166547.73</v>
      </c>
      <c r="AH693" s="13">
        <v>19683744.32</v>
      </c>
      <c r="AI693" s="13">
        <v>40792328.230000004</v>
      </c>
      <c r="AJ693" s="13">
        <v>38626142.060000002</v>
      </c>
      <c r="AK693" s="13">
        <v>0</v>
      </c>
      <c r="AL693" s="13">
        <v>49048603.950000003</v>
      </c>
      <c r="AM693" s="13">
        <v>3.034737738921879</v>
      </c>
      <c r="AN693" s="13">
        <v>1947485.7200000002</v>
      </c>
      <c r="AO693" s="13">
        <v>986879.57000000007</v>
      </c>
      <c r="AP693" s="13">
        <v>15839165.59</v>
      </c>
      <c r="AQ693" s="13">
        <v>11137532.479999997</v>
      </c>
      <c r="AR693" s="367"/>
      <c r="AS693" s="19">
        <v>44651</v>
      </c>
      <c r="AT693" s="20" t="s">
        <v>2</v>
      </c>
      <c r="AU693" s="40" t="s">
        <v>293</v>
      </c>
      <c r="AV693" s="41">
        <v>2022</v>
      </c>
      <c r="AW693" s="266" t="s">
        <v>158</v>
      </c>
      <c r="AX693" s="380">
        <v>4.33</v>
      </c>
      <c r="AY693" s="380">
        <v>4.38</v>
      </c>
    </row>
    <row r="694" spans="1:51" x14ac:dyDescent="0.25">
      <c r="A694" s="64">
        <v>40</v>
      </c>
      <c r="B694" s="65" t="s">
        <v>97</v>
      </c>
      <c r="C694" s="13">
        <v>4070529.4</v>
      </c>
      <c r="D694" s="13">
        <v>949540.2</v>
      </c>
      <c r="E694" s="13">
        <v>4815139.99</v>
      </c>
      <c r="F694" s="13">
        <v>586146.97</v>
      </c>
      <c r="G694" s="13">
        <v>1181500.8400000001</v>
      </c>
      <c r="H694" s="13">
        <v>10428.16</v>
      </c>
      <c r="I694" s="13">
        <v>37803515.219999999</v>
      </c>
      <c r="J694" s="13">
        <v>1186998.3700000001</v>
      </c>
      <c r="K694" s="13">
        <v>8437338.9000000004</v>
      </c>
      <c r="L694" s="13">
        <v>3622198.91</v>
      </c>
      <c r="M694" s="13">
        <v>89134.31</v>
      </c>
      <c r="N694" s="13">
        <v>64661.03</v>
      </c>
      <c r="O694" s="13">
        <v>1848642.8099999987</v>
      </c>
      <c r="P694" s="13">
        <v>-495301.42000000132</v>
      </c>
      <c r="Q694" s="13">
        <v>-246128.46999999997</v>
      </c>
      <c r="R694" s="13">
        <v>-741429.89000000129</v>
      </c>
      <c r="S694" s="13">
        <v>751858.05</v>
      </c>
      <c r="T694" s="13">
        <v>1.33</v>
      </c>
      <c r="U694" s="13">
        <v>0</v>
      </c>
      <c r="V694" s="13">
        <v>0</v>
      </c>
      <c r="W694" s="13">
        <v>54.72</v>
      </c>
      <c r="X694" s="13">
        <v>1070818.73</v>
      </c>
      <c r="Y694" s="13">
        <v>20409.7</v>
      </c>
      <c r="Z694" s="13">
        <v>68538.27</v>
      </c>
      <c r="AA694" s="13">
        <v>2155.4699999999998</v>
      </c>
      <c r="AB694" s="13">
        <v>23602.34</v>
      </c>
      <c r="AC694" s="13">
        <v>0</v>
      </c>
      <c r="AD694" s="13">
        <v>0</v>
      </c>
      <c r="AE694" s="13">
        <v>0</v>
      </c>
      <c r="AF694" s="13">
        <v>204310.95</v>
      </c>
      <c r="AG694" s="13">
        <v>3711333.22</v>
      </c>
      <c r="AH694" s="13">
        <v>4879801.0200000005</v>
      </c>
      <c r="AI694" s="13">
        <v>8546890.5599999987</v>
      </c>
      <c r="AJ694" s="13">
        <v>6698247.75</v>
      </c>
      <c r="AK694" s="13">
        <v>0</v>
      </c>
      <c r="AL694" s="13">
        <v>29366176.32</v>
      </c>
      <c r="AM694" s="13">
        <v>4.48050216638803</v>
      </c>
      <c r="AN694" s="13">
        <v>428283.98</v>
      </c>
      <c r="AO694" s="13">
        <v>157862.99000000002</v>
      </c>
      <c r="AP694" s="13">
        <v>3165308.7800000012</v>
      </c>
      <c r="AQ694" s="13">
        <v>1892962.3899999997</v>
      </c>
      <c r="AR694" s="367"/>
      <c r="AS694" s="19">
        <v>44651</v>
      </c>
      <c r="AT694" s="20" t="s">
        <v>2</v>
      </c>
      <c r="AU694" s="40" t="s">
        <v>292</v>
      </c>
      <c r="AV694" s="41">
        <v>2022</v>
      </c>
      <c r="AW694" s="266" t="s">
        <v>166</v>
      </c>
      <c r="AX694" s="380">
        <v>4.33</v>
      </c>
      <c r="AY694" s="380">
        <v>4.38</v>
      </c>
    </row>
    <row r="695" spans="1:51" x14ac:dyDescent="0.25">
      <c r="A695" s="64">
        <v>24</v>
      </c>
      <c r="B695" s="65" t="s">
        <v>98</v>
      </c>
      <c r="C695" s="13">
        <v>6058040.9399999995</v>
      </c>
      <c r="D695" s="13">
        <v>2717661.27</v>
      </c>
      <c r="E695" s="13">
        <v>1410375.42</v>
      </c>
      <c r="F695" s="13">
        <v>718313.43</v>
      </c>
      <c r="G695" s="13">
        <v>2191019.69</v>
      </c>
      <c r="H695" s="13">
        <v>103646.21</v>
      </c>
      <c r="I695" s="13">
        <v>10067356.77</v>
      </c>
      <c r="J695" s="13">
        <v>6172021.0899999999</v>
      </c>
      <c r="K695" s="13">
        <v>4310840.38</v>
      </c>
      <c r="L695" s="13">
        <v>2892586.22</v>
      </c>
      <c r="M695" s="13">
        <v>277556.7</v>
      </c>
      <c r="N695" s="13">
        <v>19964.62</v>
      </c>
      <c r="O695" s="13">
        <v>938652.1799999997</v>
      </c>
      <c r="P695" s="13">
        <v>-507605.6300000007</v>
      </c>
      <c r="Q695" s="13">
        <v>-253691.60000000003</v>
      </c>
      <c r="R695" s="13">
        <v>-761297.23000000068</v>
      </c>
      <c r="S695" s="13">
        <v>864943.44000000006</v>
      </c>
      <c r="T695" s="13">
        <v>94173.74</v>
      </c>
      <c r="U695" s="13">
        <v>0</v>
      </c>
      <c r="V695" s="13">
        <v>0</v>
      </c>
      <c r="W695" s="13">
        <v>312280.84000000003</v>
      </c>
      <c r="X695" s="13">
        <v>1200250.53</v>
      </c>
      <c r="Y695" s="13">
        <v>27264.6</v>
      </c>
      <c r="Z695" s="13">
        <v>172993.46</v>
      </c>
      <c r="AA695" s="13">
        <v>400704.72</v>
      </c>
      <c r="AB695" s="13">
        <v>30795.919999999998</v>
      </c>
      <c r="AC695" s="13">
        <v>0</v>
      </c>
      <c r="AD695" s="13">
        <v>0</v>
      </c>
      <c r="AE695" s="13">
        <v>0</v>
      </c>
      <c r="AF695" s="13">
        <v>110002.97</v>
      </c>
      <c r="AG695" s="13">
        <v>3170142.92</v>
      </c>
      <c r="AH695" s="13">
        <v>1430340.04</v>
      </c>
      <c r="AI695" s="13">
        <v>4582527.8</v>
      </c>
      <c r="AJ695" s="13">
        <v>3647245.01</v>
      </c>
      <c r="AK695" s="13">
        <v>3369.39</v>
      </c>
      <c r="AL695" s="13">
        <v>5756516.3899999997</v>
      </c>
      <c r="AM695" s="13">
        <v>2.3353582787957459</v>
      </c>
      <c r="AN695" s="13">
        <v>642836.55000000005</v>
      </c>
      <c r="AO695" s="13">
        <v>75476.88</v>
      </c>
      <c r="AP695" s="13">
        <v>5896897.6799999997</v>
      </c>
      <c r="AQ695" s="13">
        <v>3495170.19</v>
      </c>
      <c r="AR695" s="367"/>
      <c r="AS695" s="19">
        <v>44651</v>
      </c>
      <c r="AT695" s="20" t="s">
        <v>2</v>
      </c>
      <c r="AU695" s="40" t="s">
        <v>292</v>
      </c>
      <c r="AV695" s="41">
        <v>2022</v>
      </c>
      <c r="AW695" s="266" t="s">
        <v>164</v>
      </c>
      <c r="AX695" s="380">
        <v>4.33</v>
      </c>
      <c r="AY695" s="380">
        <v>4.38</v>
      </c>
    </row>
    <row r="696" spans="1:51" x14ac:dyDescent="0.25">
      <c r="A696" s="64">
        <v>124</v>
      </c>
      <c r="B696" s="59" t="s">
        <v>99</v>
      </c>
      <c r="C696" s="13">
        <v>618427.98</v>
      </c>
      <c r="D696" s="13">
        <v>0</v>
      </c>
      <c r="E696" s="13">
        <v>0</v>
      </c>
      <c r="F696" s="13">
        <v>11396.08</v>
      </c>
      <c r="G696" s="13">
        <v>231206.17</v>
      </c>
      <c r="H696" s="13">
        <v>54578.65</v>
      </c>
      <c r="I696" s="13">
        <v>203019.38</v>
      </c>
      <c r="J696" s="13">
        <v>34723.39</v>
      </c>
      <c r="K696" s="13">
        <v>73498.460000000006</v>
      </c>
      <c r="L696" s="13">
        <v>73498.459999999992</v>
      </c>
      <c r="M696" s="13">
        <v>615533.27</v>
      </c>
      <c r="N696" s="13">
        <v>0</v>
      </c>
      <c r="O696" s="13">
        <v>288432.99999999994</v>
      </c>
      <c r="P696" s="13">
        <v>87392.73000000001</v>
      </c>
      <c r="Q696" s="13">
        <v>1046.6199999999953</v>
      </c>
      <c r="R696" s="13">
        <v>88439.35</v>
      </c>
      <c r="S696" s="13">
        <v>-33860.639999999999</v>
      </c>
      <c r="T696" s="13">
        <v>0</v>
      </c>
      <c r="U696" s="13">
        <v>0</v>
      </c>
      <c r="V696" s="13">
        <v>0</v>
      </c>
      <c r="W696" s="13">
        <v>0</v>
      </c>
      <c r="X696" s="13">
        <v>5748.88</v>
      </c>
      <c r="Y696" s="13">
        <v>4718.49</v>
      </c>
      <c r="Z696" s="13">
        <v>4036.04</v>
      </c>
      <c r="AA696" s="13">
        <v>0</v>
      </c>
      <c r="AB696" s="13">
        <v>11806.26</v>
      </c>
      <c r="AC696" s="13">
        <v>0</v>
      </c>
      <c r="AD696" s="13">
        <v>0</v>
      </c>
      <c r="AE696" s="13">
        <v>0</v>
      </c>
      <c r="AF696" s="13">
        <v>19048.73</v>
      </c>
      <c r="AG696" s="13">
        <v>689031.73</v>
      </c>
      <c r="AH696" s="13">
        <v>0</v>
      </c>
      <c r="AI696" s="13">
        <v>689025.7</v>
      </c>
      <c r="AJ696" s="13">
        <v>400592.7</v>
      </c>
      <c r="AK696" s="13">
        <v>0</v>
      </c>
      <c r="AL696" s="13">
        <v>129520.92</v>
      </c>
      <c r="AM696" s="13">
        <v>2.7622263105920859</v>
      </c>
      <c r="AN696" s="13">
        <v>11006.24</v>
      </c>
      <c r="AO696" s="13">
        <v>389.84</v>
      </c>
      <c r="AP696" s="13">
        <v>329994.98</v>
      </c>
      <c r="AQ696" s="13">
        <v>0</v>
      </c>
      <c r="AR696" s="367"/>
      <c r="AS696" s="19">
        <v>44651</v>
      </c>
      <c r="AT696" s="20" t="s">
        <v>2</v>
      </c>
      <c r="AU696" s="40" t="s">
        <v>292</v>
      </c>
      <c r="AV696" s="41">
        <v>2022</v>
      </c>
      <c r="AW696" s="266" t="s">
        <v>289</v>
      </c>
      <c r="AX696" s="380">
        <v>4.33</v>
      </c>
      <c r="AY696" s="380">
        <v>4.38</v>
      </c>
    </row>
    <row r="697" spans="1:51" x14ac:dyDescent="0.25">
      <c r="A697" s="64">
        <v>70</v>
      </c>
      <c r="B697" s="65" t="s">
        <v>100</v>
      </c>
      <c r="C697" s="13">
        <v>161056.63</v>
      </c>
      <c r="D697" s="13">
        <v>38917.39</v>
      </c>
      <c r="E697" s="13">
        <v>11031.31</v>
      </c>
      <c r="F697" s="13">
        <v>0</v>
      </c>
      <c r="G697" s="13">
        <v>73833.899999999994</v>
      </c>
      <c r="H697" s="13">
        <v>47718.5</v>
      </c>
      <c r="I697" s="13">
        <v>68600.86</v>
      </c>
      <c r="J697" s="13">
        <v>1439453.39</v>
      </c>
      <c r="K697" s="13">
        <v>22922.400000000001</v>
      </c>
      <c r="L697" s="13">
        <v>11891.09</v>
      </c>
      <c r="M697" s="13">
        <v>0</v>
      </c>
      <c r="N697" s="13">
        <v>0</v>
      </c>
      <c r="O697" s="13">
        <v>7717.5700000000015</v>
      </c>
      <c r="P697" s="13">
        <v>40587.770000000019</v>
      </c>
      <c r="Q697" s="13">
        <v>0</v>
      </c>
      <c r="R697" s="13">
        <v>40587.770000000019</v>
      </c>
      <c r="S697" s="13">
        <v>7130.73</v>
      </c>
      <c r="T697" s="13">
        <v>14400</v>
      </c>
      <c r="U697" s="13">
        <v>0</v>
      </c>
      <c r="V697" s="13">
        <v>0</v>
      </c>
      <c r="W697" s="13">
        <v>0</v>
      </c>
      <c r="X697" s="13">
        <v>0</v>
      </c>
      <c r="Y697" s="13">
        <v>403.95</v>
      </c>
      <c r="Z697" s="13">
        <v>817.35</v>
      </c>
      <c r="AA697" s="13">
        <v>0</v>
      </c>
      <c r="AB697" s="13">
        <v>5929.7</v>
      </c>
      <c r="AC697" s="13">
        <v>0</v>
      </c>
      <c r="AD697" s="13">
        <v>0</v>
      </c>
      <c r="AE697" s="13">
        <v>0</v>
      </c>
      <c r="AF697" s="13">
        <v>118.27</v>
      </c>
      <c r="AG697" s="13">
        <v>11891.09</v>
      </c>
      <c r="AH697" s="13">
        <v>11031.31</v>
      </c>
      <c r="AI697" s="13">
        <v>22922.400000000001</v>
      </c>
      <c r="AJ697" s="13">
        <v>15204.83</v>
      </c>
      <c r="AK697" s="13">
        <v>0</v>
      </c>
      <c r="AL697" s="13">
        <v>45678.46</v>
      </c>
      <c r="AM697" s="13">
        <v>2.9927433427564303</v>
      </c>
      <c r="AN697" s="13">
        <v>0</v>
      </c>
      <c r="AO697" s="13">
        <v>0</v>
      </c>
      <c r="AP697" s="13">
        <v>163945.42000000001</v>
      </c>
      <c r="AQ697" s="13">
        <v>49523.750000000007</v>
      </c>
      <c r="AR697" s="367"/>
      <c r="AS697" s="19">
        <v>44651</v>
      </c>
      <c r="AT697" s="20" t="s">
        <v>2</v>
      </c>
      <c r="AU697" s="40" t="s">
        <v>292</v>
      </c>
      <c r="AV697" s="41">
        <v>2022</v>
      </c>
      <c r="AW697" s="266" t="s">
        <v>181</v>
      </c>
      <c r="AX697" s="380">
        <v>4.33</v>
      </c>
      <c r="AY697" s="380">
        <v>4.38</v>
      </c>
    </row>
    <row r="698" spans="1:51" x14ac:dyDescent="0.25">
      <c r="A698" s="64">
        <v>119</v>
      </c>
      <c r="B698" s="65" t="s">
        <v>101</v>
      </c>
      <c r="C698" s="13">
        <v>0</v>
      </c>
      <c r="D698" s="13">
        <v>0</v>
      </c>
      <c r="E698" s="13">
        <v>0.01</v>
      </c>
      <c r="F698" s="13">
        <v>0</v>
      </c>
      <c r="G698" s="13">
        <v>2658.94</v>
      </c>
      <c r="H698" s="13">
        <v>1.46</v>
      </c>
      <c r="I698" s="13">
        <v>32558.94</v>
      </c>
      <c r="J698" s="13">
        <v>3632.32</v>
      </c>
      <c r="K698" s="13">
        <v>0.02</v>
      </c>
      <c r="L698" s="13">
        <v>0.01</v>
      </c>
      <c r="M698" s="13">
        <v>0</v>
      </c>
      <c r="N698" s="13">
        <v>0</v>
      </c>
      <c r="O698" s="13">
        <v>0</v>
      </c>
      <c r="P698" s="13">
        <v>-2658.94</v>
      </c>
      <c r="Q698" s="13">
        <v>0</v>
      </c>
      <c r="R698" s="13">
        <v>-2658.94</v>
      </c>
      <c r="S698" s="13">
        <v>2660.4</v>
      </c>
      <c r="T698" s="13">
        <v>2808.85</v>
      </c>
      <c r="U698" s="13">
        <v>0</v>
      </c>
      <c r="V698" s="13">
        <v>0</v>
      </c>
      <c r="W698" s="13">
        <v>0</v>
      </c>
      <c r="X698" s="13">
        <v>0</v>
      </c>
      <c r="Y698" s="13">
        <v>54.25</v>
      </c>
      <c r="Z698" s="13">
        <v>93.94</v>
      </c>
      <c r="AA698" s="13">
        <v>0</v>
      </c>
      <c r="AB698" s="13">
        <v>0.26</v>
      </c>
      <c r="AC698" s="13">
        <v>0</v>
      </c>
      <c r="AD698" s="13">
        <v>0</v>
      </c>
      <c r="AE698" s="13">
        <v>0</v>
      </c>
      <c r="AF698" s="13">
        <v>0</v>
      </c>
      <c r="AG698" s="13">
        <v>0.01</v>
      </c>
      <c r="AH698" s="13">
        <v>0.01</v>
      </c>
      <c r="AI698" s="13">
        <v>0</v>
      </c>
      <c r="AJ698" s="13">
        <v>0</v>
      </c>
      <c r="AK698" s="13">
        <v>0</v>
      </c>
      <c r="AL698" s="13">
        <v>32558.92</v>
      </c>
      <c r="AM698" s="13">
        <v>1627947</v>
      </c>
      <c r="AN698" s="13">
        <v>0</v>
      </c>
      <c r="AO698" s="13">
        <v>0</v>
      </c>
      <c r="AP698" s="13">
        <v>0</v>
      </c>
      <c r="AQ698" s="13">
        <v>0</v>
      </c>
      <c r="AR698" s="367"/>
      <c r="AS698" s="19">
        <v>44651</v>
      </c>
      <c r="AT698" s="20" t="s">
        <v>2</v>
      </c>
      <c r="AU698" s="40" t="s">
        <v>292</v>
      </c>
      <c r="AV698" s="41">
        <v>2022</v>
      </c>
      <c r="AW698" s="266" t="s">
        <v>189</v>
      </c>
      <c r="AX698" s="380">
        <v>4.33</v>
      </c>
      <c r="AY698" s="380">
        <v>4.38</v>
      </c>
    </row>
    <row r="699" spans="1:51" x14ac:dyDescent="0.25">
      <c r="A699" s="64">
        <v>108</v>
      </c>
      <c r="B699" s="65" t="s">
        <v>102</v>
      </c>
      <c r="C699" s="13">
        <v>303623.44</v>
      </c>
      <c r="D699" s="13">
        <v>69044.88</v>
      </c>
      <c r="E699" s="13">
        <v>7567.17</v>
      </c>
      <c r="F699" s="13">
        <v>29938.940000000002</v>
      </c>
      <c r="G699" s="13">
        <v>165058.89000000001</v>
      </c>
      <c r="H699" s="13">
        <v>2847.42</v>
      </c>
      <c r="I699" s="13">
        <v>2150364.9500000002</v>
      </c>
      <c r="J699" s="13">
        <v>893818.94</v>
      </c>
      <c r="K699" s="13">
        <v>177017.43</v>
      </c>
      <c r="L699" s="13">
        <v>169449.57</v>
      </c>
      <c r="M699" s="13">
        <v>288921.56</v>
      </c>
      <c r="N699" s="13">
        <v>3726.6</v>
      </c>
      <c r="O699" s="13">
        <v>-165473.98999999996</v>
      </c>
      <c r="P699" s="13">
        <v>205054.71999999983</v>
      </c>
      <c r="Q699" s="13">
        <v>-227175.64</v>
      </c>
      <c r="R699" s="13">
        <v>-22120.920000000187</v>
      </c>
      <c r="S699" s="13">
        <v>24968.340000000004</v>
      </c>
      <c r="T699" s="13">
        <v>2456.98</v>
      </c>
      <c r="U699" s="13">
        <v>0</v>
      </c>
      <c r="V699" s="13">
        <v>0</v>
      </c>
      <c r="W699" s="13">
        <v>0</v>
      </c>
      <c r="X699" s="13">
        <v>35394.99</v>
      </c>
      <c r="Y699" s="13">
        <v>3365.58</v>
      </c>
      <c r="Z699" s="13">
        <v>1429.41</v>
      </c>
      <c r="AA699" s="13">
        <v>2600</v>
      </c>
      <c r="AB699" s="13">
        <v>472.17</v>
      </c>
      <c r="AC699" s="13">
        <v>0</v>
      </c>
      <c r="AD699" s="13">
        <v>0</v>
      </c>
      <c r="AE699" s="13">
        <v>0</v>
      </c>
      <c r="AF699" s="13">
        <v>5016.47</v>
      </c>
      <c r="AG699" s="13">
        <v>458371.13</v>
      </c>
      <c r="AH699" s="13">
        <v>11293.77</v>
      </c>
      <c r="AI699" s="13">
        <v>469007.46</v>
      </c>
      <c r="AJ699" s="13">
        <v>634481.44999999995</v>
      </c>
      <c r="AK699" s="13">
        <v>0</v>
      </c>
      <c r="AL699" s="13">
        <v>1973347.5200000003</v>
      </c>
      <c r="AM699" s="13">
        <v>12.147758274425295</v>
      </c>
      <c r="AN699" s="13">
        <v>27941.040000000001</v>
      </c>
      <c r="AO699" s="13">
        <v>1997.9</v>
      </c>
      <c r="AP699" s="13">
        <v>218839.51999999996</v>
      </c>
      <c r="AQ699" s="13">
        <v>-181213.02999999997</v>
      </c>
      <c r="AR699" s="367"/>
      <c r="AS699" s="19">
        <v>44651</v>
      </c>
      <c r="AT699" s="20" t="s">
        <v>2</v>
      </c>
      <c r="AU699" s="40" t="s">
        <v>292</v>
      </c>
      <c r="AV699" s="41">
        <v>2022</v>
      </c>
      <c r="AW699" s="266" t="s">
        <v>183</v>
      </c>
      <c r="AX699" s="380">
        <v>4.33</v>
      </c>
      <c r="AY699" s="380">
        <v>4.38</v>
      </c>
    </row>
    <row r="700" spans="1:51" x14ac:dyDescent="0.25">
      <c r="A700" s="64">
        <v>93</v>
      </c>
      <c r="B700" s="65" t="s">
        <v>103</v>
      </c>
      <c r="C700" s="13">
        <v>1820993.35</v>
      </c>
      <c r="D700" s="13">
        <v>1199.99</v>
      </c>
      <c r="E700" s="13">
        <v>1.03</v>
      </c>
      <c r="F700" s="13">
        <v>524411.20000000007</v>
      </c>
      <c r="G700" s="13">
        <v>924638.53</v>
      </c>
      <c r="H700" s="13">
        <v>63290.3</v>
      </c>
      <c r="I700" s="13">
        <v>10026852.32</v>
      </c>
      <c r="J700" s="13">
        <v>4533763.62</v>
      </c>
      <c r="K700" s="13">
        <v>1668859.55</v>
      </c>
      <c r="L700" s="13">
        <v>1668858.5199999998</v>
      </c>
      <c r="M700" s="13">
        <v>75060.19</v>
      </c>
      <c r="N700" s="13">
        <v>0</v>
      </c>
      <c r="O700" s="13">
        <v>684269.6100000001</v>
      </c>
      <c r="P700" s="13">
        <v>-313525.97999999963</v>
      </c>
      <c r="Q700" s="13">
        <v>-97845.349999999991</v>
      </c>
      <c r="R700" s="13">
        <v>-411371.32999999961</v>
      </c>
      <c r="S700" s="13">
        <v>474661.56</v>
      </c>
      <c r="T700" s="13">
        <v>1.1200000000000001</v>
      </c>
      <c r="U700" s="13">
        <v>0</v>
      </c>
      <c r="V700" s="13">
        <v>0</v>
      </c>
      <c r="W700" s="13">
        <v>0</v>
      </c>
      <c r="X700" s="13">
        <v>642071.01</v>
      </c>
      <c r="Y700" s="13">
        <v>18632.8</v>
      </c>
      <c r="Z700" s="13">
        <v>38525.379999999997</v>
      </c>
      <c r="AA700" s="13">
        <v>32142.77</v>
      </c>
      <c r="AB700" s="13">
        <v>3160.42</v>
      </c>
      <c r="AC700" s="13">
        <v>0</v>
      </c>
      <c r="AD700" s="13">
        <v>0</v>
      </c>
      <c r="AE700" s="13">
        <v>0</v>
      </c>
      <c r="AF700" s="13">
        <v>74949.2</v>
      </c>
      <c r="AG700" s="13">
        <v>1743918.71</v>
      </c>
      <c r="AH700" s="13">
        <v>1.03</v>
      </c>
      <c r="AI700" s="13">
        <v>1743223.11</v>
      </c>
      <c r="AJ700" s="13">
        <v>1058953.5</v>
      </c>
      <c r="AK700" s="13">
        <v>0</v>
      </c>
      <c r="AL700" s="13">
        <v>8357992.7700000005</v>
      </c>
      <c r="AM700" s="13">
        <v>6.0082062148369522</v>
      </c>
      <c r="AN700" s="13">
        <v>271225.62</v>
      </c>
      <c r="AO700" s="13">
        <v>253185.58</v>
      </c>
      <c r="AP700" s="13">
        <v>1136106.7800000003</v>
      </c>
      <c r="AQ700" s="13">
        <v>583.03</v>
      </c>
      <c r="AR700" s="367"/>
      <c r="AS700" s="19">
        <v>44651</v>
      </c>
      <c r="AT700" s="20" t="s">
        <v>2</v>
      </c>
      <c r="AU700" s="40" t="s">
        <v>292</v>
      </c>
      <c r="AV700" s="41">
        <v>2022</v>
      </c>
      <c r="AW700" s="266" t="s">
        <v>175</v>
      </c>
      <c r="AX700" s="380">
        <v>4.33</v>
      </c>
      <c r="AY700" s="380">
        <v>4.38</v>
      </c>
    </row>
    <row r="701" spans="1:51" x14ac:dyDescent="0.25">
      <c r="A701" s="64">
        <v>32</v>
      </c>
      <c r="B701" s="65" t="s">
        <v>104</v>
      </c>
      <c r="C701" s="13">
        <v>0</v>
      </c>
      <c r="D701" s="13">
        <v>0</v>
      </c>
      <c r="E701" s="13">
        <v>0.01</v>
      </c>
      <c r="F701" s="13">
        <v>0</v>
      </c>
      <c r="G701" s="13">
        <v>277427.15999999997</v>
      </c>
      <c r="H701" s="13">
        <v>93528.49</v>
      </c>
      <c r="I701" s="13">
        <v>3245431.41</v>
      </c>
      <c r="J701" s="13">
        <v>16891.330000000002</v>
      </c>
      <c r="K701" s="13">
        <v>20799.009999999998</v>
      </c>
      <c r="L701" s="13">
        <v>20799</v>
      </c>
      <c r="M701" s="13">
        <v>0</v>
      </c>
      <c r="N701" s="13">
        <v>0</v>
      </c>
      <c r="O701" s="13">
        <v>-7497.5299999999988</v>
      </c>
      <c r="P701" s="13">
        <v>-269929.63</v>
      </c>
      <c r="Q701" s="13">
        <v>0</v>
      </c>
      <c r="R701" s="13">
        <v>-269929.63</v>
      </c>
      <c r="S701" s="13">
        <v>363458.12</v>
      </c>
      <c r="T701" s="13">
        <v>0</v>
      </c>
      <c r="U701" s="13">
        <v>0</v>
      </c>
      <c r="V701" s="13">
        <v>0</v>
      </c>
      <c r="W701" s="13">
        <v>368502</v>
      </c>
      <c r="X701" s="13">
        <v>2232.14</v>
      </c>
      <c r="Y701" s="13">
        <v>2237.3200000000002</v>
      </c>
      <c r="Z701" s="13">
        <v>1118.1600000000001</v>
      </c>
      <c r="AA701" s="13">
        <v>0</v>
      </c>
      <c r="AB701" s="13">
        <v>3193.81</v>
      </c>
      <c r="AC701" s="13">
        <v>0</v>
      </c>
      <c r="AD701" s="13">
        <v>0</v>
      </c>
      <c r="AE701" s="13">
        <v>0</v>
      </c>
      <c r="AF701" s="13">
        <v>726.73</v>
      </c>
      <c r="AG701" s="13">
        <v>20799</v>
      </c>
      <c r="AH701" s="13">
        <v>0.01</v>
      </c>
      <c r="AI701" s="13">
        <v>20799</v>
      </c>
      <c r="AJ701" s="13">
        <v>28296.53</v>
      </c>
      <c r="AK701" s="13">
        <v>0</v>
      </c>
      <c r="AL701" s="13">
        <v>3224632.4000000004</v>
      </c>
      <c r="AM701" s="13">
        <v>156.03778304832781</v>
      </c>
      <c r="AN701" s="13">
        <v>0</v>
      </c>
      <c r="AO701" s="13">
        <v>0</v>
      </c>
      <c r="AP701" s="13">
        <v>7497.5299999999988</v>
      </c>
      <c r="AQ701" s="13">
        <v>0</v>
      </c>
      <c r="AR701" s="367"/>
      <c r="AS701" s="19">
        <v>44651</v>
      </c>
      <c r="AT701" s="20" t="s">
        <v>2</v>
      </c>
      <c r="AU701" s="40" t="s">
        <v>292</v>
      </c>
      <c r="AV701" s="41">
        <v>2022</v>
      </c>
      <c r="AW701" s="266" t="s">
        <v>287</v>
      </c>
      <c r="AX701" s="380">
        <v>4.33</v>
      </c>
      <c r="AY701" s="380">
        <v>4.38</v>
      </c>
    </row>
    <row r="702" spans="1:51" x14ac:dyDescent="0.25">
      <c r="A702" s="64">
        <v>107</v>
      </c>
      <c r="B702" s="65" t="s">
        <v>60</v>
      </c>
      <c r="C702" s="13">
        <v>6908663.5299999993</v>
      </c>
      <c r="D702" s="13">
        <v>607900.71000000008</v>
      </c>
      <c r="E702" s="13">
        <v>595768.96</v>
      </c>
      <c r="F702" s="13">
        <v>932554.85000000009</v>
      </c>
      <c r="G702" s="13">
        <v>1045229.5</v>
      </c>
      <c r="H702" s="13">
        <v>6795.06</v>
      </c>
      <c r="I702" s="13">
        <v>10633485.550000001</v>
      </c>
      <c r="J702" s="13">
        <v>473394.19</v>
      </c>
      <c r="K702" s="13">
        <v>3684505.87</v>
      </c>
      <c r="L702" s="13">
        <v>3088736.91</v>
      </c>
      <c r="M702" s="13">
        <v>3443190.65</v>
      </c>
      <c r="N702" s="13">
        <v>1116559.3699999999</v>
      </c>
      <c r="O702" s="13">
        <v>1255454.0300000003</v>
      </c>
      <c r="P702" s="13">
        <v>3067524.4399999958</v>
      </c>
      <c r="Q702" s="13">
        <v>-2894925.7199999997</v>
      </c>
      <c r="R702" s="13">
        <v>172598.71999999601</v>
      </c>
      <c r="S702" s="13">
        <v>-165803.63999999998</v>
      </c>
      <c r="T702" s="13">
        <v>19069.830000000002</v>
      </c>
      <c r="U702" s="13">
        <v>0</v>
      </c>
      <c r="V702" s="13">
        <v>0</v>
      </c>
      <c r="W702" s="13">
        <v>0</v>
      </c>
      <c r="X702" s="13">
        <v>20083.02</v>
      </c>
      <c r="Y702" s="13">
        <v>21004.05</v>
      </c>
      <c r="Z702" s="13">
        <v>129110.19</v>
      </c>
      <c r="AA702" s="13">
        <v>0</v>
      </c>
      <c r="AB702" s="13">
        <v>3387.93</v>
      </c>
      <c r="AC702" s="13">
        <v>0</v>
      </c>
      <c r="AD702" s="13">
        <v>0</v>
      </c>
      <c r="AE702" s="13">
        <v>0</v>
      </c>
      <c r="AF702" s="13">
        <v>51454.32</v>
      </c>
      <c r="AG702" s="13">
        <v>6531927.5600000005</v>
      </c>
      <c r="AH702" s="13">
        <v>1712328.3299999998</v>
      </c>
      <c r="AI702" s="13">
        <v>8237685.5800000001</v>
      </c>
      <c r="AJ702" s="13">
        <v>6982231.5499999998</v>
      </c>
      <c r="AK702" s="13">
        <v>0</v>
      </c>
      <c r="AL702" s="13">
        <v>6948979.6800000006</v>
      </c>
      <c r="AM702" s="13">
        <v>2.8860004367424175</v>
      </c>
      <c r="AN702" s="13">
        <v>640170.29</v>
      </c>
      <c r="AO702" s="13">
        <v>292384.56</v>
      </c>
      <c r="AP702" s="13">
        <v>5783369.5499999989</v>
      </c>
      <c r="AQ702" s="13">
        <v>738060.75999999954</v>
      </c>
      <c r="AR702" s="367"/>
      <c r="AS702" s="19">
        <v>44651</v>
      </c>
      <c r="AT702" s="20" t="s">
        <v>2</v>
      </c>
      <c r="AU702" s="40" t="s">
        <v>292</v>
      </c>
      <c r="AV702" s="41">
        <v>2022</v>
      </c>
      <c r="AW702" s="266" t="s">
        <v>160</v>
      </c>
      <c r="AX702" s="380">
        <v>4.33</v>
      </c>
      <c r="AY702" s="380">
        <v>4.38</v>
      </c>
    </row>
    <row r="703" spans="1:51" x14ac:dyDescent="0.25">
      <c r="A703" s="64">
        <v>66</v>
      </c>
      <c r="B703" s="65" t="s">
        <v>61</v>
      </c>
      <c r="C703" s="13">
        <v>1967648.85</v>
      </c>
      <c r="D703" s="13">
        <v>31594.39</v>
      </c>
      <c r="E703" s="13">
        <v>1311.38</v>
      </c>
      <c r="F703" s="13">
        <v>23439.739999999998</v>
      </c>
      <c r="G703" s="13">
        <v>1288534.27</v>
      </c>
      <c r="H703" s="13">
        <v>-2730103.71</v>
      </c>
      <c r="I703" s="13">
        <v>18439359.079999998</v>
      </c>
      <c r="J703" s="13">
        <v>21904505.789999999</v>
      </c>
      <c r="K703" s="13">
        <v>1349.38</v>
      </c>
      <c r="L703" s="13">
        <v>38</v>
      </c>
      <c r="M703" s="13">
        <v>1209648.3600000001</v>
      </c>
      <c r="N703" s="13">
        <v>11490.81</v>
      </c>
      <c r="O703" s="13">
        <v>471445.39999999991</v>
      </c>
      <c r="P703" s="13">
        <v>152635.04999999981</v>
      </c>
      <c r="Q703" s="13">
        <v>-1178781.5999999999</v>
      </c>
      <c r="R703" s="13">
        <v>-1026146.55</v>
      </c>
      <c r="S703" s="13">
        <v>-1703957.02</v>
      </c>
      <c r="T703" s="13">
        <v>6829.12</v>
      </c>
      <c r="U703" s="13">
        <v>0</v>
      </c>
      <c r="V703" s="13">
        <v>0</v>
      </c>
      <c r="W703" s="13">
        <v>0</v>
      </c>
      <c r="X703" s="13">
        <v>2100228.81</v>
      </c>
      <c r="Y703" s="13">
        <v>25336.34</v>
      </c>
      <c r="Z703" s="13">
        <v>1830695.71</v>
      </c>
      <c r="AA703" s="13">
        <v>22148.06</v>
      </c>
      <c r="AB703" s="13">
        <v>4945.76</v>
      </c>
      <c r="AC703" s="13">
        <v>0</v>
      </c>
      <c r="AD703" s="13">
        <v>0</v>
      </c>
      <c r="AE703" s="13">
        <v>0</v>
      </c>
      <c r="AF703" s="13">
        <v>1927889.08</v>
      </c>
      <c r="AG703" s="13">
        <v>1209686.3600000001</v>
      </c>
      <c r="AH703" s="13">
        <v>13220.869999999999</v>
      </c>
      <c r="AI703" s="13">
        <v>1222869.23</v>
      </c>
      <c r="AJ703" s="13">
        <v>751423.83</v>
      </c>
      <c r="AK703" s="13">
        <v>0</v>
      </c>
      <c r="AL703" s="13">
        <v>18438009.699999999</v>
      </c>
      <c r="AM703" s="13">
        <v>13665.060309179027</v>
      </c>
      <c r="AN703" s="13">
        <v>23439.739999999998</v>
      </c>
      <c r="AO703" s="13">
        <v>0</v>
      </c>
      <c r="AP703" s="13">
        <v>1496968.97</v>
      </c>
      <c r="AQ703" s="13">
        <v>32359.910000000003</v>
      </c>
      <c r="AR703" s="367"/>
      <c r="AS703" s="19">
        <v>44651</v>
      </c>
      <c r="AT703" s="20" t="s">
        <v>2</v>
      </c>
      <c r="AU703" s="40" t="s">
        <v>293</v>
      </c>
      <c r="AV703" s="41">
        <v>2022</v>
      </c>
      <c r="AW703" s="266" t="s">
        <v>178</v>
      </c>
      <c r="AX703" s="380">
        <v>4.33</v>
      </c>
      <c r="AY703" s="380">
        <v>4.38</v>
      </c>
    </row>
    <row r="704" spans="1:51" x14ac:dyDescent="0.25">
      <c r="A704" s="62">
        <v>44</v>
      </c>
      <c r="B704" s="63" t="s">
        <v>62</v>
      </c>
      <c r="C704" s="14">
        <v>2412167.52</v>
      </c>
      <c r="D704" s="14">
        <v>938196.04</v>
      </c>
      <c r="E704" s="14">
        <v>1677056.84</v>
      </c>
      <c r="F704" s="14">
        <v>472950.79</v>
      </c>
      <c r="G704" s="14">
        <v>981681.69</v>
      </c>
      <c r="H704" s="14">
        <v>11490.12</v>
      </c>
      <c r="I704" s="14">
        <v>23209972.559999999</v>
      </c>
      <c r="J704" s="14">
        <v>2860672.67</v>
      </c>
      <c r="K704" s="14">
        <v>4241721.5199999996</v>
      </c>
      <c r="L704" s="14">
        <v>2563128.62</v>
      </c>
      <c r="M704" s="14">
        <v>17023.93</v>
      </c>
      <c r="N704" s="14">
        <v>0</v>
      </c>
      <c r="O704" s="14">
        <v>527276.15999999992</v>
      </c>
      <c r="P704" s="14">
        <v>-507937.1599999998</v>
      </c>
      <c r="Q704" s="14">
        <v>-9087.3500000000022</v>
      </c>
      <c r="R704" s="14">
        <v>-517024.50999999978</v>
      </c>
      <c r="S704" s="14">
        <v>528514.63</v>
      </c>
      <c r="T704" s="14">
        <v>134.68</v>
      </c>
      <c r="U704" s="14">
        <v>0</v>
      </c>
      <c r="V704" s="14">
        <v>0</v>
      </c>
      <c r="W704" s="14">
        <v>0</v>
      </c>
      <c r="X704" s="14">
        <v>661342.36</v>
      </c>
      <c r="Y704" s="14">
        <v>18713.72</v>
      </c>
      <c r="Z704" s="14">
        <v>13153.69</v>
      </c>
      <c r="AA704" s="14">
        <v>53481.54</v>
      </c>
      <c r="AB704" s="14">
        <v>47214.2</v>
      </c>
      <c r="AC704" s="14">
        <v>0</v>
      </c>
      <c r="AD704" s="14">
        <v>0</v>
      </c>
      <c r="AE704" s="14">
        <v>0</v>
      </c>
      <c r="AF704" s="14">
        <v>399.26</v>
      </c>
      <c r="AG704" s="14">
        <v>2580152.5499999998</v>
      </c>
      <c r="AH704" s="14">
        <v>1677056.84</v>
      </c>
      <c r="AI704" s="14">
        <v>4245449.37</v>
      </c>
      <c r="AJ704" s="14">
        <v>3718212.7699999996</v>
      </c>
      <c r="AK704" s="14">
        <v>39.56</v>
      </c>
      <c r="AL704" s="14">
        <v>18968251.039999999</v>
      </c>
      <c r="AM704" s="14">
        <v>5.4718284664760359</v>
      </c>
      <c r="AN704" s="14">
        <v>313818.83</v>
      </c>
      <c r="AO704" s="14">
        <v>159131.96</v>
      </c>
      <c r="AP704" s="14">
        <v>2226399.6100000003</v>
      </c>
      <c r="AQ704" s="14">
        <v>1279704.2899999998</v>
      </c>
      <c r="AR704" s="368"/>
      <c r="AS704" s="19">
        <v>44651</v>
      </c>
      <c r="AT704" s="42" t="s">
        <v>2</v>
      </c>
      <c r="AU704" s="40" t="s">
        <v>292</v>
      </c>
      <c r="AV704" s="41">
        <v>2022</v>
      </c>
      <c r="AW704" s="266" t="s">
        <v>167</v>
      </c>
      <c r="AX704" s="380">
        <v>4.33</v>
      </c>
      <c r="AY704" s="380">
        <v>4.38</v>
      </c>
    </row>
    <row r="705" spans="1:51" ht="30" x14ac:dyDescent="0.25">
      <c r="A705" s="64">
        <v>113</v>
      </c>
      <c r="B705" s="65" t="s">
        <v>63</v>
      </c>
      <c r="C705" s="13">
        <v>421031.19</v>
      </c>
      <c r="D705" s="13">
        <v>32281.759999999998</v>
      </c>
      <c r="E705" s="13">
        <v>88.11</v>
      </c>
      <c r="F705" s="13">
        <v>35704.039999999994</v>
      </c>
      <c r="G705" s="13">
        <v>252403.18</v>
      </c>
      <c r="H705" s="13">
        <v>-77500.87</v>
      </c>
      <c r="I705" s="13">
        <v>25558259.539999999</v>
      </c>
      <c r="J705" s="13">
        <v>2875079.86</v>
      </c>
      <c r="K705" s="13">
        <v>140585.35</v>
      </c>
      <c r="L705" s="13">
        <v>140497.24</v>
      </c>
      <c r="M705" s="13">
        <v>307726.64</v>
      </c>
      <c r="N705" s="13">
        <v>2924.32</v>
      </c>
      <c r="O705" s="13">
        <v>56679.649999999965</v>
      </c>
      <c r="P705" s="13">
        <v>43962.559999999939</v>
      </c>
      <c r="Q705" s="13">
        <v>-71245.910000000033</v>
      </c>
      <c r="R705" s="13">
        <v>-27283.350000000093</v>
      </c>
      <c r="S705" s="13">
        <v>-50216.850000000006</v>
      </c>
      <c r="T705" s="13">
        <v>692.93</v>
      </c>
      <c r="U705" s="13">
        <v>0</v>
      </c>
      <c r="V705" s="13">
        <v>0</v>
      </c>
      <c r="W705" s="13">
        <v>0</v>
      </c>
      <c r="X705" s="13">
        <v>39307.82</v>
      </c>
      <c r="Y705" s="13">
        <v>5145.03</v>
      </c>
      <c r="Z705" s="13">
        <v>7551.48</v>
      </c>
      <c r="AA705" s="13">
        <v>1324.74</v>
      </c>
      <c r="AB705" s="13">
        <v>1453.49</v>
      </c>
      <c r="AC705" s="13">
        <v>0</v>
      </c>
      <c r="AD705" s="13">
        <v>0</v>
      </c>
      <c r="AE705" s="13">
        <v>0</v>
      </c>
      <c r="AF705" s="13">
        <v>74742.86</v>
      </c>
      <c r="AG705" s="13">
        <v>448223.88</v>
      </c>
      <c r="AH705" s="13">
        <v>3012.4300000000003</v>
      </c>
      <c r="AI705" s="13">
        <v>447070.89999999997</v>
      </c>
      <c r="AJ705" s="13">
        <v>390391.25</v>
      </c>
      <c r="AK705" s="13">
        <v>0</v>
      </c>
      <c r="AL705" s="13">
        <v>25417674.189999998</v>
      </c>
      <c r="AM705" s="13">
        <v>181.79888260049856</v>
      </c>
      <c r="AN705" s="13">
        <v>33267.29</v>
      </c>
      <c r="AO705" s="13">
        <v>2436.75</v>
      </c>
      <c r="AP705" s="13">
        <v>352531.33999999997</v>
      </c>
      <c r="AQ705" s="13">
        <v>20461.560000000005</v>
      </c>
      <c r="AR705" s="367"/>
      <c r="AS705" s="19">
        <v>44651</v>
      </c>
      <c r="AT705" s="20" t="s">
        <v>2</v>
      </c>
      <c r="AU705" s="40" t="s">
        <v>293</v>
      </c>
      <c r="AV705" s="41">
        <v>2022</v>
      </c>
      <c r="AW705" s="266" t="s">
        <v>171</v>
      </c>
      <c r="AX705" s="380">
        <v>4.33</v>
      </c>
      <c r="AY705" s="380">
        <v>4.38</v>
      </c>
    </row>
    <row r="706" spans="1:51" x14ac:dyDescent="0.25">
      <c r="A706" s="64">
        <v>98</v>
      </c>
      <c r="B706" s="65" t="s">
        <v>64</v>
      </c>
      <c r="C706" s="13">
        <v>9805306.5299999993</v>
      </c>
      <c r="D706" s="13">
        <v>6495622.4299999997</v>
      </c>
      <c r="E706" s="13">
        <v>3091004.38</v>
      </c>
      <c r="F706" s="13">
        <v>2034398.94</v>
      </c>
      <c r="G706" s="13">
        <v>3432407.71</v>
      </c>
      <c r="H706" s="13">
        <v>27627.46</v>
      </c>
      <c r="I706" s="13">
        <v>9118050.2799999993</v>
      </c>
      <c r="J706" s="13">
        <v>1594221.56</v>
      </c>
      <c r="K706" s="13">
        <v>7640532.5700000003</v>
      </c>
      <c r="L706" s="13">
        <v>4549528.1900000004</v>
      </c>
      <c r="M706" s="13">
        <v>8400835.6799999997</v>
      </c>
      <c r="N706" s="13">
        <v>14936609.550000001</v>
      </c>
      <c r="O706" s="13">
        <v>2096215.8800000008</v>
      </c>
      <c r="P706" s="13">
        <v>-4253338.4300000034</v>
      </c>
      <c r="Q706" s="13">
        <v>3268581.3500000006</v>
      </c>
      <c r="R706" s="13">
        <v>-984757.08000000287</v>
      </c>
      <c r="S706" s="13">
        <v>1012384.5399999999</v>
      </c>
      <c r="T706" s="13">
        <v>8622.08</v>
      </c>
      <c r="U706" s="13">
        <v>5441.79</v>
      </c>
      <c r="V706" s="13">
        <v>0</v>
      </c>
      <c r="W706" s="13">
        <v>0</v>
      </c>
      <c r="X706" s="13">
        <v>1531075.58</v>
      </c>
      <c r="Y706" s="13">
        <v>59725.55</v>
      </c>
      <c r="Z706" s="13">
        <v>148030.48000000001</v>
      </c>
      <c r="AA706" s="13">
        <v>124346.63</v>
      </c>
      <c r="AB706" s="13">
        <v>13700.08</v>
      </c>
      <c r="AC706" s="13">
        <v>0</v>
      </c>
      <c r="AD706" s="13">
        <v>0</v>
      </c>
      <c r="AE706" s="13">
        <v>0</v>
      </c>
      <c r="AF706" s="13">
        <v>186952.17</v>
      </c>
      <c r="AG706" s="13">
        <v>12950363.870000001</v>
      </c>
      <c r="AH706" s="13">
        <v>18027613.93</v>
      </c>
      <c r="AI706" s="13">
        <v>30971122.630000003</v>
      </c>
      <c r="AJ706" s="13">
        <v>28874906.75</v>
      </c>
      <c r="AK706" s="13">
        <v>0</v>
      </c>
      <c r="AL706" s="13">
        <v>1477517.709999999</v>
      </c>
      <c r="AM706" s="13">
        <v>1.1933788903408862</v>
      </c>
      <c r="AN706" s="13">
        <v>1066639.92</v>
      </c>
      <c r="AO706" s="13">
        <v>967759.02</v>
      </c>
      <c r="AP706" s="13">
        <v>9449485.9499999974</v>
      </c>
      <c r="AQ706" s="13">
        <v>8236017.7300000023</v>
      </c>
      <c r="AR706" s="367"/>
      <c r="AS706" s="19">
        <v>44651</v>
      </c>
      <c r="AT706" s="20" t="s">
        <v>2</v>
      </c>
      <c r="AU706" s="40" t="s">
        <v>292</v>
      </c>
      <c r="AV706" s="41">
        <v>2022</v>
      </c>
      <c r="AW706" s="266" t="s">
        <v>165</v>
      </c>
      <c r="AX706" s="380">
        <v>4.33</v>
      </c>
      <c r="AY706" s="380">
        <v>4.38</v>
      </c>
    </row>
    <row r="707" spans="1:51" x14ac:dyDescent="0.25">
      <c r="A707" s="64">
        <v>1</v>
      </c>
      <c r="B707" s="65" t="s">
        <v>65</v>
      </c>
      <c r="C707" s="13">
        <v>1220683.7799999998</v>
      </c>
      <c r="D707" s="13">
        <v>49450.46</v>
      </c>
      <c r="E707" s="13">
        <v>23967.699999999997</v>
      </c>
      <c r="F707" s="13">
        <v>188229.44</v>
      </c>
      <c r="G707" s="13">
        <v>262410.05</v>
      </c>
      <c r="H707" s="13">
        <v>10277.17</v>
      </c>
      <c r="I707" s="13">
        <v>10694912.25</v>
      </c>
      <c r="J707" s="13">
        <v>136994.31</v>
      </c>
      <c r="K707" s="13">
        <v>355839.24</v>
      </c>
      <c r="L707" s="13">
        <v>331871.53999999998</v>
      </c>
      <c r="M707" s="13">
        <v>1420963.23</v>
      </c>
      <c r="N707" s="13">
        <v>2756.53</v>
      </c>
      <c r="O707" s="13">
        <v>280335.78000000026</v>
      </c>
      <c r="P707" s="13">
        <v>440258.0500000004</v>
      </c>
      <c r="Q707" s="13">
        <v>-478337.45000000007</v>
      </c>
      <c r="R707" s="13">
        <v>-38079.399999999674</v>
      </c>
      <c r="S707" s="13">
        <v>48356.399999999994</v>
      </c>
      <c r="T707" s="13">
        <v>8879.1</v>
      </c>
      <c r="U707" s="13">
        <v>0</v>
      </c>
      <c r="V707" s="13">
        <v>0</v>
      </c>
      <c r="W707" s="13">
        <v>0</v>
      </c>
      <c r="X707" s="13">
        <v>58754.77</v>
      </c>
      <c r="Y707" s="13">
        <v>5069.59</v>
      </c>
      <c r="Z707" s="13">
        <v>11383.88</v>
      </c>
      <c r="AA707" s="13">
        <v>2085.65</v>
      </c>
      <c r="AB707" s="13">
        <v>729.51</v>
      </c>
      <c r="AC707" s="13">
        <v>0</v>
      </c>
      <c r="AD707" s="13">
        <v>0</v>
      </c>
      <c r="AE707" s="13">
        <v>0</v>
      </c>
      <c r="AF707" s="13">
        <v>8.84</v>
      </c>
      <c r="AG707" s="13">
        <v>1752834.7700000003</v>
      </c>
      <c r="AH707" s="13">
        <v>26724.230000000003</v>
      </c>
      <c r="AI707" s="13">
        <v>1775032.9300000002</v>
      </c>
      <c r="AJ707" s="13">
        <v>1494697.15</v>
      </c>
      <c r="AK707" s="13">
        <v>0</v>
      </c>
      <c r="AL707" s="13">
        <v>10339073.01</v>
      </c>
      <c r="AM707" s="13">
        <v>30.05546057820942</v>
      </c>
      <c r="AN707" s="13">
        <v>87781.540000000008</v>
      </c>
      <c r="AO707" s="13">
        <v>100447.90000000001</v>
      </c>
      <c r="AP707" s="13">
        <v>967071.99</v>
      </c>
      <c r="AQ707" s="13">
        <v>76174.449999999983</v>
      </c>
      <c r="AR707" s="367"/>
      <c r="AS707" s="19">
        <v>44651</v>
      </c>
      <c r="AT707" s="20" t="s">
        <v>2</v>
      </c>
      <c r="AU707" s="40" t="s">
        <v>292</v>
      </c>
      <c r="AV707" s="41">
        <v>2022</v>
      </c>
      <c r="AW707" s="266" t="s">
        <v>177</v>
      </c>
      <c r="AX707" s="380">
        <v>4.33</v>
      </c>
      <c r="AY707" s="380">
        <v>4.38</v>
      </c>
    </row>
    <row r="708" spans="1:51" x14ac:dyDescent="0.25">
      <c r="A708" s="64">
        <v>109</v>
      </c>
      <c r="B708" s="65" t="s">
        <v>66</v>
      </c>
      <c r="C708" s="13">
        <v>16777588.040000003</v>
      </c>
      <c r="D708" s="13">
        <v>10096389.68</v>
      </c>
      <c r="E708" s="13">
        <v>3449706.22</v>
      </c>
      <c r="F708" s="13">
        <v>1256696.69</v>
      </c>
      <c r="G708" s="13">
        <v>3213100.56</v>
      </c>
      <c r="H708" s="13">
        <v>116380.56</v>
      </c>
      <c r="I708" s="13">
        <v>125069652.47</v>
      </c>
      <c r="J708" s="13">
        <v>8026105.7199999997</v>
      </c>
      <c r="K708" s="13">
        <v>17379547.260000002</v>
      </c>
      <c r="L708" s="13">
        <v>10474436.109999999</v>
      </c>
      <c r="M708" s="13">
        <v>2608207</v>
      </c>
      <c r="N708" s="13">
        <v>2866742</v>
      </c>
      <c r="O708" s="13">
        <v>211422.72000000253</v>
      </c>
      <c r="P708" s="13">
        <v>1999978.3900000015</v>
      </c>
      <c r="Q708" s="13">
        <v>-1258598.4800000004</v>
      </c>
      <c r="R708" s="13">
        <v>741379.91000000108</v>
      </c>
      <c r="S708" s="13">
        <v>-624999.34999999986</v>
      </c>
      <c r="T708" s="13">
        <v>46620.89</v>
      </c>
      <c r="U708" s="13">
        <v>0</v>
      </c>
      <c r="V708" s="13">
        <v>0</v>
      </c>
      <c r="W708" s="13">
        <v>2471.4499999999998</v>
      </c>
      <c r="X708" s="13">
        <v>546482.72</v>
      </c>
      <c r="Y708" s="13">
        <v>61724.38</v>
      </c>
      <c r="Z708" s="13">
        <v>380.05</v>
      </c>
      <c r="AA708" s="13">
        <v>612577.24</v>
      </c>
      <c r="AB708" s="13">
        <v>5285.72</v>
      </c>
      <c r="AC708" s="13">
        <v>0</v>
      </c>
      <c r="AD708" s="13">
        <v>0</v>
      </c>
      <c r="AE708" s="13">
        <v>0</v>
      </c>
      <c r="AF708" s="13">
        <v>540607.02</v>
      </c>
      <c r="AG708" s="13">
        <v>13082643.109999999</v>
      </c>
      <c r="AH708" s="13">
        <v>6316448.2199999997</v>
      </c>
      <c r="AI708" s="13">
        <v>19312916.850000001</v>
      </c>
      <c r="AJ708" s="13">
        <v>19101494.129999999</v>
      </c>
      <c r="AK708" s="13">
        <v>0</v>
      </c>
      <c r="AL708" s="13">
        <v>107690105.20999999</v>
      </c>
      <c r="AM708" s="13">
        <v>7.1963699973850748</v>
      </c>
      <c r="AN708" s="13">
        <v>883747.89</v>
      </c>
      <c r="AO708" s="13">
        <v>372948.80000000005</v>
      </c>
      <c r="AP708" s="13">
        <v>16148217.219999997</v>
      </c>
      <c r="AQ708" s="13">
        <v>9678441.5800000001</v>
      </c>
      <c r="AR708" s="367"/>
      <c r="AS708" s="19">
        <v>44651</v>
      </c>
      <c r="AT708" s="20" t="s">
        <v>2</v>
      </c>
      <c r="AU708" s="40" t="s">
        <v>292</v>
      </c>
      <c r="AV708" s="41">
        <v>2022</v>
      </c>
      <c r="AW708" s="266" t="s">
        <v>157</v>
      </c>
      <c r="AX708" s="380">
        <v>4.33</v>
      </c>
      <c r="AY708" s="380">
        <v>4.38</v>
      </c>
    </row>
    <row r="709" spans="1:51" x14ac:dyDescent="0.25">
      <c r="A709" s="64">
        <v>25</v>
      </c>
      <c r="B709" s="65" t="s">
        <v>67</v>
      </c>
      <c r="C709" s="13">
        <v>1963726.69</v>
      </c>
      <c r="D709" s="13">
        <v>675570</v>
      </c>
      <c r="E709" s="13">
        <v>744761</v>
      </c>
      <c r="F709" s="13">
        <v>0</v>
      </c>
      <c r="G709" s="13">
        <v>687017.04</v>
      </c>
      <c r="H709" s="13">
        <v>119231.87</v>
      </c>
      <c r="I709" s="13">
        <v>1805293.24</v>
      </c>
      <c r="J709" s="13">
        <v>51677103.960000001</v>
      </c>
      <c r="K709" s="13">
        <v>1747897.59</v>
      </c>
      <c r="L709" s="13">
        <v>1003136.59</v>
      </c>
      <c r="M709" s="13">
        <v>0</v>
      </c>
      <c r="N709" s="13">
        <v>0</v>
      </c>
      <c r="O709" s="13">
        <v>305556.82000000007</v>
      </c>
      <c r="P709" s="13">
        <v>295582.83000000007</v>
      </c>
      <c r="Q709" s="13">
        <v>-725.5</v>
      </c>
      <c r="R709" s="13">
        <v>294857.33000000007</v>
      </c>
      <c r="S709" s="13">
        <v>-175625.45999999996</v>
      </c>
      <c r="T709" s="13">
        <v>1173915.42</v>
      </c>
      <c r="U709" s="13">
        <v>0</v>
      </c>
      <c r="V709" s="13">
        <v>0</v>
      </c>
      <c r="W709" s="13">
        <v>0</v>
      </c>
      <c r="X709" s="13">
        <v>255.78</v>
      </c>
      <c r="Y709" s="13">
        <v>14020.76</v>
      </c>
      <c r="Z709" s="13">
        <v>40031.99</v>
      </c>
      <c r="AA709" s="13">
        <v>0</v>
      </c>
      <c r="AB709" s="13">
        <v>260.13</v>
      </c>
      <c r="AC709" s="13">
        <v>0</v>
      </c>
      <c r="AD709" s="13">
        <v>0</v>
      </c>
      <c r="AE709" s="13">
        <v>6287.42</v>
      </c>
      <c r="AF709" s="13">
        <v>1289196.3600000001</v>
      </c>
      <c r="AG709" s="13">
        <v>1003136.59</v>
      </c>
      <c r="AH709" s="13">
        <v>744761</v>
      </c>
      <c r="AI709" s="13">
        <v>1702696.29</v>
      </c>
      <c r="AJ709" s="13">
        <v>1397139.47</v>
      </c>
      <c r="AK709" s="13">
        <v>0</v>
      </c>
      <c r="AL709" s="13">
        <v>57395.649999999907</v>
      </c>
      <c r="AM709" s="13">
        <v>1.0328369638635406</v>
      </c>
      <c r="AN709" s="13">
        <v>0</v>
      </c>
      <c r="AO709" s="13">
        <v>0</v>
      </c>
      <c r="AP709" s="13">
        <v>1859164.8700000006</v>
      </c>
      <c r="AQ709" s="13">
        <v>876565</v>
      </c>
      <c r="AR709" s="367"/>
      <c r="AS709" s="19">
        <v>44651</v>
      </c>
      <c r="AT709" s="20" t="s">
        <v>2</v>
      </c>
      <c r="AU709" s="40" t="s">
        <v>292</v>
      </c>
      <c r="AV709" s="41">
        <v>2022</v>
      </c>
      <c r="AW709" s="266" t="s">
        <v>174</v>
      </c>
      <c r="AX709" s="380">
        <v>4.33</v>
      </c>
      <c r="AY709" s="380">
        <v>4.38</v>
      </c>
    </row>
    <row r="710" spans="1:51" x14ac:dyDescent="0.25">
      <c r="A710" s="64">
        <v>121</v>
      </c>
      <c r="B710" s="65" t="s">
        <v>68</v>
      </c>
      <c r="C710" s="13">
        <v>229812.56</v>
      </c>
      <c r="D710" s="13">
        <v>6.76</v>
      </c>
      <c r="E710" s="13">
        <v>69.61</v>
      </c>
      <c r="F710" s="13">
        <v>0</v>
      </c>
      <c r="G710" s="13">
        <v>42571.19</v>
      </c>
      <c r="H710" s="13">
        <v>-29519.599999999999</v>
      </c>
      <c r="I710" s="13">
        <v>476574.25</v>
      </c>
      <c r="J710" s="13">
        <v>3269502.62</v>
      </c>
      <c r="K710" s="13">
        <v>30990.99</v>
      </c>
      <c r="L710" s="13">
        <v>30921.379999999997</v>
      </c>
      <c r="M710" s="13">
        <v>143735.49</v>
      </c>
      <c r="N710" s="13">
        <v>0</v>
      </c>
      <c r="O710" s="13">
        <v>171127.72</v>
      </c>
      <c r="P710" s="13">
        <v>16106.889999999985</v>
      </c>
      <c r="Q710" s="13">
        <v>-88.829999999999984</v>
      </c>
      <c r="R710" s="13">
        <v>16018.059999999985</v>
      </c>
      <c r="S710" s="13">
        <v>-45537.659999999989</v>
      </c>
      <c r="T710" s="13">
        <v>0</v>
      </c>
      <c r="U710" s="13">
        <v>0</v>
      </c>
      <c r="V710" s="13">
        <v>0</v>
      </c>
      <c r="W710" s="13">
        <v>86199.34</v>
      </c>
      <c r="X710" s="13">
        <v>10.210000000000001</v>
      </c>
      <c r="Y710" s="13">
        <v>410.43</v>
      </c>
      <c r="Z710" s="13">
        <v>3900.9</v>
      </c>
      <c r="AA710" s="13">
        <v>113855.12</v>
      </c>
      <c r="AB710" s="13">
        <v>141.27000000000001</v>
      </c>
      <c r="AC710" s="13">
        <v>0</v>
      </c>
      <c r="AD710" s="13">
        <v>0</v>
      </c>
      <c r="AE710" s="13">
        <v>0</v>
      </c>
      <c r="AF710" s="13">
        <v>13439.49</v>
      </c>
      <c r="AG710" s="13">
        <v>174656.87</v>
      </c>
      <c r="AH710" s="13">
        <v>69.61</v>
      </c>
      <c r="AI710" s="13">
        <v>174516.63</v>
      </c>
      <c r="AJ710" s="13">
        <v>3388.91</v>
      </c>
      <c r="AK710" s="13">
        <v>0</v>
      </c>
      <c r="AL710" s="13">
        <v>445583.26</v>
      </c>
      <c r="AM710" s="13">
        <v>15.377832395802779</v>
      </c>
      <c r="AN710" s="13">
        <v>0</v>
      </c>
      <c r="AO710" s="13">
        <v>0</v>
      </c>
      <c r="AP710" s="13">
        <v>57223.300000000017</v>
      </c>
      <c r="AQ710" s="13">
        <v>-1454.7799999999997</v>
      </c>
      <c r="AR710" s="367"/>
      <c r="AS710" s="19">
        <v>44651</v>
      </c>
      <c r="AT710" s="20" t="s">
        <v>2</v>
      </c>
      <c r="AU710" s="40" t="s">
        <v>293</v>
      </c>
      <c r="AV710" s="41">
        <v>2022</v>
      </c>
      <c r="AW710" s="266" t="s">
        <v>188</v>
      </c>
      <c r="AX710" s="380">
        <v>4.33</v>
      </c>
      <c r="AY710" s="380">
        <v>4.38</v>
      </c>
    </row>
    <row r="711" spans="1:51" x14ac:dyDescent="0.25">
      <c r="A711" s="64">
        <v>13</v>
      </c>
      <c r="B711" s="65" t="s">
        <v>70</v>
      </c>
      <c r="C711" s="13">
        <v>149555593.97999999</v>
      </c>
      <c r="D711" s="13">
        <v>95539503.75</v>
      </c>
      <c r="E711" s="13">
        <v>41602334.030000001</v>
      </c>
      <c r="F711" s="13">
        <v>23102125.170000002</v>
      </c>
      <c r="G711" s="13">
        <v>23201589.780000001</v>
      </c>
      <c r="H711" s="13">
        <v>-4000982.72</v>
      </c>
      <c r="I711" s="13">
        <v>133021345.66</v>
      </c>
      <c r="J711" s="13">
        <v>59220485.700000003</v>
      </c>
      <c r="K711" s="13">
        <v>120945384.7</v>
      </c>
      <c r="L711" s="13">
        <v>79343050.669999987</v>
      </c>
      <c r="M711" s="13">
        <v>39218581.100000001</v>
      </c>
      <c r="N711" s="13">
        <v>32056314.100000001</v>
      </c>
      <c r="O711" s="13">
        <v>11610980.060000025</v>
      </c>
      <c r="P711" s="13">
        <v>-3898604.7800000189</v>
      </c>
      <c r="Q711" s="13">
        <v>945561.18000001926</v>
      </c>
      <c r="R711" s="13">
        <v>-2953043.5999999996</v>
      </c>
      <c r="S711" s="13">
        <v>-1047939.1200000001</v>
      </c>
      <c r="T711" s="13">
        <v>185891.04</v>
      </c>
      <c r="U711" s="13">
        <v>2246139.9500000002</v>
      </c>
      <c r="V711" s="13">
        <v>0</v>
      </c>
      <c r="W711" s="13">
        <v>9606.09</v>
      </c>
      <c r="X711" s="13">
        <v>4397925.95</v>
      </c>
      <c r="Y711" s="13">
        <v>473501.83</v>
      </c>
      <c r="Z711" s="13">
        <v>2850600.22</v>
      </c>
      <c r="AA711" s="13">
        <v>2969065.82</v>
      </c>
      <c r="AB711" s="13">
        <v>687638.95</v>
      </c>
      <c r="AC711" s="13">
        <v>0</v>
      </c>
      <c r="AD711" s="13">
        <v>0</v>
      </c>
      <c r="AE711" s="13">
        <v>0</v>
      </c>
      <c r="AF711" s="13">
        <v>906695.33</v>
      </c>
      <c r="AG711" s="13">
        <v>118561631.76999998</v>
      </c>
      <c r="AH711" s="13">
        <v>73658648.129999995</v>
      </c>
      <c r="AI711" s="13">
        <v>191555627.35000002</v>
      </c>
      <c r="AJ711" s="13">
        <v>179944647.28999999</v>
      </c>
      <c r="AK711" s="13">
        <v>0</v>
      </c>
      <c r="AL711" s="13">
        <v>12075960.959999993</v>
      </c>
      <c r="AM711" s="13">
        <v>1.0998463975285531</v>
      </c>
      <c r="AN711" s="13">
        <v>18476432.780000001</v>
      </c>
      <c r="AO711" s="13">
        <v>4625692.3900000006</v>
      </c>
      <c r="AP711" s="13">
        <v>138812303.91999996</v>
      </c>
      <c r="AQ711" s="13">
        <v>96407193.749999985</v>
      </c>
      <c r="AR711" s="367"/>
      <c r="AS711" s="19">
        <v>44651</v>
      </c>
      <c r="AT711" s="20" t="s">
        <v>2</v>
      </c>
      <c r="AU711" s="40" t="s">
        <v>293</v>
      </c>
      <c r="AV711" s="41">
        <v>2022</v>
      </c>
      <c r="AW711" s="266" t="s">
        <v>149</v>
      </c>
      <c r="AX711" s="380">
        <v>4.33</v>
      </c>
      <c r="AY711" s="380">
        <v>4.38</v>
      </c>
    </row>
    <row r="712" spans="1:51" x14ac:dyDescent="0.25">
      <c r="A712" s="64">
        <v>110</v>
      </c>
      <c r="B712" s="65" t="s">
        <v>71</v>
      </c>
      <c r="C712" s="13">
        <v>1500472.42</v>
      </c>
      <c r="D712" s="13">
        <v>18505.5</v>
      </c>
      <c r="E712" s="13">
        <v>5096.1500000000005</v>
      </c>
      <c r="F712" s="13">
        <v>471124.06</v>
      </c>
      <c r="G712" s="13">
        <v>458471.74</v>
      </c>
      <c r="H712" s="13">
        <v>383145.4</v>
      </c>
      <c r="I712" s="13">
        <v>2642403.81</v>
      </c>
      <c r="J712" s="13">
        <v>43732929.18</v>
      </c>
      <c r="K712" s="13">
        <v>437759.33</v>
      </c>
      <c r="L712" s="13">
        <v>432663.18</v>
      </c>
      <c r="M712" s="13">
        <v>1064994.3</v>
      </c>
      <c r="N712" s="13">
        <v>58715.62</v>
      </c>
      <c r="O712" s="13">
        <v>480062.89</v>
      </c>
      <c r="P712" s="13">
        <v>72308.229999999399</v>
      </c>
      <c r="Q712" s="13">
        <v>311556.74000000028</v>
      </c>
      <c r="R712" s="13">
        <v>383864.96999999968</v>
      </c>
      <c r="S712" s="13">
        <v>-719.56999999999971</v>
      </c>
      <c r="T712" s="13">
        <v>17044.57</v>
      </c>
      <c r="U712" s="13">
        <v>0</v>
      </c>
      <c r="V712" s="13">
        <v>0</v>
      </c>
      <c r="W712" s="13">
        <v>0</v>
      </c>
      <c r="X712" s="13">
        <v>44962.9</v>
      </c>
      <c r="Y712" s="13">
        <v>9356.57</v>
      </c>
      <c r="Z712" s="13">
        <v>17292.13</v>
      </c>
      <c r="AA712" s="13">
        <v>17781.52</v>
      </c>
      <c r="AB712" s="13">
        <v>0</v>
      </c>
      <c r="AC712" s="13">
        <v>0</v>
      </c>
      <c r="AD712" s="13">
        <v>0</v>
      </c>
      <c r="AE712" s="13">
        <v>0</v>
      </c>
      <c r="AF712" s="13">
        <v>18296.82</v>
      </c>
      <c r="AG712" s="13">
        <v>1497657.48</v>
      </c>
      <c r="AH712" s="13">
        <v>63811.770000000004</v>
      </c>
      <c r="AI712" s="13">
        <v>1561455.25</v>
      </c>
      <c r="AJ712" s="13">
        <v>1081392.3600000001</v>
      </c>
      <c r="AK712" s="13">
        <v>0</v>
      </c>
      <c r="AL712" s="13">
        <v>2204644.48</v>
      </c>
      <c r="AM712" s="13">
        <v>6.0362021524475562</v>
      </c>
      <c r="AN712" s="13">
        <v>214851.25</v>
      </c>
      <c r="AO712" s="13">
        <v>256272.81</v>
      </c>
      <c r="AP712" s="13">
        <v>1023986.97</v>
      </c>
      <c r="AQ712" s="13">
        <v>22082.939999999988</v>
      </c>
      <c r="AR712" s="367"/>
      <c r="AS712" s="19">
        <v>44651</v>
      </c>
      <c r="AT712" s="20" t="s">
        <v>2</v>
      </c>
      <c r="AU712" s="40" t="s">
        <v>292</v>
      </c>
      <c r="AV712" s="41">
        <v>2022</v>
      </c>
      <c r="AW712" s="266" t="s">
        <v>173</v>
      </c>
      <c r="AX712" s="380">
        <v>4.33</v>
      </c>
      <c r="AY712" s="380">
        <v>4.38</v>
      </c>
    </row>
    <row r="713" spans="1:51" x14ac:dyDescent="0.25">
      <c r="A713" s="64">
        <v>52</v>
      </c>
      <c r="B713" s="65" t="s">
        <v>72</v>
      </c>
      <c r="C713" s="13">
        <v>2308090.8699999996</v>
      </c>
      <c r="D713" s="13">
        <v>286768.03000000003</v>
      </c>
      <c r="E713" s="13">
        <v>2130083.86</v>
      </c>
      <c r="F713" s="13">
        <v>304443.87</v>
      </c>
      <c r="G713" s="13">
        <v>1312658.0799999998</v>
      </c>
      <c r="H713" s="13">
        <v>47754.77</v>
      </c>
      <c r="I713" s="13">
        <v>315532741.82999998</v>
      </c>
      <c r="J713" s="13">
        <v>89203202.150000006</v>
      </c>
      <c r="K713" s="13">
        <v>3876222.06</v>
      </c>
      <c r="L713" s="13">
        <v>1746138.2</v>
      </c>
      <c r="M713" s="13">
        <v>980326.96</v>
      </c>
      <c r="N713" s="13">
        <v>10424.640000000001</v>
      </c>
      <c r="O713" s="13">
        <v>595044.54000000039</v>
      </c>
      <c r="P713" s="13">
        <v>-190823.65000000125</v>
      </c>
      <c r="Q713" s="13">
        <v>-517510.85000000009</v>
      </c>
      <c r="R713" s="13">
        <v>-708334.5000000014</v>
      </c>
      <c r="S713" s="13">
        <v>756089.73</v>
      </c>
      <c r="T713" s="13">
        <v>341287.92</v>
      </c>
      <c r="U713" s="13">
        <v>0</v>
      </c>
      <c r="V713" s="13">
        <v>0</v>
      </c>
      <c r="W713" s="13">
        <v>300</v>
      </c>
      <c r="X713" s="13">
        <v>2922652.59</v>
      </c>
      <c r="Y713" s="13">
        <v>26788.94</v>
      </c>
      <c r="Z713" s="13">
        <v>31691.5</v>
      </c>
      <c r="AA713" s="13">
        <v>94824.05</v>
      </c>
      <c r="AB713" s="13">
        <v>185.8</v>
      </c>
      <c r="AC713" s="13">
        <v>0</v>
      </c>
      <c r="AD713" s="13">
        <v>0</v>
      </c>
      <c r="AE713" s="13">
        <v>0</v>
      </c>
      <c r="AF713" s="13">
        <v>2354660.4900000002</v>
      </c>
      <c r="AG713" s="13">
        <v>2726465.1599999997</v>
      </c>
      <c r="AH713" s="13">
        <v>2140508.5</v>
      </c>
      <c r="AI713" s="13">
        <v>4586973.66</v>
      </c>
      <c r="AJ713" s="13">
        <v>3991929.1199999996</v>
      </c>
      <c r="AK713" s="13">
        <v>0</v>
      </c>
      <c r="AL713" s="13">
        <v>311656519.76999998</v>
      </c>
      <c r="AM713" s="13">
        <v>81.402132526432183</v>
      </c>
      <c r="AN713" s="13">
        <v>228442.36000000002</v>
      </c>
      <c r="AO713" s="13">
        <v>76001.510000000009</v>
      </c>
      <c r="AP713" s="13">
        <v>1690319.1199999996</v>
      </c>
      <c r="AQ713" s="13">
        <v>264040.81999999983</v>
      </c>
      <c r="AR713" s="367"/>
      <c r="AS713" s="19">
        <v>44651</v>
      </c>
      <c r="AT713" s="20" t="s">
        <v>2</v>
      </c>
      <c r="AU713" s="40" t="s">
        <v>292</v>
      </c>
      <c r="AV713" s="41">
        <v>2022</v>
      </c>
      <c r="AW713" s="266" t="s">
        <v>170</v>
      </c>
      <c r="AX713" s="380">
        <v>4.33</v>
      </c>
      <c r="AY713" s="380">
        <v>4.38</v>
      </c>
    </row>
    <row r="714" spans="1:51" x14ac:dyDescent="0.25">
      <c r="A714" s="64">
        <v>96</v>
      </c>
      <c r="B714" s="65" t="s">
        <v>73</v>
      </c>
      <c r="C714" s="13">
        <v>32570355.73</v>
      </c>
      <c r="D714" s="13">
        <v>7560715.6099999994</v>
      </c>
      <c r="E714" s="13">
        <v>21362747.850000001</v>
      </c>
      <c r="F714" s="13">
        <v>3240750.09</v>
      </c>
      <c r="G714" s="13">
        <v>7195221.5600000005</v>
      </c>
      <c r="H714" s="13">
        <v>111900.93</v>
      </c>
      <c r="I714" s="13">
        <v>110943043.47</v>
      </c>
      <c r="J714" s="13">
        <v>7310717.4699999997</v>
      </c>
      <c r="K714" s="13">
        <v>38914213.479999997</v>
      </c>
      <c r="L714" s="13">
        <v>17551465.629999999</v>
      </c>
      <c r="M714" s="13">
        <v>0</v>
      </c>
      <c r="N714" s="13">
        <v>0</v>
      </c>
      <c r="O714" s="13">
        <v>5187062.5500000007</v>
      </c>
      <c r="P714" s="13">
        <v>9386605.9200000092</v>
      </c>
      <c r="Q714" s="13">
        <v>-5063185.8900000006</v>
      </c>
      <c r="R714" s="13">
        <v>4323420.0300000086</v>
      </c>
      <c r="S714" s="13">
        <v>-4211519.09</v>
      </c>
      <c r="T714" s="13">
        <v>9470.5499999999993</v>
      </c>
      <c r="U714" s="13">
        <v>0</v>
      </c>
      <c r="V714" s="13">
        <v>0</v>
      </c>
      <c r="W714" s="13">
        <v>0</v>
      </c>
      <c r="X714" s="13">
        <v>26910</v>
      </c>
      <c r="Y714" s="13">
        <v>110125.73</v>
      </c>
      <c r="Z714" s="13">
        <v>685864.41</v>
      </c>
      <c r="AA714" s="13">
        <v>17634.07</v>
      </c>
      <c r="AB714" s="13">
        <v>63598.96</v>
      </c>
      <c r="AC714" s="13">
        <v>0</v>
      </c>
      <c r="AD714" s="13">
        <v>0</v>
      </c>
      <c r="AE714" s="13">
        <v>0</v>
      </c>
      <c r="AF714" s="13">
        <v>3370676.47</v>
      </c>
      <c r="AG714" s="13">
        <v>17551465.630000003</v>
      </c>
      <c r="AH714" s="13">
        <v>21362747.850000001</v>
      </c>
      <c r="AI714" s="13">
        <v>38826465.219999999</v>
      </c>
      <c r="AJ714" s="13">
        <v>33639402.670000002</v>
      </c>
      <c r="AK714" s="13">
        <v>0</v>
      </c>
      <c r="AL714" s="13">
        <v>72028829.99000001</v>
      </c>
      <c r="AM714" s="13">
        <v>2.8509645589270178</v>
      </c>
      <c r="AN714" s="13">
        <v>2359073.33</v>
      </c>
      <c r="AO714" s="13">
        <v>881676.76</v>
      </c>
      <c r="AP714" s="13">
        <v>37158031.310000002</v>
      </c>
      <c r="AQ714" s="13">
        <v>17335453.740000002</v>
      </c>
      <c r="AR714" s="367"/>
      <c r="AS714" s="19">
        <v>44651</v>
      </c>
      <c r="AT714" s="20" t="s">
        <v>2</v>
      </c>
      <c r="AU714" s="40" t="s">
        <v>292</v>
      </c>
      <c r="AV714" s="41">
        <v>2022</v>
      </c>
      <c r="AW714" s="266" t="s">
        <v>153</v>
      </c>
      <c r="AX714" s="380">
        <v>4.33</v>
      </c>
      <c r="AY714" s="380">
        <v>4.38</v>
      </c>
    </row>
    <row r="715" spans="1:51" x14ac:dyDescent="0.25">
      <c r="A715" s="64">
        <v>103</v>
      </c>
      <c r="B715" s="65" t="s">
        <v>74</v>
      </c>
      <c r="C715" s="13">
        <v>96329.44</v>
      </c>
      <c r="D715" s="13">
        <v>0</v>
      </c>
      <c r="E715" s="13">
        <v>1</v>
      </c>
      <c r="F715" s="13">
        <v>2990.14</v>
      </c>
      <c r="G715" s="13">
        <v>84894.399999999994</v>
      </c>
      <c r="H715" s="13">
        <v>26668.61</v>
      </c>
      <c r="I715" s="13">
        <v>10068270.279999999</v>
      </c>
      <c r="J715" s="13">
        <v>24793684.780000001</v>
      </c>
      <c r="K715" s="13">
        <v>86643.91</v>
      </c>
      <c r="L715" s="13">
        <v>86642.909999999989</v>
      </c>
      <c r="M715" s="13">
        <v>0</v>
      </c>
      <c r="N715" s="13">
        <v>0</v>
      </c>
      <c r="O715" s="13">
        <v>47129.979999999996</v>
      </c>
      <c r="P715" s="13">
        <v>-38685.079999999973</v>
      </c>
      <c r="Q715" s="13">
        <v>-43047.659999999996</v>
      </c>
      <c r="R715" s="13">
        <v>-81732.739999999962</v>
      </c>
      <c r="S715" s="13">
        <v>108401.26000000001</v>
      </c>
      <c r="T715" s="13">
        <v>0</v>
      </c>
      <c r="U715" s="13">
        <v>0</v>
      </c>
      <c r="V715" s="13">
        <v>0</v>
      </c>
      <c r="W715" s="13">
        <v>0</v>
      </c>
      <c r="X715" s="13">
        <v>1476068.42</v>
      </c>
      <c r="Y715" s="13">
        <v>1727.1</v>
      </c>
      <c r="Z715" s="13">
        <v>0</v>
      </c>
      <c r="AA715" s="13">
        <v>152012.10999999999</v>
      </c>
      <c r="AB715" s="13">
        <v>0</v>
      </c>
      <c r="AC715" s="13">
        <v>0</v>
      </c>
      <c r="AD715" s="13">
        <v>0</v>
      </c>
      <c r="AE715" s="13">
        <v>0</v>
      </c>
      <c r="AF715" s="13">
        <v>1213927.95</v>
      </c>
      <c r="AG715" s="13">
        <v>86642.909999999989</v>
      </c>
      <c r="AH715" s="13">
        <v>1</v>
      </c>
      <c r="AI715" s="13">
        <v>84463.12</v>
      </c>
      <c r="AJ715" s="13">
        <v>37333.14</v>
      </c>
      <c r="AK715" s="13">
        <v>0</v>
      </c>
      <c r="AL715" s="13">
        <v>9981626.3699999992</v>
      </c>
      <c r="AM715" s="13">
        <v>116.20286157446033</v>
      </c>
      <c r="AN715" s="13">
        <v>2525.79</v>
      </c>
      <c r="AO715" s="13">
        <v>464.35</v>
      </c>
      <c r="AP715" s="13">
        <v>49199.460000000021</v>
      </c>
      <c r="AQ715" s="13">
        <v>0</v>
      </c>
      <c r="AR715" s="367"/>
      <c r="AS715" s="19">
        <v>44651</v>
      </c>
      <c r="AT715" s="20" t="s">
        <v>2</v>
      </c>
      <c r="AU715" s="40" t="s">
        <v>292</v>
      </c>
      <c r="AV715" s="41">
        <v>2022</v>
      </c>
      <c r="AW715" s="266" t="s">
        <v>184</v>
      </c>
      <c r="AX715" s="380">
        <v>4.33</v>
      </c>
      <c r="AY715" s="380">
        <v>4.38</v>
      </c>
    </row>
    <row r="716" spans="1:51" x14ac:dyDescent="0.25">
      <c r="A716" s="64">
        <v>23</v>
      </c>
      <c r="B716" s="65" t="s">
        <v>75</v>
      </c>
      <c r="C716" s="13">
        <v>14158925.68</v>
      </c>
      <c r="D716" s="13">
        <v>10762958.719999999</v>
      </c>
      <c r="E716" s="13">
        <v>4643152.54</v>
      </c>
      <c r="F716" s="13">
        <v>2311695.77</v>
      </c>
      <c r="G716" s="13">
        <v>3456734.8400000003</v>
      </c>
      <c r="H716" s="13">
        <v>48320.03</v>
      </c>
      <c r="I716" s="13">
        <v>49566215.490000002</v>
      </c>
      <c r="J716" s="13">
        <v>1102497.33</v>
      </c>
      <c r="K716" s="13">
        <v>9100826.6899999995</v>
      </c>
      <c r="L716" s="13">
        <v>4457674.1500000004</v>
      </c>
      <c r="M716" s="13">
        <v>5217350.46</v>
      </c>
      <c r="N716" s="13">
        <v>3739776.8499999996</v>
      </c>
      <c r="O716" s="13">
        <v>-8150921.0200000033</v>
      </c>
      <c r="P716" s="13">
        <v>5778457.3700000001</v>
      </c>
      <c r="Q716" s="13">
        <v>-4053473.4400000013</v>
      </c>
      <c r="R716" s="13">
        <v>1724983.9299999988</v>
      </c>
      <c r="S716" s="13">
        <v>-1676663.89</v>
      </c>
      <c r="T716" s="13">
        <v>1624.73</v>
      </c>
      <c r="U716" s="13">
        <v>0</v>
      </c>
      <c r="V716" s="13">
        <v>0</v>
      </c>
      <c r="W716" s="13">
        <v>0</v>
      </c>
      <c r="X716" s="13">
        <v>29435.13</v>
      </c>
      <c r="Y716" s="13">
        <v>58522.3</v>
      </c>
      <c r="Z716" s="13">
        <v>190281.91</v>
      </c>
      <c r="AA716" s="13">
        <v>410728.61</v>
      </c>
      <c r="AB716" s="13">
        <v>41031.449999999997</v>
      </c>
      <c r="AC716" s="13">
        <v>0</v>
      </c>
      <c r="AD716" s="13">
        <v>0</v>
      </c>
      <c r="AE716" s="13">
        <v>0</v>
      </c>
      <c r="AF716" s="13">
        <v>1007159.48</v>
      </c>
      <c r="AG716" s="13">
        <v>9675024.6099999994</v>
      </c>
      <c r="AH716" s="13">
        <v>8382929.3900000006</v>
      </c>
      <c r="AI716" s="13">
        <v>17247466.989999998</v>
      </c>
      <c r="AJ716" s="13">
        <v>25398388.010000002</v>
      </c>
      <c r="AK716" s="13">
        <v>0</v>
      </c>
      <c r="AL716" s="13">
        <v>40465388.800000004</v>
      </c>
      <c r="AM716" s="13">
        <v>5.4463420937862077</v>
      </c>
      <c r="AN716" s="13">
        <v>1780768.69</v>
      </c>
      <c r="AO716" s="13">
        <v>530927.07999999996</v>
      </c>
      <c r="AP716" s="13">
        <v>11171351.320000002</v>
      </c>
      <c r="AQ716" s="13">
        <v>-375536.66000000015</v>
      </c>
      <c r="AR716" s="367"/>
      <c r="AS716" s="19">
        <v>44651</v>
      </c>
      <c r="AT716" s="20" t="s">
        <v>2</v>
      </c>
      <c r="AU716" s="40" t="s">
        <v>292</v>
      </c>
      <c r="AV716" s="41">
        <v>2022</v>
      </c>
      <c r="AW716" s="266" t="s">
        <v>159</v>
      </c>
      <c r="AX716" s="380">
        <v>4.33</v>
      </c>
      <c r="AY716" s="380">
        <v>4.38</v>
      </c>
    </row>
    <row r="717" spans="1:51" x14ac:dyDescent="0.25">
      <c r="A717" s="64">
        <v>62</v>
      </c>
      <c r="B717" s="6" t="s">
        <v>203</v>
      </c>
      <c r="C717" s="13">
        <v>1763259.5999999999</v>
      </c>
      <c r="D717" s="13">
        <v>485142.99</v>
      </c>
      <c r="E717" s="13">
        <v>57940.44</v>
      </c>
      <c r="F717" s="13">
        <v>94024.44</v>
      </c>
      <c r="G717" s="13">
        <v>630659.47</v>
      </c>
      <c r="H717" s="13">
        <v>301772.27</v>
      </c>
      <c r="I717" s="13">
        <v>9369380.3300000001</v>
      </c>
      <c r="J717" s="13">
        <v>0</v>
      </c>
      <c r="K717" s="13">
        <v>118348.93</v>
      </c>
      <c r="L717" s="13">
        <v>60408.49</v>
      </c>
      <c r="M717" s="13">
        <v>0</v>
      </c>
      <c r="N717" s="13">
        <v>0</v>
      </c>
      <c r="O717" s="13">
        <v>-21796.359999999997</v>
      </c>
      <c r="P717" s="13">
        <v>575229.05999999994</v>
      </c>
      <c r="Q717" s="13">
        <v>0</v>
      </c>
      <c r="R717" s="13">
        <v>575229.05999999994</v>
      </c>
      <c r="S717" s="13">
        <v>-273456.78999999998</v>
      </c>
      <c r="T717" s="13">
        <v>15871.78</v>
      </c>
      <c r="U717" s="13">
        <v>0</v>
      </c>
      <c r="V717" s="13">
        <v>0</v>
      </c>
      <c r="W717" s="13">
        <v>0</v>
      </c>
      <c r="X717" s="13">
        <v>4770.28</v>
      </c>
      <c r="Y717" s="13">
        <v>11068.14</v>
      </c>
      <c r="Z717" s="13">
        <v>107869.44</v>
      </c>
      <c r="AA717" s="13">
        <v>165270.91</v>
      </c>
      <c r="AB717" s="13">
        <v>9827.7199999999993</v>
      </c>
      <c r="AC717" s="13">
        <v>0</v>
      </c>
      <c r="AD717" s="13">
        <v>0</v>
      </c>
      <c r="AE717" s="13">
        <v>0</v>
      </c>
      <c r="AF717" s="13">
        <v>62.64</v>
      </c>
      <c r="AG717" s="13">
        <v>60408.490000000005</v>
      </c>
      <c r="AH717" s="13">
        <v>57940.44</v>
      </c>
      <c r="AI717" s="13">
        <v>118348.93</v>
      </c>
      <c r="AJ717" s="13">
        <v>140145.28999999998</v>
      </c>
      <c r="AK717" s="13">
        <v>0</v>
      </c>
      <c r="AL717" s="13">
        <v>9251031.4000000004</v>
      </c>
      <c r="AM717" s="13">
        <v>79.167427453716741</v>
      </c>
      <c r="AN717" s="13">
        <v>94024.44</v>
      </c>
      <c r="AO717" s="13">
        <v>0</v>
      </c>
      <c r="AP717" s="13">
        <v>1744414.3199999998</v>
      </c>
      <c r="AQ717" s="13">
        <v>444501.34999999992</v>
      </c>
      <c r="AR717" s="367"/>
      <c r="AS717" s="19">
        <v>44651</v>
      </c>
      <c r="AT717" s="20" t="s">
        <v>2</v>
      </c>
      <c r="AU717" s="40" t="s">
        <v>292</v>
      </c>
      <c r="AV717" s="41">
        <v>2022</v>
      </c>
      <c r="AW717" s="266" t="s">
        <v>169</v>
      </c>
      <c r="AX717" s="380">
        <v>4.33</v>
      </c>
      <c r="AY717" s="380">
        <v>4.38</v>
      </c>
    </row>
    <row r="718" spans="1:51" x14ac:dyDescent="0.25">
      <c r="A718" s="64">
        <v>77</v>
      </c>
      <c r="B718" s="65" t="s">
        <v>195</v>
      </c>
      <c r="C718" s="13">
        <v>1373.94</v>
      </c>
      <c r="D718" s="13">
        <v>0</v>
      </c>
      <c r="E718" s="13">
        <v>11106.65</v>
      </c>
      <c r="F718" s="13">
        <v>107.8</v>
      </c>
      <c r="G718" s="13">
        <v>5157.8799999999992</v>
      </c>
      <c r="H718" s="13">
        <v>-4210.1000000000004</v>
      </c>
      <c r="I718" s="13">
        <v>903941.84</v>
      </c>
      <c r="J718" s="13">
        <v>108641.3</v>
      </c>
      <c r="K718" s="13">
        <v>14406.25</v>
      </c>
      <c r="L718" s="13">
        <v>3299.6000000000004</v>
      </c>
      <c r="M718" s="13">
        <v>0</v>
      </c>
      <c r="N718" s="13">
        <v>0</v>
      </c>
      <c r="O718" s="13">
        <v>127.09000000000083</v>
      </c>
      <c r="P718" s="13">
        <v>-4018.829999999999</v>
      </c>
      <c r="Q718" s="13">
        <v>0</v>
      </c>
      <c r="R718" s="13">
        <v>-4018.829999999999</v>
      </c>
      <c r="S718" s="13">
        <v>-191.27</v>
      </c>
      <c r="T718" s="13">
        <v>0</v>
      </c>
      <c r="U718" s="13">
        <v>0</v>
      </c>
      <c r="V718" s="13">
        <v>0</v>
      </c>
      <c r="W718" s="13">
        <v>0</v>
      </c>
      <c r="X718" s="13">
        <v>1.78</v>
      </c>
      <c r="Y718" s="13">
        <v>105.24</v>
      </c>
      <c r="Z718" s="13">
        <v>80.67</v>
      </c>
      <c r="AA718" s="13">
        <v>6.87</v>
      </c>
      <c r="AB718" s="13">
        <v>0.03</v>
      </c>
      <c r="AC718" s="13">
        <v>0</v>
      </c>
      <c r="AD718" s="13">
        <v>0</v>
      </c>
      <c r="AE718" s="13">
        <v>0</v>
      </c>
      <c r="AF718" s="13">
        <v>0.24</v>
      </c>
      <c r="AG718" s="13">
        <v>3299.6000000000004</v>
      </c>
      <c r="AH718" s="13">
        <v>11106.65</v>
      </c>
      <c r="AI718" s="13">
        <v>14405.87</v>
      </c>
      <c r="AJ718" s="13">
        <v>14278.78</v>
      </c>
      <c r="AK718" s="13">
        <v>0</v>
      </c>
      <c r="AL718" s="13">
        <v>889535.59</v>
      </c>
      <c r="AM718" s="13">
        <v>62.7465051626898</v>
      </c>
      <c r="AN718" s="13">
        <v>84.14</v>
      </c>
      <c r="AO718" s="13">
        <v>23.66</v>
      </c>
      <c r="AP718" s="13">
        <v>1246.8499999999995</v>
      </c>
      <c r="AQ718" s="13">
        <v>0</v>
      </c>
      <c r="AR718" s="367"/>
      <c r="AS718" s="19">
        <v>44651</v>
      </c>
      <c r="AT718" s="20" t="s">
        <v>2</v>
      </c>
      <c r="AU718" s="40" t="s">
        <v>293</v>
      </c>
      <c r="AV718" s="41">
        <v>2022</v>
      </c>
      <c r="AW718" s="266" t="s">
        <v>196</v>
      </c>
      <c r="AX718" s="380">
        <v>4.33</v>
      </c>
      <c r="AY718" s="380">
        <v>4.38</v>
      </c>
    </row>
    <row r="719" spans="1:51" x14ac:dyDescent="0.25">
      <c r="A719" s="64">
        <v>114</v>
      </c>
      <c r="B719" s="65" t="s">
        <v>76</v>
      </c>
      <c r="C719" s="13">
        <v>21128753.779999997</v>
      </c>
      <c r="D719" s="13">
        <v>12082557.68</v>
      </c>
      <c r="E719" s="13">
        <v>2595888.31</v>
      </c>
      <c r="F719" s="13">
        <v>3434504.73</v>
      </c>
      <c r="G719" s="13">
        <v>4222129.09</v>
      </c>
      <c r="H719" s="13">
        <v>21904</v>
      </c>
      <c r="I719" s="13">
        <v>15712095.75</v>
      </c>
      <c r="J719" s="13">
        <v>1951649.9</v>
      </c>
      <c r="K719" s="13">
        <v>6870877.8099999996</v>
      </c>
      <c r="L719" s="13">
        <v>4274989.5</v>
      </c>
      <c r="M719" s="13">
        <v>19479945.870000001</v>
      </c>
      <c r="N719" s="13">
        <v>8336532.4500000002</v>
      </c>
      <c r="O719" s="13">
        <v>199959.4299999997</v>
      </c>
      <c r="P719" s="13">
        <v>1189602.8499999952</v>
      </c>
      <c r="Q719" s="13">
        <v>-1624959.7499999963</v>
      </c>
      <c r="R719" s="13">
        <v>-435356.90000000107</v>
      </c>
      <c r="S719" s="13">
        <v>457260.90999999992</v>
      </c>
      <c r="T719" s="13">
        <v>5043.28</v>
      </c>
      <c r="U719" s="13">
        <v>0</v>
      </c>
      <c r="V719" s="13">
        <v>0</v>
      </c>
      <c r="W719" s="13">
        <v>0</v>
      </c>
      <c r="X719" s="13">
        <v>2455648.31</v>
      </c>
      <c r="Y719" s="13">
        <v>67490.039999999994</v>
      </c>
      <c r="Z719" s="13">
        <v>151233.35999999999</v>
      </c>
      <c r="AA719" s="13">
        <v>1101006.6000000001</v>
      </c>
      <c r="AB719" s="13">
        <v>14048.94</v>
      </c>
      <c r="AC719" s="13">
        <v>0</v>
      </c>
      <c r="AD719" s="13">
        <v>0</v>
      </c>
      <c r="AE719" s="13">
        <v>0</v>
      </c>
      <c r="AF719" s="13">
        <v>669651.74</v>
      </c>
      <c r="AG719" s="13">
        <v>23754935.369999997</v>
      </c>
      <c r="AH719" s="13">
        <v>10932420.76</v>
      </c>
      <c r="AI719" s="13">
        <v>34569146.689999998</v>
      </c>
      <c r="AJ719" s="13">
        <v>34369187.259999998</v>
      </c>
      <c r="AK719" s="13">
        <v>0</v>
      </c>
      <c r="AL719" s="13">
        <v>8841217.9400000013</v>
      </c>
      <c r="AM719" s="13">
        <v>2.286766870913107</v>
      </c>
      <c r="AN719" s="13">
        <v>2805946.02</v>
      </c>
      <c r="AO719" s="13">
        <v>628558.71000000008</v>
      </c>
      <c r="AP719" s="13">
        <v>21126058.839999996</v>
      </c>
      <c r="AQ719" s="13">
        <v>12279822.170000006</v>
      </c>
      <c r="AR719" s="367"/>
      <c r="AS719" s="19">
        <v>44651</v>
      </c>
      <c r="AT719" s="20" t="s">
        <v>2</v>
      </c>
      <c r="AU719" s="40" t="s">
        <v>292</v>
      </c>
      <c r="AV719" s="41">
        <v>2022</v>
      </c>
      <c r="AW719" s="266" t="s">
        <v>154</v>
      </c>
      <c r="AX719" s="380">
        <v>4.33</v>
      </c>
      <c r="AY719" s="380">
        <v>4.38</v>
      </c>
    </row>
    <row r="720" spans="1:51" x14ac:dyDescent="0.25">
      <c r="A720" s="64">
        <v>48</v>
      </c>
      <c r="B720" s="65" t="s">
        <v>77</v>
      </c>
      <c r="C720" s="13">
        <v>4240930.7499999991</v>
      </c>
      <c r="D720" s="13">
        <v>2230989.2799999998</v>
      </c>
      <c r="E720" s="13">
        <v>169309.74</v>
      </c>
      <c r="F720" s="13">
        <v>67574.48</v>
      </c>
      <c r="G720" s="13">
        <v>2569478.67</v>
      </c>
      <c r="H720" s="13">
        <v>73294.73</v>
      </c>
      <c r="I720" s="13">
        <v>260147192.28999999</v>
      </c>
      <c r="J720" s="13">
        <v>22466310.91</v>
      </c>
      <c r="K720" s="13">
        <v>3694429.97</v>
      </c>
      <c r="L720" s="13">
        <v>1738934.6300000001</v>
      </c>
      <c r="M720" s="13">
        <v>612261.97</v>
      </c>
      <c r="N720" s="13">
        <v>53728542.370000005</v>
      </c>
      <c r="O720" s="13">
        <v>-4355590.3800000027</v>
      </c>
      <c r="P720" s="13">
        <v>3728478.6999999969</v>
      </c>
      <c r="Q720" s="13">
        <v>-4640747.0199999958</v>
      </c>
      <c r="R720" s="13">
        <v>-912268.3199999989</v>
      </c>
      <c r="S720" s="13">
        <v>985563.05999999959</v>
      </c>
      <c r="T720" s="13">
        <v>4033004.19</v>
      </c>
      <c r="U720" s="13">
        <v>0</v>
      </c>
      <c r="V720" s="13">
        <v>0</v>
      </c>
      <c r="W720" s="13">
        <v>0</v>
      </c>
      <c r="X720" s="13">
        <v>481858.41</v>
      </c>
      <c r="Y720" s="13">
        <v>30998.83</v>
      </c>
      <c r="Z720" s="13">
        <v>17644.3</v>
      </c>
      <c r="AA720" s="13">
        <v>3480523.6</v>
      </c>
      <c r="AB720" s="13">
        <v>0</v>
      </c>
      <c r="AC720" s="13">
        <v>0</v>
      </c>
      <c r="AD720" s="13">
        <v>0</v>
      </c>
      <c r="AE720" s="13">
        <v>0</v>
      </c>
      <c r="AF720" s="13">
        <v>132.81</v>
      </c>
      <c r="AG720" s="13">
        <v>2351196.6</v>
      </c>
      <c r="AH720" s="13">
        <v>53897852.109999999</v>
      </c>
      <c r="AI720" s="13">
        <v>56221402.769999996</v>
      </c>
      <c r="AJ720" s="13">
        <v>60576993.149999999</v>
      </c>
      <c r="AK720" s="13">
        <v>0</v>
      </c>
      <c r="AL720" s="13">
        <v>256452762.31999999</v>
      </c>
      <c r="AM720" s="13">
        <v>70.416057254429418</v>
      </c>
      <c r="AN720" s="13">
        <v>26668.92</v>
      </c>
      <c r="AO720" s="13">
        <v>40905.57</v>
      </c>
      <c r="AP720" s="13">
        <v>2376752.3899999997</v>
      </c>
      <c r="AQ720" s="13">
        <v>-3988779.4600000009</v>
      </c>
      <c r="AR720" s="367"/>
      <c r="AS720" s="19">
        <v>44651</v>
      </c>
      <c r="AT720" s="20" t="s">
        <v>2</v>
      </c>
      <c r="AU720" s="40" t="s">
        <v>292</v>
      </c>
      <c r="AV720" s="41">
        <v>2022</v>
      </c>
      <c r="AW720" s="266" t="s">
        <v>163</v>
      </c>
      <c r="AX720" s="380">
        <v>4.33</v>
      </c>
      <c r="AY720" s="380">
        <v>4.38</v>
      </c>
    </row>
    <row r="721" spans="1:51" ht="30" x14ac:dyDescent="0.25">
      <c r="A721" s="64">
        <v>120</v>
      </c>
      <c r="B721" s="65" t="s">
        <v>78</v>
      </c>
      <c r="C721" s="13">
        <v>0</v>
      </c>
      <c r="D721" s="13">
        <v>37969.699999999997</v>
      </c>
      <c r="E721" s="13">
        <v>0.01</v>
      </c>
      <c r="F721" s="13">
        <v>0</v>
      </c>
      <c r="G721" s="13">
        <v>162280.85999999999</v>
      </c>
      <c r="H721" s="13">
        <v>-228976.24</v>
      </c>
      <c r="I721" s="13">
        <v>34540136.450000003</v>
      </c>
      <c r="J721" s="13">
        <v>7421688.21</v>
      </c>
      <c r="K721" s="13">
        <v>0.01</v>
      </c>
      <c r="L721" s="13">
        <v>0</v>
      </c>
      <c r="M721" s="13">
        <v>0</v>
      </c>
      <c r="N721" s="13">
        <v>0</v>
      </c>
      <c r="O721" s="13">
        <v>-39206.03</v>
      </c>
      <c r="P721" s="13">
        <v>-161044.52999999997</v>
      </c>
      <c r="Q721" s="13">
        <v>-0.12</v>
      </c>
      <c r="R721" s="13">
        <v>-161044.64999999997</v>
      </c>
      <c r="S721" s="13">
        <v>-67931.579999999987</v>
      </c>
      <c r="T721" s="13">
        <v>0.52</v>
      </c>
      <c r="U721" s="13">
        <v>0</v>
      </c>
      <c r="V721" s="13">
        <v>0</v>
      </c>
      <c r="W721" s="13">
        <v>0</v>
      </c>
      <c r="X721" s="13">
        <v>8065.91</v>
      </c>
      <c r="Y721" s="13">
        <v>3310.85</v>
      </c>
      <c r="Z721" s="13">
        <v>3716.4</v>
      </c>
      <c r="AA721" s="13">
        <v>9318.85</v>
      </c>
      <c r="AB721" s="13">
        <v>112.05</v>
      </c>
      <c r="AC721" s="13">
        <v>0</v>
      </c>
      <c r="AD721" s="13">
        <v>0</v>
      </c>
      <c r="AE721" s="13">
        <v>0</v>
      </c>
      <c r="AF721" s="13">
        <v>59539.86</v>
      </c>
      <c r="AG721" s="13">
        <v>0</v>
      </c>
      <c r="AH721" s="13">
        <v>0.01</v>
      </c>
      <c r="AI721" s="13">
        <v>0.01</v>
      </c>
      <c r="AJ721" s="13">
        <v>39206.04</v>
      </c>
      <c r="AK721" s="13">
        <v>0</v>
      </c>
      <c r="AL721" s="13">
        <v>34540136.440000005</v>
      </c>
      <c r="AM721" s="13">
        <v>3454013645</v>
      </c>
      <c r="AN721" s="13">
        <v>0</v>
      </c>
      <c r="AO721" s="13">
        <v>0</v>
      </c>
      <c r="AP721" s="13">
        <v>99.4</v>
      </c>
      <c r="AQ721" s="13">
        <v>-1136.9300000000003</v>
      </c>
      <c r="AR721" s="367"/>
      <c r="AS721" s="19">
        <v>44651</v>
      </c>
      <c r="AT721" s="20" t="s">
        <v>2</v>
      </c>
      <c r="AU721" s="40" t="s">
        <v>293</v>
      </c>
      <c r="AV721" s="41">
        <v>2022</v>
      </c>
      <c r="AW721" s="266" t="s">
        <v>187</v>
      </c>
      <c r="AX721" s="380">
        <v>4.33</v>
      </c>
      <c r="AY721" s="380">
        <v>4.38</v>
      </c>
    </row>
    <row r="722" spans="1:51" x14ac:dyDescent="0.25">
      <c r="A722" s="64">
        <v>86</v>
      </c>
      <c r="B722" s="65" t="s">
        <v>197</v>
      </c>
      <c r="C722" s="13">
        <v>59390.53</v>
      </c>
      <c r="D722" s="13">
        <v>75949.03</v>
      </c>
      <c r="E722" s="13">
        <v>113.64999999999999</v>
      </c>
      <c r="F722" s="13">
        <v>300.45999999999998</v>
      </c>
      <c r="G722" s="13">
        <v>37747</v>
      </c>
      <c r="H722" s="13">
        <v>-224875.67</v>
      </c>
      <c r="I722" s="13">
        <v>145619.32999999999</v>
      </c>
      <c r="J722" s="13">
        <v>57198.22</v>
      </c>
      <c r="K722" s="13">
        <v>52587.99</v>
      </c>
      <c r="L722" s="13">
        <v>52474.340000000004</v>
      </c>
      <c r="M722" s="13">
        <v>0</v>
      </c>
      <c r="N722" s="13">
        <v>1.33</v>
      </c>
      <c r="O722" s="13">
        <v>-17753.64</v>
      </c>
      <c r="P722" s="13">
        <v>-36852.32</v>
      </c>
      <c r="Q722" s="13">
        <v>0</v>
      </c>
      <c r="R722" s="13">
        <v>-36852.32</v>
      </c>
      <c r="S722" s="13">
        <v>-188023.34999999998</v>
      </c>
      <c r="T722" s="13">
        <v>0.1</v>
      </c>
      <c r="U722" s="13">
        <v>0</v>
      </c>
      <c r="V722" s="13">
        <v>0</v>
      </c>
      <c r="W722" s="13">
        <v>0</v>
      </c>
      <c r="X722" s="13">
        <v>717.04</v>
      </c>
      <c r="Y722" s="13">
        <v>770.33</v>
      </c>
      <c r="Z722" s="13">
        <v>1103.55</v>
      </c>
      <c r="AA722" s="13">
        <v>296.64999999999998</v>
      </c>
      <c r="AB722" s="13">
        <v>42.66</v>
      </c>
      <c r="AC722" s="13">
        <v>0</v>
      </c>
      <c r="AD722" s="13">
        <v>0</v>
      </c>
      <c r="AE722" s="13">
        <v>0</v>
      </c>
      <c r="AF722" s="13">
        <v>186527.3</v>
      </c>
      <c r="AG722" s="13">
        <v>52474.340000000004</v>
      </c>
      <c r="AH722" s="13">
        <v>114.97999999999999</v>
      </c>
      <c r="AI722" s="13">
        <v>52586.399999999994</v>
      </c>
      <c r="AJ722" s="13">
        <v>70340.039999999994</v>
      </c>
      <c r="AK722" s="13">
        <v>0</v>
      </c>
      <c r="AL722" s="13">
        <v>93031.34</v>
      </c>
      <c r="AM722" s="13">
        <v>2.7690605782803259</v>
      </c>
      <c r="AN722" s="13">
        <v>300.45999999999998</v>
      </c>
      <c r="AO722" s="13">
        <v>0</v>
      </c>
      <c r="AP722" s="13">
        <v>77143.72</v>
      </c>
      <c r="AQ722" s="13">
        <v>75948.579999999987</v>
      </c>
      <c r="AR722" s="367"/>
      <c r="AS722" s="19">
        <v>44651</v>
      </c>
      <c r="AT722" s="20" t="s">
        <v>2</v>
      </c>
      <c r="AU722" s="40" t="s">
        <v>293</v>
      </c>
      <c r="AV722" s="41">
        <v>2022</v>
      </c>
      <c r="AW722" s="266" t="s">
        <v>198</v>
      </c>
      <c r="AX722" s="380">
        <v>4.33</v>
      </c>
      <c r="AY722" s="380">
        <v>4.38</v>
      </c>
    </row>
    <row r="723" spans="1:51" x14ac:dyDescent="0.25">
      <c r="A723" s="64">
        <v>100</v>
      </c>
      <c r="B723" s="65" t="s">
        <v>79</v>
      </c>
      <c r="C723" s="13">
        <v>32545624.370000001</v>
      </c>
      <c r="D723" s="13">
        <v>8983578.0600000005</v>
      </c>
      <c r="E723" s="13">
        <v>1350829.6300000001</v>
      </c>
      <c r="F723" s="13">
        <v>5197970.9400000004</v>
      </c>
      <c r="G723" s="13">
        <v>6195704.54</v>
      </c>
      <c r="H723" s="13">
        <v>1263547.01</v>
      </c>
      <c r="I723" s="13">
        <v>14488971.68</v>
      </c>
      <c r="J723" s="13">
        <v>24760992.120000001</v>
      </c>
      <c r="K723" s="13">
        <v>10081347.52</v>
      </c>
      <c r="L723" s="13">
        <v>8730517.8900000006</v>
      </c>
      <c r="M723" s="13">
        <v>20616540.440000001</v>
      </c>
      <c r="N723" s="13">
        <v>7811607.5800000001</v>
      </c>
      <c r="O723" s="13">
        <v>12519321.65</v>
      </c>
      <c r="P723" s="13">
        <v>-350950.81999999995</v>
      </c>
      <c r="Q723" s="13">
        <v>2196800.6999999904</v>
      </c>
      <c r="R723" s="13">
        <v>1845849.8799999906</v>
      </c>
      <c r="S723" s="13">
        <v>-582302.87</v>
      </c>
      <c r="T723" s="13">
        <v>666.29</v>
      </c>
      <c r="U723" s="13">
        <v>0</v>
      </c>
      <c r="V723" s="13">
        <v>0</v>
      </c>
      <c r="W723" s="13">
        <v>0</v>
      </c>
      <c r="X723" s="13">
        <v>371396.61</v>
      </c>
      <c r="Y723" s="13">
        <v>116736.57</v>
      </c>
      <c r="Z723" s="13">
        <v>400706.24</v>
      </c>
      <c r="AA723" s="13">
        <v>7940.56</v>
      </c>
      <c r="AB723" s="13">
        <v>25959.48</v>
      </c>
      <c r="AC723" s="13">
        <v>0</v>
      </c>
      <c r="AD723" s="13">
        <v>0</v>
      </c>
      <c r="AE723" s="13">
        <v>0</v>
      </c>
      <c r="AF723" s="13">
        <v>403022.92</v>
      </c>
      <c r="AG723" s="13">
        <v>29347058.329999998</v>
      </c>
      <c r="AH723" s="13">
        <v>9162437.2100000009</v>
      </c>
      <c r="AI723" s="13">
        <v>38494595.460000001</v>
      </c>
      <c r="AJ723" s="13">
        <v>25975273.809999999</v>
      </c>
      <c r="AK723" s="13">
        <v>0</v>
      </c>
      <c r="AL723" s="13">
        <v>4407624.16</v>
      </c>
      <c r="AM723" s="13">
        <v>1.437205854798268</v>
      </c>
      <c r="AN723" s="13">
        <v>2978829.7800000003</v>
      </c>
      <c r="AO723" s="13">
        <v>2219141.16</v>
      </c>
      <c r="AP723" s="13">
        <v>23087762.330000009</v>
      </c>
      <c r="AQ723" s="13">
        <v>12045037.670000006</v>
      </c>
      <c r="AR723" s="367"/>
      <c r="AS723" s="19">
        <v>44651</v>
      </c>
      <c r="AT723" s="20" t="s">
        <v>2</v>
      </c>
      <c r="AU723" s="40" t="s">
        <v>292</v>
      </c>
      <c r="AV723" s="41">
        <v>2022</v>
      </c>
      <c r="AW723" s="266" t="s">
        <v>151</v>
      </c>
      <c r="AX723" s="380">
        <v>4.33</v>
      </c>
      <c r="AY723" s="380">
        <v>4.38</v>
      </c>
    </row>
    <row r="724" spans="1:51" x14ac:dyDescent="0.25">
      <c r="A724" s="64">
        <v>12</v>
      </c>
      <c r="B724" s="65" t="s">
        <v>81</v>
      </c>
      <c r="C724" s="13">
        <v>38185270.510000005</v>
      </c>
      <c r="D724" s="13">
        <v>18895274.509999998</v>
      </c>
      <c r="E724" s="13">
        <v>11277252.859999999</v>
      </c>
      <c r="F724" s="13">
        <v>5867667.4299999997</v>
      </c>
      <c r="G724" s="13">
        <v>9500119.5999999996</v>
      </c>
      <c r="H724" s="13">
        <v>5019024.18</v>
      </c>
      <c r="I724" s="13">
        <v>68457795.010000005</v>
      </c>
      <c r="J724" s="13">
        <v>133155331.48999999</v>
      </c>
      <c r="K724" s="13">
        <v>39050228.950000003</v>
      </c>
      <c r="L724" s="13">
        <v>27770515.809999999</v>
      </c>
      <c r="M724" s="13">
        <v>5944151.1799999997</v>
      </c>
      <c r="N724" s="13">
        <v>1997371.76</v>
      </c>
      <c r="O724" s="13">
        <v>3012867.69</v>
      </c>
      <c r="P724" s="13">
        <v>909341.27999999886</v>
      </c>
      <c r="Q724" s="13">
        <v>-6341958.6100000003</v>
      </c>
      <c r="R724" s="13">
        <v>-5432617.3300000019</v>
      </c>
      <c r="S724" s="13">
        <v>10451641.52</v>
      </c>
      <c r="T724" s="13">
        <v>1446687.35</v>
      </c>
      <c r="U724" s="13">
        <v>15.53</v>
      </c>
      <c r="V724" s="13">
        <v>0</v>
      </c>
      <c r="W724" s="13">
        <v>0</v>
      </c>
      <c r="X724" s="13">
        <v>11802207.82</v>
      </c>
      <c r="Y724" s="13">
        <v>158550.63</v>
      </c>
      <c r="Z724" s="13">
        <v>895740.23</v>
      </c>
      <c r="AA724" s="13">
        <v>1729453.31</v>
      </c>
      <c r="AB724" s="13">
        <v>11656.34</v>
      </c>
      <c r="AC724" s="13">
        <v>0</v>
      </c>
      <c r="AD724" s="13">
        <v>0</v>
      </c>
      <c r="AE724" s="13">
        <v>0</v>
      </c>
      <c r="AF724" s="13">
        <v>1868.67</v>
      </c>
      <c r="AG724" s="13">
        <v>33714666.990000002</v>
      </c>
      <c r="AH724" s="13">
        <v>13274624.620000001</v>
      </c>
      <c r="AI724" s="13">
        <v>46468645.210000001</v>
      </c>
      <c r="AJ724" s="13">
        <v>43457332.199999996</v>
      </c>
      <c r="AK724" s="13">
        <v>1554.68</v>
      </c>
      <c r="AL724" s="13">
        <v>29407566.060000002</v>
      </c>
      <c r="AM724" s="13">
        <v>1.7530702597839698</v>
      </c>
      <c r="AN724" s="13">
        <v>3603917.62</v>
      </c>
      <c r="AO724" s="13">
        <v>2263749.81</v>
      </c>
      <c r="AP724" s="13">
        <v>36384483.519999996</v>
      </c>
      <c r="AQ724" s="13">
        <v>20107355.209999993</v>
      </c>
      <c r="AR724" s="367"/>
      <c r="AS724" s="19">
        <v>44651</v>
      </c>
      <c r="AT724" s="20" t="s">
        <v>2</v>
      </c>
      <c r="AU724" s="40" t="s">
        <v>292</v>
      </c>
      <c r="AV724" s="41">
        <v>2022</v>
      </c>
      <c r="AW724" s="266" t="s">
        <v>152</v>
      </c>
      <c r="AX724" s="380">
        <v>4.33</v>
      </c>
      <c r="AY724" s="380">
        <v>4.38</v>
      </c>
    </row>
    <row r="725" spans="1:51" x14ac:dyDescent="0.25">
      <c r="A725" s="64">
        <v>32</v>
      </c>
      <c r="B725" s="65" t="s">
        <v>104</v>
      </c>
      <c r="C725" s="13">
        <v>0</v>
      </c>
      <c r="D725" s="13">
        <v>0</v>
      </c>
      <c r="E725" s="13">
        <v>0.01</v>
      </c>
      <c r="F725" s="13">
        <v>0</v>
      </c>
      <c r="G725" s="13">
        <v>468142.9</v>
      </c>
      <c r="H725" s="13">
        <v>202273.51</v>
      </c>
      <c r="I725" s="13">
        <v>3335873.66</v>
      </c>
      <c r="J725" s="13">
        <v>16891.330000000002</v>
      </c>
      <c r="K725" s="13">
        <v>18299.84</v>
      </c>
      <c r="L725" s="13">
        <v>18299.830000000002</v>
      </c>
      <c r="M725" s="13">
        <v>0</v>
      </c>
      <c r="N725" s="13">
        <v>0</v>
      </c>
      <c r="O725" s="13">
        <v>-9996.6999999999971</v>
      </c>
      <c r="P725" s="13">
        <v>-458146.2</v>
      </c>
      <c r="Q725" s="13">
        <v>0</v>
      </c>
      <c r="R725" s="13">
        <v>-458146.2</v>
      </c>
      <c r="S725" s="13">
        <v>660419.69999999995</v>
      </c>
      <c r="T725" s="13">
        <v>0</v>
      </c>
      <c r="U725" s="13">
        <v>0</v>
      </c>
      <c r="V725" s="13">
        <v>0</v>
      </c>
      <c r="W725" s="13">
        <v>668970</v>
      </c>
      <c r="X725" s="13">
        <v>2345.61</v>
      </c>
      <c r="Y725" s="13">
        <v>3775.35</v>
      </c>
      <c r="Z725" s="13">
        <v>1569.13</v>
      </c>
      <c r="AA725" s="13">
        <v>0</v>
      </c>
      <c r="AB725" s="13">
        <v>4812.88</v>
      </c>
      <c r="AC725" s="13">
        <v>0</v>
      </c>
      <c r="AD725" s="13">
        <v>0</v>
      </c>
      <c r="AE725" s="13">
        <v>0</v>
      </c>
      <c r="AF725" s="13">
        <v>738.55</v>
      </c>
      <c r="AG725" s="13">
        <v>18299.830000000002</v>
      </c>
      <c r="AH725" s="13">
        <v>0.01</v>
      </c>
      <c r="AI725" s="13">
        <v>18299.830000000002</v>
      </c>
      <c r="AJ725" s="13">
        <v>28296.53</v>
      </c>
      <c r="AK725" s="13">
        <v>0</v>
      </c>
      <c r="AL725" s="13">
        <v>3317573.8200000003</v>
      </c>
      <c r="AM725" s="13">
        <v>182.28977193243222</v>
      </c>
      <c r="AN725" s="13">
        <v>0</v>
      </c>
      <c r="AO725" s="13">
        <v>0</v>
      </c>
      <c r="AP725" s="13">
        <v>9996.6999999999971</v>
      </c>
      <c r="AQ725" s="13">
        <v>0</v>
      </c>
      <c r="AR725" s="367"/>
      <c r="AS725" s="19">
        <v>44681</v>
      </c>
      <c r="AT725" s="20" t="s">
        <v>3</v>
      </c>
      <c r="AU725" s="40" t="s">
        <v>292</v>
      </c>
      <c r="AV725" s="41">
        <v>2022</v>
      </c>
      <c r="AW725" s="266" t="s">
        <v>287</v>
      </c>
      <c r="AX725" s="380">
        <v>4.43</v>
      </c>
      <c r="AY725" s="380">
        <v>4.49</v>
      </c>
    </row>
    <row r="726" spans="1:51" x14ac:dyDescent="0.25">
      <c r="A726" s="64">
        <v>107</v>
      </c>
      <c r="B726" s="65" t="s">
        <v>60</v>
      </c>
      <c r="C726" s="13">
        <v>7865708.9900000002</v>
      </c>
      <c r="D726" s="13">
        <v>809802.49</v>
      </c>
      <c r="E726" s="13">
        <v>694195.17999999993</v>
      </c>
      <c r="F726" s="13">
        <v>1103942.99</v>
      </c>
      <c r="G726" s="13">
        <v>1232607.53</v>
      </c>
      <c r="H726" s="13">
        <v>9520.06</v>
      </c>
      <c r="I726" s="13">
        <v>10957699.279999999</v>
      </c>
      <c r="J726" s="13">
        <v>274894.56</v>
      </c>
      <c r="K726" s="13">
        <v>3810816.9</v>
      </c>
      <c r="L726" s="13">
        <v>3116621.72</v>
      </c>
      <c r="M726" s="13">
        <v>2947295.54</v>
      </c>
      <c r="N726" s="13">
        <v>1035314.37</v>
      </c>
      <c r="O726" s="13">
        <v>804624.91999999993</v>
      </c>
      <c r="P726" s="13">
        <v>3914731.0599999987</v>
      </c>
      <c r="Q726" s="13">
        <v>-3656998.6699999995</v>
      </c>
      <c r="R726" s="13">
        <v>257732.3899999992</v>
      </c>
      <c r="S726" s="13">
        <v>-248212.33</v>
      </c>
      <c r="T726" s="13">
        <v>19069.849999999999</v>
      </c>
      <c r="U726" s="13">
        <v>0</v>
      </c>
      <c r="V726" s="13">
        <v>0</v>
      </c>
      <c r="W726" s="13">
        <v>0</v>
      </c>
      <c r="X726" s="13">
        <v>125240.37</v>
      </c>
      <c r="Y726" s="13">
        <v>24828.09</v>
      </c>
      <c r="Z726" s="13">
        <v>159218.19</v>
      </c>
      <c r="AA726" s="13">
        <v>0</v>
      </c>
      <c r="AB726" s="13">
        <v>5300.47</v>
      </c>
      <c r="AC726" s="13">
        <v>0</v>
      </c>
      <c r="AD726" s="13">
        <v>0</v>
      </c>
      <c r="AE726" s="13">
        <v>0</v>
      </c>
      <c r="AF726" s="13">
        <v>203175.8</v>
      </c>
      <c r="AG726" s="13">
        <v>6063917.2600000007</v>
      </c>
      <c r="AH726" s="13">
        <v>1729509.5499999998</v>
      </c>
      <c r="AI726" s="13">
        <v>7786856.4699999997</v>
      </c>
      <c r="AJ726" s="13">
        <v>6982231.5499999998</v>
      </c>
      <c r="AK726" s="13">
        <v>0</v>
      </c>
      <c r="AL726" s="13">
        <v>7146882.379999999</v>
      </c>
      <c r="AM726" s="13">
        <v>2.8754200392047173</v>
      </c>
      <c r="AN726" s="13">
        <v>752460.77</v>
      </c>
      <c r="AO726" s="13">
        <v>351482.22</v>
      </c>
      <c r="AP726" s="13">
        <v>7208425.3399999999</v>
      </c>
      <c r="AQ726" s="13">
        <v>957143.76</v>
      </c>
      <c r="AR726" s="367"/>
      <c r="AS726" s="19">
        <v>44681</v>
      </c>
      <c r="AT726" s="20" t="s">
        <v>3</v>
      </c>
      <c r="AU726" s="40" t="s">
        <v>292</v>
      </c>
      <c r="AV726" s="41">
        <v>2022</v>
      </c>
      <c r="AW726" s="266" t="s">
        <v>160</v>
      </c>
      <c r="AX726" s="380">
        <v>4.43</v>
      </c>
      <c r="AY726" s="380">
        <v>4.49</v>
      </c>
    </row>
    <row r="727" spans="1:51" x14ac:dyDescent="0.25">
      <c r="A727" s="64">
        <v>66</v>
      </c>
      <c r="B727" s="65" t="s">
        <v>61</v>
      </c>
      <c r="C727" s="13">
        <v>1980100.08</v>
      </c>
      <c r="D727" s="13">
        <v>31594.39</v>
      </c>
      <c r="E727" s="13">
        <v>1311.38</v>
      </c>
      <c r="F727" s="13">
        <v>32076.51</v>
      </c>
      <c r="G727" s="13">
        <v>1601074.56</v>
      </c>
      <c r="H727" s="13">
        <v>-3090810.43</v>
      </c>
      <c r="I727" s="13">
        <v>18286025.41</v>
      </c>
      <c r="J727" s="13">
        <v>22391074.890000001</v>
      </c>
      <c r="K727" s="13">
        <v>1349.38</v>
      </c>
      <c r="L727" s="13">
        <v>38</v>
      </c>
      <c r="M727" s="13">
        <v>969600.06</v>
      </c>
      <c r="N727" s="13">
        <v>11490.81</v>
      </c>
      <c r="O727" s="13">
        <v>231397.09000000008</v>
      </c>
      <c r="P727" s="13">
        <v>83957.529999999562</v>
      </c>
      <c r="Q727" s="13">
        <v>-1393451.17</v>
      </c>
      <c r="R727" s="13">
        <v>-1309493.6400000004</v>
      </c>
      <c r="S727" s="13">
        <v>-1781316.7000000002</v>
      </c>
      <c r="T727" s="13">
        <v>7049.74</v>
      </c>
      <c r="U727" s="13">
        <v>0</v>
      </c>
      <c r="V727" s="13">
        <v>0</v>
      </c>
      <c r="W727" s="13">
        <v>0</v>
      </c>
      <c r="X727" s="13">
        <v>3002290.31</v>
      </c>
      <c r="Y727" s="13">
        <v>31343</v>
      </c>
      <c r="Z727" s="13">
        <v>1835061.62</v>
      </c>
      <c r="AA727" s="13">
        <v>25447.24</v>
      </c>
      <c r="AB727" s="13">
        <v>5712.26</v>
      </c>
      <c r="AC727" s="13">
        <v>0</v>
      </c>
      <c r="AD727" s="13">
        <v>0</v>
      </c>
      <c r="AE727" s="13">
        <v>0</v>
      </c>
      <c r="AF727" s="13">
        <v>2893092.63</v>
      </c>
      <c r="AG727" s="13">
        <v>969638.06</v>
      </c>
      <c r="AH727" s="13">
        <v>13220.869999999999</v>
      </c>
      <c r="AI727" s="13">
        <v>982820.92</v>
      </c>
      <c r="AJ727" s="13">
        <v>751423.83</v>
      </c>
      <c r="AK727" s="13">
        <v>0</v>
      </c>
      <c r="AL727" s="13">
        <v>18284676.030000001</v>
      </c>
      <c r="AM727" s="13">
        <v>13551.427626020839</v>
      </c>
      <c r="AN727" s="13">
        <v>32076.51</v>
      </c>
      <c r="AO727" s="13">
        <v>0</v>
      </c>
      <c r="AP727" s="13">
        <v>1749468.51</v>
      </c>
      <c r="AQ727" s="13">
        <v>32359.910000000003</v>
      </c>
      <c r="AR727" s="367"/>
      <c r="AS727" s="19">
        <v>44681</v>
      </c>
      <c r="AT727" s="20" t="s">
        <v>3</v>
      </c>
      <c r="AU727" s="40" t="s">
        <v>293</v>
      </c>
      <c r="AV727" s="41">
        <v>2022</v>
      </c>
      <c r="AW727" s="266" t="s">
        <v>178</v>
      </c>
      <c r="AX727" s="380">
        <v>4.43</v>
      </c>
      <c r="AY727" s="380">
        <v>4.49</v>
      </c>
    </row>
    <row r="728" spans="1:51" x14ac:dyDescent="0.25">
      <c r="A728" s="64">
        <v>44</v>
      </c>
      <c r="B728" s="65" t="s">
        <v>62</v>
      </c>
      <c r="C728" s="13">
        <v>3164252.3799999994</v>
      </c>
      <c r="D728" s="13">
        <v>1163268.76</v>
      </c>
      <c r="E728" s="13">
        <v>2163510.8200000003</v>
      </c>
      <c r="F728" s="13">
        <v>616752.36</v>
      </c>
      <c r="G728" s="13">
        <v>1239331.17</v>
      </c>
      <c r="H728" s="13">
        <v>17390.849999999999</v>
      </c>
      <c r="I728" s="13">
        <v>23627032.530000001</v>
      </c>
      <c r="J728" s="13">
        <v>2790596.1</v>
      </c>
      <c r="K728" s="13">
        <v>4679998.16</v>
      </c>
      <c r="L728" s="13">
        <v>2514951.2799999998</v>
      </c>
      <c r="M728" s="13">
        <v>15364.83</v>
      </c>
      <c r="N728" s="13">
        <v>0</v>
      </c>
      <c r="O728" s="13">
        <v>963893.7</v>
      </c>
      <c r="P728" s="13">
        <v>-818993.61000000057</v>
      </c>
      <c r="Q728" s="13">
        <v>-12040.210000000003</v>
      </c>
      <c r="R728" s="13">
        <v>-831033.82000000053</v>
      </c>
      <c r="S728" s="13">
        <v>848424.67000000016</v>
      </c>
      <c r="T728" s="13">
        <v>36159.14</v>
      </c>
      <c r="U728" s="13">
        <v>0</v>
      </c>
      <c r="V728" s="13">
        <v>0</v>
      </c>
      <c r="W728" s="13">
        <v>0</v>
      </c>
      <c r="X728" s="13">
        <v>1022602.97</v>
      </c>
      <c r="Y728" s="13">
        <v>23235.17</v>
      </c>
      <c r="Z728" s="13">
        <v>21623.119999999999</v>
      </c>
      <c r="AA728" s="13">
        <v>99435.93</v>
      </c>
      <c r="AB728" s="13">
        <v>65288.26</v>
      </c>
      <c r="AC728" s="13">
        <v>0</v>
      </c>
      <c r="AD728" s="13">
        <v>0</v>
      </c>
      <c r="AE728" s="13">
        <v>0</v>
      </c>
      <c r="AF728" s="13">
        <v>754.96</v>
      </c>
      <c r="AG728" s="13">
        <v>2530316.11</v>
      </c>
      <c r="AH728" s="13">
        <v>2163510.8200000003</v>
      </c>
      <c r="AI728" s="13">
        <v>4682066.91</v>
      </c>
      <c r="AJ728" s="13">
        <v>3718212.7699999996</v>
      </c>
      <c r="AK728" s="13">
        <v>39.56</v>
      </c>
      <c r="AL728" s="13">
        <v>18947034.370000001</v>
      </c>
      <c r="AM728" s="13">
        <v>5.0485132092445095</v>
      </c>
      <c r="AN728" s="13">
        <v>413576.04</v>
      </c>
      <c r="AO728" s="13">
        <v>203176.32000000001</v>
      </c>
      <c r="AP728" s="13">
        <v>3028320.9100000006</v>
      </c>
      <c r="AQ728" s="13">
        <v>1991230.9899999995</v>
      </c>
      <c r="AR728" s="367"/>
      <c r="AS728" s="19">
        <v>44681</v>
      </c>
      <c r="AT728" s="20" t="s">
        <v>3</v>
      </c>
      <c r="AU728" s="40" t="s">
        <v>292</v>
      </c>
      <c r="AV728" s="41">
        <v>2022</v>
      </c>
      <c r="AW728" s="266" t="s">
        <v>167</v>
      </c>
      <c r="AX728" s="380">
        <v>4.43</v>
      </c>
      <c r="AY728" s="380">
        <v>4.49</v>
      </c>
    </row>
    <row r="729" spans="1:51" ht="30" x14ac:dyDescent="0.25">
      <c r="A729" s="64">
        <v>113</v>
      </c>
      <c r="B729" s="65" t="s">
        <v>63</v>
      </c>
      <c r="C729" s="13">
        <v>570383.33000000007</v>
      </c>
      <c r="D729" s="13">
        <v>35726.639999999999</v>
      </c>
      <c r="E729" s="13">
        <v>88.11</v>
      </c>
      <c r="F729" s="13">
        <v>39655.870000000003</v>
      </c>
      <c r="G729" s="13">
        <v>339338.63999999996</v>
      </c>
      <c r="H729" s="13">
        <v>320277.2</v>
      </c>
      <c r="I729" s="13">
        <v>25781405.489999998</v>
      </c>
      <c r="J729" s="13">
        <v>3202647.42</v>
      </c>
      <c r="K729" s="13">
        <v>140585.35</v>
      </c>
      <c r="L729" s="13">
        <v>140497.24</v>
      </c>
      <c r="M729" s="13">
        <v>307726.64</v>
      </c>
      <c r="N729" s="13">
        <v>2924.32</v>
      </c>
      <c r="O729" s="13">
        <v>56679.649999999965</v>
      </c>
      <c r="P729" s="13">
        <v>98982.530000000028</v>
      </c>
      <c r="Q729" s="13">
        <v>-71245.910000000033</v>
      </c>
      <c r="R729" s="13">
        <v>27736.619999999995</v>
      </c>
      <c r="S729" s="13">
        <v>292540.73</v>
      </c>
      <c r="T729" s="13">
        <v>693.75</v>
      </c>
      <c r="U729" s="13">
        <v>0</v>
      </c>
      <c r="V729" s="13">
        <v>0</v>
      </c>
      <c r="W729" s="13">
        <v>0</v>
      </c>
      <c r="X729" s="13">
        <v>386064.22</v>
      </c>
      <c r="Y729" s="13">
        <v>6916.45</v>
      </c>
      <c r="Z729" s="13">
        <v>9290.9500000000007</v>
      </c>
      <c r="AA729" s="13">
        <v>1324.74</v>
      </c>
      <c r="AB729" s="13">
        <v>1938.96</v>
      </c>
      <c r="AC729" s="13">
        <v>0</v>
      </c>
      <c r="AD729" s="13">
        <v>0</v>
      </c>
      <c r="AE729" s="13">
        <v>0</v>
      </c>
      <c r="AF729" s="13">
        <v>74746.14</v>
      </c>
      <c r="AG729" s="13">
        <v>448223.88</v>
      </c>
      <c r="AH729" s="13">
        <v>3012.4300000000003</v>
      </c>
      <c r="AI729" s="13">
        <v>447070.89999999997</v>
      </c>
      <c r="AJ729" s="13">
        <v>390391.25</v>
      </c>
      <c r="AK729" s="13">
        <v>0</v>
      </c>
      <c r="AL729" s="13">
        <v>25640820.139999997</v>
      </c>
      <c r="AM729" s="13">
        <v>183.3861457826153</v>
      </c>
      <c r="AN729" s="13">
        <v>36076.97</v>
      </c>
      <c r="AO729" s="13">
        <v>3578.9</v>
      </c>
      <c r="AP729" s="13">
        <v>501883.48</v>
      </c>
      <c r="AQ729" s="13">
        <v>23906.440000000002</v>
      </c>
      <c r="AR729" s="367"/>
      <c r="AS729" s="19">
        <v>44681</v>
      </c>
      <c r="AT729" s="20" t="s">
        <v>3</v>
      </c>
      <c r="AU729" s="40" t="s">
        <v>292</v>
      </c>
      <c r="AV729" s="41">
        <v>2022</v>
      </c>
      <c r="AW729" s="266" t="s">
        <v>171</v>
      </c>
      <c r="AX729" s="380">
        <v>4.43</v>
      </c>
      <c r="AY729" s="380">
        <v>4.49</v>
      </c>
    </row>
    <row r="730" spans="1:51" x14ac:dyDescent="0.25">
      <c r="A730" s="64">
        <v>98</v>
      </c>
      <c r="B730" s="65" t="s">
        <v>64</v>
      </c>
      <c r="C730" s="13">
        <v>12390937.76</v>
      </c>
      <c r="D730" s="13">
        <v>7298819.6699999999</v>
      </c>
      <c r="E730" s="13">
        <v>3054932.49</v>
      </c>
      <c r="F730" s="13">
        <v>2637840.69</v>
      </c>
      <c r="G730" s="13">
        <v>4527095.7</v>
      </c>
      <c r="H730" s="13">
        <v>71101.84</v>
      </c>
      <c r="I730" s="13">
        <v>8658585.4900000002</v>
      </c>
      <c r="J730" s="13">
        <v>1873750.69</v>
      </c>
      <c r="K730" s="13">
        <v>7161369.7199999997</v>
      </c>
      <c r="L730" s="13">
        <v>4106437.23</v>
      </c>
      <c r="M730" s="13">
        <v>7957751.0800000001</v>
      </c>
      <c r="N730" s="13">
        <v>17126124.41</v>
      </c>
      <c r="O730" s="13">
        <v>3363483.290000001</v>
      </c>
      <c r="P730" s="13">
        <v>-5436301.5900000017</v>
      </c>
      <c r="Q730" s="13">
        <v>4876172.9799999986</v>
      </c>
      <c r="R730" s="13">
        <v>-560128.61000000313</v>
      </c>
      <c r="S730" s="13">
        <v>631230.45000000007</v>
      </c>
      <c r="T730" s="13">
        <v>16088.92</v>
      </c>
      <c r="U730" s="13">
        <v>5441.79</v>
      </c>
      <c r="V730" s="13">
        <v>0</v>
      </c>
      <c r="W730" s="13">
        <v>0</v>
      </c>
      <c r="X730" s="13">
        <v>1309857.1200000001</v>
      </c>
      <c r="Y730" s="13">
        <v>78391</v>
      </c>
      <c r="Z730" s="13">
        <v>193848.34</v>
      </c>
      <c r="AA730" s="13">
        <v>161463.53</v>
      </c>
      <c r="AB730" s="13">
        <v>22696.26</v>
      </c>
      <c r="AC730" s="13">
        <v>0</v>
      </c>
      <c r="AD730" s="13">
        <v>0</v>
      </c>
      <c r="AE730" s="13">
        <v>0</v>
      </c>
      <c r="AF730" s="13">
        <v>243758.25</v>
      </c>
      <c r="AG730" s="13">
        <v>12064188.310000001</v>
      </c>
      <c r="AH730" s="13">
        <v>20181056.899999999</v>
      </c>
      <c r="AI730" s="13">
        <v>32238390.040000003</v>
      </c>
      <c r="AJ730" s="13">
        <v>28874906.75</v>
      </c>
      <c r="AK730" s="13">
        <v>0</v>
      </c>
      <c r="AL730" s="13">
        <v>1497215.7700000005</v>
      </c>
      <c r="AM730" s="13">
        <v>1.2090683526391095</v>
      </c>
      <c r="AN730" s="13">
        <v>1374247.4</v>
      </c>
      <c r="AO730" s="13">
        <v>1263593.29</v>
      </c>
      <c r="AP730" s="13">
        <v>12921292.740000002</v>
      </c>
      <c r="AQ730" s="13">
        <v>11192657.939999996</v>
      </c>
      <c r="AR730" s="367"/>
      <c r="AS730" s="19">
        <v>44681</v>
      </c>
      <c r="AT730" s="20" t="s">
        <v>3</v>
      </c>
      <c r="AU730" s="40" t="s">
        <v>292</v>
      </c>
      <c r="AV730" s="41">
        <v>2022</v>
      </c>
      <c r="AW730" s="266" t="s">
        <v>165</v>
      </c>
      <c r="AX730" s="380">
        <v>4.43</v>
      </c>
      <c r="AY730" s="380">
        <v>4.49</v>
      </c>
    </row>
    <row r="731" spans="1:51" x14ac:dyDescent="0.25">
      <c r="A731" s="64">
        <v>1</v>
      </c>
      <c r="B731" s="65" t="s">
        <v>65</v>
      </c>
      <c r="C731" s="13">
        <v>1463604.0499999998</v>
      </c>
      <c r="D731" s="13">
        <v>53376.97</v>
      </c>
      <c r="E731" s="13">
        <v>23967.699999999997</v>
      </c>
      <c r="F731" s="13">
        <v>221154.3</v>
      </c>
      <c r="G731" s="13">
        <v>413538.54</v>
      </c>
      <c r="H731" s="13">
        <v>35196.01</v>
      </c>
      <c r="I731" s="13">
        <v>10038540.58</v>
      </c>
      <c r="J731" s="13">
        <v>219149.51</v>
      </c>
      <c r="K731" s="13">
        <v>319729.74</v>
      </c>
      <c r="L731" s="13">
        <v>295762.03999999998</v>
      </c>
      <c r="M731" s="13">
        <v>1324121.6399999999</v>
      </c>
      <c r="N731" s="13">
        <v>2756.53</v>
      </c>
      <c r="O731" s="13">
        <v>147384.68999999994</v>
      </c>
      <c r="P731" s="13">
        <v>628149.54999999981</v>
      </c>
      <c r="Q731" s="13">
        <v>-636103.74</v>
      </c>
      <c r="R731" s="13">
        <v>-7954.190000000177</v>
      </c>
      <c r="S731" s="13">
        <v>43150.040000000008</v>
      </c>
      <c r="T731" s="13">
        <v>9849.2999999999993</v>
      </c>
      <c r="U731" s="13">
        <v>0</v>
      </c>
      <c r="V731" s="13">
        <v>0</v>
      </c>
      <c r="W731" s="13">
        <v>0</v>
      </c>
      <c r="X731" s="13">
        <v>62365.55</v>
      </c>
      <c r="Y731" s="13">
        <v>8153.85</v>
      </c>
      <c r="Z731" s="13">
        <v>14125.8</v>
      </c>
      <c r="AA731" s="13">
        <v>5792.37</v>
      </c>
      <c r="AB731" s="13">
        <v>985.29</v>
      </c>
      <c r="AC731" s="13">
        <v>0</v>
      </c>
      <c r="AD731" s="13">
        <v>0</v>
      </c>
      <c r="AE731" s="13">
        <v>0</v>
      </c>
      <c r="AF731" s="13">
        <v>7.5</v>
      </c>
      <c r="AG731" s="13">
        <v>1619883.68</v>
      </c>
      <c r="AH731" s="13">
        <v>26724.230000000003</v>
      </c>
      <c r="AI731" s="13">
        <v>1642081.8399999999</v>
      </c>
      <c r="AJ731" s="13">
        <v>1494697.15</v>
      </c>
      <c r="AK731" s="13">
        <v>0</v>
      </c>
      <c r="AL731" s="13">
        <v>9718810.8399999999</v>
      </c>
      <c r="AM731" s="13">
        <v>31.39695600415526</v>
      </c>
      <c r="AN731" s="13">
        <v>112541.09000000001</v>
      </c>
      <c r="AO731" s="13">
        <v>108613.21</v>
      </c>
      <c r="AP731" s="13">
        <v>1342943.35</v>
      </c>
      <c r="AQ731" s="13">
        <v>80100.959999999992</v>
      </c>
      <c r="AR731" s="367"/>
      <c r="AS731" s="19">
        <v>44681</v>
      </c>
      <c r="AT731" s="20" t="s">
        <v>3</v>
      </c>
      <c r="AU731" s="40" t="s">
        <v>292</v>
      </c>
      <c r="AV731" s="41">
        <v>2022</v>
      </c>
      <c r="AW731" s="266" t="s">
        <v>177</v>
      </c>
      <c r="AX731" s="380">
        <v>4.43</v>
      </c>
      <c r="AY731" s="380">
        <v>4.49</v>
      </c>
    </row>
    <row r="732" spans="1:51" x14ac:dyDescent="0.25">
      <c r="A732" s="64">
        <v>109</v>
      </c>
      <c r="B732" s="65" t="s">
        <v>66</v>
      </c>
      <c r="C732" s="13">
        <v>21176478.120000001</v>
      </c>
      <c r="D732" s="13">
        <v>12334746.02</v>
      </c>
      <c r="E732" s="13">
        <v>3876764.92</v>
      </c>
      <c r="F732" s="13">
        <v>1551736.23</v>
      </c>
      <c r="G732" s="13">
        <v>4339621.45</v>
      </c>
      <c r="H732" s="13">
        <v>484565.04</v>
      </c>
      <c r="I732" s="13">
        <v>124476976.56</v>
      </c>
      <c r="J732" s="13">
        <v>6525103.6399999997</v>
      </c>
      <c r="K732" s="13">
        <v>16102209.4</v>
      </c>
      <c r="L732" s="13">
        <v>9603830.4500000011</v>
      </c>
      <c r="M732" s="13">
        <v>2478591</v>
      </c>
      <c r="N732" s="13">
        <v>2906111</v>
      </c>
      <c r="O732" s="13">
        <v>-322371.23999999836</v>
      </c>
      <c r="P732" s="13">
        <v>3272745.6600000011</v>
      </c>
      <c r="Q732" s="13">
        <v>-1754084.46</v>
      </c>
      <c r="R732" s="13">
        <v>1518661.2000000011</v>
      </c>
      <c r="S732" s="13">
        <v>-1034096.16</v>
      </c>
      <c r="T732" s="13">
        <v>62317.96</v>
      </c>
      <c r="U732" s="13">
        <v>0</v>
      </c>
      <c r="V732" s="13">
        <v>0</v>
      </c>
      <c r="W732" s="13">
        <v>2471.4499999999998</v>
      </c>
      <c r="X732" s="13">
        <v>779524.44</v>
      </c>
      <c r="Y732" s="13">
        <v>82594.86</v>
      </c>
      <c r="Z732" s="13">
        <v>124181.1</v>
      </c>
      <c r="AA732" s="13">
        <v>985933.64</v>
      </c>
      <c r="AB732" s="13">
        <v>7056.17</v>
      </c>
      <c r="AC732" s="13">
        <v>0</v>
      </c>
      <c r="AD732" s="13">
        <v>0</v>
      </c>
      <c r="AE732" s="13">
        <v>0</v>
      </c>
      <c r="AF732" s="13">
        <v>678644.24</v>
      </c>
      <c r="AG732" s="13">
        <v>12082421.450000001</v>
      </c>
      <c r="AH732" s="13">
        <v>6782875.9199999999</v>
      </c>
      <c r="AI732" s="13">
        <v>18779122.890000001</v>
      </c>
      <c r="AJ732" s="13">
        <v>19101494.129999999</v>
      </c>
      <c r="AK732" s="13">
        <v>0</v>
      </c>
      <c r="AL732" s="13">
        <v>108374767.16</v>
      </c>
      <c r="AM732" s="13">
        <v>7.7304283820827715</v>
      </c>
      <c r="AN732" s="13">
        <v>1076647.3399999999</v>
      </c>
      <c r="AO732" s="13">
        <v>475088.89</v>
      </c>
      <c r="AP732" s="13">
        <v>21547328.960000001</v>
      </c>
      <c r="AQ732" s="13">
        <v>12383225.620000001</v>
      </c>
      <c r="AR732" s="367"/>
      <c r="AS732" s="19">
        <v>44681</v>
      </c>
      <c r="AT732" s="20" t="s">
        <v>3</v>
      </c>
      <c r="AU732" s="40" t="s">
        <v>292</v>
      </c>
      <c r="AV732" s="41">
        <v>2022</v>
      </c>
      <c r="AW732" s="266" t="s">
        <v>157</v>
      </c>
      <c r="AX732" s="380">
        <v>4.43</v>
      </c>
      <c r="AY732" s="380">
        <v>4.49</v>
      </c>
    </row>
    <row r="733" spans="1:51" x14ac:dyDescent="0.25">
      <c r="A733" s="64">
        <v>25</v>
      </c>
      <c r="B733" s="65" t="s">
        <v>67</v>
      </c>
      <c r="C733" s="13">
        <v>2830606.84</v>
      </c>
      <c r="D733" s="13">
        <v>882570</v>
      </c>
      <c r="E733" s="13">
        <v>806211</v>
      </c>
      <c r="F733" s="13">
        <v>0</v>
      </c>
      <c r="G733" s="13">
        <v>1005089.83</v>
      </c>
      <c r="H733" s="13">
        <v>508366.16</v>
      </c>
      <c r="I733" s="13">
        <v>2172425.04</v>
      </c>
      <c r="J733" s="13">
        <v>53039044.049999997</v>
      </c>
      <c r="K733" s="13">
        <v>1912128.07</v>
      </c>
      <c r="L733" s="13">
        <v>1105917.0699999998</v>
      </c>
      <c r="M733" s="13">
        <v>0</v>
      </c>
      <c r="N733" s="13">
        <v>0</v>
      </c>
      <c r="O733" s="13">
        <v>469787.30000000005</v>
      </c>
      <c r="P733" s="13">
        <v>473159.70999999961</v>
      </c>
      <c r="Q733" s="13">
        <v>-725.5</v>
      </c>
      <c r="R733" s="13">
        <v>472434.20999999961</v>
      </c>
      <c r="S733" s="13">
        <v>35932.60999999987</v>
      </c>
      <c r="T733" s="13">
        <v>1372318.71</v>
      </c>
      <c r="U733" s="13">
        <v>14180.29</v>
      </c>
      <c r="V733" s="13">
        <v>0</v>
      </c>
      <c r="W733" s="13">
        <v>0</v>
      </c>
      <c r="X733" s="13">
        <v>31268.43</v>
      </c>
      <c r="Y733" s="13">
        <v>20512.060000000001</v>
      </c>
      <c r="Z733" s="13">
        <v>63634.46</v>
      </c>
      <c r="AA733" s="13">
        <v>0</v>
      </c>
      <c r="AB733" s="13">
        <v>346.84</v>
      </c>
      <c r="AC733" s="13">
        <v>0</v>
      </c>
      <c r="AD733" s="13">
        <v>0</v>
      </c>
      <c r="AE733" s="13">
        <v>8145.1</v>
      </c>
      <c r="AF733" s="13">
        <v>1289196.3600000001</v>
      </c>
      <c r="AG733" s="13">
        <v>1105917.0699999998</v>
      </c>
      <c r="AH733" s="13">
        <v>806211</v>
      </c>
      <c r="AI733" s="13">
        <v>1866926.77</v>
      </c>
      <c r="AJ733" s="13">
        <v>1397139.47</v>
      </c>
      <c r="AK733" s="13">
        <v>0</v>
      </c>
      <c r="AL733" s="13">
        <v>260296.96999999997</v>
      </c>
      <c r="AM733" s="13">
        <v>1.1361294643825819</v>
      </c>
      <c r="AN733" s="13">
        <v>0</v>
      </c>
      <c r="AO733" s="13">
        <v>0</v>
      </c>
      <c r="AP733" s="13">
        <v>2623264.54</v>
      </c>
      <c r="AQ733" s="13">
        <v>1145015</v>
      </c>
      <c r="AR733" s="367"/>
      <c r="AS733" s="19">
        <v>44681</v>
      </c>
      <c r="AT733" s="20" t="s">
        <v>3</v>
      </c>
      <c r="AU733" s="40" t="s">
        <v>292</v>
      </c>
      <c r="AV733" s="41">
        <v>2022</v>
      </c>
      <c r="AW733" s="266" t="s">
        <v>174</v>
      </c>
      <c r="AX733" s="380">
        <v>4.43</v>
      </c>
      <c r="AY733" s="380">
        <v>4.49</v>
      </c>
    </row>
    <row r="734" spans="1:51" x14ac:dyDescent="0.25">
      <c r="A734" s="64">
        <v>121</v>
      </c>
      <c r="B734" s="65" t="s">
        <v>68</v>
      </c>
      <c r="C734" s="13">
        <v>252622.56</v>
      </c>
      <c r="D734" s="13">
        <v>13.69</v>
      </c>
      <c r="E734" s="13">
        <v>69.61</v>
      </c>
      <c r="F734" s="13">
        <v>0</v>
      </c>
      <c r="G734" s="13">
        <v>65755.509999999995</v>
      </c>
      <c r="H734" s="13">
        <v>-31184.32</v>
      </c>
      <c r="I734" s="13">
        <v>469526.31</v>
      </c>
      <c r="J734" s="13">
        <v>3192385.79</v>
      </c>
      <c r="K734" s="13">
        <v>31462.22</v>
      </c>
      <c r="L734" s="13">
        <v>31392.609999999997</v>
      </c>
      <c r="M734" s="13">
        <v>128043.87</v>
      </c>
      <c r="N734" s="13">
        <v>0</v>
      </c>
      <c r="O734" s="13">
        <v>155907.32999999999</v>
      </c>
      <c r="P734" s="13">
        <v>30946.030000000013</v>
      </c>
      <c r="Q734" s="13">
        <v>-15771.790000000021</v>
      </c>
      <c r="R734" s="13">
        <v>15174.239999999993</v>
      </c>
      <c r="S734" s="13">
        <v>-46358.540000000008</v>
      </c>
      <c r="T734" s="13">
        <v>0</v>
      </c>
      <c r="U734" s="13">
        <v>0</v>
      </c>
      <c r="V734" s="13">
        <v>0</v>
      </c>
      <c r="W734" s="13">
        <v>86199.34</v>
      </c>
      <c r="X734" s="13">
        <v>2145.84</v>
      </c>
      <c r="Y734" s="13">
        <v>883.58</v>
      </c>
      <c r="Z734" s="13">
        <v>4915.04</v>
      </c>
      <c r="AA734" s="13">
        <v>113855.12</v>
      </c>
      <c r="AB734" s="13">
        <v>188.36</v>
      </c>
      <c r="AC734" s="13">
        <v>0</v>
      </c>
      <c r="AD734" s="13">
        <v>0</v>
      </c>
      <c r="AE734" s="13">
        <v>0</v>
      </c>
      <c r="AF734" s="13">
        <v>14861.62</v>
      </c>
      <c r="AG734" s="13">
        <v>159436.48000000001</v>
      </c>
      <c r="AH734" s="13">
        <v>69.61</v>
      </c>
      <c r="AI734" s="13">
        <v>159296.24</v>
      </c>
      <c r="AJ734" s="13">
        <v>3388.91</v>
      </c>
      <c r="AK734" s="13">
        <v>0</v>
      </c>
      <c r="AL734" s="13">
        <v>438064.08999999997</v>
      </c>
      <c r="AM734" s="13">
        <v>14.923495862656862</v>
      </c>
      <c r="AN734" s="13">
        <v>0</v>
      </c>
      <c r="AO734" s="13">
        <v>0</v>
      </c>
      <c r="AP734" s="13">
        <v>95253.69</v>
      </c>
      <c r="AQ734" s="13">
        <v>-1447.85</v>
      </c>
      <c r="AR734" s="367"/>
      <c r="AS734" s="19">
        <v>44681</v>
      </c>
      <c r="AT734" s="20" t="s">
        <v>3</v>
      </c>
      <c r="AU734" s="40" t="s">
        <v>293</v>
      </c>
      <c r="AV734" s="41">
        <v>2022</v>
      </c>
      <c r="AW734" s="266" t="s">
        <v>188</v>
      </c>
      <c r="AX734" s="380">
        <v>4.43</v>
      </c>
      <c r="AY734" s="380">
        <v>4.49</v>
      </c>
    </row>
    <row r="735" spans="1:51" x14ac:dyDescent="0.25">
      <c r="A735" s="64">
        <v>13</v>
      </c>
      <c r="B735" s="65" t="s">
        <v>70</v>
      </c>
      <c r="C735" s="13">
        <v>190943881.50999999</v>
      </c>
      <c r="D735" s="13">
        <v>124349281.14</v>
      </c>
      <c r="E735" s="13">
        <v>41201993.510000005</v>
      </c>
      <c r="F735" s="13">
        <v>29340882.359999999</v>
      </c>
      <c r="G735" s="13">
        <v>29596463.830000002</v>
      </c>
      <c r="H735" s="13">
        <v>-1100621.92</v>
      </c>
      <c r="I735" s="13">
        <v>132665845.77</v>
      </c>
      <c r="J735" s="13">
        <v>56860032.850000001</v>
      </c>
      <c r="K735" s="13">
        <v>117395852.89</v>
      </c>
      <c r="L735" s="13">
        <v>76193859.379999995</v>
      </c>
      <c r="M735" s="13">
        <v>36736973.950000003</v>
      </c>
      <c r="N735" s="13">
        <v>34989971.009999998</v>
      </c>
      <c r="O735" s="13">
        <v>8513498.2700000033</v>
      </c>
      <c r="P735" s="13">
        <v>-856244.09000003815</v>
      </c>
      <c r="Q735" s="13">
        <v>905281.77999997023</v>
      </c>
      <c r="R735" s="13">
        <v>49037.689999932074</v>
      </c>
      <c r="S735" s="13">
        <v>-1149659.6100000013</v>
      </c>
      <c r="T735" s="13">
        <v>268975.53000000003</v>
      </c>
      <c r="U735" s="13">
        <v>2848227.18</v>
      </c>
      <c r="V735" s="13">
        <v>0</v>
      </c>
      <c r="W735" s="13">
        <v>10350.370000000001</v>
      </c>
      <c r="X735" s="13">
        <v>7080717.96</v>
      </c>
      <c r="Y735" s="13">
        <v>604009.47</v>
      </c>
      <c r="Z735" s="13">
        <v>3751111.89</v>
      </c>
      <c r="AA735" s="13">
        <v>4229664.95</v>
      </c>
      <c r="AB735" s="13">
        <v>1401035.97</v>
      </c>
      <c r="AC735" s="13">
        <v>0</v>
      </c>
      <c r="AD735" s="13">
        <v>0</v>
      </c>
      <c r="AE735" s="13">
        <v>0</v>
      </c>
      <c r="AF735" s="13">
        <v>1372108.37</v>
      </c>
      <c r="AG735" s="13">
        <v>112930833.33</v>
      </c>
      <c r="AH735" s="13">
        <v>76191964.519999996</v>
      </c>
      <c r="AI735" s="13">
        <v>188458145.56</v>
      </c>
      <c r="AJ735" s="13">
        <v>179944647.28999999</v>
      </c>
      <c r="AK735" s="13">
        <v>0</v>
      </c>
      <c r="AL735" s="13">
        <v>15269992.879999995</v>
      </c>
      <c r="AM735" s="13">
        <v>1.1300726772206169</v>
      </c>
      <c r="AN735" s="13">
        <v>23678158.420000002</v>
      </c>
      <c r="AO735" s="13">
        <v>5662723.9400000004</v>
      </c>
      <c r="AP735" s="13">
        <v>185831389.56000006</v>
      </c>
      <c r="AQ735" s="13">
        <v>127750287.45999996</v>
      </c>
      <c r="AR735" s="367"/>
      <c r="AS735" s="19">
        <v>44681</v>
      </c>
      <c r="AT735" s="20" t="s">
        <v>3</v>
      </c>
      <c r="AU735" s="40" t="s">
        <v>293</v>
      </c>
      <c r="AV735" s="41">
        <v>2022</v>
      </c>
      <c r="AW735" s="266" t="s">
        <v>149</v>
      </c>
      <c r="AX735" s="380">
        <v>4.43</v>
      </c>
      <c r="AY735" s="380">
        <v>4.49</v>
      </c>
    </row>
    <row r="736" spans="1:51" x14ac:dyDescent="0.25">
      <c r="A736" s="64">
        <v>110</v>
      </c>
      <c r="B736" s="65" t="s">
        <v>71</v>
      </c>
      <c r="C736" s="13">
        <v>1702357.23</v>
      </c>
      <c r="D736" s="13">
        <v>40546.74</v>
      </c>
      <c r="E736" s="13">
        <v>7456.97</v>
      </c>
      <c r="F736" s="13">
        <v>522253.04</v>
      </c>
      <c r="G736" s="13">
        <v>658105.5</v>
      </c>
      <c r="H736" s="13">
        <v>362519.4</v>
      </c>
      <c r="I736" s="13">
        <v>2487285.25</v>
      </c>
      <c r="J736" s="13">
        <v>43361285.009999998</v>
      </c>
      <c r="K736" s="13">
        <v>377952.14</v>
      </c>
      <c r="L736" s="13">
        <v>370495.17</v>
      </c>
      <c r="M736" s="13">
        <v>1028974.62</v>
      </c>
      <c r="N736" s="13">
        <v>65220.01</v>
      </c>
      <c r="O736" s="13">
        <v>390740.41000000003</v>
      </c>
      <c r="P736" s="13">
        <v>90711.539999999455</v>
      </c>
      <c r="Q736" s="13">
        <v>296968.2600000003</v>
      </c>
      <c r="R736" s="13">
        <v>387679.79999999976</v>
      </c>
      <c r="S736" s="13">
        <v>-25160.399999999994</v>
      </c>
      <c r="T736" s="13">
        <v>30720.53</v>
      </c>
      <c r="U736" s="13">
        <v>0</v>
      </c>
      <c r="V736" s="13">
        <v>0</v>
      </c>
      <c r="W736" s="13">
        <v>0</v>
      </c>
      <c r="X736" s="13">
        <v>57711.29</v>
      </c>
      <c r="Y736" s="13">
        <v>13430.72</v>
      </c>
      <c r="Z736" s="13">
        <v>45391.65</v>
      </c>
      <c r="AA736" s="13">
        <v>36209.06</v>
      </c>
      <c r="AB736" s="13">
        <v>0</v>
      </c>
      <c r="AC736" s="13">
        <v>0</v>
      </c>
      <c r="AD736" s="13">
        <v>0</v>
      </c>
      <c r="AE736" s="13">
        <v>0</v>
      </c>
      <c r="AF736" s="13">
        <v>18560.79</v>
      </c>
      <c r="AG736" s="13">
        <v>1399469.79</v>
      </c>
      <c r="AH736" s="13">
        <v>72676.98</v>
      </c>
      <c r="AI736" s="13">
        <v>1472132.77</v>
      </c>
      <c r="AJ736" s="13">
        <v>1081392.3600000001</v>
      </c>
      <c r="AK736" s="13">
        <v>0</v>
      </c>
      <c r="AL736" s="13">
        <v>2109333.11</v>
      </c>
      <c r="AM736" s="13">
        <v>6.5809529481695748</v>
      </c>
      <c r="AN736" s="13">
        <v>230695.37</v>
      </c>
      <c r="AO736" s="13">
        <v>291557.67</v>
      </c>
      <c r="AP736" s="13">
        <v>1324059.47</v>
      </c>
      <c r="AQ736" s="13">
        <v>52989.39</v>
      </c>
      <c r="AR736" s="367"/>
      <c r="AS736" s="19">
        <v>44681</v>
      </c>
      <c r="AT736" s="20" t="s">
        <v>3</v>
      </c>
      <c r="AU736" s="40" t="s">
        <v>292</v>
      </c>
      <c r="AV736" s="41">
        <v>2022</v>
      </c>
      <c r="AW736" s="266" t="s">
        <v>173</v>
      </c>
      <c r="AX736" s="380">
        <v>4.43</v>
      </c>
      <c r="AY736" s="380">
        <v>4.49</v>
      </c>
    </row>
    <row r="737" spans="1:51" x14ac:dyDescent="0.25">
      <c r="A737" s="64">
        <v>52</v>
      </c>
      <c r="B737" s="65" t="s">
        <v>72</v>
      </c>
      <c r="C737" s="13">
        <v>3081820.04</v>
      </c>
      <c r="D737" s="13">
        <v>313598.55</v>
      </c>
      <c r="E737" s="13">
        <v>2160812.9900000002</v>
      </c>
      <c r="F737" s="13">
        <v>379402.49</v>
      </c>
      <c r="G737" s="13">
        <v>1665922.89</v>
      </c>
      <c r="H737" s="13">
        <v>62221.62</v>
      </c>
      <c r="I737" s="13">
        <v>322723081.77999997</v>
      </c>
      <c r="J737" s="13">
        <v>92808689.430000007</v>
      </c>
      <c r="K737" s="13">
        <v>4093933.18</v>
      </c>
      <c r="L737" s="13">
        <v>1933120.19</v>
      </c>
      <c r="M737" s="13">
        <v>990491.04</v>
      </c>
      <c r="N737" s="13">
        <v>55020.91</v>
      </c>
      <c r="O737" s="13">
        <v>867516.01000000013</v>
      </c>
      <c r="P737" s="13">
        <v>-144619.90000000078</v>
      </c>
      <c r="Q737" s="13">
        <v>-498093.91000000003</v>
      </c>
      <c r="R737" s="13">
        <v>-642713.81000000075</v>
      </c>
      <c r="S737" s="13">
        <v>704934.89000000013</v>
      </c>
      <c r="T737" s="13">
        <v>385314.77</v>
      </c>
      <c r="U737" s="13">
        <v>0</v>
      </c>
      <c r="V737" s="13">
        <v>0</v>
      </c>
      <c r="W737" s="13">
        <v>400</v>
      </c>
      <c r="X737" s="13">
        <v>3344938.64</v>
      </c>
      <c r="Y737" s="13">
        <v>33998.43</v>
      </c>
      <c r="Z737" s="13">
        <v>38055.9</v>
      </c>
      <c r="AA737" s="13">
        <v>129281.43</v>
      </c>
      <c r="AB737" s="13">
        <v>243.2</v>
      </c>
      <c r="AC737" s="13">
        <v>0</v>
      </c>
      <c r="AD737" s="13">
        <v>0</v>
      </c>
      <c r="AE737" s="13">
        <v>0</v>
      </c>
      <c r="AF737" s="13">
        <v>2824139.56</v>
      </c>
      <c r="AG737" s="13">
        <v>2923611.2300000004</v>
      </c>
      <c r="AH737" s="13">
        <v>2215833.9</v>
      </c>
      <c r="AI737" s="13">
        <v>4859445.13</v>
      </c>
      <c r="AJ737" s="13">
        <v>3991929.1199999996</v>
      </c>
      <c r="AK737" s="13">
        <v>0</v>
      </c>
      <c r="AL737" s="13">
        <v>318629148.59999996</v>
      </c>
      <c r="AM737" s="13">
        <v>78.829591884057066</v>
      </c>
      <c r="AN737" s="13">
        <v>285673.11</v>
      </c>
      <c r="AO737" s="13">
        <v>93729.38</v>
      </c>
      <c r="AP737" s="13">
        <v>2266902.2199999993</v>
      </c>
      <c r="AQ737" s="13">
        <v>366196.73999999976</v>
      </c>
      <c r="AR737" s="367"/>
      <c r="AS737" s="19">
        <v>44681</v>
      </c>
      <c r="AT737" s="20" t="s">
        <v>3</v>
      </c>
      <c r="AU737" s="40" t="s">
        <v>292</v>
      </c>
      <c r="AV737" s="41">
        <v>2022</v>
      </c>
      <c r="AW737" s="266" t="s">
        <v>170</v>
      </c>
      <c r="AX737" s="380">
        <v>4.43</v>
      </c>
      <c r="AY737" s="380">
        <v>4.49</v>
      </c>
    </row>
    <row r="738" spans="1:51" x14ac:dyDescent="0.25">
      <c r="A738" s="64">
        <v>96</v>
      </c>
      <c r="B738" s="65" t="s">
        <v>73</v>
      </c>
      <c r="C738" s="13">
        <v>45038739.340000004</v>
      </c>
      <c r="D738" s="13">
        <v>9694986.1199999992</v>
      </c>
      <c r="E738" s="13">
        <v>25009913.669999998</v>
      </c>
      <c r="F738" s="13">
        <v>4404336.42</v>
      </c>
      <c r="G738" s="13">
        <v>10199924.74</v>
      </c>
      <c r="H738" s="13">
        <v>136058.47</v>
      </c>
      <c r="I738" s="13">
        <v>112717856.12</v>
      </c>
      <c r="J738" s="13">
        <v>7795985.7599999998</v>
      </c>
      <c r="K738" s="13">
        <v>41950324.609999999</v>
      </c>
      <c r="L738" s="13">
        <v>16940410.940000001</v>
      </c>
      <c r="M738" s="13">
        <v>0</v>
      </c>
      <c r="N738" s="13">
        <v>0</v>
      </c>
      <c r="O738" s="13">
        <v>8223173.6999999993</v>
      </c>
      <c r="P738" s="13">
        <v>12516318.360000009</v>
      </c>
      <c r="Q738" s="13">
        <v>-7266515.6800000006</v>
      </c>
      <c r="R738" s="13">
        <v>5249802.6800000081</v>
      </c>
      <c r="S738" s="13">
        <v>-5113744.21</v>
      </c>
      <c r="T738" s="13">
        <v>120789.47</v>
      </c>
      <c r="U738" s="13">
        <v>0</v>
      </c>
      <c r="V738" s="13">
        <v>0</v>
      </c>
      <c r="W738" s="13">
        <v>0</v>
      </c>
      <c r="X738" s="13">
        <v>166239.57999999999</v>
      </c>
      <c r="Y738" s="13">
        <v>163071.26999999999</v>
      </c>
      <c r="Z738" s="13">
        <v>939549.02</v>
      </c>
      <c r="AA738" s="13">
        <v>268046.5</v>
      </c>
      <c r="AB738" s="13">
        <v>85581.2</v>
      </c>
      <c r="AC738" s="13">
        <v>0</v>
      </c>
      <c r="AD738" s="13">
        <v>0</v>
      </c>
      <c r="AE738" s="13">
        <v>0</v>
      </c>
      <c r="AF738" s="13">
        <v>3944525.27</v>
      </c>
      <c r="AG738" s="13">
        <v>16940410.940000001</v>
      </c>
      <c r="AH738" s="13">
        <v>25009913.669999998</v>
      </c>
      <c r="AI738" s="13">
        <v>41862576.369999997</v>
      </c>
      <c r="AJ738" s="13">
        <v>33639402.670000002</v>
      </c>
      <c r="AK738" s="13">
        <v>0</v>
      </c>
      <c r="AL738" s="13">
        <v>70767531.510000005</v>
      </c>
      <c r="AM738" s="13">
        <v>2.68693644609202</v>
      </c>
      <c r="AN738" s="13">
        <v>3216042.73</v>
      </c>
      <c r="AO738" s="13">
        <v>1188293.69</v>
      </c>
      <c r="AP738" s="13">
        <v>50237469.589999996</v>
      </c>
      <c r="AQ738" s="13">
        <v>23116890.07</v>
      </c>
      <c r="AR738" s="367"/>
      <c r="AS738" s="19">
        <v>44681</v>
      </c>
      <c r="AT738" s="20" t="s">
        <v>3</v>
      </c>
      <c r="AU738" s="40" t="s">
        <v>292</v>
      </c>
      <c r="AV738" s="41">
        <v>2022</v>
      </c>
      <c r="AW738" s="266" t="s">
        <v>153</v>
      </c>
      <c r="AX738" s="380">
        <v>4.43</v>
      </c>
      <c r="AY738" s="380">
        <v>4.49</v>
      </c>
    </row>
    <row r="739" spans="1:51" x14ac:dyDescent="0.25">
      <c r="A739" s="64">
        <v>103</v>
      </c>
      <c r="B739" s="65" t="s">
        <v>74</v>
      </c>
      <c r="C739" s="13">
        <v>103006.82</v>
      </c>
      <c r="D739" s="13">
        <v>0</v>
      </c>
      <c r="E739" s="13">
        <v>1</v>
      </c>
      <c r="F739" s="13">
        <v>3188.59</v>
      </c>
      <c r="G739" s="13">
        <v>122306.37</v>
      </c>
      <c r="H739" s="13">
        <v>15503.6</v>
      </c>
      <c r="I739" s="13">
        <v>10335489.859999999</v>
      </c>
      <c r="J739" s="13">
        <v>23800253.809999999</v>
      </c>
      <c r="K739" s="13">
        <v>80159.09</v>
      </c>
      <c r="L739" s="13">
        <v>78512.87999999999</v>
      </c>
      <c r="M739" s="13">
        <v>0</v>
      </c>
      <c r="N739" s="13">
        <v>0</v>
      </c>
      <c r="O739" s="13">
        <v>38999.949999999997</v>
      </c>
      <c r="P739" s="13">
        <v>-61488.089999999967</v>
      </c>
      <c r="Q739" s="13">
        <v>-43047.659999999996</v>
      </c>
      <c r="R739" s="13">
        <v>-104535.74999999997</v>
      </c>
      <c r="S739" s="13">
        <v>120039.35000000009</v>
      </c>
      <c r="T739" s="13">
        <v>0</v>
      </c>
      <c r="U739" s="13">
        <v>0</v>
      </c>
      <c r="V739" s="13">
        <v>0</v>
      </c>
      <c r="W739" s="13">
        <v>0</v>
      </c>
      <c r="X739" s="13">
        <v>1522413.55</v>
      </c>
      <c r="Y739" s="13">
        <v>2490.61</v>
      </c>
      <c r="Z739" s="13">
        <v>0</v>
      </c>
      <c r="AA739" s="13">
        <v>156928.26</v>
      </c>
      <c r="AB739" s="13">
        <v>0</v>
      </c>
      <c r="AC739" s="13">
        <v>0</v>
      </c>
      <c r="AD739" s="13">
        <v>0</v>
      </c>
      <c r="AE739" s="13">
        <v>0</v>
      </c>
      <c r="AF739" s="13">
        <v>1242955.33</v>
      </c>
      <c r="AG739" s="13">
        <v>78512.87999999999</v>
      </c>
      <c r="AH739" s="13">
        <v>1</v>
      </c>
      <c r="AI739" s="13">
        <v>76333.09</v>
      </c>
      <c r="AJ739" s="13">
        <v>37333.14</v>
      </c>
      <c r="AK739" s="13">
        <v>0</v>
      </c>
      <c r="AL739" s="13">
        <v>10255330.77</v>
      </c>
      <c r="AM739" s="13">
        <v>128.93721547986635</v>
      </c>
      <c r="AN739" s="13">
        <v>2724.24</v>
      </c>
      <c r="AO739" s="13">
        <v>464.35</v>
      </c>
      <c r="AP739" s="13">
        <v>64006.870000000024</v>
      </c>
      <c r="AQ739" s="13">
        <v>0</v>
      </c>
      <c r="AR739" s="367"/>
      <c r="AS739" s="19">
        <v>44681</v>
      </c>
      <c r="AT739" s="20" t="s">
        <v>3</v>
      </c>
      <c r="AU739" s="40" t="s">
        <v>292</v>
      </c>
      <c r="AV739" s="41">
        <v>2022</v>
      </c>
      <c r="AW739" s="266" t="s">
        <v>184</v>
      </c>
      <c r="AX739" s="380">
        <v>4.43</v>
      </c>
      <c r="AY739" s="380">
        <v>4.49</v>
      </c>
    </row>
    <row r="740" spans="1:51" x14ac:dyDescent="0.25">
      <c r="A740" s="64">
        <v>23</v>
      </c>
      <c r="B740" s="65" t="s">
        <v>75</v>
      </c>
      <c r="C740" s="13">
        <v>16059327.529999999</v>
      </c>
      <c r="D740" s="13">
        <v>13788568.52</v>
      </c>
      <c r="E740" s="13">
        <v>1728048.21</v>
      </c>
      <c r="F740" s="13">
        <v>2737757.82</v>
      </c>
      <c r="G740" s="13">
        <v>4194845.8099999996</v>
      </c>
      <c r="H740" s="13">
        <v>26628</v>
      </c>
      <c r="I740" s="13">
        <v>49379018.420000002</v>
      </c>
      <c r="J740" s="13">
        <v>506229.11</v>
      </c>
      <c r="K740" s="13">
        <v>5045307.4800000004</v>
      </c>
      <c r="L740" s="13">
        <v>3317259.2699999996</v>
      </c>
      <c r="M740" s="13">
        <v>4843077.6399999997</v>
      </c>
      <c r="N740" s="13">
        <v>4104298.53</v>
      </c>
      <c r="O740" s="13">
        <v>-12216191.290000003</v>
      </c>
      <c r="P740" s="13">
        <v>7554346.6700000102</v>
      </c>
      <c r="Q740" s="13">
        <v>-5711043.2999999989</v>
      </c>
      <c r="R740" s="13">
        <v>1843303.3700000113</v>
      </c>
      <c r="S740" s="13">
        <v>-1816675.35</v>
      </c>
      <c r="T740" s="13">
        <v>12635.99</v>
      </c>
      <c r="U740" s="13">
        <v>0</v>
      </c>
      <c r="V740" s="13">
        <v>0</v>
      </c>
      <c r="W740" s="13">
        <v>0</v>
      </c>
      <c r="X740" s="13">
        <v>44751.78</v>
      </c>
      <c r="Y740" s="13">
        <v>71128.83</v>
      </c>
      <c r="Z740" s="13">
        <v>198489.94</v>
      </c>
      <c r="AA740" s="13">
        <v>446913.95</v>
      </c>
      <c r="AB740" s="13">
        <v>54866.36</v>
      </c>
      <c r="AC740" s="13">
        <v>0</v>
      </c>
      <c r="AD740" s="13">
        <v>0</v>
      </c>
      <c r="AE740" s="13">
        <v>0</v>
      </c>
      <c r="AF740" s="13">
        <v>1102664.04</v>
      </c>
      <c r="AG740" s="13">
        <v>8160336.9100000001</v>
      </c>
      <c r="AH740" s="13">
        <v>5832346.7400000002</v>
      </c>
      <c r="AI740" s="13">
        <v>13182196.719999999</v>
      </c>
      <c r="AJ740" s="13">
        <v>25398388.010000002</v>
      </c>
      <c r="AK740" s="13">
        <v>0</v>
      </c>
      <c r="AL740" s="13">
        <v>44333710.939999998</v>
      </c>
      <c r="AM740" s="13">
        <v>9.7871177556060456</v>
      </c>
      <c r="AN740" s="13">
        <v>2020924.13</v>
      </c>
      <c r="AO740" s="13">
        <v>716833.69000000006</v>
      </c>
      <c r="AP740" s="13">
        <v>14586440.819999997</v>
      </c>
      <c r="AQ740" s="13">
        <v>99490.519999999553</v>
      </c>
      <c r="AR740" s="367"/>
      <c r="AS740" s="19">
        <v>44681</v>
      </c>
      <c r="AT740" s="20" t="s">
        <v>3</v>
      </c>
      <c r="AU740" s="40" t="s">
        <v>292</v>
      </c>
      <c r="AV740" s="41">
        <v>2022</v>
      </c>
      <c r="AW740" s="266" t="s">
        <v>159</v>
      </c>
      <c r="AX740" s="380">
        <v>4.43</v>
      </c>
      <c r="AY740" s="380">
        <v>4.49</v>
      </c>
    </row>
    <row r="741" spans="1:51" x14ac:dyDescent="0.25">
      <c r="A741" s="64">
        <v>62</v>
      </c>
      <c r="B741" s="6" t="s">
        <v>203</v>
      </c>
      <c r="C741" s="13">
        <v>2504222.4500000002</v>
      </c>
      <c r="D741" s="13">
        <v>667608.74</v>
      </c>
      <c r="E741" s="13">
        <v>85199.94</v>
      </c>
      <c r="F741" s="13">
        <v>102290.84000000001</v>
      </c>
      <c r="G741" s="13">
        <v>953032.51</v>
      </c>
      <c r="H741" s="13">
        <v>431098.78</v>
      </c>
      <c r="I741" s="13">
        <v>9412314.4800000004</v>
      </c>
      <c r="J741" s="13">
        <v>0</v>
      </c>
      <c r="K741" s="13">
        <v>147985.16</v>
      </c>
      <c r="L741" s="13">
        <v>62785.22</v>
      </c>
      <c r="M741" s="13">
        <v>0</v>
      </c>
      <c r="N741" s="13">
        <v>0</v>
      </c>
      <c r="O741" s="13">
        <v>7839.8700000000144</v>
      </c>
      <c r="P741" s="13">
        <v>773450.49</v>
      </c>
      <c r="Q741" s="13">
        <v>0</v>
      </c>
      <c r="R741" s="13">
        <v>773450.49</v>
      </c>
      <c r="S741" s="13">
        <v>-342351.70999999996</v>
      </c>
      <c r="T741" s="13">
        <v>15873.8</v>
      </c>
      <c r="U741" s="13">
        <v>0</v>
      </c>
      <c r="V741" s="13">
        <v>0</v>
      </c>
      <c r="W741" s="13">
        <v>0</v>
      </c>
      <c r="X741" s="13">
        <v>584.16999999999996</v>
      </c>
      <c r="Y741" s="13">
        <v>17284.150000000001</v>
      </c>
      <c r="Z741" s="13">
        <v>140135.92000000001</v>
      </c>
      <c r="AA741" s="13">
        <v>177218.57</v>
      </c>
      <c r="AB741" s="13">
        <v>13525.58</v>
      </c>
      <c r="AC741" s="13">
        <v>0</v>
      </c>
      <c r="AD741" s="13">
        <v>0</v>
      </c>
      <c r="AE741" s="13">
        <v>0</v>
      </c>
      <c r="AF741" s="13">
        <v>10645.46</v>
      </c>
      <c r="AG741" s="13">
        <v>62785.22</v>
      </c>
      <c r="AH741" s="13">
        <v>85199.94</v>
      </c>
      <c r="AI741" s="13">
        <v>147985.16</v>
      </c>
      <c r="AJ741" s="13">
        <v>140145.28999999998</v>
      </c>
      <c r="AK741" s="13">
        <v>0</v>
      </c>
      <c r="AL741" s="13">
        <v>9264329.3200000003</v>
      </c>
      <c r="AM741" s="13">
        <v>63.603096959181585</v>
      </c>
      <c r="AN741" s="13">
        <v>102290.84000000001</v>
      </c>
      <c r="AO741" s="13">
        <v>0</v>
      </c>
      <c r="AP741" s="13">
        <v>2483000.4400000004</v>
      </c>
      <c r="AQ741" s="13">
        <v>654226.6</v>
      </c>
      <c r="AR741" s="367"/>
      <c r="AS741" s="19">
        <v>44681</v>
      </c>
      <c r="AT741" s="20" t="s">
        <v>3</v>
      </c>
      <c r="AU741" s="40" t="s">
        <v>292</v>
      </c>
      <c r="AV741" s="41">
        <v>2022</v>
      </c>
      <c r="AW741" s="266" t="s">
        <v>169</v>
      </c>
      <c r="AX741" s="380">
        <v>4.43</v>
      </c>
      <c r="AY741" s="380">
        <v>4.49</v>
      </c>
    </row>
    <row r="742" spans="1:51" x14ac:dyDescent="0.25">
      <c r="A742" s="64">
        <v>77</v>
      </c>
      <c r="B742" s="65" t="s">
        <v>195</v>
      </c>
      <c r="C742" s="13">
        <v>1617</v>
      </c>
      <c r="D742" s="13">
        <v>0</v>
      </c>
      <c r="E742" s="13">
        <v>11106.65</v>
      </c>
      <c r="F742" s="13">
        <v>129.86000000000001</v>
      </c>
      <c r="G742" s="13">
        <v>10550.9</v>
      </c>
      <c r="H742" s="13">
        <v>-9350.2000000000007</v>
      </c>
      <c r="I742" s="13">
        <v>904839.67</v>
      </c>
      <c r="J742" s="13">
        <v>108553.31</v>
      </c>
      <c r="K742" s="13">
        <v>14183.57</v>
      </c>
      <c r="L742" s="13">
        <v>3076.92</v>
      </c>
      <c r="M742" s="13">
        <v>0</v>
      </c>
      <c r="N742" s="13">
        <v>0</v>
      </c>
      <c r="O742" s="13">
        <v>-95.589999999999463</v>
      </c>
      <c r="P742" s="13">
        <v>-8968.1699999999983</v>
      </c>
      <c r="Q742" s="13">
        <v>0</v>
      </c>
      <c r="R742" s="13">
        <v>-8968.1699999999983</v>
      </c>
      <c r="S742" s="13">
        <v>-382.03</v>
      </c>
      <c r="T742" s="13">
        <v>0</v>
      </c>
      <c r="U742" s="13">
        <v>0</v>
      </c>
      <c r="V742" s="13">
        <v>0</v>
      </c>
      <c r="W742" s="13">
        <v>0</v>
      </c>
      <c r="X742" s="13">
        <v>1.85</v>
      </c>
      <c r="Y742" s="13">
        <v>215.3</v>
      </c>
      <c r="Z742" s="13">
        <v>160.19999999999999</v>
      </c>
      <c r="AA742" s="13">
        <v>8.08</v>
      </c>
      <c r="AB742" s="13">
        <v>0.04</v>
      </c>
      <c r="AC742" s="13">
        <v>0</v>
      </c>
      <c r="AD742" s="13">
        <v>0</v>
      </c>
      <c r="AE742" s="13">
        <v>0</v>
      </c>
      <c r="AF742" s="13">
        <v>0.26</v>
      </c>
      <c r="AG742" s="13">
        <v>3076.92</v>
      </c>
      <c r="AH742" s="13">
        <v>11106.65</v>
      </c>
      <c r="AI742" s="13">
        <v>14183.19</v>
      </c>
      <c r="AJ742" s="13">
        <v>14278.78</v>
      </c>
      <c r="AK742" s="13">
        <v>0</v>
      </c>
      <c r="AL742" s="13">
        <v>890656.10000000009</v>
      </c>
      <c r="AM742" s="13">
        <v>63.794916935581099</v>
      </c>
      <c r="AN742" s="13">
        <v>103.50999999999999</v>
      </c>
      <c r="AO742" s="13">
        <v>26.35</v>
      </c>
      <c r="AP742" s="13">
        <v>1712.5900000000001</v>
      </c>
      <c r="AQ742" s="13">
        <v>0</v>
      </c>
      <c r="AR742" s="367"/>
      <c r="AS742" s="19">
        <v>44681</v>
      </c>
      <c r="AT742" s="20" t="s">
        <v>3</v>
      </c>
      <c r="AU742" s="40" t="s">
        <v>293</v>
      </c>
      <c r="AV742" s="41">
        <v>2022</v>
      </c>
      <c r="AW742" s="266" t="s">
        <v>196</v>
      </c>
      <c r="AX742" s="380">
        <v>4.43</v>
      </c>
      <c r="AY742" s="380">
        <v>4.49</v>
      </c>
    </row>
    <row r="743" spans="1:51" x14ac:dyDescent="0.25">
      <c r="A743" s="64">
        <v>114</v>
      </c>
      <c r="B743" s="65" t="s">
        <v>76</v>
      </c>
      <c r="C743" s="13">
        <v>26974945.819999997</v>
      </c>
      <c r="D743" s="13">
        <v>15356097.15</v>
      </c>
      <c r="E743" s="13">
        <v>4395665.78</v>
      </c>
      <c r="F743" s="13">
        <v>3992751.89</v>
      </c>
      <c r="G743" s="13">
        <v>6013479</v>
      </c>
      <c r="H743" s="13">
        <v>22887.88</v>
      </c>
      <c r="I743" s="13">
        <v>24054243.489999998</v>
      </c>
      <c r="J743" s="13">
        <v>2242237.81</v>
      </c>
      <c r="K743" s="13">
        <v>9675470.6799999997</v>
      </c>
      <c r="L743" s="13">
        <v>5279804.8999999994</v>
      </c>
      <c r="M743" s="13">
        <v>15986695.970000001</v>
      </c>
      <c r="N743" s="13">
        <v>6325210.8200000003</v>
      </c>
      <c r="O743" s="13">
        <v>-2500019.2199999988</v>
      </c>
      <c r="P743" s="13">
        <v>4112636.9999999958</v>
      </c>
      <c r="Q743" s="13">
        <v>-5457446.7599999998</v>
      </c>
      <c r="R743" s="13">
        <v>-1344809.760000004</v>
      </c>
      <c r="S743" s="13">
        <v>1367697.6400000001</v>
      </c>
      <c r="T743" s="13">
        <v>6556.68</v>
      </c>
      <c r="U743" s="13">
        <v>0</v>
      </c>
      <c r="V743" s="13">
        <v>0</v>
      </c>
      <c r="W743" s="13">
        <v>0</v>
      </c>
      <c r="X743" s="13">
        <v>3732117.22</v>
      </c>
      <c r="Y743" s="13">
        <v>93296.47</v>
      </c>
      <c r="Z743" s="13">
        <v>154433.03</v>
      </c>
      <c r="AA743" s="13">
        <v>1386845.18</v>
      </c>
      <c r="AB743" s="13">
        <v>18928.27</v>
      </c>
      <c r="AC743" s="13">
        <v>0</v>
      </c>
      <c r="AD743" s="13">
        <v>0</v>
      </c>
      <c r="AE743" s="13">
        <v>0</v>
      </c>
      <c r="AF743" s="13">
        <v>717473.31</v>
      </c>
      <c r="AG743" s="13">
        <v>21266500.869999997</v>
      </c>
      <c r="AH743" s="13">
        <v>10720876.6</v>
      </c>
      <c r="AI743" s="13">
        <v>31869168.039999999</v>
      </c>
      <c r="AJ743" s="13">
        <v>34369187.259999998</v>
      </c>
      <c r="AK743" s="13">
        <v>0</v>
      </c>
      <c r="AL743" s="13">
        <v>14378772.809999999</v>
      </c>
      <c r="AM743" s="13">
        <v>2.486105770515342</v>
      </c>
      <c r="AN743" s="13">
        <v>3128574.45</v>
      </c>
      <c r="AO743" s="13">
        <v>864177.44000000006</v>
      </c>
      <c r="AP743" s="13">
        <v>29460685.379999999</v>
      </c>
      <c r="AQ743" s="13">
        <v>15341817.490000002</v>
      </c>
      <c r="AR743" s="367"/>
      <c r="AS743" s="19">
        <v>44681</v>
      </c>
      <c r="AT743" s="20" t="s">
        <v>3</v>
      </c>
      <c r="AU743" s="40" t="s">
        <v>292</v>
      </c>
      <c r="AV743" s="41">
        <v>2022</v>
      </c>
      <c r="AW743" s="266" t="s">
        <v>154</v>
      </c>
      <c r="AX743" s="380">
        <v>4.43</v>
      </c>
      <c r="AY743" s="380">
        <v>4.49</v>
      </c>
    </row>
    <row r="744" spans="1:51" x14ac:dyDescent="0.25">
      <c r="A744" s="64">
        <v>48</v>
      </c>
      <c r="B744" s="65" t="s">
        <v>77</v>
      </c>
      <c r="C744" s="13">
        <v>5562667.8499999996</v>
      </c>
      <c r="D744" s="13">
        <v>2461097.6399999997</v>
      </c>
      <c r="E744" s="13">
        <v>201177.49</v>
      </c>
      <c r="F744" s="13">
        <v>78580.06</v>
      </c>
      <c r="G744" s="13">
        <v>3673955.06</v>
      </c>
      <c r="H744" s="13">
        <v>103445.25</v>
      </c>
      <c r="I744" s="13">
        <v>262575168.13</v>
      </c>
      <c r="J744" s="13">
        <v>22799323.91</v>
      </c>
      <c r="K744" s="13">
        <v>4620993.3899999997</v>
      </c>
      <c r="L744" s="13">
        <v>2027910.1400000001</v>
      </c>
      <c r="M744" s="13">
        <v>639567.34</v>
      </c>
      <c r="N744" s="13">
        <v>55075411.890000001</v>
      </c>
      <c r="O744" s="13">
        <v>-2660572.2399999946</v>
      </c>
      <c r="P744" s="13">
        <v>2009607.3300000024</v>
      </c>
      <c r="Q744" s="13">
        <v>-3380475.3299999982</v>
      </c>
      <c r="R744" s="13">
        <v>-1370867.9999999958</v>
      </c>
      <c r="S744" s="13">
        <v>1474313.2800000003</v>
      </c>
      <c r="T744" s="13">
        <v>5285633.59</v>
      </c>
      <c r="U744" s="13">
        <v>0</v>
      </c>
      <c r="V744" s="13">
        <v>0.33</v>
      </c>
      <c r="W744" s="13">
        <v>0</v>
      </c>
      <c r="X744" s="13">
        <v>515059.36</v>
      </c>
      <c r="Y744" s="13">
        <v>41284.47</v>
      </c>
      <c r="Z744" s="13">
        <v>25111.599999999999</v>
      </c>
      <c r="AA744" s="13">
        <v>4259763.2699999996</v>
      </c>
      <c r="AB744" s="13">
        <v>0</v>
      </c>
      <c r="AC744" s="13">
        <v>0</v>
      </c>
      <c r="AD744" s="13">
        <v>0</v>
      </c>
      <c r="AE744" s="13">
        <v>0</v>
      </c>
      <c r="AF744" s="13">
        <v>220.67</v>
      </c>
      <c r="AG744" s="13">
        <v>2667477.48</v>
      </c>
      <c r="AH744" s="13">
        <v>55276589.380000003</v>
      </c>
      <c r="AI744" s="13">
        <v>57916420.910000004</v>
      </c>
      <c r="AJ744" s="13">
        <v>60576993.149999999</v>
      </c>
      <c r="AK744" s="13">
        <v>0</v>
      </c>
      <c r="AL744" s="13">
        <v>257954174.74000001</v>
      </c>
      <c r="AM744" s="13">
        <v>56.822234088934721</v>
      </c>
      <c r="AN744" s="13">
        <v>34339.520000000004</v>
      </c>
      <c r="AO744" s="13">
        <v>44240.549999999996</v>
      </c>
      <c r="AP744" s="13">
        <v>3382208.6100000003</v>
      </c>
      <c r="AQ744" s="13">
        <v>-2379933.840000011</v>
      </c>
      <c r="AR744" s="367"/>
      <c r="AS744" s="19">
        <v>44681</v>
      </c>
      <c r="AT744" s="20" t="s">
        <v>3</v>
      </c>
      <c r="AU744" s="40" t="s">
        <v>292</v>
      </c>
      <c r="AV744" s="41">
        <v>2022</v>
      </c>
      <c r="AW744" s="266" t="s">
        <v>163</v>
      </c>
      <c r="AX744" s="380">
        <v>4.43</v>
      </c>
      <c r="AY744" s="380">
        <v>4.49</v>
      </c>
    </row>
    <row r="745" spans="1:51" ht="30" x14ac:dyDescent="0.25">
      <c r="A745" s="64">
        <v>120</v>
      </c>
      <c r="B745" s="65" t="s">
        <v>78</v>
      </c>
      <c r="C745" s="13">
        <v>0</v>
      </c>
      <c r="D745" s="13">
        <v>37969.699999999997</v>
      </c>
      <c r="E745" s="13">
        <v>0.01</v>
      </c>
      <c r="F745" s="13">
        <v>0</v>
      </c>
      <c r="G745" s="13">
        <v>181326.29</v>
      </c>
      <c r="H745" s="13">
        <v>-265899.93</v>
      </c>
      <c r="I745" s="13">
        <v>34033744.890000001</v>
      </c>
      <c r="J745" s="13">
        <v>7426392.5</v>
      </c>
      <c r="K745" s="13">
        <v>0.05</v>
      </c>
      <c r="L745" s="13">
        <v>0.04</v>
      </c>
      <c r="M745" s="13">
        <v>0</v>
      </c>
      <c r="N745" s="13">
        <v>0</v>
      </c>
      <c r="O745" s="13">
        <v>-39206.04</v>
      </c>
      <c r="P745" s="13">
        <v>-180089.95</v>
      </c>
      <c r="Q745" s="13">
        <v>-0.12</v>
      </c>
      <c r="R745" s="13">
        <v>-180090.07</v>
      </c>
      <c r="S745" s="13">
        <v>-85809.86</v>
      </c>
      <c r="T745" s="13">
        <v>0.69</v>
      </c>
      <c r="U745" s="13">
        <v>0</v>
      </c>
      <c r="V745" s="13">
        <v>0</v>
      </c>
      <c r="W745" s="13">
        <v>0</v>
      </c>
      <c r="X745" s="13">
        <v>10298.36</v>
      </c>
      <c r="Y745" s="13">
        <v>3700.54</v>
      </c>
      <c r="Z745" s="13">
        <v>4322.76</v>
      </c>
      <c r="AA745" s="13">
        <v>10951.83</v>
      </c>
      <c r="AB745" s="13">
        <v>149.36000000000001</v>
      </c>
      <c r="AC745" s="13">
        <v>0</v>
      </c>
      <c r="AD745" s="13">
        <v>0</v>
      </c>
      <c r="AE745" s="13">
        <v>0</v>
      </c>
      <c r="AF745" s="13">
        <v>76984.42</v>
      </c>
      <c r="AG745" s="13">
        <v>0.04</v>
      </c>
      <c r="AH745" s="13">
        <v>0.01</v>
      </c>
      <c r="AI745" s="13">
        <v>0</v>
      </c>
      <c r="AJ745" s="13">
        <v>39206.04</v>
      </c>
      <c r="AK745" s="13">
        <v>0</v>
      </c>
      <c r="AL745" s="13">
        <v>34033744.840000004</v>
      </c>
      <c r="AM745" s="13">
        <v>680674897.79999995</v>
      </c>
      <c r="AN745" s="13">
        <v>0</v>
      </c>
      <c r="AO745" s="13">
        <v>0</v>
      </c>
      <c r="AP745" s="13">
        <v>99.4</v>
      </c>
      <c r="AQ745" s="13">
        <v>-1136.9400000000023</v>
      </c>
      <c r="AR745" s="367"/>
      <c r="AS745" s="19">
        <v>44681</v>
      </c>
      <c r="AT745" s="20" t="s">
        <v>3</v>
      </c>
      <c r="AU745" s="40" t="s">
        <v>293</v>
      </c>
      <c r="AV745" s="41">
        <v>2022</v>
      </c>
      <c r="AW745" s="266" t="s">
        <v>187</v>
      </c>
      <c r="AX745" s="380">
        <v>4.43</v>
      </c>
      <c r="AY745" s="380">
        <v>4.49</v>
      </c>
    </row>
    <row r="746" spans="1:51" x14ac:dyDescent="0.25">
      <c r="A746" s="64">
        <v>86</v>
      </c>
      <c r="B746" s="65" t="s">
        <v>197</v>
      </c>
      <c r="C746" s="13">
        <v>108259.67</v>
      </c>
      <c r="D746" s="13">
        <v>17864.53</v>
      </c>
      <c r="E746" s="13">
        <v>113.64999999999999</v>
      </c>
      <c r="F746" s="13">
        <v>362.36</v>
      </c>
      <c r="G746" s="13">
        <v>138355.06</v>
      </c>
      <c r="H746" s="13">
        <v>-184436.95</v>
      </c>
      <c r="I746" s="13">
        <v>143891.88</v>
      </c>
      <c r="J746" s="13">
        <v>57198.22</v>
      </c>
      <c r="K746" s="13">
        <v>17993.509999999998</v>
      </c>
      <c r="L746" s="13">
        <v>17879.86</v>
      </c>
      <c r="M746" s="13">
        <v>0</v>
      </c>
      <c r="N746" s="13">
        <v>1.33</v>
      </c>
      <c r="O746" s="13">
        <v>-52348.119999999995</v>
      </c>
      <c r="P746" s="13">
        <v>4025.839999999972</v>
      </c>
      <c r="Q746" s="13">
        <v>0</v>
      </c>
      <c r="R746" s="13">
        <v>4025.839999999972</v>
      </c>
      <c r="S746" s="13">
        <v>-188462.79</v>
      </c>
      <c r="T746" s="13">
        <v>0.65</v>
      </c>
      <c r="U746" s="13">
        <v>0</v>
      </c>
      <c r="V746" s="13">
        <v>0</v>
      </c>
      <c r="W746" s="13">
        <v>0</v>
      </c>
      <c r="X746" s="13">
        <v>1137.0899999999999</v>
      </c>
      <c r="Y746" s="13">
        <v>1536.63</v>
      </c>
      <c r="Z746" s="13">
        <v>1179.49</v>
      </c>
      <c r="AA746" s="13">
        <v>300.23</v>
      </c>
      <c r="AB746" s="13">
        <v>56.88</v>
      </c>
      <c r="AC746" s="13">
        <v>0</v>
      </c>
      <c r="AD746" s="13">
        <v>0</v>
      </c>
      <c r="AE746" s="13">
        <v>0</v>
      </c>
      <c r="AF746" s="13">
        <v>186527.3</v>
      </c>
      <c r="AG746" s="13">
        <v>17879.86</v>
      </c>
      <c r="AH746" s="13">
        <v>114.97999999999999</v>
      </c>
      <c r="AI746" s="13">
        <v>17992.28</v>
      </c>
      <c r="AJ746" s="13">
        <v>70340.399999999994</v>
      </c>
      <c r="AK746" s="13">
        <v>0</v>
      </c>
      <c r="AL746" s="13">
        <v>125898.37000000001</v>
      </c>
      <c r="AM746" s="13">
        <v>7.9968766516371748</v>
      </c>
      <c r="AN746" s="13">
        <v>362.36</v>
      </c>
      <c r="AO746" s="13">
        <v>0</v>
      </c>
      <c r="AP746" s="13">
        <v>160607.34000000003</v>
      </c>
      <c r="AQ746" s="13">
        <v>17864.080000000002</v>
      </c>
      <c r="AR746" s="367"/>
      <c r="AS746" s="19">
        <v>44681</v>
      </c>
      <c r="AT746" s="20" t="s">
        <v>3</v>
      </c>
      <c r="AU746" s="40" t="s">
        <v>293</v>
      </c>
      <c r="AV746" s="41">
        <v>2022</v>
      </c>
      <c r="AW746" s="266" t="s">
        <v>198</v>
      </c>
      <c r="AX746" s="380">
        <v>4.43</v>
      </c>
      <c r="AY746" s="380">
        <v>4.49</v>
      </c>
    </row>
    <row r="747" spans="1:51" x14ac:dyDescent="0.25">
      <c r="A747" s="64">
        <v>100</v>
      </c>
      <c r="B747" s="65" t="s">
        <v>79</v>
      </c>
      <c r="C747" s="13">
        <v>44048112.589999996</v>
      </c>
      <c r="D747" s="13">
        <v>12539874.99</v>
      </c>
      <c r="E747" s="13">
        <v>1749182.69</v>
      </c>
      <c r="F747" s="13">
        <v>7405850.5899999999</v>
      </c>
      <c r="G747" s="13">
        <v>8054827.8600000003</v>
      </c>
      <c r="H747" s="13">
        <v>1745551.41</v>
      </c>
      <c r="I747" s="13">
        <v>13644016.77</v>
      </c>
      <c r="J747" s="13">
        <v>30829107.989999998</v>
      </c>
      <c r="K747" s="13">
        <v>12480645.98</v>
      </c>
      <c r="L747" s="13">
        <v>10731463.290000001</v>
      </c>
      <c r="M747" s="13">
        <v>21225440.390000001</v>
      </c>
      <c r="N747" s="13">
        <v>8579135.7100000009</v>
      </c>
      <c r="O747" s="13">
        <v>16295048.01</v>
      </c>
      <c r="P747" s="13">
        <v>-247488.86000001139</v>
      </c>
      <c r="Q747" s="13">
        <v>2670275.2399999923</v>
      </c>
      <c r="R747" s="13">
        <v>2422786.3799999808</v>
      </c>
      <c r="S747" s="13">
        <v>-677234.97000000009</v>
      </c>
      <c r="T747" s="13">
        <v>668.77</v>
      </c>
      <c r="U747" s="13">
        <v>0</v>
      </c>
      <c r="V747" s="13">
        <v>0</v>
      </c>
      <c r="W747" s="13">
        <v>0</v>
      </c>
      <c r="X747" s="13">
        <v>572268.61</v>
      </c>
      <c r="Y747" s="13">
        <v>150833.63</v>
      </c>
      <c r="Z747" s="13">
        <v>448284.31</v>
      </c>
      <c r="AA747" s="13">
        <v>148730.44</v>
      </c>
      <c r="AB747" s="13">
        <v>37774.01</v>
      </c>
      <c r="AC747" s="13">
        <v>0.95</v>
      </c>
      <c r="AD747" s="13">
        <v>0</v>
      </c>
      <c r="AE747" s="13">
        <v>0</v>
      </c>
      <c r="AF747" s="13">
        <v>464549.01</v>
      </c>
      <c r="AG747" s="13">
        <v>31956903.679999996</v>
      </c>
      <c r="AH747" s="13">
        <v>10328318.4</v>
      </c>
      <c r="AI747" s="13">
        <v>42270321.82</v>
      </c>
      <c r="AJ747" s="13">
        <v>25975273.809999999</v>
      </c>
      <c r="AK747" s="13">
        <v>0</v>
      </c>
      <c r="AL747" s="13">
        <v>1163370.7899999991</v>
      </c>
      <c r="AM747" s="13">
        <v>1.0932139884317109</v>
      </c>
      <c r="AN747" s="13">
        <v>4295240.66</v>
      </c>
      <c r="AO747" s="13">
        <v>3110609.9299999997</v>
      </c>
      <c r="AP747" s="13">
        <v>31980405.199999996</v>
      </c>
      <c r="AQ747" s="13">
        <v>16767215.610000007</v>
      </c>
      <c r="AR747" s="367"/>
      <c r="AS747" s="19">
        <v>44681</v>
      </c>
      <c r="AT747" s="20" t="s">
        <v>3</v>
      </c>
      <c r="AU747" s="40" t="s">
        <v>292</v>
      </c>
      <c r="AV747" s="41">
        <v>2022</v>
      </c>
      <c r="AW747" s="266" t="s">
        <v>151</v>
      </c>
      <c r="AX747" s="380">
        <v>4.43</v>
      </c>
      <c r="AY747" s="380">
        <v>4.49</v>
      </c>
    </row>
    <row r="748" spans="1:51" x14ac:dyDescent="0.25">
      <c r="A748" s="64">
        <v>12</v>
      </c>
      <c r="B748" s="65" t="s">
        <v>81</v>
      </c>
      <c r="C748" s="13">
        <v>48956674.499999993</v>
      </c>
      <c r="D748" s="13">
        <v>25229873.73</v>
      </c>
      <c r="E748" s="13">
        <v>10224384.600000001</v>
      </c>
      <c r="F748" s="13">
        <v>7841396.2400000002</v>
      </c>
      <c r="G748" s="13">
        <v>11683093.35</v>
      </c>
      <c r="H748" s="13">
        <v>4134468.23</v>
      </c>
      <c r="I748" s="13">
        <v>69769835.879999995</v>
      </c>
      <c r="J748" s="13">
        <v>135675922.25</v>
      </c>
      <c r="K748" s="13">
        <v>38767056.969999999</v>
      </c>
      <c r="L748" s="13">
        <v>28539635.760000005</v>
      </c>
      <c r="M748" s="13">
        <v>4686380.16</v>
      </c>
      <c r="N748" s="13">
        <v>2064166.1300000001</v>
      </c>
      <c r="O748" s="13">
        <v>1538719.0499999993</v>
      </c>
      <c r="P748" s="13">
        <v>2663592.1300000125</v>
      </c>
      <c r="Q748" s="13">
        <v>-8671510.6699999999</v>
      </c>
      <c r="R748" s="13">
        <v>-6007918.5399999879</v>
      </c>
      <c r="S748" s="13">
        <v>10142386.780000001</v>
      </c>
      <c r="T748" s="13">
        <v>1305038.54</v>
      </c>
      <c r="U748" s="13">
        <v>15.53</v>
      </c>
      <c r="V748" s="13">
        <v>0</v>
      </c>
      <c r="W748" s="13">
        <v>0</v>
      </c>
      <c r="X748" s="13">
        <v>13000621.59</v>
      </c>
      <c r="Y748" s="13">
        <v>238430.07</v>
      </c>
      <c r="Z748" s="13">
        <v>1078480.51</v>
      </c>
      <c r="AA748" s="13">
        <v>2301782.48</v>
      </c>
      <c r="AB748" s="13">
        <v>15541.61</v>
      </c>
      <c r="AC748" s="13">
        <v>0</v>
      </c>
      <c r="AD748" s="13">
        <v>0</v>
      </c>
      <c r="AE748" s="13">
        <v>0</v>
      </c>
      <c r="AF748" s="13">
        <v>529054.21</v>
      </c>
      <c r="AG748" s="13">
        <v>33226015.919999998</v>
      </c>
      <c r="AH748" s="13">
        <v>12288550.73</v>
      </c>
      <c r="AI748" s="13">
        <v>44993920.240000002</v>
      </c>
      <c r="AJ748" s="13">
        <v>43457332.199999996</v>
      </c>
      <c r="AK748" s="13">
        <v>2131.0100000000002</v>
      </c>
      <c r="AL748" s="13">
        <v>31002778.909999996</v>
      </c>
      <c r="AM748" s="13">
        <v>1.7997196932950466</v>
      </c>
      <c r="AN748" s="13">
        <v>4763465.4399999995</v>
      </c>
      <c r="AO748" s="13">
        <v>3077930.8</v>
      </c>
      <c r="AP748" s="13">
        <v>47643962.25999999</v>
      </c>
      <c r="AQ748" s="13">
        <v>25455880.539999999</v>
      </c>
      <c r="AR748" s="367"/>
      <c r="AS748" s="19">
        <v>44681</v>
      </c>
      <c r="AT748" s="20" t="s">
        <v>3</v>
      </c>
      <c r="AU748" s="40" t="s">
        <v>292</v>
      </c>
      <c r="AV748" s="41">
        <v>2022</v>
      </c>
      <c r="AW748" s="266" t="s">
        <v>152</v>
      </c>
      <c r="AX748" s="380">
        <v>4.43</v>
      </c>
      <c r="AY748" s="380">
        <v>4.49</v>
      </c>
    </row>
    <row r="749" spans="1:51" x14ac:dyDescent="0.25">
      <c r="A749" s="64">
        <v>74</v>
      </c>
      <c r="B749" s="65" t="s">
        <v>82</v>
      </c>
      <c r="C749" s="13">
        <v>305337918.23000002</v>
      </c>
      <c r="D749" s="13">
        <v>212331792.15000001</v>
      </c>
      <c r="E749" s="13">
        <v>3803955.71</v>
      </c>
      <c r="F749" s="13">
        <v>35034571.450000003</v>
      </c>
      <c r="G749" s="13">
        <v>36430125.850000001</v>
      </c>
      <c r="H749" s="13">
        <v>446728.41</v>
      </c>
      <c r="I749" s="13">
        <v>144087391.40000001</v>
      </c>
      <c r="J749" s="13">
        <v>66333868.200000003</v>
      </c>
      <c r="K749" s="13">
        <v>24651559.73</v>
      </c>
      <c r="L749" s="13">
        <v>12697808.989999998</v>
      </c>
      <c r="M749" s="13">
        <v>131344094.23</v>
      </c>
      <c r="N749" s="13">
        <v>136252811.76999998</v>
      </c>
      <c r="O749" s="13">
        <v>36618390.749999993</v>
      </c>
      <c r="P749" s="13">
        <v>-15076961.969999941</v>
      </c>
      <c r="Q749" s="13">
        <v>23069232.190000013</v>
      </c>
      <c r="R749" s="13">
        <v>7992270.2200000715</v>
      </c>
      <c r="S749" s="13">
        <v>-7545541.8200000003</v>
      </c>
      <c r="T749" s="13">
        <v>137602.78</v>
      </c>
      <c r="U749" s="13">
        <v>14608.86</v>
      </c>
      <c r="V749" s="13">
        <v>0</v>
      </c>
      <c r="W749" s="13">
        <v>0</v>
      </c>
      <c r="X749" s="13">
        <v>36493786.390000001</v>
      </c>
      <c r="Y749" s="13">
        <v>529291.67000000004</v>
      </c>
      <c r="Z749" s="13">
        <v>2818481.29</v>
      </c>
      <c r="AA749" s="13">
        <v>7380051.0199999996</v>
      </c>
      <c r="AB749" s="13">
        <v>978292.63</v>
      </c>
      <c r="AC749" s="13">
        <v>0</v>
      </c>
      <c r="AD749" s="13">
        <v>0</v>
      </c>
      <c r="AE749" s="13">
        <v>733619.8</v>
      </c>
      <c r="AF749" s="13">
        <v>31751803.440000001</v>
      </c>
      <c r="AG749" s="13">
        <v>144041903.21999997</v>
      </c>
      <c r="AH749" s="13">
        <v>140056767.48000002</v>
      </c>
      <c r="AI749" s="13">
        <v>282389240.06</v>
      </c>
      <c r="AJ749" s="13">
        <v>245770849.31</v>
      </c>
      <c r="AK749" s="13">
        <v>0</v>
      </c>
      <c r="AL749" s="13">
        <v>119435831.67</v>
      </c>
      <c r="AM749" s="13">
        <v>5.8449604397506416</v>
      </c>
      <c r="AN749" s="13">
        <v>26317608.509999998</v>
      </c>
      <c r="AO749" s="13">
        <v>8716962.9400000013</v>
      </c>
      <c r="AP749" s="13">
        <v>287300300.91000003</v>
      </c>
      <c r="AQ749" s="13">
        <v>230912565.57999998</v>
      </c>
      <c r="AR749" s="367"/>
      <c r="AS749" s="19">
        <v>44681</v>
      </c>
      <c r="AT749" s="20" t="s">
        <v>3</v>
      </c>
      <c r="AU749" s="40" t="s">
        <v>292</v>
      </c>
      <c r="AV749" s="41">
        <v>2022</v>
      </c>
      <c r="AW749" s="266" t="s">
        <v>148</v>
      </c>
      <c r="AX749" s="380">
        <v>4.43</v>
      </c>
      <c r="AY749" s="380">
        <v>4.49</v>
      </c>
    </row>
    <row r="750" spans="1:51" x14ac:dyDescent="0.25">
      <c r="A750" s="64">
        <v>71</v>
      </c>
      <c r="B750" s="65" t="s">
        <v>83</v>
      </c>
      <c r="C750" s="13">
        <v>10572935.139999999</v>
      </c>
      <c r="D750" s="13">
        <v>8206952.5800000001</v>
      </c>
      <c r="E750" s="13">
        <v>10150734.630000001</v>
      </c>
      <c r="F750" s="13">
        <v>665.74</v>
      </c>
      <c r="G750" s="13">
        <v>2026190.69</v>
      </c>
      <c r="H750" s="13">
        <v>2454340.15</v>
      </c>
      <c r="I750" s="13">
        <v>53210957.990000002</v>
      </c>
      <c r="J750" s="13">
        <v>1072579.23</v>
      </c>
      <c r="K750" s="13">
        <v>10685886.050000001</v>
      </c>
      <c r="L750" s="13">
        <v>535151.42000000004</v>
      </c>
      <c r="M750" s="13">
        <v>374559.12</v>
      </c>
      <c r="N750" s="13">
        <v>2529376.63</v>
      </c>
      <c r="O750" s="13">
        <v>-4230344.6499999985</v>
      </c>
      <c r="P750" s="13">
        <v>4569470.78</v>
      </c>
      <c r="Q750" s="13">
        <v>-3736365.19</v>
      </c>
      <c r="R750" s="13">
        <v>833105.59000000032</v>
      </c>
      <c r="S750" s="13">
        <v>1621234.55</v>
      </c>
      <c r="T750" s="13">
        <v>0</v>
      </c>
      <c r="U750" s="13">
        <v>0</v>
      </c>
      <c r="V750" s="13">
        <v>0</v>
      </c>
      <c r="W750" s="13">
        <v>1560180.35</v>
      </c>
      <c r="X750" s="13">
        <v>102554.74</v>
      </c>
      <c r="Y750" s="13">
        <v>41340.339999999997</v>
      </c>
      <c r="Z750" s="13">
        <v>0</v>
      </c>
      <c r="AA750" s="13">
        <v>0</v>
      </c>
      <c r="AB750" s="13">
        <v>0</v>
      </c>
      <c r="AC750" s="13">
        <v>0</v>
      </c>
      <c r="AD750" s="13">
        <v>0</v>
      </c>
      <c r="AE750" s="13">
        <v>0</v>
      </c>
      <c r="AF750" s="13">
        <v>160.19999999999999</v>
      </c>
      <c r="AG750" s="13">
        <v>909710.54</v>
      </c>
      <c r="AH750" s="13">
        <v>12680111.260000002</v>
      </c>
      <c r="AI750" s="13">
        <v>13589188.15</v>
      </c>
      <c r="AJ750" s="13">
        <v>17819532.799999997</v>
      </c>
      <c r="AK750" s="13">
        <v>0</v>
      </c>
      <c r="AL750" s="13">
        <v>42525071.939999998</v>
      </c>
      <c r="AM750" s="13">
        <v>4.9795550636626897</v>
      </c>
      <c r="AN750" s="13">
        <v>641</v>
      </c>
      <c r="AO750" s="13">
        <v>24.740000000000002</v>
      </c>
      <c r="AP750" s="13">
        <v>14035233.949999999</v>
      </c>
      <c r="AQ750" s="13">
        <v>7438906.7199999988</v>
      </c>
      <c r="AR750" s="367"/>
      <c r="AS750" s="19">
        <v>44681</v>
      </c>
      <c r="AT750" s="20" t="s">
        <v>3</v>
      </c>
      <c r="AU750" s="40" t="s">
        <v>292</v>
      </c>
      <c r="AV750" s="41">
        <v>2022</v>
      </c>
      <c r="AW750" s="266" t="s">
        <v>161</v>
      </c>
      <c r="AX750" s="380">
        <v>4.43</v>
      </c>
      <c r="AY750" s="380">
        <v>4.49</v>
      </c>
    </row>
    <row r="751" spans="1:51" x14ac:dyDescent="0.25">
      <c r="A751" s="62">
        <v>91</v>
      </c>
      <c r="B751" s="63" t="s">
        <v>106</v>
      </c>
      <c r="C751" s="14">
        <v>2421417.87</v>
      </c>
      <c r="D751" s="14">
        <v>2376.8000000000002</v>
      </c>
      <c r="E751" s="14">
        <v>766.93000000000006</v>
      </c>
      <c r="F751" s="14">
        <v>692.72</v>
      </c>
      <c r="G751" s="14">
        <v>2507712.4800000004</v>
      </c>
      <c r="H751" s="14">
        <v>-1585225.33</v>
      </c>
      <c r="I751" s="14">
        <v>62601191.350000001</v>
      </c>
      <c r="J751" s="14">
        <v>12053008.17</v>
      </c>
      <c r="K751" s="14">
        <v>450272.52</v>
      </c>
      <c r="L751" s="14">
        <v>449059.25</v>
      </c>
      <c r="M751" s="14">
        <v>10773.84</v>
      </c>
      <c r="N751" s="14">
        <v>1671423.94</v>
      </c>
      <c r="O751" s="14">
        <v>83466.489999999991</v>
      </c>
      <c r="P751" s="14">
        <v>-172830.62000000034</v>
      </c>
      <c r="Q751" s="14">
        <v>-102524.84999999986</v>
      </c>
      <c r="R751" s="14">
        <v>-275355.4700000002</v>
      </c>
      <c r="S751" s="14">
        <v>-1309869.8700000001</v>
      </c>
      <c r="T751" s="14">
        <v>6424.91</v>
      </c>
      <c r="U751" s="14">
        <v>0</v>
      </c>
      <c r="V751" s="14">
        <v>0</v>
      </c>
      <c r="W751" s="14">
        <v>24613.96</v>
      </c>
      <c r="X751" s="14">
        <v>164242.07</v>
      </c>
      <c r="Y751" s="14">
        <v>19458.830000000002</v>
      </c>
      <c r="Z751" s="14">
        <v>333334.03000000003</v>
      </c>
      <c r="AA751" s="14">
        <v>15903.86</v>
      </c>
      <c r="AB751" s="14">
        <v>1012453.88</v>
      </c>
      <c r="AC751" s="14">
        <v>0</v>
      </c>
      <c r="AD751" s="14">
        <v>0</v>
      </c>
      <c r="AE751" s="14">
        <v>0</v>
      </c>
      <c r="AF751" s="14">
        <v>124000.21</v>
      </c>
      <c r="AG751" s="14">
        <v>459833.08999999997</v>
      </c>
      <c r="AH751" s="14">
        <v>1672190.87</v>
      </c>
      <c r="AI751" s="14">
        <v>2120201.94</v>
      </c>
      <c r="AJ751" s="14">
        <v>2036735.45</v>
      </c>
      <c r="AK751" s="14">
        <v>0</v>
      </c>
      <c r="AL751" s="14">
        <v>62150918.829999998</v>
      </c>
      <c r="AM751" s="14">
        <v>139.02956225265535</v>
      </c>
      <c r="AN751" s="14">
        <v>692.72</v>
      </c>
      <c r="AO751" s="14">
        <v>0</v>
      </c>
      <c r="AP751" s="14">
        <v>2258748.9600000004</v>
      </c>
      <c r="AQ751" s="14">
        <v>-76825.620000000112</v>
      </c>
      <c r="AR751" s="368"/>
      <c r="AS751" s="19">
        <v>44681</v>
      </c>
      <c r="AT751" s="42" t="s">
        <v>3</v>
      </c>
      <c r="AU751" s="40" t="s">
        <v>293</v>
      </c>
      <c r="AV751" s="41">
        <v>2022</v>
      </c>
      <c r="AW751" s="266" t="s">
        <v>192</v>
      </c>
      <c r="AX751" s="380">
        <v>4.43</v>
      </c>
      <c r="AY751" s="380">
        <v>4.49</v>
      </c>
    </row>
    <row r="752" spans="1:51" x14ac:dyDescent="0.25">
      <c r="A752" s="64">
        <v>73</v>
      </c>
      <c r="B752" s="65" t="s">
        <v>84</v>
      </c>
      <c r="C752" s="13">
        <v>0</v>
      </c>
      <c r="D752" s="13">
        <v>0</v>
      </c>
      <c r="E752" s="13">
        <v>0</v>
      </c>
      <c r="F752" s="13">
        <v>0</v>
      </c>
      <c r="G752" s="13">
        <v>255451.66</v>
      </c>
      <c r="H752" s="13">
        <v>-266462.31</v>
      </c>
      <c r="I752" s="13">
        <v>23006.89</v>
      </c>
      <c r="J752" s="13">
        <v>1211.72</v>
      </c>
      <c r="K752" s="13">
        <v>0</v>
      </c>
      <c r="L752" s="13">
        <v>0</v>
      </c>
      <c r="M752" s="13">
        <v>0</v>
      </c>
      <c r="N752" s="13">
        <v>0.01</v>
      </c>
      <c r="O752" s="13">
        <v>0</v>
      </c>
      <c r="P752" s="13">
        <v>-255451.66</v>
      </c>
      <c r="Q752" s="13">
        <v>0</v>
      </c>
      <c r="R752" s="13">
        <v>-255451.66</v>
      </c>
      <c r="S752" s="13">
        <v>-11010.649999999994</v>
      </c>
      <c r="T752" s="13">
        <v>0.27</v>
      </c>
      <c r="U752" s="13">
        <v>0</v>
      </c>
      <c r="V752" s="13">
        <v>0</v>
      </c>
      <c r="W752" s="13">
        <v>0</v>
      </c>
      <c r="X752" s="13">
        <v>71618.75</v>
      </c>
      <c r="Y752" s="13">
        <v>5213.3</v>
      </c>
      <c r="Z752" s="13">
        <v>41.08</v>
      </c>
      <c r="AA752" s="13">
        <v>27125.07</v>
      </c>
      <c r="AB752" s="13">
        <v>3.88</v>
      </c>
      <c r="AC752" s="13">
        <v>0</v>
      </c>
      <c r="AD752" s="13">
        <v>0</v>
      </c>
      <c r="AE752" s="13">
        <v>0</v>
      </c>
      <c r="AF752" s="13">
        <v>50246.34</v>
      </c>
      <c r="AG752" s="13">
        <v>0</v>
      </c>
      <c r="AH752" s="13">
        <v>0.01</v>
      </c>
      <c r="AI752" s="13">
        <v>0.01</v>
      </c>
      <c r="AJ752" s="13">
        <v>0.01</v>
      </c>
      <c r="AK752" s="13">
        <v>0</v>
      </c>
      <c r="AL752" s="13">
        <v>23006.89</v>
      </c>
      <c r="AM752" s="13"/>
      <c r="AN752" s="13">
        <v>0</v>
      </c>
      <c r="AO752" s="13">
        <v>0</v>
      </c>
      <c r="AP752" s="13">
        <v>0</v>
      </c>
      <c r="AQ752" s="13">
        <v>0</v>
      </c>
      <c r="AR752" s="367"/>
      <c r="AS752" s="19">
        <v>44681</v>
      </c>
      <c r="AT752" s="20" t="s">
        <v>3</v>
      </c>
      <c r="AU752" s="40" t="s">
        <v>293</v>
      </c>
      <c r="AV752" s="41">
        <v>2022</v>
      </c>
      <c r="AW752" s="266" t="s">
        <v>190</v>
      </c>
      <c r="AX752" s="380">
        <v>4.43</v>
      </c>
      <c r="AY752" s="380">
        <v>4.49</v>
      </c>
    </row>
    <row r="753" spans="1:51" x14ac:dyDescent="0.25">
      <c r="A753" s="64">
        <v>46</v>
      </c>
      <c r="B753" s="65" t="s">
        <v>85</v>
      </c>
      <c r="C753" s="13">
        <v>1959713.68</v>
      </c>
      <c r="D753" s="13">
        <v>436600.51</v>
      </c>
      <c r="E753" s="13">
        <v>189158</v>
      </c>
      <c r="F753" s="13">
        <v>307635.55000000005</v>
      </c>
      <c r="G753" s="13">
        <v>687607.54</v>
      </c>
      <c r="H753" s="13">
        <v>12590.45</v>
      </c>
      <c r="I753" s="13">
        <v>43415190.850000001</v>
      </c>
      <c r="J753" s="13">
        <v>4683922.84</v>
      </c>
      <c r="K753" s="13">
        <v>2501893.69</v>
      </c>
      <c r="L753" s="13">
        <v>2312694.3199999998</v>
      </c>
      <c r="M753" s="13">
        <v>106840.58</v>
      </c>
      <c r="N753" s="13">
        <v>6140</v>
      </c>
      <c r="O753" s="13">
        <v>150536.27000000002</v>
      </c>
      <c r="P753" s="13">
        <v>377333.80999999907</v>
      </c>
      <c r="Q753" s="13">
        <v>-42252.060000000005</v>
      </c>
      <c r="R753" s="13">
        <v>335081.74999999907</v>
      </c>
      <c r="S753" s="13">
        <v>-322491.3</v>
      </c>
      <c r="T753" s="13">
        <v>361007.96</v>
      </c>
      <c r="U753" s="13">
        <v>0</v>
      </c>
      <c r="V753" s="13">
        <v>0</v>
      </c>
      <c r="W753" s="13">
        <v>0</v>
      </c>
      <c r="X753" s="13">
        <v>0</v>
      </c>
      <c r="Y753" s="13">
        <v>14032.81</v>
      </c>
      <c r="Z753" s="13">
        <v>2149.39</v>
      </c>
      <c r="AA753" s="13">
        <v>665157.93999999994</v>
      </c>
      <c r="AB753" s="13">
        <v>2159.12</v>
      </c>
      <c r="AC753" s="13">
        <v>0</v>
      </c>
      <c r="AD753" s="13">
        <v>0</v>
      </c>
      <c r="AE753" s="13">
        <v>0</v>
      </c>
      <c r="AF753" s="13">
        <v>0</v>
      </c>
      <c r="AG753" s="13">
        <v>2419534.8999999994</v>
      </c>
      <c r="AH753" s="13">
        <v>195298</v>
      </c>
      <c r="AI753" s="13">
        <v>2613520.27</v>
      </c>
      <c r="AJ753" s="13">
        <v>2462984</v>
      </c>
      <c r="AK753" s="13">
        <v>0</v>
      </c>
      <c r="AL753" s="13">
        <v>40913297.160000004</v>
      </c>
      <c r="AM753" s="13">
        <v>17.352931910548126</v>
      </c>
      <c r="AN753" s="13">
        <v>214139.06</v>
      </c>
      <c r="AO753" s="13">
        <v>93496.49</v>
      </c>
      <c r="AP753" s="13">
        <v>1640531.4099999997</v>
      </c>
      <c r="AQ753" s="13">
        <v>267954.51</v>
      </c>
      <c r="AR753" s="367"/>
      <c r="AS753" s="19">
        <v>44681</v>
      </c>
      <c r="AT753" s="20" t="s">
        <v>3</v>
      </c>
      <c r="AU753" s="40" t="s">
        <v>292</v>
      </c>
      <c r="AV753" s="41">
        <v>2022</v>
      </c>
      <c r="AW753" s="266" t="s">
        <v>176</v>
      </c>
      <c r="AX753" s="380">
        <v>4.43</v>
      </c>
      <c r="AY753" s="380">
        <v>4.49</v>
      </c>
    </row>
    <row r="754" spans="1:51" x14ac:dyDescent="0.25">
      <c r="A754" s="64">
        <v>51</v>
      </c>
      <c r="B754" s="65" t="s">
        <v>86</v>
      </c>
      <c r="C754" s="13">
        <v>1342634.1900000002</v>
      </c>
      <c r="D754" s="13">
        <v>185594.79</v>
      </c>
      <c r="E754" s="13">
        <v>4051798.1199999996</v>
      </c>
      <c r="F754" s="13">
        <v>293295.15000000002</v>
      </c>
      <c r="G754" s="13">
        <v>1341426.7000000002</v>
      </c>
      <c r="H754" s="13">
        <v>304550.8</v>
      </c>
      <c r="I754" s="13">
        <v>20873877.120000001</v>
      </c>
      <c r="J754" s="13">
        <v>22632948.620000001</v>
      </c>
      <c r="K754" s="13">
        <v>5169223.3499999996</v>
      </c>
      <c r="L754" s="13">
        <v>1117425.23</v>
      </c>
      <c r="M754" s="13">
        <v>13797.42</v>
      </c>
      <c r="N754" s="13">
        <v>0</v>
      </c>
      <c r="O754" s="13">
        <v>-1130745.3000000007</v>
      </c>
      <c r="P754" s="13">
        <v>653062.85000000056</v>
      </c>
      <c r="Q754" s="13">
        <v>-8051.1900000000005</v>
      </c>
      <c r="R754" s="13">
        <v>645011.66000000061</v>
      </c>
      <c r="S754" s="13">
        <v>-340460.82000000007</v>
      </c>
      <c r="T754" s="13">
        <v>0</v>
      </c>
      <c r="U754" s="13">
        <v>0</v>
      </c>
      <c r="V754" s="13">
        <v>0</v>
      </c>
      <c r="W754" s="13">
        <v>0</v>
      </c>
      <c r="X754" s="13">
        <v>1561636.38</v>
      </c>
      <c r="Y754" s="13">
        <v>26431.14</v>
      </c>
      <c r="Z754" s="13">
        <v>25471.13</v>
      </c>
      <c r="AA754" s="13">
        <v>9588.5</v>
      </c>
      <c r="AB754" s="13">
        <v>3555.01</v>
      </c>
      <c r="AC754" s="13">
        <v>0</v>
      </c>
      <c r="AD754" s="13">
        <v>0</v>
      </c>
      <c r="AE754" s="13">
        <v>0</v>
      </c>
      <c r="AF754" s="13">
        <v>1837051.42</v>
      </c>
      <c r="AG754" s="13">
        <v>1131222.6499999999</v>
      </c>
      <c r="AH754" s="13">
        <v>4051798.1199999996</v>
      </c>
      <c r="AI754" s="13">
        <v>5171921.34</v>
      </c>
      <c r="AJ754" s="13">
        <v>6302666.6400000006</v>
      </c>
      <c r="AK754" s="13">
        <v>0</v>
      </c>
      <c r="AL754" s="13">
        <v>15704653.770000001</v>
      </c>
      <c r="AM754" s="13">
        <v>4.0381070243366448</v>
      </c>
      <c r="AN754" s="13">
        <v>163961.70000000001</v>
      </c>
      <c r="AO754" s="13">
        <v>129333.45</v>
      </c>
      <c r="AP754" s="13">
        <v>1344284.95</v>
      </c>
      <c r="AQ754" s="13">
        <v>-943499.75000000093</v>
      </c>
      <c r="AR754" s="367"/>
      <c r="AS754" s="19">
        <v>44681</v>
      </c>
      <c r="AT754" s="20" t="s">
        <v>3</v>
      </c>
      <c r="AU754" s="40" t="s">
        <v>292</v>
      </c>
      <c r="AV754" s="41">
        <v>2022</v>
      </c>
      <c r="AW754" s="266" t="s">
        <v>179</v>
      </c>
      <c r="AX754" s="380">
        <v>4.43</v>
      </c>
      <c r="AY754" s="380">
        <v>4.49</v>
      </c>
    </row>
    <row r="755" spans="1:51" x14ac:dyDescent="0.25">
      <c r="A755" s="64">
        <v>117</v>
      </c>
      <c r="B755" s="65" t="s">
        <v>87</v>
      </c>
      <c r="C755" s="13">
        <v>36606541.980000004</v>
      </c>
      <c r="D755" s="13">
        <v>24575913.73</v>
      </c>
      <c r="E755" s="13">
        <v>2657554.77</v>
      </c>
      <c r="F755" s="13">
        <v>4381174.26</v>
      </c>
      <c r="G755" s="13">
        <v>7811221.0800000001</v>
      </c>
      <c r="H755" s="13">
        <v>58799.42</v>
      </c>
      <c r="I755" s="13">
        <v>34755378.560000002</v>
      </c>
      <c r="J755" s="13">
        <v>8313135.0899999999</v>
      </c>
      <c r="K755" s="13">
        <v>6526918.4800000004</v>
      </c>
      <c r="L755" s="13">
        <v>3869363.71</v>
      </c>
      <c r="M755" s="13">
        <v>43864500.350000001</v>
      </c>
      <c r="N755" s="13">
        <v>18598956.48</v>
      </c>
      <c r="O755" s="13">
        <v>-16090229.380000003</v>
      </c>
      <c r="P755" s="13">
        <v>15928462.290000018</v>
      </c>
      <c r="Q755" s="13">
        <v>-10828088.399999991</v>
      </c>
      <c r="R755" s="13">
        <v>5100373.8900000267</v>
      </c>
      <c r="S755" s="13">
        <v>-5041574.47</v>
      </c>
      <c r="T755" s="13">
        <v>173752.86</v>
      </c>
      <c r="U755" s="13">
        <v>0</v>
      </c>
      <c r="V755" s="13">
        <v>0</v>
      </c>
      <c r="W755" s="13">
        <v>265.07</v>
      </c>
      <c r="X755" s="13">
        <v>5609272.9400000004</v>
      </c>
      <c r="Y755" s="13">
        <v>80882.16</v>
      </c>
      <c r="Z755" s="13">
        <v>775243.75</v>
      </c>
      <c r="AA755" s="13">
        <v>8817924.8900000006</v>
      </c>
      <c r="AB755" s="13">
        <v>211994.74</v>
      </c>
      <c r="AC755" s="13">
        <v>0</v>
      </c>
      <c r="AD755" s="13">
        <v>0</v>
      </c>
      <c r="AE755" s="13">
        <v>0</v>
      </c>
      <c r="AF755" s="13">
        <v>938819.8</v>
      </c>
      <c r="AG755" s="13">
        <v>47733864.060000002</v>
      </c>
      <c r="AH755" s="13">
        <v>21256511.25</v>
      </c>
      <c r="AI755" s="13">
        <v>68955734.980000004</v>
      </c>
      <c r="AJ755" s="13">
        <v>85178688.270000011</v>
      </c>
      <c r="AK755" s="13">
        <v>132723.91</v>
      </c>
      <c r="AL755" s="13">
        <v>28228460.080000002</v>
      </c>
      <c r="AM755" s="13">
        <v>5.324929163202909</v>
      </c>
      <c r="AN755" s="13">
        <v>3539932.7199999997</v>
      </c>
      <c r="AO755" s="13">
        <v>841241.53999999992</v>
      </c>
      <c r="AP755" s="13">
        <v>50121711.07</v>
      </c>
      <c r="AQ755" s="13">
        <v>22000853.440000001</v>
      </c>
      <c r="AR755" s="367"/>
      <c r="AS755" s="19">
        <v>44681</v>
      </c>
      <c r="AT755" s="20" t="s">
        <v>3</v>
      </c>
      <c r="AU755" s="40" t="s">
        <v>292</v>
      </c>
      <c r="AV755" s="41">
        <v>2022</v>
      </c>
      <c r="AW755" s="266" t="s">
        <v>155</v>
      </c>
      <c r="AX755" s="380">
        <v>4.43</v>
      </c>
      <c r="AY755" s="380">
        <v>4.49</v>
      </c>
    </row>
    <row r="756" spans="1:51" x14ac:dyDescent="0.25">
      <c r="A756" s="64">
        <v>78</v>
      </c>
      <c r="B756" s="65" t="s">
        <v>88</v>
      </c>
      <c r="C756" s="13">
        <v>163388.80000000002</v>
      </c>
      <c r="D756" s="13">
        <v>0</v>
      </c>
      <c r="E756" s="13">
        <v>6.69</v>
      </c>
      <c r="F756" s="13">
        <v>29363.16</v>
      </c>
      <c r="G756" s="13">
        <v>268015.14</v>
      </c>
      <c r="H756" s="13">
        <v>-148011.99</v>
      </c>
      <c r="I756" s="13">
        <v>9034142.0999999996</v>
      </c>
      <c r="J756" s="13">
        <v>1384897.64</v>
      </c>
      <c r="K756" s="13">
        <v>27567.63</v>
      </c>
      <c r="L756" s="13">
        <v>27560.940000000002</v>
      </c>
      <c r="M756" s="13">
        <v>155447.20000000001</v>
      </c>
      <c r="N756" s="13">
        <v>0.2</v>
      </c>
      <c r="O756" s="13">
        <v>-18422.660000000003</v>
      </c>
      <c r="P756" s="13">
        <v>-115566.83999999997</v>
      </c>
      <c r="Q756" s="13">
        <v>-82993.109999999986</v>
      </c>
      <c r="R756" s="13">
        <v>-198559.94999999995</v>
      </c>
      <c r="S756" s="13">
        <v>50547.95</v>
      </c>
      <c r="T756" s="13">
        <v>55977.96</v>
      </c>
      <c r="U756" s="13">
        <v>0</v>
      </c>
      <c r="V756" s="13">
        <v>0</v>
      </c>
      <c r="W756" s="13">
        <v>0</v>
      </c>
      <c r="X756" s="13">
        <v>14689.21</v>
      </c>
      <c r="Y756" s="13">
        <v>5258.45</v>
      </c>
      <c r="Z756" s="13">
        <v>4636.38</v>
      </c>
      <c r="AA756" s="13">
        <v>0</v>
      </c>
      <c r="AB756" s="13">
        <v>8.73</v>
      </c>
      <c r="AC756" s="13">
        <v>0</v>
      </c>
      <c r="AD756" s="13">
        <v>0</v>
      </c>
      <c r="AE756" s="13">
        <v>0</v>
      </c>
      <c r="AF756" s="13">
        <v>10215.66</v>
      </c>
      <c r="AG756" s="13">
        <v>183008.13999999998</v>
      </c>
      <c r="AH756" s="13">
        <v>6.8900000000000006</v>
      </c>
      <c r="AI756" s="13">
        <v>182976.31999999998</v>
      </c>
      <c r="AJ756" s="13">
        <v>201398.97999999998</v>
      </c>
      <c r="AK756" s="13">
        <v>0</v>
      </c>
      <c r="AL756" s="13">
        <v>9006574.4699999988</v>
      </c>
      <c r="AM756" s="13">
        <v>327.7083340134788</v>
      </c>
      <c r="AN756" s="13">
        <v>21830.18</v>
      </c>
      <c r="AO756" s="13">
        <v>7532.98</v>
      </c>
      <c r="AP756" s="13">
        <v>181569.86000000002</v>
      </c>
      <c r="AQ756" s="13">
        <v>-241.60000000000002</v>
      </c>
      <c r="AR756" s="367"/>
      <c r="AS756" s="19">
        <v>44681</v>
      </c>
      <c r="AT756" s="20" t="s">
        <v>3</v>
      </c>
      <c r="AU756" s="40" t="s">
        <v>293</v>
      </c>
      <c r="AV756" s="41">
        <v>2022</v>
      </c>
      <c r="AW756" s="266" t="s">
        <v>185</v>
      </c>
      <c r="AX756" s="380">
        <v>4.43</v>
      </c>
      <c r="AY756" s="380">
        <v>4.49</v>
      </c>
    </row>
    <row r="757" spans="1:51" x14ac:dyDescent="0.25">
      <c r="A757" s="64">
        <v>80</v>
      </c>
      <c r="B757" s="65" t="s">
        <v>89</v>
      </c>
      <c r="C757" s="13">
        <v>85383335.829999983</v>
      </c>
      <c r="D757" s="13">
        <v>57899335.619999997</v>
      </c>
      <c r="E757" s="13">
        <v>5617428</v>
      </c>
      <c r="F757" s="13">
        <v>8031839.6400000006</v>
      </c>
      <c r="G757" s="13">
        <v>23244061.649999999</v>
      </c>
      <c r="H757" s="13">
        <v>79860.47</v>
      </c>
      <c r="I757" s="13">
        <v>100221954.3</v>
      </c>
      <c r="J757" s="13">
        <v>28534015.370000001</v>
      </c>
      <c r="K757" s="13">
        <v>14936939.050000001</v>
      </c>
      <c r="L757" s="13">
        <v>9319511.0499999989</v>
      </c>
      <c r="M757" s="13">
        <v>33022042.449999999</v>
      </c>
      <c r="N757" s="13">
        <v>327530095.98000002</v>
      </c>
      <c r="O757" s="13">
        <v>-19879894.400000036</v>
      </c>
      <c r="P757" s="13">
        <v>16087993.320000093</v>
      </c>
      <c r="Q757" s="13">
        <v>-15894157.379999995</v>
      </c>
      <c r="R757" s="13">
        <v>193835.9400000982</v>
      </c>
      <c r="S757" s="13">
        <v>-113975.48000000045</v>
      </c>
      <c r="T757" s="13">
        <v>3286216.25</v>
      </c>
      <c r="U757" s="13">
        <v>0</v>
      </c>
      <c r="V757" s="13">
        <v>0</v>
      </c>
      <c r="W757" s="13">
        <v>440044.48</v>
      </c>
      <c r="X757" s="13">
        <v>13522375.199999999</v>
      </c>
      <c r="Y757" s="13">
        <v>315670.62</v>
      </c>
      <c r="Z757" s="13">
        <v>1676213.93</v>
      </c>
      <c r="AA757" s="13">
        <v>7148073.7400000002</v>
      </c>
      <c r="AB757" s="13">
        <v>1338378.8700000001</v>
      </c>
      <c r="AC757" s="13">
        <v>0</v>
      </c>
      <c r="AD757" s="13">
        <v>0</v>
      </c>
      <c r="AE757" s="13">
        <v>0</v>
      </c>
      <c r="AF757" s="13">
        <v>6884274.25</v>
      </c>
      <c r="AG757" s="13">
        <v>42341553.5</v>
      </c>
      <c r="AH757" s="13">
        <v>333147523.98000002</v>
      </c>
      <c r="AI757" s="13">
        <v>375438965.97999996</v>
      </c>
      <c r="AJ757" s="13">
        <v>395318860.38</v>
      </c>
      <c r="AK757" s="13">
        <v>0</v>
      </c>
      <c r="AL757" s="13">
        <v>85285015.25</v>
      </c>
      <c r="AM757" s="13">
        <v>6.7096715039484609</v>
      </c>
      <c r="AN757" s="13">
        <v>6454451.9199999999</v>
      </c>
      <c r="AO757" s="13">
        <v>1577387.7200000002</v>
      </c>
      <c r="AP757" s="13">
        <v>87484454.699999988</v>
      </c>
      <c r="AQ757" s="13">
        <v>40120560.090000033</v>
      </c>
      <c r="AR757" s="367"/>
      <c r="AS757" s="19">
        <v>44681</v>
      </c>
      <c r="AT757" s="20" t="s">
        <v>3</v>
      </c>
      <c r="AU757" s="40" t="s">
        <v>292</v>
      </c>
      <c r="AV757" s="41">
        <v>2022</v>
      </c>
      <c r="AW757" s="266" t="s">
        <v>288</v>
      </c>
      <c r="AX757" s="380">
        <v>4.43</v>
      </c>
      <c r="AY757" s="380">
        <v>4.49</v>
      </c>
    </row>
    <row r="758" spans="1:51" x14ac:dyDescent="0.25">
      <c r="A758" s="64">
        <v>2</v>
      </c>
      <c r="B758" s="65" t="s">
        <v>90</v>
      </c>
      <c r="C758" s="13">
        <v>12064222.050000001</v>
      </c>
      <c r="D758" s="13">
        <v>78906.73</v>
      </c>
      <c r="E758" s="13">
        <v>0.04</v>
      </c>
      <c r="F758" s="13">
        <v>0</v>
      </c>
      <c r="G758" s="13">
        <v>4625695.5999999996</v>
      </c>
      <c r="H758" s="13">
        <v>1055686.67</v>
      </c>
      <c r="I758" s="13">
        <v>16177548.65</v>
      </c>
      <c r="J758" s="13">
        <v>4410191.03</v>
      </c>
      <c r="K758" s="13">
        <v>7932180.1399999997</v>
      </c>
      <c r="L758" s="13">
        <v>7932180.1000000006</v>
      </c>
      <c r="M758" s="13">
        <v>0.01</v>
      </c>
      <c r="N758" s="13">
        <v>0.01</v>
      </c>
      <c r="O758" s="13">
        <v>6871423.5200000005</v>
      </c>
      <c r="P758" s="13">
        <v>488196.19999999925</v>
      </c>
      <c r="Q758" s="13">
        <v>-1799793.1300000001</v>
      </c>
      <c r="R758" s="13">
        <v>-1311596.9300000009</v>
      </c>
      <c r="S758" s="13">
        <v>2367283.6</v>
      </c>
      <c r="T758" s="13">
        <v>0</v>
      </c>
      <c r="U758" s="13">
        <v>0</v>
      </c>
      <c r="V758" s="13">
        <v>0</v>
      </c>
      <c r="W758" s="13">
        <v>2758256.21</v>
      </c>
      <c r="X758" s="13">
        <v>1.97</v>
      </c>
      <c r="Y758" s="13">
        <v>91993.02</v>
      </c>
      <c r="Z758" s="13">
        <v>6969.04</v>
      </c>
      <c r="AA758" s="13">
        <v>291665.36</v>
      </c>
      <c r="AB758" s="13">
        <v>347.16</v>
      </c>
      <c r="AC758" s="13">
        <v>0</v>
      </c>
      <c r="AD758" s="13">
        <v>0</v>
      </c>
      <c r="AE758" s="13">
        <v>0</v>
      </c>
      <c r="AF758" s="13">
        <v>0</v>
      </c>
      <c r="AG758" s="13">
        <v>7932180.1100000003</v>
      </c>
      <c r="AH758" s="13">
        <v>0.05</v>
      </c>
      <c r="AI758" s="13">
        <v>7932122.2200000007</v>
      </c>
      <c r="AJ758" s="13">
        <v>1060698.7</v>
      </c>
      <c r="AK758" s="13">
        <v>0</v>
      </c>
      <c r="AL758" s="13">
        <v>8245368.5100000007</v>
      </c>
      <c r="AM758" s="13">
        <v>2.0394832649375512</v>
      </c>
      <c r="AN758" s="13">
        <v>0</v>
      </c>
      <c r="AO758" s="13">
        <v>0</v>
      </c>
      <c r="AP758" s="13">
        <v>5192798.5299999993</v>
      </c>
      <c r="AQ758" s="13">
        <v>78906.73</v>
      </c>
      <c r="AR758" s="367"/>
      <c r="AS758" s="19">
        <v>44681</v>
      </c>
      <c r="AT758" s="20" t="s">
        <v>3</v>
      </c>
      <c r="AU758" s="40" t="s">
        <v>292</v>
      </c>
      <c r="AV758" s="41">
        <v>2022</v>
      </c>
      <c r="AW758" s="266" t="s">
        <v>168</v>
      </c>
      <c r="AX758" s="380">
        <v>4.43</v>
      </c>
      <c r="AY758" s="380">
        <v>4.49</v>
      </c>
    </row>
    <row r="759" spans="1:51" x14ac:dyDescent="0.25">
      <c r="A759" s="64">
        <v>115</v>
      </c>
      <c r="B759" s="65" t="s">
        <v>290</v>
      </c>
      <c r="C759" s="13">
        <v>1247.57</v>
      </c>
      <c r="D759" s="13">
        <v>0</v>
      </c>
      <c r="E759" s="13">
        <v>0.01</v>
      </c>
      <c r="F759" s="13">
        <v>0</v>
      </c>
      <c r="G759" s="13">
        <v>105898.79</v>
      </c>
      <c r="H759" s="13">
        <v>-124245.17</v>
      </c>
      <c r="I759" s="13">
        <v>947368.66</v>
      </c>
      <c r="J759" s="13">
        <v>657200.98</v>
      </c>
      <c r="K759" s="13">
        <v>1227.68</v>
      </c>
      <c r="L759" s="13">
        <v>1227.6699999999998</v>
      </c>
      <c r="M759" s="13">
        <v>0</v>
      </c>
      <c r="N759" s="13">
        <v>0</v>
      </c>
      <c r="O759" s="13">
        <v>916.91999999999985</v>
      </c>
      <c r="P759" s="13">
        <v>-105568.13999999998</v>
      </c>
      <c r="Q759" s="13">
        <v>0</v>
      </c>
      <c r="R759" s="13">
        <v>-105568.13999999998</v>
      </c>
      <c r="S759" s="13">
        <v>-18677.030000000002</v>
      </c>
      <c r="T759" s="13">
        <v>72.77</v>
      </c>
      <c r="U759" s="13">
        <v>0</v>
      </c>
      <c r="V759" s="13">
        <v>0</v>
      </c>
      <c r="W759" s="13">
        <v>0</v>
      </c>
      <c r="X759" s="13">
        <v>16952.990000000002</v>
      </c>
      <c r="Y759" s="13">
        <v>2161.17</v>
      </c>
      <c r="Z759" s="13">
        <v>1783.48</v>
      </c>
      <c r="AA759" s="13">
        <v>0</v>
      </c>
      <c r="AB759" s="13">
        <v>145.28</v>
      </c>
      <c r="AC759" s="13">
        <v>0</v>
      </c>
      <c r="AD759" s="13">
        <v>0</v>
      </c>
      <c r="AE759" s="13">
        <v>1033.56</v>
      </c>
      <c r="AF759" s="13">
        <v>30579.3</v>
      </c>
      <c r="AG759" s="13">
        <v>1227.6699999999998</v>
      </c>
      <c r="AH759" s="13">
        <v>0.01</v>
      </c>
      <c r="AI759" s="13">
        <v>1205.6699999999998</v>
      </c>
      <c r="AJ759" s="13">
        <v>288.75</v>
      </c>
      <c r="AK759" s="13">
        <v>0</v>
      </c>
      <c r="AL759" s="13">
        <v>946140.98</v>
      </c>
      <c r="AM759" s="13">
        <v>771.67393783396324</v>
      </c>
      <c r="AN759" s="13">
        <v>0</v>
      </c>
      <c r="AO759" s="13">
        <v>0</v>
      </c>
      <c r="AP759" s="13">
        <v>330.66000000000008</v>
      </c>
      <c r="AQ759" s="13">
        <v>0.01</v>
      </c>
      <c r="AR759" s="367"/>
      <c r="AS759" s="19">
        <v>44681</v>
      </c>
      <c r="AT759" s="20" t="s">
        <v>3</v>
      </c>
      <c r="AU759" s="40" t="s">
        <v>293</v>
      </c>
      <c r="AV759" s="41">
        <v>2022</v>
      </c>
      <c r="AW759" s="266" t="s">
        <v>291</v>
      </c>
      <c r="AX759" s="380">
        <v>4.43</v>
      </c>
      <c r="AY759" s="380">
        <v>4.49</v>
      </c>
    </row>
    <row r="760" spans="1:51" x14ac:dyDescent="0.25">
      <c r="A760" s="64">
        <v>106</v>
      </c>
      <c r="B760" s="65" t="s">
        <v>92</v>
      </c>
      <c r="C760" s="13">
        <v>2518300.1800000002</v>
      </c>
      <c r="D760" s="13">
        <v>15083.92</v>
      </c>
      <c r="E760" s="13">
        <v>8072.64</v>
      </c>
      <c r="F760" s="13">
        <v>561477.28</v>
      </c>
      <c r="G760" s="13">
        <v>855900.82</v>
      </c>
      <c r="H760" s="13">
        <v>2412.4899999999998</v>
      </c>
      <c r="I760" s="13">
        <v>17422831.77</v>
      </c>
      <c r="J760" s="13">
        <v>17700.669999999998</v>
      </c>
      <c r="K760" s="13">
        <v>1159855.28</v>
      </c>
      <c r="L760" s="13">
        <v>1151782.6400000001</v>
      </c>
      <c r="M760" s="13">
        <v>1654039.71</v>
      </c>
      <c r="N760" s="13">
        <v>0</v>
      </c>
      <c r="O760" s="13">
        <v>826882.05999999982</v>
      </c>
      <c r="P760" s="13">
        <v>258956.09999999998</v>
      </c>
      <c r="Q760" s="13">
        <v>-196513.0399999998</v>
      </c>
      <c r="R760" s="13">
        <v>62443.060000000172</v>
      </c>
      <c r="S760" s="13">
        <v>-60030.570000000007</v>
      </c>
      <c r="T760" s="13">
        <v>1.32</v>
      </c>
      <c r="U760" s="13">
        <v>0</v>
      </c>
      <c r="V760" s="13">
        <v>0</v>
      </c>
      <c r="W760" s="13">
        <v>0</v>
      </c>
      <c r="X760" s="13">
        <v>175122.89</v>
      </c>
      <c r="Y760" s="13">
        <v>16097.89</v>
      </c>
      <c r="Z760" s="13">
        <v>15827.14</v>
      </c>
      <c r="AA760" s="13">
        <v>7790.07</v>
      </c>
      <c r="AB760" s="13">
        <v>13273.72</v>
      </c>
      <c r="AC760" s="13">
        <v>0</v>
      </c>
      <c r="AD760" s="13">
        <v>0</v>
      </c>
      <c r="AE760" s="13">
        <v>0</v>
      </c>
      <c r="AF760" s="13">
        <v>182165.96</v>
      </c>
      <c r="AG760" s="13">
        <v>2805822.35</v>
      </c>
      <c r="AH760" s="13">
        <v>8072.64</v>
      </c>
      <c r="AI760" s="13">
        <v>2813289.54</v>
      </c>
      <c r="AJ760" s="13">
        <v>1986407.48</v>
      </c>
      <c r="AK760" s="13">
        <v>0</v>
      </c>
      <c r="AL760" s="13">
        <v>16262976.49</v>
      </c>
      <c r="AM760" s="13">
        <v>15.021556629030476</v>
      </c>
      <c r="AN760" s="13">
        <v>330404.40000000002</v>
      </c>
      <c r="AO760" s="13">
        <v>231072.88</v>
      </c>
      <c r="AP760" s="13">
        <v>1691283.8299999996</v>
      </c>
      <c r="AQ760" s="13">
        <v>14949.630000000001</v>
      </c>
      <c r="AR760" s="367"/>
      <c r="AS760" s="19">
        <v>44681</v>
      </c>
      <c r="AT760" s="20" t="s">
        <v>3</v>
      </c>
      <c r="AU760" s="40" t="s">
        <v>292</v>
      </c>
      <c r="AV760" s="41">
        <v>2022</v>
      </c>
      <c r="AW760" s="266" t="s">
        <v>172</v>
      </c>
      <c r="AX760" s="380">
        <v>4.43</v>
      </c>
      <c r="AY760" s="380">
        <v>4.49</v>
      </c>
    </row>
    <row r="761" spans="1:51" x14ac:dyDescent="0.25">
      <c r="A761" s="64">
        <v>118</v>
      </c>
      <c r="B761" s="65" t="s">
        <v>93</v>
      </c>
      <c r="C761" s="13">
        <v>9352863.25</v>
      </c>
      <c r="D761" s="13">
        <v>3744037.93</v>
      </c>
      <c r="E761" s="13">
        <v>4067474.98</v>
      </c>
      <c r="F761" s="13">
        <v>317621.3</v>
      </c>
      <c r="G761" s="13">
        <v>2580049.5399999996</v>
      </c>
      <c r="H761" s="13">
        <v>62386.21</v>
      </c>
      <c r="I761" s="13">
        <v>28330403.219999999</v>
      </c>
      <c r="J761" s="13">
        <v>393701.7</v>
      </c>
      <c r="K761" s="13">
        <v>6470570.1900000004</v>
      </c>
      <c r="L761" s="13">
        <v>2403095.21</v>
      </c>
      <c r="M761" s="13">
        <v>1674422.73</v>
      </c>
      <c r="N761" s="13">
        <v>7080074.3699999992</v>
      </c>
      <c r="O761" s="13">
        <v>1812671.2500000014</v>
      </c>
      <c r="P761" s="13">
        <v>898483.22999999719</v>
      </c>
      <c r="Q761" s="13">
        <v>-1182537.180000003</v>
      </c>
      <c r="R761" s="13">
        <v>-284053.95000000577</v>
      </c>
      <c r="S761" s="13">
        <v>346440.15</v>
      </c>
      <c r="T761" s="13">
        <v>488.5</v>
      </c>
      <c r="U761" s="13">
        <v>0</v>
      </c>
      <c r="V761" s="13">
        <v>0</v>
      </c>
      <c r="W761" s="13">
        <v>211564.01</v>
      </c>
      <c r="X761" s="13">
        <v>551203.39</v>
      </c>
      <c r="Y761" s="13">
        <v>43129.1</v>
      </c>
      <c r="Z761" s="13">
        <v>107179.59</v>
      </c>
      <c r="AA761" s="13">
        <v>179850.02</v>
      </c>
      <c r="AB761" s="13">
        <v>9367.9500000000007</v>
      </c>
      <c r="AC761" s="13">
        <v>0</v>
      </c>
      <c r="AD761" s="13">
        <v>0</v>
      </c>
      <c r="AE761" s="13">
        <v>76804.67</v>
      </c>
      <c r="AF761" s="13">
        <v>484.42</v>
      </c>
      <c r="AG761" s="13">
        <v>4077517.9399999995</v>
      </c>
      <c r="AH761" s="13">
        <v>11147549.35</v>
      </c>
      <c r="AI761" s="13">
        <v>15181746.310000001</v>
      </c>
      <c r="AJ761" s="13">
        <v>13369075.059999999</v>
      </c>
      <c r="AK761" s="13">
        <v>0</v>
      </c>
      <c r="AL761" s="13">
        <v>21859833.029999997</v>
      </c>
      <c r="AM761" s="13">
        <v>4.3783472535053356</v>
      </c>
      <c r="AN761" s="13">
        <v>189397.5</v>
      </c>
      <c r="AO761" s="13">
        <v>128223.8</v>
      </c>
      <c r="AP761" s="13">
        <v>10577767.459999999</v>
      </c>
      <c r="AQ761" s="13">
        <v>6781613.3899999987</v>
      </c>
      <c r="AR761" s="367"/>
      <c r="AS761" s="19">
        <v>44681</v>
      </c>
      <c r="AT761" s="20" t="s">
        <v>3</v>
      </c>
      <c r="AU761" s="40" t="s">
        <v>292</v>
      </c>
      <c r="AV761" s="41">
        <v>2022</v>
      </c>
      <c r="AW761" s="266" t="s">
        <v>162</v>
      </c>
      <c r="AX761" s="380">
        <v>4.43</v>
      </c>
      <c r="AY761" s="380">
        <v>4.49</v>
      </c>
    </row>
    <row r="762" spans="1:51" x14ac:dyDescent="0.25">
      <c r="A762" s="64">
        <v>29</v>
      </c>
      <c r="B762" s="65" t="s">
        <v>94</v>
      </c>
      <c r="C762" s="13">
        <v>14204956.699999999</v>
      </c>
      <c r="D762" s="13">
        <v>577252.88</v>
      </c>
      <c r="E762" s="13">
        <v>452282.81</v>
      </c>
      <c r="F762" s="13">
        <v>1869117.4399999999</v>
      </c>
      <c r="G762" s="13">
        <v>2691177.13</v>
      </c>
      <c r="H762" s="13">
        <v>-1148648.1399999999</v>
      </c>
      <c r="I762" s="13">
        <v>11487625.050000001</v>
      </c>
      <c r="J762" s="13">
        <v>15692201.91</v>
      </c>
      <c r="K762" s="13">
        <v>4741449.68</v>
      </c>
      <c r="L762" s="13">
        <v>4289166.87</v>
      </c>
      <c r="M762" s="13">
        <v>5539904.9299999997</v>
      </c>
      <c r="N762" s="13">
        <v>415319.87</v>
      </c>
      <c r="O762" s="13">
        <v>3487482.5300000003</v>
      </c>
      <c r="P762" s="13">
        <v>5579926.7199999988</v>
      </c>
      <c r="Q762" s="13">
        <v>-7092269.0999999996</v>
      </c>
      <c r="R762" s="13">
        <v>-1512342.3800000008</v>
      </c>
      <c r="S762" s="13">
        <v>363694.23</v>
      </c>
      <c r="T762" s="13">
        <v>704140.47</v>
      </c>
      <c r="U762" s="13">
        <v>0</v>
      </c>
      <c r="V762" s="13">
        <v>0</v>
      </c>
      <c r="W762" s="13">
        <v>17107.87</v>
      </c>
      <c r="X762" s="13">
        <v>618083.62</v>
      </c>
      <c r="Y762" s="13">
        <v>54033.72</v>
      </c>
      <c r="Z762" s="13">
        <v>137809.17000000001</v>
      </c>
      <c r="AA762" s="13">
        <v>44213</v>
      </c>
      <c r="AB762" s="13">
        <v>45425.02</v>
      </c>
      <c r="AC762" s="13">
        <v>0</v>
      </c>
      <c r="AD762" s="13">
        <v>0</v>
      </c>
      <c r="AE762" s="13">
        <v>0</v>
      </c>
      <c r="AF762" s="13">
        <v>694156.82</v>
      </c>
      <c r="AG762" s="13">
        <v>9829071.7999999989</v>
      </c>
      <c r="AH762" s="13">
        <v>867602.67999999993</v>
      </c>
      <c r="AI762" s="13">
        <v>10487404.859999999</v>
      </c>
      <c r="AJ762" s="13">
        <v>6999922.3300000001</v>
      </c>
      <c r="AK762" s="13">
        <v>0</v>
      </c>
      <c r="AL762" s="13">
        <v>6746175.370000001</v>
      </c>
      <c r="AM762" s="13">
        <v>2.4228085976439173</v>
      </c>
      <c r="AN762" s="13">
        <v>1323840.48</v>
      </c>
      <c r="AO762" s="13">
        <v>545276.96</v>
      </c>
      <c r="AP762" s="13">
        <v>11029844.159999998</v>
      </c>
      <c r="AQ762" s="13">
        <v>889622.87</v>
      </c>
      <c r="AR762" s="367"/>
      <c r="AS762" s="19">
        <v>44681</v>
      </c>
      <c r="AT762" s="20" t="s">
        <v>3</v>
      </c>
      <c r="AU762" s="40" t="s">
        <v>293</v>
      </c>
      <c r="AV762" s="41">
        <v>2022</v>
      </c>
      <c r="AW762" s="266" t="s">
        <v>156</v>
      </c>
      <c r="AX762" s="380">
        <v>4.43</v>
      </c>
      <c r="AY762" s="380">
        <v>4.49</v>
      </c>
    </row>
    <row r="763" spans="1:51" x14ac:dyDescent="0.25">
      <c r="A763" s="64">
        <v>122</v>
      </c>
      <c r="B763" s="59" t="s">
        <v>69</v>
      </c>
      <c r="C763" s="13">
        <v>2798508.9000000004</v>
      </c>
      <c r="D763" s="13">
        <v>0</v>
      </c>
      <c r="E763" s="13">
        <v>0</v>
      </c>
      <c r="F763" s="13">
        <v>7596</v>
      </c>
      <c r="G763" s="13">
        <v>192122.5</v>
      </c>
      <c r="H763" s="13">
        <v>116072.37</v>
      </c>
      <c r="I763" s="13">
        <v>821100.09</v>
      </c>
      <c r="J763" s="13">
        <v>1181647.19</v>
      </c>
      <c r="K763" s="13">
        <v>73575.570000000007</v>
      </c>
      <c r="L763" s="13">
        <v>31448.690000000002</v>
      </c>
      <c r="M763" s="13">
        <v>421951.76</v>
      </c>
      <c r="N763" s="13">
        <v>0</v>
      </c>
      <c r="O763" s="13">
        <v>332611.8</v>
      </c>
      <c r="P763" s="13">
        <v>2266178.6</v>
      </c>
      <c r="Q763" s="13">
        <v>-2100969.48</v>
      </c>
      <c r="R763" s="13">
        <v>165209.12000000011</v>
      </c>
      <c r="S763" s="13">
        <v>-49136.75</v>
      </c>
      <c r="T763" s="13">
        <v>0</v>
      </c>
      <c r="U763" s="13">
        <v>0</v>
      </c>
      <c r="V763" s="13">
        <v>0</v>
      </c>
      <c r="W763" s="13">
        <v>0</v>
      </c>
      <c r="X763" s="13">
        <v>0.71</v>
      </c>
      <c r="Y763" s="13">
        <v>2984.03</v>
      </c>
      <c r="Z763" s="13">
        <v>16380.73</v>
      </c>
      <c r="AA763" s="13">
        <v>0</v>
      </c>
      <c r="AB763" s="13">
        <v>991.24</v>
      </c>
      <c r="AC763" s="13">
        <v>0</v>
      </c>
      <c r="AD763" s="13">
        <v>0</v>
      </c>
      <c r="AE763" s="13">
        <v>0</v>
      </c>
      <c r="AF763" s="13">
        <v>28781.46</v>
      </c>
      <c r="AG763" s="13">
        <v>453400.44999999995</v>
      </c>
      <c r="AH763" s="13">
        <v>0</v>
      </c>
      <c r="AI763" s="13">
        <v>453235.66</v>
      </c>
      <c r="AJ763" s="13">
        <v>120623.86</v>
      </c>
      <c r="AK763" s="13">
        <v>0</v>
      </c>
      <c r="AL763" s="13">
        <v>747524.52</v>
      </c>
      <c r="AM763" s="13">
        <v>11.15995553959011</v>
      </c>
      <c r="AN763" s="13">
        <v>6076.8</v>
      </c>
      <c r="AO763" s="13">
        <v>1519.2</v>
      </c>
      <c r="AP763" s="13">
        <v>2465897.1</v>
      </c>
      <c r="AQ763" s="13">
        <v>0</v>
      </c>
      <c r="AR763" s="367"/>
      <c r="AS763" s="19">
        <v>44681</v>
      </c>
      <c r="AT763" s="20" t="s">
        <v>3</v>
      </c>
      <c r="AU763" s="40" t="s">
        <v>292</v>
      </c>
      <c r="AV763" s="41">
        <v>2022</v>
      </c>
      <c r="AW763" s="266" t="s">
        <v>267</v>
      </c>
      <c r="AX763" s="380">
        <v>4.43</v>
      </c>
      <c r="AY763" s="380">
        <v>4.49</v>
      </c>
    </row>
    <row r="764" spans="1:51" x14ac:dyDescent="0.25">
      <c r="A764" s="64">
        <v>111</v>
      </c>
      <c r="B764" s="65" t="s">
        <v>95</v>
      </c>
      <c r="C764" s="13">
        <v>877220.37</v>
      </c>
      <c r="D764" s="13">
        <v>41240.1</v>
      </c>
      <c r="E764" s="13">
        <v>493036.87</v>
      </c>
      <c r="F764" s="13">
        <v>145814.84</v>
      </c>
      <c r="G764" s="13">
        <v>469287.1</v>
      </c>
      <c r="H764" s="13">
        <v>20496.18</v>
      </c>
      <c r="I764" s="13">
        <v>5564661.9699999997</v>
      </c>
      <c r="J764" s="13">
        <v>201788.56</v>
      </c>
      <c r="K764" s="13">
        <v>1509756.74</v>
      </c>
      <c r="L764" s="13">
        <v>1016719.87</v>
      </c>
      <c r="M764" s="13">
        <v>0</v>
      </c>
      <c r="N764" s="13">
        <v>0</v>
      </c>
      <c r="O764" s="13">
        <v>114824.11999999988</v>
      </c>
      <c r="P764" s="13">
        <v>106054.21000000031</v>
      </c>
      <c r="Q764" s="13">
        <v>-584.08000000000004</v>
      </c>
      <c r="R764" s="13">
        <v>105470.13000000031</v>
      </c>
      <c r="S764" s="13">
        <v>-84973.950000000012</v>
      </c>
      <c r="T764" s="13">
        <v>3924</v>
      </c>
      <c r="U764" s="13">
        <v>0</v>
      </c>
      <c r="V764" s="13">
        <v>0</v>
      </c>
      <c r="W764" s="13">
        <v>0</v>
      </c>
      <c r="X764" s="13">
        <v>32535.65</v>
      </c>
      <c r="Y764" s="13">
        <v>9557.1299999999992</v>
      </c>
      <c r="Z764" s="13">
        <v>11540.5</v>
      </c>
      <c r="AA764" s="13">
        <v>79644.06</v>
      </c>
      <c r="AB764" s="13">
        <v>808.08</v>
      </c>
      <c r="AC764" s="13">
        <v>0</v>
      </c>
      <c r="AD764" s="13">
        <v>0</v>
      </c>
      <c r="AE764" s="13">
        <v>0</v>
      </c>
      <c r="AF764" s="13">
        <v>19883.830000000002</v>
      </c>
      <c r="AG764" s="13">
        <v>1016719.87</v>
      </c>
      <c r="AH764" s="13">
        <v>493036.87</v>
      </c>
      <c r="AI764" s="13">
        <v>1509377.45</v>
      </c>
      <c r="AJ764" s="13">
        <v>1394553.33</v>
      </c>
      <c r="AK764" s="13">
        <v>0</v>
      </c>
      <c r="AL764" s="13">
        <v>4054905.2299999995</v>
      </c>
      <c r="AM764" s="13">
        <v>3.6858003826497239</v>
      </c>
      <c r="AN764" s="13">
        <v>68909.52</v>
      </c>
      <c r="AO764" s="13">
        <v>76905.320000000007</v>
      </c>
      <c r="AP764" s="13">
        <v>764114.53999999992</v>
      </c>
      <c r="AQ764" s="13">
        <v>42958.389999999781</v>
      </c>
      <c r="AR764" s="367"/>
      <c r="AS764" s="19">
        <v>44681</v>
      </c>
      <c r="AT764" s="20" t="s">
        <v>3</v>
      </c>
      <c r="AU764" s="40" t="s">
        <v>292</v>
      </c>
      <c r="AV764" s="41">
        <v>2022</v>
      </c>
      <c r="AW764" s="266" t="s">
        <v>182</v>
      </c>
      <c r="AX764" s="380">
        <v>4.43</v>
      </c>
      <c r="AY764" s="380">
        <v>4.49</v>
      </c>
    </row>
    <row r="765" spans="1:51" x14ac:dyDescent="0.25">
      <c r="A765" s="64">
        <v>83</v>
      </c>
      <c r="B765" s="65" t="s">
        <v>96</v>
      </c>
      <c r="C765" s="13">
        <v>20538008.959999997</v>
      </c>
      <c r="D765" s="13">
        <v>10335255.98</v>
      </c>
      <c r="E765" s="13">
        <v>8837640.3000000007</v>
      </c>
      <c r="F765" s="13">
        <v>3778821.8499999996</v>
      </c>
      <c r="G765" s="13">
        <v>8883916.5700000003</v>
      </c>
      <c r="H765" s="13">
        <v>-2184137.84</v>
      </c>
      <c r="I765" s="13">
        <v>72875298.459999993</v>
      </c>
      <c r="J765" s="13">
        <v>942280.68</v>
      </c>
      <c r="K765" s="13">
        <v>24687223.879999999</v>
      </c>
      <c r="L765" s="13">
        <v>15849583.580000002</v>
      </c>
      <c r="M765" s="13">
        <v>4432027.03</v>
      </c>
      <c r="N765" s="13">
        <v>11829836.020000001</v>
      </c>
      <c r="O765" s="13">
        <v>2264981.0499999989</v>
      </c>
      <c r="P765" s="13">
        <v>-4724966.48999999</v>
      </c>
      <c r="Q765" s="13">
        <v>442844.04999999632</v>
      </c>
      <c r="R765" s="13">
        <v>-4282122.4399999939</v>
      </c>
      <c r="S765" s="13">
        <v>2097984.5999999996</v>
      </c>
      <c r="T765" s="13">
        <v>26960.85</v>
      </c>
      <c r="U765" s="13">
        <v>0</v>
      </c>
      <c r="V765" s="13">
        <v>0</v>
      </c>
      <c r="W765" s="13">
        <v>0</v>
      </c>
      <c r="X765" s="13">
        <v>3709404.68</v>
      </c>
      <c r="Y765" s="13">
        <v>124357.66</v>
      </c>
      <c r="Z765" s="13">
        <v>280315.17</v>
      </c>
      <c r="AA765" s="13">
        <v>9513</v>
      </c>
      <c r="AB765" s="13">
        <v>231459.54</v>
      </c>
      <c r="AC765" s="13">
        <v>0</v>
      </c>
      <c r="AD765" s="13">
        <v>0</v>
      </c>
      <c r="AE765" s="13">
        <v>0</v>
      </c>
      <c r="AF765" s="13">
        <v>992735.56</v>
      </c>
      <c r="AG765" s="13">
        <v>20281610.610000003</v>
      </c>
      <c r="AH765" s="13">
        <v>20667476.32</v>
      </c>
      <c r="AI765" s="13">
        <v>40891123.109999999</v>
      </c>
      <c r="AJ765" s="13">
        <v>38626142.060000002</v>
      </c>
      <c r="AK765" s="13">
        <v>0</v>
      </c>
      <c r="AL765" s="13">
        <v>48188074.579999998</v>
      </c>
      <c r="AM765" s="13">
        <v>2.9519438400296956</v>
      </c>
      <c r="AN765" s="13">
        <v>2515558.02</v>
      </c>
      <c r="AO765" s="13">
        <v>1263263.83</v>
      </c>
      <c r="AP765" s="13">
        <v>21591326.769999996</v>
      </c>
      <c r="AQ765" s="13">
        <v>13653554.84</v>
      </c>
      <c r="AR765" s="367"/>
      <c r="AS765" s="19">
        <v>44681</v>
      </c>
      <c r="AT765" s="20" t="s">
        <v>3</v>
      </c>
      <c r="AU765" s="40" t="s">
        <v>293</v>
      </c>
      <c r="AV765" s="41">
        <v>2022</v>
      </c>
      <c r="AW765" s="266" t="s">
        <v>158</v>
      </c>
      <c r="AX765" s="380">
        <v>4.43</v>
      </c>
      <c r="AY765" s="380">
        <v>4.49</v>
      </c>
    </row>
    <row r="766" spans="1:51" x14ac:dyDescent="0.25">
      <c r="A766" s="64">
        <v>40</v>
      </c>
      <c r="B766" s="65" t="s">
        <v>97</v>
      </c>
      <c r="C766" s="13">
        <v>5729376.5800000001</v>
      </c>
      <c r="D766" s="13">
        <v>1314115.8999999999</v>
      </c>
      <c r="E766" s="13">
        <v>5393897.6799999997</v>
      </c>
      <c r="F766" s="13">
        <v>752414.75</v>
      </c>
      <c r="G766" s="13">
        <v>1934224.15</v>
      </c>
      <c r="H766" s="13">
        <v>11225.3</v>
      </c>
      <c r="I766" s="13">
        <v>38920252.07</v>
      </c>
      <c r="J766" s="13">
        <v>1186325.6000000001</v>
      </c>
      <c r="K766" s="13">
        <v>9376970.7899999991</v>
      </c>
      <c r="L766" s="13">
        <v>3983073.1100000003</v>
      </c>
      <c r="M766" s="13">
        <v>83555.240000000005</v>
      </c>
      <c r="N766" s="13">
        <v>129924.18</v>
      </c>
      <c r="O766" s="13">
        <v>2847958.7799999993</v>
      </c>
      <c r="P766" s="13">
        <v>-1119337</v>
      </c>
      <c r="Q766" s="13">
        <v>-240563.29</v>
      </c>
      <c r="R766" s="13">
        <v>-1359900.29</v>
      </c>
      <c r="S766" s="13">
        <v>1371125.5899999999</v>
      </c>
      <c r="T766" s="13">
        <v>1.68</v>
      </c>
      <c r="U766" s="13">
        <v>0</v>
      </c>
      <c r="V766" s="13">
        <v>0</v>
      </c>
      <c r="W766" s="13">
        <v>1702.57</v>
      </c>
      <c r="X766" s="13">
        <v>1916723.77</v>
      </c>
      <c r="Y766" s="13">
        <v>27533.84</v>
      </c>
      <c r="Z766" s="13">
        <v>97140.54</v>
      </c>
      <c r="AA766" s="13">
        <v>3706.88</v>
      </c>
      <c r="AB766" s="13">
        <v>29404.39</v>
      </c>
      <c r="AC766" s="13">
        <v>0</v>
      </c>
      <c r="AD766" s="13">
        <v>0</v>
      </c>
      <c r="AE766" s="13">
        <v>0</v>
      </c>
      <c r="AF766" s="13">
        <v>389516.78</v>
      </c>
      <c r="AG766" s="13">
        <v>4066628.3500000006</v>
      </c>
      <c r="AH766" s="13">
        <v>5523821.8600000003</v>
      </c>
      <c r="AI766" s="13">
        <v>9546206.5299999993</v>
      </c>
      <c r="AJ766" s="13">
        <v>6698247.75</v>
      </c>
      <c r="AK766" s="13">
        <v>0</v>
      </c>
      <c r="AL766" s="13">
        <v>29543281.280000001</v>
      </c>
      <c r="AM766" s="13">
        <v>4.1506210205438858</v>
      </c>
      <c r="AN766" s="13">
        <v>566164.47999999998</v>
      </c>
      <c r="AO766" s="13">
        <v>186250.27</v>
      </c>
      <c r="AP766" s="13">
        <v>4468860.83</v>
      </c>
      <c r="AQ766" s="13">
        <v>2901558.9300000006</v>
      </c>
      <c r="AR766" s="367"/>
      <c r="AS766" s="19">
        <v>44681</v>
      </c>
      <c r="AT766" s="20" t="s">
        <v>3</v>
      </c>
      <c r="AU766" s="40" t="s">
        <v>292</v>
      </c>
      <c r="AV766" s="41">
        <v>2022</v>
      </c>
      <c r="AW766" s="266" t="s">
        <v>166</v>
      </c>
      <c r="AX766" s="380">
        <v>4.43</v>
      </c>
      <c r="AY766" s="380">
        <v>4.49</v>
      </c>
    </row>
    <row r="767" spans="1:51" x14ac:dyDescent="0.25">
      <c r="A767" s="64">
        <v>24</v>
      </c>
      <c r="B767" s="65" t="s">
        <v>98</v>
      </c>
      <c r="C767" s="13">
        <v>7576524.8899999997</v>
      </c>
      <c r="D767" s="13">
        <v>3480839.26</v>
      </c>
      <c r="E767" s="13">
        <v>1589644.99</v>
      </c>
      <c r="F767" s="13">
        <v>856828.35</v>
      </c>
      <c r="G767" s="13">
        <v>3147485.4400000004</v>
      </c>
      <c r="H767" s="13">
        <v>135124.67000000001</v>
      </c>
      <c r="I767" s="13">
        <v>10307914.369999999</v>
      </c>
      <c r="J767" s="13">
        <v>5586788.7599999998</v>
      </c>
      <c r="K767" s="13">
        <v>3807524.01</v>
      </c>
      <c r="L767" s="13">
        <v>2208345.7399999998</v>
      </c>
      <c r="M767" s="13">
        <v>476463.62</v>
      </c>
      <c r="N767" s="13">
        <v>20001.84</v>
      </c>
      <c r="O767" s="13">
        <v>634279.95000000019</v>
      </c>
      <c r="P767" s="13">
        <v>-542908.11000000045</v>
      </c>
      <c r="Q767" s="13">
        <v>-84912</v>
      </c>
      <c r="R767" s="13">
        <v>-627820.11000000045</v>
      </c>
      <c r="S767" s="13">
        <v>762944.78</v>
      </c>
      <c r="T767" s="13">
        <v>122322.19</v>
      </c>
      <c r="U767" s="13">
        <v>0</v>
      </c>
      <c r="V767" s="13">
        <v>0</v>
      </c>
      <c r="W767" s="13">
        <v>446374.96</v>
      </c>
      <c r="X767" s="13">
        <v>1091719.33</v>
      </c>
      <c r="Y767" s="13">
        <v>40332.65</v>
      </c>
      <c r="Z767" s="13">
        <v>209446.62</v>
      </c>
      <c r="AA767" s="13">
        <v>489952.66</v>
      </c>
      <c r="AB767" s="13">
        <v>41672.410000000003</v>
      </c>
      <c r="AC767" s="13">
        <v>0</v>
      </c>
      <c r="AD767" s="13">
        <v>0</v>
      </c>
      <c r="AE767" s="13">
        <v>0</v>
      </c>
      <c r="AF767" s="13">
        <v>116067.36</v>
      </c>
      <c r="AG767" s="13">
        <v>2684809.3600000003</v>
      </c>
      <c r="AH767" s="13">
        <v>1609646.8299999998</v>
      </c>
      <c r="AI767" s="13">
        <v>4276501.03</v>
      </c>
      <c r="AJ767" s="13">
        <v>3647245.01</v>
      </c>
      <c r="AK767" s="13">
        <v>5023.93</v>
      </c>
      <c r="AL767" s="13">
        <v>6500390.3599999994</v>
      </c>
      <c r="AM767" s="13">
        <v>2.707248685215776</v>
      </c>
      <c r="AN767" s="13">
        <v>774356.89</v>
      </c>
      <c r="AO767" s="13">
        <v>82471.460000000006</v>
      </c>
      <c r="AP767" s="13">
        <v>7899060.6500000004</v>
      </c>
      <c r="AQ767" s="13">
        <v>4437654.9699999988</v>
      </c>
      <c r="AR767" s="367"/>
      <c r="AS767" s="19">
        <v>44681</v>
      </c>
      <c r="AT767" s="20" t="s">
        <v>3</v>
      </c>
      <c r="AU767" s="40" t="s">
        <v>292</v>
      </c>
      <c r="AV767" s="41">
        <v>2022</v>
      </c>
      <c r="AW767" s="266" t="s">
        <v>164</v>
      </c>
      <c r="AX767" s="380">
        <v>4.43</v>
      </c>
      <c r="AY767" s="380">
        <v>4.49</v>
      </c>
    </row>
    <row r="768" spans="1:51" x14ac:dyDescent="0.25">
      <c r="A768" s="64">
        <v>124</v>
      </c>
      <c r="B768" s="59" t="s">
        <v>99</v>
      </c>
      <c r="C768" s="13">
        <v>639878.09</v>
      </c>
      <c r="D768" s="13">
        <v>0</v>
      </c>
      <c r="E768" s="13">
        <v>0</v>
      </c>
      <c r="F768" s="13">
        <v>12937.49</v>
      </c>
      <c r="G768" s="13">
        <v>299081.61</v>
      </c>
      <c r="H768" s="13">
        <v>1100.8</v>
      </c>
      <c r="I768" s="13">
        <v>93812.27</v>
      </c>
      <c r="J768" s="13">
        <v>35642.9</v>
      </c>
      <c r="K768" s="13">
        <v>53303.79</v>
      </c>
      <c r="L768" s="13">
        <v>53303.79</v>
      </c>
      <c r="M768" s="13">
        <v>558779.53</v>
      </c>
      <c r="N768" s="13">
        <v>0</v>
      </c>
      <c r="O768" s="13">
        <v>211484.59000000003</v>
      </c>
      <c r="P768" s="13">
        <v>116374.40000000002</v>
      </c>
      <c r="Q768" s="13">
        <v>-72470.270000000135</v>
      </c>
      <c r="R768" s="13">
        <v>43904.129999999888</v>
      </c>
      <c r="S768" s="13">
        <v>-42803.35</v>
      </c>
      <c r="T768" s="13">
        <v>0</v>
      </c>
      <c r="U768" s="13">
        <v>0</v>
      </c>
      <c r="V768" s="13">
        <v>0</v>
      </c>
      <c r="W768" s="13">
        <v>0</v>
      </c>
      <c r="X768" s="13">
        <v>9060.07</v>
      </c>
      <c r="Y768" s="13">
        <v>6103.71</v>
      </c>
      <c r="Z768" s="13">
        <v>4775.33</v>
      </c>
      <c r="AA768" s="13">
        <v>6396.45</v>
      </c>
      <c r="AB768" s="13">
        <v>17035.150000000001</v>
      </c>
      <c r="AC768" s="13">
        <v>0</v>
      </c>
      <c r="AD768" s="13">
        <v>0</v>
      </c>
      <c r="AE768" s="13">
        <v>0</v>
      </c>
      <c r="AF768" s="13">
        <v>17552.78</v>
      </c>
      <c r="AG768" s="13">
        <v>612083.32000000007</v>
      </c>
      <c r="AH768" s="13">
        <v>0</v>
      </c>
      <c r="AI768" s="13">
        <v>612077.29</v>
      </c>
      <c r="AJ768" s="13">
        <v>400592.7</v>
      </c>
      <c r="AK768" s="13">
        <v>0</v>
      </c>
      <c r="AL768" s="13">
        <v>40508.480000000003</v>
      </c>
      <c r="AM768" s="13">
        <v>1.75995496755484</v>
      </c>
      <c r="AN768" s="13">
        <v>12547.65</v>
      </c>
      <c r="AO768" s="13">
        <v>389.84</v>
      </c>
      <c r="AP768" s="13">
        <v>428393.5</v>
      </c>
      <c r="AQ768" s="13">
        <v>0</v>
      </c>
      <c r="AR768" s="367"/>
      <c r="AS768" s="19">
        <v>44681</v>
      </c>
      <c r="AT768" s="20" t="s">
        <v>3</v>
      </c>
      <c r="AU768" s="40" t="s">
        <v>292</v>
      </c>
      <c r="AV768" s="41">
        <v>2022</v>
      </c>
      <c r="AW768" s="266" t="s">
        <v>289</v>
      </c>
      <c r="AX768" s="380">
        <v>4.43</v>
      </c>
      <c r="AY768" s="380">
        <v>4.49</v>
      </c>
    </row>
    <row r="769" spans="1:51" x14ac:dyDescent="0.25">
      <c r="A769" s="64">
        <v>70</v>
      </c>
      <c r="B769" s="65" t="s">
        <v>100</v>
      </c>
      <c r="C769" s="13">
        <v>277923.03000000003</v>
      </c>
      <c r="D769" s="13">
        <v>51956.4</v>
      </c>
      <c r="E769" s="13">
        <v>18385.509999999998</v>
      </c>
      <c r="F769" s="13">
        <v>0</v>
      </c>
      <c r="G769" s="13">
        <v>141897.53</v>
      </c>
      <c r="H769" s="13">
        <v>89106.45</v>
      </c>
      <c r="I769" s="13">
        <v>175380.62</v>
      </c>
      <c r="J769" s="13">
        <v>1335598.68</v>
      </c>
      <c r="K769" s="13">
        <v>21482.080000000002</v>
      </c>
      <c r="L769" s="13">
        <v>3096.57</v>
      </c>
      <c r="M769" s="13">
        <v>0</v>
      </c>
      <c r="N769" s="13">
        <v>0</v>
      </c>
      <c r="O769" s="13">
        <v>6277.2500000000018</v>
      </c>
      <c r="P769" s="13">
        <v>77791.850000000064</v>
      </c>
      <c r="Q769" s="13">
        <v>0</v>
      </c>
      <c r="R769" s="13">
        <v>77791.850000000064</v>
      </c>
      <c r="S769" s="13">
        <v>11314.6</v>
      </c>
      <c r="T769" s="13">
        <v>14400</v>
      </c>
      <c r="U769" s="13">
        <v>0</v>
      </c>
      <c r="V769" s="13">
        <v>0</v>
      </c>
      <c r="W769" s="13">
        <v>0</v>
      </c>
      <c r="X769" s="13">
        <v>0</v>
      </c>
      <c r="Y769" s="13">
        <v>804.67</v>
      </c>
      <c r="Z769" s="13">
        <v>2162.46</v>
      </c>
      <c r="AA769" s="13">
        <v>0</v>
      </c>
      <c r="AB769" s="13">
        <v>0</v>
      </c>
      <c r="AC769" s="13">
        <v>0</v>
      </c>
      <c r="AD769" s="13">
        <v>0</v>
      </c>
      <c r="AE769" s="13">
        <v>0</v>
      </c>
      <c r="AF769" s="13">
        <v>118.27</v>
      </c>
      <c r="AG769" s="13">
        <v>3096.57</v>
      </c>
      <c r="AH769" s="13">
        <v>18385.509999999998</v>
      </c>
      <c r="AI769" s="13">
        <v>21482.080000000002</v>
      </c>
      <c r="AJ769" s="13">
        <v>15204.83</v>
      </c>
      <c r="AK769" s="13">
        <v>0</v>
      </c>
      <c r="AL769" s="13">
        <v>153898.53999999998</v>
      </c>
      <c r="AM769" s="13">
        <v>8.1640427742564956</v>
      </c>
      <c r="AN769" s="13">
        <v>0</v>
      </c>
      <c r="AO769" s="13">
        <v>0</v>
      </c>
      <c r="AP769" s="13">
        <v>289606.34000000003</v>
      </c>
      <c r="AQ769" s="13">
        <v>69916.960000000006</v>
      </c>
      <c r="AR769" s="367"/>
      <c r="AS769" s="19">
        <v>44681</v>
      </c>
      <c r="AT769" s="20" t="s">
        <v>3</v>
      </c>
      <c r="AU769" s="40" t="s">
        <v>292</v>
      </c>
      <c r="AV769" s="41">
        <v>2022</v>
      </c>
      <c r="AW769" s="266" t="s">
        <v>181</v>
      </c>
      <c r="AX769" s="380">
        <v>4.43</v>
      </c>
      <c r="AY769" s="380">
        <v>4.49</v>
      </c>
    </row>
    <row r="770" spans="1:51" x14ac:dyDescent="0.25">
      <c r="A770" s="64">
        <v>119</v>
      </c>
      <c r="B770" s="65" t="s">
        <v>101</v>
      </c>
      <c r="C770" s="13">
        <v>0</v>
      </c>
      <c r="D770" s="13">
        <v>0</v>
      </c>
      <c r="E770" s="13">
        <v>0.01</v>
      </c>
      <c r="F770" s="13">
        <v>0</v>
      </c>
      <c r="G770" s="13">
        <v>6085.2899999999991</v>
      </c>
      <c r="H770" s="13">
        <v>4.07</v>
      </c>
      <c r="I770" s="13">
        <v>33254.449999999997</v>
      </c>
      <c r="J770" s="13">
        <v>3632.32</v>
      </c>
      <c r="K770" s="13">
        <v>0.02</v>
      </c>
      <c r="L770" s="13">
        <v>0.01</v>
      </c>
      <c r="M770" s="13">
        <v>0</v>
      </c>
      <c r="N770" s="13">
        <v>0</v>
      </c>
      <c r="O770" s="13">
        <v>0</v>
      </c>
      <c r="P770" s="13">
        <v>-6085.2899999999991</v>
      </c>
      <c r="Q770" s="13">
        <v>0</v>
      </c>
      <c r="R770" s="13">
        <v>-6085.2899999999991</v>
      </c>
      <c r="S770" s="13">
        <v>6089.3600000000006</v>
      </c>
      <c r="T770" s="13">
        <v>6358.85</v>
      </c>
      <c r="U770" s="13">
        <v>0</v>
      </c>
      <c r="V770" s="13">
        <v>0</v>
      </c>
      <c r="W770" s="13">
        <v>0</v>
      </c>
      <c r="X770" s="13">
        <v>0</v>
      </c>
      <c r="Y770" s="13">
        <v>124.18</v>
      </c>
      <c r="Z770" s="13">
        <v>144.96</v>
      </c>
      <c r="AA770" s="13">
        <v>0</v>
      </c>
      <c r="AB770" s="13">
        <v>0.35</v>
      </c>
      <c r="AC770" s="13">
        <v>0</v>
      </c>
      <c r="AD770" s="13">
        <v>0</v>
      </c>
      <c r="AE770" s="13">
        <v>0</v>
      </c>
      <c r="AF770" s="13">
        <v>0</v>
      </c>
      <c r="AG770" s="13">
        <v>0.01</v>
      </c>
      <c r="AH770" s="13">
        <v>0.01</v>
      </c>
      <c r="AI770" s="13">
        <v>0</v>
      </c>
      <c r="AJ770" s="13">
        <v>0</v>
      </c>
      <c r="AK770" s="13">
        <v>0</v>
      </c>
      <c r="AL770" s="13">
        <v>33254.43</v>
      </c>
      <c r="AM770" s="13">
        <v>1662722.4999999998</v>
      </c>
      <c r="AN770" s="13">
        <v>0</v>
      </c>
      <c r="AO770" s="13">
        <v>0</v>
      </c>
      <c r="AP770" s="13">
        <v>0</v>
      </c>
      <c r="AQ770" s="13">
        <v>0</v>
      </c>
      <c r="AR770" s="367"/>
      <c r="AS770" s="19">
        <v>44681</v>
      </c>
      <c r="AT770" s="20" t="s">
        <v>3</v>
      </c>
      <c r="AU770" s="40" t="s">
        <v>292</v>
      </c>
      <c r="AV770" s="41">
        <v>2022</v>
      </c>
      <c r="AW770" s="266" t="s">
        <v>189</v>
      </c>
      <c r="AX770" s="380">
        <v>4.43</v>
      </c>
      <c r="AY770" s="380">
        <v>4.49</v>
      </c>
    </row>
    <row r="771" spans="1:51" x14ac:dyDescent="0.25">
      <c r="A771" s="64">
        <v>108</v>
      </c>
      <c r="B771" s="65" t="s">
        <v>102</v>
      </c>
      <c r="C771" s="13">
        <v>327605.92</v>
      </c>
      <c r="D771" s="13">
        <v>75291.489999999991</v>
      </c>
      <c r="E771" s="13">
        <v>9835.91</v>
      </c>
      <c r="F771" s="13">
        <v>32867.69</v>
      </c>
      <c r="G771" s="13">
        <v>188405.11</v>
      </c>
      <c r="H771" s="13">
        <v>1585.74</v>
      </c>
      <c r="I771" s="13">
        <v>2125374.13</v>
      </c>
      <c r="J771" s="13">
        <v>818373.73</v>
      </c>
      <c r="K771" s="13">
        <v>173113.92</v>
      </c>
      <c r="L771" s="13">
        <v>163277.32</v>
      </c>
      <c r="M771" s="13">
        <v>248454.97</v>
      </c>
      <c r="N771" s="13">
        <v>5383.16</v>
      </c>
      <c r="O771" s="13">
        <v>-208187.52999999994</v>
      </c>
      <c r="P771" s="13">
        <v>239229.15999999986</v>
      </c>
      <c r="Q771" s="13">
        <v>-266443.19</v>
      </c>
      <c r="R771" s="13">
        <v>-27214.030000000144</v>
      </c>
      <c r="S771" s="13">
        <v>28799.769999999997</v>
      </c>
      <c r="T771" s="13">
        <v>7383.12</v>
      </c>
      <c r="U771" s="13">
        <v>0</v>
      </c>
      <c r="V771" s="13">
        <v>0</v>
      </c>
      <c r="W771" s="13">
        <v>0</v>
      </c>
      <c r="X771" s="13">
        <v>36018.230000000003</v>
      </c>
      <c r="Y771" s="13">
        <v>3842.06</v>
      </c>
      <c r="Z771" s="13">
        <v>1738.82</v>
      </c>
      <c r="AA771" s="13">
        <v>3596.29</v>
      </c>
      <c r="AB771" s="13">
        <v>623.1</v>
      </c>
      <c r="AC771" s="13">
        <v>0</v>
      </c>
      <c r="AD771" s="13">
        <v>0</v>
      </c>
      <c r="AE771" s="13">
        <v>0</v>
      </c>
      <c r="AF771" s="13">
        <v>4801.3100000000004</v>
      </c>
      <c r="AG771" s="13">
        <v>411732.29</v>
      </c>
      <c r="AH771" s="13">
        <v>15219.07</v>
      </c>
      <c r="AI771" s="13">
        <v>426293.92000000004</v>
      </c>
      <c r="AJ771" s="13">
        <v>634481.44999999995</v>
      </c>
      <c r="AK771" s="13">
        <v>0</v>
      </c>
      <c r="AL771" s="13">
        <v>1952260.21</v>
      </c>
      <c r="AM771" s="13">
        <v>12.277315018919332</v>
      </c>
      <c r="AN771" s="13">
        <v>30698.959999999999</v>
      </c>
      <c r="AO771" s="13">
        <v>2168.73</v>
      </c>
      <c r="AP771" s="13">
        <v>289460.83999999997</v>
      </c>
      <c r="AQ771" s="13">
        <v>-171041.12</v>
      </c>
      <c r="AR771" s="367"/>
      <c r="AS771" s="19">
        <v>44681</v>
      </c>
      <c r="AT771" s="20" t="s">
        <v>3</v>
      </c>
      <c r="AU771" s="40" t="s">
        <v>292</v>
      </c>
      <c r="AV771" s="41">
        <v>2022</v>
      </c>
      <c r="AW771" s="266" t="s">
        <v>183</v>
      </c>
      <c r="AX771" s="380">
        <v>4.43</v>
      </c>
      <c r="AY771" s="380">
        <v>4.49</v>
      </c>
    </row>
    <row r="772" spans="1:51" x14ac:dyDescent="0.25">
      <c r="A772" s="64">
        <v>93</v>
      </c>
      <c r="B772" s="65" t="s">
        <v>103</v>
      </c>
      <c r="C772" s="13">
        <v>2078138.79</v>
      </c>
      <c r="D772" s="13">
        <v>1199.99</v>
      </c>
      <c r="E772" s="13">
        <v>128.75</v>
      </c>
      <c r="F772" s="13">
        <v>618256.09</v>
      </c>
      <c r="G772" s="13">
        <v>1351911.09</v>
      </c>
      <c r="H772" s="13">
        <v>46203.99</v>
      </c>
      <c r="I772" s="13">
        <v>9535535.8599999994</v>
      </c>
      <c r="J772" s="13">
        <v>4956902.26</v>
      </c>
      <c r="K772" s="13">
        <v>1625354.88</v>
      </c>
      <c r="L772" s="13">
        <v>1625226.13</v>
      </c>
      <c r="M772" s="13">
        <v>81261.31</v>
      </c>
      <c r="N772" s="13">
        <v>0</v>
      </c>
      <c r="O772" s="13">
        <v>646962.94999999995</v>
      </c>
      <c r="P772" s="13">
        <v>-540191.33000000031</v>
      </c>
      <c r="Q772" s="13">
        <v>-105473.38000000002</v>
      </c>
      <c r="R772" s="13">
        <v>-645664.71000000031</v>
      </c>
      <c r="S772" s="13">
        <v>691868.74</v>
      </c>
      <c r="T772" s="13">
        <v>1.1399999999999999</v>
      </c>
      <c r="U772" s="13">
        <v>0</v>
      </c>
      <c r="V772" s="13">
        <v>0</v>
      </c>
      <c r="W772" s="13">
        <v>0</v>
      </c>
      <c r="X772" s="13">
        <v>931655.62</v>
      </c>
      <c r="Y772" s="13">
        <v>26626.78</v>
      </c>
      <c r="Z772" s="13">
        <v>58882.559999999998</v>
      </c>
      <c r="AA772" s="13">
        <v>62137.77</v>
      </c>
      <c r="AB772" s="13">
        <v>4452.3900000000003</v>
      </c>
      <c r="AC772" s="13">
        <v>0</v>
      </c>
      <c r="AD772" s="13">
        <v>0</v>
      </c>
      <c r="AE772" s="13">
        <v>0</v>
      </c>
      <c r="AF772" s="13">
        <v>87688.52</v>
      </c>
      <c r="AG772" s="13">
        <v>1706487.44</v>
      </c>
      <c r="AH772" s="13">
        <v>128.75</v>
      </c>
      <c r="AI772" s="13">
        <v>1705919.25</v>
      </c>
      <c r="AJ772" s="13">
        <v>1058956.3</v>
      </c>
      <c r="AK772" s="13">
        <v>0</v>
      </c>
      <c r="AL772" s="13">
        <v>7910180.9799999995</v>
      </c>
      <c r="AM772" s="13">
        <v>5.8667408436980848</v>
      </c>
      <c r="AN772" s="13">
        <v>310699.25</v>
      </c>
      <c r="AO772" s="13">
        <v>307556.84000000003</v>
      </c>
      <c r="AP772" s="13">
        <v>1430686.5999999996</v>
      </c>
      <c r="AQ772" s="13">
        <v>710.75</v>
      </c>
      <c r="AR772" s="367"/>
      <c r="AS772" s="19">
        <v>44681</v>
      </c>
      <c r="AT772" s="20" t="s">
        <v>3</v>
      </c>
      <c r="AU772" s="40" t="s">
        <v>292</v>
      </c>
      <c r="AV772" s="41">
        <v>2022</v>
      </c>
      <c r="AW772" s="266" t="s">
        <v>175</v>
      </c>
      <c r="AX772" s="380">
        <v>4.43</v>
      </c>
      <c r="AY772" s="380">
        <v>4.49</v>
      </c>
    </row>
    <row r="773" spans="1:51" x14ac:dyDescent="0.25">
      <c r="A773" s="64">
        <v>32</v>
      </c>
      <c r="B773" s="65" t="s">
        <v>104</v>
      </c>
      <c r="C773" s="13">
        <v>24579.72</v>
      </c>
      <c r="D773" s="13">
        <v>0</v>
      </c>
      <c r="E773" s="13">
        <v>0.01</v>
      </c>
      <c r="F773" s="13">
        <v>0</v>
      </c>
      <c r="G773" s="13">
        <v>890379.28</v>
      </c>
      <c r="H773" s="13">
        <v>85974.14</v>
      </c>
      <c r="I773" s="13">
        <v>3199367.68</v>
      </c>
      <c r="J773" s="13">
        <v>16891.330000000002</v>
      </c>
      <c r="K773" s="13">
        <v>39201.370000000003</v>
      </c>
      <c r="L773" s="13">
        <v>39201.360000000001</v>
      </c>
      <c r="M773" s="13">
        <v>0</v>
      </c>
      <c r="N773" s="13">
        <v>0</v>
      </c>
      <c r="O773" s="13">
        <v>10904.830000000002</v>
      </c>
      <c r="P773" s="13">
        <v>-876704.39</v>
      </c>
      <c r="Q773" s="13">
        <v>0</v>
      </c>
      <c r="R773" s="13">
        <v>-876704.39</v>
      </c>
      <c r="S773" s="13">
        <v>962678.52999999991</v>
      </c>
      <c r="T773" s="13">
        <v>0</v>
      </c>
      <c r="U773" s="13">
        <v>0</v>
      </c>
      <c r="V773" s="13">
        <v>0</v>
      </c>
      <c r="W773" s="13">
        <v>976984</v>
      </c>
      <c r="X773" s="13">
        <v>2469.46</v>
      </c>
      <c r="Y773" s="13">
        <v>7180.48</v>
      </c>
      <c r="Z773" s="13">
        <v>2095.04</v>
      </c>
      <c r="AA773" s="13">
        <v>0</v>
      </c>
      <c r="AB773" s="13">
        <v>6693.86</v>
      </c>
      <c r="AC773" s="13">
        <v>0</v>
      </c>
      <c r="AD773" s="13">
        <v>0</v>
      </c>
      <c r="AE773" s="13">
        <v>0</v>
      </c>
      <c r="AF773" s="13">
        <v>805.55</v>
      </c>
      <c r="AG773" s="13">
        <v>39201.360000000001</v>
      </c>
      <c r="AH773" s="13">
        <v>0.01</v>
      </c>
      <c r="AI773" s="13">
        <v>39201.360000000001</v>
      </c>
      <c r="AJ773" s="13">
        <v>28296.53</v>
      </c>
      <c r="AK773" s="13">
        <v>0</v>
      </c>
      <c r="AL773" s="13">
        <v>3160166.31</v>
      </c>
      <c r="AM773" s="13">
        <v>81.613670134487649</v>
      </c>
      <c r="AN773" s="13">
        <v>0</v>
      </c>
      <c r="AO773" s="13">
        <v>0</v>
      </c>
      <c r="AP773" s="13">
        <v>13674.89</v>
      </c>
      <c r="AQ773" s="13">
        <v>0</v>
      </c>
      <c r="AR773" s="367"/>
      <c r="AS773" s="19">
        <v>44712</v>
      </c>
      <c r="AT773" s="20" t="s">
        <v>4</v>
      </c>
      <c r="AU773" s="40" t="s">
        <v>292</v>
      </c>
      <c r="AV773" s="41">
        <v>2022</v>
      </c>
      <c r="AW773" s="266" t="s">
        <v>287</v>
      </c>
      <c r="AX773" s="380">
        <v>4.75</v>
      </c>
      <c r="AY773" s="380">
        <v>5.07</v>
      </c>
    </row>
    <row r="774" spans="1:51" x14ac:dyDescent="0.25">
      <c r="A774" s="64">
        <v>107</v>
      </c>
      <c r="B774" s="65" t="s">
        <v>60</v>
      </c>
      <c r="C774" s="13">
        <v>19766135.150000006</v>
      </c>
      <c r="D774" s="13">
        <v>1602276.98</v>
      </c>
      <c r="E774" s="13">
        <v>782290.57</v>
      </c>
      <c r="F774" s="13">
        <v>1399755.7</v>
      </c>
      <c r="G774" s="13">
        <v>1457879.95</v>
      </c>
      <c r="H774" s="13">
        <v>13225.06</v>
      </c>
      <c r="I774" s="13">
        <v>15706100.619999999</v>
      </c>
      <c r="J774" s="13">
        <v>806243.99</v>
      </c>
      <c r="K774" s="13">
        <v>4084799.58</v>
      </c>
      <c r="L774" s="13">
        <v>3302509.0100000002</v>
      </c>
      <c r="M774" s="13">
        <v>12289559.470000001</v>
      </c>
      <c r="N774" s="13">
        <v>533646.84</v>
      </c>
      <c r="O774" s="13">
        <v>9919204</v>
      </c>
      <c r="P774" s="13">
        <v>5387018.5200000079</v>
      </c>
      <c r="Q774" s="13">
        <v>-4622135.24</v>
      </c>
      <c r="R774" s="13">
        <v>764883.28000000771</v>
      </c>
      <c r="S774" s="13">
        <v>-751658.22</v>
      </c>
      <c r="T774" s="13">
        <v>28257.98</v>
      </c>
      <c r="U774" s="13">
        <v>0</v>
      </c>
      <c r="V774" s="13">
        <v>0</v>
      </c>
      <c r="W774" s="13">
        <v>0</v>
      </c>
      <c r="X774" s="13">
        <v>160036.44</v>
      </c>
      <c r="Y774" s="13">
        <v>29752.63</v>
      </c>
      <c r="Z774" s="13">
        <v>431113.16</v>
      </c>
      <c r="AA774" s="13">
        <v>0</v>
      </c>
      <c r="AB774" s="13">
        <v>6256.75</v>
      </c>
      <c r="AC774" s="13">
        <v>0</v>
      </c>
      <c r="AD774" s="13">
        <v>0</v>
      </c>
      <c r="AE774" s="13">
        <v>0</v>
      </c>
      <c r="AF774" s="13">
        <v>472830.1</v>
      </c>
      <c r="AG774" s="13">
        <v>15592068.479999999</v>
      </c>
      <c r="AH774" s="13">
        <v>1315937.4099999999</v>
      </c>
      <c r="AI774" s="13">
        <v>16901435.550000001</v>
      </c>
      <c r="AJ774" s="13">
        <v>6982231.5499999998</v>
      </c>
      <c r="AK774" s="13">
        <v>0</v>
      </c>
      <c r="AL774" s="13">
        <v>11621301.039999999</v>
      </c>
      <c r="AM774" s="13">
        <v>3.8450113187683002</v>
      </c>
      <c r="AN774" s="13">
        <v>968337.15999999992</v>
      </c>
      <c r="AO774" s="13">
        <v>431418.54</v>
      </c>
      <c r="AP774" s="13">
        <v>9580700.2800000031</v>
      </c>
      <c r="AQ774" s="13">
        <v>1336046.1100000001</v>
      </c>
      <c r="AR774" s="367"/>
      <c r="AS774" s="19">
        <v>44712</v>
      </c>
      <c r="AT774" s="20" t="s">
        <v>4</v>
      </c>
      <c r="AU774" s="40" t="s">
        <v>292</v>
      </c>
      <c r="AV774" s="41">
        <v>2022</v>
      </c>
      <c r="AW774" s="266" t="s">
        <v>160</v>
      </c>
      <c r="AX774" s="380">
        <v>4.75</v>
      </c>
      <c r="AY774" s="380">
        <v>5.07</v>
      </c>
    </row>
    <row r="775" spans="1:51" x14ac:dyDescent="0.25">
      <c r="A775" s="64">
        <v>66</v>
      </c>
      <c r="B775" s="65" t="s">
        <v>61</v>
      </c>
      <c r="C775" s="13">
        <v>2274155.65</v>
      </c>
      <c r="D775" s="13">
        <v>128178.82</v>
      </c>
      <c r="E775" s="13">
        <v>535.20000000000005</v>
      </c>
      <c r="F775" s="13">
        <v>43306.659999999996</v>
      </c>
      <c r="G775" s="13">
        <v>1974473.8900000001</v>
      </c>
      <c r="H775" s="13">
        <v>-3513578.05</v>
      </c>
      <c r="I775" s="13">
        <v>18275867.129999999</v>
      </c>
      <c r="J775" s="13">
        <v>25093713.23</v>
      </c>
      <c r="K775" s="13">
        <v>573.20000000000005</v>
      </c>
      <c r="L775" s="13">
        <v>38</v>
      </c>
      <c r="M775" s="13">
        <v>762138.27</v>
      </c>
      <c r="N775" s="13">
        <v>22948.44</v>
      </c>
      <c r="O775" s="13">
        <v>34616.760000000009</v>
      </c>
      <c r="P775" s="13">
        <v>93579.520000000019</v>
      </c>
      <c r="Q775" s="13">
        <v>-1715633.7200000002</v>
      </c>
      <c r="R775" s="13">
        <v>-1622054.2000000002</v>
      </c>
      <c r="S775" s="13">
        <v>-1891523.8499999996</v>
      </c>
      <c r="T775" s="13">
        <v>10806.08</v>
      </c>
      <c r="U775" s="13">
        <v>0</v>
      </c>
      <c r="V775" s="13">
        <v>0</v>
      </c>
      <c r="W775" s="13">
        <v>0</v>
      </c>
      <c r="X775" s="13">
        <v>8030033.6799999997</v>
      </c>
      <c r="Y775" s="13">
        <v>38584.49</v>
      </c>
      <c r="Z775" s="13">
        <v>1838199.77</v>
      </c>
      <c r="AA775" s="13">
        <v>50489.760000000002</v>
      </c>
      <c r="AB775" s="13">
        <v>4602.59</v>
      </c>
      <c r="AC775" s="13">
        <v>0</v>
      </c>
      <c r="AD775" s="13">
        <v>0</v>
      </c>
      <c r="AE775" s="13">
        <v>0</v>
      </c>
      <c r="AF775" s="13">
        <v>8000487</v>
      </c>
      <c r="AG775" s="13">
        <v>762176.27</v>
      </c>
      <c r="AH775" s="13">
        <v>23902.32</v>
      </c>
      <c r="AI775" s="13">
        <v>786040.59</v>
      </c>
      <c r="AJ775" s="13">
        <v>751423.83</v>
      </c>
      <c r="AK775" s="13">
        <v>0</v>
      </c>
      <c r="AL775" s="13">
        <v>18275293.93</v>
      </c>
      <c r="AM775" s="13">
        <v>31883.927302861128</v>
      </c>
      <c r="AN775" s="13">
        <v>43306.659999999996</v>
      </c>
      <c r="AO775" s="13">
        <v>0</v>
      </c>
      <c r="AP775" s="13">
        <v>2250985.8600000003</v>
      </c>
      <c r="AQ775" s="13">
        <v>139625.79</v>
      </c>
      <c r="AR775" s="367"/>
      <c r="AS775" s="19">
        <v>44712</v>
      </c>
      <c r="AT775" s="20" t="s">
        <v>4</v>
      </c>
      <c r="AU775" s="40" t="s">
        <v>293</v>
      </c>
      <c r="AV775" s="41">
        <v>2022</v>
      </c>
      <c r="AW775" s="266" t="s">
        <v>178</v>
      </c>
      <c r="AX775" s="380">
        <v>4.75</v>
      </c>
      <c r="AY775" s="380">
        <v>5.07</v>
      </c>
    </row>
    <row r="776" spans="1:51" x14ac:dyDescent="0.25">
      <c r="A776" s="64">
        <v>44</v>
      </c>
      <c r="B776" s="65" t="s">
        <v>62</v>
      </c>
      <c r="C776" s="13">
        <v>4026597.1399999997</v>
      </c>
      <c r="D776" s="13">
        <v>1409951.29</v>
      </c>
      <c r="E776" s="13">
        <v>2210985.9700000002</v>
      </c>
      <c r="F776" s="13">
        <v>768552.26</v>
      </c>
      <c r="G776" s="13">
        <v>1654705.77</v>
      </c>
      <c r="H776" s="13">
        <v>20675.740000000002</v>
      </c>
      <c r="I776" s="13">
        <v>23614353.039999999</v>
      </c>
      <c r="J776" s="13">
        <v>2843628.3</v>
      </c>
      <c r="K776" s="13">
        <v>4735259.7</v>
      </c>
      <c r="L776" s="13">
        <v>2522737.67</v>
      </c>
      <c r="M776" s="13">
        <v>13174.01</v>
      </c>
      <c r="N776" s="13">
        <v>0</v>
      </c>
      <c r="O776" s="13">
        <v>1016964.4199999997</v>
      </c>
      <c r="P776" s="13">
        <v>-823576.60000000102</v>
      </c>
      <c r="Q776" s="13">
        <v>-16486.580000000002</v>
      </c>
      <c r="R776" s="13">
        <v>-840063.18000000098</v>
      </c>
      <c r="S776" s="13">
        <v>860738.91999999993</v>
      </c>
      <c r="T776" s="13">
        <v>36159.89</v>
      </c>
      <c r="U776" s="13">
        <v>0</v>
      </c>
      <c r="V776" s="13">
        <v>0</v>
      </c>
      <c r="W776" s="13">
        <v>0</v>
      </c>
      <c r="X776" s="13">
        <v>1109405.27</v>
      </c>
      <c r="Y776" s="13">
        <v>30696.13</v>
      </c>
      <c r="Z776" s="13">
        <v>31223.49</v>
      </c>
      <c r="AA776" s="13">
        <v>137411.76</v>
      </c>
      <c r="AB776" s="13">
        <v>83362.34</v>
      </c>
      <c r="AC776" s="13">
        <v>0</v>
      </c>
      <c r="AD776" s="13">
        <v>0</v>
      </c>
      <c r="AE776" s="13">
        <v>0</v>
      </c>
      <c r="AF776" s="13">
        <v>2132.52</v>
      </c>
      <c r="AG776" s="13">
        <v>2535911.6800000002</v>
      </c>
      <c r="AH776" s="13">
        <v>2210985.9700000002</v>
      </c>
      <c r="AI776" s="13">
        <v>4735137.63</v>
      </c>
      <c r="AJ776" s="13">
        <v>3718212.7699999996</v>
      </c>
      <c r="AK776" s="13">
        <v>39.56</v>
      </c>
      <c r="AL776" s="13">
        <v>18879093.34</v>
      </c>
      <c r="AM776" s="13">
        <v>4.9869182549797637</v>
      </c>
      <c r="AN776" s="13">
        <v>521158.9</v>
      </c>
      <c r="AO776" s="13">
        <v>247393.36000000002</v>
      </c>
      <c r="AP776" s="13">
        <v>3885070.1</v>
      </c>
      <c r="AQ776" s="13">
        <v>2285388.669999999</v>
      </c>
      <c r="AR776" s="367"/>
      <c r="AS776" s="19">
        <v>44712</v>
      </c>
      <c r="AT776" s="20" t="s">
        <v>4</v>
      </c>
      <c r="AU776" s="40" t="s">
        <v>292</v>
      </c>
      <c r="AV776" s="41">
        <v>2022</v>
      </c>
      <c r="AW776" s="266" t="s">
        <v>167</v>
      </c>
      <c r="AX776" s="380">
        <v>4.75</v>
      </c>
      <c r="AY776" s="380">
        <v>5.07</v>
      </c>
    </row>
    <row r="777" spans="1:51" ht="30" x14ac:dyDescent="0.25">
      <c r="A777" s="64">
        <v>113</v>
      </c>
      <c r="B777" s="65" t="s">
        <v>63</v>
      </c>
      <c r="C777" s="13">
        <v>813852.08</v>
      </c>
      <c r="D777" s="13">
        <v>71793.16</v>
      </c>
      <c r="E777" s="13">
        <v>88.11</v>
      </c>
      <c r="F777" s="13">
        <v>42370.77</v>
      </c>
      <c r="G777" s="13">
        <v>424720.21</v>
      </c>
      <c r="H777" s="13">
        <v>711754.91</v>
      </c>
      <c r="I777" s="13">
        <v>27234217.170000002</v>
      </c>
      <c r="J777" s="13">
        <v>3482952.01</v>
      </c>
      <c r="K777" s="13">
        <v>140585.21</v>
      </c>
      <c r="L777" s="13">
        <v>140497.09999999998</v>
      </c>
      <c r="M777" s="13">
        <v>307726.64</v>
      </c>
      <c r="N777" s="13">
        <v>2924.32</v>
      </c>
      <c r="O777" s="13">
        <v>56679.649999999965</v>
      </c>
      <c r="P777" s="13">
        <v>218288.29000000039</v>
      </c>
      <c r="Q777" s="13">
        <v>-71375.109999999986</v>
      </c>
      <c r="R777" s="13">
        <v>146913.1800000004</v>
      </c>
      <c r="S777" s="13">
        <v>564841.29</v>
      </c>
      <c r="T777" s="13">
        <v>695.32</v>
      </c>
      <c r="U777" s="13">
        <v>0</v>
      </c>
      <c r="V777" s="13">
        <v>0</v>
      </c>
      <c r="W777" s="13">
        <v>0</v>
      </c>
      <c r="X777" s="13">
        <v>663884.67000000004</v>
      </c>
      <c r="Y777" s="13">
        <v>8658.93</v>
      </c>
      <c r="Z777" s="13">
        <v>11318.62</v>
      </c>
      <c r="AA777" s="13">
        <v>1324.74</v>
      </c>
      <c r="AB777" s="13">
        <v>2457.9</v>
      </c>
      <c r="AC777" s="13">
        <v>0</v>
      </c>
      <c r="AD777" s="13">
        <v>0</v>
      </c>
      <c r="AE777" s="13">
        <v>0</v>
      </c>
      <c r="AF777" s="13">
        <v>75978.509999999995</v>
      </c>
      <c r="AG777" s="13">
        <v>448223.74</v>
      </c>
      <c r="AH777" s="13">
        <v>3012.4300000000003</v>
      </c>
      <c r="AI777" s="13">
        <v>447070.89999999997</v>
      </c>
      <c r="AJ777" s="13">
        <v>390391.25</v>
      </c>
      <c r="AK777" s="13">
        <v>0</v>
      </c>
      <c r="AL777" s="13">
        <v>27093631.960000001</v>
      </c>
      <c r="AM777" s="13">
        <v>193.72035771045904</v>
      </c>
      <c r="AN777" s="13">
        <v>38203.94</v>
      </c>
      <c r="AO777" s="13">
        <v>4166.83</v>
      </c>
      <c r="AP777" s="13">
        <v>745352.23</v>
      </c>
      <c r="AQ777" s="13">
        <v>59972.959999999999</v>
      </c>
      <c r="AR777" s="367"/>
      <c r="AS777" s="19">
        <v>44712</v>
      </c>
      <c r="AT777" s="20" t="s">
        <v>4</v>
      </c>
      <c r="AU777" s="40" t="s">
        <v>292</v>
      </c>
      <c r="AV777" s="41">
        <v>2022</v>
      </c>
      <c r="AW777" s="266" t="s">
        <v>171</v>
      </c>
      <c r="AX777" s="380">
        <v>4.75</v>
      </c>
      <c r="AY777" s="380">
        <v>5.07</v>
      </c>
    </row>
    <row r="778" spans="1:51" x14ac:dyDescent="0.25">
      <c r="A778" s="64">
        <v>98</v>
      </c>
      <c r="B778" s="65" t="s">
        <v>64</v>
      </c>
      <c r="C778" s="13">
        <v>16214538.23</v>
      </c>
      <c r="D778" s="13">
        <v>8358631.8600000003</v>
      </c>
      <c r="E778" s="13">
        <v>3621279.23</v>
      </c>
      <c r="F778" s="13">
        <v>3302920.43</v>
      </c>
      <c r="G778" s="13">
        <v>5789448.8399999999</v>
      </c>
      <c r="H778" s="13">
        <v>35876.720000000001</v>
      </c>
      <c r="I778" s="13">
        <v>8343834.2199999997</v>
      </c>
      <c r="J778" s="13">
        <v>1495559.04</v>
      </c>
      <c r="K778" s="13">
        <v>7408283.3799999999</v>
      </c>
      <c r="L778" s="13">
        <v>3787004.15</v>
      </c>
      <c r="M778" s="13">
        <v>8529331.4000000004</v>
      </c>
      <c r="N778" s="13">
        <v>16915215.48</v>
      </c>
      <c r="O778" s="13">
        <v>3971068.3499999996</v>
      </c>
      <c r="P778" s="13">
        <v>-5207531.25</v>
      </c>
      <c r="Q778" s="13">
        <v>4818536.5200000023</v>
      </c>
      <c r="R778" s="13">
        <v>-388994.72999999765</v>
      </c>
      <c r="S778" s="13">
        <v>424871.43999999994</v>
      </c>
      <c r="T778" s="13">
        <v>16103.18</v>
      </c>
      <c r="U778" s="13">
        <v>5441.79</v>
      </c>
      <c r="V778" s="13">
        <v>0</v>
      </c>
      <c r="W778" s="13">
        <v>0</v>
      </c>
      <c r="X778" s="13">
        <v>1783779.03</v>
      </c>
      <c r="Y778" s="13">
        <v>100069.9</v>
      </c>
      <c r="Z778" s="13">
        <v>278693.18</v>
      </c>
      <c r="AA778" s="13">
        <v>193279.56</v>
      </c>
      <c r="AB778" s="13">
        <v>28888.78</v>
      </c>
      <c r="AC778" s="13">
        <v>0</v>
      </c>
      <c r="AD778" s="13">
        <v>0</v>
      </c>
      <c r="AE778" s="13">
        <v>0</v>
      </c>
      <c r="AF778" s="13">
        <v>779521.14</v>
      </c>
      <c r="AG778" s="13">
        <v>12316335.550000001</v>
      </c>
      <c r="AH778" s="13">
        <v>20536494.710000001</v>
      </c>
      <c r="AI778" s="13">
        <v>32845975.100000001</v>
      </c>
      <c r="AJ778" s="13">
        <v>28874906.75</v>
      </c>
      <c r="AK778" s="13">
        <v>0</v>
      </c>
      <c r="AL778" s="13">
        <v>935550.83999999985</v>
      </c>
      <c r="AM778" s="13">
        <v>1.1262844294706231</v>
      </c>
      <c r="AN778" s="13">
        <v>1768790.69</v>
      </c>
      <c r="AO778" s="13">
        <v>1534129.74</v>
      </c>
      <c r="AP778" s="13">
        <v>16492745.960000001</v>
      </c>
      <c r="AQ778" s="13">
        <v>12607907.939999999</v>
      </c>
      <c r="AR778" s="367"/>
      <c r="AS778" s="19">
        <v>44712</v>
      </c>
      <c r="AT778" s="20" t="s">
        <v>4</v>
      </c>
      <c r="AU778" s="40" t="s">
        <v>292</v>
      </c>
      <c r="AV778" s="41">
        <v>2022</v>
      </c>
      <c r="AW778" s="266" t="s">
        <v>165</v>
      </c>
      <c r="AX778" s="380">
        <v>4.75</v>
      </c>
      <c r="AY778" s="380">
        <v>5.07</v>
      </c>
    </row>
    <row r="779" spans="1:51" x14ac:dyDescent="0.25">
      <c r="A779" s="64">
        <v>1</v>
      </c>
      <c r="B779" s="65" t="s">
        <v>65</v>
      </c>
      <c r="C779" s="13">
        <v>1972320.6799999997</v>
      </c>
      <c r="D779" s="13">
        <v>79500.06</v>
      </c>
      <c r="E779" s="13">
        <v>20930.2</v>
      </c>
      <c r="F779" s="13">
        <v>312687.69</v>
      </c>
      <c r="G779" s="13">
        <v>639475.26</v>
      </c>
      <c r="H779" s="13">
        <v>19733.7</v>
      </c>
      <c r="I779" s="13">
        <v>9411544.1300000008</v>
      </c>
      <c r="J779" s="13">
        <v>223440.54</v>
      </c>
      <c r="K779" s="13">
        <v>309375.02</v>
      </c>
      <c r="L779" s="13">
        <v>288444.81999999995</v>
      </c>
      <c r="M779" s="13">
        <v>1432287.93</v>
      </c>
      <c r="N779" s="13">
        <v>2756.53</v>
      </c>
      <c r="O779" s="13">
        <v>245196.26</v>
      </c>
      <c r="P779" s="13">
        <v>695461.40999999933</v>
      </c>
      <c r="Q779" s="13">
        <v>-704916.69</v>
      </c>
      <c r="R779" s="13">
        <v>-9455.28000000061</v>
      </c>
      <c r="S779" s="13">
        <v>29189.14</v>
      </c>
      <c r="T779" s="13">
        <v>11090.78</v>
      </c>
      <c r="U779" s="13">
        <v>0</v>
      </c>
      <c r="V779" s="13">
        <v>0</v>
      </c>
      <c r="W779" s="13">
        <v>0</v>
      </c>
      <c r="X779" s="13">
        <v>56243.7</v>
      </c>
      <c r="Y779" s="13">
        <v>12764.8</v>
      </c>
      <c r="Z779" s="13">
        <v>15330.94</v>
      </c>
      <c r="AA779" s="13">
        <v>8730.52</v>
      </c>
      <c r="AB779" s="13">
        <v>1228.46</v>
      </c>
      <c r="AC779" s="13">
        <v>0</v>
      </c>
      <c r="AD779" s="13">
        <v>0</v>
      </c>
      <c r="AE779" s="13">
        <v>0</v>
      </c>
      <c r="AF779" s="13">
        <v>90.62</v>
      </c>
      <c r="AG779" s="13">
        <v>1720732.75</v>
      </c>
      <c r="AH779" s="13">
        <v>23686.73</v>
      </c>
      <c r="AI779" s="13">
        <v>1739893.41</v>
      </c>
      <c r="AJ779" s="13">
        <v>1494697.15</v>
      </c>
      <c r="AK779" s="13">
        <v>0</v>
      </c>
      <c r="AL779" s="13">
        <v>9102169.1100000013</v>
      </c>
      <c r="AM779" s="13">
        <v>30.421150776814496</v>
      </c>
      <c r="AN779" s="13">
        <v>158011.81</v>
      </c>
      <c r="AO779" s="13">
        <v>154675.88</v>
      </c>
      <c r="AP779" s="13">
        <v>1750810.9099999997</v>
      </c>
      <c r="AQ779" s="13">
        <v>103186.55</v>
      </c>
      <c r="AR779" s="367"/>
      <c r="AS779" s="19">
        <v>44712</v>
      </c>
      <c r="AT779" s="20" t="s">
        <v>4</v>
      </c>
      <c r="AU779" s="40" t="s">
        <v>292</v>
      </c>
      <c r="AV779" s="41">
        <v>2022</v>
      </c>
      <c r="AW779" s="266" t="s">
        <v>177</v>
      </c>
      <c r="AX779" s="380">
        <v>4.75</v>
      </c>
      <c r="AY779" s="380">
        <v>5.07</v>
      </c>
    </row>
    <row r="780" spans="1:51" x14ac:dyDescent="0.25">
      <c r="A780" s="64">
        <v>109</v>
      </c>
      <c r="B780" s="65" t="s">
        <v>66</v>
      </c>
      <c r="C780" s="13">
        <v>26545190.350000001</v>
      </c>
      <c r="D780" s="13">
        <v>15082437.98</v>
      </c>
      <c r="E780" s="13">
        <v>4459355.46</v>
      </c>
      <c r="F780" s="13">
        <v>2300801.04</v>
      </c>
      <c r="G780" s="13">
        <v>5692254.1600000001</v>
      </c>
      <c r="H780" s="13">
        <v>1235752.31</v>
      </c>
      <c r="I780" s="13">
        <v>124132712.72</v>
      </c>
      <c r="J780" s="13">
        <v>7291156.4199999999</v>
      </c>
      <c r="K780" s="13">
        <v>15788417.02</v>
      </c>
      <c r="L780" s="13">
        <v>8929937.7599999998</v>
      </c>
      <c r="M780" s="13">
        <v>2260781</v>
      </c>
      <c r="N780" s="13">
        <v>3252464</v>
      </c>
      <c r="O780" s="13">
        <v>-285130.38999999687</v>
      </c>
      <c r="P780" s="13">
        <v>3754827.560000007</v>
      </c>
      <c r="Q780" s="13">
        <v>-1969201.3900000001</v>
      </c>
      <c r="R780" s="13">
        <v>1785626.1700000069</v>
      </c>
      <c r="S780" s="13">
        <v>-549873.85999999987</v>
      </c>
      <c r="T780" s="13">
        <v>192577.17</v>
      </c>
      <c r="U780" s="13">
        <v>0</v>
      </c>
      <c r="V780" s="13">
        <v>0</v>
      </c>
      <c r="W780" s="13">
        <v>9599.4500000000007</v>
      </c>
      <c r="X780" s="13">
        <v>1481792.07</v>
      </c>
      <c r="Y780" s="13">
        <v>108239.94</v>
      </c>
      <c r="Z780" s="13">
        <v>127171.33</v>
      </c>
      <c r="AA780" s="13">
        <v>1204299.8799999999</v>
      </c>
      <c r="AB780" s="13">
        <v>8826.61</v>
      </c>
      <c r="AC780" s="13">
        <v>0</v>
      </c>
      <c r="AD780" s="13">
        <v>0</v>
      </c>
      <c r="AE780" s="13">
        <v>0</v>
      </c>
      <c r="AF780" s="13">
        <v>785304.79</v>
      </c>
      <c r="AG780" s="13">
        <v>11190718.76</v>
      </c>
      <c r="AH780" s="13">
        <v>7711819.46</v>
      </c>
      <c r="AI780" s="13">
        <v>18816363.740000002</v>
      </c>
      <c r="AJ780" s="13">
        <v>19101494.129999999</v>
      </c>
      <c r="AK780" s="13">
        <v>0</v>
      </c>
      <c r="AL780" s="13">
        <v>108344295.7</v>
      </c>
      <c r="AM780" s="13">
        <v>7.8622646312644715</v>
      </c>
      <c r="AN780" s="13">
        <v>1390340.04</v>
      </c>
      <c r="AO780" s="13">
        <v>910461</v>
      </c>
      <c r="AP780" s="13">
        <v>27807743.880000003</v>
      </c>
      <c r="AQ780" s="13">
        <v>16059861.120000001</v>
      </c>
      <c r="AR780" s="367"/>
      <c r="AS780" s="19">
        <v>44712</v>
      </c>
      <c r="AT780" s="20" t="s">
        <v>4</v>
      </c>
      <c r="AU780" s="40" t="s">
        <v>292</v>
      </c>
      <c r="AV780" s="41">
        <v>2022</v>
      </c>
      <c r="AW780" s="266" t="s">
        <v>157</v>
      </c>
      <c r="AX780" s="380">
        <v>4.75</v>
      </c>
      <c r="AY780" s="380">
        <v>5.07</v>
      </c>
    </row>
    <row r="781" spans="1:51" x14ac:dyDescent="0.25">
      <c r="A781" s="64">
        <v>25</v>
      </c>
      <c r="B781" s="65" t="s">
        <v>67</v>
      </c>
      <c r="C781" s="13">
        <v>3796833.02</v>
      </c>
      <c r="D781" s="13">
        <v>1105295</v>
      </c>
      <c r="E781" s="13">
        <v>891509</v>
      </c>
      <c r="F781" s="13">
        <v>0</v>
      </c>
      <c r="G781" s="13">
        <v>1505061.1</v>
      </c>
      <c r="H781" s="13">
        <v>839552.42</v>
      </c>
      <c r="I781" s="13">
        <v>2176925.34</v>
      </c>
      <c r="J781" s="13">
        <v>60111066.990000002</v>
      </c>
      <c r="K781" s="13">
        <v>2144400.17</v>
      </c>
      <c r="L781" s="13">
        <v>1252891.17</v>
      </c>
      <c r="M781" s="13">
        <v>0</v>
      </c>
      <c r="N781" s="13">
        <v>0</v>
      </c>
      <c r="O781" s="13">
        <v>702059.40000000014</v>
      </c>
      <c r="P781" s="13">
        <v>484417.52</v>
      </c>
      <c r="Q781" s="13">
        <v>-2139.29</v>
      </c>
      <c r="R781" s="13">
        <v>482278.23000000004</v>
      </c>
      <c r="S781" s="13">
        <v>357274.18999999994</v>
      </c>
      <c r="T781" s="13">
        <v>1571436.44</v>
      </c>
      <c r="U781" s="13">
        <v>21789.75</v>
      </c>
      <c r="V781" s="13">
        <v>0</v>
      </c>
      <c r="W781" s="13">
        <v>0</v>
      </c>
      <c r="X781" s="13">
        <v>183542.62</v>
      </c>
      <c r="Y781" s="13">
        <v>30715.53</v>
      </c>
      <c r="Z781" s="13">
        <v>90125.32</v>
      </c>
      <c r="AA781" s="13">
        <v>0</v>
      </c>
      <c r="AB781" s="13">
        <v>433.55</v>
      </c>
      <c r="AC781" s="13">
        <v>0</v>
      </c>
      <c r="AD781" s="13">
        <v>0</v>
      </c>
      <c r="AE781" s="13">
        <v>9023.86</v>
      </c>
      <c r="AF781" s="13">
        <v>1289196.3600000001</v>
      </c>
      <c r="AG781" s="13">
        <v>1252891.17</v>
      </c>
      <c r="AH781" s="13">
        <v>891509</v>
      </c>
      <c r="AI781" s="13">
        <v>2099198.87</v>
      </c>
      <c r="AJ781" s="13">
        <v>1397139.47</v>
      </c>
      <c r="AK781" s="13">
        <v>0</v>
      </c>
      <c r="AL781" s="13">
        <v>32525.169999999925</v>
      </c>
      <c r="AM781" s="13">
        <v>1.0151674908699526</v>
      </c>
      <c r="AN781" s="13">
        <v>0</v>
      </c>
      <c r="AO781" s="13">
        <v>0</v>
      </c>
      <c r="AP781" s="13">
        <v>3442516.6199999992</v>
      </c>
      <c r="AQ781" s="13">
        <v>1453038</v>
      </c>
      <c r="AR781" s="367"/>
      <c r="AS781" s="19">
        <v>44712</v>
      </c>
      <c r="AT781" s="20" t="s">
        <v>4</v>
      </c>
      <c r="AU781" s="40" t="s">
        <v>292</v>
      </c>
      <c r="AV781" s="41">
        <v>2022</v>
      </c>
      <c r="AW781" s="266" t="s">
        <v>174</v>
      </c>
      <c r="AX781" s="380">
        <v>4.75</v>
      </c>
      <c r="AY781" s="380">
        <v>5.07</v>
      </c>
    </row>
    <row r="782" spans="1:51" x14ac:dyDescent="0.25">
      <c r="A782" s="64">
        <v>121</v>
      </c>
      <c r="B782" s="65" t="s">
        <v>68</v>
      </c>
      <c r="C782" s="13">
        <v>283443.46000000002</v>
      </c>
      <c r="D782" s="13">
        <v>13.69</v>
      </c>
      <c r="E782" s="13">
        <v>69.61</v>
      </c>
      <c r="F782" s="13">
        <v>0</v>
      </c>
      <c r="G782" s="13">
        <v>108956.05</v>
      </c>
      <c r="H782" s="13">
        <v>-47821.33</v>
      </c>
      <c r="I782" s="13">
        <v>464988.78</v>
      </c>
      <c r="J782" s="13">
        <v>3644719.23</v>
      </c>
      <c r="K782" s="13">
        <v>39902.47</v>
      </c>
      <c r="L782" s="13">
        <v>39832.86</v>
      </c>
      <c r="M782" s="13">
        <v>119564.55</v>
      </c>
      <c r="N782" s="13">
        <v>0</v>
      </c>
      <c r="O782" s="13">
        <v>155868.26</v>
      </c>
      <c r="P782" s="13">
        <v>18605.459999999977</v>
      </c>
      <c r="Q782" s="13">
        <v>-34264.970000000016</v>
      </c>
      <c r="R782" s="13">
        <v>-15659.510000000038</v>
      </c>
      <c r="S782" s="13">
        <v>-32161.83</v>
      </c>
      <c r="T782" s="13">
        <v>0</v>
      </c>
      <c r="U782" s="13">
        <v>0</v>
      </c>
      <c r="V782" s="13">
        <v>0</v>
      </c>
      <c r="W782" s="13">
        <v>86199.34</v>
      </c>
      <c r="X782" s="13">
        <v>17733.580000000002</v>
      </c>
      <c r="Y782" s="13">
        <v>1694</v>
      </c>
      <c r="Z782" s="13">
        <v>5448.56</v>
      </c>
      <c r="AA782" s="13">
        <v>113855.12</v>
      </c>
      <c r="AB782" s="13">
        <v>235.45</v>
      </c>
      <c r="AC782" s="13">
        <v>0</v>
      </c>
      <c r="AD782" s="13">
        <v>0</v>
      </c>
      <c r="AE782" s="13">
        <v>0</v>
      </c>
      <c r="AF782" s="13">
        <v>14861.62</v>
      </c>
      <c r="AG782" s="13">
        <v>159397.41</v>
      </c>
      <c r="AH782" s="13">
        <v>69.61</v>
      </c>
      <c r="AI782" s="13">
        <v>159257.17000000001</v>
      </c>
      <c r="AJ782" s="13">
        <v>3388.91</v>
      </c>
      <c r="AK782" s="13">
        <v>0</v>
      </c>
      <c r="AL782" s="13">
        <v>425086.31000000006</v>
      </c>
      <c r="AM782" s="13">
        <v>11.653132750929956</v>
      </c>
      <c r="AN782" s="13">
        <v>0</v>
      </c>
      <c r="AO782" s="13">
        <v>0</v>
      </c>
      <c r="AP782" s="13">
        <v>126113.66000000003</v>
      </c>
      <c r="AQ782" s="13">
        <v>-1447.85</v>
      </c>
      <c r="AR782" s="367"/>
      <c r="AS782" s="19">
        <v>44712</v>
      </c>
      <c r="AT782" s="20" t="s">
        <v>4</v>
      </c>
      <c r="AU782" s="40" t="s">
        <v>293</v>
      </c>
      <c r="AV782" s="41">
        <v>2022</v>
      </c>
      <c r="AW782" s="266" t="s">
        <v>188</v>
      </c>
      <c r="AX782" s="380">
        <v>4.75</v>
      </c>
      <c r="AY782" s="380">
        <v>5.07</v>
      </c>
    </row>
    <row r="783" spans="1:51" x14ac:dyDescent="0.25">
      <c r="A783" s="64">
        <v>13</v>
      </c>
      <c r="B783" s="65" t="s">
        <v>70</v>
      </c>
      <c r="C783" s="13">
        <v>251370361.62</v>
      </c>
      <c r="D783" s="13">
        <v>165329350.67999998</v>
      </c>
      <c r="E783" s="13">
        <v>42977390.290000007</v>
      </c>
      <c r="F783" s="13">
        <v>38931462.990000002</v>
      </c>
      <c r="G783" s="13">
        <v>33051347.289999999</v>
      </c>
      <c r="H783" s="13">
        <v>260448.97</v>
      </c>
      <c r="I783" s="13">
        <v>137029234.31999999</v>
      </c>
      <c r="J783" s="13">
        <v>65734140.270000003</v>
      </c>
      <c r="K783" s="13">
        <v>124887521.81</v>
      </c>
      <c r="L783" s="13">
        <v>81910131.519999996</v>
      </c>
      <c r="M783" s="13">
        <v>38978383.649999999</v>
      </c>
      <c r="N783" s="13">
        <v>37182873.649999999</v>
      </c>
      <c r="O783" s="13">
        <v>20439479.399999999</v>
      </c>
      <c r="P783" s="13">
        <v>-6381278.7400000142</v>
      </c>
      <c r="Q783" s="13">
        <v>5962604.2899999991</v>
      </c>
      <c r="R783" s="13">
        <v>-418674.45000001509</v>
      </c>
      <c r="S783" s="13">
        <v>679123.41000000015</v>
      </c>
      <c r="T783" s="13">
        <v>387159.84</v>
      </c>
      <c r="U783" s="13">
        <v>3450314.41</v>
      </c>
      <c r="V783" s="13">
        <v>0</v>
      </c>
      <c r="W783" s="13">
        <v>10460.219999999999</v>
      </c>
      <c r="X783" s="13">
        <v>12017284.92</v>
      </c>
      <c r="Y783" s="13">
        <v>674517.29</v>
      </c>
      <c r="Z783" s="13">
        <v>4599418.9000000004</v>
      </c>
      <c r="AA783" s="13">
        <v>5680960.0199999996</v>
      </c>
      <c r="AB783" s="13">
        <v>1796561.34</v>
      </c>
      <c r="AC783" s="13">
        <v>0</v>
      </c>
      <c r="AD783" s="13">
        <v>0</v>
      </c>
      <c r="AE783" s="13">
        <v>0</v>
      </c>
      <c r="AF783" s="13">
        <v>2434638.4300000002</v>
      </c>
      <c r="AG783" s="13">
        <v>120888515.16999999</v>
      </c>
      <c r="AH783" s="13">
        <v>80160263.939999998</v>
      </c>
      <c r="AI783" s="13">
        <v>200384126.69</v>
      </c>
      <c r="AJ783" s="13">
        <v>179944647.28999999</v>
      </c>
      <c r="AK783" s="13">
        <v>0</v>
      </c>
      <c r="AL783" s="13">
        <v>12141712.50999999</v>
      </c>
      <c r="AM783" s="13">
        <v>1.0972211821808109</v>
      </c>
      <c r="AN783" s="13">
        <v>31122615.130000003</v>
      </c>
      <c r="AO783" s="13">
        <v>7808847.8599999994</v>
      </c>
      <c r="AP783" s="13">
        <v>238300187.9600001</v>
      </c>
      <c r="AQ783" s="13">
        <v>172698656.42000002</v>
      </c>
      <c r="AR783" s="367"/>
      <c r="AS783" s="19">
        <v>44712</v>
      </c>
      <c r="AT783" s="20" t="s">
        <v>4</v>
      </c>
      <c r="AU783" s="40" t="s">
        <v>292</v>
      </c>
      <c r="AV783" s="41">
        <v>2022</v>
      </c>
      <c r="AW783" s="266" t="s">
        <v>149</v>
      </c>
      <c r="AX783" s="380">
        <v>4.75</v>
      </c>
      <c r="AY783" s="380">
        <v>5.07</v>
      </c>
    </row>
    <row r="784" spans="1:51" x14ac:dyDescent="0.25">
      <c r="A784" s="64">
        <v>110</v>
      </c>
      <c r="B784" s="65" t="s">
        <v>71</v>
      </c>
      <c r="C784" s="13">
        <v>2127560.2799999998</v>
      </c>
      <c r="D784" s="13">
        <v>67552.05</v>
      </c>
      <c r="E784" s="13">
        <v>-45957.149999999994</v>
      </c>
      <c r="F784" s="13">
        <v>601083.94000000006</v>
      </c>
      <c r="G784" s="13">
        <v>922754.04</v>
      </c>
      <c r="H784" s="13">
        <v>15004963.57</v>
      </c>
      <c r="I784" s="13">
        <v>4815371.2699999996</v>
      </c>
      <c r="J784" s="13">
        <v>43843187.899999999</v>
      </c>
      <c r="K784" s="13">
        <v>64128.65</v>
      </c>
      <c r="L784" s="13">
        <v>110085.79999999999</v>
      </c>
      <c r="M784" s="13">
        <v>1229000.3999999999</v>
      </c>
      <c r="N784" s="13">
        <v>61995.86</v>
      </c>
      <c r="O784" s="13">
        <v>275978.99000000011</v>
      </c>
      <c r="P784" s="13">
        <v>260191.25999999989</v>
      </c>
      <c r="Q784" s="13">
        <v>-391744.88999999984</v>
      </c>
      <c r="R784" s="13">
        <v>-131553.62999999995</v>
      </c>
      <c r="S784" s="13">
        <v>15136516.689999999</v>
      </c>
      <c r="T784" s="13">
        <v>118543.02</v>
      </c>
      <c r="U784" s="13">
        <v>0</v>
      </c>
      <c r="V784" s="13">
        <v>0</v>
      </c>
      <c r="W784" s="13">
        <v>0</v>
      </c>
      <c r="X784" s="13">
        <v>15160183.75</v>
      </c>
      <c r="Y784" s="13">
        <v>18831.72</v>
      </c>
      <c r="Z784" s="13">
        <v>52187.18</v>
      </c>
      <c r="AA784" s="13">
        <v>52501.55</v>
      </c>
      <c r="AB784" s="13">
        <v>0</v>
      </c>
      <c r="AC784" s="13">
        <v>0</v>
      </c>
      <c r="AD784" s="13">
        <v>0</v>
      </c>
      <c r="AE784" s="13">
        <v>0</v>
      </c>
      <c r="AF784" s="13">
        <v>18689.63</v>
      </c>
      <c r="AG784" s="13">
        <v>1339086.2</v>
      </c>
      <c r="AH784" s="13">
        <v>16038.710000000001</v>
      </c>
      <c r="AI784" s="13">
        <v>1355110.9100000001</v>
      </c>
      <c r="AJ784" s="13">
        <v>1079131.92</v>
      </c>
      <c r="AK784" s="13">
        <v>0</v>
      </c>
      <c r="AL784" s="13">
        <v>4751242.6199999992</v>
      </c>
      <c r="AM784" s="13">
        <v>75.089234998709614</v>
      </c>
      <c r="AN784" s="13">
        <v>281005.26</v>
      </c>
      <c r="AO784" s="13">
        <v>320078.68</v>
      </c>
      <c r="AP784" s="13">
        <v>1809646.1100000003</v>
      </c>
      <c r="AQ784" s="13">
        <v>25616.87000000001</v>
      </c>
      <c r="AR784" s="367"/>
      <c r="AS784" s="19">
        <v>44712</v>
      </c>
      <c r="AT784" s="20" t="s">
        <v>4</v>
      </c>
      <c r="AU784" s="40" t="s">
        <v>292</v>
      </c>
      <c r="AV784" s="41">
        <v>2022</v>
      </c>
      <c r="AW784" s="266" t="s">
        <v>173</v>
      </c>
      <c r="AX784" s="380">
        <v>4.75</v>
      </c>
      <c r="AY784" s="380">
        <v>5.07</v>
      </c>
    </row>
    <row r="785" spans="1:51" x14ac:dyDescent="0.25">
      <c r="A785" s="64">
        <v>52</v>
      </c>
      <c r="B785" s="65" t="s">
        <v>72</v>
      </c>
      <c r="C785" s="13">
        <v>3889485.01</v>
      </c>
      <c r="D785" s="13">
        <v>392324.71</v>
      </c>
      <c r="E785" s="13">
        <v>2255541.59</v>
      </c>
      <c r="F785" s="13">
        <v>501702.28</v>
      </c>
      <c r="G785" s="13">
        <v>2086311.42</v>
      </c>
      <c r="H785" s="13">
        <v>102321.66</v>
      </c>
      <c r="I785" s="13">
        <v>360104311.38</v>
      </c>
      <c r="J785" s="13">
        <v>103697837.69</v>
      </c>
      <c r="K785" s="13">
        <v>4225245.95</v>
      </c>
      <c r="L785" s="13">
        <v>1969704.36</v>
      </c>
      <c r="M785" s="13">
        <v>971494.43</v>
      </c>
      <c r="N785" s="13">
        <v>182815.71</v>
      </c>
      <c r="O785" s="13">
        <v>1107626.97</v>
      </c>
      <c r="P785" s="13">
        <v>-198480.37000000145</v>
      </c>
      <c r="Q785" s="13">
        <v>-451620.7099999999</v>
      </c>
      <c r="R785" s="13">
        <v>-650101.08000000136</v>
      </c>
      <c r="S785" s="13">
        <v>752422.20000000019</v>
      </c>
      <c r="T785" s="13">
        <v>429814.05</v>
      </c>
      <c r="U785" s="13">
        <v>0</v>
      </c>
      <c r="V785" s="13">
        <v>0</v>
      </c>
      <c r="W785" s="13">
        <v>500</v>
      </c>
      <c r="X785" s="13">
        <v>5300408.25</v>
      </c>
      <c r="Y785" s="13">
        <v>42577.78</v>
      </c>
      <c r="Z785" s="13">
        <v>49558.83</v>
      </c>
      <c r="AA785" s="13">
        <v>157415.76999999999</v>
      </c>
      <c r="AB785" s="13">
        <v>301.98</v>
      </c>
      <c r="AC785" s="13">
        <v>0</v>
      </c>
      <c r="AD785" s="13">
        <v>0</v>
      </c>
      <c r="AE785" s="13">
        <v>0</v>
      </c>
      <c r="AF785" s="13">
        <v>4728445.74</v>
      </c>
      <c r="AG785" s="13">
        <v>2941198.79</v>
      </c>
      <c r="AH785" s="13">
        <v>2438357.2999999998</v>
      </c>
      <c r="AI785" s="13">
        <v>5099556.09</v>
      </c>
      <c r="AJ785" s="13">
        <v>3991929.1199999996</v>
      </c>
      <c r="AK785" s="13">
        <v>0</v>
      </c>
      <c r="AL785" s="13">
        <v>355879065.43000001</v>
      </c>
      <c r="AM785" s="13">
        <v>85.226828364867131</v>
      </c>
      <c r="AN785" s="13">
        <v>368447.82</v>
      </c>
      <c r="AO785" s="13">
        <v>133254.46</v>
      </c>
      <c r="AP785" s="13">
        <v>3056979.63</v>
      </c>
      <c r="AQ785" s="13">
        <v>667446.29999999981</v>
      </c>
      <c r="AR785" s="367"/>
      <c r="AS785" s="19">
        <v>44712</v>
      </c>
      <c r="AT785" s="20" t="s">
        <v>4</v>
      </c>
      <c r="AU785" s="40" t="s">
        <v>292</v>
      </c>
      <c r="AV785" s="41">
        <v>2022</v>
      </c>
      <c r="AW785" s="266" t="s">
        <v>170</v>
      </c>
      <c r="AX785" s="380">
        <v>4.75</v>
      </c>
      <c r="AY785" s="380">
        <v>5.07</v>
      </c>
    </row>
    <row r="786" spans="1:51" x14ac:dyDescent="0.25">
      <c r="A786" s="64">
        <v>96</v>
      </c>
      <c r="B786" s="65" t="s">
        <v>73</v>
      </c>
      <c r="C786" s="13">
        <v>57111987.230000004</v>
      </c>
      <c r="D786" s="13">
        <v>12622539.23</v>
      </c>
      <c r="E786" s="13">
        <v>29996731.09</v>
      </c>
      <c r="F786" s="13">
        <v>5575110.4799999995</v>
      </c>
      <c r="G786" s="13">
        <v>13314951.57</v>
      </c>
      <c r="H786" s="13">
        <v>159405.19</v>
      </c>
      <c r="I786" s="13">
        <v>113473633.59999999</v>
      </c>
      <c r="J786" s="13">
        <v>6172917.2800000003</v>
      </c>
      <c r="K786" s="13">
        <v>46847912.549999997</v>
      </c>
      <c r="L786" s="13">
        <v>16851181.460000001</v>
      </c>
      <c r="M786" s="13">
        <v>0</v>
      </c>
      <c r="N786" s="13">
        <v>0</v>
      </c>
      <c r="O786" s="13">
        <v>13120761.639999997</v>
      </c>
      <c r="P786" s="13">
        <v>12478624.309999991</v>
      </c>
      <c r="Q786" s="13">
        <v>-8367068.129999999</v>
      </c>
      <c r="R786" s="13">
        <v>4111556.1799999923</v>
      </c>
      <c r="S786" s="13">
        <v>-3952151</v>
      </c>
      <c r="T786" s="13">
        <v>214807.24</v>
      </c>
      <c r="U786" s="13">
        <v>0</v>
      </c>
      <c r="V786" s="13">
        <v>0</v>
      </c>
      <c r="W786" s="13">
        <v>0</v>
      </c>
      <c r="X786" s="13">
        <v>2535869.9300000002</v>
      </c>
      <c r="Y786" s="13">
        <v>210658.82</v>
      </c>
      <c r="Z786" s="13">
        <v>1621234</v>
      </c>
      <c r="AA786" s="13">
        <v>292779.90999999997</v>
      </c>
      <c r="AB786" s="13">
        <v>110601</v>
      </c>
      <c r="AC786" s="13">
        <v>0</v>
      </c>
      <c r="AD786" s="13">
        <v>0</v>
      </c>
      <c r="AE786" s="13">
        <v>0</v>
      </c>
      <c r="AF786" s="13">
        <v>4467554.4400000004</v>
      </c>
      <c r="AG786" s="13">
        <v>16851181.460000001</v>
      </c>
      <c r="AH786" s="13">
        <v>29996731.09</v>
      </c>
      <c r="AI786" s="13">
        <v>46760164.309999995</v>
      </c>
      <c r="AJ786" s="13">
        <v>33639402.670000002</v>
      </c>
      <c r="AK786" s="13">
        <v>0</v>
      </c>
      <c r="AL786" s="13">
        <v>66625721.049999997</v>
      </c>
      <c r="AM786" s="13">
        <v>2.4221705391652506</v>
      </c>
      <c r="AN786" s="13">
        <v>4099506.1799999997</v>
      </c>
      <c r="AO786" s="13">
        <v>1475604.2999999998</v>
      </c>
      <c r="AP786" s="13">
        <v>62399946.960000008</v>
      </c>
      <c r="AQ786" s="13">
        <v>31031260.599999994</v>
      </c>
      <c r="AR786" s="367"/>
      <c r="AS786" s="19">
        <v>44712</v>
      </c>
      <c r="AT786" s="20" t="s">
        <v>4</v>
      </c>
      <c r="AU786" s="40" t="s">
        <v>292</v>
      </c>
      <c r="AV786" s="41">
        <v>2022</v>
      </c>
      <c r="AW786" s="266" t="s">
        <v>153</v>
      </c>
      <c r="AX786" s="380">
        <v>4.75</v>
      </c>
      <c r="AY786" s="380">
        <v>5.07</v>
      </c>
    </row>
    <row r="787" spans="1:51" x14ac:dyDescent="0.25">
      <c r="A787" s="64">
        <v>103</v>
      </c>
      <c r="B787" s="65" t="s">
        <v>74</v>
      </c>
      <c r="C787" s="13">
        <v>119716.08</v>
      </c>
      <c r="D787" s="13">
        <v>0</v>
      </c>
      <c r="E787" s="13">
        <v>1</v>
      </c>
      <c r="F787" s="13">
        <v>4463.58</v>
      </c>
      <c r="G787" s="13">
        <v>228510.86</v>
      </c>
      <c r="H787" s="13">
        <v>20449.45</v>
      </c>
      <c r="I787" s="13">
        <v>11681975.300000001</v>
      </c>
      <c r="J787" s="13">
        <v>26857336.870000001</v>
      </c>
      <c r="K787" s="13">
        <v>96525.94</v>
      </c>
      <c r="L787" s="13">
        <v>86026.9</v>
      </c>
      <c r="M787" s="13">
        <v>0</v>
      </c>
      <c r="N787" s="13">
        <v>0</v>
      </c>
      <c r="O787" s="13">
        <v>46513.97</v>
      </c>
      <c r="P787" s="13">
        <v>-159772.32999999996</v>
      </c>
      <c r="Q787" s="13">
        <v>-120297.98000000001</v>
      </c>
      <c r="R787" s="13">
        <v>-280070.30999999994</v>
      </c>
      <c r="S787" s="13">
        <v>300519.78000000003</v>
      </c>
      <c r="T787" s="13">
        <v>16288.06</v>
      </c>
      <c r="U787" s="13">
        <v>0</v>
      </c>
      <c r="V787" s="13">
        <v>0</v>
      </c>
      <c r="W787" s="13">
        <v>0</v>
      </c>
      <c r="X787" s="13">
        <v>1836556.5</v>
      </c>
      <c r="Y787" s="13">
        <v>4658.05</v>
      </c>
      <c r="Z787" s="13">
        <v>0</v>
      </c>
      <c r="AA787" s="13">
        <v>164415.51999999999</v>
      </c>
      <c r="AB787" s="13">
        <v>0</v>
      </c>
      <c r="AC787" s="13">
        <v>0</v>
      </c>
      <c r="AD787" s="13">
        <v>0</v>
      </c>
      <c r="AE787" s="13">
        <v>0</v>
      </c>
      <c r="AF787" s="13">
        <v>1383251.21</v>
      </c>
      <c r="AG787" s="13">
        <v>86026.9</v>
      </c>
      <c r="AH787" s="13">
        <v>1</v>
      </c>
      <c r="AI787" s="13">
        <v>83847.11</v>
      </c>
      <c r="AJ787" s="13">
        <v>37333.14</v>
      </c>
      <c r="AK787" s="13">
        <v>0</v>
      </c>
      <c r="AL787" s="13">
        <v>11585449.360000001</v>
      </c>
      <c r="AM787" s="13">
        <v>121.02420655007349</v>
      </c>
      <c r="AN787" s="13">
        <v>3733.04</v>
      </c>
      <c r="AO787" s="13">
        <v>730.54</v>
      </c>
      <c r="AP787" s="13">
        <v>73202.11</v>
      </c>
      <c r="AQ787" s="13">
        <v>0</v>
      </c>
      <c r="AR787" s="367"/>
      <c r="AS787" s="19">
        <v>44712</v>
      </c>
      <c r="AT787" s="20" t="s">
        <v>4</v>
      </c>
      <c r="AU787" s="40" t="s">
        <v>292</v>
      </c>
      <c r="AV787" s="41">
        <v>2022</v>
      </c>
      <c r="AW787" s="266" t="s">
        <v>184</v>
      </c>
      <c r="AX787" s="380">
        <v>4.75</v>
      </c>
      <c r="AY787" s="380">
        <v>5.07</v>
      </c>
    </row>
    <row r="788" spans="1:51" x14ac:dyDescent="0.25">
      <c r="A788" s="64">
        <v>23</v>
      </c>
      <c r="B788" s="65" t="s">
        <v>75</v>
      </c>
      <c r="C788" s="13">
        <v>21455670.620000001</v>
      </c>
      <c r="D788" s="13">
        <v>14154637.1</v>
      </c>
      <c r="E788" s="13">
        <v>1488083.6400000001</v>
      </c>
      <c r="F788" s="13">
        <v>3653791.66</v>
      </c>
      <c r="G788" s="13">
        <v>5779812.6299999999</v>
      </c>
      <c r="H788" s="13">
        <v>30429.74</v>
      </c>
      <c r="I788" s="13">
        <v>49221332.100000001</v>
      </c>
      <c r="J788" s="13">
        <v>466362.81</v>
      </c>
      <c r="K788" s="13">
        <v>5541008.6900000004</v>
      </c>
      <c r="L788" s="13">
        <v>4052925.05</v>
      </c>
      <c r="M788" s="13">
        <v>4888777.72</v>
      </c>
      <c r="N788" s="13">
        <v>4559463.9800000004</v>
      </c>
      <c r="O788" s="13">
        <v>-11219624.580000002</v>
      </c>
      <c r="P788" s="13">
        <v>9087053.8099999987</v>
      </c>
      <c r="Q788" s="13">
        <v>-6294439.620000002</v>
      </c>
      <c r="R788" s="13">
        <v>2792614.1899999967</v>
      </c>
      <c r="S788" s="13">
        <v>-2762184.45</v>
      </c>
      <c r="T788" s="13">
        <v>13081.03</v>
      </c>
      <c r="U788" s="13">
        <v>0</v>
      </c>
      <c r="V788" s="13">
        <v>0</v>
      </c>
      <c r="W788" s="13">
        <v>0</v>
      </c>
      <c r="X788" s="13">
        <v>68730.77</v>
      </c>
      <c r="Y788" s="13">
        <v>95066.64</v>
      </c>
      <c r="Z788" s="13">
        <v>261352.14</v>
      </c>
      <c r="AA788" s="13">
        <v>463213.91</v>
      </c>
      <c r="AB788" s="13">
        <v>69135.12</v>
      </c>
      <c r="AC788" s="13">
        <v>0</v>
      </c>
      <c r="AD788" s="13">
        <v>0</v>
      </c>
      <c r="AE788" s="13">
        <v>0</v>
      </c>
      <c r="AF788" s="13">
        <v>1955228.44</v>
      </c>
      <c r="AG788" s="13">
        <v>8941702.7699999996</v>
      </c>
      <c r="AH788" s="13">
        <v>6047547.6200000001</v>
      </c>
      <c r="AI788" s="13">
        <v>14178763.43</v>
      </c>
      <c r="AJ788" s="13">
        <v>25398388.010000002</v>
      </c>
      <c r="AK788" s="13">
        <v>0</v>
      </c>
      <c r="AL788" s="13">
        <v>43680323.410000004</v>
      </c>
      <c r="AM788" s="13">
        <v>8.8830996040181258</v>
      </c>
      <c r="AN788" s="13">
        <v>2676309.16</v>
      </c>
      <c r="AO788" s="13">
        <v>977482.5</v>
      </c>
      <c r="AP788" s="13">
        <v>19201418.09</v>
      </c>
      <c r="AQ788" s="13">
        <v>680759.99000000209</v>
      </c>
      <c r="AR788" s="367"/>
      <c r="AS788" s="19">
        <v>44712</v>
      </c>
      <c r="AT788" s="20" t="s">
        <v>4</v>
      </c>
      <c r="AU788" s="40" t="s">
        <v>292</v>
      </c>
      <c r="AV788" s="41">
        <v>2022</v>
      </c>
      <c r="AW788" s="266" t="s">
        <v>159</v>
      </c>
      <c r="AX788" s="380">
        <v>4.75</v>
      </c>
      <c r="AY788" s="380">
        <v>5.07</v>
      </c>
    </row>
    <row r="789" spans="1:51" x14ac:dyDescent="0.25">
      <c r="A789" s="64">
        <v>62</v>
      </c>
      <c r="B789" s="6" t="s">
        <v>203</v>
      </c>
      <c r="C789" s="13">
        <v>3283814.92</v>
      </c>
      <c r="D789" s="13">
        <v>831345.26</v>
      </c>
      <c r="E789" s="13">
        <v>115206.51000000001</v>
      </c>
      <c r="F789" s="13">
        <v>110956.43000000001</v>
      </c>
      <c r="G789" s="13">
        <v>1774205.6300000001</v>
      </c>
      <c r="H789" s="13">
        <v>263918.15999999997</v>
      </c>
      <c r="I789" s="13">
        <v>9401506.1099999994</v>
      </c>
      <c r="J789" s="13">
        <v>0</v>
      </c>
      <c r="K789" s="13">
        <v>181851.07</v>
      </c>
      <c r="L789" s="13">
        <v>66644.56</v>
      </c>
      <c r="M789" s="13">
        <v>0</v>
      </c>
      <c r="N789" s="13">
        <v>0</v>
      </c>
      <c r="O789" s="13">
        <v>41705.779999999992</v>
      </c>
      <c r="P789" s="13">
        <v>525601.8200000003</v>
      </c>
      <c r="Q789" s="13">
        <v>0</v>
      </c>
      <c r="R789" s="13">
        <v>525601.8200000003</v>
      </c>
      <c r="S789" s="13">
        <v>-261683.66</v>
      </c>
      <c r="T789" s="13">
        <v>47413.22</v>
      </c>
      <c r="U789" s="13">
        <v>0</v>
      </c>
      <c r="V789" s="13">
        <v>0</v>
      </c>
      <c r="W789" s="13">
        <v>0</v>
      </c>
      <c r="X789" s="13">
        <v>71.489999999999995</v>
      </c>
      <c r="Y789" s="13">
        <v>33644.910000000003</v>
      </c>
      <c r="Z789" s="13">
        <v>183731.91</v>
      </c>
      <c r="AA789" s="13">
        <v>63277.68</v>
      </c>
      <c r="AB789" s="13">
        <v>17954.28</v>
      </c>
      <c r="AC789" s="13">
        <v>0</v>
      </c>
      <c r="AD789" s="13">
        <v>0</v>
      </c>
      <c r="AE789" s="13">
        <v>0</v>
      </c>
      <c r="AF789" s="13">
        <v>10559.59</v>
      </c>
      <c r="AG789" s="13">
        <v>66644.56</v>
      </c>
      <c r="AH789" s="13">
        <v>115206.51000000001</v>
      </c>
      <c r="AI789" s="13">
        <v>181851.06999999998</v>
      </c>
      <c r="AJ789" s="13">
        <v>140145.28999999998</v>
      </c>
      <c r="AK789" s="13">
        <v>0</v>
      </c>
      <c r="AL789" s="13">
        <v>9219655.0399999991</v>
      </c>
      <c r="AM789" s="13">
        <v>51.698932043677274</v>
      </c>
      <c r="AN789" s="13">
        <v>110956.43000000001</v>
      </c>
      <c r="AO789" s="13">
        <v>0</v>
      </c>
      <c r="AP789" s="13">
        <v>3258733.5700000008</v>
      </c>
      <c r="AQ789" s="13">
        <v>847969.69000000006</v>
      </c>
      <c r="AR789" s="367"/>
      <c r="AS789" s="19">
        <v>44712</v>
      </c>
      <c r="AT789" s="20" t="s">
        <v>4</v>
      </c>
      <c r="AU789" s="40" t="s">
        <v>292</v>
      </c>
      <c r="AV789" s="41">
        <v>2022</v>
      </c>
      <c r="AW789" s="266" t="s">
        <v>169</v>
      </c>
      <c r="AX789" s="380">
        <v>4.75</v>
      </c>
      <c r="AY789" s="380">
        <v>5.07</v>
      </c>
    </row>
    <row r="790" spans="1:51" x14ac:dyDescent="0.25">
      <c r="A790" s="64">
        <v>77</v>
      </c>
      <c r="B790" s="65" t="s">
        <v>195</v>
      </c>
      <c r="C790" s="13">
        <v>1952.71</v>
      </c>
      <c r="D790" s="13">
        <v>0</v>
      </c>
      <c r="E790" s="13">
        <v>11106.65</v>
      </c>
      <c r="F790" s="13">
        <v>162.75</v>
      </c>
      <c r="G790" s="13">
        <v>15990.39</v>
      </c>
      <c r="H790" s="13">
        <v>-14670.35</v>
      </c>
      <c r="I790" s="13">
        <v>898585.5</v>
      </c>
      <c r="J790" s="13">
        <v>108462.38</v>
      </c>
      <c r="K790" s="13">
        <v>14003.5</v>
      </c>
      <c r="L790" s="13">
        <v>2896.8500000000004</v>
      </c>
      <c r="M790" s="13">
        <v>0</v>
      </c>
      <c r="N790" s="13">
        <v>0</v>
      </c>
      <c r="O790" s="13">
        <v>-275.65999999999917</v>
      </c>
      <c r="P790" s="13">
        <v>-13924.77</v>
      </c>
      <c r="Q790" s="13">
        <v>0</v>
      </c>
      <c r="R790" s="13">
        <v>-13924.77</v>
      </c>
      <c r="S790" s="13">
        <v>-745.57999999999993</v>
      </c>
      <c r="T790" s="13">
        <v>0</v>
      </c>
      <c r="U790" s="13">
        <v>0</v>
      </c>
      <c r="V790" s="13">
        <v>0</v>
      </c>
      <c r="W790" s="13">
        <v>0</v>
      </c>
      <c r="X790" s="13">
        <v>1.85</v>
      </c>
      <c r="Y790" s="13">
        <v>326.27999999999997</v>
      </c>
      <c r="Z790" s="13">
        <v>297.33</v>
      </c>
      <c r="AA790" s="13">
        <v>123.51</v>
      </c>
      <c r="AB790" s="13">
        <v>0.05</v>
      </c>
      <c r="AC790" s="13">
        <v>0</v>
      </c>
      <c r="AD790" s="13">
        <v>0</v>
      </c>
      <c r="AE790" s="13">
        <v>0</v>
      </c>
      <c r="AF790" s="13">
        <v>0.26</v>
      </c>
      <c r="AG790" s="13">
        <v>2896.8500000000004</v>
      </c>
      <c r="AH790" s="13">
        <v>11106.65</v>
      </c>
      <c r="AI790" s="13">
        <v>14003.12</v>
      </c>
      <c r="AJ790" s="13">
        <v>14278.78</v>
      </c>
      <c r="AK790" s="13">
        <v>0</v>
      </c>
      <c r="AL790" s="13">
        <v>884582</v>
      </c>
      <c r="AM790" s="13">
        <v>64.168636412325483</v>
      </c>
      <c r="AN790" s="13">
        <v>131.32</v>
      </c>
      <c r="AO790" s="13">
        <v>31.43</v>
      </c>
      <c r="AP790" s="13">
        <v>2228.37</v>
      </c>
      <c r="AQ790" s="13">
        <v>0</v>
      </c>
      <c r="AR790" s="367"/>
      <c r="AS790" s="19">
        <v>44712</v>
      </c>
      <c r="AT790" s="20" t="s">
        <v>4</v>
      </c>
      <c r="AU790" s="40" t="s">
        <v>293</v>
      </c>
      <c r="AV790" s="41">
        <v>2022</v>
      </c>
      <c r="AW790" s="266" t="s">
        <v>196</v>
      </c>
      <c r="AX790" s="380">
        <v>4.75</v>
      </c>
      <c r="AY790" s="380">
        <v>5.07</v>
      </c>
    </row>
    <row r="791" spans="1:51" x14ac:dyDescent="0.25">
      <c r="A791" s="64">
        <v>114</v>
      </c>
      <c r="B791" s="65" t="s">
        <v>76</v>
      </c>
      <c r="C791" s="13">
        <v>36058548.579999998</v>
      </c>
      <c r="D791" s="13">
        <v>23931075.579999998</v>
      </c>
      <c r="E791" s="13">
        <v>2615080.09</v>
      </c>
      <c r="F791" s="13">
        <v>5492401.0099999998</v>
      </c>
      <c r="G791" s="13">
        <v>8547118.1600000001</v>
      </c>
      <c r="H791" s="13">
        <v>26347.360000000001</v>
      </c>
      <c r="I791" s="13">
        <v>14327844.43</v>
      </c>
      <c r="J791" s="13">
        <v>2813692.07</v>
      </c>
      <c r="K791" s="13">
        <v>5853756.4500000002</v>
      </c>
      <c r="L791" s="13">
        <v>3238676.36</v>
      </c>
      <c r="M791" s="13">
        <v>19689538.73</v>
      </c>
      <c r="N791" s="13">
        <v>6683488.71</v>
      </c>
      <c r="O791" s="13">
        <v>-2260612.799999997</v>
      </c>
      <c r="P791" s="13">
        <v>348566.62999999197</v>
      </c>
      <c r="Q791" s="13">
        <v>-2998405.3099999968</v>
      </c>
      <c r="R791" s="13">
        <v>-2649838.6800000048</v>
      </c>
      <c r="S791" s="13">
        <v>2676186.04</v>
      </c>
      <c r="T791" s="13">
        <v>10076.01</v>
      </c>
      <c r="U791" s="13">
        <v>0</v>
      </c>
      <c r="V791" s="13">
        <v>0</v>
      </c>
      <c r="W791" s="13">
        <v>0</v>
      </c>
      <c r="X791" s="13">
        <v>6044681.54</v>
      </c>
      <c r="Y791" s="13">
        <v>134477.54999999999</v>
      </c>
      <c r="Z791" s="13">
        <v>271728.15999999997</v>
      </c>
      <c r="AA791" s="13">
        <v>2025456.11</v>
      </c>
      <c r="AB791" s="13">
        <v>25240.47</v>
      </c>
      <c r="AC791" s="13">
        <v>0</v>
      </c>
      <c r="AD791" s="13">
        <v>0</v>
      </c>
      <c r="AE791" s="13">
        <v>0</v>
      </c>
      <c r="AF791" s="13">
        <v>921669.22</v>
      </c>
      <c r="AG791" s="13">
        <v>22928215.089999996</v>
      </c>
      <c r="AH791" s="13">
        <v>9298568.8000000007</v>
      </c>
      <c r="AI791" s="13">
        <v>32108574.460000001</v>
      </c>
      <c r="AJ791" s="13">
        <v>34369187.259999998</v>
      </c>
      <c r="AK791" s="13">
        <v>0</v>
      </c>
      <c r="AL791" s="13">
        <v>8474087.9800000004</v>
      </c>
      <c r="AM791" s="13">
        <v>2.4476324822157571</v>
      </c>
      <c r="AN791" s="13">
        <v>4149047.7199999997</v>
      </c>
      <c r="AO791" s="13">
        <v>1343353.29</v>
      </c>
      <c r="AP791" s="13">
        <v>36882573.919999994</v>
      </c>
      <c r="AQ791" s="13">
        <v>22494488.119999997</v>
      </c>
      <c r="AR791" s="367"/>
      <c r="AS791" s="19">
        <v>44712</v>
      </c>
      <c r="AT791" s="20" t="s">
        <v>4</v>
      </c>
      <c r="AU791" s="40" t="s">
        <v>292</v>
      </c>
      <c r="AV791" s="41">
        <v>2022</v>
      </c>
      <c r="AW791" s="266" t="s">
        <v>154</v>
      </c>
      <c r="AX791" s="380">
        <v>4.75</v>
      </c>
      <c r="AY791" s="380">
        <v>5.07</v>
      </c>
    </row>
    <row r="792" spans="1:51" x14ac:dyDescent="0.25">
      <c r="A792" s="64">
        <v>48</v>
      </c>
      <c r="B792" s="65" t="s">
        <v>77</v>
      </c>
      <c r="C792" s="13">
        <v>6134781.1100000003</v>
      </c>
      <c r="D792" s="13">
        <v>2580138.4</v>
      </c>
      <c r="E792" s="13">
        <v>267538.5</v>
      </c>
      <c r="F792" s="13">
        <v>115424.34</v>
      </c>
      <c r="G792" s="13">
        <v>4854545.25</v>
      </c>
      <c r="H792" s="13">
        <v>111734.11</v>
      </c>
      <c r="I792" s="13">
        <v>275593258.95999998</v>
      </c>
      <c r="J792" s="13">
        <v>25620264.550000001</v>
      </c>
      <c r="K792" s="13">
        <v>4618246.33</v>
      </c>
      <c r="L792" s="13">
        <v>1440616.23</v>
      </c>
      <c r="M792" s="13">
        <v>876455.29</v>
      </c>
      <c r="N792" s="13">
        <v>62534767.68</v>
      </c>
      <c r="O792" s="13">
        <v>4514738.6100000069</v>
      </c>
      <c r="P792" s="13">
        <v>-5930065.4900000151</v>
      </c>
      <c r="Q792" s="13">
        <v>3934488.5500000045</v>
      </c>
      <c r="R792" s="13">
        <v>-1995576.9400000107</v>
      </c>
      <c r="S792" s="13">
        <v>2107311.08</v>
      </c>
      <c r="T792" s="13">
        <v>6737643.5099999998</v>
      </c>
      <c r="U792" s="13">
        <v>0</v>
      </c>
      <c r="V792" s="13">
        <v>0.33</v>
      </c>
      <c r="W792" s="13">
        <v>0</v>
      </c>
      <c r="X792" s="13">
        <v>588942.77</v>
      </c>
      <c r="Y792" s="13">
        <v>53457.64</v>
      </c>
      <c r="Z792" s="13">
        <v>34658.129999999997</v>
      </c>
      <c r="AA792" s="13">
        <v>5130769.32</v>
      </c>
      <c r="AB792" s="13">
        <v>0</v>
      </c>
      <c r="AC792" s="13">
        <v>0</v>
      </c>
      <c r="AD792" s="13">
        <v>0</v>
      </c>
      <c r="AE792" s="13">
        <v>0</v>
      </c>
      <c r="AF792" s="13">
        <v>390.44</v>
      </c>
      <c r="AG792" s="13">
        <v>2317071.52</v>
      </c>
      <c r="AH792" s="13">
        <v>62802306.18</v>
      </c>
      <c r="AI792" s="13">
        <v>65091731.760000005</v>
      </c>
      <c r="AJ792" s="13">
        <v>60576993.149999999</v>
      </c>
      <c r="AK792" s="13">
        <v>0</v>
      </c>
      <c r="AL792" s="13">
        <v>270975012.63</v>
      </c>
      <c r="AM792" s="13">
        <v>59.674872076388347</v>
      </c>
      <c r="AN792" s="13">
        <v>44801.41</v>
      </c>
      <c r="AO792" s="13">
        <v>70622.94</v>
      </c>
      <c r="AP792" s="13">
        <v>4304727.8299999982</v>
      </c>
      <c r="AQ792" s="13">
        <v>5264823.7299999967</v>
      </c>
      <c r="AR792" s="367"/>
      <c r="AS792" s="19">
        <v>44712</v>
      </c>
      <c r="AT792" s="20" t="s">
        <v>4</v>
      </c>
      <c r="AU792" s="40" t="s">
        <v>292</v>
      </c>
      <c r="AV792" s="41">
        <v>2022</v>
      </c>
      <c r="AW792" s="266" t="s">
        <v>163</v>
      </c>
      <c r="AX792" s="380">
        <v>4.75</v>
      </c>
      <c r="AY792" s="380">
        <v>5.07</v>
      </c>
    </row>
    <row r="793" spans="1:51" ht="30" x14ac:dyDescent="0.25">
      <c r="A793" s="64">
        <v>120</v>
      </c>
      <c r="B793" s="65" t="s">
        <v>78</v>
      </c>
      <c r="C793" s="13">
        <v>0</v>
      </c>
      <c r="D793" s="13">
        <v>37969.699999999997</v>
      </c>
      <c r="E793" s="13">
        <v>0.02</v>
      </c>
      <c r="F793" s="13">
        <v>0</v>
      </c>
      <c r="G793" s="13">
        <v>250236.24</v>
      </c>
      <c r="H793" s="13">
        <v>-356063.31</v>
      </c>
      <c r="I793" s="13">
        <v>33414041.559999999</v>
      </c>
      <c r="J793" s="13">
        <v>7431553.9400000004</v>
      </c>
      <c r="K793" s="13">
        <v>0.06</v>
      </c>
      <c r="L793" s="13">
        <v>0.04</v>
      </c>
      <c r="M793" s="13">
        <v>0</v>
      </c>
      <c r="N793" s="13">
        <v>0</v>
      </c>
      <c r="O793" s="13">
        <v>-39206.03</v>
      </c>
      <c r="P793" s="13">
        <v>-248999.90999999997</v>
      </c>
      <c r="Q793" s="13">
        <v>-0.12</v>
      </c>
      <c r="R793" s="13">
        <v>-249000.02999999997</v>
      </c>
      <c r="S793" s="13">
        <v>-107063.26999999999</v>
      </c>
      <c r="T793" s="13">
        <v>0.69</v>
      </c>
      <c r="U793" s="13">
        <v>0</v>
      </c>
      <c r="V793" s="13">
        <v>0</v>
      </c>
      <c r="W793" s="13">
        <v>0</v>
      </c>
      <c r="X793" s="13">
        <v>15787.3</v>
      </c>
      <c r="Y793" s="13">
        <v>5106.8599999999997</v>
      </c>
      <c r="Z793" s="13">
        <v>5239.54</v>
      </c>
      <c r="AA793" s="13">
        <v>15144.37</v>
      </c>
      <c r="AB793" s="13">
        <v>186.67</v>
      </c>
      <c r="AC793" s="13">
        <v>0</v>
      </c>
      <c r="AD793" s="13">
        <v>0</v>
      </c>
      <c r="AE793" s="13">
        <v>0</v>
      </c>
      <c r="AF793" s="13">
        <v>97173.82</v>
      </c>
      <c r="AG793" s="13">
        <v>0.04</v>
      </c>
      <c r="AH793" s="13">
        <v>0.02</v>
      </c>
      <c r="AI793" s="13">
        <v>0.01</v>
      </c>
      <c r="AJ793" s="13">
        <v>39206.04</v>
      </c>
      <c r="AK793" s="13">
        <v>0</v>
      </c>
      <c r="AL793" s="13">
        <v>33414041.5</v>
      </c>
      <c r="AM793" s="13">
        <v>556900692.66666663</v>
      </c>
      <c r="AN793" s="13">
        <v>0</v>
      </c>
      <c r="AO793" s="13">
        <v>0</v>
      </c>
      <c r="AP793" s="13">
        <v>99.4</v>
      </c>
      <c r="AQ793" s="13">
        <v>-1136.9300000000003</v>
      </c>
      <c r="AR793" s="367"/>
      <c r="AS793" s="19">
        <v>44712</v>
      </c>
      <c r="AT793" s="20" t="s">
        <v>4</v>
      </c>
      <c r="AU793" s="40" t="s">
        <v>293</v>
      </c>
      <c r="AV793" s="41">
        <v>2022</v>
      </c>
      <c r="AW793" s="266" t="s">
        <v>187</v>
      </c>
      <c r="AX793" s="380">
        <v>4.75</v>
      </c>
      <c r="AY793" s="380">
        <v>5.07</v>
      </c>
    </row>
    <row r="794" spans="1:51" x14ac:dyDescent="0.25">
      <c r="A794" s="64">
        <v>86</v>
      </c>
      <c r="B794" s="65" t="s">
        <v>197</v>
      </c>
      <c r="C794" s="13">
        <v>210910.09</v>
      </c>
      <c r="D794" s="13">
        <v>19704.900000000001</v>
      </c>
      <c r="E794" s="13">
        <v>113.64999999999999</v>
      </c>
      <c r="F794" s="13">
        <v>366.89</v>
      </c>
      <c r="G794" s="13">
        <v>178759.15</v>
      </c>
      <c r="H794" s="13">
        <v>79687.929999999993</v>
      </c>
      <c r="I794" s="13">
        <v>178622.17</v>
      </c>
      <c r="J794" s="13">
        <v>57198.22</v>
      </c>
      <c r="K794" s="13">
        <v>3607.57</v>
      </c>
      <c r="L794" s="13">
        <v>3493.92</v>
      </c>
      <c r="M794" s="13">
        <v>0</v>
      </c>
      <c r="N794" s="13">
        <v>1.33</v>
      </c>
      <c r="O794" s="13">
        <v>-66734.06</v>
      </c>
      <c r="P794" s="13">
        <v>78813.210000000006</v>
      </c>
      <c r="Q794" s="13">
        <v>0</v>
      </c>
      <c r="R794" s="13">
        <v>78813.210000000006</v>
      </c>
      <c r="S794" s="13">
        <v>874.71999999999935</v>
      </c>
      <c r="T794" s="13">
        <v>0.65</v>
      </c>
      <c r="U794" s="13">
        <v>0</v>
      </c>
      <c r="V794" s="13">
        <v>0</v>
      </c>
      <c r="W794" s="13">
        <v>0</v>
      </c>
      <c r="X794" s="13">
        <v>7991.88</v>
      </c>
      <c r="Y794" s="13">
        <v>1951.77</v>
      </c>
      <c r="Z794" s="13">
        <v>1406.53</v>
      </c>
      <c r="AA794" s="13">
        <v>300.23</v>
      </c>
      <c r="AB794" s="13">
        <v>71.099999999999994</v>
      </c>
      <c r="AC794" s="13">
        <v>0</v>
      </c>
      <c r="AD794" s="13">
        <v>0</v>
      </c>
      <c r="AE794" s="13">
        <v>0</v>
      </c>
      <c r="AF794" s="13">
        <v>3388.18</v>
      </c>
      <c r="AG794" s="13">
        <v>3493.92</v>
      </c>
      <c r="AH794" s="13">
        <v>114.97999999999999</v>
      </c>
      <c r="AI794" s="13">
        <v>3606.3399999999997</v>
      </c>
      <c r="AJ794" s="13">
        <v>70340.399999999994</v>
      </c>
      <c r="AK794" s="13">
        <v>0</v>
      </c>
      <c r="AL794" s="13">
        <v>175014.6</v>
      </c>
      <c r="AM794" s="13">
        <v>49.513154283908563</v>
      </c>
      <c r="AN794" s="13">
        <v>366.89</v>
      </c>
      <c r="AO794" s="13">
        <v>0</v>
      </c>
      <c r="AP794" s="13">
        <v>277643.7</v>
      </c>
      <c r="AQ794" s="13">
        <v>19704.450000000004</v>
      </c>
      <c r="AR794" s="367"/>
      <c r="AS794" s="19">
        <v>44712</v>
      </c>
      <c r="AT794" s="20" t="s">
        <v>4</v>
      </c>
      <c r="AU794" s="40" t="s">
        <v>292</v>
      </c>
      <c r="AV794" s="41">
        <v>2022</v>
      </c>
      <c r="AW794" s="266" t="s">
        <v>198</v>
      </c>
      <c r="AX794" s="380">
        <v>4.75</v>
      </c>
      <c r="AY794" s="380">
        <v>5.07</v>
      </c>
    </row>
    <row r="795" spans="1:51" x14ac:dyDescent="0.25">
      <c r="A795" s="64">
        <v>100</v>
      </c>
      <c r="B795" s="65" t="s">
        <v>79</v>
      </c>
      <c r="C795" s="13">
        <v>56976838.189999998</v>
      </c>
      <c r="D795" s="13">
        <v>16911562.43</v>
      </c>
      <c r="E795" s="13">
        <v>1287172.82</v>
      </c>
      <c r="F795" s="13">
        <v>10275413.02</v>
      </c>
      <c r="G795" s="13">
        <v>10946994.24</v>
      </c>
      <c r="H795" s="13">
        <v>3153134.81</v>
      </c>
      <c r="I795" s="13">
        <v>17908753.809999999</v>
      </c>
      <c r="J795" s="13">
        <v>34876760.880000003</v>
      </c>
      <c r="K795" s="13">
        <v>12531948.449999999</v>
      </c>
      <c r="L795" s="13">
        <v>11244775.629999999</v>
      </c>
      <c r="M795" s="13">
        <v>22451087.16</v>
      </c>
      <c r="N795" s="13">
        <v>6096285.1799999997</v>
      </c>
      <c r="O795" s="13">
        <v>15089146.9</v>
      </c>
      <c r="P795" s="13">
        <v>3753721.5999999945</v>
      </c>
      <c r="Q795" s="13">
        <v>147551.15000000084</v>
      </c>
      <c r="R795" s="13">
        <v>3901272.7499999953</v>
      </c>
      <c r="S795" s="13">
        <v>-748137.94000000018</v>
      </c>
      <c r="T795" s="13">
        <v>668.77</v>
      </c>
      <c r="U795" s="13">
        <v>0</v>
      </c>
      <c r="V795" s="13">
        <v>0</v>
      </c>
      <c r="W795" s="13">
        <v>0</v>
      </c>
      <c r="X795" s="13">
        <v>1302844.6599999999</v>
      </c>
      <c r="Y795" s="13">
        <v>204902.99</v>
      </c>
      <c r="Z795" s="13">
        <v>719779.36</v>
      </c>
      <c r="AA795" s="13">
        <v>148735.44</v>
      </c>
      <c r="AB795" s="13">
        <v>56040.99</v>
      </c>
      <c r="AC795" s="13">
        <v>0</v>
      </c>
      <c r="AD795" s="13">
        <v>0</v>
      </c>
      <c r="AE795" s="13">
        <v>0</v>
      </c>
      <c r="AF795" s="13">
        <v>922192.59</v>
      </c>
      <c r="AG795" s="13">
        <v>33695862.789999999</v>
      </c>
      <c r="AH795" s="13">
        <v>7383458</v>
      </c>
      <c r="AI795" s="13">
        <v>41064420.710000001</v>
      </c>
      <c r="AJ795" s="13">
        <v>25975273.809999999</v>
      </c>
      <c r="AK795" s="13">
        <v>0</v>
      </c>
      <c r="AL795" s="13">
        <v>5376805.3599999994</v>
      </c>
      <c r="AM795" s="13">
        <v>1.4290478357337961</v>
      </c>
      <c r="AN795" s="13">
        <v>5622110.0599999996</v>
      </c>
      <c r="AO795" s="13">
        <v>4653302.96</v>
      </c>
      <c r="AP795" s="13">
        <v>43170171.68999999</v>
      </c>
      <c r="AQ795" s="13">
        <v>18194042.830000002</v>
      </c>
      <c r="AR795" s="367"/>
      <c r="AS795" s="19">
        <v>44712</v>
      </c>
      <c r="AT795" s="20" t="s">
        <v>4</v>
      </c>
      <c r="AU795" s="40" t="s">
        <v>292</v>
      </c>
      <c r="AV795" s="41">
        <v>2022</v>
      </c>
      <c r="AW795" s="266" t="s">
        <v>151</v>
      </c>
      <c r="AX795" s="380">
        <v>4.75</v>
      </c>
      <c r="AY795" s="380">
        <v>5.07</v>
      </c>
    </row>
    <row r="796" spans="1:51" x14ac:dyDescent="0.25">
      <c r="A796" s="64">
        <v>12</v>
      </c>
      <c r="B796" s="65" t="s">
        <v>81</v>
      </c>
      <c r="C796" s="13">
        <v>62314663.850000001</v>
      </c>
      <c r="D796" s="13">
        <v>32099976.800000001</v>
      </c>
      <c r="E796" s="13">
        <v>12828061.82</v>
      </c>
      <c r="F796" s="13">
        <v>10402098.09</v>
      </c>
      <c r="G796" s="13">
        <v>16407307.810000001</v>
      </c>
      <c r="H796" s="13">
        <v>209050.25</v>
      </c>
      <c r="I796" s="13">
        <v>68157945.75</v>
      </c>
      <c r="J796" s="13">
        <v>151425798.88999999</v>
      </c>
      <c r="K796" s="13">
        <v>45143901.829999998</v>
      </c>
      <c r="L796" s="13">
        <v>32311167.330000002</v>
      </c>
      <c r="M796" s="13">
        <v>4191706</v>
      </c>
      <c r="N796" s="13">
        <v>2328551.96</v>
      </c>
      <c r="O796" s="13">
        <v>7685906.6799999904</v>
      </c>
      <c r="P796" s="13">
        <v>-4280625.529999976</v>
      </c>
      <c r="Q796" s="13">
        <v>-10905817.020000001</v>
      </c>
      <c r="R796" s="13">
        <v>-15186442.549999978</v>
      </c>
      <c r="S796" s="13">
        <v>15395492.809999999</v>
      </c>
      <c r="T796" s="13">
        <v>1364633.45</v>
      </c>
      <c r="U796" s="13">
        <v>15.53</v>
      </c>
      <c r="V796" s="13">
        <v>0</v>
      </c>
      <c r="W796" s="13">
        <v>0</v>
      </c>
      <c r="X796" s="13">
        <v>18237852.489999998</v>
      </c>
      <c r="Y796" s="13">
        <v>333277.92</v>
      </c>
      <c r="Z796" s="13">
        <v>2006576.96</v>
      </c>
      <c r="AA796" s="13">
        <v>1827501.78</v>
      </c>
      <c r="AB796" s="13">
        <v>19506.04</v>
      </c>
      <c r="AC796" s="13">
        <v>0</v>
      </c>
      <c r="AD796" s="13">
        <v>0</v>
      </c>
      <c r="AE796" s="13">
        <v>0</v>
      </c>
      <c r="AF796" s="13">
        <v>20145.96</v>
      </c>
      <c r="AG796" s="13">
        <v>36502873.330000006</v>
      </c>
      <c r="AH796" s="13">
        <v>15156613.779999999</v>
      </c>
      <c r="AI796" s="13">
        <v>51138840.709999993</v>
      </c>
      <c r="AJ796" s="13">
        <v>43456701.109999999</v>
      </c>
      <c r="AK796" s="13">
        <v>3767.08</v>
      </c>
      <c r="AL796" s="13">
        <v>23014043.920000002</v>
      </c>
      <c r="AM796" s="13">
        <v>1.5097929728507919</v>
      </c>
      <c r="AN796" s="13">
        <v>6174759.25</v>
      </c>
      <c r="AO796" s="13">
        <v>4227338.84</v>
      </c>
      <c r="AP796" s="13">
        <v>57723458.120000005</v>
      </c>
      <c r="AQ796" s="13">
        <v>35194677.750000007</v>
      </c>
      <c r="AR796" s="367"/>
      <c r="AS796" s="19">
        <v>44712</v>
      </c>
      <c r="AT796" s="20" t="s">
        <v>4</v>
      </c>
      <c r="AU796" s="40" t="s">
        <v>292</v>
      </c>
      <c r="AV796" s="41">
        <v>2022</v>
      </c>
      <c r="AW796" s="266" t="s">
        <v>152</v>
      </c>
      <c r="AX796" s="380">
        <v>4.75</v>
      </c>
      <c r="AY796" s="380">
        <v>5.07</v>
      </c>
    </row>
    <row r="797" spans="1:51" x14ac:dyDescent="0.25">
      <c r="A797" s="64">
        <v>74</v>
      </c>
      <c r="B797" s="65" t="s">
        <v>82</v>
      </c>
      <c r="C797" s="13">
        <v>388965753.25999993</v>
      </c>
      <c r="D797" s="13">
        <v>272633535.46000004</v>
      </c>
      <c r="E797" s="13">
        <v>7480563.1900000004</v>
      </c>
      <c r="F797" s="13">
        <v>45768710.600000001</v>
      </c>
      <c r="G797" s="13">
        <v>62017629.07</v>
      </c>
      <c r="H797" s="13">
        <v>556981.17000000004</v>
      </c>
      <c r="I797" s="13">
        <v>143203108</v>
      </c>
      <c r="J797" s="13">
        <v>66551430.659999996</v>
      </c>
      <c r="K797" s="13">
        <v>33598281.630000003</v>
      </c>
      <c r="L797" s="13">
        <v>18337296.050000001</v>
      </c>
      <c r="M797" s="13">
        <v>130093570.59</v>
      </c>
      <c r="N797" s="13">
        <v>151694278.23000002</v>
      </c>
      <c r="O797" s="13">
        <v>60125428.110000007</v>
      </c>
      <c r="P797" s="13">
        <v>-51579549.979999997</v>
      </c>
      <c r="Q797" s="13">
        <v>46652365.630000055</v>
      </c>
      <c r="R797" s="13">
        <v>-4927184.3499999419</v>
      </c>
      <c r="S797" s="13">
        <v>5484165.5300000012</v>
      </c>
      <c r="T797" s="13">
        <v>189147.29</v>
      </c>
      <c r="U797" s="13">
        <v>14608.86</v>
      </c>
      <c r="V797" s="13">
        <v>0</v>
      </c>
      <c r="W797" s="13">
        <v>140000</v>
      </c>
      <c r="X797" s="13">
        <v>89354158.109999999</v>
      </c>
      <c r="Y797" s="13">
        <v>993671.85</v>
      </c>
      <c r="Z797" s="13">
        <v>3760939.32</v>
      </c>
      <c r="AA797" s="13">
        <v>9728743.9800000004</v>
      </c>
      <c r="AB797" s="13">
        <v>962249.09</v>
      </c>
      <c r="AC797" s="13">
        <v>0</v>
      </c>
      <c r="AD797" s="13">
        <v>0</v>
      </c>
      <c r="AE797" s="13">
        <v>953574.15</v>
      </c>
      <c r="AF797" s="13">
        <v>67814570.340000004</v>
      </c>
      <c r="AG797" s="13">
        <v>148430866.63999999</v>
      </c>
      <c r="AH797" s="13">
        <v>159174841.42000002</v>
      </c>
      <c r="AI797" s="13">
        <v>305896277.42000002</v>
      </c>
      <c r="AJ797" s="13">
        <v>245770849.31</v>
      </c>
      <c r="AK797" s="13">
        <v>0</v>
      </c>
      <c r="AL797" s="13">
        <v>109604826.37</v>
      </c>
      <c r="AM797" s="13">
        <v>4.262215239964342</v>
      </c>
      <c r="AN797" s="13">
        <v>34589667.509999998</v>
      </c>
      <c r="AO797" s="13">
        <v>11179043.09</v>
      </c>
      <c r="AP797" s="13">
        <v>366539172.51999998</v>
      </c>
      <c r="AQ797" s="13">
        <v>310332382.82999998</v>
      </c>
      <c r="AR797" s="367"/>
      <c r="AS797" s="19">
        <v>44712</v>
      </c>
      <c r="AT797" s="20" t="s">
        <v>4</v>
      </c>
      <c r="AU797" s="40" t="s">
        <v>292</v>
      </c>
      <c r="AV797" s="41">
        <v>2022</v>
      </c>
      <c r="AW797" s="266" t="s">
        <v>148</v>
      </c>
      <c r="AX797" s="380">
        <v>4.75</v>
      </c>
      <c r="AY797" s="380">
        <v>5.07</v>
      </c>
    </row>
    <row r="798" spans="1:51" x14ac:dyDescent="0.25">
      <c r="A798" s="62">
        <v>71</v>
      </c>
      <c r="B798" s="63" t="s">
        <v>83</v>
      </c>
      <c r="C798" s="14">
        <v>14745491.300000001</v>
      </c>
      <c r="D798" s="14">
        <v>9779560.2300000004</v>
      </c>
      <c r="E798" s="14">
        <v>9936210.9699999988</v>
      </c>
      <c r="F798" s="14">
        <v>665.74</v>
      </c>
      <c r="G798" s="14">
        <v>2927335.24</v>
      </c>
      <c r="H798" s="14">
        <v>-4864771.63</v>
      </c>
      <c r="I798" s="14">
        <v>45629456.990000002</v>
      </c>
      <c r="J798" s="14">
        <v>1072579.23</v>
      </c>
      <c r="K798" s="14">
        <v>10423496.84</v>
      </c>
      <c r="L798" s="14">
        <v>487285.87</v>
      </c>
      <c r="M798" s="14">
        <v>6186597.46</v>
      </c>
      <c r="N798" s="14">
        <v>2529376.63</v>
      </c>
      <c r="O798" s="14">
        <v>1319304.4800000023</v>
      </c>
      <c r="P798" s="14">
        <v>718625.60999999568</v>
      </c>
      <c r="Q798" s="14">
        <v>-15479400.41</v>
      </c>
      <c r="R798" s="14">
        <v>-14760774.800000004</v>
      </c>
      <c r="S798" s="14">
        <v>9896003.1699999999</v>
      </c>
      <c r="T798" s="14">
        <v>0</v>
      </c>
      <c r="U798" s="14">
        <v>0</v>
      </c>
      <c r="V798" s="14">
        <v>0</v>
      </c>
      <c r="W798" s="14">
        <v>9850581.6799999997</v>
      </c>
      <c r="X798" s="14">
        <v>105312.74</v>
      </c>
      <c r="Y798" s="14">
        <v>59731.05</v>
      </c>
      <c r="Z798" s="14">
        <v>0</v>
      </c>
      <c r="AA798" s="14">
        <v>0</v>
      </c>
      <c r="AB798" s="14">
        <v>0</v>
      </c>
      <c r="AC798" s="14">
        <v>0</v>
      </c>
      <c r="AD798" s="14">
        <v>0</v>
      </c>
      <c r="AE798" s="14">
        <v>0</v>
      </c>
      <c r="AF798" s="14">
        <v>160.19999999999999</v>
      </c>
      <c r="AG798" s="14">
        <v>6673883.3400000008</v>
      </c>
      <c r="AH798" s="14">
        <v>12465587.6</v>
      </c>
      <c r="AI798" s="14">
        <v>19138837.280000001</v>
      </c>
      <c r="AJ798" s="14">
        <v>17819532.799999997</v>
      </c>
      <c r="AK798" s="14">
        <v>0</v>
      </c>
      <c r="AL798" s="14">
        <v>35205960.150000006</v>
      </c>
      <c r="AM798" s="14">
        <v>4.3775575212818891</v>
      </c>
      <c r="AN798" s="14">
        <v>641</v>
      </c>
      <c r="AO798" s="14">
        <v>24.740000000000002</v>
      </c>
      <c r="AP798" s="14">
        <v>12443617.32</v>
      </c>
      <c r="AQ798" s="14">
        <v>8796990.7099999972</v>
      </c>
      <c r="AR798" s="368"/>
      <c r="AS798" s="19">
        <v>44712</v>
      </c>
      <c r="AT798" s="42" t="s">
        <v>4</v>
      </c>
      <c r="AU798" s="40" t="s">
        <v>293</v>
      </c>
      <c r="AV798" s="41">
        <v>2022</v>
      </c>
      <c r="AW798" s="266" t="s">
        <v>161</v>
      </c>
      <c r="AX798" s="380">
        <v>4.75</v>
      </c>
      <c r="AY798" s="380">
        <v>5.07</v>
      </c>
    </row>
    <row r="799" spans="1:51" x14ac:dyDescent="0.25">
      <c r="A799" s="64">
        <v>91</v>
      </c>
      <c r="B799" s="65" t="s">
        <v>106</v>
      </c>
      <c r="C799" s="13">
        <v>3149735.7800000003</v>
      </c>
      <c r="D799" s="13">
        <v>22976.799999999999</v>
      </c>
      <c r="E799" s="13">
        <v>766.93000000000006</v>
      </c>
      <c r="F799" s="13">
        <v>773.14</v>
      </c>
      <c r="G799" s="13">
        <v>2975234.91</v>
      </c>
      <c r="H799" s="13">
        <v>-1597031.23</v>
      </c>
      <c r="I799" s="13">
        <v>64689073.93</v>
      </c>
      <c r="J799" s="13">
        <v>12036783.789999999</v>
      </c>
      <c r="K799" s="13">
        <v>454698.12</v>
      </c>
      <c r="L799" s="13">
        <v>453484.85000000003</v>
      </c>
      <c r="M799" s="13">
        <v>8114.76</v>
      </c>
      <c r="N799" s="13">
        <v>1884591.82</v>
      </c>
      <c r="O799" s="13">
        <v>298400.8899999999</v>
      </c>
      <c r="P799" s="13">
        <v>-147649.95999999996</v>
      </c>
      <c r="Q799" s="13">
        <v>107983.95000000019</v>
      </c>
      <c r="R799" s="13">
        <v>-39666.009999999776</v>
      </c>
      <c r="S799" s="13">
        <v>-1557365.2200000002</v>
      </c>
      <c r="T799" s="13">
        <v>6437.79</v>
      </c>
      <c r="U799" s="13">
        <v>0</v>
      </c>
      <c r="V799" s="13">
        <v>0</v>
      </c>
      <c r="W799" s="13">
        <v>24613.96</v>
      </c>
      <c r="X799" s="13">
        <v>582736.48</v>
      </c>
      <c r="Y799" s="13">
        <v>23112.07</v>
      </c>
      <c r="Z799" s="13">
        <v>342066.59</v>
      </c>
      <c r="AA799" s="13">
        <v>21449.05</v>
      </c>
      <c r="AB799" s="13">
        <v>1265567.3500000001</v>
      </c>
      <c r="AC799" s="13">
        <v>0</v>
      </c>
      <c r="AD799" s="13">
        <v>0</v>
      </c>
      <c r="AE799" s="13">
        <v>0</v>
      </c>
      <c r="AF799" s="13">
        <v>518958.39</v>
      </c>
      <c r="AG799" s="13">
        <v>461599.61000000004</v>
      </c>
      <c r="AH799" s="13">
        <v>1885358.75</v>
      </c>
      <c r="AI799" s="13">
        <v>2335136.34</v>
      </c>
      <c r="AJ799" s="13">
        <v>2036735.45</v>
      </c>
      <c r="AK799" s="13">
        <v>0</v>
      </c>
      <c r="AL799" s="13">
        <v>64234375.810000002</v>
      </c>
      <c r="AM799" s="13">
        <v>142.26817988603077</v>
      </c>
      <c r="AN799" s="13">
        <v>773.14</v>
      </c>
      <c r="AO799" s="13">
        <v>0</v>
      </c>
      <c r="AP799" s="13">
        <v>2985300.3500000006</v>
      </c>
      <c r="AQ799" s="13">
        <v>156942.25999999978</v>
      </c>
      <c r="AR799" s="367"/>
      <c r="AS799" s="19">
        <v>44712</v>
      </c>
      <c r="AT799" s="20" t="s">
        <v>4</v>
      </c>
      <c r="AU799" s="40" t="s">
        <v>293</v>
      </c>
      <c r="AV799" s="41">
        <v>2022</v>
      </c>
      <c r="AW799" s="266" t="s">
        <v>192</v>
      </c>
      <c r="AX799" s="380">
        <v>4.75</v>
      </c>
      <c r="AY799" s="380">
        <v>5.07</v>
      </c>
    </row>
    <row r="800" spans="1:51" x14ac:dyDescent="0.25">
      <c r="A800" s="64">
        <v>73</v>
      </c>
      <c r="B800" s="65" t="s">
        <v>84</v>
      </c>
      <c r="C800" s="13">
        <v>23017.66</v>
      </c>
      <c r="D800" s="13">
        <v>0</v>
      </c>
      <c r="E800" s="13">
        <v>0</v>
      </c>
      <c r="F800" s="13">
        <v>9207.07</v>
      </c>
      <c r="G800" s="13">
        <v>287318.25</v>
      </c>
      <c r="H800" s="13">
        <v>-466816.12</v>
      </c>
      <c r="I800" s="13">
        <v>42330.15</v>
      </c>
      <c r="J800" s="13">
        <v>1215.3599999999999</v>
      </c>
      <c r="K800" s="13">
        <v>609.72</v>
      </c>
      <c r="L800" s="13">
        <v>609.72</v>
      </c>
      <c r="M800" s="13">
        <v>18151.25</v>
      </c>
      <c r="N800" s="13">
        <v>0.01</v>
      </c>
      <c r="O800" s="13">
        <v>18760.97</v>
      </c>
      <c r="P800" s="13">
        <v>-292268.63</v>
      </c>
      <c r="Q800" s="13">
        <v>6793.74</v>
      </c>
      <c r="R800" s="13">
        <v>-285474.89</v>
      </c>
      <c r="S800" s="13">
        <v>-181341.23</v>
      </c>
      <c r="T800" s="13">
        <v>0.27</v>
      </c>
      <c r="U800" s="13">
        <v>0</v>
      </c>
      <c r="V800" s="13">
        <v>0</v>
      </c>
      <c r="W800" s="13">
        <v>0</v>
      </c>
      <c r="X800" s="13">
        <v>248.66</v>
      </c>
      <c r="Y800" s="13">
        <v>5863.64</v>
      </c>
      <c r="Z800" s="13">
        <v>67.92</v>
      </c>
      <c r="AA800" s="13">
        <v>27125.07</v>
      </c>
      <c r="AB800" s="13">
        <v>4.88</v>
      </c>
      <c r="AC800" s="13">
        <v>0</v>
      </c>
      <c r="AD800" s="13">
        <v>0</v>
      </c>
      <c r="AE800" s="13">
        <v>0</v>
      </c>
      <c r="AF800" s="13">
        <v>148528.65</v>
      </c>
      <c r="AG800" s="13">
        <v>18760.97</v>
      </c>
      <c r="AH800" s="13">
        <v>0.01</v>
      </c>
      <c r="AI800" s="13">
        <v>18760.98</v>
      </c>
      <c r="AJ800" s="13">
        <v>0.01</v>
      </c>
      <c r="AK800" s="13">
        <v>0</v>
      </c>
      <c r="AL800" s="13">
        <v>41720.43</v>
      </c>
      <c r="AM800" s="13">
        <v>69.425555992914781</v>
      </c>
      <c r="AN800" s="13">
        <v>3452.65</v>
      </c>
      <c r="AO800" s="13">
        <v>5754.42</v>
      </c>
      <c r="AP800" s="13">
        <v>4256.6899999999987</v>
      </c>
      <c r="AQ800" s="13">
        <v>0</v>
      </c>
      <c r="AR800" s="367"/>
      <c r="AS800" s="19">
        <v>44712</v>
      </c>
      <c r="AT800" s="20" t="s">
        <v>4</v>
      </c>
      <c r="AU800" s="40" t="s">
        <v>293</v>
      </c>
      <c r="AV800" s="41">
        <v>2022</v>
      </c>
      <c r="AW800" s="266" t="s">
        <v>190</v>
      </c>
      <c r="AX800" s="380">
        <v>4.75</v>
      </c>
      <c r="AY800" s="380">
        <v>5.07</v>
      </c>
    </row>
    <row r="801" spans="1:51" x14ac:dyDescent="0.25">
      <c r="A801" s="64">
        <v>46</v>
      </c>
      <c r="B801" s="65" t="s">
        <v>85</v>
      </c>
      <c r="C801" s="13">
        <v>2376285.69</v>
      </c>
      <c r="D801" s="13">
        <v>1057422.31</v>
      </c>
      <c r="E801" s="13">
        <v>451985</v>
      </c>
      <c r="F801" s="13">
        <v>382519.04000000004</v>
      </c>
      <c r="G801" s="13">
        <v>913839.6399999999</v>
      </c>
      <c r="H801" s="13">
        <v>14358.4</v>
      </c>
      <c r="I801" s="13">
        <v>43293736.049999997</v>
      </c>
      <c r="J801" s="13">
        <v>4542392.55</v>
      </c>
      <c r="K801" s="13">
        <v>2729418.45</v>
      </c>
      <c r="L801" s="13">
        <v>2277432.08</v>
      </c>
      <c r="M801" s="13">
        <v>104207.51</v>
      </c>
      <c r="N801" s="13">
        <v>6008</v>
      </c>
      <c r="O801" s="13">
        <v>375335.95999999996</v>
      </c>
      <c r="P801" s="13">
        <v>-352831.25999999983</v>
      </c>
      <c r="Q801" s="13">
        <v>-54053.400000000016</v>
      </c>
      <c r="R801" s="13">
        <v>-406884.65999999986</v>
      </c>
      <c r="S801" s="13">
        <v>421243.06</v>
      </c>
      <c r="T801" s="13">
        <v>526178.1</v>
      </c>
      <c r="U801" s="13">
        <v>0</v>
      </c>
      <c r="V801" s="13">
        <v>0</v>
      </c>
      <c r="W801" s="13">
        <v>0</v>
      </c>
      <c r="X801" s="13">
        <v>0</v>
      </c>
      <c r="Y801" s="13">
        <v>18649.79</v>
      </c>
      <c r="Z801" s="13">
        <v>2924.41</v>
      </c>
      <c r="AA801" s="13">
        <v>80661.94</v>
      </c>
      <c r="AB801" s="13">
        <v>2698.9</v>
      </c>
      <c r="AC801" s="13">
        <v>0</v>
      </c>
      <c r="AD801" s="13">
        <v>0</v>
      </c>
      <c r="AE801" s="13">
        <v>0</v>
      </c>
      <c r="AF801" s="13">
        <v>0</v>
      </c>
      <c r="AG801" s="13">
        <v>2381639.59</v>
      </c>
      <c r="AH801" s="13">
        <v>457993</v>
      </c>
      <c r="AI801" s="13">
        <v>2838319.96</v>
      </c>
      <c r="AJ801" s="13">
        <v>2462984</v>
      </c>
      <c r="AK801" s="13">
        <v>0</v>
      </c>
      <c r="AL801" s="13">
        <v>40564317.599999994</v>
      </c>
      <c r="AM801" s="13">
        <v>15.861890304874283</v>
      </c>
      <c r="AN801" s="13">
        <v>262993.05</v>
      </c>
      <c r="AO801" s="13">
        <v>119525.99</v>
      </c>
      <c r="AP801" s="13">
        <v>2094998.7300000004</v>
      </c>
      <c r="AQ801" s="13">
        <v>1151471.31</v>
      </c>
      <c r="AR801" s="367"/>
      <c r="AS801" s="19">
        <v>44712</v>
      </c>
      <c r="AT801" s="20" t="s">
        <v>4</v>
      </c>
      <c r="AU801" s="40" t="s">
        <v>292</v>
      </c>
      <c r="AV801" s="41">
        <v>2022</v>
      </c>
      <c r="AW801" s="266" t="s">
        <v>176</v>
      </c>
      <c r="AX801" s="380">
        <v>4.75</v>
      </c>
      <c r="AY801" s="380">
        <v>5.07</v>
      </c>
    </row>
    <row r="802" spans="1:51" x14ac:dyDescent="0.25">
      <c r="A802" s="64">
        <v>51</v>
      </c>
      <c r="B802" s="65" t="s">
        <v>86</v>
      </c>
      <c r="C802" s="13">
        <v>1728978.0900000003</v>
      </c>
      <c r="D802" s="13">
        <v>203520.52000000002</v>
      </c>
      <c r="E802" s="13">
        <v>4305153.9800000004</v>
      </c>
      <c r="F802" s="13">
        <v>352221.33999999997</v>
      </c>
      <c r="G802" s="13">
        <v>3534731.49</v>
      </c>
      <c r="H802" s="13">
        <v>641098.26</v>
      </c>
      <c r="I802" s="13">
        <v>20760415.710000001</v>
      </c>
      <c r="J802" s="13">
        <v>25742483.940000001</v>
      </c>
      <c r="K802" s="13">
        <v>5510567.79</v>
      </c>
      <c r="L802" s="13">
        <v>1205413.81</v>
      </c>
      <c r="M802" s="13">
        <v>11717.66</v>
      </c>
      <c r="N802" s="13">
        <v>0</v>
      </c>
      <c r="O802" s="13">
        <v>-791480.62000000093</v>
      </c>
      <c r="P802" s="13">
        <v>-1570014.64</v>
      </c>
      <c r="Q802" s="13">
        <v>-28737.209999999995</v>
      </c>
      <c r="R802" s="13">
        <v>-1598751.8499999999</v>
      </c>
      <c r="S802" s="13">
        <v>2239850.1199999996</v>
      </c>
      <c r="T802" s="13">
        <v>0</v>
      </c>
      <c r="U802" s="13">
        <v>0</v>
      </c>
      <c r="V802" s="13">
        <v>0</v>
      </c>
      <c r="W802" s="13">
        <v>0</v>
      </c>
      <c r="X802" s="13">
        <v>5899532.5899999999</v>
      </c>
      <c r="Y802" s="13">
        <v>70758.880000000005</v>
      </c>
      <c r="Z802" s="13">
        <v>30145.4</v>
      </c>
      <c r="AA802" s="13">
        <v>1614628.92</v>
      </c>
      <c r="AB802" s="13">
        <v>4544.25</v>
      </c>
      <c r="AC802" s="13">
        <v>0</v>
      </c>
      <c r="AD802" s="13">
        <v>0</v>
      </c>
      <c r="AE802" s="13">
        <v>0</v>
      </c>
      <c r="AF802" s="13">
        <v>1939605.02</v>
      </c>
      <c r="AG802" s="13">
        <v>1217131.47</v>
      </c>
      <c r="AH802" s="13">
        <v>4305153.9800000004</v>
      </c>
      <c r="AI802" s="13">
        <v>5511186.0199999996</v>
      </c>
      <c r="AJ802" s="13">
        <v>6302666.6400000006</v>
      </c>
      <c r="AK802" s="13">
        <v>0</v>
      </c>
      <c r="AL802" s="13">
        <v>15249847.920000002</v>
      </c>
      <c r="AM802" s="13">
        <v>3.7673823281284777</v>
      </c>
      <c r="AN802" s="13">
        <v>193962.97999999998</v>
      </c>
      <c r="AO802" s="13">
        <v>158258.36000000002</v>
      </c>
      <c r="AP802" s="13">
        <v>1644720.0300000003</v>
      </c>
      <c r="AQ802" s="13">
        <v>-672218.16000000108</v>
      </c>
      <c r="AR802" s="367"/>
      <c r="AS802" s="19">
        <v>44712</v>
      </c>
      <c r="AT802" s="20" t="s">
        <v>4</v>
      </c>
      <c r="AU802" s="40" t="s">
        <v>292</v>
      </c>
      <c r="AV802" s="41">
        <v>2022</v>
      </c>
      <c r="AW802" s="266" t="s">
        <v>179</v>
      </c>
      <c r="AX802" s="380">
        <v>4.75</v>
      </c>
      <c r="AY802" s="380">
        <v>5.07</v>
      </c>
    </row>
    <row r="803" spans="1:51" x14ac:dyDescent="0.25">
      <c r="A803" s="64">
        <v>117</v>
      </c>
      <c r="B803" s="65" t="s">
        <v>87</v>
      </c>
      <c r="C803" s="13">
        <v>45927339.270000003</v>
      </c>
      <c r="D803" s="13">
        <v>29507953.370000001</v>
      </c>
      <c r="E803" s="13">
        <v>2824818.9699999997</v>
      </c>
      <c r="F803" s="13">
        <v>5631674.2400000002</v>
      </c>
      <c r="G803" s="13">
        <v>10720403.710000001</v>
      </c>
      <c r="H803" s="13">
        <v>73499.28</v>
      </c>
      <c r="I803" s="13">
        <v>35750170.649999999</v>
      </c>
      <c r="J803" s="13">
        <v>7997339.5599999996</v>
      </c>
      <c r="K803" s="13">
        <v>6664053.4699999997</v>
      </c>
      <c r="L803" s="13">
        <v>3839234.5</v>
      </c>
      <c r="M803" s="13">
        <v>40082951.549999997</v>
      </c>
      <c r="N803" s="13">
        <v>21599348.680000003</v>
      </c>
      <c r="O803" s="13">
        <v>-16683619.109999992</v>
      </c>
      <c r="P803" s="13">
        <v>16750927.060000002</v>
      </c>
      <c r="Q803" s="13">
        <v>-12137880.199999992</v>
      </c>
      <c r="R803" s="13">
        <v>4613046.8600000106</v>
      </c>
      <c r="S803" s="13">
        <v>-4539547.5799999991</v>
      </c>
      <c r="T803" s="13">
        <v>203261.47</v>
      </c>
      <c r="U803" s="13">
        <v>0</v>
      </c>
      <c r="V803" s="13">
        <v>0</v>
      </c>
      <c r="W803" s="13">
        <v>265.07</v>
      </c>
      <c r="X803" s="13">
        <v>6417874.1699999999</v>
      </c>
      <c r="Y803" s="13">
        <v>114301.36</v>
      </c>
      <c r="Z803" s="13">
        <v>702164.34</v>
      </c>
      <c r="AA803" s="13">
        <v>8827464.8300000001</v>
      </c>
      <c r="AB803" s="13">
        <v>269767.51</v>
      </c>
      <c r="AC803" s="13">
        <v>0</v>
      </c>
      <c r="AD803" s="13">
        <v>0</v>
      </c>
      <c r="AE803" s="13">
        <v>0</v>
      </c>
      <c r="AF803" s="13">
        <v>1247250.25</v>
      </c>
      <c r="AG803" s="13">
        <v>43922186.049999997</v>
      </c>
      <c r="AH803" s="13">
        <v>24424167.649999999</v>
      </c>
      <c r="AI803" s="13">
        <v>68311713.370000005</v>
      </c>
      <c r="AJ803" s="13">
        <v>85178688.270000011</v>
      </c>
      <c r="AK803" s="13">
        <v>183355.79</v>
      </c>
      <c r="AL803" s="13">
        <v>29086117.18</v>
      </c>
      <c r="AM803" s="13">
        <v>5.364628421866489</v>
      </c>
      <c r="AN803" s="13">
        <v>4576160.17</v>
      </c>
      <c r="AO803" s="13">
        <v>1055514.0699999998</v>
      </c>
      <c r="AP803" s="13">
        <v>63203554.490000002</v>
      </c>
      <c r="AQ803" s="13">
        <v>30100549.479999993</v>
      </c>
      <c r="AR803" s="367"/>
      <c r="AS803" s="19">
        <v>44712</v>
      </c>
      <c r="AT803" s="20" t="s">
        <v>4</v>
      </c>
      <c r="AU803" s="40" t="s">
        <v>292</v>
      </c>
      <c r="AV803" s="41">
        <v>2022</v>
      </c>
      <c r="AW803" s="266" t="s">
        <v>155</v>
      </c>
      <c r="AX803" s="380">
        <v>4.75</v>
      </c>
      <c r="AY803" s="380">
        <v>5.07</v>
      </c>
    </row>
    <row r="804" spans="1:51" x14ac:dyDescent="0.25">
      <c r="A804" s="64">
        <v>78</v>
      </c>
      <c r="B804" s="65" t="s">
        <v>88</v>
      </c>
      <c r="C804" s="13">
        <v>211051.58000000002</v>
      </c>
      <c r="D804" s="13">
        <v>0</v>
      </c>
      <c r="E804" s="13">
        <v>7.29</v>
      </c>
      <c r="F804" s="13">
        <v>38243.03</v>
      </c>
      <c r="G804" s="13">
        <v>335290.55</v>
      </c>
      <c r="H804" s="13">
        <v>-163796.82</v>
      </c>
      <c r="I804" s="13">
        <v>9017695.3900000006</v>
      </c>
      <c r="J804" s="13">
        <v>1384850.38</v>
      </c>
      <c r="K804" s="13">
        <v>28740.39</v>
      </c>
      <c r="L804" s="13">
        <v>28733.1</v>
      </c>
      <c r="M804" s="13">
        <v>161295.13</v>
      </c>
      <c r="N804" s="13">
        <v>0.2</v>
      </c>
      <c r="O804" s="13">
        <v>-11401.969999999972</v>
      </c>
      <c r="P804" s="13">
        <v>-151080.03</v>
      </c>
      <c r="Q804" s="13">
        <v>-96260.570000000022</v>
      </c>
      <c r="R804" s="13">
        <v>-247340.60000000003</v>
      </c>
      <c r="S804" s="13">
        <v>83543.77</v>
      </c>
      <c r="T804" s="13">
        <v>60316.17</v>
      </c>
      <c r="U804" s="13">
        <v>0</v>
      </c>
      <c r="V804" s="13">
        <v>0</v>
      </c>
      <c r="W804" s="13">
        <v>0</v>
      </c>
      <c r="X804" s="13">
        <v>45539.05</v>
      </c>
      <c r="Y804" s="13">
        <v>6604.98</v>
      </c>
      <c r="Z804" s="13">
        <v>5475.06</v>
      </c>
      <c r="AA804" s="13">
        <v>0</v>
      </c>
      <c r="AB804" s="13">
        <v>10.91</v>
      </c>
      <c r="AC804" s="13">
        <v>0</v>
      </c>
      <c r="AD804" s="13">
        <v>0</v>
      </c>
      <c r="AE804" s="13">
        <v>0</v>
      </c>
      <c r="AF804" s="13">
        <v>10220.5</v>
      </c>
      <c r="AG804" s="13">
        <v>190028.23</v>
      </c>
      <c r="AH804" s="13">
        <v>7.4899999999999993</v>
      </c>
      <c r="AI804" s="13">
        <v>189997.01</v>
      </c>
      <c r="AJ804" s="13">
        <v>201398.97999999998</v>
      </c>
      <c r="AK804" s="13">
        <v>0</v>
      </c>
      <c r="AL804" s="13">
        <v>8988955</v>
      </c>
      <c r="AM804" s="13">
        <v>313.76384906398283</v>
      </c>
      <c r="AN804" s="13">
        <v>27579.1</v>
      </c>
      <c r="AO804" s="13">
        <v>10663.93</v>
      </c>
      <c r="AP804" s="13">
        <v>222212.55000000002</v>
      </c>
      <c r="AQ804" s="13">
        <v>-241</v>
      </c>
      <c r="AR804" s="367"/>
      <c r="AS804" s="19">
        <v>44712</v>
      </c>
      <c r="AT804" s="20" t="s">
        <v>4</v>
      </c>
      <c r="AU804" s="40" t="s">
        <v>293</v>
      </c>
      <c r="AV804" s="41">
        <v>2022</v>
      </c>
      <c r="AW804" s="266" t="s">
        <v>185</v>
      </c>
      <c r="AX804" s="380">
        <v>4.75</v>
      </c>
      <c r="AY804" s="380">
        <v>5.07</v>
      </c>
    </row>
    <row r="805" spans="1:51" x14ac:dyDescent="0.25">
      <c r="A805" s="64">
        <v>80</v>
      </c>
      <c r="B805" s="65" t="s">
        <v>89</v>
      </c>
      <c r="C805" s="13">
        <v>107718733.20999999</v>
      </c>
      <c r="D805" s="13">
        <v>70786639.040000007</v>
      </c>
      <c r="E805" s="13">
        <v>6328064.1500000004</v>
      </c>
      <c r="F805" s="13">
        <v>10316489.24</v>
      </c>
      <c r="G805" s="13">
        <v>30017671.699999999</v>
      </c>
      <c r="H805" s="13">
        <v>99825.59</v>
      </c>
      <c r="I805" s="13">
        <v>97507249.840000004</v>
      </c>
      <c r="J805" s="13">
        <v>29861199.329999998</v>
      </c>
      <c r="K805" s="13">
        <v>15909437.140000001</v>
      </c>
      <c r="L805" s="13">
        <v>9581372.9900000002</v>
      </c>
      <c r="M805" s="13">
        <v>33013921.960000001</v>
      </c>
      <c r="N805" s="13">
        <v>368571847.22000003</v>
      </c>
      <c r="O805" s="13">
        <v>22126234.300000012</v>
      </c>
      <c r="P805" s="13">
        <v>-25528301.069999933</v>
      </c>
      <c r="Q805" s="13">
        <v>24024186.819999993</v>
      </c>
      <c r="R805" s="13">
        <v>-1504114.2499999404</v>
      </c>
      <c r="S805" s="13">
        <v>1603939.83</v>
      </c>
      <c r="T805" s="13">
        <v>5048678.12</v>
      </c>
      <c r="U805" s="13">
        <v>0</v>
      </c>
      <c r="V805" s="13">
        <v>0</v>
      </c>
      <c r="W805" s="13">
        <v>440044.48</v>
      </c>
      <c r="X805" s="13">
        <v>12494636.92</v>
      </c>
      <c r="Y805" s="13">
        <v>396369.46</v>
      </c>
      <c r="Z805" s="13">
        <v>4176162.94</v>
      </c>
      <c r="AA805" s="13">
        <v>2360306.19</v>
      </c>
      <c r="AB805" s="13">
        <v>1680000.13</v>
      </c>
      <c r="AC805" s="13">
        <v>0</v>
      </c>
      <c r="AD805" s="13">
        <v>0</v>
      </c>
      <c r="AE805" s="13">
        <v>0</v>
      </c>
      <c r="AF805" s="13">
        <v>7766580.9699999997</v>
      </c>
      <c r="AG805" s="13">
        <v>42595294.949999996</v>
      </c>
      <c r="AH805" s="13">
        <v>374899911.37</v>
      </c>
      <c r="AI805" s="13">
        <v>417445094.68000001</v>
      </c>
      <c r="AJ805" s="13">
        <v>395318860.38</v>
      </c>
      <c r="AK805" s="13">
        <v>0</v>
      </c>
      <c r="AL805" s="13">
        <v>81597812.700000003</v>
      </c>
      <c r="AM805" s="13">
        <v>6.1288937491600031</v>
      </c>
      <c r="AN805" s="13">
        <v>8333084.0399999991</v>
      </c>
      <c r="AO805" s="13">
        <v>1983405.2</v>
      </c>
      <c r="AP805" s="13">
        <v>109566110.63</v>
      </c>
      <c r="AQ805" s="13">
        <v>94760250.75999999</v>
      </c>
      <c r="AR805" s="367"/>
      <c r="AS805" s="19">
        <v>44712</v>
      </c>
      <c r="AT805" s="20" t="s">
        <v>4</v>
      </c>
      <c r="AU805" s="40" t="s">
        <v>292</v>
      </c>
      <c r="AV805" s="41">
        <v>2022</v>
      </c>
      <c r="AW805" s="266" t="s">
        <v>288</v>
      </c>
      <c r="AX805" s="380">
        <v>4.75</v>
      </c>
      <c r="AY805" s="380">
        <v>5.07</v>
      </c>
    </row>
    <row r="806" spans="1:51" x14ac:dyDescent="0.25">
      <c r="A806" s="64">
        <v>2</v>
      </c>
      <c r="B806" s="65" t="s">
        <v>90</v>
      </c>
      <c r="C806" s="13">
        <v>12736926.030000001</v>
      </c>
      <c r="D806" s="13">
        <v>78906.73</v>
      </c>
      <c r="E806" s="13">
        <v>93963.61</v>
      </c>
      <c r="F806" s="13">
        <v>0</v>
      </c>
      <c r="G806" s="13">
        <v>6231714.3599999994</v>
      </c>
      <c r="H806" s="13">
        <v>708588.55</v>
      </c>
      <c r="I806" s="13">
        <v>7639016.7000000002</v>
      </c>
      <c r="J806" s="13">
        <v>4411072.72</v>
      </c>
      <c r="K806" s="13">
        <v>891249.46</v>
      </c>
      <c r="L806" s="13">
        <v>797285.86</v>
      </c>
      <c r="M806" s="13">
        <v>6487618.6100000003</v>
      </c>
      <c r="N806" s="13">
        <v>0.01</v>
      </c>
      <c r="O806" s="13">
        <v>6318111.4700000007</v>
      </c>
      <c r="P806" s="13">
        <v>108193.46999999881</v>
      </c>
      <c r="Q806" s="13">
        <v>-2397888.9599999995</v>
      </c>
      <c r="R806" s="13">
        <v>-2289695.4900000007</v>
      </c>
      <c r="S806" s="13">
        <v>2998284.04</v>
      </c>
      <c r="T806" s="13">
        <v>0</v>
      </c>
      <c r="U806" s="13">
        <v>0</v>
      </c>
      <c r="V806" s="13">
        <v>0</v>
      </c>
      <c r="W806" s="13">
        <v>3651705.61</v>
      </c>
      <c r="X806" s="13">
        <v>1.97</v>
      </c>
      <c r="Y806" s="13">
        <v>123346.33</v>
      </c>
      <c r="Z806" s="13">
        <v>10282.15</v>
      </c>
      <c r="AA806" s="13">
        <v>519418.94</v>
      </c>
      <c r="AB806" s="13">
        <v>376.01</v>
      </c>
      <c r="AC806" s="13">
        <v>0</v>
      </c>
      <c r="AD806" s="13">
        <v>0</v>
      </c>
      <c r="AE806" s="13">
        <v>0</v>
      </c>
      <c r="AF806" s="13">
        <v>0.11</v>
      </c>
      <c r="AG806" s="13">
        <v>7284904.4699999997</v>
      </c>
      <c r="AH806" s="13">
        <v>93963.62</v>
      </c>
      <c r="AI806" s="13">
        <v>7378810.1700000009</v>
      </c>
      <c r="AJ806" s="13">
        <v>1060698.7</v>
      </c>
      <c r="AK806" s="13">
        <v>0</v>
      </c>
      <c r="AL806" s="13">
        <v>6747767.2400000002</v>
      </c>
      <c r="AM806" s="13">
        <v>8.5711319252861031</v>
      </c>
      <c r="AN806" s="13">
        <v>0</v>
      </c>
      <c r="AO806" s="13">
        <v>0</v>
      </c>
      <c r="AP806" s="13">
        <v>6512778.1500000004</v>
      </c>
      <c r="AQ806" s="13">
        <v>172870.31999999998</v>
      </c>
      <c r="AR806" s="367"/>
      <c r="AS806" s="19">
        <v>44712</v>
      </c>
      <c r="AT806" s="20" t="s">
        <v>4</v>
      </c>
      <c r="AU806" s="40" t="s">
        <v>292</v>
      </c>
      <c r="AV806" s="41">
        <v>2022</v>
      </c>
      <c r="AW806" s="266" t="s">
        <v>168</v>
      </c>
      <c r="AX806" s="380">
        <v>4.75</v>
      </c>
      <c r="AY806" s="380">
        <v>5.07</v>
      </c>
    </row>
    <row r="807" spans="1:51" x14ac:dyDescent="0.25">
      <c r="A807" s="64">
        <v>115</v>
      </c>
      <c r="B807" s="65" t="s">
        <v>290</v>
      </c>
      <c r="C807" s="13">
        <v>1732.6</v>
      </c>
      <c r="D807" s="13">
        <v>0</v>
      </c>
      <c r="E807" s="13">
        <v>0.01</v>
      </c>
      <c r="F807" s="13">
        <v>0</v>
      </c>
      <c r="G807" s="13">
        <v>163469.49000000002</v>
      </c>
      <c r="H807" s="13">
        <v>-101331.24</v>
      </c>
      <c r="I807" s="13">
        <v>915317.5</v>
      </c>
      <c r="J807" s="13">
        <v>740566.01</v>
      </c>
      <c r="K807" s="13">
        <v>1378.45</v>
      </c>
      <c r="L807" s="13">
        <v>1378.44</v>
      </c>
      <c r="M807" s="13">
        <v>0</v>
      </c>
      <c r="N807" s="13">
        <v>0</v>
      </c>
      <c r="O807" s="13">
        <v>1067.5899999999999</v>
      </c>
      <c r="P807" s="13">
        <v>-162804.48000000001</v>
      </c>
      <c r="Q807" s="13">
        <v>0</v>
      </c>
      <c r="R807" s="13">
        <v>-162804.48000000001</v>
      </c>
      <c r="S807" s="13">
        <v>61473.24</v>
      </c>
      <c r="T807" s="13">
        <v>91.68</v>
      </c>
      <c r="U807" s="13">
        <v>0</v>
      </c>
      <c r="V807" s="13">
        <v>0</v>
      </c>
      <c r="W807" s="13">
        <v>0</v>
      </c>
      <c r="X807" s="13">
        <v>100311.96</v>
      </c>
      <c r="Y807" s="13">
        <v>3336.09</v>
      </c>
      <c r="Z807" s="13">
        <v>3540.59</v>
      </c>
      <c r="AA807" s="13">
        <v>0</v>
      </c>
      <c r="AB807" s="13">
        <v>181.6</v>
      </c>
      <c r="AC807" s="13">
        <v>0</v>
      </c>
      <c r="AD807" s="13">
        <v>0</v>
      </c>
      <c r="AE807" s="13">
        <v>1292.82</v>
      </c>
      <c r="AF807" s="13">
        <v>30579.3</v>
      </c>
      <c r="AG807" s="13">
        <v>1378.44</v>
      </c>
      <c r="AH807" s="13">
        <v>0.01</v>
      </c>
      <c r="AI807" s="13">
        <v>1356.34</v>
      </c>
      <c r="AJ807" s="13">
        <v>288.75</v>
      </c>
      <c r="AK807" s="13">
        <v>0</v>
      </c>
      <c r="AL807" s="13">
        <v>913939.05</v>
      </c>
      <c r="AM807" s="13">
        <v>664.01936958177657</v>
      </c>
      <c r="AN807" s="13">
        <v>0</v>
      </c>
      <c r="AO807" s="13">
        <v>0</v>
      </c>
      <c r="AP807" s="13">
        <v>665.02</v>
      </c>
      <c r="AQ807" s="13">
        <v>0.01</v>
      </c>
      <c r="AR807" s="367"/>
      <c r="AS807" s="19">
        <v>44712</v>
      </c>
      <c r="AT807" s="20" t="s">
        <v>4</v>
      </c>
      <c r="AU807" s="40" t="s">
        <v>293</v>
      </c>
      <c r="AV807" s="41">
        <v>2022</v>
      </c>
      <c r="AW807" s="266" t="s">
        <v>291</v>
      </c>
      <c r="AX807" s="380">
        <v>4.75</v>
      </c>
      <c r="AY807" s="380">
        <v>5.07</v>
      </c>
    </row>
    <row r="808" spans="1:51" x14ac:dyDescent="0.25">
      <c r="A808" s="64">
        <v>106</v>
      </c>
      <c r="B808" s="65" t="s">
        <v>92</v>
      </c>
      <c r="C808" s="13">
        <v>2919750.8400000003</v>
      </c>
      <c r="D808" s="13">
        <v>21262.3</v>
      </c>
      <c r="E808" s="13">
        <v>8855.6400000000012</v>
      </c>
      <c r="F808" s="13">
        <v>629036.84</v>
      </c>
      <c r="G808" s="13">
        <v>1106846.5199999998</v>
      </c>
      <c r="H808" s="13">
        <v>1729.17</v>
      </c>
      <c r="I808" s="13">
        <v>17542462.370000001</v>
      </c>
      <c r="J808" s="13">
        <v>90645.72</v>
      </c>
      <c r="K808" s="13">
        <v>1205326.67</v>
      </c>
      <c r="L808" s="13">
        <v>1215111.4300000002</v>
      </c>
      <c r="M808" s="13">
        <v>1531097.66</v>
      </c>
      <c r="N808" s="13">
        <v>0</v>
      </c>
      <c r="O808" s="13">
        <v>749411.39999999967</v>
      </c>
      <c r="P808" s="13">
        <v>413193.78</v>
      </c>
      <c r="Q808" s="13">
        <v>-438520.33000000007</v>
      </c>
      <c r="R808" s="13">
        <v>-25326.550000000047</v>
      </c>
      <c r="S808" s="13">
        <v>27055.700000000012</v>
      </c>
      <c r="T808" s="13">
        <v>2.85</v>
      </c>
      <c r="U808" s="13">
        <v>0</v>
      </c>
      <c r="V808" s="13">
        <v>0</v>
      </c>
      <c r="W808" s="13">
        <v>0</v>
      </c>
      <c r="X808" s="13">
        <v>328601.46000000002</v>
      </c>
      <c r="Y808" s="13">
        <v>21177.39</v>
      </c>
      <c r="Z808" s="13">
        <v>18984.91</v>
      </c>
      <c r="AA808" s="13">
        <v>61087.91</v>
      </c>
      <c r="AB808" s="13">
        <v>16976.900000000001</v>
      </c>
      <c r="AC808" s="13">
        <v>0</v>
      </c>
      <c r="AD808" s="13">
        <v>0</v>
      </c>
      <c r="AE808" s="13">
        <v>0</v>
      </c>
      <c r="AF808" s="13">
        <v>183321.5</v>
      </c>
      <c r="AG808" s="13">
        <v>2727568.69</v>
      </c>
      <c r="AH808" s="13">
        <v>8855.6400000000012</v>
      </c>
      <c r="AI808" s="13">
        <v>2735818.88</v>
      </c>
      <c r="AJ808" s="13">
        <v>1986407.48</v>
      </c>
      <c r="AK808" s="13">
        <v>0</v>
      </c>
      <c r="AL808" s="13">
        <v>16337135.700000001</v>
      </c>
      <c r="AM808" s="13">
        <v>14.5541145040788</v>
      </c>
      <c r="AN808" s="13">
        <v>382128.48</v>
      </c>
      <c r="AO808" s="13">
        <v>246908.36000000002</v>
      </c>
      <c r="AP808" s="13">
        <v>2170988.15</v>
      </c>
      <c r="AQ808" s="13">
        <v>21911.01</v>
      </c>
      <c r="AR808" s="367"/>
      <c r="AS808" s="19">
        <v>44712</v>
      </c>
      <c r="AT808" s="20" t="s">
        <v>4</v>
      </c>
      <c r="AU808" s="40" t="s">
        <v>292</v>
      </c>
      <c r="AV808" s="41">
        <v>2022</v>
      </c>
      <c r="AW808" s="266" t="s">
        <v>172</v>
      </c>
      <c r="AX808" s="380">
        <v>4.75</v>
      </c>
      <c r="AY808" s="380">
        <v>5.07</v>
      </c>
    </row>
    <row r="809" spans="1:51" x14ac:dyDescent="0.25">
      <c r="A809" s="64">
        <v>118</v>
      </c>
      <c r="B809" s="65" t="s">
        <v>93</v>
      </c>
      <c r="C809" s="13">
        <v>12682710.640000001</v>
      </c>
      <c r="D809" s="13">
        <v>7292901.6600000001</v>
      </c>
      <c r="E809" s="13">
        <v>3038914.1399999997</v>
      </c>
      <c r="F809" s="13">
        <v>785764.3</v>
      </c>
      <c r="G809" s="13">
        <v>3516261.5599999996</v>
      </c>
      <c r="H809" s="13">
        <v>74053.52</v>
      </c>
      <c r="I809" s="13">
        <v>29139413.440000001</v>
      </c>
      <c r="J809" s="13">
        <v>382857.69</v>
      </c>
      <c r="K809" s="13">
        <v>5571197.6900000004</v>
      </c>
      <c r="L809" s="13">
        <v>2532283.5500000003</v>
      </c>
      <c r="M809" s="13">
        <v>2303366.69</v>
      </c>
      <c r="N809" s="13">
        <v>5571460.3899999997</v>
      </c>
      <c r="O809" s="13">
        <v>33628.920000001264</v>
      </c>
      <c r="P809" s="13">
        <v>1054154.1999999962</v>
      </c>
      <c r="Q809" s="13">
        <v>-1791466.9999999995</v>
      </c>
      <c r="R809" s="13">
        <v>-737312.80000000331</v>
      </c>
      <c r="S809" s="13">
        <v>811366.33999999985</v>
      </c>
      <c r="T809" s="13">
        <v>521.17999999999995</v>
      </c>
      <c r="U809" s="13">
        <v>0</v>
      </c>
      <c r="V809" s="13">
        <v>0</v>
      </c>
      <c r="W809" s="13">
        <v>228257.11</v>
      </c>
      <c r="X809" s="13">
        <v>1253427.1100000001</v>
      </c>
      <c r="Y809" s="13">
        <v>59583.26</v>
      </c>
      <c r="Z809" s="13">
        <v>151460.88</v>
      </c>
      <c r="AA809" s="13">
        <v>344712.87</v>
      </c>
      <c r="AB809" s="13">
        <v>12523.68</v>
      </c>
      <c r="AC809" s="13">
        <v>0</v>
      </c>
      <c r="AD809" s="13">
        <v>0</v>
      </c>
      <c r="AE809" s="13">
        <v>101924.82</v>
      </c>
      <c r="AF809" s="13">
        <v>633.54999999999995</v>
      </c>
      <c r="AG809" s="13">
        <v>4835650.24</v>
      </c>
      <c r="AH809" s="13">
        <v>8610374.5300000012</v>
      </c>
      <c r="AI809" s="13">
        <v>13402703.98</v>
      </c>
      <c r="AJ809" s="13">
        <v>13369075.059999999</v>
      </c>
      <c r="AK809" s="13">
        <v>0</v>
      </c>
      <c r="AL809" s="13">
        <v>23568215.75</v>
      </c>
      <c r="AM809" s="13">
        <v>5.2303678780423963</v>
      </c>
      <c r="AN809" s="13">
        <v>489486.64</v>
      </c>
      <c r="AO809" s="13">
        <v>296277.65999999997</v>
      </c>
      <c r="AP809" s="13">
        <v>13149482.400000002</v>
      </c>
      <c r="AQ809" s="13">
        <v>7793302.3399999999</v>
      </c>
      <c r="AR809" s="367"/>
      <c r="AS809" s="19">
        <v>44712</v>
      </c>
      <c r="AT809" s="20" t="s">
        <v>4</v>
      </c>
      <c r="AU809" s="40" t="s">
        <v>292</v>
      </c>
      <c r="AV809" s="41">
        <v>2022</v>
      </c>
      <c r="AW809" s="266" t="s">
        <v>162</v>
      </c>
      <c r="AX809" s="380">
        <v>4.75</v>
      </c>
      <c r="AY809" s="380">
        <v>5.07</v>
      </c>
    </row>
    <row r="810" spans="1:51" x14ac:dyDescent="0.25">
      <c r="A810" s="64">
        <v>29</v>
      </c>
      <c r="B810" s="65" t="s">
        <v>94</v>
      </c>
      <c r="C810" s="13">
        <v>17113275.399999999</v>
      </c>
      <c r="D810" s="13">
        <v>1035056.6200000001</v>
      </c>
      <c r="E810" s="13">
        <v>844268.45</v>
      </c>
      <c r="F810" s="13">
        <v>2813808.6799999997</v>
      </c>
      <c r="G810" s="13">
        <v>3422022.33</v>
      </c>
      <c r="H810" s="13">
        <v>-1555805.26</v>
      </c>
      <c r="I810" s="13">
        <v>11698404.18</v>
      </c>
      <c r="J810" s="13">
        <v>15496335.880000001</v>
      </c>
      <c r="K810" s="13">
        <v>5501731.4000000004</v>
      </c>
      <c r="L810" s="13">
        <v>4657462.9499999993</v>
      </c>
      <c r="M810" s="13">
        <v>4975291.46</v>
      </c>
      <c r="N810" s="13">
        <v>800575.2</v>
      </c>
      <c r="O810" s="13">
        <v>4078020.7299999995</v>
      </c>
      <c r="P810" s="13">
        <v>5764367.0399999954</v>
      </c>
      <c r="Q810" s="13">
        <v>-8084575.9499999993</v>
      </c>
      <c r="R810" s="13">
        <v>-2320208.9100000039</v>
      </c>
      <c r="S810" s="13">
        <v>764403.65000000014</v>
      </c>
      <c r="T810" s="13">
        <v>892888.23</v>
      </c>
      <c r="U810" s="13">
        <v>0</v>
      </c>
      <c r="V810" s="13">
        <v>0</v>
      </c>
      <c r="W810" s="13">
        <v>24703.86</v>
      </c>
      <c r="X810" s="13">
        <v>1550707.72</v>
      </c>
      <c r="Y810" s="13">
        <v>68404.490000000005</v>
      </c>
      <c r="Z810" s="13">
        <v>197268.84</v>
      </c>
      <c r="AA810" s="13">
        <v>140.75</v>
      </c>
      <c r="AB810" s="13">
        <v>56772.34</v>
      </c>
      <c r="AC810" s="13">
        <v>0</v>
      </c>
      <c r="AD810" s="13">
        <v>0</v>
      </c>
      <c r="AE810" s="13">
        <v>0</v>
      </c>
      <c r="AF810" s="13">
        <v>1381309.74</v>
      </c>
      <c r="AG810" s="13">
        <v>9632754.4100000001</v>
      </c>
      <c r="AH810" s="13">
        <v>1644843.6500000001</v>
      </c>
      <c r="AI810" s="13">
        <v>11068328.439999999</v>
      </c>
      <c r="AJ810" s="13">
        <v>6999922.3300000001</v>
      </c>
      <c r="AK810" s="13">
        <v>9614.6200000000008</v>
      </c>
      <c r="AL810" s="13">
        <v>6196672.7799999993</v>
      </c>
      <c r="AM810" s="13">
        <v>2.1263132147818045</v>
      </c>
      <c r="AN810" s="13">
        <v>1858376.1700000002</v>
      </c>
      <c r="AO810" s="13">
        <v>955432.51</v>
      </c>
      <c r="AP810" s="13">
        <v>14124865.630000001</v>
      </c>
      <c r="AQ810" s="13">
        <v>2124667.58</v>
      </c>
      <c r="AR810" s="367"/>
      <c r="AS810" s="19">
        <v>44712</v>
      </c>
      <c r="AT810" s="20" t="s">
        <v>4</v>
      </c>
      <c r="AU810" s="40" t="s">
        <v>293</v>
      </c>
      <c r="AV810" s="41">
        <v>2022</v>
      </c>
      <c r="AW810" s="266" t="s">
        <v>156</v>
      </c>
      <c r="AX810" s="380">
        <v>4.75</v>
      </c>
      <c r="AY810" s="380">
        <v>5.07</v>
      </c>
    </row>
    <row r="811" spans="1:51" x14ac:dyDescent="0.25">
      <c r="A811" s="64">
        <v>122</v>
      </c>
      <c r="B811" s="59" t="s">
        <v>69</v>
      </c>
      <c r="C811" s="13">
        <v>5306086.29</v>
      </c>
      <c r="D811" s="13">
        <v>0</v>
      </c>
      <c r="E811" s="13">
        <v>0</v>
      </c>
      <c r="F811" s="13">
        <v>10880.25</v>
      </c>
      <c r="G811" s="13">
        <v>358894.56999999995</v>
      </c>
      <c r="H811" s="13">
        <v>361144.86</v>
      </c>
      <c r="I811" s="13">
        <v>1111844.29</v>
      </c>
      <c r="J811" s="13">
        <v>1334426.19</v>
      </c>
      <c r="K811" s="13">
        <v>173060.81</v>
      </c>
      <c r="L811" s="13">
        <v>48958.3</v>
      </c>
      <c r="M811" s="13">
        <v>1521242.66</v>
      </c>
      <c r="N811" s="13">
        <v>0</v>
      </c>
      <c r="O811" s="13">
        <v>1449412.31</v>
      </c>
      <c r="P811" s="13">
        <v>3486899.1599999997</v>
      </c>
      <c r="Q811" s="13">
        <v>-3207299.1900000004</v>
      </c>
      <c r="R811" s="13">
        <v>279599.96999999927</v>
      </c>
      <c r="S811" s="13">
        <v>81544.899999999994</v>
      </c>
      <c r="T811" s="13">
        <v>0</v>
      </c>
      <c r="U811" s="13">
        <v>0</v>
      </c>
      <c r="V811" s="13">
        <v>0</v>
      </c>
      <c r="W811" s="13">
        <v>0</v>
      </c>
      <c r="X811" s="13">
        <v>162099.01999999999</v>
      </c>
      <c r="Y811" s="13">
        <v>5843.65</v>
      </c>
      <c r="Z811" s="13">
        <v>44689.96</v>
      </c>
      <c r="AA811" s="13">
        <v>0</v>
      </c>
      <c r="AB811" s="13">
        <v>1239.05</v>
      </c>
      <c r="AC811" s="13">
        <v>0</v>
      </c>
      <c r="AD811" s="13">
        <v>0</v>
      </c>
      <c r="AE811" s="13">
        <v>0</v>
      </c>
      <c r="AF811" s="13">
        <v>28781.46</v>
      </c>
      <c r="AG811" s="13">
        <v>1570200.9600000002</v>
      </c>
      <c r="AH811" s="13">
        <v>0</v>
      </c>
      <c r="AI811" s="13">
        <v>1570036.1700000002</v>
      </c>
      <c r="AJ811" s="13">
        <v>120623.86</v>
      </c>
      <c r="AK811" s="13">
        <v>0</v>
      </c>
      <c r="AL811" s="13">
        <v>938783.48</v>
      </c>
      <c r="AM811" s="13">
        <v>6.4245873459161551</v>
      </c>
      <c r="AN811" s="13">
        <v>8704.2000000000007</v>
      </c>
      <c r="AO811" s="13">
        <v>2176.0500000000002</v>
      </c>
      <c r="AP811" s="13">
        <v>3856673.9800000004</v>
      </c>
      <c r="AQ811" s="13">
        <v>0</v>
      </c>
      <c r="AR811" s="367"/>
      <c r="AS811" s="19">
        <v>44712</v>
      </c>
      <c r="AT811" s="20" t="s">
        <v>4</v>
      </c>
      <c r="AU811" s="40" t="s">
        <v>292</v>
      </c>
      <c r="AV811" s="41">
        <v>2022</v>
      </c>
      <c r="AW811" s="266" t="s">
        <v>267</v>
      </c>
      <c r="AX811" s="380">
        <v>4.75</v>
      </c>
      <c r="AY811" s="380">
        <v>5.07</v>
      </c>
    </row>
    <row r="812" spans="1:51" x14ac:dyDescent="0.25">
      <c r="A812" s="64">
        <v>111</v>
      </c>
      <c r="B812" s="65" t="s">
        <v>95</v>
      </c>
      <c r="C812" s="13">
        <v>1041732.31</v>
      </c>
      <c r="D812" s="13">
        <v>42201.880000000005</v>
      </c>
      <c r="E812" s="13">
        <v>489717.39</v>
      </c>
      <c r="F812" s="13">
        <v>177700.16</v>
      </c>
      <c r="G812" s="13">
        <v>629184.92999999993</v>
      </c>
      <c r="H812" s="13">
        <v>34997.47</v>
      </c>
      <c r="I812" s="13">
        <v>5551898.4900000002</v>
      </c>
      <c r="J812" s="13">
        <v>234502.01</v>
      </c>
      <c r="K812" s="13">
        <v>1480135.65</v>
      </c>
      <c r="L812" s="13">
        <v>990418.26</v>
      </c>
      <c r="M812" s="13">
        <v>0</v>
      </c>
      <c r="N812" s="13">
        <v>0</v>
      </c>
      <c r="O812" s="13">
        <v>85203.029999999795</v>
      </c>
      <c r="P812" s="13">
        <v>107442.31000000017</v>
      </c>
      <c r="Q812" s="13">
        <v>-584.08000000000004</v>
      </c>
      <c r="R812" s="13">
        <v>106858.23000000017</v>
      </c>
      <c r="S812" s="13">
        <v>-71860.759999999995</v>
      </c>
      <c r="T812" s="13">
        <v>3924</v>
      </c>
      <c r="U812" s="13">
        <v>0</v>
      </c>
      <c r="V812" s="13">
        <v>0</v>
      </c>
      <c r="W812" s="13">
        <v>0</v>
      </c>
      <c r="X812" s="13">
        <v>76700.009999999995</v>
      </c>
      <c r="Y812" s="13">
        <v>12820.35</v>
      </c>
      <c r="Z812" s="13">
        <v>15297.1</v>
      </c>
      <c r="AA812" s="13">
        <v>103472.68</v>
      </c>
      <c r="AB812" s="13">
        <v>1010.1</v>
      </c>
      <c r="AC812" s="13">
        <v>0</v>
      </c>
      <c r="AD812" s="13">
        <v>0</v>
      </c>
      <c r="AE812" s="13">
        <v>0</v>
      </c>
      <c r="AF812" s="13">
        <v>19884.54</v>
      </c>
      <c r="AG812" s="13">
        <v>990418.26</v>
      </c>
      <c r="AH812" s="13">
        <v>489717.39</v>
      </c>
      <c r="AI812" s="13">
        <v>1479756.3599999999</v>
      </c>
      <c r="AJ812" s="13">
        <v>1394553.33</v>
      </c>
      <c r="AK812" s="13">
        <v>0</v>
      </c>
      <c r="AL812" s="13">
        <v>4071762.8400000003</v>
      </c>
      <c r="AM812" s="13">
        <v>3.7509389696815969</v>
      </c>
      <c r="AN812" s="13">
        <v>84731.219999999987</v>
      </c>
      <c r="AO812" s="13">
        <v>92968.94</v>
      </c>
      <c r="AP812" s="13">
        <v>954928.08999999973</v>
      </c>
      <c r="AQ812" s="13">
        <v>40600.689999999828</v>
      </c>
      <c r="AR812" s="367"/>
      <c r="AS812" s="19">
        <v>44712</v>
      </c>
      <c r="AT812" s="20" t="s">
        <v>4</v>
      </c>
      <c r="AU812" s="40" t="s">
        <v>292</v>
      </c>
      <c r="AV812" s="41">
        <v>2022</v>
      </c>
      <c r="AW812" s="266" t="s">
        <v>182</v>
      </c>
      <c r="AX812" s="380">
        <v>4.75</v>
      </c>
      <c r="AY812" s="380">
        <v>5.07</v>
      </c>
    </row>
    <row r="813" spans="1:51" x14ac:dyDescent="0.25">
      <c r="A813" s="64">
        <v>83</v>
      </c>
      <c r="B813" s="65" t="s">
        <v>96</v>
      </c>
      <c r="C813" s="13">
        <v>28642654.02</v>
      </c>
      <c r="D813" s="13">
        <v>13438366.23</v>
      </c>
      <c r="E813" s="13">
        <v>10406147.700000001</v>
      </c>
      <c r="F813" s="13">
        <v>5105519.51</v>
      </c>
      <c r="G813" s="13">
        <v>11704945.49</v>
      </c>
      <c r="H813" s="13">
        <v>-1976896.94</v>
      </c>
      <c r="I813" s="13">
        <v>72724120.489999995</v>
      </c>
      <c r="J813" s="13">
        <v>1476604.04</v>
      </c>
      <c r="K813" s="13">
        <v>27683324.960000001</v>
      </c>
      <c r="L813" s="13">
        <v>17277174.98</v>
      </c>
      <c r="M813" s="13">
        <v>3499570.54</v>
      </c>
      <c r="N813" s="13">
        <v>10497570.9</v>
      </c>
      <c r="O813" s="13">
        <v>2996358.2399999965</v>
      </c>
      <c r="P813" s="13">
        <v>-4602535.4499999974</v>
      </c>
      <c r="Q813" s="13">
        <v>-1382886.9999999998</v>
      </c>
      <c r="R813" s="13">
        <v>-5985422.4499999974</v>
      </c>
      <c r="S813" s="13">
        <v>4008525.5100000002</v>
      </c>
      <c r="T813" s="13">
        <v>64517.27</v>
      </c>
      <c r="U813" s="13">
        <v>0</v>
      </c>
      <c r="V813" s="13">
        <v>0</v>
      </c>
      <c r="W813" s="13">
        <v>0</v>
      </c>
      <c r="X813" s="13">
        <v>6801589.3099999996</v>
      </c>
      <c r="Y813" s="13">
        <v>170554.63</v>
      </c>
      <c r="Z813" s="13">
        <v>726133.77</v>
      </c>
      <c r="AA813" s="13">
        <v>9513</v>
      </c>
      <c r="AB813" s="13">
        <v>292315.53999999998</v>
      </c>
      <c r="AC813" s="13">
        <v>0</v>
      </c>
      <c r="AD813" s="13">
        <v>0</v>
      </c>
      <c r="AE813" s="13">
        <v>0</v>
      </c>
      <c r="AF813" s="13">
        <v>1659064.13</v>
      </c>
      <c r="AG813" s="13">
        <v>20776745.520000003</v>
      </c>
      <c r="AH813" s="13">
        <v>20903718.600000001</v>
      </c>
      <c r="AI813" s="13">
        <v>41622500.299999997</v>
      </c>
      <c r="AJ813" s="13">
        <v>38626142.060000002</v>
      </c>
      <c r="AK813" s="13">
        <v>0</v>
      </c>
      <c r="AL813" s="13">
        <v>45040795.529999994</v>
      </c>
      <c r="AM813" s="13">
        <v>2.6270009326943216</v>
      </c>
      <c r="AN813" s="13">
        <v>3365699.84</v>
      </c>
      <c r="AO813" s="13">
        <v>1739819.67</v>
      </c>
      <c r="AP813" s="13">
        <v>29200836.920000002</v>
      </c>
      <c r="AQ813" s="13">
        <v>16992907.369999997</v>
      </c>
      <c r="AR813" s="367"/>
      <c r="AS813" s="19">
        <v>44712</v>
      </c>
      <c r="AT813" s="20" t="s">
        <v>4</v>
      </c>
      <c r="AU813" s="40" t="s">
        <v>293</v>
      </c>
      <c r="AV813" s="41">
        <v>2022</v>
      </c>
      <c r="AW813" s="266" t="s">
        <v>158</v>
      </c>
      <c r="AX813" s="380">
        <v>4.75</v>
      </c>
      <c r="AY813" s="380">
        <v>5.07</v>
      </c>
    </row>
    <row r="814" spans="1:51" x14ac:dyDescent="0.25">
      <c r="A814" s="64">
        <v>40</v>
      </c>
      <c r="B814" s="65" t="s">
        <v>97</v>
      </c>
      <c r="C814" s="13">
        <v>7710484.4800000004</v>
      </c>
      <c r="D814" s="13">
        <v>1656289.3099999998</v>
      </c>
      <c r="E814" s="13">
        <v>5803324.6299999999</v>
      </c>
      <c r="F814" s="13">
        <v>1049616.6099999999</v>
      </c>
      <c r="G814" s="13">
        <v>3087959.34</v>
      </c>
      <c r="H814" s="13">
        <v>9334.99</v>
      </c>
      <c r="I814" s="13">
        <v>39820911.850000001</v>
      </c>
      <c r="J814" s="13">
        <v>769069.27</v>
      </c>
      <c r="K814" s="13">
        <v>9990999.5800000001</v>
      </c>
      <c r="L814" s="13">
        <v>4187674.95</v>
      </c>
      <c r="M814" s="13">
        <v>73709.86</v>
      </c>
      <c r="N814" s="13">
        <v>200346.87</v>
      </c>
      <c r="O814" s="13">
        <v>3522564.8800000008</v>
      </c>
      <c r="P814" s="13">
        <v>-1605945.6599999992</v>
      </c>
      <c r="Q814" s="13">
        <v>-383256.56000000006</v>
      </c>
      <c r="R814" s="13">
        <v>-1989202.2199999993</v>
      </c>
      <c r="S814" s="13">
        <v>1998537.2100000002</v>
      </c>
      <c r="T814" s="13">
        <v>2.06</v>
      </c>
      <c r="U814" s="13">
        <v>0</v>
      </c>
      <c r="V814" s="13">
        <v>0</v>
      </c>
      <c r="W814" s="13">
        <v>1705.02</v>
      </c>
      <c r="X814" s="13">
        <v>2907143.14</v>
      </c>
      <c r="Y814" s="13">
        <v>46330.04</v>
      </c>
      <c r="Z814" s="13">
        <v>119432.75</v>
      </c>
      <c r="AA814" s="13">
        <v>5420.75</v>
      </c>
      <c r="AB814" s="13">
        <v>37244.29</v>
      </c>
      <c r="AC814" s="13">
        <v>0</v>
      </c>
      <c r="AD814" s="13">
        <v>0</v>
      </c>
      <c r="AE814" s="13">
        <v>0</v>
      </c>
      <c r="AF814" s="13">
        <v>701885.18</v>
      </c>
      <c r="AG814" s="13">
        <v>4261384.8100000005</v>
      </c>
      <c r="AH814" s="13">
        <v>6003671.5</v>
      </c>
      <c r="AI814" s="13">
        <v>10220812.630000001</v>
      </c>
      <c r="AJ814" s="13">
        <v>6698247.75</v>
      </c>
      <c r="AK814" s="13">
        <v>0</v>
      </c>
      <c r="AL814" s="13">
        <v>29829912.270000003</v>
      </c>
      <c r="AM814" s="13">
        <v>3.9856784630152093</v>
      </c>
      <c r="AN814" s="13">
        <v>752667.34000000008</v>
      </c>
      <c r="AO814" s="13">
        <v>296949.27</v>
      </c>
      <c r="AP814" s="13">
        <v>6255212.2700000005</v>
      </c>
      <c r="AQ814" s="13">
        <v>3723581.9799999995</v>
      </c>
      <c r="AR814" s="367"/>
      <c r="AS814" s="19">
        <v>44712</v>
      </c>
      <c r="AT814" s="20" t="s">
        <v>4</v>
      </c>
      <c r="AU814" s="40" t="s">
        <v>292</v>
      </c>
      <c r="AV814" s="41">
        <v>2022</v>
      </c>
      <c r="AW814" s="266" t="s">
        <v>166</v>
      </c>
      <c r="AX814" s="380">
        <v>4.75</v>
      </c>
      <c r="AY814" s="380">
        <v>5.07</v>
      </c>
    </row>
    <row r="815" spans="1:51" x14ac:dyDescent="0.25">
      <c r="A815" s="64">
        <v>24</v>
      </c>
      <c r="B815" s="65" t="s">
        <v>98</v>
      </c>
      <c r="C815" s="13">
        <v>10842065.33</v>
      </c>
      <c r="D815" s="13">
        <v>4977068.3499999996</v>
      </c>
      <c r="E815" s="13">
        <v>1662422.2000000002</v>
      </c>
      <c r="F815" s="13">
        <v>1220744.52</v>
      </c>
      <c r="G815" s="13">
        <v>4149849.9699999997</v>
      </c>
      <c r="H815" s="13">
        <v>-321976.99</v>
      </c>
      <c r="I815" s="13">
        <v>10690741.550000001</v>
      </c>
      <c r="J815" s="13">
        <v>6095767.0599999996</v>
      </c>
      <c r="K815" s="13">
        <v>4442145.0599999996</v>
      </c>
      <c r="L815" s="13">
        <v>2768187.5900000003</v>
      </c>
      <c r="M815" s="13">
        <v>579545.46</v>
      </c>
      <c r="N815" s="13">
        <v>18562.96</v>
      </c>
      <c r="O815" s="13">
        <v>1370543.96</v>
      </c>
      <c r="P815" s="13">
        <v>-876141.47000000183</v>
      </c>
      <c r="Q815" s="13">
        <v>-271533.89</v>
      </c>
      <c r="R815" s="13">
        <v>-1147675.3600000017</v>
      </c>
      <c r="S815" s="13">
        <v>825698.3899999999</v>
      </c>
      <c r="T815" s="13">
        <v>155363.44</v>
      </c>
      <c r="U815" s="13">
        <v>0</v>
      </c>
      <c r="V815" s="13">
        <v>0</v>
      </c>
      <c r="W815" s="13">
        <v>580042.23</v>
      </c>
      <c r="X815" s="13">
        <v>1217665.5900000001</v>
      </c>
      <c r="Y815" s="13">
        <v>52388.27</v>
      </c>
      <c r="Z815" s="13">
        <v>280477.48</v>
      </c>
      <c r="AA815" s="13">
        <v>577406.01</v>
      </c>
      <c r="AB815" s="13">
        <v>52624.29</v>
      </c>
      <c r="AC815" s="13">
        <v>0</v>
      </c>
      <c r="AD815" s="13">
        <v>0</v>
      </c>
      <c r="AE815" s="13">
        <v>0</v>
      </c>
      <c r="AF815" s="13">
        <v>164476.82</v>
      </c>
      <c r="AG815" s="13">
        <v>3347733.0500000003</v>
      </c>
      <c r="AH815" s="13">
        <v>1680985.1600000001</v>
      </c>
      <c r="AI815" s="13">
        <v>5010763.05</v>
      </c>
      <c r="AJ815" s="13">
        <v>3647245.01</v>
      </c>
      <c r="AK815" s="13">
        <v>7025.92</v>
      </c>
      <c r="AL815" s="13">
        <v>6248596.4900000012</v>
      </c>
      <c r="AM815" s="13">
        <v>2.4066619629931676</v>
      </c>
      <c r="AN815" s="13">
        <v>1105754.27</v>
      </c>
      <c r="AO815" s="13">
        <v>114990.25</v>
      </c>
      <c r="AP815" s="13">
        <v>10499675.41</v>
      </c>
      <c r="AQ815" s="13">
        <v>6005222.3899999997</v>
      </c>
      <c r="AR815" s="367"/>
      <c r="AS815" s="19">
        <v>44712</v>
      </c>
      <c r="AT815" s="20" t="s">
        <v>4</v>
      </c>
      <c r="AU815" s="40" t="s">
        <v>293</v>
      </c>
      <c r="AV815" s="41">
        <v>2022</v>
      </c>
      <c r="AW815" s="266" t="s">
        <v>164</v>
      </c>
      <c r="AX815" s="380">
        <v>4.75</v>
      </c>
      <c r="AY815" s="380">
        <v>5.07</v>
      </c>
    </row>
    <row r="816" spans="1:51" x14ac:dyDescent="0.25">
      <c r="A816" s="64">
        <v>124</v>
      </c>
      <c r="B816" s="59" t="s">
        <v>99</v>
      </c>
      <c r="C816" s="13">
        <v>640228.09</v>
      </c>
      <c r="D816" s="13">
        <v>0</v>
      </c>
      <c r="E816" s="13">
        <v>0</v>
      </c>
      <c r="F816" s="13">
        <v>13007.49</v>
      </c>
      <c r="G816" s="13">
        <v>375295.14</v>
      </c>
      <c r="H816" s="13">
        <v>-119043.57</v>
      </c>
      <c r="I816" s="13">
        <v>273837.21999999997</v>
      </c>
      <c r="J816" s="13">
        <v>40148.5</v>
      </c>
      <c r="K816" s="13">
        <v>44052.17</v>
      </c>
      <c r="L816" s="13">
        <v>44052.17</v>
      </c>
      <c r="M816" s="13">
        <v>473425.65</v>
      </c>
      <c r="N816" s="13">
        <v>0</v>
      </c>
      <c r="O816" s="13">
        <v>116879.08999999997</v>
      </c>
      <c r="P816" s="13">
        <v>135046.37000000005</v>
      </c>
      <c r="Q816" s="13">
        <v>-158009.21000000008</v>
      </c>
      <c r="R816" s="13">
        <v>-22962.840000000026</v>
      </c>
      <c r="S816" s="13">
        <v>-96080.710000000021</v>
      </c>
      <c r="T816" s="13">
        <v>0</v>
      </c>
      <c r="U816" s="13">
        <v>0</v>
      </c>
      <c r="V816" s="13">
        <v>0</v>
      </c>
      <c r="W816" s="13">
        <v>0</v>
      </c>
      <c r="X816" s="13">
        <v>39437.269999999997</v>
      </c>
      <c r="Y816" s="13">
        <v>7659.08</v>
      </c>
      <c r="Z816" s="13">
        <v>6793.61</v>
      </c>
      <c r="AA816" s="13">
        <v>7067.5</v>
      </c>
      <c r="AB816" s="13">
        <v>21932.74</v>
      </c>
      <c r="AC816" s="13">
        <v>0</v>
      </c>
      <c r="AD816" s="13">
        <v>0</v>
      </c>
      <c r="AE816" s="13">
        <v>0</v>
      </c>
      <c r="AF816" s="13">
        <v>92065.05</v>
      </c>
      <c r="AG816" s="13">
        <v>517477.82</v>
      </c>
      <c r="AH816" s="13">
        <v>0</v>
      </c>
      <c r="AI816" s="13">
        <v>517471.79</v>
      </c>
      <c r="AJ816" s="13">
        <v>400592.7</v>
      </c>
      <c r="AK816" s="13">
        <v>0</v>
      </c>
      <c r="AL816" s="13">
        <v>229785.05</v>
      </c>
      <c r="AM816" s="13">
        <v>6.216202743247381</v>
      </c>
      <c r="AN816" s="13">
        <v>12617.65</v>
      </c>
      <c r="AO816" s="13">
        <v>389.84</v>
      </c>
      <c r="AP816" s="13">
        <v>523349.00000000006</v>
      </c>
      <c r="AQ816" s="13">
        <v>0</v>
      </c>
      <c r="AR816" s="367"/>
      <c r="AS816" s="19">
        <v>44712</v>
      </c>
      <c r="AT816" s="20" t="s">
        <v>4</v>
      </c>
      <c r="AU816" s="40" t="s">
        <v>293</v>
      </c>
      <c r="AV816" s="41">
        <v>2022</v>
      </c>
      <c r="AW816" s="266" t="s">
        <v>289</v>
      </c>
      <c r="AX816" s="380">
        <v>4.75</v>
      </c>
      <c r="AY816" s="380">
        <v>5.07</v>
      </c>
    </row>
    <row r="817" spans="1:51" x14ac:dyDescent="0.25">
      <c r="A817" s="64">
        <v>70</v>
      </c>
      <c r="B817" s="65" t="s">
        <v>100</v>
      </c>
      <c r="C817" s="13">
        <v>322385.03000000003</v>
      </c>
      <c r="D817" s="13">
        <v>69806.41</v>
      </c>
      <c r="E817" s="13">
        <v>41838.6</v>
      </c>
      <c r="F817" s="13">
        <v>0</v>
      </c>
      <c r="G817" s="13">
        <v>158693.12</v>
      </c>
      <c r="H817" s="13">
        <v>69822.7</v>
      </c>
      <c r="I817" s="13">
        <v>167343.03</v>
      </c>
      <c r="J817" s="13">
        <v>1328454.68</v>
      </c>
      <c r="K817" s="13">
        <v>50402.94</v>
      </c>
      <c r="L817" s="13">
        <v>8564.34</v>
      </c>
      <c r="M817" s="13">
        <v>0</v>
      </c>
      <c r="N817" s="13">
        <v>0</v>
      </c>
      <c r="O817" s="13">
        <v>35198.11</v>
      </c>
      <c r="P817" s="13">
        <v>58687.390000000072</v>
      </c>
      <c r="Q817" s="13">
        <v>0</v>
      </c>
      <c r="R817" s="13">
        <v>58687.390000000072</v>
      </c>
      <c r="S817" s="13">
        <v>11135.31</v>
      </c>
      <c r="T817" s="13">
        <v>14400</v>
      </c>
      <c r="U817" s="13">
        <v>0</v>
      </c>
      <c r="V817" s="13">
        <v>0</v>
      </c>
      <c r="W817" s="13">
        <v>0</v>
      </c>
      <c r="X817" s="13">
        <v>0</v>
      </c>
      <c r="Y817" s="13">
        <v>882</v>
      </c>
      <c r="Z817" s="13">
        <v>2264.42</v>
      </c>
      <c r="AA817" s="13">
        <v>0</v>
      </c>
      <c r="AB817" s="13">
        <v>0</v>
      </c>
      <c r="AC817" s="13">
        <v>0</v>
      </c>
      <c r="AD817" s="13">
        <v>0</v>
      </c>
      <c r="AE817" s="13">
        <v>0</v>
      </c>
      <c r="AF817" s="13">
        <v>118.27</v>
      </c>
      <c r="AG817" s="13">
        <v>8564.34</v>
      </c>
      <c r="AH817" s="13">
        <v>41838.6</v>
      </c>
      <c r="AI817" s="13">
        <v>50402.94</v>
      </c>
      <c r="AJ817" s="13">
        <v>15204.83</v>
      </c>
      <c r="AK817" s="13">
        <v>0</v>
      </c>
      <c r="AL817" s="13">
        <v>116940.09</v>
      </c>
      <c r="AM817" s="13">
        <v>3.3201045415207919</v>
      </c>
      <c r="AN817" s="13">
        <v>0</v>
      </c>
      <c r="AO817" s="13">
        <v>0</v>
      </c>
      <c r="AP817" s="13">
        <v>328600.57</v>
      </c>
      <c r="AQ817" s="13">
        <v>111220.06000000001</v>
      </c>
      <c r="AR817" s="367"/>
      <c r="AS817" s="19">
        <v>44712</v>
      </c>
      <c r="AT817" s="20" t="s">
        <v>4</v>
      </c>
      <c r="AU817" s="40" t="s">
        <v>292</v>
      </c>
      <c r="AV817" s="41">
        <v>2022</v>
      </c>
      <c r="AW817" s="266" t="s">
        <v>181</v>
      </c>
      <c r="AX817" s="380">
        <v>4.75</v>
      </c>
      <c r="AY817" s="380">
        <v>5.07</v>
      </c>
    </row>
    <row r="818" spans="1:51" x14ac:dyDescent="0.25">
      <c r="A818" s="64">
        <v>119</v>
      </c>
      <c r="B818" s="65" t="s">
        <v>101</v>
      </c>
      <c r="C818" s="13">
        <v>0</v>
      </c>
      <c r="D818" s="13">
        <v>0</v>
      </c>
      <c r="E818" s="13">
        <v>0.01</v>
      </c>
      <c r="F818" s="13">
        <v>0</v>
      </c>
      <c r="G818" s="13">
        <v>8525.08</v>
      </c>
      <c r="H818" s="13">
        <v>2.14</v>
      </c>
      <c r="I818" s="13">
        <v>32875.980000000003</v>
      </c>
      <c r="J818" s="13">
        <v>3632.32</v>
      </c>
      <c r="K818" s="13">
        <v>0.02</v>
      </c>
      <c r="L818" s="13">
        <v>0.01</v>
      </c>
      <c r="M818" s="13">
        <v>0</v>
      </c>
      <c r="N818" s="13">
        <v>0</v>
      </c>
      <c r="O818" s="13">
        <v>0</v>
      </c>
      <c r="P818" s="13">
        <v>-8525.08</v>
      </c>
      <c r="Q818" s="13">
        <v>0</v>
      </c>
      <c r="R818" s="13">
        <v>-8525.08</v>
      </c>
      <c r="S818" s="13">
        <v>8527.2200000000012</v>
      </c>
      <c r="T818" s="13">
        <v>8898.85</v>
      </c>
      <c r="U818" s="13">
        <v>0</v>
      </c>
      <c r="V818" s="13">
        <v>0</v>
      </c>
      <c r="W818" s="13">
        <v>0</v>
      </c>
      <c r="X818" s="13">
        <v>0</v>
      </c>
      <c r="Y818" s="13">
        <v>173.97</v>
      </c>
      <c r="Z818" s="13">
        <v>197.22</v>
      </c>
      <c r="AA818" s="13">
        <v>0</v>
      </c>
      <c r="AB818" s="13">
        <v>0.44</v>
      </c>
      <c r="AC818" s="13">
        <v>0</v>
      </c>
      <c r="AD818" s="13">
        <v>0</v>
      </c>
      <c r="AE818" s="13">
        <v>0</v>
      </c>
      <c r="AF818" s="13">
        <v>0</v>
      </c>
      <c r="AG818" s="13">
        <v>0.01</v>
      </c>
      <c r="AH818" s="13">
        <v>0.01</v>
      </c>
      <c r="AI818" s="13">
        <v>0</v>
      </c>
      <c r="AJ818" s="13">
        <v>0</v>
      </c>
      <c r="AK818" s="13">
        <v>0</v>
      </c>
      <c r="AL818" s="13">
        <v>32875.960000000006</v>
      </c>
      <c r="AM818" s="13">
        <v>1643799.0000000002</v>
      </c>
      <c r="AN818" s="13">
        <v>0</v>
      </c>
      <c r="AO818" s="13">
        <v>0</v>
      </c>
      <c r="AP818" s="13">
        <v>0</v>
      </c>
      <c r="AQ818" s="13">
        <v>0</v>
      </c>
      <c r="AR818" s="367"/>
      <c r="AS818" s="19">
        <v>44712</v>
      </c>
      <c r="AT818" s="20" t="s">
        <v>4</v>
      </c>
      <c r="AU818" s="40" t="s">
        <v>292</v>
      </c>
      <c r="AV818" s="41">
        <v>2022</v>
      </c>
      <c r="AW818" s="266" t="s">
        <v>189</v>
      </c>
      <c r="AX818" s="380">
        <v>4.75</v>
      </c>
      <c r="AY818" s="380">
        <v>5.07</v>
      </c>
    </row>
    <row r="819" spans="1:51" x14ac:dyDescent="0.25">
      <c r="A819" s="64">
        <v>108</v>
      </c>
      <c r="B819" s="65" t="s">
        <v>102</v>
      </c>
      <c r="C819" s="13">
        <v>398054.45</v>
      </c>
      <c r="D819" s="13">
        <v>88401.01999999999</v>
      </c>
      <c r="E819" s="13">
        <v>25015.27</v>
      </c>
      <c r="F819" s="13">
        <v>38271.94</v>
      </c>
      <c r="G819" s="13">
        <v>221353.45</v>
      </c>
      <c r="H819" s="13">
        <v>2376.0300000000002</v>
      </c>
      <c r="I819" s="13">
        <v>2120188.88</v>
      </c>
      <c r="J819" s="13">
        <v>764066.14</v>
      </c>
      <c r="K819" s="13">
        <v>186601.01</v>
      </c>
      <c r="L819" s="13">
        <v>161585.05000000002</v>
      </c>
      <c r="M819" s="13">
        <v>235760.48</v>
      </c>
      <c r="N819" s="13">
        <v>39638.050000000003</v>
      </c>
      <c r="O819" s="13">
        <v>-173140.03999999995</v>
      </c>
      <c r="P819" s="13">
        <v>223168.08000000019</v>
      </c>
      <c r="Q819" s="13">
        <v>-268042.57000000007</v>
      </c>
      <c r="R819" s="13">
        <v>-44874.489999999874</v>
      </c>
      <c r="S819" s="13">
        <v>47250.48000000001</v>
      </c>
      <c r="T819" s="13">
        <v>7995.99</v>
      </c>
      <c r="U819" s="13">
        <v>0</v>
      </c>
      <c r="V819" s="13">
        <v>0</v>
      </c>
      <c r="W819" s="13">
        <v>0</v>
      </c>
      <c r="X819" s="13">
        <v>60854.97</v>
      </c>
      <c r="Y819" s="13">
        <v>4342.8500000000004</v>
      </c>
      <c r="Z819" s="13">
        <v>2699.1</v>
      </c>
      <c r="AA819" s="13">
        <v>3596.29</v>
      </c>
      <c r="AB819" s="13">
        <v>812.09</v>
      </c>
      <c r="AC819" s="13">
        <v>0</v>
      </c>
      <c r="AD819" s="13">
        <v>0</v>
      </c>
      <c r="AE819" s="13">
        <v>0</v>
      </c>
      <c r="AF819" s="13">
        <v>10150.15</v>
      </c>
      <c r="AG819" s="13">
        <v>397345.52999999997</v>
      </c>
      <c r="AH819" s="13">
        <v>64653.32</v>
      </c>
      <c r="AI819" s="13">
        <v>461341.41000000003</v>
      </c>
      <c r="AJ819" s="13">
        <v>634481.44999999995</v>
      </c>
      <c r="AK819" s="13">
        <v>0</v>
      </c>
      <c r="AL819" s="13">
        <v>1933587.8699999999</v>
      </c>
      <c r="AM819" s="13">
        <v>11.362151148056485</v>
      </c>
      <c r="AN819" s="13">
        <v>35724.620000000003</v>
      </c>
      <c r="AO819" s="13">
        <v>2547.3200000000002</v>
      </c>
      <c r="AP819" s="13">
        <v>374296.13</v>
      </c>
      <c r="AQ819" s="13">
        <v>-108497.34</v>
      </c>
      <c r="AR819" s="367"/>
      <c r="AS819" s="19">
        <v>44712</v>
      </c>
      <c r="AT819" s="20" t="s">
        <v>4</v>
      </c>
      <c r="AU819" s="40" t="s">
        <v>292</v>
      </c>
      <c r="AV819" s="41">
        <v>2022</v>
      </c>
      <c r="AW819" s="266" t="s">
        <v>183</v>
      </c>
      <c r="AX819" s="380">
        <v>4.75</v>
      </c>
      <c r="AY819" s="380">
        <v>5.07</v>
      </c>
    </row>
    <row r="820" spans="1:51" x14ac:dyDescent="0.25">
      <c r="A820" s="64">
        <v>93</v>
      </c>
      <c r="B820" s="65" t="s">
        <v>103</v>
      </c>
      <c r="C820" s="13">
        <v>2487210.16</v>
      </c>
      <c r="D820" s="13">
        <v>1199.99</v>
      </c>
      <c r="E820" s="13">
        <v>1030</v>
      </c>
      <c r="F820" s="13">
        <v>464543.62</v>
      </c>
      <c r="G820" s="13">
        <v>1467613.6099999999</v>
      </c>
      <c r="H820" s="13">
        <v>18781.32</v>
      </c>
      <c r="I820" s="13">
        <v>9340558.9499999993</v>
      </c>
      <c r="J820" s="13">
        <v>4483670.13</v>
      </c>
      <c r="K820" s="13">
        <v>1653132.28</v>
      </c>
      <c r="L820" s="13">
        <v>1652102.2799999998</v>
      </c>
      <c r="M820" s="13">
        <v>98251.520000000004</v>
      </c>
      <c r="N820" s="13">
        <v>0</v>
      </c>
      <c r="O820" s="13">
        <v>691730.55999999982</v>
      </c>
      <c r="P820" s="13">
        <v>-137877.62000000011</v>
      </c>
      <c r="Q820" s="13">
        <v>-110607.57999999997</v>
      </c>
      <c r="R820" s="13">
        <v>-248485.20000000007</v>
      </c>
      <c r="S820" s="13">
        <v>267266.55999999994</v>
      </c>
      <c r="T820" s="13">
        <v>1.28</v>
      </c>
      <c r="U820" s="13">
        <v>0</v>
      </c>
      <c r="V820" s="13">
        <v>0</v>
      </c>
      <c r="W820" s="13">
        <v>0</v>
      </c>
      <c r="X820" s="13">
        <v>535553.31000000006</v>
      </c>
      <c r="Y820" s="13">
        <v>28301.57</v>
      </c>
      <c r="Z820" s="13">
        <v>78300.05</v>
      </c>
      <c r="AA820" s="13">
        <v>62137.77</v>
      </c>
      <c r="AB820" s="13">
        <v>5749.99</v>
      </c>
      <c r="AC820" s="13">
        <v>0</v>
      </c>
      <c r="AD820" s="13">
        <v>0</v>
      </c>
      <c r="AE820" s="13">
        <v>0</v>
      </c>
      <c r="AF820" s="13">
        <v>93798.65</v>
      </c>
      <c r="AG820" s="13">
        <v>1750353.7999999998</v>
      </c>
      <c r="AH820" s="13">
        <v>1030</v>
      </c>
      <c r="AI820" s="13">
        <v>1750686.8599999999</v>
      </c>
      <c r="AJ820" s="13">
        <v>1058956.3</v>
      </c>
      <c r="AK820" s="13">
        <v>0</v>
      </c>
      <c r="AL820" s="13">
        <v>7687426.669999999</v>
      </c>
      <c r="AM820" s="13">
        <v>5.6502187169196159</v>
      </c>
      <c r="AN820" s="13">
        <v>361624.26</v>
      </c>
      <c r="AO820" s="13">
        <v>102919.36</v>
      </c>
      <c r="AP820" s="13">
        <v>1795891.6100000003</v>
      </c>
      <c r="AQ820" s="13">
        <v>1611.9999999999998</v>
      </c>
      <c r="AR820" s="367"/>
      <c r="AS820" s="19">
        <v>44712</v>
      </c>
      <c r="AT820" s="20" t="s">
        <v>4</v>
      </c>
      <c r="AU820" s="40" t="s">
        <v>292</v>
      </c>
      <c r="AV820" s="41">
        <v>2022</v>
      </c>
      <c r="AW820" s="266" t="s">
        <v>175</v>
      </c>
      <c r="AX820" s="380">
        <v>4.75</v>
      </c>
      <c r="AY820" s="380">
        <v>5.07</v>
      </c>
    </row>
    <row r="821" spans="1:51" x14ac:dyDescent="0.25">
      <c r="A821" s="64">
        <v>32</v>
      </c>
      <c r="B821" s="65" t="s">
        <v>104</v>
      </c>
      <c r="C821" s="13">
        <v>24579.72</v>
      </c>
      <c r="D821" s="13">
        <v>0</v>
      </c>
      <c r="E821" s="13">
        <v>0.01</v>
      </c>
      <c r="F821" s="13">
        <v>0</v>
      </c>
      <c r="G821" s="13">
        <v>1146499.32</v>
      </c>
      <c r="H821" s="13">
        <v>166608.6</v>
      </c>
      <c r="I821" s="13">
        <v>3311430.12</v>
      </c>
      <c r="J821" s="13">
        <v>16891.330000000002</v>
      </c>
      <c r="K821" s="13">
        <v>34702.44</v>
      </c>
      <c r="L821" s="13">
        <v>34702.43</v>
      </c>
      <c r="M821" s="13">
        <v>0</v>
      </c>
      <c r="N821" s="13">
        <v>0</v>
      </c>
      <c r="O821" s="13">
        <v>6405.9000000000015</v>
      </c>
      <c r="P821" s="13">
        <v>-1128325.5</v>
      </c>
      <c r="Q821" s="13">
        <v>0</v>
      </c>
      <c r="R821" s="13">
        <v>-1128325.5</v>
      </c>
      <c r="S821" s="13">
        <v>1294934.1000000001</v>
      </c>
      <c r="T821" s="13">
        <v>0</v>
      </c>
      <c r="U821" s="13">
        <v>0</v>
      </c>
      <c r="V821" s="13">
        <v>0</v>
      </c>
      <c r="W821" s="13">
        <v>1313474</v>
      </c>
      <c r="X821" s="13">
        <v>2627.98</v>
      </c>
      <c r="Y821" s="13">
        <v>9245.9599999999991</v>
      </c>
      <c r="Z821" s="13">
        <v>2406.1799999999998</v>
      </c>
      <c r="AA821" s="13">
        <v>0</v>
      </c>
      <c r="AB821" s="13">
        <v>8597.35</v>
      </c>
      <c r="AC821" s="13">
        <v>0</v>
      </c>
      <c r="AD821" s="13">
        <v>0</v>
      </c>
      <c r="AE821" s="13">
        <v>0</v>
      </c>
      <c r="AF821" s="13">
        <v>918.39</v>
      </c>
      <c r="AG821" s="13">
        <v>34702.43</v>
      </c>
      <c r="AH821" s="13">
        <v>0.01</v>
      </c>
      <c r="AI821" s="13">
        <v>34702.43</v>
      </c>
      <c r="AJ821" s="13">
        <v>28296.53</v>
      </c>
      <c r="AK821" s="13">
        <v>0</v>
      </c>
      <c r="AL821" s="13">
        <v>3276727.68</v>
      </c>
      <c r="AM821" s="13">
        <v>95.423552925961403</v>
      </c>
      <c r="AN821" s="13">
        <v>0</v>
      </c>
      <c r="AO821" s="13">
        <v>0</v>
      </c>
      <c r="AP821" s="13">
        <v>18173.82</v>
      </c>
      <c r="AQ821" s="13">
        <v>0</v>
      </c>
      <c r="AR821" s="367"/>
      <c r="AS821" s="19">
        <v>44742</v>
      </c>
      <c r="AT821" s="20" t="s">
        <v>5</v>
      </c>
      <c r="AU821" s="40" t="s">
        <v>292</v>
      </c>
      <c r="AV821" s="41">
        <v>2022</v>
      </c>
      <c r="AW821" s="266" t="s">
        <v>287</v>
      </c>
      <c r="AX821" s="380">
        <v>5.32</v>
      </c>
      <c r="AY821" s="380">
        <v>5.53</v>
      </c>
    </row>
    <row r="822" spans="1:51" x14ac:dyDescent="0.25">
      <c r="A822" s="64">
        <v>107</v>
      </c>
      <c r="B822" s="65" t="s">
        <v>60</v>
      </c>
      <c r="C822" s="13">
        <v>24363059.990000002</v>
      </c>
      <c r="D822" s="13">
        <v>1817027.6099999999</v>
      </c>
      <c r="E822" s="13">
        <v>1041542.1900000001</v>
      </c>
      <c r="F822" s="13">
        <v>1709848.33</v>
      </c>
      <c r="G822" s="13">
        <v>2427439.81</v>
      </c>
      <c r="H822" s="13">
        <v>17400.060000000001</v>
      </c>
      <c r="I822" s="13">
        <v>11741106.08</v>
      </c>
      <c r="J822" s="13">
        <v>411593.34</v>
      </c>
      <c r="K822" s="13">
        <v>4783362.32</v>
      </c>
      <c r="L822" s="13">
        <v>3741820.13</v>
      </c>
      <c r="M822" s="13">
        <v>11611164.890000001</v>
      </c>
      <c r="N822" s="13">
        <v>274500.36</v>
      </c>
      <c r="O822" s="13">
        <v>9680225.6799999997</v>
      </c>
      <c r="P822" s="13">
        <v>8728518.5600000024</v>
      </c>
      <c r="Q822" s="13">
        <v>-8202076.540000001</v>
      </c>
      <c r="R822" s="13">
        <v>526442.02000000142</v>
      </c>
      <c r="S822" s="13">
        <v>-509041.95999999996</v>
      </c>
      <c r="T822" s="13">
        <v>32783.769999999997</v>
      </c>
      <c r="U822" s="13">
        <v>0</v>
      </c>
      <c r="V822" s="13">
        <v>0</v>
      </c>
      <c r="W822" s="13">
        <v>0</v>
      </c>
      <c r="X822" s="13">
        <v>850022.17</v>
      </c>
      <c r="Y822" s="13">
        <v>49539.57</v>
      </c>
      <c r="Z822" s="13">
        <v>499489.39</v>
      </c>
      <c r="AA822" s="13">
        <v>0</v>
      </c>
      <c r="AB822" s="13">
        <v>7213.03</v>
      </c>
      <c r="AC822" s="13">
        <v>0</v>
      </c>
      <c r="AD822" s="13">
        <v>0</v>
      </c>
      <c r="AE822" s="13">
        <v>0</v>
      </c>
      <c r="AF822" s="13">
        <v>835605.91</v>
      </c>
      <c r="AG822" s="13">
        <v>15352985.02</v>
      </c>
      <c r="AH822" s="13">
        <v>1316042.55</v>
      </c>
      <c r="AI822" s="13">
        <v>16662457.23</v>
      </c>
      <c r="AJ822" s="13">
        <v>6982231.5499999998</v>
      </c>
      <c r="AK822" s="13">
        <v>0</v>
      </c>
      <c r="AL822" s="13">
        <v>6957743.7599999998</v>
      </c>
      <c r="AM822" s="13">
        <v>2.4545717623999681</v>
      </c>
      <c r="AN822" s="13">
        <v>1223877.82</v>
      </c>
      <c r="AO822" s="13">
        <v>485970.51</v>
      </c>
      <c r="AP822" s="13">
        <v>14416708.58</v>
      </c>
      <c r="AQ822" s="13">
        <v>1550901.8799999997</v>
      </c>
      <c r="AR822" s="367"/>
      <c r="AS822" s="19">
        <v>44742</v>
      </c>
      <c r="AT822" s="20" t="s">
        <v>5</v>
      </c>
      <c r="AU822" s="40" t="s">
        <v>292</v>
      </c>
      <c r="AV822" s="41">
        <v>2022</v>
      </c>
      <c r="AW822" s="266" t="s">
        <v>160</v>
      </c>
      <c r="AX822" s="380">
        <v>5.32</v>
      </c>
      <c r="AY822" s="380">
        <v>5.53</v>
      </c>
    </row>
    <row r="823" spans="1:51" x14ac:dyDescent="0.25">
      <c r="A823" s="64">
        <v>66</v>
      </c>
      <c r="B823" s="65" t="s">
        <v>61</v>
      </c>
      <c r="C823" s="13">
        <v>2538780.1500000004</v>
      </c>
      <c r="D823" s="13">
        <v>256305.09</v>
      </c>
      <c r="E823" s="13">
        <v>534.47</v>
      </c>
      <c r="F823" s="13">
        <v>55702.54</v>
      </c>
      <c r="G823" s="13">
        <v>2594112.8899999997</v>
      </c>
      <c r="H823" s="13">
        <v>-4405110.83</v>
      </c>
      <c r="I823" s="13">
        <v>39167820.170000002</v>
      </c>
      <c r="J823" s="13">
        <v>27205589.579999998</v>
      </c>
      <c r="K823" s="13">
        <v>572.47</v>
      </c>
      <c r="L823" s="13">
        <v>38</v>
      </c>
      <c r="M823" s="13">
        <v>657937.27</v>
      </c>
      <c r="N823" s="13">
        <v>6768.78</v>
      </c>
      <c r="O823" s="13">
        <v>-85764.63</v>
      </c>
      <c r="P823" s="13">
        <v>-281575.73999999906</v>
      </c>
      <c r="Q823" s="13">
        <v>-1886297.3199999998</v>
      </c>
      <c r="R823" s="13">
        <v>-2167873.0599999987</v>
      </c>
      <c r="S823" s="13">
        <v>-2237237.7699999996</v>
      </c>
      <c r="T823" s="13">
        <v>12989.29</v>
      </c>
      <c r="U823" s="13">
        <v>0</v>
      </c>
      <c r="V823" s="13">
        <v>0</v>
      </c>
      <c r="W823" s="13">
        <v>0</v>
      </c>
      <c r="X823" s="13">
        <v>11884624.810000001</v>
      </c>
      <c r="Y823" s="13">
        <v>50821.61</v>
      </c>
      <c r="Z823" s="13">
        <v>1843954.36</v>
      </c>
      <c r="AA823" s="13">
        <v>70549.47</v>
      </c>
      <c r="AB823" s="13">
        <v>5596.59</v>
      </c>
      <c r="AC823" s="13">
        <v>0</v>
      </c>
      <c r="AD823" s="13">
        <v>0</v>
      </c>
      <c r="AE823" s="13">
        <v>0</v>
      </c>
      <c r="AF823" s="13">
        <v>12163929.84</v>
      </c>
      <c r="AG823" s="13">
        <v>657975.27</v>
      </c>
      <c r="AH823" s="13">
        <v>7721.93</v>
      </c>
      <c r="AI823" s="13">
        <v>665659.19999999995</v>
      </c>
      <c r="AJ823" s="13">
        <v>751423.83</v>
      </c>
      <c r="AK823" s="13">
        <v>0</v>
      </c>
      <c r="AL823" s="13">
        <v>39167247.700000003</v>
      </c>
      <c r="AM823" s="13">
        <v>68418.9916851538</v>
      </c>
      <c r="AN823" s="13">
        <v>55702.54</v>
      </c>
      <c r="AO823" s="13">
        <v>0</v>
      </c>
      <c r="AP823" s="13">
        <v>2619811.3600000003</v>
      </c>
      <c r="AQ823" s="13">
        <v>251571.66999999995</v>
      </c>
      <c r="AR823" s="367"/>
      <c r="AS823" s="19">
        <v>44742</v>
      </c>
      <c r="AT823" s="20" t="s">
        <v>5</v>
      </c>
      <c r="AU823" s="40" t="s">
        <v>293</v>
      </c>
      <c r="AV823" s="41">
        <v>2022</v>
      </c>
      <c r="AW823" s="266" t="s">
        <v>178</v>
      </c>
      <c r="AX823" s="380">
        <v>5.32</v>
      </c>
      <c r="AY823" s="380">
        <v>5.53</v>
      </c>
    </row>
    <row r="824" spans="1:51" x14ac:dyDescent="0.25">
      <c r="A824" s="64">
        <v>44</v>
      </c>
      <c r="B824" s="65" t="s">
        <v>62</v>
      </c>
      <c r="C824" s="13">
        <v>8229326.8600000003</v>
      </c>
      <c r="D824" s="13">
        <v>1755235.42</v>
      </c>
      <c r="E824" s="13">
        <v>3282961.4899999998</v>
      </c>
      <c r="F824" s="13">
        <v>938949.03</v>
      </c>
      <c r="G824" s="13">
        <v>2859174.15</v>
      </c>
      <c r="H824" s="13">
        <v>32991.01</v>
      </c>
      <c r="I824" s="13">
        <v>23109214.969999999</v>
      </c>
      <c r="J824" s="13">
        <v>2793722.79</v>
      </c>
      <c r="K824" s="13">
        <v>5914106.3099999996</v>
      </c>
      <c r="L824" s="13">
        <v>2629608.7599999998</v>
      </c>
      <c r="M824" s="13">
        <v>13384.04</v>
      </c>
      <c r="N824" s="13">
        <v>0</v>
      </c>
      <c r="O824" s="13">
        <v>2196021.0599999996</v>
      </c>
      <c r="P824" s="13">
        <v>479947.20000000024</v>
      </c>
      <c r="Q824" s="13">
        <v>-18857.32</v>
      </c>
      <c r="R824" s="13">
        <v>461089.88000000024</v>
      </c>
      <c r="S824" s="13">
        <v>-428098.87</v>
      </c>
      <c r="T824" s="13">
        <v>37556.769999999997</v>
      </c>
      <c r="U824" s="13">
        <v>0</v>
      </c>
      <c r="V824" s="13">
        <v>0</v>
      </c>
      <c r="W824" s="13">
        <v>0</v>
      </c>
      <c r="X824" s="13">
        <v>160269.59</v>
      </c>
      <c r="Y824" s="13">
        <v>41906.120000000003</v>
      </c>
      <c r="Z824" s="13">
        <v>50049.25</v>
      </c>
      <c r="AA824" s="13">
        <v>354239.04</v>
      </c>
      <c r="AB824" s="13">
        <v>108517.22</v>
      </c>
      <c r="AC824" s="13">
        <v>0</v>
      </c>
      <c r="AD824" s="13">
        <v>0</v>
      </c>
      <c r="AE824" s="13">
        <v>0</v>
      </c>
      <c r="AF824" s="13">
        <v>71213.600000000006</v>
      </c>
      <c r="AG824" s="13">
        <v>2642992.8000000003</v>
      </c>
      <c r="AH824" s="13">
        <v>3282961.4899999998</v>
      </c>
      <c r="AI824" s="13">
        <v>5914194.2699999996</v>
      </c>
      <c r="AJ824" s="13">
        <v>3718212.7699999996</v>
      </c>
      <c r="AK824" s="13">
        <v>39.56</v>
      </c>
      <c r="AL824" s="13">
        <v>17195108.66</v>
      </c>
      <c r="AM824" s="13">
        <v>3.9074737176985241</v>
      </c>
      <c r="AN824" s="13">
        <v>633580.5</v>
      </c>
      <c r="AO824" s="13">
        <v>305368.53000000003</v>
      </c>
      <c r="AP824" s="13">
        <v>7980718.6999999993</v>
      </c>
      <c r="AQ824" s="13">
        <v>3702648.3199999994</v>
      </c>
      <c r="AR824" s="367"/>
      <c r="AS824" s="19">
        <v>44742</v>
      </c>
      <c r="AT824" s="20" t="s">
        <v>5</v>
      </c>
      <c r="AU824" s="40" t="s">
        <v>292</v>
      </c>
      <c r="AV824" s="41">
        <v>2022</v>
      </c>
      <c r="AW824" s="266" t="s">
        <v>167</v>
      </c>
      <c r="AX824" s="380">
        <v>5.32</v>
      </c>
      <c r="AY824" s="380">
        <v>5.53</v>
      </c>
    </row>
    <row r="825" spans="1:51" ht="30" x14ac:dyDescent="0.25">
      <c r="A825" s="64">
        <v>113</v>
      </c>
      <c r="B825" s="65" t="s">
        <v>63</v>
      </c>
      <c r="C825" s="13">
        <v>1021493.9500000001</v>
      </c>
      <c r="D825" s="13">
        <v>76932.34</v>
      </c>
      <c r="E825" s="13">
        <v>88.11</v>
      </c>
      <c r="F825" s="13">
        <v>53931.98</v>
      </c>
      <c r="G825" s="13">
        <v>541448.61</v>
      </c>
      <c r="H825" s="13">
        <v>887220.84</v>
      </c>
      <c r="I825" s="13">
        <v>28454399.489999998</v>
      </c>
      <c r="J825" s="13">
        <v>4012454.81</v>
      </c>
      <c r="K825" s="13">
        <v>460954.7</v>
      </c>
      <c r="L825" s="13">
        <v>140497.09999999998</v>
      </c>
      <c r="M825" s="13">
        <v>307726.64</v>
      </c>
      <c r="N825" s="13">
        <v>2924.32</v>
      </c>
      <c r="O825" s="13">
        <v>56679.649999999965</v>
      </c>
      <c r="P825" s="13">
        <v>292501.36999999976</v>
      </c>
      <c r="Q825" s="13">
        <v>-222787.55</v>
      </c>
      <c r="R825" s="13">
        <v>69713.819999999774</v>
      </c>
      <c r="S825" s="13">
        <v>817506.59</v>
      </c>
      <c r="T825" s="13">
        <v>22832.19</v>
      </c>
      <c r="U825" s="13">
        <v>0</v>
      </c>
      <c r="V825" s="13">
        <v>0</v>
      </c>
      <c r="W825" s="13">
        <v>0</v>
      </c>
      <c r="X825" s="13">
        <v>900339.45</v>
      </c>
      <c r="Y825" s="13">
        <v>11026.15</v>
      </c>
      <c r="Z825" s="13">
        <v>13552.86</v>
      </c>
      <c r="AA825" s="13">
        <v>1324.74</v>
      </c>
      <c r="AB825" s="13">
        <v>2944.53</v>
      </c>
      <c r="AC825" s="13">
        <v>0</v>
      </c>
      <c r="AD825" s="13">
        <v>0</v>
      </c>
      <c r="AE825" s="13">
        <v>0</v>
      </c>
      <c r="AF825" s="13">
        <v>76816.77</v>
      </c>
      <c r="AG825" s="13">
        <v>448223.74</v>
      </c>
      <c r="AH825" s="13">
        <v>3012.4300000000003</v>
      </c>
      <c r="AI825" s="13">
        <v>447070.89999999997</v>
      </c>
      <c r="AJ825" s="13">
        <v>390391.25</v>
      </c>
      <c r="AK825" s="13">
        <v>0</v>
      </c>
      <c r="AL825" s="13">
        <v>27993444.789999999</v>
      </c>
      <c r="AM825" s="13">
        <v>61.729275110981618</v>
      </c>
      <c r="AN825" s="13">
        <v>47285.84</v>
      </c>
      <c r="AO825" s="13">
        <v>6646.14</v>
      </c>
      <c r="AP825" s="13">
        <v>952994.1</v>
      </c>
      <c r="AQ825" s="13">
        <v>65112.139999999992</v>
      </c>
      <c r="AR825" s="367"/>
      <c r="AS825" s="19">
        <v>44742</v>
      </c>
      <c r="AT825" s="20" t="s">
        <v>5</v>
      </c>
      <c r="AU825" s="40" t="s">
        <v>292</v>
      </c>
      <c r="AV825" s="41">
        <v>2022</v>
      </c>
      <c r="AW825" s="266" t="s">
        <v>171</v>
      </c>
      <c r="AX825" s="380">
        <v>5.32</v>
      </c>
      <c r="AY825" s="380">
        <v>5.53</v>
      </c>
    </row>
    <row r="826" spans="1:51" x14ac:dyDescent="0.25">
      <c r="A826" s="64">
        <v>98</v>
      </c>
      <c r="B826" s="65" t="s">
        <v>64</v>
      </c>
      <c r="C826" s="13">
        <v>19714505.969999999</v>
      </c>
      <c r="D826" s="13">
        <v>9678415.0999999996</v>
      </c>
      <c r="E826" s="13">
        <v>2851584.7</v>
      </c>
      <c r="F826" s="13">
        <v>3920055.9299999997</v>
      </c>
      <c r="G826" s="13">
        <v>7545803.5999999996</v>
      </c>
      <c r="H826" s="13">
        <v>92437.61</v>
      </c>
      <c r="I826" s="13">
        <v>13002766.58</v>
      </c>
      <c r="J826" s="13">
        <v>1593891.26</v>
      </c>
      <c r="K826" s="13">
        <v>7269860.9400000004</v>
      </c>
      <c r="L826" s="13">
        <v>4418276.2399999993</v>
      </c>
      <c r="M826" s="13">
        <v>7855072.4900000002</v>
      </c>
      <c r="N826" s="13">
        <v>18430563.41</v>
      </c>
      <c r="O826" s="13">
        <v>4673734.8999999966</v>
      </c>
      <c r="P826" s="13">
        <v>-6103503.5600000005</v>
      </c>
      <c r="Q826" s="13">
        <v>5853492.2399999974</v>
      </c>
      <c r="R826" s="13">
        <v>-250011.32000000309</v>
      </c>
      <c r="S826" s="13">
        <v>342448.93000000017</v>
      </c>
      <c r="T826" s="13">
        <v>16103.25</v>
      </c>
      <c r="U826" s="13">
        <v>5441.79</v>
      </c>
      <c r="V826" s="13">
        <v>0</v>
      </c>
      <c r="W826" s="13">
        <v>0</v>
      </c>
      <c r="X826" s="13">
        <v>2117144.9500000002</v>
      </c>
      <c r="Y826" s="13">
        <v>133372.09</v>
      </c>
      <c r="Z826" s="13">
        <v>355491.54</v>
      </c>
      <c r="AA826" s="13">
        <v>240181.32</v>
      </c>
      <c r="AB826" s="13">
        <v>35132.959999999999</v>
      </c>
      <c r="AC826" s="13">
        <v>0</v>
      </c>
      <c r="AD826" s="13">
        <v>0</v>
      </c>
      <c r="AE826" s="13">
        <v>0</v>
      </c>
      <c r="AF826" s="13">
        <v>1032063.15</v>
      </c>
      <c r="AG826" s="13">
        <v>12273348.73</v>
      </c>
      <c r="AH826" s="13">
        <v>21282148.110000003</v>
      </c>
      <c r="AI826" s="13">
        <v>33548641.649999999</v>
      </c>
      <c r="AJ826" s="13">
        <v>28874906.75</v>
      </c>
      <c r="AK826" s="13">
        <v>0</v>
      </c>
      <c r="AL826" s="13">
        <v>5732905.6399999997</v>
      </c>
      <c r="AM826" s="13">
        <v>1.7885853233390734</v>
      </c>
      <c r="AN826" s="13">
        <v>2135194.39</v>
      </c>
      <c r="AO826" s="13">
        <v>1784861.54</v>
      </c>
      <c r="AP826" s="13">
        <v>20035700.600000001</v>
      </c>
      <c r="AQ826" s="13">
        <v>14673344.629999997</v>
      </c>
      <c r="AR826" s="367"/>
      <c r="AS826" s="19">
        <v>44742</v>
      </c>
      <c r="AT826" s="20" t="s">
        <v>5</v>
      </c>
      <c r="AU826" s="40" t="s">
        <v>292</v>
      </c>
      <c r="AV826" s="41">
        <v>2022</v>
      </c>
      <c r="AW826" s="266" t="s">
        <v>165</v>
      </c>
      <c r="AX826" s="380">
        <v>5.32</v>
      </c>
      <c r="AY826" s="380">
        <v>5.53</v>
      </c>
    </row>
    <row r="827" spans="1:51" x14ac:dyDescent="0.25">
      <c r="A827" s="64">
        <v>1</v>
      </c>
      <c r="B827" s="65" t="s">
        <v>65</v>
      </c>
      <c r="C827" s="13">
        <v>2884723.57</v>
      </c>
      <c r="D827" s="13">
        <v>241762.21</v>
      </c>
      <c r="E827" s="13">
        <v>19828.39</v>
      </c>
      <c r="F827" s="13">
        <v>392309.81</v>
      </c>
      <c r="G827" s="13">
        <v>762756.37</v>
      </c>
      <c r="H827" s="13">
        <v>20067.53</v>
      </c>
      <c r="I827" s="13">
        <v>8733819.5199999996</v>
      </c>
      <c r="J827" s="13">
        <v>305833.53999999998</v>
      </c>
      <c r="K827" s="13">
        <v>354639.56</v>
      </c>
      <c r="L827" s="13">
        <v>334811.17</v>
      </c>
      <c r="M827" s="13">
        <v>1506074.88</v>
      </c>
      <c r="N827" s="13">
        <v>2756.53</v>
      </c>
      <c r="O827" s="13">
        <v>364247.99000000022</v>
      </c>
      <c r="P827" s="13">
        <v>1123647.1900000002</v>
      </c>
      <c r="Q827" s="13">
        <v>-1168985.93</v>
      </c>
      <c r="R827" s="13">
        <v>-45338.739999999758</v>
      </c>
      <c r="S827" s="13">
        <v>65406.51</v>
      </c>
      <c r="T827" s="13">
        <v>11090.78</v>
      </c>
      <c r="U827" s="13">
        <v>0</v>
      </c>
      <c r="V827" s="13">
        <v>0</v>
      </c>
      <c r="W827" s="13">
        <v>0</v>
      </c>
      <c r="X827" s="13">
        <v>98461</v>
      </c>
      <c r="Y827" s="13">
        <v>15277</v>
      </c>
      <c r="Z827" s="13">
        <v>15341.95</v>
      </c>
      <c r="AA827" s="13">
        <v>11917.49</v>
      </c>
      <c r="AB827" s="13">
        <v>1471.63</v>
      </c>
      <c r="AC827" s="13">
        <v>0</v>
      </c>
      <c r="AD827" s="13">
        <v>0</v>
      </c>
      <c r="AE827" s="13">
        <v>0</v>
      </c>
      <c r="AF827" s="13">
        <v>137.19999999999999</v>
      </c>
      <c r="AG827" s="13">
        <v>1840886.05</v>
      </c>
      <c r="AH827" s="13">
        <v>22584.92</v>
      </c>
      <c r="AI827" s="13">
        <v>1858945.1400000001</v>
      </c>
      <c r="AJ827" s="13">
        <v>1494697.15</v>
      </c>
      <c r="AK827" s="13">
        <v>0</v>
      </c>
      <c r="AL827" s="13">
        <v>8379179.96</v>
      </c>
      <c r="AM827" s="13">
        <v>24.627313207810204</v>
      </c>
      <c r="AN827" s="13">
        <v>192100.21000000002</v>
      </c>
      <c r="AO827" s="13">
        <v>200209.6</v>
      </c>
      <c r="AP827" s="13">
        <v>2543060.5</v>
      </c>
      <c r="AQ827" s="13">
        <v>264347.12999999995</v>
      </c>
      <c r="AR827" s="367"/>
      <c r="AS827" s="19">
        <v>44742</v>
      </c>
      <c r="AT827" s="20" t="s">
        <v>5</v>
      </c>
      <c r="AU827" s="40" t="s">
        <v>292</v>
      </c>
      <c r="AV827" s="41">
        <v>2022</v>
      </c>
      <c r="AW827" s="266" t="s">
        <v>177</v>
      </c>
      <c r="AX827" s="380">
        <v>5.32</v>
      </c>
      <c r="AY827" s="380">
        <v>5.53</v>
      </c>
    </row>
    <row r="828" spans="1:51" x14ac:dyDescent="0.25">
      <c r="A828" s="64">
        <v>109</v>
      </c>
      <c r="B828" s="65" t="s">
        <v>66</v>
      </c>
      <c r="C828" s="13">
        <v>34380035.030000001</v>
      </c>
      <c r="D828" s="13">
        <v>18738149.57</v>
      </c>
      <c r="E828" s="13">
        <v>4792760.42</v>
      </c>
      <c r="F828" s="13">
        <v>3142606.2399999998</v>
      </c>
      <c r="G828" s="13">
        <v>7323252.5</v>
      </c>
      <c r="H828" s="13">
        <v>1625381.41</v>
      </c>
      <c r="I828" s="13">
        <v>123739243.28</v>
      </c>
      <c r="J828" s="13">
        <v>6685428.3600000003</v>
      </c>
      <c r="K828" s="13">
        <v>16254030.949999999</v>
      </c>
      <c r="L828" s="13">
        <v>9534098.5099999998</v>
      </c>
      <c r="M828" s="13">
        <v>2051285</v>
      </c>
      <c r="N828" s="13">
        <v>3550679</v>
      </c>
      <c r="O828" s="13">
        <v>741154.3200000003</v>
      </c>
      <c r="P828" s="13">
        <v>4434872.4000000041</v>
      </c>
      <c r="Q828" s="13">
        <v>-2298975.5299999993</v>
      </c>
      <c r="R828" s="13">
        <v>2135896.8700000048</v>
      </c>
      <c r="S828" s="13">
        <v>-510515.45999999996</v>
      </c>
      <c r="T828" s="13">
        <v>213279.69</v>
      </c>
      <c r="U828" s="13">
        <v>0</v>
      </c>
      <c r="V828" s="13">
        <v>0</v>
      </c>
      <c r="W828" s="13">
        <v>9599.4500000000007</v>
      </c>
      <c r="X828" s="13">
        <v>2152895.96</v>
      </c>
      <c r="Y828" s="13">
        <v>138073.29999999999</v>
      </c>
      <c r="Z828" s="13">
        <v>127178.76</v>
      </c>
      <c r="AA828" s="13">
        <v>1532796.93</v>
      </c>
      <c r="AB828" s="13">
        <v>10597.05</v>
      </c>
      <c r="AC828" s="13">
        <v>0</v>
      </c>
      <c r="AD828" s="13">
        <v>0</v>
      </c>
      <c r="AE828" s="13">
        <v>0</v>
      </c>
      <c r="AF828" s="13">
        <v>1077644.52</v>
      </c>
      <c r="AG828" s="13">
        <v>11585383.51</v>
      </c>
      <c r="AH828" s="13">
        <v>8343439.4199999999</v>
      </c>
      <c r="AI828" s="13">
        <v>19842648.449999999</v>
      </c>
      <c r="AJ828" s="13">
        <v>19101494.129999999</v>
      </c>
      <c r="AK828" s="13">
        <v>0</v>
      </c>
      <c r="AL828" s="13">
        <v>107485212.33</v>
      </c>
      <c r="AM828" s="13">
        <v>7.6128342354362264</v>
      </c>
      <c r="AN828" s="13">
        <v>1832194.15</v>
      </c>
      <c r="AO828" s="13">
        <v>1310412.0900000001</v>
      </c>
      <c r="AP828" s="13">
        <v>35247923.810000002</v>
      </c>
      <c r="AQ828" s="13">
        <v>20347192.669999998</v>
      </c>
      <c r="AR828" s="367"/>
      <c r="AS828" s="19">
        <v>44742</v>
      </c>
      <c r="AT828" s="20" t="s">
        <v>5</v>
      </c>
      <c r="AU828" s="40" t="s">
        <v>292</v>
      </c>
      <c r="AV828" s="41">
        <v>2022</v>
      </c>
      <c r="AW828" s="266" t="s">
        <v>157</v>
      </c>
      <c r="AX828" s="380">
        <v>5.32</v>
      </c>
      <c r="AY828" s="380">
        <v>5.53</v>
      </c>
    </row>
    <row r="829" spans="1:51" x14ac:dyDescent="0.25">
      <c r="A829" s="64">
        <v>25</v>
      </c>
      <c r="B829" s="65" t="s">
        <v>67</v>
      </c>
      <c r="C829" s="13">
        <v>4685324.0199999996</v>
      </c>
      <c r="D829" s="13">
        <v>1254295</v>
      </c>
      <c r="E829" s="13">
        <v>960659</v>
      </c>
      <c r="F829" s="13">
        <v>0</v>
      </c>
      <c r="G829" s="13">
        <v>2024447.99</v>
      </c>
      <c r="H829" s="13">
        <v>1201986.1499999999</v>
      </c>
      <c r="I829" s="13">
        <v>2195000.79</v>
      </c>
      <c r="J829" s="13">
        <v>66048059.619999997</v>
      </c>
      <c r="K829" s="13">
        <v>2287785.7799999998</v>
      </c>
      <c r="L829" s="13">
        <v>1327126.78</v>
      </c>
      <c r="M829" s="13">
        <v>0</v>
      </c>
      <c r="N829" s="13">
        <v>0</v>
      </c>
      <c r="O829" s="13">
        <v>845445.01</v>
      </c>
      <c r="P829" s="13">
        <v>561136.01999999932</v>
      </c>
      <c r="Q829" s="13">
        <v>-3627.49</v>
      </c>
      <c r="R829" s="13">
        <v>557508.52999999933</v>
      </c>
      <c r="S829" s="13">
        <v>644477.62000000011</v>
      </c>
      <c r="T829" s="13">
        <v>1762345.34</v>
      </c>
      <c r="U829" s="13">
        <v>29840</v>
      </c>
      <c r="V829" s="13">
        <v>0</v>
      </c>
      <c r="W829" s="13">
        <v>0</v>
      </c>
      <c r="X829" s="13">
        <v>306750.93</v>
      </c>
      <c r="Y829" s="13">
        <v>41315.269999999997</v>
      </c>
      <c r="Z829" s="13">
        <v>113966.38</v>
      </c>
      <c r="AA829" s="13">
        <v>0</v>
      </c>
      <c r="AB829" s="13">
        <v>520.26</v>
      </c>
      <c r="AC829" s="13">
        <v>0</v>
      </c>
      <c r="AD829" s="13">
        <v>0</v>
      </c>
      <c r="AE829" s="13">
        <v>9460.3799999999992</v>
      </c>
      <c r="AF829" s="13">
        <v>1289196.3600000001</v>
      </c>
      <c r="AG829" s="13">
        <v>1327126.78</v>
      </c>
      <c r="AH829" s="13">
        <v>960659</v>
      </c>
      <c r="AI829" s="13">
        <v>2242584.48</v>
      </c>
      <c r="AJ829" s="13">
        <v>1397139.47</v>
      </c>
      <c r="AK829" s="13">
        <v>0</v>
      </c>
      <c r="AL829" s="13">
        <v>-92784.989999999758</v>
      </c>
      <c r="AM829" s="13">
        <v>0.95944332252996178</v>
      </c>
      <c r="AN829" s="13">
        <v>0</v>
      </c>
      <c r="AO829" s="13">
        <v>0</v>
      </c>
      <c r="AP829" s="13">
        <v>4256772.0099999988</v>
      </c>
      <c r="AQ829" s="13">
        <v>1671188</v>
      </c>
      <c r="AR829" s="367"/>
      <c r="AS829" s="19">
        <v>44742</v>
      </c>
      <c r="AT829" s="20" t="s">
        <v>5</v>
      </c>
      <c r="AU829" s="40" t="s">
        <v>292</v>
      </c>
      <c r="AV829" s="41">
        <v>2022</v>
      </c>
      <c r="AW829" s="266" t="s">
        <v>174</v>
      </c>
      <c r="AX829" s="380">
        <v>5.32</v>
      </c>
      <c r="AY829" s="380">
        <v>5.53</v>
      </c>
    </row>
    <row r="830" spans="1:51" x14ac:dyDescent="0.25">
      <c r="A830" s="64">
        <v>121</v>
      </c>
      <c r="B830" s="65" t="s">
        <v>68</v>
      </c>
      <c r="C830" s="13">
        <v>292368.98</v>
      </c>
      <c r="D830" s="13">
        <v>13.69</v>
      </c>
      <c r="E830" s="13">
        <v>69.61</v>
      </c>
      <c r="F830" s="13">
        <v>0</v>
      </c>
      <c r="G830" s="13">
        <v>164192.73000000001</v>
      </c>
      <c r="H830" s="13">
        <v>-83405.7</v>
      </c>
      <c r="I830" s="13">
        <v>475180.87</v>
      </c>
      <c r="J830" s="13">
        <v>3939688.09</v>
      </c>
      <c r="K830" s="13">
        <v>38472.639999999999</v>
      </c>
      <c r="L830" s="13">
        <v>38403.03</v>
      </c>
      <c r="M830" s="13">
        <v>103736.1</v>
      </c>
      <c r="N830" s="13">
        <v>0</v>
      </c>
      <c r="O830" s="13">
        <v>138609.98000000001</v>
      </c>
      <c r="P830" s="13">
        <v>-10447.420000000071</v>
      </c>
      <c r="Q830" s="13">
        <v>-51022.009999999995</v>
      </c>
      <c r="R830" s="13">
        <v>-61469.430000000066</v>
      </c>
      <c r="S830" s="13">
        <v>-21936.270000000004</v>
      </c>
      <c r="T830" s="13">
        <v>0</v>
      </c>
      <c r="U830" s="13">
        <v>0</v>
      </c>
      <c r="V830" s="13">
        <v>0</v>
      </c>
      <c r="W830" s="13">
        <v>86199.34</v>
      </c>
      <c r="X830" s="13">
        <v>28297.18</v>
      </c>
      <c r="Y830" s="13">
        <v>2516.9299999999998</v>
      </c>
      <c r="Z830" s="13">
        <v>6584.16</v>
      </c>
      <c r="AA830" s="13">
        <v>113855.12</v>
      </c>
      <c r="AB830" s="13">
        <v>282.54000000000002</v>
      </c>
      <c r="AC830" s="13">
        <v>0</v>
      </c>
      <c r="AD830" s="13">
        <v>0</v>
      </c>
      <c r="AE830" s="13">
        <v>0</v>
      </c>
      <c r="AF830" s="13">
        <v>13194.04</v>
      </c>
      <c r="AG830" s="13">
        <v>142139.13</v>
      </c>
      <c r="AH830" s="13">
        <v>69.61</v>
      </c>
      <c r="AI830" s="13">
        <v>141998.89000000001</v>
      </c>
      <c r="AJ830" s="13">
        <v>3388.91</v>
      </c>
      <c r="AK830" s="13">
        <v>0</v>
      </c>
      <c r="AL830" s="13">
        <v>436708.23</v>
      </c>
      <c r="AM830" s="13">
        <v>12.351137587646702</v>
      </c>
      <c r="AN830" s="13">
        <v>0</v>
      </c>
      <c r="AO830" s="13">
        <v>0</v>
      </c>
      <c r="AP830" s="13">
        <v>152297.46</v>
      </c>
      <c r="AQ830" s="13">
        <v>-1447.85</v>
      </c>
      <c r="AR830" s="367"/>
      <c r="AS830" s="19">
        <v>44742</v>
      </c>
      <c r="AT830" s="20" t="s">
        <v>5</v>
      </c>
      <c r="AU830" s="40" t="s">
        <v>293</v>
      </c>
      <c r="AV830" s="41">
        <v>2022</v>
      </c>
      <c r="AW830" s="266" t="s">
        <v>188</v>
      </c>
      <c r="AX830" s="380">
        <v>5.32</v>
      </c>
      <c r="AY830" s="380">
        <v>5.53</v>
      </c>
    </row>
    <row r="831" spans="1:51" x14ac:dyDescent="0.25">
      <c r="A831" s="64">
        <v>13</v>
      </c>
      <c r="B831" s="65" t="s">
        <v>70</v>
      </c>
      <c r="C831" s="13">
        <v>324090058.72000003</v>
      </c>
      <c r="D831" s="13">
        <v>209645576.96000001</v>
      </c>
      <c r="E831" s="13">
        <v>50109001.600000001</v>
      </c>
      <c r="F831" s="13">
        <v>50310481.780000001</v>
      </c>
      <c r="G831" s="13">
        <v>42884249.070000008</v>
      </c>
      <c r="H831" s="13">
        <v>-10567835.93</v>
      </c>
      <c r="I831" s="13">
        <v>171724612.08000001</v>
      </c>
      <c r="J831" s="13">
        <v>71726139.870000005</v>
      </c>
      <c r="K831" s="13">
        <v>141895078.21000001</v>
      </c>
      <c r="L831" s="13">
        <v>91786035.500000015</v>
      </c>
      <c r="M831" s="13">
        <v>45801150.689999998</v>
      </c>
      <c r="N831" s="13">
        <v>40837950</v>
      </c>
      <c r="O831" s="13">
        <v>47924879.330000006</v>
      </c>
      <c r="P831" s="13">
        <v>-26675128.419999946</v>
      </c>
      <c r="Q831" s="13">
        <v>15471774.840000011</v>
      </c>
      <c r="R831" s="13">
        <v>-11203353.579999935</v>
      </c>
      <c r="S831" s="13">
        <v>635517.64999999851</v>
      </c>
      <c r="T831" s="13">
        <v>448574.68</v>
      </c>
      <c r="U831" s="13">
        <v>4052401.64</v>
      </c>
      <c r="V831" s="13">
        <v>0</v>
      </c>
      <c r="W831" s="13">
        <v>10873.19</v>
      </c>
      <c r="X831" s="13">
        <v>15619184.48</v>
      </c>
      <c r="Y831" s="13">
        <v>875188.76</v>
      </c>
      <c r="Z831" s="13">
        <v>5545519.8200000003</v>
      </c>
      <c r="AA831" s="13">
        <v>7128273.79</v>
      </c>
      <c r="AB831" s="13">
        <v>2198366.7400000002</v>
      </c>
      <c r="AC831" s="13">
        <v>0</v>
      </c>
      <c r="AD831" s="13">
        <v>0</v>
      </c>
      <c r="AE831" s="13">
        <v>0</v>
      </c>
      <c r="AF831" s="13">
        <v>3748167.23</v>
      </c>
      <c r="AG831" s="13">
        <v>137587186.19000003</v>
      </c>
      <c r="AH831" s="13">
        <v>90946951.599999994</v>
      </c>
      <c r="AI831" s="13">
        <v>227869485.50999999</v>
      </c>
      <c r="AJ831" s="13">
        <v>179944647.28999999</v>
      </c>
      <c r="AK831" s="13">
        <v>41.11</v>
      </c>
      <c r="AL831" s="13">
        <v>29829533.870000005</v>
      </c>
      <c r="AM831" s="13">
        <v>1.2102224703372253</v>
      </c>
      <c r="AN831" s="13">
        <v>39621424.289999999</v>
      </c>
      <c r="AO831" s="13">
        <v>10689057.49</v>
      </c>
      <c r="AP831" s="13">
        <v>294321172.79000008</v>
      </c>
      <c r="AQ831" s="13">
        <v>227801570.35999995</v>
      </c>
      <c r="AR831" s="367"/>
      <c r="AS831" s="19">
        <v>44742</v>
      </c>
      <c r="AT831" s="20" t="s">
        <v>5</v>
      </c>
      <c r="AU831" s="40" t="s">
        <v>293</v>
      </c>
      <c r="AV831" s="41">
        <v>2022</v>
      </c>
      <c r="AW831" s="266" t="s">
        <v>149</v>
      </c>
      <c r="AX831" s="380">
        <v>5.32</v>
      </c>
      <c r="AY831" s="380">
        <v>5.53</v>
      </c>
    </row>
    <row r="832" spans="1:51" x14ac:dyDescent="0.25">
      <c r="A832" s="64">
        <v>110</v>
      </c>
      <c r="B832" s="65" t="s">
        <v>71</v>
      </c>
      <c r="C832" s="13">
        <v>2641835.0100000002</v>
      </c>
      <c r="D832" s="13">
        <v>94355.25</v>
      </c>
      <c r="E832" s="13">
        <v>5767.67</v>
      </c>
      <c r="F832" s="13">
        <v>771546.04</v>
      </c>
      <c r="G832" s="13">
        <v>1244227.32</v>
      </c>
      <c r="H832" s="13">
        <v>17059811.219999999</v>
      </c>
      <c r="I832" s="13">
        <v>13058351.1</v>
      </c>
      <c r="J832" s="13">
        <v>38315146.82</v>
      </c>
      <c r="K832" s="13">
        <v>639653.5</v>
      </c>
      <c r="L832" s="13">
        <v>633885.82999999996</v>
      </c>
      <c r="M832" s="13">
        <v>765658.9</v>
      </c>
      <c r="N832" s="13">
        <v>60131.07</v>
      </c>
      <c r="O832" s="13">
        <v>386297.54999999993</v>
      </c>
      <c r="P832" s="13">
        <v>145408.85000000033</v>
      </c>
      <c r="Q832" s="13">
        <v>-1210992.4200000002</v>
      </c>
      <c r="R832" s="13">
        <v>-1065583.5699999998</v>
      </c>
      <c r="S832" s="13">
        <v>18125394.280000001</v>
      </c>
      <c r="T832" s="13">
        <v>147832.20000000001</v>
      </c>
      <c r="U832" s="13">
        <v>0</v>
      </c>
      <c r="V832" s="13">
        <v>0</v>
      </c>
      <c r="W832" s="13">
        <v>0</v>
      </c>
      <c r="X832" s="13">
        <v>18201387.920000002</v>
      </c>
      <c r="Y832" s="13">
        <v>25392.39</v>
      </c>
      <c r="Z832" s="13">
        <v>104198.51</v>
      </c>
      <c r="AA832" s="13">
        <v>69970.34</v>
      </c>
      <c r="AB832" s="13">
        <v>5588.89</v>
      </c>
      <c r="AC832" s="13">
        <v>0</v>
      </c>
      <c r="AD832" s="13">
        <v>0</v>
      </c>
      <c r="AE832" s="13">
        <v>0</v>
      </c>
      <c r="AF832" s="13">
        <v>18675.71</v>
      </c>
      <c r="AG832" s="13">
        <v>1399544.73</v>
      </c>
      <c r="AH832" s="13">
        <v>65898.740000000005</v>
      </c>
      <c r="AI832" s="13">
        <v>1465429.47</v>
      </c>
      <c r="AJ832" s="13">
        <v>1079131.92</v>
      </c>
      <c r="AK832" s="13">
        <v>0</v>
      </c>
      <c r="AL832" s="13">
        <v>12418697.6</v>
      </c>
      <c r="AM832" s="13">
        <v>20.414726254136028</v>
      </c>
      <c r="AN832" s="13">
        <v>350955.76</v>
      </c>
      <c r="AO832" s="13">
        <v>420590.27999999997</v>
      </c>
      <c r="AP832" s="13">
        <v>2263462.3100000005</v>
      </c>
      <c r="AQ832" s="13">
        <v>102280.09999999999</v>
      </c>
      <c r="AR832" s="367"/>
      <c r="AS832" s="19">
        <v>44742</v>
      </c>
      <c r="AT832" s="20" t="s">
        <v>5</v>
      </c>
      <c r="AU832" s="40" t="s">
        <v>292</v>
      </c>
      <c r="AV832" s="41">
        <v>2022</v>
      </c>
      <c r="AW832" s="266" t="s">
        <v>173</v>
      </c>
      <c r="AX832" s="380">
        <v>5.32</v>
      </c>
      <c r="AY832" s="380">
        <v>5.53</v>
      </c>
    </row>
    <row r="833" spans="1:51" x14ac:dyDescent="0.25">
      <c r="A833" s="64">
        <v>52</v>
      </c>
      <c r="B833" s="65" t="s">
        <v>72</v>
      </c>
      <c r="C833" s="13">
        <v>4742045.8599999994</v>
      </c>
      <c r="D833" s="13">
        <v>418667.91</v>
      </c>
      <c r="E833" s="13">
        <v>2265539.66</v>
      </c>
      <c r="F833" s="13">
        <v>613431.03999999992</v>
      </c>
      <c r="G833" s="13">
        <v>2494026.39</v>
      </c>
      <c r="H833" s="13">
        <v>149739.51999999999</v>
      </c>
      <c r="I833" s="13">
        <v>390063467.63</v>
      </c>
      <c r="J833" s="13">
        <v>112540626.97</v>
      </c>
      <c r="K833" s="13">
        <v>4166660.59</v>
      </c>
      <c r="L833" s="13">
        <v>1901120.93</v>
      </c>
      <c r="M833" s="13">
        <v>1161392.8700000001</v>
      </c>
      <c r="N833" s="13">
        <v>181201.46000000002</v>
      </c>
      <c r="O833" s="13">
        <v>1237325.8</v>
      </c>
      <c r="P833" s="13">
        <v>-21405.279999999981</v>
      </c>
      <c r="Q833" s="13">
        <v>-332005.47999999981</v>
      </c>
      <c r="R833" s="13">
        <v>-353410.75999999978</v>
      </c>
      <c r="S833" s="13">
        <v>503149.73999999976</v>
      </c>
      <c r="T833" s="13">
        <v>476967.13</v>
      </c>
      <c r="U833" s="13">
        <v>0</v>
      </c>
      <c r="V833" s="13">
        <v>0</v>
      </c>
      <c r="W833" s="13">
        <v>600</v>
      </c>
      <c r="X833" s="13">
        <v>3905436.55</v>
      </c>
      <c r="Y833" s="13">
        <v>50898.5</v>
      </c>
      <c r="Z833" s="13">
        <v>56988.88</v>
      </c>
      <c r="AA833" s="13">
        <v>206959.45</v>
      </c>
      <c r="AB833" s="13">
        <v>305.66000000000003</v>
      </c>
      <c r="AC833" s="13">
        <v>0</v>
      </c>
      <c r="AD833" s="13">
        <v>0</v>
      </c>
      <c r="AE833" s="13">
        <v>0</v>
      </c>
      <c r="AF833" s="13">
        <v>3564701.45</v>
      </c>
      <c r="AG833" s="13">
        <v>3062513.8000000003</v>
      </c>
      <c r="AH833" s="13">
        <v>2446741.12</v>
      </c>
      <c r="AI833" s="13">
        <v>5229254.92</v>
      </c>
      <c r="AJ833" s="13">
        <v>3991929.1199999996</v>
      </c>
      <c r="AK833" s="13">
        <v>0</v>
      </c>
      <c r="AL833" s="13">
        <v>385896807.04000002</v>
      </c>
      <c r="AM833" s="13">
        <v>93.615368759853808</v>
      </c>
      <c r="AN833" s="13">
        <v>441570.07</v>
      </c>
      <c r="AO833" s="13">
        <v>171860.96999999997</v>
      </c>
      <c r="AP833" s="13">
        <v>3788225.4699999997</v>
      </c>
      <c r="AQ833" s="13">
        <v>702173.31999999983</v>
      </c>
      <c r="AR833" s="367"/>
      <c r="AS833" s="19">
        <v>44742</v>
      </c>
      <c r="AT833" s="20" t="s">
        <v>5</v>
      </c>
      <c r="AU833" s="40" t="s">
        <v>292</v>
      </c>
      <c r="AV833" s="41">
        <v>2022</v>
      </c>
      <c r="AW833" s="266" t="s">
        <v>170</v>
      </c>
      <c r="AX833" s="380">
        <v>5.32</v>
      </c>
      <c r="AY833" s="380">
        <v>5.53</v>
      </c>
    </row>
    <row r="834" spans="1:51" x14ac:dyDescent="0.25">
      <c r="A834" s="64">
        <v>96</v>
      </c>
      <c r="B834" s="65" t="s">
        <v>73</v>
      </c>
      <c r="C834" s="13">
        <v>68486110.329999998</v>
      </c>
      <c r="D834" s="13">
        <v>17836482.759999998</v>
      </c>
      <c r="E834" s="13">
        <v>35206530.980000004</v>
      </c>
      <c r="F834" s="13">
        <v>6914272</v>
      </c>
      <c r="G834" s="13">
        <v>15997085.710000001</v>
      </c>
      <c r="H834" s="13">
        <v>9531408.3000000007</v>
      </c>
      <c r="I834" s="13">
        <v>152736204.77000001</v>
      </c>
      <c r="J834" s="13">
        <v>6094006.3899999997</v>
      </c>
      <c r="K834" s="13">
        <v>73521377.969999999</v>
      </c>
      <c r="L834" s="13">
        <v>38314846.990000002</v>
      </c>
      <c r="M834" s="13">
        <v>0</v>
      </c>
      <c r="N834" s="13">
        <v>0</v>
      </c>
      <c r="O834" s="13">
        <v>39794227.060000002</v>
      </c>
      <c r="P834" s="13">
        <v>-12055957.199999988</v>
      </c>
      <c r="Q834" s="13">
        <v>-9960862.5399999991</v>
      </c>
      <c r="R834" s="13">
        <v>-22016819.739999987</v>
      </c>
      <c r="S834" s="13">
        <v>31548228.020000003</v>
      </c>
      <c r="T834" s="13">
        <v>34523877.649999999</v>
      </c>
      <c r="U834" s="13">
        <v>0</v>
      </c>
      <c r="V834" s="13">
        <v>0</v>
      </c>
      <c r="W834" s="13">
        <v>30600</v>
      </c>
      <c r="X834" s="13">
        <v>6109321.1900000004</v>
      </c>
      <c r="Y834" s="13">
        <v>254662</v>
      </c>
      <c r="Z834" s="13">
        <v>2097569.88</v>
      </c>
      <c r="AA834" s="13">
        <v>3176391.96</v>
      </c>
      <c r="AB834" s="13">
        <v>320810.45</v>
      </c>
      <c r="AC834" s="13">
        <v>0</v>
      </c>
      <c r="AD834" s="13">
        <v>0</v>
      </c>
      <c r="AE834" s="13">
        <v>0</v>
      </c>
      <c r="AF834" s="13">
        <v>3266136.53</v>
      </c>
      <c r="AG834" s="13">
        <v>38314846.990000002</v>
      </c>
      <c r="AH834" s="13">
        <v>35206530.980000004</v>
      </c>
      <c r="AI834" s="13">
        <v>73433629.730000004</v>
      </c>
      <c r="AJ834" s="13">
        <v>33639402.670000002</v>
      </c>
      <c r="AK834" s="13">
        <v>0</v>
      </c>
      <c r="AL834" s="13">
        <v>79214826.800000012</v>
      </c>
      <c r="AM834" s="13">
        <v>2.077439365082673</v>
      </c>
      <c r="AN834" s="13">
        <v>5092176.13</v>
      </c>
      <c r="AO834" s="13">
        <v>1822095.87</v>
      </c>
      <c r="AP834" s="13">
        <v>52310404.530000009</v>
      </c>
      <c r="AQ834" s="13">
        <v>41455004.020000003</v>
      </c>
      <c r="AR834" s="367"/>
      <c r="AS834" s="19">
        <v>44742</v>
      </c>
      <c r="AT834" s="20" t="s">
        <v>5</v>
      </c>
      <c r="AU834" s="40" t="s">
        <v>292</v>
      </c>
      <c r="AV834" s="41">
        <v>2022</v>
      </c>
      <c r="AW834" s="266" t="s">
        <v>153</v>
      </c>
      <c r="AX834" s="380">
        <v>5.32</v>
      </c>
      <c r="AY834" s="380">
        <v>5.53</v>
      </c>
    </row>
    <row r="835" spans="1:51" x14ac:dyDescent="0.25">
      <c r="A835" s="64">
        <v>103</v>
      </c>
      <c r="B835" s="65" t="s">
        <v>74</v>
      </c>
      <c r="C835" s="13">
        <v>168747.82</v>
      </c>
      <c r="D835" s="13">
        <v>0</v>
      </c>
      <c r="E835" s="13">
        <v>1</v>
      </c>
      <c r="F835" s="13">
        <v>10910.66</v>
      </c>
      <c r="G835" s="13">
        <v>306212.3</v>
      </c>
      <c r="H835" s="13">
        <v>47099.02</v>
      </c>
      <c r="I835" s="13">
        <v>12738590.34</v>
      </c>
      <c r="J835" s="13">
        <v>27397130.640000001</v>
      </c>
      <c r="K835" s="13">
        <v>108571.01</v>
      </c>
      <c r="L835" s="13">
        <v>107811.01</v>
      </c>
      <c r="M835" s="13">
        <v>0</v>
      </c>
      <c r="N835" s="13">
        <v>0</v>
      </c>
      <c r="O835" s="13">
        <v>68298.080000000002</v>
      </c>
      <c r="P835" s="13">
        <v>-216673.22</v>
      </c>
      <c r="Q835" s="13">
        <v>-151260.88</v>
      </c>
      <c r="R835" s="13">
        <v>-367934.1</v>
      </c>
      <c r="S835" s="13">
        <v>415033.59999999963</v>
      </c>
      <c r="T835" s="13">
        <v>20907.060000000001</v>
      </c>
      <c r="U835" s="13">
        <v>0</v>
      </c>
      <c r="V835" s="13">
        <v>0</v>
      </c>
      <c r="W835" s="13">
        <v>0</v>
      </c>
      <c r="X835" s="13">
        <v>3930116.2</v>
      </c>
      <c r="Y835" s="13">
        <v>6243.79</v>
      </c>
      <c r="Z835" s="13">
        <v>0</v>
      </c>
      <c r="AA835" s="13">
        <v>163250.59</v>
      </c>
      <c r="AB835" s="13">
        <v>0</v>
      </c>
      <c r="AC835" s="13">
        <v>0</v>
      </c>
      <c r="AD835" s="13">
        <v>0</v>
      </c>
      <c r="AE835" s="13">
        <v>0</v>
      </c>
      <c r="AF835" s="13">
        <v>3366495.28</v>
      </c>
      <c r="AG835" s="13">
        <v>107811.01</v>
      </c>
      <c r="AH835" s="13">
        <v>1</v>
      </c>
      <c r="AI835" s="13">
        <v>105631.22</v>
      </c>
      <c r="AJ835" s="13">
        <v>37333.14</v>
      </c>
      <c r="AK835" s="13">
        <v>0</v>
      </c>
      <c r="AL835" s="13">
        <v>12630019.33</v>
      </c>
      <c r="AM835" s="13">
        <v>117.32957388901512</v>
      </c>
      <c r="AN835" s="13">
        <v>7785.26</v>
      </c>
      <c r="AO835" s="13">
        <v>3125.4</v>
      </c>
      <c r="AP835" s="13">
        <v>100449.74000000002</v>
      </c>
      <c r="AQ835" s="13">
        <v>0</v>
      </c>
      <c r="AR835" s="367"/>
      <c r="AS835" s="19">
        <v>44742</v>
      </c>
      <c r="AT835" s="20" t="s">
        <v>5</v>
      </c>
      <c r="AU835" s="40" t="s">
        <v>292</v>
      </c>
      <c r="AV835" s="41">
        <v>2022</v>
      </c>
      <c r="AW835" s="266" t="s">
        <v>184</v>
      </c>
      <c r="AX835" s="380">
        <v>5.32</v>
      </c>
      <c r="AY835" s="380">
        <v>5.53</v>
      </c>
    </row>
    <row r="836" spans="1:51" x14ac:dyDescent="0.25">
      <c r="A836" s="64">
        <v>23</v>
      </c>
      <c r="B836" s="65" t="s">
        <v>75</v>
      </c>
      <c r="C836" s="13">
        <v>26708229</v>
      </c>
      <c r="D836" s="13">
        <v>15107482.279999999</v>
      </c>
      <c r="E836" s="13">
        <v>1246824.68</v>
      </c>
      <c r="F836" s="13">
        <v>4617840.3099999996</v>
      </c>
      <c r="G836" s="13">
        <v>6903870.9799999995</v>
      </c>
      <c r="H836" s="13">
        <v>32277.07</v>
      </c>
      <c r="I836" s="13">
        <v>49123469.109999999</v>
      </c>
      <c r="J836" s="13">
        <v>764369.93</v>
      </c>
      <c r="K836" s="13">
        <v>5334877.22</v>
      </c>
      <c r="L836" s="13">
        <v>4088052.54</v>
      </c>
      <c r="M836" s="13">
        <v>5046724.05</v>
      </c>
      <c r="N836" s="13">
        <v>7975905.0600000005</v>
      </c>
      <c r="O836" s="13">
        <v>-7851368.6700000018</v>
      </c>
      <c r="P836" s="13">
        <v>7930404.0999999959</v>
      </c>
      <c r="Q836" s="13">
        <v>-4716844.4500000011</v>
      </c>
      <c r="R836" s="13">
        <v>3213559.6499999948</v>
      </c>
      <c r="S836" s="13">
        <v>-3181282.55</v>
      </c>
      <c r="T836" s="13">
        <v>22504.11</v>
      </c>
      <c r="U836" s="13">
        <v>0</v>
      </c>
      <c r="V836" s="13">
        <v>0</v>
      </c>
      <c r="W836" s="13">
        <v>0</v>
      </c>
      <c r="X836" s="13">
        <v>87677.38</v>
      </c>
      <c r="Y836" s="13">
        <v>115992.46</v>
      </c>
      <c r="Z836" s="13">
        <v>498624.37</v>
      </c>
      <c r="AA836" s="13">
        <v>489537.07</v>
      </c>
      <c r="AB836" s="13">
        <v>86637.89</v>
      </c>
      <c r="AC836" s="13">
        <v>0</v>
      </c>
      <c r="AD836" s="13">
        <v>0</v>
      </c>
      <c r="AE836" s="13">
        <v>0</v>
      </c>
      <c r="AF836" s="13">
        <v>2100672.25</v>
      </c>
      <c r="AG836" s="13">
        <v>9134776.5899999999</v>
      </c>
      <c r="AH836" s="13">
        <v>9222729.7400000002</v>
      </c>
      <c r="AI836" s="13">
        <v>17547019.34</v>
      </c>
      <c r="AJ836" s="13">
        <v>25398388.010000002</v>
      </c>
      <c r="AK836" s="13">
        <v>0</v>
      </c>
      <c r="AL836" s="13">
        <v>43788591.890000001</v>
      </c>
      <c r="AM836" s="13">
        <v>9.2079849421539262</v>
      </c>
      <c r="AN836" s="13">
        <v>3405315.5</v>
      </c>
      <c r="AO836" s="13">
        <v>1212524.8099999998</v>
      </c>
      <c r="AP836" s="13">
        <v>24260902.670000002</v>
      </c>
      <c r="AQ836" s="13">
        <v>4808787.2800000012</v>
      </c>
      <c r="AR836" s="367"/>
      <c r="AS836" s="19">
        <v>44742</v>
      </c>
      <c r="AT836" s="20" t="s">
        <v>5</v>
      </c>
      <c r="AU836" s="40" t="s">
        <v>292</v>
      </c>
      <c r="AV836" s="41">
        <v>2022</v>
      </c>
      <c r="AW836" s="266" t="s">
        <v>159</v>
      </c>
      <c r="AX836" s="380">
        <v>5.32</v>
      </c>
      <c r="AY836" s="380">
        <v>5.53</v>
      </c>
    </row>
    <row r="837" spans="1:51" x14ac:dyDescent="0.25">
      <c r="A837" s="64">
        <v>62</v>
      </c>
      <c r="B837" s="6" t="s">
        <v>203</v>
      </c>
      <c r="C837" s="13">
        <v>4239002.3500000006</v>
      </c>
      <c r="D837" s="13">
        <v>1020998.84</v>
      </c>
      <c r="E837" s="13">
        <v>73927.58</v>
      </c>
      <c r="F837" s="13">
        <v>114432.42000000001</v>
      </c>
      <c r="G837" s="13">
        <v>2280052.4300000002</v>
      </c>
      <c r="H837" s="13">
        <v>339684.99</v>
      </c>
      <c r="I837" s="13">
        <v>9497990.6300000008</v>
      </c>
      <c r="J837" s="13">
        <v>0</v>
      </c>
      <c r="K837" s="13">
        <v>166983.35</v>
      </c>
      <c r="L837" s="13">
        <v>93055.76999999999</v>
      </c>
      <c r="M837" s="13">
        <v>0</v>
      </c>
      <c r="N837" s="13">
        <v>0</v>
      </c>
      <c r="O837" s="13">
        <v>26838.060000000016</v>
      </c>
      <c r="P837" s="13">
        <v>796680.59999999928</v>
      </c>
      <c r="Q837" s="13">
        <v>0</v>
      </c>
      <c r="R837" s="13">
        <v>796680.59999999928</v>
      </c>
      <c r="S837" s="13">
        <v>-456995.61</v>
      </c>
      <c r="T837" s="13">
        <v>43763.85</v>
      </c>
      <c r="U837" s="13">
        <v>0</v>
      </c>
      <c r="V837" s="13">
        <v>0</v>
      </c>
      <c r="W837" s="13">
        <v>0</v>
      </c>
      <c r="X837" s="13">
        <v>3.12</v>
      </c>
      <c r="Y837" s="13">
        <v>43380.6</v>
      </c>
      <c r="Z837" s="13">
        <v>225564.41</v>
      </c>
      <c r="AA837" s="13">
        <v>198123.59</v>
      </c>
      <c r="AB837" s="13">
        <v>23088.39</v>
      </c>
      <c r="AC837" s="13">
        <v>0</v>
      </c>
      <c r="AD837" s="13">
        <v>0</v>
      </c>
      <c r="AE837" s="13">
        <v>0</v>
      </c>
      <c r="AF837" s="13">
        <v>10605.59</v>
      </c>
      <c r="AG837" s="13">
        <v>93055.77</v>
      </c>
      <c r="AH837" s="13">
        <v>73927.58</v>
      </c>
      <c r="AI837" s="13">
        <v>166983.35</v>
      </c>
      <c r="AJ837" s="13">
        <v>140145.28999999998</v>
      </c>
      <c r="AK837" s="13">
        <v>0</v>
      </c>
      <c r="AL837" s="13">
        <v>9331007.2800000012</v>
      </c>
      <c r="AM837" s="13">
        <v>56.879866345956053</v>
      </c>
      <c r="AN837" s="13">
        <v>114432.42000000001</v>
      </c>
      <c r="AO837" s="13">
        <v>0</v>
      </c>
      <c r="AP837" s="13">
        <v>4187509.7900000005</v>
      </c>
      <c r="AQ837" s="13">
        <v>996344.34</v>
      </c>
      <c r="AR837" s="367"/>
      <c r="AS837" s="19">
        <v>44742</v>
      </c>
      <c r="AT837" s="20" t="s">
        <v>5</v>
      </c>
      <c r="AU837" s="40" t="s">
        <v>292</v>
      </c>
      <c r="AV837" s="41">
        <v>2022</v>
      </c>
      <c r="AW837" s="266" t="s">
        <v>169</v>
      </c>
      <c r="AX837" s="380">
        <v>5.32</v>
      </c>
      <c r="AY837" s="380">
        <v>5.53</v>
      </c>
    </row>
    <row r="838" spans="1:51" x14ac:dyDescent="0.25">
      <c r="A838" s="64">
        <v>77</v>
      </c>
      <c r="B838" s="65" t="s">
        <v>195</v>
      </c>
      <c r="C838" s="13">
        <v>2625.61</v>
      </c>
      <c r="D838" s="13">
        <v>0</v>
      </c>
      <c r="E838" s="13">
        <v>11106.65</v>
      </c>
      <c r="F838" s="13">
        <v>221.35</v>
      </c>
      <c r="G838" s="13">
        <v>29674.75</v>
      </c>
      <c r="H838" s="13">
        <v>-29782.84</v>
      </c>
      <c r="I838" s="13">
        <v>896767.74</v>
      </c>
      <c r="J838" s="13">
        <v>108374.39</v>
      </c>
      <c r="K838" s="13">
        <v>14103.24</v>
      </c>
      <c r="L838" s="13">
        <v>2996.59</v>
      </c>
      <c r="M838" s="13">
        <v>0</v>
      </c>
      <c r="N838" s="13">
        <v>0</v>
      </c>
      <c r="O838" s="13">
        <v>-175.91999999999939</v>
      </c>
      <c r="P838" s="13">
        <v>-27094.57</v>
      </c>
      <c r="Q838" s="13">
        <v>0</v>
      </c>
      <c r="R838" s="13">
        <v>-27094.57</v>
      </c>
      <c r="S838" s="13">
        <v>-2688.27</v>
      </c>
      <c r="T838" s="13">
        <v>0</v>
      </c>
      <c r="U838" s="13">
        <v>0</v>
      </c>
      <c r="V838" s="13">
        <v>0</v>
      </c>
      <c r="W838" s="13">
        <v>0</v>
      </c>
      <c r="X838" s="13">
        <v>1.86</v>
      </c>
      <c r="Y838" s="13">
        <v>605.57000000000005</v>
      </c>
      <c r="Z838" s="13">
        <v>591.54999999999995</v>
      </c>
      <c r="AA838" s="13">
        <v>1492.69</v>
      </c>
      <c r="AB838" s="13">
        <v>0.06</v>
      </c>
      <c r="AC838" s="13">
        <v>0</v>
      </c>
      <c r="AD838" s="13">
        <v>0</v>
      </c>
      <c r="AE838" s="13">
        <v>0</v>
      </c>
      <c r="AF838" s="13">
        <v>0.26</v>
      </c>
      <c r="AG838" s="13">
        <v>2996.59</v>
      </c>
      <c r="AH838" s="13">
        <v>11106.65</v>
      </c>
      <c r="AI838" s="13">
        <v>14102.86</v>
      </c>
      <c r="AJ838" s="13">
        <v>14278.78</v>
      </c>
      <c r="AK838" s="13">
        <v>0</v>
      </c>
      <c r="AL838" s="13">
        <v>882664.5</v>
      </c>
      <c r="AM838" s="13">
        <v>63.58593769942226</v>
      </c>
      <c r="AN838" s="13">
        <v>189.92000000000002</v>
      </c>
      <c r="AO838" s="13">
        <v>31.43</v>
      </c>
      <c r="AP838" s="13">
        <v>2801.5299999999997</v>
      </c>
      <c r="AQ838" s="13">
        <v>0</v>
      </c>
      <c r="AR838" s="367"/>
      <c r="AS838" s="19">
        <v>44742</v>
      </c>
      <c r="AT838" s="20" t="s">
        <v>5</v>
      </c>
      <c r="AU838" s="40" t="s">
        <v>293</v>
      </c>
      <c r="AV838" s="41">
        <v>2022</v>
      </c>
      <c r="AW838" s="266" t="s">
        <v>196</v>
      </c>
      <c r="AX838" s="380">
        <v>5.32</v>
      </c>
      <c r="AY838" s="380">
        <v>5.53</v>
      </c>
    </row>
    <row r="839" spans="1:51" x14ac:dyDescent="0.25">
      <c r="A839" s="64">
        <v>114</v>
      </c>
      <c r="B839" s="65" t="s">
        <v>76</v>
      </c>
      <c r="C839" s="13">
        <v>46624813.38000001</v>
      </c>
      <c r="D839" s="13">
        <v>29173579.109999999</v>
      </c>
      <c r="E839" s="13">
        <v>2389327.8499999996</v>
      </c>
      <c r="F839" s="13">
        <v>7242451.0199999996</v>
      </c>
      <c r="G839" s="13">
        <v>10961071.949999999</v>
      </c>
      <c r="H839" s="13">
        <v>32050.82</v>
      </c>
      <c r="I839" s="13">
        <v>20208934.93</v>
      </c>
      <c r="J839" s="13">
        <v>3084756.39</v>
      </c>
      <c r="K839" s="13">
        <v>5783417.9500000002</v>
      </c>
      <c r="L839" s="13">
        <v>3394090.1</v>
      </c>
      <c r="M839" s="13">
        <v>21736563.109999999</v>
      </c>
      <c r="N839" s="13">
        <v>6889989.6500000004</v>
      </c>
      <c r="O839" s="13">
        <v>-77425.990000002086</v>
      </c>
      <c r="P839" s="13">
        <v>-674862.71000000555</v>
      </c>
      <c r="Q839" s="13">
        <v>-2168371.059999987</v>
      </c>
      <c r="R839" s="13">
        <v>-2843233.7699999926</v>
      </c>
      <c r="S839" s="13">
        <v>2875284.59</v>
      </c>
      <c r="T839" s="13">
        <v>11801.43</v>
      </c>
      <c r="U839" s="13">
        <v>0</v>
      </c>
      <c r="V839" s="13">
        <v>0</v>
      </c>
      <c r="W839" s="13">
        <v>0</v>
      </c>
      <c r="X839" s="13">
        <v>7704651.1900000004</v>
      </c>
      <c r="Y839" s="13">
        <v>177618.38</v>
      </c>
      <c r="Z839" s="13">
        <v>299670.24</v>
      </c>
      <c r="AA839" s="13">
        <v>3018712.94</v>
      </c>
      <c r="AB839" s="13">
        <v>31576.720000000001</v>
      </c>
      <c r="AC839" s="13">
        <v>0</v>
      </c>
      <c r="AD839" s="13">
        <v>0</v>
      </c>
      <c r="AE839" s="13">
        <v>0</v>
      </c>
      <c r="AF839" s="13">
        <v>1313589.75</v>
      </c>
      <c r="AG839" s="13">
        <v>25130653.209999997</v>
      </c>
      <c r="AH839" s="13">
        <v>9279317.5</v>
      </c>
      <c r="AI839" s="13">
        <v>34291761.269999996</v>
      </c>
      <c r="AJ839" s="13">
        <v>34369187.259999998</v>
      </c>
      <c r="AK839" s="13">
        <v>0</v>
      </c>
      <c r="AL839" s="13">
        <v>14425516.98</v>
      </c>
      <c r="AM839" s="13">
        <v>3.4942892083391621</v>
      </c>
      <c r="AN839" s="13">
        <v>5410561.0899999999</v>
      </c>
      <c r="AO839" s="13">
        <v>1831889.93</v>
      </c>
      <c r="AP839" s="13">
        <v>45246400.600000001</v>
      </c>
      <c r="AQ839" s="13">
        <v>27717740.34</v>
      </c>
      <c r="AR839" s="367"/>
      <c r="AS839" s="19">
        <v>44742</v>
      </c>
      <c r="AT839" s="20" t="s">
        <v>5</v>
      </c>
      <c r="AU839" s="40" t="s">
        <v>292</v>
      </c>
      <c r="AV839" s="41">
        <v>2022</v>
      </c>
      <c r="AW839" s="266" t="s">
        <v>154</v>
      </c>
      <c r="AX839" s="380">
        <v>5.32</v>
      </c>
      <c r="AY839" s="380">
        <v>5.53</v>
      </c>
    </row>
    <row r="840" spans="1:51" x14ac:dyDescent="0.25">
      <c r="A840" s="64">
        <v>48</v>
      </c>
      <c r="B840" s="65" t="s">
        <v>77</v>
      </c>
      <c r="C840" s="13">
        <v>7907753.5499999989</v>
      </c>
      <c r="D840" s="13">
        <v>2880493.37</v>
      </c>
      <c r="E840" s="13">
        <v>352301.48</v>
      </c>
      <c r="F840" s="13">
        <v>143794.97</v>
      </c>
      <c r="G840" s="13">
        <v>5568951.0999999996</v>
      </c>
      <c r="H840" s="13">
        <v>103174.62</v>
      </c>
      <c r="I840" s="13">
        <v>287456245.88999999</v>
      </c>
      <c r="J840" s="13">
        <v>27725255.379999999</v>
      </c>
      <c r="K840" s="13">
        <v>7682152.8899999997</v>
      </c>
      <c r="L840" s="13">
        <v>2573849.3600000003</v>
      </c>
      <c r="M840" s="13">
        <v>792227.83</v>
      </c>
      <c r="N840" s="13">
        <v>68208530.989999995</v>
      </c>
      <c r="O840" s="13">
        <v>11322270.580000006</v>
      </c>
      <c r="P840" s="13">
        <v>-12007756.469999971</v>
      </c>
      <c r="Q840" s="13">
        <v>9524024.3599999994</v>
      </c>
      <c r="R840" s="13">
        <v>-2483732.1099999715</v>
      </c>
      <c r="S840" s="13">
        <v>2586906.75</v>
      </c>
      <c r="T840" s="13">
        <v>8359218.1500000004</v>
      </c>
      <c r="U840" s="13">
        <v>0</v>
      </c>
      <c r="V840" s="13">
        <v>0.33</v>
      </c>
      <c r="W840" s="13">
        <v>0</v>
      </c>
      <c r="X840" s="13">
        <v>576012.62</v>
      </c>
      <c r="Y840" s="13">
        <v>72013.48</v>
      </c>
      <c r="Z840" s="13">
        <v>41576.06</v>
      </c>
      <c r="AA840" s="13">
        <v>6232759.9199999999</v>
      </c>
      <c r="AB840" s="13">
        <v>1564</v>
      </c>
      <c r="AC840" s="13">
        <v>0</v>
      </c>
      <c r="AD840" s="13">
        <v>0</v>
      </c>
      <c r="AE840" s="13">
        <v>0</v>
      </c>
      <c r="AF840" s="13">
        <v>410.89</v>
      </c>
      <c r="AG840" s="13">
        <v>3366077.19</v>
      </c>
      <c r="AH840" s="13">
        <v>68560832.469999999</v>
      </c>
      <c r="AI840" s="13">
        <v>71899263.730000004</v>
      </c>
      <c r="AJ840" s="13">
        <v>60576993.149999999</v>
      </c>
      <c r="AK840" s="13">
        <v>0</v>
      </c>
      <c r="AL840" s="13">
        <v>279774093</v>
      </c>
      <c r="AM840" s="13">
        <v>37.418709313138912</v>
      </c>
      <c r="AN840" s="13">
        <v>54172.689999999995</v>
      </c>
      <c r="AO840" s="13">
        <v>89622.290000000008</v>
      </c>
      <c r="AP840" s="13">
        <v>5028694.5999999996</v>
      </c>
      <c r="AQ840" s="13">
        <v>11323704.999999993</v>
      </c>
      <c r="AR840" s="367"/>
      <c r="AS840" s="19">
        <v>44742</v>
      </c>
      <c r="AT840" s="20" t="s">
        <v>5</v>
      </c>
      <c r="AU840" s="40" t="s">
        <v>292</v>
      </c>
      <c r="AV840" s="41">
        <v>2022</v>
      </c>
      <c r="AW840" s="266" t="s">
        <v>163</v>
      </c>
      <c r="AX840" s="380">
        <v>5.32</v>
      </c>
      <c r="AY840" s="380">
        <v>5.53</v>
      </c>
    </row>
    <row r="841" spans="1:51" ht="30" x14ac:dyDescent="0.25">
      <c r="A841" s="64">
        <v>120</v>
      </c>
      <c r="B841" s="65" t="s">
        <v>78</v>
      </c>
      <c r="C841" s="13">
        <v>0</v>
      </c>
      <c r="D841" s="13">
        <v>37969.699999999997</v>
      </c>
      <c r="E841" s="13">
        <v>0.03</v>
      </c>
      <c r="F841" s="13">
        <v>0</v>
      </c>
      <c r="G841" s="13">
        <v>301219.28999999998</v>
      </c>
      <c r="H841" s="13">
        <v>-411148.15</v>
      </c>
      <c r="I841" s="13">
        <v>32668794.390000001</v>
      </c>
      <c r="J841" s="13">
        <v>7428383.4800000004</v>
      </c>
      <c r="K841" s="13">
        <v>0.03</v>
      </c>
      <c r="L841" s="13">
        <v>0</v>
      </c>
      <c r="M841" s="13">
        <v>0</v>
      </c>
      <c r="N841" s="13">
        <v>0</v>
      </c>
      <c r="O841" s="13">
        <v>-39206.020000000004</v>
      </c>
      <c r="P841" s="13">
        <v>-299982.96999999997</v>
      </c>
      <c r="Q841" s="13">
        <v>-0.12</v>
      </c>
      <c r="R841" s="13">
        <v>-299983.08999999997</v>
      </c>
      <c r="S841" s="13">
        <v>-111165.05</v>
      </c>
      <c r="T841" s="13">
        <v>0.69</v>
      </c>
      <c r="U841" s="13">
        <v>0</v>
      </c>
      <c r="V841" s="13">
        <v>0</v>
      </c>
      <c r="W841" s="13">
        <v>0</v>
      </c>
      <c r="X841" s="13">
        <v>18904.330000000002</v>
      </c>
      <c r="Y841" s="13">
        <v>6147.33</v>
      </c>
      <c r="Z841" s="13">
        <v>6280.23</v>
      </c>
      <c r="AA841" s="13">
        <v>20243.77</v>
      </c>
      <c r="AB841" s="13">
        <v>223.98</v>
      </c>
      <c r="AC841" s="13">
        <v>0</v>
      </c>
      <c r="AD841" s="13">
        <v>0</v>
      </c>
      <c r="AE841" s="13">
        <v>0</v>
      </c>
      <c r="AF841" s="13">
        <v>97174.76</v>
      </c>
      <c r="AG841" s="13">
        <v>0</v>
      </c>
      <c r="AH841" s="13">
        <v>0.03</v>
      </c>
      <c r="AI841" s="13">
        <v>0.02</v>
      </c>
      <c r="AJ841" s="13">
        <v>39206.04</v>
      </c>
      <c r="AK841" s="13">
        <v>0</v>
      </c>
      <c r="AL841" s="13">
        <v>32668794.359999999</v>
      </c>
      <c r="AM841" s="13">
        <v>1088959813</v>
      </c>
      <c r="AN841" s="13">
        <v>0</v>
      </c>
      <c r="AO841" s="13">
        <v>0</v>
      </c>
      <c r="AP841" s="13">
        <v>99.4</v>
      </c>
      <c r="AQ841" s="13">
        <v>-1136.9200000000055</v>
      </c>
      <c r="AR841" s="367"/>
      <c r="AS841" s="19">
        <v>44742</v>
      </c>
      <c r="AT841" s="20" t="s">
        <v>5</v>
      </c>
      <c r="AU841" s="40" t="s">
        <v>293</v>
      </c>
      <c r="AV841" s="41">
        <v>2022</v>
      </c>
      <c r="AW841" s="266" t="s">
        <v>187</v>
      </c>
      <c r="AX841" s="380">
        <v>5.32</v>
      </c>
      <c r="AY841" s="380">
        <v>5.53</v>
      </c>
    </row>
    <row r="842" spans="1:51" x14ac:dyDescent="0.25">
      <c r="A842" s="64">
        <v>86</v>
      </c>
      <c r="B842" s="65" t="s">
        <v>197</v>
      </c>
      <c r="C842" s="13">
        <v>314852.86</v>
      </c>
      <c r="D842" s="13">
        <v>20131.98</v>
      </c>
      <c r="E842" s="13">
        <v>113.64999999999999</v>
      </c>
      <c r="F842" s="13">
        <v>588.80999999999995</v>
      </c>
      <c r="G842" s="13">
        <v>258387.96</v>
      </c>
      <c r="H842" s="13">
        <v>20316.759999999998</v>
      </c>
      <c r="I842" s="13">
        <v>242310.17</v>
      </c>
      <c r="J842" s="13">
        <v>57198.22</v>
      </c>
      <c r="K842" s="13">
        <v>96940.33</v>
      </c>
      <c r="L842" s="13">
        <v>96826.68</v>
      </c>
      <c r="M842" s="13">
        <v>0</v>
      </c>
      <c r="N842" s="13">
        <v>1.33</v>
      </c>
      <c r="O842" s="13">
        <v>26598.690000000002</v>
      </c>
      <c r="P842" s="13">
        <v>9145.4199999999655</v>
      </c>
      <c r="Q842" s="13">
        <v>0</v>
      </c>
      <c r="R842" s="13">
        <v>9145.4199999999655</v>
      </c>
      <c r="S842" s="13">
        <v>11171.34</v>
      </c>
      <c r="T842" s="13">
        <v>0.9</v>
      </c>
      <c r="U842" s="13">
        <v>0</v>
      </c>
      <c r="V842" s="13">
        <v>0</v>
      </c>
      <c r="W842" s="13">
        <v>0</v>
      </c>
      <c r="X842" s="13">
        <v>19488.830000000002</v>
      </c>
      <c r="Y842" s="13">
        <v>2800.88</v>
      </c>
      <c r="Z842" s="13">
        <v>1640.68</v>
      </c>
      <c r="AA842" s="13">
        <v>300.23</v>
      </c>
      <c r="AB842" s="13">
        <v>188.4</v>
      </c>
      <c r="AC842" s="13">
        <v>0</v>
      </c>
      <c r="AD842" s="13">
        <v>0</v>
      </c>
      <c r="AE842" s="13">
        <v>0</v>
      </c>
      <c r="AF842" s="13">
        <v>3388.2</v>
      </c>
      <c r="AG842" s="13">
        <v>96826.68</v>
      </c>
      <c r="AH842" s="13">
        <v>114.97999999999999</v>
      </c>
      <c r="AI842" s="13">
        <v>96939.09</v>
      </c>
      <c r="AJ842" s="13">
        <v>70340.399999999994</v>
      </c>
      <c r="AK842" s="13">
        <v>0</v>
      </c>
      <c r="AL842" s="13">
        <v>145369.84000000003</v>
      </c>
      <c r="AM842" s="13">
        <v>2.4995806183040639</v>
      </c>
      <c r="AN842" s="13">
        <v>588.80999999999995</v>
      </c>
      <c r="AO842" s="13">
        <v>0</v>
      </c>
      <c r="AP842" s="13">
        <v>288253.72000000003</v>
      </c>
      <c r="AQ842" s="13">
        <v>20131.530000000002</v>
      </c>
      <c r="AR842" s="367"/>
      <c r="AS842" s="19">
        <v>44742</v>
      </c>
      <c r="AT842" s="20" t="s">
        <v>5</v>
      </c>
      <c r="AU842" s="40" t="s">
        <v>292</v>
      </c>
      <c r="AV842" s="41">
        <v>2022</v>
      </c>
      <c r="AW842" s="266" t="s">
        <v>198</v>
      </c>
      <c r="AX842" s="380">
        <v>5.32</v>
      </c>
      <c r="AY842" s="380">
        <v>5.53</v>
      </c>
    </row>
    <row r="843" spans="1:51" x14ac:dyDescent="0.25">
      <c r="A843" s="64">
        <v>100</v>
      </c>
      <c r="B843" s="65" t="s">
        <v>79</v>
      </c>
      <c r="C843" s="13">
        <v>71546987.040000007</v>
      </c>
      <c r="D843" s="13">
        <v>24849446.719999999</v>
      </c>
      <c r="E843" s="13">
        <v>1608228.65</v>
      </c>
      <c r="F843" s="13">
        <v>12505469.939999999</v>
      </c>
      <c r="G843" s="13">
        <v>13227977.290000001</v>
      </c>
      <c r="H843" s="13">
        <v>2660234.13</v>
      </c>
      <c r="I843" s="13">
        <v>20313560.809999999</v>
      </c>
      <c r="J843" s="13">
        <v>36409354.799999997</v>
      </c>
      <c r="K843" s="13">
        <v>13657968.050000001</v>
      </c>
      <c r="L843" s="13">
        <v>12049739.4</v>
      </c>
      <c r="M843" s="13">
        <v>24677647.710000001</v>
      </c>
      <c r="N843" s="13">
        <v>6980527.1399999997</v>
      </c>
      <c r="O843" s="13">
        <v>19325969.010000002</v>
      </c>
      <c r="P843" s="13">
        <v>1638124.0800000061</v>
      </c>
      <c r="Q843" s="13">
        <v>4971251.6899999995</v>
      </c>
      <c r="R843" s="13">
        <v>6609375.7700000051</v>
      </c>
      <c r="S843" s="13">
        <v>-3949141.64</v>
      </c>
      <c r="T843" s="13">
        <v>29308.75</v>
      </c>
      <c r="U843" s="13">
        <v>0</v>
      </c>
      <c r="V843" s="13">
        <v>0</v>
      </c>
      <c r="W843" s="13">
        <v>0</v>
      </c>
      <c r="X843" s="13">
        <v>2540407.2799999998</v>
      </c>
      <c r="Y843" s="13">
        <v>244588.71</v>
      </c>
      <c r="Z843" s="13">
        <v>1316902.99</v>
      </c>
      <c r="AA843" s="13">
        <v>139837.57999999999</v>
      </c>
      <c r="AB843" s="13">
        <v>74037.09</v>
      </c>
      <c r="AC843" s="13">
        <v>0</v>
      </c>
      <c r="AD843" s="13">
        <v>0</v>
      </c>
      <c r="AE843" s="13">
        <v>0</v>
      </c>
      <c r="AF843" s="13">
        <v>4743491.3</v>
      </c>
      <c r="AG843" s="13">
        <v>36727387.109999999</v>
      </c>
      <c r="AH843" s="13">
        <v>8588755.790000001</v>
      </c>
      <c r="AI843" s="13">
        <v>45301242.82</v>
      </c>
      <c r="AJ843" s="13">
        <v>25975273.809999999</v>
      </c>
      <c r="AK843" s="13">
        <v>0</v>
      </c>
      <c r="AL843" s="13">
        <v>6655592.7599999979</v>
      </c>
      <c r="AM843" s="13">
        <v>1.4873047539454449</v>
      </c>
      <c r="AN843" s="13">
        <v>6920445.4000000004</v>
      </c>
      <c r="AO843" s="13">
        <v>5585024.54</v>
      </c>
      <c r="AP843" s="13">
        <v>54708796.220000014</v>
      </c>
      <c r="AQ843" s="13">
        <v>27337224.909999996</v>
      </c>
      <c r="AR843" s="367"/>
      <c r="AS843" s="19">
        <v>44742</v>
      </c>
      <c r="AT843" s="20" t="s">
        <v>5</v>
      </c>
      <c r="AU843" s="40" t="s">
        <v>292</v>
      </c>
      <c r="AV843" s="41">
        <v>2022</v>
      </c>
      <c r="AW843" s="266" t="s">
        <v>151</v>
      </c>
      <c r="AX843" s="380">
        <v>5.32</v>
      </c>
      <c r="AY843" s="380">
        <v>5.53</v>
      </c>
    </row>
    <row r="844" spans="1:51" x14ac:dyDescent="0.25">
      <c r="A844" s="64">
        <v>12</v>
      </c>
      <c r="B844" s="65" t="s">
        <v>81</v>
      </c>
      <c r="C844" s="13">
        <v>77533911.25</v>
      </c>
      <c r="D844" s="13">
        <v>40116180.579999998</v>
      </c>
      <c r="E844" s="13">
        <v>14439543.310000001</v>
      </c>
      <c r="F844" s="13">
        <v>13119705.200000001</v>
      </c>
      <c r="G844" s="13">
        <v>20331793.77</v>
      </c>
      <c r="H844" s="13">
        <v>51443.21</v>
      </c>
      <c r="I844" s="13">
        <v>87312817.109999999</v>
      </c>
      <c r="J844" s="13">
        <v>165029895.19999999</v>
      </c>
      <c r="K844" s="13">
        <v>50930907.649999999</v>
      </c>
      <c r="L844" s="13">
        <v>36485834.059999995</v>
      </c>
      <c r="M844" s="13">
        <v>3523184.15</v>
      </c>
      <c r="N844" s="13">
        <v>2647195</v>
      </c>
      <c r="O844" s="13">
        <v>13122995.330000004</v>
      </c>
      <c r="P844" s="13">
        <v>-9156763.6299999934</v>
      </c>
      <c r="Q844" s="13">
        <v>-12285280.950000001</v>
      </c>
      <c r="R844" s="13">
        <v>-21442044.579999994</v>
      </c>
      <c r="S844" s="13">
        <v>21493487.789999999</v>
      </c>
      <c r="T844" s="13">
        <v>1453903.95</v>
      </c>
      <c r="U844" s="13">
        <v>15.53</v>
      </c>
      <c r="V844" s="13">
        <v>0</v>
      </c>
      <c r="W844" s="13">
        <v>0</v>
      </c>
      <c r="X844" s="13">
        <v>24729876.149999999</v>
      </c>
      <c r="Y844" s="13">
        <v>414934.57</v>
      </c>
      <c r="Z844" s="13">
        <v>2251030.92</v>
      </c>
      <c r="AA844" s="13">
        <v>1575977.53</v>
      </c>
      <c r="AB844" s="13">
        <v>23476.13</v>
      </c>
      <c r="AC844" s="13">
        <v>0</v>
      </c>
      <c r="AD844" s="13">
        <v>0</v>
      </c>
      <c r="AE844" s="13">
        <v>0</v>
      </c>
      <c r="AF844" s="13">
        <v>424888.69</v>
      </c>
      <c r="AG844" s="13">
        <v>40009018.209999993</v>
      </c>
      <c r="AH844" s="13">
        <v>17086738.310000002</v>
      </c>
      <c r="AI844" s="13">
        <v>56575110.120000005</v>
      </c>
      <c r="AJ844" s="13">
        <v>43456739.469999999</v>
      </c>
      <c r="AK844" s="13">
        <v>4624.68</v>
      </c>
      <c r="AL844" s="13">
        <v>36381909.460000001</v>
      </c>
      <c r="AM844" s="13">
        <v>1.7143385252432273</v>
      </c>
      <c r="AN844" s="13">
        <v>7821085.1099999994</v>
      </c>
      <c r="AO844" s="13">
        <v>5298620.09</v>
      </c>
      <c r="AP844" s="13">
        <v>69435703.039999992</v>
      </c>
      <c r="AQ844" s="13">
        <v>45140967.700000003</v>
      </c>
      <c r="AR844" s="367"/>
      <c r="AS844" s="19">
        <v>44742</v>
      </c>
      <c r="AT844" s="20" t="s">
        <v>5</v>
      </c>
      <c r="AU844" s="40" t="s">
        <v>292</v>
      </c>
      <c r="AV844" s="41">
        <v>2022</v>
      </c>
      <c r="AW844" s="266" t="s">
        <v>152</v>
      </c>
      <c r="AX844" s="380">
        <v>5.32</v>
      </c>
      <c r="AY844" s="380">
        <v>5.53</v>
      </c>
    </row>
    <row r="845" spans="1:51" x14ac:dyDescent="0.25">
      <c r="A845" s="62">
        <v>74</v>
      </c>
      <c r="B845" s="63" t="s">
        <v>82</v>
      </c>
      <c r="C845" s="14">
        <v>480188143.08999997</v>
      </c>
      <c r="D845" s="14">
        <v>318257915.69</v>
      </c>
      <c r="E845" s="14">
        <v>5064169.12</v>
      </c>
      <c r="F845" s="14">
        <v>57699548.469999999</v>
      </c>
      <c r="G845" s="14">
        <v>72989811.450000003</v>
      </c>
      <c r="H845" s="14">
        <v>691848.49</v>
      </c>
      <c r="I845" s="14">
        <v>142798390.59999999</v>
      </c>
      <c r="J845" s="14">
        <v>81355456.329999998</v>
      </c>
      <c r="K845" s="14">
        <v>31918967.280000001</v>
      </c>
      <c r="L845" s="14">
        <v>18934357.32</v>
      </c>
      <c r="M845" s="14">
        <v>140906682.38</v>
      </c>
      <c r="N845" s="14">
        <v>184896513.66</v>
      </c>
      <c r="O845" s="14">
        <v>102321442.53000003</v>
      </c>
      <c r="P845" s="14">
        <v>-71080575.050000072</v>
      </c>
      <c r="Q845" s="14">
        <v>55769188.919999972</v>
      </c>
      <c r="R845" s="14">
        <v>-15311386.1300001</v>
      </c>
      <c r="S845" s="14">
        <v>16003234.629999995</v>
      </c>
      <c r="T845" s="14">
        <v>245852.5</v>
      </c>
      <c r="U845" s="14">
        <v>14608.86</v>
      </c>
      <c r="V845" s="14">
        <v>0</v>
      </c>
      <c r="W845" s="14">
        <v>276000</v>
      </c>
      <c r="X845" s="14">
        <v>143548110.11000001</v>
      </c>
      <c r="Y845" s="14">
        <v>1154341.45</v>
      </c>
      <c r="Z845" s="14">
        <v>4748233.59</v>
      </c>
      <c r="AA845" s="14">
        <v>11568402.029999999</v>
      </c>
      <c r="AB845" s="14">
        <v>1816383.59</v>
      </c>
      <c r="AC845" s="14">
        <v>0</v>
      </c>
      <c r="AD845" s="14">
        <v>0</v>
      </c>
      <c r="AE845" s="14">
        <v>18565936.02</v>
      </c>
      <c r="AF845" s="14">
        <v>90228040.159999996</v>
      </c>
      <c r="AG845" s="14">
        <v>159841039.69999999</v>
      </c>
      <c r="AH845" s="14">
        <v>189960682.78</v>
      </c>
      <c r="AI845" s="14">
        <v>348092291.84000003</v>
      </c>
      <c r="AJ845" s="14">
        <v>245770849.31</v>
      </c>
      <c r="AK845" s="14">
        <v>0</v>
      </c>
      <c r="AL845" s="14">
        <v>110879423.31999999</v>
      </c>
      <c r="AM845" s="14">
        <v>4.4737785325991908</v>
      </c>
      <c r="AN845" s="14">
        <v>42687649.719999999</v>
      </c>
      <c r="AO845" s="14">
        <v>15011898.75</v>
      </c>
      <c r="AP845" s="14">
        <v>446351389.29000002</v>
      </c>
      <c r="AQ845" s="14">
        <v>386742604.42000002</v>
      </c>
      <c r="AR845" s="368"/>
      <c r="AS845" s="19">
        <v>44742</v>
      </c>
      <c r="AT845" s="42" t="s">
        <v>5</v>
      </c>
      <c r="AU845" s="40" t="s">
        <v>292</v>
      </c>
      <c r="AV845" s="41">
        <v>2022</v>
      </c>
      <c r="AW845" s="266" t="s">
        <v>148</v>
      </c>
      <c r="AX845" s="380">
        <v>5.32</v>
      </c>
      <c r="AY845" s="380">
        <v>5.53</v>
      </c>
    </row>
    <row r="846" spans="1:51" x14ac:dyDescent="0.25">
      <c r="A846" s="64">
        <v>71</v>
      </c>
      <c r="B846" s="65" t="s">
        <v>83</v>
      </c>
      <c r="C846" s="13">
        <v>15873324.290000001</v>
      </c>
      <c r="D846" s="13">
        <v>9932179.6300000008</v>
      </c>
      <c r="E846" s="13">
        <v>11062553.930000002</v>
      </c>
      <c r="F846" s="13">
        <v>665.74</v>
      </c>
      <c r="G846" s="13">
        <v>4258345.3100000005</v>
      </c>
      <c r="H846" s="13">
        <v>144057.78</v>
      </c>
      <c r="I846" s="13">
        <v>51413107.439999998</v>
      </c>
      <c r="J846" s="13">
        <v>1072579.23</v>
      </c>
      <c r="K846" s="13">
        <v>11667524.65</v>
      </c>
      <c r="L846" s="13">
        <v>604970.72000000009</v>
      </c>
      <c r="M846" s="13">
        <v>5261093.2300000004</v>
      </c>
      <c r="N846" s="13">
        <v>2529376.63</v>
      </c>
      <c r="O846" s="13">
        <v>1637828.0700000022</v>
      </c>
      <c r="P846" s="13">
        <v>44305.540000000037</v>
      </c>
      <c r="Q846" s="13">
        <v>-16704063.500000004</v>
      </c>
      <c r="R846" s="13">
        <v>-16659757.960000005</v>
      </c>
      <c r="S846" s="13">
        <v>16803815.73</v>
      </c>
      <c r="T846" s="13">
        <v>0</v>
      </c>
      <c r="U846" s="13">
        <v>0</v>
      </c>
      <c r="V846" s="13">
        <v>0</v>
      </c>
      <c r="W846" s="13">
        <v>16788315.710000001</v>
      </c>
      <c r="X846" s="13">
        <v>102554.74</v>
      </c>
      <c r="Y846" s="13">
        <v>86894.52</v>
      </c>
      <c r="Z846" s="13">
        <v>0</v>
      </c>
      <c r="AA846" s="13">
        <v>0</v>
      </c>
      <c r="AB846" s="13">
        <v>0</v>
      </c>
      <c r="AC846" s="13">
        <v>0</v>
      </c>
      <c r="AD846" s="13">
        <v>0</v>
      </c>
      <c r="AE846" s="13">
        <v>0</v>
      </c>
      <c r="AF846" s="13">
        <v>160.19999999999999</v>
      </c>
      <c r="AG846" s="13">
        <v>5866063.9600000009</v>
      </c>
      <c r="AH846" s="13">
        <v>13591930.560000001</v>
      </c>
      <c r="AI846" s="13">
        <v>19457360.870000001</v>
      </c>
      <c r="AJ846" s="13">
        <v>17819532.799999997</v>
      </c>
      <c r="AK846" s="13">
        <v>0</v>
      </c>
      <c r="AL846" s="13">
        <v>39745582.789999999</v>
      </c>
      <c r="AM846" s="13">
        <v>4.4065137192574948</v>
      </c>
      <c r="AN846" s="13">
        <v>641</v>
      </c>
      <c r="AO846" s="13">
        <v>24.740000000000002</v>
      </c>
      <c r="AP846" s="13">
        <v>14379269.690000001</v>
      </c>
      <c r="AQ846" s="13">
        <v>10075953.070000004</v>
      </c>
      <c r="AR846" s="367"/>
      <c r="AS846" s="19">
        <v>44742</v>
      </c>
      <c r="AT846" s="20" t="s">
        <v>5</v>
      </c>
      <c r="AU846" s="40" t="s">
        <v>292</v>
      </c>
      <c r="AV846" s="41">
        <v>2022</v>
      </c>
      <c r="AW846" s="266" t="s">
        <v>161</v>
      </c>
      <c r="AX846" s="380">
        <v>5.32</v>
      </c>
      <c r="AY846" s="380">
        <v>5.53</v>
      </c>
    </row>
    <row r="847" spans="1:51" x14ac:dyDescent="0.25">
      <c r="A847" s="64">
        <v>91</v>
      </c>
      <c r="B847" s="65" t="s">
        <v>106</v>
      </c>
      <c r="C847" s="13">
        <v>4053075.42</v>
      </c>
      <c r="D847" s="13">
        <v>44193.46</v>
      </c>
      <c r="E847" s="13">
        <v>616.82000000000005</v>
      </c>
      <c r="F847" s="13">
        <v>914.83</v>
      </c>
      <c r="G847" s="13">
        <v>3748545.84</v>
      </c>
      <c r="H847" s="13">
        <v>-2002430.25</v>
      </c>
      <c r="I847" s="13">
        <v>64367225.869999997</v>
      </c>
      <c r="J847" s="13">
        <v>12020559.41</v>
      </c>
      <c r="K847" s="13">
        <v>551193.65</v>
      </c>
      <c r="L847" s="13">
        <v>550130.49</v>
      </c>
      <c r="M847" s="13">
        <v>7532.85</v>
      </c>
      <c r="N847" s="13">
        <v>2057058.9500000002</v>
      </c>
      <c r="O847" s="13">
        <v>566781.6399999999</v>
      </c>
      <c r="P847" s="13">
        <v>-307360.34999999916</v>
      </c>
      <c r="Q847" s="13">
        <v>279869.2200000002</v>
      </c>
      <c r="R847" s="13">
        <v>-27491.129999998957</v>
      </c>
      <c r="S847" s="13">
        <v>-1974939.1</v>
      </c>
      <c r="T847" s="13">
        <v>6463.75</v>
      </c>
      <c r="U847" s="13">
        <v>0</v>
      </c>
      <c r="V847" s="13">
        <v>0</v>
      </c>
      <c r="W847" s="13">
        <v>24613.96</v>
      </c>
      <c r="X847" s="13">
        <v>778052.91</v>
      </c>
      <c r="Y847" s="13">
        <v>29201.71</v>
      </c>
      <c r="Z847" s="13">
        <v>352640.05</v>
      </c>
      <c r="AA847" s="13">
        <v>29259.64</v>
      </c>
      <c r="AB847" s="13">
        <v>1518680.82</v>
      </c>
      <c r="AC847" s="13">
        <v>0</v>
      </c>
      <c r="AD847" s="13">
        <v>0</v>
      </c>
      <c r="AE847" s="13">
        <v>0</v>
      </c>
      <c r="AF847" s="13">
        <v>854287.5</v>
      </c>
      <c r="AG847" s="13">
        <v>557663.34000000008</v>
      </c>
      <c r="AH847" s="13">
        <v>2057675.77</v>
      </c>
      <c r="AI847" s="13">
        <v>2603517.09</v>
      </c>
      <c r="AJ847" s="13">
        <v>2036735.45</v>
      </c>
      <c r="AK847" s="13">
        <v>0</v>
      </c>
      <c r="AL847" s="13">
        <v>63816032.219999999</v>
      </c>
      <c r="AM847" s="13">
        <v>116.77787991570656</v>
      </c>
      <c r="AN847" s="13">
        <v>914.83</v>
      </c>
      <c r="AO847" s="13">
        <v>0</v>
      </c>
      <c r="AP847" s="13">
        <v>3792576.26</v>
      </c>
      <c r="AQ847" s="13">
        <v>350475.93999999994</v>
      </c>
      <c r="AR847" s="367"/>
      <c r="AS847" s="19">
        <v>44742</v>
      </c>
      <c r="AT847" s="20" t="s">
        <v>5</v>
      </c>
      <c r="AU847" s="40" t="s">
        <v>293</v>
      </c>
      <c r="AV847" s="41">
        <v>2022</v>
      </c>
      <c r="AW847" s="266" t="s">
        <v>192</v>
      </c>
      <c r="AX847" s="380">
        <v>5.32</v>
      </c>
      <c r="AY847" s="380">
        <v>5.53</v>
      </c>
    </row>
    <row r="848" spans="1:51" x14ac:dyDescent="0.25">
      <c r="A848" s="64">
        <v>73</v>
      </c>
      <c r="B848" s="65" t="s">
        <v>84</v>
      </c>
      <c r="C848" s="13">
        <v>42721.98</v>
      </c>
      <c r="D848" s="13">
        <v>0</v>
      </c>
      <c r="E848" s="13">
        <v>0.01</v>
      </c>
      <c r="F848" s="13">
        <v>14549.69</v>
      </c>
      <c r="G848" s="13">
        <v>304023.48</v>
      </c>
      <c r="H848" s="13">
        <v>-350809.11</v>
      </c>
      <c r="I848" s="13">
        <v>340832.55</v>
      </c>
      <c r="J848" s="13">
        <v>938.65</v>
      </c>
      <c r="K848" s="13">
        <v>6613.82</v>
      </c>
      <c r="L848" s="13">
        <v>6613.81</v>
      </c>
      <c r="M848" s="13">
        <v>27201.99</v>
      </c>
      <c r="N848" s="13">
        <v>0</v>
      </c>
      <c r="O848" s="13">
        <v>33815.799999999996</v>
      </c>
      <c r="P848" s="13">
        <v>-309666.99</v>
      </c>
      <c r="Q848" s="13">
        <v>9032.6299999999992</v>
      </c>
      <c r="R848" s="13">
        <v>-300634.36</v>
      </c>
      <c r="S848" s="13">
        <v>-50174.76</v>
      </c>
      <c r="T848" s="13">
        <v>0.28000000000000003</v>
      </c>
      <c r="U848" s="13">
        <v>0</v>
      </c>
      <c r="V848" s="13">
        <v>0</v>
      </c>
      <c r="W848" s="13">
        <v>0</v>
      </c>
      <c r="X848" s="13">
        <v>283.12</v>
      </c>
      <c r="Y848" s="13">
        <v>6204.56</v>
      </c>
      <c r="Z848" s="13">
        <v>67.92</v>
      </c>
      <c r="AA848" s="13">
        <v>27125.07</v>
      </c>
      <c r="AB848" s="13">
        <v>5.85</v>
      </c>
      <c r="AC848" s="13">
        <v>0</v>
      </c>
      <c r="AD848" s="13">
        <v>0</v>
      </c>
      <c r="AE848" s="13">
        <v>0</v>
      </c>
      <c r="AF848" s="13">
        <v>17054.759999999998</v>
      </c>
      <c r="AG848" s="13">
        <v>33815.800000000003</v>
      </c>
      <c r="AH848" s="13">
        <v>0.01</v>
      </c>
      <c r="AI848" s="13">
        <v>33815.81</v>
      </c>
      <c r="AJ848" s="13">
        <v>0.01</v>
      </c>
      <c r="AK848" s="13">
        <v>0</v>
      </c>
      <c r="AL848" s="13">
        <v>334218.73</v>
      </c>
      <c r="AM848" s="13">
        <v>51.533387664012629</v>
      </c>
      <c r="AN848" s="13">
        <v>5456.13</v>
      </c>
      <c r="AO848" s="13">
        <v>9093.56</v>
      </c>
      <c r="AP848" s="13">
        <v>8906.18</v>
      </c>
      <c r="AQ848" s="13">
        <v>0</v>
      </c>
      <c r="AR848" s="367"/>
      <c r="AS848" s="19">
        <v>44742</v>
      </c>
      <c r="AT848" s="20" t="s">
        <v>5</v>
      </c>
      <c r="AU848" s="40" t="s">
        <v>293</v>
      </c>
      <c r="AV848" s="41">
        <v>2022</v>
      </c>
      <c r="AW848" s="266" t="s">
        <v>190</v>
      </c>
      <c r="AX848" s="380">
        <v>5.32</v>
      </c>
      <c r="AY848" s="380">
        <v>5.53</v>
      </c>
    </row>
    <row r="849" spans="1:51" x14ac:dyDescent="0.25">
      <c r="A849" s="64">
        <v>46</v>
      </c>
      <c r="B849" s="65" t="s">
        <v>85</v>
      </c>
      <c r="C849" s="13">
        <v>3021077.8000000003</v>
      </c>
      <c r="D849" s="13">
        <v>1372958.56</v>
      </c>
      <c r="E849" s="13">
        <v>382117</v>
      </c>
      <c r="F849" s="13">
        <v>504430.44999999995</v>
      </c>
      <c r="G849" s="13">
        <v>1180641.1499999999</v>
      </c>
      <c r="H849" s="13">
        <v>13579.97</v>
      </c>
      <c r="I849" s="13">
        <v>43214747.020000003</v>
      </c>
      <c r="J849" s="13">
        <v>4442685.53</v>
      </c>
      <c r="K849" s="13">
        <v>2757959.28</v>
      </c>
      <c r="L849" s="13">
        <v>2375840.91</v>
      </c>
      <c r="M849" s="13">
        <v>145185.15</v>
      </c>
      <c r="N849" s="13">
        <v>4961</v>
      </c>
      <c r="O849" s="13">
        <v>443807.4299999997</v>
      </c>
      <c r="P849" s="13">
        <v>-480759.79000000027</v>
      </c>
      <c r="Q849" s="13">
        <v>-52150.01</v>
      </c>
      <c r="R849" s="13">
        <v>-532909.80000000028</v>
      </c>
      <c r="S849" s="13">
        <v>546489.77</v>
      </c>
      <c r="T849" s="13">
        <v>663432.77</v>
      </c>
      <c r="U849" s="13">
        <v>0</v>
      </c>
      <c r="V849" s="13">
        <v>0</v>
      </c>
      <c r="W849" s="13">
        <v>0</v>
      </c>
      <c r="X849" s="13">
        <v>0</v>
      </c>
      <c r="Y849" s="13">
        <v>24094.720000000001</v>
      </c>
      <c r="Z849" s="13">
        <v>4342.96</v>
      </c>
      <c r="AA849" s="13">
        <v>80661.94</v>
      </c>
      <c r="AB849" s="13">
        <v>3238.68</v>
      </c>
      <c r="AC849" s="13">
        <v>0</v>
      </c>
      <c r="AD849" s="13">
        <v>0</v>
      </c>
      <c r="AE849" s="13">
        <v>0</v>
      </c>
      <c r="AF849" s="13">
        <v>4604.7</v>
      </c>
      <c r="AG849" s="13">
        <v>2521026.0599999996</v>
      </c>
      <c r="AH849" s="13">
        <v>387078</v>
      </c>
      <c r="AI849" s="13">
        <v>2906791.4299999997</v>
      </c>
      <c r="AJ849" s="13">
        <v>2462984</v>
      </c>
      <c r="AK849" s="13">
        <v>0</v>
      </c>
      <c r="AL849" s="13">
        <v>40456787.740000002</v>
      </c>
      <c r="AM849" s="13">
        <v>15.669102634466745</v>
      </c>
      <c r="AN849" s="13">
        <v>353752.69</v>
      </c>
      <c r="AO849" s="13">
        <v>150677.76000000001</v>
      </c>
      <c r="AP849" s="13">
        <v>2600404.3700000006</v>
      </c>
      <c r="AQ849" s="13">
        <v>1396092.56</v>
      </c>
      <c r="AR849" s="367"/>
      <c r="AS849" s="19">
        <v>44742</v>
      </c>
      <c r="AT849" s="20" t="s">
        <v>5</v>
      </c>
      <c r="AU849" s="40" t="s">
        <v>292</v>
      </c>
      <c r="AV849" s="41">
        <v>2022</v>
      </c>
      <c r="AW849" s="266" t="s">
        <v>176</v>
      </c>
      <c r="AX849" s="380">
        <v>5.32</v>
      </c>
      <c r="AY849" s="380">
        <v>5.53</v>
      </c>
    </row>
    <row r="850" spans="1:51" x14ac:dyDescent="0.25">
      <c r="A850" s="64">
        <v>51</v>
      </c>
      <c r="B850" s="65" t="s">
        <v>86</v>
      </c>
      <c r="C850" s="13">
        <v>4404104.08</v>
      </c>
      <c r="D850" s="13">
        <v>357186.67</v>
      </c>
      <c r="E850" s="13">
        <v>4272871.21</v>
      </c>
      <c r="F850" s="13">
        <v>2944090.4699999997</v>
      </c>
      <c r="G850" s="13">
        <v>3940883.78</v>
      </c>
      <c r="H850" s="13">
        <v>1305795.3600000001</v>
      </c>
      <c r="I850" s="13">
        <v>21463769.41</v>
      </c>
      <c r="J850" s="13">
        <v>27539030.170000002</v>
      </c>
      <c r="K850" s="13">
        <v>5647656.1200000001</v>
      </c>
      <c r="L850" s="13">
        <v>1374784.91</v>
      </c>
      <c r="M850" s="13">
        <v>9705</v>
      </c>
      <c r="N850" s="13">
        <v>0</v>
      </c>
      <c r="O850" s="13">
        <v>-656404.75000000093</v>
      </c>
      <c r="P850" s="13">
        <v>-2181652.0900000022</v>
      </c>
      <c r="Q850" s="13">
        <v>-30749.859999999997</v>
      </c>
      <c r="R850" s="13">
        <v>-2212401.950000002</v>
      </c>
      <c r="S850" s="13">
        <v>3518197.34</v>
      </c>
      <c r="T850" s="13">
        <v>0</v>
      </c>
      <c r="U850" s="13">
        <v>0</v>
      </c>
      <c r="V850" s="13">
        <v>0</v>
      </c>
      <c r="W850" s="13">
        <v>0</v>
      </c>
      <c r="X850" s="13">
        <v>7825818.2699999996</v>
      </c>
      <c r="Y850" s="13">
        <v>77883.259999999995</v>
      </c>
      <c r="Z850" s="13">
        <v>37893.99</v>
      </c>
      <c r="AA850" s="13">
        <v>1661253.3</v>
      </c>
      <c r="AB850" s="13">
        <v>5533.49</v>
      </c>
      <c r="AC850" s="13">
        <v>0</v>
      </c>
      <c r="AD850" s="13">
        <v>0</v>
      </c>
      <c r="AE850" s="13">
        <v>0</v>
      </c>
      <c r="AF850" s="13">
        <v>2525056.89</v>
      </c>
      <c r="AG850" s="13">
        <v>1384489.91</v>
      </c>
      <c r="AH850" s="13">
        <v>4272871.21</v>
      </c>
      <c r="AI850" s="13">
        <v>5646261.6899999995</v>
      </c>
      <c r="AJ850" s="13">
        <v>6302666.4400000004</v>
      </c>
      <c r="AK850" s="13">
        <v>0</v>
      </c>
      <c r="AL850" s="13">
        <v>15816113.289999999</v>
      </c>
      <c r="AM850" s="13">
        <v>3.8004738521508989</v>
      </c>
      <c r="AN850" s="13">
        <v>240092.47</v>
      </c>
      <c r="AO850" s="13">
        <v>2703998</v>
      </c>
      <c r="AP850" s="13">
        <v>4152487.3899999997</v>
      </c>
      <c r="AQ850" s="13">
        <v>-550834.77000000142</v>
      </c>
      <c r="AR850" s="367"/>
      <c r="AS850" s="19">
        <v>44742</v>
      </c>
      <c r="AT850" s="20" t="s">
        <v>5</v>
      </c>
      <c r="AU850" s="40" t="s">
        <v>292</v>
      </c>
      <c r="AV850" s="41">
        <v>2022</v>
      </c>
      <c r="AW850" s="266" t="s">
        <v>179</v>
      </c>
      <c r="AX850" s="380">
        <v>5.32</v>
      </c>
      <c r="AY850" s="380">
        <v>5.53</v>
      </c>
    </row>
    <row r="851" spans="1:51" x14ac:dyDescent="0.25">
      <c r="A851" s="64">
        <v>117</v>
      </c>
      <c r="B851" s="65" t="s">
        <v>87</v>
      </c>
      <c r="C851" s="13">
        <v>61726097.159999996</v>
      </c>
      <c r="D851" s="13">
        <v>35173573.109999999</v>
      </c>
      <c r="E851" s="13">
        <v>2965419.7800000003</v>
      </c>
      <c r="F851" s="13">
        <v>8254487.5600000005</v>
      </c>
      <c r="G851" s="13">
        <v>12670203.18</v>
      </c>
      <c r="H851" s="13">
        <v>102898.99</v>
      </c>
      <c r="I851" s="13">
        <v>44319957.030000001</v>
      </c>
      <c r="J851" s="13">
        <v>11985714.25</v>
      </c>
      <c r="K851" s="13">
        <v>6794424.1399999997</v>
      </c>
      <c r="L851" s="13">
        <v>3829004.36</v>
      </c>
      <c r="M851" s="13">
        <v>42074532.420000002</v>
      </c>
      <c r="N851" s="13">
        <v>24186566.690000001</v>
      </c>
      <c r="O851" s="13">
        <v>-11974449.559999995</v>
      </c>
      <c r="P851" s="13">
        <v>17602282.870000012</v>
      </c>
      <c r="Q851" s="13">
        <v>-11046023.139999978</v>
      </c>
      <c r="R851" s="13">
        <v>6556259.730000034</v>
      </c>
      <c r="S851" s="13">
        <v>-6453360.7400000002</v>
      </c>
      <c r="T851" s="13">
        <v>235518.58</v>
      </c>
      <c r="U851" s="13">
        <v>0</v>
      </c>
      <c r="V851" s="13">
        <v>0</v>
      </c>
      <c r="W851" s="13">
        <v>7635.62</v>
      </c>
      <c r="X851" s="13">
        <v>8988070.1500000004</v>
      </c>
      <c r="Y851" s="13">
        <v>149754.22</v>
      </c>
      <c r="Z851" s="13">
        <v>901984.97</v>
      </c>
      <c r="AA851" s="13">
        <v>12375341.779999999</v>
      </c>
      <c r="AB851" s="13">
        <v>326811.46000000002</v>
      </c>
      <c r="AC851" s="13">
        <v>0</v>
      </c>
      <c r="AD851" s="13">
        <v>0</v>
      </c>
      <c r="AE851" s="13">
        <v>0</v>
      </c>
      <c r="AF851" s="13">
        <v>1930692.66</v>
      </c>
      <c r="AG851" s="13">
        <v>45903536.780000001</v>
      </c>
      <c r="AH851" s="13">
        <v>27151986.469999999</v>
      </c>
      <c r="AI851" s="13">
        <v>73020882.920000002</v>
      </c>
      <c r="AJ851" s="13">
        <v>85178688.270000011</v>
      </c>
      <c r="AK851" s="13">
        <v>183355.79</v>
      </c>
      <c r="AL851" s="13">
        <v>37525532.890000001</v>
      </c>
      <c r="AM851" s="13">
        <v>6.5229894567635869</v>
      </c>
      <c r="AN851" s="13">
        <v>6205006.1799999997</v>
      </c>
      <c r="AO851" s="13">
        <v>2049481.38</v>
      </c>
      <c r="AP851" s="13">
        <v>77020961.650000006</v>
      </c>
      <c r="AQ851" s="13">
        <v>38493988.040000007</v>
      </c>
      <c r="AR851" s="367"/>
      <c r="AS851" s="19">
        <v>44742</v>
      </c>
      <c r="AT851" s="20" t="s">
        <v>5</v>
      </c>
      <c r="AU851" s="40" t="s">
        <v>292</v>
      </c>
      <c r="AV851" s="41">
        <v>2022</v>
      </c>
      <c r="AW851" s="266" t="s">
        <v>155</v>
      </c>
      <c r="AX851" s="380">
        <v>5.32</v>
      </c>
      <c r="AY851" s="380">
        <v>5.53</v>
      </c>
    </row>
    <row r="852" spans="1:51" x14ac:dyDescent="0.25">
      <c r="A852" s="64">
        <v>78</v>
      </c>
      <c r="B852" s="65" t="s">
        <v>88</v>
      </c>
      <c r="C852" s="13">
        <v>262784.40999999997</v>
      </c>
      <c r="D852" s="13">
        <v>0</v>
      </c>
      <c r="E852" s="13">
        <v>7.7600000000000007</v>
      </c>
      <c r="F852" s="13">
        <v>47235.35</v>
      </c>
      <c r="G852" s="13">
        <v>415370.19</v>
      </c>
      <c r="H852" s="13">
        <v>-215093.37</v>
      </c>
      <c r="I852" s="13">
        <v>8992801.1300000008</v>
      </c>
      <c r="J852" s="13">
        <v>1378731.48</v>
      </c>
      <c r="K852" s="13">
        <v>33127.94</v>
      </c>
      <c r="L852" s="13">
        <v>33120.18</v>
      </c>
      <c r="M852" s="13">
        <v>160171.69</v>
      </c>
      <c r="N852" s="13">
        <v>0.2</v>
      </c>
      <c r="O852" s="13">
        <v>-8137.859999999986</v>
      </c>
      <c r="P852" s="13">
        <v>-191683.27000000008</v>
      </c>
      <c r="Q852" s="13">
        <v>-115254.64999999997</v>
      </c>
      <c r="R852" s="13">
        <v>-306937.92000000004</v>
      </c>
      <c r="S852" s="13">
        <v>91844.569999999992</v>
      </c>
      <c r="T852" s="13">
        <v>60325.74</v>
      </c>
      <c r="U852" s="13">
        <v>0</v>
      </c>
      <c r="V852" s="13">
        <v>0</v>
      </c>
      <c r="W852" s="13">
        <v>0</v>
      </c>
      <c r="X852" s="13">
        <v>64465.13</v>
      </c>
      <c r="Y852" s="13">
        <v>8168.72</v>
      </c>
      <c r="Z852" s="13">
        <v>7637.55</v>
      </c>
      <c r="AA852" s="13">
        <v>6855.31</v>
      </c>
      <c r="AB852" s="13">
        <v>13.09</v>
      </c>
      <c r="AC852" s="13">
        <v>0</v>
      </c>
      <c r="AD852" s="13">
        <v>0</v>
      </c>
      <c r="AE852" s="13">
        <v>0</v>
      </c>
      <c r="AF852" s="13">
        <v>10271.629999999999</v>
      </c>
      <c r="AG852" s="13">
        <v>193291.87</v>
      </c>
      <c r="AH852" s="13">
        <v>7.9600000000000009</v>
      </c>
      <c r="AI852" s="13">
        <v>193261.12</v>
      </c>
      <c r="AJ852" s="13">
        <v>201398.97999999998</v>
      </c>
      <c r="AK852" s="13">
        <v>0</v>
      </c>
      <c r="AL852" s="13">
        <v>8959673.1900000013</v>
      </c>
      <c r="AM852" s="13">
        <v>271.45669576798315</v>
      </c>
      <c r="AN852" s="13">
        <v>34536.129999999997</v>
      </c>
      <c r="AO852" s="13">
        <v>12699.220000000001</v>
      </c>
      <c r="AP852" s="13">
        <v>270681.74</v>
      </c>
      <c r="AQ852" s="13">
        <v>-240.53</v>
      </c>
      <c r="AR852" s="367"/>
      <c r="AS852" s="19">
        <v>44742</v>
      </c>
      <c r="AT852" s="20" t="s">
        <v>5</v>
      </c>
      <c r="AU852" s="40" t="s">
        <v>293</v>
      </c>
      <c r="AV852" s="41">
        <v>2022</v>
      </c>
      <c r="AW852" s="266" t="s">
        <v>185</v>
      </c>
      <c r="AX852" s="380">
        <v>5.32</v>
      </c>
      <c r="AY852" s="380">
        <v>5.53</v>
      </c>
    </row>
    <row r="853" spans="1:51" x14ac:dyDescent="0.25">
      <c r="A853" s="64">
        <v>80</v>
      </c>
      <c r="B853" s="65" t="s">
        <v>89</v>
      </c>
      <c r="C853" s="13">
        <v>139491585.66</v>
      </c>
      <c r="D853" s="13">
        <v>86908781.920000002</v>
      </c>
      <c r="E853" s="13">
        <v>6616749.0899999999</v>
      </c>
      <c r="F853" s="13">
        <v>14360490.5</v>
      </c>
      <c r="G853" s="13">
        <v>35641928.549999997</v>
      </c>
      <c r="H853" s="13">
        <v>139755.82999999999</v>
      </c>
      <c r="I853" s="13">
        <v>112590339.56999999</v>
      </c>
      <c r="J853" s="13">
        <v>32462374.289999999</v>
      </c>
      <c r="K853" s="13">
        <v>16568004.369999999</v>
      </c>
      <c r="L853" s="13">
        <v>9951255.2799999993</v>
      </c>
      <c r="M853" s="13">
        <v>35088956.109999999</v>
      </c>
      <c r="N853" s="13">
        <v>400154810.64999998</v>
      </c>
      <c r="O853" s="13">
        <v>56442799.120000005</v>
      </c>
      <c r="P853" s="13">
        <v>-53862414.430000156</v>
      </c>
      <c r="Q853" s="13">
        <v>54401458.189999878</v>
      </c>
      <c r="R853" s="13">
        <v>539043.75999972224</v>
      </c>
      <c r="S853" s="13">
        <v>-399287.92000000179</v>
      </c>
      <c r="T853" s="13">
        <v>6691820.29</v>
      </c>
      <c r="U853" s="13">
        <v>0</v>
      </c>
      <c r="V853" s="13">
        <v>0</v>
      </c>
      <c r="W853" s="13">
        <v>467181.29</v>
      </c>
      <c r="X853" s="13">
        <v>22910170.5</v>
      </c>
      <c r="Y853" s="13">
        <v>493449.85</v>
      </c>
      <c r="Z853" s="13">
        <v>4630229.8</v>
      </c>
      <c r="AA853" s="13">
        <v>9558095.8800000008</v>
      </c>
      <c r="AB853" s="13">
        <v>2023380</v>
      </c>
      <c r="AC853" s="13">
        <v>0</v>
      </c>
      <c r="AD853" s="13">
        <v>0</v>
      </c>
      <c r="AE853" s="13">
        <v>0</v>
      </c>
      <c r="AF853" s="13">
        <v>13763304.470000001</v>
      </c>
      <c r="AG853" s="13">
        <v>45040211.389999993</v>
      </c>
      <c r="AH853" s="13">
        <v>406771559.74000001</v>
      </c>
      <c r="AI853" s="13">
        <v>451761659.5</v>
      </c>
      <c r="AJ853" s="13">
        <v>395318860.38</v>
      </c>
      <c r="AK853" s="13">
        <v>0</v>
      </c>
      <c r="AL853" s="13">
        <v>96022335.199999988</v>
      </c>
      <c r="AM853" s="13">
        <v>6.795648833475048</v>
      </c>
      <c r="AN853" s="13">
        <v>10495813.709999999</v>
      </c>
      <c r="AO853" s="13">
        <v>3864676.79</v>
      </c>
      <c r="AP853" s="13">
        <v>138894046.63999999</v>
      </c>
      <c r="AQ853" s="13">
        <v>142754042.02000004</v>
      </c>
      <c r="AR853" s="367"/>
      <c r="AS853" s="19">
        <v>44742</v>
      </c>
      <c r="AT853" s="20" t="s">
        <v>5</v>
      </c>
      <c r="AU853" s="40" t="s">
        <v>292</v>
      </c>
      <c r="AV853" s="41">
        <v>2022</v>
      </c>
      <c r="AW853" s="266" t="s">
        <v>288</v>
      </c>
      <c r="AX853" s="380">
        <v>5.32</v>
      </c>
      <c r="AY853" s="380">
        <v>5.53</v>
      </c>
    </row>
    <row r="854" spans="1:51" x14ac:dyDescent="0.25">
      <c r="A854" s="64">
        <v>2</v>
      </c>
      <c r="B854" s="65" t="s">
        <v>90</v>
      </c>
      <c r="C854" s="13">
        <v>14240422.959999999</v>
      </c>
      <c r="D854" s="13">
        <v>89234.29</v>
      </c>
      <c r="E854" s="13">
        <v>109062.81999999999</v>
      </c>
      <c r="F854" s="13">
        <v>0</v>
      </c>
      <c r="G854" s="13">
        <v>7658779.9500000002</v>
      </c>
      <c r="H854" s="13">
        <v>3295215.26</v>
      </c>
      <c r="I854" s="13">
        <v>18503559.93</v>
      </c>
      <c r="J854" s="13">
        <v>4384616.75</v>
      </c>
      <c r="K854" s="13">
        <v>7154758.7000000002</v>
      </c>
      <c r="L854" s="13">
        <v>7045695.8899999997</v>
      </c>
      <c r="M854" s="13">
        <v>0</v>
      </c>
      <c r="N854" s="13">
        <v>0</v>
      </c>
      <c r="O854" s="13">
        <v>6094002.0899999999</v>
      </c>
      <c r="P854" s="13">
        <v>398406.62999999803</v>
      </c>
      <c r="Q854" s="13">
        <v>-1801296.61</v>
      </c>
      <c r="R854" s="13">
        <v>-1402889.9800000021</v>
      </c>
      <c r="S854" s="13">
        <v>4698105.24</v>
      </c>
      <c r="T854" s="13">
        <v>0</v>
      </c>
      <c r="U854" s="13">
        <v>0</v>
      </c>
      <c r="V854" s="13">
        <v>0</v>
      </c>
      <c r="W854" s="13">
        <v>5474547.6699999999</v>
      </c>
      <c r="X854" s="13">
        <v>17.59</v>
      </c>
      <c r="Y854" s="13">
        <v>152470.13</v>
      </c>
      <c r="Z854" s="13">
        <v>10282.219999999999</v>
      </c>
      <c r="AA854" s="13">
        <v>613331.55000000005</v>
      </c>
      <c r="AB854" s="13">
        <v>376.01</v>
      </c>
      <c r="AC854" s="13">
        <v>0</v>
      </c>
      <c r="AD854" s="13">
        <v>0</v>
      </c>
      <c r="AE854" s="13">
        <v>0</v>
      </c>
      <c r="AF854" s="13">
        <v>0.11</v>
      </c>
      <c r="AG854" s="13">
        <v>7045695.8899999997</v>
      </c>
      <c r="AH854" s="13">
        <v>109062.81999999999</v>
      </c>
      <c r="AI854" s="13">
        <v>7154700.79</v>
      </c>
      <c r="AJ854" s="13">
        <v>1060698.7</v>
      </c>
      <c r="AK854" s="13">
        <v>0</v>
      </c>
      <c r="AL854" s="13">
        <v>11348801.23</v>
      </c>
      <c r="AM854" s="13">
        <v>2.5861892351449951</v>
      </c>
      <c r="AN854" s="13">
        <v>0</v>
      </c>
      <c r="AO854" s="13">
        <v>0</v>
      </c>
      <c r="AP854" s="13">
        <v>8255483.6599999983</v>
      </c>
      <c r="AQ854" s="13">
        <v>198297.08</v>
      </c>
      <c r="AR854" s="367"/>
      <c r="AS854" s="19">
        <v>44742</v>
      </c>
      <c r="AT854" s="20" t="s">
        <v>5</v>
      </c>
      <c r="AU854" s="40" t="s">
        <v>292</v>
      </c>
      <c r="AV854" s="41">
        <v>2022</v>
      </c>
      <c r="AW854" s="266" t="s">
        <v>168</v>
      </c>
      <c r="AX854" s="380">
        <v>5.32</v>
      </c>
      <c r="AY854" s="380">
        <v>5.53</v>
      </c>
    </row>
    <row r="855" spans="1:51" x14ac:dyDescent="0.25">
      <c r="A855" s="64">
        <v>115</v>
      </c>
      <c r="B855" s="65" t="s">
        <v>290</v>
      </c>
      <c r="C855" s="13">
        <v>2110.65</v>
      </c>
      <c r="D855" s="13">
        <v>0</v>
      </c>
      <c r="E855" s="13">
        <v>0.01</v>
      </c>
      <c r="F855" s="13">
        <v>0</v>
      </c>
      <c r="G855" s="13">
        <v>201471.96</v>
      </c>
      <c r="H855" s="13">
        <v>-72260.2</v>
      </c>
      <c r="I855" s="13">
        <v>878173.99</v>
      </c>
      <c r="J855" s="13">
        <v>809170.11</v>
      </c>
      <c r="K855" s="13">
        <v>1460.37</v>
      </c>
      <c r="L855" s="13">
        <v>1460.3600000000001</v>
      </c>
      <c r="M855" s="13">
        <v>0</v>
      </c>
      <c r="N855" s="13">
        <v>0</v>
      </c>
      <c r="O855" s="13">
        <v>1149.6500000000001</v>
      </c>
      <c r="P855" s="13">
        <v>-200510.96</v>
      </c>
      <c r="Q855" s="13">
        <v>0</v>
      </c>
      <c r="R855" s="13">
        <v>-200510.96</v>
      </c>
      <c r="S855" s="13">
        <v>128250.76000000001</v>
      </c>
      <c r="T855" s="13">
        <v>328.84</v>
      </c>
      <c r="U855" s="13">
        <v>0</v>
      </c>
      <c r="V855" s="13">
        <v>0</v>
      </c>
      <c r="W855" s="13">
        <v>0</v>
      </c>
      <c r="X855" s="13">
        <v>168681.82</v>
      </c>
      <c r="Y855" s="13">
        <v>4111.6499999999996</v>
      </c>
      <c r="Z855" s="13">
        <v>4265.3100000000004</v>
      </c>
      <c r="AA855" s="13">
        <v>0</v>
      </c>
      <c r="AB855" s="13">
        <v>217.92</v>
      </c>
      <c r="AC855" s="13">
        <v>0</v>
      </c>
      <c r="AD855" s="13">
        <v>0</v>
      </c>
      <c r="AE855" s="13">
        <v>1585.72</v>
      </c>
      <c r="AF855" s="13">
        <v>30579.3</v>
      </c>
      <c r="AG855" s="13">
        <v>1460.3600000000001</v>
      </c>
      <c r="AH855" s="13">
        <v>0.01</v>
      </c>
      <c r="AI855" s="13">
        <v>1438.4</v>
      </c>
      <c r="AJ855" s="13">
        <v>288.75</v>
      </c>
      <c r="AK855" s="13">
        <v>0</v>
      </c>
      <c r="AL855" s="13">
        <v>876713.62</v>
      </c>
      <c r="AM855" s="13">
        <v>601.33664071433952</v>
      </c>
      <c r="AN855" s="13">
        <v>0</v>
      </c>
      <c r="AO855" s="13">
        <v>0</v>
      </c>
      <c r="AP855" s="13">
        <v>961.00999999999954</v>
      </c>
      <c r="AQ855" s="13">
        <v>0.01</v>
      </c>
      <c r="AR855" s="367"/>
      <c r="AS855" s="19">
        <v>44742</v>
      </c>
      <c r="AT855" s="20" t="s">
        <v>5</v>
      </c>
      <c r="AU855" s="40" t="s">
        <v>293</v>
      </c>
      <c r="AV855" s="41">
        <v>2022</v>
      </c>
      <c r="AW855" s="266" t="s">
        <v>291</v>
      </c>
      <c r="AX855" s="380">
        <v>5.32</v>
      </c>
      <c r="AY855" s="380">
        <v>5.53</v>
      </c>
    </row>
    <row r="856" spans="1:51" x14ac:dyDescent="0.25">
      <c r="A856" s="64">
        <v>106</v>
      </c>
      <c r="B856" s="65" t="s">
        <v>92</v>
      </c>
      <c r="C856" s="13">
        <v>3543114.39</v>
      </c>
      <c r="D856" s="13">
        <v>32750.61</v>
      </c>
      <c r="E856" s="13">
        <v>20935.240000000002</v>
      </c>
      <c r="F856" s="13">
        <v>743011.97</v>
      </c>
      <c r="G856" s="13">
        <v>1507302.97</v>
      </c>
      <c r="H856" s="13">
        <v>5030.5</v>
      </c>
      <c r="I856" s="13">
        <v>17673813.640000001</v>
      </c>
      <c r="J856" s="13">
        <v>165189.89000000001</v>
      </c>
      <c r="K856" s="13">
        <v>1242482.18</v>
      </c>
      <c r="L856" s="13">
        <v>1263729.6000000001</v>
      </c>
      <c r="M856" s="13">
        <v>1466828.27</v>
      </c>
      <c r="N856" s="13">
        <v>0</v>
      </c>
      <c r="O856" s="13">
        <v>722297.50999999954</v>
      </c>
      <c r="P856" s="13">
        <v>537751.32999999938</v>
      </c>
      <c r="Q856" s="13">
        <v>-632471.07999999961</v>
      </c>
      <c r="R856" s="13">
        <v>-94719.750000000233</v>
      </c>
      <c r="S856" s="13">
        <v>99750.260000000009</v>
      </c>
      <c r="T856" s="13">
        <v>5.51</v>
      </c>
      <c r="U856" s="13">
        <v>0</v>
      </c>
      <c r="V856" s="13">
        <v>0</v>
      </c>
      <c r="W856" s="13">
        <v>0</v>
      </c>
      <c r="X856" s="13">
        <v>453125.33</v>
      </c>
      <c r="Y856" s="13">
        <v>28756.73</v>
      </c>
      <c r="Z856" s="13">
        <v>20375.84</v>
      </c>
      <c r="AA856" s="13">
        <v>99227.91</v>
      </c>
      <c r="AB856" s="13">
        <v>20630.7</v>
      </c>
      <c r="AC856" s="13">
        <v>0</v>
      </c>
      <c r="AD856" s="13">
        <v>0</v>
      </c>
      <c r="AE856" s="13">
        <v>0</v>
      </c>
      <c r="AF856" s="13">
        <v>184389.4</v>
      </c>
      <c r="AG856" s="13">
        <v>2688375.21</v>
      </c>
      <c r="AH856" s="13">
        <v>20935.240000000002</v>
      </c>
      <c r="AI856" s="13">
        <v>2708704.9899999998</v>
      </c>
      <c r="AJ856" s="13">
        <v>1986407.48</v>
      </c>
      <c r="AK856" s="13">
        <v>0</v>
      </c>
      <c r="AL856" s="13">
        <v>16431331.460000001</v>
      </c>
      <c r="AM856" s="13">
        <v>14.224601305750721</v>
      </c>
      <c r="AN856" s="13">
        <v>462707.89999999997</v>
      </c>
      <c r="AO856" s="13">
        <v>280304.07</v>
      </c>
      <c r="AP856" s="13">
        <v>2833545.189999999</v>
      </c>
      <c r="AQ856" s="13">
        <v>45478.920000000006</v>
      </c>
      <c r="AR856" s="367"/>
      <c r="AS856" s="19">
        <v>44742</v>
      </c>
      <c r="AT856" s="20" t="s">
        <v>5</v>
      </c>
      <c r="AU856" s="40" t="s">
        <v>292</v>
      </c>
      <c r="AV856" s="41">
        <v>2022</v>
      </c>
      <c r="AW856" s="266" t="s">
        <v>172</v>
      </c>
      <c r="AX856" s="380">
        <v>5.32</v>
      </c>
      <c r="AY856" s="380">
        <v>5.53</v>
      </c>
    </row>
    <row r="857" spans="1:51" x14ac:dyDescent="0.25">
      <c r="A857" s="64">
        <v>118</v>
      </c>
      <c r="B857" s="65" t="s">
        <v>93</v>
      </c>
      <c r="C857" s="13">
        <v>15890384.25</v>
      </c>
      <c r="D857" s="13">
        <v>9452695.0500000007</v>
      </c>
      <c r="E857" s="13">
        <v>2832960.8200000003</v>
      </c>
      <c r="F857" s="13">
        <v>1107133.23</v>
      </c>
      <c r="G857" s="13">
        <v>4651411.5100000007</v>
      </c>
      <c r="H857" s="13">
        <v>62262.13</v>
      </c>
      <c r="I857" s="13">
        <v>28040088.329999998</v>
      </c>
      <c r="J857" s="13">
        <v>514577.13</v>
      </c>
      <c r="K857" s="13">
        <v>6746280.0099999998</v>
      </c>
      <c r="L857" s="13">
        <v>3913319.19</v>
      </c>
      <c r="M857" s="13">
        <v>723848.86</v>
      </c>
      <c r="N857" s="13">
        <v>5631271.2199999997</v>
      </c>
      <c r="O857" s="13">
        <v>-310995.86999999784</v>
      </c>
      <c r="P857" s="13">
        <v>990140.32999999728</v>
      </c>
      <c r="Q857" s="13">
        <v>-2191067.0700000008</v>
      </c>
      <c r="R857" s="13">
        <v>-1200926.7400000035</v>
      </c>
      <c r="S857" s="13">
        <v>1263188.8700000001</v>
      </c>
      <c r="T857" s="13">
        <v>551.46</v>
      </c>
      <c r="U857" s="13">
        <v>0</v>
      </c>
      <c r="V857" s="13">
        <v>0</v>
      </c>
      <c r="W857" s="13">
        <v>322562.74</v>
      </c>
      <c r="X857" s="13">
        <v>1524941.84</v>
      </c>
      <c r="Y857" s="13">
        <v>78792.100000000006</v>
      </c>
      <c r="Z857" s="13">
        <v>183264.68</v>
      </c>
      <c r="AA857" s="13">
        <v>173157.41</v>
      </c>
      <c r="AB857" s="13">
        <v>15814.2</v>
      </c>
      <c r="AC857" s="13">
        <v>0</v>
      </c>
      <c r="AD857" s="13">
        <v>0</v>
      </c>
      <c r="AE857" s="13">
        <v>133054.29999999999</v>
      </c>
      <c r="AF857" s="13">
        <v>784.48</v>
      </c>
      <c r="AG857" s="13">
        <v>4637168.0500000007</v>
      </c>
      <c r="AH857" s="13">
        <v>8464232.040000001</v>
      </c>
      <c r="AI857" s="13">
        <v>13058079.190000001</v>
      </c>
      <c r="AJ857" s="13">
        <v>13369075.059999999</v>
      </c>
      <c r="AK857" s="13">
        <v>0</v>
      </c>
      <c r="AL857" s="13">
        <v>21293808.32</v>
      </c>
      <c r="AM857" s="13">
        <v>4.156377779818837</v>
      </c>
      <c r="AN857" s="13">
        <v>698456.16</v>
      </c>
      <c r="AO857" s="13">
        <v>408677.07</v>
      </c>
      <c r="AP857" s="13">
        <v>16555638.290000003</v>
      </c>
      <c r="AQ857" s="13">
        <v>9806953.2200000025</v>
      </c>
      <c r="AR857" s="367"/>
      <c r="AS857" s="19">
        <v>44742</v>
      </c>
      <c r="AT857" s="20" t="s">
        <v>5</v>
      </c>
      <c r="AU857" s="40" t="s">
        <v>292</v>
      </c>
      <c r="AV857" s="41">
        <v>2022</v>
      </c>
      <c r="AW857" s="266" t="s">
        <v>162</v>
      </c>
      <c r="AX857" s="380">
        <v>5.32</v>
      </c>
      <c r="AY857" s="380">
        <v>5.53</v>
      </c>
    </row>
    <row r="858" spans="1:51" x14ac:dyDescent="0.25">
      <c r="A858" s="64">
        <v>29</v>
      </c>
      <c r="B858" s="65" t="s">
        <v>94</v>
      </c>
      <c r="C858" s="13">
        <v>21726544.360000003</v>
      </c>
      <c r="D858" s="13">
        <v>1446850.0699999998</v>
      </c>
      <c r="E858" s="13">
        <v>1016649.29</v>
      </c>
      <c r="F858" s="13">
        <v>3703135.59</v>
      </c>
      <c r="G858" s="13">
        <v>4433616.72</v>
      </c>
      <c r="H858" s="13">
        <v>-1772091.57</v>
      </c>
      <c r="I858" s="13">
        <v>11835978.720000001</v>
      </c>
      <c r="J858" s="13">
        <v>19839063.73</v>
      </c>
      <c r="K858" s="13">
        <v>6502789.6900000004</v>
      </c>
      <c r="L858" s="13">
        <v>5486140.4000000004</v>
      </c>
      <c r="M858" s="13">
        <v>5089728.6100000003</v>
      </c>
      <c r="N858" s="13">
        <v>982246.58</v>
      </c>
      <c r="O858" s="13">
        <v>5375187.5499999998</v>
      </c>
      <c r="P858" s="13">
        <v>6767754.4300000016</v>
      </c>
      <c r="Q858" s="13">
        <v>-9734624.4500000011</v>
      </c>
      <c r="R858" s="13">
        <v>-2966870.0199999996</v>
      </c>
      <c r="S858" s="13">
        <v>1194778.4300000002</v>
      </c>
      <c r="T858" s="13">
        <v>1102688.57</v>
      </c>
      <c r="U858" s="13">
        <v>0</v>
      </c>
      <c r="V858" s="13">
        <v>0</v>
      </c>
      <c r="W858" s="13">
        <v>89396.94</v>
      </c>
      <c r="X858" s="13">
        <v>2376257.36</v>
      </c>
      <c r="Y858" s="13">
        <v>87781.18</v>
      </c>
      <c r="Z858" s="13">
        <v>268345.57</v>
      </c>
      <c r="AA858" s="13">
        <v>0</v>
      </c>
      <c r="AB858" s="13">
        <v>70522.929999999993</v>
      </c>
      <c r="AC858" s="13">
        <v>0</v>
      </c>
      <c r="AD858" s="13">
        <v>0</v>
      </c>
      <c r="AE858" s="13">
        <v>0</v>
      </c>
      <c r="AF858" s="13">
        <v>1946914.76</v>
      </c>
      <c r="AG858" s="13">
        <v>10575869.010000002</v>
      </c>
      <c r="AH858" s="13">
        <v>1998895.87</v>
      </c>
      <c r="AI858" s="13">
        <v>12365495.26</v>
      </c>
      <c r="AJ858" s="13">
        <v>6999922.3300000001</v>
      </c>
      <c r="AK858" s="13">
        <v>9614.6200000000008</v>
      </c>
      <c r="AL858" s="13">
        <v>5333189.03</v>
      </c>
      <c r="AM858" s="13">
        <v>1.8201386303791105</v>
      </c>
      <c r="AN858" s="13">
        <v>2596573.54</v>
      </c>
      <c r="AO858" s="13">
        <v>1106562.05</v>
      </c>
      <c r="AP858" s="13">
        <v>17795019.990000002</v>
      </c>
      <c r="AQ858" s="13">
        <v>2890513.25</v>
      </c>
      <c r="AR858" s="367"/>
      <c r="AS858" s="19">
        <v>44742</v>
      </c>
      <c r="AT858" s="20" t="s">
        <v>5</v>
      </c>
      <c r="AU858" s="40" t="s">
        <v>293</v>
      </c>
      <c r="AV858" s="41">
        <v>2022</v>
      </c>
      <c r="AW858" s="266" t="s">
        <v>156</v>
      </c>
      <c r="AX858" s="380">
        <v>5.32</v>
      </c>
      <c r="AY858" s="380">
        <v>5.53</v>
      </c>
    </row>
    <row r="859" spans="1:51" x14ac:dyDescent="0.25">
      <c r="A859" s="64">
        <v>122</v>
      </c>
      <c r="B859" s="59" t="s">
        <v>69</v>
      </c>
      <c r="C859" s="13">
        <v>6906816.6299999999</v>
      </c>
      <c r="D859" s="13">
        <v>0</v>
      </c>
      <c r="E859" s="13">
        <v>0</v>
      </c>
      <c r="F859" s="13">
        <v>13599</v>
      </c>
      <c r="G859" s="13">
        <v>500507.81</v>
      </c>
      <c r="H859" s="13">
        <v>569348.55000000005</v>
      </c>
      <c r="I859" s="13">
        <v>1090994.8799999999</v>
      </c>
      <c r="J859" s="13">
        <v>1457629.11</v>
      </c>
      <c r="K859" s="13">
        <v>143579.47</v>
      </c>
      <c r="L859" s="13">
        <v>40475.689999999995</v>
      </c>
      <c r="M859" s="13">
        <v>1951970.99</v>
      </c>
      <c r="N859" s="13">
        <v>0</v>
      </c>
      <c r="O859" s="13">
        <v>1871658.0299999998</v>
      </c>
      <c r="P859" s="13">
        <v>4521051.79</v>
      </c>
      <c r="Q859" s="13">
        <v>-4160465.6299999994</v>
      </c>
      <c r="R859" s="13">
        <v>360586.16000000061</v>
      </c>
      <c r="S859" s="13">
        <v>208762.40000000002</v>
      </c>
      <c r="T859" s="13">
        <v>0</v>
      </c>
      <c r="U859" s="13">
        <v>0</v>
      </c>
      <c r="V859" s="13">
        <v>0</v>
      </c>
      <c r="W859" s="13">
        <v>0</v>
      </c>
      <c r="X859" s="13">
        <v>292817.15000000002</v>
      </c>
      <c r="Y859" s="13">
        <v>7877.39</v>
      </c>
      <c r="Z859" s="13">
        <v>45909.04</v>
      </c>
      <c r="AA859" s="13">
        <v>0</v>
      </c>
      <c r="AB859" s="13">
        <v>1486.86</v>
      </c>
      <c r="AC859" s="13">
        <v>0</v>
      </c>
      <c r="AD859" s="13">
        <v>0</v>
      </c>
      <c r="AE859" s="13">
        <v>0</v>
      </c>
      <c r="AF859" s="13">
        <v>28781.46</v>
      </c>
      <c r="AG859" s="13">
        <v>1992446.68</v>
      </c>
      <c r="AH859" s="13">
        <v>0</v>
      </c>
      <c r="AI859" s="13">
        <v>1992281.89</v>
      </c>
      <c r="AJ859" s="13">
        <v>120623.86</v>
      </c>
      <c r="AK859" s="13">
        <v>0</v>
      </c>
      <c r="AL859" s="13">
        <v>947415.40999999992</v>
      </c>
      <c r="AM859" s="13">
        <v>7.5985437193771492</v>
      </c>
      <c r="AN859" s="13">
        <v>10879.2</v>
      </c>
      <c r="AO859" s="13">
        <v>2719.8</v>
      </c>
      <c r="AP859" s="13">
        <v>5035158.6000000006</v>
      </c>
      <c r="AQ859" s="13">
        <v>0</v>
      </c>
      <c r="AR859" s="367"/>
      <c r="AS859" s="19">
        <v>44742</v>
      </c>
      <c r="AT859" s="20" t="s">
        <v>5</v>
      </c>
      <c r="AU859" s="40" t="s">
        <v>292</v>
      </c>
      <c r="AV859" s="41">
        <v>2022</v>
      </c>
      <c r="AW859" s="266" t="s">
        <v>267</v>
      </c>
      <c r="AX859" s="380">
        <v>5.32</v>
      </c>
      <c r="AY859" s="380">
        <v>5.53</v>
      </c>
    </row>
    <row r="860" spans="1:51" x14ac:dyDescent="0.25">
      <c r="A860" s="64">
        <v>111</v>
      </c>
      <c r="B860" s="65" t="s">
        <v>95</v>
      </c>
      <c r="C860" s="13">
        <v>1152761.6499999999</v>
      </c>
      <c r="D860" s="13">
        <v>47095.770000000004</v>
      </c>
      <c r="E860" s="13">
        <v>530509.27</v>
      </c>
      <c r="F860" s="13">
        <v>213254.55</v>
      </c>
      <c r="G860" s="13">
        <v>757576.89</v>
      </c>
      <c r="H860" s="13">
        <v>22128.57</v>
      </c>
      <c r="I860" s="13">
        <v>5491961.0800000001</v>
      </c>
      <c r="J860" s="13">
        <v>249570.47</v>
      </c>
      <c r="K860" s="13">
        <v>1448680.11</v>
      </c>
      <c r="L860" s="13">
        <v>918170.84</v>
      </c>
      <c r="M860" s="13">
        <v>0</v>
      </c>
      <c r="N860" s="13">
        <v>0</v>
      </c>
      <c r="O860" s="13">
        <v>53747.489999999991</v>
      </c>
      <c r="P860" s="13">
        <v>81086.949999999837</v>
      </c>
      <c r="Q860" s="13">
        <v>-1810.34</v>
      </c>
      <c r="R860" s="13">
        <v>79276.609999999841</v>
      </c>
      <c r="S860" s="13">
        <v>-57148.039999999994</v>
      </c>
      <c r="T860" s="13">
        <v>3924</v>
      </c>
      <c r="U860" s="13">
        <v>0</v>
      </c>
      <c r="V860" s="13">
        <v>0</v>
      </c>
      <c r="W860" s="13">
        <v>0</v>
      </c>
      <c r="X860" s="13">
        <v>119296.26</v>
      </c>
      <c r="Y860" s="13">
        <v>15440.59</v>
      </c>
      <c r="Z860" s="13">
        <v>20882.78</v>
      </c>
      <c r="AA860" s="13">
        <v>122931.76</v>
      </c>
      <c r="AB860" s="13">
        <v>1212.1199999999999</v>
      </c>
      <c r="AC860" s="13">
        <v>0</v>
      </c>
      <c r="AD860" s="13">
        <v>0</v>
      </c>
      <c r="AE860" s="13">
        <v>0</v>
      </c>
      <c r="AF860" s="13">
        <v>19901.05</v>
      </c>
      <c r="AG860" s="13">
        <v>918170.84</v>
      </c>
      <c r="AH860" s="13">
        <v>530509.27</v>
      </c>
      <c r="AI860" s="13">
        <v>1448300.82</v>
      </c>
      <c r="AJ860" s="13">
        <v>1394553.33</v>
      </c>
      <c r="AK860" s="13">
        <v>0</v>
      </c>
      <c r="AL860" s="13">
        <v>4043280.9699999997</v>
      </c>
      <c r="AM860" s="13">
        <v>3.7910102044543152</v>
      </c>
      <c r="AN860" s="13">
        <v>96983.03</v>
      </c>
      <c r="AO860" s="13">
        <v>116271.52</v>
      </c>
      <c r="AP860" s="13">
        <v>1138204.8500000001</v>
      </c>
      <c r="AQ860" s="13">
        <v>86286.459999999963</v>
      </c>
      <c r="AR860" s="367"/>
      <c r="AS860" s="19">
        <v>44742</v>
      </c>
      <c r="AT860" s="20" t="s">
        <v>5</v>
      </c>
      <c r="AU860" s="40" t="s">
        <v>292</v>
      </c>
      <c r="AV860" s="41">
        <v>2022</v>
      </c>
      <c r="AW860" s="266" t="s">
        <v>182</v>
      </c>
      <c r="AX860" s="380">
        <v>5.32</v>
      </c>
      <c r="AY860" s="380">
        <v>5.53</v>
      </c>
    </row>
    <row r="861" spans="1:51" x14ac:dyDescent="0.25">
      <c r="A861" s="64">
        <v>83</v>
      </c>
      <c r="B861" s="65" t="s">
        <v>96</v>
      </c>
      <c r="C861" s="13">
        <v>35478306.659999996</v>
      </c>
      <c r="D861" s="13">
        <v>20020983.609999999</v>
      </c>
      <c r="E861" s="13">
        <v>8798463.6600000001</v>
      </c>
      <c r="F861" s="13">
        <v>6217802.1600000001</v>
      </c>
      <c r="G861" s="13">
        <v>13412189.039999999</v>
      </c>
      <c r="H861" s="13">
        <v>-2369367.77</v>
      </c>
      <c r="I861" s="13">
        <v>72711050.569999993</v>
      </c>
      <c r="J861" s="13">
        <v>3307242.45</v>
      </c>
      <c r="K861" s="13">
        <v>27455783.780000001</v>
      </c>
      <c r="L861" s="13">
        <v>18657320.120000001</v>
      </c>
      <c r="M861" s="13">
        <v>3075100.38</v>
      </c>
      <c r="N861" s="13">
        <v>9959251.6300000008</v>
      </c>
      <c r="O861" s="13">
        <v>1806029.8899999987</v>
      </c>
      <c r="P861" s="13">
        <v>-5978698.0400000056</v>
      </c>
      <c r="Q861" s="13">
        <v>615841.43999999808</v>
      </c>
      <c r="R861" s="13">
        <v>-5362856.6000000071</v>
      </c>
      <c r="S861" s="13">
        <v>2993488.83</v>
      </c>
      <c r="T861" s="13">
        <v>73313</v>
      </c>
      <c r="U861" s="13">
        <v>0</v>
      </c>
      <c r="V861" s="13">
        <v>0</v>
      </c>
      <c r="W861" s="13">
        <v>0</v>
      </c>
      <c r="X861" s="13">
        <v>7859868.6699999999</v>
      </c>
      <c r="Y861" s="13">
        <v>198099.76</v>
      </c>
      <c r="Z861" s="13">
        <v>796511.97</v>
      </c>
      <c r="AA861" s="13">
        <v>9513</v>
      </c>
      <c r="AB861" s="13">
        <v>349436.91</v>
      </c>
      <c r="AC861" s="13">
        <v>0</v>
      </c>
      <c r="AD861" s="13">
        <v>0</v>
      </c>
      <c r="AE861" s="13">
        <v>0</v>
      </c>
      <c r="AF861" s="13">
        <v>3586131.2</v>
      </c>
      <c r="AG861" s="13">
        <v>21732420.5</v>
      </c>
      <c r="AH861" s="13">
        <v>18757715.289999999</v>
      </c>
      <c r="AI861" s="13">
        <v>40432171.969999999</v>
      </c>
      <c r="AJ861" s="13">
        <v>38626142.079999998</v>
      </c>
      <c r="AK861" s="13">
        <v>0</v>
      </c>
      <c r="AL861" s="13">
        <v>45255266.789999992</v>
      </c>
      <c r="AM861" s="13">
        <v>2.6482962989738401</v>
      </c>
      <c r="AN861" s="13">
        <v>4121971.01</v>
      </c>
      <c r="AO861" s="13">
        <v>2095831.15</v>
      </c>
      <c r="AP861" s="13">
        <v>35080814.599999994</v>
      </c>
      <c r="AQ861" s="13">
        <v>21429521.439999998</v>
      </c>
      <c r="AR861" s="367"/>
      <c r="AS861" s="19">
        <v>44742</v>
      </c>
      <c r="AT861" s="20" t="s">
        <v>5</v>
      </c>
      <c r="AU861" s="40" t="s">
        <v>293</v>
      </c>
      <c r="AV861" s="41">
        <v>2022</v>
      </c>
      <c r="AW861" s="266" t="s">
        <v>158</v>
      </c>
      <c r="AX861" s="380">
        <v>5.32</v>
      </c>
      <c r="AY861" s="380">
        <v>5.53</v>
      </c>
    </row>
    <row r="862" spans="1:51" x14ac:dyDescent="0.25">
      <c r="A862" s="64">
        <v>40</v>
      </c>
      <c r="B862" s="65" t="s">
        <v>97</v>
      </c>
      <c r="C862" s="13">
        <v>9591700.9100000001</v>
      </c>
      <c r="D862" s="13">
        <v>1909936.79</v>
      </c>
      <c r="E862" s="13">
        <v>6955612.6600000001</v>
      </c>
      <c r="F862" s="13">
        <v>1340683.83</v>
      </c>
      <c r="G862" s="13">
        <v>3997668.79</v>
      </c>
      <c r="H862" s="13">
        <v>10005.25</v>
      </c>
      <c r="I862" s="13">
        <v>41076127.450000003</v>
      </c>
      <c r="J862" s="13">
        <v>987820.59</v>
      </c>
      <c r="K862" s="13">
        <v>11157642.41</v>
      </c>
      <c r="L862" s="13">
        <v>4202029.75</v>
      </c>
      <c r="M862" s="13">
        <v>72893.490000000005</v>
      </c>
      <c r="N862" s="13">
        <v>231343.9</v>
      </c>
      <c r="O862" s="13">
        <v>4719388.3699999992</v>
      </c>
      <c r="P862" s="13">
        <v>-2375976.8700000006</v>
      </c>
      <c r="Q862" s="13">
        <v>-421428.27000000008</v>
      </c>
      <c r="R862" s="13">
        <v>-2797405.1400000006</v>
      </c>
      <c r="S862" s="13">
        <v>2807410.39</v>
      </c>
      <c r="T862" s="13">
        <v>2.5099999999999998</v>
      </c>
      <c r="U862" s="13">
        <v>0</v>
      </c>
      <c r="V862" s="13">
        <v>0</v>
      </c>
      <c r="W862" s="13">
        <v>1705.02</v>
      </c>
      <c r="X862" s="13">
        <v>3767212.2</v>
      </c>
      <c r="Y862" s="13">
        <v>63982.27</v>
      </c>
      <c r="Z862" s="13">
        <v>126358.73</v>
      </c>
      <c r="AA862" s="13">
        <v>7044.55</v>
      </c>
      <c r="AB862" s="13">
        <v>44881.97</v>
      </c>
      <c r="AC862" s="13">
        <v>0</v>
      </c>
      <c r="AD862" s="13">
        <v>0</v>
      </c>
      <c r="AE862" s="13">
        <v>0</v>
      </c>
      <c r="AF862" s="13">
        <v>719241.82</v>
      </c>
      <c r="AG862" s="13">
        <v>4274923.24</v>
      </c>
      <c r="AH862" s="13">
        <v>7186956.5600000005</v>
      </c>
      <c r="AI862" s="13">
        <v>11417636.119999999</v>
      </c>
      <c r="AJ862" s="13">
        <v>6698247.75</v>
      </c>
      <c r="AK862" s="13">
        <v>0</v>
      </c>
      <c r="AL862" s="13">
        <v>29918485.040000003</v>
      </c>
      <c r="AM862" s="13">
        <v>3.6814342977317196</v>
      </c>
      <c r="AN862" s="13">
        <v>965880.35</v>
      </c>
      <c r="AO862" s="13">
        <v>374803.48</v>
      </c>
      <c r="AP862" s="13">
        <v>8122890.2699999996</v>
      </c>
      <c r="AQ862" s="13">
        <v>5160514.5199999996</v>
      </c>
      <c r="AR862" s="367"/>
      <c r="AS862" s="19">
        <v>44742</v>
      </c>
      <c r="AT862" s="20" t="s">
        <v>5</v>
      </c>
      <c r="AU862" s="40" t="s">
        <v>292</v>
      </c>
      <c r="AV862" s="41">
        <v>2022</v>
      </c>
      <c r="AW862" s="266" t="s">
        <v>166</v>
      </c>
      <c r="AX862" s="380">
        <v>5.32</v>
      </c>
      <c r="AY862" s="380">
        <v>5.53</v>
      </c>
    </row>
    <row r="863" spans="1:51" x14ac:dyDescent="0.25">
      <c r="A863" s="64">
        <v>24</v>
      </c>
      <c r="B863" s="65" t="s">
        <v>98</v>
      </c>
      <c r="C863" s="13">
        <v>14147037.169999998</v>
      </c>
      <c r="D863" s="13">
        <v>6449881.75</v>
      </c>
      <c r="E863" s="13">
        <v>1727623</v>
      </c>
      <c r="F863" s="13">
        <v>1597200.6099999999</v>
      </c>
      <c r="G863" s="13">
        <v>5178170.87</v>
      </c>
      <c r="H863" s="13">
        <v>56435.13</v>
      </c>
      <c r="I863" s="13">
        <v>12355183.17</v>
      </c>
      <c r="J863" s="13">
        <v>6895703.3300000001</v>
      </c>
      <c r="K863" s="13">
        <v>4782297.6399999997</v>
      </c>
      <c r="L863" s="13">
        <v>3042562.61</v>
      </c>
      <c r="M863" s="13">
        <v>573878.6</v>
      </c>
      <c r="N863" s="13">
        <v>18562.96</v>
      </c>
      <c r="O863" s="13">
        <v>1705029.6799999997</v>
      </c>
      <c r="P863" s="13">
        <v>-783245.73999999918</v>
      </c>
      <c r="Q863" s="13">
        <v>-423612.96999999986</v>
      </c>
      <c r="R863" s="13">
        <v>-1206858.709999999</v>
      </c>
      <c r="S863" s="13">
        <v>1263293.8400000001</v>
      </c>
      <c r="T863" s="13">
        <v>196114.81</v>
      </c>
      <c r="U863" s="13">
        <v>0</v>
      </c>
      <c r="V863" s="13">
        <v>0</v>
      </c>
      <c r="W863" s="13">
        <v>804565.39</v>
      </c>
      <c r="X863" s="13">
        <v>1392689.23</v>
      </c>
      <c r="Y863" s="13">
        <v>66358</v>
      </c>
      <c r="Z863" s="13">
        <v>327427.71000000002</v>
      </c>
      <c r="AA863" s="13">
        <v>359377.09</v>
      </c>
      <c r="AB863" s="13">
        <v>63672.480000000003</v>
      </c>
      <c r="AC863" s="13">
        <v>0</v>
      </c>
      <c r="AD863" s="13">
        <v>0</v>
      </c>
      <c r="AE863" s="13">
        <v>0</v>
      </c>
      <c r="AF863" s="13">
        <v>313240.31</v>
      </c>
      <c r="AG863" s="13">
        <v>3616441.21</v>
      </c>
      <c r="AH863" s="13">
        <v>1746185.96</v>
      </c>
      <c r="AI863" s="13">
        <v>5344672.01</v>
      </c>
      <c r="AJ863" s="13">
        <v>3647245.01</v>
      </c>
      <c r="AK863" s="13">
        <v>7602.68</v>
      </c>
      <c r="AL863" s="13">
        <v>7572885.5300000003</v>
      </c>
      <c r="AM863" s="13">
        <v>2.58352451061578</v>
      </c>
      <c r="AN863" s="13">
        <v>1462572.2100000002</v>
      </c>
      <c r="AO863" s="13">
        <v>134628.4</v>
      </c>
      <c r="AP863" s="13">
        <v>13535362.329999998</v>
      </c>
      <c r="AQ863" s="13">
        <v>7543236.5899999999</v>
      </c>
      <c r="AR863" s="367"/>
      <c r="AS863" s="19">
        <v>44742</v>
      </c>
      <c r="AT863" s="20" t="s">
        <v>5</v>
      </c>
      <c r="AU863" s="40" t="s">
        <v>292</v>
      </c>
      <c r="AV863" s="41">
        <v>2022</v>
      </c>
      <c r="AW863" s="266" t="s">
        <v>164</v>
      </c>
      <c r="AX863" s="380">
        <v>5.32</v>
      </c>
      <c r="AY863" s="380">
        <v>5.53</v>
      </c>
    </row>
    <row r="864" spans="1:51" x14ac:dyDescent="0.25">
      <c r="A864" s="64">
        <v>124</v>
      </c>
      <c r="B864" s="59" t="s">
        <v>99</v>
      </c>
      <c r="C864" s="13">
        <v>871631</v>
      </c>
      <c r="D864" s="13">
        <v>0</v>
      </c>
      <c r="E864" s="13">
        <v>0</v>
      </c>
      <c r="F864" s="13">
        <v>13007.49</v>
      </c>
      <c r="G864" s="13">
        <v>488364.68</v>
      </c>
      <c r="H864" s="13">
        <v>-73640.570000000007</v>
      </c>
      <c r="I864" s="13">
        <v>395867.38</v>
      </c>
      <c r="J864" s="13">
        <v>43889.95</v>
      </c>
      <c r="K864" s="13">
        <v>43863.35</v>
      </c>
      <c r="L864" s="13">
        <v>43863.35</v>
      </c>
      <c r="M864" s="13">
        <v>591340.43000000005</v>
      </c>
      <c r="N864" s="13">
        <v>0</v>
      </c>
      <c r="O864" s="13">
        <v>234605.05</v>
      </c>
      <c r="P864" s="13">
        <v>135653.77999999997</v>
      </c>
      <c r="Q864" s="13">
        <v>-153084.48999999987</v>
      </c>
      <c r="R864" s="13">
        <v>-17430.709999999905</v>
      </c>
      <c r="S864" s="13">
        <v>-56209.850000000006</v>
      </c>
      <c r="T864" s="13">
        <v>0</v>
      </c>
      <c r="U864" s="13">
        <v>0</v>
      </c>
      <c r="V864" s="13">
        <v>0</v>
      </c>
      <c r="W864" s="13">
        <v>0</v>
      </c>
      <c r="X864" s="13">
        <v>79686.62</v>
      </c>
      <c r="Y864" s="13">
        <v>9966.6299999999992</v>
      </c>
      <c r="Z864" s="13">
        <v>8962.98</v>
      </c>
      <c r="AA864" s="13">
        <v>10095.66</v>
      </c>
      <c r="AB864" s="13">
        <v>26683.48</v>
      </c>
      <c r="AC864" s="13">
        <v>0</v>
      </c>
      <c r="AD864" s="13">
        <v>0</v>
      </c>
      <c r="AE864" s="13">
        <v>0</v>
      </c>
      <c r="AF864" s="13">
        <v>80187.72</v>
      </c>
      <c r="AG864" s="13">
        <v>635203.78</v>
      </c>
      <c r="AH864" s="13">
        <v>0</v>
      </c>
      <c r="AI864" s="13">
        <v>635197.75</v>
      </c>
      <c r="AJ864" s="13">
        <v>400592.7</v>
      </c>
      <c r="AK864" s="13">
        <v>0</v>
      </c>
      <c r="AL864" s="13">
        <v>352004.03</v>
      </c>
      <c r="AM864" s="13">
        <v>9.0250147332568087</v>
      </c>
      <c r="AN864" s="13">
        <v>12617.65</v>
      </c>
      <c r="AO864" s="13">
        <v>389.84</v>
      </c>
      <c r="AP864" s="13">
        <v>637025.94999999995</v>
      </c>
      <c r="AQ864" s="13">
        <v>0</v>
      </c>
      <c r="AR864" s="367"/>
      <c r="AS864" s="19">
        <v>44742</v>
      </c>
      <c r="AT864" s="20" t="s">
        <v>5</v>
      </c>
      <c r="AU864" s="40" t="s">
        <v>293</v>
      </c>
      <c r="AV864" s="41">
        <v>2022</v>
      </c>
      <c r="AW864" s="266" t="s">
        <v>289</v>
      </c>
      <c r="AX864" s="380">
        <v>5.32</v>
      </c>
      <c r="AY864" s="380">
        <v>5.53</v>
      </c>
    </row>
    <row r="865" spans="1:51" x14ac:dyDescent="0.25">
      <c r="A865" s="64">
        <v>70</v>
      </c>
      <c r="B865" s="65" t="s">
        <v>100</v>
      </c>
      <c r="C865" s="13">
        <v>440881.34</v>
      </c>
      <c r="D865" s="13">
        <v>114948.41</v>
      </c>
      <c r="E865" s="13">
        <v>15409.83</v>
      </c>
      <c r="F865" s="13">
        <v>0</v>
      </c>
      <c r="G865" s="13">
        <v>216781.14</v>
      </c>
      <c r="H865" s="13">
        <v>124182.89</v>
      </c>
      <c r="I865" s="13">
        <v>261023.23</v>
      </c>
      <c r="J865" s="13">
        <v>1818247.17</v>
      </c>
      <c r="K865" s="13">
        <v>179095.26</v>
      </c>
      <c r="L865" s="13">
        <v>16685.43</v>
      </c>
      <c r="M865" s="13">
        <v>0</v>
      </c>
      <c r="N865" s="13">
        <v>0</v>
      </c>
      <c r="O865" s="13">
        <v>16890.43</v>
      </c>
      <c r="P865" s="13">
        <v>92261.359999999986</v>
      </c>
      <c r="Q865" s="13">
        <v>0</v>
      </c>
      <c r="R865" s="13">
        <v>92261.359999999986</v>
      </c>
      <c r="S865" s="13">
        <v>31921.53</v>
      </c>
      <c r="T865" s="13">
        <v>35000</v>
      </c>
      <c r="U865" s="13">
        <v>0</v>
      </c>
      <c r="V865" s="13">
        <v>0</v>
      </c>
      <c r="W865" s="13">
        <v>0</v>
      </c>
      <c r="X865" s="13">
        <v>0</v>
      </c>
      <c r="Y865" s="13">
        <v>1278.6099999999999</v>
      </c>
      <c r="Z865" s="13">
        <v>1799.86</v>
      </c>
      <c r="AA865" s="13">
        <v>0</v>
      </c>
      <c r="AB865" s="13">
        <v>0</v>
      </c>
      <c r="AC865" s="13">
        <v>0</v>
      </c>
      <c r="AD865" s="13">
        <v>0</v>
      </c>
      <c r="AE865" s="13">
        <v>0</v>
      </c>
      <c r="AF865" s="13">
        <v>0</v>
      </c>
      <c r="AG865" s="13">
        <v>16685.43</v>
      </c>
      <c r="AH865" s="13">
        <v>15409.83</v>
      </c>
      <c r="AI865" s="13">
        <v>32095.26</v>
      </c>
      <c r="AJ865" s="13">
        <v>15204.83</v>
      </c>
      <c r="AK865" s="13">
        <v>0</v>
      </c>
      <c r="AL865" s="13">
        <v>81927.97</v>
      </c>
      <c r="AM865" s="13">
        <v>1.4574547087399186</v>
      </c>
      <c r="AN865" s="13">
        <v>0</v>
      </c>
      <c r="AO865" s="13">
        <v>0</v>
      </c>
      <c r="AP865" s="13">
        <v>438975.79000000004</v>
      </c>
      <c r="AQ865" s="13">
        <v>129933.29000000001</v>
      </c>
      <c r="AR865" s="367"/>
      <c r="AS865" s="19">
        <v>44742</v>
      </c>
      <c r="AT865" s="20" t="s">
        <v>5</v>
      </c>
      <c r="AU865" s="40" t="s">
        <v>292</v>
      </c>
      <c r="AV865" s="41">
        <v>2022</v>
      </c>
      <c r="AW865" s="266" t="s">
        <v>181</v>
      </c>
      <c r="AX865" s="380">
        <v>5.32</v>
      </c>
      <c r="AY865" s="380">
        <v>5.53</v>
      </c>
    </row>
    <row r="866" spans="1:51" x14ac:dyDescent="0.25">
      <c r="A866" s="64">
        <v>119</v>
      </c>
      <c r="B866" s="65" t="s">
        <v>101</v>
      </c>
      <c r="C866" s="13">
        <v>0</v>
      </c>
      <c r="D866" s="13">
        <v>0</v>
      </c>
      <c r="E866" s="13">
        <v>0.01</v>
      </c>
      <c r="F866" s="13">
        <v>0</v>
      </c>
      <c r="G866" s="13">
        <v>14028.96</v>
      </c>
      <c r="H866" s="13">
        <v>4.3</v>
      </c>
      <c r="I866" s="13">
        <v>36109.019999999997</v>
      </c>
      <c r="J866" s="13">
        <v>3632.32</v>
      </c>
      <c r="K866" s="13">
        <v>0.02</v>
      </c>
      <c r="L866" s="13">
        <v>0.01</v>
      </c>
      <c r="M866" s="13">
        <v>0</v>
      </c>
      <c r="N866" s="13">
        <v>0</v>
      </c>
      <c r="O866" s="13">
        <v>0</v>
      </c>
      <c r="P866" s="13">
        <v>-14028.96</v>
      </c>
      <c r="Q866" s="13">
        <v>0</v>
      </c>
      <c r="R866" s="13">
        <v>-14028.96</v>
      </c>
      <c r="S866" s="13">
        <v>14033.26</v>
      </c>
      <c r="T866" s="13">
        <v>14571.85</v>
      </c>
      <c r="U866" s="13">
        <v>0</v>
      </c>
      <c r="V866" s="13">
        <v>0</v>
      </c>
      <c r="W866" s="13">
        <v>0</v>
      </c>
      <c r="X866" s="13">
        <v>0</v>
      </c>
      <c r="Y866" s="13">
        <v>286.3</v>
      </c>
      <c r="Z866" s="13">
        <v>250.8</v>
      </c>
      <c r="AA866" s="13">
        <v>0</v>
      </c>
      <c r="AB866" s="13">
        <v>0.53</v>
      </c>
      <c r="AC866" s="13">
        <v>0</v>
      </c>
      <c r="AD866" s="13">
        <v>0</v>
      </c>
      <c r="AE866" s="13">
        <v>0</v>
      </c>
      <c r="AF866" s="13">
        <v>0.96</v>
      </c>
      <c r="AG866" s="13">
        <v>0.01</v>
      </c>
      <c r="AH866" s="13">
        <v>0.01</v>
      </c>
      <c r="AI866" s="13">
        <v>0</v>
      </c>
      <c r="AJ866" s="13">
        <v>0</v>
      </c>
      <c r="AK866" s="13">
        <v>0</v>
      </c>
      <c r="AL866" s="13">
        <v>36109</v>
      </c>
      <c r="AM866" s="13">
        <v>1805450.9999999998</v>
      </c>
      <c r="AN866" s="13">
        <v>0</v>
      </c>
      <c r="AO866" s="13">
        <v>0</v>
      </c>
      <c r="AP866" s="13">
        <v>0</v>
      </c>
      <c r="AQ866" s="13">
        <v>0</v>
      </c>
      <c r="AR866" s="367"/>
      <c r="AS866" s="19">
        <v>44742</v>
      </c>
      <c r="AT866" s="20" t="s">
        <v>5</v>
      </c>
      <c r="AU866" s="40" t="s">
        <v>292</v>
      </c>
      <c r="AV866" s="41">
        <v>2022</v>
      </c>
      <c r="AW866" s="266" t="s">
        <v>189</v>
      </c>
      <c r="AX866" s="380">
        <v>5.32</v>
      </c>
      <c r="AY866" s="380">
        <v>5.53</v>
      </c>
    </row>
    <row r="867" spans="1:51" x14ac:dyDescent="0.25">
      <c r="A867" s="64">
        <v>108</v>
      </c>
      <c r="B867" s="65" t="s">
        <v>102</v>
      </c>
      <c r="C867" s="13">
        <v>481010.63999999996</v>
      </c>
      <c r="D867" s="13">
        <v>110374.31</v>
      </c>
      <c r="E867" s="13">
        <v>29663.46</v>
      </c>
      <c r="F867" s="13">
        <v>49686.42</v>
      </c>
      <c r="G867" s="13">
        <v>253171.96000000002</v>
      </c>
      <c r="H867" s="13">
        <v>3179.97</v>
      </c>
      <c r="I867" s="13">
        <v>1892053.88</v>
      </c>
      <c r="J867" s="13">
        <v>934220.92</v>
      </c>
      <c r="K867" s="13">
        <v>193756.21</v>
      </c>
      <c r="L867" s="13">
        <v>164092.06</v>
      </c>
      <c r="M867" s="13">
        <v>234386.15</v>
      </c>
      <c r="N867" s="13">
        <v>44271.549999999996</v>
      </c>
      <c r="O867" s="13">
        <v>-162725.66999999995</v>
      </c>
      <c r="P867" s="13">
        <v>230503.61999999982</v>
      </c>
      <c r="Q867" s="13">
        <v>-284834.79000000004</v>
      </c>
      <c r="R867" s="13">
        <v>-54331.170000000217</v>
      </c>
      <c r="S867" s="13">
        <v>57511.14</v>
      </c>
      <c r="T867" s="13">
        <v>14278.21</v>
      </c>
      <c r="U867" s="13">
        <v>0</v>
      </c>
      <c r="V867" s="13">
        <v>0</v>
      </c>
      <c r="W867" s="13">
        <v>0</v>
      </c>
      <c r="X867" s="13">
        <v>69680.12</v>
      </c>
      <c r="Y867" s="13">
        <v>4992.16</v>
      </c>
      <c r="Z867" s="13">
        <v>2957.16</v>
      </c>
      <c r="AA867" s="13">
        <v>6596.29</v>
      </c>
      <c r="AB867" s="13">
        <v>992.82</v>
      </c>
      <c r="AC867" s="13">
        <v>0</v>
      </c>
      <c r="AD867" s="13">
        <v>0</v>
      </c>
      <c r="AE867" s="13">
        <v>0</v>
      </c>
      <c r="AF867" s="13">
        <v>10908.76</v>
      </c>
      <c r="AG867" s="13">
        <v>398478.20999999996</v>
      </c>
      <c r="AH867" s="13">
        <v>73935.010000000009</v>
      </c>
      <c r="AI867" s="13">
        <v>471755.78</v>
      </c>
      <c r="AJ867" s="13">
        <v>634481.44999999995</v>
      </c>
      <c r="AK867" s="13">
        <v>0</v>
      </c>
      <c r="AL867" s="13">
        <v>1698297.67</v>
      </c>
      <c r="AM867" s="13">
        <v>9.765126392594075</v>
      </c>
      <c r="AN867" s="13">
        <v>44212.32</v>
      </c>
      <c r="AO867" s="13">
        <v>5474.0999999999995</v>
      </c>
      <c r="AP867" s="13">
        <v>456119.64</v>
      </c>
      <c r="AQ867" s="13">
        <v>-77242.359999999986</v>
      </c>
      <c r="AR867" s="367"/>
      <c r="AS867" s="19">
        <v>44742</v>
      </c>
      <c r="AT867" s="20" t="s">
        <v>5</v>
      </c>
      <c r="AU867" s="40" t="s">
        <v>292</v>
      </c>
      <c r="AV867" s="41">
        <v>2022</v>
      </c>
      <c r="AW867" s="266" t="s">
        <v>183</v>
      </c>
      <c r="AX867" s="380">
        <v>5.32</v>
      </c>
      <c r="AY867" s="380">
        <v>5.53</v>
      </c>
    </row>
    <row r="868" spans="1:51" x14ac:dyDescent="0.25">
      <c r="A868" s="64">
        <v>93</v>
      </c>
      <c r="B868" s="65" t="s">
        <v>103</v>
      </c>
      <c r="C868" s="13">
        <v>2965615.43</v>
      </c>
      <c r="D868" s="13">
        <v>1199.99</v>
      </c>
      <c r="E868" s="13">
        <v>1030</v>
      </c>
      <c r="F868" s="13">
        <v>845642.53</v>
      </c>
      <c r="G868" s="13">
        <v>2066507.93</v>
      </c>
      <c r="H868" s="13">
        <v>-185786.66</v>
      </c>
      <c r="I868" s="13">
        <v>9165548.5700000003</v>
      </c>
      <c r="J868" s="13">
        <v>4644350.05</v>
      </c>
      <c r="K868" s="13">
        <v>1737627.94</v>
      </c>
      <c r="L868" s="13">
        <v>1736597.94</v>
      </c>
      <c r="M868" s="13">
        <v>106396.53</v>
      </c>
      <c r="N868" s="13">
        <v>0</v>
      </c>
      <c r="O868" s="13">
        <v>784371.23</v>
      </c>
      <c r="P868" s="13">
        <v>-732106.25000000047</v>
      </c>
      <c r="Q868" s="13">
        <v>-117540.87000000001</v>
      </c>
      <c r="R868" s="13">
        <v>-849647.12000000046</v>
      </c>
      <c r="S868" s="13">
        <v>663860.5</v>
      </c>
      <c r="T868" s="13">
        <v>1.4</v>
      </c>
      <c r="U868" s="13">
        <v>0</v>
      </c>
      <c r="V868" s="13">
        <v>0</v>
      </c>
      <c r="W868" s="13">
        <v>0</v>
      </c>
      <c r="X868" s="13">
        <v>944462.14</v>
      </c>
      <c r="Y868" s="13">
        <v>40386.050000000003</v>
      </c>
      <c r="Z868" s="13">
        <v>89352.08</v>
      </c>
      <c r="AA868" s="13">
        <v>62137.77</v>
      </c>
      <c r="AB868" s="13">
        <v>7175.01</v>
      </c>
      <c r="AC868" s="13">
        <v>0</v>
      </c>
      <c r="AD868" s="13">
        <v>0</v>
      </c>
      <c r="AE868" s="13">
        <v>0</v>
      </c>
      <c r="AF868" s="13">
        <v>81552.13</v>
      </c>
      <c r="AG868" s="13">
        <v>1842994.47</v>
      </c>
      <c r="AH868" s="13">
        <v>1030</v>
      </c>
      <c r="AI868" s="13">
        <v>1843327.53</v>
      </c>
      <c r="AJ868" s="13">
        <v>1058956.3</v>
      </c>
      <c r="AK868" s="13">
        <v>0</v>
      </c>
      <c r="AL868" s="13">
        <v>7427920.6300000008</v>
      </c>
      <c r="AM868" s="13">
        <v>5.2747474640629921</v>
      </c>
      <c r="AN868" s="13">
        <v>431423</v>
      </c>
      <c r="AO868" s="13">
        <v>414219.53</v>
      </c>
      <c r="AP868" s="13">
        <v>2181656.21</v>
      </c>
      <c r="AQ868" s="13">
        <v>1611.9999999999998</v>
      </c>
      <c r="AR868" s="367"/>
      <c r="AS868" s="19">
        <v>44742</v>
      </c>
      <c r="AT868" s="20" t="s">
        <v>5</v>
      </c>
      <c r="AU868" s="40" t="s">
        <v>293</v>
      </c>
      <c r="AV868" s="41">
        <v>2022</v>
      </c>
      <c r="AW868" s="266" t="s">
        <v>175</v>
      </c>
      <c r="AX868" s="380">
        <v>5.32</v>
      </c>
      <c r="AY868" s="380">
        <v>5.53</v>
      </c>
    </row>
    <row r="869" spans="1:51" x14ac:dyDescent="0.25">
      <c r="A869" s="64">
        <v>32</v>
      </c>
      <c r="B869" s="65" t="s">
        <v>104</v>
      </c>
      <c r="C869" s="13">
        <v>24579.72</v>
      </c>
      <c r="D869" s="13">
        <v>0</v>
      </c>
      <c r="E869" s="13">
        <v>0.01</v>
      </c>
      <c r="F869" s="13">
        <v>0</v>
      </c>
      <c r="G869" s="13">
        <v>1427533.26</v>
      </c>
      <c r="H869" s="13">
        <v>-129835.57</v>
      </c>
      <c r="I869" s="13">
        <v>3386376.72</v>
      </c>
      <c r="J869" s="13">
        <v>16891.330000000002</v>
      </c>
      <c r="K869" s="13">
        <v>30065.79</v>
      </c>
      <c r="L869" s="13">
        <v>30065.78</v>
      </c>
      <c r="M869" s="13">
        <v>0</v>
      </c>
      <c r="N869" s="13">
        <v>0</v>
      </c>
      <c r="O869" s="13">
        <v>1769.25</v>
      </c>
      <c r="P869" s="13">
        <v>-1404722.79</v>
      </c>
      <c r="Q869" s="13">
        <v>0</v>
      </c>
      <c r="R869" s="13">
        <v>-1404722.79</v>
      </c>
      <c r="S869" s="13">
        <v>1274887.22</v>
      </c>
      <c r="T869" s="13">
        <v>0</v>
      </c>
      <c r="U869" s="13">
        <v>0</v>
      </c>
      <c r="V869" s="13">
        <v>0</v>
      </c>
      <c r="W869" s="13">
        <v>1692832</v>
      </c>
      <c r="X869" s="13">
        <v>2676.38</v>
      </c>
      <c r="Y869" s="13">
        <v>11512.37</v>
      </c>
      <c r="Z869" s="13">
        <v>3209.58</v>
      </c>
      <c r="AA869" s="13">
        <v>394436.4</v>
      </c>
      <c r="AB869" s="13">
        <v>10520.17</v>
      </c>
      <c r="AC869" s="13">
        <v>0</v>
      </c>
      <c r="AD869" s="13">
        <v>0</v>
      </c>
      <c r="AE869" s="13">
        <v>0</v>
      </c>
      <c r="AF869" s="13">
        <v>942.64</v>
      </c>
      <c r="AG869" s="13">
        <v>30065.78</v>
      </c>
      <c r="AH869" s="13">
        <v>0.01</v>
      </c>
      <c r="AI869" s="13">
        <v>30065.78</v>
      </c>
      <c r="AJ869" s="13">
        <v>28296.53</v>
      </c>
      <c r="AK869" s="13">
        <v>0</v>
      </c>
      <c r="AL869" s="13">
        <v>3356310.93</v>
      </c>
      <c r="AM869" s="13">
        <v>112.6322215381668</v>
      </c>
      <c r="AN869" s="13">
        <v>0</v>
      </c>
      <c r="AO869" s="13">
        <v>0</v>
      </c>
      <c r="AP869" s="13">
        <v>22810.47</v>
      </c>
      <c r="AQ869" s="13">
        <v>0</v>
      </c>
      <c r="AR869" s="367"/>
      <c r="AS869" s="19">
        <v>44773</v>
      </c>
      <c r="AT869" s="20" t="s">
        <v>6</v>
      </c>
      <c r="AU869" s="40" t="s">
        <v>293</v>
      </c>
      <c r="AV869" s="41">
        <v>2022</v>
      </c>
      <c r="AW869" s="266" t="s">
        <v>287</v>
      </c>
      <c r="AX869" s="380">
        <v>5.67</v>
      </c>
      <c r="AY869" s="380">
        <v>5.78</v>
      </c>
    </row>
    <row r="870" spans="1:51" x14ac:dyDescent="0.25">
      <c r="A870" s="64">
        <v>107</v>
      </c>
      <c r="B870" s="65" t="s">
        <v>60</v>
      </c>
      <c r="C870" s="13">
        <v>34946788.329999998</v>
      </c>
      <c r="D870" s="13">
        <v>2298086.46</v>
      </c>
      <c r="E870" s="13">
        <v>1102630.4200000002</v>
      </c>
      <c r="F870" s="13">
        <v>2045726.79</v>
      </c>
      <c r="G870" s="13">
        <v>2887549.67</v>
      </c>
      <c r="H870" s="13">
        <v>20895.060000000001</v>
      </c>
      <c r="I870" s="13">
        <v>11274666.800000001</v>
      </c>
      <c r="J870" s="13">
        <v>653520.44999999995</v>
      </c>
      <c r="K870" s="13">
        <v>5478639.1900000004</v>
      </c>
      <c r="L870" s="13">
        <v>4376008.7700000005</v>
      </c>
      <c r="M870" s="13">
        <v>18582791.760000002</v>
      </c>
      <c r="N870" s="13">
        <v>0</v>
      </c>
      <c r="O870" s="13">
        <v>17072629.059999999</v>
      </c>
      <c r="P870" s="13">
        <v>10642796.350000003</v>
      </c>
      <c r="Q870" s="13">
        <v>-9922757.1899999995</v>
      </c>
      <c r="R870" s="13">
        <v>720039.16000000387</v>
      </c>
      <c r="S870" s="13">
        <v>-699144.10000000009</v>
      </c>
      <c r="T870" s="13">
        <v>37753.25</v>
      </c>
      <c r="U870" s="13">
        <v>0</v>
      </c>
      <c r="V870" s="13">
        <v>0</v>
      </c>
      <c r="W870" s="13">
        <v>0</v>
      </c>
      <c r="X870" s="13">
        <v>1563746.81</v>
      </c>
      <c r="Y870" s="13">
        <v>58929.56</v>
      </c>
      <c r="Z870" s="13">
        <v>758912.2</v>
      </c>
      <c r="AA870" s="13">
        <v>0</v>
      </c>
      <c r="AB870" s="13">
        <v>3753.77</v>
      </c>
      <c r="AC870" s="13">
        <v>0</v>
      </c>
      <c r="AD870" s="13">
        <v>0</v>
      </c>
      <c r="AE870" s="13">
        <v>0</v>
      </c>
      <c r="AF870" s="13">
        <v>1479048.63</v>
      </c>
      <c r="AG870" s="13">
        <v>22958800.530000001</v>
      </c>
      <c r="AH870" s="13">
        <v>1102630.4200000002</v>
      </c>
      <c r="AI870" s="13">
        <v>24054860.609999999</v>
      </c>
      <c r="AJ870" s="13">
        <v>6982231.5499999998</v>
      </c>
      <c r="AK870" s="13">
        <v>0</v>
      </c>
      <c r="AL870" s="13">
        <v>5796027.6100000003</v>
      </c>
      <c r="AM870" s="13">
        <v>2.0579319807333398</v>
      </c>
      <c r="AN870" s="13">
        <v>1470841.8900000001</v>
      </c>
      <c r="AO870" s="13">
        <v>574884.9</v>
      </c>
      <c r="AP870" s="13">
        <v>17394621.410000004</v>
      </c>
      <c r="AQ870" s="13">
        <v>1818548.5999999999</v>
      </c>
      <c r="AR870" s="367"/>
      <c r="AS870" s="19">
        <v>44773</v>
      </c>
      <c r="AT870" s="20" t="s">
        <v>6</v>
      </c>
      <c r="AU870" s="40" t="s">
        <v>292</v>
      </c>
      <c r="AV870" s="41">
        <v>2022</v>
      </c>
      <c r="AW870" s="266" t="s">
        <v>160</v>
      </c>
      <c r="AX870" s="380">
        <v>5.67</v>
      </c>
      <c r="AY870" s="380">
        <v>5.78</v>
      </c>
    </row>
    <row r="871" spans="1:51" x14ac:dyDescent="0.25">
      <c r="A871" s="64">
        <v>66</v>
      </c>
      <c r="B871" s="65" t="s">
        <v>61</v>
      </c>
      <c r="C871" s="13">
        <v>2665720.4099999997</v>
      </c>
      <c r="D871" s="13">
        <v>256421.36</v>
      </c>
      <c r="E871" s="13">
        <v>417.23999999999995</v>
      </c>
      <c r="F871" s="13">
        <v>65438.44</v>
      </c>
      <c r="G871" s="13">
        <v>3009096.57</v>
      </c>
      <c r="H871" s="13">
        <v>-4990462.74</v>
      </c>
      <c r="I871" s="13">
        <v>40150809.619999997</v>
      </c>
      <c r="J871" s="13">
        <v>28380236.699999999</v>
      </c>
      <c r="K871" s="13">
        <v>455.24</v>
      </c>
      <c r="L871" s="13">
        <v>38</v>
      </c>
      <c r="M871" s="13">
        <v>599760.65</v>
      </c>
      <c r="N871" s="13">
        <v>30834.89</v>
      </c>
      <c r="O871" s="13">
        <v>-119992.37</v>
      </c>
      <c r="P871" s="13">
        <v>-545243.59000000078</v>
      </c>
      <c r="Q871" s="13">
        <v>-1990677.54</v>
      </c>
      <c r="R871" s="13">
        <v>-2535921.1300000008</v>
      </c>
      <c r="S871" s="13">
        <v>-2454541.620000001</v>
      </c>
      <c r="T871" s="13">
        <v>15320.34</v>
      </c>
      <c r="U871" s="13">
        <v>0</v>
      </c>
      <c r="V871" s="13">
        <v>0</v>
      </c>
      <c r="W871" s="13">
        <v>0</v>
      </c>
      <c r="X871" s="13">
        <v>13892527.43</v>
      </c>
      <c r="Y871" s="13">
        <v>58720.22</v>
      </c>
      <c r="Z871" s="13">
        <v>1849336.66</v>
      </c>
      <c r="AA871" s="13">
        <v>80444.320000000007</v>
      </c>
      <c r="AB871" s="13">
        <v>6256.85</v>
      </c>
      <c r="AC871" s="13">
        <v>0</v>
      </c>
      <c r="AD871" s="13">
        <v>0</v>
      </c>
      <c r="AE871" s="13">
        <v>0</v>
      </c>
      <c r="AF871" s="13">
        <v>14367631.34</v>
      </c>
      <c r="AG871" s="13">
        <v>599798.65</v>
      </c>
      <c r="AH871" s="13">
        <v>31670.809999999998</v>
      </c>
      <c r="AI871" s="13">
        <v>631431.46</v>
      </c>
      <c r="AJ871" s="13">
        <v>751423.83</v>
      </c>
      <c r="AK871" s="13">
        <v>0</v>
      </c>
      <c r="AL871" s="13">
        <v>40150354.379999995</v>
      </c>
      <c r="AM871" s="13">
        <v>88197.016123363486</v>
      </c>
      <c r="AN871" s="13">
        <v>65438.44</v>
      </c>
      <c r="AO871" s="13">
        <v>0</v>
      </c>
      <c r="AP871" s="13">
        <v>2804928.24</v>
      </c>
      <c r="AQ871" s="13">
        <v>275636.82</v>
      </c>
      <c r="AR871" s="367"/>
      <c r="AS871" s="19">
        <v>44773</v>
      </c>
      <c r="AT871" s="20" t="s">
        <v>6</v>
      </c>
      <c r="AU871" s="40" t="s">
        <v>293</v>
      </c>
      <c r="AV871" s="41">
        <v>2022</v>
      </c>
      <c r="AW871" s="266" t="s">
        <v>178</v>
      </c>
      <c r="AX871" s="380">
        <v>5.67</v>
      </c>
      <c r="AY871" s="380">
        <v>5.78</v>
      </c>
    </row>
    <row r="872" spans="1:51" x14ac:dyDescent="0.25">
      <c r="A872" s="64">
        <v>44</v>
      </c>
      <c r="B872" s="65" t="s">
        <v>62</v>
      </c>
      <c r="C872" s="13">
        <v>9375436.5299999993</v>
      </c>
      <c r="D872" s="13">
        <v>2217100.5</v>
      </c>
      <c r="E872" s="13">
        <v>2829914.5500000003</v>
      </c>
      <c r="F872" s="13">
        <v>1148167.0900000001</v>
      </c>
      <c r="G872" s="13">
        <v>3525925.5300000003</v>
      </c>
      <c r="H872" s="13">
        <v>39062.980000000003</v>
      </c>
      <c r="I872" s="13">
        <v>22704789.190000001</v>
      </c>
      <c r="J872" s="13">
        <v>2778432.23</v>
      </c>
      <c r="K872" s="13">
        <v>5595329.3799999999</v>
      </c>
      <c r="L872" s="13">
        <v>2763878.77</v>
      </c>
      <c r="M872" s="13">
        <v>15849.49</v>
      </c>
      <c r="N872" s="13">
        <v>0</v>
      </c>
      <c r="O872" s="13">
        <v>1879709.5799999998</v>
      </c>
      <c r="P872" s="13">
        <v>604533.82999999798</v>
      </c>
      <c r="Q872" s="13">
        <v>-23907.059999999998</v>
      </c>
      <c r="R872" s="13">
        <v>580626.76999999792</v>
      </c>
      <c r="S872" s="13">
        <v>-541563.79</v>
      </c>
      <c r="T872" s="13">
        <v>37684.99</v>
      </c>
      <c r="U872" s="13">
        <v>0</v>
      </c>
      <c r="V872" s="13">
        <v>0</v>
      </c>
      <c r="W872" s="13">
        <v>0</v>
      </c>
      <c r="X872" s="13">
        <v>162634.96</v>
      </c>
      <c r="Y872" s="13">
        <v>54651.29</v>
      </c>
      <c r="Z872" s="13">
        <v>58580.4</v>
      </c>
      <c r="AA872" s="13">
        <v>415805.04</v>
      </c>
      <c r="AB872" s="13">
        <v>140866.81</v>
      </c>
      <c r="AC872" s="13">
        <v>0</v>
      </c>
      <c r="AD872" s="13">
        <v>0</v>
      </c>
      <c r="AE872" s="13">
        <v>0</v>
      </c>
      <c r="AF872" s="13">
        <v>71980.2</v>
      </c>
      <c r="AG872" s="13">
        <v>2779728.2600000002</v>
      </c>
      <c r="AH872" s="13">
        <v>2829914.5500000003</v>
      </c>
      <c r="AI872" s="13">
        <v>5597882.79</v>
      </c>
      <c r="AJ872" s="13">
        <v>3718212.7699999996</v>
      </c>
      <c r="AK872" s="13">
        <v>39.56</v>
      </c>
      <c r="AL872" s="13">
        <v>17109459.810000002</v>
      </c>
      <c r="AM872" s="13">
        <v>4.0578110148718363</v>
      </c>
      <c r="AN872" s="13">
        <v>786192.92</v>
      </c>
      <c r="AO872" s="13">
        <v>361974.17</v>
      </c>
      <c r="AP872" s="13">
        <v>8990092.9100000001</v>
      </c>
      <c r="AQ872" s="13">
        <v>3711466.46</v>
      </c>
      <c r="AR872" s="367"/>
      <c r="AS872" s="19">
        <v>44773</v>
      </c>
      <c r="AT872" s="20" t="s">
        <v>6</v>
      </c>
      <c r="AU872" s="40" t="s">
        <v>292</v>
      </c>
      <c r="AV872" s="41">
        <v>2022</v>
      </c>
      <c r="AW872" s="266" t="s">
        <v>167</v>
      </c>
      <c r="AX872" s="380">
        <v>5.67</v>
      </c>
      <c r="AY872" s="380">
        <v>5.78</v>
      </c>
    </row>
    <row r="873" spans="1:51" ht="30" x14ac:dyDescent="0.25">
      <c r="A873" s="64">
        <v>113</v>
      </c>
      <c r="B873" s="65" t="s">
        <v>63</v>
      </c>
      <c r="C873" s="13">
        <v>1547027.83</v>
      </c>
      <c r="D873" s="13">
        <v>85250.67</v>
      </c>
      <c r="E873" s="13">
        <v>88.11</v>
      </c>
      <c r="F873" s="13">
        <v>125739.97</v>
      </c>
      <c r="G873" s="13">
        <v>741548.79</v>
      </c>
      <c r="H873" s="13">
        <v>1280316.6200000001</v>
      </c>
      <c r="I873" s="13">
        <v>29042253.5</v>
      </c>
      <c r="J873" s="13">
        <v>4122739.66</v>
      </c>
      <c r="K873" s="13">
        <v>416780.75</v>
      </c>
      <c r="L873" s="13">
        <v>140497.09999999998</v>
      </c>
      <c r="M873" s="13">
        <v>307726.64</v>
      </c>
      <c r="N873" s="13">
        <v>2924.32</v>
      </c>
      <c r="O873" s="13">
        <v>56679.679999999993</v>
      </c>
      <c r="P873" s="13">
        <v>537808.7200000002</v>
      </c>
      <c r="Q873" s="13">
        <v>-207676.78999999998</v>
      </c>
      <c r="R873" s="13">
        <v>330131.93000000023</v>
      </c>
      <c r="S873" s="13">
        <v>950183.91999999993</v>
      </c>
      <c r="T873" s="13">
        <v>22832.78</v>
      </c>
      <c r="U873" s="13">
        <v>0</v>
      </c>
      <c r="V873" s="13">
        <v>0</v>
      </c>
      <c r="W873" s="13">
        <v>0</v>
      </c>
      <c r="X873" s="13">
        <v>1040934.9</v>
      </c>
      <c r="Y873" s="13">
        <v>14982.61</v>
      </c>
      <c r="Z873" s="13">
        <v>16699.2</v>
      </c>
      <c r="AA873" s="13">
        <v>1324.74</v>
      </c>
      <c r="AB873" s="13">
        <v>3530.47</v>
      </c>
      <c r="AC873" s="13">
        <v>0</v>
      </c>
      <c r="AD873" s="13">
        <v>0</v>
      </c>
      <c r="AE873" s="13">
        <v>0</v>
      </c>
      <c r="AF873" s="13">
        <v>77046.740000000005</v>
      </c>
      <c r="AG873" s="13">
        <v>448223.74</v>
      </c>
      <c r="AH873" s="13">
        <v>3012.4300000000003</v>
      </c>
      <c r="AI873" s="13">
        <v>447070.93</v>
      </c>
      <c r="AJ873" s="13">
        <v>390391.25</v>
      </c>
      <c r="AK873" s="13">
        <v>0</v>
      </c>
      <c r="AL873" s="13">
        <v>28625472.75</v>
      </c>
      <c r="AM873" s="13">
        <v>69.682329378216238</v>
      </c>
      <c r="AN873" s="13">
        <v>71296.47</v>
      </c>
      <c r="AO873" s="13">
        <v>54443.5</v>
      </c>
      <c r="AP873" s="13">
        <v>1478527.9500000002</v>
      </c>
      <c r="AQ873" s="13">
        <v>73430.469999999987</v>
      </c>
      <c r="AR873" s="367"/>
      <c r="AS873" s="19">
        <v>44773</v>
      </c>
      <c r="AT873" s="20" t="s">
        <v>6</v>
      </c>
      <c r="AU873" s="40" t="s">
        <v>292</v>
      </c>
      <c r="AV873" s="41">
        <v>2022</v>
      </c>
      <c r="AW873" s="266" t="s">
        <v>171</v>
      </c>
      <c r="AX873" s="380">
        <v>5.67</v>
      </c>
      <c r="AY873" s="380">
        <v>5.78</v>
      </c>
    </row>
    <row r="874" spans="1:51" x14ac:dyDescent="0.25">
      <c r="A874" s="64">
        <v>98</v>
      </c>
      <c r="B874" s="65" t="s">
        <v>64</v>
      </c>
      <c r="C874" s="13">
        <v>27396900.860000003</v>
      </c>
      <c r="D874" s="13">
        <v>11922907.25</v>
      </c>
      <c r="E874" s="13">
        <v>3052263.17</v>
      </c>
      <c r="F874" s="13">
        <v>5150787.16</v>
      </c>
      <c r="G874" s="13">
        <v>8774207.7199999988</v>
      </c>
      <c r="H874" s="13">
        <v>70528.87</v>
      </c>
      <c r="I874" s="13">
        <v>13383284.050000001</v>
      </c>
      <c r="J874" s="13">
        <v>2172565.52</v>
      </c>
      <c r="K874" s="13">
        <v>8888528.0099999998</v>
      </c>
      <c r="L874" s="13">
        <v>5836264.8399999999</v>
      </c>
      <c r="M874" s="13">
        <v>9511438.7699999996</v>
      </c>
      <c r="N874" s="13">
        <v>19557842.580000002</v>
      </c>
      <c r="O874" s="13">
        <v>9076047.3699999955</v>
      </c>
      <c r="P874" s="13">
        <v>-7527048.6399999959</v>
      </c>
      <c r="Q874" s="13">
        <v>7388239.0799999982</v>
      </c>
      <c r="R874" s="13">
        <v>-138809.55999999773</v>
      </c>
      <c r="S874" s="13">
        <v>209338.43000000017</v>
      </c>
      <c r="T874" s="13">
        <v>16112.01</v>
      </c>
      <c r="U874" s="13">
        <v>5441.79</v>
      </c>
      <c r="V874" s="13">
        <v>0</v>
      </c>
      <c r="W874" s="13">
        <v>0</v>
      </c>
      <c r="X874" s="13">
        <v>2219246.63</v>
      </c>
      <c r="Y874" s="13">
        <v>162975.09</v>
      </c>
      <c r="Z874" s="13">
        <v>413787.69</v>
      </c>
      <c r="AA874" s="13">
        <v>270143.03000000003</v>
      </c>
      <c r="AB874" s="13">
        <v>41942.559999999998</v>
      </c>
      <c r="AC874" s="13">
        <v>0</v>
      </c>
      <c r="AD874" s="13">
        <v>0</v>
      </c>
      <c r="AE874" s="13">
        <v>0</v>
      </c>
      <c r="AF874" s="13">
        <v>1142613.6299999999</v>
      </c>
      <c r="AG874" s="13">
        <v>15347703.610000001</v>
      </c>
      <c r="AH874" s="13">
        <v>22610105.75</v>
      </c>
      <c r="AI874" s="13">
        <v>37950954.119999997</v>
      </c>
      <c r="AJ874" s="13">
        <v>28874906.75</v>
      </c>
      <c r="AK874" s="13">
        <v>0</v>
      </c>
      <c r="AL874" s="13">
        <v>4494756.040000001</v>
      </c>
      <c r="AM874" s="13">
        <v>1.5056805845628427</v>
      </c>
      <c r="AN874" s="13">
        <v>2957496.47</v>
      </c>
      <c r="AO874" s="13">
        <v>2193290.69</v>
      </c>
      <c r="AP874" s="13">
        <v>24643740.609999999</v>
      </c>
      <c r="AQ874" s="13">
        <v>18245794.369999997</v>
      </c>
      <c r="AR874" s="367"/>
      <c r="AS874" s="19">
        <v>44773</v>
      </c>
      <c r="AT874" s="20" t="s">
        <v>6</v>
      </c>
      <c r="AU874" s="40" t="s">
        <v>292</v>
      </c>
      <c r="AV874" s="41">
        <v>2022</v>
      </c>
      <c r="AW874" s="266" t="s">
        <v>165</v>
      </c>
      <c r="AX874" s="380">
        <v>5.67</v>
      </c>
      <c r="AY874" s="380">
        <v>5.78</v>
      </c>
    </row>
    <row r="875" spans="1:51" x14ac:dyDescent="0.25">
      <c r="A875" s="64">
        <v>1</v>
      </c>
      <c r="B875" s="65" t="s">
        <v>65</v>
      </c>
      <c r="C875" s="13">
        <v>3203058.76</v>
      </c>
      <c r="D875" s="13">
        <v>259007.38999999998</v>
      </c>
      <c r="E875" s="13">
        <v>19190.47</v>
      </c>
      <c r="F875" s="13">
        <v>467532.29</v>
      </c>
      <c r="G875" s="13">
        <v>710857.59</v>
      </c>
      <c r="H875" s="13">
        <v>19466.97</v>
      </c>
      <c r="I875" s="13">
        <v>8056242.5</v>
      </c>
      <c r="J875" s="13">
        <v>194252.13</v>
      </c>
      <c r="K875" s="13">
        <v>305208.05</v>
      </c>
      <c r="L875" s="13">
        <v>286017.57999999996</v>
      </c>
      <c r="M875" s="13">
        <v>1658810.56</v>
      </c>
      <c r="N875" s="13">
        <v>71.28</v>
      </c>
      <c r="O875" s="13">
        <v>464866.57000000007</v>
      </c>
      <c r="P875" s="13">
        <v>1300794.9199999997</v>
      </c>
      <c r="Q875" s="13">
        <v>-1330283.24</v>
      </c>
      <c r="R875" s="13">
        <v>-29488.320000000298</v>
      </c>
      <c r="S875" s="13">
        <v>48955.11</v>
      </c>
      <c r="T875" s="13">
        <v>19553.43</v>
      </c>
      <c r="U875" s="13">
        <v>0</v>
      </c>
      <c r="V875" s="13">
        <v>0</v>
      </c>
      <c r="W875" s="13">
        <v>0</v>
      </c>
      <c r="X875" s="13">
        <v>100000.49</v>
      </c>
      <c r="Y875" s="13">
        <v>14217.67</v>
      </c>
      <c r="Z875" s="13">
        <v>37028.18</v>
      </c>
      <c r="AA875" s="13">
        <v>17465.07</v>
      </c>
      <c r="AB875" s="13">
        <v>1714.8</v>
      </c>
      <c r="AC875" s="13">
        <v>0</v>
      </c>
      <c r="AD875" s="13">
        <v>0</v>
      </c>
      <c r="AE875" s="13">
        <v>0</v>
      </c>
      <c r="AF875" s="13">
        <v>173.09</v>
      </c>
      <c r="AG875" s="13">
        <v>1944828.1400000001</v>
      </c>
      <c r="AH875" s="13">
        <v>19261.75</v>
      </c>
      <c r="AI875" s="13">
        <v>1959563.72</v>
      </c>
      <c r="AJ875" s="13">
        <v>1494697.15</v>
      </c>
      <c r="AK875" s="13">
        <v>0</v>
      </c>
      <c r="AL875" s="13">
        <v>7751034.4500000002</v>
      </c>
      <c r="AM875" s="13">
        <v>26.395904367528971</v>
      </c>
      <c r="AN875" s="13">
        <v>227176.78000000003</v>
      </c>
      <c r="AO875" s="13">
        <v>240355.51</v>
      </c>
      <c r="AP875" s="13">
        <v>2757453.6</v>
      </c>
      <c r="AQ875" s="13">
        <v>278268.80000000005</v>
      </c>
      <c r="AR875" s="367"/>
      <c r="AS875" s="19">
        <v>44773</v>
      </c>
      <c r="AT875" s="20" t="s">
        <v>6</v>
      </c>
      <c r="AU875" s="40" t="s">
        <v>292</v>
      </c>
      <c r="AV875" s="41">
        <v>2022</v>
      </c>
      <c r="AW875" s="266" t="s">
        <v>177</v>
      </c>
      <c r="AX875" s="380">
        <v>5.67</v>
      </c>
      <c r="AY875" s="380">
        <v>5.78</v>
      </c>
    </row>
    <row r="876" spans="1:51" x14ac:dyDescent="0.25">
      <c r="A876" s="64">
        <v>109</v>
      </c>
      <c r="B876" s="65" t="s">
        <v>66</v>
      </c>
      <c r="C876" s="13">
        <v>41510360.619999997</v>
      </c>
      <c r="D876" s="13">
        <v>22031831.380000003</v>
      </c>
      <c r="E876" s="13">
        <v>4794355.7300000004</v>
      </c>
      <c r="F876" s="13">
        <v>3954041.7</v>
      </c>
      <c r="G876" s="13">
        <v>9189064.25</v>
      </c>
      <c r="H876" s="13">
        <v>1786091.03</v>
      </c>
      <c r="I876" s="13">
        <v>123372676.56999999</v>
      </c>
      <c r="J876" s="13">
        <v>7250704.2800000003</v>
      </c>
      <c r="K876" s="13">
        <v>16550487.57</v>
      </c>
      <c r="L876" s="13">
        <v>9900919.0299999993</v>
      </c>
      <c r="M876" s="13">
        <v>1703401</v>
      </c>
      <c r="N876" s="13">
        <v>3717609</v>
      </c>
      <c r="O876" s="13">
        <v>928616.15000000224</v>
      </c>
      <c r="P876" s="13">
        <v>5406807.1400000043</v>
      </c>
      <c r="Q876" s="13">
        <v>-2776508.5500000007</v>
      </c>
      <c r="R876" s="13">
        <v>2630298.5900000036</v>
      </c>
      <c r="S876" s="13">
        <v>-844207.56</v>
      </c>
      <c r="T876" s="13">
        <v>234899.56</v>
      </c>
      <c r="U876" s="13">
        <v>0</v>
      </c>
      <c r="V876" s="13">
        <v>0</v>
      </c>
      <c r="W876" s="13">
        <v>116589.59</v>
      </c>
      <c r="X876" s="13">
        <v>2368471.42</v>
      </c>
      <c r="Y876" s="13">
        <v>173936.94</v>
      </c>
      <c r="Z876" s="13">
        <v>131222.22</v>
      </c>
      <c r="AA876" s="13">
        <v>1840418.77</v>
      </c>
      <c r="AB876" s="13">
        <v>12367.49</v>
      </c>
      <c r="AC876" s="13">
        <v>0</v>
      </c>
      <c r="AD876" s="13">
        <v>0</v>
      </c>
      <c r="AE876" s="13">
        <v>0</v>
      </c>
      <c r="AF876" s="13">
        <v>1406222.71</v>
      </c>
      <c r="AG876" s="13">
        <v>11604320.029999999</v>
      </c>
      <c r="AH876" s="13">
        <v>8511964.7300000004</v>
      </c>
      <c r="AI876" s="13">
        <v>20030110.280000001</v>
      </c>
      <c r="AJ876" s="13">
        <v>19101494.129999999</v>
      </c>
      <c r="AK876" s="13">
        <v>0</v>
      </c>
      <c r="AL876" s="13">
        <v>106822189</v>
      </c>
      <c r="AM876" s="13">
        <v>7.4543227834344696</v>
      </c>
      <c r="AN876" s="13">
        <v>2234159.2800000003</v>
      </c>
      <c r="AO876" s="13">
        <v>1719882.42</v>
      </c>
      <c r="AP876" s="13">
        <v>42359312.879999995</v>
      </c>
      <c r="AQ876" s="13">
        <v>23809399.789999999</v>
      </c>
      <c r="AR876" s="367"/>
      <c r="AS876" s="19">
        <v>44773</v>
      </c>
      <c r="AT876" s="20" t="s">
        <v>6</v>
      </c>
      <c r="AU876" s="40" t="s">
        <v>292</v>
      </c>
      <c r="AV876" s="41">
        <v>2022</v>
      </c>
      <c r="AW876" s="266" t="s">
        <v>157</v>
      </c>
      <c r="AX876" s="380">
        <v>5.67</v>
      </c>
      <c r="AY876" s="380">
        <v>5.78</v>
      </c>
    </row>
    <row r="877" spans="1:51" x14ac:dyDescent="0.25">
      <c r="A877" s="64">
        <v>25</v>
      </c>
      <c r="B877" s="65" t="s">
        <v>67</v>
      </c>
      <c r="C877" s="13">
        <v>5544276.9199999999</v>
      </c>
      <c r="D877" s="13">
        <v>1447295</v>
      </c>
      <c r="E877" s="13">
        <v>950659</v>
      </c>
      <c r="F877" s="13">
        <v>0</v>
      </c>
      <c r="G877" s="13">
        <v>2575832.3199999998</v>
      </c>
      <c r="H877" s="13">
        <v>1593565.77</v>
      </c>
      <c r="I877" s="13">
        <v>2826971.79</v>
      </c>
      <c r="J877" s="13">
        <v>68791833.980000004</v>
      </c>
      <c r="K877" s="13">
        <v>2290595.4700000002</v>
      </c>
      <c r="L877" s="13">
        <v>1339936.47</v>
      </c>
      <c r="M877" s="13">
        <v>0</v>
      </c>
      <c r="N877" s="13">
        <v>0</v>
      </c>
      <c r="O877" s="13">
        <v>848254.7</v>
      </c>
      <c r="P877" s="13">
        <v>672894.89999999979</v>
      </c>
      <c r="Q877" s="13">
        <v>-5462.9400000000005</v>
      </c>
      <c r="R877" s="13">
        <v>667431.95999999985</v>
      </c>
      <c r="S877" s="13">
        <v>926133.81</v>
      </c>
      <c r="T877" s="13">
        <v>1965341.93</v>
      </c>
      <c r="U877" s="13">
        <v>38543.949999999997</v>
      </c>
      <c r="V877" s="13">
        <v>0</v>
      </c>
      <c r="W877" s="13">
        <v>0</v>
      </c>
      <c r="X877" s="13">
        <v>412486.45</v>
      </c>
      <c r="Y877" s="13">
        <v>52568.01</v>
      </c>
      <c r="Z877" s="13">
        <v>138136.79</v>
      </c>
      <c r="AA877" s="13">
        <v>0</v>
      </c>
      <c r="AB877" s="13">
        <v>606.97</v>
      </c>
      <c r="AC877" s="13">
        <v>0</v>
      </c>
      <c r="AD877" s="13">
        <v>0</v>
      </c>
      <c r="AE877" s="13">
        <v>9730.39</v>
      </c>
      <c r="AF877" s="13">
        <v>1289196.3600000001</v>
      </c>
      <c r="AG877" s="13">
        <v>1339936.47</v>
      </c>
      <c r="AH877" s="13">
        <v>950659</v>
      </c>
      <c r="AI877" s="13">
        <v>2245394.17</v>
      </c>
      <c r="AJ877" s="13">
        <v>1397139.47</v>
      </c>
      <c r="AK877" s="13">
        <v>0</v>
      </c>
      <c r="AL877" s="13">
        <v>536376.31999999983</v>
      </c>
      <c r="AM877" s="13">
        <v>1.2341645773009409</v>
      </c>
      <c r="AN877" s="13">
        <v>0</v>
      </c>
      <c r="AO877" s="13">
        <v>0</v>
      </c>
      <c r="AP877" s="13">
        <v>5102915.22</v>
      </c>
      <c r="AQ877" s="13">
        <v>1854188</v>
      </c>
      <c r="AR877" s="367"/>
      <c r="AS877" s="19">
        <v>44773</v>
      </c>
      <c r="AT877" s="20" t="s">
        <v>6</v>
      </c>
      <c r="AU877" s="40" t="s">
        <v>292</v>
      </c>
      <c r="AV877" s="41">
        <v>2022</v>
      </c>
      <c r="AW877" s="266" t="s">
        <v>174</v>
      </c>
      <c r="AX877" s="380">
        <v>5.67</v>
      </c>
      <c r="AY877" s="380">
        <v>5.78</v>
      </c>
    </row>
    <row r="878" spans="1:51" x14ac:dyDescent="0.25">
      <c r="A878" s="64">
        <v>121</v>
      </c>
      <c r="B878" s="65" t="s">
        <v>68</v>
      </c>
      <c r="C878" s="13">
        <v>298391.95</v>
      </c>
      <c r="D878" s="13">
        <v>13.69</v>
      </c>
      <c r="E878" s="13">
        <v>69.61</v>
      </c>
      <c r="F878" s="13">
        <v>0</v>
      </c>
      <c r="G878" s="13">
        <v>199749.01</v>
      </c>
      <c r="H878" s="13">
        <v>69359.710000000006</v>
      </c>
      <c r="I878" s="13">
        <v>1537871.96</v>
      </c>
      <c r="J878" s="13">
        <v>3981332.33</v>
      </c>
      <c r="K878" s="13">
        <v>37985.46</v>
      </c>
      <c r="L878" s="13">
        <v>37915.85</v>
      </c>
      <c r="M878" s="13">
        <v>86241.26</v>
      </c>
      <c r="N878" s="13">
        <v>0</v>
      </c>
      <c r="O878" s="13">
        <v>120627.95999999999</v>
      </c>
      <c r="P878" s="13">
        <v>-21998.710000000021</v>
      </c>
      <c r="Q878" s="13">
        <v>-68516.85000000002</v>
      </c>
      <c r="R878" s="13">
        <v>-90515.560000000041</v>
      </c>
      <c r="S878" s="13">
        <v>159875.26999999999</v>
      </c>
      <c r="T878" s="13">
        <v>0</v>
      </c>
      <c r="U878" s="13">
        <v>0</v>
      </c>
      <c r="V878" s="13">
        <v>0</v>
      </c>
      <c r="W878" s="13">
        <v>86199.34</v>
      </c>
      <c r="X878" s="13">
        <v>216210.65</v>
      </c>
      <c r="Y878" s="13">
        <v>3212.27</v>
      </c>
      <c r="Z878" s="13">
        <v>11536.41</v>
      </c>
      <c r="AA878" s="13">
        <v>113953.32</v>
      </c>
      <c r="AB878" s="13">
        <v>329.63</v>
      </c>
      <c r="AC878" s="13">
        <v>0</v>
      </c>
      <c r="AD878" s="13">
        <v>0</v>
      </c>
      <c r="AE878" s="13">
        <v>0</v>
      </c>
      <c r="AF878" s="13">
        <v>13503.09</v>
      </c>
      <c r="AG878" s="13">
        <v>124157.11</v>
      </c>
      <c r="AH878" s="13">
        <v>69.61</v>
      </c>
      <c r="AI878" s="13">
        <v>124016.87</v>
      </c>
      <c r="AJ878" s="13">
        <v>3388.91</v>
      </c>
      <c r="AK878" s="13">
        <v>0</v>
      </c>
      <c r="AL878" s="13">
        <v>1499886.5</v>
      </c>
      <c r="AM878" s="13">
        <v>40.485805884672715</v>
      </c>
      <c r="AN878" s="13">
        <v>0</v>
      </c>
      <c r="AO878" s="13">
        <v>0</v>
      </c>
      <c r="AP878" s="13">
        <v>176302.45</v>
      </c>
      <c r="AQ878" s="13">
        <v>-1447.85</v>
      </c>
      <c r="AR878" s="367"/>
      <c r="AS878" s="19">
        <v>44773</v>
      </c>
      <c r="AT878" s="20" t="s">
        <v>6</v>
      </c>
      <c r="AU878" s="40" t="s">
        <v>292</v>
      </c>
      <c r="AV878" s="41">
        <v>2022</v>
      </c>
      <c r="AW878" s="266" t="s">
        <v>188</v>
      </c>
      <c r="AX878" s="380">
        <v>5.67</v>
      </c>
      <c r="AY878" s="380">
        <v>5.78</v>
      </c>
    </row>
    <row r="879" spans="1:51" x14ac:dyDescent="0.25">
      <c r="A879" s="64">
        <v>13</v>
      </c>
      <c r="B879" s="65" t="s">
        <v>70</v>
      </c>
      <c r="C879" s="13">
        <v>392804689.11999995</v>
      </c>
      <c r="D879" s="13">
        <v>255236496.51000002</v>
      </c>
      <c r="E879" s="13">
        <v>43133963.960000001</v>
      </c>
      <c r="F879" s="13">
        <v>60821891.799999997</v>
      </c>
      <c r="G879" s="13">
        <v>54917461.110000007</v>
      </c>
      <c r="H879" s="13">
        <v>-7284119.9500000002</v>
      </c>
      <c r="I879" s="13">
        <v>181436122.22999999</v>
      </c>
      <c r="J879" s="13">
        <v>73983221.540000007</v>
      </c>
      <c r="K879" s="13">
        <v>124234296.43000001</v>
      </c>
      <c r="L879" s="13">
        <v>81100291.359999985</v>
      </c>
      <c r="M879" s="13">
        <v>63522617.969999999</v>
      </c>
      <c r="N879" s="13">
        <v>51737410.719999999</v>
      </c>
      <c r="O879" s="13">
        <v>58885025.390000008</v>
      </c>
      <c r="P879" s="13">
        <v>-37056185.690000005</v>
      </c>
      <c r="Q879" s="13">
        <v>27656575.640000015</v>
      </c>
      <c r="R879" s="13">
        <v>-9399610.0499999896</v>
      </c>
      <c r="S879" s="13">
        <v>2115490.1100000031</v>
      </c>
      <c r="T879" s="13">
        <v>542501.52</v>
      </c>
      <c r="U879" s="13">
        <v>4654488.87</v>
      </c>
      <c r="V879" s="13">
        <v>0</v>
      </c>
      <c r="W879" s="13">
        <v>14713.68</v>
      </c>
      <c r="X879" s="13">
        <v>19492450.370000001</v>
      </c>
      <c r="Y879" s="13">
        <v>1120764.51</v>
      </c>
      <c r="Z879" s="13">
        <v>6492703.3499999996</v>
      </c>
      <c r="AA879" s="13">
        <v>8646243.3499999996</v>
      </c>
      <c r="AB879" s="13">
        <v>1894268.47</v>
      </c>
      <c r="AC879" s="13">
        <v>0</v>
      </c>
      <c r="AD879" s="13">
        <v>0</v>
      </c>
      <c r="AE879" s="13">
        <v>33259.440000000002</v>
      </c>
      <c r="AF879" s="13">
        <v>4401425.21</v>
      </c>
      <c r="AG879" s="13">
        <v>144622909.32999998</v>
      </c>
      <c r="AH879" s="13">
        <v>94871374.679999992</v>
      </c>
      <c r="AI879" s="13">
        <v>238829631.56999999</v>
      </c>
      <c r="AJ879" s="13">
        <v>179944647.28999999</v>
      </c>
      <c r="AK879" s="13">
        <v>41.11</v>
      </c>
      <c r="AL879" s="13">
        <v>57201825.799999982</v>
      </c>
      <c r="AM879" s="13">
        <v>1.4604350605569729</v>
      </c>
      <c r="AN879" s="13">
        <v>48081595.039999999</v>
      </c>
      <c r="AO879" s="13">
        <v>12740296.760000002</v>
      </c>
      <c r="AP879" s="13">
        <v>356000080.21000004</v>
      </c>
      <c r="AQ879" s="13">
        <v>277316912.99000007</v>
      </c>
      <c r="AR879" s="367"/>
      <c r="AS879" s="19">
        <v>44773</v>
      </c>
      <c r="AT879" s="20" t="s">
        <v>6</v>
      </c>
      <c r="AU879" s="40" t="s">
        <v>293</v>
      </c>
      <c r="AV879" s="41">
        <v>2022</v>
      </c>
      <c r="AW879" s="266" t="s">
        <v>149</v>
      </c>
      <c r="AX879" s="380">
        <v>5.67</v>
      </c>
      <c r="AY879" s="380">
        <v>5.78</v>
      </c>
    </row>
    <row r="880" spans="1:51" x14ac:dyDescent="0.25">
      <c r="A880" s="64">
        <v>110</v>
      </c>
      <c r="B880" s="65" t="s">
        <v>71</v>
      </c>
      <c r="C880" s="13">
        <v>3270340.59</v>
      </c>
      <c r="D880" s="13">
        <v>218564.76</v>
      </c>
      <c r="E880" s="13">
        <v>6258.68</v>
      </c>
      <c r="F880" s="13">
        <v>949883.57000000007</v>
      </c>
      <c r="G880" s="13">
        <v>1471600.91</v>
      </c>
      <c r="H880" s="13">
        <v>18722795.829999998</v>
      </c>
      <c r="I880" s="13">
        <v>13032686.560000001</v>
      </c>
      <c r="J880" s="13">
        <v>39449893.869999997</v>
      </c>
      <c r="K880" s="13">
        <v>285152.92</v>
      </c>
      <c r="L880" s="13">
        <v>278894.24</v>
      </c>
      <c r="M880" s="13">
        <v>1232792.78</v>
      </c>
      <c r="N880" s="13">
        <v>60426.86</v>
      </c>
      <c r="O880" s="13">
        <v>499226.64</v>
      </c>
      <c r="P880" s="13">
        <v>131064.71000000043</v>
      </c>
      <c r="Q880" s="13">
        <v>-799457.99000000022</v>
      </c>
      <c r="R880" s="13">
        <v>-668393.2799999998</v>
      </c>
      <c r="S880" s="13">
        <v>19391189.09</v>
      </c>
      <c r="T880" s="13">
        <v>231993.85</v>
      </c>
      <c r="U880" s="13">
        <v>0</v>
      </c>
      <c r="V880" s="13">
        <v>0</v>
      </c>
      <c r="W880" s="13">
        <v>0</v>
      </c>
      <c r="X880" s="13">
        <v>19419509.850000001</v>
      </c>
      <c r="Y880" s="13">
        <v>30032.67</v>
      </c>
      <c r="Z880" s="13">
        <v>113145.18</v>
      </c>
      <c r="AA880" s="13">
        <v>92059.22</v>
      </c>
      <c r="AB880" s="13">
        <v>6240.3</v>
      </c>
      <c r="AC880" s="13">
        <v>0</v>
      </c>
      <c r="AD880" s="13">
        <v>0</v>
      </c>
      <c r="AE880" s="13">
        <v>0</v>
      </c>
      <c r="AF880" s="13">
        <v>18837.240000000002</v>
      </c>
      <c r="AG880" s="13">
        <v>1511687.02</v>
      </c>
      <c r="AH880" s="13">
        <v>66685.539999999994</v>
      </c>
      <c r="AI880" s="13">
        <v>1578358.56</v>
      </c>
      <c r="AJ880" s="13">
        <v>1079131.92</v>
      </c>
      <c r="AK880" s="13">
        <v>0</v>
      </c>
      <c r="AL880" s="13">
        <v>12747533.640000001</v>
      </c>
      <c r="AM880" s="13">
        <v>45.704201661340171</v>
      </c>
      <c r="AN880" s="13">
        <v>434000.54</v>
      </c>
      <c r="AO880" s="13">
        <v>515883.02999999997</v>
      </c>
      <c r="AP880" s="13">
        <v>2779825.5999999996</v>
      </c>
      <c r="AQ880" s="13">
        <v>227276.40999999997</v>
      </c>
      <c r="AR880" s="367"/>
      <c r="AS880" s="19">
        <v>44773</v>
      </c>
      <c r="AT880" s="20" t="s">
        <v>6</v>
      </c>
      <c r="AU880" s="40" t="s">
        <v>292</v>
      </c>
      <c r="AV880" s="41">
        <v>2022</v>
      </c>
      <c r="AW880" s="266" t="s">
        <v>173</v>
      </c>
      <c r="AX880" s="380">
        <v>5.67</v>
      </c>
      <c r="AY880" s="380">
        <v>5.78</v>
      </c>
    </row>
    <row r="881" spans="1:51" x14ac:dyDescent="0.25">
      <c r="A881" s="64">
        <v>52</v>
      </c>
      <c r="B881" s="65" t="s">
        <v>72</v>
      </c>
      <c r="C881" s="13">
        <v>5339898.8099999996</v>
      </c>
      <c r="D881" s="13">
        <v>582118.69999999995</v>
      </c>
      <c r="E881" s="13">
        <v>2384313.59</v>
      </c>
      <c r="F881" s="13">
        <v>717411.37</v>
      </c>
      <c r="G881" s="13">
        <v>2881267.68</v>
      </c>
      <c r="H881" s="13">
        <v>216915.43</v>
      </c>
      <c r="I881" s="13">
        <v>406197410.20999998</v>
      </c>
      <c r="J881" s="13">
        <v>117388640.09</v>
      </c>
      <c r="K881" s="13">
        <v>4336762.75</v>
      </c>
      <c r="L881" s="13">
        <v>1952449.16</v>
      </c>
      <c r="M881" s="13">
        <v>1096727.93</v>
      </c>
      <c r="N881" s="13">
        <v>173050.56999999998</v>
      </c>
      <c r="O881" s="13">
        <v>1334612.1300000001</v>
      </c>
      <c r="P881" s="13">
        <v>-175511.06999999908</v>
      </c>
      <c r="Q881" s="13">
        <v>-148276.58999999991</v>
      </c>
      <c r="R881" s="13">
        <v>-323787.65999999898</v>
      </c>
      <c r="S881" s="13">
        <v>540703.77000000048</v>
      </c>
      <c r="T881" s="13">
        <v>533978.09</v>
      </c>
      <c r="U881" s="13">
        <v>0</v>
      </c>
      <c r="V881" s="13">
        <v>0</v>
      </c>
      <c r="W881" s="13">
        <v>700</v>
      </c>
      <c r="X881" s="13">
        <v>5483568.2000000002</v>
      </c>
      <c r="Y881" s="13">
        <v>58801.38</v>
      </c>
      <c r="Z881" s="13">
        <v>67833.850000000006</v>
      </c>
      <c r="AA881" s="13">
        <v>242770.8</v>
      </c>
      <c r="AB881" s="13">
        <v>342.56</v>
      </c>
      <c r="AC881" s="13">
        <v>0</v>
      </c>
      <c r="AD881" s="13">
        <v>0</v>
      </c>
      <c r="AE881" s="13">
        <v>0</v>
      </c>
      <c r="AF881" s="13">
        <v>5107793.93</v>
      </c>
      <c r="AG881" s="13">
        <v>3049177.09</v>
      </c>
      <c r="AH881" s="13">
        <v>2557364.16</v>
      </c>
      <c r="AI881" s="13">
        <v>5326541.25</v>
      </c>
      <c r="AJ881" s="13">
        <v>3991929.1199999996</v>
      </c>
      <c r="AK881" s="13">
        <v>0</v>
      </c>
      <c r="AL881" s="13">
        <v>401860647.45999998</v>
      </c>
      <c r="AM881" s="13">
        <v>93.663738052075814</v>
      </c>
      <c r="AN881" s="13">
        <v>507676.98000000004</v>
      </c>
      <c r="AO881" s="13">
        <v>209734.38999999998</v>
      </c>
      <c r="AP881" s="13">
        <v>4399415.1300000008</v>
      </c>
      <c r="AQ881" s="13">
        <v>976247.14999999991</v>
      </c>
      <c r="AR881" s="367"/>
      <c r="AS881" s="19">
        <v>44773</v>
      </c>
      <c r="AT881" s="20" t="s">
        <v>6</v>
      </c>
      <c r="AU881" s="40" t="s">
        <v>292</v>
      </c>
      <c r="AV881" s="41">
        <v>2022</v>
      </c>
      <c r="AW881" s="266" t="s">
        <v>170</v>
      </c>
      <c r="AX881" s="380">
        <v>5.67</v>
      </c>
      <c r="AY881" s="380">
        <v>5.78</v>
      </c>
    </row>
    <row r="882" spans="1:51" x14ac:dyDescent="0.25">
      <c r="A882" s="64">
        <v>96</v>
      </c>
      <c r="B882" s="65" t="s">
        <v>73</v>
      </c>
      <c r="C882" s="13">
        <v>82523833.719999999</v>
      </c>
      <c r="D882" s="13">
        <v>22604697.080000002</v>
      </c>
      <c r="E882" s="13">
        <v>39723310.659999996</v>
      </c>
      <c r="F882" s="13">
        <v>8222257.7800000003</v>
      </c>
      <c r="G882" s="13">
        <v>19419324.41</v>
      </c>
      <c r="H882" s="13">
        <v>3630704.7</v>
      </c>
      <c r="I882" s="13">
        <v>154641516.18000001</v>
      </c>
      <c r="J882" s="13">
        <v>7805567.7699999996</v>
      </c>
      <c r="K882" s="13">
        <v>80546415.129999995</v>
      </c>
      <c r="L882" s="13">
        <v>40823104.470000006</v>
      </c>
      <c r="M882" s="13">
        <v>0</v>
      </c>
      <c r="N882" s="13">
        <v>0</v>
      </c>
      <c r="O882" s="13">
        <v>46819264.219999999</v>
      </c>
      <c r="P882" s="13">
        <v>-14541709.76999999</v>
      </c>
      <c r="Q882" s="13">
        <v>-13290470.190000001</v>
      </c>
      <c r="R882" s="13">
        <v>-27832179.959999993</v>
      </c>
      <c r="S882" s="13">
        <v>31462884.670000002</v>
      </c>
      <c r="T882" s="13">
        <v>34662613.340000004</v>
      </c>
      <c r="U882" s="13">
        <v>0</v>
      </c>
      <c r="V882" s="13">
        <v>0</v>
      </c>
      <c r="W882" s="13">
        <v>30600</v>
      </c>
      <c r="X882" s="13">
        <v>6472001.7000000002</v>
      </c>
      <c r="Y882" s="13">
        <v>310935.75</v>
      </c>
      <c r="Z882" s="13">
        <v>2642278.14</v>
      </c>
      <c r="AA882" s="13">
        <v>1553210.04</v>
      </c>
      <c r="AB882" s="13">
        <v>530555.19999999995</v>
      </c>
      <c r="AC882" s="13">
        <v>0</v>
      </c>
      <c r="AD882" s="13">
        <v>0</v>
      </c>
      <c r="AE882" s="13">
        <v>0</v>
      </c>
      <c r="AF882" s="13">
        <v>4665351.24</v>
      </c>
      <c r="AG882" s="13">
        <v>40823104.470000006</v>
      </c>
      <c r="AH882" s="13">
        <v>39723310.659999996</v>
      </c>
      <c r="AI882" s="13">
        <v>80458666.890000001</v>
      </c>
      <c r="AJ882" s="13">
        <v>33639402.670000002</v>
      </c>
      <c r="AK882" s="13">
        <v>0</v>
      </c>
      <c r="AL882" s="13">
        <v>74095101.050000012</v>
      </c>
      <c r="AM882" s="13">
        <v>1.9199056336698819</v>
      </c>
      <c r="AN882" s="13">
        <v>6087678.4399999995</v>
      </c>
      <c r="AO882" s="13">
        <v>2134579.34</v>
      </c>
      <c r="AP882" s="13">
        <v>63839870.440000005</v>
      </c>
      <c r="AQ882" s="13">
        <v>50739998.020000003</v>
      </c>
      <c r="AR882" s="367"/>
      <c r="AS882" s="19">
        <v>44773</v>
      </c>
      <c r="AT882" s="20" t="s">
        <v>6</v>
      </c>
      <c r="AU882" s="40" t="s">
        <v>292</v>
      </c>
      <c r="AV882" s="41">
        <v>2022</v>
      </c>
      <c r="AW882" s="266" t="s">
        <v>153</v>
      </c>
      <c r="AX882" s="380">
        <v>5.67</v>
      </c>
      <c r="AY882" s="380">
        <v>5.78</v>
      </c>
    </row>
    <row r="883" spans="1:51" x14ac:dyDescent="0.25">
      <c r="A883" s="64">
        <v>103</v>
      </c>
      <c r="B883" s="65" t="s">
        <v>74</v>
      </c>
      <c r="C883" s="13">
        <v>185801.41</v>
      </c>
      <c r="D883" s="13">
        <v>0</v>
      </c>
      <c r="E883" s="13">
        <v>1</v>
      </c>
      <c r="F883" s="13">
        <v>11755.11</v>
      </c>
      <c r="G883" s="13">
        <v>595367.34</v>
      </c>
      <c r="H883" s="13">
        <v>1378082.82</v>
      </c>
      <c r="I883" s="13">
        <v>13310456.939999999</v>
      </c>
      <c r="J883" s="13">
        <v>29822152.879999999</v>
      </c>
      <c r="K883" s="13">
        <v>106187.36</v>
      </c>
      <c r="L883" s="13">
        <v>103794.69</v>
      </c>
      <c r="M883" s="13">
        <v>0</v>
      </c>
      <c r="N883" s="13">
        <v>0</v>
      </c>
      <c r="O883" s="13">
        <v>64281.760000000009</v>
      </c>
      <c r="P883" s="13">
        <v>-485602.8</v>
      </c>
      <c r="Q883" s="13">
        <v>-151260.88</v>
      </c>
      <c r="R883" s="13">
        <v>-636863.67999999993</v>
      </c>
      <c r="S883" s="13">
        <v>2014946.5199999996</v>
      </c>
      <c r="T883" s="13">
        <v>29806.29</v>
      </c>
      <c r="U883" s="13">
        <v>0</v>
      </c>
      <c r="V883" s="13">
        <v>0</v>
      </c>
      <c r="W883" s="13">
        <v>0</v>
      </c>
      <c r="X883" s="13">
        <v>5589088.5999999996</v>
      </c>
      <c r="Y883" s="13">
        <v>12144.91</v>
      </c>
      <c r="Z883" s="13">
        <v>0</v>
      </c>
      <c r="AA883" s="13">
        <v>164834.59</v>
      </c>
      <c r="AB883" s="13">
        <v>0</v>
      </c>
      <c r="AC883" s="13">
        <v>0</v>
      </c>
      <c r="AD883" s="13">
        <v>0</v>
      </c>
      <c r="AE883" s="13">
        <v>0</v>
      </c>
      <c r="AF883" s="13">
        <v>3426968.87</v>
      </c>
      <c r="AG883" s="13">
        <v>103794.69</v>
      </c>
      <c r="AH883" s="13">
        <v>1</v>
      </c>
      <c r="AI883" s="13">
        <v>101614.90000000001</v>
      </c>
      <c r="AJ883" s="13">
        <v>37333.14</v>
      </c>
      <c r="AK883" s="13">
        <v>0</v>
      </c>
      <c r="AL883" s="13">
        <v>13204269.58</v>
      </c>
      <c r="AM883" s="13">
        <v>125.34878859404735</v>
      </c>
      <c r="AN883" s="13">
        <v>8629.7099999999991</v>
      </c>
      <c r="AO883" s="13">
        <v>3125.4</v>
      </c>
      <c r="AP883" s="13">
        <v>121519.64999999998</v>
      </c>
      <c r="AQ883" s="13">
        <v>0</v>
      </c>
      <c r="AR883" s="367"/>
      <c r="AS883" s="19">
        <v>44773</v>
      </c>
      <c r="AT883" s="20" t="s">
        <v>6</v>
      </c>
      <c r="AU883" s="40" t="s">
        <v>292</v>
      </c>
      <c r="AV883" s="41">
        <v>2022</v>
      </c>
      <c r="AW883" s="266" t="s">
        <v>184</v>
      </c>
      <c r="AX883" s="380">
        <v>5.67</v>
      </c>
      <c r="AY883" s="380">
        <v>5.78</v>
      </c>
    </row>
    <row r="884" spans="1:51" x14ac:dyDescent="0.25">
      <c r="A884" s="64">
        <v>23</v>
      </c>
      <c r="B884" s="65" t="s">
        <v>75</v>
      </c>
      <c r="C884" s="13">
        <v>33279375.990000002</v>
      </c>
      <c r="D884" s="13">
        <v>15789254.4</v>
      </c>
      <c r="E884" s="13">
        <v>1105793.1499999999</v>
      </c>
      <c r="F884" s="13">
        <v>5752072.7799999993</v>
      </c>
      <c r="G884" s="13">
        <v>9467827.3800000008</v>
      </c>
      <c r="H884" s="13">
        <v>35703.85</v>
      </c>
      <c r="I884" s="13">
        <v>49520895.759999998</v>
      </c>
      <c r="J884" s="13">
        <v>388686.54</v>
      </c>
      <c r="K884" s="13">
        <v>5298430.21</v>
      </c>
      <c r="L884" s="13">
        <v>4192637.06</v>
      </c>
      <c r="M884" s="13">
        <v>5346135.9400000004</v>
      </c>
      <c r="N884" s="13">
        <v>8214537.8400000008</v>
      </c>
      <c r="O884" s="13">
        <v>-7349771.9000000022</v>
      </c>
      <c r="P884" s="13">
        <v>9619993.3299999963</v>
      </c>
      <c r="Q884" s="13">
        <v>-5874769.9100000039</v>
      </c>
      <c r="R884" s="13">
        <v>3745223.4199999925</v>
      </c>
      <c r="S884" s="13">
        <v>-3709519.56</v>
      </c>
      <c r="T884" s="13">
        <v>22798.45</v>
      </c>
      <c r="U884" s="13">
        <v>0</v>
      </c>
      <c r="V884" s="13">
        <v>0</v>
      </c>
      <c r="W884" s="13">
        <v>0</v>
      </c>
      <c r="X884" s="13">
        <v>98792.18</v>
      </c>
      <c r="Y884" s="13">
        <v>147054.60999999999</v>
      </c>
      <c r="Z884" s="13">
        <v>664663.84</v>
      </c>
      <c r="AA884" s="13">
        <v>500099.12</v>
      </c>
      <c r="AB884" s="13">
        <v>101812.79</v>
      </c>
      <c r="AC884" s="13">
        <v>0</v>
      </c>
      <c r="AD884" s="13">
        <v>0</v>
      </c>
      <c r="AE884" s="13">
        <v>0</v>
      </c>
      <c r="AF884" s="13">
        <v>2417479.83</v>
      </c>
      <c r="AG884" s="13">
        <v>9538773</v>
      </c>
      <c r="AH884" s="13">
        <v>9320330.9900000002</v>
      </c>
      <c r="AI884" s="13">
        <v>18048616.109999999</v>
      </c>
      <c r="AJ884" s="13">
        <v>25398388.010000002</v>
      </c>
      <c r="AK884" s="13">
        <v>0</v>
      </c>
      <c r="AL884" s="13">
        <v>44222465.549999997</v>
      </c>
      <c r="AM884" s="13">
        <v>9.3463334982758983</v>
      </c>
      <c r="AN884" s="13">
        <v>4310033.5199999996</v>
      </c>
      <c r="AO884" s="13">
        <v>1442039.26</v>
      </c>
      <c r="AP884" s="13">
        <v>30428054.149999999</v>
      </c>
      <c r="AQ884" s="13">
        <v>5588160.6600000001</v>
      </c>
      <c r="AR884" s="367"/>
      <c r="AS884" s="19">
        <v>44773</v>
      </c>
      <c r="AT884" s="20" t="s">
        <v>6</v>
      </c>
      <c r="AU884" s="40" t="s">
        <v>292</v>
      </c>
      <c r="AV884" s="41">
        <v>2022</v>
      </c>
      <c r="AW884" s="266" t="s">
        <v>159</v>
      </c>
      <c r="AX884" s="380">
        <v>5.67</v>
      </c>
      <c r="AY884" s="380">
        <v>5.78</v>
      </c>
    </row>
    <row r="885" spans="1:51" x14ac:dyDescent="0.25">
      <c r="A885" s="64">
        <v>62</v>
      </c>
      <c r="B885" s="6" t="s">
        <v>203</v>
      </c>
      <c r="C885" s="13">
        <v>5311711.18</v>
      </c>
      <c r="D885" s="13">
        <v>1220516.0599999998</v>
      </c>
      <c r="E885" s="13">
        <v>122753.29</v>
      </c>
      <c r="F885" s="13">
        <v>117698.69</v>
      </c>
      <c r="G885" s="13">
        <v>3234503.51</v>
      </c>
      <c r="H885" s="13">
        <v>219533.34</v>
      </c>
      <c r="I885" s="13">
        <v>9490929.3300000001</v>
      </c>
      <c r="J885" s="13">
        <v>0</v>
      </c>
      <c r="K885" s="13">
        <v>230629.84</v>
      </c>
      <c r="L885" s="13">
        <v>107876.55</v>
      </c>
      <c r="M885" s="13">
        <v>0</v>
      </c>
      <c r="N885" s="13">
        <v>0</v>
      </c>
      <c r="O885" s="13">
        <v>90484.55</v>
      </c>
      <c r="P885" s="13">
        <v>648508.3699999993</v>
      </c>
      <c r="Q885" s="13">
        <v>0</v>
      </c>
      <c r="R885" s="13">
        <v>648508.3699999993</v>
      </c>
      <c r="S885" s="13">
        <v>-428975.02</v>
      </c>
      <c r="T885" s="13">
        <v>53960.75</v>
      </c>
      <c r="U885" s="13">
        <v>0</v>
      </c>
      <c r="V885" s="13">
        <v>0</v>
      </c>
      <c r="W885" s="13">
        <v>0</v>
      </c>
      <c r="X885" s="13">
        <v>274.74</v>
      </c>
      <c r="Y885" s="13">
        <v>62148.97</v>
      </c>
      <c r="Z885" s="13">
        <v>280948.95</v>
      </c>
      <c r="AA885" s="13">
        <v>111031.67</v>
      </c>
      <c r="AB885" s="13">
        <v>28728.75</v>
      </c>
      <c r="AC885" s="13">
        <v>0</v>
      </c>
      <c r="AD885" s="13">
        <v>0</v>
      </c>
      <c r="AE885" s="13">
        <v>0</v>
      </c>
      <c r="AF885" s="13">
        <v>352.17</v>
      </c>
      <c r="AG885" s="13">
        <v>107876.55000000002</v>
      </c>
      <c r="AH885" s="13">
        <v>122753.29</v>
      </c>
      <c r="AI885" s="13">
        <v>230629.84</v>
      </c>
      <c r="AJ885" s="13">
        <v>140145.28999999998</v>
      </c>
      <c r="AK885" s="13">
        <v>0</v>
      </c>
      <c r="AL885" s="13">
        <v>9260299.4900000002</v>
      </c>
      <c r="AM885" s="13">
        <v>41.152217466742378</v>
      </c>
      <c r="AN885" s="13">
        <v>117698.69</v>
      </c>
      <c r="AO885" s="13">
        <v>0</v>
      </c>
      <c r="AP885" s="13">
        <v>5245397.8399999989</v>
      </c>
      <c r="AQ885" s="13">
        <v>1244687.2699999998</v>
      </c>
      <c r="AR885" s="367"/>
      <c r="AS885" s="19">
        <v>44773</v>
      </c>
      <c r="AT885" s="20" t="s">
        <v>6</v>
      </c>
      <c r="AU885" s="40" t="s">
        <v>292</v>
      </c>
      <c r="AV885" s="41">
        <v>2022</v>
      </c>
      <c r="AW885" s="266" t="s">
        <v>169</v>
      </c>
      <c r="AX885" s="380">
        <v>5.67</v>
      </c>
      <c r="AY885" s="380">
        <v>5.78</v>
      </c>
    </row>
    <row r="886" spans="1:51" x14ac:dyDescent="0.25">
      <c r="A886" s="64">
        <v>77</v>
      </c>
      <c r="B886" s="65" t="s">
        <v>195</v>
      </c>
      <c r="C886" s="13">
        <v>7284.49</v>
      </c>
      <c r="D886" s="13">
        <v>0</v>
      </c>
      <c r="E886" s="13">
        <v>11106.65</v>
      </c>
      <c r="F886" s="13">
        <v>666.74</v>
      </c>
      <c r="G886" s="13">
        <v>42356.27</v>
      </c>
      <c r="H886" s="13">
        <v>-43405</v>
      </c>
      <c r="I886" s="13">
        <v>896870.3</v>
      </c>
      <c r="J886" s="13">
        <v>108283.46</v>
      </c>
      <c r="K886" s="13">
        <v>17631.71</v>
      </c>
      <c r="L886" s="13">
        <v>6525.06</v>
      </c>
      <c r="M886" s="13">
        <v>0</v>
      </c>
      <c r="N886" s="13">
        <v>0</v>
      </c>
      <c r="O886" s="13">
        <v>3352.5499999999984</v>
      </c>
      <c r="P886" s="13">
        <v>-39091.07</v>
      </c>
      <c r="Q886" s="13">
        <v>0</v>
      </c>
      <c r="R886" s="13">
        <v>-39091.07</v>
      </c>
      <c r="S886" s="13">
        <v>-4313.93</v>
      </c>
      <c r="T886" s="13">
        <v>0</v>
      </c>
      <c r="U886" s="13">
        <v>0</v>
      </c>
      <c r="V886" s="13">
        <v>0</v>
      </c>
      <c r="W886" s="13">
        <v>0</v>
      </c>
      <c r="X886" s="13">
        <v>194.99</v>
      </c>
      <c r="Y886" s="13">
        <v>864.35</v>
      </c>
      <c r="Z886" s="13">
        <v>841.23</v>
      </c>
      <c r="AA886" s="13">
        <v>2661.2</v>
      </c>
      <c r="AB886" s="13">
        <v>7.0000000000000007E-2</v>
      </c>
      <c r="AC886" s="13">
        <v>0</v>
      </c>
      <c r="AD886" s="13">
        <v>0</v>
      </c>
      <c r="AE886" s="13">
        <v>0</v>
      </c>
      <c r="AF886" s="13">
        <v>142.07</v>
      </c>
      <c r="AG886" s="13">
        <v>6525.06</v>
      </c>
      <c r="AH886" s="13">
        <v>11106.65</v>
      </c>
      <c r="AI886" s="13">
        <v>17631.329999999998</v>
      </c>
      <c r="AJ886" s="13">
        <v>14278.78</v>
      </c>
      <c r="AK886" s="13">
        <v>0</v>
      </c>
      <c r="AL886" s="13">
        <v>879238.59000000008</v>
      </c>
      <c r="AM886" s="13">
        <v>50.866892661006794</v>
      </c>
      <c r="AN886" s="13">
        <v>635.31000000000006</v>
      </c>
      <c r="AO886" s="13">
        <v>31.43</v>
      </c>
      <c r="AP886" s="13">
        <v>3931.9400000000005</v>
      </c>
      <c r="AQ886" s="13">
        <v>0</v>
      </c>
      <c r="AR886" s="367"/>
      <c r="AS886" s="19">
        <v>44773</v>
      </c>
      <c r="AT886" s="20" t="s">
        <v>6</v>
      </c>
      <c r="AU886" s="40" t="s">
        <v>293</v>
      </c>
      <c r="AV886" s="41">
        <v>2022</v>
      </c>
      <c r="AW886" s="266" t="s">
        <v>196</v>
      </c>
      <c r="AX886" s="380">
        <v>5.67</v>
      </c>
      <c r="AY886" s="380">
        <v>5.78</v>
      </c>
    </row>
    <row r="887" spans="1:51" x14ac:dyDescent="0.25">
      <c r="A887" s="64">
        <v>114</v>
      </c>
      <c r="B887" s="65" t="s">
        <v>76</v>
      </c>
      <c r="C887" s="13">
        <v>57311967.75</v>
      </c>
      <c r="D887" s="13">
        <v>36393649.250000007</v>
      </c>
      <c r="E887" s="13">
        <v>2321683.9699999997</v>
      </c>
      <c r="F887" s="13">
        <v>8979063.7100000009</v>
      </c>
      <c r="G887" s="13">
        <v>12879753.060000001</v>
      </c>
      <c r="H887" s="13">
        <v>45727.79</v>
      </c>
      <c r="I887" s="13">
        <v>22994975.899999999</v>
      </c>
      <c r="J887" s="13">
        <v>4209914.08</v>
      </c>
      <c r="K887" s="13">
        <v>7369280.6299999999</v>
      </c>
      <c r="L887" s="13">
        <v>5047596.6600000011</v>
      </c>
      <c r="M887" s="13">
        <v>22016972.09</v>
      </c>
      <c r="N887" s="13">
        <v>6243558.8700000001</v>
      </c>
      <c r="O887" s="13">
        <v>1142414.8900000006</v>
      </c>
      <c r="P887" s="13">
        <v>-2082913.1600000132</v>
      </c>
      <c r="Q887" s="13">
        <v>-1992844.1699999995</v>
      </c>
      <c r="R887" s="13">
        <v>-4075757.3300000126</v>
      </c>
      <c r="S887" s="13">
        <v>4121485.08</v>
      </c>
      <c r="T887" s="13">
        <v>14435.51</v>
      </c>
      <c r="U887" s="13">
        <v>0</v>
      </c>
      <c r="V887" s="13">
        <v>0</v>
      </c>
      <c r="W887" s="13">
        <v>0</v>
      </c>
      <c r="X887" s="13">
        <v>10177383.560000001</v>
      </c>
      <c r="Y887" s="13">
        <v>209966.48</v>
      </c>
      <c r="Z887" s="13">
        <v>578990.74</v>
      </c>
      <c r="AA887" s="13">
        <v>3648470.72</v>
      </c>
      <c r="AB887" s="13">
        <v>37912.99</v>
      </c>
      <c r="AC887" s="13">
        <v>0</v>
      </c>
      <c r="AD887" s="13">
        <v>0</v>
      </c>
      <c r="AE887" s="13">
        <v>0</v>
      </c>
      <c r="AF887" s="13">
        <v>1594993.06</v>
      </c>
      <c r="AG887" s="13">
        <v>27064568.75</v>
      </c>
      <c r="AH887" s="13">
        <v>8565242.8399999999</v>
      </c>
      <c r="AI887" s="13">
        <v>35511602.149999999</v>
      </c>
      <c r="AJ887" s="13">
        <v>34369187.259999998</v>
      </c>
      <c r="AK887" s="13">
        <v>0</v>
      </c>
      <c r="AL887" s="13">
        <v>15625695.27</v>
      </c>
      <c r="AM887" s="13">
        <v>3.1203827150222123</v>
      </c>
      <c r="AN887" s="13">
        <v>6684432.2999999998</v>
      </c>
      <c r="AO887" s="13">
        <v>2294631.41</v>
      </c>
      <c r="AP887" s="13">
        <v>53999639.430000015</v>
      </c>
      <c r="AQ887" s="13">
        <v>34223735.820000008</v>
      </c>
      <c r="AR887" s="367"/>
      <c r="AS887" s="19">
        <v>44773</v>
      </c>
      <c r="AT887" s="20" t="s">
        <v>6</v>
      </c>
      <c r="AU887" s="40" t="s">
        <v>292</v>
      </c>
      <c r="AV887" s="41">
        <v>2022</v>
      </c>
      <c r="AW887" s="266" t="s">
        <v>154</v>
      </c>
      <c r="AX887" s="380">
        <v>5.67</v>
      </c>
      <c r="AY887" s="380">
        <v>5.78</v>
      </c>
    </row>
    <row r="888" spans="1:51" x14ac:dyDescent="0.25">
      <c r="A888" s="64">
        <v>48</v>
      </c>
      <c r="B888" s="65" t="s">
        <v>77</v>
      </c>
      <c r="C888" s="13">
        <v>8323806.379999999</v>
      </c>
      <c r="D888" s="13">
        <v>3270152.13</v>
      </c>
      <c r="E888" s="13">
        <v>291268.08</v>
      </c>
      <c r="F888" s="13">
        <v>167089.94999999998</v>
      </c>
      <c r="G888" s="13">
        <v>6458808.8300000001</v>
      </c>
      <c r="H888" s="13">
        <v>92776.69</v>
      </c>
      <c r="I888" s="13">
        <v>292928985.95999998</v>
      </c>
      <c r="J888" s="13">
        <v>28779497.390000001</v>
      </c>
      <c r="K888" s="13">
        <v>9223647.4700000007</v>
      </c>
      <c r="L888" s="13">
        <v>2070361.6400000001</v>
      </c>
      <c r="M888" s="13">
        <v>671189.09</v>
      </c>
      <c r="N888" s="13">
        <v>71292090.439999998</v>
      </c>
      <c r="O888" s="13">
        <v>13720270.160000004</v>
      </c>
      <c r="P888" s="13">
        <v>-15292514.690000031</v>
      </c>
      <c r="Q888" s="13">
        <v>12476927.099999994</v>
      </c>
      <c r="R888" s="13">
        <v>-2815587.5900000371</v>
      </c>
      <c r="S888" s="13">
        <v>2908364.3</v>
      </c>
      <c r="T888" s="13">
        <v>10012333.939999999</v>
      </c>
      <c r="U888" s="13">
        <v>0</v>
      </c>
      <c r="V888" s="13">
        <v>0.33</v>
      </c>
      <c r="W888" s="13">
        <v>0</v>
      </c>
      <c r="X888" s="13">
        <v>628356.81999999995</v>
      </c>
      <c r="Y888" s="13">
        <v>77107.42</v>
      </c>
      <c r="Z888" s="13">
        <v>49675.89</v>
      </c>
      <c r="AA888" s="13">
        <v>7594362.7199999997</v>
      </c>
      <c r="AB888" s="13">
        <v>1564</v>
      </c>
      <c r="AC888" s="13">
        <v>0</v>
      </c>
      <c r="AD888" s="13">
        <v>0</v>
      </c>
      <c r="AE888" s="13">
        <v>0</v>
      </c>
      <c r="AF888" s="13">
        <v>9616.76</v>
      </c>
      <c r="AG888" s="13">
        <v>2741550.73</v>
      </c>
      <c r="AH888" s="13">
        <v>71583358.519999996</v>
      </c>
      <c r="AI888" s="13">
        <v>74297263.310000002</v>
      </c>
      <c r="AJ888" s="13">
        <v>60576993.149999999</v>
      </c>
      <c r="AK888" s="13">
        <v>0</v>
      </c>
      <c r="AL888" s="13">
        <v>283705338.48999995</v>
      </c>
      <c r="AM888" s="13">
        <v>31.75847590801299</v>
      </c>
      <c r="AN888" s="13">
        <v>71542.67</v>
      </c>
      <c r="AO888" s="13">
        <v>95547.290000000008</v>
      </c>
      <c r="AP888" s="13">
        <v>6069273.8899999987</v>
      </c>
      <c r="AQ888" s="13">
        <v>14735889.799999975</v>
      </c>
      <c r="AR888" s="367"/>
      <c r="AS888" s="19">
        <v>44773</v>
      </c>
      <c r="AT888" s="20" t="s">
        <v>6</v>
      </c>
      <c r="AU888" s="40" t="s">
        <v>292</v>
      </c>
      <c r="AV888" s="41">
        <v>2022</v>
      </c>
      <c r="AW888" s="266" t="s">
        <v>163</v>
      </c>
      <c r="AX888" s="380">
        <v>5.67</v>
      </c>
      <c r="AY888" s="380">
        <v>5.78</v>
      </c>
    </row>
    <row r="889" spans="1:51" ht="30" x14ac:dyDescent="0.25">
      <c r="A889" s="64">
        <v>120</v>
      </c>
      <c r="B889" s="65" t="s">
        <v>78</v>
      </c>
      <c r="C889" s="13">
        <v>0</v>
      </c>
      <c r="D889" s="13">
        <v>37969.699999999997</v>
      </c>
      <c r="E889" s="13">
        <v>0.04</v>
      </c>
      <c r="F889" s="13">
        <v>0</v>
      </c>
      <c r="G889" s="13">
        <v>375549.19</v>
      </c>
      <c r="H889" s="13">
        <v>-532762.89</v>
      </c>
      <c r="I889" s="13">
        <v>31808316.989999998</v>
      </c>
      <c r="J889" s="13">
        <v>7423986.3499999996</v>
      </c>
      <c r="K889" s="13">
        <v>0.05</v>
      </c>
      <c r="L889" s="13">
        <v>0.01</v>
      </c>
      <c r="M889" s="13">
        <v>0</v>
      </c>
      <c r="N889" s="13">
        <v>0</v>
      </c>
      <c r="O889" s="13">
        <v>-39206.01</v>
      </c>
      <c r="P889" s="13">
        <v>-374312.88</v>
      </c>
      <c r="Q889" s="13">
        <v>-0.12</v>
      </c>
      <c r="R889" s="13">
        <v>-374313</v>
      </c>
      <c r="S889" s="13">
        <v>-158450.44</v>
      </c>
      <c r="T889" s="13">
        <v>0.69</v>
      </c>
      <c r="U889" s="13">
        <v>0</v>
      </c>
      <c r="V889" s="13">
        <v>0</v>
      </c>
      <c r="W889" s="13">
        <v>0</v>
      </c>
      <c r="X889" s="13">
        <v>21663.08</v>
      </c>
      <c r="Y889" s="13">
        <v>7664.27</v>
      </c>
      <c r="Z889" s="13">
        <v>7616.16</v>
      </c>
      <c r="AA889" s="13">
        <v>22048.62</v>
      </c>
      <c r="AB889" s="13">
        <v>269.29000000000002</v>
      </c>
      <c r="AC889" s="13">
        <v>0</v>
      </c>
      <c r="AD889" s="13">
        <v>0</v>
      </c>
      <c r="AE889" s="13">
        <v>0</v>
      </c>
      <c r="AF889" s="13">
        <v>142515.87</v>
      </c>
      <c r="AG889" s="13">
        <v>0.01</v>
      </c>
      <c r="AH889" s="13">
        <v>0.04</v>
      </c>
      <c r="AI889" s="13">
        <v>0.03</v>
      </c>
      <c r="AJ889" s="13">
        <v>39206.04</v>
      </c>
      <c r="AK889" s="13">
        <v>0</v>
      </c>
      <c r="AL889" s="13">
        <v>31808316.939999998</v>
      </c>
      <c r="AM889" s="13">
        <v>636166339.79999995</v>
      </c>
      <c r="AN889" s="13">
        <v>0</v>
      </c>
      <c r="AO889" s="13">
        <v>0</v>
      </c>
      <c r="AP889" s="13">
        <v>99.4</v>
      </c>
      <c r="AQ889" s="13">
        <v>-1136.9100000000035</v>
      </c>
      <c r="AR889" s="367"/>
      <c r="AS889" s="19">
        <v>44773</v>
      </c>
      <c r="AT889" s="20" t="s">
        <v>6</v>
      </c>
      <c r="AU889" s="40" t="s">
        <v>293</v>
      </c>
      <c r="AV889" s="41">
        <v>2022</v>
      </c>
      <c r="AW889" s="266" t="s">
        <v>187</v>
      </c>
      <c r="AX889" s="380">
        <v>5.67</v>
      </c>
      <c r="AY889" s="380">
        <v>5.78</v>
      </c>
    </row>
    <row r="890" spans="1:51" x14ac:dyDescent="0.25">
      <c r="A890" s="64">
        <v>86</v>
      </c>
      <c r="B890" s="65" t="s">
        <v>197</v>
      </c>
      <c r="C890" s="13">
        <v>316052.82</v>
      </c>
      <c r="D890" s="13">
        <v>23636.61</v>
      </c>
      <c r="E890" s="13">
        <v>113.64999999999999</v>
      </c>
      <c r="F890" s="13">
        <v>588.80999999999995</v>
      </c>
      <c r="G890" s="13">
        <v>278616.60000000003</v>
      </c>
      <c r="H890" s="13">
        <v>49193.3</v>
      </c>
      <c r="I890" s="13">
        <v>217296.9</v>
      </c>
      <c r="J890" s="13">
        <v>57198.22</v>
      </c>
      <c r="K890" s="13">
        <v>45482.15</v>
      </c>
      <c r="L890" s="13">
        <v>45368.5</v>
      </c>
      <c r="M890" s="13">
        <v>0</v>
      </c>
      <c r="N890" s="13">
        <v>1.33</v>
      </c>
      <c r="O890" s="13">
        <v>-24859.489999999998</v>
      </c>
      <c r="P890" s="13">
        <v>38070.289999999964</v>
      </c>
      <c r="Q890" s="13">
        <v>0</v>
      </c>
      <c r="R890" s="13">
        <v>38070.289999999964</v>
      </c>
      <c r="S890" s="13">
        <v>11123.009999999998</v>
      </c>
      <c r="T890" s="13">
        <v>0.98</v>
      </c>
      <c r="U890" s="13">
        <v>0</v>
      </c>
      <c r="V890" s="13">
        <v>0</v>
      </c>
      <c r="W890" s="13">
        <v>0</v>
      </c>
      <c r="X890" s="13">
        <v>20351.189999999999</v>
      </c>
      <c r="Y890" s="13">
        <v>3213.7</v>
      </c>
      <c r="Z890" s="13">
        <v>1830.59</v>
      </c>
      <c r="AA890" s="13">
        <v>559.67999999999995</v>
      </c>
      <c r="AB890" s="13">
        <v>236.99</v>
      </c>
      <c r="AC890" s="13">
        <v>0</v>
      </c>
      <c r="AD890" s="13">
        <v>0</v>
      </c>
      <c r="AE890" s="13">
        <v>0</v>
      </c>
      <c r="AF890" s="13">
        <v>3388.2</v>
      </c>
      <c r="AG890" s="13">
        <v>45368.500000000007</v>
      </c>
      <c r="AH890" s="13">
        <v>114.97999999999999</v>
      </c>
      <c r="AI890" s="13">
        <v>45480.909999999996</v>
      </c>
      <c r="AJ890" s="13">
        <v>70340.399999999994</v>
      </c>
      <c r="AK890" s="13">
        <v>0</v>
      </c>
      <c r="AL890" s="13">
        <v>171814.75</v>
      </c>
      <c r="AM890" s="13">
        <v>4.7776303450914259</v>
      </c>
      <c r="AN890" s="13">
        <v>588.80999999999995</v>
      </c>
      <c r="AO890" s="13">
        <v>0</v>
      </c>
      <c r="AP890" s="13">
        <v>340911.86000000004</v>
      </c>
      <c r="AQ890" s="13">
        <v>23636.160000000003</v>
      </c>
      <c r="AR890" s="367"/>
      <c r="AS890" s="19">
        <v>44773</v>
      </c>
      <c r="AT890" s="20" t="s">
        <v>6</v>
      </c>
      <c r="AU890" s="40" t="s">
        <v>292</v>
      </c>
      <c r="AV890" s="41">
        <v>2022</v>
      </c>
      <c r="AW890" s="266" t="s">
        <v>198</v>
      </c>
      <c r="AX890" s="380">
        <v>5.67</v>
      </c>
      <c r="AY890" s="380">
        <v>5.78</v>
      </c>
    </row>
    <row r="891" spans="1:51" x14ac:dyDescent="0.25">
      <c r="A891" s="64">
        <v>100</v>
      </c>
      <c r="B891" s="65" t="s">
        <v>79</v>
      </c>
      <c r="C891" s="13">
        <v>91927316.179999992</v>
      </c>
      <c r="D891" s="13">
        <v>31378652.689999998</v>
      </c>
      <c r="E891" s="13">
        <v>1957787.85</v>
      </c>
      <c r="F891" s="13">
        <v>16523216.050000001</v>
      </c>
      <c r="G891" s="13">
        <v>16851503.66</v>
      </c>
      <c r="H891" s="13">
        <v>692898.05</v>
      </c>
      <c r="I891" s="13">
        <v>16348591.470000001</v>
      </c>
      <c r="J891" s="13">
        <v>53973807.43</v>
      </c>
      <c r="K891" s="13">
        <v>16185821.300000001</v>
      </c>
      <c r="L891" s="13">
        <v>14228033.450000001</v>
      </c>
      <c r="M891" s="13">
        <v>30197389.890000001</v>
      </c>
      <c r="N891" s="13">
        <v>8372516.3099999996</v>
      </c>
      <c r="O891" s="13">
        <v>28765553.599999998</v>
      </c>
      <c r="P891" s="13">
        <v>-1591609.8200000073</v>
      </c>
      <c r="Q891" s="13">
        <v>9258391.0199999921</v>
      </c>
      <c r="R891" s="13">
        <v>7666781.1999999844</v>
      </c>
      <c r="S891" s="13">
        <v>-6973883.1500000004</v>
      </c>
      <c r="T891" s="13">
        <v>29308.75</v>
      </c>
      <c r="U891" s="13">
        <v>0</v>
      </c>
      <c r="V891" s="13">
        <v>0</v>
      </c>
      <c r="W891" s="13">
        <v>0</v>
      </c>
      <c r="X891" s="13">
        <v>10562434.74</v>
      </c>
      <c r="Y891" s="13">
        <v>307849.18</v>
      </c>
      <c r="Z891" s="13">
        <v>2063558.07</v>
      </c>
      <c r="AA891" s="13">
        <v>140321.85</v>
      </c>
      <c r="AB891" s="13">
        <v>74037.09</v>
      </c>
      <c r="AC891" s="13">
        <v>0</v>
      </c>
      <c r="AD891" s="13">
        <v>0</v>
      </c>
      <c r="AE891" s="13">
        <v>0</v>
      </c>
      <c r="AF891" s="13">
        <v>14979860.449999999</v>
      </c>
      <c r="AG891" s="13">
        <v>44425423.339999996</v>
      </c>
      <c r="AH891" s="13">
        <v>10330304.159999998</v>
      </c>
      <c r="AI891" s="13">
        <v>54740827.409999996</v>
      </c>
      <c r="AJ891" s="13">
        <v>25975273.809999999</v>
      </c>
      <c r="AK891" s="13">
        <v>0</v>
      </c>
      <c r="AL891" s="13">
        <v>162770.16999999993</v>
      </c>
      <c r="AM891" s="13">
        <v>1.0100563429549294</v>
      </c>
      <c r="AN891" s="13">
        <v>8861538.3900000006</v>
      </c>
      <c r="AO891" s="13">
        <v>7661677.6600000001</v>
      </c>
      <c r="AP891" s="13">
        <v>67391089.140000015</v>
      </c>
      <c r="AQ891" s="13">
        <v>35607979.249999993</v>
      </c>
      <c r="AR891" s="367"/>
      <c r="AS891" s="19">
        <v>44773</v>
      </c>
      <c r="AT891" s="20" t="s">
        <v>6</v>
      </c>
      <c r="AU891" s="40" t="s">
        <v>292</v>
      </c>
      <c r="AV891" s="41">
        <v>2022</v>
      </c>
      <c r="AW891" s="266" t="s">
        <v>151</v>
      </c>
      <c r="AX891" s="380">
        <v>5.67</v>
      </c>
      <c r="AY891" s="380">
        <v>5.78</v>
      </c>
    </row>
    <row r="892" spans="1:51" x14ac:dyDescent="0.25">
      <c r="A892" s="62">
        <v>12</v>
      </c>
      <c r="B892" s="63" t="s">
        <v>81</v>
      </c>
      <c r="C892" s="14">
        <v>93868308.629999995</v>
      </c>
      <c r="D892" s="14">
        <v>48638453.07</v>
      </c>
      <c r="E892" s="14">
        <v>18718744.34</v>
      </c>
      <c r="F892" s="14">
        <v>16347588.43</v>
      </c>
      <c r="G892" s="14">
        <v>25917678.52</v>
      </c>
      <c r="H892" s="14">
        <v>52869.2</v>
      </c>
      <c r="I892" s="14">
        <v>87024819.269999996</v>
      </c>
      <c r="J892" s="14">
        <v>172986396.91</v>
      </c>
      <c r="K892" s="14">
        <v>56392154.479999997</v>
      </c>
      <c r="L892" s="14">
        <v>37667043.279999994</v>
      </c>
      <c r="M892" s="14">
        <v>3496981.32</v>
      </c>
      <c r="N892" s="14">
        <v>1609929.1400000001</v>
      </c>
      <c r="O892" s="14">
        <v>17520697.019999992</v>
      </c>
      <c r="P892" s="14">
        <v>-14556108.410000008</v>
      </c>
      <c r="Q892" s="14">
        <v>-14388677.090000002</v>
      </c>
      <c r="R892" s="14">
        <v>-28944785.500000007</v>
      </c>
      <c r="S892" s="14">
        <v>28997654.710000001</v>
      </c>
      <c r="T892" s="14">
        <v>1546675.94</v>
      </c>
      <c r="U892" s="14">
        <v>15.53</v>
      </c>
      <c r="V892" s="14">
        <v>0</v>
      </c>
      <c r="W892" s="14">
        <v>0</v>
      </c>
      <c r="X892" s="14">
        <v>38326796.740000002</v>
      </c>
      <c r="Y892" s="14">
        <v>528926.82999999996</v>
      </c>
      <c r="Z892" s="14">
        <v>3368397.43</v>
      </c>
      <c r="AA892" s="14">
        <v>2271971.35</v>
      </c>
      <c r="AB892" s="14">
        <v>27446.22</v>
      </c>
      <c r="AC892" s="14">
        <v>0</v>
      </c>
      <c r="AD892" s="14">
        <v>0</v>
      </c>
      <c r="AE892" s="14">
        <v>0</v>
      </c>
      <c r="AF892" s="14">
        <v>4679091.67</v>
      </c>
      <c r="AG892" s="14">
        <v>41164024.600000001</v>
      </c>
      <c r="AH892" s="14">
        <v>20328673.48</v>
      </c>
      <c r="AI892" s="14">
        <v>60972051.709999993</v>
      </c>
      <c r="AJ892" s="14">
        <v>43456815.949999996</v>
      </c>
      <c r="AK892" s="14">
        <v>5461.26</v>
      </c>
      <c r="AL892" s="14">
        <v>30632664.789999999</v>
      </c>
      <c r="AM892" s="14">
        <v>1.5432079173507045</v>
      </c>
      <c r="AN892" s="14">
        <v>9817898.0999999996</v>
      </c>
      <c r="AO892" s="14">
        <v>6529690.3300000001</v>
      </c>
      <c r="AP892" s="14">
        <v>84614257.419999987</v>
      </c>
      <c r="AQ892" s="14">
        <v>56905098.879999995</v>
      </c>
      <c r="AR892" s="368"/>
      <c r="AS892" s="19">
        <v>44773</v>
      </c>
      <c r="AT892" s="42" t="s">
        <v>6</v>
      </c>
      <c r="AU892" s="40" t="s">
        <v>292</v>
      </c>
      <c r="AV892" s="41">
        <v>2022</v>
      </c>
      <c r="AW892" s="266" t="s">
        <v>152</v>
      </c>
      <c r="AX892" s="380">
        <v>5.67</v>
      </c>
      <c r="AY892" s="380">
        <v>5.78</v>
      </c>
    </row>
    <row r="893" spans="1:51" x14ac:dyDescent="0.25">
      <c r="A893" s="64">
        <v>74</v>
      </c>
      <c r="B893" s="65" t="s">
        <v>82</v>
      </c>
      <c r="C893" s="13">
        <v>571744311.87</v>
      </c>
      <c r="D893" s="13">
        <v>401585764.64999998</v>
      </c>
      <c r="E893" s="13">
        <v>6331114.6800000006</v>
      </c>
      <c r="F893" s="13">
        <v>71069293.209999993</v>
      </c>
      <c r="G893" s="13">
        <v>93391525.560000002</v>
      </c>
      <c r="H893" s="13">
        <v>837050.17</v>
      </c>
      <c r="I893" s="13">
        <v>142548321.33000001</v>
      </c>
      <c r="J893" s="13">
        <v>86396841.260000005</v>
      </c>
      <c r="K893" s="13">
        <v>25225178.550000001</v>
      </c>
      <c r="L893" s="13">
        <v>15413997.859999999</v>
      </c>
      <c r="M893" s="13">
        <v>142111010.93000001</v>
      </c>
      <c r="N893" s="13">
        <v>171033786.57999998</v>
      </c>
      <c r="O893" s="13">
        <v>87409630.100000024</v>
      </c>
      <c r="P893" s="13">
        <v>-81711901.649999931</v>
      </c>
      <c r="Q893" s="13">
        <v>73840407.919999927</v>
      </c>
      <c r="R893" s="13">
        <v>-7871493.7300000042</v>
      </c>
      <c r="S893" s="13">
        <v>8708543.900000006</v>
      </c>
      <c r="T893" s="13">
        <v>313382.03999999998</v>
      </c>
      <c r="U893" s="13">
        <v>14608.86</v>
      </c>
      <c r="V893" s="13">
        <v>0</v>
      </c>
      <c r="W893" s="13">
        <v>363000</v>
      </c>
      <c r="X893" s="13">
        <v>191894628.63</v>
      </c>
      <c r="Y893" s="13">
        <v>1492184.45</v>
      </c>
      <c r="Z893" s="13">
        <v>5700879.04</v>
      </c>
      <c r="AA893" s="13">
        <v>23704821.190000001</v>
      </c>
      <c r="AB893" s="13">
        <v>1520942.69</v>
      </c>
      <c r="AC893" s="13">
        <v>0</v>
      </c>
      <c r="AD893" s="13">
        <v>0</v>
      </c>
      <c r="AE893" s="13">
        <v>19800121.48</v>
      </c>
      <c r="AF893" s="13">
        <v>131658126.78</v>
      </c>
      <c r="AG893" s="13">
        <v>157525008.78999999</v>
      </c>
      <c r="AH893" s="13">
        <v>177364901.25999999</v>
      </c>
      <c r="AI893" s="13">
        <v>333180479.41000003</v>
      </c>
      <c r="AJ893" s="13">
        <v>245770849.31</v>
      </c>
      <c r="AK893" s="13">
        <v>0</v>
      </c>
      <c r="AL893" s="13">
        <v>117323142.78000002</v>
      </c>
      <c r="AM893" s="13">
        <v>5.6510331947680115</v>
      </c>
      <c r="AN893" s="13">
        <v>51320366.359999999</v>
      </c>
      <c r="AO893" s="13">
        <v>19748926.850000001</v>
      </c>
      <c r="AP893" s="13">
        <v>540223588.98000002</v>
      </c>
      <c r="AQ893" s="13">
        <v>457474671.86000007</v>
      </c>
      <c r="AR893" s="367"/>
      <c r="AS893" s="19">
        <v>44773</v>
      </c>
      <c r="AT893" s="20" t="s">
        <v>6</v>
      </c>
      <c r="AU893" s="40" t="s">
        <v>292</v>
      </c>
      <c r="AV893" s="41">
        <v>2022</v>
      </c>
      <c r="AW893" s="266" t="s">
        <v>148</v>
      </c>
      <c r="AX893" s="380">
        <v>5.67</v>
      </c>
      <c r="AY893" s="380">
        <v>5.78</v>
      </c>
    </row>
    <row r="894" spans="1:51" x14ac:dyDescent="0.25">
      <c r="A894" s="64">
        <v>71</v>
      </c>
      <c r="B894" s="65" t="s">
        <v>83</v>
      </c>
      <c r="C894" s="13">
        <v>15873324.290000001</v>
      </c>
      <c r="D894" s="13">
        <v>9932179.6300000008</v>
      </c>
      <c r="E894" s="13">
        <v>11062553.930000002</v>
      </c>
      <c r="F894" s="13">
        <v>665.74</v>
      </c>
      <c r="G894" s="13">
        <v>4258345.3100000005</v>
      </c>
      <c r="H894" s="13">
        <v>144057.78</v>
      </c>
      <c r="I894" s="13">
        <v>51413107.439999998</v>
      </c>
      <c r="J894" s="13">
        <v>1072579.23</v>
      </c>
      <c r="K894" s="13">
        <v>11667524.65</v>
      </c>
      <c r="L894" s="13">
        <v>604970.72000000009</v>
      </c>
      <c r="M894" s="13">
        <v>5261093.2300000004</v>
      </c>
      <c r="N894" s="13">
        <v>2529376.63</v>
      </c>
      <c r="O894" s="13">
        <v>1637828.0700000022</v>
      </c>
      <c r="P894" s="13">
        <v>44305.540000000037</v>
      </c>
      <c r="Q894" s="13">
        <v>-16704063.500000004</v>
      </c>
      <c r="R894" s="13">
        <v>-16659757.960000005</v>
      </c>
      <c r="S894" s="13">
        <v>16803815.73</v>
      </c>
      <c r="T894" s="13">
        <v>0</v>
      </c>
      <c r="U894" s="13">
        <v>0</v>
      </c>
      <c r="V894" s="13">
        <v>0</v>
      </c>
      <c r="W894" s="13">
        <v>16788315.710000001</v>
      </c>
      <c r="X894" s="13">
        <v>102554.74</v>
      </c>
      <c r="Y894" s="13">
        <v>86894.52</v>
      </c>
      <c r="Z894" s="13">
        <v>0</v>
      </c>
      <c r="AA894" s="13">
        <v>0</v>
      </c>
      <c r="AB894" s="13">
        <v>0</v>
      </c>
      <c r="AC894" s="13">
        <v>0</v>
      </c>
      <c r="AD894" s="13">
        <v>0</v>
      </c>
      <c r="AE894" s="13">
        <v>0</v>
      </c>
      <c r="AF894" s="13">
        <v>160.19999999999999</v>
      </c>
      <c r="AG894" s="13">
        <v>5866063.9600000009</v>
      </c>
      <c r="AH894" s="13">
        <v>13591930.560000001</v>
      </c>
      <c r="AI894" s="13">
        <v>19457360.870000001</v>
      </c>
      <c r="AJ894" s="13">
        <v>17819532.799999997</v>
      </c>
      <c r="AK894" s="13">
        <v>0</v>
      </c>
      <c r="AL894" s="13">
        <v>39745582.789999999</v>
      </c>
      <c r="AM894" s="13">
        <v>4.4065137192574948</v>
      </c>
      <c r="AN894" s="13">
        <v>641</v>
      </c>
      <c r="AO894" s="13">
        <v>24.740000000000002</v>
      </c>
      <c r="AP894" s="13">
        <v>14379269.690000001</v>
      </c>
      <c r="AQ894" s="13">
        <v>10075953.070000004</v>
      </c>
      <c r="AR894" s="367"/>
      <c r="AS894" s="19">
        <v>44773</v>
      </c>
      <c r="AT894" s="20" t="s">
        <v>6</v>
      </c>
      <c r="AU894" s="40" t="s">
        <v>292</v>
      </c>
      <c r="AV894" s="41">
        <v>2022</v>
      </c>
      <c r="AW894" s="266" t="s">
        <v>161</v>
      </c>
      <c r="AX894" s="380">
        <v>5.67</v>
      </c>
      <c r="AY894" s="380">
        <v>5.78</v>
      </c>
    </row>
    <row r="895" spans="1:51" x14ac:dyDescent="0.25">
      <c r="A895" s="64">
        <v>91</v>
      </c>
      <c r="B895" s="65" t="s">
        <v>106</v>
      </c>
      <c r="C895" s="13">
        <v>4965018.9700000007</v>
      </c>
      <c r="D895" s="13">
        <v>46103.71</v>
      </c>
      <c r="E895" s="13">
        <v>4506.33</v>
      </c>
      <c r="F895" s="13">
        <v>914.83</v>
      </c>
      <c r="G895" s="13">
        <v>4978623.3599999994</v>
      </c>
      <c r="H895" s="13">
        <v>-3456628.23</v>
      </c>
      <c r="I895" s="13">
        <v>62644375.549999997</v>
      </c>
      <c r="J895" s="13">
        <v>12004335.029999999</v>
      </c>
      <c r="K895" s="13">
        <v>656992.28</v>
      </c>
      <c r="L895" s="13">
        <v>652039.61</v>
      </c>
      <c r="M895" s="13">
        <v>3343.8</v>
      </c>
      <c r="N895" s="13">
        <v>2148496.25</v>
      </c>
      <c r="O895" s="13">
        <v>759828.51999999979</v>
      </c>
      <c r="P895" s="13">
        <v>-820451.44999999925</v>
      </c>
      <c r="Q895" s="13">
        <v>367117.41999999993</v>
      </c>
      <c r="R895" s="13">
        <v>-453334.02999999933</v>
      </c>
      <c r="S895" s="13">
        <v>-3003294.19</v>
      </c>
      <c r="T895" s="13">
        <v>6510.29</v>
      </c>
      <c r="U895" s="13">
        <v>0</v>
      </c>
      <c r="V895" s="13">
        <v>0</v>
      </c>
      <c r="W895" s="13">
        <v>49083.18</v>
      </c>
      <c r="X895" s="13">
        <v>826709.28</v>
      </c>
      <c r="Y895" s="13">
        <v>38851.01</v>
      </c>
      <c r="Z895" s="13">
        <v>1000991.52</v>
      </c>
      <c r="AA895" s="13">
        <v>44713.2</v>
      </c>
      <c r="AB895" s="13">
        <v>1771794.29</v>
      </c>
      <c r="AC895" s="13">
        <v>0</v>
      </c>
      <c r="AD895" s="13">
        <v>0</v>
      </c>
      <c r="AE895" s="13">
        <v>0</v>
      </c>
      <c r="AF895" s="13">
        <v>1029246.92</v>
      </c>
      <c r="AG895" s="13">
        <v>655383.41</v>
      </c>
      <c r="AH895" s="13">
        <v>2153002.58</v>
      </c>
      <c r="AI895" s="13">
        <v>2796563.9699999997</v>
      </c>
      <c r="AJ895" s="13">
        <v>2036735.45</v>
      </c>
      <c r="AK895" s="13">
        <v>0</v>
      </c>
      <c r="AL895" s="13">
        <v>61987383.269999996</v>
      </c>
      <c r="AM895" s="13">
        <v>95.350246048553259</v>
      </c>
      <c r="AN895" s="13">
        <v>914.83</v>
      </c>
      <c r="AO895" s="13">
        <v>0</v>
      </c>
      <c r="AP895" s="13">
        <v>4606799.74</v>
      </c>
      <c r="AQ895" s="13">
        <v>447713</v>
      </c>
      <c r="AR895" s="367"/>
      <c r="AS895" s="19">
        <v>44773</v>
      </c>
      <c r="AT895" s="20" t="s">
        <v>6</v>
      </c>
      <c r="AU895" s="40" t="s">
        <v>293</v>
      </c>
      <c r="AV895" s="41">
        <v>2022</v>
      </c>
      <c r="AW895" s="266" t="s">
        <v>192</v>
      </c>
      <c r="AX895" s="380">
        <v>5.67</v>
      </c>
      <c r="AY895" s="380">
        <v>5.78</v>
      </c>
    </row>
    <row r="896" spans="1:51" x14ac:dyDescent="0.25">
      <c r="A896" s="64">
        <v>73</v>
      </c>
      <c r="B896" s="65" t="s">
        <v>84</v>
      </c>
      <c r="C896" s="13">
        <v>112515.39</v>
      </c>
      <c r="D896" s="13">
        <v>0</v>
      </c>
      <c r="E896" s="13">
        <v>0</v>
      </c>
      <c r="F896" s="13">
        <v>33706.769999999997</v>
      </c>
      <c r="G896" s="13">
        <v>331697.58</v>
      </c>
      <c r="H896" s="13">
        <v>-363391.34</v>
      </c>
      <c r="I896" s="13">
        <v>369526.22</v>
      </c>
      <c r="J896" s="13">
        <v>4453.93</v>
      </c>
      <c r="K896" s="13">
        <v>28704.34</v>
      </c>
      <c r="L896" s="13">
        <v>28704.34</v>
      </c>
      <c r="M896" s="13">
        <v>57701.29</v>
      </c>
      <c r="N896" s="13">
        <v>0.01</v>
      </c>
      <c r="O896" s="13">
        <v>86405.63</v>
      </c>
      <c r="P896" s="13">
        <v>-339294.59</v>
      </c>
      <c r="Q896" s="13">
        <v>12565.639999999994</v>
      </c>
      <c r="R896" s="13">
        <v>-326728.95</v>
      </c>
      <c r="S896" s="13">
        <v>-36662.39</v>
      </c>
      <c r="T896" s="13">
        <v>0.37</v>
      </c>
      <c r="U896" s="13">
        <v>0</v>
      </c>
      <c r="V896" s="13">
        <v>0</v>
      </c>
      <c r="W896" s="13">
        <v>0</v>
      </c>
      <c r="X896" s="13">
        <v>14550.89</v>
      </c>
      <c r="Y896" s="13">
        <v>6769.33</v>
      </c>
      <c r="Z896" s="13">
        <v>90.06</v>
      </c>
      <c r="AA896" s="13">
        <v>27125.07</v>
      </c>
      <c r="AB896" s="13">
        <v>5.85</v>
      </c>
      <c r="AC896" s="13">
        <v>0</v>
      </c>
      <c r="AD896" s="13">
        <v>0</v>
      </c>
      <c r="AE896" s="13">
        <v>0</v>
      </c>
      <c r="AF896" s="13">
        <v>17223.34</v>
      </c>
      <c r="AG896" s="13">
        <v>86405.63</v>
      </c>
      <c r="AH896" s="13">
        <v>0.01</v>
      </c>
      <c r="AI896" s="13">
        <v>86405.64</v>
      </c>
      <c r="AJ896" s="13">
        <v>0.01</v>
      </c>
      <c r="AK896" s="13">
        <v>0</v>
      </c>
      <c r="AL896" s="13">
        <v>340821.87999999995</v>
      </c>
      <c r="AM896" s="13">
        <v>12.8735313196541</v>
      </c>
      <c r="AN896" s="13">
        <v>24613.21</v>
      </c>
      <c r="AO896" s="13">
        <v>9093.56</v>
      </c>
      <c r="AP896" s="13">
        <v>26109.759999999995</v>
      </c>
      <c r="AQ896" s="13">
        <v>0</v>
      </c>
      <c r="AR896" s="367"/>
      <c r="AS896" s="19">
        <v>44773</v>
      </c>
      <c r="AT896" s="20" t="s">
        <v>6</v>
      </c>
      <c r="AU896" s="40" t="s">
        <v>293</v>
      </c>
      <c r="AV896" s="41">
        <v>2022</v>
      </c>
      <c r="AW896" s="266" t="s">
        <v>190</v>
      </c>
      <c r="AX896" s="380">
        <v>5.67</v>
      </c>
      <c r="AY896" s="380">
        <v>5.78</v>
      </c>
    </row>
    <row r="897" spans="1:51" x14ac:dyDescent="0.25">
      <c r="A897" s="64">
        <v>46</v>
      </c>
      <c r="B897" s="65" t="s">
        <v>85</v>
      </c>
      <c r="C897" s="13">
        <v>3527110.29</v>
      </c>
      <c r="D897" s="13">
        <v>1667347.51</v>
      </c>
      <c r="E897" s="13">
        <v>576992</v>
      </c>
      <c r="F897" s="13">
        <v>597085.28</v>
      </c>
      <c r="G897" s="13">
        <v>1273207.8999999999</v>
      </c>
      <c r="H897" s="13">
        <v>16717.939999999999</v>
      </c>
      <c r="I897" s="13">
        <v>43058423.399999999</v>
      </c>
      <c r="J897" s="13">
        <v>4486641.33</v>
      </c>
      <c r="K897" s="13">
        <v>2975826.3</v>
      </c>
      <c r="L897" s="13">
        <v>2398832.9299999997</v>
      </c>
      <c r="M897" s="13">
        <v>131135.01999999999</v>
      </c>
      <c r="N897" s="13">
        <v>3591</v>
      </c>
      <c r="O897" s="13">
        <v>646254.31999999983</v>
      </c>
      <c r="P897" s="13">
        <v>-656784.71999999892</v>
      </c>
      <c r="Q897" s="13">
        <v>-68972.170000000013</v>
      </c>
      <c r="R897" s="13">
        <v>-725756.88999999897</v>
      </c>
      <c r="S897" s="13">
        <v>742474.83000000007</v>
      </c>
      <c r="T897" s="13">
        <v>863009.05</v>
      </c>
      <c r="U897" s="13">
        <v>0</v>
      </c>
      <c r="V897" s="13">
        <v>0</v>
      </c>
      <c r="W897" s="13">
        <v>0</v>
      </c>
      <c r="X897" s="13">
        <v>0</v>
      </c>
      <c r="Y897" s="13">
        <v>25983.83</v>
      </c>
      <c r="Z897" s="13">
        <v>5505.29</v>
      </c>
      <c r="AA897" s="13">
        <v>80661.94</v>
      </c>
      <c r="AB897" s="13">
        <v>3778.46</v>
      </c>
      <c r="AC897" s="13">
        <v>0</v>
      </c>
      <c r="AD897" s="13">
        <v>0</v>
      </c>
      <c r="AE897" s="13">
        <v>0</v>
      </c>
      <c r="AF897" s="13">
        <v>4604.7</v>
      </c>
      <c r="AG897" s="13">
        <v>2529967.9500000002</v>
      </c>
      <c r="AH897" s="13">
        <v>580583</v>
      </c>
      <c r="AI897" s="13">
        <v>3109238.32</v>
      </c>
      <c r="AJ897" s="13">
        <v>2462984</v>
      </c>
      <c r="AK897" s="13">
        <v>0</v>
      </c>
      <c r="AL897" s="13">
        <v>40082597.100000001</v>
      </c>
      <c r="AM897" s="13">
        <v>14.469400784582085</v>
      </c>
      <c r="AN897" s="13">
        <v>417451.83</v>
      </c>
      <c r="AO897" s="13">
        <v>179633.45</v>
      </c>
      <c r="AP897" s="13">
        <v>3097494.9700000007</v>
      </c>
      <c r="AQ897" s="13">
        <v>1883986.5099999998</v>
      </c>
      <c r="AR897" s="367"/>
      <c r="AS897" s="19">
        <v>44773</v>
      </c>
      <c r="AT897" s="20" t="s">
        <v>6</v>
      </c>
      <c r="AU897" s="40" t="s">
        <v>292</v>
      </c>
      <c r="AV897" s="41">
        <v>2022</v>
      </c>
      <c r="AW897" s="266" t="s">
        <v>176</v>
      </c>
      <c r="AX897" s="380">
        <v>5.67</v>
      </c>
      <c r="AY897" s="380">
        <v>5.78</v>
      </c>
    </row>
    <row r="898" spans="1:51" x14ac:dyDescent="0.25">
      <c r="A898" s="64">
        <v>51</v>
      </c>
      <c r="B898" s="65" t="s">
        <v>86</v>
      </c>
      <c r="C898" s="13">
        <v>4800841.08</v>
      </c>
      <c r="D898" s="13">
        <v>417319.06</v>
      </c>
      <c r="E898" s="13">
        <v>4183479.19</v>
      </c>
      <c r="F898" s="13">
        <v>3193530.54</v>
      </c>
      <c r="G898" s="13">
        <v>4478473.8100000005</v>
      </c>
      <c r="H898" s="13">
        <v>1032817.8</v>
      </c>
      <c r="I898" s="13">
        <v>20985908.859999999</v>
      </c>
      <c r="J898" s="13">
        <v>27703205.289999999</v>
      </c>
      <c r="K898" s="13">
        <v>5602358.2000000002</v>
      </c>
      <c r="L898" s="13">
        <v>1418879.01</v>
      </c>
      <c r="M898" s="13">
        <v>7625.57</v>
      </c>
      <c r="N898" s="13">
        <v>0</v>
      </c>
      <c r="O898" s="13">
        <v>-703782.10000000056</v>
      </c>
      <c r="P898" s="13">
        <v>-2584700.2300000028</v>
      </c>
      <c r="Q898" s="13">
        <v>-32829.31</v>
      </c>
      <c r="R898" s="13">
        <v>-2617529.5400000028</v>
      </c>
      <c r="S898" s="13">
        <v>3650347.3199999994</v>
      </c>
      <c r="T898" s="13">
        <v>0</v>
      </c>
      <c r="U898" s="13">
        <v>0</v>
      </c>
      <c r="V898" s="13">
        <v>0</v>
      </c>
      <c r="W898" s="13">
        <v>0</v>
      </c>
      <c r="X898" s="13">
        <v>8170068.6399999997</v>
      </c>
      <c r="Y898" s="13">
        <v>87250.54</v>
      </c>
      <c r="Z898" s="13">
        <v>43296.36</v>
      </c>
      <c r="AA898" s="13">
        <v>1654024.81</v>
      </c>
      <c r="AB898" s="13">
        <v>6522.73</v>
      </c>
      <c r="AC898" s="13">
        <v>0</v>
      </c>
      <c r="AD898" s="13">
        <v>0</v>
      </c>
      <c r="AE898" s="13">
        <v>0</v>
      </c>
      <c r="AF898" s="13">
        <v>2728626.88</v>
      </c>
      <c r="AG898" s="13">
        <v>1426504.58</v>
      </c>
      <c r="AH898" s="13">
        <v>4183479.19</v>
      </c>
      <c r="AI898" s="13">
        <v>5598884.3399999999</v>
      </c>
      <c r="AJ898" s="13">
        <v>6302666.4400000004</v>
      </c>
      <c r="AK898" s="13">
        <v>0</v>
      </c>
      <c r="AL898" s="13">
        <v>15383550.66</v>
      </c>
      <c r="AM898" s="13">
        <v>3.7459062971018167</v>
      </c>
      <c r="AN898" s="13">
        <v>278645.86</v>
      </c>
      <c r="AO898" s="13">
        <v>2914884.6799999997</v>
      </c>
      <c r="AP898" s="13">
        <v>4507209.72</v>
      </c>
      <c r="AQ898" s="13">
        <v>-580094.4000000013</v>
      </c>
      <c r="AR898" s="367"/>
      <c r="AS898" s="19">
        <v>44773</v>
      </c>
      <c r="AT898" s="20" t="s">
        <v>6</v>
      </c>
      <c r="AU898" s="40" t="s">
        <v>292</v>
      </c>
      <c r="AV898" s="41">
        <v>2022</v>
      </c>
      <c r="AW898" s="266" t="s">
        <v>179</v>
      </c>
      <c r="AX898" s="380">
        <v>5.67</v>
      </c>
      <c r="AY898" s="380">
        <v>5.78</v>
      </c>
    </row>
    <row r="899" spans="1:51" x14ac:dyDescent="0.25">
      <c r="A899" s="64">
        <v>117</v>
      </c>
      <c r="B899" s="65" t="s">
        <v>87</v>
      </c>
      <c r="C899" s="13">
        <v>70817245.459999993</v>
      </c>
      <c r="D899" s="13">
        <v>41492430.149999999</v>
      </c>
      <c r="E899" s="13">
        <v>2686080.24</v>
      </c>
      <c r="F899" s="13">
        <v>9999240.0500000007</v>
      </c>
      <c r="G899" s="13">
        <v>15402342.77</v>
      </c>
      <c r="H899" s="13">
        <v>118333.84</v>
      </c>
      <c r="I899" s="13">
        <v>46384113.920000002</v>
      </c>
      <c r="J899" s="13">
        <v>7147079.8700000001</v>
      </c>
      <c r="K899" s="13">
        <v>6553163.5</v>
      </c>
      <c r="L899" s="13">
        <v>3867083.26</v>
      </c>
      <c r="M899" s="13">
        <v>36631841.759999998</v>
      </c>
      <c r="N899" s="13">
        <v>23439250.219999999</v>
      </c>
      <c r="O899" s="13">
        <v>-18360863.080000006</v>
      </c>
      <c r="P899" s="13">
        <v>22284095.569999993</v>
      </c>
      <c r="Q899" s="13">
        <v>-15913872.530000009</v>
      </c>
      <c r="R899" s="13">
        <v>6370223.0399999842</v>
      </c>
      <c r="S899" s="13">
        <v>-6251889.1999999993</v>
      </c>
      <c r="T899" s="13">
        <v>269594.78000000003</v>
      </c>
      <c r="U899" s="13">
        <v>0</v>
      </c>
      <c r="V899" s="13">
        <v>0</v>
      </c>
      <c r="W899" s="13">
        <v>7635.85</v>
      </c>
      <c r="X899" s="13">
        <v>11702593.300000001</v>
      </c>
      <c r="Y899" s="13">
        <v>182627.05</v>
      </c>
      <c r="Z899" s="13">
        <v>1129372.72</v>
      </c>
      <c r="AA899" s="13">
        <v>13617970.960000001</v>
      </c>
      <c r="AB899" s="13">
        <v>385024.87</v>
      </c>
      <c r="AC899" s="13">
        <v>0</v>
      </c>
      <c r="AD899" s="13">
        <v>0</v>
      </c>
      <c r="AE899" s="13">
        <v>0</v>
      </c>
      <c r="AF899" s="13">
        <v>2916717.53</v>
      </c>
      <c r="AG899" s="13">
        <v>40498925.019999996</v>
      </c>
      <c r="AH899" s="13">
        <v>26125330.460000001</v>
      </c>
      <c r="AI899" s="13">
        <v>66589615.149999999</v>
      </c>
      <c r="AJ899" s="13">
        <v>85178688.270000011</v>
      </c>
      <c r="AK899" s="13">
        <v>228210.04</v>
      </c>
      <c r="AL899" s="13">
        <v>39830950.420000002</v>
      </c>
      <c r="AM899" s="13">
        <v>7.0781255373835865</v>
      </c>
      <c r="AN899" s="13">
        <v>7244537.5299999993</v>
      </c>
      <c r="AO899" s="13">
        <v>2754702.52</v>
      </c>
      <c r="AP899" s="13">
        <v>91471867.460000008</v>
      </c>
      <c r="AQ899" s="13">
        <v>43786189.070000008</v>
      </c>
      <c r="AR899" s="367"/>
      <c r="AS899" s="19">
        <v>44773</v>
      </c>
      <c r="AT899" s="20" t="s">
        <v>6</v>
      </c>
      <c r="AU899" s="40" t="s">
        <v>292</v>
      </c>
      <c r="AV899" s="41">
        <v>2022</v>
      </c>
      <c r="AW899" s="266" t="s">
        <v>155</v>
      </c>
      <c r="AX899" s="380">
        <v>5.67</v>
      </c>
      <c r="AY899" s="380">
        <v>5.78</v>
      </c>
    </row>
    <row r="900" spans="1:51" x14ac:dyDescent="0.25">
      <c r="A900" s="64">
        <v>78</v>
      </c>
      <c r="B900" s="65" t="s">
        <v>88</v>
      </c>
      <c r="C900" s="13">
        <v>309756.45</v>
      </c>
      <c r="D900" s="13">
        <v>-1214.56</v>
      </c>
      <c r="E900" s="13">
        <v>8.01</v>
      </c>
      <c r="F900" s="13">
        <v>55722.57</v>
      </c>
      <c r="G900" s="13">
        <v>500510.75999999995</v>
      </c>
      <c r="H900" s="13">
        <v>-217125.61</v>
      </c>
      <c r="I900" s="13">
        <v>8995294.5199999996</v>
      </c>
      <c r="J900" s="13">
        <v>1381425.83</v>
      </c>
      <c r="K900" s="13">
        <v>32079.33</v>
      </c>
      <c r="L900" s="13">
        <v>32071.32</v>
      </c>
      <c r="M900" s="13">
        <v>149844.43</v>
      </c>
      <c r="N900" s="13">
        <v>0.2</v>
      </c>
      <c r="O900" s="13">
        <v>-19513.729999999981</v>
      </c>
      <c r="P900" s="13">
        <v>-225748.58999999994</v>
      </c>
      <c r="Q900" s="13">
        <v>-141662.38999999996</v>
      </c>
      <c r="R900" s="13">
        <v>-367410.97999999986</v>
      </c>
      <c r="S900" s="13">
        <v>150285.38</v>
      </c>
      <c r="T900" s="13">
        <v>110614.65</v>
      </c>
      <c r="U900" s="13">
        <v>0</v>
      </c>
      <c r="V900" s="13">
        <v>0</v>
      </c>
      <c r="W900" s="13">
        <v>0</v>
      </c>
      <c r="X900" s="13">
        <v>75066.91</v>
      </c>
      <c r="Y900" s="13">
        <v>9838.14</v>
      </c>
      <c r="Z900" s="13">
        <v>8367.66</v>
      </c>
      <c r="AA900" s="13">
        <v>6855.31</v>
      </c>
      <c r="AB900" s="13">
        <v>15.26</v>
      </c>
      <c r="AC900" s="13">
        <v>0</v>
      </c>
      <c r="AD900" s="13">
        <v>0</v>
      </c>
      <c r="AE900" s="13">
        <v>0</v>
      </c>
      <c r="AF900" s="13">
        <v>10319.81</v>
      </c>
      <c r="AG900" s="13">
        <v>181915.75</v>
      </c>
      <c r="AH900" s="13">
        <v>8.2100000000000009</v>
      </c>
      <c r="AI900" s="13">
        <v>181885.25</v>
      </c>
      <c r="AJ900" s="13">
        <v>201398.97999999998</v>
      </c>
      <c r="AK900" s="13">
        <v>0</v>
      </c>
      <c r="AL900" s="13">
        <v>8963215.1899999995</v>
      </c>
      <c r="AM900" s="13">
        <v>280.40780527523481</v>
      </c>
      <c r="AN900" s="13">
        <v>41418.03</v>
      </c>
      <c r="AO900" s="13">
        <v>14304.539999999999</v>
      </c>
      <c r="AP900" s="13">
        <v>329029.90000000002</v>
      </c>
      <c r="AQ900" s="13">
        <v>-1454.84</v>
      </c>
      <c r="AR900" s="367"/>
      <c r="AS900" s="19">
        <v>44773</v>
      </c>
      <c r="AT900" s="20" t="s">
        <v>6</v>
      </c>
      <c r="AU900" s="40" t="s">
        <v>293</v>
      </c>
      <c r="AV900" s="41">
        <v>2022</v>
      </c>
      <c r="AW900" s="266" t="s">
        <v>185</v>
      </c>
      <c r="AX900" s="380">
        <v>5.67</v>
      </c>
      <c r="AY900" s="380">
        <v>5.78</v>
      </c>
    </row>
    <row r="901" spans="1:51" x14ac:dyDescent="0.25">
      <c r="A901" s="64">
        <v>80</v>
      </c>
      <c r="B901" s="65" t="s">
        <v>89</v>
      </c>
      <c r="C901" s="13">
        <v>170538860.98999998</v>
      </c>
      <c r="D901" s="13">
        <v>99711508.609999999</v>
      </c>
      <c r="E901" s="13">
        <v>6961073.0499999998</v>
      </c>
      <c r="F901" s="13">
        <v>18463012.41</v>
      </c>
      <c r="G901" s="13">
        <v>41379984.989999995</v>
      </c>
      <c r="H901" s="13">
        <v>149507.39000000001</v>
      </c>
      <c r="I901" s="13">
        <v>108308591.54000001</v>
      </c>
      <c r="J901" s="13">
        <v>31451299.77</v>
      </c>
      <c r="K901" s="13">
        <v>18087498.84</v>
      </c>
      <c r="L901" s="13">
        <v>11126425.789999999</v>
      </c>
      <c r="M901" s="13">
        <v>37276006.009999998</v>
      </c>
      <c r="N901" s="13">
        <v>419744203.72000003</v>
      </c>
      <c r="O901" s="13">
        <v>79738736.559999943</v>
      </c>
      <c r="P901" s="13">
        <v>-68754381.579999834</v>
      </c>
      <c r="Q901" s="13">
        <v>70560425.569999933</v>
      </c>
      <c r="R901" s="13">
        <v>1806043.9900000989</v>
      </c>
      <c r="S901" s="13">
        <v>-1656536.5900000036</v>
      </c>
      <c r="T901" s="13">
        <v>8470698.7300000004</v>
      </c>
      <c r="U901" s="13">
        <v>0</v>
      </c>
      <c r="V901" s="13">
        <v>0</v>
      </c>
      <c r="W901" s="13">
        <v>469948.29</v>
      </c>
      <c r="X901" s="13">
        <v>24930569.530000001</v>
      </c>
      <c r="Y901" s="13">
        <v>589293.81000000006</v>
      </c>
      <c r="Z901" s="13">
        <v>5027104.74</v>
      </c>
      <c r="AA901" s="13">
        <v>11935983.119999999</v>
      </c>
      <c r="AB901" s="13">
        <v>2367876.2200000002</v>
      </c>
      <c r="AC901" s="13">
        <v>0</v>
      </c>
      <c r="AD901" s="13">
        <v>0</v>
      </c>
      <c r="AE901" s="13">
        <v>0</v>
      </c>
      <c r="AF901" s="13">
        <v>15607495.25</v>
      </c>
      <c r="AG901" s="13">
        <v>48402431.800000004</v>
      </c>
      <c r="AH901" s="13">
        <v>426705276.76999998</v>
      </c>
      <c r="AI901" s="13">
        <v>475057596.93999994</v>
      </c>
      <c r="AJ901" s="13">
        <v>395318860.38</v>
      </c>
      <c r="AK901" s="13">
        <v>0</v>
      </c>
      <c r="AL901" s="13">
        <v>90221092.700000003</v>
      </c>
      <c r="AM901" s="13">
        <v>5.9880358527226871</v>
      </c>
      <c r="AN901" s="13">
        <v>13005068.890000001</v>
      </c>
      <c r="AO901" s="13">
        <v>5457943.5199999996</v>
      </c>
      <c r="AP901" s="13">
        <v>166579101.56</v>
      </c>
      <c r="AQ901" s="13">
        <v>175490485.74000001</v>
      </c>
      <c r="AR901" s="367"/>
      <c r="AS901" s="19">
        <v>44773</v>
      </c>
      <c r="AT901" s="20" t="s">
        <v>6</v>
      </c>
      <c r="AU901" s="40" t="s">
        <v>292</v>
      </c>
      <c r="AV901" s="41">
        <v>2022</v>
      </c>
      <c r="AW901" s="266" t="s">
        <v>288</v>
      </c>
      <c r="AX901" s="380">
        <v>5.67</v>
      </c>
      <c r="AY901" s="380">
        <v>5.78</v>
      </c>
    </row>
    <row r="902" spans="1:51" x14ac:dyDescent="0.25">
      <c r="A902" s="64">
        <v>2</v>
      </c>
      <c r="B902" s="65" t="s">
        <v>90</v>
      </c>
      <c r="C902" s="13">
        <v>15006834.129999999</v>
      </c>
      <c r="D902" s="13">
        <v>1041409.05</v>
      </c>
      <c r="E902" s="13">
        <v>120452.89</v>
      </c>
      <c r="F902" s="13">
        <v>0</v>
      </c>
      <c r="G902" s="13">
        <v>8541765.5899999999</v>
      </c>
      <c r="H902" s="13">
        <v>1793903.91</v>
      </c>
      <c r="I902" s="13">
        <v>15774135.689999999</v>
      </c>
      <c r="J902" s="13">
        <v>4384616.75</v>
      </c>
      <c r="K902" s="13">
        <v>1414840.66</v>
      </c>
      <c r="L902" s="13">
        <v>1294387.78</v>
      </c>
      <c r="M902" s="13">
        <v>5088328.32</v>
      </c>
      <c r="N902" s="13">
        <v>0.01</v>
      </c>
      <c r="O902" s="13">
        <v>5442412.3799999999</v>
      </c>
      <c r="P902" s="13">
        <v>-18752.890000002459</v>
      </c>
      <c r="Q902" s="13">
        <v>-3798683.08</v>
      </c>
      <c r="R902" s="13">
        <v>-3817435.9700000025</v>
      </c>
      <c r="S902" s="13">
        <v>5611339.8899999997</v>
      </c>
      <c r="T902" s="13">
        <v>0</v>
      </c>
      <c r="U902" s="13">
        <v>0</v>
      </c>
      <c r="V902" s="13">
        <v>0</v>
      </c>
      <c r="W902" s="13">
        <v>6442209.6200000001</v>
      </c>
      <c r="X902" s="13">
        <v>10791.65</v>
      </c>
      <c r="Y902" s="13">
        <v>168918.68</v>
      </c>
      <c r="Z902" s="13">
        <v>10282.219999999999</v>
      </c>
      <c r="AA902" s="13">
        <v>662082.04</v>
      </c>
      <c r="AB902" s="13">
        <v>378.33</v>
      </c>
      <c r="AC902" s="13">
        <v>0</v>
      </c>
      <c r="AD902" s="13">
        <v>0</v>
      </c>
      <c r="AE902" s="13">
        <v>0</v>
      </c>
      <c r="AF902" s="13">
        <v>0.11</v>
      </c>
      <c r="AG902" s="13">
        <v>6382716.0999999996</v>
      </c>
      <c r="AH902" s="13">
        <v>120452.9</v>
      </c>
      <c r="AI902" s="13">
        <v>6503111.0800000001</v>
      </c>
      <c r="AJ902" s="13">
        <v>1060698.7</v>
      </c>
      <c r="AK902" s="13">
        <v>0</v>
      </c>
      <c r="AL902" s="13">
        <v>14359295.029999999</v>
      </c>
      <c r="AM902" s="13">
        <v>11.149054544417744</v>
      </c>
      <c r="AN902" s="13">
        <v>0</v>
      </c>
      <c r="AO902" s="13">
        <v>0</v>
      </c>
      <c r="AP902" s="13">
        <v>9684874.6199999973</v>
      </c>
      <c r="AQ902" s="13">
        <v>1161861.9200000002</v>
      </c>
      <c r="AR902" s="367"/>
      <c r="AS902" s="19">
        <v>44773</v>
      </c>
      <c r="AT902" s="20" t="s">
        <v>6</v>
      </c>
      <c r="AU902" s="40" t="s">
        <v>292</v>
      </c>
      <c r="AV902" s="41">
        <v>2022</v>
      </c>
      <c r="AW902" s="266" t="s">
        <v>168</v>
      </c>
      <c r="AX902" s="380">
        <v>5.67</v>
      </c>
      <c r="AY902" s="380">
        <v>5.78</v>
      </c>
    </row>
    <row r="903" spans="1:51" x14ac:dyDescent="0.25">
      <c r="A903" s="64">
        <v>115</v>
      </c>
      <c r="B903" s="65" t="s">
        <v>290</v>
      </c>
      <c r="C903" s="13">
        <v>2503.29</v>
      </c>
      <c r="D903" s="13">
        <v>0</v>
      </c>
      <c r="E903" s="13">
        <v>0.01</v>
      </c>
      <c r="F903" s="13">
        <v>0</v>
      </c>
      <c r="G903" s="13">
        <v>238254.42</v>
      </c>
      <c r="H903" s="13">
        <v>-91683.83</v>
      </c>
      <c r="I903" s="13">
        <v>872308.16</v>
      </c>
      <c r="J903" s="13">
        <v>847541.23</v>
      </c>
      <c r="K903" s="13">
        <v>1638.97</v>
      </c>
      <c r="L903" s="13">
        <v>1638.9599999999998</v>
      </c>
      <c r="M903" s="13">
        <v>0</v>
      </c>
      <c r="N903" s="13">
        <v>0</v>
      </c>
      <c r="O903" s="13">
        <v>1328.2499999999998</v>
      </c>
      <c r="P903" s="13">
        <v>-237079.38</v>
      </c>
      <c r="Q903" s="13">
        <v>0</v>
      </c>
      <c r="R903" s="13">
        <v>-237079.38</v>
      </c>
      <c r="S903" s="13">
        <v>145395.54999999999</v>
      </c>
      <c r="T903" s="13">
        <v>880.12</v>
      </c>
      <c r="U903" s="13">
        <v>0</v>
      </c>
      <c r="V903" s="13">
        <v>0</v>
      </c>
      <c r="W903" s="13">
        <v>0</v>
      </c>
      <c r="X903" s="13">
        <v>206526.25</v>
      </c>
      <c r="Y903" s="13">
        <v>4862.3100000000004</v>
      </c>
      <c r="Z903" s="13">
        <v>24409.09</v>
      </c>
      <c r="AA903" s="13">
        <v>0</v>
      </c>
      <c r="AB903" s="13">
        <v>254.24</v>
      </c>
      <c r="AC903" s="13">
        <v>0</v>
      </c>
      <c r="AD903" s="13">
        <v>0</v>
      </c>
      <c r="AE903" s="13">
        <v>1905.88</v>
      </c>
      <c r="AF903" s="13">
        <v>30579.3</v>
      </c>
      <c r="AG903" s="13">
        <v>1638.9599999999998</v>
      </c>
      <c r="AH903" s="13">
        <v>0.01</v>
      </c>
      <c r="AI903" s="13">
        <v>1616.9999999999998</v>
      </c>
      <c r="AJ903" s="13">
        <v>288.75</v>
      </c>
      <c r="AK903" s="13">
        <v>0</v>
      </c>
      <c r="AL903" s="13">
        <v>870669.19000000006</v>
      </c>
      <c r="AM903" s="13">
        <v>532.22948559156055</v>
      </c>
      <c r="AN903" s="13">
        <v>0</v>
      </c>
      <c r="AO903" s="13">
        <v>0</v>
      </c>
      <c r="AP903" s="13">
        <v>1175.0500000000002</v>
      </c>
      <c r="AQ903" s="13">
        <v>0.01</v>
      </c>
      <c r="AR903" s="367"/>
      <c r="AS903" s="19">
        <v>44773</v>
      </c>
      <c r="AT903" s="20" t="s">
        <v>6</v>
      </c>
      <c r="AU903" s="40" t="s">
        <v>293</v>
      </c>
      <c r="AV903" s="41">
        <v>2022</v>
      </c>
      <c r="AW903" s="266" t="s">
        <v>291</v>
      </c>
      <c r="AX903" s="380">
        <v>5.67</v>
      </c>
      <c r="AY903" s="380">
        <v>5.78</v>
      </c>
    </row>
    <row r="904" spans="1:51" x14ac:dyDescent="0.25">
      <c r="A904" s="64">
        <v>106</v>
      </c>
      <c r="B904" s="65" t="s">
        <v>92</v>
      </c>
      <c r="C904" s="13">
        <v>4215925.4399999995</v>
      </c>
      <c r="D904" s="13">
        <v>50353.08</v>
      </c>
      <c r="E904" s="13">
        <v>29240</v>
      </c>
      <c r="F904" s="13">
        <v>907919.66999999993</v>
      </c>
      <c r="G904" s="13">
        <v>1741514.0599999998</v>
      </c>
      <c r="H904" s="13">
        <v>4762.5</v>
      </c>
      <c r="I904" s="13">
        <v>17594282.41</v>
      </c>
      <c r="J904" s="13">
        <v>55316.51</v>
      </c>
      <c r="K904" s="13">
        <v>1389331.62</v>
      </c>
      <c r="L904" s="13">
        <v>1360091.62</v>
      </c>
      <c r="M904" s="13">
        <v>1360657.7</v>
      </c>
      <c r="N904" s="13">
        <v>257.5</v>
      </c>
      <c r="O904" s="13">
        <v>763233.87999999966</v>
      </c>
      <c r="P904" s="13">
        <v>752904.74999999953</v>
      </c>
      <c r="Q904" s="13">
        <v>-815185.72</v>
      </c>
      <c r="R904" s="13">
        <v>-62280.970000000438</v>
      </c>
      <c r="S904" s="13">
        <v>67043.479999999981</v>
      </c>
      <c r="T904" s="13">
        <v>6.32</v>
      </c>
      <c r="U904" s="13">
        <v>0</v>
      </c>
      <c r="V904" s="13">
        <v>0</v>
      </c>
      <c r="W904" s="13">
        <v>0</v>
      </c>
      <c r="X904" s="13">
        <v>455393.06</v>
      </c>
      <c r="Y904" s="13">
        <v>33389.1</v>
      </c>
      <c r="Z904" s="13">
        <v>23114.080000000002</v>
      </c>
      <c r="AA904" s="13">
        <v>2797.91</v>
      </c>
      <c r="AB904" s="13">
        <v>24413.48</v>
      </c>
      <c r="AC904" s="13">
        <v>0</v>
      </c>
      <c r="AD904" s="13">
        <v>0</v>
      </c>
      <c r="AE904" s="13">
        <v>0</v>
      </c>
      <c r="AF904" s="13">
        <v>304641.33</v>
      </c>
      <c r="AG904" s="13">
        <v>2720749.32</v>
      </c>
      <c r="AH904" s="13">
        <v>29497.5</v>
      </c>
      <c r="AI904" s="13">
        <v>2749641.36</v>
      </c>
      <c r="AJ904" s="13">
        <v>1986407.48</v>
      </c>
      <c r="AK904" s="13">
        <v>0</v>
      </c>
      <c r="AL904" s="13">
        <v>16204950.789999999</v>
      </c>
      <c r="AM904" s="13">
        <v>12.663846526432616</v>
      </c>
      <c r="AN904" s="13">
        <v>563973.44000000006</v>
      </c>
      <c r="AO904" s="13">
        <v>343946.23</v>
      </c>
      <c r="AP904" s="13">
        <v>3473982.13</v>
      </c>
      <c r="AQ904" s="13">
        <v>71643.649999999994</v>
      </c>
      <c r="AR904" s="367"/>
      <c r="AS904" s="19">
        <v>44773</v>
      </c>
      <c r="AT904" s="20" t="s">
        <v>6</v>
      </c>
      <c r="AU904" s="40" t="s">
        <v>292</v>
      </c>
      <c r="AV904" s="41">
        <v>2022</v>
      </c>
      <c r="AW904" s="266" t="s">
        <v>172</v>
      </c>
      <c r="AX904" s="380">
        <v>5.67</v>
      </c>
      <c r="AY904" s="380">
        <v>5.78</v>
      </c>
    </row>
    <row r="905" spans="1:51" x14ac:dyDescent="0.25">
      <c r="A905" s="64">
        <v>118</v>
      </c>
      <c r="B905" s="65" t="s">
        <v>93</v>
      </c>
      <c r="C905" s="13">
        <v>20813841.260000002</v>
      </c>
      <c r="D905" s="13">
        <v>10796106.620000001</v>
      </c>
      <c r="E905" s="13">
        <v>3210111.52</v>
      </c>
      <c r="F905" s="13">
        <v>1419153.45</v>
      </c>
      <c r="G905" s="13">
        <v>5888237.5499999998</v>
      </c>
      <c r="H905" s="13">
        <v>67371.58</v>
      </c>
      <c r="I905" s="13">
        <v>30001823.18</v>
      </c>
      <c r="J905" s="13">
        <v>693664.73</v>
      </c>
      <c r="K905" s="13">
        <v>7025058.4100000001</v>
      </c>
      <c r="L905" s="13">
        <v>3814946.89</v>
      </c>
      <c r="M905" s="13">
        <v>786575.83</v>
      </c>
      <c r="N905" s="13">
        <v>5168683.07</v>
      </c>
      <c r="O905" s="13">
        <v>-432078.6199999997</v>
      </c>
      <c r="P905" s="13">
        <v>3142422.2599999965</v>
      </c>
      <c r="Q905" s="13">
        <v>-4439765.4200000009</v>
      </c>
      <c r="R905" s="13">
        <v>-1297343.1600000043</v>
      </c>
      <c r="S905" s="13">
        <v>1364714.72</v>
      </c>
      <c r="T905" s="13">
        <v>658.87</v>
      </c>
      <c r="U905" s="13">
        <v>0</v>
      </c>
      <c r="V905" s="13">
        <v>0</v>
      </c>
      <c r="W905" s="13">
        <v>386724.92</v>
      </c>
      <c r="X905" s="13">
        <v>1801401.9</v>
      </c>
      <c r="Y905" s="13">
        <v>97837.28</v>
      </c>
      <c r="Z905" s="13">
        <v>212526.98</v>
      </c>
      <c r="AA905" s="13">
        <v>339512.63</v>
      </c>
      <c r="AB905" s="13">
        <v>19223.669999999998</v>
      </c>
      <c r="AC905" s="13">
        <v>0</v>
      </c>
      <c r="AD905" s="13">
        <v>0</v>
      </c>
      <c r="AE905" s="13">
        <v>154105.26</v>
      </c>
      <c r="AF905" s="13">
        <v>865.15</v>
      </c>
      <c r="AG905" s="13">
        <v>4601522.7200000007</v>
      </c>
      <c r="AH905" s="13">
        <v>8378794.5899999999</v>
      </c>
      <c r="AI905" s="13">
        <v>12936996.439999999</v>
      </c>
      <c r="AJ905" s="13">
        <v>13369075.059999999</v>
      </c>
      <c r="AK905" s="13">
        <v>0</v>
      </c>
      <c r="AL905" s="13">
        <v>22976764.77</v>
      </c>
      <c r="AM905" s="13">
        <v>4.2706866518423725</v>
      </c>
      <c r="AN905" s="13">
        <v>902614.46</v>
      </c>
      <c r="AO905" s="13">
        <v>516538.99</v>
      </c>
      <c r="AP905" s="13">
        <v>21514740.620000005</v>
      </c>
      <c r="AQ905" s="13">
        <v>11064927.360000003</v>
      </c>
      <c r="AR905" s="367"/>
      <c r="AS905" s="19">
        <v>44773</v>
      </c>
      <c r="AT905" s="20" t="s">
        <v>6</v>
      </c>
      <c r="AU905" s="40" t="s">
        <v>292</v>
      </c>
      <c r="AV905" s="41">
        <v>2022</v>
      </c>
      <c r="AW905" s="266" t="s">
        <v>162</v>
      </c>
      <c r="AX905" s="380">
        <v>5.67</v>
      </c>
      <c r="AY905" s="380">
        <v>5.78</v>
      </c>
    </row>
    <row r="906" spans="1:51" x14ac:dyDescent="0.25">
      <c r="A906" s="64">
        <v>29</v>
      </c>
      <c r="B906" s="65" t="s">
        <v>94</v>
      </c>
      <c r="C906" s="13">
        <v>27951051.219999999</v>
      </c>
      <c r="D906" s="13">
        <v>2552643.0300000003</v>
      </c>
      <c r="E906" s="13">
        <v>1028842.87</v>
      </c>
      <c r="F906" s="13">
        <v>4830832.17</v>
      </c>
      <c r="G906" s="13">
        <v>5740146.9100000001</v>
      </c>
      <c r="H906" s="13">
        <v>-1830060.21</v>
      </c>
      <c r="I906" s="13">
        <v>11527868.51</v>
      </c>
      <c r="J906" s="13">
        <v>18407281.420000002</v>
      </c>
      <c r="K906" s="13">
        <v>6953283.0800000001</v>
      </c>
      <c r="L906" s="13">
        <v>5924440.21</v>
      </c>
      <c r="M906" s="13">
        <v>5549323.0700000003</v>
      </c>
      <c r="N906" s="13">
        <v>695003.06</v>
      </c>
      <c r="O906" s="13">
        <v>5998031.8700000001</v>
      </c>
      <c r="P906" s="13">
        <v>8829397.2399999872</v>
      </c>
      <c r="Q906" s="13">
        <v>-12036549.349999998</v>
      </c>
      <c r="R906" s="13">
        <v>-3207152.1100000106</v>
      </c>
      <c r="S906" s="13">
        <v>1377091.9</v>
      </c>
      <c r="T906" s="13">
        <v>1335355.73</v>
      </c>
      <c r="U906" s="13">
        <v>0</v>
      </c>
      <c r="V906" s="13">
        <v>0</v>
      </c>
      <c r="W906" s="13">
        <v>122663.39</v>
      </c>
      <c r="X906" s="13">
        <v>2886414.47</v>
      </c>
      <c r="Y906" s="13">
        <v>113967.37</v>
      </c>
      <c r="Z906" s="13">
        <v>435421.62</v>
      </c>
      <c r="AA906" s="13">
        <v>711.59</v>
      </c>
      <c r="AB906" s="13">
        <v>84273.52</v>
      </c>
      <c r="AC906" s="13">
        <v>0</v>
      </c>
      <c r="AD906" s="13">
        <v>0</v>
      </c>
      <c r="AE906" s="13">
        <v>0</v>
      </c>
      <c r="AF906" s="13">
        <v>2332967.59</v>
      </c>
      <c r="AG906" s="13">
        <v>11473763.280000001</v>
      </c>
      <c r="AH906" s="13">
        <v>1723845.9300000002</v>
      </c>
      <c r="AI906" s="13">
        <v>12988339.58</v>
      </c>
      <c r="AJ906" s="13">
        <v>6999922.3300000001</v>
      </c>
      <c r="AK906" s="13">
        <v>9614.6200000000008</v>
      </c>
      <c r="AL906" s="13">
        <v>4574585.43</v>
      </c>
      <c r="AM906" s="13">
        <v>1.6579029470492952</v>
      </c>
      <c r="AN906" s="13">
        <v>3426307.03</v>
      </c>
      <c r="AO906" s="13">
        <v>1404525.1400000001</v>
      </c>
      <c r="AP906" s="13">
        <v>23121632.579999998</v>
      </c>
      <c r="AQ906" s="13">
        <v>3721256.2600000007</v>
      </c>
      <c r="AR906" s="367"/>
      <c r="AS906" s="19">
        <v>44773</v>
      </c>
      <c r="AT906" s="20" t="s">
        <v>6</v>
      </c>
      <c r="AU906" s="40" t="s">
        <v>293</v>
      </c>
      <c r="AV906" s="41">
        <v>2022</v>
      </c>
      <c r="AW906" s="266" t="s">
        <v>156</v>
      </c>
      <c r="AX906" s="380">
        <v>5.67</v>
      </c>
      <c r="AY906" s="380">
        <v>5.78</v>
      </c>
    </row>
    <row r="907" spans="1:51" x14ac:dyDescent="0.25">
      <c r="A907" s="64">
        <v>122</v>
      </c>
      <c r="B907" s="59" t="s">
        <v>69</v>
      </c>
      <c r="C907" s="13">
        <v>9177034.1799999997</v>
      </c>
      <c r="D907" s="13">
        <v>325.2</v>
      </c>
      <c r="E907" s="13">
        <v>0</v>
      </c>
      <c r="F907" s="13">
        <v>18369.79</v>
      </c>
      <c r="G907" s="13">
        <v>679575.62</v>
      </c>
      <c r="H907" s="13">
        <v>737928.34</v>
      </c>
      <c r="I907" s="13">
        <v>1508561.86</v>
      </c>
      <c r="J907" s="13">
        <v>1523207.41</v>
      </c>
      <c r="K907" s="13">
        <v>149490.78</v>
      </c>
      <c r="L907" s="13">
        <v>70244.349999999991</v>
      </c>
      <c r="M907" s="13">
        <v>2742725.21</v>
      </c>
      <c r="N907" s="13">
        <v>0</v>
      </c>
      <c r="O907" s="13">
        <v>2692180.91</v>
      </c>
      <c r="P907" s="13">
        <v>5786582.6600000001</v>
      </c>
      <c r="Q907" s="13">
        <v>-5271665.9300000006</v>
      </c>
      <c r="R907" s="13">
        <v>514916.72999999952</v>
      </c>
      <c r="S907" s="13">
        <v>223011.62</v>
      </c>
      <c r="T907" s="13">
        <v>0</v>
      </c>
      <c r="U907" s="13">
        <v>0</v>
      </c>
      <c r="V907" s="13">
        <v>0</v>
      </c>
      <c r="W907" s="13">
        <v>0</v>
      </c>
      <c r="X907" s="13">
        <v>358395.68</v>
      </c>
      <c r="Y907" s="13">
        <v>10337.049999999999</v>
      </c>
      <c r="Z907" s="13">
        <v>94492.74</v>
      </c>
      <c r="AA907" s="13">
        <v>0</v>
      </c>
      <c r="AB907" s="13">
        <v>1734.67</v>
      </c>
      <c r="AC907" s="13">
        <v>0</v>
      </c>
      <c r="AD907" s="13">
        <v>0</v>
      </c>
      <c r="AE907" s="13">
        <v>0</v>
      </c>
      <c r="AF907" s="13">
        <v>28819.599999999999</v>
      </c>
      <c r="AG907" s="13">
        <v>2812969.56</v>
      </c>
      <c r="AH907" s="13">
        <v>0</v>
      </c>
      <c r="AI907" s="13">
        <v>2812804.77</v>
      </c>
      <c r="AJ907" s="13">
        <v>120623.86</v>
      </c>
      <c r="AK907" s="13">
        <v>0</v>
      </c>
      <c r="AL907" s="13">
        <v>1359071.08</v>
      </c>
      <c r="AM907" s="13">
        <v>10.091337137982691</v>
      </c>
      <c r="AN907" s="13">
        <v>14695.83</v>
      </c>
      <c r="AO907" s="13">
        <v>3673.96</v>
      </c>
      <c r="AP907" s="13">
        <v>6484853.2699999996</v>
      </c>
      <c r="AQ907" s="13">
        <v>325.2</v>
      </c>
      <c r="AR907" s="367"/>
      <c r="AS907" s="19">
        <v>44773</v>
      </c>
      <c r="AT907" s="20" t="s">
        <v>6</v>
      </c>
      <c r="AU907" s="40" t="s">
        <v>292</v>
      </c>
      <c r="AV907" s="41">
        <v>2022</v>
      </c>
      <c r="AW907" s="266" t="s">
        <v>267</v>
      </c>
      <c r="AX907" s="380">
        <v>5.67</v>
      </c>
      <c r="AY907" s="380">
        <v>5.78</v>
      </c>
    </row>
    <row r="908" spans="1:51" x14ac:dyDescent="0.25">
      <c r="A908" s="64">
        <v>111</v>
      </c>
      <c r="B908" s="65" t="s">
        <v>95</v>
      </c>
      <c r="C908" s="13">
        <v>1841010.83</v>
      </c>
      <c r="D908" s="13">
        <v>63866.319999999992</v>
      </c>
      <c r="E908" s="13">
        <v>598192.35</v>
      </c>
      <c r="F908" s="13">
        <v>268283.62</v>
      </c>
      <c r="G908" s="13">
        <v>1126372.8699999999</v>
      </c>
      <c r="H908" s="13">
        <v>18245.990000000002</v>
      </c>
      <c r="I908" s="13">
        <v>5741776.3600000003</v>
      </c>
      <c r="J908" s="13">
        <v>260153.81</v>
      </c>
      <c r="K908" s="13">
        <v>1919481.27</v>
      </c>
      <c r="L908" s="13">
        <v>1321288.9200000002</v>
      </c>
      <c r="M908" s="13">
        <v>0</v>
      </c>
      <c r="N908" s="13">
        <v>0</v>
      </c>
      <c r="O908" s="13">
        <v>524548.65999999992</v>
      </c>
      <c r="P908" s="13">
        <v>-142060.63999999966</v>
      </c>
      <c r="Q908" s="13">
        <v>-1810.34</v>
      </c>
      <c r="R908" s="13">
        <v>-143870.97999999966</v>
      </c>
      <c r="S908" s="13">
        <v>162116.62000000002</v>
      </c>
      <c r="T908" s="13">
        <v>164936.4</v>
      </c>
      <c r="U908" s="13">
        <v>0</v>
      </c>
      <c r="V908" s="13">
        <v>0</v>
      </c>
      <c r="W908" s="13">
        <v>0</v>
      </c>
      <c r="X908" s="13">
        <v>224942.12</v>
      </c>
      <c r="Y908" s="13">
        <v>21941.69</v>
      </c>
      <c r="Z908" s="13">
        <v>32871.480000000003</v>
      </c>
      <c r="AA908" s="13">
        <v>151611.91</v>
      </c>
      <c r="AB908" s="13">
        <v>1414.14</v>
      </c>
      <c r="AC908" s="13">
        <v>0</v>
      </c>
      <c r="AD908" s="13">
        <v>0</v>
      </c>
      <c r="AE908" s="13">
        <v>0</v>
      </c>
      <c r="AF908" s="13">
        <v>19922.68</v>
      </c>
      <c r="AG908" s="13">
        <v>1321288.9200000002</v>
      </c>
      <c r="AH908" s="13">
        <v>598192.35</v>
      </c>
      <c r="AI908" s="13">
        <v>1919101.99</v>
      </c>
      <c r="AJ908" s="13">
        <v>1394553.33</v>
      </c>
      <c r="AK908" s="13">
        <v>0</v>
      </c>
      <c r="AL908" s="13">
        <v>3822295.0900000003</v>
      </c>
      <c r="AM908" s="13">
        <v>2.991316690472317</v>
      </c>
      <c r="AN908" s="13">
        <v>139460.08000000002</v>
      </c>
      <c r="AO908" s="13">
        <v>128823.54000000001</v>
      </c>
      <c r="AP908" s="13">
        <v>1423335.9499999997</v>
      </c>
      <c r="AQ908" s="13">
        <v>170740.09999999986</v>
      </c>
      <c r="AR908" s="367"/>
      <c r="AS908" s="19">
        <v>44773</v>
      </c>
      <c r="AT908" s="20" t="s">
        <v>6</v>
      </c>
      <c r="AU908" s="40" t="s">
        <v>292</v>
      </c>
      <c r="AV908" s="41">
        <v>2022</v>
      </c>
      <c r="AW908" s="266" t="s">
        <v>182</v>
      </c>
      <c r="AX908" s="380">
        <v>5.67</v>
      </c>
      <c r="AY908" s="380">
        <v>5.78</v>
      </c>
    </row>
    <row r="909" spans="1:51" x14ac:dyDescent="0.25">
      <c r="A909" s="64">
        <v>83</v>
      </c>
      <c r="B909" s="65" t="s">
        <v>96</v>
      </c>
      <c r="C909" s="13">
        <v>44763568.980000004</v>
      </c>
      <c r="D909" s="13">
        <v>24631456.98</v>
      </c>
      <c r="E909" s="13">
        <v>10581445.630000001</v>
      </c>
      <c r="F909" s="13">
        <v>7951643.5099999998</v>
      </c>
      <c r="G909" s="13">
        <v>15975817.449999999</v>
      </c>
      <c r="H909" s="13">
        <v>-2630160.5499999998</v>
      </c>
      <c r="I909" s="13">
        <v>72394919.319999993</v>
      </c>
      <c r="J909" s="13">
        <v>2229094.4700000002</v>
      </c>
      <c r="K909" s="13">
        <v>31946302.329999998</v>
      </c>
      <c r="L909" s="13">
        <v>21364856.699999996</v>
      </c>
      <c r="M909" s="13">
        <v>2629789.34</v>
      </c>
      <c r="N909" s="13">
        <v>8081656.5899999999</v>
      </c>
      <c r="O909" s="13">
        <v>3973642.3799999971</v>
      </c>
      <c r="P909" s="13">
        <v>-7768991.3400000008</v>
      </c>
      <c r="Q909" s="13">
        <v>-4295.8199999965727</v>
      </c>
      <c r="R909" s="13">
        <v>-7773287.1599999974</v>
      </c>
      <c r="S909" s="13">
        <v>5143126.6100000013</v>
      </c>
      <c r="T909" s="13">
        <v>73621.56</v>
      </c>
      <c r="U909" s="13">
        <v>0</v>
      </c>
      <c r="V909" s="13">
        <v>0</v>
      </c>
      <c r="W909" s="13">
        <v>0</v>
      </c>
      <c r="X909" s="13">
        <v>11471884.15</v>
      </c>
      <c r="Y909" s="13">
        <v>242470.33</v>
      </c>
      <c r="Z909" s="13">
        <v>867045.62</v>
      </c>
      <c r="AA909" s="13">
        <v>9513</v>
      </c>
      <c r="AB909" s="13">
        <v>411025.91999999998</v>
      </c>
      <c r="AC909" s="13">
        <v>0</v>
      </c>
      <c r="AD909" s="13">
        <v>0</v>
      </c>
      <c r="AE909" s="13">
        <v>0</v>
      </c>
      <c r="AF909" s="13">
        <v>4872324.2300000004</v>
      </c>
      <c r="AG909" s="13">
        <v>23994646.039999999</v>
      </c>
      <c r="AH909" s="13">
        <v>18663102.219999999</v>
      </c>
      <c r="AI909" s="13">
        <v>42599784.439999998</v>
      </c>
      <c r="AJ909" s="13">
        <v>38626142.060000002</v>
      </c>
      <c r="AK909" s="13">
        <v>0</v>
      </c>
      <c r="AL909" s="13">
        <v>40448616.989999995</v>
      </c>
      <c r="AM909" s="13">
        <v>2.2661439365399008</v>
      </c>
      <c r="AN909" s="13">
        <v>5273084.07</v>
      </c>
      <c r="AO909" s="13">
        <v>2678559.44</v>
      </c>
      <c r="AP909" s="13">
        <v>42103851.360000007</v>
      </c>
      <c r="AQ909" s="13">
        <v>25945381.74000001</v>
      </c>
      <c r="AR909" s="367"/>
      <c r="AS909" s="19">
        <v>44773</v>
      </c>
      <c r="AT909" s="20" t="s">
        <v>6</v>
      </c>
      <c r="AU909" s="40" t="s">
        <v>293</v>
      </c>
      <c r="AV909" s="41">
        <v>2022</v>
      </c>
      <c r="AW909" s="266" t="s">
        <v>158</v>
      </c>
      <c r="AX909" s="380">
        <v>5.67</v>
      </c>
      <c r="AY909" s="380">
        <v>5.78</v>
      </c>
    </row>
    <row r="910" spans="1:51" x14ac:dyDescent="0.25">
      <c r="A910" s="64">
        <v>40</v>
      </c>
      <c r="B910" s="65" t="s">
        <v>97</v>
      </c>
      <c r="C910" s="13">
        <v>13294500.210000001</v>
      </c>
      <c r="D910" s="13">
        <v>2356287.1800000002</v>
      </c>
      <c r="E910" s="13">
        <v>7566495.0800000001</v>
      </c>
      <c r="F910" s="13">
        <v>1907336.21</v>
      </c>
      <c r="G910" s="13">
        <v>5361235.9800000004</v>
      </c>
      <c r="H910" s="13">
        <v>9896.9699999999993</v>
      </c>
      <c r="I910" s="13">
        <v>42874877.009999998</v>
      </c>
      <c r="J910" s="13">
        <v>1017772.71</v>
      </c>
      <c r="K910" s="13">
        <v>13132844</v>
      </c>
      <c r="L910" s="13">
        <v>5566348.9199999999</v>
      </c>
      <c r="M910" s="13">
        <v>97113.83</v>
      </c>
      <c r="N910" s="13">
        <v>220685.54</v>
      </c>
      <c r="O910" s="13">
        <v>6708151.9399999995</v>
      </c>
      <c r="P910" s="13">
        <v>-3038511.0999999982</v>
      </c>
      <c r="Q910" s="13">
        <v>-491864.91000000003</v>
      </c>
      <c r="R910" s="13">
        <v>-3530376.0099999984</v>
      </c>
      <c r="S910" s="13">
        <v>3540272.98</v>
      </c>
      <c r="T910" s="13">
        <v>4.58</v>
      </c>
      <c r="U910" s="13">
        <v>0</v>
      </c>
      <c r="V910" s="13">
        <v>0</v>
      </c>
      <c r="W910" s="13">
        <v>1705.02</v>
      </c>
      <c r="X910" s="13">
        <v>4665200.9000000004</v>
      </c>
      <c r="Y910" s="13">
        <v>87986.58</v>
      </c>
      <c r="Z910" s="13">
        <v>154757.32999999999</v>
      </c>
      <c r="AA910" s="13">
        <v>8662.77</v>
      </c>
      <c r="AB910" s="13">
        <v>52879.75</v>
      </c>
      <c r="AC910" s="13">
        <v>0</v>
      </c>
      <c r="AD910" s="13">
        <v>0</v>
      </c>
      <c r="AE910" s="13">
        <v>0</v>
      </c>
      <c r="AF910" s="13">
        <v>822351.09</v>
      </c>
      <c r="AG910" s="13">
        <v>5663462.75</v>
      </c>
      <c r="AH910" s="13">
        <v>7787180.6200000001</v>
      </c>
      <c r="AI910" s="13">
        <v>13406399.689999999</v>
      </c>
      <c r="AJ910" s="13">
        <v>6698247.75</v>
      </c>
      <c r="AK910" s="13">
        <v>0</v>
      </c>
      <c r="AL910" s="13">
        <v>29742033.009999998</v>
      </c>
      <c r="AM910" s="13">
        <v>3.2647061832151509</v>
      </c>
      <c r="AN910" s="13">
        <v>1354166.68</v>
      </c>
      <c r="AO910" s="13">
        <v>553169.53</v>
      </c>
      <c r="AP910" s="13">
        <v>10437150.059999999</v>
      </c>
      <c r="AQ910" s="13">
        <v>6207088.9700000007</v>
      </c>
      <c r="AR910" s="367"/>
      <c r="AS910" s="19">
        <v>44773</v>
      </c>
      <c r="AT910" s="20" t="s">
        <v>6</v>
      </c>
      <c r="AU910" s="40" t="s">
        <v>292</v>
      </c>
      <c r="AV910" s="41">
        <v>2022</v>
      </c>
      <c r="AW910" s="266" t="s">
        <v>166</v>
      </c>
      <c r="AX910" s="380">
        <v>5.67</v>
      </c>
      <c r="AY910" s="380">
        <v>5.78</v>
      </c>
    </row>
    <row r="911" spans="1:51" x14ac:dyDescent="0.25">
      <c r="A911" s="64">
        <v>24</v>
      </c>
      <c r="B911" s="65" t="s">
        <v>98</v>
      </c>
      <c r="C911" s="13">
        <v>18014015.82</v>
      </c>
      <c r="D911" s="13">
        <v>8395729.9800000004</v>
      </c>
      <c r="E911" s="13">
        <v>1541808.86</v>
      </c>
      <c r="F911" s="13">
        <v>2058348.5699999998</v>
      </c>
      <c r="G911" s="13">
        <v>6247742.9700000007</v>
      </c>
      <c r="H911" s="13">
        <v>-169920.18</v>
      </c>
      <c r="I911" s="13">
        <v>12424987.789999999</v>
      </c>
      <c r="J911" s="13">
        <v>6643850.71</v>
      </c>
      <c r="K911" s="13">
        <v>5219851.22</v>
      </c>
      <c r="L911" s="13">
        <v>3665082.49</v>
      </c>
      <c r="M911" s="13">
        <v>592621.4</v>
      </c>
      <c r="N911" s="13">
        <v>26147.96</v>
      </c>
      <c r="O911" s="13">
        <v>2168911.0599999996</v>
      </c>
      <c r="P911" s="13">
        <v>-856716.75999999617</v>
      </c>
      <c r="Q911" s="13">
        <v>-524339.63</v>
      </c>
      <c r="R911" s="13">
        <v>-1381056.3899999962</v>
      </c>
      <c r="S911" s="13">
        <v>1211136.21</v>
      </c>
      <c r="T911" s="13">
        <v>231428.39</v>
      </c>
      <c r="U911" s="13">
        <v>0</v>
      </c>
      <c r="V911" s="13">
        <v>0</v>
      </c>
      <c r="W911" s="13">
        <v>906781.42</v>
      </c>
      <c r="X911" s="13">
        <v>1514770.77</v>
      </c>
      <c r="Y911" s="13">
        <v>78068.44</v>
      </c>
      <c r="Z911" s="13">
        <v>387259.28</v>
      </c>
      <c r="AA911" s="13">
        <v>513697.96</v>
      </c>
      <c r="AB911" s="13">
        <v>74617.240000000005</v>
      </c>
      <c r="AC911" s="13">
        <v>0</v>
      </c>
      <c r="AD911" s="13">
        <v>0</v>
      </c>
      <c r="AE911" s="13">
        <v>0</v>
      </c>
      <c r="AF911" s="13">
        <v>388201.45</v>
      </c>
      <c r="AG911" s="13">
        <v>4257703.8899999997</v>
      </c>
      <c r="AH911" s="13">
        <v>1567956.82</v>
      </c>
      <c r="AI911" s="13">
        <v>5807705.5499999998</v>
      </c>
      <c r="AJ911" s="13">
        <v>3647245.01</v>
      </c>
      <c r="AK911" s="13">
        <v>8450.52</v>
      </c>
      <c r="AL911" s="13">
        <v>7205136.5699999994</v>
      </c>
      <c r="AM911" s="13">
        <v>2.3803337042238533</v>
      </c>
      <c r="AN911" s="13">
        <v>1843153.53</v>
      </c>
      <c r="AO911" s="13">
        <v>215195.03999999998</v>
      </c>
      <c r="AP911" s="13">
        <v>16760230.460000005</v>
      </c>
      <c r="AQ911" s="13">
        <v>9310855.6800000016</v>
      </c>
      <c r="AR911" s="367"/>
      <c r="AS911" s="19">
        <v>44773</v>
      </c>
      <c r="AT911" s="20" t="s">
        <v>6</v>
      </c>
      <c r="AU911" s="40" t="s">
        <v>293</v>
      </c>
      <c r="AV911" s="41">
        <v>2022</v>
      </c>
      <c r="AW911" s="266" t="s">
        <v>164</v>
      </c>
      <c r="AX911" s="380">
        <v>5.67</v>
      </c>
      <c r="AY911" s="380">
        <v>5.78</v>
      </c>
    </row>
    <row r="912" spans="1:51" x14ac:dyDescent="0.25">
      <c r="A912" s="64">
        <v>124</v>
      </c>
      <c r="B912" s="59" t="s">
        <v>99</v>
      </c>
      <c r="C912" s="13">
        <v>893276</v>
      </c>
      <c r="D912" s="13">
        <v>0</v>
      </c>
      <c r="E912" s="13">
        <v>0</v>
      </c>
      <c r="F912" s="13">
        <v>13007.49</v>
      </c>
      <c r="G912" s="13">
        <v>598214.14</v>
      </c>
      <c r="H912" s="13">
        <v>-175008.42</v>
      </c>
      <c r="I912" s="13">
        <v>193334.11</v>
      </c>
      <c r="J912" s="13">
        <v>45923.18</v>
      </c>
      <c r="K912" s="13">
        <v>36099.129999999997</v>
      </c>
      <c r="L912" s="13">
        <v>36099.129999999997</v>
      </c>
      <c r="M912" s="13">
        <v>509264.32</v>
      </c>
      <c r="N912" s="13">
        <v>0</v>
      </c>
      <c r="O912" s="13">
        <v>144764.72000000003</v>
      </c>
      <c r="P912" s="13">
        <v>137289.64999999991</v>
      </c>
      <c r="Q912" s="13">
        <v>-249867.69999999995</v>
      </c>
      <c r="R912" s="13">
        <v>-112578.05000000005</v>
      </c>
      <c r="S912" s="13">
        <v>-62430.369999999981</v>
      </c>
      <c r="T912" s="13">
        <v>0</v>
      </c>
      <c r="U912" s="13">
        <v>0</v>
      </c>
      <c r="V912" s="13">
        <v>0</v>
      </c>
      <c r="W912" s="13">
        <v>0</v>
      </c>
      <c r="X912" s="13">
        <v>94766.71</v>
      </c>
      <c r="Y912" s="13">
        <v>12208.45</v>
      </c>
      <c r="Z912" s="13">
        <v>9113.61</v>
      </c>
      <c r="AA912" s="13">
        <v>10932.99</v>
      </c>
      <c r="AB912" s="13">
        <v>31434.21</v>
      </c>
      <c r="AC912" s="13">
        <v>0</v>
      </c>
      <c r="AD912" s="13">
        <v>0</v>
      </c>
      <c r="AE912" s="13">
        <v>0</v>
      </c>
      <c r="AF912" s="13">
        <v>93507.82</v>
      </c>
      <c r="AG912" s="13">
        <v>545363.45000000007</v>
      </c>
      <c r="AH912" s="13">
        <v>0</v>
      </c>
      <c r="AI912" s="13">
        <v>545357.42000000004</v>
      </c>
      <c r="AJ912" s="13">
        <v>400592.7</v>
      </c>
      <c r="AK912" s="13">
        <v>0</v>
      </c>
      <c r="AL912" s="13">
        <v>157234.97999999998</v>
      </c>
      <c r="AM912" s="13">
        <v>5.3556445820162422</v>
      </c>
      <c r="AN912" s="13">
        <v>12617.65</v>
      </c>
      <c r="AO912" s="13">
        <v>389.84</v>
      </c>
      <c r="AP912" s="13">
        <v>748511.27999999991</v>
      </c>
      <c r="AQ912" s="13">
        <v>0</v>
      </c>
      <c r="AR912" s="367"/>
      <c r="AS912" s="19">
        <v>44773</v>
      </c>
      <c r="AT912" s="20" t="s">
        <v>6</v>
      </c>
      <c r="AU912" s="40" t="s">
        <v>293</v>
      </c>
      <c r="AV912" s="41">
        <v>2022</v>
      </c>
      <c r="AW912" s="266" t="s">
        <v>289</v>
      </c>
      <c r="AX912" s="380">
        <v>5.67</v>
      </c>
      <c r="AY912" s="380">
        <v>5.78</v>
      </c>
    </row>
    <row r="913" spans="1:51" x14ac:dyDescent="0.25">
      <c r="A913" s="64">
        <v>70</v>
      </c>
      <c r="B913" s="65" t="s">
        <v>100</v>
      </c>
      <c r="C913" s="13">
        <v>556999.34</v>
      </c>
      <c r="D913" s="13">
        <v>133619.41</v>
      </c>
      <c r="E913" s="13">
        <v>26091.96</v>
      </c>
      <c r="F913" s="13">
        <v>0</v>
      </c>
      <c r="G913" s="13">
        <v>284673.38</v>
      </c>
      <c r="H913" s="13">
        <v>111997.14</v>
      </c>
      <c r="I913" s="13">
        <v>263131.73</v>
      </c>
      <c r="J913" s="13">
        <v>1806780.51</v>
      </c>
      <c r="K913" s="13">
        <v>270818.06</v>
      </c>
      <c r="L913" s="13">
        <v>57726.1</v>
      </c>
      <c r="M913" s="13">
        <v>0</v>
      </c>
      <c r="N913" s="13">
        <v>0</v>
      </c>
      <c r="O913" s="13">
        <v>68613.23</v>
      </c>
      <c r="P913" s="13">
        <v>70093.319999999891</v>
      </c>
      <c r="Q913" s="13">
        <v>0</v>
      </c>
      <c r="R913" s="13">
        <v>70093.319999999891</v>
      </c>
      <c r="S913" s="13">
        <v>41903.82</v>
      </c>
      <c r="T913" s="13">
        <v>47400</v>
      </c>
      <c r="U913" s="13">
        <v>0</v>
      </c>
      <c r="V913" s="13">
        <v>0</v>
      </c>
      <c r="W913" s="13">
        <v>0</v>
      </c>
      <c r="X913" s="13">
        <v>0</v>
      </c>
      <c r="Y913" s="13">
        <v>1606.72</v>
      </c>
      <c r="Z913" s="13">
        <v>3889.46</v>
      </c>
      <c r="AA913" s="13">
        <v>0</v>
      </c>
      <c r="AB913" s="13">
        <v>0</v>
      </c>
      <c r="AC913" s="13">
        <v>0</v>
      </c>
      <c r="AD913" s="13">
        <v>0</v>
      </c>
      <c r="AE913" s="13">
        <v>0</v>
      </c>
      <c r="AF913" s="13">
        <v>0</v>
      </c>
      <c r="AG913" s="13">
        <v>57726.1</v>
      </c>
      <c r="AH913" s="13">
        <v>26091.96</v>
      </c>
      <c r="AI913" s="13">
        <v>83818.06</v>
      </c>
      <c r="AJ913" s="13">
        <v>15204.83</v>
      </c>
      <c r="AK913" s="13">
        <v>0</v>
      </c>
      <c r="AL913" s="13">
        <v>-7686.3300000000163</v>
      </c>
      <c r="AM913" s="13">
        <v>0.97161810405111082</v>
      </c>
      <c r="AN913" s="13">
        <v>0</v>
      </c>
      <c r="AO913" s="13">
        <v>0</v>
      </c>
      <c r="AP913" s="13">
        <v>514053.12</v>
      </c>
      <c r="AQ913" s="13">
        <v>159286.41999999998</v>
      </c>
      <c r="AR913" s="367"/>
      <c r="AS913" s="19">
        <v>44773</v>
      </c>
      <c r="AT913" s="20" t="s">
        <v>6</v>
      </c>
      <c r="AU913" s="40" t="s">
        <v>292</v>
      </c>
      <c r="AV913" s="41">
        <v>2022</v>
      </c>
      <c r="AW913" s="266" t="s">
        <v>181</v>
      </c>
      <c r="AX913" s="380">
        <v>5.67</v>
      </c>
      <c r="AY913" s="380">
        <v>5.78</v>
      </c>
    </row>
    <row r="914" spans="1:51" x14ac:dyDescent="0.25">
      <c r="A914" s="64">
        <v>119</v>
      </c>
      <c r="B914" s="65" t="s">
        <v>101</v>
      </c>
      <c r="C914" s="13">
        <v>0</v>
      </c>
      <c r="D914" s="13">
        <v>0</v>
      </c>
      <c r="E914" s="13">
        <v>0.01</v>
      </c>
      <c r="F914" s="13">
        <v>0</v>
      </c>
      <c r="G914" s="13">
        <v>21121.059999999998</v>
      </c>
      <c r="H914" s="13">
        <v>9.42</v>
      </c>
      <c r="I914" s="13">
        <v>36983.74</v>
      </c>
      <c r="J914" s="13">
        <v>3632.32</v>
      </c>
      <c r="K914" s="13">
        <v>0.02</v>
      </c>
      <c r="L914" s="13">
        <v>0.01</v>
      </c>
      <c r="M914" s="13">
        <v>0</v>
      </c>
      <c r="N914" s="13">
        <v>0</v>
      </c>
      <c r="O914" s="13">
        <v>0</v>
      </c>
      <c r="P914" s="13">
        <v>-21121.059999999998</v>
      </c>
      <c r="Q914" s="13">
        <v>0</v>
      </c>
      <c r="R914" s="13">
        <v>-21121.059999999998</v>
      </c>
      <c r="S914" s="13">
        <v>21130.480000000003</v>
      </c>
      <c r="T914" s="13">
        <v>21814.15</v>
      </c>
      <c r="U914" s="13">
        <v>0</v>
      </c>
      <c r="V914" s="13">
        <v>0</v>
      </c>
      <c r="W914" s="13">
        <v>0</v>
      </c>
      <c r="X914" s="13">
        <v>0</v>
      </c>
      <c r="Y914" s="13">
        <v>431.03</v>
      </c>
      <c r="Z914" s="13">
        <v>251.06</v>
      </c>
      <c r="AA914" s="13">
        <v>0</v>
      </c>
      <c r="AB914" s="13">
        <v>0.62</v>
      </c>
      <c r="AC914" s="13">
        <v>0</v>
      </c>
      <c r="AD914" s="13">
        <v>0</v>
      </c>
      <c r="AE914" s="13">
        <v>0</v>
      </c>
      <c r="AF914" s="13">
        <v>0.96</v>
      </c>
      <c r="AG914" s="13">
        <v>0.01</v>
      </c>
      <c r="AH914" s="13">
        <v>0.01</v>
      </c>
      <c r="AI914" s="13">
        <v>0</v>
      </c>
      <c r="AJ914" s="13">
        <v>0</v>
      </c>
      <c r="AK914" s="13">
        <v>0</v>
      </c>
      <c r="AL914" s="13">
        <v>36983.72</v>
      </c>
      <c r="AM914" s="13">
        <v>1849186.9999999998</v>
      </c>
      <c r="AN914" s="13">
        <v>0</v>
      </c>
      <c r="AO914" s="13">
        <v>0</v>
      </c>
      <c r="AP914" s="13">
        <v>0</v>
      </c>
      <c r="AQ914" s="13">
        <v>0</v>
      </c>
      <c r="AR914" s="367"/>
      <c r="AS914" s="19">
        <v>44773</v>
      </c>
      <c r="AT914" s="20" t="s">
        <v>6</v>
      </c>
      <c r="AU914" s="40" t="s">
        <v>292</v>
      </c>
      <c r="AV914" s="41">
        <v>2022</v>
      </c>
      <c r="AW914" s="266" t="s">
        <v>189</v>
      </c>
      <c r="AX914" s="380">
        <v>5.67</v>
      </c>
      <c r="AY914" s="380">
        <v>5.78</v>
      </c>
    </row>
    <row r="915" spans="1:51" x14ac:dyDescent="0.25">
      <c r="A915" s="64">
        <v>108</v>
      </c>
      <c r="B915" s="65" t="s">
        <v>102</v>
      </c>
      <c r="C915" s="13">
        <v>591693.13</v>
      </c>
      <c r="D915" s="13">
        <v>119313.26</v>
      </c>
      <c r="E915" s="13">
        <v>23595.96</v>
      </c>
      <c r="F915" s="13">
        <v>66806.2</v>
      </c>
      <c r="G915" s="13">
        <v>303288.49</v>
      </c>
      <c r="H915" s="13">
        <v>4396.7</v>
      </c>
      <c r="I915" s="13">
        <v>1922320.64</v>
      </c>
      <c r="J915" s="13">
        <v>968594.35</v>
      </c>
      <c r="K915" s="13">
        <v>193827.72</v>
      </c>
      <c r="L915" s="13">
        <v>170231.07</v>
      </c>
      <c r="M915" s="13">
        <v>248901.86</v>
      </c>
      <c r="N915" s="13">
        <v>28851.94</v>
      </c>
      <c r="O915" s="13">
        <v>-163558.07999999999</v>
      </c>
      <c r="P915" s="13">
        <v>265843.26</v>
      </c>
      <c r="Q915" s="13">
        <v>-332599.78999999998</v>
      </c>
      <c r="R915" s="13">
        <v>-66756.52999999997</v>
      </c>
      <c r="S915" s="13">
        <v>71153.23000000001</v>
      </c>
      <c r="T915" s="13">
        <v>14618.55</v>
      </c>
      <c r="U915" s="13">
        <v>0</v>
      </c>
      <c r="V915" s="13">
        <v>0</v>
      </c>
      <c r="W915" s="13">
        <v>0</v>
      </c>
      <c r="X915" s="13">
        <v>101716.67</v>
      </c>
      <c r="Y915" s="13">
        <v>5848.38</v>
      </c>
      <c r="Z915" s="13">
        <v>3815.08</v>
      </c>
      <c r="AA915" s="13">
        <v>16596.29</v>
      </c>
      <c r="AB915" s="13">
        <v>1076.1199999999999</v>
      </c>
      <c r="AC915" s="13">
        <v>0</v>
      </c>
      <c r="AD915" s="13">
        <v>0</v>
      </c>
      <c r="AE915" s="13">
        <v>0</v>
      </c>
      <c r="AF915" s="13">
        <v>17846.12</v>
      </c>
      <c r="AG915" s="13">
        <v>419132.93</v>
      </c>
      <c r="AH915" s="13">
        <v>52447.9</v>
      </c>
      <c r="AI915" s="13">
        <v>470923.37</v>
      </c>
      <c r="AJ915" s="13">
        <v>634481.44999999995</v>
      </c>
      <c r="AK915" s="13">
        <v>0</v>
      </c>
      <c r="AL915" s="13">
        <v>1728492.92</v>
      </c>
      <c r="AM915" s="13">
        <v>9.917676584133579</v>
      </c>
      <c r="AN915" s="13">
        <v>56621.270000000004</v>
      </c>
      <c r="AO915" s="13">
        <v>10184.93</v>
      </c>
      <c r="AP915" s="13">
        <v>546147.41</v>
      </c>
      <c r="AQ915" s="13">
        <v>-89790.539999999979</v>
      </c>
      <c r="AR915" s="367"/>
      <c r="AS915" s="19">
        <v>44773</v>
      </c>
      <c r="AT915" s="20" t="s">
        <v>6</v>
      </c>
      <c r="AU915" s="40" t="s">
        <v>292</v>
      </c>
      <c r="AV915" s="41">
        <v>2022</v>
      </c>
      <c r="AW915" s="266" t="s">
        <v>183</v>
      </c>
      <c r="AX915" s="380">
        <v>5.67</v>
      </c>
      <c r="AY915" s="380">
        <v>5.78</v>
      </c>
    </row>
    <row r="916" spans="1:51" x14ac:dyDescent="0.25">
      <c r="A916" s="64">
        <v>93</v>
      </c>
      <c r="B916" s="65" t="s">
        <v>103</v>
      </c>
      <c r="C916" s="13">
        <v>3812925.12</v>
      </c>
      <c r="D916" s="13">
        <v>1199.99</v>
      </c>
      <c r="E916" s="13">
        <v>1030</v>
      </c>
      <c r="F916" s="13">
        <v>1098609.03</v>
      </c>
      <c r="G916" s="13">
        <v>2605363.98</v>
      </c>
      <c r="H916" s="13">
        <v>-179168.33</v>
      </c>
      <c r="I916" s="13">
        <v>8945323.1699999999</v>
      </c>
      <c r="J916" s="13">
        <v>4702545.78</v>
      </c>
      <c r="K916" s="13">
        <v>1381742.55</v>
      </c>
      <c r="L916" s="13">
        <v>1380712.55</v>
      </c>
      <c r="M916" s="13">
        <v>253809.59</v>
      </c>
      <c r="N916" s="13">
        <v>0</v>
      </c>
      <c r="O916" s="13">
        <v>575898.89999999991</v>
      </c>
      <c r="P916" s="13">
        <v>-468146.78000000119</v>
      </c>
      <c r="Q916" s="13">
        <v>-92514.689999999988</v>
      </c>
      <c r="R916" s="13">
        <v>-560661.47000000114</v>
      </c>
      <c r="S916" s="13">
        <v>381493.18</v>
      </c>
      <c r="T916" s="13">
        <v>1.5</v>
      </c>
      <c r="U916" s="13">
        <v>0</v>
      </c>
      <c r="V916" s="13">
        <v>0</v>
      </c>
      <c r="W916" s="13">
        <v>0</v>
      </c>
      <c r="X916" s="13">
        <v>646766.13</v>
      </c>
      <c r="Y916" s="13">
        <v>44247.35</v>
      </c>
      <c r="Z916" s="13">
        <v>104156.26</v>
      </c>
      <c r="AA916" s="13">
        <v>62137.77</v>
      </c>
      <c r="AB916" s="13">
        <v>8637.7199999999993</v>
      </c>
      <c r="AC916" s="13">
        <v>0</v>
      </c>
      <c r="AD916" s="13">
        <v>0</v>
      </c>
      <c r="AE916" s="13">
        <v>0</v>
      </c>
      <c r="AF916" s="13">
        <v>46095.35</v>
      </c>
      <c r="AG916" s="13">
        <v>1634522.14</v>
      </c>
      <c r="AH916" s="13">
        <v>1030</v>
      </c>
      <c r="AI916" s="13">
        <v>1634855.2</v>
      </c>
      <c r="AJ916" s="13">
        <v>1058956.3</v>
      </c>
      <c r="AK916" s="13">
        <v>0</v>
      </c>
      <c r="AL916" s="13">
        <v>7563580.6200000001</v>
      </c>
      <c r="AM916" s="13">
        <v>6.4739434781103036</v>
      </c>
      <c r="AN916" s="13">
        <v>545583.63</v>
      </c>
      <c r="AO916" s="13">
        <v>553025.4</v>
      </c>
      <c r="AP916" s="13">
        <v>3237438.2300000004</v>
      </c>
      <c r="AQ916" s="13">
        <v>1611.9999999999998</v>
      </c>
      <c r="AR916" s="367"/>
      <c r="AS916" s="19">
        <v>44773</v>
      </c>
      <c r="AT916" s="20" t="s">
        <v>6</v>
      </c>
      <c r="AU916" s="40" t="s">
        <v>293</v>
      </c>
      <c r="AV916" s="41">
        <v>2022</v>
      </c>
      <c r="AW916" s="266" t="s">
        <v>175</v>
      </c>
      <c r="AX916" s="380">
        <v>5.67</v>
      </c>
      <c r="AY916" s="380">
        <v>5.78</v>
      </c>
    </row>
    <row r="917" spans="1:51" x14ac:dyDescent="0.25">
      <c r="A917" s="64">
        <v>32</v>
      </c>
      <c r="B917" s="65" t="s">
        <v>104</v>
      </c>
      <c r="C917" s="13">
        <v>24579.72</v>
      </c>
      <c r="D917" s="13">
        <v>0</v>
      </c>
      <c r="E917" s="13">
        <v>0.01</v>
      </c>
      <c r="F917" s="13">
        <v>0</v>
      </c>
      <c r="G917" s="13">
        <v>1760325.83</v>
      </c>
      <c r="H917" s="13">
        <v>-462535.78</v>
      </c>
      <c r="I917" s="13">
        <v>3130570.12</v>
      </c>
      <c r="J917" s="13">
        <v>16891.330000000002</v>
      </c>
      <c r="K917" s="13">
        <v>25429.14</v>
      </c>
      <c r="L917" s="13">
        <v>25429.13</v>
      </c>
      <c r="M917" s="13">
        <v>0</v>
      </c>
      <c r="N917" s="13">
        <v>0</v>
      </c>
      <c r="O917" s="13">
        <v>-2867.3999999999978</v>
      </c>
      <c r="P917" s="13">
        <v>-1732878.71</v>
      </c>
      <c r="Q917" s="13">
        <v>0</v>
      </c>
      <c r="R917" s="13">
        <v>-1732878.71</v>
      </c>
      <c r="S917" s="13">
        <v>1270342.9300000002</v>
      </c>
      <c r="T917" s="13">
        <v>0</v>
      </c>
      <c r="U917" s="13">
        <v>0</v>
      </c>
      <c r="V917" s="13">
        <v>0</v>
      </c>
      <c r="W917" s="13">
        <v>2090026</v>
      </c>
      <c r="X917" s="13">
        <v>3076.51</v>
      </c>
      <c r="Y917" s="13">
        <v>14196.18</v>
      </c>
      <c r="Z917" s="13">
        <v>3266.48</v>
      </c>
      <c r="AA917" s="13">
        <v>791630.4</v>
      </c>
      <c r="AB917" s="13">
        <v>12523.94</v>
      </c>
      <c r="AC917" s="13">
        <v>0</v>
      </c>
      <c r="AD917" s="13">
        <v>0</v>
      </c>
      <c r="AE917" s="13">
        <v>0</v>
      </c>
      <c r="AF917" s="13">
        <v>1142.58</v>
      </c>
      <c r="AG917" s="13">
        <v>25429.13</v>
      </c>
      <c r="AH917" s="13">
        <v>0.01</v>
      </c>
      <c r="AI917" s="13">
        <v>25429.13</v>
      </c>
      <c r="AJ917" s="13">
        <v>28296.53</v>
      </c>
      <c r="AK917" s="13">
        <v>0</v>
      </c>
      <c r="AL917" s="13">
        <v>3105140.98</v>
      </c>
      <c r="AM917" s="13">
        <v>123.10955541555869</v>
      </c>
      <c r="AN917" s="13">
        <v>0</v>
      </c>
      <c r="AO917" s="13">
        <v>0</v>
      </c>
      <c r="AP917" s="13">
        <v>27447.119999999999</v>
      </c>
      <c r="AQ917" s="13">
        <v>0</v>
      </c>
      <c r="AR917" s="367"/>
      <c r="AS917" s="19">
        <v>44804</v>
      </c>
      <c r="AT917" s="20" t="s">
        <v>7</v>
      </c>
      <c r="AU917" s="40" t="s">
        <v>293</v>
      </c>
      <c r="AV917" s="41">
        <v>2022</v>
      </c>
      <c r="AW917" s="266" t="s">
        <v>287</v>
      </c>
      <c r="AX917" s="380">
        <v>6.34</v>
      </c>
      <c r="AY917" s="380">
        <v>7.86</v>
      </c>
    </row>
    <row r="918" spans="1:51" x14ac:dyDescent="0.25">
      <c r="A918" s="64">
        <v>107</v>
      </c>
      <c r="B918" s="65" t="s">
        <v>60</v>
      </c>
      <c r="C918" s="13">
        <v>40790231.219999999</v>
      </c>
      <c r="D918" s="13">
        <v>2888246.63</v>
      </c>
      <c r="E918" s="13">
        <v>1604183.1600000001</v>
      </c>
      <c r="F918" s="13">
        <v>2398362.02</v>
      </c>
      <c r="G918" s="13">
        <v>3802427.08</v>
      </c>
      <c r="H918" s="13">
        <v>31440.05</v>
      </c>
      <c r="I918" s="13">
        <v>10484757.220000001</v>
      </c>
      <c r="J918" s="13">
        <v>1517929.38</v>
      </c>
      <c r="K918" s="13">
        <v>5356061.63</v>
      </c>
      <c r="L918" s="13">
        <v>3751878.47</v>
      </c>
      <c r="M918" s="13">
        <v>18175809.370000001</v>
      </c>
      <c r="N918" s="13">
        <v>0</v>
      </c>
      <c r="O918" s="13">
        <v>16543069.109999999</v>
      </c>
      <c r="P918" s="13">
        <v>15158126.379999995</v>
      </c>
      <c r="Q918" s="13">
        <v>-14734804.769999998</v>
      </c>
      <c r="R918" s="13">
        <v>423321.60999999754</v>
      </c>
      <c r="S918" s="13">
        <v>-391881.56000000029</v>
      </c>
      <c r="T918" s="13">
        <v>42941.21</v>
      </c>
      <c r="U918" s="13">
        <v>0</v>
      </c>
      <c r="V918" s="13">
        <v>0</v>
      </c>
      <c r="W918" s="13">
        <v>0</v>
      </c>
      <c r="X918" s="13">
        <v>1985179.7</v>
      </c>
      <c r="Y918" s="13">
        <v>77600.53</v>
      </c>
      <c r="Z918" s="13">
        <v>845310.13</v>
      </c>
      <c r="AA918" s="13">
        <v>0</v>
      </c>
      <c r="AB918" s="13">
        <v>4914.93</v>
      </c>
      <c r="AC918" s="13">
        <v>0</v>
      </c>
      <c r="AD918" s="13">
        <v>0</v>
      </c>
      <c r="AE918" s="13">
        <v>0</v>
      </c>
      <c r="AF918" s="13">
        <v>1492176.88</v>
      </c>
      <c r="AG918" s="13">
        <v>21927687.84</v>
      </c>
      <c r="AH918" s="13">
        <v>1604183.1600000001</v>
      </c>
      <c r="AI918" s="13">
        <v>23525300.66</v>
      </c>
      <c r="AJ918" s="13">
        <v>6982231.5499999998</v>
      </c>
      <c r="AK918" s="13">
        <v>0</v>
      </c>
      <c r="AL918" s="13">
        <v>5128695.5900000008</v>
      </c>
      <c r="AM918" s="13">
        <v>1.9575497715100043</v>
      </c>
      <c r="AN918" s="13">
        <v>1730335.15</v>
      </c>
      <c r="AO918" s="13">
        <v>668026.87</v>
      </c>
      <c r="AP918" s="13">
        <v>24269176.989999998</v>
      </c>
      <c r="AQ918" s="13">
        <v>2910261.5099999988</v>
      </c>
      <c r="AR918" s="367"/>
      <c r="AS918" s="19">
        <v>44804</v>
      </c>
      <c r="AT918" s="20" t="s">
        <v>7</v>
      </c>
      <c r="AU918" s="40" t="s">
        <v>292</v>
      </c>
      <c r="AV918" s="41">
        <v>2022</v>
      </c>
      <c r="AW918" s="266" t="s">
        <v>160</v>
      </c>
      <c r="AX918" s="380">
        <v>6.34</v>
      </c>
      <c r="AY918" s="380">
        <v>7.86</v>
      </c>
    </row>
    <row r="919" spans="1:51" x14ac:dyDescent="0.25">
      <c r="A919" s="64">
        <v>66</v>
      </c>
      <c r="B919" s="65" t="s">
        <v>61</v>
      </c>
      <c r="C919" s="13">
        <v>3036564.9</v>
      </c>
      <c r="D919" s="13">
        <v>413080.61</v>
      </c>
      <c r="E919" s="13">
        <v>132.64000000000001</v>
      </c>
      <c r="F919" s="13">
        <v>75356.72</v>
      </c>
      <c r="G919" s="13">
        <v>3399751.64</v>
      </c>
      <c r="H919" s="13">
        <v>-7143736.8200000003</v>
      </c>
      <c r="I919" s="13">
        <v>40178955.390000001</v>
      </c>
      <c r="J919" s="13">
        <v>38159197.359999999</v>
      </c>
      <c r="K919" s="13">
        <v>170.64</v>
      </c>
      <c r="L919" s="13">
        <v>38</v>
      </c>
      <c r="M919" s="13">
        <v>498682.99</v>
      </c>
      <c r="N919" s="13">
        <v>165906.78</v>
      </c>
      <c r="O919" s="13">
        <v>-86282.829999999958</v>
      </c>
      <c r="P919" s="13">
        <v>-765341.24000000115</v>
      </c>
      <c r="Q919" s="13">
        <v>-2032809.0299999998</v>
      </c>
      <c r="R919" s="13">
        <v>-2798150.2700000009</v>
      </c>
      <c r="S919" s="13">
        <v>-4345586.799999997</v>
      </c>
      <c r="T919" s="13">
        <v>17860.009999999998</v>
      </c>
      <c r="U919" s="13">
        <v>0</v>
      </c>
      <c r="V919" s="13">
        <v>0</v>
      </c>
      <c r="W919" s="13">
        <v>0</v>
      </c>
      <c r="X919" s="13">
        <v>30473029.34</v>
      </c>
      <c r="Y919" s="13">
        <v>66286.460000000006</v>
      </c>
      <c r="Z919" s="13">
        <v>1853885.01</v>
      </c>
      <c r="AA919" s="13">
        <v>165058.85</v>
      </c>
      <c r="AB919" s="13">
        <v>7935.85</v>
      </c>
      <c r="AC919" s="13">
        <v>0</v>
      </c>
      <c r="AD919" s="13">
        <v>0</v>
      </c>
      <c r="AE919" s="13">
        <v>0</v>
      </c>
      <c r="AF919" s="13">
        <v>32743309.98</v>
      </c>
      <c r="AG919" s="13">
        <v>498720.99</v>
      </c>
      <c r="AH919" s="13">
        <v>166458.1</v>
      </c>
      <c r="AI919" s="13">
        <v>665141</v>
      </c>
      <c r="AJ919" s="13">
        <v>751423.83</v>
      </c>
      <c r="AK919" s="13">
        <v>0</v>
      </c>
      <c r="AL919" s="13">
        <v>40178784.75</v>
      </c>
      <c r="AM919" s="13">
        <v>235460.35741912801</v>
      </c>
      <c r="AN919" s="13">
        <v>75356.72</v>
      </c>
      <c r="AO919" s="13">
        <v>0</v>
      </c>
      <c r="AP919" s="13">
        <v>3276850.3899999997</v>
      </c>
      <c r="AQ919" s="13">
        <v>567083.27</v>
      </c>
      <c r="AR919" s="367"/>
      <c r="AS919" s="19">
        <v>44804</v>
      </c>
      <c r="AT919" s="20" t="s">
        <v>7</v>
      </c>
      <c r="AU919" s="40" t="s">
        <v>293</v>
      </c>
      <c r="AV919" s="41">
        <v>2022</v>
      </c>
      <c r="AW919" s="266" t="s">
        <v>178</v>
      </c>
      <c r="AX919" s="380">
        <v>6.34</v>
      </c>
      <c r="AY919" s="380">
        <v>7.86</v>
      </c>
    </row>
    <row r="920" spans="1:51" x14ac:dyDescent="0.25">
      <c r="A920" s="64">
        <v>44</v>
      </c>
      <c r="B920" s="65" t="s">
        <v>62</v>
      </c>
      <c r="C920" s="13">
        <v>12608132.92</v>
      </c>
      <c r="D920" s="13">
        <v>2705888.79</v>
      </c>
      <c r="E920" s="13">
        <v>3910758.68</v>
      </c>
      <c r="F920" s="13">
        <v>1364595.42</v>
      </c>
      <c r="G920" s="13">
        <v>4393317.43</v>
      </c>
      <c r="H920" s="13">
        <v>60398.14</v>
      </c>
      <c r="I920" s="13">
        <v>23239088.780000001</v>
      </c>
      <c r="J920" s="13">
        <v>2781467.64</v>
      </c>
      <c r="K920" s="13">
        <v>7027181.4900000002</v>
      </c>
      <c r="L920" s="13">
        <v>3089643.97</v>
      </c>
      <c r="M920" s="13">
        <v>20889.41</v>
      </c>
      <c r="N920" s="13">
        <v>0</v>
      </c>
      <c r="O920" s="13">
        <v>3316601.6100000003</v>
      </c>
      <c r="P920" s="13">
        <v>827729.66999999923</v>
      </c>
      <c r="Q920" s="13">
        <v>-28798.400000000001</v>
      </c>
      <c r="R920" s="13">
        <v>798931.2699999992</v>
      </c>
      <c r="S920" s="13">
        <v>-738533.13</v>
      </c>
      <c r="T920" s="13">
        <v>37805.800000000003</v>
      </c>
      <c r="U920" s="13">
        <v>0</v>
      </c>
      <c r="V920" s="13">
        <v>0</v>
      </c>
      <c r="W920" s="13">
        <v>0</v>
      </c>
      <c r="X920" s="13">
        <v>164135.09</v>
      </c>
      <c r="Y920" s="13">
        <v>71690.080000000002</v>
      </c>
      <c r="Z920" s="13">
        <v>68677.55</v>
      </c>
      <c r="AA920" s="13">
        <v>549489.15</v>
      </c>
      <c r="AB920" s="13">
        <v>173216.4</v>
      </c>
      <c r="AC920" s="13">
        <v>0</v>
      </c>
      <c r="AD920" s="13">
        <v>0</v>
      </c>
      <c r="AE920" s="13">
        <v>0</v>
      </c>
      <c r="AF920" s="13">
        <v>77400.84</v>
      </c>
      <c r="AG920" s="13">
        <v>3110533.3800000004</v>
      </c>
      <c r="AH920" s="13">
        <v>3910758.68</v>
      </c>
      <c r="AI920" s="13">
        <v>7009532.04</v>
      </c>
      <c r="AJ920" s="13">
        <v>3718212.7699999996</v>
      </c>
      <c r="AK920" s="13">
        <v>25282.34</v>
      </c>
      <c r="AL920" s="13">
        <v>16211907.290000001</v>
      </c>
      <c r="AM920" s="13">
        <v>3.3070284029337058</v>
      </c>
      <c r="AN920" s="13">
        <v>939693.97000000009</v>
      </c>
      <c r="AO920" s="13">
        <v>424901.44999999995</v>
      </c>
      <c r="AP920" s="13">
        <v>11866741.4</v>
      </c>
      <c r="AQ920" s="13">
        <v>5281098.8800000018</v>
      </c>
      <c r="AR920" s="367"/>
      <c r="AS920" s="19">
        <v>44804</v>
      </c>
      <c r="AT920" s="20" t="s">
        <v>7</v>
      </c>
      <c r="AU920" s="40" t="s">
        <v>292</v>
      </c>
      <c r="AV920" s="41">
        <v>2022</v>
      </c>
      <c r="AW920" s="266" t="s">
        <v>167</v>
      </c>
      <c r="AX920" s="380">
        <v>6.34</v>
      </c>
      <c r="AY920" s="380">
        <v>7.86</v>
      </c>
    </row>
    <row r="921" spans="1:51" ht="30" x14ac:dyDescent="0.25">
      <c r="A921" s="64">
        <v>113</v>
      </c>
      <c r="B921" s="65" t="s">
        <v>63</v>
      </c>
      <c r="C921" s="13">
        <v>2068231.88</v>
      </c>
      <c r="D921" s="13">
        <v>85250.67</v>
      </c>
      <c r="E921" s="13">
        <v>88.11</v>
      </c>
      <c r="F921" s="13">
        <v>195170.23</v>
      </c>
      <c r="G921" s="13">
        <v>946313.19000000006</v>
      </c>
      <c r="H921" s="13">
        <v>1685520.11</v>
      </c>
      <c r="I921" s="13">
        <v>34501246.310000002</v>
      </c>
      <c r="J921" s="13">
        <v>5058310.0999999996</v>
      </c>
      <c r="K921" s="13">
        <v>849482.49</v>
      </c>
      <c r="L921" s="13">
        <v>849394.38</v>
      </c>
      <c r="M921" s="13">
        <v>178365.21</v>
      </c>
      <c r="N921" s="13">
        <v>2924.32</v>
      </c>
      <c r="O921" s="13">
        <v>636215.5</v>
      </c>
      <c r="P921" s="13">
        <v>205282.2899999998</v>
      </c>
      <c r="Q921" s="13">
        <v>-604254.64999999991</v>
      </c>
      <c r="R921" s="13">
        <v>-398972.3600000001</v>
      </c>
      <c r="S921" s="13">
        <v>2084492.29</v>
      </c>
      <c r="T921" s="13">
        <v>32194.79</v>
      </c>
      <c r="U921" s="13">
        <v>0</v>
      </c>
      <c r="V921" s="13">
        <v>0</v>
      </c>
      <c r="W921" s="13">
        <v>0</v>
      </c>
      <c r="X921" s="13">
        <v>2114922.98</v>
      </c>
      <c r="Y921" s="13">
        <v>19153.490000000002</v>
      </c>
      <c r="Z921" s="13">
        <v>19095.12</v>
      </c>
      <c r="AA921" s="13">
        <v>1324.74</v>
      </c>
      <c r="AB921" s="13">
        <v>4267.2</v>
      </c>
      <c r="AC921" s="13">
        <v>0</v>
      </c>
      <c r="AD921" s="13">
        <v>0</v>
      </c>
      <c r="AE921" s="13">
        <v>0</v>
      </c>
      <c r="AF921" s="13">
        <v>18784.93</v>
      </c>
      <c r="AG921" s="13">
        <v>1027759.5900000001</v>
      </c>
      <c r="AH921" s="13">
        <v>3012.4300000000003</v>
      </c>
      <c r="AI921" s="13">
        <v>1026606.75</v>
      </c>
      <c r="AJ921" s="13">
        <v>390391.25</v>
      </c>
      <c r="AK921" s="13">
        <v>0</v>
      </c>
      <c r="AL921" s="13">
        <v>33651763.82</v>
      </c>
      <c r="AM921" s="13">
        <v>40.614429039025872</v>
      </c>
      <c r="AN921" s="13">
        <v>129031.20000000001</v>
      </c>
      <c r="AO921" s="13">
        <v>66139.03</v>
      </c>
      <c r="AP921" s="13">
        <v>1420196.1800000004</v>
      </c>
      <c r="AQ921" s="13">
        <v>73430.469999999987</v>
      </c>
      <c r="AR921" s="367"/>
      <c r="AS921" s="19">
        <v>44804</v>
      </c>
      <c r="AT921" s="20" t="s">
        <v>7</v>
      </c>
      <c r="AU921" s="40" t="s">
        <v>292</v>
      </c>
      <c r="AV921" s="41">
        <v>2022</v>
      </c>
      <c r="AW921" s="266" t="s">
        <v>171</v>
      </c>
      <c r="AX921" s="380">
        <v>6.34</v>
      </c>
      <c r="AY921" s="380">
        <v>7.86</v>
      </c>
    </row>
    <row r="922" spans="1:51" x14ac:dyDescent="0.25">
      <c r="A922" s="64">
        <v>98</v>
      </c>
      <c r="B922" s="65" t="s">
        <v>64</v>
      </c>
      <c r="C922" s="13">
        <v>31879968.73</v>
      </c>
      <c r="D922" s="13">
        <v>13601034.960000001</v>
      </c>
      <c r="E922" s="13">
        <v>3990169.14</v>
      </c>
      <c r="F922" s="13">
        <v>5991854.4500000002</v>
      </c>
      <c r="G922" s="13">
        <v>11294800.350000001</v>
      </c>
      <c r="H922" s="13">
        <v>50927.03</v>
      </c>
      <c r="I922" s="13">
        <v>14523709.1</v>
      </c>
      <c r="J922" s="13">
        <v>1742935.53</v>
      </c>
      <c r="K922" s="13">
        <v>10791902.779999999</v>
      </c>
      <c r="L922" s="13">
        <v>6801733.6399999997</v>
      </c>
      <c r="M922" s="13">
        <v>8743485.5600000005</v>
      </c>
      <c r="N922" s="13">
        <v>20575961.949999999</v>
      </c>
      <c r="O922" s="13">
        <v>11229588.349999992</v>
      </c>
      <c r="P922" s="13">
        <v>-10237309.379999992</v>
      </c>
      <c r="Q922" s="13">
        <v>7798988.9499999993</v>
      </c>
      <c r="R922" s="13">
        <v>-2438320.4299999923</v>
      </c>
      <c r="S922" s="13">
        <v>2489247.46</v>
      </c>
      <c r="T922" s="13">
        <v>16127.14</v>
      </c>
      <c r="U922" s="13">
        <v>5441.79</v>
      </c>
      <c r="V922" s="13">
        <v>0</v>
      </c>
      <c r="W922" s="13">
        <v>0</v>
      </c>
      <c r="X922" s="13">
        <v>6216286.5199999996</v>
      </c>
      <c r="Y922" s="13">
        <v>195733.65</v>
      </c>
      <c r="Z922" s="13">
        <v>1080435.6399999999</v>
      </c>
      <c r="AA922" s="13">
        <v>298403.62</v>
      </c>
      <c r="AB922" s="13">
        <v>52035.51</v>
      </c>
      <c r="AC922" s="13">
        <v>0</v>
      </c>
      <c r="AD922" s="13">
        <v>0</v>
      </c>
      <c r="AE922" s="13">
        <v>0</v>
      </c>
      <c r="AF922" s="13">
        <v>2121999.5699999998</v>
      </c>
      <c r="AG922" s="13">
        <v>15545219.200000001</v>
      </c>
      <c r="AH922" s="13">
        <v>24566131.09</v>
      </c>
      <c r="AI922" s="13">
        <v>40104495.099999994</v>
      </c>
      <c r="AJ922" s="13">
        <v>28874906.75</v>
      </c>
      <c r="AK922" s="13">
        <v>0</v>
      </c>
      <c r="AL922" s="13">
        <v>3731806.3200000003</v>
      </c>
      <c r="AM922" s="13">
        <v>1.3457968808721978</v>
      </c>
      <c r="AN922" s="13">
        <v>3432546.6399999997</v>
      </c>
      <c r="AO922" s="13">
        <v>2559307.81</v>
      </c>
      <c r="AP922" s="13">
        <v>28929292.890000001</v>
      </c>
      <c r="AQ922" s="13">
        <v>21879947.469999999</v>
      </c>
      <c r="AR922" s="367"/>
      <c r="AS922" s="19">
        <v>44804</v>
      </c>
      <c r="AT922" s="20" t="s">
        <v>7</v>
      </c>
      <c r="AU922" s="40" t="s">
        <v>292</v>
      </c>
      <c r="AV922" s="41">
        <v>2022</v>
      </c>
      <c r="AW922" s="266" t="s">
        <v>165</v>
      </c>
      <c r="AX922" s="380">
        <v>6.34</v>
      </c>
      <c r="AY922" s="380">
        <v>7.86</v>
      </c>
    </row>
    <row r="923" spans="1:51" x14ac:dyDescent="0.25">
      <c r="A923" s="64">
        <v>1</v>
      </c>
      <c r="B923" s="65" t="s">
        <v>65</v>
      </c>
      <c r="C923" s="13">
        <v>3693618.57</v>
      </c>
      <c r="D923" s="13">
        <v>305709.64</v>
      </c>
      <c r="E923" s="13">
        <v>67825.95</v>
      </c>
      <c r="F923" s="13">
        <v>552970.73</v>
      </c>
      <c r="G923" s="13">
        <v>846588.74</v>
      </c>
      <c r="H923" s="13">
        <v>25617.23</v>
      </c>
      <c r="I923" s="13">
        <v>7411770.1399999997</v>
      </c>
      <c r="J923" s="13">
        <v>158301.76000000001</v>
      </c>
      <c r="K923" s="13">
        <v>344580.18</v>
      </c>
      <c r="L923" s="13">
        <v>276754.23000000004</v>
      </c>
      <c r="M923" s="13">
        <v>1717627.7</v>
      </c>
      <c r="N923" s="13">
        <v>71.28</v>
      </c>
      <c r="O923" s="13">
        <v>563056.19000000018</v>
      </c>
      <c r="P923" s="13">
        <v>1425293.2699999991</v>
      </c>
      <c r="Q923" s="13">
        <v>-1510770.6299999997</v>
      </c>
      <c r="R923" s="13">
        <v>-85477.360000000568</v>
      </c>
      <c r="S923" s="13">
        <v>111094.81</v>
      </c>
      <c r="T923" s="13">
        <v>74712.08</v>
      </c>
      <c r="U923" s="13">
        <v>0</v>
      </c>
      <c r="V923" s="13">
        <v>0</v>
      </c>
      <c r="W923" s="13">
        <v>0</v>
      </c>
      <c r="X923" s="13">
        <v>116594.1</v>
      </c>
      <c r="Y923" s="13">
        <v>16987.7</v>
      </c>
      <c r="Z923" s="13">
        <v>40432.32</v>
      </c>
      <c r="AA923" s="13">
        <v>20631.38</v>
      </c>
      <c r="AB923" s="13">
        <v>1957.97</v>
      </c>
      <c r="AC923" s="13">
        <v>0</v>
      </c>
      <c r="AD923" s="13">
        <v>0</v>
      </c>
      <c r="AE923" s="13">
        <v>0</v>
      </c>
      <c r="AF923" s="13">
        <v>202</v>
      </c>
      <c r="AG923" s="13">
        <v>1994381.9300000002</v>
      </c>
      <c r="AH923" s="13">
        <v>67897.23</v>
      </c>
      <c r="AI923" s="13">
        <v>2057753.34</v>
      </c>
      <c r="AJ923" s="13">
        <v>1494697.15</v>
      </c>
      <c r="AK923" s="13">
        <v>0</v>
      </c>
      <c r="AL923" s="13">
        <v>7067189.96</v>
      </c>
      <c r="AM923" s="13">
        <v>21.50956604642786</v>
      </c>
      <c r="AN923" s="13">
        <v>263724.41000000003</v>
      </c>
      <c r="AO923" s="13">
        <v>289246.32</v>
      </c>
      <c r="AP923" s="13">
        <v>3198459.6099999994</v>
      </c>
      <c r="AQ923" s="13">
        <v>373606.87</v>
      </c>
      <c r="AR923" s="367"/>
      <c r="AS923" s="19">
        <v>44804</v>
      </c>
      <c r="AT923" s="20" t="s">
        <v>7</v>
      </c>
      <c r="AU923" s="40" t="s">
        <v>292</v>
      </c>
      <c r="AV923" s="41">
        <v>2022</v>
      </c>
      <c r="AW923" s="266" t="s">
        <v>177</v>
      </c>
      <c r="AX923" s="380">
        <v>6.34</v>
      </c>
      <c r="AY923" s="380">
        <v>7.86</v>
      </c>
    </row>
    <row r="924" spans="1:51" x14ac:dyDescent="0.25">
      <c r="A924" s="64">
        <v>109</v>
      </c>
      <c r="B924" s="65" t="s">
        <v>66</v>
      </c>
      <c r="C924" s="13">
        <v>48492904.589999996</v>
      </c>
      <c r="D924" s="13">
        <v>25683528.760000002</v>
      </c>
      <c r="E924" s="13">
        <v>5874297.6399999997</v>
      </c>
      <c r="F924" s="13">
        <v>4898552.6999999993</v>
      </c>
      <c r="G924" s="13">
        <v>11780092.32</v>
      </c>
      <c r="H924" s="13">
        <v>5577641.9800000004</v>
      </c>
      <c r="I924" s="13">
        <v>119393916.09999999</v>
      </c>
      <c r="J924" s="13">
        <v>11787132.369999999</v>
      </c>
      <c r="K924" s="13">
        <v>18046561.640000001</v>
      </c>
      <c r="L924" s="13">
        <v>10590682.879999999</v>
      </c>
      <c r="M924" s="13">
        <v>1479446.65</v>
      </c>
      <c r="N924" s="13">
        <v>5064402</v>
      </c>
      <c r="O924" s="13">
        <v>3821160.5600000024</v>
      </c>
      <c r="P924" s="13">
        <v>2309570.2499999981</v>
      </c>
      <c r="Q924" s="13">
        <v>-2446261.7800000007</v>
      </c>
      <c r="R924" s="13">
        <v>-136691.53000000259</v>
      </c>
      <c r="S924" s="13">
        <v>5714333.5099999998</v>
      </c>
      <c r="T924" s="13">
        <v>3010956.5</v>
      </c>
      <c r="U924" s="13">
        <v>0</v>
      </c>
      <c r="V924" s="13">
        <v>0</v>
      </c>
      <c r="W924" s="13">
        <v>332166.93</v>
      </c>
      <c r="X924" s="13">
        <v>6996237.5899999999</v>
      </c>
      <c r="Y924" s="13">
        <v>220660.16</v>
      </c>
      <c r="Z924" s="13">
        <v>131233.26</v>
      </c>
      <c r="AA924" s="13">
        <v>2297711.7400000002</v>
      </c>
      <c r="AB924" s="13">
        <v>20170.310000000001</v>
      </c>
      <c r="AC924" s="13">
        <v>0</v>
      </c>
      <c r="AD924" s="13">
        <v>0</v>
      </c>
      <c r="AE924" s="13">
        <v>0</v>
      </c>
      <c r="AF924" s="13">
        <v>1955252.04</v>
      </c>
      <c r="AG924" s="13">
        <v>12070129.530000001</v>
      </c>
      <c r="AH924" s="13">
        <v>10938699.640000001</v>
      </c>
      <c r="AI924" s="13">
        <v>22922654.690000001</v>
      </c>
      <c r="AJ924" s="13">
        <v>19101494.129999999</v>
      </c>
      <c r="AK924" s="13">
        <v>0</v>
      </c>
      <c r="AL924" s="13">
        <v>101347354.45999999</v>
      </c>
      <c r="AM924" s="13">
        <v>6.6158816555595124</v>
      </c>
      <c r="AN924" s="13">
        <v>2633738.8200000003</v>
      </c>
      <c r="AO924" s="13">
        <v>2264813.88</v>
      </c>
      <c r="AP924" s="13">
        <v>48876047.349999994</v>
      </c>
      <c r="AQ924" s="13">
        <v>29887832.080000006</v>
      </c>
      <c r="AR924" s="367"/>
      <c r="AS924" s="19">
        <v>44804</v>
      </c>
      <c r="AT924" s="20" t="s">
        <v>7</v>
      </c>
      <c r="AU924" s="40" t="s">
        <v>292</v>
      </c>
      <c r="AV924" s="41">
        <v>2022</v>
      </c>
      <c r="AW924" s="266" t="s">
        <v>157</v>
      </c>
      <c r="AX924" s="380">
        <v>6.34</v>
      </c>
      <c r="AY924" s="380">
        <v>7.86</v>
      </c>
    </row>
    <row r="925" spans="1:51" x14ac:dyDescent="0.25">
      <c r="A925" s="64">
        <v>25</v>
      </c>
      <c r="B925" s="65" t="s">
        <v>67</v>
      </c>
      <c r="C925" s="13">
        <v>6598889.0700000003</v>
      </c>
      <c r="D925" s="13">
        <v>1670945</v>
      </c>
      <c r="E925" s="13">
        <v>968159</v>
      </c>
      <c r="F925" s="13">
        <v>0</v>
      </c>
      <c r="G925" s="13">
        <v>3604474.36</v>
      </c>
      <c r="H925" s="13">
        <v>2162361.65</v>
      </c>
      <c r="I925" s="13">
        <v>2952797.23</v>
      </c>
      <c r="J925" s="13">
        <v>93565611</v>
      </c>
      <c r="K925" s="13">
        <v>2462286.66</v>
      </c>
      <c r="L925" s="13">
        <v>1494127.66</v>
      </c>
      <c r="M925" s="13">
        <v>0</v>
      </c>
      <c r="N925" s="13">
        <v>0</v>
      </c>
      <c r="O925" s="13">
        <v>1019945.8899999999</v>
      </c>
      <c r="P925" s="13">
        <v>303523.82000000012</v>
      </c>
      <c r="Q925" s="13">
        <v>-7447.22</v>
      </c>
      <c r="R925" s="13">
        <v>296076.60000000015</v>
      </c>
      <c r="S925" s="13">
        <v>1866285.0500000003</v>
      </c>
      <c r="T925" s="13">
        <v>2212744.2400000002</v>
      </c>
      <c r="U925" s="13">
        <v>50401.120000000003</v>
      </c>
      <c r="V925" s="13">
        <v>0</v>
      </c>
      <c r="W925" s="13">
        <v>0</v>
      </c>
      <c r="X925" s="13">
        <v>1146156.07</v>
      </c>
      <c r="Y925" s="13">
        <v>73560.7</v>
      </c>
      <c r="Z925" s="13">
        <v>169652.88</v>
      </c>
      <c r="AA925" s="13">
        <v>0</v>
      </c>
      <c r="AB925" s="13">
        <v>693.68</v>
      </c>
      <c r="AC925" s="13">
        <v>0</v>
      </c>
      <c r="AD925" s="13">
        <v>0</v>
      </c>
      <c r="AE925" s="13">
        <v>9912.76</v>
      </c>
      <c r="AF925" s="13">
        <v>1289196.3600000001</v>
      </c>
      <c r="AG925" s="13">
        <v>1494127.6600000001</v>
      </c>
      <c r="AH925" s="13">
        <v>968159</v>
      </c>
      <c r="AI925" s="13">
        <v>2417085.36</v>
      </c>
      <c r="AJ925" s="13">
        <v>1397139.47</v>
      </c>
      <c r="AK925" s="13">
        <v>0</v>
      </c>
      <c r="AL925" s="13">
        <v>490510.56999999983</v>
      </c>
      <c r="AM925" s="13">
        <v>1.1992093682544662</v>
      </c>
      <c r="AN925" s="13">
        <v>0</v>
      </c>
      <c r="AO925" s="13">
        <v>0</v>
      </c>
      <c r="AP925" s="13">
        <v>6003336.1800000006</v>
      </c>
      <c r="AQ925" s="13">
        <v>2095338</v>
      </c>
      <c r="AR925" s="367"/>
      <c r="AS925" s="19">
        <v>44804</v>
      </c>
      <c r="AT925" s="20" t="s">
        <v>7</v>
      </c>
      <c r="AU925" s="40" t="s">
        <v>292</v>
      </c>
      <c r="AV925" s="41">
        <v>2022</v>
      </c>
      <c r="AW925" s="266" t="s">
        <v>174</v>
      </c>
      <c r="AX925" s="380">
        <v>6.34</v>
      </c>
      <c r="AY925" s="380">
        <v>7.86</v>
      </c>
    </row>
    <row r="926" spans="1:51" x14ac:dyDescent="0.25">
      <c r="A926" s="64">
        <v>121</v>
      </c>
      <c r="B926" s="65" t="s">
        <v>68</v>
      </c>
      <c r="C926" s="13">
        <v>304478.33</v>
      </c>
      <c r="D926" s="13">
        <v>13.69</v>
      </c>
      <c r="E926" s="13">
        <v>69.61</v>
      </c>
      <c r="F926" s="13">
        <v>0</v>
      </c>
      <c r="G926" s="13">
        <v>211270.21</v>
      </c>
      <c r="H926" s="13">
        <v>125892.14</v>
      </c>
      <c r="I926" s="13">
        <v>791018.87</v>
      </c>
      <c r="J926" s="13">
        <v>5330403.4400000004</v>
      </c>
      <c r="K926" s="13">
        <v>36325.33</v>
      </c>
      <c r="L926" s="13">
        <v>36255.72</v>
      </c>
      <c r="M926" s="13">
        <v>68746.399999999994</v>
      </c>
      <c r="N926" s="13">
        <v>0</v>
      </c>
      <c r="O926" s="13">
        <v>101472.97</v>
      </c>
      <c r="P926" s="13">
        <v>-8278.5400000000081</v>
      </c>
      <c r="Q926" s="13">
        <v>-86011.730000000025</v>
      </c>
      <c r="R926" s="13">
        <v>-94290.270000000033</v>
      </c>
      <c r="S926" s="13">
        <v>220182.40999999997</v>
      </c>
      <c r="T926" s="13">
        <v>0</v>
      </c>
      <c r="U926" s="13">
        <v>0</v>
      </c>
      <c r="V926" s="13">
        <v>0</v>
      </c>
      <c r="W926" s="13">
        <v>86199.34</v>
      </c>
      <c r="X926" s="13">
        <v>278867.27</v>
      </c>
      <c r="Y926" s="13">
        <v>3447.4</v>
      </c>
      <c r="Z926" s="13">
        <v>13538.78</v>
      </c>
      <c r="AA926" s="13">
        <v>113953.32</v>
      </c>
      <c r="AB926" s="13">
        <v>376.72</v>
      </c>
      <c r="AC926" s="13">
        <v>0</v>
      </c>
      <c r="AD926" s="13">
        <v>0</v>
      </c>
      <c r="AE926" s="13">
        <v>0</v>
      </c>
      <c r="AF926" s="13">
        <v>13567.98</v>
      </c>
      <c r="AG926" s="13">
        <v>105002.12000000001</v>
      </c>
      <c r="AH926" s="13">
        <v>69.61</v>
      </c>
      <c r="AI926" s="13">
        <v>104861.88</v>
      </c>
      <c r="AJ926" s="13">
        <v>3388.91</v>
      </c>
      <c r="AK926" s="13">
        <v>0</v>
      </c>
      <c r="AL926" s="13">
        <v>754693.54</v>
      </c>
      <c r="AM926" s="13">
        <v>21.775958263834077</v>
      </c>
      <c r="AN926" s="13">
        <v>0</v>
      </c>
      <c r="AO926" s="13">
        <v>0</v>
      </c>
      <c r="AP926" s="13">
        <v>201543.82</v>
      </c>
      <c r="AQ926" s="13">
        <v>-1447.85</v>
      </c>
      <c r="AR926" s="367"/>
      <c r="AS926" s="19">
        <v>44804</v>
      </c>
      <c r="AT926" s="20" t="s">
        <v>7</v>
      </c>
      <c r="AU926" s="40" t="s">
        <v>292</v>
      </c>
      <c r="AV926" s="41">
        <v>2022</v>
      </c>
      <c r="AW926" s="266" t="s">
        <v>188</v>
      </c>
      <c r="AX926" s="380">
        <v>6.34</v>
      </c>
      <c r="AY926" s="380">
        <v>7.86</v>
      </c>
    </row>
    <row r="927" spans="1:51" x14ac:dyDescent="0.25">
      <c r="A927" s="64">
        <v>13</v>
      </c>
      <c r="B927" s="65" t="s">
        <v>70</v>
      </c>
      <c r="C927" s="13">
        <v>482583740.33000004</v>
      </c>
      <c r="D927" s="13">
        <v>308379503.73000002</v>
      </c>
      <c r="E927" s="13">
        <v>48498182.939999998</v>
      </c>
      <c r="F927" s="13">
        <v>75044761.200000003</v>
      </c>
      <c r="G927" s="13">
        <v>66225136.180000007</v>
      </c>
      <c r="H927" s="13">
        <v>181635.83</v>
      </c>
      <c r="I927" s="13">
        <v>253344260.80000001</v>
      </c>
      <c r="J927" s="13">
        <v>98582568.129999995</v>
      </c>
      <c r="K927" s="13">
        <v>139535410.16999999</v>
      </c>
      <c r="L927" s="13">
        <v>91037186.099999994</v>
      </c>
      <c r="M927" s="13">
        <v>72586953.260000005</v>
      </c>
      <c r="N927" s="13">
        <v>58874458.380000003</v>
      </c>
      <c r="O927" s="13">
        <v>90387522.010000005</v>
      </c>
      <c r="P927" s="13">
        <v>-57453182.789999954</v>
      </c>
      <c r="Q927" s="13">
        <v>40375366.240000024</v>
      </c>
      <c r="R927" s="13">
        <v>-17077816.54999993</v>
      </c>
      <c r="S927" s="13">
        <v>17259452.389999997</v>
      </c>
      <c r="T927" s="13">
        <v>3156861.61</v>
      </c>
      <c r="U927" s="13">
        <v>5256576.0999999996</v>
      </c>
      <c r="V927" s="13">
        <v>0</v>
      </c>
      <c r="W927" s="13">
        <v>394890.71</v>
      </c>
      <c r="X927" s="13">
        <v>41359764.979999997</v>
      </c>
      <c r="Y927" s="13">
        <v>1351533.39</v>
      </c>
      <c r="Z927" s="13">
        <v>7950603.6299999999</v>
      </c>
      <c r="AA927" s="13">
        <v>11792369.810000001</v>
      </c>
      <c r="AB927" s="13">
        <v>2712787.08</v>
      </c>
      <c r="AC927" s="13">
        <v>0</v>
      </c>
      <c r="AD927" s="13">
        <v>0</v>
      </c>
      <c r="AE927" s="13">
        <v>60284.56</v>
      </c>
      <c r="AF927" s="13">
        <v>9041062.5399999991</v>
      </c>
      <c r="AG927" s="13">
        <v>163624139.36000001</v>
      </c>
      <c r="AH927" s="13">
        <v>107372641.31999999</v>
      </c>
      <c r="AI927" s="13">
        <v>270332128.19</v>
      </c>
      <c r="AJ927" s="13">
        <v>179944647.28999999</v>
      </c>
      <c r="AK927" s="13">
        <v>41.11</v>
      </c>
      <c r="AL927" s="13">
        <v>113808850.63000003</v>
      </c>
      <c r="AM927" s="13">
        <v>1.8156270189147217</v>
      </c>
      <c r="AN927" s="13">
        <v>59143258.350000001</v>
      </c>
      <c r="AO927" s="13">
        <v>15901502.85</v>
      </c>
      <c r="AP927" s="13">
        <v>426777901.45000005</v>
      </c>
      <c r="AQ927" s="13">
        <v>342961186.86000001</v>
      </c>
      <c r="AR927" s="367"/>
      <c r="AS927" s="19">
        <v>44804</v>
      </c>
      <c r="AT927" s="20" t="s">
        <v>7</v>
      </c>
      <c r="AU927" s="40" t="s">
        <v>292</v>
      </c>
      <c r="AV927" s="41">
        <v>2022</v>
      </c>
      <c r="AW927" s="266" t="s">
        <v>149</v>
      </c>
      <c r="AX927" s="380">
        <v>6.34</v>
      </c>
      <c r="AY927" s="380">
        <v>7.86</v>
      </c>
    </row>
    <row r="928" spans="1:51" x14ac:dyDescent="0.25">
      <c r="A928" s="64">
        <v>110</v>
      </c>
      <c r="B928" s="65" t="s">
        <v>71</v>
      </c>
      <c r="C928" s="13">
        <v>3694451.94</v>
      </c>
      <c r="D928" s="13">
        <v>233101.41</v>
      </c>
      <c r="E928" s="13">
        <v>6127.55</v>
      </c>
      <c r="F928" s="13">
        <v>1152891.95</v>
      </c>
      <c r="G928" s="13">
        <v>2072311.67</v>
      </c>
      <c r="H928" s="13">
        <v>27961090.84</v>
      </c>
      <c r="I928" s="13">
        <v>12998786.76</v>
      </c>
      <c r="J928" s="13">
        <v>48922400.170000002</v>
      </c>
      <c r="K928" s="13">
        <v>263574.44</v>
      </c>
      <c r="L928" s="13">
        <v>257446.88999999998</v>
      </c>
      <c r="M928" s="13">
        <v>1194850.8799999999</v>
      </c>
      <c r="N928" s="13">
        <v>59918.37</v>
      </c>
      <c r="O928" s="13">
        <v>439197.7699999999</v>
      </c>
      <c r="P928" s="13">
        <v>-203050.8599999994</v>
      </c>
      <c r="Q928" s="13">
        <v>-1168416.71</v>
      </c>
      <c r="R928" s="13">
        <v>-1371467.5699999994</v>
      </c>
      <c r="S928" s="13">
        <v>29332558.379999999</v>
      </c>
      <c r="T928" s="13">
        <v>325000.49</v>
      </c>
      <c r="U928" s="13">
        <v>0</v>
      </c>
      <c r="V928" s="13">
        <v>0</v>
      </c>
      <c r="W928" s="13">
        <v>0</v>
      </c>
      <c r="X928" s="13">
        <v>29305101.780000001</v>
      </c>
      <c r="Y928" s="13">
        <v>42292.07</v>
      </c>
      <c r="Z928" s="13">
        <v>123737.01</v>
      </c>
      <c r="AA928" s="13">
        <v>113002.56</v>
      </c>
      <c r="AB928" s="13">
        <v>6891.71</v>
      </c>
      <c r="AC928" s="13">
        <v>0</v>
      </c>
      <c r="AD928" s="13">
        <v>0</v>
      </c>
      <c r="AE928" s="13">
        <v>0</v>
      </c>
      <c r="AF928" s="13">
        <v>11620.54</v>
      </c>
      <c r="AG928" s="13">
        <v>1452297.77</v>
      </c>
      <c r="AH928" s="13">
        <v>66045.919999999998</v>
      </c>
      <c r="AI928" s="13">
        <v>1518329.69</v>
      </c>
      <c r="AJ928" s="13">
        <v>1079131.92</v>
      </c>
      <c r="AK928" s="13">
        <v>0</v>
      </c>
      <c r="AL928" s="13">
        <v>12735212.32</v>
      </c>
      <c r="AM928" s="13">
        <v>49.317326672495255</v>
      </c>
      <c r="AN928" s="13">
        <v>488835.75</v>
      </c>
      <c r="AO928" s="13">
        <v>664056.19999999995</v>
      </c>
      <c r="AP928" s="13">
        <v>3263326.2</v>
      </c>
      <c r="AQ928" s="13">
        <v>241173.44</v>
      </c>
      <c r="AR928" s="367"/>
      <c r="AS928" s="19">
        <v>44804</v>
      </c>
      <c r="AT928" s="20" t="s">
        <v>7</v>
      </c>
      <c r="AU928" s="40" t="s">
        <v>292</v>
      </c>
      <c r="AV928" s="41">
        <v>2022</v>
      </c>
      <c r="AW928" s="266" t="s">
        <v>173</v>
      </c>
      <c r="AX928" s="380">
        <v>6.34</v>
      </c>
      <c r="AY928" s="380">
        <v>7.86</v>
      </c>
    </row>
    <row r="929" spans="1:51" x14ac:dyDescent="0.25">
      <c r="A929" s="64">
        <v>52</v>
      </c>
      <c r="B929" s="65" t="s">
        <v>72</v>
      </c>
      <c r="C929" s="13">
        <v>6375586.1699999999</v>
      </c>
      <c r="D929" s="13">
        <v>744769.97</v>
      </c>
      <c r="E929" s="13">
        <v>2416391.3000000003</v>
      </c>
      <c r="F929" s="13">
        <v>899651.83</v>
      </c>
      <c r="G929" s="13">
        <v>3330962.8899999997</v>
      </c>
      <c r="H929" s="13">
        <v>283118.23</v>
      </c>
      <c r="I929" s="13">
        <v>539493875.03999996</v>
      </c>
      <c r="J929" s="13">
        <v>158834617.72999999</v>
      </c>
      <c r="K929" s="13">
        <v>4412524.3099999996</v>
      </c>
      <c r="L929" s="13">
        <v>1996133.01</v>
      </c>
      <c r="M929" s="13">
        <v>999944.88</v>
      </c>
      <c r="N929" s="13">
        <v>182940.49</v>
      </c>
      <c r="O929" s="13">
        <v>1323480.5599999998</v>
      </c>
      <c r="P929" s="13">
        <v>76720.920000002065</v>
      </c>
      <c r="Q929" s="13">
        <v>-252937.45999999979</v>
      </c>
      <c r="R929" s="13">
        <v>-176216.53999999771</v>
      </c>
      <c r="S929" s="13">
        <v>459335.22999999952</v>
      </c>
      <c r="T929" s="13">
        <v>659968.9</v>
      </c>
      <c r="U929" s="13">
        <v>0</v>
      </c>
      <c r="V929" s="13">
        <v>0</v>
      </c>
      <c r="W929" s="13">
        <v>800</v>
      </c>
      <c r="X929" s="13">
        <v>7773024.4400000004</v>
      </c>
      <c r="Y929" s="13">
        <v>67978.83</v>
      </c>
      <c r="Z929" s="13">
        <v>77964.89</v>
      </c>
      <c r="AA929" s="13">
        <v>279481.36</v>
      </c>
      <c r="AB929" s="13">
        <v>404.18</v>
      </c>
      <c r="AC929" s="13">
        <v>0</v>
      </c>
      <c r="AD929" s="13">
        <v>0</v>
      </c>
      <c r="AE929" s="13">
        <v>0</v>
      </c>
      <c r="AF929" s="13">
        <v>7548628.8499999996</v>
      </c>
      <c r="AG929" s="13">
        <v>2996077.89</v>
      </c>
      <c r="AH929" s="13">
        <v>2599331.79</v>
      </c>
      <c r="AI929" s="13">
        <v>5315409.68</v>
      </c>
      <c r="AJ929" s="13">
        <v>3991929.1199999996</v>
      </c>
      <c r="AK929" s="13">
        <v>0</v>
      </c>
      <c r="AL929" s="13">
        <v>535081350.72999996</v>
      </c>
      <c r="AM929" s="13">
        <v>122.26422726269354</v>
      </c>
      <c r="AN929" s="13">
        <v>639288.25</v>
      </c>
      <c r="AO929" s="13">
        <v>260363.58</v>
      </c>
      <c r="AP929" s="13">
        <v>5488201.6899999995</v>
      </c>
      <c r="AQ929" s="13">
        <v>1180866.0499999993</v>
      </c>
      <c r="AR929" s="367"/>
      <c r="AS929" s="19">
        <v>44804</v>
      </c>
      <c r="AT929" s="20" t="s">
        <v>7</v>
      </c>
      <c r="AU929" s="40" t="s">
        <v>292</v>
      </c>
      <c r="AV929" s="41">
        <v>2022</v>
      </c>
      <c r="AW929" s="266" t="s">
        <v>170</v>
      </c>
      <c r="AX929" s="380">
        <v>6.34</v>
      </c>
      <c r="AY929" s="380">
        <v>7.86</v>
      </c>
    </row>
    <row r="930" spans="1:51" x14ac:dyDescent="0.25">
      <c r="A930" s="64">
        <v>96</v>
      </c>
      <c r="B930" s="65" t="s">
        <v>73</v>
      </c>
      <c r="C930" s="13">
        <v>100025991.48</v>
      </c>
      <c r="D930" s="13">
        <v>28953960.349999998</v>
      </c>
      <c r="E930" s="13">
        <v>46755607.200000003</v>
      </c>
      <c r="F930" s="13">
        <v>10175543.35</v>
      </c>
      <c r="G930" s="13">
        <v>24971767.82</v>
      </c>
      <c r="H930" s="13">
        <v>356052.4</v>
      </c>
      <c r="I930" s="13">
        <v>155960941.65000001</v>
      </c>
      <c r="J930" s="13">
        <v>9382728.4600000009</v>
      </c>
      <c r="K930" s="13">
        <v>90186971.519999996</v>
      </c>
      <c r="L930" s="13">
        <v>43431364.320000008</v>
      </c>
      <c r="M930" s="13">
        <v>0</v>
      </c>
      <c r="N930" s="13">
        <v>0</v>
      </c>
      <c r="O930" s="13">
        <v>56459820.640000001</v>
      </c>
      <c r="P930" s="13">
        <v>-20535100.679999992</v>
      </c>
      <c r="Q930" s="13">
        <v>-13506195.360000001</v>
      </c>
      <c r="R930" s="13">
        <v>-34041296.039999992</v>
      </c>
      <c r="S930" s="13">
        <v>34397348.390000001</v>
      </c>
      <c r="T930" s="13">
        <v>34932254.979999997</v>
      </c>
      <c r="U930" s="13">
        <v>0</v>
      </c>
      <c r="V930" s="13">
        <v>0</v>
      </c>
      <c r="W930" s="13">
        <v>30600</v>
      </c>
      <c r="X930" s="13">
        <v>10683009.119999999</v>
      </c>
      <c r="Y930" s="13">
        <v>406181</v>
      </c>
      <c r="Z930" s="13">
        <v>3177785.8</v>
      </c>
      <c r="AA930" s="13">
        <v>651443.43999999994</v>
      </c>
      <c r="AB930" s="13">
        <v>741272.8</v>
      </c>
      <c r="AC930" s="13">
        <v>0</v>
      </c>
      <c r="AD930" s="13">
        <v>0</v>
      </c>
      <c r="AE930" s="13">
        <v>0</v>
      </c>
      <c r="AF930" s="13">
        <v>6271832.6699999999</v>
      </c>
      <c r="AG930" s="13">
        <v>43431364.320000008</v>
      </c>
      <c r="AH930" s="13">
        <v>46755607.200000003</v>
      </c>
      <c r="AI930" s="13">
        <v>90099223.310000002</v>
      </c>
      <c r="AJ930" s="13">
        <v>33639402.670000002</v>
      </c>
      <c r="AK930" s="13">
        <v>0</v>
      </c>
      <c r="AL930" s="13">
        <v>65773970.13000001</v>
      </c>
      <c r="AM930" s="13">
        <v>1.7293067836900797</v>
      </c>
      <c r="AN930" s="13">
        <v>7509759.0699999994</v>
      </c>
      <c r="AO930" s="13">
        <v>2665784.2799999998</v>
      </c>
      <c r="AP930" s="13">
        <v>78733768.350000009</v>
      </c>
      <c r="AQ930" s="13">
        <v>64121557.859999999</v>
      </c>
      <c r="AR930" s="367"/>
      <c r="AS930" s="19">
        <v>44804</v>
      </c>
      <c r="AT930" s="20" t="s">
        <v>7</v>
      </c>
      <c r="AU930" s="40" t="s">
        <v>292</v>
      </c>
      <c r="AV930" s="41">
        <v>2022</v>
      </c>
      <c r="AW930" s="266" t="s">
        <v>153</v>
      </c>
      <c r="AX930" s="380">
        <v>6.34</v>
      </c>
      <c r="AY930" s="380">
        <v>7.86</v>
      </c>
    </row>
    <row r="931" spans="1:51" x14ac:dyDescent="0.25">
      <c r="A931" s="64">
        <v>103</v>
      </c>
      <c r="B931" s="65" t="s">
        <v>74</v>
      </c>
      <c r="C931" s="13">
        <v>199106.82</v>
      </c>
      <c r="D931" s="13">
        <v>0</v>
      </c>
      <c r="E931" s="13">
        <v>1</v>
      </c>
      <c r="F931" s="13">
        <v>17017.349999999999</v>
      </c>
      <c r="G931" s="13">
        <v>808292.02</v>
      </c>
      <c r="H931" s="13">
        <v>5272214.37</v>
      </c>
      <c r="I931" s="13">
        <v>18088486.82</v>
      </c>
      <c r="J931" s="13">
        <v>38712475.280000001</v>
      </c>
      <c r="K931" s="13">
        <v>114259.09</v>
      </c>
      <c r="L931" s="13">
        <v>92384.909999999989</v>
      </c>
      <c r="M931" s="13">
        <v>0</v>
      </c>
      <c r="N931" s="13">
        <v>0</v>
      </c>
      <c r="O931" s="13">
        <v>52871.979999999996</v>
      </c>
      <c r="P931" s="13">
        <v>-679074.53</v>
      </c>
      <c r="Q931" s="13">
        <v>-254400.80000000002</v>
      </c>
      <c r="R931" s="13">
        <v>-933475.33000000007</v>
      </c>
      <c r="S931" s="13">
        <v>6205689.7699999996</v>
      </c>
      <c r="T931" s="13">
        <v>29806.29</v>
      </c>
      <c r="U931" s="13">
        <v>0</v>
      </c>
      <c r="V931" s="13">
        <v>0</v>
      </c>
      <c r="W931" s="13">
        <v>0</v>
      </c>
      <c r="X931" s="13">
        <v>14783242.220000001</v>
      </c>
      <c r="Y931" s="13">
        <v>16495.77</v>
      </c>
      <c r="Z931" s="13">
        <v>0</v>
      </c>
      <c r="AA931" s="13">
        <v>4662914.0599999996</v>
      </c>
      <c r="AB931" s="13">
        <v>0</v>
      </c>
      <c r="AC931" s="13">
        <v>0</v>
      </c>
      <c r="AD931" s="13">
        <v>0</v>
      </c>
      <c r="AE931" s="13">
        <v>0</v>
      </c>
      <c r="AF931" s="13">
        <v>3927948.91</v>
      </c>
      <c r="AG931" s="13">
        <v>92384.909999999989</v>
      </c>
      <c r="AH931" s="13">
        <v>1</v>
      </c>
      <c r="AI931" s="13">
        <v>90205.119999999995</v>
      </c>
      <c r="AJ931" s="13">
        <v>37333.14</v>
      </c>
      <c r="AK931" s="13">
        <v>0</v>
      </c>
      <c r="AL931" s="13">
        <v>17974227.73</v>
      </c>
      <c r="AM931" s="13">
        <v>158.31114023400679</v>
      </c>
      <c r="AN931" s="13">
        <v>13508.31</v>
      </c>
      <c r="AO931" s="13">
        <v>3509.04</v>
      </c>
      <c r="AP931" s="13">
        <v>146234.84000000003</v>
      </c>
      <c r="AQ931" s="13">
        <v>0</v>
      </c>
      <c r="AR931" s="367"/>
      <c r="AS931" s="19">
        <v>44804</v>
      </c>
      <c r="AT931" s="20" t="s">
        <v>7</v>
      </c>
      <c r="AU931" s="40" t="s">
        <v>292</v>
      </c>
      <c r="AV931" s="41">
        <v>2022</v>
      </c>
      <c r="AW931" s="266" t="s">
        <v>184</v>
      </c>
      <c r="AX931" s="380">
        <v>6.34</v>
      </c>
      <c r="AY931" s="380">
        <v>7.86</v>
      </c>
    </row>
    <row r="932" spans="1:51" x14ac:dyDescent="0.25">
      <c r="A932" s="64">
        <v>23</v>
      </c>
      <c r="B932" s="65" t="s">
        <v>75</v>
      </c>
      <c r="C932" s="13">
        <v>39542352.82</v>
      </c>
      <c r="D932" s="13">
        <v>16332286.040000001</v>
      </c>
      <c r="E932" s="13">
        <v>1144119.99</v>
      </c>
      <c r="F932" s="13">
        <v>7077216.2700000005</v>
      </c>
      <c r="G932" s="13">
        <v>11433172.26</v>
      </c>
      <c r="H932" s="13">
        <v>27157.35</v>
      </c>
      <c r="I932" s="13">
        <v>48851100.240000002</v>
      </c>
      <c r="J932" s="13">
        <v>923825.07</v>
      </c>
      <c r="K932" s="13">
        <v>5423249.2800000003</v>
      </c>
      <c r="L932" s="13">
        <v>4279129.29</v>
      </c>
      <c r="M932" s="13">
        <v>5809351.2800000003</v>
      </c>
      <c r="N932" s="13">
        <v>20984734.420000002</v>
      </c>
      <c r="O932" s="13">
        <v>6008459.9899999984</v>
      </c>
      <c r="P932" s="13">
        <v>-1308781.7399999984</v>
      </c>
      <c r="Q932" s="13">
        <v>5526377.9600000037</v>
      </c>
      <c r="R932" s="13">
        <v>4217596.2200000053</v>
      </c>
      <c r="S932" s="13">
        <v>-4190438.8699999996</v>
      </c>
      <c r="T932" s="13">
        <v>36432.35</v>
      </c>
      <c r="U932" s="13">
        <v>0</v>
      </c>
      <c r="V932" s="13">
        <v>0</v>
      </c>
      <c r="W932" s="13">
        <v>0</v>
      </c>
      <c r="X932" s="13">
        <v>191645.67</v>
      </c>
      <c r="Y932" s="13">
        <v>183706.77</v>
      </c>
      <c r="Z932" s="13">
        <v>785755.89</v>
      </c>
      <c r="AA932" s="13">
        <v>542228.61</v>
      </c>
      <c r="AB932" s="13">
        <v>116787.69</v>
      </c>
      <c r="AC932" s="13">
        <v>0</v>
      </c>
      <c r="AD932" s="13">
        <v>0</v>
      </c>
      <c r="AE932" s="13">
        <v>0</v>
      </c>
      <c r="AF932" s="13">
        <v>2790037.93</v>
      </c>
      <c r="AG932" s="13">
        <v>10088480.57</v>
      </c>
      <c r="AH932" s="13">
        <v>22128854.41</v>
      </c>
      <c r="AI932" s="13">
        <v>31406848</v>
      </c>
      <c r="AJ932" s="13">
        <v>25398388.010000002</v>
      </c>
      <c r="AK932" s="13">
        <v>0</v>
      </c>
      <c r="AL932" s="13">
        <v>43427850.960000001</v>
      </c>
      <c r="AM932" s="13">
        <v>9.0077180151305889</v>
      </c>
      <c r="AN932" s="13">
        <v>5150228.7399999993</v>
      </c>
      <c r="AO932" s="13">
        <v>1926987.5299999998</v>
      </c>
      <c r="AP932" s="13">
        <v>36141322.510000005</v>
      </c>
      <c r="AQ932" s="13">
        <v>18939715.720000006</v>
      </c>
      <c r="AR932" s="367"/>
      <c r="AS932" s="19">
        <v>44804</v>
      </c>
      <c r="AT932" s="20" t="s">
        <v>7</v>
      </c>
      <c r="AU932" s="40" t="s">
        <v>292</v>
      </c>
      <c r="AV932" s="41">
        <v>2022</v>
      </c>
      <c r="AW932" s="266" t="s">
        <v>159</v>
      </c>
      <c r="AX932" s="380">
        <v>6.34</v>
      </c>
      <c r="AY932" s="380">
        <v>7.86</v>
      </c>
    </row>
    <row r="933" spans="1:51" x14ac:dyDescent="0.25">
      <c r="A933" s="64">
        <v>62</v>
      </c>
      <c r="B933" s="6" t="s">
        <v>203</v>
      </c>
      <c r="C933" s="13">
        <v>6523928.7199999997</v>
      </c>
      <c r="D933" s="13">
        <v>1540271.4100000001</v>
      </c>
      <c r="E933" s="13">
        <v>124868.01999999999</v>
      </c>
      <c r="F933" s="13">
        <v>121762.74</v>
      </c>
      <c r="G933" s="13">
        <v>4113873.66</v>
      </c>
      <c r="H933" s="13">
        <v>152380.04999999999</v>
      </c>
      <c r="I933" s="13">
        <v>9841218.1400000006</v>
      </c>
      <c r="J933" s="13">
        <v>0</v>
      </c>
      <c r="K933" s="13">
        <v>268439.95</v>
      </c>
      <c r="L933" s="13">
        <v>143571.93</v>
      </c>
      <c r="M933" s="13">
        <v>0</v>
      </c>
      <c r="N933" s="13">
        <v>0</v>
      </c>
      <c r="O933" s="13">
        <v>128294.66000000002</v>
      </c>
      <c r="P933" s="13">
        <v>619726.24999999872</v>
      </c>
      <c r="Q933" s="13">
        <v>0</v>
      </c>
      <c r="R933" s="13">
        <v>619726.24999999872</v>
      </c>
      <c r="S933" s="13">
        <v>-467346.2</v>
      </c>
      <c r="T933" s="13">
        <v>53964.85</v>
      </c>
      <c r="U933" s="13">
        <v>0</v>
      </c>
      <c r="V933" s="13">
        <v>0</v>
      </c>
      <c r="W933" s="13">
        <v>0</v>
      </c>
      <c r="X933" s="13">
        <v>4052.35</v>
      </c>
      <c r="Y933" s="13">
        <v>78985.09</v>
      </c>
      <c r="Z933" s="13">
        <v>339056.36</v>
      </c>
      <c r="AA933" s="13">
        <v>71495.100000000006</v>
      </c>
      <c r="AB933" s="13">
        <v>35688.04</v>
      </c>
      <c r="AC933" s="13">
        <v>0</v>
      </c>
      <c r="AD933" s="13">
        <v>0</v>
      </c>
      <c r="AE933" s="13">
        <v>0</v>
      </c>
      <c r="AF933" s="13">
        <v>138.81</v>
      </c>
      <c r="AG933" s="13">
        <v>143571.93</v>
      </c>
      <c r="AH933" s="13">
        <v>124868.01999999999</v>
      </c>
      <c r="AI933" s="13">
        <v>268439.95</v>
      </c>
      <c r="AJ933" s="13">
        <v>140145.28999999998</v>
      </c>
      <c r="AK933" s="13">
        <v>0</v>
      </c>
      <c r="AL933" s="13">
        <v>9572778.1900000013</v>
      </c>
      <c r="AM933" s="13">
        <v>36.660780707193545</v>
      </c>
      <c r="AN933" s="13">
        <v>121762.74</v>
      </c>
      <c r="AO933" s="13">
        <v>0</v>
      </c>
      <c r="AP933" s="13">
        <v>6421920</v>
      </c>
      <c r="AQ933" s="13">
        <v>1566557.35</v>
      </c>
      <c r="AR933" s="367"/>
      <c r="AS933" s="19">
        <v>44804</v>
      </c>
      <c r="AT933" s="20" t="s">
        <v>7</v>
      </c>
      <c r="AU933" s="40" t="s">
        <v>292</v>
      </c>
      <c r="AV933" s="41">
        <v>2022</v>
      </c>
      <c r="AW933" s="266" t="s">
        <v>169</v>
      </c>
      <c r="AX933" s="380">
        <v>6.34</v>
      </c>
      <c r="AY933" s="380">
        <v>7.86</v>
      </c>
    </row>
    <row r="934" spans="1:51" x14ac:dyDescent="0.25">
      <c r="A934" s="64">
        <v>77</v>
      </c>
      <c r="B934" s="65" t="s">
        <v>195</v>
      </c>
      <c r="C934" s="13">
        <v>9496.17</v>
      </c>
      <c r="D934" s="13">
        <v>0</v>
      </c>
      <c r="E934" s="13">
        <v>11106.65</v>
      </c>
      <c r="F934" s="13">
        <v>798.9</v>
      </c>
      <c r="G934" s="13">
        <v>48179.140000000007</v>
      </c>
      <c r="H934" s="13">
        <v>-48612.61</v>
      </c>
      <c r="I934" s="13">
        <v>890443.14</v>
      </c>
      <c r="J934" s="13">
        <v>108192.53</v>
      </c>
      <c r="K934" s="13">
        <v>18749.46</v>
      </c>
      <c r="L934" s="13">
        <v>7642.81</v>
      </c>
      <c r="M934" s="13">
        <v>0</v>
      </c>
      <c r="N934" s="13">
        <v>0</v>
      </c>
      <c r="O934" s="13">
        <v>4470.300000000002</v>
      </c>
      <c r="P934" s="13">
        <v>-43952.170000000006</v>
      </c>
      <c r="Q934" s="13">
        <v>0</v>
      </c>
      <c r="R934" s="13">
        <v>-43952.170000000006</v>
      </c>
      <c r="S934" s="13">
        <v>-4660.4400000000005</v>
      </c>
      <c r="T934" s="13">
        <v>0</v>
      </c>
      <c r="U934" s="13">
        <v>0</v>
      </c>
      <c r="V934" s="13">
        <v>0</v>
      </c>
      <c r="W934" s="13">
        <v>0</v>
      </c>
      <c r="X934" s="13">
        <v>195.19</v>
      </c>
      <c r="Y934" s="13">
        <v>983.2</v>
      </c>
      <c r="Z934" s="13">
        <v>975.89</v>
      </c>
      <c r="AA934" s="13">
        <v>2761.6</v>
      </c>
      <c r="AB934" s="13">
        <v>0.08</v>
      </c>
      <c r="AC934" s="13">
        <v>0</v>
      </c>
      <c r="AD934" s="13">
        <v>0</v>
      </c>
      <c r="AE934" s="13">
        <v>0</v>
      </c>
      <c r="AF934" s="13">
        <v>134.86000000000001</v>
      </c>
      <c r="AG934" s="13">
        <v>7642.81</v>
      </c>
      <c r="AH934" s="13">
        <v>11106.65</v>
      </c>
      <c r="AI934" s="13">
        <v>18749.080000000002</v>
      </c>
      <c r="AJ934" s="13">
        <v>14278.78</v>
      </c>
      <c r="AK934" s="13">
        <v>0</v>
      </c>
      <c r="AL934" s="13">
        <v>871693.68</v>
      </c>
      <c r="AM934" s="13">
        <v>47.491668560054535</v>
      </c>
      <c r="AN934" s="13">
        <v>749.92</v>
      </c>
      <c r="AO934" s="13">
        <v>48.98</v>
      </c>
      <c r="AP934" s="13">
        <v>5025.8700000000008</v>
      </c>
      <c r="AQ934" s="13">
        <v>0</v>
      </c>
      <c r="AR934" s="367"/>
      <c r="AS934" s="19">
        <v>44804</v>
      </c>
      <c r="AT934" s="20" t="s">
        <v>7</v>
      </c>
      <c r="AU934" s="40" t="s">
        <v>293</v>
      </c>
      <c r="AV934" s="41">
        <v>2022</v>
      </c>
      <c r="AW934" s="266" t="s">
        <v>196</v>
      </c>
      <c r="AX934" s="380">
        <v>6.34</v>
      </c>
      <c r="AY934" s="380">
        <v>7.86</v>
      </c>
    </row>
    <row r="935" spans="1:51" x14ac:dyDescent="0.25">
      <c r="A935" s="64">
        <v>114</v>
      </c>
      <c r="B935" s="65" t="s">
        <v>76</v>
      </c>
      <c r="C935" s="13">
        <v>69182633.049999982</v>
      </c>
      <c r="D935" s="13">
        <v>40772859.730000004</v>
      </c>
      <c r="E935" s="13">
        <v>2422648.4700000002</v>
      </c>
      <c r="F935" s="13">
        <v>10926197.970000001</v>
      </c>
      <c r="G935" s="13">
        <v>17799388.420000002</v>
      </c>
      <c r="H935" s="13">
        <v>69070.649999999994</v>
      </c>
      <c r="I935" s="13">
        <v>25042992.84</v>
      </c>
      <c r="J935" s="13">
        <v>6154114.5099999998</v>
      </c>
      <c r="K935" s="13">
        <v>6285510.8499999996</v>
      </c>
      <c r="L935" s="13">
        <v>3862862.38</v>
      </c>
      <c r="M935" s="13">
        <v>23385692.859999999</v>
      </c>
      <c r="N935" s="13">
        <v>6798518.0099999998</v>
      </c>
      <c r="O935" s="13">
        <v>1982325.0200000033</v>
      </c>
      <c r="P935" s="13">
        <v>-2298138.0900000092</v>
      </c>
      <c r="Q935" s="13">
        <v>-1147104.8200000012</v>
      </c>
      <c r="R935" s="13">
        <v>-3445242.9100000104</v>
      </c>
      <c r="S935" s="13">
        <v>3514313.5700000003</v>
      </c>
      <c r="T935" s="13">
        <v>17382.150000000001</v>
      </c>
      <c r="U935" s="13">
        <v>0</v>
      </c>
      <c r="V935" s="13">
        <v>0</v>
      </c>
      <c r="W935" s="13">
        <v>0</v>
      </c>
      <c r="X935" s="13">
        <v>13538747.619999999</v>
      </c>
      <c r="Y935" s="13">
        <v>301191.92</v>
      </c>
      <c r="Z935" s="13">
        <v>632556.4</v>
      </c>
      <c r="AA935" s="13">
        <v>4268995.7</v>
      </c>
      <c r="AB935" s="13">
        <v>44249.26</v>
      </c>
      <c r="AC935" s="13">
        <v>0</v>
      </c>
      <c r="AD935" s="13">
        <v>0</v>
      </c>
      <c r="AE935" s="13">
        <v>0</v>
      </c>
      <c r="AF935" s="13">
        <v>4794822.92</v>
      </c>
      <c r="AG935" s="13">
        <v>27248555.239999998</v>
      </c>
      <c r="AH935" s="13">
        <v>9221166.4800000004</v>
      </c>
      <c r="AI935" s="13">
        <v>36351512.280000001</v>
      </c>
      <c r="AJ935" s="13">
        <v>34369187.259999998</v>
      </c>
      <c r="AK935" s="13">
        <v>0</v>
      </c>
      <c r="AL935" s="13">
        <v>18757481.990000002</v>
      </c>
      <c r="AM935" s="13">
        <v>3.9842414463416289</v>
      </c>
      <c r="AN935" s="13">
        <v>8111856.6899999995</v>
      </c>
      <c r="AO935" s="13">
        <v>2814341.2800000003</v>
      </c>
      <c r="AP935" s="13">
        <v>65686318.24000001</v>
      </c>
      <c r="AQ935" s="13">
        <v>39258869.939999998</v>
      </c>
      <c r="AR935" s="367"/>
      <c r="AS935" s="19">
        <v>44804</v>
      </c>
      <c r="AT935" s="20" t="s">
        <v>7</v>
      </c>
      <c r="AU935" s="40" t="s">
        <v>292</v>
      </c>
      <c r="AV935" s="41">
        <v>2022</v>
      </c>
      <c r="AW935" s="266" t="s">
        <v>154</v>
      </c>
      <c r="AX935" s="380">
        <v>6.34</v>
      </c>
      <c r="AY935" s="380">
        <v>7.86</v>
      </c>
    </row>
    <row r="936" spans="1:51" x14ac:dyDescent="0.25">
      <c r="A936" s="64">
        <v>48</v>
      </c>
      <c r="B936" s="65" t="s">
        <v>77</v>
      </c>
      <c r="C936" s="13">
        <v>8922747.2699999996</v>
      </c>
      <c r="D936" s="13">
        <v>3567666.7399999998</v>
      </c>
      <c r="E936" s="13">
        <v>280633.89</v>
      </c>
      <c r="F936" s="13">
        <v>190554.87</v>
      </c>
      <c r="G936" s="13">
        <v>7330080.5599999996</v>
      </c>
      <c r="H936" s="13">
        <v>84026.05</v>
      </c>
      <c r="I936" s="13">
        <v>280490681.25</v>
      </c>
      <c r="J936" s="13">
        <v>38525014.060000002</v>
      </c>
      <c r="K936" s="13">
        <v>8257821.7699999996</v>
      </c>
      <c r="L936" s="13">
        <v>1614965.3699999999</v>
      </c>
      <c r="M936" s="13">
        <v>762081.27</v>
      </c>
      <c r="N936" s="13">
        <v>96947368.070000008</v>
      </c>
      <c r="O936" s="13">
        <v>39000409.520000003</v>
      </c>
      <c r="P936" s="13">
        <v>-41165964.420000009</v>
      </c>
      <c r="Q936" s="13">
        <v>38155462.469999999</v>
      </c>
      <c r="R936" s="13">
        <v>-3010501.9500000104</v>
      </c>
      <c r="S936" s="13">
        <v>3094528.0600000024</v>
      </c>
      <c r="T936" s="13">
        <v>12362205.66</v>
      </c>
      <c r="U936" s="13">
        <v>0</v>
      </c>
      <c r="V936" s="13">
        <v>0.33</v>
      </c>
      <c r="W936" s="13">
        <v>0</v>
      </c>
      <c r="X936" s="13">
        <v>126703554.91</v>
      </c>
      <c r="Y936" s="13">
        <v>82819.320000000007</v>
      </c>
      <c r="Z936" s="13">
        <v>57216.3</v>
      </c>
      <c r="AA936" s="13">
        <v>135820014.77000001</v>
      </c>
      <c r="AB936" s="13">
        <v>1564</v>
      </c>
      <c r="AC936" s="13">
        <v>0</v>
      </c>
      <c r="AD936" s="13">
        <v>0</v>
      </c>
      <c r="AE936" s="13">
        <v>0</v>
      </c>
      <c r="AF936" s="13">
        <v>9618.4599999999991</v>
      </c>
      <c r="AG936" s="13">
        <v>2377046.6399999997</v>
      </c>
      <c r="AH936" s="13">
        <v>97228001.959999993</v>
      </c>
      <c r="AI936" s="13">
        <v>99577402.670000002</v>
      </c>
      <c r="AJ936" s="13">
        <v>60576993.149999999</v>
      </c>
      <c r="AK936" s="13">
        <v>0</v>
      </c>
      <c r="AL936" s="13">
        <v>272232859.48000002</v>
      </c>
      <c r="AM936" s="13">
        <v>33.966666884117068</v>
      </c>
      <c r="AN936" s="13">
        <v>87404.87</v>
      </c>
      <c r="AO936" s="13">
        <v>103150.01</v>
      </c>
      <c r="AP936" s="13">
        <v>7032718.8699999992</v>
      </c>
      <c r="AQ936" s="13">
        <v>40678047.859999992</v>
      </c>
      <c r="AR936" s="367"/>
      <c r="AS936" s="19">
        <v>44804</v>
      </c>
      <c r="AT936" s="20" t="s">
        <v>7</v>
      </c>
      <c r="AU936" s="40" t="s">
        <v>292</v>
      </c>
      <c r="AV936" s="41">
        <v>2022</v>
      </c>
      <c r="AW936" s="266" t="s">
        <v>163</v>
      </c>
      <c r="AX936" s="380">
        <v>6.34</v>
      </c>
      <c r="AY936" s="380">
        <v>7.86</v>
      </c>
    </row>
    <row r="937" spans="1:51" ht="30" x14ac:dyDescent="0.25">
      <c r="A937" s="64">
        <v>120</v>
      </c>
      <c r="B937" s="65" t="s">
        <v>78</v>
      </c>
      <c r="C937" s="13">
        <v>0</v>
      </c>
      <c r="D937" s="13">
        <v>37968.71</v>
      </c>
      <c r="E937" s="13">
        <v>0.05</v>
      </c>
      <c r="F937" s="13">
        <v>0</v>
      </c>
      <c r="G937" s="13">
        <v>409709.67</v>
      </c>
      <c r="H937" s="13">
        <v>-620748.89</v>
      </c>
      <c r="I937" s="13">
        <v>30867921.02</v>
      </c>
      <c r="J937" s="13">
        <v>7410489.7400000002</v>
      </c>
      <c r="K937" s="13">
        <v>0.09</v>
      </c>
      <c r="L937" s="13">
        <v>0.04</v>
      </c>
      <c r="M937" s="13">
        <v>0</v>
      </c>
      <c r="N937" s="13">
        <v>0</v>
      </c>
      <c r="O937" s="13">
        <v>-39206</v>
      </c>
      <c r="P937" s="13">
        <v>-408472.38</v>
      </c>
      <c r="Q937" s="13">
        <v>-0.12</v>
      </c>
      <c r="R937" s="13">
        <v>-408472.5</v>
      </c>
      <c r="S937" s="13">
        <v>-212276.38999999998</v>
      </c>
      <c r="T937" s="13">
        <v>0.69</v>
      </c>
      <c r="U937" s="13">
        <v>0</v>
      </c>
      <c r="V937" s="13">
        <v>0</v>
      </c>
      <c r="W937" s="13">
        <v>0</v>
      </c>
      <c r="X937" s="13">
        <v>26380.57</v>
      </c>
      <c r="Y937" s="13">
        <v>8361.42</v>
      </c>
      <c r="Z937" s="13">
        <v>9286.49</v>
      </c>
      <c r="AA937" s="13">
        <v>25402.21</v>
      </c>
      <c r="AB937" s="13">
        <v>298.60000000000002</v>
      </c>
      <c r="AC937" s="13">
        <v>0</v>
      </c>
      <c r="AD937" s="13">
        <v>0</v>
      </c>
      <c r="AE937" s="13">
        <v>0</v>
      </c>
      <c r="AF937" s="13">
        <v>195308.93</v>
      </c>
      <c r="AG937" s="13">
        <v>0.04</v>
      </c>
      <c r="AH937" s="13">
        <v>0.05</v>
      </c>
      <c r="AI937" s="13">
        <v>0.04</v>
      </c>
      <c r="AJ937" s="13">
        <v>39206.04</v>
      </c>
      <c r="AK937" s="13">
        <v>0</v>
      </c>
      <c r="AL937" s="13">
        <v>30867920.93</v>
      </c>
      <c r="AM937" s="13">
        <v>342976900.22222221</v>
      </c>
      <c r="AN937" s="13">
        <v>0</v>
      </c>
      <c r="AO937" s="13">
        <v>0</v>
      </c>
      <c r="AP937" s="13">
        <v>99.4</v>
      </c>
      <c r="AQ937" s="13">
        <v>-1137.8899999999994</v>
      </c>
      <c r="AR937" s="367"/>
      <c r="AS937" s="19">
        <v>44804</v>
      </c>
      <c r="AT937" s="20" t="s">
        <v>7</v>
      </c>
      <c r="AU937" s="40" t="s">
        <v>293</v>
      </c>
      <c r="AV937" s="41">
        <v>2022</v>
      </c>
      <c r="AW937" s="266" t="s">
        <v>187</v>
      </c>
      <c r="AX937" s="380">
        <v>6.34</v>
      </c>
      <c r="AY937" s="380">
        <v>7.86</v>
      </c>
    </row>
    <row r="938" spans="1:51" x14ac:dyDescent="0.25">
      <c r="A938" s="64">
        <v>86</v>
      </c>
      <c r="B938" s="65" t="s">
        <v>197</v>
      </c>
      <c r="C938" s="13">
        <v>472804.80000000005</v>
      </c>
      <c r="D938" s="13">
        <v>25768.41</v>
      </c>
      <c r="E938" s="13">
        <v>113.64999999999999</v>
      </c>
      <c r="F938" s="13">
        <v>588.80999999999995</v>
      </c>
      <c r="G938" s="13">
        <v>373278.6</v>
      </c>
      <c r="H938" s="13">
        <v>12648.12</v>
      </c>
      <c r="I938" s="13">
        <v>14373432.390000001</v>
      </c>
      <c r="J938" s="13">
        <v>57198.22</v>
      </c>
      <c r="K938" s="13">
        <v>142905.04</v>
      </c>
      <c r="L938" s="13">
        <v>142791.39000000001</v>
      </c>
      <c r="M938" s="13">
        <v>0</v>
      </c>
      <c r="N938" s="13">
        <v>1.33</v>
      </c>
      <c r="O938" s="13">
        <v>72563.399999999994</v>
      </c>
      <c r="P938" s="13">
        <v>605.58000000012817</v>
      </c>
      <c r="Q938" s="13">
        <v>0</v>
      </c>
      <c r="R938" s="13">
        <v>605.58000000012817</v>
      </c>
      <c r="S938" s="13">
        <v>12042.529999999999</v>
      </c>
      <c r="T938" s="13">
        <v>0.98</v>
      </c>
      <c r="U938" s="13">
        <v>0</v>
      </c>
      <c r="V938" s="13">
        <v>0</v>
      </c>
      <c r="W938" s="13">
        <v>0</v>
      </c>
      <c r="X938" s="13">
        <v>27169.3</v>
      </c>
      <c r="Y938" s="13">
        <v>4436.2</v>
      </c>
      <c r="Z938" s="13">
        <v>2099.61</v>
      </c>
      <c r="AA938" s="13">
        <v>4918.17</v>
      </c>
      <c r="AB938" s="13">
        <v>285.58</v>
      </c>
      <c r="AC938" s="13">
        <v>0</v>
      </c>
      <c r="AD938" s="13">
        <v>0</v>
      </c>
      <c r="AE938" s="13">
        <v>0</v>
      </c>
      <c r="AF938" s="13">
        <v>3388.19</v>
      </c>
      <c r="AG938" s="13">
        <v>142791.39000000001</v>
      </c>
      <c r="AH938" s="13">
        <v>114.97999999999999</v>
      </c>
      <c r="AI938" s="13">
        <v>142903.79999999999</v>
      </c>
      <c r="AJ938" s="13">
        <v>70340.399999999994</v>
      </c>
      <c r="AK938" s="13">
        <v>0</v>
      </c>
      <c r="AL938" s="13">
        <v>14230527.350000001</v>
      </c>
      <c r="AM938" s="13">
        <v>100.58030416561935</v>
      </c>
      <c r="AN938" s="13">
        <v>588.80999999999995</v>
      </c>
      <c r="AO938" s="13">
        <v>0</v>
      </c>
      <c r="AP938" s="13">
        <v>400240.95000000007</v>
      </c>
      <c r="AQ938" s="13">
        <v>25767.960000000003</v>
      </c>
      <c r="AR938" s="367"/>
      <c r="AS938" s="19">
        <v>44804</v>
      </c>
      <c r="AT938" s="20" t="s">
        <v>7</v>
      </c>
      <c r="AU938" s="40" t="s">
        <v>292</v>
      </c>
      <c r="AV938" s="41">
        <v>2022</v>
      </c>
      <c r="AW938" s="266" t="s">
        <v>198</v>
      </c>
      <c r="AX938" s="380">
        <v>6.34</v>
      </c>
      <c r="AY938" s="380">
        <v>7.86</v>
      </c>
    </row>
    <row r="939" spans="1:51" x14ac:dyDescent="0.25">
      <c r="A939" s="62">
        <v>100</v>
      </c>
      <c r="B939" s="63" t="s">
        <v>79</v>
      </c>
      <c r="C939" s="14">
        <v>108832351.44</v>
      </c>
      <c r="D939" s="14">
        <v>41958687.68</v>
      </c>
      <c r="E939" s="14">
        <v>2076023.72</v>
      </c>
      <c r="F939" s="14">
        <v>19804132.940000001</v>
      </c>
      <c r="G939" s="14">
        <v>21420877.469999999</v>
      </c>
      <c r="H939" s="14">
        <v>18685322.75</v>
      </c>
      <c r="I939" s="14">
        <v>17536297.07</v>
      </c>
      <c r="J939" s="14">
        <v>91988968.560000002</v>
      </c>
      <c r="K939" s="14">
        <v>16909171.309999999</v>
      </c>
      <c r="L939" s="14">
        <v>14833147.59</v>
      </c>
      <c r="M939" s="14">
        <v>32488404.280000001</v>
      </c>
      <c r="N939" s="14">
        <v>7968368.8300000001</v>
      </c>
      <c r="O939" s="14">
        <v>31375770.5</v>
      </c>
      <c r="P939" s="14">
        <v>-5727117.1499999911</v>
      </c>
      <c r="Q939" s="14">
        <v>10821810.450000001</v>
      </c>
      <c r="R939" s="14">
        <v>5094693.3000000101</v>
      </c>
      <c r="S939" s="14">
        <v>13590629.449999999</v>
      </c>
      <c r="T939" s="14">
        <v>29309.05</v>
      </c>
      <c r="U939" s="14">
        <v>0</v>
      </c>
      <c r="V939" s="14">
        <v>0</v>
      </c>
      <c r="W939" s="14">
        <v>0</v>
      </c>
      <c r="X939" s="14">
        <v>39003416.950000003</v>
      </c>
      <c r="Y939" s="14">
        <v>386661.52</v>
      </c>
      <c r="Z939" s="14">
        <v>2634463.4700000002</v>
      </c>
      <c r="AA939" s="14">
        <v>221823.95</v>
      </c>
      <c r="AB939" s="14">
        <v>114514.63</v>
      </c>
      <c r="AC939" s="14">
        <v>0</v>
      </c>
      <c r="AD939" s="14">
        <v>0</v>
      </c>
      <c r="AE939" s="14">
        <v>0</v>
      </c>
      <c r="AF939" s="14">
        <v>22084632.98</v>
      </c>
      <c r="AG939" s="14">
        <v>47321551.869999997</v>
      </c>
      <c r="AH939" s="14">
        <v>10044392.549999999</v>
      </c>
      <c r="AI939" s="14">
        <v>57351044.309999995</v>
      </c>
      <c r="AJ939" s="14">
        <v>25975273.809999999</v>
      </c>
      <c r="AK939" s="14">
        <v>0</v>
      </c>
      <c r="AL939" s="14">
        <v>627125.76000000164</v>
      </c>
      <c r="AM939" s="14">
        <v>1.0370879062316392</v>
      </c>
      <c r="AN939" s="14">
        <v>10537596.100000001</v>
      </c>
      <c r="AO939" s="14">
        <v>9266536.8399999999</v>
      </c>
      <c r="AP939" s="14">
        <v>81399995.870000005</v>
      </c>
      <c r="AQ939" s="14">
        <v>45902102.610000007</v>
      </c>
      <c r="AR939" s="368"/>
      <c r="AS939" s="19">
        <v>44804</v>
      </c>
      <c r="AT939" s="42" t="s">
        <v>7</v>
      </c>
      <c r="AU939" s="40" t="s">
        <v>292</v>
      </c>
      <c r="AV939" s="41">
        <v>2022</v>
      </c>
      <c r="AW939" s="266" t="s">
        <v>151</v>
      </c>
      <c r="AX939" s="380">
        <v>6.34</v>
      </c>
      <c r="AY939" s="380">
        <v>7.86</v>
      </c>
    </row>
    <row r="940" spans="1:51" x14ac:dyDescent="0.25">
      <c r="A940" s="64">
        <v>12</v>
      </c>
      <c r="B940" s="65" t="s">
        <v>81</v>
      </c>
      <c r="C940" s="13">
        <v>112785706.73999998</v>
      </c>
      <c r="D940" s="13">
        <v>60918708.539999999</v>
      </c>
      <c r="E940" s="13">
        <v>18765202.670000002</v>
      </c>
      <c r="F940" s="13">
        <v>20764875.009999998</v>
      </c>
      <c r="G940" s="13">
        <v>33462130.530000005</v>
      </c>
      <c r="H940" s="13">
        <v>1555519.48</v>
      </c>
      <c r="I940" s="13">
        <v>89881293.379999995</v>
      </c>
      <c r="J940" s="13">
        <v>233284889.77000001</v>
      </c>
      <c r="K940" s="13">
        <v>71472090.790000007</v>
      </c>
      <c r="L940" s="13">
        <v>52699684.68</v>
      </c>
      <c r="M940" s="13">
        <v>3547824.92</v>
      </c>
      <c r="N940" s="13">
        <v>2305036.7200000002</v>
      </c>
      <c r="O940" s="13">
        <v>33346068.240000017</v>
      </c>
      <c r="P940" s="13">
        <v>-35706075.580000006</v>
      </c>
      <c r="Q940" s="13">
        <v>-14814675.08</v>
      </c>
      <c r="R940" s="13">
        <v>-50520750.660000004</v>
      </c>
      <c r="S940" s="13">
        <v>52076270.159999996</v>
      </c>
      <c r="T940" s="13">
        <v>1669285.55</v>
      </c>
      <c r="U940" s="13">
        <v>15.53</v>
      </c>
      <c r="V940" s="13">
        <v>0</v>
      </c>
      <c r="W940" s="13">
        <v>0</v>
      </c>
      <c r="X940" s="13">
        <v>72177507.269999996</v>
      </c>
      <c r="Y940" s="13">
        <v>682900.62</v>
      </c>
      <c r="Z940" s="13">
        <v>4939220.07</v>
      </c>
      <c r="AA940" s="13">
        <v>4725069.2300000004</v>
      </c>
      <c r="AB940" s="13">
        <v>31416.31</v>
      </c>
      <c r="AC940" s="13">
        <v>0</v>
      </c>
      <c r="AD940" s="13">
        <v>0</v>
      </c>
      <c r="AE940" s="13">
        <v>0</v>
      </c>
      <c r="AF940" s="13">
        <v>11391931.960000001</v>
      </c>
      <c r="AG940" s="13">
        <v>56247509.600000001</v>
      </c>
      <c r="AH940" s="13">
        <v>21070239.390000001</v>
      </c>
      <c r="AI940" s="13">
        <v>76797102.600000009</v>
      </c>
      <c r="AJ940" s="13">
        <v>43457332.199999996</v>
      </c>
      <c r="AK940" s="13">
        <v>6297.84</v>
      </c>
      <c r="AL940" s="13">
        <v>18409202.589999989</v>
      </c>
      <c r="AM940" s="13">
        <v>1.2575719051523215</v>
      </c>
      <c r="AN940" s="13">
        <v>11986150.57</v>
      </c>
      <c r="AO940" s="13">
        <v>8778724.4399999995</v>
      </c>
      <c r="AP940" s="13">
        <v>88447333.970000014</v>
      </c>
      <c r="AQ940" s="13">
        <v>69926404.01000002</v>
      </c>
      <c r="AR940" s="367"/>
      <c r="AS940" s="19">
        <v>44804</v>
      </c>
      <c r="AT940" s="20" t="s">
        <v>7</v>
      </c>
      <c r="AU940" s="40" t="s">
        <v>292</v>
      </c>
      <c r="AV940" s="41">
        <v>2022</v>
      </c>
      <c r="AW940" s="266" t="s">
        <v>152</v>
      </c>
      <c r="AX940" s="380">
        <v>6.34</v>
      </c>
      <c r="AY940" s="380">
        <v>7.86</v>
      </c>
    </row>
    <row r="941" spans="1:51" x14ac:dyDescent="0.25">
      <c r="A941" s="64">
        <v>74</v>
      </c>
      <c r="B941" s="65" t="s">
        <v>82</v>
      </c>
      <c r="C941" s="13">
        <v>680285860.44000006</v>
      </c>
      <c r="D941" s="13">
        <v>475629653.31999999</v>
      </c>
      <c r="E941" s="13">
        <v>6324882.25</v>
      </c>
      <c r="F941" s="13">
        <v>84588706.75</v>
      </c>
      <c r="G941" s="13">
        <v>118070558.78999999</v>
      </c>
      <c r="H941" s="13">
        <v>1307607.93</v>
      </c>
      <c r="I941" s="13">
        <v>140828311.71000001</v>
      </c>
      <c r="J941" s="13">
        <v>120574589.76000001</v>
      </c>
      <c r="K941" s="13">
        <v>44087846.490000002</v>
      </c>
      <c r="L941" s="13">
        <v>31040677.390000001</v>
      </c>
      <c r="M941" s="13">
        <v>139831985.93000001</v>
      </c>
      <c r="N941" s="13">
        <v>215508499.32000002</v>
      </c>
      <c r="O941" s="13">
        <v>145225764.83999997</v>
      </c>
      <c r="P941" s="13">
        <v>-143228823.25999987</v>
      </c>
      <c r="Q941" s="13">
        <v>123962245.70000017</v>
      </c>
      <c r="R941" s="13">
        <v>-19266577.559999704</v>
      </c>
      <c r="S941" s="13">
        <v>20574185.519999981</v>
      </c>
      <c r="T941" s="13">
        <v>405022.62</v>
      </c>
      <c r="U941" s="13">
        <v>14608.86</v>
      </c>
      <c r="V941" s="13">
        <v>0</v>
      </c>
      <c r="W941" s="13">
        <v>993000</v>
      </c>
      <c r="X941" s="13">
        <v>333155298.64999998</v>
      </c>
      <c r="Y941" s="13">
        <v>1876363.62</v>
      </c>
      <c r="Z941" s="13">
        <v>6850089.1900000004</v>
      </c>
      <c r="AA941" s="13">
        <v>25665388.210000001</v>
      </c>
      <c r="AB941" s="13">
        <v>2376190.27</v>
      </c>
      <c r="AC941" s="13">
        <v>0</v>
      </c>
      <c r="AD941" s="13">
        <v>0</v>
      </c>
      <c r="AE941" s="13">
        <v>21503956.789999999</v>
      </c>
      <c r="AF941" s="13">
        <v>255721756.53</v>
      </c>
      <c r="AG941" s="13">
        <v>170872663.31999999</v>
      </c>
      <c r="AH941" s="13">
        <v>221833381.56999999</v>
      </c>
      <c r="AI941" s="13">
        <v>390996614.14999998</v>
      </c>
      <c r="AJ941" s="13">
        <v>245770849.31</v>
      </c>
      <c r="AK941" s="13">
        <v>0</v>
      </c>
      <c r="AL941" s="13">
        <v>96740465.219999999</v>
      </c>
      <c r="AM941" s="13">
        <v>3.1942660601928621</v>
      </c>
      <c r="AN941" s="13">
        <v>61393773.189999998</v>
      </c>
      <c r="AO941" s="13">
        <v>23194933.560000002</v>
      </c>
      <c r="AP941" s="13">
        <v>635417482.99000001</v>
      </c>
      <c r="AQ941" s="13">
        <v>575987040.71000004</v>
      </c>
      <c r="AR941" s="367"/>
      <c r="AS941" s="19">
        <v>44804</v>
      </c>
      <c r="AT941" s="20" t="s">
        <v>7</v>
      </c>
      <c r="AU941" s="40" t="s">
        <v>292</v>
      </c>
      <c r="AV941" s="41">
        <v>2022</v>
      </c>
      <c r="AW941" s="266" t="s">
        <v>148</v>
      </c>
      <c r="AX941" s="380">
        <v>6.34</v>
      </c>
      <c r="AY941" s="380">
        <v>7.86</v>
      </c>
    </row>
    <row r="942" spans="1:51" x14ac:dyDescent="0.25">
      <c r="A942" s="64">
        <v>71</v>
      </c>
      <c r="B942" s="65" t="s">
        <v>83</v>
      </c>
      <c r="C942" s="13">
        <v>33315728.479999997</v>
      </c>
      <c r="D942" s="13">
        <v>11135238.780000001</v>
      </c>
      <c r="E942" s="13">
        <v>12097702.949999999</v>
      </c>
      <c r="F942" s="13">
        <v>665.74</v>
      </c>
      <c r="G942" s="13">
        <v>4258345.3</v>
      </c>
      <c r="H942" s="13">
        <v>-1886168.41</v>
      </c>
      <c r="I942" s="13">
        <v>50485175.399999999</v>
      </c>
      <c r="J942" s="13">
        <v>1072579.23</v>
      </c>
      <c r="K942" s="13">
        <v>13041534.48</v>
      </c>
      <c r="L942" s="13">
        <v>943831.54</v>
      </c>
      <c r="M942" s="13">
        <v>5020962.22</v>
      </c>
      <c r="N942" s="13">
        <v>2536271.63</v>
      </c>
      <c r="O942" s="13">
        <v>2778601.8899999987</v>
      </c>
      <c r="P942" s="13">
        <v>15142876.770000001</v>
      </c>
      <c r="Q942" s="13">
        <v>-19446166.110000003</v>
      </c>
      <c r="R942" s="13">
        <v>-4303289.3400000017</v>
      </c>
      <c r="S942" s="13">
        <v>2417120.92</v>
      </c>
      <c r="T942" s="13">
        <v>0</v>
      </c>
      <c r="U942" s="13">
        <v>0</v>
      </c>
      <c r="V942" s="13">
        <v>0</v>
      </c>
      <c r="W942" s="13">
        <v>2401620.9</v>
      </c>
      <c r="X942" s="13">
        <v>102554.74</v>
      </c>
      <c r="Y942" s="13">
        <v>86894.52</v>
      </c>
      <c r="Z942" s="13">
        <v>0</v>
      </c>
      <c r="AA942" s="13">
        <v>0</v>
      </c>
      <c r="AB942" s="13">
        <v>0</v>
      </c>
      <c r="AC942" s="13">
        <v>0</v>
      </c>
      <c r="AD942" s="13">
        <v>0</v>
      </c>
      <c r="AE942" s="13">
        <v>0</v>
      </c>
      <c r="AF942" s="13">
        <v>160.19999999999999</v>
      </c>
      <c r="AG942" s="13">
        <v>5964793.75</v>
      </c>
      <c r="AH942" s="13">
        <v>14633974.58</v>
      </c>
      <c r="AI942" s="13">
        <v>20598134.689999998</v>
      </c>
      <c r="AJ942" s="13">
        <v>17819532.799999997</v>
      </c>
      <c r="AK942" s="13">
        <v>0</v>
      </c>
      <c r="AL942" s="13">
        <v>37443640.920000002</v>
      </c>
      <c r="AM942" s="13">
        <v>3.8711069987524964</v>
      </c>
      <c r="AN942" s="13">
        <v>641</v>
      </c>
      <c r="AO942" s="13">
        <v>24.740000000000002</v>
      </c>
      <c r="AP942" s="13">
        <v>31722944.07</v>
      </c>
      <c r="AQ942" s="13">
        <v>12321056.240000002</v>
      </c>
      <c r="AR942" s="367"/>
      <c r="AS942" s="19">
        <v>44804</v>
      </c>
      <c r="AT942" s="20" t="s">
        <v>7</v>
      </c>
      <c r="AU942" s="40" t="s">
        <v>293</v>
      </c>
      <c r="AV942" s="41">
        <v>2022</v>
      </c>
      <c r="AW942" s="266" t="s">
        <v>161</v>
      </c>
      <c r="AX942" s="380">
        <v>6.34</v>
      </c>
      <c r="AY942" s="380">
        <v>7.86</v>
      </c>
    </row>
    <row r="943" spans="1:51" x14ac:dyDescent="0.25">
      <c r="A943" s="64">
        <v>91</v>
      </c>
      <c r="B943" s="65" t="s">
        <v>106</v>
      </c>
      <c r="C943" s="13">
        <v>6118666.6700000009</v>
      </c>
      <c r="D943" s="13">
        <v>53005.440000000002</v>
      </c>
      <c r="E943" s="13">
        <v>616.82000000000005</v>
      </c>
      <c r="F943" s="13">
        <v>1020.13</v>
      </c>
      <c r="G943" s="13">
        <v>5669444.2400000002</v>
      </c>
      <c r="H943" s="13">
        <v>-4060213.3</v>
      </c>
      <c r="I943" s="13">
        <v>62691698.460000001</v>
      </c>
      <c r="J943" s="13">
        <v>11988110.65</v>
      </c>
      <c r="K943" s="13">
        <v>601401.17000000004</v>
      </c>
      <c r="L943" s="13">
        <v>600338.00999999989</v>
      </c>
      <c r="M943" s="13">
        <v>0</v>
      </c>
      <c r="N943" s="13">
        <v>2917907.7800000003</v>
      </c>
      <c r="O943" s="13">
        <v>1470305.14</v>
      </c>
      <c r="P943" s="13">
        <v>-1075108.2799999989</v>
      </c>
      <c r="Q943" s="13">
        <v>1133185.1499999999</v>
      </c>
      <c r="R943" s="13">
        <v>58076.870000001043</v>
      </c>
      <c r="S943" s="13">
        <v>-4118290.16</v>
      </c>
      <c r="T943" s="13">
        <v>6543.13</v>
      </c>
      <c r="U943" s="13">
        <v>0</v>
      </c>
      <c r="V943" s="13">
        <v>0</v>
      </c>
      <c r="W943" s="13">
        <v>79392.41</v>
      </c>
      <c r="X943" s="13">
        <v>1414863.24</v>
      </c>
      <c r="Y943" s="13">
        <v>43916.87</v>
      </c>
      <c r="Z943" s="13">
        <v>1002225.13</v>
      </c>
      <c r="AA943" s="13">
        <v>46750.52</v>
      </c>
      <c r="AB943" s="13">
        <v>2024907.76</v>
      </c>
      <c r="AC943" s="13">
        <v>0</v>
      </c>
      <c r="AD943" s="13">
        <v>0</v>
      </c>
      <c r="AE943" s="13">
        <v>0</v>
      </c>
      <c r="AF943" s="13">
        <v>2501288.66</v>
      </c>
      <c r="AG943" s="13">
        <v>600338.00999999989</v>
      </c>
      <c r="AH943" s="13">
        <v>2918524.5999999996</v>
      </c>
      <c r="AI943" s="13">
        <v>3507040.59</v>
      </c>
      <c r="AJ943" s="13">
        <v>2036735.45</v>
      </c>
      <c r="AK943" s="13">
        <v>0</v>
      </c>
      <c r="AL943" s="13">
        <v>62090297.289999999</v>
      </c>
      <c r="AM943" s="13">
        <v>104.24272779515876</v>
      </c>
      <c r="AN943" s="13">
        <v>1020.13</v>
      </c>
      <c r="AO943" s="13">
        <v>0</v>
      </c>
      <c r="AP943" s="13">
        <v>5815492.8399999999</v>
      </c>
      <c r="AQ943" s="13">
        <v>1220136.75</v>
      </c>
      <c r="AR943" s="367"/>
      <c r="AS943" s="19">
        <v>44804</v>
      </c>
      <c r="AT943" s="20" t="s">
        <v>7</v>
      </c>
      <c r="AU943" s="40" t="s">
        <v>293</v>
      </c>
      <c r="AV943" s="41">
        <v>2022</v>
      </c>
      <c r="AW943" s="266" t="s">
        <v>192</v>
      </c>
      <c r="AX943" s="380">
        <v>6.34</v>
      </c>
      <c r="AY943" s="380">
        <v>7.86</v>
      </c>
    </row>
    <row r="944" spans="1:51" x14ac:dyDescent="0.25">
      <c r="A944" s="64">
        <v>73</v>
      </c>
      <c r="B944" s="65" t="s">
        <v>84</v>
      </c>
      <c r="C944" s="13">
        <v>227061.44</v>
      </c>
      <c r="D944" s="13">
        <v>0</v>
      </c>
      <c r="E944" s="13">
        <v>0</v>
      </c>
      <c r="F944" s="13">
        <v>67141.5</v>
      </c>
      <c r="G944" s="13">
        <v>418804.91</v>
      </c>
      <c r="H944" s="13">
        <v>-435067.55</v>
      </c>
      <c r="I944" s="13">
        <v>1054744.17</v>
      </c>
      <c r="J944" s="13">
        <v>6042.43</v>
      </c>
      <c r="K944" s="13">
        <v>66733.55</v>
      </c>
      <c r="L944" s="13">
        <v>66733.55</v>
      </c>
      <c r="M944" s="13">
        <v>101802.25</v>
      </c>
      <c r="N944" s="13">
        <v>0.01</v>
      </c>
      <c r="O944" s="13">
        <v>168535.8</v>
      </c>
      <c r="P944" s="13">
        <v>-427420.76999999996</v>
      </c>
      <c r="Q944" s="13">
        <v>19184.589999999978</v>
      </c>
      <c r="R944" s="13">
        <v>-408236.18</v>
      </c>
      <c r="S944" s="13">
        <v>-26831.18</v>
      </c>
      <c r="T944" s="13">
        <v>0.49</v>
      </c>
      <c r="U944" s="13">
        <v>0</v>
      </c>
      <c r="V944" s="13">
        <v>0</v>
      </c>
      <c r="W944" s="13">
        <v>0</v>
      </c>
      <c r="X944" s="13">
        <v>17093.09</v>
      </c>
      <c r="Y944" s="13">
        <v>8469.83</v>
      </c>
      <c r="Z944" s="13">
        <v>90.06</v>
      </c>
      <c r="AA944" s="13">
        <v>24527.56</v>
      </c>
      <c r="AB944" s="13">
        <v>5.85</v>
      </c>
      <c r="AC944" s="13">
        <v>0</v>
      </c>
      <c r="AD944" s="13">
        <v>0</v>
      </c>
      <c r="AE944" s="13">
        <v>0</v>
      </c>
      <c r="AF944" s="13">
        <v>10831.46</v>
      </c>
      <c r="AG944" s="13">
        <v>168535.8</v>
      </c>
      <c r="AH944" s="13">
        <v>0.01</v>
      </c>
      <c r="AI944" s="13">
        <v>168535.81</v>
      </c>
      <c r="AJ944" s="13">
        <v>0.01</v>
      </c>
      <c r="AK944" s="13">
        <v>0</v>
      </c>
      <c r="AL944" s="13">
        <v>988010.61999999988</v>
      </c>
      <c r="AM944" s="13">
        <v>15.80530587687902</v>
      </c>
      <c r="AN944" s="13">
        <v>31595.47</v>
      </c>
      <c r="AO944" s="13">
        <v>35546.03</v>
      </c>
      <c r="AP944" s="13">
        <v>58525.640000000014</v>
      </c>
      <c r="AQ944" s="13">
        <v>0</v>
      </c>
      <c r="AR944" s="367"/>
      <c r="AS944" s="19">
        <v>44804</v>
      </c>
      <c r="AT944" s="20" t="s">
        <v>7</v>
      </c>
      <c r="AU944" s="40" t="s">
        <v>293</v>
      </c>
      <c r="AV944" s="41">
        <v>2022</v>
      </c>
      <c r="AW944" s="266" t="s">
        <v>190</v>
      </c>
      <c r="AX944" s="380">
        <v>6.34</v>
      </c>
      <c r="AY944" s="380">
        <v>7.86</v>
      </c>
    </row>
    <row r="945" spans="1:51" x14ac:dyDescent="0.25">
      <c r="A945" s="64">
        <v>46</v>
      </c>
      <c r="B945" s="65" t="s">
        <v>85</v>
      </c>
      <c r="C945" s="13">
        <v>4163531.6399999997</v>
      </c>
      <c r="D945" s="13">
        <v>1974834.63</v>
      </c>
      <c r="E945" s="13">
        <v>607038</v>
      </c>
      <c r="F945" s="13">
        <v>619467.04</v>
      </c>
      <c r="G945" s="13">
        <v>1538199.6099999999</v>
      </c>
      <c r="H945" s="13">
        <v>18191.77</v>
      </c>
      <c r="I945" s="13">
        <v>43157748.259999998</v>
      </c>
      <c r="J945" s="13">
        <v>4436183.43</v>
      </c>
      <c r="K945" s="13">
        <v>3121710.79</v>
      </c>
      <c r="L945" s="13">
        <v>2514671.42</v>
      </c>
      <c r="M945" s="13">
        <v>114798.81</v>
      </c>
      <c r="N945" s="13">
        <v>19846</v>
      </c>
      <c r="O945" s="13">
        <v>792057.59999999963</v>
      </c>
      <c r="P945" s="13">
        <v>-761027.24000000034</v>
      </c>
      <c r="Q945" s="13">
        <v>-72645.279999999999</v>
      </c>
      <c r="R945" s="13">
        <v>-833672.52000000037</v>
      </c>
      <c r="S945" s="13">
        <v>851864.29</v>
      </c>
      <c r="T945" s="13">
        <v>979427.25</v>
      </c>
      <c r="U945" s="13">
        <v>0</v>
      </c>
      <c r="V945" s="13">
        <v>0</v>
      </c>
      <c r="W945" s="13">
        <v>0</v>
      </c>
      <c r="X945" s="13">
        <v>0.03</v>
      </c>
      <c r="Y945" s="13">
        <v>31391.83</v>
      </c>
      <c r="Z945" s="13">
        <v>6586.18</v>
      </c>
      <c r="AA945" s="13">
        <v>80661.94</v>
      </c>
      <c r="AB945" s="13">
        <v>4318.24</v>
      </c>
      <c r="AC945" s="13">
        <v>0</v>
      </c>
      <c r="AD945" s="13">
        <v>0</v>
      </c>
      <c r="AE945" s="13">
        <v>0</v>
      </c>
      <c r="AF945" s="13">
        <v>4604.8</v>
      </c>
      <c r="AG945" s="13">
        <v>2629470.2299999995</v>
      </c>
      <c r="AH945" s="13">
        <v>626884</v>
      </c>
      <c r="AI945" s="13">
        <v>3255041.5999999996</v>
      </c>
      <c r="AJ945" s="13">
        <v>2462984</v>
      </c>
      <c r="AK945" s="13">
        <v>0</v>
      </c>
      <c r="AL945" s="13">
        <v>40036037.469999999</v>
      </c>
      <c r="AM945" s="13">
        <v>13.825030940806659</v>
      </c>
      <c r="AN945" s="13">
        <v>497199.45</v>
      </c>
      <c r="AO945" s="13">
        <v>122267.59</v>
      </c>
      <c r="AP945" s="13">
        <v>3634414.04</v>
      </c>
      <c r="AQ945" s="13">
        <v>2237774.63</v>
      </c>
      <c r="AR945" s="367"/>
      <c r="AS945" s="19">
        <v>44804</v>
      </c>
      <c r="AT945" s="20" t="s">
        <v>7</v>
      </c>
      <c r="AU945" s="40" t="s">
        <v>292</v>
      </c>
      <c r="AV945" s="41">
        <v>2022</v>
      </c>
      <c r="AW945" s="266" t="s">
        <v>176</v>
      </c>
      <c r="AX945" s="380">
        <v>6.34</v>
      </c>
      <c r="AY945" s="380">
        <v>7.86</v>
      </c>
    </row>
    <row r="946" spans="1:51" x14ac:dyDescent="0.25">
      <c r="A946" s="64">
        <v>51</v>
      </c>
      <c r="B946" s="65" t="s">
        <v>86</v>
      </c>
      <c r="C946" s="13">
        <v>5189255.67</v>
      </c>
      <c r="D946" s="13">
        <v>546081.28000000003</v>
      </c>
      <c r="E946" s="13">
        <v>4826603.76</v>
      </c>
      <c r="F946" s="13">
        <v>3279566.25</v>
      </c>
      <c r="G946" s="13">
        <v>4997053.5599999996</v>
      </c>
      <c r="H946" s="13">
        <v>5127665.25</v>
      </c>
      <c r="I946" s="13">
        <v>20878599.489999998</v>
      </c>
      <c r="J946" s="13">
        <v>36849485.93</v>
      </c>
      <c r="K946" s="13">
        <v>6307758.2999999998</v>
      </c>
      <c r="L946" s="13">
        <v>1481154.5399999998</v>
      </c>
      <c r="M946" s="13">
        <v>5546.34</v>
      </c>
      <c r="N946" s="13">
        <v>0</v>
      </c>
      <c r="O946" s="13">
        <v>-461.23000000044703</v>
      </c>
      <c r="P946" s="13">
        <v>-3632984.1899999995</v>
      </c>
      <c r="Q946" s="13">
        <v>-34908.54</v>
      </c>
      <c r="R946" s="13">
        <v>-3667892.7299999995</v>
      </c>
      <c r="S946" s="13">
        <v>8795557.9799999986</v>
      </c>
      <c r="T946" s="13">
        <v>0</v>
      </c>
      <c r="U946" s="13">
        <v>0</v>
      </c>
      <c r="V946" s="13">
        <v>0</v>
      </c>
      <c r="W946" s="13">
        <v>0</v>
      </c>
      <c r="X946" s="13">
        <v>17809778.469999999</v>
      </c>
      <c r="Y946" s="13">
        <v>97355.39</v>
      </c>
      <c r="Z946" s="13">
        <v>50561.7</v>
      </c>
      <c r="AA946" s="13">
        <v>4685824.2300000004</v>
      </c>
      <c r="AB946" s="13">
        <v>7511.97</v>
      </c>
      <c r="AC946" s="13">
        <v>0</v>
      </c>
      <c r="AD946" s="13">
        <v>0</v>
      </c>
      <c r="AE946" s="13">
        <v>0</v>
      </c>
      <c r="AF946" s="13">
        <v>4172967.2</v>
      </c>
      <c r="AG946" s="13">
        <v>1486700.88</v>
      </c>
      <c r="AH946" s="13">
        <v>4826603.76</v>
      </c>
      <c r="AI946" s="13">
        <v>6302205.21</v>
      </c>
      <c r="AJ946" s="13">
        <v>6302666.4400000004</v>
      </c>
      <c r="AK946" s="13">
        <v>0</v>
      </c>
      <c r="AL946" s="13">
        <v>14570841.189999998</v>
      </c>
      <c r="AM946" s="13">
        <v>3.3099872406334909</v>
      </c>
      <c r="AN946" s="13">
        <v>332570.77999999997</v>
      </c>
      <c r="AO946" s="13">
        <v>2946995.4699999997</v>
      </c>
      <c r="AP946" s="13">
        <v>4835428.01</v>
      </c>
      <c r="AQ946" s="13">
        <v>191792.38999999873</v>
      </c>
      <c r="AR946" s="367"/>
      <c r="AS946" s="19">
        <v>44804</v>
      </c>
      <c r="AT946" s="20" t="s">
        <v>7</v>
      </c>
      <c r="AU946" s="40" t="s">
        <v>292</v>
      </c>
      <c r="AV946" s="41">
        <v>2022</v>
      </c>
      <c r="AW946" s="266" t="s">
        <v>179</v>
      </c>
      <c r="AX946" s="380">
        <v>6.34</v>
      </c>
      <c r="AY946" s="380">
        <v>7.86</v>
      </c>
    </row>
    <row r="947" spans="1:51" x14ac:dyDescent="0.25">
      <c r="A947" s="64">
        <v>117</v>
      </c>
      <c r="B947" s="65" t="s">
        <v>87</v>
      </c>
      <c r="C947" s="13">
        <v>84526780.179999992</v>
      </c>
      <c r="D947" s="13">
        <v>46913422.809999995</v>
      </c>
      <c r="E947" s="13">
        <v>3419043.1</v>
      </c>
      <c r="F947" s="13">
        <v>12801458.539999999</v>
      </c>
      <c r="G947" s="13">
        <v>18480859.59</v>
      </c>
      <c r="H947" s="13">
        <v>142000.60999999999</v>
      </c>
      <c r="I947" s="13">
        <v>47500961.25</v>
      </c>
      <c r="J947" s="13">
        <v>8434978.9000000004</v>
      </c>
      <c r="K947" s="13">
        <v>7727454.3099999996</v>
      </c>
      <c r="L947" s="13">
        <v>4308411.21</v>
      </c>
      <c r="M947" s="13">
        <v>34119618.049999997</v>
      </c>
      <c r="N947" s="13">
        <v>32106426.710000001</v>
      </c>
      <c r="O947" s="13">
        <v>-10960128.440000005</v>
      </c>
      <c r="P947" s="13">
        <v>17291167.680000018</v>
      </c>
      <c r="Q947" s="13">
        <v>-11943356.330000021</v>
      </c>
      <c r="R947" s="13">
        <v>5347811.3499999978</v>
      </c>
      <c r="S947" s="13">
        <v>-5205810.7399999984</v>
      </c>
      <c r="T947" s="13">
        <v>316192.28000000003</v>
      </c>
      <c r="U947" s="13">
        <v>0</v>
      </c>
      <c r="V947" s="13">
        <v>0</v>
      </c>
      <c r="W947" s="13">
        <v>0</v>
      </c>
      <c r="X947" s="13">
        <v>13939853.77</v>
      </c>
      <c r="Y947" s="13">
        <v>229222.74</v>
      </c>
      <c r="Z947" s="13">
        <v>1332004.03</v>
      </c>
      <c r="AA947" s="13">
        <v>13703168.42</v>
      </c>
      <c r="AB947" s="13">
        <v>443264.14</v>
      </c>
      <c r="AC947" s="13">
        <v>0</v>
      </c>
      <c r="AD947" s="13">
        <v>0</v>
      </c>
      <c r="AE947" s="13">
        <v>0</v>
      </c>
      <c r="AF947" s="13">
        <v>3754197.46</v>
      </c>
      <c r="AG947" s="13">
        <v>38428029.259999998</v>
      </c>
      <c r="AH947" s="13">
        <v>35525469.810000002</v>
      </c>
      <c r="AI947" s="13">
        <v>73918858.739999995</v>
      </c>
      <c r="AJ947" s="13">
        <v>85178688.270000011</v>
      </c>
      <c r="AK947" s="13">
        <v>299701.09000000003</v>
      </c>
      <c r="AL947" s="13">
        <v>39773506.939999998</v>
      </c>
      <c r="AM947" s="13">
        <v>6.1470387716857307</v>
      </c>
      <c r="AN947" s="13">
        <v>9687155.629999999</v>
      </c>
      <c r="AO947" s="13">
        <v>3114302.91</v>
      </c>
      <c r="AP947" s="13">
        <v>107180806.88999999</v>
      </c>
      <c r="AQ947" s="13">
        <v>58607321.080000013</v>
      </c>
      <c r="AR947" s="367"/>
      <c r="AS947" s="19">
        <v>44804</v>
      </c>
      <c r="AT947" s="20" t="s">
        <v>7</v>
      </c>
      <c r="AU947" s="40" t="s">
        <v>292</v>
      </c>
      <c r="AV947" s="41">
        <v>2022</v>
      </c>
      <c r="AW947" s="266" t="s">
        <v>155</v>
      </c>
      <c r="AX947" s="380">
        <v>6.34</v>
      </c>
      <c r="AY947" s="380">
        <v>7.86</v>
      </c>
    </row>
    <row r="948" spans="1:51" x14ac:dyDescent="0.25">
      <c r="A948" s="64">
        <v>78</v>
      </c>
      <c r="B948" s="65" t="s">
        <v>88</v>
      </c>
      <c r="C948" s="13">
        <v>395732.97</v>
      </c>
      <c r="D948" s="13">
        <v>-1214.56</v>
      </c>
      <c r="E948" s="13">
        <v>10.16</v>
      </c>
      <c r="F948" s="13">
        <v>71204.23</v>
      </c>
      <c r="G948" s="13">
        <v>600383.72000000009</v>
      </c>
      <c r="H948" s="13">
        <v>-207637.46</v>
      </c>
      <c r="I948" s="13">
        <v>8963357.4600000009</v>
      </c>
      <c r="J948" s="13">
        <v>1452119.85</v>
      </c>
      <c r="K948" s="13">
        <v>48522.76</v>
      </c>
      <c r="L948" s="13">
        <v>48512.6</v>
      </c>
      <c r="M948" s="13">
        <v>167851.6</v>
      </c>
      <c r="N948" s="13">
        <v>0.2</v>
      </c>
      <c r="O948" s="13">
        <v>14936.870000000024</v>
      </c>
      <c r="P948" s="13">
        <v>-289577.29000000004</v>
      </c>
      <c r="Q948" s="13">
        <v>-149161.07999999999</v>
      </c>
      <c r="R948" s="13">
        <v>-438738.37</v>
      </c>
      <c r="S948" s="13">
        <v>231100.90000000002</v>
      </c>
      <c r="T948" s="13">
        <v>115193.74</v>
      </c>
      <c r="U948" s="13">
        <v>0</v>
      </c>
      <c r="V948" s="13">
        <v>0</v>
      </c>
      <c r="W948" s="13">
        <v>0</v>
      </c>
      <c r="X948" s="13">
        <v>154128.72</v>
      </c>
      <c r="Y948" s="13">
        <v>11783.77</v>
      </c>
      <c r="Z948" s="13">
        <v>9197.4500000000007</v>
      </c>
      <c r="AA948" s="13">
        <v>6855.31</v>
      </c>
      <c r="AB948" s="13">
        <v>17.440000000000001</v>
      </c>
      <c r="AC948" s="13">
        <v>0</v>
      </c>
      <c r="AD948" s="13">
        <v>0</v>
      </c>
      <c r="AE948" s="13">
        <v>0</v>
      </c>
      <c r="AF948" s="13">
        <v>10367.59</v>
      </c>
      <c r="AG948" s="13">
        <v>216364.19999999998</v>
      </c>
      <c r="AH948" s="13">
        <v>10.360000000000001</v>
      </c>
      <c r="AI948" s="13">
        <v>216335.85</v>
      </c>
      <c r="AJ948" s="13">
        <v>201398.97999999998</v>
      </c>
      <c r="AK948" s="13">
        <v>0</v>
      </c>
      <c r="AL948" s="13">
        <v>8914834.7000000011</v>
      </c>
      <c r="AM948" s="13">
        <v>184.72480666804609</v>
      </c>
      <c r="AN948" s="13">
        <v>52387.979999999996</v>
      </c>
      <c r="AO948" s="13">
        <v>18816.25</v>
      </c>
      <c r="AP948" s="13">
        <v>380557.97</v>
      </c>
      <c r="AQ948" s="13">
        <v>-1452.69</v>
      </c>
      <c r="AR948" s="367"/>
      <c r="AS948" s="19">
        <v>44804</v>
      </c>
      <c r="AT948" s="20" t="s">
        <v>7</v>
      </c>
      <c r="AU948" s="40" t="s">
        <v>293</v>
      </c>
      <c r="AV948" s="41">
        <v>2022</v>
      </c>
      <c r="AW948" s="266" t="s">
        <v>185</v>
      </c>
      <c r="AX948" s="380">
        <v>6.34</v>
      </c>
      <c r="AY948" s="380">
        <v>7.86</v>
      </c>
    </row>
    <row r="949" spans="1:51" x14ac:dyDescent="0.25">
      <c r="A949" s="64">
        <v>80</v>
      </c>
      <c r="B949" s="65" t="s">
        <v>89</v>
      </c>
      <c r="C949" s="13">
        <v>217112930.53</v>
      </c>
      <c r="D949" s="13">
        <v>116058596.55000001</v>
      </c>
      <c r="E949" s="13">
        <v>10265712.039999999</v>
      </c>
      <c r="F949" s="13">
        <v>24128981.109999999</v>
      </c>
      <c r="G949" s="13">
        <v>50862192.669999994</v>
      </c>
      <c r="H949" s="13">
        <v>171933.5</v>
      </c>
      <c r="I949" s="13">
        <v>110824399.76000001</v>
      </c>
      <c r="J949" s="13">
        <v>32429715.829999998</v>
      </c>
      <c r="K949" s="13">
        <v>24042868.210000001</v>
      </c>
      <c r="L949" s="13">
        <v>13777156.17</v>
      </c>
      <c r="M949" s="13">
        <v>44986196.299999997</v>
      </c>
      <c r="N949" s="13">
        <v>562160651.66999996</v>
      </c>
      <c r="O949" s="13">
        <v>235820744.34999996</v>
      </c>
      <c r="P949" s="13">
        <v>-209757584.14999998</v>
      </c>
      <c r="Q949" s="13">
        <v>209681362.29999995</v>
      </c>
      <c r="R949" s="13">
        <v>-76221.850000023842</v>
      </c>
      <c r="S949" s="13">
        <v>248155.3599999994</v>
      </c>
      <c r="T949" s="13">
        <v>10108899.73</v>
      </c>
      <c r="U949" s="13">
        <v>0</v>
      </c>
      <c r="V949" s="13">
        <v>0</v>
      </c>
      <c r="W949" s="13">
        <v>467181.29</v>
      </c>
      <c r="X949" s="13">
        <v>30932597.109999999</v>
      </c>
      <c r="Y949" s="13">
        <v>752973.37</v>
      </c>
      <c r="Z949" s="13">
        <v>5634268.5</v>
      </c>
      <c r="AA949" s="13">
        <v>11935983.119999999</v>
      </c>
      <c r="AB949" s="13">
        <v>2714110.36</v>
      </c>
      <c r="AC949" s="13">
        <v>0</v>
      </c>
      <c r="AD949" s="13">
        <v>0</v>
      </c>
      <c r="AE949" s="13">
        <v>0</v>
      </c>
      <c r="AF949" s="13">
        <v>20223187.420000002</v>
      </c>
      <c r="AG949" s="13">
        <v>58763352.469999999</v>
      </c>
      <c r="AH949" s="13">
        <v>572426363.70999992</v>
      </c>
      <c r="AI949" s="13">
        <v>631139604.73000002</v>
      </c>
      <c r="AJ949" s="13">
        <v>395318860.38</v>
      </c>
      <c r="AK949" s="13">
        <v>0</v>
      </c>
      <c r="AL949" s="13">
        <v>86781531.550000012</v>
      </c>
      <c r="AM949" s="13">
        <v>4.6094500369929037</v>
      </c>
      <c r="AN949" s="13">
        <v>16572978.48</v>
      </c>
      <c r="AO949" s="13">
        <v>7556002.6299999999</v>
      </c>
      <c r="AP949" s="13">
        <v>202792250.43000001</v>
      </c>
      <c r="AQ949" s="13">
        <v>337558660.80000013</v>
      </c>
      <c r="AR949" s="367"/>
      <c r="AS949" s="19">
        <v>44804</v>
      </c>
      <c r="AT949" s="20" t="s">
        <v>7</v>
      </c>
      <c r="AU949" s="40" t="s">
        <v>292</v>
      </c>
      <c r="AV949" s="41">
        <v>2022</v>
      </c>
      <c r="AW949" s="266" t="s">
        <v>288</v>
      </c>
      <c r="AX949" s="380">
        <v>6.34</v>
      </c>
      <c r="AY949" s="380">
        <v>7.86</v>
      </c>
    </row>
    <row r="950" spans="1:51" x14ac:dyDescent="0.25">
      <c r="A950" s="64">
        <v>2</v>
      </c>
      <c r="B950" s="65" t="s">
        <v>90</v>
      </c>
      <c r="C950" s="13">
        <v>15795182.009999998</v>
      </c>
      <c r="D950" s="13">
        <v>1890466.0899999999</v>
      </c>
      <c r="E950" s="13">
        <v>120452.89</v>
      </c>
      <c r="F950" s="13">
        <v>0</v>
      </c>
      <c r="G950" s="13">
        <v>9322680.8300000001</v>
      </c>
      <c r="H950" s="13">
        <v>925518.84</v>
      </c>
      <c r="I950" s="13">
        <v>14366942.9</v>
      </c>
      <c r="J950" s="13">
        <v>4384616.75</v>
      </c>
      <c r="K950" s="13">
        <v>1322183.76</v>
      </c>
      <c r="L950" s="13">
        <v>1201730.8799999999</v>
      </c>
      <c r="M950" s="13">
        <v>4452287.28</v>
      </c>
      <c r="N950" s="13">
        <v>0.01</v>
      </c>
      <c r="O950" s="13">
        <v>4713714.4400000004</v>
      </c>
      <c r="P950" s="13">
        <v>-131679.35000000242</v>
      </c>
      <c r="Q950" s="13">
        <v>-4434724.12</v>
      </c>
      <c r="R950" s="13">
        <v>-4566403.4700000025</v>
      </c>
      <c r="S950" s="13">
        <v>5491922.2999999998</v>
      </c>
      <c r="T950" s="13">
        <v>0</v>
      </c>
      <c r="U950" s="13">
        <v>0</v>
      </c>
      <c r="V950" s="13">
        <v>0</v>
      </c>
      <c r="W950" s="13">
        <v>6442209.6200000001</v>
      </c>
      <c r="X950" s="13">
        <v>10797.85</v>
      </c>
      <c r="Y950" s="13">
        <v>184855.75</v>
      </c>
      <c r="Z950" s="13">
        <v>19621.88</v>
      </c>
      <c r="AA950" s="13">
        <v>756229.1</v>
      </c>
      <c r="AB950" s="13">
        <v>378.44</v>
      </c>
      <c r="AC950" s="13">
        <v>0</v>
      </c>
      <c r="AD950" s="13">
        <v>0</v>
      </c>
      <c r="AE950" s="13">
        <v>0</v>
      </c>
      <c r="AF950" s="13">
        <v>0</v>
      </c>
      <c r="AG950" s="13">
        <v>5654018.1599999992</v>
      </c>
      <c r="AH950" s="13">
        <v>120452.9</v>
      </c>
      <c r="AI950" s="13">
        <v>5774413.1400000006</v>
      </c>
      <c r="AJ950" s="13">
        <v>1060698.7</v>
      </c>
      <c r="AK950" s="13">
        <v>0</v>
      </c>
      <c r="AL950" s="13">
        <v>13044759.140000001</v>
      </c>
      <c r="AM950" s="13">
        <v>10.866071218421258</v>
      </c>
      <c r="AN950" s="13">
        <v>0</v>
      </c>
      <c r="AO950" s="13">
        <v>0</v>
      </c>
      <c r="AP950" s="13">
        <v>11201920.439999998</v>
      </c>
      <c r="AQ950" s="13">
        <v>2010918.96</v>
      </c>
      <c r="AR950" s="367"/>
      <c r="AS950" s="19">
        <v>44804</v>
      </c>
      <c r="AT950" s="20" t="s">
        <v>7</v>
      </c>
      <c r="AU950" s="40" t="s">
        <v>292</v>
      </c>
      <c r="AV950" s="41">
        <v>2022</v>
      </c>
      <c r="AW950" s="266" t="s">
        <v>168</v>
      </c>
      <c r="AX950" s="380">
        <v>6.34</v>
      </c>
      <c r="AY950" s="380">
        <v>7.86</v>
      </c>
    </row>
    <row r="951" spans="1:51" x14ac:dyDescent="0.25">
      <c r="A951" s="64">
        <v>115</v>
      </c>
      <c r="B951" s="65" t="s">
        <v>290</v>
      </c>
      <c r="C951" s="13">
        <v>2741.29</v>
      </c>
      <c r="D951" s="13">
        <v>0</v>
      </c>
      <c r="E951" s="13">
        <v>0.01</v>
      </c>
      <c r="F951" s="13">
        <v>0</v>
      </c>
      <c r="G951" s="13">
        <v>279973.07</v>
      </c>
      <c r="H951" s="13">
        <v>167679.82</v>
      </c>
      <c r="I951" s="13">
        <v>836939.94</v>
      </c>
      <c r="J951" s="13">
        <v>1150348.8400000001</v>
      </c>
      <c r="K951" s="13">
        <v>1621.96</v>
      </c>
      <c r="L951" s="13">
        <v>1621.9499999999998</v>
      </c>
      <c r="M951" s="13">
        <v>0</v>
      </c>
      <c r="N951" s="13">
        <v>0</v>
      </c>
      <c r="O951" s="13">
        <v>1311.24</v>
      </c>
      <c r="P951" s="13">
        <v>-278543.02</v>
      </c>
      <c r="Q951" s="13">
        <v>0</v>
      </c>
      <c r="R951" s="13">
        <v>-278543.02</v>
      </c>
      <c r="S951" s="13">
        <v>446222.83999999997</v>
      </c>
      <c r="T951" s="13">
        <v>2051.04</v>
      </c>
      <c r="U951" s="13">
        <v>0</v>
      </c>
      <c r="V951" s="13">
        <v>0</v>
      </c>
      <c r="W951" s="13">
        <v>0</v>
      </c>
      <c r="X951" s="13">
        <v>508164.63</v>
      </c>
      <c r="Y951" s="13">
        <v>5713.71</v>
      </c>
      <c r="Z951" s="13">
        <v>25169.3</v>
      </c>
      <c r="AA951" s="13">
        <v>0</v>
      </c>
      <c r="AB951" s="13">
        <v>290.56</v>
      </c>
      <c r="AC951" s="13">
        <v>0</v>
      </c>
      <c r="AD951" s="13">
        <v>0</v>
      </c>
      <c r="AE951" s="13">
        <v>2239.96</v>
      </c>
      <c r="AF951" s="13">
        <v>30579.3</v>
      </c>
      <c r="AG951" s="13">
        <v>1621.9499999999998</v>
      </c>
      <c r="AH951" s="13">
        <v>0.01</v>
      </c>
      <c r="AI951" s="13">
        <v>1599.99</v>
      </c>
      <c r="AJ951" s="13">
        <v>288.75</v>
      </c>
      <c r="AK951" s="13">
        <v>0</v>
      </c>
      <c r="AL951" s="13">
        <v>835317.98</v>
      </c>
      <c r="AM951" s="13">
        <v>516.00528989617499</v>
      </c>
      <c r="AN951" s="13">
        <v>0</v>
      </c>
      <c r="AO951" s="13">
        <v>0</v>
      </c>
      <c r="AP951" s="13">
        <v>1430.06</v>
      </c>
      <c r="AQ951" s="13">
        <v>0.01</v>
      </c>
      <c r="AR951" s="367"/>
      <c r="AS951" s="19">
        <v>44804</v>
      </c>
      <c r="AT951" s="20" t="s">
        <v>7</v>
      </c>
      <c r="AU951" s="40" t="s">
        <v>292</v>
      </c>
      <c r="AV951" s="41">
        <v>2022</v>
      </c>
      <c r="AW951" s="266" t="s">
        <v>291</v>
      </c>
      <c r="AX951" s="380">
        <v>6.34</v>
      </c>
      <c r="AY951" s="380">
        <v>7.86</v>
      </c>
    </row>
    <row r="952" spans="1:51" x14ac:dyDescent="0.25">
      <c r="A952" s="64">
        <v>106</v>
      </c>
      <c r="B952" s="65" t="s">
        <v>92</v>
      </c>
      <c r="C952" s="13">
        <v>5191026.76</v>
      </c>
      <c r="D952" s="13">
        <v>55609.98</v>
      </c>
      <c r="E952" s="13">
        <v>89840.52</v>
      </c>
      <c r="F952" s="13">
        <v>1138553.6599999999</v>
      </c>
      <c r="G952" s="13">
        <v>2143675.86</v>
      </c>
      <c r="H952" s="13">
        <v>7897.83</v>
      </c>
      <c r="I952" s="13">
        <v>17994969.850000001</v>
      </c>
      <c r="J952" s="13">
        <v>163550.71</v>
      </c>
      <c r="K952" s="13">
        <v>1536801.35</v>
      </c>
      <c r="L952" s="13">
        <v>1446960.83</v>
      </c>
      <c r="M952" s="13">
        <v>1622358.91</v>
      </c>
      <c r="N952" s="13">
        <v>2811.9</v>
      </c>
      <c r="O952" s="13">
        <v>1174959.2699999998</v>
      </c>
      <c r="P952" s="13">
        <v>678227.98999999859</v>
      </c>
      <c r="Q952" s="13">
        <v>-942239.96999999974</v>
      </c>
      <c r="R952" s="13">
        <v>-264011.98000000115</v>
      </c>
      <c r="S952" s="13">
        <v>271909.81</v>
      </c>
      <c r="T952" s="13">
        <v>9.41</v>
      </c>
      <c r="U952" s="13">
        <v>0</v>
      </c>
      <c r="V952" s="13">
        <v>0</v>
      </c>
      <c r="W952" s="13">
        <v>0</v>
      </c>
      <c r="X952" s="13">
        <v>791794.72</v>
      </c>
      <c r="Y952" s="13">
        <v>41351.919999999998</v>
      </c>
      <c r="Z952" s="13">
        <v>26666.53</v>
      </c>
      <c r="AA952" s="13">
        <v>107197.84</v>
      </c>
      <c r="AB952" s="13">
        <v>28134.81</v>
      </c>
      <c r="AC952" s="13">
        <v>0</v>
      </c>
      <c r="AD952" s="13">
        <v>0</v>
      </c>
      <c r="AE952" s="13">
        <v>0</v>
      </c>
      <c r="AF952" s="13">
        <v>316543.21999999997</v>
      </c>
      <c r="AG952" s="13">
        <v>3069319.74</v>
      </c>
      <c r="AH952" s="13">
        <v>92652.42</v>
      </c>
      <c r="AI952" s="13">
        <v>3161366.6999999997</v>
      </c>
      <c r="AJ952" s="13">
        <v>1986407.43</v>
      </c>
      <c r="AK952" s="13">
        <v>0</v>
      </c>
      <c r="AL952" s="13">
        <v>16458168.500000002</v>
      </c>
      <c r="AM952" s="13">
        <v>11.709366243073642</v>
      </c>
      <c r="AN952" s="13">
        <v>710466.65</v>
      </c>
      <c r="AO952" s="13">
        <v>428087.01</v>
      </c>
      <c r="AP952" s="13">
        <v>4100512.9800000004</v>
      </c>
      <c r="AQ952" s="13">
        <v>140055.47</v>
      </c>
      <c r="AR952" s="367"/>
      <c r="AS952" s="19">
        <v>44804</v>
      </c>
      <c r="AT952" s="20" t="s">
        <v>7</v>
      </c>
      <c r="AU952" s="40" t="s">
        <v>292</v>
      </c>
      <c r="AV952" s="41">
        <v>2022</v>
      </c>
      <c r="AW952" s="266" t="s">
        <v>172</v>
      </c>
      <c r="AX952" s="380">
        <v>6.34</v>
      </c>
      <c r="AY952" s="380">
        <v>7.86</v>
      </c>
    </row>
    <row r="953" spans="1:51" x14ac:dyDescent="0.25">
      <c r="A953" s="64">
        <v>118</v>
      </c>
      <c r="B953" s="65" t="s">
        <v>93</v>
      </c>
      <c r="C953" s="13">
        <v>28169391.890000001</v>
      </c>
      <c r="D953" s="13">
        <v>14360611.82</v>
      </c>
      <c r="E953" s="13">
        <v>3481957.36</v>
      </c>
      <c r="F953" s="13">
        <v>1915575.69</v>
      </c>
      <c r="G953" s="13">
        <v>7217093.9100000001</v>
      </c>
      <c r="H953" s="13">
        <v>71673.14</v>
      </c>
      <c r="I953" s="13">
        <v>30497262.170000002</v>
      </c>
      <c r="J953" s="13">
        <v>1063687.78</v>
      </c>
      <c r="K953" s="13">
        <v>8097256.9299999997</v>
      </c>
      <c r="L953" s="13">
        <v>4615299.57</v>
      </c>
      <c r="M953" s="13">
        <v>731063.1</v>
      </c>
      <c r="N953" s="13">
        <v>4764736.9399999995</v>
      </c>
      <c r="O953" s="13">
        <v>180661.03000000067</v>
      </c>
      <c r="P953" s="13">
        <v>4495449.4399999985</v>
      </c>
      <c r="Q953" s="13">
        <v>-6462350.8399999989</v>
      </c>
      <c r="R953" s="13">
        <v>-1966901.4000000004</v>
      </c>
      <c r="S953" s="13">
        <v>2038574.5700000003</v>
      </c>
      <c r="T953" s="13">
        <v>3804.5</v>
      </c>
      <c r="U953" s="13">
        <v>0</v>
      </c>
      <c r="V953" s="13">
        <v>0</v>
      </c>
      <c r="W953" s="13">
        <v>414524.68</v>
      </c>
      <c r="X953" s="13">
        <v>2479818.54</v>
      </c>
      <c r="Y953" s="13">
        <v>120795.01</v>
      </c>
      <c r="Z953" s="13">
        <v>274031.32</v>
      </c>
      <c r="AA953" s="13">
        <v>180954.07</v>
      </c>
      <c r="AB953" s="13">
        <v>22633.439999999999</v>
      </c>
      <c r="AC953" s="13">
        <v>0</v>
      </c>
      <c r="AD953" s="13">
        <v>0</v>
      </c>
      <c r="AE953" s="13">
        <v>259519.94</v>
      </c>
      <c r="AF953" s="13">
        <v>1639.37</v>
      </c>
      <c r="AG953" s="13">
        <v>5346362.6700000009</v>
      </c>
      <c r="AH953" s="13">
        <v>8246694.2999999998</v>
      </c>
      <c r="AI953" s="13">
        <v>13549736.09</v>
      </c>
      <c r="AJ953" s="13">
        <v>13369075.059999999</v>
      </c>
      <c r="AK953" s="13">
        <v>0</v>
      </c>
      <c r="AL953" s="13">
        <v>22400005.240000002</v>
      </c>
      <c r="AM953" s="13">
        <v>3.7663695784443885</v>
      </c>
      <c r="AN953" s="13">
        <v>1247611.2</v>
      </c>
      <c r="AO953" s="13">
        <v>667964.49</v>
      </c>
      <c r="AP953" s="13">
        <v>28125451.309999995</v>
      </c>
      <c r="AQ953" s="13">
        <v>14497332.27</v>
      </c>
      <c r="AR953" s="367"/>
      <c r="AS953" s="19">
        <v>44804</v>
      </c>
      <c r="AT953" s="20" t="s">
        <v>7</v>
      </c>
      <c r="AU953" s="40" t="s">
        <v>292</v>
      </c>
      <c r="AV953" s="41">
        <v>2022</v>
      </c>
      <c r="AW953" s="266" t="s">
        <v>162</v>
      </c>
      <c r="AX953" s="380">
        <v>6.34</v>
      </c>
      <c r="AY953" s="380">
        <v>7.86</v>
      </c>
    </row>
    <row r="954" spans="1:51" x14ac:dyDescent="0.25">
      <c r="A954" s="64">
        <v>29</v>
      </c>
      <c r="B954" s="65" t="s">
        <v>94</v>
      </c>
      <c r="C954" s="13">
        <v>36114626.030000001</v>
      </c>
      <c r="D954" s="13">
        <v>4116457.97</v>
      </c>
      <c r="E954" s="13">
        <v>1769908.82</v>
      </c>
      <c r="F954" s="13">
        <v>6185501.7300000004</v>
      </c>
      <c r="G954" s="13">
        <v>7332337.96</v>
      </c>
      <c r="H954" s="13">
        <v>-1151492.1200000001</v>
      </c>
      <c r="I954" s="13">
        <v>15170495.48</v>
      </c>
      <c r="J954" s="13">
        <v>17477262</v>
      </c>
      <c r="K954" s="13">
        <v>9665179.7899999991</v>
      </c>
      <c r="L954" s="13">
        <v>7895270.9699999997</v>
      </c>
      <c r="M954" s="13">
        <v>5487325.4699999997</v>
      </c>
      <c r="N954" s="13">
        <v>812354.35000000009</v>
      </c>
      <c r="O954" s="13">
        <v>8765282.2800000012</v>
      </c>
      <c r="P954" s="13">
        <v>9715046.0899999961</v>
      </c>
      <c r="Q954" s="13">
        <v>-14252847.350000001</v>
      </c>
      <c r="R954" s="13">
        <v>-4537801.2600000054</v>
      </c>
      <c r="S954" s="13">
        <v>3386309.1999999993</v>
      </c>
      <c r="T954" s="13">
        <v>1590674.78</v>
      </c>
      <c r="U954" s="13">
        <v>232595.27</v>
      </c>
      <c r="V954" s="13">
        <v>0</v>
      </c>
      <c r="W954" s="13">
        <v>135338.96</v>
      </c>
      <c r="X954" s="13">
        <v>7067637.0999999996</v>
      </c>
      <c r="Y954" s="13">
        <v>143449.87</v>
      </c>
      <c r="Z954" s="13">
        <v>514793.17</v>
      </c>
      <c r="AA954" s="13">
        <v>711.59</v>
      </c>
      <c r="AB954" s="13">
        <v>151110.76</v>
      </c>
      <c r="AC954" s="13">
        <v>0</v>
      </c>
      <c r="AD954" s="13">
        <v>0</v>
      </c>
      <c r="AE954" s="13">
        <v>0</v>
      </c>
      <c r="AF954" s="13">
        <v>4829871.5199999996</v>
      </c>
      <c r="AG954" s="13">
        <v>13382596.440000001</v>
      </c>
      <c r="AH954" s="13">
        <v>2582263.17</v>
      </c>
      <c r="AI954" s="13">
        <v>15755589.99</v>
      </c>
      <c r="AJ954" s="13">
        <v>6999922.3300000001</v>
      </c>
      <c r="AK954" s="13">
        <v>9614.6200000000008</v>
      </c>
      <c r="AL954" s="13">
        <v>5505315.6900000013</v>
      </c>
      <c r="AM954" s="13">
        <v>1.5696030295986871</v>
      </c>
      <c r="AN954" s="13">
        <v>3901383.6</v>
      </c>
      <c r="AO954" s="13">
        <v>2284118.13</v>
      </c>
      <c r="AP954" s="13">
        <v>29376374.23</v>
      </c>
      <c r="AQ954" s="13">
        <v>6143488.4500000002</v>
      </c>
      <c r="AR954" s="367"/>
      <c r="AS954" s="19">
        <v>44804</v>
      </c>
      <c r="AT954" s="20" t="s">
        <v>7</v>
      </c>
      <c r="AU954" s="40" t="s">
        <v>293</v>
      </c>
      <c r="AV954" s="41">
        <v>2022</v>
      </c>
      <c r="AW954" s="266" t="s">
        <v>156</v>
      </c>
      <c r="AX954" s="380">
        <v>6.34</v>
      </c>
      <c r="AY954" s="380">
        <v>7.86</v>
      </c>
    </row>
    <row r="955" spans="1:51" x14ac:dyDescent="0.25">
      <c r="A955" s="64">
        <v>122</v>
      </c>
      <c r="B955" s="59" t="s">
        <v>69</v>
      </c>
      <c r="C955" s="13">
        <v>11348299.149999999</v>
      </c>
      <c r="D955" s="13">
        <v>325.2</v>
      </c>
      <c r="E955" s="13">
        <v>0</v>
      </c>
      <c r="F955" s="13">
        <v>21569.040000000001</v>
      </c>
      <c r="G955" s="13">
        <v>861121.55</v>
      </c>
      <c r="H955" s="13">
        <v>1443870.58</v>
      </c>
      <c r="I955" s="13">
        <v>1700526.14</v>
      </c>
      <c r="J955" s="13">
        <v>2068824.12</v>
      </c>
      <c r="K955" s="13">
        <v>148744.04</v>
      </c>
      <c r="L955" s="13">
        <v>93381.359999999986</v>
      </c>
      <c r="M955" s="13">
        <v>3215315.15</v>
      </c>
      <c r="N955" s="13">
        <v>0</v>
      </c>
      <c r="O955" s="13">
        <v>3187907.8600000003</v>
      </c>
      <c r="P955" s="13">
        <v>7277375.5</v>
      </c>
      <c r="Q955" s="13">
        <v>-6590868.3699999992</v>
      </c>
      <c r="R955" s="13">
        <v>686507.13000000082</v>
      </c>
      <c r="S955" s="13">
        <v>757363.46000000008</v>
      </c>
      <c r="T955" s="13">
        <v>0</v>
      </c>
      <c r="U955" s="13">
        <v>0</v>
      </c>
      <c r="V955" s="13">
        <v>0</v>
      </c>
      <c r="W955" s="13">
        <v>0</v>
      </c>
      <c r="X955" s="13">
        <v>941294.43</v>
      </c>
      <c r="Y955" s="13">
        <v>12470.11</v>
      </c>
      <c r="Z955" s="13">
        <v>140658.42000000001</v>
      </c>
      <c r="AA955" s="13">
        <v>0</v>
      </c>
      <c r="AB955" s="13">
        <v>1982.48</v>
      </c>
      <c r="AC955" s="13">
        <v>0</v>
      </c>
      <c r="AD955" s="13">
        <v>0</v>
      </c>
      <c r="AE955" s="13">
        <v>0</v>
      </c>
      <c r="AF955" s="13">
        <v>28819.96</v>
      </c>
      <c r="AG955" s="13">
        <v>3308696.5100000002</v>
      </c>
      <c r="AH955" s="13">
        <v>0</v>
      </c>
      <c r="AI955" s="13">
        <v>3308531.72</v>
      </c>
      <c r="AJ955" s="13">
        <v>120623.86</v>
      </c>
      <c r="AK955" s="13">
        <v>0</v>
      </c>
      <c r="AL955" s="13">
        <v>1551782.0999999999</v>
      </c>
      <c r="AM955" s="13">
        <v>11.432566575440601</v>
      </c>
      <c r="AN955" s="13">
        <v>17255.23</v>
      </c>
      <c r="AO955" s="13">
        <v>4313.8100000000004</v>
      </c>
      <c r="AP955" s="13">
        <v>8160391.2899999972</v>
      </c>
      <c r="AQ955" s="13">
        <v>325.2</v>
      </c>
      <c r="AR955" s="367"/>
      <c r="AS955" s="19">
        <v>44804</v>
      </c>
      <c r="AT955" s="20" t="s">
        <v>7</v>
      </c>
      <c r="AU955" s="40" t="s">
        <v>292</v>
      </c>
      <c r="AV955" s="41">
        <v>2022</v>
      </c>
      <c r="AW955" s="266" t="s">
        <v>267</v>
      </c>
      <c r="AX955" s="380">
        <v>6.34</v>
      </c>
      <c r="AY955" s="380">
        <v>7.86</v>
      </c>
    </row>
    <row r="956" spans="1:51" x14ac:dyDescent="0.25">
      <c r="A956" s="64">
        <v>111</v>
      </c>
      <c r="B956" s="65" t="s">
        <v>95</v>
      </c>
      <c r="C956" s="13">
        <v>2071614.68</v>
      </c>
      <c r="D956" s="13">
        <v>65201.31</v>
      </c>
      <c r="E956" s="13">
        <v>610687.82999999996</v>
      </c>
      <c r="F956" s="13">
        <v>282686.51</v>
      </c>
      <c r="G956" s="13">
        <v>1439091.81</v>
      </c>
      <c r="H956" s="13">
        <v>47035.09</v>
      </c>
      <c r="I956" s="13">
        <v>5244495.8899999997</v>
      </c>
      <c r="J956" s="13">
        <v>803175.23</v>
      </c>
      <c r="K956" s="13">
        <v>1919916.16</v>
      </c>
      <c r="L956" s="13">
        <v>1309228.33</v>
      </c>
      <c r="M956" s="13">
        <v>0</v>
      </c>
      <c r="N956" s="13">
        <v>0</v>
      </c>
      <c r="O956" s="13">
        <v>524984.39999999991</v>
      </c>
      <c r="P956" s="13">
        <v>-240349.35000000009</v>
      </c>
      <c r="Q956" s="13">
        <v>-3034.97</v>
      </c>
      <c r="R956" s="13">
        <v>-243384.32000000009</v>
      </c>
      <c r="S956" s="13">
        <v>290419.56</v>
      </c>
      <c r="T956" s="13">
        <v>199346.1</v>
      </c>
      <c r="U956" s="13">
        <v>0</v>
      </c>
      <c r="V956" s="13">
        <v>0</v>
      </c>
      <c r="W956" s="13">
        <v>0</v>
      </c>
      <c r="X956" s="13">
        <v>358414.79</v>
      </c>
      <c r="Y956" s="13">
        <v>28323.71</v>
      </c>
      <c r="Z956" s="13">
        <v>41925.440000000002</v>
      </c>
      <c r="AA956" s="13">
        <v>168307.49</v>
      </c>
      <c r="AB956" s="13">
        <v>1616.16</v>
      </c>
      <c r="AC956" s="13">
        <v>0</v>
      </c>
      <c r="AD956" s="13">
        <v>0</v>
      </c>
      <c r="AE956" s="13">
        <v>0</v>
      </c>
      <c r="AF956" s="13">
        <v>27168.53</v>
      </c>
      <c r="AG956" s="13">
        <v>1309228.33</v>
      </c>
      <c r="AH956" s="13">
        <v>610687.82999999996</v>
      </c>
      <c r="AI956" s="13">
        <v>1919537.73</v>
      </c>
      <c r="AJ956" s="13">
        <v>1394553.33</v>
      </c>
      <c r="AK956" s="13">
        <v>0</v>
      </c>
      <c r="AL956" s="13">
        <v>3324579.7299999995</v>
      </c>
      <c r="AM956" s="13">
        <v>2.7316275571116604</v>
      </c>
      <c r="AN956" s="13">
        <v>147671.82</v>
      </c>
      <c r="AO956" s="13">
        <v>135014.68999999997</v>
      </c>
      <c r="AP956" s="13">
        <v>1665999.93</v>
      </c>
      <c r="AQ956" s="13">
        <v>184570.95999999985</v>
      </c>
      <c r="AR956" s="367"/>
      <c r="AS956" s="19">
        <v>44804</v>
      </c>
      <c r="AT956" s="20" t="s">
        <v>7</v>
      </c>
      <c r="AU956" s="40" t="s">
        <v>292</v>
      </c>
      <c r="AV956" s="41">
        <v>2022</v>
      </c>
      <c r="AW956" s="266" t="s">
        <v>182</v>
      </c>
      <c r="AX956" s="380">
        <v>6.34</v>
      </c>
      <c r="AY956" s="380">
        <v>7.86</v>
      </c>
    </row>
    <row r="957" spans="1:51" x14ac:dyDescent="0.25">
      <c r="A957" s="64">
        <v>83</v>
      </c>
      <c r="B957" s="65" t="s">
        <v>96</v>
      </c>
      <c r="C957" s="13">
        <v>62514842.600000001</v>
      </c>
      <c r="D957" s="13">
        <v>30960120.100000001</v>
      </c>
      <c r="E957" s="13">
        <v>11511606.17</v>
      </c>
      <c r="F957" s="13">
        <v>9664200.540000001</v>
      </c>
      <c r="G957" s="13">
        <v>20727304.280000001</v>
      </c>
      <c r="H957" s="13">
        <v>198529.67</v>
      </c>
      <c r="I957" s="13">
        <v>72414566.450000003</v>
      </c>
      <c r="J957" s="13">
        <v>3680963.17</v>
      </c>
      <c r="K957" s="13">
        <v>35092026.299999997</v>
      </c>
      <c r="L957" s="13">
        <v>23580420.129999999</v>
      </c>
      <c r="M957" s="13">
        <v>2117484.9300000002</v>
      </c>
      <c r="N957" s="13">
        <v>9695919.0600000005</v>
      </c>
      <c r="O957" s="13">
        <v>8221324.4099999983</v>
      </c>
      <c r="P957" s="13">
        <v>-7058106.7299999986</v>
      </c>
      <c r="Q957" s="13">
        <v>2755057.669999999</v>
      </c>
      <c r="R957" s="13">
        <v>-4303049.0599999996</v>
      </c>
      <c r="S957" s="13">
        <v>4501579.17</v>
      </c>
      <c r="T957" s="13">
        <v>75398.929999999993</v>
      </c>
      <c r="U957" s="13">
        <v>0</v>
      </c>
      <c r="V957" s="13">
        <v>0</v>
      </c>
      <c r="W957" s="13">
        <v>0</v>
      </c>
      <c r="X957" s="13">
        <v>16622400.119999999</v>
      </c>
      <c r="Y957" s="13">
        <v>321138.42</v>
      </c>
      <c r="Z957" s="13">
        <v>932404.04</v>
      </c>
      <c r="AA957" s="13">
        <v>1816992.89</v>
      </c>
      <c r="AB957" s="13">
        <v>470642.85</v>
      </c>
      <c r="AC957" s="13">
        <v>0</v>
      </c>
      <c r="AD957" s="13">
        <v>0</v>
      </c>
      <c r="AE957" s="13">
        <v>0</v>
      </c>
      <c r="AF957" s="13">
        <v>8655041.6799999997</v>
      </c>
      <c r="AG957" s="13">
        <v>25697905.059999999</v>
      </c>
      <c r="AH957" s="13">
        <v>21207525.23</v>
      </c>
      <c r="AI957" s="13">
        <v>46847466.469999999</v>
      </c>
      <c r="AJ957" s="13">
        <v>38626142.060000002</v>
      </c>
      <c r="AK957" s="13">
        <v>0</v>
      </c>
      <c r="AL957" s="13">
        <v>37322540.150000006</v>
      </c>
      <c r="AM957" s="13">
        <v>2.0635618425374318</v>
      </c>
      <c r="AN957" s="13">
        <v>6326323.9800000004</v>
      </c>
      <c r="AO957" s="13">
        <v>3337876.56</v>
      </c>
      <c r="AP957" s="13">
        <v>58151865.960000008</v>
      </c>
      <c r="AQ957" s="13">
        <v>34818467.869999997</v>
      </c>
      <c r="AR957" s="367"/>
      <c r="AS957" s="19">
        <v>44804</v>
      </c>
      <c r="AT957" s="20" t="s">
        <v>7</v>
      </c>
      <c r="AU957" s="40" t="s">
        <v>292</v>
      </c>
      <c r="AV957" s="41">
        <v>2022</v>
      </c>
      <c r="AW957" s="266" t="s">
        <v>158</v>
      </c>
      <c r="AX957" s="380">
        <v>6.34</v>
      </c>
      <c r="AY957" s="380">
        <v>7.86</v>
      </c>
    </row>
    <row r="958" spans="1:51" x14ac:dyDescent="0.25">
      <c r="A958" s="64">
        <v>40</v>
      </c>
      <c r="B958" s="65" t="s">
        <v>97</v>
      </c>
      <c r="C958" s="13">
        <v>16625683.01</v>
      </c>
      <c r="D958" s="13">
        <v>3121951.15</v>
      </c>
      <c r="E958" s="13">
        <v>8174590.6600000001</v>
      </c>
      <c r="F958" s="13">
        <v>2410999.94</v>
      </c>
      <c r="G958" s="13">
        <v>6346527.7000000002</v>
      </c>
      <c r="H958" s="13">
        <v>10991.52</v>
      </c>
      <c r="I958" s="13">
        <v>44236255.149999999</v>
      </c>
      <c r="J958" s="13">
        <v>1532647.32</v>
      </c>
      <c r="K958" s="13">
        <v>14952905.73</v>
      </c>
      <c r="L958" s="13">
        <v>6778315.0700000003</v>
      </c>
      <c r="M958" s="13">
        <v>128423.39</v>
      </c>
      <c r="N958" s="13">
        <v>455570.94</v>
      </c>
      <c r="O958" s="13">
        <v>8794408.9299999997</v>
      </c>
      <c r="P958" s="13">
        <v>-4048204.7099999981</v>
      </c>
      <c r="Q958" s="13">
        <v>-342981.81999999983</v>
      </c>
      <c r="R958" s="13">
        <v>-4391186.5299999975</v>
      </c>
      <c r="S958" s="13">
        <v>4402178.05</v>
      </c>
      <c r="T958" s="13">
        <v>8.2200000000000006</v>
      </c>
      <c r="U958" s="13">
        <v>0</v>
      </c>
      <c r="V958" s="13">
        <v>0</v>
      </c>
      <c r="W958" s="13">
        <v>1706.04</v>
      </c>
      <c r="X958" s="13">
        <v>5557269.2999999998</v>
      </c>
      <c r="Y958" s="13">
        <v>102320.39</v>
      </c>
      <c r="Z958" s="13">
        <v>205452.69</v>
      </c>
      <c r="AA958" s="13">
        <v>10226.93</v>
      </c>
      <c r="AB958" s="13">
        <v>62186.22</v>
      </c>
      <c r="AC958" s="13">
        <v>0</v>
      </c>
      <c r="AD958" s="13">
        <v>0</v>
      </c>
      <c r="AE958" s="13">
        <v>0</v>
      </c>
      <c r="AF958" s="13">
        <v>776619.28</v>
      </c>
      <c r="AG958" s="13">
        <v>6906738.4600000009</v>
      </c>
      <c r="AH958" s="13">
        <v>8630161.5999999996</v>
      </c>
      <c r="AI958" s="13">
        <v>15492656.68</v>
      </c>
      <c r="AJ958" s="13">
        <v>6698247.75</v>
      </c>
      <c r="AK958" s="13">
        <v>0</v>
      </c>
      <c r="AL958" s="13">
        <v>29283349.419999998</v>
      </c>
      <c r="AM958" s="13">
        <v>2.9583718341277869</v>
      </c>
      <c r="AN958" s="13">
        <v>1666953.93</v>
      </c>
      <c r="AO958" s="13">
        <v>744046.01</v>
      </c>
      <c r="AP958" s="13">
        <v>12525057.149999999</v>
      </c>
      <c r="AQ958" s="13">
        <v>7815734.2200000007</v>
      </c>
      <c r="AR958" s="367"/>
      <c r="AS958" s="19">
        <v>44804</v>
      </c>
      <c r="AT958" s="20" t="s">
        <v>7</v>
      </c>
      <c r="AU958" s="40" t="s">
        <v>292</v>
      </c>
      <c r="AV958" s="41">
        <v>2022</v>
      </c>
      <c r="AW958" s="266" t="s">
        <v>166</v>
      </c>
      <c r="AX958" s="380">
        <v>6.34</v>
      </c>
      <c r="AY958" s="380">
        <v>7.86</v>
      </c>
    </row>
    <row r="959" spans="1:51" x14ac:dyDescent="0.25">
      <c r="A959" s="64">
        <v>24</v>
      </c>
      <c r="B959" s="65" t="s">
        <v>98</v>
      </c>
      <c r="C959" s="13">
        <v>21957591.400000002</v>
      </c>
      <c r="D959" s="13">
        <v>9544519.2799999993</v>
      </c>
      <c r="E959" s="13">
        <v>1944740.4600000002</v>
      </c>
      <c r="F959" s="13">
        <v>2552538.5599999996</v>
      </c>
      <c r="G959" s="13">
        <v>7747790.8099999996</v>
      </c>
      <c r="H959" s="13">
        <v>31975.71</v>
      </c>
      <c r="I959" s="13">
        <v>12982804.59</v>
      </c>
      <c r="J959" s="13">
        <v>8354110.9199999999</v>
      </c>
      <c r="K959" s="13">
        <v>5517451.5800000001</v>
      </c>
      <c r="L959" s="13">
        <v>3558844.06</v>
      </c>
      <c r="M959" s="13">
        <v>1069618.21</v>
      </c>
      <c r="N959" s="13">
        <v>3813.88</v>
      </c>
      <c r="O959" s="13">
        <v>2921174.1500000004</v>
      </c>
      <c r="P959" s="13">
        <v>-808431.39999999269</v>
      </c>
      <c r="Q959" s="13">
        <v>-650829.2699999999</v>
      </c>
      <c r="R959" s="13">
        <v>-1459260.6699999925</v>
      </c>
      <c r="S959" s="13">
        <v>1491236.3800000001</v>
      </c>
      <c r="T959" s="13">
        <v>297074.32</v>
      </c>
      <c r="U959" s="13">
        <v>0</v>
      </c>
      <c r="V959" s="13">
        <v>0</v>
      </c>
      <c r="W959" s="13">
        <v>1250707.6499999999</v>
      </c>
      <c r="X959" s="13">
        <v>1658380.94</v>
      </c>
      <c r="Y959" s="13">
        <v>97260.71</v>
      </c>
      <c r="Z959" s="13">
        <v>422039.65</v>
      </c>
      <c r="AA959" s="13">
        <v>688420.04</v>
      </c>
      <c r="AB959" s="13">
        <v>26097.33</v>
      </c>
      <c r="AC959" s="13">
        <v>0</v>
      </c>
      <c r="AD959" s="13">
        <v>0</v>
      </c>
      <c r="AE959" s="13">
        <v>0</v>
      </c>
      <c r="AF959" s="13">
        <v>481108.8</v>
      </c>
      <c r="AG959" s="13">
        <v>4628462.2700000005</v>
      </c>
      <c r="AH959" s="13">
        <v>1948554.34</v>
      </c>
      <c r="AI959" s="13">
        <v>6559061.4500000002</v>
      </c>
      <c r="AJ959" s="13">
        <v>3647245.01</v>
      </c>
      <c r="AK959" s="13">
        <v>9357.7099999999991</v>
      </c>
      <c r="AL959" s="13">
        <v>7465353.0099999998</v>
      </c>
      <c r="AM959" s="13">
        <v>2.3530436836203283</v>
      </c>
      <c r="AN959" s="13">
        <v>2293341.9699999997</v>
      </c>
      <c r="AO959" s="13">
        <v>259196.59</v>
      </c>
      <c r="AP959" s="13">
        <v>20332140.470000003</v>
      </c>
      <c r="AQ959" s="13">
        <v>10840242.5</v>
      </c>
      <c r="AR959" s="367"/>
      <c r="AS959" s="19">
        <v>44804</v>
      </c>
      <c r="AT959" s="20" t="s">
        <v>7</v>
      </c>
      <c r="AU959" s="40" t="s">
        <v>292</v>
      </c>
      <c r="AV959" s="41">
        <v>2022</v>
      </c>
      <c r="AW959" s="266" t="s">
        <v>164</v>
      </c>
      <c r="AX959" s="380">
        <v>6.34</v>
      </c>
      <c r="AY959" s="380">
        <v>7.86</v>
      </c>
    </row>
    <row r="960" spans="1:51" x14ac:dyDescent="0.25">
      <c r="A960" s="64">
        <v>124</v>
      </c>
      <c r="B960" s="59" t="s">
        <v>99</v>
      </c>
      <c r="C960" s="13">
        <v>1313644.43</v>
      </c>
      <c r="D960" s="13">
        <v>0</v>
      </c>
      <c r="E960" s="13">
        <v>0</v>
      </c>
      <c r="F960" s="13">
        <v>30389.71</v>
      </c>
      <c r="G960" s="13">
        <v>788677.16</v>
      </c>
      <c r="H960" s="13">
        <v>-220067.66</v>
      </c>
      <c r="I960" s="13">
        <v>511228.65</v>
      </c>
      <c r="J960" s="13">
        <v>62559.97</v>
      </c>
      <c r="K960" s="13">
        <v>36432.86</v>
      </c>
      <c r="L960" s="13">
        <v>36432.86</v>
      </c>
      <c r="M960" s="13">
        <v>769347.43</v>
      </c>
      <c r="N960" s="13">
        <v>0</v>
      </c>
      <c r="O960" s="13">
        <v>405181.56</v>
      </c>
      <c r="P960" s="13">
        <v>89395.999999999884</v>
      </c>
      <c r="Q960" s="13">
        <v>-212548.22999999975</v>
      </c>
      <c r="R960" s="13">
        <v>-123152.22999999986</v>
      </c>
      <c r="S960" s="13">
        <v>-96915.449999999983</v>
      </c>
      <c r="T960" s="13">
        <v>0</v>
      </c>
      <c r="U960" s="13">
        <v>0</v>
      </c>
      <c r="V960" s="13">
        <v>0</v>
      </c>
      <c r="W960" s="13">
        <v>0</v>
      </c>
      <c r="X960" s="13">
        <v>230637.91</v>
      </c>
      <c r="Y960" s="13">
        <v>16095.45</v>
      </c>
      <c r="Z960" s="13">
        <v>9310.93</v>
      </c>
      <c r="AA960" s="13">
        <v>15310.84</v>
      </c>
      <c r="AB960" s="13">
        <v>36878.71</v>
      </c>
      <c r="AC960" s="13">
        <v>0</v>
      </c>
      <c r="AD960" s="13">
        <v>0</v>
      </c>
      <c r="AE960" s="13">
        <v>0</v>
      </c>
      <c r="AF960" s="13">
        <v>249957.43</v>
      </c>
      <c r="AG960" s="13">
        <v>805780.29</v>
      </c>
      <c r="AH960" s="13">
        <v>0</v>
      </c>
      <c r="AI960" s="13">
        <v>805774.26</v>
      </c>
      <c r="AJ960" s="13">
        <v>400592.7</v>
      </c>
      <c r="AK960" s="13">
        <v>0</v>
      </c>
      <c r="AL960" s="13">
        <v>474795.79000000004</v>
      </c>
      <c r="AM960" s="13">
        <v>14.032075714066917</v>
      </c>
      <c r="AN960" s="13">
        <v>23593.8</v>
      </c>
      <c r="AO960" s="13">
        <v>6795.91</v>
      </c>
      <c r="AP960" s="13">
        <v>908462.86999999988</v>
      </c>
      <c r="AQ960" s="13">
        <v>0</v>
      </c>
      <c r="AR960" s="367"/>
      <c r="AS960" s="19">
        <v>44804</v>
      </c>
      <c r="AT960" s="20" t="s">
        <v>7</v>
      </c>
      <c r="AU960" s="40" t="s">
        <v>293</v>
      </c>
      <c r="AV960" s="41">
        <v>2022</v>
      </c>
      <c r="AW960" s="266" t="s">
        <v>289</v>
      </c>
      <c r="AX960" s="380">
        <v>6.34</v>
      </c>
      <c r="AY960" s="380">
        <v>7.86</v>
      </c>
    </row>
    <row r="961" spans="1:51" x14ac:dyDescent="0.25">
      <c r="A961" s="64">
        <v>70</v>
      </c>
      <c r="B961" s="65" t="s">
        <v>100</v>
      </c>
      <c r="C961" s="13">
        <v>739739.11</v>
      </c>
      <c r="D961" s="13">
        <v>169463.38</v>
      </c>
      <c r="E961" s="13">
        <v>48328.63</v>
      </c>
      <c r="F961" s="13">
        <v>0</v>
      </c>
      <c r="G961" s="13">
        <v>372690.45</v>
      </c>
      <c r="H961" s="13">
        <v>185683.37</v>
      </c>
      <c r="I961" s="13">
        <v>248420.89</v>
      </c>
      <c r="J961" s="13">
        <v>1797475.18</v>
      </c>
      <c r="K961" s="13">
        <v>155831.22</v>
      </c>
      <c r="L961" s="13">
        <v>32502.59</v>
      </c>
      <c r="M961" s="13">
        <v>0</v>
      </c>
      <c r="N961" s="13">
        <v>0</v>
      </c>
      <c r="O961" s="13">
        <v>65626.39</v>
      </c>
      <c r="P961" s="13">
        <v>131958.88999999996</v>
      </c>
      <c r="Q961" s="13">
        <v>0</v>
      </c>
      <c r="R961" s="13">
        <v>131958.88999999996</v>
      </c>
      <c r="S961" s="13">
        <v>53724.479999999996</v>
      </c>
      <c r="T961" s="13">
        <v>59800</v>
      </c>
      <c r="U961" s="13">
        <v>0</v>
      </c>
      <c r="V961" s="13">
        <v>0</v>
      </c>
      <c r="W961" s="13">
        <v>0</v>
      </c>
      <c r="X961" s="13">
        <v>0</v>
      </c>
      <c r="Y961" s="13">
        <v>2173.9699999999998</v>
      </c>
      <c r="Z961" s="13">
        <v>3901.55</v>
      </c>
      <c r="AA961" s="13">
        <v>0</v>
      </c>
      <c r="AB961" s="13">
        <v>0</v>
      </c>
      <c r="AC961" s="13">
        <v>0</v>
      </c>
      <c r="AD961" s="13">
        <v>0</v>
      </c>
      <c r="AE961" s="13">
        <v>0</v>
      </c>
      <c r="AF961" s="13">
        <v>0</v>
      </c>
      <c r="AG961" s="13">
        <v>32502.59</v>
      </c>
      <c r="AH961" s="13">
        <v>48328.63</v>
      </c>
      <c r="AI961" s="13">
        <v>80831.22</v>
      </c>
      <c r="AJ961" s="13">
        <v>15204.83</v>
      </c>
      <c r="AK961" s="13">
        <v>0</v>
      </c>
      <c r="AL961" s="13">
        <v>92589.670000000013</v>
      </c>
      <c r="AM961" s="13">
        <v>1.5941663679460381</v>
      </c>
      <c r="AN961" s="13">
        <v>0</v>
      </c>
      <c r="AO961" s="13">
        <v>0</v>
      </c>
      <c r="AP961" s="13">
        <v>722016.4</v>
      </c>
      <c r="AQ961" s="13">
        <v>217367.06</v>
      </c>
      <c r="AR961" s="367"/>
      <c r="AS961" s="19">
        <v>44804</v>
      </c>
      <c r="AT961" s="20" t="s">
        <v>7</v>
      </c>
      <c r="AU961" s="40" t="s">
        <v>292</v>
      </c>
      <c r="AV961" s="41">
        <v>2022</v>
      </c>
      <c r="AW961" s="266" t="s">
        <v>181</v>
      </c>
      <c r="AX961" s="380">
        <v>6.34</v>
      </c>
      <c r="AY961" s="380">
        <v>7.86</v>
      </c>
    </row>
    <row r="962" spans="1:51" x14ac:dyDescent="0.25">
      <c r="A962" s="64">
        <v>119</v>
      </c>
      <c r="B962" s="65" t="s">
        <v>101</v>
      </c>
      <c r="C962" s="13">
        <v>0.26</v>
      </c>
      <c r="D962" s="13">
        <v>0</v>
      </c>
      <c r="E962" s="13">
        <v>0.01</v>
      </c>
      <c r="F962" s="13">
        <v>0</v>
      </c>
      <c r="G962" s="13">
        <v>23748.600000000002</v>
      </c>
      <c r="H962" s="13">
        <v>10.199999999999999</v>
      </c>
      <c r="I962" s="13">
        <v>38315.85</v>
      </c>
      <c r="J962" s="13">
        <v>3632.32</v>
      </c>
      <c r="K962" s="13">
        <v>0.26</v>
      </c>
      <c r="L962" s="13">
        <v>0.25</v>
      </c>
      <c r="M962" s="13">
        <v>0</v>
      </c>
      <c r="N962" s="13">
        <v>0</v>
      </c>
      <c r="O962" s="13">
        <v>0.24</v>
      </c>
      <c r="P962" s="13">
        <v>-23748.58</v>
      </c>
      <c r="Q962" s="13">
        <v>0</v>
      </c>
      <c r="R962" s="13">
        <v>-23748.58</v>
      </c>
      <c r="S962" s="13">
        <v>23758.78</v>
      </c>
      <c r="T962" s="13">
        <v>25347.919999999998</v>
      </c>
      <c r="U962" s="13">
        <v>0</v>
      </c>
      <c r="V962" s="13">
        <v>0</v>
      </c>
      <c r="W962" s="13">
        <v>0</v>
      </c>
      <c r="X962" s="13">
        <v>0</v>
      </c>
      <c r="Y962" s="13">
        <v>484.66</v>
      </c>
      <c r="Z962" s="13">
        <v>352.81</v>
      </c>
      <c r="AA962" s="13">
        <v>750</v>
      </c>
      <c r="AB962" s="13">
        <v>0.71</v>
      </c>
      <c r="AC962" s="13">
        <v>0</v>
      </c>
      <c r="AD962" s="13">
        <v>0</v>
      </c>
      <c r="AE962" s="13">
        <v>0</v>
      </c>
      <c r="AF962" s="13">
        <v>0.96</v>
      </c>
      <c r="AG962" s="13">
        <v>0.25</v>
      </c>
      <c r="AH962" s="13">
        <v>0.01</v>
      </c>
      <c r="AI962" s="13">
        <v>0.24</v>
      </c>
      <c r="AJ962" s="13">
        <v>0</v>
      </c>
      <c r="AK962" s="13">
        <v>0</v>
      </c>
      <c r="AL962" s="13">
        <v>38315.589999999997</v>
      </c>
      <c r="AM962" s="13">
        <v>147368.65384615384</v>
      </c>
      <c r="AN962" s="13">
        <v>0</v>
      </c>
      <c r="AO962" s="13">
        <v>0</v>
      </c>
      <c r="AP962" s="13">
        <v>2.0000000000000018E-2</v>
      </c>
      <c r="AQ962" s="13">
        <v>0</v>
      </c>
      <c r="AR962" s="367"/>
      <c r="AS962" s="19">
        <v>44804</v>
      </c>
      <c r="AT962" s="20" t="s">
        <v>7</v>
      </c>
      <c r="AU962" s="40" t="s">
        <v>292</v>
      </c>
      <c r="AV962" s="41">
        <v>2022</v>
      </c>
      <c r="AW962" s="266" t="s">
        <v>189</v>
      </c>
      <c r="AX962" s="380">
        <v>6.34</v>
      </c>
      <c r="AY962" s="380">
        <v>7.86</v>
      </c>
    </row>
    <row r="963" spans="1:51" x14ac:dyDescent="0.25">
      <c r="A963" s="64">
        <v>108</v>
      </c>
      <c r="B963" s="65" t="s">
        <v>102</v>
      </c>
      <c r="C963" s="13">
        <v>742680.02</v>
      </c>
      <c r="D963" s="13">
        <v>126335.05</v>
      </c>
      <c r="E963" s="13">
        <v>29553.379999999997</v>
      </c>
      <c r="F963" s="13">
        <v>83989.53</v>
      </c>
      <c r="G963" s="13">
        <v>466308.05</v>
      </c>
      <c r="H963" s="13">
        <v>5207.41</v>
      </c>
      <c r="I963" s="13">
        <v>1886950.97</v>
      </c>
      <c r="J963" s="13">
        <v>1073483.04</v>
      </c>
      <c r="K963" s="13">
        <v>215809.32</v>
      </c>
      <c r="L963" s="13">
        <v>186255.25</v>
      </c>
      <c r="M963" s="13">
        <v>279902.15000000002</v>
      </c>
      <c r="N963" s="13">
        <v>62635.040000000001</v>
      </c>
      <c r="O963" s="13">
        <v>-76793.09</v>
      </c>
      <c r="P963" s="13">
        <v>142840.48000000004</v>
      </c>
      <c r="Q963" s="13">
        <v>-336419</v>
      </c>
      <c r="R963" s="13">
        <v>-193578.51999999996</v>
      </c>
      <c r="S963" s="13">
        <v>198785.93</v>
      </c>
      <c r="T963" s="13">
        <v>14693.5</v>
      </c>
      <c r="U963" s="13">
        <v>0</v>
      </c>
      <c r="V963" s="13">
        <v>0</v>
      </c>
      <c r="W963" s="13">
        <v>0</v>
      </c>
      <c r="X963" s="13">
        <v>277892.65999999997</v>
      </c>
      <c r="Y963" s="13">
        <v>9175.2999999999993</v>
      </c>
      <c r="Z963" s="13">
        <v>4617.1400000000003</v>
      </c>
      <c r="AA963" s="13">
        <v>26596.29</v>
      </c>
      <c r="AB963" s="13">
        <v>1261.03</v>
      </c>
      <c r="AC963" s="13">
        <v>0</v>
      </c>
      <c r="AD963" s="13">
        <v>0</v>
      </c>
      <c r="AE963" s="13">
        <v>0</v>
      </c>
      <c r="AF963" s="13">
        <v>52150.47</v>
      </c>
      <c r="AG963" s="13">
        <v>466157.39999999997</v>
      </c>
      <c r="AH963" s="13">
        <v>92188.420000000013</v>
      </c>
      <c r="AI963" s="13">
        <v>557688.36</v>
      </c>
      <c r="AJ963" s="13">
        <v>634481.44999999995</v>
      </c>
      <c r="AK963" s="13">
        <v>0</v>
      </c>
      <c r="AL963" s="13">
        <v>1671141.65</v>
      </c>
      <c r="AM963" s="13">
        <v>8.7436027786010353</v>
      </c>
      <c r="AN963" s="13">
        <v>72866.61</v>
      </c>
      <c r="AO963" s="13">
        <v>11122.92</v>
      </c>
      <c r="AP963" s="13">
        <v>650109.83000000007</v>
      </c>
      <c r="AQ963" s="13">
        <v>-43028.23000000001</v>
      </c>
      <c r="AR963" s="367"/>
      <c r="AS963" s="19">
        <v>44804</v>
      </c>
      <c r="AT963" s="20" t="s">
        <v>7</v>
      </c>
      <c r="AU963" s="40" t="s">
        <v>292</v>
      </c>
      <c r="AV963" s="41">
        <v>2022</v>
      </c>
      <c r="AW963" s="266" t="s">
        <v>183</v>
      </c>
      <c r="AX963" s="380">
        <v>6.34</v>
      </c>
      <c r="AY963" s="380">
        <v>7.86</v>
      </c>
    </row>
    <row r="964" spans="1:51" x14ac:dyDescent="0.25">
      <c r="A964" s="64">
        <v>93</v>
      </c>
      <c r="B964" s="65" t="s">
        <v>103</v>
      </c>
      <c r="C964" s="13">
        <v>4273781.709999999</v>
      </c>
      <c r="D964" s="13">
        <v>1199.99</v>
      </c>
      <c r="E964" s="13">
        <v>1030</v>
      </c>
      <c r="F964" s="13">
        <v>1229609.6600000001</v>
      </c>
      <c r="G964" s="13">
        <v>2725446.5</v>
      </c>
      <c r="H964" s="13">
        <v>-261438.01</v>
      </c>
      <c r="I964" s="13">
        <v>8762113.7899999991</v>
      </c>
      <c r="J964" s="13">
        <v>5067067.4400000004</v>
      </c>
      <c r="K964" s="13">
        <v>1932297</v>
      </c>
      <c r="L964" s="13">
        <v>1931267</v>
      </c>
      <c r="M964" s="13">
        <v>244500.07</v>
      </c>
      <c r="N964" s="13">
        <v>0</v>
      </c>
      <c r="O964" s="13">
        <v>1117143.83</v>
      </c>
      <c r="P964" s="13">
        <v>-799618.27</v>
      </c>
      <c r="Q964" s="13">
        <v>-126630.48000000003</v>
      </c>
      <c r="R964" s="13">
        <v>-926248.75</v>
      </c>
      <c r="S964" s="13">
        <v>664810.78</v>
      </c>
      <c r="T964" s="13">
        <v>1.57</v>
      </c>
      <c r="U964" s="13">
        <v>0</v>
      </c>
      <c r="V964" s="13">
        <v>0</v>
      </c>
      <c r="W964" s="13">
        <v>0</v>
      </c>
      <c r="X964" s="13">
        <v>954608.76</v>
      </c>
      <c r="Y964" s="13">
        <v>52262.47</v>
      </c>
      <c r="Z964" s="13">
        <v>115950.12</v>
      </c>
      <c r="AA964" s="13">
        <v>62137.77</v>
      </c>
      <c r="AB964" s="13">
        <v>10105.07</v>
      </c>
      <c r="AC964" s="13">
        <v>0</v>
      </c>
      <c r="AD964" s="13">
        <v>0</v>
      </c>
      <c r="AE964" s="13">
        <v>0</v>
      </c>
      <c r="AF964" s="13">
        <v>49344.12</v>
      </c>
      <c r="AG964" s="13">
        <v>2175767.0699999998</v>
      </c>
      <c r="AH964" s="13">
        <v>1030</v>
      </c>
      <c r="AI964" s="13">
        <v>2176100.13</v>
      </c>
      <c r="AJ964" s="13">
        <v>1058956.3</v>
      </c>
      <c r="AK964" s="13">
        <v>0</v>
      </c>
      <c r="AL964" s="13">
        <v>6829816.7899999991</v>
      </c>
      <c r="AM964" s="13">
        <v>4.534558502135023</v>
      </c>
      <c r="AN964" s="13">
        <v>610411.22</v>
      </c>
      <c r="AO964" s="13">
        <v>619198.43999999994</v>
      </c>
      <c r="AP964" s="13">
        <v>3157049.89</v>
      </c>
      <c r="AQ964" s="13">
        <v>1611.9999999999998</v>
      </c>
      <c r="AR964" s="367"/>
      <c r="AS964" s="19">
        <v>44804</v>
      </c>
      <c r="AT964" s="20" t="s">
        <v>7</v>
      </c>
      <c r="AU964" s="40" t="s">
        <v>293</v>
      </c>
      <c r="AV964" s="41">
        <v>2022</v>
      </c>
      <c r="AW964" s="266" t="s">
        <v>175</v>
      </c>
      <c r="AX964" s="380">
        <v>6.34</v>
      </c>
      <c r="AY964" s="380">
        <v>7.86</v>
      </c>
    </row>
    <row r="965" spans="1:51" x14ac:dyDescent="0.25">
      <c r="A965" s="64">
        <v>32</v>
      </c>
      <c r="B965" s="65" t="s">
        <v>104</v>
      </c>
      <c r="C965" s="13">
        <v>27913.599999999999</v>
      </c>
      <c r="D965" s="13">
        <v>0</v>
      </c>
      <c r="E965" s="13">
        <v>0.01</v>
      </c>
      <c r="F965" s="13">
        <v>0</v>
      </c>
      <c r="G965" s="13">
        <v>1873151.84</v>
      </c>
      <c r="H965" s="13">
        <v>-573037.76</v>
      </c>
      <c r="I965" s="13">
        <v>3116504.74</v>
      </c>
      <c r="J965" s="13">
        <v>16891.330000000002</v>
      </c>
      <c r="K965" s="13">
        <v>24184.6</v>
      </c>
      <c r="L965" s="13">
        <v>24184.59</v>
      </c>
      <c r="M965" s="13">
        <v>0</v>
      </c>
      <c r="N965" s="13">
        <v>0</v>
      </c>
      <c r="O965" s="13">
        <v>-4111.9399999999987</v>
      </c>
      <c r="P965" s="13">
        <v>-1841126.3</v>
      </c>
      <c r="Q965" s="13">
        <v>0</v>
      </c>
      <c r="R965" s="13">
        <v>-1841126.3</v>
      </c>
      <c r="S965" s="13">
        <v>1268088.55</v>
      </c>
      <c r="T965" s="13">
        <v>0</v>
      </c>
      <c r="U965" s="13">
        <v>0</v>
      </c>
      <c r="V965" s="13">
        <v>0</v>
      </c>
      <c r="W965" s="13">
        <v>2614711</v>
      </c>
      <c r="X965" s="13">
        <v>4867.6000000000004</v>
      </c>
      <c r="Y965" s="13">
        <v>15106.06</v>
      </c>
      <c r="Z965" s="13">
        <v>4370.4399999999996</v>
      </c>
      <c r="AA965" s="13">
        <v>1316315.3999999999</v>
      </c>
      <c r="AB965" s="13">
        <v>14527.71</v>
      </c>
      <c r="AC965" s="13">
        <v>0</v>
      </c>
      <c r="AD965" s="13">
        <v>0</v>
      </c>
      <c r="AE965" s="13">
        <v>0</v>
      </c>
      <c r="AF965" s="13">
        <v>1170.44</v>
      </c>
      <c r="AG965" s="13">
        <v>24184.59</v>
      </c>
      <c r="AH965" s="13">
        <v>0.01</v>
      </c>
      <c r="AI965" s="13">
        <v>24184.59</v>
      </c>
      <c r="AJ965" s="13">
        <v>28296.53</v>
      </c>
      <c r="AK965" s="13">
        <v>0</v>
      </c>
      <c r="AL965" s="13">
        <v>3092320.14</v>
      </c>
      <c r="AM965" s="13">
        <v>128.86319145241188</v>
      </c>
      <c r="AN965" s="13">
        <v>0</v>
      </c>
      <c r="AO965" s="13">
        <v>0</v>
      </c>
      <c r="AP965" s="13">
        <v>32025.539999999997</v>
      </c>
      <c r="AQ965" s="13">
        <v>0</v>
      </c>
      <c r="AR965" s="367"/>
      <c r="AS965" s="19">
        <v>44834</v>
      </c>
      <c r="AT965" s="20" t="s">
        <v>8</v>
      </c>
      <c r="AU965" s="40" t="s">
        <v>293</v>
      </c>
      <c r="AV965" s="41">
        <v>2022</v>
      </c>
      <c r="AW965" s="266" t="s">
        <v>287</v>
      </c>
      <c r="AX965" s="380">
        <v>8.0299999999999994</v>
      </c>
      <c r="AY965" s="380">
        <v>8.18</v>
      </c>
    </row>
    <row r="966" spans="1:51" x14ac:dyDescent="0.25">
      <c r="A966" s="64">
        <v>107</v>
      </c>
      <c r="B966" s="65" t="s">
        <v>60</v>
      </c>
      <c r="C966" s="13">
        <v>48128788.229999989</v>
      </c>
      <c r="D966" s="13">
        <v>3201308.66</v>
      </c>
      <c r="E966" s="13">
        <v>1656675.8499999999</v>
      </c>
      <c r="F966" s="13">
        <v>2726903.66</v>
      </c>
      <c r="G966" s="13">
        <v>5862019.7999999998</v>
      </c>
      <c r="H966" s="13">
        <v>37530.06</v>
      </c>
      <c r="I966" s="13">
        <v>18585903.899999999</v>
      </c>
      <c r="J966" s="13">
        <v>738277.69</v>
      </c>
      <c r="K966" s="13">
        <v>6840599.8399999999</v>
      </c>
      <c r="L966" s="13">
        <v>5183923.99</v>
      </c>
      <c r="M966" s="13">
        <v>19640939.48</v>
      </c>
      <c r="N966" s="13">
        <v>0</v>
      </c>
      <c r="O966" s="13">
        <v>19492737.43</v>
      </c>
      <c r="P966" s="13">
        <v>16845818.679999989</v>
      </c>
      <c r="Q966" s="13">
        <v>-16239736.9</v>
      </c>
      <c r="R966" s="13">
        <v>606081.77999998815</v>
      </c>
      <c r="S966" s="13">
        <v>-568551.7200000002</v>
      </c>
      <c r="T966" s="13">
        <v>50009.84</v>
      </c>
      <c r="U966" s="13">
        <v>0</v>
      </c>
      <c r="V966" s="13">
        <v>0</v>
      </c>
      <c r="W966" s="13">
        <v>0</v>
      </c>
      <c r="X966" s="13">
        <v>2239633.62</v>
      </c>
      <c r="Y966" s="13">
        <v>119633.04</v>
      </c>
      <c r="Z966" s="13">
        <v>984444.43</v>
      </c>
      <c r="AA966" s="13">
        <v>0</v>
      </c>
      <c r="AB966" s="13">
        <v>6575.95</v>
      </c>
      <c r="AC966" s="13">
        <v>0</v>
      </c>
      <c r="AD966" s="13">
        <v>0</v>
      </c>
      <c r="AE966" s="13">
        <v>0</v>
      </c>
      <c r="AF966" s="13">
        <v>1747541.76</v>
      </c>
      <c r="AG966" s="13">
        <v>24824863.469999999</v>
      </c>
      <c r="AH966" s="13">
        <v>1656675.8499999999</v>
      </c>
      <c r="AI966" s="13">
        <v>26474968.98</v>
      </c>
      <c r="AJ966" s="13">
        <v>6982231.5499999998</v>
      </c>
      <c r="AK966" s="13">
        <v>0</v>
      </c>
      <c r="AL966" s="13">
        <v>11745304.059999999</v>
      </c>
      <c r="AM966" s="13">
        <v>2.7169991425781164</v>
      </c>
      <c r="AN966" s="13">
        <v>1979270.5699999998</v>
      </c>
      <c r="AO966" s="13">
        <v>747633.09000000008</v>
      </c>
      <c r="AP966" s="13">
        <v>28710558.369999994</v>
      </c>
      <c r="AQ966" s="13">
        <v>3275816.2300000004</v>
      </c>
      <c r="AR966" s="367"/>
      <c r="AS966" s="19">
        <v>44834</v>
      </c>
      <c r="AT966" s="20" t="s">
        <v>8</v>
      </c>
      <c r="AU966" s="40" t="s">
        <v>292</v>
      </c>
      <c r="AV966" s="41">
        <v>2022</v>
      </c>
      <c r="AW966" s="266" t="s">
        <v>160</v>
      </c>
      <c r="AX966" s="380">
        <v>8.0299999999999994</v>
      </c>
      <c r="AY966" s="380">
        <v>8.18</v>
      </c>
    </row>
    <row r="967" spans="1:51" x14ac:dyDescent="0.25">
      <c r="A967" s="64">
        <v>66</v>
      </c>
      <c r="B967" s="65" t="s">
        <v>61</v>
      </c>
      <c r="C967" s="13">
        <v>3779659.9</v>
      </c>
      <c r="D967" s="13">
        <v>467674.93</v>
      </c>
      <c r="E967" s="13">
        <v>1470.92</v>
      </c>
      <c r="F967" s="13">
        <v>85794.84</v>
      </c>
      <c r="G967" s="13">
        <v>4202555.2</v>
      </c>
      <c r="H967" s="13">
        <v>-8275838.0599999996</v>
      </c>
      <c r="I967" s="13">
        <v>39931350.68</v>
      </c>
      <c r="J967" s="13">
        <v>39537943.840000004</v>
      </c>
      <c r="K967" s="13">
        <v>1508.92</v>
      </c>
      <c r="L967" s="13">
        <v>38</v>
      </c>
      <c r="M967" s="13">
        <v>846447.05</v>
      </c>
      <c r="N967" s="13">
        <v>221319.63</v>
      </c>
      <c r="O967" s="13">
        <v>318232.44999999995</v>
      </c>
      <c r="P967" s="13">
        <v>-1294597.5200000005</v>
      </c>
      <c r="Q967" s="13">
        <v>-2279549.87</v>
      </c>
      <c r="R967" s="13">
        <v>-3574147.3900000006</v>
      </c>
      <c r="S967" s="13">
        <v>-4701690.6800000034</v>
      </c>
      <c r="T967" s="13">
        <v>21786.14</v>
      </c>
      <c r="U967" s="13">
        <v>0</v>
      </c>
      <c r="V967" s="13">
        <v>0</v>
      </c>
      <c r="W967" s="13">
        <v>0</v>
      </c>
      <c r="X967" s="13">
        <v>33106663.199999999</v>
      </c>
      <c r="Y967" s="13">
        <v>81667.33</v>
      </c>
      <c r="Z967" s="13">
        <v>1861963.23</v>
      </c>
      <c r="AA967" s="13">
        <v>180734</v>
      </c>
      <c r="AB967" s="13">
        <v>9614.85</v>
      </c>
      <c r="AC967" s="13">
        <v>0</v>
      </c>
      <c r="AD967" s="13">
        <v>0</v>
      </c>
      <c r="AE967" s="13">
        <v>0</v>
      </c>
      <c r="AF967" s="13">
        <v>35696160.609999999</v>
      </c>
      <c r="AG967" s="13">
        <v>846485.05</v>
      </c>
      <c r="AH967" s="13">
        <v>223209.23</v>
      </c>
      <c r="AI967" s="13">
        <v>1069656.28</v>
      </c>
      <c r="AJ967" s="13">
        <v>751423.83</v>
      </c>
      <c r="AK967" s="13">
        <v>0</v>
      </c>
      <c r="AL967" s="13">
        <v>39929841.759999998</v>
      </c>
      <c r="AM967" s="13">
        <v>26463.530657688942</v>
      </c>
      <c r="AN967" s="13">
        <v>85794.84</v>
      </c>
      <c r="AO967" s="13">
        <v>0</v>
      </c>
      <c r="AP967" s="13">
        <v>3672181.33</v>
      </c>
      <c r="AQ967" s="13">
        <v>678428.81</v>
      </c>
      <c r="AR967" s="367"/>
      <c r="AS967" s="19">
        <v>44834</v>
      </c>
      <c r="AT967" s="20" t="s">
        <v>8</v>
      </c>
      <c r="AU967" s="40" t="s">
        <v>293</v>
      </c>
      <c r="AV967" s="41">
        <v>2022</v>
      </c>
      <c r="AW967" s="266" t="s">
        <v>178</v>
      </c>
      <c r="AX967" s="380">
        <v>8.0299999999999994</v>
      </c>
      <c r="AY967" s="380">
        <v>8.18</v>
      </c>
    </row>
    <row r="968" spans="1:51" x14ac:dyDescent="0.25">
      <c r="A968" s="64">
        <v>44</v>
      </c>
      <c r="B968" s="65" t="s">
        <v>62</v>
      </c>
      <c r="C968" s="13">
        <v>16011475.619999999</v>
      </c>
      <c r="D968" s="13">
        <v>3103267.03</v>
      </c>
      <c r="E968" s="13">
        <v>5121109.6199999992</v>
      </c>
      <c r="F968" s="13">
        <v>1616038.8900000001</v>
      </c>
      <c r="G968" s="13">
        <v>5678956.9100000001</v>
      </c>
      <c r="H968" s="13">
        <v>72115.289999999994</v>
      </c>
      <c r="I968" s="13">
        <v>24281430.690000001</v>
      </c>
      <c r="J968" s="13">
        <v>2886531.57</v>
      </c>
      <c r="K968" s="13">
        <v>9071865.8800000008</v>
      </c>
      <c r="L968" s="13">
        <v>3292488.2</v>
      </c>
      <c r="M968" s="13">
        <v>18209.310000000001</v>
      </c>
      <c r="N968" s="13">
        <v>0</v>
      </c>
      <c r="O968" s="13">
        <v>4731051.6999999983</v>
      </c>
      <c r="P968" s="13">
        <v>882161.08999999892</v>
      </c>
      <c r="Q968" s="13">
        <v>-33528.559999999998</v>
      </c>
      <c r="R968" s="13">
        <v>848632.52999999886</v>
      </c>
      <c r="S968" s="13">
        <v>-776517.24000000011</v>
      </c>
      <c r="T968" s="13">
        <v>190621.45</v>
      </c>
      <c r="U968" s="13">
        <v>0</v>
      </c>
      <c r="V968" s="13">
        <v>0</v>
      </c>
      <c r="W968" s="13">
        <v>0</v>
      </c>
      <c r="X968" s="13">
        <v>168379.92</v>
      </c>
      <c r="Y968" s="13">
        <v>86185.01</v>
      </c>
      <c r="Z968" s="13">
        <v>85411.8</v>
      </c>
      <c r="AA968" s="13">
        <v>678461.03</v>
      </c>
      <c r="AB968" s="13">
        <v>205565.99</v>
      </c>
      <c r="AC968" s="13">
        <v>0</v>
      </c>
      <c r="AD968" s="13">
        <v>0</v>
      </c>
      <c r="AE968" s="13">
        <v>0</v>
      </c>
      <c r="AF968" s="13">
        <v>79894.78</v>
      </c>
      <c r="AG968" s="13">
        <v>3310697.5100000002</v>
      </c>
      <c r="AH968" s="13">
        <v>5121109.6199999992</v>
      </c>
      <c r="AI968" s="13">
        <v>8420047.1099999994</v>
      </c>
      <c r="AJ968" s="13">
        <v>3718212.7699999996</v>
      </c>
      <c r="AK968" s="13">
        <v>29217.360000000001</v>
      </c>
      <c r="AL968" s="13">
        <v>15209564.810000001</v>
      </c>
      <c r="AM968" s="13">
        <v>2.6765641171494039</v>
      </c>
      <c r="AN968" s="13">
        <v>1107144.8600000001</v>
      </c>
      <c r="AO968" s="13">
        <v>508894.03</v>
      </c>
      <c r="AP968" s="13">
        <v>15065984.949999997</v>
      </c>
      <c r="AQ968" s="13">
        <v>6888828.0599999996</v>
      </c>
      <c r="AR968" s="367"/>
      <c r="AS968" s="19">
        <v>44834</v>
      </c>
      <c r="AT968" s="20" t="s">
        <v>8</v>
      </c>
      <c r="AU968" s="40" t="s">
        <v>292</v>
      </c>
      <c r="AV968" s="41">
        <v>2022</v>
      </c>
      <c r="AW968" s="266" t="s">
        <v>167</v>
      </c>
      <c r="AX968" s="380">
        <v>8.0299999999999994</v>
      </c>
      <c r="AY968" s="380">
        <v>8.18</v>
      </c>
    </row>
    <row r="969" spans="1:51" ht="30" x14ac:dyDescent="0.25">
      <c r="A969" s="64">
        <v>113</v>
      </c>
      <c r="B969" s="65" t="s">
        <v>63</v>
      </c>
      <c r="C969" s="13">
        <v>2660929.3199999998</v>
      </c>
      <c r="D969" s="13">
        <v>115155.43</v>
      </c>
      <c r="E969" s="13">
        <v>88.11</v>
      </c>
      <c r="F969" s="13">
        <v>330149.06</v>
      </c>
      <c r="G969" s="13">
        <v>1219340.76</v>
      </c>
      <c r="H969" s="13">
        <v>1677649.75</v>
      </c>
      <c r="I969" s="13">
        <v>35465297</v>
      </c>
      <c r="J969" s="13">
        <v>5167595.0599999996</v>
      </c>
      <c r="K969" s="13">
        <v>1055289.73</v>
      </c>
      <c r="L969" s="13">
        <v>1055201.6200000001</v>
      </c>
      <c r="M969" s="13">
        <v>229063.03</v>
      </c>
      <c r="N969" s="13">
        <v>2924.32</v>
      </c>
      <c r="O969" s="13">
        <v>892720.90999999992</v>
      </c>
      <c r="P969" s="13">
        <v>103563.15999999945</v>
      </c>
      <c r="Q969" s="13">
        <v>-561519.4</v>
      </c>
      <c r="R969" s="13">
        <v>-457956.24000000057</v>
      </c>
      <c r="S969" s="13">
        <v>2135605.81</v>
      </c>
      <c r="T969" s="13">
        <v>38608.400000000001</v>
      </c>
      <c r="U969" s="13">
        <v>0</v>
      </c>
      <c r="V969" s="13">
        <v>0</v>
      </c>
      <c r="W969" s="13">
        <v>0</v>
      </c>
      <c r="X969" s="13">
        <v>2329882.35</v>
      </c>
      <c r="Y969" s="13">
        <v>24277.64</v>
      </c>
      <c r="Z969" s="13">
        <v>22540.17</v>
      </c>
      <c r="AA969" s="13">
        <v>1324.74</v>
      </c>
      <c r="AB969" s="13">
        <v>5335.96</v>
      </c>
      <c r="AC969" s="13">
        <v>0</v>
      </c>
      <c r="AD969" s="13">
        <v>0</v>
      </c>
      <c r="AE969" s="13">
        <v>0</v>
      </c>
      <c r="AF969" s="13">
        <v>179406.43</v>
      </c>
      <c r="AG969" s="13">
        <v>1284264.6499999999</v>
      </c>
      <c r="AH969" s="13">
        <v>3012.4300000000003</v>
      </c>
      <c r="AI969" s="13">
        <v>1283112.1599999999</v>
      </c>
      <c r="AJ969" s="13">
        <v>390391.25</v>
      </c>
      <c r="AK969" s="13">
        <v>0</v>
      </c>
      <c r="AL969" s="13">
        <v>34410007.270000003</v>
      </c>
      <c r="AM969" s="13">
        <v>33.607165872826222</v>
      </c>
      <c r="AN969" s="13">
        <v>181074.18</v>
      </c>
      <c r="AO969" s="13">
        <v>149074.88</v>
      </c>
      <c r="AP969" s="13">
        <v>1756388.2100000002</v>
      </c>
      <c r="AQ969" s="13">
        <v>103335.22999999998</v>
      </c>
      <c r="AR969" s="367"/>
      <c r="AS969" s="19">
        <v>44834</v>
      </c>
      <c r="AT969" s="20" t="s">
        <v>8</v>
      </c>
      <c r="AU969" s="40" t="s">
        <v>292</v>
      </c>
      <c r="AV969" s="41">
        <v>2022</v>
      </c>
      <c r="AW969" s="266" t="s">
        <v>171</v>
      </c>
      <c r="AX969" s="380">
        <v>8.0299999999999994</v>
      </c>
      <c r="AY969" s="380">
        <v>8.18</v>
      </c>
    </row>
    <row r="970" spans="1:51" x14ac:dyDescent="0.25">
      <c r="A970" s="64">
        <v>98</v>
      </c>
      <c r="B970" s="65" t="s">
        <v>64</v>
      </c>
      <c r="C970" s="13">
        <v>37029459.280000001</v>
      </c>
      <c r="D970" s="13">
        <v>14471302.73</v>
      </c>
      <c r="E970" s="13">
        <v>3991841.3099999996</v>
      </c>
      <c r="F970" s="13">
        <v>6941848.3300000001</v>
      </c>
      <c r="G970" s="13">
        <v>13335979.299999999</v>
      </c>
      <c r="H970" s="13">
        <v>38910.559999999998</v>
      </c>
      <c r="I970" s="13">
        <v>14826394.25</v>
      </c>
      <c r="J970" s="13">
        <v>1462011</v>
      </c>
      <c r="K970" s="13">
        <v>9634298.6199999992</v>
      </c>
      <c r="L970" s="13">
        <v>5642457.3099999996</v>
      </c>
      <c r="M970" s="13">
        <v>10744011.460000001</v>
      </c>
      <c r="N970" s="13">
        <v>21858948.57</v>
      </c>
      <c r="O970" s="13">
        <v>13355496.729999995</v>
      </c>
      <c r="P970" s="13">
        <v>-11075167.810000001</v>
      </c>
      <c r="Q970" s="13">
        <v>9992872.9599999916</v>
      </c>
      <c r="R970" s="13">
        <v>-1082294.8500000089</v>
      </c>
      <c r="S970" s="13">
        <v>1121205.4100000001</v>
      </c>
      <c r="T970" s="13">
        <v>16115.8</v>
      </c>
      <c r="U970" s="13">
        <v>5441.79</v>
      </c>
      <c r="V970" s="13">
        <v>0</v>
      </c>
      <c r="W970" s="13">
        <v>0</v>
      </c>
      <c r="X970" s="13">
        <v>5648499.3399999999</v>
      </c>
      <c r="Y970" s="13">
        <v>225305.93</v>
      </c>
      <c r="Z970" s="13">
        <v>1117353.3700000001</v>
      </c>
      <c r="AA970" s="13">
        <v>817186.23</v>
      </c>
      <c r="AB970" s="13">
        <v>67236.06</v>
      </c>
      <c r="AC970" s="13">
        <v>0</v>
      </c>
      <c r="AD970" s="13">
        <v>0</v>
      </c>
      <c r="AE970" s="13">
        <v>0</v>
      </c>
      <c r="AF970" s="13">
        <v>2321769.9300000002</v>
      </c>
      <c r="AG970" s="13">
        <v>16386468.77</v>
      </c>
      <c r="AH970" s="13">
        <v>25850789.879999999</v>
      </c>
      <c r="AI970" s="13">
        <v>42230403.479999997</v>
      </c>
      <c r="AJ970" s="13">
        <v>28874906.75</v>
      </c>
      <c r="AK970" s="13">
        <v>0</v>
      </c>
      <c r="AL970" s="13">
        <v>5192095.6300000008</v>
      </c>
      <c r="AM970" s="13">
        <v>1.5389178636441312</v>
      </c>
      <c r="AN970" s="13">
        <v>4045907.9699999997</v>
      </c>
      <c r="AO970" s="13">
        <v>2895940.36</v>
      </c>
      <c r="AP970" s="13">
        <v>33237533.799999997</v>
      </c>
      <c r="AQ970" s="13">
        <v>24034873.979999997</v>
      </c>
      <c r="AR970" s="367"/>
      <c r="AS970" s="19">
        <v>44834</v>
      </c>
      <c r="AT970" s="20" t="s">
        <v>8</v>
      </c>
      <c r="AU970" s="40" t="s">
        <v>292</v>
      </c>
      <c r="AV970" s="41">
        <v>2022</v>
      </c>
      <c r="AW970" s="266" t="s">
        <v>165</v>
      </c>
      <c r="AX970" s="380">
        <v>8.0299999999999994</v>
      </c>
      <c r="AY970" s="380">
        <v>8.18</v>
      </c>
    </row>
    <row r="971" spans="1:51" x14ac:dyDescent="0.25">
      <c r="A971" s="64">
        <v>1</v>
      </c>
      <c r="B971" s="65" t="s">
        <v>65</v>
      </c>
      <c r="C971" s="13">
        <v>4095215.3</v>
      </c>
      <c r="D971" s="13">
        <v>335085.53999999998</v>
      </c>
      <c r="E971" s="13">
        <v>69990.179999999993</v>
      </c>
      <c r="F971" s="13">
        <v>635065.71000000008</v>
      </c>
      <c r="G971" s="13">
        <v>1013214.72</v>
      </c>
      <c r="H971" s="13">
        <v>20664.439999999999</v>
      </c>
      <c r="I971" s="13">
        <v>6737561.75</v>
      </c>
      <c r="J971" s="13">
        <v>143646.76</v>
      </c>
      <c r="K971" s="13">
        <v>312656.23</v>
      </c>
      <c r="L971" s="13">
        <v>242666.05000000002</v>
      </c>
      <c r="M971" s="13">
        <v>1717893.53</v>
      </c>
      <c r="N971" s="13">
        <v>71.28</v>
      </c>
      <c r="O971" s="13">
        <v>531398.07000000007</v>
      </c>
      <c r="P971" s="13">
        <v>1580451.2599999993</v>
      </c>
      <c r="Q971" s="13">
        <v>-1677030.7299999997</v>
      </c>
      <c r="R971" s="13">
        <v>-96579.470000000438</v>
      </c>
      <c r="S971" s="13">
        <v>117244.15999999999</v>
      </c>
      <c r="T971" s="13">
        <v>77601.78</v>
      </c>
      <c r="U971" s="13">
        <v>0</v>
      </c>
      <c r="V971" s="13">
        <v>0</v>
      </c>
      <c r="W971" s="13">
        <v>0</v>
      </c>
      <c r="X971" s="13">
        <v>129721.58</v>
      </c>
      <c r="Y971" s="13">
        <v>20669.86</v>
      </c>
      <c r="Z971" s="13">
        <v>43021.85</v>
      </c>
      <c r="AA971" s="13">
        <v>23943.34</v>
      </c>
      <c r="AB971" s="13">
        <v>2201.14</v>
      </c>
      <c r="AC971" s="13">
        <v>0</v>
      </c>
      <c r="AD971" s="13">
        <v>0</v>
      </c>
      <c r="AE971" s="13">
        <v>0</v>
      </c>
      <c r="AF971" s="13">
        <v>243.01</v>
      </c>
      <c r="AG971" s="13">
        <v>1960559.5800000003</v>
      </c>
      <c r="AH971" s="13">
        <v>70061.459999999992</v>
      </c>
      <c r="AI971" s="13">
        <v>2026095.22</v>
      </c>
      <c r="AJ971" s="13">
        <v>1494697.15</v>
      </c>
      <c r="AK971" s="13">
        <v>0</v>
      </c>
      <c r="AL971" s="13">
        <v>6424905.5199999996</v>
      </c>
      <c r="AM971" s="13">
        <v>21.549424267029639</v>
      </c>
      <c r="AN971" s="13">
        <v>304746.21999999997</v>
      </c>
      <c r="AO971" s="13">
        <v>330319.49</v>
      </c>
      <c r="AP971" s="13">
        <v>3633878.6900000004</v>
      </c>
      <c r="AQ971" s="13">
        <v>405147</v>
      </c>
      <c r="AR971" s="367"/>
      <c r="AS971" s="19">
        <v>44834</v>
      </c>
      <c r="AT971" s="20" t="s">
        <v>8</v>
      </c>
      <c r="AU971" s="40" t="s">
        <v>292</v>
      </c>
      <c r="AV971" s="41">
        <v>2022</v>
      </c>
      <c r="AW971" s="266" t="s">
        <v>177</v>
      </c>
      <c r="AX971" s="380">
        <v>8.0299999999999994</v>
      </c>
      <c r="AY971" s="380">
        <v>8.18</v>
      </c>
    </row>
    <row r="972" spans="1:51" x14ac:dyDescent="0.25">
      <c r="A972" s="64">
        <v>109</v>
      </c>
      <c r="B972" s="65" t="s">
        <v>66</v>
      </c>
      <c r="C972" s="13">
        <v>61450618.580000006</v>
      </c>
      <c r="D972" s="13">
        <v>30592455.870000005</v>
      </c>
      <c r="E972" s="13">
        <v>5621673.0499999998</v>
      </c>
      <c r="F972" s="13">
        <v>5915794.6200000001</v>
      </c>
      <c r="G972" s="13">
        <v>15795184.289999999</v>
      </c>
      <c r="H972" s="13">
        <v>5220000.08</v>
      </c>
      <c r="I972" s="13">
        <v>119043046.48999999</v>
      </c>
      <c r="J972" s="13">
        <v>14923889.01</v>
      </c>
      <c r="K972" s="13">
        <v>21028531.379999999</v>
      </c>
      <c r="L972" s="13">
        <v>14119721.430000002</v>
      </c>
      <c r="M972" s="13">
        <v>1142427.76</v>
      </c>
      <c r="N972" s="13">
        <v>5063514</v>
      </c>
      <c r="O972" s="13">
        <v>6759667.629999999</v>
      </c>
      <c r="P972" s="13">
        <v>2387516.1699999915</v>
      </c>
      <c r="Q972" s="13">
        <v>-3361066.7199999997</v>
      </c>
      <c r="R972" s="13">
        <v>-973550.5500000082</v>
      </c>
      <c r="S972" s="13">
        <v>6193550.629999999</v>
      </c>
      <c r="T972" s="13">
        <v>3041530.5</v>
      </c>
      <c r="U972" s="13">
        <v>0</v>
      </c>
      <c r="V972" s="13">
        <v>0</v>
      </c>
      <c r="W972" s="13">
        <v>477534.14</v>
      </c>
      <c r="X972" s="13">
        <v>7565782.4000000004</v>
      </c>
      <c r="Y972" s="13">
        <v>296994.5</v>
      </c>
      <c r="Z972" s="13">
        <v>135511.47</v>
      </c>
      <c r="AA972" s="13">
        <v>2240246.8199999998</v>
      </c>
      <c r="AB972" s="13">
        <v>29756.240000000002</v>
      </c>
      <c r="AC972" s="13">
        <v>0</v>
      </c>
      <c r="AD972" s="13">
        <v>0</v>
      </c>
      <c r="AE972" s="13">
        <v>0</v>
      </c>
      <c r="AF972" s="13">
        <v>2188787.38</v>
      </c>
      <c r="AG972" s="13">
        <v>15262149.189999999</v>
      </c>
      <c r="AH972" s="13">
        <v>10685187.050000001</v>
      </c>
      <c r="AI972" s="13">
        <v>25861161.759999998</v>
      </c>
      <c r="AJ972" s="13">
        <v>19101494.129999999</v>
      </c>
      <c r="AK972" s="13">
        <v>0</v>
      </c>
      <c r="AL972" s="13">
        <v>98014515.109999999</v>
      </c>
      <c r="AM972" s="13">
        <v>5.6610252203927329</v>
      </c>
      <c r="AN972" s="13">
        <v>3138388.34</v>
      </c>
      <c r="AO972" s="13">
        <v>2777406.28</v>
      </c>
      <c r="AP972" s="13">
        <v>58641741.680000007</v>
      </c>
      <c r="AQ972" s="13">
        <v>34543246.600000009</v>
      </c>
      <c r="AR972" s="367"/>
      <c r="AS972" s="19">
        <v>44834</v>
      </c>
      <c r="AT972" s="20" t="s">
        <v>8</v>
      </c>
      <c r="AU972" s="40" t="s">
        <v>292</v>
      </c>
      <c r="AV972" s="41">
        <v>2022</v>
      </c>
      <c r="AW972" s="266" t="s">
        <v>157</v>
      </c>
      <c r="AX972" s="380">
        <v>8.0299999999999994</v>
      </c>
      <c r="AY972" s="380">
        <v>8.18</v>
      </c>
    </row>
    <row r="973" spans="1:51" x14ac:dyDescent="0.25">
      <c r="A973" s="64">
        <v>25</v>
      </c>
      <c r="B973" s="65" t="s">
        <v>67</v>
      </c>
      <c r="C973" s="13">
        <v>7743825.2999999998</v>
      </c>
      <c r="D973" s="13">
        <v>1973984.92</v>
      </c>
      <c r="E973" s="13">
        <v>864250</v>
      </c>
      <c r="F973" s="13">
        <v>0</v>
      </c>
      <c r="G973" s="13">
        <v>4286127.18</v>
      </c>
      <c r="H973" s="13">
        <v>2570087.96</v>
      </c>
      <c r="I973" s="13">
        <v>3002964.52</v>
      </c>
      <c r="J973" s="13">
        <v>97538373.980000004</v>
      </c>
      <c r="K973" s="13">
        <v>2553826.83</v>
      </c>
      <c r="L973" s="13">
        <v>1689576.83</v>
      </c>
      <c r="M973" s="13">
        <v>0</v>
      </c>
      <c r="N973" s="13">
        <v>0</v>
      </c>
      <c r="O973" s="13">
        <v>1111486.0599999998</v>
      </c>
      <c r="P973" s="13">
        <v>372227.14000000071</v>
      </c>
      <c r="Q973" s="13">
        <v>-9431.49</v>
      </c>
      <c r="R973" s="13">
        <v>362795.65000000072</v>
      </c>
      <c r="S973" s="13">
        <v>2207292.3200000003</v>
      </c>
      <c r="T973" s="13">
        <v>2483731.5499999998</v>
      </c>
      <c r="U973" s="13">
        <v>62328.55</v>
      </c>
      <c r="V973" s="13">
        <v>0</v>
      </c>
      <c r="W973" s="13">
        <v>0</v>
      </c>
      <c r="X973" s="13">
        <v>1251620.17</v>
      </c>
      <c r="Y973" s="13">
        <v>87471.98</v>
      </c>
      <c r="Z973" s="13">
        <v>202864.22</v>
      </c>
      <c r="AA973" s="13">
        <v>0</v>
      </c>
      <c r="AB973" s="13">
        <v>780.39</v>
      </c>
      <c r="AC973" s="13">
        <v>0</v>
      </c>
      <c r="AD973" s="13">
        <v>0</v>
      </c>
      <c r="AE973" s="13">
        <v>10075</v>
      </c>
      <c r="AF973" s="13">
        <v>1289196.3600000001</v>
      </c>
      <c r="AG973" s="13">
        <v>1689576.83</v>
      </c>
      <c r="AH973" s="13">
        <v>864250</v>
      </c>
      <c r="AI973" s="13">
        <v>2508625.5299999998</v>
      </c>
      <c r="AJ973" s="13">
        <v>1397139.47</v>
      </c>
      <c r="AK973" s="13">
        <v>0</v>
      </c>
      <c r="AL973" s="13">
        <v>449137.68999999994</v>
      </c>
      <c r="AM973" s="13">
        <v>1.175868498491732</v>
      </c>
      <c r="AN973" s="13">
        <v>0</v>
      </c>
      <c r="AO973" s="13">
        <v>0</v>
      </c>
      <c r="AP973" s="13">
        <v>6952823.2400000002</v>
      </c>
      <c r="AQ973" s="13">
        <v>2294468.92</v>
      </c>
      <c r="AR973" s="367"/>
      <c r="AS973" s="19">
        <v>44834</v>
      </c>
      <c r="AT973" s="20" t="s">
        <v>8</v>
      </c>
      <c r="AU973" s="40" t="s">
        <v>292</v>
      </c>
      <c r="AV973" s="41">
        <v>2022</v>
      </c>
      <c r="AW973" s="266" t="s">
        <v>174</v>
      </c>
      <c r="AX973" s="380">
        <v>8.0299999999999994</v>
      </c>
      <c r="AY973" s="380">
        <v>8.18</v>
      </c>
    </row>
    <row r="974" spans="1:51" x14ac:dyDescent="0.25">
      <c r="A974" s="64">
        <v>121</v>
      </c>
      <c r="B974" s="65" t="s">
        <v>68</v>
      </c>
      <c r="C974" s="13">
        <v>356647.78</v>
      </c>
      <c r="D974" s="13">
        <v>13.69</v>
      </c>
      <c r="E974" s="13">
        <v>69.61</v>
      </c>
      <c r="F974" s="13">
        <v>0</v>
      </c>
      <c r="G974" s="13">
        <v>225844.25</v>
      </c>
      <c r="H974" s="13">
        <v>353183.13</v>
      </c>
      <c r="I974" s="13">
        <v>1063789.26</v>
      </c>
      <c r="J974" s="13">
        <v>5373357.0099999998</v>
      </c>
      <c r="K974" s="13">
        <v>34508</v>
      </c>
      <c r="L974" s="13">
        <v>34438.39</v>
      </c>
      <c r="M974" s="13">
        <v>75306.880000000005</v>
      </c>
      <c r="N974" s="13">
        <v>0</v>
      </c>
      <c r="O974" s="13">
        <v>106216.12</v>
      </c>
      <c r="P974" s="13">
        <v>24573.72</v>
      </c>
      <c r="Q974" s="13">
        <v>-79451.250000000015</v>
      </c>
      <c r="R974" s="13">
        <v>-54877.530000000013</v>
      </c>
      <c r="S974" s="13">
        <v>408060.66000000003</v>
      </c>
      <c r="T974" s="13">
        <v>0</v>
      </c>
      <c r="U974" s="13">
        <v>0</v>
      </c>
      <c r="V974" s="13">
        <v>0</v>
      </c>
      <c r="W974" s="13">
        <v>86199.34</v>
      </c>
      <c r="X974" s="13">
        <v>471026.04</v>
      </c>
      <c r="Y974" s="13">
        <v>3716.3</v>
      </c>
      <c r="Z974" s="13">
        <v>17593.18</v>
      </c>
      <c r="AA974" s="13">
        <v>113863.45</v>
      </c>
      <c r="AB974" s="13">
        <v>423.81</v>
      </c>
      <c r="AC974" s="13">
        <v>0</v>
      </c>
      <c r="AD974" s="13">
        <v>0</v>
      </c>
      <c r="AE974" s="13">
        <v>0</v>
      </c>
      <c r="AF974" s="13">
        <v>13567.98</v>
      </c>
      <c r="AG974" s="13">
        <v>109745.27</v>
      </c>
      <c r="AH974" s="13">
        <v>69.61</v>
      </c>
      <c r="AI974" s="13">
        <v>109605.03</v>
      </c>
      <c r="AJ974" s="13">
        <v>3388.91</v>
      </c>
      <c r="AK974" s="13">
        <v>0</v>
      </c>
      <c r="AL974" s="13">
        <v>1029281.26</v>
      </c>
      <c r="AM974" s="13">
        <v>30.827322939608209</v>
      </c>
      <c r="AN974" s="13">
        <v>0</v>
      </c>
      <c r="AO974" s="13">
        <v>0</v>
      </c>
      <c r="AP974" s="13">
        <v>248970.12000000005</v>
      </c>
      <c r="AQ974" s="13">
        <v>-1447.85</v>
      </c>
      <c r="AR974" s="367"/>
      <c r="AS974" s="19">
        <v>44834</v>
      </c>
      <c r="AT974" s="20" t="s">
        <v>8</v>
      </c>
      <c r="AU974" s="40" t="s">
        <v>292</v>
      </c>
      <c r="AV974" s="41">
        <v>2022</v>
      </c>
      <c r="AW974" s="266" t="s">
        <v>188</v>
      </c>
      <c r="AX974" s="380">
        <v>8.0299999999999994</v>
      </c>
      <c r="AY974" s="380">
        <v>8.18</v>
      </c>
    </row>
    <row r="975" spans="1:51" x14ac:dyDescent="0.25">
      <c r="A975" s="64">
        <v>13</v>
      </c>
      <c r="B975" s="65" t="s">
        <v>70</v>
      </c>
      <c r="C975" s="13">
        <v>581049583.43999994</v>
      </c>
      <c r="D975" s="13">
        <v>366141079.66000003</v>
      </c>
      <c r="E975" s="13">
        <v>49171730.339999996</v>
      </c>
      <c r="F975" s="13">
        <v>90934630.680000007</v>
      </c>
      <c r="G975" s="13">
        <v>74931477.820000008</v>
      </c>
      <c r="H975" s="13">
        <v>156355.68</v>
      </c>
      <c r="I975" s="13">
        <v>262894033.15000001</v>
      </c>
      <c r="J975" s="13">
        <v>103919395.05</v>
      </c>
      <c r="K975" s="13">
        <v>152534443.55000001</v>
      </c>
      <c r="L975" s="13">
        <v>103362660.48000002</v>
      </c>
      <c r="M975" s="13">
        <v>80595427.590000004</v>
      </c>
      <c r="N975" s="13">
        <v>59694470.25</v>
      </c>
      <c r="O975" s="13">
        <v>112214970.13999997</v>
      </c>
      <c r="P975" s="13">
        <v>-63172574.859999925</v>
      </c>
      <c r="Q975" s="13">
        <v>46800497.660000026</v>
      </c>
      <c r="R975" s="13">
        <v>-16372077.199999899</v>
      </c>
      <c r="S975" s="13">
        <v>16528432.880000003</v>
      </c>
      <c r="T975" s="13">
        <v>3305951.6</v>
      </c>
      <c r="U975" s="13">
        <v>5858663.3300000001</v>
      </c>
      <c r="V975" s="13">
        <v>0</v>
      </c>
      <c r="W975" s="13">
        <v>449629.69</v>
      </c>
      <c r="X975" s="13">
        <v>45128795.560000002</v>
      </c>
      <c r="Y975" s="13">
        <v>1529213.83</v>
      </c>
      <c r="Z975" s="13">
        <v>9454222.9800000004</v>
      </c>
      <c r="AA975" s="13">
        <v>14091910.15</v>
      </c>
      <c r="AB975" s="13">
        <v>3579637.65</v>
      </c>
      <c r="AC975" s="13">
        <v>0</v>
      </c>
      <c r="AD975" s="13">
        <v>0</v>
      </c>
      <c r="AE975" s="13">
        <v>65882.19</v>
      </c>
      <c r="AF975" s="13">
        <v>9493740.5</v>
      </c>
      <c r="AG975" s="13">
        <v>183958088.06999999</v>
      </c>
      <c r="AH975" s="13">
        <v>108866200.59</v>
      </c>
      <c r="AI975" s="13">
        <v>292159636.21999997</v>
      </c>
      <c r="AJ975" s="13">
        <v>179944718.81</v>
      </c>
      <c r="AK975" s="13">
        <v>52.73</v>
      </c>
      <c r="AL975" s="13">
        <v>110359589.59999999</v>
      </c>
      <c r="AM975" s="13">
        <v>1.7235060294026292</v>
      </c>
      <c r="AN975" s="13">
        <v>71465633.909999996</v>
      </c>
      <c r="AO975" s="13">
        <v>19468996.77</v>
      </c>
      <c r="AP975" s="13">
        <v>504909784.17000014</v>
      </c>
      <c r="AQ975" s="13">
        <v>402216250.53000003</v>
      </c>
      <c r="AR975" s="367"/>
      <c r="AS975" s="19">
        <v>44834</v>
      </c>
      <c r="AT975" s="20" t="s">
        <v>8</v>
      </c>
      <c r="AU975" s="40" t="s">
        <v>292</v>
      </c>
      <c r="AV975" s="41">
        <v>2022</v>
      </c>
      <c r="AW975" s="266" t="s">
        <v>149</v>
      </c>
      <c r="AX975" s="380">
        <v>8.0299999999999994</v>
      </c>
      <c r="AY975" s="380">
        <v>8.18</v>
      </c>
    </row>
    <row r="976" spans="1:51" x14ac:dyDescent="0.25">
      <c r="A976" s="64">
        <v>110</v>
      </c>
      <c r="B976" s="65" t="s">
        <v>71</v>
      </c>
      <c r="C976" s="13">
        <v>4277521.2300000004</v>
      </c>
      <c r="D976" s="13">
        <v>284173.43</v>
      </c>
      <c r="E976" s="13">
        <v>5444.18</v>
      </c>
      <c r="F976" s="13">
        <v>1345522.9000000001</v>
      </c>
      <c r="G976" s="13">
        <v>2861159.19</v>
      </c>
      <c r="H976" s="13">
        <v>28216442.920000002</v>
      </c>
      <c r="I976" s="13">
        <v>12985100.34</v>
      </c>
      <c r="J976" s="13">
        <v>49943002.539999999</v>
      </c>
      <c r="K976" s="13">
        <v>1125651.19</v>
      </c>
      <c r="L976" s="13">
        <v>1120207.01</v>
      </c>
      <c r="M976" s="13">
        <v>444641.71</v>
      </c>
      <c r="N976" s="13">
        <v>62303.69</v>
      </c>
      <c r="O976" s="13">
        <v>553450.67000000004</v>
      </c>
      <c r="P976" s="13">
        <v>-766784.95999999973</v>
      </c>
      <c r="Q976" s="13">
        <v>-1916240.56</v>
      </c>
      <c r="R976" s="13">
        <v>-2683025.5199999996</v>
      </c>
      <c r="S976" s="13">
        <v>30899468.419999998</v>
      </c>
      <c r="T976" s="13">
        <v>441942.15</v>
      </c>
      <c r="U976" s="13">
        <v>0</v>
      </c>
      <c r="V976" s="13">
        <v>0</v>
      </c>
      <c r="W976" s="13">
        <v>0</v>
      </c>
      <c r="X976" s="13">
        <v>30810249.030000001</v>
      </c>
      <c r="Y976" s="13">
        <v>58391</v>
      </c>
      <c r="Z976" s="13">
        <v>138144.62</v>
      </c>
      <c r="AA976" s="13">
        <v>129712.21</v>
      </c>
      <c r="AB976" s="13">
        <v>7522.1</v>
      </c>
      <c r="AC976" s="13">
        <v>0</v>
      </c>
      <c r="AD976" s="13">
        <v>0</v>
      </c>
      <c r="AE976" s="13">
        <v>0</v>
      </c>
      <c r="AF976" s="13">
        <v>18952.830000000002</v>
      </c>
      <c r="AG976" s="13">
        <v>1564848.72</v>
      </c>
      <c r="AH976" s="13">
        <v>67747.87</v>
      </c>
      <c r="AI976" s="13">
        <v>1632582.59</v>
      </c>
      <c r="AJ976" s="13">
        <v>1079131.92</v>
      </c>
      <c r="AK976" s="13">
        <v>0</v>
      </c>
      <c r="AL976" s="13">
        <v>11859449.15</v>
      </c>
      <c r="AM976" s="13">
        <v>11.535634178115158</v>
      </c>
      <c r="AN976" s="13">
        <v>565208.05999999994</v>
      </c>
      <c r="AO976" s="13">
        <v>780314.84</v>
      </c>
      <c r="AP976" s="13">
        <v>3733844.5400000005</v>
      </c>
      <c r="AQ976" s="13">
        <v>293947.41000000003</v>
      </c>
      <c r="AR976" s="367"/>
      <c r="AS976" s="19">
        <v>44834</v>
      </c>
      <c r="AT976" s="20" t="s">
        <v>8</v>
      </c>
      <c r="AU976" s="40" t="s">
        <v>292</v>
      </c>
      <c r="AV976" s="41">
        <v>2022</v>
      </c>
      <c r="AW976" s="266" t="s">
        <v>173</v>
      </c>
      <c r="AX976" s="380">
        <v>8.0299999999999994</v>
      </c>
      <c r="AY976" s="380">
        <v>8.18</v>
      </c>
    </row>
    <row r="977" spans="1:51" x14ac:dyDescent="0.25">
      <c r="A977" s="64">
        <v>52</v>
      </c>
      <c r="B977" s="65" t="s">
        <v>72</v>
      </c>
      <c r="C977" s="13">
        <v>7180032.7999999998</v>
      </c>
      <c r="D977" s="13">
        <v>960625.29</v>
      </c>
      <c r="E977" s="13">
        <v>2458217.7199999997</v>
      </c>
      <c r="F977" s="13">
        <v>1039205.7</v>
      </c>
      <c r="G977" s="13">
        <v>3873583.53</v>
      </c>
      <c r="H977" s="13">
        <v>347382.72</v>
      </c>
      <c r="I977" s="13">
        <v>560770727.79999995</v>
      </c>
      <c r="J977" s="13">
        <v>164442031.94999999</v>
      </c>
      <c r="K977" s="13">
        <v>4581550.45</v>
      </c>
      <c r="L977" s="13">
        <v>2123332.73</v>
      </c>
      <c r="M977" s="13">
        <v>971447.88</v>
      </c>
      <c r="N977" s="13">
        <v>128401.84999999999</v>
      </c>
      <c r="O977" s="13">
        <v>1409471.0599999998</v>
      </c>
      <c r="P977" s="13">
        <v>-102852.78000000278</v>
      </c>
      <c r="Q977" s="13">
        <v>-424973.3299999999</v>
      </c>
      <c r="R977" s="13">
        <v>-527826.11000000266</v>
      </c>
      <c r="S977" s="13">
        <v>875209.29000000097</v>
      </c>
      <c r="T977" s="13">
        <v>922139.94</v>
      </c>
      <c r="U977" s="13">
        <v>0</v>
      </c>
      <c r="V977" s="13">
        <v>0</v>
      </c>
      <c r="W977" s="13">
        <v>900</v>
      </c>
      <c r="X977" s="13">
        <v>8721488.9399999995</v>
      </c>
      <c r="Y977" s="13">
        <v>79052.72</v>
      </c>
      <c r="Z977" s="13">
        <v>91465.94</v>
      </c>
      <c r="AA977" s="13">
        <v>312633.95</v>
      </c>
      <c r="AB977" s="13">
        <v>3547.51</v>
      </c>
      <c r="AC977" s="13">
        <v>0</v>
      </c>
      <c r="AD977" s="13">
        <v>0</v>
      </c>
      <c r="AE977" s="13">
        <v>0</v>
      </c>
      <c r="AF977" s="13">
        <v>8282619.4699999997</v>
      </c>
      <c r="AG977" s="13">
        <v>3094780.6100000003</v>
      </c>
      <c r="AH977" s="13">
        <v>2586619.5699999998</v>
      </c>
      <c r="AI977" s="13">
        <v>5401400.1799999997</v>
      </c>
      <c r="AJ977" s="13">
        <v>3991929.1199999996</v>
      </c>
      <c r="AK977" s="13">
        <v>0</v>
      </c>
      <c r="AL977" s="13">
        <v>556189177.3499999</v>
      </c>
      <c r="AM977" s="13">
        <v>122.39758874640351</v>
      </c>
      <c r="AN977" s="13">
        <v>734317.33</v>
      </c>
      <c r="AO977" s="13">
        <v>304888.37</v>
      </c>
      <c r="AP977" s="13">
        <v>6193945.5999999996</v>
      </c>
      <c r="AQ977" s="13">
        <v>1384009.15</v>
      </c>
      <c r="AR977" s="367"/>
      <c r="AS977" s="19">
        <v>44834</v>
      </c>
      <c r="AT977" s="20" t="s">
        <v>8</v>
      </c>
      <c r="AU977" s="40" t="s">
        <v>292</v>
      </c>
      <c r="AV977" s="41">
        <v>2022</v>
      </c>
      <c r="AW977" s="266" t="s">
        <v>170</v>
      </c>
      <c r="AX977" s="380">
        <v>8.0299999999999994</v>
      </c>
      <c r="AY977" s="380">
        <v>8.18</v>
      </c>
    </row>
    <row r="978" spans="1:51" x14ac:dyDescent="0.25">
      <c r="A978" s="64">
        <v>96</v>
      </c>
      <c r="B978" s="65" t="s">
        <v>73</v>
      </c>
      <c r="C978" s="13">
        <v>120031005.16000001</v>
      </c>
      <c r="D978" s="13">
        <v>35619284.530000001</v>
      </c>
      <c r="E978" s="13">
        <v>41317948.32</v>
      </c>
      <c r="F978" s="13">
        <v>12878875</v>
      </c>
      <c r="G978" s="13">
        <v>30279283.529999997</v>
      </c>
      <c r="H978" s="13">
        <v>773127.97</v>
      </c>
      <c r="I978" s="13">
        <v>153824801.88999999</v>
      </c>
      <c r="J978" s="13">
        <v>11551552.93</v>
      </c>
      <c r="K978" s="13">
        <v>89751275.439999998</v>
      </c>
      <c r="L978" s="13">
        <v>48433327.119999997</v>
      </c>
      <c r="M978" s="13">
        <v>0</v>
      </c>
      <c r="N978" s="13">
        <v>0</v>
      </c>
      <c r="O978" s="13">
        <v>56024124.530000001</v>
      </c>
      <c r="P978" s="13">
        <v>-14770562.430000011</v>
      </c>
      <c r="Q978" s="13">
        <v>-20180288.160000004</v>
      </c>
      <c r="R978" s="13">
        <v>-34950850.590000018</v>
      </c>
      <c r="S978" s="13">
        <v>35723978.560000002</v>
      </c>
      <c r="T978" s="13">
        <v>35030790.079999998</v>
      </c>
      <c r="U978" s="13">
        <v>0</v>
      </c>
      <c r="V978" s="13">
        <v>0</v>
      </c>
      <c r="W978" s="13">
        <v>30600</v>
      </c>
      <c r="X978" s="13">
        <v>14927622.130000001</v>
      </c>
      <c r="Y978" s="13">
        <v>501757.1</v>
      </c>
      <c r="Z978" s="13">
        <v>3936921.89</v>
      </c>
      <c r="AA978" s="13">
        <v>1184448.32</v>
      </c>
      <c r="AB978" s="13">
        <v>958050.25</v>
      </c>
      <c r="AC978" s="13">
        <v>0</v>
      </c>
      <c r="AD978" s="13">
        <v>0</v>
      </c>
      <c r="AE978" s="13">
        <v>0</v>
      </c>
      <c r="AF978" s="13">
        <v>7683856.0899999999</v>
      </c>
      <c r="AG978" s="13">
        <v>48433327.120000005</v>
      </c>
      <c r="AH978" s="13">
        <v>41317948.32</v>
      </c>
      <c r="AI978" s="13">
        <v>89663527.200000003</v>
      </c>
      <c r="AJ978" s="13">
        <v>33639402.670000002</v>
      </c>
      <c r="AK978" s="13">
        <v>0</v>
      </c>
      <c r="AL978" s="13">
        <v>64073526.449999988</v>
      </c>
      <c r="AM978" s="13">
        <v>1.7139010129481007</v>
      </c>
      <c r="AN978" s="13">
        <v>9605524.4499999993</v>
      </c>
      <c r="AO978" s="13">
        <v>3273350.55</v>
      </c>
      <c r="AP978" s="13">
        <v>93736819.230000004</v>
      </c>
      <c r="AQ978" s="13">
        <v>65349223.12999998</v>
      </c>
      <c r="AR978" s="367"/>
      <c r="AS978" s="19">
        <v>44834</v>
      </c>
      <c r="AT978" s="20" t="s">
        <v>8</v>
      </c>
      <c r="AU978" s="40" t="s">
        <v>292</v>
      </c>
      <c r="AV978" s="41">
        <v>2022</v>
      </c>
      <c r="AW978" s="266" t="s">
        <v>153</v>
      </c>
      <c r="AX978" s="380">
        <v>8.0299999999999994</v>
      </c>
      <c r="AY978" s="380">
        <v>8.18</v>
      </c>
    </row>
    <row r="979" spans="1:51" x14ac:dyDescent="0.25">
      <c r="A979" s="64">
        <v>103</v>
      </c>
      <c r="B979" s="65" t="s">
        <v>74</v>
      </c>
      <c r="C979" s="13">
        <v>350679.43000000005</v>
      </c>
      <c r="D979" s="13">
        <v>0</v>
      </c>
      <c r="E979" s="13">
        <v>1</v>
      </c>
      <c r="F979" s="13">
        <v>19947.18</v>
      </c>
      <c r="G979" s="13">
        <v>987703.76</v>
      </c>
      <c r="H979" s="13">
        <v>3393758.83</v>
      </c>
      <c r="I979" s="13">
        <v>18940502.73</v>
      </c>
      <c r="J979" s="13">
        <v>37407950.469999999</v>
      </c>
      <c r="K979" s="13">
        <v>236073.91</v>
      </c>
      <c r="L979" s="13">
        <v>211368.23</v>
      </c>
      <c r="M979" s="13">
        <v>0</v>
      </c>
      <c r="N979" s="13">
        <v>0</v>
      </c>
      <c r="O979" s="13">
        <v>171855.27999999997</v>
      </c>
      <c r="P979" s="13">
        <v>-828826.7899999998</v>
      </c>
      <c r="Q979" s="13">
        <v>-254400.80000000002</v>
      </c>
      <c r="R979" s="13">
        <v>-1083227.5899999999</v>
      </c>
      <c r="S979" s="13">
        <v>4476985.99</v>
      </c>
      <c r="T979" s="13">
        <v>33173.29</v>
      </c>
      <c r="U979" s="13">
        <v>0</v>
      </c>
      <c r="V979" s="13">
        <v>0</v>
      </c>
      <c r="W979" s="13">
        <v>0</v>
      </c>
      <c r="X979" s="13">
        <v>13501719.73</v>
      </c>
      <c r="Y979" s="13">
        <v>20157.23</v>
      </c>
      <c r="Z979" s="13">
        <v>0</v>
      </c>
      <c r="AA979" s="13">
        <v>4934442.87</v>
      </c>
      <c r="AB979" s="13">
        <v>0</v>
      </c>
      <c r="AC979" s="13">
        <v>0</v>
      </c>
      <c r="AD979" s="13">
        <v>0</v>
      </c>
      <c r="AE979" s="13">
        <v>0</v>
      </c>
      <c r="AF979" s="13">
        <v>4103306.93</v>
      </c>
      <c r="AG979" s="13">
        <v>211368.23</v>
      </c>
      <c r="AH979" s="13">
        <v>1</v>
      </c>
      <c r="AI979" s="13">
        <v>209188.41999999998</v>
      </c>
      <c r="AJ979" s="13">
        <v>37333.14</v>
      </c>
      <c r="AK979" s="13">
        <v>0</v>
      </c>
      <c r="AL979" s="13">
        <v>18704428.82</v>
      </c>
      <c r="AM979" s="13">
        <v>80.231240843174916</v>
      </c>
      <c r="AN979" s="13">
        <v>15082.01</v>
      </c>
      <c r="AO979" s="13">
        <v>4865.17</v>
      </c>
      <c r="AP979" s="13">
        <v>178824.15000000005</v>
      </c>
      <c r="AQ979" s="13">
        <v>0</v>
      </c>
      <c r="AR979" s="367"/>
      <c r="AS979" s="19">
        <v>44834</v>
      </c>
      <c r="AT979" s="20" t="s">
        <v>8</v>
      </c>
      <c r="AU979" s="40" t="s">
        <v>292</v>
      </c>
      <c r="AV979" s="41">
        <v>2022</v>
      </c>
      <c r="AW979" s="266" t="s">
        <v>184</v>
      </c>
      <c r="AX979" s="380">
        <v>8.0299999999999994</v>
      </c>
      <c r="AY979" s="380">
        <v>8.18</v>
      </c>
    </row>
    <row r="980" spans="1:51" x14ac:dyDescent="0.25">
      <c r="A980" s="64">
        <v>23</v>
      </c>
      <c r="B980" s="65" t="s">
        <v>75</v>
      </c>
      <c r="C980" s="13">
        <v>47405919.280000001</v>
      </c>
      <c r="D980" s="13">
        <v>17382258.300000001</v>
      </c>
      <c r="E980" s="13">
        <v>1083828.9099999999</v>
      </c>
      <c r="F980" s="13">
        <v>8595193.5700000003</v>
      </c>
      <c r="G980" s="13">
        <v>13228451.190000001</v>
      </c>
      <c r="H980" s="13">
        <v>36392.800000000003</v>
      </c>
      <c r="I980" s="13">
        <v>48724671.840000004</v>
      </c>
      <c r="J980" s="13">
        <v>635925.19999999995</v>
      </c>
      <c r="K980" s="13">
        <v>5500354.6100000003</v>
      </c>
      <c r="L980" s="13">
        <v>4416525.7</v>
      </c>
      <c r="M980" s="13">
        <v>5978178.5499999998</v>
      </c>
      <c r="N980" s="13">
        <v>21866303.32</v>
      </c>
      <c r="O980" s="13">
        <v>7135961.5099999979</v>
      </c>
      <c r="P980" s="13">
        <v>1064054.7099999916</v>
      </c>
      <c r="Q980" s="13">
        <v>3934373.9100000039</v>
      </c>
      <c r="R980" s="13">
        <v>4998428.6199999955</v>
      </c>
      <c r="S980" s="13">
        <v>-4962035.84</v>
      </c>
      <c r="T980" s="13">
        <v>86628.64</v>
      </c>
      <c r="U980" s="13">
        <v>0</v>
      </c>
      <c r="V980" s="13">
        <v>0</v>
      </c>
      <c r="W980" s="13">
        <v>0</v>
      </c>
      <c r="X980" s="13">
        <v>288354.95</v>
      </c>
      <c r="Y980" s="13">
        <v>216133.84</v>
      </c>
      <c r="Z980" s="13">
        <v>1307273.01</v>
      </c>
      <c r="AA980" s="13">
        <v>574587.94999999995</v>
      </c>
      <c r="AB980" s="13">
        <v>132001.62</v>
      </c>
      <c r="AC980" s="13">
        <v>0</v>
      </c>
      <c r="AD980" s="13">
        <v>0</v>
      </c>
      <c r="AE980" s="13">
        <v>0</v>
      </c>
      <c r="AF980" s="13">
        <v>3107023.01</v>
      </c>
      <c r="AG980" s="13">
        <v>10394704.25</v>
      </c>
      <c r="AH980" s="13">
        <v>22950132.23</v>
      </c>
      <c r="AI980" s="13">
        <v>32534349.52</v>
      </c>
      <c r="AJ980" s="13">
        <v>25398388.010000002</v>
      </c>
      <c r="AK980" s="13">
        <v>0</v>
      </c>
      <c r="AL980" s="13">
        <v>43224317.230000004</v>
      </c>
      <c r="AM980" s="13">
        <v>8.8584600984480897</v>
      </c>
      <c r="AN980" s="13">
        <v>6224994.4799999995</v>
      </c>
      <c r="AO980" s="13">
        <v>2370199.09</v>
      </c>
      <c r="AP980" s="13">
        <v>43698665.25999999</v>
      </c>
      <c r="AQ980" s="13">
        <v>20810965.789999999</v>
      </c>
      <c r="AR980" s="367"/>
      <c r="AS980" s="19">
        <v>44834</v>
      </c>
      <c r="AT980" s="20" t="s">
        <v>8</v>
      </c>
      <c r="AU980" s="40" t="s">
        <v>292</v>
      </c>
      <c r="AV980" s="41">
        <v>2022</v>
      </c>
      <c r="AW980" s="266" t="s">
        <v>159</v>
      </c>
      <c r="AX980" s="380">
        <v>8.0299999999999994</v>
      </c>
      <c r="AY980" s="380">
        <v>8.18</v>
      </c>
    </row>
    <row r="981" spans="1:51" x14ac:dyDescent="0.25">
      <c r="A981" s="64">
        <v>62</v>
      </c>
      <c r="B981" s="6" t="s">
        <v>203</v>
      </c>
      <c r="C981" s="13">
        <v>7963529.6199999992</v>
      </c>
      <c r="D981" s="13">
        <v>1859920.5</v>
      </c>
      <c r="E981" s="13">
        <v>102362.96</v>
      </c>
      <c r="F981" s="13">
        <v>126768.76</v>
      </c>
      <c r="G981" s="13">
        <v>5054110.08</v>
      </c>
      <c r="H981" s="13">
        <v>212444.32</v>
      </c>
      <c r="I981" s="13">
        <v>9900446.3000000007</v>
      </c>
      <c r="J981" s="13">
        <v>0</v>
      </c>
      <c r="K981" s="13">
        <v>247796.22</v>
      </c>
      <c r="L981" s="13">
        <v>145433.25999999998</v>
      </c>
      <c r="M981" s="13">
        <v>0</v>
      </c>
      <c r="N981" s="13">
        <v>0</v>
      </c>
      <c r="O981" s="13">
        <v>107650.93000000001</v>
      </c>
      <c r="P981" s="13">
        <v>815079.34999999846</v>
      </c>
      <c r="Q981" s="13">
        <v>0</v>
      </c>
      <c r="R981" s="13">
        <v>815079.34999999846</v>
      </c>
      <c r="S981" s="13">
        <v>-602635.03</v>
      </c>
      <c r="T981" s="13">
        <v>82317.899999999994</v>
      </c>
      <c r="U981" s="13">
        <v>0</v>
      </c>
      <c r="V981" s="13">
        <v>0</v>
      </c>
      <c r="W981" s="13">
        <v>0</v>
      </c>
      <c r="X981" s="13">
        <v>30897.85</v>
      </c>
      <c r="Y981" s="13">
        <v>96858.2</v>
      </c>
      <c r="Z981" s="13">
        <v>402330.37</v>
      </c>
      <c r="AA981" s="13">
        <v>160632.81</v>
      </c>
      <c r="AB981" s="13">
        <v>42623.57</v>
      </c>
      <c r="AC981" s="13">
        <v>0</v>
      </c>
      <c r="AD981" s="13">
        <v>0</v>
      </c>
      <c r="AE981" s="13">
        <v>0</v>
      </c>
      <c r="AF981" s="13">
        <v>13405.83</v>
      </c>
      <c r="AG981" s="13">
        <v>145433.26</v>
      </c>
      <c r="AH981" s="13">
        <v>102362.96</v>
      </c>
      <c r="AI981" s="13">
        <v>247796.22</v>
      </c>
      <c r="AJ981" s="13">
        <v>140145.28999999998</v>
      </c>
      <c r="AK981" s="13">
        <v>0</v>
      </c>
      <c r="AL981" s="13">
        <v>9652650.0800000001</v>
      </c>
      <c r="AM981" s="13">
        <v>39.953984366670326</v>
      </c>
      <c r="AN981" s="13">
        <v>126768.76</v>
      </c>
      <c r="AO981" s="13">
        <v>0</v>
      </c>
      <c r="AP981" s="13">
        <v>7859659.5699999994</v>
      </c>
      <c r="AQ981" s="13">
        <v>1863701.38</v>
      </c>
      <c r="AR981" s="367"/>
      <c r="AS981" s="19">
        <v>44834</v>
      </c>
      <c r="AT981" s="20" t="s">
        <v>8</v>
      </c>
      <c r="AU981" s="40" t="s">
        <v>292</v>
      </c>
      <c r="AV981" s="41">
        <v>2022</v>
      </c>
      <c r="AW981" s="266" t="s">
        <v>169</v>
      </c>
      <c r="AX981" s="380">
        <v>8.0299999999999994</v>
      </c>
      <c r="AY981" s="380">
        <v>8.18</v>
      </c>
    </row>
    <row r="982" spans="1:51" x14ac:dyDescent="0.25">
      <c r="A982" s="64">
        <v>77</v>
      </c>
      <c r="B982" s="65" t="s">
        <v>195</v>
      </c>
      <c r="C982" s="13">
        <v>11715.59</v>
      </c>
      <c r="D982" s="13">
        <v>0</v>
      </c>
      <c r="E982" s="13">
        <v>11106.65</v>
      </c>
      <c r="F982" s="13">
        <v>937.95</v>
      </c>
      <c r="G982" s="13">
        <v>53914.92</v>
      </c>
      <c r="H982" s="13">
        <v>-53590.05</v>
      </c>
      <c r="I982" s="13">
        <v>887318.9</v>
      </c>
      <c r="J982" s="13">
        <v>108104.54</v>
      </c>
      <c r="K982" s="13">
        <v>19701.990000000002</v>
      </c>
      <c r="L982" s="13">
        <v>8595.34</v>
      </c>
      <c r="M982" s="13">
        <v>0</v>
      </c>
      <c r="N982" s="13">
        <v>0</v>
      </c>
      <c r="O982" s="13">
        <v>5422.8199999999988</v>
      </c>
      <c r="P982" s="13">
        <v>-48560.1</v>
      </c>
      <c r="Q982" s="13">
        <v>0</v>
      </c>
      <c r="R982" s="13">
        <v>-48560.1</v>
      </c>
      <c r="S982" s="13">
        <v>-5029.9500000000007</v>
      </c>
      <c r="T982" s="13">
        <v>0</v>
      </c>
      <c r="U982" s="13">
        <v>0</v>
      </c>
      <c r="V982" s="13">
        <v>0</v>
      </c>
      <c r="W982" s="13">
        <v>0</v>
      </c>
      <c r="X982" s="13">
        <v>195.19</v>
      </c>
      <c r="Y982" s="13">
        <v>1100.25</v>
      </c>
      <c r="Z982" s="13">
        <v>1115.75</v>
      </c>
      <c r="AA982" s="13">
        <v>2864.19</v>
      </c>
      <c r="AB982" s="13">
        <v>0.09</v>
      </c>
      <c r="AC982" s="13">
        <v>0</v>
      </c>
      <c r="AD982" s="13">
        <v>0</v>
      </c>
      <c r="AE982" s="13">
        <v>0</v>
      </c>
      <c r="AF982" s="13">
        <v>144.86000000000001</v>
      </c>
      <c r="AG982" s="13">
        <v>8595.34</v>
      </c>
      <c r="AH982" s="13">
        <v>11106.65</v>
      </c>
      <c r="AI982" s="13">
        <v>19701.599999999999</v>
      </c>
      <c r="AJ982" s="13">
        <v>14278.78</v>
      </c>
      <c r="AK982" s="13">
        <v>0</v>
      </c>
      <c r="AL982" s="13">
        <v>867616.91</v>
      </c>
      <c r="AM982" s="13">
        <v>45.037019103146434</v>
      </c>
      <c r="AN982" s="13">
        <v>883.58</v>
      </c>
      <c r="AO982" s="13">
        <v>54.37</v>
      </c>
      <c r="AP982" s="13">
        <v>6292.7699999999986</v>
      </c>
      <c r="AQ982" s="13">
        <v>0</v>
      </c>
      <c r="AR982" s="367"/>
      <c r="AS982" s="19">
        <v>44834</v>
      </c>
      <c r="AT982" s="20" t="s">
        <v>8</v>
      </c>
      <c r="AU982" s="40" t="s">
        <v>293</v>
      </c>
      <c r="AV982" s="41">
        <v>2022</v>
      </c>
      <c r="AW982" s="266" t="s">
        <v>196</v>
      </c>
      <c r="AX982" s="380">
        <v>8.0299999999999994</v>
      </c>
      <c r="AY982" s="380">
        <v>8.18</v>
      </c>
    </row>
    <row r="983" spans="1:51" x14ac:dyDescent="0.25">
      <c r="A983" s="64">
        <v>114</v>
      </c>
      <c r="B983" s="65" t="s">
        <v>76</v>
      </c>
      <c r="C983" s="13">
        <v>84623884.149999991</v>
      </c>
      <c r="D983" s="13">
        <v>50703532.619999997</v>
      </c>
      <c r="E983" s="13">
        <v>2618421.64</v>
      </c>
      <c r="F983" s="13">
        <v>13390613.119999999</v>
      </c>
      <c r="G983" s="13">
        <v>21056175.27</v>
      </c>
      <c r="H983" s="13">
        <v>98256.31</v>
      </c>
      <c r="I983" s="13">
        <v>26505961.289999999</v>
      </c>
      <c r="J983" s="13">
        <v>5086147.6900000004</v>
      </c>
      <c r="K983" s="13">
        <v>12688836.630000001</v>
      </c>
      <c r="L983" s="13">
        <v>10070414.990000002</v>
      </c>
      <c r="M983" s="13">
        <v>21738556.530000001</v>
      </c>
      <c r="N983" s="13">
        <v>3158298.84</v>
      </c>
      <c r="O983" s="13">
        <v>3098295.3100000024</v>
      </c>
      <c r="P983" s="13">
        <v>-3624732.1700000223</v>
      </c>
      <c r="Q983" s="13">
        <v>-6595631.9300000034</v>
      </c>
      <c r="R983" s="13">
        <v>-10220364.100000026</v>
      </c>
      <c r="S983" s="13">
        <v>10318620.409999998</v>
      </c>
      <c r="T983" s="13">
        <v>20825.45</v>
      </c>
      <c r="U983" s="13">
        <v>0</v>
      </c>
      <c r="V983" s="13">
        <v>0</v>
      </c>
      <c r="W983" s="13">
        <v>0</v>
      </c>
      <c r="X983" s="13">
        <v>21796349.93</v>
      </c>
      <c r="Y983" s="13">
        <v>341444.53</v>
      </c>
      <c r="Z983" s="13">
        <v>924830.79</v>
      </c>
      <c r="AA983" s="13">
        <v>5235968.46</v>
      </c>
      <c r="AB983" s="13">
        <v>50585.52</v>
      </c>
      <c r="AC983" s="13">
        <v>0</v>
      </c>
      <c r="AD983" s="13">
        <v>0</v>
      </c>
      <c r="AE983" s="13">
        <v>0</v>
      </c>
      <c r="AF983" s="13">
        <v>4945725.67</v>
      </c>
      <c r="AG983" s="13">
        <v>31808971.52</v>
      </c>
      <c r="AH983" s="13">
        <v>5776720.4799999995</v>
      </c>
      <c r="AI983" s="13">
        <v>37467482.57</v>
      </c>
      <c r="AJ983" s="13">
        <v>34369187.259999998</v>
      </c>
      <c r="AK983" s="13">
        <v>0</v>
      </c>
      <c r="AL983" s="13">
        <v>13817124.659999998</v>
      </c>
      <c r="AM983" s="13">
        <v>2.0889197381052576</v>
      </c>
      <c r="AN983" s="13">
        <v>10007770.74</v>
      </c>
      <c r="AO983" s="13">
        <v>3382842.38</v>
      </c>
      <c r="AP983" s="13">
        <v>76567153.060000002</v>
      </c>
      <c r="AQ983" s="13">
        <v>45745096.839999989</v>
      </c>
      <c r="AR983" s="367"/>
      <c r="AS983" s="19">
        <v>44834</v>
      </c>
      <c r="AT983" s="20" t="s">
        <v>8</v>
      </c>
      <c r="AU983" s="40" t="s">
        <v>292</v>
      </c>
      <c r="AV983" s="41">
        <v>2022</v>
      </c>
      <c r="AW983" s="266" t="s">
        <v>154</v>
      </c>
      <c r="AX983" s="380">
        <v>8.0299999999999994</v>
      </c>
      <c r="AY983" s="380">
        <v>8.18</v>
      </c>
    </row>
    <row r="984" spans="1:51" x14ac:dyDescent="0.25">
      <c r="A984" s="64">
        <v>48</v>
      </c>
      <c r="B984" s="65" t="s">
        <v>77</v>
      </c>
      <c r="C984" s="13">
        <v>9997758.2200000007</v>
      </c>
      <c r="D984" s="13">
        <v>3946161.1399999997</v>
      </c>
      <c r="E984" s="13">
        <v>263458.40000000002</v>
      </c>
      <c r="F984" s="13">
        <v>225783.25</v>
      </c>
      <c r="G984" s="13">
        <v>8612261.2799999993</v>
      </c>
      <c r="H984" s="13">
        <v>42050.8</v>
      </c>
      <c r="I984" s="13">
        <v>285087703.12</v>
      </c>
      <c r="J984" s="13">
        <v>39909857.979999997</v>
      </c>
      <c r="K984" s="13">
        <v>2861011.14</v>
      </c>
      <c r="L984" s="13">
        <v>1736112.29</v>
      </c>
      <c r="M984" s="13">
        <v>608248.71</v>
      </c>
      <c r="N984" s="13">
        <v>100894333.87</v>
      </c>
      <c r="O984" s="13">
        <v>42897514.190000005</v>
      </c>
      <c r="P984" s="13">
        <v>-45683961.639999986</v>
      </c>
      <c r="Q984" s="13">
        <v>41948595.700000003</v>
      </c>
      <c r="R984" s="13">
        <v>-3735365.9399999827</v>
      </c>
      <c r="S984" s="13">
        <v>3777416.8100000024</v>
      </c>
      <c r="T984" s="13">
        <v>13734129.48</v>
      </c>
      <c r="U984" s="13">
        <v>0</v>
      </c>
      <c r="V984" s="13">
        <v>0.33</v>
      </c>
      <c r="W984" s="13">
        <v>0</v>
      </c>
      <c r="X984" s="13">
        <v>133546985.93000001</v>
      </c>
      <c r="Y984" s="13">
        <v>89539.88</v>
      </c>
      <c r="Z984" s="13">
        <v>66348.350000000006</v>
      </c>
      <c r="AA984" s="13">
        <v>143336565.63999999</v>
      </c>
      <c r="AB984" s="13">
        <v>1564</v>
      </c>
      <c r="AC984" s="13">
        <v>0</v>
      </c>
      <c r="AD984" s="13">
        <v>0</v>
      </c>
      <c r="AE984" s="13">
        <v>0</v>
      </c>
      <c r="AF984" s="13">
        <v>9681.06</v>
      </c>
      <c r="AG984" s="13">
        <v>2344361.0000000005</v>
      </c>
      <c r="AH984" s="13">
        <v>101157792.27</v>
      </c>
      <c r="AI984" s="13">
        <v>103474507.34</v>
      </c>
      <c r="AJ984" s="13">
        <v>60576993.149999999</v>
      </c>
      <c r="AK984" s="13">
        <v>0</v>
      </c>
      <c r="AL984" s="13">
        <v>282226691.98000002</v>
      </c>
      <c r="AM984" s="13">
        <v>99.645785762302197</v>
      </c>
      <c r="AN984" s="13">
        <v>114095.14</v>
      </c>
      <c r="AO984" s="13">
        <v>111688.12</v>
      </c>
      <c r="AP984" s="13">
        <v>8140415.4499999993</v>
      </c>
      <c r="AQ984" s="13">
        <v>44986332.56000001</v>
      </c>
      <c r="AR984" s="367"/>
      <c r="AS984" s="19">
        <v>44834</v>
      </c>
      <c r="AT984" s="20" t="s">
        <v>8</v>
      </c>
      <c r="AU984" s="40" t="s">
        <v>292</v>
      </c>
      <c r="AV984" s="41">
        <v>2022</v>
      </c>
      <c r="AW984" s="266" t="s">
        <v>163</v>
      </c>
      <c r="AX984" s="380">
        <v>8.0299999999999994</v>
      </c>
      <c r="AY984" s="380">
        <v>8.18</v>
      </c>
    </row>
    <row r="985" spans="1:51" ht="30" x14ac:dyDescent="0.25">
      <c r="A985" s="64">
        <v>120</v>
      </c>
      <c r="B985" s="65" t="s">
        <v>78</v>
      </c>
      <c r="C985" s="13">
        <v>0</v>
      </c>
      <c r="D985" s="13">
        <v>37969.699999999997</v>
      </c>
      <c r="E985" s="13">
        <v>6.0000000000000005E-2</v>
      </c>
      <c r="F985" s="13">
        <v>0</v>
      </c>
      <c r="G985" s="13">
        <v>480958.02</v>
      </c>
      <c r="H985" s="13">
        <v>-689100.29</v>
      </c>
      <c r="I985" s="13">
        <v>29750076.609999999</v>
      </c>
      <c r="J985" s="13">
        <v>7467375.6900000004</v>
      </c>
      <c r="K985" s="13">
        <v>0.1</v>
      </c>
      <c r="L985" s="13">
        <v>0.04</v>
      </c>
      <c r="M985" s="13">
        <v>0</v>
      </c>
      <c r="N985" s="13">
        <v>0</v>
      </c>
      <c r="O985" s="13">
        <v>-39205.99</v>
      </c>
      <c r="P985" s="13">
        <v>-479721.73000000004</v>
      </c>
      <c r="Q985" s="13">
        <v>-0.12</v>
      </c>
      <c r="R985" s="13">
        <v>-479721.85000000003</v>
      </c>
      <c r="S985" s="13">
        <v>-209378.44</v>
      </c>
      <c r="T985" s="13">
        <v>0.69</v>
      </c>
      <c r="U985" s="13">
        <v>0</v>
      </c>
      <c r="V985" s="13">
        <v>0</v>
      </c>
      <c r="W985" s="13">
        <v>0</v>
      </c>
      <c r="X985" s="13">
        <v>74957.69</v>
      </c>
      <c r="Y985" s="13">
        <v>9815.4699999999993</v>
      </c>
      <c r="Z985" s="13">
        <v>10567.94</v>
      </c>
      <c r="AA985" s="13">
        <v>32115.79</v>
      </c>
      <c r="AB985" s="13">
        <v>335.91</v>
      </c>
      <c r="AC985" s="13">
        <v>0</v>
      </c>
      <c r="AD985" s="13">
        <v>0</v>
      </c>
      <c r="AE985" s="13">
        <v>0</v>
      </c>
      <c r="AF985" s="13">
        <v>231501.71</v>
      </c>
      <c r="AG985" s="13">
        <v>0.04</v>
      </c>
      <c r="AH985" s="13">
        <v>6.0000000000000005E-2</v>
      </c>
      <c r="AI985" s="13">
        <v>0.05</v>
      </c>
      <c r="AJ985" s="13">
        <v>39206.04</v>
      </c>
      <c r="AK985" s="13">
        <v>0</v>
      </c>
      <c r="AL985" s="13">
        <v>29750076.509999998</v>
      </c>
      <c r="AM985" s="13">
        <v>297500766.09999996</v>
      </c>
      <c r="AN985" s="13">
        <v>0</v>
      </c>
      <c r="AO985" s="13">
        <v>0</v>
      </c>
      <c r="AP985" s="13">
        <v>99.4</v>
      </c>
      <c r="AQ985" s="13">
        <v>-1136.8899999999994</v>
      </c>
      <c r="AR985" s="367"/>
      <c r="AS985" s="19">
        <v>44834</v>
      </c>
      <c r="AT985" s="20" t="s">
        <v>8</v>
      </c>
      <c r="AU985" s="40" t="s">
        <v>293</v>
      </c>
      <c r="AV985" s="41">
        <v>2022</v>
      </c>
      <c r="AW985" s="266" t="s">
        <v>187</v>
      </c>
      <c r="AX985" s="380">
        <v>8.0299999999999994</v>
      </c>
      <c r="AY985" s="380">
        <v>8.18</v>
      </c>
    </row>
    <row r="986" spans="1:51" x14ac:dyDescent="0.25">
      <c r="A986" s="64">
        <v>86</v>
      </c>
      <c r="B986" s="65" t="s">
        <v>197</v>
      </c>
      <c r="C986" s="13">
        <v>479054.80000000005</v>
      </c>
      <c r="D986" s="13">
        <v>110110.14</v>
      </c>
      <c r="E986" s="13">
        <v>113.64999999999999</v>
      </c>
      <c r="F986" s="13">
        <v>588.80999999999995</v>
      </c>
      <c r="G986" s="13">
        <v>473315.65</v>
      </c>
      <c r="H986" s="13">
        <v>-61167.05</v>
      </c>
      <c r="I986" s="13">
        <v>14182582.58</v>
      </c>
      <c r="J986" s="13">
        <v>57198.22</v>
      </c>
      <c r="K986" s="13">
        <v>65520.18</v>
      </c>
      <c r="L986" s="13">
        <v>65406.53</v>
      </c>
      <c r="M986" s="13">
        <v>0</v>
      </c>
      <c r="N986" s="13">
        <v>1.33</v>
      </c>
      <c r="O986" s="13">
        <v>-4821.5999999999913</v>
      </c>
      <c r="P986" s="13">
        <v>-100138.19999999995</v>
      </c>
      <c r="Q986" s="13">
        <v>0</v>
      </c>
      <c r="R986" s="13">
        <v>-100138.19999999995</v>
      </c>
      <c r="S986" s="13">
        <v>38971.289999999994</v>
      </c>
      <c r="T986" s="13">
        <v>25536.98</v>
      </c>
      <c r="U986" s="13">
        <v>0</v>
      </c>
      <c r="V986" s="13">
        <v>0</v>
      </c>
      <c r="W986" s="13">
        <v>0</v>
      </c>
      <c r="X986" s="13">
        <v>31025.08</v>
      </c>
      <c r="Y986" s="13">
        <v>6477.75</v>
      </c>
      <c r="Z986" s="13">
        <v>2472.35</v>
      </c>
      <c r="AA986" s="13">
        <v>4918.17</v>
      </c>
      <c r="AB986" s="13">
        <v>334.17</v>
      </c>
      <c r="AC986" s="13">
        <v>0</v>
      </c>
      <c r="AD986" s="13">
        <v>0</v>
      </c>
      <c r="AE986" s="13">
        <v>0</v>
      </c>
      <c r="AF986" s="13">
        <v>3388.33</v>
      </c>
      <c r="AG986" s="13">
        <v>65406.53</v>
      </c>
      <c r="AH986" s="13">
        <v>114.97999999999999</v>
      </c>
      <c r="AI986" s="13">
        <v>65518.8</v>
      </c>
      <c r="AJ986" s="13">
        <v>70340.399999999994</v>
      </c>
      <c r="AK986" s="13">
        <v>0</v>
      </c>
      <c r="AL986" s="13">
        <v>14117062.4</v>
      </c>
      <c r="AM986" s="13">
        <v>216.46128841526382</v>
      </c>
      <c r="AN986" s="13">
        <v>588.80999999999995</v>
      </c>
      <c r="AO986" s="13">
        <v>0</v>
      </c>
      <c r="AP986" s="13">
        <v>483875.95</v>
      </c>
      <c r="AQ986" s="13">
        <v>110109.68999999999</v>
      </c>
      <c r="AR986" s="367"/>
      <c r="AS986" s="19">
        <v>44834</v>
      </c>
      <c r="AT986" s="20" t="s">
        <v>8</v>
      </c>
      <c r="AU986" s="40" t="s">
        <v>293</v>
      </c>
      <c r="AV986" s="41">
        <v>2022</v>
      </c>
      <c r="AW986" s="266" t="s">
        <v>198</v>
      </c>
      <c r="AX986" s="380">
        <v>8.0299999999999994</v>
      </c>
      <c r="AY986" s="380">
        <v>8.18</v>
      </c>
    </row>
    <row r="987" spans="1:51" x14ac:dyDescent="0.25">
      <c r="A987" s="62">
        <v>100</v>
      </c>
      <c r="B987" s="63" t="s">
        <v>79</v>
      </c>
      <c r="C987" s="14">
        <v>127603506.19</v>
      </c>
      <c r="D987" s="14">
        <v>51248901.879999995</v>
      </c>
      <c r="E987" s="14">
        <v>1789119.02</v>
      </c>
      <c r="F987" s="14">
        <v>23525093.699999999</v>
      </c>
      <c r="G987" s="14">
        <v>26193946.289999999</v>
      </c>
      <c r="H987" s="14">
        <v>14251872.65</v>
      </c>
      <c r="I987" s="14">
        <v>35954556.990000002</v>
      </c>
      <c r="J987" s="14">
        <v>69510417.280000001</v>
      </c>
      <c r="K987" s="14">
        <v>17188891.879999999</v>
      </c>
      <c r="L987" s="14">
        <v>15399772.859999999</v>
      </c>
      <c r="M987" s="14">
        <v>35330162.409999996</v>
      </c>
      <c r="N987" s="14">
        <v>5833297.5700000003</v>
      </c>
      <c r="O987" s="14">
        <v>32362177.939999998</v>
      </c>
      <c r="P987" s="14">
        <v>-5726613.6200000225</v>
      </c>
      <c r="Q987" s="14">
        <v>11954751.789999997</v>
      </c>
      <c r="R987" s="14">
        <v>6228138.1699999748</v>
      </c>
      <c r="S987" s="14">
        <v>8023734.4800000042</v>
      </c>
      <c r="T987" s="14">
        <v>29314.54</v>
      </c>
      <c r="U987" s="14">
        <v>0</v>
      </c>
      <c r="V987" s="14">
        <v>0</v>
      </c>
      <c r="W987" s="14">
        <v>0</v>
      </c>
      <c r="X987" s="14">
        <v>42390249.740000002</v>
      </c>
      <c r="Y987" s="14">
        <v>465289.63</v>
      </c>
      <c r="Z987" s="14">
        <v>3562208.54</v>
      </c>
      <c r="AA987" s="14">
        <v>221823.95</v>
      </c>
      <c r="AB987" s="14">
        <v>137153.4</v>
      </c>
      <c r="AC987" s="14">
        <v>0</v>
      </c>
      <c r="AD987" s="14">
        <v>0</v>
      </c>
      <c r="AE987" s="14">
        <v>0</v>
      </c>
      <c r="AF987" s="14">
        <v>30009354.280000001</v>
      </c>
      <c r="AG987" s="14">
        <v>50729935.270000003</v>
      </c>
      <c r="AH987" s="14">
        <v>7622416.5899999999</v>
      </c>
      <c r="AI987" s="14">
        <v>58337451.75</v>
      </c>
      <c r="AJ987" s="14">
        <v>25975273.809999999</v>
      </c>
      <c r="AK987" s="14">
        <v>0</v>
      </c>
      <c r="AL987" s="14">
        <v>18765665.110000003</v>
      </c>
      <c r="AM987" s="14">
        <v>2.0917321047225066</v>
      </c>
      <c r="AN987" s="14">
        <v>12587250.850000001</v>
      </c>
      <c r="AO987" s="14">
        <v>10937842.85</v>
      </c>
      <c r="AP987" s="14">
        <v>96762767.219999999</v>
      </c>
      <c r="AQ987" s="14">
        <v>52770340.849999994</v>
      </c>
      <c r="AR987" s="368"/>
      <c r="AS987" s="19">
        <v>44834</v>
      </c>
      <c r="AT987" s="42" t="s">
        <v>8</v>
      </c>
      <c r="AU987" s="40" t="s">
        <v>292</v>
      </c>
      <c r="AV987" s="41">
        <v>2022</v>
      </c>
      <c r="AW987" s="266" t="s">
        <v>151</v>
      </c>
      <c r="AX987" s="380">
        <v>8.0299999999999994</v>
      </c>
      <c r="AY987" s="380">
        <v>8.18</v>
      </c>
    </row>
    <row r="988" spans="1:51" x14ac:dyDescent="0.25">
      <c r="A988" s="64">
        <v>12</v>
      </c>
      <c r="B988" s="65" t="s">
        <v>81</v>
      </c>
      <c r="C988" s="13">
        <v>140466620.10000002</v>
      </c>
      <c r="D988" s="13">
        <v>72102011.689999998</v>
      </c>
      <c r="E988" s="13">
        <v>18602714.48</v>
      </c>
      <c r="F988" s="13">
        <v>25685335.039999999</v>
      </c>
      <c r="G988" s="13">
        <v>38850141.270000003</v>
      </c>
      <c r="H988" s="13">
        <v>274775.3</v>
      </c>
      <c r="I988" s="13">
        <v>147765109.41999999</v>
      </c>
      <c r="J988" s="13">
        <v>241384173.34</v>
      </c>
      <c r="K988" s="13">
        <v>75512775.329999998</v>
      </c>
      <c r="L988" s="13">
        <v>56902047.82</v>
      </c>
      <c r="M988" s="13">
        <v>2463956.4700000002</v>
      </c>
      <c r="N988" s="13">
        <v>2400220.35</v>
      </c>
      <c r="O988" s="13">
        <v>36398509.400000013</v>
      </c>
      <c r="P988" s="13">
        <v>-32569377.299999997</v>
      </c>
      <c r="Q988" s="13">
        <v>-22536270.879999999</v>
      </c>
      <c r="R988" s="13">
        <v>-55105648.179999992</v>
      </c>
      <c r="S988" s="13">
        <v>55380423.469999999</v>
      </c>
      <c r="T988" s="13">
        <v>1805425.29</v>
      </c>
      <c r="U988" s="13">
        <v>15.53</v>
      </c>
      <c r="V988" s="13">
        <v>0</v>
      </c>
      <c r="W988" s="13">
        <v>0</v>
      </c>
      <c r="X988" s="13">
        <v>77458759.120000005</v>
      </c>
      <c r="Y988" s="13">
        <v>792855.1</v>
      </c>
      <c r="Z988" s="13">
        <v>5173964.66</v>
      </c>
      <c r="AA988" s="13">
        <v>4138726.46</v>
      </c>
      <c r="AB988" s="13">
        <v>35386.400000000001</v>
      </c>
      <c r="AC988" s="13">
        <v>0</v>
      </c>
      <c r="AD988" s="13">
        <v>0</v>
      </c>
      <c r="AE988" s="13">
        <v>0</v>
      </c>
      <c r="AF988" s="13">
        <v>13742843.85</v>
      </c>
      <c r="AG988" s="13">
        <v>59366004.289999999</v>
      </c>
      <c r="AH988" s="13">
        <v>21002934.829999998</v>
      </c>
      <c r="AI988" s="13">
        <v>79848292.730000004</v>
      </c>
      <c r="AJ988" s="13">
        <v>43456890.759999998</v>
      </c>
      <c r="AK988" s="13">
        <v>7107.43</v>
      </c>
      <c r="AL988" s="13">
        <v>72252334.089999989</v>
      </c>
      <c r="AM988" s="13">
        <v>1.9568226538390161</v>
      </c>
      <c r="AN988" s="13">
        <v>14798560.92</v>
      </c>
      <c r="AO988" s="13">
        <v>10886774.120000001</v>
      </c>
      <c r="AP988" s="13">
        <v>113008943.05000003</v>
      </c>
      <c r="AQ988" s="13">
        <v>81042844.040000021</v>
      </c>
      <c r="AR988" s="367"/>
      <c r="AS988" s="19">
        <v>44834</v>
      </c>
      <c r="AT988" s="20" t="s">
        <v>8</v>
      </c>
      <c r="AU988" s="40" t="s">
        <v>292</v>
      </c>
      <c r="AV988" s="41">
        <v>2022</v>
      </c>
      <c r="AW988" s="266" t="s">
        <v>152</v>
      </c>
      <c r="AX988" s="380">
        <v>8.0299999999999994</v>
      </c>
      <c r="AY988" s="380">
        <v>8.18</v>
      </c>
    </row>
    <row r="989" spans="1:51" x14ac:dyDescent="0.25">
      <c r="A989" s="64">
        <v>74</v>
      </c>
      <c r="B989" s="65" t="s">
        <v>82</v>
      </c>
      <c r="C989" s="13">
        <v>828903585.21000004</v>
      </c>
      <c r="D989" s="13">
        <v>582119967.61000001</v>
      </c>
      <c r="E989" s="13">
        <v>19937545.84</v>
      </c>
      <c r="F989" s="13">
        <v>103132445.63999999</v>
      </c>
      <c r="G989" s="13">
        <v>132224037.31</v>
      </c>
      <c r="H989" s="13">
        <v>1598513.7</v>
      </c>
      <c r="I989" s="13">
        <v>140221969.13999999</v>
      </c>
      <c r="J989" s="13">
        <v>114247713.63</v>
      </c>
      <c r="K989" s="13">
        <v>64186684.869999997</v>
      </c>
      <c r="L989" s="13">
        <v>27251192.880000003</v>
      </c>
      <c r="M989" s="13">
        <v>166918375.41</v>
      </c>
      <c r="N989" s="13">
        <v>218244629.04999998</v>
      </c>
      <c r="O989" s="13">
        <v>184871463.23000002</v>
      </c>
      <c r="P989" s="13">
        <v>-173444328.57999992</v>
      </c>
      <c r="Q989" s="13">
        <v>163331420.22999987</v>
      </c>
      <c r="R989" s="13">
        <v>-10112908.350000054</v>
      </c>
      <c r="S989" s="13">
        <v>11711422.099999964</v>
      </c>
      <c r="T989" s="13">
        <v>557544.46</v>
      </c>
      <c r="U989" s="13">
        <v>14608.86</v>
      </c>
      <c r="V989" s="13">
        <v>0</v>
      </c>
      <c r="W989" s="13">
        <v>993000</v>
      </c>
      <c r="X989" s="13">
        <v>361718158.26999998</v>
      </c>
      <c r="Y989" s="13">
        <v>2083089.29</v>
      </c>
      <c r="Z989" s="13">
        <v>7945763.1900000004</v>
      </c>
      <c r="AA989" s="13">
        <v>19974782.309999999</v>
      </c>
      <c r="AB989" s="13">
        <v>2395281.83</v>
      </c>
      <c r="AC989" s="13">
        <v>0</v>
      </c>
      <c r="AD989" s="13">
        <v>0</v>
      </c>
      <c r="AE989" s="13">
        <v>23307663.32</v>
      </c>
      <c r="AF989" s="13">
        <v>295865309.55000001</v>
      </c>
      <c r="AG989" s="13">
        <v>194169568.28999999</v>
      </c>
      <c r="AH989" s="13">
        <v>238182174.89000002</v>
      </c>
      <c r="AI989" s="13">
        <v>430642312.54000002</v>
      </c>
      <c r="AJ989" s="13">
        <v>245770849.31</v>
      </c>
      <c r="AK989" s="13">
        <v>0</v>
      </c>
      <c r="AL989" s="13">
        <v>76035284.269999981</v>
      </c>
      <c r="AM989" s="13">
        <v>2.1845959083881255</v>
      </c>
      <c r="AN989" s="13">
        <v>75036456.530000001</v>
      </c>
      <c r="AO989" s="13">
        <v>28095989.109999999</v>
      </c>
      <c r="AP989" s="13">
        <v>760738302.82000005</v>
      </c>
      <c r="AQ989" s="13">
        <v>698826148.45000005</v>
      </c>
      <c r="AR989" s="367"/>
      <c r="AS989" s="19">
        <v>44834</v>
      </c>
      <c r="AT989" s="20" t="s">
        <v>8</v>
      </c>
      <c r="AU989" s="40" t="s">
        <v>292</v>
      </c>
      <c r="AV989" s="41">
        <v>2022</v>
      </c>
      <c r="AW989" s="266" t="s">
        <v>148</v>
      </c>
      <c r="AX989" s="380">
        <v>8.0299999999999994</v>
      </c>
      <c r="AY989" s="380">
        <v>8.18</v>
      </c>
    </row>
    <row r="990" spans="1:51" x14ac:dyDescent="0.25">
      <c r="A990" s="64">
        <v>71</v>
      </c>
      <c r="B990" s="65" t="s">
        <v>83</v>
      </c>
      <c r="C990" s="13">
        <v>51119849.640000001</v>
      </c>
      <c r="D990" s="13">
        <v>11529981.43</v>
      </c>
      <c r="E990" s="13">
        <v>12869527.66</v>
      </c>
      <c r="F990" s="13">
        <v>665.74</v>
      </c>
      <c r="G990" s="13">
        <v>9335998.7699999996</v>
      </c>
      <c r="H990" s="13">
        <v>4698180.13</v>
      </c>
      <c r="I990" s="13">
        <v>58370969.450000003</v>
      </c>
      <c r="J990" s="13">
        <v>1072579.23</v>
      </c>
      <c r="K990" s="13">
        <v>14491757.18</v>
      </c>
      <c r="L990" s="13">
        <v>1622229.5299999998</v>
      </c>
      <c r="M990" s="13">
        <v>4515789.68</v>
      </c>
      <c r="N990" s="13">
        <v>2536271.63</v>
      </c>
      <c r="O990" s="13">
        <v>3723652.040000001</v>
      </c>
      <c r="P990" s="13">
        <v>26529551.659999996</v>
      </c>
      <c r="Q990" s="13">
        <v>-23126230.440000001</v>
      </c>
      <c r="R990" s="13">
        <v>3403321.2199999951</v>
      </c>
      <c r="S990" s="13">
        <v>1294858.92</v>
      </c>
      <c r="T990" s="13">
        <v>0</v>
      </c>
      <c r="U990" s="13">
        <v>0</v>
      </c>
      <c r="V990" s="13">
        <v>0</v>
      </c>
      <c r="W990" s="13">
        <v>725971.98</v>
      </c>
      <c r="X990" s="13">
        <v>759567.24</v>
      </c>
      <c r="Y990" s="13">
        <v>190520.1</v>
      </c>
      <c r="Z990" s="13">
        <v>0</v>
      </c>
      <c r="AA990" s="13">
        <v>0</v>
      </c>
      <c r="AB990" s="13">
        <v>0</v>
      </c>
      <c r="AC990" s="13">
        <v>0</v>
      </c>
      <c r="AD990" s="13">
        <v>0</v>
      </c>
      <c r="AE990" s="13">
        <v>0</v>
      </c>
      <c r="AF990" s="13">
        <v>160.19999999999999</v>
      </c>
      <c r="AG990" s="13">
        <v>6138019.21</v>
      </c>
      <c r="AH990" s="13">
        <v>15405799.289999999</v>
      </c>
      <c r="AI990" s="13">
        <v>21543184.84</v>
      </c>
      <c r="AJ990" s="13">
        <v>17819532.799999997</v>
      </c>
      <c r="AK990" s="13">
        <v>0</v>
      </c>
      <c r="AL990" s="13">
        <v>43879212.270000003</v>
      </c>
      <c r="AM990" s="13">
        <v>4.0278738268232566</v>
      </c>
      <c r="AN990" s="13">
        <v>641</v>
      </c>
      <c r="AO990" s="13">
        <v>24.740000000000002</v>
      </c>
      <c r="AP990" s="13">
        <v>49353839.780000001</v>
      </c>
      <c r="AQ990" s="13">
        <v>13487623.599999998</v>
      </c>
      <c r="AR990" s="367"/>
      <c r="AS990" s="19">
        <v>44834</v>
      </c>
      <c r="AT990" s="20" t="s">
        <v>8</v>
      </c>
      <c r="AU990" s="40" t="s">
        <v>292</v>
      </c>
      <c r="AV990" s="41">
        <v>2022</v>
      </c>
      <c r="AW990" s="266" t="s">
        <v>161</v>
      </c>
      <c r="AX990" s="380">
        <v>8.0299999999999994</v>
      </c>
      <c r="AY990" s="380">
        <v>8.18</v>
      </c>
    </row>
    <row r="991" spans="1:51" x14ac:dyDescent="0.25">
      <c r="A991" s="64">
        <v>91</v>
      </c>
      <c r="B991" s="65" t="s">
        <v>106</v>
      </c>
      <c r="C991" s="13">
        <v>7356056.669999999</v>
      </c>
      <c r="D991" s="13">
        <v>55855.44</v>
      </c>
      <c r="E991" s="13">
        <v>616.82000000000005</v>
      </c>
      <c r="F991" s="13">
        <v>1688.7</v>
      </c>
      <c r="G991" s="13">
        <v>6170769.2000000002</v>
      </c>
      <c r="H991" s="13">
        <v>-3596097.09</v>
      </c>
      <c r="I991" s="13">
        <v>62527521.520000003</v>
      </c>
      <c r="J991" s="13">
        <v>11971886.27</v>
      </c>
      <c r="K991" s="13">
        <v>601401.17000000004</v>
      </c>
      <c r="L991" s="13">
        <v>600338.00999999989</v>
      </c>
      <c r="M991" s="13">
        <v>0</v>
      </c>
      <c r="N991" s="13">
        <v>2917907.7800000003</v>
      </c>
      <c r="O991" s="13">
        <v>1470305.14</v>
      </c>
      <c r="P991" s="13">
        <v>-342561.81000000192</v>
      </c>
      <c r="Q991" s="13">
        <v>1133185.1499999999</v>
      </c>
      <c r="R991" s="13">
        <v>790623.33999999799</v>
      </c>
      <c r="S991" s="13">
        <v>-4386720.43</v>
      </c>
      <c r="T991" s="13">
        <v>100231.33</v>
      </c>
      <c r="U991" s="13">
        <v>0</v>
      </c>
      <c r="V991" s="13">
        <v>0</v>
      </c>
      <c r="W991" s="13">
        <v>79392.41</v>
      </c>
      <c r="X991" s="13">
        <v>1609896.35</v>
      </c>
      <c r="Y991" s="13">
        <v>47749.48</v>
      </c>
      <c r="Z991" s="13">
        <v>1073911.3600000001</v>
      </c>
      <c r="AA991" s="13">
        <v>51683.46</v>
      </c>
      <c r="AB991" s="13">
        <v>2278021.23</v>
      </c>
      <c r="AC991" s="13">
        <v>0</v>
      </c>
      <c r="AD991" s="13">
        <v>0</v>
      </c>
      <c r="AE991" s="13">
        <v>0</v>
      </c>
      <c r="AF991" s="13">
        <v>2724874.99</v>
      </c>
      <c r="AG991" s="13">
        <v>600338.00999999989</v>
      </c>
      <c r="AH991" s="13">
        <v>2918524.5999999996</v>
      </c>
      <c r="AI991" s="13">
        <v>3507040.59</v>
      </c>
      <c r="AJ991" s="13">
        <v>2036735.45</v>
      </c>
      <c r="AK991" s="13">
        <v>0</v>
      </c>
      <c r="AL991" s="13">
        <v>61926120.350000001</v>
      </c>
      <c r="AM991" s="13">
        <v>103.96973707251018</v>
      </c>
      <c r="AN991" s="13">
        <v>1688.7</v>
      </c>
      <c r="AO991" s="13">
        <v>0</v>
      </c>
      <c r="AP991" s="13">
        <v>7052882.8400000008</v>
      </c>
      <c r="AQ991" s="13">
        <v>1222986.75</v>
      </c>
      <c r="AR991" s="367"/>
      <c r="AS991" s="19">
        <v>44834</v>
      </c>
      <c r="AT991" s="20" t="s">
        <v>8</v>
      </c>
      <c r="AU991" s="40" t="s">
        <v>293</v>
      </c>
      <c r="AV991" s="41">
        <v>2022</v>
      </c>
      <c r="AW991" s="266" t="s">
        <v>192</v>
      </c>
      <c r="AX991" s="380">
        <v>8.0299999999999994</v>
      </c>
      <c r="AY991" s="380">
        <v>8.18</v>
      </c>
    </row>
    <row r="992" spans="1:51" x14ac:dyDescent="0.25">
      <c r="A992" s="64">
        <v>73</v>
      </c>
      <c r="B992" s="65" t="s">
        <v>84</v>
      </c>
      <c r="C992" s="13">
        <v>346057.25</v>
      </c>
      <c r="D992" s="13">
        <v>0</v>
      </c>
      <c r="E992" s="13">
        <v>0</v>
      </c>
      <c r="F992" s="13">
        <v>91680.62</v>
      </c>
      <c r="G992" s="13">
        <v>359354.25</v>
      </c>
      <c r="H992" s="13">
        <v>-261485.83</v>
      </c>
      <c r="I992" s="13">
        <v>693522.84</v>
      </c>
      <c r="J992" s="13">
        <v>5708801.3300000001</v>
      </c>
      <c r="K992" s="13">
        <v>85918.41</v>
      </c>
      <c r="L992" s="13">
        <v>85918.41</v>
      </c>
      <c r="M992" s="13">
        <v>152522.54</v>
      </c>
      <c r="N992" s="13">
        <v>0.01</v>
      </c>
      <c r="O992" s="13">
        <v>238440.94999999998</v>
      </c>
      <c r="P992" s="13">
        <v>-343418.56999999995</v>
      </c>
      <c r="Q992" s="13">
        <v>5309.5399999999881</v>
      </c>
      <c r="R992" s="13">
        <v>-338109.02999999997</v>
      </c>
      <c r="S992" s="13">
        <v>76623.200000000012</v>
      </c>
      <c r="T992" s="13">
        <v>0.7</v>
      </c>
      <c r="U992" s="13">
        <v>0</v>
      </c>
      <c r="V992" s="13">
        <v>0</v>
      </c>
      <c r="W992" s="13">
        <v>0</v>
      </c>
      <c r="X992" s="13">
        <v>167185.06</v>
      </c>
      <c r="Y992" s="13">
        <v>7333.76</v>
      </c>
      <c r="Z992" s="13">
        <v>45580.36</v>
      </c>
      <c r="AA992" s="13">
        <v>24527.56</v>
      </c>
      <c r="AB992" s="13">
        <v>5.85</v>
      </c>
      <c r="AC992" s="13">
        <v>0</v>
      </c>
      <c r="AD992" s="13">
        <v>0</v>
      </c>
      <c r="AE992" s="13">
        <v>0</v>
      </c>
      <c r="AF992" s="13">
        <v>13115.03</v>
      </c>
      <c r="AG992" s="13">
        <v>238440.95</v>
      </c>
      <c r="AH992" s="13">
        <v>0.01</v>
      </c>
      <c r="AI992" s="13">
        <v>238440.95999999999</v>
      </c>
      <c r="AJ992" s="13">
        <v>0.01</v>
      </c>
      <c r="AK992" s="13">
        <v>0</v>
      </c>
      <c r="AL992" s="13">
        <v>607604.42999999993</v>
      </c>
      <c r="AM992" s="13">
        <v>8.0718770284505954</v>
      </c>
      <c r="AN992" s="13">
        <v>43309.11</v>
      </c>
      <c r="AO992" s="13">
        <v>48371.51</v>
      </c>
      <c r="AP992" s="13">
        <v>107616.29999999999</v>
      </c>
      <c r="AQ992" s="13">
        <v>0</v>
      </c>
      <c r="AR992" s="367"/>
      <c r="AS992" s="19">
        <v>44834</v>
      </c>
      <c r="AT992" s="20" t="s">
        <v>8</v>
      </c>
      <c r="AU992" s="40" t="s">
        <v>293</v>
      </c>
      <c r="AV992" s="41">
        <v>2022</v>
      </c>
      <c r="AW992" s="266" t="s">
        <v>190</v>
      </c>
      <c r="AX992" s="380">
        <v>8.0299999999999994</v>
      </c>
      <c r="AY992" s="380">
        <v>8.18</v>
      </c>
    </row>
    <row r="993" spans="1:51" x14ac:dyDescent="0.25">
      <c r="A993" s="64">
        <v>46</v>
      </c>
      <c r="B993" s="65" t="s">
        <v>85</v>
      </c>
      <c r="C993" s="13">
        <v>4905451.12</v>
      </c>
      <c r="D993" s="13">
        <v>2530940.81</v>
      </c>
      <c r="E993" s="13">
        <v>521340</v>
      </c>
      <c r="F993" s="13">
        <v>797843.11</v>
      </c>
      <c r="G993" s="13">
        <v>1662345.88</v>
      </c>
      <c r="H993" s="13">
        <v>19845.79</v>
      </c>
      <c r="I993" s="13">
        <v>42983288.210000001</v>
      </c>
      <c r="J993" s="13">
        <v>4493285.8600000003</v>
      </c>
      <c r="K993" s="13">
        <v>3248593.98</v>
      </c>
      <c r="L993" s="13">
        <v>2727114.21</v>
      </c>
      <c r="M993" s="13">
        <v>94961</v>
      </c>
      <c r="N993" s="13">
        <v>10275</v>
      </c>
      <c r="O993" s="13">
        <v>889393.58000000007</v>
      </c>
      <c r="P993" s="13">
        <v>-975072.25999999989</v>
      </c>
      <c r="Q993" s="13">
        <v>-82215.799999999988</v>
      </c>
      <c r="R993" s="13">
        <v>-1057288.0599999998</v>
      </c>
      <c r="S993" s="13">
        <v>1077133.8500000001</v>
      </c>
      <c r="T993" s="13">
        <v>1211375.73</v>
      </c>
      <c r="U993" s="13">
        <v>0</v>
      </c>
      <c r="V993" s="13">
        <v>0</v>
      </c>
      <c r="W993" s="13">
        <v>0</v>
      </c>
      <c r="X993" s="13">
        <v>0.06</v>
      </c>
      <c r="Y993" s="13">
        <v>33925.43</v>
      </c>
      <c r="Z993" s="13">
        <v>10191.49</v>
      </c>
      <c r="AA993" s="13">
        <v>80661.94</v>
      </c>
      <c r="AB993" s="13">
        <v>4858.0200000000004</v>
      </c>
      <c r="AC993" s="13">
        <v>0</v>
      </c>
      <c r="AD993" s="13">
        <v>0</v>
      </c>
      <c r="AE993" s="13">
        <v>0</v>
      </c>
      <c r="AF993" s="13">
        <v>4605.0600000000004</v>
      </c>
      <c r="AG993" s="13">
        <v>2822075.21</v>
      </c>
      <c r="AH993" s="13">
        <v>531615</v>
      </c>
      <c r="AI993" s="13">
        <v>3352377.58</v>
      </c>
      <c r="AJ993" s="13">
        <v>2462984</v>
      </c>
      <c r="AK993" s="13">
        <v>0</v>
      </c>
      <c r="AL993" s="13">
        <v>39734694.230000004</v>
      </c>
      <c r="AM993" s="13">
        <v>13.231351309097729</v>
      </c>
      <c r="AN993" s="13">
        <v>586310.17999999993</v>
      </c>
      <c r="AO993" s="13">
        <v>211532.93</v>
      </c>
      <c r="AP993" s="13">
        <v>4183728.54</v>
      </c>
      <c r="AQ993" s="13">
        <v>2698611.81</v>
      </c>
      <c r="AR993" s="367"/>
      <c r="AS993" s="19">
        <v>44834</v>
      </c>
      <c r="AT993" s="20" t="s">
        <v>8</v>
      </c>
      <c r="AU993" s="40" t="s">
        <v>292</v>
      </c>
      <c r="AV993" s="41">
        <v>2022</v>
      </c>
      <c r="AW993" s="266" t="s">
        <v>176</v>
      </c>
      <c r="AX993" s="380">
        <v>8.0299999999999994</v>
      </c>
      <c r="AY993" s="380">
        <v>8.18</v>
      </c>
    </row>
    <row r="994" spans="1:51" x14ac:dyDescent="0.25">
      <c r="A994" s="64">
        <v>51</v>
      </c>
      <c r="B994" s="65" t="s">
        <v>86</v>
      </c>
      <c r="C994" s="13">
        <v>5570010.1399999997</v>
      </c>
      <c r="D994" s="13">
        <v>656211.17000000004</v>
      </c>
      <c r="E994" s="13">
        <v>5954395.3099999996</v>
      </c>
      <c r="F994" s="13">
        <v>3348371.1799999997</v>
      </c>
      <c r="G994" s="13">
        <v>5487142.1799999997</v>
      </c>
      <c r="H994" s="13">
        <v>4112636.06</v>
      </c>
      <c r="I994" s="13">
        <v>20695959.27</v>
      </c>
      <c r="J994" s="13">
        <v>37485717.149999999</v>
      </c>
      <c r="K994" s="13">
        <v>7489117.7699999996</v>
      </c>
      <c r="L994" s="13">
        <v>1534722.46</v>
      </c>
      <c r="M994" s="13">
        <v>3534.32</v>
      </c>
      <c r="N994" s="13">
        <v>0</v>
      </c>
      <c r="O994" s="13">
        <v>1178886.2199999997</v>
      </c>
      <c r="P994" s="13">
        <v>-5100600.6099999994</v>
      </c>
      <c r="Q994" s="13">
        <v>-36920.559999999998</v>
      </c>
      <c r="R994" s="13">
        <v>-5137521.169999999</v>
      </c>
      <c r="S994" s="13">
        <v>9250157.2399999984</v>
      </c>
      <c r="T994" s="13">
        <v>0</v>
      </c>
      <c r="U994" s="13">
        <v>0</v>
      </c>
      <c r="V994" s="13">
        <v>0</v>
      </c>
      <c r="W994" s="13">
        <v>0</v>
      </c>
      <c r="X994" s="13">
        <v>18706309.289999999</v>
      </c>
      <c r="Y994" s="13">
        <v>106805.51</v>
      </c>
      <c r="Z994" s="13">
        <v>56830.720000000001</v>
      </c>
      <c r="AA994" s="13">
        <v>4692791.38</v>
      </c>
      <c r="AB994" s="13">
        <v>8501.2099999999991</v>
      </c>
      <c r="AC994" s="13">
        <v>0</v>
      </c>
      <c r="AD994" s="13">
        <v>0</v>
      </c>
      <c r="AE994" s="13">
        <v>0</v>
      </c>
      <c r="AF994" s="13">
        <v>4591223.2300000004</v>
      </c>
      <c r="AG994" s="13">
        <v>1538256.78</v>
      </c>
      <c r="AH994" s="13">
        <v>5954395.3099999996</v>
      </c>
      <c r="AI994" s="13">
        <v>7481552.6600000001</v>
      </c>
      <c r="AJ994" s="13">
        <v>6302666.4400000004</v>
      </c>
      <c r="AK994" s="13">
        <v>0</v>
      </c>
      <c r="AL994" s="13">
        <v>13206841.5</v>
      </c>
      <c r="AM994" s="13">
        <v>2.7634709328385951</v>
      </c>
      <c r="AN994" s="13">
        <v>371831.14</v>
      </c>
      <c r="AO994" s="13">
        <v>2976540.04</v>
      </c>
      <c r="AP994" s="13">
        <v>5164626.58</v>
      </c>
      <c r="AQ994" s="13">
        <v>1429713.8299999982</v>
      </c>
      <c r="AR994" s="367"/>
      <c r="AS994" s="19">
        <v>44834</v>
      </c>
      <c r="AT994" s="20" t="s">
        <v>8</v>
      </c>
      <c r="AU994" s="40" t="s">
        <v>292</v>
      </c>
      <c r="AV994" s="41">
        <v>2022</v>
      </c>
      <c r="AW994" s="266" t="s">
        <v>179</v>
      </c>
      <c r="AX994" s="380">
        <v>8.0299999999999994</v>
      </c>
      <c r="AY994" s="380">
        <v>8.18</v>
      </c>
    </row>
    <row r="995" spans="1:51" x14ac:dyDescent="0.25">
      <c r="A995" s="64">
        <v>117</v>
      </c>
      <c r="B995" s="65" t="s">
        <v>87</v>
      </c>
      <c r="C995" s="13">
        <v>111027865.97999999</v>
      </c>
      <c r="D995" s="13">
        <v>56005592.420000002</v>
      </c>
      <c r="E995" s="13">
        <v>3266444.07</v>
      </c>
      <c r="F995" s="13">
        <v>18963657.18</v>
      </c>
      <c r="G995" s="13">
        <v>22696862.900000002</v>
      </c>
      <c r="H995" s="13">
        <v>163300.70000000001</v>
      </c>
      <c r="I995" s="13">
        <v>51446673.729999997</v>
      </c>
      <c r="J995" s="13">
        <v>11668539.91</v>
      </c>
      <c r="K995" s="13">
        <v>7819613.2999999998</v>
      </c>
      <c r="L995" s="13">
        <v>4553169.2299999995</v>
      </c>
      <c r="M995" s="13">
        <v>41945136.859999999</v>
      </c>
      <c r="N995" s="13">
        <v>32763957.849999998</v>
      </c>
      <c r="O995" s="13">
        <v>-2384919.4999999925</v>
      </c>
      <c r="P995" s="13">
        <v>15746672.979999982</v>
      </c>
      <c r="Q995" s="13">
        <v>-10233049.750000011</v>
      </c>
      <c r="R995" s="13">
        <v>5513623.2299999706</v>
      </c>
      <c r="S995" s="13">
        <v>-5350322.5300000012</v>
      </c>
      <c r="T995" s="13">
        <v>364192.66</v>
      </c>
      <c r="U995" s="13">
        <v>0</v>
      </c>
      <c r="V995" s="13">
        <v>0</v>
      </c>
      <c r="W995" s="13">
        <v>0</v>
      </c>
      <c r="X995" s="13">
        <v>26125853.289999999</v>
      </c>
      <c r="Y995" s="13">
        <v>292292.95</v>
      </c>
      <c r="Z995" s="13">
        <v>1653286.31</v>
      </c>
      <c r="AA995" s="13">
        <v>22058009.600000001</v>
      </c>
      <c r="AB995" s="13">
        <v>501698.69</v>
      </c>
      <c r="AC995" s="13">
        <v>0</v>
      </c>
      <c r="AD995" s="13">
        <v>0</v>
      </c>
      <c r="AE995" s="13">
        <v>0</v>
      </c>
      <c r="AF995" s="13">
        <v>7335080.9299999997</v>
      </c>
      <c r="AG995" s="13">
        <v>46498306.089999996</v>
      </c>
      <c r="AH995" s="13">
        <v>36030401.920000002</v>
      </c>
      <c r="AI995" s="13">
        <v>82494067.680000007</v>
      </c>
      <c r="AJ995" s="13">
        <v>85178688.270000011</v>
      </c>
      <c r="AK995" s="13">
        <v>299701.09000000003</v>
      </c>
      <c r="AL995" s="13">
        <v>43627060.43</v>
      </c>
      <c r="AM995" s="13">
        <v>6.5791838747320153</v>
      </c>
      <c r="AN995" s="13">
        <v>11677126.120000001</v>
      </c>
      <c r="AO995" s="13">
        <v>7286531.0600000005</v>
      </c>
      <c r="AP995" s="13">
        <v>125611615.86</v>
      </c>
      <c r="AQ995" s="13">
        <v>68204422.799999997</v>
      </c>
      <c r="AR995" s="367"/>
      <c r="AS995" s="19">
        <v>44834</v>
      </c>
      <c r="AT995" s="20" t="s">
        <v>8</v>
      </c>
      <c r="AU995" s="40" t="s">
        <v>292</v>
      </c>
      <c r="AV995" s="41">
        <v>2022</v>
      </c>
      <c r="AW995" s="266" t="s">
        <v>155</v>
      </c>
      <c r="AX995" s="380">
        <v>8.0299999999999994</v>
      </c>
      <c r="AY995" s="380">
        <v>8.18</v>
      </c>
    </row>
    <row r="996" spans="1:51" x14ac:dyDescent="0.25">
      <c r="A996" s="64">
        <v>78</v>
      </c>
      <c r="B996" s="65" t="s">
        <v>88</v>
      </c>
      <c r="C996" s="13">
        <v>458566.35</v>
      </c>
      <c r="D996" s="13">
        <v>-1214.56</v>
      </c>
      <c r="E996" s="13">
        <v>10.49</v>
      </c>
      <c r="F996" s="13">
        <v>82557.03</v>
      </c>
      <c r="G996" s="13">
        <v>686290.73</v>
      </c>
      <c r="H996" s="13">
        <v>-251653.6</v>
      </c>
      <c r="I996" s="13">
        <v>8929140.1600000001</v>
      </c>
      <c r="J996" s="13">
        <v>1456268.52</v>
      </c>
      <c r="K996" s="13">
        <v>54018.6</v>
      </c>
      <c r="L996" s="13">
        <v>54008.11</v>
      </c>
      <c r="M996" s="13">
        <v>159977.70000000001</v>
      </c>
      <c r="N996" s="13">
        <v>0.2</v>
      </c>
      <c r="O996" s="13">
        <v>12558.810000000027</v>
      </c>
      <c r="P996" s="13">
        <v>-321625.65999999992</v>
      </c>
      <c r="Q996" s="13">
        <v>-172092.12</v>
      </c>
      <c r="R996" s="13">
        <v>-493717.77999999991</v>
      </c>
      <c r="S996" s="13">
        <v>242064.18</v>
      </c>
      <c r="T996" s="13">
        <v>115198.48</v>
      </c>
      <c r="U996" s="13">
        <v>0</v>
      </c>
      <c r="V996" s="13">
        <v>0</v>
      </c>
      <c r="W996" s="13">
        <v>0</v>
      </c>
      <c r="X996" s="13">
        <v>167620.88</v>
      </c>
      <c r="Y996" s="13">
        <v>13493.21</v>
      </c>
      <c r="Z996" s="13">
        <v>10019.450000000001</v>
      </c>
      <c r="AA996" s="13">
        <v>6855.31</v>
      </c>
      <c r="AB996" s="13">
        <v>19.62</v>
      </c>
      <c r="AC996" s="13">
        <v>0</v>
      </c>
      <c r="AD996" s="13">
        <v>0</v>
      </c>
      <c r="AE996" s="13">
        <v>0</v>
      </c>
      <c r="AF996" s="13">
        <v>10367.59</v>
      </c>
      <c r="AG996" s="13">
        <v>213985.81</v>
      </c>
      <c r="AH996" s="13">
        <v>10.690000000000001</v>
      </c>
      <c r="AI996" s="13">
        <v>213957.79</v>
      </c>
      <c r="AJ996" s="13">
        <v>201398.97999999998</v>
      </c>
      <c r="AK996" s="13">
        <v>0</v>
      </c>
      <c r="AL996" s="13">
        <v>8875121.5600000005</v>
      </c>
      <c r="AM996" s="13">
        <v>165.29751159785704</v>
      </c>
      <c r="AN996" s="13">
        <v>60658.259999999995</v>
      </c>
      <c r="AO996" s="13">
        <v>21898.77</v>
      </c>
      <c r="AP996" s="13">
        <v>445769.74000000005</v>
      </c>
      <c r="AQ996" s="13">
        <v>-1452.36</v>
      </c>
      <c r="AR996" s="367"/>
      <c r="AS996" s="19">
        <v>44834</v>
      </c>
      <c r="AT996" s="20" t="s">
        <v>8</v>
      </c>
      <c r="AU996" s="40" t="s">
        <v>293</v>
      </c>
      <c r="AV996" s="41">
        <v>2022</v>
      </c>
      <c r="AW996" s="266" t="s">
        <v>185</v>
      </c>
      <c r="AX996" s="380">
        <v>8.0299999999999994</v>
      </c>
      <c r="AY996" s="380">
        <v>8.18</v>
      </c>
    </row>
    <row r="997" spans="1:51" x14ac:dyDescent="0.25">
      <c r="A997" s="64">
        <v>80</v>
      </c>
      <c r="B997" s="65" t="s">
        <v>89</v>
      </c>
      <c r="C997" s="13">
        <v>254597811.29999998</v>
      </c>
      <c r="D997" s="13">
        <v>130353479.49000001</v>
      </c>
      <c r="E997" s="13">
        <v>10789772.32</v>
      </c>
      <c r="F997" s="13">
        <v>30416272.809999999</v>
      </c>
      <c r="G997" s="13">
        <v>58992588.670000002</v>
      </c>
      <c r="H997" s="13">
        <v>206320.2</v>
      </c>
      <c r="I997" s="13">
        <v>117121216.44</v>
      </c>
      <c r="J997" s="13">
        <v>34834929.979999997</v>
      </c>
      <c r="K997" s="13">
        <v>26057281.43</v>
      </c>
      <c r="L997" s="13">
        <v>15267509.109999999</v>
      </c>
      <c r="M997" s="13">
        <v>46572419.380000003</v>
      </c>
      <c r="N997" s="13">
        <v>591592561.21999991</v>
      </c>
      <c r="O997" s="13">
        <v>268853290.02000004</v>
      </c>
      <c r="P997" s="13">
        <v>-234017819.69</v>
      </c>
      <c r="Q997" s="13">
        <v>232669081.11999989</v>
      </c>
      <c r="R997" s="13">
        <v>-1348738.5700001121</v>
      </c>
      <c r="S997" s="13">
        <v>1555058.8000000045</v>
      </c>
      <c r="T997" s="13">
        <v>11786869.1</v>
      </c>
      <c r="U997" s="13">
        <v>0</v>
      </c>
      <c r="V997" s="13">
        <v>0</v>
      </c>
      <c r="W997" s="13">
        <v>467181.29</v>
      </c>
      <c r="X997" s="13">
        <v>38174836.640000001</v>
      </c>
      <c r="Y997" s="13">
        <v>892537.3</v>
      </c>
      <c r="Z997" s="13">
        <v>6196301.8399999999</v>
      </c>
      <c r="AA997" s="13">
        <v>11935983.119999999</v>
      </c>
      <c r="AB997" s="13">
        <v>3063505.13</v>
      </c>
      <c r="AC997" s="13">
        <v>0</v>
      </c>
      <c r="AD997" s="13">
        <v>0</v>
      </c>
      <c r="AE997" s="13">
        <v>0</v>
      </c>
      <c r="AF997" s="13">
        <v>26785500.84</v>
      </c>
      <c r="AG997" s="13">
        <v>61839928.490000002</v>
      </c>
      <c r="AH997" s="13">
        <v>602382333.53999996</v>
      </c>
      <c r="AI997" s="13">
        <v>664172150.39999998</v>
      </c>
      <c r="AJ997" s="13">
        <v>395318860.38</v>
      </c>
      <c r="AK997" s="13">
        <v>0</v>
      </c>
      <c r="AL997" s="13">
        <v>91063935.00999999</v>
      </c>
      <c r="AM997" s="13">
        <v>4.4947596223586554</v>
      </c>
      <c r="AN997" s="13">
        <v>19743307.280000001</v>
      </c>
      <c r="AO997" s="13">
        <v>10672965.529999999</v>
      </c>
      <c r="AP997" s="13">
        <v>237200555.17999998</v>
      </c>
      <c r="AQ997" s="13">
        <v>381809513.3900001</v>
      </c>
      <c r="AR997" s="367"/>
      <c r="AS997" s="19">
        <v>44834</v>
      </c>
      <c r="AT997" s="20" t="s">
        <v>8</v>
      </c>
      <c r="AU997" s="40" t="s">
        <v>292</v>
      </c>
      <c r="AV997" s="41">
        <v>2022</v>
      </c>
      <c r="AW997" s="266" t="s">
        <v>288</v>
      </c>
      <c r="AX997" s="380">
        <v>8.0299999999999994</v>
      </c>
      <c r="AY997" s="380">
        <v>8.18</v>
      </c>
    </row>
    <row r="998" spans="1:51" x14ac:dyDescent="0.25">
      <c r="A998" s="64">
        <v>2</v>
      </c>
      <c r="B998" s="65" t="s">
        <v>90</v>
      </c>
      <c r="C998" s="13">
        <v>16412055.619999999</v>
      </c>
      <c r="D998" s="13">
        <v>2770169.04</v>
      </c>
      <c r="E998" s="13">
        <v>159243.85</v>
      </c>
      <c r="F998" s="13">
        <v>0</v>
      </c>
      <c r="G998" s="13">
        <v>10467064.33</v>
      </c>
      <c r="H998" s="13">
        <v>3016946.32</v>
      </c>
      <c r="I998" s="13">
        <v>19446776.739999998</v>
      </c>
      <c r="J998" s="13">
        <v>4402177.1900000004</v>
      </c>
      <c r="K998" s="13">
        <v>899275.29</v>
      </c>
      <c r="L998" s="13">
        <v>740031.45000000007</v>
      </c>
      <c r="M998" s="13">
        <v>4134266.76</v>
      </c>
      <c r="N998" s="13">
        <v>0.01</v>
      </c>
      <c r="O998" s="13">
        <v>3972785.45</v>
      </c>
      <c r="P998" s="13">
        <v>-797963.20000000112</v>
      </c>
      <c r="Q998" s="13">
        <v>-4752744.6399999997</v>
      </c>
      <c r="R998" s="13">
        <v>-5550707.8400000008</v>
      </c>
      <c r="S998" s="13">
        <v>8567654.1600000001</v>
      </c>
      <c r="T998" s="13">
        <v>0</v>
      </c>
      <c r="U998" s="13">
        <v>0</v>
      </c>
      <c r="V998" s="13">
        <v>0</v>
      </c>
      <c r="W998" s="13">
        <v>6442209.6200000001</v>
      </c>
      <c r="X998" s="13">
        <v>3210054.72</v>
      </c>
      <c r="Y998" s="13">
        <v>205379.28</v>
      </c>
      <c r="Z998" s="13">
        <v>19784.66</v>
      </c>
      <c r="AA998" s="13">
        <v>859230.51</v>
      </c>
      <c r="AB998" s="13">
        <v>215.73</v>
      </c>
      <c r="AC998" s="13">
        <v>0</v>
      </c>
      <c r="AD998" s="13">
        <v>0</v>
      </c>
      <c r="AE998" s="13">
        <v>0</v>
      </c>
      <c r="AF998" s="13">
        <v>0</v>
      </c>
      <c r="AG998" s="13">
        <v>4874298.209999999</v>
      </c>
      <c r="AH998" s="13">
        <v>159243.85999999999</v>
      </c>
      <c r="AI998" s="13">
        <v>5033484.1500000004</v>
      </c>
      <c r="AJ998" s="13">
        <v>1060698.7</v>
      </c>
      <c r="AK998" s="13">
        <v>0</v>
      </c>
      <c r="AL998" s="13">
        <v>18547501.449999999</v>
      </c>
      <c r="AM998" s="13">
        <v>21.624942835914013</v>
      </c>
      <c r="AN998" s="13">
        <v>0</v>
      </c>
      <c r="AO998" s="13">
        <v>0</v>
      </c>
      <c r="AP998" s="13">
        <v>12598514</v>
      </c>
      <c r="AQ998" s="13">
        <v>2929412.87</v>
      </c>
      <c r="AR998" s="367"/>
      <c r="AS998" s="19">
        <v>44834</v>
      </c>
      <c r="AT998" s="20" t="s">
        <v>8</v>
      </c>
      <c r="AU998" s="40" t="s">
        <v>292</v>
      </c>
      <c r="AV998" s="41">
        <v>2022</v>
      </c>
      <c r="AW998" s="266" t="s">
        <v>168</v>
      </c>
      <c r="AX998" s="380">
        <v>8.0299999999999994</v>
      </c>
      <c r="AY998" s="380">
        <v>8.18</v>
      </c>
    </row>
    <row r="999" spans="1:51" x14ac:dyDescent="0.25">
      <c r="A999" s="64">
        <v>115</v>
      </c>
      <c r="B999" s="65" t="s">
        <v>290</v>
      </c>
      <c r="C999" s="13">
        <v>3211.08</v>
      </c>
      <c r="D999" s="13">
        <v>0</v>
      </c>
      <c r="E999" s="13">
        <v>0.01</v>
      </c>
      <c r="F999" s="13">
        <v>0</v>
      </c>
      <c r="G999" s="13">
        <v>349982.62</v>
      </c>
      <c r="H999" s="13">
        <v>144291.22</v>
      </c>
      <c r="I999" s="13">
        <v>772796.47</v>
      </c>
      <c r="J999" s="13">
        <v>1200258.99</v>
      </c>
      <c r="K999" s="13">
        <v>1943.23</v>
      </c>
      <c r="L999" s="13">
        <v>1943.2199999999998</v>
      </c>
      <c r="M999" s="13">
        <v>0</v>
      </c>
      <c r="N999" s="13">
        <v>0</v>
      </c>
      <c r="O999" s="13">
        <v>1632.51</v>
      </c>
      <c r="P999" s="13">
        <v>-348404.05000000005</v>
      </c>
      <c r="Q999" s="13">
        <v>0</v>
      </c>
      <c r="R999" s="13">
        <v>-348404.05000000005</v>
      </c>
      <c r="S999" s="13">
        <v>492695.26999999996</v>
      </c>
      <c r="T999" s="13">
        <v>3899.95</v>
      </c>
      <c r="U999" s="13">
        <v>0</v>
      </c>
      <c r="V999" s="13">
        <v>0</v>
      </c>
      <c r="W999" s="13">
        <v>0</v>
      </c>
      <c r="X999" s="13">
        <v>556259.77</v>
      </c>
      <c r="Y999" s="13">
        <v>7142.48</v>
      </c>
      <c r="Z999" s="13">
        <v>26721.69</v>
      </c>
      <c r="AA999" s="13">
        <v>0</v>
      </c>
      <c r="AB999" s="13">
        <v>326.88</v>
      </c>
      <c r="AC999" s="13">
        <v>0</v>
      </c>
      <c r="AD999" s="13">
        <v>0</v>
      </c>
      <c r="AE999" s="13">
        <v>2694.1</v>
      </c>
      <c r="AF999" s="13">
        <v>30579.3</v>
      </c>
      <c r="AG999" s="13">
        <v>1943.2199999999998</v>
      </c>
      <c r="AH999" s="13">
        <v>0.01</v>
      </c>
      <c r="AI999" s="13">
        <v>1921.26</v>
      </c>
      <c r="AJ999" s="13">
        <v>288.75</v>
      </c>
      <c r="AK999" s="13">
        <v>0</v>
      </c>
      <c r="AL999" s="13">
        <v>770853.24</v>
      </c>
      <c r="AM999" s="13">
        <v>397.68656823947754</v>
      </c>
      <c r="AN999" s="13">
        <v>0</v>
      </c>
      <c r="AO999" s="13">
        <v>0</v>
      </c>
      <c r="AP999" s="13">
        <v>1578.5800000000002</v>
      </c>
      <c r="AQ999" s="13">
        <v>0.01</v>
      </c>
      <c r="AR999" s="367"/>
      <c r="AS999" s="19">
        <v>44834</v>
      </c>
      <c r="AT999" s="20" t="s">
        <v>8</v>
      </c>
      <c r="AU999" s="40" t="s">
        <v>292</v>
      </c>
      <c r="AV999" s="41">
        <v>2022</v>
      </c>
      <c r="AW999" s="266" t="s">
        <v>291</v>
      </c>
      <c r="AX999" s="380">
        <v>8.0299999999999994</v>
      </c>
      <c r="AY999" s="380">
        <v>8.18</v>
      </c>
    </row>
    <row r="1000" spans="1:51" x14ac:dyDescent="0.25">
      <c r="A1000" s="64">
        <v>106</v>
      </c>
      <c r="B1000" s="65" t="s">
        <v>92</v>
      </c>
      <c r="C1000" s="13">
        <v>6208147.8600000003</v>
      </c>
      <c r="D1000" s="13">
        <v>130772.34</v>
      </c>
      <c r="E1000" s="13">
        <v>41549.54</v>
      </c>
      <c r="F1000" s="13">
        <v>1368175.66</v>
      </c>
      <c r="G1000" s="13">
        <v>2281850.67</v>
      </c>
      <c r="H1000" s="13">
        <v>9878.09</v>
      </c>
      <c r="I1000" s="13">
        <v>18305308.989999998</v>
      </c>
      <c r="J1000" s="13">
        <v>21257.53</v>
      </c>
      <c r="K1000" s="13">
        <v>1761800.91</v>
      </c>
      <c r="L1000" s="13">
        <v>1720251.37</v>
      </c>
      <c r="M1000" s="13">
        <v>1621080.24</v>
      </c>
      <c r="N1000" s="13">
        <v>0</v>
      </c>
      <c r="O1000" s="13">
        <v>1395868.26</v>
      </c>
      <c r="P1000" s="13">
        <v>1031480.9300000002</v>
      </c>
      <c r="Q1000" s="13">
        <v>-1481045.3600000003</v>
      </c>
      <c r="R1000" s="13">
        <v>-449564.43000000017</v>
      </c>
      <c r="S1000" s="13">
        <v>459442.54000000004</v>
      </c>
      <c r="T1000" s="13">
        <v>11.7</v>
      </c>
      <c r="U1000" s="13">
        <v>0</v>
      </c>
      <c r="V1000" s="13">
        <v>0</v>
      </c>
      <c r="W1000" s="13">
        <v>0</v>
      </c>
      <c r="X1000" s="13">
        <v>986699.46</v>
      </c>
      <c r="Y1000" s="13">
        <v>43349.88</v>
      </c>
      <c r="Z1000" s="13">
        <v>42835.95</v>
      </c>
      <c r="AA1000" s="13">
        <v>69197.83</v>
      </c>
      <c r="AB1000" s="13">
        <v>31811.85</v>
      </c>
      <c r="AC1000" s="13">
        <v>0</v>
      </c>
      <c r="AD1000" s="13">
        <v>0</v>
      </c>
      <c r="AE1000" s="13">
        <v>0</v>
      </c>
      <c r="AF1000" s="13">
        <v>340073.11</v>
      </c>
      <c r="AG1000" s="13">
        <v>3341331.61</v>
      </c>
      <c r="AH1000" s="13">
        <v>41549.54</v>
      </c>
      <c r="AI1000" s="13">
        <v>3382275.69</v>
      </c>
      <c r="AJ1000" s="13">
        <v>1986407.43</v>
      </c>
      <c r="AK1000" s="13">
        <v>0</v>
      </c>
      <c r="AL1000" s="13">
        <v>16543508.079999998</v>
      </c>
      <c r="AM1000" s="13">
        <v>10.390112121124968</v>
      </c>
      <c r="AN1000" s="13">
        <v>873330.45</v>
      </c>
      <c r="AO1000" s="13">
        <v>494845.21</v>
      </c>
      <c r="AP1000" s="13">
        <v>4845622.21</v>
      </c>
      <c r="AQ1000" s="13">
        <v>164114.95000000001</v>
      </c>
      <c r="AR1000" s="367"/>
      <c r="AS1000" s="19">
        <v>44834</v>
      </c>
      <c r="AT1000" s="20" t="s">
        <v>8</v>
      </c>
      <c r="AU1000" s="40" t="s">
        <v>292</v>
      </c>
      <c r="AV1000" s="41">
        <v>2022</v>
      </c>
      <c r="AW1000" s="266" t="s">
        <v>172</v>
      </c>
      <c r="AX1000" s="380">
        <v>8.0299999999999994</v>
      </c>
      <c r="AY1000" s="380">
        <v>8.18</v>
      </c>
    </row>
    <row r="1001" spans="1:51" x14ac:dyDescent="0.25">
      <c r="A1001" s="64">
        <v>118</v>
      </c>
      <c r="B1001" s="65" t="s">
        <v>93</v>
      </c>
      <c r="C1001" s="13">
        <v>35220091.410000004</v>
      </c>
      <c r="D1001" s="13">
        <v>18155389.490000002</v>
      </c>
      <c r="E1001" s="13">
        <v>3088117.47</v>
      </c>
      <c r="F1001" s="13">
        <v>2507518.17</v>
      </c>
      <c r="G1001" s="13">
        <v>9338280.0600000005</v>
      </c>
      <c r="H1001" s="13">
        <v>53285.07</v>
      </c>
      <c r="I1001" s="13">
        <v>28825904.98</v>
      </c>
      <c r="J1001" s="13">
        <v>1874687.6</v>
      </c>
      <c r="K1001" s="13">
        <v>10250847.560000001</v>
      </c>
      <c r="L1001" s="13">
        <v>7162730.0899999999</v>
      </c>
      <c r="M1001" s="13">
        <v>787909.47</v>
      </c>
      <c r="N1001" s="13">
        <v>4802261.51</v>
      </c>
      <c r="O1001" s="13">
        <v>2428622.5200000009</v>
      </c>
      <c r="P1001" s="13">
        <v>2790281.1699999981</v>
      </c>
      <c r="Q1001" s="13">
        <v>-5062319.9700000007</v>
      </c>
      <c r="R1001" s="13">
        <v>-2272038.8000000026</v>
      </c>
      <c r="S1001" s="13">
        <v>2325323.8800000004</v>
      </c>
      <c r="T1001" s="13">
        <v>3866.44</v>
      </c>
      <c r="U1001" s="13">
        <v>0</v>
      </c>
      <c r="V1001" s="13">
        <v>0</v>
      </c>
      <c r="W1001" s="13">
        <v>561935.63</v>
      </c>
      <c r="X1001" s="13">
        <v>2698399.88</v>
      </c>
      <c r="Y1001" s="13">
        <v>149282.22</v>
      </c>
      <c r="Z1001" s="13">
        <v>349205.61</v>
      </c>
      <c r="AA1001" s="13">
        <v>64054.61</v>
      </c>
      <c r="AB1001" s="13">
        <v>27407.68</v>
      </c>
      <c r="AC1001" s="13">
        <v>0</v>
      </c>
      <c r="AD1001" s="13">
        <v>0</v>
      </c>
      <c r="AE1001" s="13">
        <v>346529.31</v>
      </c>
      <c r="AF1001" s="13">
        <v>2398.64</v>
      </c>
      <c r="AG1001" s="13">
        <v>7950639.5599999996</v>
      </c>
      <c r="AH1001" s="13">
        <v>7890378.9800000004</v>
      </c>
      <c r="AI1001" s="13">
        <v>15797697.58</v>
      </c>
      <c r="AJ1001" s="13">
        <v>13369075.059999999</v>
      </c>
      <c r="AK1001" s="13">
        <v>0</v>
      </c>
      <c r="AL1001" s="13">
        <v>18575057.420000002</v>
      </c>
      <c r="AM1001" s="13">
        <v>2.8120508876243595</v>
      </c>
      <c r="AN1001" s="13">
        <v>1677087.94</v>
      </c>
      <c r="AO1001" s="13">
        <v>830430.23</v>
      </c>
      <c r="AP1001" s="13">
        <v>32571873.979999997</v>
      </c>
      <c r="AQ1001" s="13">
        <v>17935794.580000002</v>
      </c>
      <c r="AR1001" s="367"/>
      <c r="AS1001" s="19">
        <v>44834</v>
      </c>
      <c r="AT1001" s="20" t="s">
        <v>8</v>
      </c>
      <c r="AU1001" s="40" t="s">
        <v>292</v>
      </c>
      <c r="AV1001" s="41">
        <v>2022</v>
      </c>
      <c r="AW1001" s="266" t="s">
        <v>162</v>
      </c>
      <c r="AX1001" s="380">
        <v>8.0299999999999994</v>
      </c>
      <c r="AY1001" s="380">
        <v>8.18</v>
      </c>
    </row>
    <row r="1002" spans="1:51" x14ac:dyDescent="0.25">
      <c r="A1002" s="64">
        <v>29</v>
      </c>
      <c r="B1002" s="65" t="s">
        <v>94</v>
      </c>
      <c r="C1002" s="13">
        <v>47048331.669999994</v>
      </c>
      <c r="D1002" s="13">
        <v>7699899.3999999994</v>
      </c>
      <c r="E1002" s="13">
        <v>2371387.2800000003</v>
      </c>
      <c r="F1002" s="13">
        <v>7412896.8300000001</v>
      </c>
      <c r="G1002" s="13">
        <v>9746822.2599999998</v>
      </c>
      <c r="H1002" s="13">
        <v>-2181832.48</v>
      </c>
      <c r="I1002" s="13">
        <v>18191805.460000001</v>
      </c>
      <c r="J1002" s="13">
        <v>18160369.960000001</v>
      </c>
      <c r="K1002" s="13">
        <v>11173380.58</v>
      </c>
      <c r="L1002" s="13">
        <v>8801993.3000000007</v>
      </c>
      <c r="M1002" s="13">
        <v>6185004.5300000003</v>
      </c>
      <c r="N1002" s="13">
        <v>559039.73</v>
      </c>
      <c r="O1002" s="13">
        <v>10717847.520000003</v>
      </c>
      <c r="P1002" s="13">
        <v>11470865.659999993</v>
      </c>
      <c r="Q1002" s="13">
        <v>-17450984.27</v>
      </c>
      <c r="R1002" s="13">
        <v>-5980118.6100000069</v>
      </c>
      <c r="S1002" s="13">
        <v>3798286.1599999992</v>
      </c>
      <c r="T1002" s="13">
        <v>1905318.65</v>
      </c>
      <c r="U1002" s="13">
        <v>232595.27</v>
      </c>
      <c r="V1002" s="13">
        <v>0</v>
      </c>
      <c r="W1002" s="13">
        <v>155152.81</v>
      </c>
      <c r="X1002" s="13">
        <v>8053025.1299999999</v>
      </c>
      <c r="Y1002" s="13">
        <v>188494.07999999999</v>
      </c>
      <c r="Z1002" s="13">
        <v>533220.77</v>
      </c>
      <c r="AA1002" s="13">
        <v>81523.17</v>
      </c>
      <c r="AB1002" s="13">
        <v>280361.62</v>
      </c>
      <c r="AC1002" s="13">
        <v>0</v>
      </c>
      <c r="AD1002" s="13">
        <v>0</v>
      </c>
      <c r="AE1002" s="13">
        <v>0</v>
      </c>
      <c r="AF1002" s="13">
        <v>5464206.0599999996</v>
      </c>
      <c r="AG1002" s="13">
        <v>14986997.829999998</v>
      </c>
      <c r="AH1002" s="13">
        <v>2930427.0100000002</v>
      </c>
      <c r="AI1002" s="13">
        <v>17708155.23</v>
      </c>
      <c r="AJ1002" s="13">
        <v>6999922.3300000001</v>
      </c>
      <c r="AK1002" s="13">
        <v>9614.6200000000008</v>
      </c>
      <c r="AL1002" s="13">
        <v>7018424.8800000008</v>
      </c>
      <c r="AM1002" s="13">
        <v>1.6281379954570563</v>
      </c>
      <c r="AN1002" s="13">
        <v>4602276</v>
      </c>
      <c r="AO1002" s="13">
        <v>2810620.83</v>
      </c>
      <c r="AP1002" s="13">
        <v>38705678.469999999</v>
      </c>
      <c r="AQ1002" s="13">
        <v>10075093.719999999</v>
      </c>
      <c r="AR1002" s="367"/>
      <c r="AS1002" s="19">
        <v>44834</v>
      </c>
      <c r="AT1002" s="20" t="s">
        <v>8</v>
      </c>
      <c r="AU1002" s="40" t="s">
        <v>293</v>
      </c>
      <c r="AV1002" s="41">
        <v>2022</v>
      </c>
      <c r="AW1002" s="266" t="s">
        <v>156</v>
      </c>
      <c r="AX1002" s="380">
        <v>8.0299999999999994</v>
      </c>
      <c r="AY1002" s="380">
        <v>8.18</v>
      </c>
    </row>
    <row r="1003" spans="1:51" x14ac:dyDescent="0.25">
      <c r="A1003" s="64">
        <v>122</v>
      </c>
      <c r="B1003" s="59" t="s">
        <v>69</v>
      </c>
      <c r="C1003" s="13">
        <v>12898375.9</v>
      </c>
      <c r="D1003" s="13">
        <v>325.2</v>
      </c>
      <c r="E1003" s="13">
        <v>0</v>
      </c>
      <c r="F1003" s="13">
        <v>26063.79</v>
      </c>
      <c r="G1003" s="13">
        <v>1045478.74</v>
      </c>
      <c r="H1003" s="13">
        <v>1657609.65</v>
      </c>
      <c r="I1003" s="13">
        <v>1659923.97</v>
      </c>
      <c r="J1003" s="13">
        <v>2286784.88</v>
      </c>
      <c r="K1003" s="13">
        <v>135898.09</v>
      </c>
      <c r="L1003" s="13">
        <v>113155.09</v>
      </c>
      <c r="M1003" s="13">
        <v>2830899.62</v>
      </c>
      <c r="N1003" s="13">
        <v>0</v>
      </c>
      <c r="O1003" s="13">
        <v>2823266.06</v>
      </c>
      <c r="P1003" s="13">
        <v>9003242.1100000031</v>
      </c>
      <c r="Q1003" s="13">
        <v>-8137747.8600000003</v>
      </c>
      <c r="R1003" s="13">
        <v>865494.25000000279</v>
      </c>
      <c r="S1003" s="13">
        <v>792115.41</v>
      </c>
      <c r="T1003" s="13">
        <v>0</v>
      </c>
      <c r="U1003" s="13">
        <v>0</v>
      </c>
      <c r="V1003" s="13">
        <v>0</v>
      </c>
      <c r="W1003" s="13">
        <v>0</v>
      </c>
      <c r="X1003" s="13">
        <v>1033059.8</v>
      </c>
      <c r="Y1003" s="13">
        <v>14055.17</v>
      </c>
      <c r="Z1003" s="13">
        <v>195839.33</v>
      </c>
      <c r="AA1003" s="13">
        <v>0</v>
      </c>
      <c r="AB1003" s="13">
        <v>2230.29</v>
      </c>
      <c r="AC1003" s="13">
        <v>0</v>
      </c>
      <c r="AD1003" s="13">
        <v>0</v>
      </c>
      <c r="AE1003" s="13">
        <v>0</v>
      </c>
      <c r="AF1003" s="13">
        <v>28819.599999999999</v>
      </c>
      <c r="AG1003" s="13">
        <v>2944054.71</v>
      </c>
      <c r="AH1003" s="13">
        <v>0</v>
      </c>
      <c r="AI1003" s="13">
        <v>2943889.92</v>
      </c>
      <c r="AJ1003" s="13">
        <v>120623.86</v>
      </c>
      <c r="AK1003" s="13">
        <v>0</v>
      </c>
      <c r="AL1003" s="13">
        <v>1524025.88</v>
      </c>
      <c r="AM1003" s="13">
        <v>12.214476082776439</v>
      </c>
      <c r="AN1003" s="13">
        <v>20851.03</v>
      </c>
      <c r="AO1003" s="13">
        <v>5212.76</v>
      </c>
      <c r="AP1003" s="13">
        <v>10075109.84</v>
      </c>
      <c r="AQ1003" s="13">
        <v>325.2</v>
      </c>
      <c r="AR1003" s="367"/>
      <c r="AS1003" s="19">
        <v>44834</v>
      </c>
      <c r="AT1003" s="20" t="s">
        <v>8</v>
      </c>
      <c r="AU1003" s="40" t="s">
        <v>292</v>
      </c>
      <c r="AV1003" s="41">
        <v>2022</v>
      </c>
      <c r="AW1003" s="266" t="s">
        <v>267</v>
      </c>
      <c r="AX1003" s="380">
        <v>8.0299999999999994</v>
      </c>
      <c r="AY1003" s="380">
        <v>8.18</v>
      </c>
    </row>
    <row r="1004" spans="1:51" x14ac:dyDescent="0.25">
      <c r="A1004" s="64">
        <v>111</v>
      </c>
      <c r="B1004" s="65" t="s">
        <v>95</v>
      </c>
      <c r="C1004" s="13">
        <v>2202347.2399999998</v>
      </c>
      <c r="D1004" s="13">
        <v>75941.039999999994</v>
      </c>
      <c r="E1004" s="13">
        <v>638331.06000000006</v>
      </c>
      <c r="F1004" s="13">
        <v>305479.75</v>
      </c>
      <c r="G1004" s="13">
        <v>1797629.51</v>
      </c>
      <c r="H1004" s="13">
        <v>31309.56</v>
      </c>
      <c r="I1004" s="13">
        <v>5236931.3899999997</v>
      </c>
      <c r="J1004" s="13">
        <v>606894.14</v>
      </c>
      <c r="K1004" s="13">
        <v>1853609.62</v>
      </c>
      <c r="L1004" s="13">
        <v>1215278.56</v>
      </c>
      <c r="M1004" s="13">
        <v>0</v>
      </c>
      <c r="N1004" s="13">
        <v>0</v>
      </c>
      <c r="O1004" s="13">
        <v>458677</v>
      </c>
      <c r="P1004" s="13">
        <v>-435380.06000000075</v>
      </c>
      <c r="Q1004" s="13">
        <v>0</v>
      </c>
      <c r="R1004" s="13">
        <v>-435380.06000000075</v>
      </c>
      <c r="S1004" s="13">
        <v>466689.62</v>
      </c>
      <c r="T1004" s="13">
        <v>215640.5</v>
      </c>
      <c r="U1004" s="13">
        <v>0</v>
      </c>
      <c r="V1004" s="13">
        <v>0</v>
      </c>
      <c r="W1004" s="13">
        <v>0</v>
      </c>
      <c r="X1004" s="13">
        <v>400325.26</v>
      </c>
      <c r="Y1004" s="13">
        <v>35633.32</v>
      </c>
      <c r="Z1004" s="13">
        <v>46456.9</v>
      </c>
      <c r="AA1004" s="13">
        <v>12317.04</v>
      </c>
      <c r="AB1004" s="13">
        <v>1818.18</v>
      </c>
      <c r="AC1004" s="13">
        <v>0</v>
      </c>
      <c r="AD1004" s="13">
        <v>0</v>
      </c>
      <c r="AE1004" s="13">
        <v>0</v>
      </c>
      <c r="AF1004" s="13">
        <v>53050.7</v>
      </c>
      <c r="AG1004" s="13">
        <v>1215278.56</v>
      </c>
      <c r="AH1004" s="13">
        <v>638331.06000000006</v>
      </c>
      <c r="AI1004" s="13">
        <v>1853230.33</v>
      </c>
      <c r="AJ1004" s="13">
        <v>1394553.33</v>
      </c>
      <c r="AK1004" s="13">
        <v>0</v>
      </c>
      <c r="AL1004" s="13">
        <v>3383321.7699999996</v>
      </c>
      <c r="AM1004" s="13">
        <v>2.8252612273343725</v>
      </c>
      <c r="AN1004" s="13">
        <v>160702.63</v>
      </c>
      <c r="AO1004" s="13">
        <v>144777.12</v>
      </c>
      <c r="AP1004" s="13">
        <v>1890682.72</v>
      </c>
      <c r="AQ1004" s="13">
        <v>222953.5199999999</v>
      </c>
      <c r="AR1004" s="367"/>
      <c r="AS1004" s="19">
        <v>44834</v>
      </c>
      <c r="AT1004" s="20" t="s">
        <v>8</v>
      </c>
      <c r="AU1004" s="40" t="s">
        <v>292</v>
      </c>
      <c r="AV1004" s="41">
        <v>2022</v>
      </c>
      <c r="AW1004" s="266" t="s">
        <v>182</v>
      </c>
      <c r="AX1004" s="380">
        <v>8.0299999999999994</v>
      </c>
      <c r="AY1004" s="380">
        <v>8.18</v>
      </c>
    </row>
    <row r="1005" spans="1:51" x14ac:dyDescent="0.25">
      <c r="A1005" s="64">
        <v>83</v>
      </c>
      <c r="B1005" s="65" t="s">
        <v>96</v>
      </c>
      <c r="C1005" s="13">
        <v>75297673.920000002</v>
      </c>
      <c r="D1005" s="13">
        <v>39419131.780000001</v>
      </c>
      <c r="E1005" s="13">
        <v>8437357.9000000004</v>
      </c>
      <c r="F1005" s="13">
        <v>11394871.59</v>
      </c>
      <c r="G1005" s="13">
        <v>24259048.700000003</v>
      </c>
      <c r="H1005" s="13">
        <v>275377.89</v>
      </c>
      <c r="I1005" s="13">
        <v>72345039.319999993</v>
      </c>
      <c r="J1005" s="13">
        <v>2447449.14</v>
      </c>
      <c r="K1005" s="13">
        <v>36689676.700000003</v>
      </c>
      <c r="L1005" s="13">
        <v>28252318.800000001</v>
      </c>
      <c r="M1005" s="13">
        <v>1904079.21</v>
      </c>
      <c r="N1005" s="13">
        <v>3727502.43</v>
      </c>
      <c r="O1005" s="13">
        <v>3637152.4599999953</v>
      </c>
      <c r="P1005" s="13">
        <v>-3412530.6100000124</v>
      </c>
      <c r="Q1005" s="13">
        <v>-1270264.0899999971</v>
      </c>
      <c r="R1005" s="13">
        <v>-4682794.7000000095</v>
      </c>
      <c r="S1005" s="13">
        <v>4958172.589999998</v>
      </c>
      <c r="T1005" s="13">
        <v>85930.54</v>
      </c>
      <c r="U1005" s="13">
        <v>0</v>
      </c>
      <c r="V1005" s="13">
        <v>0</v>
      </c>
      <c r="W1005" s="13">
        <v>0</v>
      </c>
      <c r="X1005" s="13">
        <v>17088389.859999999</v>
      </c>
      <c r="Y1005" s="13">
        <v>376579.05</v>
      </c>
      <c r="Z1005" s="13">
        <v>657377.93000000005</v>
      </c>
      <c r="AA1005" s="13">
        <v>33707.89</v>
      </c>
      <c r="AB1005" s="13">
        <v>531653.18000000005</v>
      </c>
      <c r="AC1005" s="13">
        <v>0</v>
      </c>
      <c r="AD1005" s="13">
        <v>0</v>
      </c>
      <c r="AE1005" s="13">
        <v>0</v>
      </c>
      <c r="AF1005" s="13">
        <v>10616829.76</v>
      </c>
      <c r="AG1005" s="13">
        <v>30156398.009999998</v>
      </c>
      <c r="AH1005" s="13">
        <v>12164860.33</v>
      </c>
      <c r="AI1005" s="13">
        <v>42263294.519999996</v>
      </c>
      <c r="AJ1005" s="13">
        <v>38626142.060000002</v>
      </c>
      <c r="AK1005" s="13">
        <v>0</v>
      </c>
      <c r="AL1005" s="13">
        <v>35655362.61999999</v>
      </c>
      <c r="AM1005" s="13">
        <v>1.971809125262747</v>
      </c>
      <c r="AN1005" s="13">
        <v>7404175.4000000004</v>
      </c>
      <c r="AO1005" s="13">
        <v>3990696.1899999995</v>
      </c>
      <c r="AP1005" s="13">
        <v>66476204.330000006</v>
      </c>
      <c r="AQ1005" s="13">
        <v>34234814.649999999</v>
      </c>
      <c r="AR1005" s="367"/>
      <c r="AS1005" s="19">
        <v>44834</v>
      </c>
      <c r="AT1005" s="20" t="s">
        <v>8</v>
      </c>
      <c r="AU1005" s="40" t="s">
        <v>292</v>
      </c>
      <c r="AV1005" s="41">
        <v>2022</v>
      </c>
      <c r="AW1005" s="266" t="s">
        <v>158</v>
      </c>
      <c r="AX1005" s="380">
        <v>8.0299999999999994</v>
      </c>
      <c r="AY1005" s="380">
        <v>8.18</v>
      </c>
    </row>
    <row r="1006" spans="1:51" x14ac:dyDescent="0.25">
      <c r="A1006" s="64">
        <v>40</v>
      </c>
      <c r="B1006" s="65" t="s">
        <v>97</v>
      </c>
      <c r="C1006" s="13">
        <v>19335641.280000001</v>
      </c>
      <c r="D1006" s="13">
        <v>3763080.1199999996</v>
      </c>
      <c r="E1006" s="13">
        <v>8921602.9299999997</v>
      </c>
      <c r="F1006" s="13">
        <v>2918383.5999999996</v>
      </c>
      <c r="G1006" s="13">
        <v>7046390.8200000003</v>
      </c>
      <c r="H1006" s="13">
        <v>11593.96</v>
      </c>
      <c r="I1006" s="13">
        <v>19452661.57</v>
      </c>
      <c r="J1006" s="13">
        <v>27444788.93</v>
      </c>
      <c r="K1006" s="13">
        <v>16059224.550000001</v>
      </c>
      <c r="L1006" s="13">
        <v>7137621.6200000001</v>
      </c>
      <c r="M1006" s="13">
        <v>304969.75</v>
      </c>
      <c r="N1006" s="13">
        <v>670352.71</v>
      </c>
      <c r="O1006" s="13">
        <v>10292055.580000002</v>
      </c>
      <c r="P1006" s="13">
        <v>-4684268.84</v>
      </c>
      <c r="Q1006" s="13">
        <v>-259790.24999999991</v>
      </c>
      <c r="R1006" s="13">
        <v>-4944059.09</v>
      </c>
      <c r="S1006" s="13">
        <v>4955653.05</v>
      </c>
      <c r="T1006" s="13">
        <v>8.36</v>
      </c>
      <c r="U1006" s="13">
        <v>0</v>
      </c>
      <c r="V1006" s="13">
        <v>0</v>
      </c>
      <c r="W1006" s="13">
        <v>1716.21</v>
      </c>
      <c r="X1006" s="13">
        <v>6513694.9000000004</v>
      </c>
      <c r="Y1006" s="13">
        <v>113875.37</v>
      </c>
      <c r="Z1006" s="13">
        <v>217029.06</v>
      </c>
      <c r="AA1006" s="13">
        <v>11772.7</v>
      </c>
      <c r="AB1006" s="13">
        <v>71680</v>
      </c>
      <c r="AC1006" s="13">
        <v>0</v>
      </c>
      <c r="AD1006" s="13">
        <v>0</v>
      </c>
      <c r="AE1006" s="13">
        <v>0</v>
      </c>
      <c r="AF1006" s="13">
        <v>1145409.29</v>
      </c>
      <c r="AG1006" s="13">
        <v>7442591.370000001</v>
      </c>
      <c r="AH1006" s="13">
        <v>9591955.6400000006</v>
      </c>
      <c r="AI1006" s="13">
        <v>16990303.330000002</v>
      </c>
      <c r="AJ1006" s="13">
        <v>6698247.75</v>
      </c>
      <c r="AK1006" s="13">
        <v>0</v>
      </c>
      <c r="AL1006" s="13">
        <v>3393437.0199999996</v>
      </c>
      <c r="AM1006" s="13">
        <v>1.211307651215326</v>
      </c>
      <c r="AN1006" s="13">
        <v>1967943.2999999998</v>
      </c>
      <c r="AO1006" s="13">
        <v>950440.3</v>
      </c>
      <c r="AP1006" s="13">
        <v>14699162.509999998</v>
      </c>
      <c r="AQ1006" s="13">
        <v>9418656.9299999997</v>
      </c>
      <c r="AR1006" s="367"/>
      <c r="AS1006" s="19">
        <v>44834</v>
      </c>
      <c r="AT1006" s="20" t="s">
        <v>8</v>
      </c>
      <c r="AU1006" s="40" t="s">
        <v>292</v>
      </c>
      <c r="AV1006" s="41">
        <v>2022</v>
      </c>
      <c r="AW1006" s="266" t="s">
        <v>166</v>
      </c>
      <c r="AX1006" s="380">
        <v>8.0299999999999994</v>
      </c>
      <c r="AY1006" s="380">
        <v>8.18</v>
      </c>
    </row>
    <row r="1007" spans="1:51" x14ac:dyDescent="0.25">
      <c r="A1007" s="64">
        <v>24</v>
      </c>
      <c r="B1007" s="65" t="s">
        <v>98</v>
      </c>
      <c r="C1007" s="13">
        <v>27114702.579999998</v>
      </c>
      <c r="D1007" s="13">
        <v>12055456.85</v>
      </c>
      <c r="E1007" s="13">
        <v>2081016.23</v>
      </c>
      <c r="F1007" s="13">
        <v>3129941.27</v>
      </c>
      <c r="G1007" s="13">
        <v>9489980.540000001</v>
      </c>
      <c r="H1007" s="13">
        <v>-332745.53999999998</v>
      </c>
      <c r="I1007" s="13">
        <v>13923369.25</v>
      </c>
      <c r="J1007" s="13">
        <v>8980882.1799999997</v>
      </c>
      <c r="K1007" s="13">
        <v>6910031.5300000003</v>
      </c>
      <c r="L1007" s="13">
        <v>4807582.46</v>
      </c>
      <c r="M1007" s="13">
        <v>940664.23</v>
      </c>
      <c r="N1007" s="13">
        <v>16958.36</v>
      </c>
      <c r="O1007" s="13">
        <v>4197944.6000000006</v>
      </c>
      <c r="P1007" s="13">
        <v>-1758620.6800000018</v>
      </c>
      <c r="Q1007" s="13">
        <v>-830515.15</v>
      </c>
      <c r="R1007" s="13">
        <v>-2589135.8300000019</v>
      </c>
      <c r="S1007" s="13">
        <v>2256390.2899999996</v>
      </c>
      <c r="T1007" s="13">
        <v>344008.55</v>
      </c>
      <c r="U1007" s="13">
        <v>0</v>
      </c>
      <c r="V1007" s="13">
        <v>106654.45</v>
      </c>
      <c r="W1007" s="13">
        <v>1859156.41</v>
      </c>
      <c r="X1007" s="13">
        <v>1998269.4</v>
      </c>
      <c r="Y1007" s="13">
        <v>122201.1</v>
      </c>
      <c r="Z1007" s="13">
        <v>509117.46</v>
      </c>
      <c r="AA1007" s="13">
        <v>841855.59</v>
      </c>
      <c r="AB1007" s="13">
        <v>30085.82</v>
      </c>
      <c r="AC1007" s="13">
        <v>0</v>
      </c>
      <c r="AD1007" s="13">
        <v>0</v>
      </c>
      <c r="AE1007" s="13">
        <v>0</v>
      </c>
      <c r="AF1007" s="13">
        <v>548438.55000000005</v>
      </c>
      <c r="AG1007" s="13">
        <v>5748246.6900000004</v>
      </c>
      <c r="AH1007" s="13">
        <v>2097974.59</v>
      </c>
      <c r="AI1007" s="13">
        <v>7828266.1200000001</v>
      </c>
      <c r="AJ1007" s="13">
        <v>3647245.01</v>
      </c>
      <c r="AK1007" s="13">
        <v>16923.490000000002</v>
      </c>
      <c r="AL1007" s="13">
        <v>7013337.7199999997</v>
      </c>
      <c r="AM1007" s="13">
        <v>2.0149501763561415</v>
      </c>
      <c r="AN1007" s="13">
        <v>2829274.54</v>
      </c>
      <c r="AO1007" s="13">
        <v>300666.73</v>
      </c>
      <c r="AP1007" s="13">
        <v>24361901.449999999</v>
      </c>
      <c r="AQ1007" s="13">
        <v>13500600.32</v>
      </c>
      <c r="AR1007" s="367"/>
      <c r="AS1007" s="19">
        <v>44834</v>
      </c>
      <c r="AT1007" s="20" t="s">
        <v>8</v>
      </c>
      <c r="AU1007" s="40" t="s">
        <v>293</v>
      </c>
      <c r="AV1007" s="41">
        <v>2022</v>
      </c>
      <c r="AW1007" s="266" t="s">
        <v>164</v>
      </c>
      <c r="AX1007" s="380">
        <v>8.0299999999999994</v>
      </c>
      <c r="AY1007" s="380">
        <v>8.18</v>
      </c>
    </row>
    <row r="1008" spans="1:51" x14ac:dyDescent="0.25">
      <c r="A1008" s="64">
        <v>124</v>
      </c>
      <c r="B1008" s="59" t="s">
        <v>99</v>
      </c>
      <c r="C1008" s="13">
        <v>1655811.52</v>
      </c>
      <c r="D1008" s="13">
        <v>0</v>
      </c>
      <c r="E1008" s="13">
        <v>0</v>
      </c>
      <c r="F1008" s="13">
        <v>33114.120000000003</v>
      </c>
      <c r="G1008" s="13">
        <v>954209.3</v>
      </c>
      <c r="H1008" s="13">
        <v>-223937.15</v>
      </c>
      <c r="I1008" s="13">
        <v>406969.92</v>
      </c>
      <c r="J1008" s="13">
        <v>64905.32</v>
      </c>
      <c r="K1008" s="13">
        <v>30107.83</v>
      </c>
      <c r="L1008" s="13">
        <v>30107.829999999998</v>
      </c>
      <c r="M1008" s="13">
        <v>886705.09</v>
      </c>
      <c r="N1008" s="13">
        <v>0</v>
      </c>
      <c r="O1008" s="13">
        <v>516214.19</v>
      </c>
      <c r="P1008" s="13">
        <v>152273.90999999992</v>
      </c>
      <c r="Q1008" s="13">
        <v>-254094.0399999998</v>
      </c>
      <c r="R1008" s="13">
        <v>-101820.12999999989</v>
      </c>
      <c r="S1008" s="13">
        <v>-122117.01000000001</v>
      </c>
      <c r="T1008" s="13">
        <v>0</v>
      </c>
      <c r="U1008" s="13">
        <v>0</v>
      </c>
      <c r="V1008" s="13">
        <v>0</v>
      </c>
      <c r="W1008" s="13">
        <v>0</v>
      </c>
      <c r="X1008" s="13">
        <v>242106.93</v>
      </c>
      <c r="Y1008" s="13">
        <v>19433.41</v>
      </c>
      <c r="Z1008" s="13">
        <v>10484</v>
      </c>
      <c r="AA1008" s="13">
        <v>17791.72</v>
      </c>
      <c r="AB1008" s="13">
        <v>42797.27</v>
      </c>
      <c r="AC1008" s="13">
        <v>0</v>
      </c>
      <c r="AD1008" s="13">
        <v>0</v>
      </c>
      <c r="AE1008" s="13">
        <v>0</v>
      </c>
      <c r="AF1008" s="13">
        <v>273717.53999999998</v>
      </c>
      <c r="AG1008" s="13">
        <v>916812.92</v>
      </c>
      <c r="AH1008" s="13">
        <v>0</v>
      </c>
      <c r="AI1008" s="13">
        <v>916806.89</v>
      </c>
      <c r="AJ1008" s="13">
        <v>400592.7</v>
      </c>
      <c r="AK1008" s="13">
        <v>0</v>
      </c>
      <c r="AL1008" s="13">
        <v>376862.08999999997</v>
      </c>
      <c r="AM1008" s="13">
        <v>13.517079111978511</v>
      </c>
      <c r="AN1008" s="13">
        <v>25667.119999999999</v>
      </c>
      <c r="AO1008" s="13">
        <v>7447</v>
      </c>
      <c r="AP1008" s="13">
        <v>1139597.33</v>
      </c>
      <c r="AQ1008" s="13">
        <v>0</v>
      </c>
      <c r="AR1008" s="367"/>
      <c r="AS1008" s="19">
        <v>44834</v>
      </c>
      <c r="AT1008" s="20" t="s">
        <v>8</v>
      </c>
      <c r="AU1008" s="40" t="s">
        <v>293</v>
      </c>
      <c r="AV1008" s="41">
        <v>2022</v>
      </c>
      <c r="AW1008" s="266" t="s">
        <v>289</v>
      </c>
      <c r="AX1008" s="380">
        <v>8.0299999999999994</v>
      </c>
      <c r="AY1008" s="380">
        <v>8.18</v>
      </c>
    </row>
    <row r="1009" spans="1:51" x14ac:dyDescent="0.25">
      <c r="A1009" s="64">
        <v>70</v>
      </c>
      <c r="B1009" s="65" t="s">
        <v>100</v>
      </c>
      <c r="C1009" s="13">
        <v>869403.11</v>
      </c>
      <c r="D1009" s="13">
        <v>222334.37</v>
      </c>
      <c r="E1009" s="13">
        <v>13483.89</v>
      </c>
      <c r="F1009" s="13">
        <v>0</v>
      </c>
      <c r="G1009" s="13">
        <v>433432.26</v>
      </c>
      <c r="H1009" s="13">
        <v>271011.73</v>
      </c>
      <c r="I1009" s="13">
        <v>241988.61</v>
      </c>
      <c r="J1009" s="13">
        <v>1788169.85</v>
      </c>
      <c r="K1009" s="13">
        <v>70010.62</v>
      </c>
      <c r="L1009" s="13">
        <v>14526.73</v>
      </c>
      <c r="M1009" s="13">
        <v>0</v>
      </c>
      <c r="N1009" s="13">
        <v>0</v>
      </c>
      <c r="O1009" s="13">
        <v>12805.789999999999</v>
      </c>
      <c r="P1009" s="13">
        <v>200830.68999999994</v>
      </c>
      <c r="Q1009" s="13">
        <v>0</v>
      </c>
      <c r="R1009" s="13">
        <v>200830.68999999994</v>
      </c>
      <c r="S1009" s="13">
        <v>70181.040000000008</v>
      </c>
      <c r="T1009" s="13">
        <v>78800</v>
      </c>
      <c r="U1009" s="13">
        <v>0</v>
      </c>
      <c r="V1009" s="13">
        <v>0</v>
      </c>
      <c r="W1009" s="13">
        <v>0</v>
      </c>
      <c r="X1009" s="13">
        <v>0</v>
      </c>
      <c r="Y1009" s="13">
        <v>2535.29</v>
      </c>
      <c r="Z1009" s="13">
        <v>6083.67</v>
      </c>
      <c r="AA1009" s="13">
        <v>0</v>
      </c>
      <c r="AB1009" s="13">
        <v>0</v>
      </c>
      <c r="AC1009" s="13">
        <v>0</v>
      </c>
      <c r="AD1009" s="13">
        <v>0</v>
      </c>
      <c r="AE1009" s="13">
        <v>0</v>
      </c>
      <c r="AF1009" s="13">
        <v>0</v>
      </c>
      <c r="AG1009" s="13">
        <v>14526.73</v>
      </c>
      <c r="AH1009" s="13">
        <v>13483.89</v>
      </c>
      <c r="AI1009" s="13">
        <v>28010.62</v>
      </c>
      <c r="AJ1009" s="13">
        <v>15204.83</v>
      </c>
      <c r="AK1009" s="13">
        <v>0</v>
      </c>
      <c r="AL1009" s="13">
        <v>171977.99</v>
      </c>
      <c r="AM1009" s="13">
        <v>3.4564557491420587</v>
      </c>
      <c r="AN1009" s="13">
        <v>0</v>
      </c>
      <c r="AO1009" s="13">
        <v>0</v>
      </c>
      <c r="AP1009" s="13">
        <v>869656.26</v>
      </c>
      <c r="AQ1009" s="13">
        <v>235393.31</v>
      </c>
      <c r="AR1009" s="367"/>
      <c r="AS1009" s="19">
        <v>44834</v>
      </c>
      <c r="AT1009" s="20" t="s">
        <v>8</v>
      </c>
      <c r="AU1009" s="40" t="s">
        <v>292</v>
      </c>
      <c r="AV1009" s="41">
        <v>2022</v>
      </c>
      <c r="AW1009" s="266" t="s">
        <v>181</v>
      </c>
      <c r="AX1009" s="380">
        <v>8.0299999999999994</v>
      </c>
      <c r="AY1009" s="380">
        <v>8.18</v>
      </c>
    </row>
    <row r="1010" spans="1:51" x14ac:dyDescent="0.25">
      <c r="A1010" s="64">
        <v>119</v>
      </c>
      <c r="B1010" s="65" t="s">
        <v>101</v>
      </c>
      <c r="C1010" s="13">
        <v>0.26</v>
      </c>
      <c r="D1010" s="13">
        <v>0</v>
      </c>
      <c r="E1010" s="13">
        <v>0.01</v>
      </c>
      <c r="F1010" s="13">
        <v>0</v>
      </c>
      <c r="G1010" s="13">
        <v>26629.82</v>
      </c>
      <c r="H1010" s="13">
        <v>12.22</v>
      </c>
      <c r="I1010" s="13">
        <v>39132.92</v>
      </c>
      <c r="J1010" s="13">
        <v>3632.32</v>
      </c>
      <c r="K1010" s="13">
        <v>0.24</v>
      </c>
      <c r="L1010" s="13">
        <v>0.23</v>
      </c>
      <c r="M1010" s="13">
        <v>0</v>
      </c>
      <c r="N1010" s="13">
        <v>0</v>
      </c>
      <c r="O1010" s="13">
        <v>0.22</v>
      </c>
      <c r="P1010" s="13">
        <v>-26629.78</v>
      </c>
      <c r="Q1010" s="13">
        <v>0</v>
      </c>
      <c r="R1010" s="13">
        <v>-26629.78</v>
      </c>
      <c r="S1010" s="13">
        <v>26642</v>
      </c>
      <c r="T1010" s="13">
        <v>28347.919999999998</v>
      </c>
      <c r="U1010" s="13">
        <v>0</v>
      </c>
      <c r="V1010" s="13">
        <v>0</v>
      </c>
      <c r="W1010" s="13">
        <v>0</v>
      </c>
      <c r="X1010" s="13">
        <v>0</v>
      </c>
      <c r="Y1010" s="13">
        <v>543.46</v>
      </c>
      <c r="Z1010" s="13">
        <v>410.72</v>
      </c>
      <c r="AA1010" s="13">
        <v>750</v>
      </c>
      <c r="AB1010" s="13">
        <v>0.78</v>
      </c>
      <c r="AC1010" s="13">
        <v>0</v>
      </c>
      <c r="AD1010" s="13">
        <v>0</v>
      </c>
      <c r="AE1010" s="13">
        <v>0</v>
      </c>
      <c r="AF1010" s="13">
        <v>0.96</v>
      </c>
      <c r="AG1010" s="13">
        <v>0.23</v>
      </c>
      <c r="AH1010" s="13">
        <v>0.01</v>
      </c>
      <c r="AI1010" s="13">
        <v>0.22</v>
      </c>
      <c r="AJ1010" s="13">
        <v>0</v>
      </c>
      <c r="AK1010" s="13">
        <v>0</v>
      </c>
      <c r="AL1010" s="13">
        <v>39132.68</v>
      </c>
      <c r="AM1010" s="13">
        <v>163053.83333333334</v>
      </c>
      <c r="AN1010" s="13">
        <v>0</v>
      </c>
      <c r="AO1010" s="13">
        <v>0</v>
      </c>
      <c r="AP1010" s="13">
        <v>4.0000000000000008E-2</v>
      </c>
      <c r="AQ1010" s="13">
        <v>0</v>
      </c>
      <c r="AR1010" s="367"/>
      <c r="AS1010" s="19">
        <v>44834</v>
      </c>
      <c r="AT1010" s="20" t="s">
        <v>8</v>
      </c>
      <c r="AU1010" s="40" t="s">
        <v>292</v>
      </c>
      <c r="AV1010" s="41">
        <v>2022</v>
      </c>
      <c r="AW1010" s="266" t="s">
        <v>189</v>
      </c>
      <c r="AX1010" s="380">
        <v>8.0299999999999994</v>
      </c>
      <c r="AY1010" s="380">
        <v>8.18</v>
      </c>
    </row>
    <row r="1011" spans="1:51" x14ac:dyDescent="0.25">
      <c r="A1011" s="64">
        <v>108</v>
      </c>
      <c r="B1011" s="65" t="s">
        <v>102</v>
      </c>
      <c r="C1011" s="13">
        <v>878188.56</v>
      </c>
      <c r="D1011" s="13">
        <v>130184.63</v>
      </c>
      <c r="E1011" s="13">
        <v>44002</v>
      </c>
      <c r="F1011" s="13">
        <v>104596.37999999999</v>
      </c>
      <c r="G1011" s="13">
        <v>528006.16999999993</v>
      </c>
      <c r="H1011" s="13">
        <v>6842.68</v>
      </c>
      <c r="I1011" s="13">
        <v>1893054.34</v>
      </c>
      <c r="J1011" s="13">
        <v>943777.27</v>
      </c>
      <c r="K1011" s="13">
        <v>229418.23</v>
      </c>
      <c r="L1011" s="13">
        <v>185415.54</v>
      </c>
      <c r="M1011" s="13">
        <v>301732.64</v>
      </c>
      <c r="N1011" s="13">
        <v>94423.85</v>
      </c>
      <c r="O1011" s="13">
        <v>-9564.8600000000151</v>
      </c>
      <c r="P1011" s="13">
        <v>124966.23999999987</v>
      </c>
      <c r="Q1011" s="13">
        <v>-352715.22999999986</v>
      </c>
      <c r="R1011" s="13">
        <v>-227748.99</v>
      </c>
      <c r="S1011" s="13">
        <v>234591.66999999998</v>
      </c>
      <c r="T1011" s="13">
        <v>14853.7</v>
      </c>
      <c r="U1011" s="13">
        <v>0</v>
      </c>
      <c r="V1011" s="13">
        <v>0</v>
      </c>
      <c r="W1011" s="13">
        <v>0</v>
      </c>
      <c r="X1011" s="13">
        <v>374557.03</v>
      </c>
      <c r="Y1011" s="13">
        <v>10315.01</v>
      </c>
      <c r="Z1011" s="13">
        <v>5113.6000000000004</v>
      </c>
      <c r="AA1011" s="13">
        <v>35096.29</v>
      </c>
      <c r="AB1011" s="13">
        <v>1451.08</v>
      </c>
      <c r="AC1011" s="13">
        <v>0</v>
      </c>
      <c r="AD1011" s="13">
        <v>0</v>
      </c>
      <c r="AE1011" s="13">
        <v>0</v>
      </c>
      <c r="AF1011" s="13">
        <v>102843.08</v>
      </c>
      <c r="AG1011" s="13">
        <v>487148.18</v>
      </c>
      <c r="AH1011" s="13">
        <v>138425.85</v>
      </c>
      <c r="AI1011" s="13">
        <v>624916.59</v>
      </c>
      <c r="AJ1011" s="13">
        <v>634481.44999999995</v>
      </c>
      <c r="AK1011" s="13">
        <v>0</v>
      </c>
      <c r="AL1011" s="13">
        <v>1663636.11</v>
      </c>
      <c r="AM1011" s="13">
        <v>8.2515427828032664</v>
      </c>
      <c r="AN1011" s="13">
        <v>86111.08</v>
      </c>
      <c r="AO1011" s="13">
        <v>18485.300000000003</v>
      </c>
      <c r="AP1011" s="13">
        <v>764627.59000000008</v>
      </c>
      <c r="AQ1011" s="13">
        <v>7058.8000000000466</v>
      </c>
      <c r="AR1011" s="367"/>
      <c r="AS1011" s="19">
        <v>44834</v>
      </c>
      <c r="AT1011" s="20" t="s">
        <v>8</v>
      </c>
      <c r="AU1011" s="40" t="s">
        <v>292</v>
      </c>
      <c r="AV1011" s="41">
        <v>2022</v>
      </c>
      <c r="AW1011" s="266" t="s">
        <v>183</v>
      </c>
      <c r="AX1011" s="380">
        <v>8.0299999999999994</v>
      </c>
      <c r="AY1011" s="380">
        <v>8.18</v>
      </c>
    </row>
    <row r="1012" spans="1:51" x14ac:dyDescent="0.25">
      <c r="A1012" s="64">
        <v>93</v>
      </c>
      <c r="B1012" s="65" t="s">
        <v>103</v>
      </c>
      <c r="C1012" s="13">
        <v>4813558.8</v>
      </c>
      <c r="D1012" s="13">
        <v>1199.99</v>
      </c>
      <c r="E1012" s="13">
        <v>1030</v>
      </c>
      <c r="F1012" s="13">
        <v>1362728.06</v>
      </c>
      <c r="G1012" s="13">
        <v>3522486.9</v>
      </c>
      <c r="H1012" s="13">
        <v>-717002.63</v>
      </c>
      <c r="I1012" s="13">
        <v>8601451.2100000009</v>
      </c>
      <c r="J1012" s="13">
        <v>5076972.04</v>
      </c>
      <c r="K1012" s="13">
        <v>2026297.8</v>
      </c>
      <c r="L1012" s="13">
        <v>2025267.8</v>
      </c>
      <c r="M1012" s="13">
        <v>213691.77</v>
      </c>
      <c r="N1012" s="13">
        <v>0</v>
      </c>
      <c r="O1012" s="13">
        <v>1180336.31</v>
      </c>
      <c r="P1012" s="13">
        <v>-1253192.46</v>
      </c>
      <c r="Q1012" s="13">
        <v>-161978.12000000002</v>
      </c>
      <c r="R1012" s="13">
        <v>-1415170.58</v>
      </c>
      <c r="S1012" s="13">
        <v>698167.99000000011</v>
      </c>
      <c r="T1012" s="13">
        <v>1.75</v>
      </c>
      <c r="U1012" s="13">
        <v>0</v>
      </c>
      <c r="V1012" s="13">
        <v>0</v>
      </c>
      <c r="W1012" s="13">
        <v>0</v>
      </c>
      <c r="X1012" s="13">
        <v>1087895.3700000001</v>
      </c>
      <c r="Y1012" s="13">
        <v>68243.42</v>
      </c>
      <c r="Z1012" s="13">
        <v>132352.85999999999</v>
      </c>
      <c r="AA1012" s="13">
        <v>62137.77</v>
      </c>
      <c r="AB1012" s="13">
        <v>13511.84</v>
      </c>
      <c r="AC1012" s="13">
        <v>0</v>
      </c>
      <c r="AD1012" s="13">
        <v>0</v>
      </c>
      <c r="AE1012" s="13">
        <v>0</v>
      </c>
      <c r="AF1012" s="13">
        <v>113483.24</v>
      </c>
      <c r="AG1012" s="13">
        <v>2238959.5699999998</v>
      </c>
      <c r="AH1012" s="13">
        <v>1030</v>
      </c>
      <c r="AI1012" s="13">
        <v>2239292.61</v>
      </c>
      <c r="AJ1012" s="13">
        <v>1058956.3</v>
      </c>
      <c r="AK1012" s="13">
        <v>0</v>
      </c>
      <c r="AL1012" s="13">
        <v>6575153.4100000011</v>
      </c>
      <c r="AM1012" s="13">
        <v>4.2449097116919345</v>
      </c>
      <c r="AN1012" s="13">
        <v>674001.01</v>
      </c>
      <c r="AO1012" s="13">
        <v>688727.04999999993</v>
      </c>
      <c r="AP1012" s="13">
        <v>3633634.5</v>
      </c>
      <c r="AQ1012" s="13">
        <v>1611.9999999999998</v>
      </c>
      <c r="AR1012" s="367"/>
      <c r="AS1012" s="19">
        <v>44834</v>
      </c>
      <c r="AT1012" s="20" t="s">
        <v>8</v>
      </c>
      <c r="AU1012" s="40" t="s">
        <v>293</v>
      </c>
      <c r="AV1012" s="41">
        <v>2022</v>
      </c>
      <c r="AW1012" s="266" t="s">
        <v>175</v>
      </c>
      <c r="AX1012" s="380">
        <v>8.0299999999999994</v>
      </c>
      <c r="AY1012" s="380">
        <v>8.18</v>
      </c>
    </row>
    <row r="1013" spans="1:51" x14ac:dyDescent="0.25">
      <c r="A1013" s="64">
        <v>32</v>
      </c>
      <c r="B1013" s="65" t="s">
        <v>104</v>
      </c>
      <c r="C1013" s="13">
        <v>27913.599999999999</v>
      </c>
      <c r="D1013" s="13">
        <v>0</v>
      </c>
      <c r="E1013" s="13">
        <v>0.01</v>
      </c>
      <c r="F1013" s="13">
        <v>0</v>
      </c>
      <c r="G1013" s="13">
        <v>2045736</v>
      </c>
      <c r="H1013" s="13">
        <v>-628498.57999999996</v>
      </c>
      <c r="I1013" s="13">
        <v>3108347.03</v>
      </c>
      <c r="J1013" s="13">
        <v>16891.330000000002</v>
      </c>
      <c r="K1013" s="13">
        <v>19264.8</v>
      </c>
      <c r="L1013" s="13">
        <v>19264.79</v>
      </c>
      <c r="M1013" s="13">
        <v>0</v>
      </c>
      <c r="N1013" s="13">
        <v>0</v>
      </c>
      <c r="O1013" s="13">
        <v>-9031.739999999998</v>
      </c>
      <c r="P1013" s="13">
        <v>-2008790.66</v>
      </c>
      <c r="Q1013" s="13">
        <v>0</v>
      </c>
      <c r="R1013" s="13">
        <v>-2008790.66</v>
      </c>
      <c r="S1013" s="13">
        <v>1380292.0899999999</v>
      </c>
      <c r="T1013" s="13">
        <v>0</v>
      </c>
      <c r="U1013" s="13">
        <v>0</v>
      </c>
      <c r="V1013" s="13">
        <v>0</v>
      </c>
      <c r="W1013" s="13">
        <v>2737711</v>
      </c>
      <c r="X1013" s="13">
        <v>9836.32</v>
      </c>
      <c r="Y1013" s="13">
        <v>16497.87</v>
      </c>
      <c r="Z1013" s="13">
        <v>16713.29</v>
      </c>
      <c r="AA1013" s="13">
        <v>1316315.3999999999</v>
      </c>
      <c r="AB1013" s="13">
        <v>16531.48</v>
      </c>
      <c r="AC1013" s="13">
        <v>0</v>
      </c>
      <c r="AD1013" s="13">
        <v>0</v>
      </c>
      <c r="AE1013" s="13">
        <v>0</v>
      </c>
      <c r="AF1013" s="13">
        <v>1197.19</v>
      </c>
      <c r="AG1013" s="13">
        <v>19264.79</v>
      </c>
      <c r="AH1013" s="13">
        <v>0.01</v>
      </c>
      <c r="AI1013" s="13">
        <v>19264.79</v>
      </c>
      <c r="AJ1013" s="13">
        <v>28296.53</v>
      </c>
      <c r="AK1013" s="13">
        <v>0</v>
      </c>
      <c r="AL1013" s="13">
        <v>3089082.23</v>
      </c>
      <c r="AM1013" s="13">
        <v>161.3485232133217</v>
      </c>
      <c r="AN1013" s="13">
        <v>0</v>
      </c>
      <c r="AO1013" s="13">
        <v>0</v>
      </c>
      <c r="AP1013" s="13">
        <v>36945.339999999997</v>
      </c>
      <c r="AQ1013" s="13">
        <v>0</v>
      </c>
      <c r="AR1013" s="367"/>
      <c r="AS1013" s="19">
        <v>44865</v>
      </c>
      <c r="AT1013" s="20" t="s">
        <v>9</v>
      </c>
      <c r="AU1013" s="40" t="s">
        <v>293</v>
      </c>
      <c r="AV1013" s="41">
        <v>2022</v>
      </c>
      <c r="AW1013" s="266" t="s">
        <v>287</v>
      </c>
      <c r="AX1013" s="380">
        <v>8.31</v>
      </c>
      <c r="AY1013" s="380">
        <v>8.5299999999999994</v>
      </c>
    </row>
    <row r="1014" spans="1:51" x14ac:dyDescent="0.25">
      <c r="A1014" s="64">
        <v>107</v>
      </c>
      <c r="B1014" s="65" t="s">
        <v>60</v>
      </c>
      <c r="C1014" s="13">
        <v>56579101.689999998</v>
      </c>
      <c r="D1014" s="13">
        <v>4276822.95</v>
      </c>
      <c r="E1014" s="13">
        <v>1354543.98</v>
      </c>
      <c r="F1014" s="13">
        <v>3150816.48</v>
      </c>
      <c r="G1014" s="13">
        <v>6720402.8300000001</v>
      </c>
      <c r="H1014" s="13">
        <v>45200.04</v>
      </c>
      <c r="I1014" s="13">
        <v>20208388.989999998</v>
      </c>
      <c r="J1014" s="13">
        <v>336879.28</v>
      </c>
      <c r="K1014" s="13">
        <v>5639247.0999999996</v>
      </c>
      <c r="L1014" s="13">
        <v>4284703.12</v>
      </c>
      <c r="M1014" s="13">
        <v>24278560.670000002</v>
      </c>
      <c r="N1014" s="13">
        <v>779026.39</v>
      </c>
      <c r="O1014" s="13">
        <v>23708032.27</v>
      </c>
      <c r="P1014" s="13">
        <v>18723027.159999993</v>
      </c>
      <c r="Q1014" s="13">
        <v>-17985611.239999998</v>
      </c>
      <c r="R1014" s="13">
        <v>737415.91999999434</v>
      </c>
      <c r="S1014" s="13">
        <v>-692215.87999999989</v>
      </c>
      <c r="T1014" s="13">
        <v>50019.09</v>
      </c>
      <c r="U1014" s="13">
        <v>0</v>
      </c>
      <c r="V1014" s="13">
        <v>0</v>
      </c>
      <c r="W1014" s="13">
        <v>0</v>
      </c>
      <c r="X1014" s="13">
        <v>2708090.53</v>
      </c>
      <c r="Y1014" s="13">
        <v>137151.06</v>
      </c>
      <c r="Z1014" s="13">
        <v>1213982.22</v>
      </c>
      <c r="AA1014" s="13">
        <v>0</v>
      </c>
      <c r="AB1014" s="13">
        <v>7752.72</v>
      </c>
      <c r="AC1014" s="13">
        <v>0</v>
      </c>
      <c r="AD1014" s="13">
        <v>0</v>
      </c>
      <c r="AE1014" s="13">
        <v>0</v>
      </c>
      <c r="AF1014" s="13">
        <v>2091439.5</v>
      </c>
      <c r="AG1014" s="13">
        <v>28563263.789999999</v>
      </c>
      <c r="AH1014" s="13">
        <v>2133570.37</v>
      </c>
      <c r="AI1014" s="13">
        <v>30690263.82</v>
      </c>
      <c r="AJ1014" s="13">
        <v>6982231.5499999998</v>
      </c>
      <c r="AK1014" s="13">
        <v>0</v>
      </c>
      <c r="AL1014" s="13">
        <v>14569141.889999999</v>
      </c>
      <c r="AM1014" s="13">
        <v>3.5835260685774877</v>
      </c>
      <c r="AN1014" s="13">
        <v>2299496.29</v>
      </c>
      <c r="AO1014" s="13">
        <v>851320.19000000006</v>
      </c>
      <c r="AP1014" s="13">
        <v>33422471.509999998</v>
      </c>
      <c r="AQ1014" s="13">
        <v>4828225.04</v>
      </c>
      <c r="AR1014" s="367"/>
      <c r="AS1014" s="19">
        <v>44865</v>
      </c>
      <c r="AT1014" s="20" t="s">
        <v>9</v>
      </c>
      <c r="AU1014" s="40" t="s">
        <v>292</v>
      </c>
      <c r="AV1014" s="41">
        <v>2022</v>
      </c>
      <c r="AW1014" s="266" t="s">
        <v>160</v>
      </c>
      <c r="AX1014" s="380">
        <v>8.31</v>
      </c>
      <c r="AY1014" s="380">
        <v>8.5299999999999994</v>
      </c>
    </row>
    <row r="1015" spans="1:51" x14ac:dyDescent="0.25">
      <c r="A1015" s="64">
        <v>66</v>
      </c>
      <c r="B1015" s="65" t="s">
        <v>61</v>
      </c>
      <c r="C1015" s="13">
        <v>4454998.47</v>
      </c>
      <c r="D1015" s="13">
        <v>601057.44999999995</v>
      </c>
      <c r="E1015" s="13">
        <v>4674.88</v>
      </c>
      <c r="F1015" s="13">
        <v>163633.16</v>
      </c>
      <c r="G1015" s="13">
        <v>4763890.41</v>
      </c>
      <c r="H1015" s="13">
        <v>-8911728.4100000001</v>
      </c>
      <c r="I1015" s="13">
        <v>39747644.479999997</v>
      </c>
      <c r="J1015" s="13">
        <v>40724909.380000003</v>
      </c>
      <c r="K1015" s="13">
        <v>4712.88</v>
      </c>
      <c r="L1015" s="13">
        <v>38</v>
      </c>
      <c r="M1015" s="13">
        <v>973703.29</v>
      </c>
      <c r="N1015" s="13">
        <v>188152.38</v>
      </c>
      <c r="O1015" s="13">
        <v>415525.39999999991</v>
      </c>
      <c r="P1015" s="13">
        <v>-1489107.9500000002</v>
      </c>
      <c r="Q1015" s="13">
        <v>-2363668.2199999993</v>
      </c>
      <c r="R1015" s="13">
        <v>-3852776.1699999995</v>
      </c>
      <c r="S1015" s="13">
        <v>-5058952.200000003</v>
      </c>
      <c r="T1015" s="13">
        <v>27241.22</v>
      </c>
      <c r="U1015" s="13">
        <v>0</v>
      </c>
      <c r="V1015" s="13">
        <v>0</v>
      </c>
      <c r="W1015" s="13">
        <v>0</v>
      </c>
      <c r="X1015" s="13">
        <v>35850417.82</v>
      </c>
      <c r="Y1015" s="13">
        <v>92870.95</v>
      </c>
      <c r="Z1015" s="13">
        <v>1870628.11</v>
      </c>
      <c r="AA1015" s="13">
        <v>197217.19</v>
      </c>
      <c r="AB1015" s="13">
        <v>11847.85</v>
      </c>
      <c r="AC1015" s="13">
        <v>0</v>
      </c>
      <c r="AD1015" s="13">
        <v>0</v>
      </c>
      <c r="AE1015" s="13">
        <v>0</v>
      </c>
      <c r="AF1015" s="13">
        <v>38764047.140000001</v>
      </c>
      <c r="AG1015" s="13">
        <v>973741.29</v>
      </c>
      <c r="AH1015" s="13">
        <v>193245.94</v>
      </c>
      <c r="AI1015" s="13">
        <v>1166949.23</v>
      </c>
      <c r="AJ1015" s="13">
        <v>751423.83</v>
      </c>
      <c r="AK1015" s="13">
        <v>0</v>
      </c>
      <c r="AL1015" s="13">
        <v>39742931.599999994</v>
      </c>
      <c r="AM1015" s="13">
        <v>8433.8333418207112</v>
      </c>
      <c r="AN1015" s="13">
        <v>163633.16</v>
      </c>
      <c r="AO1015" s="13">
        <v>0</v>
      </c>
      <c r="AP1015" s="13">
        <v>4220263.66</v>
      </c>
      <c r="AQ1015" s="13">
        <v>781848.04</v>
      </c>
      <c r="AR1015" s="367"/>
      <c r="AS1015" s="19">
        <v>44865</v>
      </c>
      <c r="AT1015" s="20" t="s">
        <v>9</v>
      </c>
      <c r="AU1015" s="40" t="s">
        <v>293</v>
      </c>
      <c r="AV1015" s="41">
        <v>2022</v>
      </c>
      <c r="AW1015" s="266" t="s">
        <v>178</v>
      </c>
      <c r="AX1015" s="380">
        <v>8.31</v>
      </c>
      <c r="AY1015" s="380">
        <v>8.5299999999999994</v>
      </c>
    </row>
    <row r="1016" spans="1:51" x14ac:dyDescent="0.25">
      <c r="A1016" s="64">
        <v>44</v>
      </c>
      <c r="B1016" s="65" t="s">
        <v>62</v>
      </c>
      <c r="C1016" s="13">
        <v>19755235.940000005</v>
      </c>
      <c r="D1016" s="13">
        <v>3594182.73</v>
      </c>
      <c r="E1016" s="13">
        <v>5948143.9100000001</v>
      </c>
      <c r="F1016" s="13">
        <v>1886439.79</v>
      </c>
      <c r="G1016" s="13">
        <v>7378508.5699999994</v>
      </c>
      <c r="H1016" s="13">
        <v>86627.32</v>
      </c>
      <c r="I1016" s="13">
        <v>23311714.559999999</v>
      </c>
      <c r="J1016" s="13">
        <v>3025646.93</v>
      </c>
      <c r="K1016" s="13">
        <v>10811847.26</v>
      </c>
      <c r="L1016" s="13">
        <v>3577738.4099999997</v>
      </c>
      <c r="M1016" s="13">
        <v>17882.16</v>
      </c>
      <c r="N1016" s="13">
        <v>0</v>
      </c>
      <c r="O1016" s="13">
        <v>5843009.049999998</v>
      </c>
      <c r="P1016" s="13">
        <v>1053095.8000000024</v>
      </c>
      <c r="Q1016" s="13">
        <v>-38140.660000000003</v>
      </c>
      <c r="R1016" s="13">
        <v>1014955.1400000023</v>
      </c>
      <c r="S1016" s="13">
        <v>-928327.82000000007</v>
      </c>
      <c r="T1016" s="13">
        <v>190717.42</v>
      </c>
      <c r="U1016" s="13">
        <v>0</v>
      </c>
      <c r="V1016" s="13">
        <v>0</v>
      </c>
      <c r="W1016" s="13">
        <v>0</v>
      </c>
      <c r="X1016" s="13">
        <v>170281.34</v>
      </c>
      <c r="Y1016" s="13">
        <v>104223.58</v>
      </c>
      <c r="Z1016" s="13">
        <v>94392.17</v>
      </c>
      <c r="AA1016" s="13">
        <v>745965.84</v>
      </c>
      <c r="AB1016" s="13">
        <v>237915.58</v>
      </c>
      <c r="AC1016" s="13">
        <v>0</v>
      </c>
      <c r="AD1016" s="13">
        <v>0</v>
      </c>
      <c r="AE1016" s="13">
        <v>0</v>
      </c>
      <c r="AF1016" s="13">
        <v>106829.41</v>
      </c>
      <c r="AG1016" s="13">
        <v>3595620.57</v>
      </c>
      <c r="AH1016" s="13">
        <v>5948143.9100000001</v>
      </c>
      <c r="AI1016" s="13">
        <v>9532004.459999999</v>
      </c>
      <c r="AJ1016" s="13">
        <v>3718212.7699999996</v>
      </c>
      <c r="AK1016" s="13">
        <v>29217.360000000001</v>
      </c>
      <c r="AL1016" s="13">
        <v>12499867.299999999</v>
      </c>
      <c r="AM1016" s="13">
        <v>2.1561268855734834</v>
      </c>
      <c r="AN1016" s="13">
        <v>1330360.6599999999</v>
      </c>
      <c r="AO1016" s="13">
        <v>556079.13</v>
      </c>
      <c r="AP1016" s="13">
        <v>18524822.209999997</v>
      </c>
      <c r="AQ1016" s="13">
        <v>8206778.0500000007</v>
      </c>
      <c r="AR1016" s="367"/>
      <c r="AS1016" s="19">
        <v>44865</v>
      </c>
      <c r="AT1016" s="20" t="s">
        <v>9</v>
      </c>
      <c r="AU1016" s="40" t="s">
        <v>292</v>
      </c>
      <c r="AV1016" s="41">
        <v>2022</v>
      </c>
      <c r="AW1016" s="266" t="s">
        <v>167</v>
      </c>
      <c r="AX1016" s="380">
        <v>8.31</v>
      </c>
      <c r="AY1016" s="380">
        <v>8.5299999999999994</v>
      </c>
    </row>
    <row r="1017" spans="1:51" ht="30" x14ac:dyDescent="0.25">
      <c r="A1017" s="64">
        <v>113</v>
      </c>
      <c r="B1017" s="65" t="s">
        <v>63</v>
      </c>
      <c r="C1017" s="13">
        <v>3615536.2</v>
      </c>
      <c r="D1017" s="13">
        <v>121322.70999999999</v>
      </c>
      <c r="E1017" s="13">
        <v>88.11</v>
      </c>
      <c r="F1017" s="13">
        <v>444757.07</v>
      </c>
      <c r="G1017" s="13">
        <v>1465564.5299999998</v>
      </c>
      <c r="H1017" s="13">
        <v>1900821.88</v>
      </c>
      <c r="I1017" s="13">
        <v>36420946.960000001</v>
      </c>
      <c r="J1017" s="13">
        <v>5798007.9699999997</v>
      </c>
      <c r="K1017" s="13">
        <v>1405807.41</v>
      </c>
      <c r="L1017" s="13">
        <v>1405719.3</v>
      </c>
      <c r="M1017" s="13">
        <v>318756.65000000002</v>
      </c>
      <c r="N1017" s="13">
        <v>2924.32</v>
      </c>
      <c r="O1017" s="13">
        <v>1332932.21</v>
      </c>
      <c r="P1017" s="13">
        <v>250959.68000000087</v>
      </c>
      <c r="Q1017" s="13">
        <v>-652446.39</v>
      </c>
      <c r="R1017" s="13">
        <v>-401486.70999999915</v>
      </c>
      <c r="S1017" s="13">
        <v>2302309.16</v>
      </c>
      <c r="T1017" s="13">
        <v>38608.400000000001</v>
      </c>
      <c r="U1017" s="13">
        <v>0</v>
      </c>
      <c r="V1017" s="13">
        <v>0</v>
      </c>
      <c r="W1017" s="13">
        <v>0</v>
      </c>
      <c r="X1017" s="13">
        <v>2525410.66</v>
      </c>
      <c r="Y1017" s="13">
        <v>28925.21</v>
      </c>
      <c r="Z1017" s="13">
        <v>25795.95</v>
      </c>
      <c r="AA1017" s="13">
        <v>1324.74</v>
      </c>
      <c r="AB1017" s="13">
        <v>6759.96</v>
      </c>
      <c r="AC1017" s="13">
        <v>0</v>
      </c>
      <c r="AD1017" s="13">
        <v>0</v>
      </c>
      <c r="AE1017" s="13">
        <v>0</v>
      </c>
      <c r="AF1017" s="13">
        <v>198904.04</v>
      </c>
      <c r="AG1017" s="13">
        <v>1724475.9500000002</v>
      </c>
      <c r="AH1017" s="13">
        <v>3012.4300000000003</v>
      </c>
      <c r="AI1017" s="13">
        <v>1723323.46</v>
      </c>
      <c r="AJ1017" s="13">
        <v>390391.25</v>
      </c>
      <c r="AK1017" s="13">
        <v>0</v>
      </c>
      <c r="AL1017" s="13">
        <v>35015139.550000004</v>
      </c>
      <c r="AM1017" s="13">
        <v>25.90749394328488</v>
      </c>
      <c r="AN1017" s="13">
        <v>258259.7</v>
      </c>
      <c r="AO1017" s="13">
        <v>186497.37</v>
      </c>
      <c r="AP1017" s="13">
        <v>2270783.7899999991</v>
      </c>
      <c r="AQ1017" s="13">
        <v>109502.50999999998</v>
      </c>
      <c r="AR1017" s="367"/>
      <c r="AS1017" s="19">
        <v>44865</v>
      </c>
      <c r="AT1017" s="20" t="s">
        <v>9</v>
      </c>
      <c r="AU1017" s="40" t="s">
        <v>292</v>
      </c>
      <c r="AV1017" s="41">
        <v>2022</v>
      </c>
      <c r="AW1017" s="266" t="s">
        <v>171</v>
      </c>
      <c r="AX1017" s="380">
        <v>8.31</v>
      </c>
      <c r="AY1017" s="380">
        <v>8.5299999999999994</v>
      </c>
    </row>
    <row r="1018" spans="1:51" x14ac:dyDescent="0.25">
      <c r="A1018" s="64">
        <v>98</v>
      </c>
      <c r="B1018" s="65" t="s">
        <v>64</v>
      </c>
      <c r="C1018" s="13">
        <v>42316857.100000001</v>
      </c>
      <c r="D1018" s="13">
        <v>15627827.6</v>
      </c>
      <c r="E1018" s="13">
        <v>5348605.7</v>
      </c>
      <c r="F1018" s="13">
        <v>7896336.2399999993</v>
      </c>
      <c r="G1018" s="13">
        <v>15828121.699999999</v>
      </c>
      <c r="H1018" s="13">
        <v>40799.449999999997</v>
      </c>
      <c r="I1018" s="13">
        <v>16066859.439999999</v>
      </c>
      <c r="J1018" s="13">
        <v>784918.94</v>
      </c>
      <c r="K1018" s="13">
        <v>10355802.59</v>
      </c>
      <c r="L1018" s="13">
        <v>5007196.8899999997</v>
      </c>
      <c r="M1018" s="13">
        <v>11769190.630000001</v>
      </c>
      <c r="N1018" s="13">
        <v>22008879.48</v>
      </c>
      <c r="O1018" s="13">
        <v>15252110.759999996</v>
      </c>
      <c r="P1018" s="13">
        <v>-12287539.200000001</v>
      </c>
      <c r="Q1018" s="13">
        <v>9986260.6999999993</v>
      </c>
      <c r="R1018" s="13">
        <v>-2301278.5000000019</v>
      </c>
      <c r="S1018" s="13">
        <v>2342077.9499999993</v>
      </c>
      <c r="T1018" s="13">
        <v>16143.1</v>
      </c>
      <c r="U1018" s="13">
        <v>5441.79</v>
      </c>
      <c r="V1018" s="13">
        <v>0</v>
      </c>
      <c r="W1018" s="13">
        <v>0</v>
      </c>
      <c r="X1018" s="13">
        <v>7536630.79</v>
      </c>
      <c r="Y1018" s="13">
        <v>264521.15999999997</v>
      </c>
      <c r="Z1018" s="13">
        <v>1182257.2</v>
      </c>
      <c r="AA1018" s="13">
        <v>866364.65</v>
      </c>
      <c r="AB1018" s="13">
        <v>90776.22</v>
      </c>
      <c r="AC1018" s="13">
        <v>0</v>
      </c>
      <c r="AD1018" s="13">
        <v>0</v>
      </c>
      <c r="AE1018" s="13">
        <v>0</v>
      </c>
      <c r="AF1018" s="13">
        <v>2812218.5</v>
      </c>
      <c r="AG1018" s="13">
        <v>16776387.52</v>
      </c>
      <c r="AH1018" s="13">
        <v>27357485.18</v>
      </c>
      <c r="AI1018" s="13">
        <v>44127017.509999998</v>
      </c>
      <c r="AJ1018" s="13">
        <v>28874906.75</v>
      </c>
      <c r="AK1018" s="13">
        <v>0</v>
      </c>
      <c r="AL1018" s="13">
        <v>5711056.8499999996</v>
      </c>
      <c r="AM1018" s="13">
        <v>1.5514837503290027</v>
      </c>
      <c r="AN1018" s="13">
        <v>4662461.3599999994</v>
      </c>
      <c r="AO1018" s="13">
        <v>3233874.88</v>
      </c>
      <c r="AP1018" s="13">
        <v>38135012.939999998</v>
      </c>
      <c r="AQ1018" s="13">
        <v>26698094.200000003</v>
      </c>
      <c r="AR1018" s="367"/>
      <c r="AS1018" s="19">
        <v>44865</v>
      </c>
      <c r="AT1018" s="20" t="s">
        <v>9</v>
      </c>
      <c r="AU1018" s="40" t="s">
        <v>292</v>
      </c>
      <c r="AV1018" s="41">
        <v>2022</v>
      </c>
      <c r="AW1018" s="266" t="s">
        <v>165</v>
      </c>
      <c r="AX1018" s="380">
        <v>8.31</v>
      </c>
      <c r="AY1018" s="380">
        <v>8.5299999999999994</v>
      </c>
    </row>
    <row r="1019" spans="1:51" x14ac:dyDescent="0.25">
      <c r="A1019" s="64">
        <v>1</v>
      </c>
      <c r="B1019" s="65" t="s">
        <v>65</v>
      </c>
      <c r="C1019" s="13">
        <v>4435283.37</v>
      </c>
      <c r="D1019" s="13">
        <v>337565.5</v>
      </c>
      <c r="E1019" s="13">
        <v>68585.88</v>
      </c>
      <c r="F1019" s="13">
        <v>691101.73</v>
      </c>
      <c r="G1019" s="13">
        <v>1130628.74</v>
      </c>
      <c r="H1019" s="13">
        <v>21330.07</v>
      </c>
      <c r="I1019" s="13">
        <v>6037240.8200000003</v>
      </c>
      <c r="J1019" s="13">
        <v>166334.26</v>
      </c>
      <c r="K1019" s="13">
        <v>329255.42</v>
      </c>
      <c r="L1019" s="13">
        <v>260669.54</v>
      </c>
      <c r="M1019" s="13">
        <v>1598513.72</v>
      </c>
      <c r="N1019" s="13">
        <v>71.28</v>
      </c>
      <c r="O1019" s="13">
        <v>428617.45000000019</v>
      </c>
      <c r="P1019" s="13">
        <v>1847369.9499999993</v>
      </c>
      <c r="Q1019" s="13">
        <v>-1914808.55</v>
      </c>
      <c r="R1019" s="13">
        <v>-67438.600000000792</v>
      </c>
      <c r="S1019" s="13">
        <v>88768.92</v>
      </c>
      <c r="T1019" s="13">
        <v>79246.960000000006</v>
      </c>
      <c r="U1019" s="13">
        <v>0</v>
      </c>
      <c r="V1019" s="13">
        <v>0</v>
      </c>
      <c r="W1019" s="13">
        <v>0</v>
      </c>
      <c r="X1019" s="13">
        <v>130762.6</v>
      </c>
      <c r="Y1019" s="13">
        <v>23065.23</v>
      </c>
      <c r="Z1019" s="13">
        <v>45921.52</v>
      </c>
      <c r="AA1019" s="13">
        <v>27094.65</v>
      </c>
      <c r="AB1019" s="13">
        <v>2444.31</v>
      </c>
      <c r="AC1019" s="13">
        <v>0</v>
      </c>
      <c r="AD1019" s="13">
        <v>0</v>
      </c>
      <c r="AE1019" s="13">
        <v>0</v>
      </c>
      <c r="AF1019" s="13">
        <v>22714.93</v>
      </c>
      <c r="AG1019" s="13">
        <v>1859183.26</v>
      </c>
      <c r="AH1019" s="13">
        <v>68657.16</v>
      </c>
      <c r="AI1019" s="13">
        <v>1923314.6</v>
      </c>
      <c r="AJ1019" s="13">
        <v>1494697.15</v>
      </c>
      <c r="AK1019" s="13">
        <v>0</v>
      </c>
      <c r="AL1019" s="13">
        <v>5707985.4000000004</v>
      </c>
      <c r="AM1019" s="13">
        <v>18.336040815971991</v>
      </c>
      <c r="AN1019" s="13">
        <v>338685.24</v>
      </c>
      <c r="AO1019" s="13">
        <v>352416.49</v>
      </c>
      <c r="AP1019" s="13">
        <v>4075323.0799999996</v>
      </c>
      <c r="AQ1019" s="13">
        <v>406222.66000000003</v>
      </c>
      <c r="AR1019" s="367"/>
      <c r="AS1019" s="19">
        <v>44865</v>
      </c>
      <c r="AT1019" s="20" t="s">
        <v>9</v>
      </c>
      <c r="AU1019" s="40" t="s">
        <v>292</v>
      </c>
      <c r="AV1019" s="41">
        <v>2022</v>
      </c>
      <c r="AW1019" s="266" t="s">
        <v>177</v>
      </c>
      <c r="AX1019" s="380">
        <v>8.31</v>
      </c>
      <c r="AY1019" s="380">
        <v>8.5299999999999994</v>
      </c>
    </row>
    <row r="1020" spans="1:51" x14ac:dyDescent="0.25">
      <c r="A1020" s="64">
        <v>109</v>
      </c>
      <c r="B1020" s="65" t="s">
        <v>66</v>
      </c>
      <c r="C1020" s="13">
        <v>73856312.780000016</v>
      </c>
      <c r="D1020" s="13">
        <v>34513062.550000004</v>
      </c>
      <c r="E1020" s="13">
        <v>6393966.8499999996</v>
      </c>
      <c r="F1020" s="13">
        <v>7029492.1899999995</v>
      </c>
      <c r="G1020" s="13">
        <v>19910909.75</v>
      </c>
      <c r="H1020" s="13">
        <v>5402181.25</v>
      </c>
      <c r="I1020" s="13">
        <v>118692551.48</v>
      </c>
      <c r="J1020" s="13">
        <v>16250971.51</v>
      </c>
      <c r="K1020" s="13">
        <v>22916689.34</v>
      </c>
      <c r="L1020" s="13">
        <v>15828547.550000001</v>
      </c>
      <c r="M1020" s="13">
        <v>994426.56</v>
      </c>
      <c r="N1020" s="13">
        <v>1971627</v>
      </c>
      <c r="O1020" s="13">
        <v>6000899.3500000015</v>
      </c>
      <c r="P1020" s="13">
        <v>6401948.9399999892</v>
      </c>
      <c r="Q1020" s="13">
        <v>-7381553.8299999991</v>
      </c>
      <c r="R1020" s="13">
        <v>-979604.89000000991</v>
      </c>
      <c r="S1020" s="13">
        <v>6381786.1399999997</v>
      </c>
      <c r="T1020" s="13">
        <v>3085578.28</v>
      </c>
      <c r="U1020" s="13">
        <v>0</v>
      </c>
      <c r="V1020" s="13">
        <v>0</v>
      </c>
      <c r="W1020" s="13">
        <v>601000.25</v>
      </c>
      <c r="X1020" s="13">
        <v>8276222.9100000001</v>
      </c>
      <c r="Y1020" s="13">
        <v>373465.79</v>
      </c>
      <c r="Z1020" s="13">
        <v>137524.18</v>
      </c>
      <c r="AA1020" s="13">
        <v>2621251.86</v>
      </c>
      <c r="AB1020" s="13">
        <v>36469.360000000001</v>
      </c>
      <c r="AC1020" s="13">
        <v>0</v>
      </c>
      <c r="AD1020" s="13">
        <v>0</v>
      </c>
      <c r="AE1020" s="13">
        <v>0</v>
      </c>
      <c r="AF1020" s="13">
        <v>2412304.11</v>
      </c>
      <c r="AG1020" s="13">
        <v>16822974.109999999</v>
      </c>
      <c r="AH1020" s="13">
        <v>8365593.8499999996</v>
      </c>
      <c r="AI1020" s="13">
        <v>25102393.48</v>
      </c>
      <c r="AJ1020" s="13">
        <v>19101494.129999999</v>
      </c>
      <c r="AK1020" s="13">
        <v>0</v>
      </c>
      <c r="AL1020" s="13">
        <v>95775862.140000001</v>
      </c>
      <c r="AM1020" s="13">
        <v>5.1793062129976928</v>
      </c>
      <c r="AN1020" s="13">
        <v>3626751.91</v>
      </c>
      <c r="AO1020" s="13">
        <v>3402740.2800000003</v>
      </c>
      <c r="AP1020" s="13">
        <v>69486610.960000008</v>
      </c>
      <c r="AQ1020" s="13">
        <v>36144260.079999998</v>
      </c>
      <c r="AR1020" s="367"/>
      <c r="AS1020" s="19">
        <v>44865</v>
      </c>
      <c r="AT1020" s="20" t="s">
        <v>9</v>
      </c>
      <c r="AU1020" s="40" t="s">
        <v>292</v>
      </c>
      <c r="AV1020" s="41">
        <v>2022</v>
      </c>
      <c r="AW1020" s="266" t="s">
        <v>157</v>
      </c>
      <c r="AX1020" s="380">
        <v>8.31</v>
      </c>
      <c r="AY1020" s="380">
        <v>8.5299999999999994</v>
      </c>
    </row>
    <row r="1021" spans="1:51" x14ac:dyDescent="0.25">
      <c r="A1021" s="64">
        <v>25</v>
      </c>
      <c r="B1021" s="65" t="s">
        <v>67</v>
      </c>
      <c r="C1021" s="13">
        <v>8846940.5899999999</v>
      </c>
      <c r="D1021" s="13">
        <v>2178984.92</v>
      </c>
      <c r="E1021" s="13">
        <v>770542</v>
      </c>
      <c r="F1021" s="13">
        <v>0</v>
      </c>
      <c r="G1021" s="13">
        <v>5329442.21</v>
      </c>
      <c r="H1021" s="13">
        <v>2828469.64</v>
      </c>
      <c r="I1021" s="13">
        <v>3182920.22</v>
      </c>
      <c r="J1021" s="13">
        <v>102168109.59</v>
      </c>
      <c r="K1021" s="13">
        <v>2521627.7400000002</v>
      </c>
      <c r="L1021" s="13">
        <v>1751085.74</v>
      </c>
      <c r="M1021" s="13">
        <v>0</v>
      </c>
      <c r="N1021" s="13">
        <v>0</v>
      </c>
      <c r="O1021" s="13">
        <v>1079286.97</v>
      </c>
      <c r="P1021" s="13">
        <v>259226.49000000089</v>
      </c>
      <c r="Q1021" s="13">
        <v>-12158.44</v>
      </c>
      <c r="R1021" s="13">
        <v>247068.05000000089</v>
      </c>
      <c r="S1021" s="13">
        <v>2581401.59</v>
      </c>
      <c r="T1021" s="13">
        <v>2769884.32</v>
      </c>
      <c r="U1021" s="13">
        <v>75236.789999999994</v>
      </c>
      <c r="V1021" s="13">
        <v>0</v>
      </c>
      <c r="W1021" s="13">
        <v>0</v>
      </c>
      <c r="X1021" s="13">
        <v>1382029.9</v>
      </c>
      <c r="Y1021" s="13">
        <v>108764.13</v>
      </c>
      <c r="Z1021" s="13">
        <v>235210.84</v>
      </c>
      <c r="AA1021" s="13">
        <v>0</v>
      </c>
      <c r="AB1021" s="13">
        <v>2337.25</v>
      </c>
      <c r="AC1021" s="13">
        <v>0</v>
      </c>
      <c r="AD1021" s="13">
        <v>0</v>
      </c>
      <c r="AE1021" s="13">
        <v>10240.84</v>
      </c>
      <c r="AF1021" s="13">
        <v>1289196.3600000001</v>
      </c>
      <c r="AG1021" s="13">
        <v>1751085.74</v>
      </c>
      <c r="AH1021" s="13">
        <v>770542</v>
      </c>
      <c r="AI1021" s="13">
        <v>2476426.44</v>
      </c>
      <c r="AJ1021" s="13">
        <v>1397139.47</v>
      </c>
      <c r="AK1021" s="13">
        <v>0</v>
      </c>
      <c r="AL1021" s="13">
        <v>661292.48</v>
      </c>
      <c r="AM1021" s="13">
        <v>1.2622482571515492</v>
      </c>
      <c r="AN1021" s="13">
        <v>0</v>
      </c>
      <c r="AO1021" s="13">
        <v>0</v>
      </c>
      <c r="AP1021" s="13">
        <v>7994429.620000001</v>
      </c>
      <c r="AQ1021" s="13">
        <v>2405760.92</v>
      </c>
      <c r="AR1021" s="367"/>
      <c r="AS1021" s="19">
        <v>44865</v>
      </c>
      <c r="AT1021" s="20" t="s">
        <v>9</v>
      </c>
      <c r="AU1021" s="40" t="s">
        <v>292</v>
      </c>
      <c r="AV1021" s="41">
        <v>2022</v>
      </c>
      <c r="AW1021" s="266" t="s">
        <v>174</v>
      </c>
      <c r="AX1021" s="380">
        <v>8.31</v>
      </c>
      <c r="AY1021" s="380">
        <v>8.5299999999999994</v>
      </c>
    </row>
    <row r="1022" spans="1:51" x14ac:dyDescent="0.25">
      <c r="A1022" s="64">
        <v>121</v>
      </c>
      <c r="B1022" s="65" t="s">
        <v>68</v>
      </c>
      <c r="C1022" s="13">
        <v>358224.24</v>
      </c>
      <c r="D1022" s="13">
        <v>13.69</v>
      </c>
      <c r="E1022" s="13">
        <v>69.61</v>
      </c>
      <c r="F1022" s="13">
        <v>0</v>
      </c>
      <c r="G1022" s="13">
        <v>260239.06</v>
      </c>
      <c r="H1022" s="13">
        <v>403458.2</v>
      </c>
      <c r="I1022" s="13">
        <v>1188496.08</v>
      </c>
      <c r="J1022" s="13">
        <v>5738616.8899999997</v>
      </c>
      <c r="K1022" s="13">
        <v>44528.74</v>
      </c>
      <c r="L1022" s="13">
        <v>44459.13</v>
      </c>
      <c r="M1022" s="13">
        <v>51298.92</v>
      </c>
      <c r="N1022" s="13">
        <v>0</v>
      </c>
      <c r="O1022" s="13">
        <v>92228.9</v>
      </c>
      <c r="P1022" s="13">
        <v>5742.5899999999674</v>
      </c>
      <c r="Q1022" s="13">
        <v>-138680.87999999998</v>
      </c>
      <c r="R1022" s="13">
        <v>-132938.29</v>
      </c>
      <c r="S1022" s="13">
        <v>536396.49</v>
      </c>
      <c r="T1022" s="13">
        <v>0</v>
      </c>
      <c r="U1022" s="13">
        <v>0</v>
      </c>
      <c r="V1022" s="13">
        <v>0</v>
      </c>
      <c r="W1022" s="13">
        <v>86199.34</v>
      </c>
      <c r="X1022" s="13">
        <v>603936.42000000004</v>
      </c>
      <c r="Y1022" s="13">
        <v>4418.24</v>
      </c>
      <c r="Z1022" s="13">
        <v>21418.7</v>
      </c>
      <c r="AA1022" s="13">
        <v>113863.45</v>
      </c>
      <c r="AB1022" s="13">
        <v>470.9</v>
      </c>
      <c r="AC1022" s="13">
        <v>0</v>
      </c>
      <c r="AD1022" s="13">
        <v>0</v>
      </c>
      <c r="AE1022" s="13">
        <v>0</v>
      </c>
      <c r="AF1022" s="13">
        <v>13567.98</v>
      </c>
      <c r="AG1022" s="13">
        <v>95758.05</v>
      </c>
      <c r="AH1022" s="13">
        <v>69.61</v>
      </c>
      <c r="AI1022" s="13">
        <v>95617.81</v>
      </c>
      <c r="AJ1022" s="13">
        <v>3388.91</v>
      </c>
      <c r="AK1022" s="13">
        <v>0</v>
      </c>
      <c r="AL1022" s="13">
        <v>1143967.3400000001</v>
      </c>
      <c r="AM1022" s="13">
        <v>26.690539188847474</v>
      </c>
      <c r="AN1022" s="13">
        <v>0</v>
      </c>
      <c r="AO1022" s="13">
        <v>0</v>
      </c>
      <c r="AP1022" s="13">
        <v>264533.8</v>
      </c>
      <c r="AQ1022" s="13">
        <v>-1447.85</v>
      </c>
      <c r="AR1022" s="367"/>
      <c r="AS1022" s="19">
        <v>44865</v>
      </c>
      <c r="AT1022" s="20" t="s">
        <v>9</v>
      </c>
      <c r="AU1022" s="40" t="s">
        <v>292</v>
      </c>
      <c r="AV1022" s="41">
        <v>2022</v>
      </c>
      <c r="AW1022" s="266" t="s">
        <v>188</v>
      </c>
      <c r="AX1022" s="380">
        <v>8.31</v>
      </c>
      <c r="AY1022" s="380">
        <v>8.5299999999999994</v>
      </c>
    </row>
    <row r="1023" spans="1:51" x14ac:dyDescent="0.25">
      <c r="A1023" s="64">
        <v>13</v>
      </c>
      <c r="B1023" s="65" t="s">
        <v>70</v>
      </c>
      <c r="C1023" s="13">
        <v>690143594.13000011</v>
      </c>
      <c r="D1023" s="13">
        <v>426532565.30999994</v>
      </c>
      <c r="E1023" s="13">
        <v>52226364.990000002</v>
      </c>
      <c r="F1023" s="13">
        <v>108258948.42999999</v>
      </c>
      <c r="G1023" s="13">
        <v>87156697.920000002</v>
      </c>
      <c r="H1023" s="13">
        <v>35599.379999999997</v>
      </c>
      <c r="I1023" s="13">
        <v>279074807.12</v>
      </c>
      <c r="J1023" s="13">
        <v>123536414.02</v>
      </c>
      <c r="K1023" s="13">
        <v>167231205.06999999</v>
      </c>
      <c r="L1023" s="13">
        <v>115004787.35000001</v>
      </c>
      <c r="M1023" s="13">
        <v>89925266.730000004</v>
      </c>
      <c r="N1023" s="13">
        <v>79008960.549999997</v>
      </c>
      <c r="O1023" s="13">
        <v>155556061.29000002</v>
      </c>
      <c r="P1023" s="13">
        <v>-87360678.819999725</v>
      </c>
      <c r="Q1023" s="13">
        <v>69305232.60999994</v>
      </c>
      <c r="R1023" s="13">
        <v>-18055446.209999785</v>
      </c>
      <c r="S1023" s="13">
        <v>18091045.519999996</v>
      </c>
      <c r="T1023" s="13">
        <v>3464819.31</v>
      </c>
      <c r="U1023" s="13">
        <v>6460750.5599999996</v>
      </c>
      <c r="V1023" s="13">
        <v>0</v>
      </c>
      <c r="W1023" s="13">
        <v>1100846.3799999999</v>
      </c>
      <c r="X1023" s="13">
        <v>50605857.469999999</v>
      </c>
      <c r="Y1023" s="13">
        <v>1778708.12</v>
      </c>
      <c r="Z1023" s="13">
        <v>10838340.77</v>
      </c>
      <c r="AA1023" s="13">
        <v>16603575.210000001</v>
      </c>
      <c r="AB1023" s="13">
        <v>3902268.09</v>
      </c>
      <c r="AC1023" s="13">
        <v>0</v>
      </c>
      <c r="AD1023" s="13">
        <v>0</v>
      </c>
      <c r="AE1023" s="13">
        <v>602342.93000000005</v>
      </c>
      <c r="AF1023" s="13">
        <v>9815993.0800000001</v>
      </c>
      <c r="AG1023" s="13">
        <v>204930054.08000001</v>
      </c>
      <c r="AH1023" s="13">
        <v>131235325.53999999</v>
      </c>
      <c r="AI1023" s="13">
        <v>335500727.37</v>
      </c>
      <c r="AJ1023" s="13">
        <v>179944718.81</v>
      </c>
      <c r="AK1023" s="13">
        <v>52.73</v>
      </c>
      <c r="AL1023" s="13">
        <v>111843602.05000001</v>
      </c>
      <c r="AM1023" s="13">
        <v>1.6687962453130938</v>
      </c>
      <c r="AN1023" s="13">
        <v>85568680.390000001</v>
      </c>
      <c r="AO1023" s="13">
        <v>22690268.039999999</v>
      </c>
      <c r="AP1023" s="13">
        <v>593031828.66000009</v>
      </c>
      <c r="AQ1023" s="13">
        <v>484976861.13</v>
      </c>
      <c r="AR1023" s="367"/>
      <c r="AS1023" s="19">
        <v>44865</v>
      </c>
      <c r="AT1023" s="20" t="s">
        <v>9</v>
      </c>
      <c r="AU1023" s="40" t="s">
        <v>292</v>
      </c>
      <c r="AV1023" s="41">
        <v>2022</v>
      </c>
      <c r="AW1023" s="266" t="s">
        <v>149</v>
      </c>
      <c r="AX1023" s="380">
        <v>8.31</v>
      </c>
      <c r="AY1023" s="380">
        <v>8.5299999999999994</v>
      </c>
    </row>
    <row r="1024" spans="1:51" x14ac:dyDescent="0.25">
      <c r="A1024" s="64">
        <v>110</v>
      </c>
      <c r="B1024" s="65" t="s">
        <v>71</v>
      </c>
      <c r="C1024" s="13">
        <v>4763129.04</v>
      </c>
      <c r="D1024" s="13">
        <v>295060.38</v>
      </c>
      <c r="E1024" s="13">
        <v>6162.81</v>
      </c>
      <c r="F1024" s="13">
        <v>1490181.47</v>
      </c>
      <c r="G1024" s="13">
        <v>3348012.75</v>
      </c>
      <c r="H1024" s="13">
        <v>30489017.25</v>
      </c>
      <c r="I1024" s="13">
        <v>12995890.560000001</v>
      </c>
      <c r="J1024" s="13">
        <v>51291452.280000001</v>
      </c>
      <c r="K1024" s="13">
        <v>280301.15000000002</v>
      </c>
      <c r="L1024" s="13">
        <v>274138.33999999997</v>
      </c>
      <c r="M1024" s="13">
        <v>1248128.1599999999</v>
      </c>
      <c r="N1024" s="13">
        <v>60043.38</v>
      </c>
      <c r="O1024" s="13">
        <v>509326.26000000013</v>
      </c>
      <c r="P1024" s="13">
        <v>-879451.8200000003</v>
      </c>
      <c r="Q1024" s="13">
        <v>-1164986.3599999999</v>
      </c>
      <c r="R1024" s="13">
        <v>-2044438.1800000002</v>
      </c>
      <c r="S1024" s="13">
        <v>32533455.41</v>
      </c>
      <c r="T1024" s="13">
        <v>506759.45</v>
      </c>
      <c r="U1024" s="13">
        <v>0</v>
      </c>
      <c r="V1024" s="13">
        <v>0</v>
      </c>
      <c r="W1024" s="13">
        <v>0</v>
      </c>
      <c r="X1024" s="13">
        <v>32560908.039999999</v>
      </c>
      <c r="Y1024" s="13">
        <v>68326.789999999994</v>
      </c>
      <c r="Z1024" s="13">
        <v>293033.99</v>
      </c>
      <c r="AA1024" s="13">
        <v>146326.48000000001</v>
      </c>
      <c r="AB1024" s="13">
        <v>8173.51</v>
      </c>
      <c r="AC1024" s="13">
        <v>0</v>
      </c>
      <c r="AD1024" s="13">
        <v>0</v>
      </c>
      <c r="AE1024" s="13">
        <v>0</v>
      </c>
      <c r="AF1024" s="13">
        <v>18351.310000000001</v>
      </c>
      <c r="AG1024" s="13">
        <v>1522266.5</v>
      </c>
      <c r="AH1024" s="13">
        <v>66206.19</v>
      </c>
      <c r="AI1024" s="13">
        <v>1588458.6900000002</v>
      </c>
      <c r="AJ1024" s="13">
        <v>1079132.43</v>
      </c>
      <c r="AK1024" s="13">
        <v>0</v>
      </c>
      <c r="AL1024" s="13">
        <v>12715589.41</v>
      </c>
      <c r="AM1024" s="13">
        <v>46.364028688430281</v>
      </c>
      <c r="AN1024" s="13">
        <v>624690.94999999995</v>
      </c>
      <c r="AO1024" s="13">
        <v>865490.5199999999</v>
      </c>
      <c r="AP1024" s="13">
        <v>4262035.08</v>
      </c>
      <c r="AQ1024" s="13">
        <v>303292.68000000005</v>
      </c>
      <c r="AR1024" s="367"/>
      <c r="AS1024" s="19">
        <v>44865</v>
      </c>
      <c r="AT1024" s="20" t="s">
        <v>9</v>
      </c>
      <c r="AU1024" s="40" t="s">
        <v>292</v>
      </c>
      <c r="AV1024" s="41">
        <v>2022</v>
      </c>
      <c r="AW1024" s="266" t="s">
        <v>173</v>
      </c>
      <c r="AX1024" s="380">
        <v>8.31</v>
      </c>
      <c r="AY1024" s="380">
        <v>8.5299999999999994</v>
      </c>
    </row>
    <row r="1025" spans="1:51" x14ac:dyDescent="0.25">
      <c r="A1025" s="64">
        <v>52</v>
      </c>
      <c r="B1025" s="65" t="s">
        <v>72</v>
      </c>
      <c r="C1025" s="13">
        <v>8401562.1400000006</v>
      </c>
      <c r="D1025" s="13">
        <v>1253706.25</v>
      </c>
      <c r="E1025" s="13">
        <v>2396015.08</v>
      </c>
      <c r="F1025" s="13">
        <v>1175068.54</v>
      </c>
      <c r="G1025" s="13">
        <v>4523700.68</v>
      </c>
      <c r="H1025" s="13">
        <v>416129.06</v>
      </c>
      <c r="I1025" s="13">
        <v>582744496.00999999</v>
      </c>
      <c r="J1025" s="13">
        <v>170250838.19</v>
      </c>
      <c r="K1025" s="13">
        <v>4673743.2300000004</v>
      </c>
      <c r="L1025" s="13">
        <v>2277728.15</v>
      </c>
      <c r="M1025" s="13">
        <v>1241883.1599999999</v>
      </c>
      <c r="N1025" s="13">
        <v>163426.26</v>
      </c>
      <c r="O1025" s="13">
        <v>1807123.5299999996</v>
      </c>
      <c r="P1025" s="13">
        <v>-358036.86000000051</v>
      </c>
      <c r="Q1025" s="13">
        <v>-6820.2700000003097</v>
      </c>
      <c r="R1025" s="13">
        <v>-364857.13000000082</v>
      </c>
      <c r="S1025" s="13">
        <v>780985.33999999985</v>
      </c>
      <c r="T1025" s="13">
        <v>1146266.42</v>
      </c>
      <c r="U1025" s="13">
        <v>0</v>
      </c>
      <c r="V1025" s="13">
        <v>0</v>
      </c>
      <c r="W1025" s="13">
        <v>1000</v>
      </c>
      <c r="X1025" s="13">
        <v>9530686.5099999998</v>
      </c>
      <c r="Y1025" s="13">
        <v>92320.42</v>
      </c>
      <c r="Z1025" s="13">
        <v>102077.06</v>
      </c>
      <c r="AA1025" s="13">
        <v>326974.88</v>
      </c>
      <c r="AB1025" s="13">
        <v>3553.41</v>
      </c>
      <c r="AC1025" s="13">
        <v>0</v>
      </c>
      <c r="AD1025" s="13">
        <v>0</v>
      </c>
      <c r="AE1025" s="13">
        <v>0</v>
      </c>
      <c r="AF1025" s="13">
        <v>9372041.8200000003</v>
      </c>
      <c r="AG1025" s="13">
        <v>3519611.31</v>
      </c>
      <c r="AH1025" s="13">
        <v>2559441.34</v>
      </c>
      <c r="AI1025" s="13">
        <v>5799052.6499999994</v>
      </c>
      <c r="AJ1025" s="13">
        <v>3991929.1199999996</v>
      </c>
      <c r="AK1025" s="13">
        <v>0</v>
      </c>
      <c r="AL1025" s="13">
        <v>578070752.77999997</v>
      </c>
      <c r="AM1025" s="13">
        <v>124.68474782043171</v>
      </c>
      <c r="AN1025" s="13">
        <v>823079.38</v>
      </c>
      <c r="AO1025" s="13">
        <v>351989.16</v>
      </c>
      <c r="AP1025" s="13">
        <v>6990644.2400000002</v>
      </c>
      <c r="AQ1025" s="13">
        <v>1649911.88</v>
      </c>
      <c r="AR1025" s="367"/>
      <c r="AS1025" s="19">
        <v>44865</v>
      </c>
      <c r="AT1025" s="20" t="s">
        <v>9</v>
      </c>
      <c r="AU1025" s="40" t="s">
        <v>292</v>
      </c>
      <c r="AV1025" s="41">
        <v>2022</v>
      </c>
      <c r="AW1025" s="266" t="s">
        <v>170</v>
      </c>
      <c r="AX1025" s="380">
        <v>8.31</v>
      </c>
      <c r="AY1025" s="380">
        <v>8.5299999999999994</v>
      </c>
    </row>
    <row r="1026" spans="1:51" x14ac:dyDescent="0.25">
      <c r="A1026" s="64">
        <v>96</v>
      </c>
      <c r="B1026" s="65" t="s">
        <v>73</v>
      </c>
      <c r="C1026" s="13">
        <v>135457363.69</v>
      </c>
      <c r="D1026" s="13">
        <v>40365667.32</v>
      </c>
      <c r="E1026" s="13">
        <v>51988271.530000001</v>
      </c>
      <c r="F1026" s="13">
        <v>14844568.440000001</v>
      </c>
      <c r="G1026" s="13">
        <v>34775367.810000002</v>
      </c>
      <c r="H1026" s="13">
        <v>988361.74</v>
      </c>
      <c r="I1026" s="13">
        <v>150576572.55000001</v>
      </c>
      <c r="J1026" s="13">
        <v>12790325.789999999</v>
      </c>
      <c r="K1026" s="13">
        <v>90100615.670000002</v>
      </c>
      <c r="L1026" s="13">
        <v>38112344.140000001</v>
      </c>
      <c r="M1026" s="13">
        <v>0</v>
      </c>
      <c r="N1026" s="13">
        <v>0</v>
      </c>
      <c r="O1026" s="13">
        <v>56373464.760000005</v>
      </c>
      <c r="P1026" s="13">
        <v>-10901704.639999999</v>
      </c>
      <c r="Q1026" s="13">
        <v>-24191933.579999998</v>
      </c>
      <c r="R1026" s="13">
        <v>-35093638.219999999</v>
      </c>
      <c r="S1026" s="13">
        <v>36081999.960000008</v>
      </c>
      <c r="T1026" s="13">
        <v>35081922.270000003</v>
      </c>
      <c r="U1026" s="13">
        <v>0</v>
      </c>
      <c r="V1026" s="13">
        <v>0</v>
      </c>
      <c r="W1026" s="13">
        <v>30600</v>
      </c>
      <c r="X1026" s="13">
        <v>18286277.5</v>
      </c>
      <c r="Y1026" s="13">
        <v>572069.47</v>
      </c>
      <c r="Z1026" s="13">
        <v>4713018.18</v>
      </c>
      <c r="AA1026" s="13">
        <v>962865.41</v>
      </c>
      <c r="AB1026" s="13">
        <v>1176393.3600000001</v>
      </c>
      <c r="AC1026" s="13">
        <v>0</v>
      </c>
      <c r="AD1026" s="13">
        <v>0</v>
      </c>
      <c r="AE1026" s="13">
        <v>0</v>
      </c>
      <c r="AF1026" s="13">
        <v>9892453.3900000006</v>
      </c>
      <c r="AG1026" s="13">
        <v>38112344.140000001</v>
      </c>
      <c r="AH1026" s="13">
        <v>51988271.530000001</v>
      </c>
      <c r="AI1026" s="13">
        <v>90012867.430000007</v>
      </c>
      <c r="AJ1026" s="13">
        <v>33639402.670000002</v>
      </c>
      <c r="AK1026" s="13">
        <v>0</v>
      </c>
      <c r="AL1026" s="13">
        <v>60475956.88000001</v>
      </c>
      <c r="AM1026" s="13">
        <v>1.6712047018801466</v>
      </c>
      <c r="AN1026" s="13">
        <v>11018666.800000001</v>
      </c>
      <c r="AO1026" s="13">
        <v>3825901.64</v>
      </c>
      <c r="AP1026" s="13">
        <v>119484160.73999998</v>
      </c>
      <c r="AQ1026" s="13">
        <v>80765929.13000001</v>
      </c>
      <c r="AR1026" s="367"/>
      <c r="AS1026" s="19">
        <v>44865</v>
      </c>
      <c r="AT1026" s="20" t="s">
        <v>9</v>
      </c>
      <c r="AU1026" s="40" t="s">
        <v>292</v>
      </c>
      <c r="AV1026" s="41">
        <v>2022</v>
      </c>
      <c r="AW1026" s="266" t="s">
        <v>153</v>
      </c>
      <c r="AX1026" s="380">
        <v>8.31</v>
      </c>
      <c r="AY1026" s="380">
        <v>8.5299999999999994</v>
      </c>
    </row>
    <row r="1027" spans="1:51" x14ac:dyDescent="0.25">
      <c r="A1027" s="64">
        <v>103</v>
      </c>
      <c r="B1027" s="65" t="s">
        <v>74</v>
      </c>
      <c r="C1027" s="13">
        <v>392019.95999999996</v>
      </c>
      <c r="D1027" s="13">
        <v>0</v>
      </c>
      <c r="E1027" s="13">
        <v>1</v>
      </c>
      <c r="F1027" s="13">
        <v>25535.9</v>
      </c>
      <c r="G1027" s="13">
        <v>1092942.6499999999</v>
      </c>
      <c r="H1027" s="13">
        <v>7184999.6699999999</v>
      </c>
      <c r="I1027" s="13">
        <v>19661993.199999999</v>
      </c>
      <c r="J1027" s="13">
        <v>39289102.100000001</v>
      </c>
      <c r="K1027" s="13">
        <v>286979.25</v>
      </c>
      <c r="L1027" s="13">
        <v>228264.5</v>
      </c>
      <c r="M1027" s="13">
        <v>0</v>
      </c>
      <c r="N1027" s="13">
        <v>0</v>
      </c>
      <c r="O1027" s="13">
        <v>188751.55</v>
      </c>
      <c r="P1027" s="13">
        <v>-915210.14</v>
      </c>
      <c r="Q1027" s="13">
        <v>-254400.80000000002</v>
      </c>
      <c r="R1027" s="13">
        <v>-1169610.94</v>
      </c>
      <c r="S1027" s="13">
        <v>8354610.6600000001</v>
      </c>
      <c r="T1027" s="13">
        <v>51563.82</v>
      </c>
      <c r="U1027" s="13">
        <v>0</v>
      </c>
      <c r="V1027" s="13">
        <v>0</v>
      </c>
      <c r="W1027" s="13">
        <v>0</v>
      </c>
      <c r="X1027" s="13">
        <v>17366927.43</v>
      </c>
      <c r="Y1027" s="13">
        <v>22304.959999999999</v>
      </c>
      <c r="Z1027" s="13">
        <v>0</v>
      </c>
      <c r="AA1027" s="13">
        <v>4937772.62</v>
      </c>
      <c r="AB1027" s="13">
        <v>0</v>
      </c>
      <c r="AC1027" s="13">
        <v>0</v>
      </c>
      <c r="AD1027" s="13">
        <v>0</v>
      </c>
      <c r="AE1027" s="13">
        <v>0</v>
      </c>
      <c r="AF1027" s="13">
        <v>4103803.01</v>
      </c>
      <c r="AG1027" s="13">
        <v>228264.5</v>
      </c>
      <c r="AH1027" s="13">
        <v>1</v>
      </c>
      <c r="AI1027" s="13">
        <v>226084.69</v>
      </c>
      <c r="AJ1027" s="13">
        <v>37333.14</v>
      </c>
      <c r="AK1027" s="13">
        <v>0</v>
      </c>
      <c r="AL1027" s="13">
        <v>19375013.949999999</v>
      </c>
      <c r="AM1027" s="13">
        <v>68.513640620358444</v>
      </c>
      <c r="AN1027" s="13">
        <v>19275.259999999998</v>
      </c>
      <c r="AO1027" s="13">
        <v>6260.64</v>
      </c>
      <c r="AP1027" s="13">
        <v>203268.40999999997</v>
      </c>
      <c r="AQ1027" s="13">
        <v>0</v>
      </c>
      <c r="AR1027" s="367"/>
      <c r="AS1027" s="19">
        <v>44865</v>
      </c>
      <c r="AT1027" s="20" t="s">
        <v>9</v>
      </c>
      <c r="AU1027" s="40" t="s">
        <v>292</v>
      </c>
      <c r="AV1027" s="41">
        <v>2022</v>
      </c>
      <c r="AW1027" s="266" t="s">
        <v>184</v>
      </c>
      <c r="AX1027" s="380">
        <v>8.31</v>
      </c>
      <c r="AY1027" s="380">
        <v>8.5299999999999994</v>
      </c>
    </row>
    <row r="1028" spans="1:51" x14ac:dyDescent="0.25">
      <c r="A1028" s="64">
        <v>23</v>
      </c>
      <c r="B1028" s="65" t="s">
        <v>75</v>
      </c>
      <c r="C1028" s="13">
        <v>54816853.039999992</v>
      </c>
      <c r="D1028" s="13">
        <v>17918421.720000003</v>
      </c>
      <c r="E1028" s="13">
        <v>1284970.7</v>
      </c>
      <c r="F1028" s="13">
        <v>10246364.449999999</v>
      </c>
      <c r="G1028" s="13">
        <v>15208948.93</v>
      </c>
      <c r="H1028" s="13">
        <v>13474.28</v>
      </c>
      <c r="I1028" s="13">
        <v>48420160.810000002</v>
      </c>
      <c r="J1028" s="13">
        <v>547339.99</v>
      </c>
      <c r="K1028" s="13">
        <v>6138408.5800000001</v>
      </c>
      <c r="L1028" s="13">
        <v>4853437.8800000008</v>
      </c>
      <c r="M1028" s="13">
        <v>6022786.29</v>
      </c>
      <c r="N1028" s="13">
        <v>37733508.780000001</v>
      </c>
      <c r="O1028" s="13">
        <v>23685828.710000008</v>
      </c>
      <c r="P1028" s="13">
        <v>-12242710.769999998</v>
      </c>
      <c r="Q1028" s="13">
        <v>17565060.180000007</v>
      </c>
      <c r="R1028" s="13">
        <v>5322349.4100000095</v>
      </c>
      <c r="S1028" s="13">
        <v>-5308875.1100000003</v>
      </c>
      <c r="T1028" s="13">
        <v>87066.98</v>
      </c>
      <c r="U1028" s="13">
        <v>0</v>
      </c>
      <c r="V1028" s="13">
        <v>0</v>
      </c>
      <c r="W1028" s="13">
        <v>0</v>
      </c>
      <c r="X1028" s="13">
        <v>314595.89</v>
      </c>
      <c r="Y1028" s="13">
        <v>253749.01</v>
      </c>
      <c r="Z1028" s="13">
        <v>1531345.03</v>
      </c>
      <c r="AA1028" s="13">
        <v>603723.37</v>
      </c>
      <c r="AB1028" s="13">
        <v>147215.54999999999</v>
      </c>
      <c r="AC1028" s="13">
        <v>0</v>
      </c>
      <c r="AD1028" s="13">
        <v>0</v>
      </c>
      <c r="AE1028" s="13">
        <v>0</v>
      </c>
      <c r="AF1028" s="13">
        <v>3174505.02</v>
      </c>
      <c r="AG1028" s="13">
        <v>10876224.17</v>
      </c>
      <c r="AH1028" s="13">
        <v>39018479.480000004</v>
      </c>
      <c r="AI1028" s="13">
        <v>49084216.720000006</v>
      </c>
      <c r="AJ1028" s="13">
        <v>25398388.010000002</v>
      </c>
      <c r="AK1028" s="13">
        <v>0</v>
      </c>
      <c r="AL1028" s="13">
        <v>42281752.230000004</v>
      </c>
      <c r="AM1028" s="13">
        <v>7.8880641747701974</v>
      </c>
      <c r="AN1028" s="13">
        <v>7207761.2400000002</v>
      </c>
      <c r="AO1028" s="13">
        <v>3038603.21</v>
      </c>
      <c r="AP1028" s="13">
        <v>50628079.099999994</v>
      </c>
      <c r="AQ1028" s="13">
        <v>37415476.490000002</v>
      </c>
      <c r="AR1028" s="367"/>
      <c r="AS1028" s="19">
        <v>44865</v>
      </c>
      <c r="AT1028" s="20" t="s">
        <v>9</v>
      </c>
      <c r="AU1028" s="40" t="s">
        <v>292</v>
      </c>
      <c r="AV1028" s="41">
        <v>2022</v>
      </c>
      <c r="AW1028" s="266" t="s">
        <v>159</v>
      </c>
      <c r="AX1028" s="380">
        <v>8.31</v>
      </c>
      <c r="AY1028" s="380">
        <v>8.5299999999999994</v>
      </c>
    </row>
    <row r="1029" spans="1:51" x14ac:dyDescent="0.25">
      <c r="A1029" s="64">
        <v>62</v>
      </c>
      <c r="B1029" s="6" t="s">
        <v>203</v>
      </c>
      <c r="C1029" s="13">
        <v>9739624.2100000009</v>
      </c>
      <c r="D1029" s="13">
        <v>2067120.57</v>
      </c>
      <c r="E1029" s="13">
        <v>171661.18</v>
      </c>
      <c r="F1029" s="13">
        <v>129160.53</v>
      </c>
      <c r="G1029" s="13">
        <v>5377071.0600000005</v>
      </c>
      <c r="H1029" s="13">
        <v>442948</v>
      </c>
      <c r="I1029" s="13">
        <v>9952806.7599999998</v>
      </c>
      <c r="J1029" s="13">
        <v>0</v>
      </c>
      <c r="K1029" s="13">
        <v>335078.71999999997</v>
      </c>
      <c r="L1029" s="13">
        <v>163417.54</v>
      </c>
      <c r="M1029" s="13">
        <v>0</v>
      </c>
      <c r="N1029" s="13">
        <v>0</v>
      </c>
      <c r="O1029" s="13">
        <v>194933.43000000005</v>
      </c>
      <c r="P1029" s="13">
        <v>1971338.6200000003</v>
      </c>
      <c r="Q1029" s="13">
        <v>0</v>
      </c>
      <c r="R1029" s="13">
        <v>1971338.6200000003</v>
      </c>
      <c r="S1029" s="13">
        <v>-1528390.6199999999</v>
      </c>
      <c r="T1029" s="13">
        <v>97062.97</v>
      </c>
      <c r="U1029" s="13">
        <v>0</v>
      </c>
      <c r="V1029" s="13">
        <v>0</v>
      </c>
      <c r="W1029" s="13">
        <v>0</v>
      </c>
      <c r="X1029" s="13">
        <v>35049.800000000003</v>
      </c>
      <c r="Y1029" s="13">
        <v>102400.01</v>
      </c>
      <c r="Z1029" s="13">
        <v>467595.01</v>
      </c>
      <c r="AA1029" s="13">
        <v>844284.4</v>
      </c>
      <c r="AB1029" s="13">
        <v>236012.22</v>
      </c>
      <c r="AC1029" s="13">
        <v>0</v>
      </c>
      <c r="AD1029" s="13">
        <v>0</v>
      </c>
      <c r="AE1029" s="13">
        <v>0</v>
      </c>
      <c r="AF1029" s="13">
        <v>10211.75</v>
      </c>
      <c r="AG1029" s="13">
        <v>163417.54000000004</v>
      </c>
      <c r="AH1029" s="13">
        <v>171661.18</v>
      </c>
      <c r="AI1029" s="13">
        <v>335078.72000000003</v>
      </c>
      <c r="AJ1029" s="13">
        <v>140145.28999999998</v>
      </c>
      <c r="AK1029" s="13">
        <v>0</v>
      </c>
      <c r="AL1029" s="13">
        <v>9617728.0399999991</v>
      </c>
      <c r="AM1029" s="13">
        <v>29.702891189270392</v>
      </c>
      <c r="AN1029" s="13">
        <v>129160.53</v>
      </c>
      <c r="AO1029" s="13">
        <v>0</v>
      </c>
      <c r="AP1029" s="13">
        <v>9617769.8800000008</v>
      </c>
      <c r="AQ1029" s="13">
        <v>2140199.67</v>
      </c>
      <c r="AR1029" s="367"/>
      <c r="AS1029" s="19">
        <v>44865</v>
      </c>
      <c r="AT1029" s="20" t="s">
        <v>9</v>
      </c>
      <c r="AU1029" s="40" t="s">
        <v>292</v>
      </c>
      <c r="AV1029" s="41">
        <v>2022</v>
      </c>
      <c r="AW1029" s="266" t="s">
        <v>169</v>
      </c>
      <c r="AX1029" s="380">
        <v>8.31</v>
      </c>
      <c r="AY1029" s="380">
        <v>8.5299999999999994</v>
      </c>
    </row>
    <row r="1030" spans="1:51" x14ac:dyDescent="0.25">
      <c r="A1030" s="64">
        <v>77</v>
      </c>
      <c r="B1030" s="65" t="s">
        <v>195</v>
      </c>
      <c r="C1030" s="13">
        <v>13587.07</v>
      </c>
      <c r="D1030" s="13">
        <v>0</v>
      </c>
      <c r="E1030" s="13">
        <v>11106.65</v>
      </c>
      <c r="F1030" s="13">
        <v>995.77</v>
      </c>
      <c r="G1030" s="13">
        <v>59718.880000000005</v>
      </c>
      <c r="H1030" s="13">
        <v>-58835.57</v>
      </c>
      <c r="I1030" s="13">
        <v>891818.59</v>
      </c>
      <c r="J1030" s="13">
        <v>108013.61</v>
      </c>
      <c r="K1030" s="13">
        <v>20460.04</v>
      </c>
      <c r="L1030" s="13">
        <v>9353.39</v>
      </c>
      <c r="M1030" s="13">
        <v>0</v>
      </c>
      <c r="N1030" s="13">
        <v>0</v>
      </c>
      <c r="O1030" s="13">
        <v>6180.8800000000037</v>
      </c>
      <c r="P1030" s="13">
        <v>-53308.460000000006</v>
      </c>
      <c r="Q1030" s="13">
        <v>0</v>
      </c>
      <c r="R1030" s="13">
        <v>-53308.460000000006</v>
      </c>
      <c r="S1030" s="13">
        <v>-5527.11</v>
      </c>
      <c r="T1030" s="13">
        <v>0</v>
      </c>
      <c r="U1030" s="13">
        <v>0</v>
      </c>
      <c r="V1030" s="13">
        <v>0</v>
      </c>
      <c r="W1030" s="13">
        <v>0</v>
      </c>
      <c r="X1030" s="13">
        <v>136.6</v>
      </c>
      <c r="Y1030" s="13">
        <v>1218.72</v>
      </c>
      <c r="Z1030" s="13">
        <v>1282.82</v>
      </c>
      <c r="AA1030" s="13">
        <v>2873.55</v>
      </c>
      <c r="AB1030" s="13">
        <v>0.1</v>
      </c>
      <c r="AC1030" s="13">
        <v>0</v>
      </c>
      <c r="AD1030" s="13">
        <v>0</v>
      </c>
      <c r="AE1030" s="13">
        <v>0</v>
      </c>
      <c r="AF1030" s="13">
        <v>288.52</v>
      </c>
      <c r="AG1030" s="13">
        <v>9353.39</v>
      </c>
      <c r="AH1030" s="13">
        <v>11106.65</v>
      </c>
      <c r="AI1030" s="13">
        <v>20459.660000000003</v>
      </c>
      <c r="AJ1030" s="13">
        <v>14278.78</v>
      </c>
      <c r="AK1030" s="13">
        <v>0</v>
      </c>
      <c r="AL1030" s="13">
        <v>871358.54999999993</v>
      </c>
      <c r="AM1030" s="13">
        <v>43.588311166547079</v>
      </c>
      <c r="AN1030" s="13">
        <v>941.4</v>
      </c>
      <c r="AO1030" s="13">
        <v>54.37</v>
      </c>
      <c r="AP1030" s="13">
        <v>7406.1900000000005</v>
      </c>
      <c r="AQ1030" s="13">
        <v>0</v>
      </c>
      <c r="AR1030" s="367"/>
      <c r="AS1030" s="19">
        <v>44865</v>
      </c>
      <c r="AT1030" s="20" t="s">
        <v>9</v>
      </c>
      <c r="AU1030" s="40" t="s">
        <v>293</v>
      </c>
      <c r="AV1030" s="41">
        <v>2022</v>
      </c>
      <c r="AW1030" s="266" t="s">
        <v>196</v>
      </c>
      <c r="AX1030" s="380">
        <v>8.31</v>
      </c>
      <c r="AY1030" s="380">
        <v>8.5299999999999994</v>
      </c>
    </row>
    <row r="1031" spans="1:51" x14ac:dyDescent="0.25">
      <c r="A1031" s="64">
        <v>114</v>
      </c>
      <c r="B1031" s="65" t="s">
        <v>76</v>
      </c>
      <c r="C1031" s="13">
        <v>100947091.22</v>
      </c>
      <c r="D1031" s="13">
        <v>54818147.57</v>
      </c>
      <c r="E1031" s="13">
        <v>3877549.38</v>
      </c>
      <c r="F1031" s="13">
        <v>16107959.139999999</v>
      </c>
      <c r="G1031" s="13">
        <v>24631111.280000001</v>
      </c>
      <c r="H1031" s="13">
        <v>115098.93</v>
      </c>
      <c r="I1031" s="13">
        <v>26136713.260000002</v>
      </c>
      <c r="J1031" s="13">
        <v>5790429.5499999998</v>
      </c>
      <c r="K1031" s="13">
        <v>14622958.960000001</v>
      </c>
      <c r="L1031" s="13">
        <v>10745409.58</v>
      </c>
      <c r="M1031" s="13">
        <v>24734421.760000002</v>
      </c>
      <c r="N1031" s="13">
        <v>5383098.1100000003</v>
      </c>
      <c r="O1031" s="13">
        <v>10253082.140000001</v>
      </c>
      <c r="P1031" s="13">
        <v>-4863208.9099999722</v>
      </c>
      <c r="Q1031" s="13">
        <v>-5999248.300000024</v>
      </c>
      <c r="R1031" s="13">
        <v>-10862457.209999997</v>
      </c>
      <c r="S1031" s="13">
        <v>10977556.130000001</v>
      </c>
      <c r="T1031" s="13">
        <v>24013.22</v>
      </c>
      <c r="U1031" s="13">
        <v>0</v>
      </c>
      <c r="V1031" s="13">
        <v>0</v>
      </c>
      <c r="W1031" s="13">
        <v>0</v>
      </c>
      <c r="X1031" s="13">
        <v>23533157.600000001</v>
      </c>
      <c r="Y1031" s="13">
        <v>390116.02</v>
      </c>
      <c r="Z1031" s="13">
        <v>1032014.67</v>
      </c>
      <c r="AA1031" s="13">
        <v>5768805.3300000001</v>
      </c>
      <c r="AB1031" s="13">
        <v>56921.79</v>
      </c>
      <c r="AC1031" s="13">
        <v>0</v>
      </c>
      <c r="AD1031" s="13">
        <v>0</v>
      </c>
      <c r="AE1031" s="13">
        <v>0</v>
      </c>
      <c r="AF1031" s="13">
        <v>5331756.88</v>
      </c>
      <c r="AG1031" s="13">
        <v>35479831.339999996</v>
      </c>
      <c r="AH1031" s="13">
        <v>9260647.4900000002</v>
      </c>
      <c r="AI1031" s="13">
        <v>44622269.399999999</v>
      </c>
      <c r="AJ1031" s="13">
        <v>34369187.259999998</v>
      </c>
      <c r="AK1031" s="13">
        <v>0</v>
      </c>
      <c r="AL1031" s="13">
        <v>11513754.300000001</v>
      </c>
      <c r="AM1031" s="13">
        <v>1.7873751360100925</v>
      </c>
      <c r="AN1031" s="13">
        <v>12123494.48</v>
      </c>
      <c r="AO1031" s="13">
        <v>3984464.66</v>
      </c>
      <c r="AP1031" s="13">
        <v>89219500.310000002</v>
      </c>
      <c r="AQ1031" s="13">
        <v>53343638.799999997</v>
      </c>
      <c r="AR1031" s="367"/>
      <c r="AS1031" s="19">
        <v>44865</v>
      </c>
      <c r="AT1031" s="20" t="s">
        <v>9</v>
      </c>
      <c r="AU1031" s="40" t="s">
        <v>292</v>
      </c>
      <c r="AV1031" s="41">
        <v>2022</v>
      </c>
      <c r="AW1031" s="266" t="s">
        <v>154</v>
      </c>
      <c r="AX1031" s="380">
        <v>8.31</v>
      </c>
      <c r="AY1031" s="380">
        <v>8.5299999999999994</v>
      </c>
    </row>
    <row r="1032" spans="1:51" x14ac:dyDescent="0.25">
      <c r="A1032" s="64">
        <v>48</v>
      </c>
      <c r="B1032" s="65" t="s">
        <v>77</v>
      </c>
      <c r="C1032" s="13">
        <v>17641621.450000003</v>
      </c>
      <c r="D1032" s="13">
        <v>4302180.17</v>
      </c>
      <c r="E1032" s="13">
        <v>248869.73</v>
      </c>
      <c r="F1032" s="13">
        <v>245793.06</v>
      </c>
      <c r="G1032" s="13">
        <v>10406048.289999999</v>
      </c>
      <c r="H1032" s="13">
        <v>26745.16</v>
      </c>
      <c r="I1032" s="13">
        <v>291202504.5</v>
      </c>
      <c r="J1032" s="13">
        <v>41779859.530000001</v>
      </c>
      <c r="K1032" s="13">
        <v>4548022.29</v>
      </c>
      <c r="L1032" s="13">
        <v>2263294.3400000003</v>
      </c>
      <c r="M1032" s="13">
        <v>5970288.04</v>
      </c>
      <c r="N1032" s="13">
        <v>105211327.71000001</v>
      </c>
      <c r="O1032" s="13">
        <v>53089140.730000012</v>
      </c>
      <c r="P1032" s="13">
        <v>-50401540.800000019</v>
      </c>
      <c r="Q1032" s="13">
        <v>46075691.900000006</v>
      </c>
      <c r="R1032" s="13">
        <v>-4325848.9000000134</v>
      </c>
      <c r="S1032" s="13">
        <v>4352594.1099999845</v>
      </c>
      <c r="T1032" s="13">
        <v>15394699.380000001</v>
      </c>
      <c r="U1032" s="13">
        <v>0</v>
      </c>
      <c r="V1032" s="13">
        <v>105026.98</v>
      </c>
      <c r="W1032" s="13">
        <v>0</v>
      </c>
      <c r="X1032" s="13">
        <v>144791539.02000001</v>
      </c>
      <c r="Y1032" s="13">
        <v>119422.08</v>
      </c>
      <c r="Z1032" s="13">
        <v>75319.8</v>
      </c>
      <c r="AA1032" s="13">
        <v>155732674.16</v>
      </c>
      <c r="AB1032" s="13">
        <v>1564</v>
      </c>
      <c r="AC1032" s="13">
        <v>0</v>
      </c>
      <c r="AD1032" s="13">
        <v>0</v>
      </c>
      <c r="AE1032" s="13">
        <v>0</v>
      </c>
      <c r="AF1032" s="13">
        <v>9691.23</v>
      </c>
      <c r="AG1032" s="13">
        <v>8233582.3799999999</v>
      </c>
      <c r="AH1032" s="13">
        <v>105460197.44</v>
      </c>
      <c r="AI1032" s="13">
        <v>113666133.88000001</v>
      </c>
      <c r="AJ1032" s="13">
        <v>60576993.149999999</v>
      </c>
      <c r="AK1032" s="13">
        <v>0</v>
      </c>
      <c r="AL1032" s="13">
        <v>286654482.20999998</v>
      </c>
      <c r="AM1032" s="13">
        <v>64.028381114200741</v>
      </c>
      <c r="AN1032" s="13">
        <v>127611.02</v>
      </c>
      <c r="AO1032" s="13">
        <v>118182.05</v>
      </c>
      <c r="AP1032" s="13">
        <v>9895057.3100000024</v>
      </c>
      <c r="AQ1032" s="13">
        <v>49644756.759999998</v>
      </c>
      <c r="AR1032" s="367"/>
      <c r="AS1032" s="19">
        <v>44865</v>
      </c>
      <c r="AT1032" s="20" t="s">
        <v>9</v>
      </c>
      <c r="AU1032" s="40" t="s">
        <v>292</v>
      </c>
      <c r="AV1032" s="41">
        <v>2022</v>
      </c>
      <c r="AW1032" s="266" t="s">
        <v>163</v>
      </c>
      <c r="AX1032" s="380">
        <v>8.31</v>
      </c>
      <c r="AY1032" s="380">
        <v>8.5299999999999994</v>
      </c>
    </row>
    <row r="1033" spans="1:51" ht="30" x14ac:dyDescent="0.25">
      <c r="A1033" s="64">
        <v>120</v>
      </c>
      <c r="B1033" s="65" t="s">
        <v>78</v>
      </c>
      <c r="C1033" s="13">
        <v>0</v>
      </c>
      <c r="D1033" s="13">
        <v>37969.699999999997</v>
      </c>
      <c r="E1033" s="13">
        <v>6.9999999999999993E-2</v>
      </c>
      <c r="F1033" s="13">
        <v>0</v>
      </c>
      <c r="G1033" s="13">
        <v>538632.78</v>
      </c>
      <c r="H1033" s="13">
        <v>-803174.86</v>
      </c>
      <c r="I1033" s="13">
        <v>28505947.379999999</v>
      </c>
      <c r="J1033" s="13">
        <v>7432430.4100000001</v>
      </c>
      <c r="K1033" s="13">
        <v>0.11</v>
      </c>
      <c r="L1033" s="13">
        <v>0.04</v>
      </c>
      <c r="M1033" s="13">
        <v>0</v>
      </c>
      <c r="N1033" s="13">
        <v>0</v>
      </c>
      <c r="O1033" s="13">
        <v>-39205.980000000003</v>
      </c>
      <c r="P1033" s="13">
        <v>-537396.5</v>
      </c>
      <c r="Q1033" s="13">
        <v>-0.12</v>
      </c>
      <c r="R1033" s="13">
        <v>-537396.62</v>
      </c>
      <c r="S1033" s="13">
        <v>-265778.24</v>
      </c>
      <c r="T1033" s="13">
        <v>0.69</v>
      </c>
      <c r="U1033" s="13">
        <v>0</v>
      </c>
      <c r="V1033" s="13">
        <v>0</v>
      </c>
      <c r="W1033" s="13">
        <v>0</v>
      </c>
      <c r="X1033" s="13">
        <v>75574.75</v>
      </c>
      <c r="Y1033" s="13">
        <v>10992.51</v>
      </c>
      <c r="Z1033" s="13">
        <v>13249.23</v>
      </c>
      <c r="AA1033" s="13">
        <v>34667.18</v>
      </c>
      <c r="AB1033" s="13">
        <v>345.2</v>
      </c>
      <c r="AC1033" s="13">
        <v>0</v>
      </c>
      <c r="AD1033" s="13">
        <v>0</v>
      </c>
      <c r="AE1033" s="13">
        <v>0</v>
      </c>
      <c r="AF1033" s="13">
        <v>282099.56</v>
      </c>
      <c r="AG1033" s="13">
        <v>0.04</v>
      </c>
      <c r="AH1033" s="13">
        <v>6.9999999999999993E-2</v>
      </c>
      <c r="AI1033" s="13">
        <v>0.06</v>
      </c>
      <c r="AJ1033" s="13">
        <v>39206.04</v>
      </c>
      <c r="AK1033" s="13">
        <v>0</v>
      </c>
      <c r="AL1033" s="13">
        <v>28505947.27</v>
      </c>
      <c r="AM1033" s="13">
        <v>259144976.18181816</v>
      </c>
      <c r="AN1033" s="13">
        <v>0</v>
      </c>
      <c r="AO1033" s="13">
        <v>0</v>
      </c>
      <c r="AP1033" s="13">
        <v>99.4</v>
      </c>
      <c r="AQ1033" s="13">
        <v>-1136.8800000000047</v>
      </c>
      <c r="AR1033" s="367"/>
      <c r="AS1033" s="19">
        <v>44865</v>
      </c>
      <c r="AT1033" s="20" t="s">
        <v>9</v>
      </c>
      <c r="AU1033" s="40" t="s">
        <v>293</v>
      </c>
      <c r="AV1033" s="41">
        <v>2022</v>
      </c>
      <c r="AW1033" s="266" t="s">
        <v>187</v>
      </c>
      <c r="AX1033" s="380">
        <v>8.31</v>
      </c>
      <c r="AY1033" s="380">
        <v>8.5299999999999994</v>
      </c>
    </row>
    <row r="1034" spans="1:51" x14ac:dyDescent="0.25">
      <c r="A1034" s="64">
        <v>86</v>
      </c>
      <c r="B1034" s="65" t="s">
        <v>197</v>
      </c>
      <c r="C1034" s="13">
        <v>786687.21</v>
      </c>
      <c r="D1034" s="13">
        <v>115487.44</v>
      </c>
      <c r="E1034" s="13">
        <v>113.64999999999999</v>
      </c>
      <c r="F1034" s="13">
        <v>637.13</v>
      </c>
      <c r="G1034" s="13">
        <v>676870.14</v>
      </c>
      <c r="H1034" s="13">
        <v>-100082.53</v>
      </c>
      <c r="I1034" s="13">
        <v>14241636.18</v>
      </c>
      <c r="J1034" s="13">
        <v>57198.22</v>
      </c>
      <c r="K1034" s="13">
        <v>210537.5</v>
      </c>
      <c r="L1034" s="13">
        <v>210423.85</v>
      </c>
      <c r="M1034" s="13">
        <v>0</v>
      </c>
      <c r="N1034" s="13">
        <v>1.33</v>
      </c>
      <c r="O1034" s="13">
        <v>140195.86000000004</v>
      </c>
      <c r="P1034" s="13">
        <v>-146503.36000000007</v>
      </c>
      <c r="Q1034" s="13">
        <v>0</v>
      </c>
      <c r="R1034" s="13">
        <v>-146503.36000000007</v>
      </c>
      <c r="S1034" s="13">
        <v>46420.829999999994</v>
      </c>
      <c r="T1034" s="13">
        <v>37567.360000000001</v>
      </c>
      <c r="U1034" s="13">
        <v>0</v>
      </c>
      <c r="V1034" s="13">
        <v>0</v>
      </c>
      <c r="W1034" s="13">
        <v>0</v>
      </c>
      <c r="X1034" s="13">
        <v>30746.87</v>
      </c>
      <c r="Y1034" s="13">
        <v>10306.799999999999</v>
      </c>
      <c r="Z1034" s="13">
        <v>2900.23</v>
      </c>
      <c r="AA1034" s="13">
        <v>4898.09</v>
      </c>
      <c r="AB1034" s="13">
        <v>382.76</v>
      </c>
      <c r="AC1034" s="13">
        <v>0</v>
      </c>
      <c r="AD1034" s="13">
        <v>0</v>
      </c>
      <c r="AE1034" s="13">
        <v>0</v>
      </c>
      <c r="AF1034" s="13">
        <v>3405.52</v>
      </c>
      <c r="AG1034" s="13">
        <v>210423.85</v>
      </c>
      <c r="AH1034" s="13">
        <v>114.97999999999999</v>
      </c>
      <c r="AI1034" s="13">
        <v>210536.26</v>
      </c>
      <c r="AJ1034" s="13">
        <v>70340.399999999994</v>
      </c>
      <c r="AK1034" s="13">
        <v>0</v>
      </c>
      <c r="AL1034" s="13">
        <v>14031098.68</v>
      </c>
      <c r="AM1034" s="13">
        <v>67.644178258030038</v>
      </c>
      <c r="AN1034" s="13">
        <v>637.13</v>
      </c>
      <c r="AO1034" s="13">
        <v>0</v>
      </c>
      <c r="AP1034" s="13">
        <v>646490.89999999991</v>
      </c>
      <c r="AQ1034" s="13">
        <v>115486.98999999999</v>
      </c>
      <c r="AR1034" s="367"/>
      <c r="AS1034" s="19">
        <v>44865</v>
      </c>
      <c r="AT1034" s="20" t="s">
        <v>9</v>
      </c>
      <c r="AU1034" s="40" t="s">
        <v>293</v>
      </c>
      <c r="AV1034" s="41">
        <v>2022</v>
      </c>
      <c r="AW1034" s="266" t="s">
        <v>198</v>
      </c>
      <c r="AX1034" s="380">
        <v>8.31</v>
      </c>
      <c r="AY1034" s="380">
        <v>8.5299999999999994</v>
      </c>
    </row>
    <row r="1035" spans="1:51" x14ac:dyDescent="0.25">
      <c r="A1035" s="62">
        <v>100</v>
      </c>
      <c r="B1035" s="63" t="s">
        <v>79</v>
      </c>
      <c r="C1035" s="14">
        <v>150428142.89999998</v>
      </c>
      <c r="D1035" s="14">
        <v>59890521.009999998</v>
      </c>
      <c r="E1035" s="14">
        <v>2838361.8600000003</v>
      </c>
      <c r="F1035" s="14">
        <v>29087998.170000002</v>
      </c>
      <c r="G1035" s="14">
        <v>31555607.689999998</v>
      </c>
      <c r="H1035" s="14">
        <v>8099732.5700000003</v>
      </c>
      <c r="I1035" s="14">
        <v>38423947.060000002</v>
      </c>
      <c r="J1035" s="14">
        <v>55429911.68</v>
      </c>
      <c r="K1035" s="14">
        <v>17566968.989999998</v>
      </c>
      <c r="L1035" s="14">
        <v>14728607.130000001</v>
      </c>
      <c r="M1035" s="14">
        <v>40212517.350000001</v>
      </c>
      <c r="N1035" s="14">
        <v>7853131.9500000002</v>
      </c>
      <c r="O1035" s="14">
        <v>39642444.370000005</v>
      </c>
      <c r="P1035" s="14">
        <v>-9748428.33999997</v>
      </c>
      <c r="Q1035" s="14">
        <v>15132948.369999999</v>
      </c>
      <c r="R1035" s="14">
        <v>5384520.0300000291</v>
      </c>
      <c r="S1035" s="14">
        <v>2715212.5399999991</v>
      </c>
      <c r="T1035" s="14">
        <v>29314.54</v>
      </c>
      <c r="U1035" s="14">
        <v>0</v>
      </c>
      <c r="V1035" s="14">
        <v>0</v>
      </c>
      <c r="W1035" s="14">
        <v>0</v>
      </c>
      <c r="X1035" s="14">
        <v>44692942.689999998</v>
      </c>
      <c r="Y1035" s="14">
        <v>555678.27</v>
      </c>
      <c r="Z1035" s="14">
        <v>5933739.6699999999</v>
      </c>
      <c r="AA1035" s="14">
        <v>222999.15</v>
      </c>
      <c r="AB1035" s="14">
        <v>160436.63</v>
      </c>
      <c r="AC1035" s="14">
        <v>0</v>
      </c>
      <c r="AD1035" s="14">
        <v>0</v>
      </c>
      <c r="AE1035" s="14">
        <v>0</v>
      </c>
      <c r="AF1035" s="14">
        <v>35134190.969999999</v>
      </c>
      <c r="AG1035" s="14">
        <v>54941124.479999997</v>
      </c>
      <c r="AH1035" s="14">
        <v>10691493.809999999</v>
      </c>
      <c r="AI1035" s="14">
        <v>65617718.18</v>
      </c>
      <c r="AJ1035" s="14">
        <v>25975273.809999999</v>
      </c>
      <c r="AK1035" s="14">
        <v>0</v>
      </c>
      <c r="AL1035" s="14">
        <v>20856978.070000004</v>
      </c>
      <c r="AM1035" s="14">
        <v>2.1872838212370525</v>
      </c>
      <c r="AN1035" s="14">
        <v>15980993.970000001</v>
      </c>
      <c r="AO1035" s="14">
        <v>13107004.200000001</v>
      </c>
      <c r="AP1035" s="14">
        <v>115376214.72000001</v>
      </c>
      <c r="AQ1035" s="14">
        <v>64481037.199999996</v>
      </c>
      <c r="AR1035" s="368"/>
      <c r="AS1035" s="19">
        <v>44865</v>
      </c>
      <c r="AT1035" s="42" t="s">
        <v>9</v>
      </c>
      <c r="AU1035" s="40" t="s">
        <v>292</v>
      </c>
      <c r="AV1035" s="41">
        <v>2022</v>
      </c>
      <c r="AW1035" s="266" t="s">
        <v>151</v>
      </c>
      <c r="AX1035" s="380">
        <v>8.31</v>
      </c>
      <c r="AY1035" s="380">
        <v>8.5299999999999994</v>
      </c>
    </row>
    <row r="1036" spans="1:51" x14ac:dyDescent="0.25">
      <c r="A1036" s="64">
        <v>12</v>
      </c>
      <c r="B1036" s="65" t="s">
        <v>81</v>
      </c>
      <c r="C1036" s="13">
        <v>182710449.15000001</v>
      </c>
      <c r="D1036" s="13">
        <v>83581175.350000009</v>
      </c>
      <c r="E1036" s="13">
        <v>21895925.029999997</v>
      </c>
      <c r="F1036" s="13">
        <v>31698861.649999999</v>
      </c>
      <c r="G1036" s="13">
        <v>41646433.990000002</v>
      </c>
      <c r="H1036" s="13">
        <v>360415.41</v>
      </c>
      <c r="I1036" s="13">
        <v>149594207.72</v>
      </c>
      <c r="J1036" s="13">
        <v>258982112.63999999</v>
      </c>
      <c r="K1036" s="13">
        <v>85752386.890000001</v>
      </c>
      <c r="L1036" s="13">
        <v>63848312.819999993</v>
      </c>
      <c r="M1036" s="13">
        <v>3021038.78</v>
      </c>
      <c r="N1036" s="13">
        <v>2534177.6100000003</v>
      </c>
      <c r="O1036" s="13">
        <v>47329027.269999988</v>
      </c>
      <c r="P1036" s="13">
        <v>-21545049.110000044</v>
      </c>
      <c r="Q1036" s="13">
        <v>-36814791.950000003</v>
      </c>
      <c r="R1036" s="13">
        <v>-58359841.060000047</v>
      </c>
      <c r="S1036" s="13">
        <v>58720256.470000006</v>
      </c>
      <c r="T1036" s="13">
        <v>1946839.7</v>
      </c>
      <c r="U1036" s="13">
        <v>15.53</v>
      </c>
      <c r="V1036" s="13">
        <v>0</v>
      </c>
      <c r="W1036" s="13">
        <v>0</v>
      </c>
      <c r="X1036" s="13">
        <v>81458951.640000001</v>
      </c>
      <c r="Y1036" s="13">
        <v>650801.18000000005</v>
      </c>
      <c r="Z1036" s="13">
        <v>5527472.9100000001</v>
      </c>
      <c r="AA1036" s="13">
        <v>3548912.5</v>
      </c>
      <c r="AB1036" s="13">
        <v>39376.14</v>
      </c>
      <c r="AC1036" s="13">
        <v>0</v>
      </c>
      <c r="AD1036" s="13">
        <v>0</v>
      </c>
      <c r="AE1036" s="13">
        <v>0</v>
      </c>
      <c r="AF1036" s="13">
        <v>14918987.67</v>
      </c>
      <c r="AG1036" s="13">
        <v>66869351.599999994</v>
      </c>
      <c r="AH1036" s="13">
        <v>24430102.640000001</v>
      </c>
      <c r="AI1036" s="13">
        <v>90778807.839999989</v>
      </c>
      <c r="AJ1036" s="13">
        <v>43457024.009999998</v>
      </c>
      <c r="AK1036" s="13">
        <v>7243.44</v>
      </c>
      <c r="AL1036" s="13">
        <v>63841820.829999998</v>
      </c>
      <c r="AM1036" s="13">
        <v>1.7444903068633406</v>
      </c>
      <c r="AN1036" s="13">
        <v>18792620.98</v>
      </c>
      <c r="AO1036" s="13">
        <v>12906240.669999998</v>
      </c>
      <c r="AP1036" s="13">
        <v>147749288.79000002</v>
      </c>
      <c r="AQ1036" s="13">
        <v>95949042.260000005</v>
      </c>
      <c r="AR1036" s="367"/>
      <c r="AS1036" s="19">
        <v>44865</v>
      </c>
      <c r="AT1036" s="20" t="s">
        <v>9</v>
      </c>
      <c r="AU1036" s="40" t="s">
        <v>292</v>
      </c>
      <c r="AV1036" s="41">
        <v>2022</v>
      </c>
      <c r="AW1036" s="266" t="s">
        <v>152</v>
      </c>
      <c r="AX1036" s="380">
        <v>8.31</v>
      </c>
      <c r="AY1036" s="380">
        <v>8.5299999999999994</v>
      </c>
    </row>
    <row r="1037" spans="1:51" x14ac:dyDescent="0.25">
      <c r="A1037" s="64">
        <v>74</v>
      </c>
      <c r="B1037" s="65" t="s">
        <v>82</v>
      </c>
      <c r="C1037" s="13">
        <v>982683409.45999992</v>
      </c>
      <c r="D1037" s="13">
        <v>675590932.56999993</v>
      </c>
      <c r="E1037" s="13">
        <v>12854389.699999999</v>
      </c>
      <c r="F1037" s="13">
        <v>122633842.06</v>
      </c>
      <c r="G1037" s="13">
        <v>153992172.37</v>
      </c>
      <c r="H1037" s="13">
        <v>2451762.81</v>
      </c>
      <c r="I1037" s="13">
        <v>139909586.74000001</v>
      </c>
      <c r="J1037" s="13">
        <v>122345369.73</v>
      </c>
      <c r="K1037" s="13">
        <v>42044283.100000001</v>
      </c>
      <c r="L1037" s="13">
        <v>21194318.18</v>
      </c>
      <c r="M1037" s="13">
        <v>196956555.59999999</v>
      </c>
      <c r="N1037" s="13">
        <v>255516678.29999998</v>
      </c>
      <c r="O1037" s="13">
        <v>238884555.82999995</v>
      </c>
      <c r="P1037" s="13">
        <v>-208418093.37000039</v>
      </c>
      <c r="Q1037" s="13">
        <v>210238470.6800001</v>
      </c>
      <c r="R1037" s="13">
        <v>1820377.3099997044</v>
      </c>
      <c r="S1037" s="13">
        <v>631385.50999999046</v>
      </c>
      <c r="T1037" s="13">
        <v>766109.32</v>
      </c>
      <c r="U1037" s="13">
        <v>14608.86</v>
      </c>
      <c r="V1037" s="13">
        <v>0</v>
      </c>
      <c r="W1037" s="13">
        <v>1200000</v>
      </c>
      <c r="X1037" s="13">
        <v>382769997.12</v>
      </c>
      <c r="Y1037" s="13">
        <v>2387161.7200000002</v>
      </c>
      <c r="Z1037" s="13">
        <v>9393103.0700000003</v>
      </c>
      <c r="AA1037" s="13">
        <v>23938447.25</v>
      </c>
      <c r="AB1037" s="13">
        <v>2472260.09</v>
      </c>
      <c r="AC1037" s="13">
        <v>0</v>
      </c>
      <c r="AD1037" s="13">
        <v>0</v>
      </c>
      <c r="AE1037" s="13">
        <v>25205182.75</v>
      </c>
      <c r="AF1037" s="13">
        <v>320723174.91000003</v>
      </c>
      <c r="AG1037" s="13">
        <v>218150873.77999997</v>
      </c>
      <c r="AH1037" s="13">
        <v>268371068</v>
      </c>
      <c r="AI1037" s="13">
        <v>484812511.13999999</v>
      </c>
      <c r="AJ1037" s="13">
        <v>245927955.31</v>
      </c>
      <c r="AK1037" s="13">
        <v>0</v>
      </c>
      <c r="AL1037" s="13">
        <v>97865303.640000015</v>
      </c>
      <c r="AM1037" s="13">
        <v>3.3276720739234107</v>
      </c>
      <c r="AN1037" s="13">
        <v>89444531.020000011</v>
      </c>
      <c r="AO1037" s="13">
        <v>33189311.039999999</v>
      </c>
      <c r="AP1037" s="13">
        <v>890536821.57999992</v>
      </c>
      <c r="AQ1037" s="13">
        <v>822328900.51999998</v>
      </c>
      <c r="AR1037" s="367"/>
      <c r="AS1037" s="19">
        <v>44865</v>
      </c>
      <c r="AT1037" s="20" t="s">
        <v>9</v>
      </c>
      <c r="AU1037" s="40" t="s">
        <v>292</v>
      </c>
      <c r="AV1037" s="41">
        <v>2022</v>
      </c>
      <c r="AW1037" s="266" t="s">
        <v>148</v>
      </c>
      <c r="AX1037" s="380">
        <v>8.31</v>
      </c>
      <c r="AY1037" s="380">
        <v>8.5299999999999994</v>
      </c>
    </row>
    <row r="1038" spans="1:51" x14ac:dyDescent="0.25">
      <c r="A1038" s="64">
        <v>71</v>
      </c>
      <c r="B1038" s="65" t="s">
        <v>83</v>
      </c>
      <c r="C1038" s="13">
        <v>63372348.980000004</v>
      </c>
      <c r="D1038" s="13">
        <v>12188307.5</v>
      </c>
      <c r="E1038" s="13">
        <v>13503310.199999999</v>
      </c>
      <c r="F1038" s="13">
        <v>665.74</v>
      </c>
      <c r="G1038" s="13">
        <v>10944288.199999999</v>
      </c>
      <c r="H1038" s="13">
        <v>3360458.56</v>
      </c>
      <c r="I1038" s="13">
        <v>57303859.649999999</v>
      </c>
      <c r="J1038" s="13">
        <v>1072579.23</v>
      </c>
      <c r="K1038" s="13">
        <v>14908181.9</v>
      </c>
      <c r="L1038" s="13">
        <v>1404871.71</v>
      </c>
      <c r="M1038" s="13">
        <v>2803919.9</v>
      </c>
      <c r="N1038" s="13">
        <v>2536271.63</v>
      </c>
      <c r="O1038" s="13">
        <v>2428206.9800000023</v>
      </c>
      <c r="P1038" s="13">
        <v>37810880.560000002</v>
      </c>
      <c r="Q1038" s="13">
        <v>-35409506.189999998</v>
      </c>
      <c r="R1038" s="13">
        <v>2401374.3700000048</v>
      </c>
      <c r="S1038" s="13">
        <v>959084.19</v>
      </c>
      <c r="T1038" s="13">
        <v>0</v>
      </c>
      <c r="U1038" s="13">
        <v>0</v>
      </c>
      <c r="V1038" s="13">
        <v>0</v>
      </c>
      <c r="W1038" s="13">
        <v>1080031.98</v>
      </c>
      <c r="X1038" s="13">
        <v>102554.74</v>
      </c>
      <c r="Y1038" s="13">
        <v>223342.33</v>
      </c>
      <c r="Z1038" s="13">
        <v>0</v>
      </c>
      <c r="AA1038" s="13">
        <v>0</v>
      </c>
      <c r="AB1038" s="13">
        <v>0</v>
      </c>
      <c r="AC1038" s="13">
        <v>0</v>
      </c>
      <c r="AD1038" s="13">
        <v>0</v>
      </c>
      <c r="AE1038" s="13">
        <v>0</v>
      </c>
      <c r="AF1038" s="13">
        <v>160.19999999999999</v>
      </c>
      <c r="AG1038" s="13">
        <v>4208791.6000000006</v>
      </c>
      <c r="AH1038" s="13">
        <v>16039581.829999998</v>
      </c>
      <c r="AI1038" s="13">
        <v>20247739.780000001</v>
      </c>
      <c r="AJ1038" s="13">
        <v>17819532.799999997</v>
      </c>
      <c r="AK1038" s="13">
        <v>0</v>
      </c>
      <c r="AL1038" s="13">
        <v>42395677.75</v>
      </c>
      <c r="AM1038" s="13">
        <v>3.8437859179864176</v>
      </c>
      <c r="AN1038" s="13">
        <v>641</v>
      </c>
      <c r="AO1038" s="13">
        <v>24.740000000000002</v>
      </c>
      <c r="AP1038" s="13">
        <v>63535566.730000004</v>
      </c>
      <c r="AQ1038" s="13">
        <v>14779732.209999997</v>
      </c>
      <c r="AR1038" s="367"/>
      <c r="AS1038" s="19">
        <v>44865</v>
      </c>
      <c r="AT1038" s="20" t="s">
        <v>9</v>
      </c>
      <c r="AU1038" s="40" t="s">
        <v>292</v>
      </c>
      <c r="AV1038" s="41">
        <v>2022</v>
      </c>
      <c r="AW1038" s="266" t="s">
        <v>161</v>
      </c>
      <c r="AX1038" s="380">
        <v>8.31</v>
      </c>
      <c r="AY1038" s="380">
        <v>8.5299999999999994</v>
      </c>
    </row>
    <row r="1039" spans="1:51" x14ac:dyDescent="0.25">
      <c r="A1039" s="64">
        <v>91</v>
      </c>
      <c r="B1039" s="65" t="s">
        <v>106</v>
      </c>
      <c r="C1039" s="13">
        <v>7463044.6699999999</v>
      </c>
      <c r="D1039" s="13">
        <v>75250.44</v>
      </c>
      <c r="E1039" s="13">
        <v>616.82000000000005</v>
      </c>
      <c r="F1039" s="13">
        <v>2284.14</v>
      </c>
      <c r="G1039" s="13">
        <v>6917519.9299999997</v>
      </c>
      <c r="H1039" s="13">
        <v>-4719406.7</v>
      </c>
      <c r="I1039" s="13">
        <v>61959639.960000001</v>
      </c>
      <c r="J1039" s="13">
        <v>11955661.890000001</v>
      </c>
      <c r="K1039" s="13">
        <v>601401.17000000004</v>
      </c>
      <c r="L1039" s="13">
        <v>600338.00999999989</v>
      </c>
      <c r="M1039" s="13">
        <v>0</v>
      </c>
      <c r="N1039" s="13">
        <v>2917907.7800000003</v>
      </c>
      <c r="O1039" s="13">
        <v>1470305.14</v>
      </c>
      <c r="P1039" s="13">
        <v>-1002314.9800000028</v>
      </c>
      <c r="Q1039" s="13">
        <v>1133185.1499999999</v>
      </c>
      <c r="R1039" s="13">
        <v>130870.16999999713</v>
      </c>
      <c r="S1039" s="13">
        <v>-4850276.8800000008</v>
      </c>
      <c r="T1039" s="13">
        <v>107230.89</v>
      </c>
      <c r="U1039" s="13">
        <v>0</v>
      </c>
      <c r="V1039" s="13">
        <v>0</v>
      </c>
      <c r="W1039" s="13">
        <v>79392.41</v>
      </c>
      <c r="X1039" s="13">
        <v>1690157.43</v>
      </c>
      <c r="Y1039" s="13">
        <v>53661.87</v>
      </c>
      <c r="Z1039" s="13">
        <v>1077124.43</v>
      </c>
      <c r="AA1039" s="13">
        <v>51683.46</v>
      </c>
      <c r="AB1039" s="13">
        <v>2531134.7000000002</v>
      </c>
      <c r="AC1039" s="13">
        <v>0</v>
      </c>
      <c r="AD1039" s="13">
        <v>0</v>
      </c>
      <c r="AE1039" s="13">
        <v>0</v>
      </c>
      <c r="AF1039" s="13">
        <v>3013453.15</v>
      </c>
      <c r="AG1039" s="13">
        <v>600338.00999999989</v>
      </c>
      <c r="AH1039" s="13">
        <v>2918524.5999999996</v>
      </c>
      <c r="AI1039" s="13">
        <v>3507040.59</v>
      </c>
      <c r="AJ1039" s="13">
        <v>2036735.45</v>
      </c>
      <c r="AK1039" s="13">
        <v>0</v>
      </c>
      <c r="AL1039" s="13">
        <v>61358238.789999999</v>
      </c>
      <c r="AM1039" s="13">
        <v>103.02547293015742</v>
      </c>
      <c r="AN1039" s="13">
        <v>2284.14</v>
      </c>
      <c r="AO1039" s="13">
        <v>0</v>
      </c>
      <c r="AP1039" s="13">
        <v>7159870.8399999999</v>
      </c>
      <c r="AQ1039" s="13">
        <v>1242381.75</v>
      </c>
      <c r="AR1039" s="367"/>
      <c r="AS1039" s="19">
        <v>44865</v>
      </c>
      <c r="AT1039" s="20" t="s">
        <v>9</v>
      </c>
      <c r="AU1039" s="40" t="s">
        <v>293</v>
      </c>
      <c r="AV1039" s="41">
        <v>2022</v>
      </c>
      <c r="AW1039" s="266" t="s">
        <v>192</v>
      </c>
      <c r="AX1039" s="380">
        <v>8.31</v>
      </c>
      <c r="AY1039" s="380">
        <v>8.5299999999999994</v>
      </c>
    </row>
    <row r="1040" spans="1:51" x14ac:dyDescent="0.25">
      <c r="A1040" s="64">
        <v>73</v>
      </c>
      <c r="B1040" s="65" t="s">
        <v>84</v>
      </c>
      <c r="C1040" s="13">
        <v>696993.18</v>
      </c>
      <c r="D1040" s="13">
        <v>0</v>
      </c>
      <c r="E1040" s="13">
        <v>0</v>
      </c>
      <c r="F1040" s="13">
        <v>110852.51</v>
      </c>
      <c r="G1040" s="13">
        <v>416735.11</v>
      </c>
      <c r="H1040" s="13">
        <v>-307984.81</v>
      </c>
      <c r="I1040" s="13">
        <v>1846877.82</v>
      </c>
      <c r="J1040" s="13">
        <v>5712281.9800000004</v>
      </c>
      <c r="K1040" s="13">
        <v>365942.21</v>
      </c>
      <c r="L1040" s="13">
        <v>365942.21</v>
      </c>
      <c r="M1040" s="13">
        <v>157933.01999999999</v>
      </c>
      <c r="N1040" s="13">
        <v>0.01</v>
      </c>
      <c r="O1040" s="13">
        <v>523875.23</v>
      </c>
      <c r="P1040" s="13">
        <v>-354469.66999999993</v>
      </c>
      <c r="Q1040" s="13">
        <v>6164.9400000000114</v>
      </c>
      <c r="R1040" s="13">
        <v>-348304.72999999992</v>
      </c>
      <c r="S1040" s="13">
        <v>40319.900000000023</v>
      </c>
      <c r="T1040" s="13">
        <v>0.1</v>
      </c>
      <c r="U1040" s="13">
        <v>0</v>
      </c>
      <c r="V1040" s="13">
        <v>0</v>
      </c>
      <c r="W1040" s="13">
        <v>0</v>
      </c>
      <c r="X1040" s="13">
        <v>194847.91</v>
      </c>
      <c r="Y1040" s="13">
        <v>8504.7999999999993</v>
      </c>
      <c r="Z1040" s="13">
        <v>91873.86</v>
      </c>
      <c r="AA1040" s="13">
        <v>32730.36</v>
      </c>
      <c r="AB1040" s="13">
        <v>5.85</v>
      </c>
      <c r="AC1040" s="13">
        <v>0</v>
      </c>
      <c r="AD1040" s="13">
        <v>0</v>
      </c>
      <c r="AE1040" s="13">
        <v>0</v>
      </c>
      <c r="AF1040" s="13">
        <v>21413.24</v>
      </c>
      <c r="AG1040" s="13">
        <v>523875.23</v>
      </c>
      <c r="AH1040" s="13">
        <v>0.01</v>
      </c>
      <c r="AI1040" s="13">
        <v>523875.24</v>
      </c>
      <c r="AJ1040" s="13">
        <v>0.01</v>
      </c>
      <c r="AK1040" s="13">
        <v>0</v>
      </c>
      <c r="AL1040" s="13">
        <v>1480935.61</v>
      </c>
      <c r="AM1040" s="13">
        <v>5.0469111502605832</v>
      </c>
      <c r="AN1040" s="13">
        <v>51387.5</v>
      </c>
      <c r="AO1040" s="13">
        <v>59465.01</v>
      </c>
      <c r="AP1040" s="13">
        <v>173117.95000000007</v>
      </c>
      <c r="AQ1040" s="13">
        <v>0</v>
      </c>
      <c r="AR1040" s="367"/>
      <c r="AS1040" s="19">
        <v>44865</v>
      </c>
      <c r="AT1040" s="20" t="s">
        <v>9</v>
      </c>
      <c r="AU1040" s="40" t="s">
        <v>293</v>
      </c>
      <c r="AV1040" s="41">
        <v>2022</v>
      </c>
      <c r="AW1040" s="266" t="s">
        <v>190</v>
      </c>
      <c r="AX1040" s="380">
        <v>8.31</v>
      </c>
      <c r="AY1040" s="380">
        <v>8.5299999999999994</v>
      </c>
    </row>
    <row r="1041" spans="1:51" x14ac:dyDescent="0.25">
      <c r="A1041" s="64">
        <v>46</v>
      </c>
      <c r="B1041" s="65" t="s">
        <v>85</v>
      </c>
      <c r="C1041" s="13">
        <v>5659134.8299999991</v>
      </c>
      <c r="D1041" s="13">
        <v>2901621.06</v>
      </c>
      <c r="E1041" s="13">
        <v>539648</v>
      </c>
      <c r="F1041" s="13">
        <v>924555.57</v>
      </c>
      <c r="G1041" s="13">
        <v>1914174.41</v>
      </c>
      <c r="H1041" s="13">
        <v>21419.15</v>
      </c>
      <c r="I1041" s="13">
        <v>42787410.740000002</v>
      </c>
      <c r="J1041" s="13">
        <v>4604468.1500000004</v>
      </c>
      <c r="K1041" s="13">
        <v>3418363.98</v>
      </c>
      <c r="L1041" s="13">
        <v>2878576.21</v>
      </c>
      <c r="M1041" s="13">
        <v>91072</v>
      </c>
      <c r="N1041" s="13">
        <v>669</v>
      </c>
      <c r="O1041" s="13">
        <v>1045668.5800000001</v>
      </c>
      <c r="P1041" s="13">
        <v>-1126884.7900000005</v>
      </c>
      <c r="Q1041" s="13">
        <v>-108743.43</v>
      </c>
      <c r="R1041" s="13">
        <v>-1235628.2200000004</v>
      </c>
      <c r="S1041" s="13">
        <v>1257047.3699999999</v>
      </c>
      <c r="T1041" s="13">
        <v>1399515.13</v>
      </c>
      <c r="U1041" s="13">
        <v>0</v>
      </c>
      <c r="V1041" s="13">
        <v>0</v>
      </c>
      <c r="W1041" s="13">
        <v>0</v>
      </c>
      <c r="X1041" s="13">
        <v>0.06</v>
      </c>
      <c r="Y1041" s="13">
        <v>39064.78</v>
      </c>
      <c r="Z1041" s="13">
        <v>12738.24</v>
      </c>
      <c r="AA1041" s="13">
        <v>80661.94</v>
      </c>
      <c r="AB1041" s="13">
        <v>5397.8</v>
      </c>
      <c r="AC1041" s="13">
        <v>0</v>
      </c>
      <c r="AD1041" s="13">
        <v>0</v>
      </c>
      <c r="AE1041" s="13">
        <v>0</v>
      </c>
      <c r="AF1041" s="13">
        <v>4605.0600000000004</v>
      </c>
      <c r="AG1041" s="13">
        <v>2969648.21</v>
      </c>
      <c r="AH1041" s="13">
        <v>540317</v>
      </c>
      <c r="AI1041" s="13">
        <v>3508652.58</v>
      </c>
      <c r="AJ1041" s="13">
        <v>2462984</v>
      </c>
      <c r="AK1041" s="13">
        <v>0</v>
      </c>
      <c r="AL1041" s="13">
        <v>39369046.760000005</v>
      </c>
      <c r="AM1041" s="13">
        <v>12.516926515239025</v>
      </c>
      <c r="AN1041" s="13">
        <v>691831.67999999993</v>
      </c>
      <c r="AO1041" s="13">
        <v>232723.89</v>
      </c>
      <c r="AP1041" s="13">
        <v>4789839.25</v>
      </c>
      <c r="AQ1041" s="13">
        <v>3077994.06</v>
      </c>
      <c r="AR1041" s="367"/>
      <c r="AS1041" s="19">
        <v>44865</v>
      </c>
      <c r="AT1041" s="20" t="s">
        <v>9</v>
      </c>
      <c r="AU1041" s="40" t="s">
        <v>292</v>
      </c>
      <c r="AV1041" s="41">
        <v>2022</v>
      </c>
      <c r="AW1041" s="266" t="s">
        <v>176</v>
      </c>
      <c r="AX1041" s="380">
        <v>8.31</v>
      </c>
      <c r="AY1041" s="380">
        <v>8.5299999999999994</v>
      </c>
    </row>
    <row r="1042" spans="1:51" x14ac:dyDescent="0.25">
      <c r="A1042" s="64">
        <v>51</v>
      </c>
      <c r="B1042" s="65" t="s">
        <v>86</v>
      </c>
      <c r="C1042" s="13">
        <v>5821076.7999999998</v>
      </c>
      <c r="D1042" s="13">
        <v>952328.77000000014</v>
      </c>
      <c r="E1042" s="13">
        <v>5789144.1499999994</v>
      </c>
      <c r="F1042" s="13">
        <v>1642943.43</v>
      </c>
      <c r="G1042" s="13">
        <v>7034290.3900000006</v>
      </c>
      <c r="H1042" s="13">
        <v>4504860.95</v>
      </c>
      <c r="I1042" s="13">
        <v>20769128.210000001</v>
      </c>
      <c r="J1042" s="13">
        <v>37675485.509999998</v>
      </c>
      <c r="K1042" s="13">
        <v>7255321.3399999999</v>
      </c>
      <c r="L1042" s="13">
        <v>1466177.1900000002</v>
      </c>
      <c r="M1042" s="13">
        <v>1808.61</v>
      </c>
      <c r="N1042" s="13">
        <v>0</v>
      </c>
      <c r="O1042" s="13">
        <v>943364.07999999914</v>
      </c>
      <c r="P1042" s="13">
        <v>-4751849.8699999973</v>
      </c>
      <c r="Q1042" s="13">
        <v>-38646.270000000004</v>
      </c>
      <c r="R1042" s="13">
        <v>-4790496.1399999969</v>
      </c>
      <c r="S1042" s="13">
        <v>9295357.0800000001</v>
      </c>
      <c r="T1042" s="13">
        <v>84923.21</v>
      </c>
      <c r="U1042" s="13">
        <v>0</v>
      </c>
      <c r="V1042" s="13">
        <v>0</v>
      </c>
      <c r="W1042" s="13">
        <v>0</v>
      </c>
      <c r="X1042" s="13">
        <v>19327983.559999999</v>
      </c>
      <c r="Y1042" s="13">
        <v>137812.76</v>
      </c>
      <c r="Z1042" s="13">
        <v>67321.33</v>
      </c>
      <c r="AA1042" s="13">
        <v>4707421.21</v>
      </c>
      <c r="AB1042" s="13">
        <v>9490.4500000000007</v>
      </c>
      <c r="AC1042" s="13">
        <v>0</v>
      </c>
      <c r="AD1042" s="13">
        <v>0</v>
      </c>
      <c r="AE1042" s="13">
        <v>0</v>
      </c>
      <c r="AF1042" s="13">
        <v>5195503.9400000004</v>
      </c>
      <c r="AG1042" s="13">
        <v>1467985.8</v>
      </c>
      <c r="AH1042" s="13">
        <v>5789144.1499999994</v>
      </c>
      <c r="AI1042" s="13">
        <v>7246030.5199999996</v>
      </c>
      <c r="AJ1042" s="13">
        <v>6302666.4400000004</v>
      </c>
      <c r="AK1042" s="13">
        <v>0</v>
      </c>
      <c r="AL1042" s="13">
        <v>13513806.870000001</v>
      </c>
      <c r="AM1042" s="13">
        <v>2.862606249497972</v>
      </c>
      <c r="AN1042" s="13">
        <v>409632.62</v>
      </c>
      <c r="AO1042" s="13">
        <v>1233310.81</v>
      </c>
      <c r="AP1042" s="13">
        <v>5485964.2199999997</v>
      </c>
      <c r="AQ1042" s="13">
        <v>1560580.2699999986</v>
      </c>
      <c r="AR1042" s="367"/>
      <c r="AS1042" s="19">
        <v>44865</v>
      </c>
      <c r="AT1042" s="20" t="s">
        <v>9</v>
      </c>
      <c r="AU1042" s="40" t="s">
        <v>292</v>
      </c>
      <c r="AV1042" s="41">
        <v>2022</v>
      </c>
      <c r="AW1042" s="266" t="s">
        <v>179</v>
      </c>
      <c r="AX1042" s="380">
        <v>8.31</v>
      </c>
      <c r="AY1042" s="380">
        <v>8.5299999999999994</v>
      </c>
    </row>
    <row r="1043" spans="1:51" x14ac:dyDescent="0.25">
      <c r="A1043" s="64">
        <v>117</v>
      </c>
      <c r="B1043" s="65" t="s">
        <v>87</v>
      </c>
      <c r="C1043" s="13">
        <v>125361459.47</v>
      </c>
      <c r="D1043" s="13">
        <v>63816877.43</v>
      </c>
      <c r="E1043" s="13">
        <v>4206810.17</v>
      </c>
      <c r="F1043" s="13">
        <v>24105206.75</v>
      </c>
      <c r="G1043" s="13">
        <v>25748422.039999999</v>
      </c>
      <c r="H1043" s="13">
        <v>195960.68</v>
      </c>
      <c r="I1043" s="13">
        <v>51922922.020000003</v>
      </c>
      <c r="J1043" s="13">
        <v>8976317.6199999992</v>
      </c>
      <c r="K1043" s="13">
        <v>8966406.9399999995</v>
      </c>
      <c r="L1043" s="13">
        <v>4759596.7699999996</v>
      </c>
      <c r="M1043" s="13">
        <v>37226984.5</v>
      </c>
      <c r="N1043" s="13">
        <v>35036574.910000004</v>
      </c>
      <c r="O1043" s="13">
        <v>-3683661.159999989</v>
      </c>
      <c r="P1043" s="13">
        <v>15374614.409999972</v>
      </c>
      <c r="Q1043" s="13">
        <v>-13886799.830000032</v>
      </c>
      <c r="R1043" s="13">
        <v>1487814.5799999405</v>
      </c>
      <c r="S1043" s="13">
        <v>-1291853.9000000022</v>
      </c>
      <c r="T1043" s="13">
        <v>415070.1</v>
      </c>
      <c r="U1043" s="13">
        <v>0</v>
      </c>
      <c r="V1043" s="13">
        <v>0</v>
      </c>
      <c r="W1043" s="13">
        <v>0</v>
      </c>
      <c r="X1043" s="13">
        <v>26370436.48</v>
      </c>
      <c r="Y1043" s="13">
        <v>343837.79</v>
      </c>
      <c r="Z1043" s="13">
        <v>1928840</v>
      </c>
      <c r="AA1043" s="13">
        <v>15698959.65</v>
      </c>
      <c r="AB1043" s="13">
        <v>561935.31999999995</v>
      </c>
      <c r="AC1043" s="13">
        <v>0</v>
      </c>
      <c r="AD1043" s="13">
        <v>0</v>
      </c>
      <c r="AE1043" s="13">
        <v>0</v>
      </c>
      <c r="AF1043" s="13">
        <v>9543787.7200000007</v>
      </c>
      <c r="AG1043" s="13">
        <v>41986581.269999996</v>
      </c>
      <c r="AH1043" s="13">
        <v>39243385.079999998</v>
      </c>
      <c r="AI1043" s="13">
        <v>81195326.020000011</v>
      </c>
      <c r="AJ1043" s="13">
        <v>85178688.270000011</v>
      </c>
      <c r="AK1043" s="13">
        <v>299701.09000000003</v>
      </c>
      <c r="AL1043" s="13">
        <v>42956515.080000006</v>
      </c>
      <c r="AM1043" s="13">
        <v>5.7908281842938534</v>
      </c>
      <c r="AN1043" s="13">
        <v>13387936.77</v>
      </c>
      <c r="AO1043" s="13">
        <v>10717269.98</v>
      </c>
      <c r="AP1043" s="13">
        <v>144456934.16999999</v>
      </c>
      <c r="AQ1043" s="13">
        <v>79228690.969999999</v>
      </c>
      <c r="AR1043" s="367"/>
      <c r="AS1043" s="19">
        <v>44865</v>
      </c>
      <c r="AT1043" s="20" t="s">
        <v>9</v>
      </c>
      <c r="AU1043" s="40" t="s">
        <v>292</v>
      </c>
      <c r="AV1043" s="41">
        <v>2022</v>
      </c>
      <c r="AW1043" s="266" t="s">
        <v>155</v>
      </c>
      <c r="AX1043" s="380">
        <v>8.31</v>
      </c>
      <c r="AY1043" s="380">
        <v>8.5299999999999994</v>
      </c>
    </row>
    <row r="1044" spans="1:51" x14ac:dyDescent="0.25">
      <c r="A1044" s="64">
        <v>78</v>
      </c>
      <c r="B1044" s="65" t="s">
        <v>88</v>
      </c>
      <c r="C1044" s="13">
        <v>531536.01</v>
      </c>
      <c r="D1044" s="13">
        <v>-1214.56</v>
      </c>
      <c r="E1044" s="13">
        <v>10.85</v>
      </c>
      <c r="F1044" s="13">
        <v>96726.299999999988</v>
      </c>
      <c r="G1044" s="13">
        <v>863586.18</v>
      </c>
      <c r="H1044" s="13">
        <v>-374685.79</v>
      </c>
      <c r="I1044" s="13">
        <v>11771408.189999999</v>
      </c>
      <c r="J1044" s="13">
        <v>2018748.32</v>
      </c>
      <c r="K1044" s="13">
        <v>65577.990000000005</v>
      </c>
      <c r="L1044" s="13">
        <v>65567.14</v>
      </c>
      <c r="M1044" s="13">
        <v>151368.38</v>
      </c>
      <c r="N1044" s="13">
        <v>0.2</v>
      </c>
      <c r="O1044" s="13">
        <v>15508.880000000034</v>
      </c>
      <c r="P1044" s="13">
        <v>-443070.79000000004</v>
      </c>
      <c r="Q1044" s="13">
        <v>-192849.48999999996</v>
      </c>
      <c r="R1044" s="13">
        <v>-635920.28</v>
      </c>
      <c r="S1044" s="13">
        <v>261234.47999999998</v>
      </c>
      <c r="T1044" s="13">
        <v>115207.17</v>
      </c>
      <c r="U1044" s="13">
        <v>0</v>
      </c>
      <c r="V1044" s="13">
        <v>0</v>
      </c>
      <c r="W1044" s="13">
        <v>0</v>
      </c>
      <c r="X1044" s="13">
        <v>193398.87</v>
      </c>
      <c r="Y1044" s="13">
        <v>16914.23</v>
      </c>
      <c r="Z1044" s="13">
        <v>11448.98</v>
      </c>
      <c r="AA1044" s="13">
        <v>8618.9500000000007</v>
      </c>
      <c r="AB1044" s="13">
        <v>21.81</v>
      </c>
      <c r="AC1044" s="13">
        <v>0</v>
      </c>
      <c r="AD1044" s="13">
        <v>0</v>
      </c>
      <c r="AE1044" s="13">
        <v>0</v>
      </c>
      <c r="AF1044" s="13">
        <v>10367.59</v>
      </c>
      <c r="AG1044" s="13">
        <v>216935.52000000002</v>
      </c>
      <c r="AH1044" s="13">
        <v>11.05</v>
      </c>
      <c r="AI1044" s="13">
        <v>216907.86000000002</v>
      </c>
      <c r="AJ1044" s="13">
        <v>201398.97999999998</v>
      </c>
      <c r="AK1044" s="13">
        <v>0</v>
      </c>
      <c r="AL1044" s="13">
        <v>11705830.199999999</v>
      </c>
      <c r="AM1044" s="13">
        <v>179.50242436524815</v>
      </c>
      <c r="AN1044" s="13">
        <v>71324.290000000008</v>
      </c>
      <c r="AO1044" s="13">
        <v>25402.010000000002</v>
      </c>
      <c r="AP1044" s="13">
        <v>515789.69</v>
      </c>
      <c r="AQ1044" s="13">
        <v>-1452</v>
      </c>
      <c r="AR1044" s="367"/>
      <c r="AS1044" s="19">
        <v>44865</v>
      </c>
      <c r="AT1044" s="20" t="s">
        <v>9</v>
      </c>
      <c r="AU1044" s="40" t="s">
        <v>293</v>
      </c>
      <c r="AV1044" s="41">
        <v>2022</v>
      </c>
      <c r="AW1044" s="266" t="s">
        <v>185</v>
      </c>
      <c r="AX1044" s="380">
        <v>8.31</v>
      </c>
      <c r="AY1044" s="380">
        <v>8.5299999999999994</v>
      </c>
    </row>
    <row r="1045" spans="1:51" x14ac:dyDescent="0.25">
      <c r="A1045" s="64">
        <v>80</v>
      </c>
      <c r="B1045" s="65" t="s">
        <v>89</v>
      </c>
      <c r="C1045" s="13">
        <v>295448448.31</v>
      </c>
      <c r="D1045" s="13">
        <v>143820315.90000001</v>
      </c>
      <c r="E1045" s="13">
        <v>11812786.6</v>
      </c>
      <c r="F1045" s="13">
        <v>40807073.950000003</v>
      </c>
      <c r="G1045" s="13">
        <v>63170418.469999999</v>
      </c>
      <c r="H1045" s="13">
        <v>237268.23</v>
      </c>
      <c r="I1045" s="13">
        <v>130666632.06</v>
      </c>
      <c r="J1045" s="13">
        <v>32810559.739999998</v>
      </c>
      <c r="K1045" s="13">
        <v>27614081.91</v>
      </c>
      <c r="L1045" s="13">
        <v>15801295.309999999</v>
      </c>
      <c r="M1045" s="13">
        <v>48753117.460000001</v>
      </c>
      <c r="N1045" s="13">
        <v>624251378.89999998</v>
      </c>
      <c r="O1045" s="13">
        <v>305249606.26000005</v>
      </c>
      <c r="P1045" s="13">
        <v>-257598966.26999992</v>
      </c>
      <c r="Q1045" s="13">
        <v>257737062.73000002</v>
      </c>
      <c r="R1045" s="13">
        <v>138096.46000009775</v>
      </c>
      <c r="S1045" s="13">
        <v>99171.780000001192</v>
      </c>
      <c r="T1045" s="13">
        <v>13441756.140000001</v>
      </c>
      <c r="U1045" s="13">
        <v>0</v>
      </c>
      <c r="V1045" s="13">
        <v>0</v>
      </c>
      <c r="W1045" s="13">
        <v>467181.29</v>
      </c>
      <c r="X1045" s="13">
        <v>40975041.32</v>
      </c>
      <c r="Y1045" s="13">
        <v>1053129.6399999999</v>
      </c>
      <c r="Z1045" s="13">
        <v>6819863.29</v>
      </c>
      <c r="AA1045" s="13">
        <v>12989543.24</v>
      </c>
      <c r="AB1045" s="13">
        <v>3413975.74</v>
      </c>
      <c r="AC1045" s="13">
        <v>0</v>
      </c>
      <c r="AD1045" s="13">
        <v>0</v>
      </c>
      <c r="AE1045" s="13">
        <v>0</v>
      </c>
      <c r="AF1045" s="13">
        <v>30508295.059999999</v>
      </c>
      <c r="AG1045" s="13">
        <v>64554412.770000003</v>
      </c>
      <c r="AH1045" s="13">
        <v>636064165.5</v>
      </c>
      <c r="AI1045" s="13">
        <v>700568466.63999999</v>
      </c>
      <c r="AJ1045" s="13">
        <v>395318860.38</v>
      </c>
      <c r="AK1045" s="13">
        <v>0</v>
      </c>
      <c r="AL1045" s="13">
        <v>103052550.15000001</v>
      </c>
      <c r="AM1045" s="13">
        <v>4.7318839889687281</v>
      </c>
      <c r="AN1045" s="13">
        <v>23190047.329999998</v>
      </c>
      <c r="AO1045" s="13">
        <v>17617026.620000001</v>
      </c>
      <c r="AP1045" s="13">
        <v>275336707.90999997</v>
      </c>
      <c r="AQ1045" s="13">
        <v>428958181.75999999</v>
      </c>
      <c r="AR1045" s="367"/>
      <c r="AS1045" s="19">
        <v>44865</v>
      </c>
      <c r="AT1045" s="20" t="s">
        <v>9</v>
      </c>
      <c r="AU1045" s="40" t="s">
        <v>292</v>
      </c>
      <c r="AV1045" s="41">
        <v>2022</v>
      </c>
      <c r="AW1045" s="266" t="s">
        <v>288</v>
      </c>
      <c r="AX1045" s="380">
        <v>8.31</v>
      </c>
      <c r="AY1045" s="380">
        <v>8.5299999999999994</v>
      </c>
    </row>
    <row r="1046" spans="1:51" x14ac:dyDescent="0.25">
      <c r="A1046" s="64">
        <v>2</v>
      </c>
      <c r="B1046" s="65" t="s">
        <v>90</v>
      </c>
      <c r="C1046" s="13">
        <v>18119900.57</v>
      </c>
      <c r="D1046" s="13">
        <v>3047479.67</v>
      </c>
      <c r="E1046" s="13">
        <v>159243.85</v>
      </c>
      <c r="F1046" s="13">
        <v>0</v>
      </c>
      <c r="G1046" s="13">
        <v>11836325</v>
      </c>
      <c r="H1046" s="13">
        <v>1506465.7</v>
      </c>
      <c r="I1046" s="13">
        <v>18908835.940000001</v>
      </c>
      <c r="J1046" s="13">
        <v>4415744.99</v>
      </c>
      <c r="K1046" s="13">
        <v>1666374.9</v>
      </c>
      <c r="L1046" s="13">
        <v>1507131.0599999998</v>
      </c>
      <c r="M1046" s="13">
        <v>2544164.17</v>
      </c>
      <c r="N1046" s="13">
        <v>0.01</v>
      </c>
      <c r="O1046" s="13">
        <v>3149782.4699999997</v>
      </c>
      <c r="P1046" s="13">
        <v>86313.429999999702</v>
      </c>
      <c r="Q1046" s="13">
        <v>-6342847.2299999995</v>
      </c>
      <c r="R1046" s="13">
        <v>-6256533.7999999998</v>
      </c>
      <c r="S1046" s="13">
        <v>7762999.5</v>
      </c>
      <c r="T1046" s="13">
        <v>0</v>
      </c>
      <c r="U1046" s="13">
        <v>0</v>
      </c>
      <c r="V1046" s="13">
        <v>0</v>
      </c>
      <c r="W1046" s="13">
        <v>6442209.6200000001</v>
      </c>
      <c r="X1046" s="13">
        <v>2600300.81</v>
      </c>
      <c r="Y1046" s="13">
        <v>233317.26</v>
      </c>
      <c r="Z1046" s="13">
        <v>24757.84</v>
      </c>
      <c r="AA1046" s="13">
        <v>1021220.11</v>
      </c>
      <c r="AB1046" s="13">
        <v>215.73</v>
      </c>
      <c r="AC1046" s="13">
        <v>0</v>
      </c>
      <c r="AD1046" s="13">
        <v>0</v>
      </c>
      <c r="AE1046" s="13">
        <v>0</v>
      </c>
      <c r="AF1046" s="13">
        <v>0</v>
      </c>
      <c r="AG1046" s="13">
        <v>4051295.23</v>
      </c>
      <c r="AH1046" s="13">
        <v>159243.85999999999</v>
      </c>
      <c r="AI1046" s="13">
        <v>4210481.17</v>
      </c>
      <c r="AJ1046" s="13">
        <v>1060698.7</v>
      </c>
      <c r="AK1046" s="13">
        <v>0</v>
      </c>
      <c r="AL1046" s="13">
        <v>17242461.040000003</v>
      </c>
      <c r="AM1046" s="13">
        <v>11.347288020240825</v>
      </c>
      <c r="AN1046" s="13">
        <v>0</v>
      </c>
      <c r="AO1046" s="13">
        <v>0</v>
      </c>
      <c r="AP1046" s="13">
        <v>15129361.93</v>
      </c>
      <c r="AQ1046" s="13">
        <v>3206723.5</v>
      </c>
      <c r="AR1046" s="367"/>
      <c r="AS1046" s="19">
        <v>44865</v>
      </c>
      <c r="AT1046" s="20" t="s">
        <v>9</v>
      </c>
      <c r="AU1046" s="40" t="s">
        <v>292</v>
      </c>
      <c r="AV1046" s="41">
        <v>2022</v>
      </c>
      <c r="AW1046" s="266" t="s">
        <v>168</v>
      </c>
      <c r="AX1046" s="380">
        <v>8.31</v>
      </c>
      <c r="AY1046" s="380">
        <v>8.5299999999999994</v>
      </c>
    </row>
    <row r="1047" spans="1:51" x14ac:dyDescent="0.25">
      <c r="A1047" s="64">
        <v>115</v>
      </c>
      <c r="B1047" s="65" t="s">
        <v>290</v>
      </c>
      <c r="C1047" s="13">
        <v>4278.58</v>
      </c>
      <c r="D1047" s="13">
        <v>0</v>
      </c>
      <c r="E1047" s="13">
        <v>0.01</v>
      </c>
      <c r="F1047" s="13">
        <v>0</v>
      </c>
      <c r="G1047" s="13">
        <v>415315.54</v>
      </c>
      <c r="H1047" s="13">
        <v>128071.9</v>
      </c>
      <c r="I1047" s="13">
        <v>1279692.21</v>
      </c>
      <c r="J1047" s="13">
        <v>1252465.06</v>
      </c>
      <c r="K1047" s="13">
        <v>2537.29</v>
      </c>
      <c r="L1047" s="13">
        <v>2537.2799999999997</v>
      </c>
      <c r="M1047" s="13">
        <v>0</v>
      </c>
      <c r="N1047" s="13">
        <v>0</v>
      </c>
      <c r="O1047" s="13">
        <v>2226.5699999999997</v>
      </c>
      <c r="P1047" s="13">
        <v>-413263.52999999997</v>
      </c>
      <c r="Q1047" s="13">
        <v>0</v>
      </c>
      <c r="R1047" s="13">
        <v>-413263.52999999997</v>
      </c>
      <c r="S1047" s="13">
        <v>541335.43000000005</v>
      </c>
      <c r="T1047" s="13">
        <v>6001.28</v>
      </c>
      <c r="U1047" s="13">
        <v>0</v>
      </c>
      <c r="V1047" s="13">
        <v>0</v>
      </c>
      <c r="W1047" s="13">
        <v>0</v>
      </c>
      <c r="X1047" s="13">
        <v>606369.24</v>
      </c>
      <c r="Y1047" s="13">
        <v>8475.81</v>
      </c>
      <c r="Z1047" s="13">
        <v>28449.4</v>
      </c>
      <c r="AA1047" s="13">
        <v>0</v>
      </c>
      <c r="AB1047" s="13">
        <v>363.2</v>
      </c>
      <c r="AC1047" s="13">
        <v>0</v>
      </c>
      <c r="AD1047" s="13">
        <v>0</v>
      </c>
      <c r="AE1047" s="13">
        <v>3167.38</v>
      </c>
      <c r="AF1047" s="13">
        <v>30579.3</v>
      </c>
      <c r="AG1047" s="13">
        <v>2537.2799999999997</v>
      </c>
      <c r="AH1047" s="13">
        <v>0.01</v>
      </c>
      <c r="AI1047" s="13">
        <v>2515.3200000000002</v>
      </c>
      <c r="AJ1047" s="13">
        <v>288.75</v>
      </c>
      <c r="AK1047" s="13">
        <v>0</v>
      </c>
      <c r="AL1047" s="13">
        <v>1277154.92</v>
      </c>
      <c r="AM1047" s="13">
        <v>504.35394062168689</v>
      </c>
      <c r="AN1047" s="13">
        <v>0</v>
      </c>
      <c r="AO1047" s="13">
        <v>0</v>
      </c>
      <c r="AP1047" s="13">
        <v>2052.0200000000004</v>
      </c>
      <c r="AQ1047" s="13">
        <v>0.01</v>
      </c>
      <c r="AR1047" s="367"/>
      <c r="AS1047" s="19">
        <v>44865</v>
      </c>
      <c r="AT1047" s="20" t="s">
        <v>9</v>
      </c>
      <c r="AU1047" s="40" t="s">
        <v>292</v>
      </c>
      <c r="AV1047" s="41">
        <v>2022</v>
      </c>
      <c r="AW1047" s="266" t="s">
        <v>291</v>
      </c>
      <c r="AX1047" s="380">
        <v>8.31</v>
      </c>
      <c r="AY1047" s="380">
        <v>8.5299999999999994</v>
      </c>
    </row>
    <row r="1048" spans="1:51" x14ac:dyDescent="0.25">
      <c r="A1048" s="64">
        <v>106</v>
      </c>
      <c r="B1048" s="65" t="s">
        <v>92</v>
      </c>
      <c r="C1048" s="13">
        <v>6872839.5200000005</v>
      </c>
      <c r="D1048" s="13">
        <v>211560.52</v>
      </c>
      <c r="E1048" s="13">
        <v>126912.93</v>
      </c>
      <c r="F1048" s="13">
        <v>1766806.05</v>
      </c>
      <c r="G1048" s="13">
        <v>2423822.19</v>
      </c>
      <c r="H1048" s="13">
        <v>6319.03</v>
      </c>
      <c r="I1048" s="13">
        <v>9895799.1099999994</v>
      </c>
      <c r="J1048" s="13">
        <v>7663959.04</v>
      </c>
      <c r="K1048" s="13">
        <v>1971422.81</v>
      </c>
      <c r="L1048" s="13">
        <v>1844509.8800000001</v>
      </c>
      <c r="M1048" s="13">
        <v>1442107.08</v>
      </c>
      <c r="N1048" s="13">
        <v>0</v>
      </c>
      <c r="O1048" s="13">
        <v>1426517.01</v>
      </c>
      <c r="P1048" s="13">
        <v>1044133.75</v>
      </c>
      <c r="Q1048" s="13">
        <v>-1743080.9399999995</v>
      </c>
      <c r="R1048" s="13">
        <v>-698947.18999999948</v>
      </c>
      <c r="S1048" s="13">
        <v>705266.23</v>
      </c>
      <c r="T1048" s="13">
        <v>11.7</v>
      </c>
      <c r="U1048" s="13">
        <v>0</v>
      </c>
      <c r="V1048" s="13">
        <v>0</v>
      </c>
      <c r="W1048" s="13">
        <v>0</v>
      </c>
      <c r="X1048" s="13">
        <v>1011760.88</v>
      </c>
      <c r="Y1048" s="13">
        <v>46669.89</v>
      </c>
      <c r="Z1048" s="13">
        <v>47161.06</v>
      </c>
      <c r="AA1048" s="13">
        <v>23148.14</v>
      </c>
      <c r="AB1048" s="13">
        <v>35660.07</v>
      </c>
      <c r="AC1048" s="13">
        <v>0</v>
      </c>
      <c r="AD1048" s="13">
        <v>0</v>
      </c>
      <c r="AE1048" s="13">
        <v>0</v>
      </c>
      <c r="AF1048" s="13">
        <v>153867.19</v>
      </c>
      <c r="AG1048" s="13">
        <v>3286616.96</v>
      </c>
      <c r="AH1048" s="13">
        <v>126912.93</v>
      </c>
      <c r="AI1048" s="13">
        <v>3412924.44</v>
      </c>
      <c r="AJ1048" s="13">
        <v>1986407.43</v>
      </c>
      <c r="AK1048" s="13">
        <v>0</v>
      </c>
      <c r="AL1048" s="13">
        <v>7924376.2999999989</v>
      </c>
      <c r="AM1048" s="13">
        <v>5.0196229138689938</v>
      </c>
      <c r="AN1048" s="13">
        <v>977926.41999999993</v>
      </c>
      <c r="AO1048" s="13">
        <v>788879.63</v>
      </c>
      <c r="AP1048" s="13">
        <v>5565028.5099999998</v>
      </c>
      <c r="AQ1048" s="13">
        <v>330266.51999999996</v>
      </c>
      <c r="AR1048" s="367"/>
      <c r="AS1048" s="19">
        <v>44865</v>
      </c>
      <c r="AT1048" s="20" t="s">
        <v>9</v>
      </c>
      <c r="AU1048" s="40" t="s">
        <v>292</v>
      </c>
      <c r="AV1048" s="41">
        <v>2022</v>
      </c>
      <c r="AW1048" s="266" t="s">
        <v>172</v>
      </c>
      <c r="AX1048" s="380">
        <v>8.31</v>
      </c>
      <c r="AY1048" s="380">
        <v>8.5299999999999994</v>
      </c>
    </row>
    <row r="1049" spans="1:51" x14ac:dyDescent="0.25">
      <c r="A1049" s="64">
        <v>118</v>
      </c>
      <c r="B1049" s="65" t="s">
        <v>93</v>
      </c>
      <c r="C1049" s="13">
        <v>42132122.07</v>
      </c>
      <c r="D1049" s="13">
        <v>20779059.140000001</v>
      </c>
      <c r="E1049" s="13">
        <v>3484914.08</v>
      </c>
      <c r="F1049" s="13">
        <v>3139352.69</v>
      </c>
      <c r="G1049" s="13">
        <v>11908736.540000001</v>
      </c>
      <c r="H1049" s="13">
        <v>48406</v>
      </c>
      <c r="I1049" s="13">
        <v>29615637.66</v>
      </c>
      <c r="J1049" s="13">
        <v>2293615.4700000002</v>
      </c>
      <c r="K1049" s="13">
        <v>10919520.93</v>
      </c>
      <c r="L1049" s="13">
        <v>7434606.8499999996</v>
      </c>
      <c r="M1049" s="13">
        <v>499503.64</v>
      </c>
      <c r="N1049" s="13">
        <v>4754215.75</v>
      </c>
      <c r="O1049" s="13">
        <v>2760844.3000000021</v>
      </c>
      <c r="P1049" s="13">
        <v>3544129.4000000027</v>
      </c>
      <c r="Q1049" s="13">
        <v>-5462954.669999999</v>
      </c>
      <c r="R1049" s="13">
        <v>-1918825.2699999963</v>
      </c>
      <c r="S1049" s="13">
        <v>1967231.28</v>
      </c>
      <c r="T1049" s="13">
        <v>9631.5300000000007</v>
      </c>
      <c r="U1049" s="13">
        <v>0</v>
      </c>
      <c r="V1049" s="13">
        <v>0</v>
      </c>
      <c r="W1049" s="13">
        <v>620608.41</v>
      </c>
      <c r="X1049" s="13">
        <v>2712037</v>
      </c>
      <c r="Y1049" s="13">
        <v>180017.37</v>
      </c>
      <c r="Z1049" s="13">
        <v>409438.5</v>
      </c>
      <c r="AA1049" s="13">
        <v>318288.3</v>
      </c>
      <c r="AB1049" s="13">
        <v>34914.79</v>
      </c>
      <c r="AC1049" s="13">
        <v>0</v>
      </c>
      <c r="AD1049" s="13">
        <v>0</v>
      </c>
      <c r="AE1049" s="13">
        <v>427785.58</v>
      </c>
      <c r="AF1049" s="13">
        <v>4601.12</v>
      </c>
      <c r="AG1049" s="13">
        <v>7934110.4899999993</v>
      </c>
      <c r="AH1049" s="13">
        <v>8239129.8300000001</v>
      </c>
      <c r="AI1049" s="13">
        <v>16129919.360000001</v>
      </c>
      <c r="AJ1049" s="13">
        <v>13369075.059999999</v>
      </c>
      <c r="AK1049" s="13">
        <v>0</v>
      </c>
      <c r="AL1049" s="13">
        <v>18696116.73</v>
      </c>
      <c r="AM1049" s="13">
        <v>2.7121737162144899</v>
      </c>
      <c r="AN1049" s="13">
        <v>2152138.66</v>
      </c>
      <c r="AO1049" s="13">
        <v>987214.02999999991</v>
      </c>
      <c r="AP1049" s="13">
        <v>39500433.709999993</v>
      </c>
      <c r="AQ1049" s="13">
        <v>20908215.080000002</v>
      </c>
      <c r="AR1049" s="367"/>
      <c r="AS1049" s="19">
        <v>44865</v>
      </c>
      <c r="AT1049" s="20" t="s">
        <v>9</v>
      </c>
      <c r="AU1049" s="40" t="s">
        <v>292</v>
      </c>
      <c r="AV1049" s="41">
        <v>2022</v>
      </c>
      <c r="AW1049" s="266" t="s">
        <v>162</v>
      </c>
      <c r="AX1049" s="380">
        <v>8.31</v>
      </c>
      <c r="AY1049" s="380">
        <v>8.5299999999999994</v>
      </c>
    </row>
    <row r="1050" spans="1:51" x14ac:dyDescent="0.25">
      <c r="A1050" s="64">
        <v>29</v>
      </c>
      <c r="B1050" s="65" t="s">
        <v>94</v>
      </c>
      <c r="C1050" s="13">
        <v>55225168.18</v>
      </c>
      <c r="D1050" s="13">
        <v>9971058.9000000004</v>
      </c>
      <c r="E1050" s="13">
        <v>2263132.9699999997</v>
      </c>
      <c r="F1050" s="13">
        <v>8598476.6099999994</v>
      </c>
      <c r="G1050" s="13">
        <v>11423831.5</v>
      </c>
      <c r="H1050" s="13">
        <v>1027881.23</v>
      </c>
      <c r="I1050" s="13">
        <v>17754276.550000001</v>
      </c>
      <c r="J1050" s="13">
        <v>18904182.23</v>
      </c>
      <c r="K1050" s="13">
        <v>10828451.25</v>
      </c>
      <c r="L1050" s="13">
        <v>8565318.2800000012</v>
      </c>
      <c r="M1050" s="13">
        <v>6436203.4800000004</v>
      </c>
      <c r="N1050" s="13">
        <v>610122.02</v>
      </c>
      <c r="O1050" s="13">
        <v>10675199.420000002</v>
      </c>
      <c r="P1050" s="13">
        <v>14556601.750000004</v>
      </c>
      <c r="Q1050" s="13">
        <v>-20150267.969999999</v>
      </c>
      <c r="R1050" s="13">
        <v>-5593666.2199999951</v>
      </c>
      <c r="S1050" s="13">
        <v>6621547.4800000004</v>
      </c>
      <c r="T1050" s="13">
        <v>4618851.01</v>
      </c>
      <c r="U1050" s="13">
        <v>232595.27</v>
      </c>
      <c r="V1050" s="13">
        <v>0</v>
      </c>
      <c r="W1050" s="13">
        <v>180221.25</v>
      </c>
      <c r="X1050" s="13">
        <v>8813148.9299999997</v>
      </c>
      <c r="Y1050" s="13">
        <v>218590.35</v>
      </c>
      <c r="Z1050" s="13">
        <v>657949.44999999995</v>
      </c>
      <c r="AA1050" s="13">
        <v>81523.17</v>
      </c>
      <c r="AB1050" s="13">
        <v>249120.14</v>
      </c>
      <c r="AC1050" s="13">
        <v>0</v>
      </c>
      <c r="AD1050" s="13">
        <v>0</v>
      </c>
      <c r="AE1050" s="13">
        <v>0</v>
      </c>
      <c r="AF1050" s="13">
        <v>6016085.8700000001</v>
      </c>
      <c r="AG1050" s="13">
        <v>15001521.760000002</v>
      </c>
      <c r="AH1050" s="13">
        <v>2873254.99</v>
      </c>
      <c r="AI1050" s="13">
        <v>17665507.129999999</v>
      </c>
      <c r="AJ1050" s="13">
        <v>6999922.3300000001</v>
      </c>
      <c r="AK1050" s="13">
        <v>9614.6200000000008</v>
      </c>
      <c r="AL1050" s="13">
        <v>6925825.3000000007</v>
      </c>
      <c r="AM1050" s="13">
        <v>1.6395951868001437</v>
      </c>
      <c r="AN1050" s="13">
        <v>5229796.18</v>
      </c>
      <c r="AO1050" s="13">
        <v>3368680.4299999997</v>
      </c>
      <c r="AP1050" s="13">
        <v>46867991.060000002</v>
      </c>
      <c r="AQ1050" s="13">
        <v>12289081.199999999</v>
      </c>
      <c r="AR1050" s="367"/>
      <c r="AS1050" s="19">
        <v>44865</v>
      </c>
      <c r="AT1050" s="20" t="s">
        <v>9</v>
      </c>
      <c r="AU1050" s="40" t="s">
        <v>292</v>
      </c>
      <c r="AV1050" s="41">
        <v>2022</v>
      </c>
      <c r="AW1050" s="266" t="s">
        <v>156</v>
      </c>
      <c r="AX1050" s="380">
        <v>8.31</v>
      </c>
      <c r="AY1050" s="380">
        <v>8.5299999999999994</v>
      </c>
    </row>
    <row r="1051" spans="1:51" x14ac:dyDescent="0.25">
      <c r="A1051" s="64">
        <v>122</v>
      </c>
      <c r="B1051" s="59" t="s">
        <v>69</v>
      </c>
      <c r="C1051" s="13">
        <v>14486223.120000001</v>
      </c>
      <c r="D1051" s="13">
        <v>11642.58</v>
      </c>
      <c r="E1051" s="13">
        <v>0</v>
      </c>
      <c r="F1051" s="13">
        <v>36103.65</v>
      </c>
      <c r="G1051" s="13">
        <v>1256690.9300000002</v>
      </c>
      <c r="H1051" s="13">
        <v>1874752.14</v>
      </c>
      <c r="I1051" s="13">
        <v>2021188.25</v>
      </c>
      <c r="J1051" s="13">
        <v>2382266.67</v>
      </c>
      <c r="K1051" s="13">
        <v>62161.69</v>
      </c>
      <c r="L1051" s="13">
        <v>62161.689999999995</v>
      </c>
      <c r="M1051" s="13">
        <v>2422326.61</v>
      </c>
      <c r="N1051" s="13">
        <v>0</v>
      </c>
      <c r="O1051" s="13">
        <v>2363699.6500000004</v>
      </c>
      <c r="P1051" s="13">
        <v>10818086.310000001</v>
      </c>
      <c r="Q1051" s="13">
        <v>-9753076.0999999996</v>
      </c>
      <c r="R1051" s="13">
        <v>1065010.2100000009</v>
      </c>
      <c r="S1051" s="13">
        <v>809742.4800000001</v>
      </c>
      <c r="T1051" s="13">
        <v>0</v>
      </c>
      <c r="U1051" s="13">
        <v>0</v>
      </c>
      <c r="V1051" s="13">
        <v>0</v>
      </c>
      <c r="W1051" s="13">
        <v>0</v>
      </c>
      <c r="X1051" s="13">
        <v>1128541.5900000001</v>
      </c>
      <c r="Y1051" s="13">
        <v>16093.03</v>
      </c>
      <c r="Z1051" s="13">
        <v>271408.38</v>
      </c>
      <c r="AA1051" s="13">
        <v>0</v>
      </c>
      <c r="AB1051" s="13">
        <v>2478.1</v>
      </c>
      <c r="AC1051" s="13">
        <v>0</v>
      </c>
      <c r="AD1051" s="13">
        <v>0</v>
      </c>
      <c r="AE1051" s="13">
        <v>0</v>
      </c>
      <c r="AF1051" s="13">
        <v>28819.599999999999</v>
      </c>
      <c r="AG1051" s="13">
        <v>2484488.3000000003</v>
      </c>
      <c r="AH1051" s="13">
        <v>0</v>
      </c>
      <c r="AI1051" s="13">
        <v>2484323.5100000002</v>
      </c>
      <c r="AJ1051" s="13">
        <v>120623.86</v>
      </c>
      <c r="AK1051" s="13">
        <v>0</v>
      </c>
      <c r="AL1051" s="13">
        <v>1959026.56</v>
      </c>
      <c r="AM1051" s="13">
        <v>32.515014472740361</v>
      </c>
      <c r="AN1051" s="13">
        <v>28882.92</v>
      </c>
      <c r="AO1051" s="13">
        <v>7220.73</v>
      </c>
      <c r="AP1051" s="13">
        <v>12122523.470000001</v>
      </c>
      <c r="AQ1051" s="13">
        <v>11642.58</v>
      </c>
      <c r="AR1051" s="367"/>
      <c r="AS1051" s="19">
        <v>44865</v>
      </c>
      <c r="AT1051" s="20" t="s">
        <v>9</v>
      </c>
      <c r="AU1051" s="40" t="s">
        <v>292</v>
      </c>
      <c r="AV1051" s="41">
        <v>2022</v>
      </c>
      <c r="AW1051" s="266" t="s">
        <v>267</v>
      </c>
      <c r="AX1051" s="380">
        <v>8.31</v>
      </c>
      <c r="AY1051" s="380">
        <v>8.5299999999999994</v>
      </c>
    </row>
    <row r="1052" spans="1:51" x14ac:dyDescent="0.25">
      <c r="A1052" s="64">
        <v>111</v>
      </c>
      <c r="B1052" s="65" t="s">
        <v>95</v>
      </c>
      <c r="C1052" s="13">
        <v>2317019.64</v>
      </c>
      <c r="D1052" s="13">
        <v>88348.64</v>
      </c>
      <c r="E1052" s="13">
        <v>731533.85</v>
      </c>
      <c r="F1052" s="13">
        <v>309688.24</v>
      </c>
      <c r="G1052" s="13">
        <v>2124143.7000000002</v>
      </c>
      <c r="H1052" s="13">
        <v>29933.01</v>
      </c>
      <c r="I1052" s="13">
        <v>9386633.4399999995</v>
      </c>
      <c r="J1052" s="13">
        <v>422154.72</v>
      </c>
      <c r="K1052" s="13">
        <v>1844531.64</v>
      </c>
      <c r="L1052" s="13">
        <v>1112997.79</v>
      </c>
      <c r="M1052" s="13">
        <v>0</v>
      </c>
      <c r="N1052" s="13">
        <v>0</v>
      </c>
      <c r="O1052" s="13">
        <v>449599.75999999978</v>
      </c>
      <c r="P1052" s="13">
        <v>-654760.69999999995</v>
      </c>
      <c r="Q1052" s="13">
        <v>0</v>
      </c>
      <c r="R1052" s="13">
        <v>-654760.69999999995</v>
      </c>
      <c r="S1052" s="13">
        <v>684694.64</v>
      </c>
      <c r="T1052" s="13">
        <v>232376.85</v>
      </c>
      <c r="U1052" s="13">
        <v>0</v>
      </c>
      <c r="V1052" s="13">
        <v>0</v>
      </c>
      <c r="W1052" s="13">
        <v>0</v>
      </c>
      <c r="X1052" s="13">
        <v>634754.25</v>
      </c>
      <c r="Y1052" s="13">
        <v>42263.35</v>
      </c>
      <c r="Z1052" s="13">
        <v>55002.69</v>
      </c>
      <c r="AA1052" s="13">
        <v>12317.04</v>
      </c>
      <c r="AB1052" s="13">
        <v>2020.2</v>
      </c>
      <c r="AC1052" s="13">
        <v>0</v>
      </c>
      <c r="AD1052" s="13">
        <v>0</v>
      </c>
      <c r="AE1052" s="13">
        <v>0</v>
      </c>
      <c r="AF1052" s="13">
        <v>70833.179999999993</v>
      </c>
      <c r="AG1052" s="13">
        <v>1112997.79</v>
      </c>
      <c r="AH1052" s="13">
        <v>731533.85</v>
      </c>
      <c r="AI1052" s="13">
        <v>1844153.0899999999</v>
      </c>
      <c r="AJ1052" s="13">
        <v>1394553.33</v>
      </c>
      <c r="AK1052" s="13">
        <v>0</v>
      </c>
      <c r="AL1052" s="13">
        <v>7542101.7999999998</v>
      </c>
      <c r="AM1052" s="13">
        <v>5.0888980359263449</v>
      </c>
      <c r="AN1052" s="13">
        <v>163189.95000000001</v>
      </c>
      <c r="AO1052" s="13">
        <v>146498.29</v>
      </c>
      <c r="AP1052" s="13">
        <v>2107635.2200000002</v>
      </c>
      <c r="AQ1052" s="13">
        <v>328563.97999999986</v>
      </c>
      <c r="AR1052" s="367"/>
      <c r="AS1052" s="19">
        <v>44865</v>
      </c>
      <c r="AT1052" s="20" t="s">
        <v>9</v>
      </c>
      <c r="AU1052" s="40" t="s">
        <v>292</v>
      </c>
      <c r="AV1052" s="41">
        <v>2022</v>
      </c>
      <c r="AW1052" s="266" t="s">
        <v>182</v>
      </c>
      <c r="AX1052" s="380">
        <v>8.31</v>
      </c>
      <c r="AY1052" s="380">
        <v>8.5299999999999994</v>
      </c>
    </row>
    <row r="1053" spans="1:51" x14ac:dyDescent="0.25">
      <c r="A1053" s="64">
        <v>83</v>
      </c>
      <c r="B1053" s="65" t="s">
        <v>96</v>
      </c>
      <c r="C1053" s="13">
        <v>86514705.430000007</v>
      </c>
      <c r="D1053" s="13">
        <v>41478664.480000004</v>
      </c>
      <c r="E1053" s="13">
        <v>11827385.210000001</v>
      </c>
      <c r="F1053" s="13">
        <v>13321533.02</v>
      </c>
      <c r="G1053" s="13">
        <v>25334879.140000001</v>
      </c>
      <c r="H1053" s="13">
        <v>59226.31</v>
      </c>
      <c r="I1053" s="13">
        <v>73197949.049999997</v>
      </c>
      <c r="J1053" s="13">
        <v>1980714.02</v>
      </c>
      <c r="K1053" s="13">
        <v>41539068.509999998</v>
      </c>
      <c r="L1053" s="13">
        <v>29711683.299999997</v>
      </c>
      <c r="M1053" s="13">
        <v>1895550.17</v>
      </c>
      <c r="N1053" s="13">
        <v>3552142</v>
      </c>
      <c r="O1053" s="13">
        <v>8302654.7999999989</v>
      </c>
      <c r="P1053" s="13">
        <v>-1923026.0099999979</v>
      </c>
      <c r="Q1053" s="13">
        <v>-2082663.2599999988</v>
      </c>
      <c r="R1053" s="13">
        <v>-4005689.2699999968</v>
      </c>
      <c r="S1053" s="13">
        <v>4064915.5799999982</v>
      </c>
      <c r="T1053" s="13">
        <v>95005.06</v>
      </c>
      <c r="U1053" s="13">
        <v>0</v>
      </c>
      <c r="V1053" s="13">
        <v>0</v>
      </c>
      <c r="W1053" s="13">
        <v>0</v>
      </c>
      <c r="X1053" s="13">
        <v>17315520.02</v>
      </c>
      <c r="Y1053" s="13">
        <v>413698.66</v>
      </c>
      <c r="Z1053" s="13">
        <v>767749.29</v>
      </c>
      <c r="AA1053" s="13">
        <v>33707.89</v>
      </c>
      <c r="AB1053" s="13">
        <v>631285.46</v>
      </c>
      <c r="AC1053" s="13">
        <v>0</v>
      </c>
      <c r="AD1053" s="13">
        <v>0</v>
      </c>
      <c r="AE1053" s="13">
        <v>0</v>
      </c>
      <c r="AF1053" s="13">
        <v>11499168.199999999</v>
      </c>
      <c r="AG1053" s="13">
        <v>31607233.469999999</v>
      </c>
      <c r="AH1053" s="13">
        <v>15379527.210000001</v>
      </c>
      <c r="AI1053" s="13">
        <v>46928796.859999999</v>
      </c>
      <c r="AJ1053" s="13">
        <v>38626142.060000002</v>
      </c>
      <c r="AK1053" s="13">
        <v>0</v>
      </c>
      <c r="AL1053" s="13">
        <v>31658880.539999999</v>
      </c>
      <c r="AM1053" s="13">
        <v>1.7621470985171113</v>
      </c>
      <c r="AN1053" s="13">
        <v>8585993.6699999999</v>
      </c>
      <c r="AO1053" s="13">
        <v>4735539.3499999996</v>
      </c>
      <c r="AP1053" s="13">
        <v>76242300.380000025</v>
      </c>
      <c r="AQ1053" s="13">
        <v>39508914.230000004</v>
      </c>
      <c r="AR1053" s="367"/>
      <c r="AS1053" s="19">
        <v>44865</v>
      </c>
      <c r="AT1053" s="20" t="s">
        <v>9</v>
      </c>
      <c r="AU1053" s="40" t="s">
        <v>292</v>
      </c>
      <c r="AV1053" s="41">
        <v>2022</v>
      </c>
      <c r="AW1053" s="266" t="s">
        <v>158</v>
      </c>
      <c r="AX1053" s="380">
        <v>8.31</v>
      </c>
      <c r="AY1053" s="380">
        <v>8.5299999999999994</v>
      </c>
    </row>
    <row r="1054" spans="1:51" x14ac:dyDescent="0.25">
      <c r="A1054" s="64">
        <v>40</v>
      </c>
      <c r="B1054" s="65" t="s">
        <v>97</v>
      </c>
      <c r="C1054" s="13">
        <v>26896349.109999999</v>
      </c>
      <c r="D1054" s="13">
        <v>4464309.18</v>
      </c>
      <c r="E1054" s="13">
        <v>9593283.5800000001</v>
      </c>
      <c r="F1054" s="13">
        <v>3341465.08</v>
      </c>
      <c r="G1054" s="13">
        <v>8081767.3399999999</v>
      </c>
      <c r="H1054" s="13">
        <v>12024.59</v>
      </c>
      <c r="I1054" s="13">
        <v>21186226.510000002</v>
      </c>
      <c r="J1054" s="13">
        <v>27373217.559999999</v>
      </c>
      <c r="K1054" s="13">
        <v>16491464.01</v>
      </c>
      <c r="L1054" s="13">
        <v>6898180.4299999997</v>
      </c>
      <c r="M1054" s="13">
        <v>796962.95</v>
      </c>
      <c r="N1054" s="13">
        <v>503201.33</v>
      </c>
      <c r="O1054" s="13">
        <v>11049136.870000001</v>
      </c>
      <c r="P1054" s="13">
        <v>-40329.360000003129</v>
      </c>
      <c r="Q1054" s="13">
        <v>-5217291.7899999991</v>
      </c>
      <c r="R1054" s="13">
        <v>-5257621.1500000022</v>
      </c>
      <c r="S1054" s="13">
        <v>5269646.08</v>
      </c>
      <c r="T1054" s="13">
        <v>0</v>
      </c>
      <c r="U1054" s="13">
        <v>0</v>
      </c>
      <c r="V1054" s="13">
        <v>0</v>
      </c>
      <c r="W1054" s="13">
        <v>1778.13</v>
      </c>
      <c r="X1054" s="13">
        <v>7211020.6799999997</v>
      </c>
      <c r="Y1054" s="13">
        <v>128091.49</v>
      </c>
      <c r="Z1054" s="13">
        <v>228498.54</v>
      </c>
      <c r="AA1054" s="13">
        <v>13258.39</v>
      </c>
      <c r="AB1054" s="13">
        <v>84379.4</v>
      </c>
      <c r="AC1054" s="13">
        <v>0</v>
      </c>
      <c r="AD1054" s="13">
        <v>0</v>
      </c>
      <c r="AE1054" s="13">
        <v>0</v>
      </c>
      <c r="AF1054" s="13">
        <v>1488924.91</v>
      </c>
      <c r="AG1054" s="13">
        <v>7695143.3799999999</v>
      </c>
      <c r="AH1054" s="13">
        <v>10096484.91</v>
      </c>
      <c r="AI1054" s="13">
        <v>17747384.620000001</v>
      </c>
      <c r="AJ1054" s="13">
        <v>6698247.75</v>
      </c>
      <c r="AK1054" s="13">
        <v>0</v>
      </c>
      <c r="AL1054" s="13">
        <v>4694762.5000000019</v>
      </c>
      <c r="AM1054" s="13">
        <v>1.2846783340249974</v>
      </c>
      <c r="AN1054" s="13">
        <v>2284689.69</v>
      </c>
      <c r="AO1054" s="13">
        <v>1056775.3899999999</v>
      </c>
      <c r="AP1054" s="13">
        <v>22007318.32</v>
      </c>
      <c r="AQ1054" s="13">
        <v>10624415.26</v>
      </c>
      <c r="AR1054" s="367"/>
      <c r="AS1054" s="19">
        <v>44865</v>
      </c>
      <c r="AT1054" s="20" t="s">
        <v>9</v>
      </c>
      <c r="AU1054" s="40" t="s">
        <v>292</v>
      </c>
      <c r="AV1054" s="41">
        <v>2022</v>
      </c>
      <c r="AW1054" s="266" t="s">
        <v>166</v>
      </c>
      <c r="AX1054" s="380">
        <v>8.31</v>
      </c>
      <c r="AY1054" s="380">
        <v>8.5299999999999994</v>
      </c>
    </row>
    <row r="1055" spans="1:51" x14ac:dyDescent="0.25">
      <c r="A1055" s="64">
        <v>24</v>
      </c>
      <c r="B1055" s="65" t="s">
        <v>98</v>
      </c>
      <c r="C1055" s="13">
        <v>31611151.690000005</v>
      </c>
      <c r="D1055" s="13">
        <v>13510390.629999999</v>
      </c>
      <c r="E1055" s="13">
        <v>2903221.25</v>
      </c>
      <c r="F1055" s="13">
        <v>3678088.6199999996</v>
      </c>
      <c r="G1055" s="13">
        <v>11310364.82</v>
      </c>
      <c r="H1055" s="13">
        <v>73286.37</v>
      </c>
      <c r="I1055" s="13">
        <v>13190495.859999999</v>
      </c>
      <c r="J1055" s="13">
        <v>11174493.57</v>
      </c>
      <c r="K1055" s="13">
        <v>7401111.9400000004</v>
      </c>
      <c r="L1055" s="13">
        <v>4474743.22</v>
      </c>
      <c r="M1055" s="13">
        <v>954264.07</v>
      </c>
      <c r="N1055" s="13">
        <v>12359.5</v>
      </c>
      <c r="O1055" s="13">
        <v>4698025.9899999993</v>
      </c>
      <c r="P1055" s="13">
        <v>-1585718.3699999971</v>
      </c>
      <c r="Q1055" s="13">
        <v>-1065475.4400000002</v>
      </c>
      <c r="R1055" s="13">
        <v>-2651193.8099999973</v>
      </c>
      <c r="S1055" s="13">
        <v>2724480.18</v>
      </c>
      <c r="T1055" s="13">
        <v>412113.71</v>
      </c>
      <c r="U1055" s="13">
        <v>0</v>
      </c>
      <c r="V1055" s="13">
        <v>106654.45</v>
      </c>
      <c r="W1055" s="13">
        <v>2254767.37</v>
      </c>
      <c r="X1055" s="13">
        <v>2253312.08</v>
      </c>
      <c r="Y1055" s="13">
        <v>145110.10999999999</v>
      </c>
      <c r="Z1055" s="13">
        <v>585779.27</v>
      </c>
      <c r="AA1055" s="13">
        <v>932123.1</v>
      </c>
      <c r="AB1055" s="13">
        <v>34313.06</v>
      </c>
      <c r="AC1055" s="13">
        <v>0</v>
      </c>
      <c r="AD1055" s="13">
        <v>0</v>
      </c>
      <c r="AE1055" s="13">
        <v>0</v>
      </c>
      <c r="AF1055" s="13">
        <v>605041.89</v>
      </c>
      <c r="AG1055" s="13">
        <v>5429007.29</v>
      </c>
      <c r="AH1055" s="13">
        <v>2915580.75</v>
      </c>
      <c r="AI1055" s="13">
        <v>8326632.8799999999</v>
      </c>
      <c r="AJ1055" s="13">
        <v>3647245.01</v>
      </c>
      <c r="AK1055" s="13">
        <v>18638.12</v>
      </c>
      <c r="AL1055" s="13">
        <v>5789383.919999999</v>
      </c>
      <c r="AM1055" s="13">
        <v>1.7822316385610564</v>
      </c>
      <c r="AN1055" s="13">
        <v>3326342.4699999997</v>
      </c>
      <c r="AO1055" s="13">
        <v>351746.15</v>
      </c>
      <c r="AP1055" s="13">
        <v>29175875.330000006</v>
      </c>
      <c r="AQ1055" s="13">
        <v>15773140.26</v>
      </c>
      <c r="AR1055" s="367"/>
      <c r="AS1055" s="19">
        <v>44865</v>
      </c>
      <c r="AT1055" s="20" t="s">
        <v>9</v>
      </c>
      <c r="AU1055" s="40" t="s">
        <v>292</v>
      </c>
      <c r="AV1055" s="41">
        <v>2022</v>
      </c>
      <c r="AW1055" s="266" t="s">
        <v>164</v>
      </c>
      <c r="AX1055" s="380">
        <v>8.31</v>
      </c>
      <c r="AY1055" s="380">
        <v>8.5299999999999994</v>
      </c>
    </row>
    <row r="1056" spans="1:51" x14ac:dyDescent="0.25">
      <c r="A1056" s="64">
        <v>124</v>
      </c>
      <c r="B1056" s="59" t="s">
        <v>99</v>
      </c>
      <c r="C1056" s="13">
        <v>1854108.91</v>
      </c>
      <c r="D1056" s="13">
        <v>0</v>
      </c>
      <c r="E1056" s="13">
        <v>0</v>
      </c>
      <c r="F1056" s="13">
        <v>39732.089999999997</v>
      </c>
      <c r="G1056" s="13">
        <v>1152217.01</v>
      </c>
      <c r="H1056" s="13">
        <v>-346801.16</v>
      </c>
      <c r="I1056" s="13">
        <v>258719.75</v>
      </c>
      <c r="J1056" s="13">
        <v>67933.73</v>
      </c>
      <c r="K1056" s="13">
        <v>23245.35</v>
      </c>
      <c r="L1056" s="13">
        <v>23245.35</v>
      </c>
      <c r="M1056" s="13">
        <v>940552.88</v>
      </c>
      <c r="N1056" s="13">
        <v>0</v>
      </c>
      <c r="O1056" s="13">
        <v>563199.5</v>
      </c>
      <c r="P1056" s="13">
        <v>98960.310000000056</v>
      </c>
      <c r="Q1056" s="13">
        <v>-299295.82000000007</v>
      </c>
      <c r="R1056" s="13">
        <v>-200335.51</v>
      </c>
      <c r="S1056" s="13">
        <v>-146465.64000000001</v>
      </c>
      <c r="T1056" s="13">
        <v>0</v>
      </c>
      <c r="U1056" s="13">
        <v>0</v>
      </c>
      <c r="V1056" s="13">
        <v>0</v>
      </c>
      <c r="W1056" s="13">
        <v>0</v>
      </c>
      <c r="X1056" s="13">
        <v>259887.81</v>
      </c>
      <c r="Y1056" s="13">
        <v>23474.39</v>
      </c>
      <c r="Z1056" s="13">
        <v>10962.81</v>
      </c>
      <c r="AA1056" s="13">
        <v>20205.39</v>
      </c>
      <c r="AB1056" s="13">
        <v>48889</v>
      </c>
      <c r="AC1056" s="13">
        <v>0</v>
      </c>
      <c r="AD1056" s="13">
        <v>0</v>
      </c>
      <c r="AE1056" s="13">
        <v>0</v>
      </c>
      <c r="AF1056" s="13">
        <v>302821.86</v>
      </c>
      <c r="AG1056" s="13">
        <v>963798.23</v>
      </c>
      <c r="AH1056" s="13">
        <v>0</v>
      </c>
      <c r="AI1056" s="13">
        <v>963792.2</v>
      </c>
      <c r="AJ1056" s="13">
        <v>400592.7</v>
      </c>
      <c r="AK1056" s="13">
        <v>0</v>
      </c>
      <c r="AL1056" s="13">
        <v>235474.4</v>
      </c>
      <c r="AM1056" s="13">
        <v>11.129957174230546</v>
      </c>
      <c r="AN1056" s="13">
        <v>30630.6</v>
      </c>
      <c r="AO1056" s="13">
        <v>9101.49</v>
      </c>
      <c r="AP1056" s="13">
        <v>1290909.4099999999</v>
      </c>
      <c r="AQ1056" s="13">
        <v>0</v>
      </c>
      <c r="AR1056" s="367"/>
      <c r="AS1056" s="19">
        <v>44865</v>
      </c>
      <c r="AT1056" s="20" t="s">
        <v>9</v>
      </c>
      <c r="AU1056" s="40" t="s">
        <v>293</v>
      </c>
      <c r="AV1056" s="41">
        <v>2022</v>
      </c>
      <c r="AW1056" s="266" t="s">
        <v>289</v>
      </c>
      <c r="AX1056" s="380">
        <v>8.31</v>
      </c>
      <c r="AY1056" s="380">
        <v>8.5299999999999994</v>
      </c>
    </row>
    <row r="1057" spans="1:51" x14ac:dyDescent="0.25">
      <c r="A1057" s="64">
        <v>70</v>
      </c>
      <c r="B1057" s="65" t="s">
        <v>100</v>
      </c>
      <c r="C1057" s="13">
        <v>1068475.1100000001</v>
      </c>
      <c r="D1057" s="13">
        <v>249535.53</v>
      </c>
      <c r="E1057" s="13">
        <v>18900.5</v>
      </c>
      <c r="F1057" s="13">
        <v>0</v>
      </c>
      <c r="G1057" s="13">
        <v>516501.58</v>
      </c>
      <c r="H1057" s="13">
        <v>303321.33</v>
      </c>
      <c r="I1057" s="13">
        <v>508230.43</v>
      </c>
      <c r="J1057" s="13">
        <v>1778864.52</v>
      </c>
      <c r="K1057" s="13">
        <v>115416.93</v>
      </c>
      <c r="L1057" s="13">
        <v>76516.429999999993</v>
      </c>
      <c r="M1057" s="13">
        <v>0</v>
      </c>
      <c r="N1057" s="13">
        <v>0</v>
      </c>
      <c r="O1057" s="13">
        <v>80212.099999999991</v>
      </c>
      <c r="P1057" s="13">
        <v>222225.9000000002</v>
      </c>
      <c r="Q1057" s="13">
        <v>0</v>
      </c>
      <c r="R1057" s="13">
        <v>222225.9000000002</v>
      </c>
      <c r="S1057" s="13">
        <v>81095.429999999993</v>
      </c>
      <c r="T1057" s="13">
        <v>103800</v>
      </c>
      <c r="U1057" s="13">
        <v>0</v>
      </c>
      <c r="V1057" s="13">
        <v>0</v>
      </c>
      <c r="W1057" s="13">
        <v>0</v>
      </c>
      <c r="X1057" s="13">
        <v>0</v>
      </c>
      <c r="Y1057" s="13">
        <v>3018.96</v>
      </c>
      <c r="Z1057" s="13">
        <v>7685.61</v>
      </c>
      <c r="AA1057" s="13">
        <v>0</v>
      </c>
      <c r="AB1057" s="13">
        <v>0</v>
      </c>
      <c r="AC1057" s="13">
        <v>0</v>
      </c>
      <c r="AD1057" s="13">
        <v>0</v>
      </c>
      <c r="AE1057" s="13">
        <v>0</v>
      </c>
      <c r="AF1057" s="13">
        <v>12000</v>
      </c>
      <c r="AG1057" s="13">
        <v>76516.429999999993</v>
      </c>
      <c r="AH1057" s="13">
        <v>18900.5</v>
      </c>
      <c r="AI1057" s="13">
        <v>95416.93</v>
      </c>
      <c r="AJ1057" s="13">
        <v>15204.83</v>
      </c>
      <c r="AK1057" s="13">
        <v>0</v>
      </c>
      <c r="AL1057" s="13">
        <v>392813.5</v>
      </c>
      <c r="AM1057" s="13">
        <v>4.4034305019202993</v>
      </c>
      <c r="AN1057" s="13">
        <v>0</v>
      </c>
      <c r="AO1057" s="13">
        <v>0</v>
      </c>
      <c r="AP1057" s="13">
        <v>1006738.56</v>
      </c>
      <c r="AQ1057" s="13">
        <v>268011.08</v>
      </c>
      <c r="AR1057" s="367"/>
      <c r="AS1057" s="19">
        <v>44865</v>
      </c>
      <c r="AT1057" s="20" t="s">
        <v>9</v>
      </c>
      <c r="AU1057" s="40" t="s">
        <v>292</v>
      </c>
      <c r="AV1057" s="41">
        <v>2022</v>
      </c>
      <c r="AW1057" s="266" t="s">
        <v>181</v>
      </c>
      <c r="AX1057" s="380">
        <v>8.31</v>
      </c>
      <c r="AY1057" s="380">
        <v>8.5299999999999994</v>
      </c>
    </row>
    <row r="1058" spans="1:51" x14ac:dyDescent="0.25">
      <c r="A1058" s="64">
        <v>119</v>
      </c>
      <c r="B1058" s="65" t="s">
        <v>101</v>
      </c>
      <c r="C1058" s="13">
        <v>0.26</v>
      </c>
      <c r="D1058" s="13">
        <v>0</v>
      </c>
      <c r="E1058" s="13">
        <v>0.01</v>
      </c>
      <c r="F1058" s="13">
        <v>0</v>
      </c>
      <c r="G1058" s="13">
        <v>29501.22</v>
      </c>
      <c r="H1058" s="13">
        <v>7.98</v>
      </c>
      <c r="I1058" s="13">
        <v>39948.58</v>
      </c>
      <c r="J1058" s="13">
        <v>3632.32</v>
      </c>
      <c r="K1058" s="13">
        <v>0.22</v>
      </c>
      <c r="L1058" s="13">
        <v>0.21000000000000002</v>
      </c>
      <c r="M1058" s="13">
        <v>0</v>
      </c>
      <c r="N1058" s="13">
        <v>0</v>
      </c>
      <c r="O1058" s="13">
        <v>0.2</v>
      </c>
      <c r="P1058" s="13">
        <v>-29501.16</v>
      </c>
      <c r="Q1058" s="13">
        <v>0</v>
      </c>
      <c r="R1058" s="13">
        <v>-29501.16</v>
      </c>
      <c r="S1058" s="13">
        <v>29509.14</v>
      </c>
      <c r="T1058" s="13">
        <v>31347.919999999998</v>
      </c>
      <c r="U1058" s="13">
        <v>0</v>
      </c>
      <c r="V1058" s="13">
        <v>0</v>
      </c>
      <c r="W1058" s="13">
        <v>0</v>
      </c>
      <c r="X1058" s="13">
        <v>0</v>
      </c>
      <c r="Y1058" s="13">
        <v>602.05999999999995</v>
      </c>
      <c r="Z1058" s="13">
        <v>484.89</v>
      </c>
      <c r="AA1058" s="13">
        <v>750</v>
      </c>
      <c r="AB1058" s="13">
        <v>0.87</v>
      </c>
      <c r="AC1058" s="13">
        <v>0</v>
      </c>
      <c r="AD1058" s="13">
        <v>0</v>
      </c>
      <c r="AE1058" s="13">
        <v>0</v>
      </c>
      <c r="AF1058" s="13">
        <v>0.96</v>
      </c>
      <c r="AG1058" s="13">
        <v>0.21000000000000002</v>
      </c>
      <c r="AH1058" s="13">
        <v>0.01</v>
      </c>
      <c r="AI1058" s="13">
        <v>0.2</v>
      </c>
      <c r="AJ1058" s="13">
        <v>0</v>
      </c>
      <c r="AK1058" s="13">
        <v>0</v>
      </c>
      <c r="AL1058" s="13">
        <v>39948.36</v>
      </c>
      <c r="AM1058" s="13">
        <v>181584.45454545456</v>
      </c>
      <c r="AN1058" s="13">
        <v>0</v>
      </c>
      <c r="AO1058" s="13">
        <v>0</v>
      </c>
      <c r="AP1058" s="13">
        <v>0.06</v>
      </c>
      <c r="AQ1058" s="13">
        <v>0</v>
      </c>
      <c r="AR1058" s="367"/>
      <c r="AS1058" s="19">
        <v>44865</v>
      </c>
      <c r="AT1058" s="20" t="s">
        <v>9</v>
      </c>
      <c r="AU1058" s="40" t="s">
        <v>292</v>
      </c>
      <c r="AV1058" s="41">
        <v>2022</v>
      </c>
      <c r="AW1058" s="266" t="s">
        <v>189</v>
      </c>
      <c r="AX1058" s="380">
        <v>8.31</v>
      </c>
      <c r="AY1058" s="380">
        <v>8.5299999999999994</v>
      </c>
    </row>
    <row r="1059" spans="1:51" x14ac:dyDescent="0.25">
      <c r="A1059" s="64">
        <v>108</v>
      </c>
      <c r="B1059" s="65" t="s">
        <v>102</v>
      </c>
      <c r="C1059" s="13">
        <v>1512324.45</v>
      </c>
      <c r="D1059" s="13">
        <v>146672.35</v>
      </c>
      <c r="E1059" s="13">
        <v>26763.79</v>
      </c>
      <c r="F1059" s="13">
        <v>184080.41999999998</v>
      </c>
      <c r="G1059" s="13">
        <v>653712.31000000006</v>
      </c>
      <c r="H1059" s="13">
        <v>7607.98</v>
      </c>
      <c r="I1059" s="13">
        <v>1946794.53</v>
      </c>
      <c r="J1059" s="13">
        <v>1206437.96</v>
      </c>
      <c r="K1059" s="13">
        <v>406887.83</v>
      </c>
      <c r="L1059" s="13">
        <v>380123.35</v>
      </c>
      <c r="M1059" s="13">
        <v>549877.27</v>
      </c>
      <c r="N1059" s="13">
        <v>56380.740000000005</v>
      </c>
      <c r="O1059" s="13">
        <v>378006.26</v>
      </c>
      <c r="P1059" s="13">
        <v>149853.10999999999</v>
      </c>
      <c r="Q1059" s="13">
        <v>-384055.53999999992</v>
      </c>
      <c r="R1059" s="13">
        <v>-234202.42999999993</v>
      </c>
      <c r="S1059" s="13">
        <v>241810.41999999998</v>
      </c>
      <c r="T1059" s="13">
        <v>15221.03</v>
      </c>
      <c r="U1059" s="13">
        <v>0</v>
      </c>
      <c r="V1059" s="13">
        <v>0</v>
      </c>
      <c r="W1059" s="13">
        <v>0</v>
      </c>
      <c r="X1059" s="13">
        <v>587671.18999999994</v>
      </c>
      <c r="Y1059" s="13">
        <v>12589.02</v>
      </c>
      <c r="Z1059" s="13">
        <v>6044.71</v>
      </c>
      <c r="AA1059" s="13">
        <v>35096.29</v>
      </c>
      <c r="AB1059" s="13">
        <v>1644.26</v>
      </c>
      <c r="AC1059" s="13">
        <v>0</v>
      </c>
      <c r="AD1059" s="13">
        <v>0</v>
      </c>
      <c r="AE1059" s="13">
        <v>0</v>
      </c>
      <c r="AF1059" s="13">
        <v>305707.52000000002</v>
      </c>
      <c r="AG1059" s="13">
        <v>930000.62</v>
      </c>
      <c r="AH1059" s="13">
        <v>83144.53</v>
      </c>
      <c r="AI1059" s="13">
        <v>1012487.71</v>
      </c>
      <c r="AJ1059" s="13">
        <v>634481.44999999995</v>
      </c>
      <c r="AK1059" s="13">
        <v>0</v>
      </c>
      <c r="AL1059" s="13">
        <v>1539906.7</v>
      </c>
      <c r="AM1059" s="13">
        <v>4.7845975879888076</v>
      </c>
      <c r="AN1059" s="13">
        <v>131351.41</v>
      </c>
      <c r="AO1059" s="13">
        <v>52729.009999999995</v>
      </c>
      <c r="AP1059" s="13">
        <v>955911.03999999969</v>
      </c>
      <c r="AQ1059" s="13">
        <v>-31734.79999999993</v>
      </c>
      <c r="AR1059" s="367"/>
      <c r="AS1059" s="19">
        <v>44865</v>
      </c>
      <c r="AT1059" s="20" t="s">
        <v>9</v>
      </c>
      <c r="AU1059" s="40" t="s">
        <v>292</v>
      </c>
      <c r="AV1059" s="41">
        <v>2022</v>
      </c>
      <c r="AW1059" s="266" t="s">
        <v>183</v>
      </c>
      <c r="AX1059" s="380">
        <v>8.31</v>
      </c>
      <c r="AY1059" s="380">
        <v>8.5299999999999994</v>
      </c>
    </row>
    <row r="1060" spans="1:51" x14ac:dyDescent="0.25">
      <c r="A1060" s="64">
        <v>93</v>
      </c>
      <c r="B1060" s="65" t="s">
        <v>103</v>
      </c>
      <c r="C1060" s="13">
        <v>5980293.71</v>
      </c>
      <c r="D1060" s="13">
        <v>1199.99</v>
      </c>
      <c r="E1060" s="13">
        <v>2037.86</v>
      </c>
      <c r="F1060" s="13">
        <v>1750819.95</v>
      </c>
      <c r="G1060" s="13">
        <v>4285711.1399999997</v>
      </c>
      <c r="H1060" s="13">
        <v>-1048659.8899999999</v>
      </c>
      <c r="I1060" s="13">
        <v>18554555.149999999</v>
      </c>
      <c r="J1060" s="13">
        <v>8652652.9600000009</v>
      </c>
      <c r="K1060" s="13">
        <v>2535122.7000000002</v>
      </c>
      <c r="L1060" s="13">
        <v>2533084.8400000003</v>
      </c>
      <c r="M1060" s="13">
        <v>271147.08</v>
      </c>
      <c r="N1060" s="13">
        <v>0</v>
      </c>
      <c r="O1060" s="13">
        <v>1746616.54</v>
      </c>
      <c r="P1060" s="13">
        <v>-1804053.9099999988</v>
      </c>
      <c r="Q1060" s="13">
        <v>-182585.51999999993</v>
      </c>
      <c r="R1060" s="13">
        <v>-1986639.4299999988</v>
      </c>
      <c r="S1060" s="13">
        <v>937979.91999999993</v>
      </c>
      <c r="T1060" s="13">
        <v>1.81</v>
      </c>
      <c r="U1060" s="13">
        <v>0</v>
      </c>
      <c r="V1060" s="13">
        <v>0</v>
      </c>
      <c r="W1060" s="13">
        <v>0</v>
      </c>
      <c r="X1060" s="13">
        <v>1366027.38</v>
      </c>
      <c r="Y1060" s="13">
        <v>83098.36</v>
      </c>
      <c r="Z1060" s="13">
        <v>149223.19</v>
      </c>
      <c r="AA1060" s="13">
        <v>62137.77</v>
      </c>
      <c r="AB1060" s="13">
        <v>15671.01</v>
      </c>
      <c r="AC1060" s="13">
        <v>0</v>
      </c>
      <c r="AD1060" s="13">
        <v>0</v>
      </c>
      <c r="AE1060" s="13">
        <v>0</v>
      </c>
      <c r="AF1060" s="13">
        <v>117918.94</v>
      </c>
      <c r="AG1060" s="13">
        <v>2804231.92</v>
      </c>
      <c r="AH1060" s="13">
        <v>2037.86</v>
      </c>
      <c r="AI1060" s="13">
        <v>2805572.84</v>
      </c>
      <c r="AJ1060" s="13">
        <v>1058956.3</v>
      </c>
      <c r="AK1060" s="13">
        <v>0</v>
      </c>
      <c r="AL1060" s="13">
        <v>16019432.449999999</v>
      </c>
      <c r="AM1060" s="13">
        <v>7.3189968872118092</v>
      </c>
      <c r="AN1060" s="13">
        <v>840881.83</v>
      </c>
      <c r="AO1060" s="13">
        <v>909938.12000000011</v>
      </c>
      <c r="AP1060" s="13">
        <v>4235097.0399999991</v>
      </c>
      <c r="AQ1060" s="13">
        <v>2619.8599999999997</v>
      </c>
      <c r="AR1060" s="367"/>
      <c r="AS1060" s="19">
        <v>44865</v>
      </c>
      <c r="AT1060" s="20" t="s">
        <v>9</v>
      </c>
      <c r="AU1060" s="40" t="s">
        <v>293</v>
      </c>
      <c r="AV1060" s="41">
        <v>2022</v>
      </c>
      <c r="AW1060" s="266" t="s">
        <v>175</v>
      </c>
      <c r="AX1060" s="380">
        <v>8.31</v>
      </c>
      <c r="AY1060" s="380">
        <v>8.5299999999999994</v>
      </c>
    </row>
    <row r="1061" spans="1:51" x14ac:dyDescent="0.25">
      <c r="A1061" s="64">
        <v>32</v>
      </c>
      <c r="B1061" s="65" t="s">
        <v>104</v>
      </c>
      <c r="C1061" s="13">
        <v>82173.539999999994</v>
      </c>
      <c r="D1061" s="13">
        <v>0</v>
      </c>
      <c r="E1061" s="13">
        <v>0.01</v>
      </c>
      <c r="F1061" s="13">
        <v>0</v>
      </c>
      <c r="G1061" s="13">
        <v>2261366.85</v>
      </c>
      <c r="H1061" s="13">
        <v>-657281.26</v>
      </c>
      <c r="I1061" s="13">
        <v>3106179.78</v>
      </c>
      <c r="J1061" s="13">
        <v>16891.330000000002</v>
      </c>
      <c r="K1061" s="13">
        <v>67574.37</v>
      </c>
      <c r="L1061" s="13">
        <v>67574.36</v>
      </c>
      <c r="M1061" s="13">
        <v>0</v>
      </c>
      <c r="N1061" s="13">
        <v>0</v>
      </c>
      <c r="O1061" s="13">
        <v>39277.83</v>
      </c>
      <c r="P1061" s="13">
        <v>-2218471.14</v>
      </c>
      <c r="Q1061" s="13">
        <v>0</v>
      </c>
      <c r="R1061" s="13">
        <v>-2218471.14</v>
      </c>
      <c r="S1061" s="13">
        <v>1561189.89</v>
      </c>
      <c r="T1061" s="13">
        <v>162795.31</v>
      </c>
      <c r="U1061" s="13">
        <v>0</v>
      </c>
      <c r="V1061" s="13">
        <v>0</v>
      </c>
      <c r="W1061" s="13">
        <v>2866561</v>
      </c>
      <c r="X1061" s="13">
        <v>10332.879999999999</v>
      </c>
      <c r="Y1061" s="13">
        <v>18236.830000000002</v>
      </c>
      <c r="Z1061" s="13">
        <v>124019.89</v>
      </c>
      <c r="AA1061" s="13">
        <v>1316315.3999999999</v>
      </c>
      <c r="AB1061" s="13">
        <v>18566.04</v>
      </c>
      <c r="AC1061" s="13">
        <v>0</v>
      </c>
      <c r="AD1061" s="13">
        <v>0</v>
      </c>
      <c r="AE1061" s="13">
        <v>0</v>
      </c>
      <c r="AF1061" s="13">
        <v>1361.14</v>
      </c>
      <c r="AG1061" s="13">
        <v>67574.36</v>
      </c>
      <c r="AH1061" s="13">
        <v>0.01</v>
      </c>
      <c r="AI1061" s="13">
        <v>67574.36</v>
      </c>
      <c r="AJ1061" s="13">
        <v>28296.53</v>
      </c>
      <c r="AK1061" s="13">
        <v>0</v>
      </c>
      <c r="AL1061" s="13">
        <v>3038605.4099999997</v>
      </c>
      <c r="AM1061" s="13">
        <v>45.966832987122189</v>
      </c>
      <c r="AN1061" s="13">
        <v>0</v>
      </c>
      <c r="AO1061" s="13">
        <v>0</v>
      </c>
      <c r="AP1061" s="13">
        <v>42895.709999999992</v>
      </c>
      <c r="AQ1061" s="13">
        <v>0</v>
      </c>
      <c r="AR1061" s="367"/>
      <c r="AS1061" s="19">
        <v>44895</v>
      </c>
      <c r="AT1061" s="20" t="s">
        <v>10</v>
      </c>
      <c r="AU1061" s="40" t="s">
        <v>293</v>
      </c>
      <c r="AV1061" s="41">
        <v>2022</v>
      </c>
      <c r="AW1061" s="266" t="s">
        <v>287</v>
      </c>
      <c r="AX1061" s="380">
        <v>9.49</v>
      </c>
      <c r="AY1061" s="380">
        <v>10.95</v>
      </c>
    </row>
    <row r="1062" spans="1:51" x14ac:dyDescent="0.25">
      <c r="A1062" s="64">
        <v>107</v>
      </c>
      <c r="B1062" s="65" t="s">
        <v>60</v>
      </c>
      <c r="C1062" s="13">
        <v>65935562.749999993</v>
      </c>
      <c r="D1062" s="13">
        <v>5032701.82</v>
      </c>
      <c r="E1062" s="13">
        <v>1904026.1199999999</v>
      </c>
      <c r="F1062" s="13">
        <v>3704579.62</v>
      </c>
      <c r="G1062" s="13">
        <v>7234348.2199999988</v>
      </c>
      <c r="H1062" s="13">
        <v>71775.06</v>
      </c>
      <c r="I1062" s="13">
        <v>19261649.390000001</v>
      </c>
      <c r="J1062" s="13">
        <v>1735698.55</v>
      </c>
      <c r="K1062" s="13">
        <v>6109386.4500000002</v>
      </c>
      <c r="L1062" s="13">
        <v>4205360.33</v>
      </c>
      <c r="M1062" s="13">
        <v>24175407.940000001</v>
      </c>
      <c r="N1062" s="13">
        <v>753820.88</v>
      </c>
      <c r="O1062" s="13">
        <v>24049813.329999998</v>
      </c>
      <c r="P1062" s="13">
        <v>25914119.759999998</v>
      </c>
      <c r="Q1062" s="13">
        <v>-24594566.570000004</v>
      </c>
      <c r="R1062" s="13">
        <v>1319553.1899999939</v>
      </c>
      <c r="S1062" s="13">
        <v>-1247778.08</v>
      </c>
      <c r="T1062" s="13">
        <v>57860.23</v>
      </c>
      <c r="U1062" s="13">
        <v>0</v>
      </c>
      <c r="V1062" s="13">
        <v>0</v>
      </c>
      <c r="W1062" s="13">
        <v>0</v>
      </c>
      <c r="X1062" s="13">
        <v>2910395.22</v>
      </c>
      <c r="Y1062" s="13">
        <v>147639.74</v>
      </c>
      <c r="Z1062" s="13">
        <v>1337281.77</v>
      </c>
      <c r="AA1062" s="13">
        <v>0</v>
      </c>
      <c r="AB1062" s="13">
        <v>8885.49</v>
      </c>
      <c r="AC1062" s="13">
        <v>0</v>
      </c>
      <c r="AD1062" s="13">
        <v>0</v>
      </c>
      <c r="AE1062" s="13">
        <v>0</v>
      </c>
      <c r="AF1062" s="13">
        <v>2722226.53</v>
      </c>
      <c r="AG1062" s="13">
        <v>28380768.269999996</v>
      </c>
      <c r="AH1062" s="13">
        <v>2657847</v>
      </c>
      <c r="AI1062" s="13">
        <v>31032044.879999999</v>
      </c>
      <c r="AJ1062" s="13">
        <v>6982231.5499999998</v>
      </c>
      <c r="AK1062" s="13">
        <v>0</v>
      </c>
      <c r="AL1062" s="13">
        <v>13152262.940000001</v>
      </c>
      <c r="AM1062" s="13">
        <v>3.152796037317299</v>
      </c>
      <c r="AN1062" s="13">
        <v>2746999.87</v>
      </c>
      <c r="AO1062" s="13">
        <v>957579.75</v>
      </c>
      <c r="AP1062" s="13">
        <v>42961428.140000001</v>
      </c>
      <c r="AQ1062" s="13">
        <v>6108380.540000001</v>
      </c>
      <c r="AR1062" s="367"/>
      <c r="AS1062" s="19">
        <v>44895</v>
      </c>
      <c r="AT1062" s="20" t="s">
        <v>10</v>
      </c>
      <c r="AU1062" s="40" t="s">
        <v>292</v>
      </c>
      <c r="AV1062" s="41">
        <v>2022</v>
      </c>
      <c r="AW1062" s="266" t="s">
        <v>160</v>
      </c>
      <c r="AX1062" s="380">
        <v>9.49</v>
      </c>
      <c r="AY1062" s="380">
        <v>10.95</v>
      </c>
    </row>
    <row r="1063" spans="1:51" x14ac:dyDescent="0.25">
      <c r="A1063" s="64">
        <v>66</v>
      </c>
      <c r="B1063" s="65" t="s">
        <v>61</v>
      </c>
      <c r="C1063" s="13">
        <v>5849173.7599999998</v>
      </c>
      <c r="D1063" s="13">
        <v>771252.12</v>
      </c>
      <c r="E1063" s="13">
        <v>6129.16</v>
      </c>
      <c r="F1063" s="13">
        <v>157324.66</v>
      </c>
      <c r="G1063" s="13">
        <v>5831891.6500000004</v>
      </c>
      <c r="H1063" s="13">
        <v>-12949675.16</v>
      </c>
      <c r="I1063" s="13">
        <v>39742305.93</v>
      </c>
      <c r="J1063" s="13">
        <v>51735593.479999997</v>
      </c>
      <c r="K1063" s="13">
        <v>6167.16</v>
      </c>
      <c r="L1063" s="13">
        <v>38</v>
      </c>
      <c r="M1063" s="13">
        <v>1515760.37</v>
      </c>
      <c r="N1063" s="13">
        <v>180746.98</v>
      </c>
      <c r="O1063" s="13">
        <v>951631.35999999987</v>
      </c>
      <c r="P1063" s="13">
        <v>-1862926.0300000007</v>
      </c>
      <c r="Q1063" s="13">
        <v>-3203165.2099999995</v>
      </c>
      <c r="R1063" s="13">
        <v>-5066091.24</v>
      </c>
      <c r="S1063" s="13">
        <v>-7883583.9299999997</v>
      </c>
      <c r="T1063" s="13">
        <v>32340.55</v>
      </c>
      <c r="U1063" s="13">
        <v>0</v>
      </c>
      <c r="V1063" s="13">
        <v>0</v>
      </c>
      <c r="W1063" s="13">
        <v>0</v>
      </c>
      <c r="X1063" s="13">
        <v>54900687.890000001</v>
      </c>
      <c r="Y1063" s="13">
        <v>114261.02</v>
      </c>
      <c r="Z1063" s="13">
        <v>1880104.01</v>
      </c>
      <c r="AA1063" s="13">
        <v>295267.37</v>
      </c>
      <c r="AB1063" s="13">
        <v>14197.85</v>
      </c>
      <c r="AC1063" s="13">
        <v>0</v>
      </c>
      <c r="AD1063" s="13">
        <v>0</v>
      </c>
      <c r="AE1063" s="13">
        <v>0</v>
      </c>
      <c r="AF1063" s="13">
        <v>60512782.119999997</v>
      </c>
      <c r="AG1063" s="13">
        <v>1515798.37</v>
      </c>
      <c r="AH1063" s="13">
        <v>187294.82</v>
      </c>
      <c r="AI1063" s="13">
        <v>1703055.19</v>
      </c>
      <c r="AJ1063" s="13">
        <v>751423.83</v>
      </c>
      <c r="AK1063" s="13">
        <v>0</v>
      </c>
      <c r="AL1063" s="13">
        <v>39736138.770000003</v>
      </c>
      <c r="AM1063" s="13">
        <v>6444.1827243009748</v>
      </c>
      <c r="AN1063" s="13">
        <v>157324.66</v>
      </c>
      <c r="AO1063" s="13">
        <v>0</v>
      </c>
      <c r="AP1063" s="13">
        <v>5072381.8699999992</v>
      </c>
      <c r="AQ1063" s="13">
        <v>946091.59000000008</v>
      </c>
      <c r="AR1063" s="367"/>
      <c r="AS1063" s="19">
        <v>44895</v>
      </c>
      <c r="AT1063" s="20" t="s">
        <v>10</v>
      </c>
      <c r="AU1063" s="40" t="s">
        <v>293</v>
      </c>
      <c r="AV1063" s="41">
        <v>2022</v>
      </c>
      <c r="AW1063" s="266" t="s">
        <v>178</v>
      </c>
      <c r="AX1063" s="380">
        <v>9.49</v>
      </c>
      <c r="AY1063" s="380">
        <v>10.95</v>
      </c>
    </row>
    <row r="1064" spans="1:51" x14ac:dyDescent="0.25">
      <c r="A1064" s="64">
        <v>44</v>
      </c>
      <c r="B1064" s="65" t="s">
        <v>62</v>
      </c>
      <c r="C1064" s="13">
        <v>22875883.109999999</v>
      </c>
      <c r="D1064" s="13">
        <v>4195496.37</v>
      </c>
      <c r="E1064" s="13">
        <v>5267402.8500000006</v>
      </c>
      <c r="F1064" s="13">
        <v>2311746.34</v>
      </c>
      <c r="G1064" s="13">
        <v>9277443.6900000013</v>
      </c>
      <c r="H1064" s="13">
        <v>105250.95</v>
      </c>
      <c r="I1064" s="13">
        <v>24230054.890000001</v>
      </c>
      <c r="J1064" s="13">
        <v>3106326.49</v>
      </c>
      <c r="K1064" s="13">
        <v>11393394.83</v>
      </c>
      <c r="L1064" s="13">
        <v>4186980.68</v>
      </c>
      <c r="M1064" s="13">
        <v>22444.52</v>
      </c>
      <c r="N1064" s="13">
        <v>0</v>
      </c>
      <c r="O1064" s="13">
        <v>5776072.6199999982</v>
      </c>
      <c r="P1064" s="13">
        <v>1315124.0899999957</v>
      </c>
      <c r="Q1064" s="13">
        <v>-40579.549999999996</v>
      </c>
      <c r="R1064" s="13">
        <v>1274544.5399999956</v>
      </c>
      <c r="S1064" s="13">
        <v>-1169293.5900000001</v>
      </c>
      <c r="T1064" s="13">
        <v>232027.2</v>
      </c>
      <c r="U1064" s="13">
        <v>0</v>
      </c>
      <c r="V1064" s="13">
        <v>0</v>
      </c>
      <c r="W1064" s="13">
        <v>0</v>
      </c>
      <c r="X1064" s="13">
        <v>176505.81</v>
      </c>
      <c r="Y1064" s="13">
        <v>127615.31</v>
      </c>
      <c r="Z1064" s="13">
        <v>116418.32</v>
      </c>
      <c r="AA1064" s="13">
        <v>924791.58</v>
      </c>
      <c r="AB1064" s="13">
        <v>270265.17</v>
      </c>
      <c r="AC1064" s="13">
        <v>0</v>
      </c>
      <c r="AD1064" s="13">
        <v>0</v>
      </c>
      <c r="AE1064" s="13">
        <v>0</v>
      </c>
      <c r="AF1064" s="13">
        <v>138736.22</v>
      </c>
      <c r="AG1064" s="13">
        <v>4209425.1999999993</v>
      </c>
      <c r="AH1064" s="13">
        <v>5267402.8500000006</v>
      </c>
      <c r="AI1064" s="13">
        <v>9465068.0299999993</v>
      </c>
      <c r="AJ1064" s="13">
        <v>3718212.7699999996</v>
      </c>
      <c r="AK1064" s="13">
        <v>29217.360000000001</v>
      </c>
      <c r="AL1064" s="13">
        <v>12836660.060000001</v>
      </c>
      <c r="AM1064" s="13">
        <v>2.1266756091169361</v>
      </c>
      <c r="AN1064" s="13">
        <v>1623464.31</v>
      </c>
      <c r="AO1064" s="13">
        <v>688282.03</v>
      </c>
      <c r="AP1064" s="13">
        <v>21031664.75</v>
      </c>
      <c r="AQ1064" s="13">
        <v>8127350.6300000008</v>
      </c>
      <c r="AR1064" s="367"/>
      <c r="AS1064" s="19">
        <v>44895</v>
      </c>
      <c r="AT1064" s="20" t="s">
        <v>10</v>
      </c>
      <c r="AU1064" s="40" t="s">
        <v>292</v>
      </c>
      <c r="AV1064" s="41">
        <v>2022</v>
      </c>
      <c r="AW1064" s="266" t="s">
        <v>167</v>
      </c>
      <c r="AX1064" s="380">
        <v>9.49</v>
      </c>
      <c r="AY1064" s="380">
        <v>10.95</v>
      </c>
    </row>
    <row r="1065" spans="1:51" ht="30" x14ac:dyDescent="0.25">
      <c r="A1065" s="64">
        <v>113</v>
      </c>
      <c r="B1065" s="65" t="s">
        <v>63</v>
      </c>
      <c r="C1065" s="13">
        <v>4740964.95</v>
      </c>
      <c r="D1065" s="13">
        <v>174656.74</v>
      </c>
      <c r="E1065" s="13">
        <v>88.01</v>
      </c>
      <c r="F1065" s="13">
        <v>648250.07000000007</v>
      </c>
      <c r="G1065" s="13">
        <v>2110988.06</v>
      </c>
      <c r="H1065" s="13">
        <v>2518814.5299999998</v>
      </c>
      <c r="I1065" s="13">
        <v>42686607.200000003</v>
      </c>
      <c r="J1065" s="13">
        <v>7096692.5899999999</v>
      </c>
      <c r="K1065" s="13">
        <v>2003390.49</v>
      </c>
      <c r="L1065" s="13">
        <v>2003302.48</v>
      </c>
      <c r="M1065" s="13">
        <v>547911.91</v>
      </c>
      <c r="N1065" s="13">
        <v>2924.82</v>
      </c>
      <c r="O1065" s="13">
        <v>2159671.1500000004</v>
      </c>
      <c r="P1065" s="13">
        <v>-352601.07000000059</v>
      </c>
      <c r="Q1065" s="13">
        <v>-677785.26000000013</v>
      </c>
      <c r="R1065" s="13">
        <v>-1030386.3300000008</v>
      </c>
      <c r="S1065" s="13">
        <v>3549200.07</v>
      </c>
      <c r="T1065" s="13">
        <v>49420.4</v>
      </c>
      <c r="U1065" s="13">
        <v>0</v>
      </c>
      <c r="V1065" s="13">
        <v>0</v>
      </c>
      <c r="W1065" s="13">
        <v>0</v>
      </c>
      <c r="X1065" s="13">
        <v>3779966.23</v>
      </c>
      <c r="Y1065" s="13">
        <v>37440.720000000001</v>
      </c>
      <c r="Z1065" s="13">
        <v>58573.8</v>
      </c>
      <c r="AA1065" s="13">
        <v>1324.74</v>
      </c>
      <c r="AB1065" s="13">
        <v>8639.0400000000009</v>
      </c>
      <c r="AC1065" s="13">
        <v>0</v>
      </c>
      <c r="AD1065" s="13">
        <v>0</v>
      </c>
      <c r="AE1065" s="13">
        <v>0</v>
      </c>
      <c r="AF1065" s="13">
        <v>174208.26</v>
      </c>
      <c r="AG1065" s="13">
        <v>2551214.39</v>
      </c>
      <c r="AH1065" s="13">
        <v>3012.8300000000004</v>
      </c>
      <c r="AI1065" s="13">
        <v>2550062.4000000004</v>
      </c>
      <c r="AJ1065" s="13">
        <v>390391.25</v>
      </c>
      <c r="AK1065" s="13">
        <v>0</v>
      </c>
      <c r="AL1065" s="13">
        <v>40683216.710000001</v>
      </c>
      <c r="AM1065" s="13">
        <v>21.307182705055169</v>
      </c>
      <c r="AN1065" s="13">
        <v>373730.78</v>
      </c>
      <c r="AO1065" s="13">
        <v>274519.28999999998</v>
      </c>
      <c r="AP1065" s="13">
        <v>2569474.0999999996</v>
      </c>
      <c r="AQ1065" s="13">
        <v>162837.04</v>
      </c>
      <c r="AR1065" s="367"/>
      <c r="AS1065" s="19">
        <v>44895</v>
      </c>
      <c r="AT1065" s="20" t="s">
        <v>10</v>
      </c>
      <c r="AU1065" s="40" t="s">
        <v>292</v>
      </c>
      <c r="AV1065" s="41">
        <v>2022</v>
      </c>
      <c r="AW1065" s="266" t="s">
        <v>171</v>
      </c>
      <c r="AX1065" s="380">
        <v>9.49</v>
      </c>
      <c r="AY1065" s="380">
        <v>10.95</v>
      </c>
    </row>
    <row r="1066" spans="1:51" x14ac:dyDescent="0.25">
      <c r="A1066" s="64">
        <v>98</v>
      </c>
      <c r="B1066" s="65" t="s">
        <v>64</v>
      </c>
      <c r="C1066" s="13">
        <v>47407848.529999994</v>
      </c>
      <c r="D1066" s="13">
        <v>16507264.630000001</v>
      </c>
      <c r="E1066" s="13">
        <v>6092500.0300000003</v>
      </c>
      <c r="F1066" s="13">
        <v>8972887.1500000004</v>
      </c>
      <c r="G1066" s="13">
        <v>17200651.09</v>
      </c>
      <c r="H1066" s="13">
        <v>73089.95</v>
      </c>
      <c r="I1066" s="13">
        <v>16691773.960000001</v>
      </c>
      <c r="J1066" s="13">
        <v>619425.89</v>
      </c>
      <c r="K1066" s="13">
        <v>11963903.140000001</v>
      </c>
      <c r="L1066" s="13">
        <v>5871403.1099999994</v>
      </c>
      <c r="M1066" s="13">
        <v>11335749.779999999</v>
      </c>
      <c r="N1066" s="13">
        <v>25824090.539999999</v>
      </c>
      <c r="O1066" s="13">
        <v>20241981.470000006</v>
      </c>
      <c r="P1066" s="13">
        <v>-15514935.810000006</v>
      </c>
      <c r="Q1066" s="13">
        <v>12182632.549999999</v>
      </c>
      <c r="R1066" s="13">
        <v>-3332303.2600000072</v>
      </c>
      <c r="S1066" s="13">
        <v>3405393.21</v>
      </c>
      <c r="T1066" s="13">
        <v>43647.81</v>
      </c>
      <c r="U1066" s="13">
        <v>5441.79</v>
      </c>
      <c r="V1066" s="13">
        <v>0</v>
      </c>
      <c r="W1066" s="13">
        <v>0</v>
      </c>
      <c r="X1066" s="13">
        <v>9105790.8100000005</v>
      </c>
      <c r="Y1066" s="13">
        <v>289435.99</v>
      </c>
      <c r="Z1066" s="13">
        <v>1251941.4099999999</v>
      </c>
      <c r="AA1066" s="13">
        <v>948287.9</v>
      </c>
      <c r="AB1066" s="13">
        <v>114691.57</v>
      </c>
      <c r="AC1066" s="13">
        <v>0</v>
      </c>
      <c r="AD1066" s="13">
        <v>0</v>
      </c>
      <c r="AE1066" s="13">
        <v>0</v>
      </c>
      <c r="AF1066" s="13">
        <v>3145130.33</v>
      </c>
      <c r="AG1066" s="13">
        <v>17207152.890000001</v>
      </c>
      <c r="AH1066" s="13">
        <v>31916590.57</v>
      </c>
      <c r="AI1066" s="13">
        <v>49116888.220000006</v>
      </c>
      <c r="AJ1066" s="13">
        <v>28874906.75</v>
      </c>
      <c r="AK1066" s="13">
        <v>0</v>
      </c>
      <c r="AL1066" s="13">
        <v>4727870.82</v>
      </c>
      <c r="AM1066" s="13">
        <v>1.3951779586206179</v>
      </c>
      <c r="AN1066" s="13">
        <v>5289775.1400000006</v>
      </c>
      <c r="AO1066" s="13">
        <v>3683112.01</v>
      </c>
      <c r="AP1066" s="13">
        <v>42795238.999999993</v>
      </c>
      <c r="AQ1066" s="13">
        <v>32136636.57</v>
      </c>
      <c r="AR1066" s="367"/>
      <c r="AS1066" s="19">
        <v>44895</v>
      </c>
      <c r="AT1066" s="20" t="s">
        <v>10</v>
      </c>
      <c r="AU1066" s="40" t="s">
        <v>292</v>
      </c>
      <c r="AV1066" s="41">
        <v>2022</v>
      </c>
      <c r="AW1066" s="266" t="s">
        <v>165</v>
      </c>
      <c r="AX1066" s="380">
        <v>9.49</v>
      </c>
      <c r="AY1066" s="380">
        <v>10.95</v>
      </c>
    </row>
    <row r="1067" spans="1:51" x14ac:dyDescent="0.25">
      <c r="A1067" s="64">
        <v>1</v>
      </c>
      <c r="B1067" s="65" t="s">
        <v>65</v>
      </c>
      <c r="C1067" s="13">
        <v>5439902.3799999999</v>
      </c>
      <c r="D1067" s="13">
        <v>403534.07</v>
      </c>
      <c r="E1067" s="13">
        <v>68585.88</v>
      </c>
      <c r="F1067" s="13">
        <v>853729.12</v>
      </c>
      <c r="G1067" s="13">
        <v>1590736.8599999999</v>
      </c>
      <c r="H1067" s="13">
        <v>19034.759999999998</v>
      </c>
      <c r="I1067" s="13">
        <v>5384831.3700000001</v>
      </c>
      <c r="J1067" s="13">
        <v>327163.92</v>
      </c>
      <c r="K1067" s="13">
        <v>426658.97</v>
      </c>
      <c r="L1067" s="13">
        <v>358073.09</v>
      </c>
      <c r="M1067" s="13">
        <v>1981304.46</v>
      </c>
      <c r="N1067" s="13">
        <v>71.28</v>
      </c>
      <c r="O1067" s="13">
        <v>908811.74000000022</v>
      </c>
      <c r="P1067" s="13">
        <v>1683090.5900000003</v>
      </c>
      <c r="Q1067" s="13">
        <v>-1938918.2699999998</v>
      </c>
      <c r="R1067" s="13">
        <v>-255827.67999999947</v>
      </c>
      <c r="S1067" s="13">
        <v>274861.93</v>
      </c>
      <c r="T1067" s="13">
        <v>146481.92000000001</v>
      </c>
      <c r="U1067" s="13">
        <v>0</v>
      </c>
      <c r="V1067" s="13">
        <v>0</v>
      </c>
      <c r="W1067" s="13">
        <v>0</v>
      </c>
      <c r="X1067" s="13">
        <v>273889.62</v>
      </c>
      <c r="Y1067" s="13">
        <v>32346.62</v>
      </c>
      <c r="Z1067" s="13">
        <v>57509.42</v>
      </c>
      <c r="AA1067" s="13">
        <v>30245.96</v>
      </c>
      <c r="AB1067" s="13">
        <v>2687.48</v>
      </c>
      <c r="AC1067" s="13">
        <v>0</v>
      </c>
      <c r="AD1067" s="13">
        <v>0</v>
      </c>
      <c r="AE1067" s="13">
        <v>0</v>
      </c>
      <c r="AF1067" s="13">
        <v>22720.13</v>
      </c>
      <c r="AG1067" s="13">
        <v>2339377.5499999998</v>
      </c>
      <c r="AH1067" s="13">
        <v>68657.16</v>
      </c>
      <c r="AI1067" s="13">
        <v>2403508.89</v>
      </c>
      <c r="AJ1067" s="13">
        <v>1494697.15</v>
      </c>
      <c r="AK1067" s="13">
        <v>0</v>
      </c>
      <c r="AL1067" s="13">
        <v>4958172.4000000004</v>
      </c>
      <c r="AM1067" s="13">
        <v>12.620926193113906</v>
      </c>
      <c r="AN1067" s="13">
        <v>433523.20000000001</v>
      </c>
      <c r="AO1067" s="13">
        <v>420205.92</v>
      </c>
      <c r="AP1067" s="13">
        <v>4599747.8</v>
      </c>
      <c r="AQ1067" s="13">
        <v>472191.23</v>
      </c>
      <c r="AR1067" s="367"/>
      <c r="AS1067" s="19">
        <v>44895</v>
      </c>
      <c r="AT1067" s="20" t="s">
        <v>10</v>
      </c>
      <c r="AU1067" s="40" t="s">
        <v>292</v>
      </c>
      <c r="AV1067" s="41">
        <v>2022</v>
      </c>
      <c r="AW1067" s="266" t="s">
        <v>177</v>
      </c>
      <c r="AX1067" s="380">
        <v>9.49</v>
      </c>
      <c r="AY1067" s="380">
        <v>10.95</v>
      </c>
    </row>
    <row r="1068" spans="1:51" x14ac:dyDescent="0.25">
      <c r="A1068" s="64">
        <v>109</v>
      </c>
      <c r="B1068" s="65" t="s">
        <v>66</v>
      </c>
      <c r="C1068" s="13">
        <v>86018373.410000011</v>
      </c>
      <c r="D1068" s="13">
        <v>39602637.899999999</v>
      </c>
      <c r="E1068" s="13">
        <v>8726743.3499999996</v>
      </c>
      <c r="F1068" s="13">
        <v>8453483.870000001</v>
      </c>
      <c r="G1068" s="13">
        <v>24894735.640000001</v>
      </c>
      <c r="H1068" s="13">
        <v>5585220.2999999998</v>
      </c>
      <c r="I1068" s="13">
        <v>118337026.87</v>
      </c>
      <c r="J1068" s="13">
        <v>22785092.100000001</v>
      </c>
      <c r="K1068" s="13">
        <v>26039309.27</v>
      </c>
      <c r="L1068" s="13">
        <v>16212812.310000001</v>
      </c>
      <c r="M1068" s="13">
        <v>697972.17</v>
      </c>
      <c r="N1068" s="13">
        <v>2555542</v>
      </c>
      <c r="O1068" s="13">
        <v>9005401.2200000025</v>
      </c>
      <c r="P1068" s="13">
        <v>4062114.7799999854</v>
      </c>
      <c r="Q1068" s="13">
        <v>-7572738.0899999999</v>
      </c>
      <c r="R1068" s="13">
        <v>-3510623.3100000145</v>
      </c>
      <c r="S1068" s="13">
        <v>9095843.6099999994</v>
      </c>
      <c r="T1068" s="13">
        <v>3275820.53</v>
      </c>
      <c r="U1068" s="13">
        <v>0</v>
      </c>
      <c r="V1068" s="13">
        <v>0</v>
      </c>
      <c r="W1068" s="13">
        <v>764413.82</v>
      </c>
      <c r="X1068" s="13">
        <v>12522848.66</v>
      </c>
      <c r="Y1068" s="13">
        <v>469135.94</v>
      </c>
      <c r="Z1068" s="13">
        <v>137532.42000000001</v>
      </c>
      <c r="AA1068" s="13">
        <v>3525008.4</v>
      </c>
      <c r="AB1068" s="13">
        <v>43490.239999999998</v>
      </c>
      <c r="AC1068" s="13">
        <v>0</v>
      </c>
      <c r="AD1068" s="13">
        <v>0</v>
      </c>
      <c r="AE1068" s="13">
        <v>0</v>
      </c>
      <c r="AF1068" s="13">
        <v>3292072.4</v>
      </c>
      <c r="AG1068" s="13">
        <v>16910784.48</v>
      </c>
      <c r="AH1068" s="13">
        <v>11282285.35</v>
      </c>
      <c r="AI1068" s="13">
        <v>28106895.350000001</v>
      </c>
      <c r="AJ1068" s="13">
        <v>19101494.129999999</v>
      </c>
      <c r="AK1068" s="13">
        <v>0</v>
      </c>
      <c r="AL1068" s="13">
        <v>92297717.600000009</v>
      </c>
      <c r="AM1068" s="13">
        <v>4.5445532230893928</v>
      </c>
      <c r="AN1068" s="13">
        <v>4203664.0199999996</v>
      </c>
      <c r="AO1068" s="13">
        <v>4249819.8499999996</v>
      </c>
      <c r="AP1068" s="13">
        <v>81560861.219999999</v>
      </c>
      <c r="AQ1068" s="13">
        <v>44150526.930000007</v>
      </c>
      <c r="AR1068" s="367"/>
      <c r="AS1068" s="19">
        <v>44895</v>
      </c>
      <c r="AT1068" s="20" t="s">
        <v>10</v>
      </c>
      <c r="AU1068" s="40" t="s">
        <v>292</v>
      </c>
      <c r="AV1068" s="41">
        <v>2022</v>
      </c>
      <c r="AW1068" s="266" t="s">
        <v>157</v>
      </c>
      <c r="AX1068" s="380">
        <v>9.49</v>
      </c>
      <c r="AY1068" s="380">
        <v>10.95</v>
      </c>
    </row>
    <row r="1069" spans="1:51" x14ac:dyDescent="0.25">
      <c r="A1069" s="64">
        <v>25</v>
      </c>
      <c r="B1069" s="65" t="s">
        <v>67</v>
      </c>
      <c r="C1069" s="13">
        <v>10426672.139999999</v>
      </c>
      <c r="D1069" s="13">
        <v>2393134.92</v>
      </c>
      <c r="E1069" s="13">
        <v>567125</v>
      </c>
      <c r="F1069" s="13">
        <v>0</v>
      </c>
      <c r="G1069" s="13">
        <v>6347971.5</v>
      </c>
      <c r="H1069" s="13">
        <v>4131679.65</v>
      </c>
      <c r="I1069" s="13">
        <v>3463597.26</v>
      </c>
      <c r="J1069" s="13">
        <v>130860318.53</v>
      </c>
      <c r="K1069" s="13">
        <v>2706167.52</v>
      </c>
      <c r="L1069" s="13">
        <v>2139042.52</v>
      </c>
      <c r="M1069" s="13">
        <v>0</v>
      </c>
      <c r="N1069" s="13">
        <v>0</v>
      </c>
      <c r="O1069" s="13">
        <v>1263826.7500000002</v>
      </c>
      <c r="P1069" s="13">
        <v>421738.96999999904</v>
      </c>
      <c r="Q1069" s="13">
        <v>-15106.49</v>
      </c>
      <c r="R1069" s="13">
        <v>406632.47999999905</v>
      </c>
      <c r="S1069" s="13">
        <v>3725047.17</v>
      </c>
      <c r="T1069" s="13">
        <v>3111840.36</v>
      </c>
      <c r="U1069" s="13">
        <v>91344.7</v>
      </c>
      <c r="V1069" s="13">
        <v>0</v>
      </c>
      <c r="W1069" s="13">
        <v>0</v>
      </c>
      <c r="X1069" s="13">
        <v>2235284.7400000002</v>
      </c>
      <c r="Y1069" s="13">
        <v>129550.44</v>
      </c>
      <c r="Z1069" s="13">
        <v>280517.02</v>
      </c>
      <c r="AA1069" s="13">
        <v>0</v>
      </c>
      <c r="AB1069" s="13">
        <v>3894.11</v>
      </c>
      <c r="AC1069" s="13">
        <v>0</v>
      </c>
      <c r="AD1069" s="13">
        <v>0</v>
      </c>
      <c r="AE1069" s="13">
        <v>10264.700000000001</v>
      </c>
      <c r="AF1069" s="13">
        <v>1289196.3600000001</v>
      </c>
      <c r="AG1069" s="13">
        <v>2139042.52</v>
      </c>
      <c r="AH1069" s="13">
        <v>567125</v>
      </c>
      <c r="AI1069" s="13">
        <v>2660966.2200000002</v>
      </c>
      <c r="AJ1069" s="13">
        <v>1397139.47</v>
      </c>
      <c r="AK1069" s="13">
        <v>0</v>
      </c>
      <c r="AL1069" s="13">
        <v>757429.73999999976</v>
      </c>
      <c r="AM1069" s="13">
        <v>1.2798901895031243</v>
      </c>
      <c r="AN1069" s="13">
        <v>0</v>
      </c>
      <c r="AO1069" s="13">
        <v>0</v>
      </c>
      <c r="AP1069" s="13">
        <v>9186204.3899999987</v>
      </c>
      <c r="AQ1069" s="13">
        <v>2416493.92</v>
      </c>
      <c r="AR1069" s="367"/>
      <c r="AS1069" s="19">
        <v>44895</v>
      </c>
      <c r="AT1069" s="20" t="s">
        <v>10</v>
      </c>
      <c r="AU1069" s="40" t="s">
        <v>292</v>
      </c>
      <c r="AV1069" s="41">
        <v>2022</v>
      </c>
      <c r="AW1069" s="266" t="s">
        <v>174</v>
      </c>
      <c r="AX1069" s="380">
        <v>9.49</v>
      </c>
      <c r="AY1069" s="380">
        <v>10.95</v>
      </c>
    </row>
    <row r="1070" spans="1:51" x14ac:dyDescent="0.25">
      <c r="A1070" s="64">
        <v>121</v>
      </c>
      <c r="B1070" s="65" t="s">
        <v>68</v>
      </c>
      <c r="C1070" s="13">
        <v>359277.74</v>
      </c>
      <c r="D1070" s="13">
        <v>13.69</v>
      </c>
      <c r="E1070" s="13">
        <v>69.61</v>
      </c>
      <c r="F1070" s="13">
        <v>0</v>
      </c>
      <c r="G1070" s="13">
        <v>303789.39</v>
      </c>
      <c r="H1070" s="13">
        <v>425102.06</v>
      </c>
      <c r="I1070" s="13">
        <v>1198399.8400000001</v>
      </c>
      <c r="J1070" s="13">
        <v>7708210.6500000004</v>
      </c>
      <c r="K1070" s="13">
        <v>38316.730000000003</v>
      </c>
      <c r="L1070" s="13">
        <v>38247.119999999995</v>
      </c>
      <c r="M1070" s="13">
        <v>26637.71</v>
      </c>
      <c r="N1070" s="13">
        <v>0</v>
      </c>
      <c r="O1070" s="13">
        <v>61355.679999999993</v>
      </c>
      <c r="P1070" s="13">
        <v>-5881.0200000000186</v>
      </c>
      <c r="Q1070" s="13">
        <v>-164409.72999999998</v>
      </c>
      <c r="R1070" s="13">
        <v>-170290.75</v>
      </c>
      <c r="S1070" s="13">
        <v>595392.80000000005</v>
      </c>
      <c r="T1070" s="13">
        <v>0</v>
      </c>
      <c r="U1070" s="13">
        <v>0</v>
      </c>
      <c r="V1070" s="13">
        <v>0</v>
      </c>
      <c r="W1070" s="13">
        <v>86199.34</v>
      </c>
      <c r="X1070" s="13">
        <v>664813.30000000005</v>
      </c>
      <c r="Y1070" s="13">
        <v>5307.02</v>
      </c>
      <c r="Z1070" s="13">
        <v>22363.41</v>
      </c>
      <c r="AA1070" s="13">
        <v>113863.44</v>
      </c>
      <c r="AB1070" s="13">
        <v>517.99</v>
      </c>
      <c r="AC1070" s="13">
        <v>0</v>
      </c>
      <c r="AD1070" s="13">
        <v>0</v>
      </c>
      <c r="AE1070" s="13">
        <v>0</v>
      </c>
      <c r="AF1070" s="13">
        <v>13567.98</v>
      </c>
      <c r="AG1070" s="13">
        <v>64884.83</v>
      </c>
      <c r="AH1070" s="13">
        <v>69.61</v>
      </c>
      <c r="AI1070" s="13">
        <v>64744.59</v>
      </c>
      <c r="AJ1070" s="13">
        <v>3388.91</v>
      </c>
      <c r="AK1070" s="13">
        <v>0</v>
      </c>
      <c r="AL1070" s="13">
        <v>1160083.1100000001</v>
      </c>
      <c r="AM1070" s="13">
        <v>31.276151174695752</v>
      </c>
      <c r="AN1070" s="13">
        <v>0</v>
      </c>
      <c r="AO1070" s="13">
        <v>0</v>
      </c>
      <c r="AP1070" s="13">
        <v>296460.52</v>
      </c>
      <c r="AQ1070" s="13">
        <v>-1447.85</v>
      </c>
      <c r="AR1070" s="367"/>
      <c r="AS1070" s="19">
        <v>44895</v>
      </c>
      <c r="AT1070" s="20" t="s">
        <v>10</v>
      </c>
      <c r="AU1070" s="40" t="s">
        <v>292</v>
      </c>
      <c r="AV1070" s="41">
        <v>2022</v>
      </c>
      <c r="AW1070" s="266" t="s">
        <v>188</v>
      </c>
      <c r="AX1070" s="380">
        <v>9.49</v>
      </c>
      <c r="AY1070" s="380">
        <v>10.95</v>
      </c>
    </row>
    <row r="1071" spans="1:51" x14ac:dyDescent="0.25">
      <c r="A1071" s="64">
        <v>13</v>
      </c>
      <c r="B1071" s="65" t="s">
        <v>70</v>
      </c>
      <c r="C1071" s="13">
        <v>822767639.69000006</v>
      </c>
      <c r="D1071" s="13">
        <v>499602460.53000003</v>
      </c>
      <c r="E1071" s="13">
        <v>67507939.280000001</v>
      </c>
      <c r="F1071" s="13">
        <v>129343564.80999999</v>
      </c>
      <c r="G1071" s="13">
        <v>108458109.30000001</v>
      </c>
      <c r="H1071" s="13">
        <v>1879276.28</v>
      </c>
      <c r="I1071" s="13">
        <v>365238891</v>
      </c>
      <c r="J1071" s="13">
        <v>162640704.31999999</v>
      </c>
      <c r="K1071" s="13">
        <v>199590068.33000001</v>
      </c>
      <c r="L1071" s="13">
        <v>132082076.32000001</v>
      </c>
      <c r="M1071" s="13">
        <v>102732281.81999999</v>
      </c>
      <c r="N1071" s="13">
        <v>98688776.870000005</v>
      </c>
      <c r="O1071" s="13">
        <v>220401755.65000004</v>
      </c>
      <c r="P1071" s="13">
        <v>-135038250.59999999</v>
      </c>
      <c r="Q1071" s="13">
        <v>93903434.959999904</v>
      </c>
      <c r="R1071" s="13">
        <v>-41134815.64000009</v>
      </c>
      <c r="S1071" s="13">
        <v>43014091.920000002</v>
      </c>
      <c r="T1071" s="13">
        <v>3651288.3</v>
      </c>
      <c r="U1071" s="13">
        <v>7062837.79</v>
      </c>
      <c r="V1071" s="13">
        <v>0</v>
      </c>
      <c r="W1071" s="13">
        <v>1109155.04</v>
      </c>
      <c r="X1071" s="13">
        <v>87212621.730000004</v>
      </c>
      <c r="Y1071" s="13">
        <v>2213430.7999999998</v>
      </c>
      <c r="Z1071" s="13">
        <v>12597041.23</v>
      </c>
      <c r="AA1071" s="13">
        <v>19025841.77</v>
      </c>
      <c r="AB1071" s="13">
        <v>4600117.68</v>
      </c>
      <c r="AC1071" s="13">
        <v>0</v>
      </c>
      <c r="AD1071" s="13">
        <v>0</v>
      </c>
      <c r="AE1071" s="13">
        <v>605307.96</v>
      </c>
      <c r="AF1071" s="13">
        <v>16980071.5</v>
      </c>
      <c r="AG1071" s="13">
        <v>234814358.13999999</v>
      </c>
      <c r="AH1071" s="13">
        <v>166196716.15000001</v>
      </c>
      <c r="AI1071" s="13">
        <v>400346421.73000002</v>
      </c>
      <c r="AJ1071" s="13">
        <v>179944718.81</v>
      </c>
      <c r="AK1071" s="13">
        <v>52.73</v>
      </c>
      <c r="AL1071" s="13">
        <v>165648822.66999999</v>
      </c>
      <c r="AM1071" s="13">
        <v>1.8299452174950812</v>
      </c>
      <c r="AN1071" s="13">
        <v>100685021.25999999</v>
      </c>
      <c r="AO1071" s="13">
        <v>28658543.549999997</v>
      </c>
      <c r="AP1071" s="13">
        <v>695771570.47000003</v>
      </c>
      <c r="AQ1071" s="13">
        <v>593008146.95999992</v>
      </c>
      <c r="AR1071" s="367"/>
      <c r="AS1071" s="19">
        <v>44895</v>
      </c>
      <c r="AT1071" s="20" t="s">
        <v>10</v>
      </c>
      <c r="AU1071" s="40" t="s">
        <v>292</v>
      </c>
      <c r="AV1071" s="41">
        <v>2022</v>
      </c>
      <c r="AW1071" s="266" t="s">
        <v>149</v>
      </c>
      <c r="AX1071" s="380">
        <v>9.49</v>
      </c>
      <c r="AY1071" s="380">
        <v>10.95</v>
      </c>
    </row>
    <row r="1072" spans="1:51" x14ac:dyDescent="0.25">
      <c r="A1072" s="64">
        <v>110</v>
      </c>
      <c r="B1072" s="65" t="s">
        <v>71</v>
      </c>
      <c r="C1072" s="13">
        <v>5811551.0500000017</v>
      </c>
      <c r="D1072" s="13">
        <v>234256.47</v>
      </c>
      <c r="E1072" s="13">
        <v>6169.95</v>
      </c>
      <c r="F1072" s="13">
        <v>1844090.94</v>
      </c>
      <c r="G1072" s="13">
        <v>4263079.17</v>
      </c>
      <c r="H1072" s="13">
        <v>40895276.399999999</v>
      </c>
      <c r="I1072" s="13">
        <v>18034178.920000002</v>
      </c>
      <c r="J1072" s="13">
        <v>56908369.590000004</v>
      </c>
      <c r="K1072" s="13">
        <v>669612.71</v>
      </c>
      <c r="L1072" s="13">
        <v>663442.76</v>
      </c>
      <c r="M1072" s="13">
        <v>1146796.75</v>
      </c>
      <c r="N1072" s="13">
        <v>60088.47</v>
      </c>
      <c r="O1072" s="13">
        <v>797351.49999999988</v>
      </c>
      <c r="P1072" s="13">
        <v>-1327227.0299999984</v>
      </c>
      <c r="Q1072" s="13">
        <v>-1402895.8299999996</v>
      </c>
      <c r="R1072" s="13">
        <v>-2730122.859999998</v>
      </c>
      <c r="S1072" s="13">
        <v>43625399.229999997</v>
      </c>
      <c r="T1072" s="13">
        <v>773945.64</v>
      </c>
      <c r="U1072" s="13">
        <v>0</v>
      </c>
      <c r="V1072" s="13">
        <v>0</v>
      </c>
      <c r="W1072" s="13">
        <v>0</v>
      </c>
      <c r="X1072" s="13">
        <v>43454887.119999997</v>
      </c>
      <c r="Y1072" s="13">
        <v>87001.62</v>
      </c>
      <c r="Z1072" s="13">
        <v>316683.27</v>
      </c>
      <c r="AA1072" s="13">
        <v>168771.34</v>
      </c>
      <c r="AB1072" s="13">
        <v>8803.9</v>
      </c>
      <c r="AC1072" s="13">
        <v>0</v>
      </c>
      <c r="AD1072" s="13">
        <v>0</v>
      </c>
      <c r="AE1072" s="13">
        <v>0</v>
      </c>
      <c r="AF1072" s="13">
        <v>22173.4</v>
      </c>
      <c r="AG1072" s="13">
        <v>1810239.51</v>
      </c>
      <c r="AH1072" s="13">
        <v>66258.42</v>
      </c>
      <c r="AI1072" s="13">
        <v>1876483.93</v>
      </c>
      <c r="AJ1072" s="13">
        <v>1079132.43</v>
      </c>
      <c r="AK1072" s="13">
        <v>0</v>
      </c>
      <c r="AL1072" s="13">
        <v>17364566.210000001</v>
      </c>
      <c r="AM1072" s="13">
        <v>26.932253003381614</v>
      </c>
      <c r="AN1072" s="13">
        <v>761943.84</v>
      </c>
      <c r="AO1072" s="13">
        <v>1082147.1000000001</v>
      </c>
      <c r="AP1072" s="13">
        <v>5022484.080000001</v>
      </c>
      <c r="AQ1072" s="13">
        <v>242541</v>
      </c>
      <c r="AR1072" s="367"/>
      <c r="AS1072" s="19">
        <v>44895</v>
      </c>
      <c r="AT1072" s="20" t="s">
        <v>10</v>
      </c>
      <c r="AU1072" s="40" t="s">
        <v>292</v>
      </c>
      <c r="AV1072" s="41">
        <v>2022</v>
      </c>
      <c r="AW1072" s="266" t="s">
        <v>173</v>
      </c>
      <c r="AX1072" s="380">
        <v>9.49</v>
      </c>
      <c r="AY1072" s="380">
        <v>10.95</v>
      </c>
    </row>
    <row r="1073" spans="1:51" x14ac:dyDescent="0.25">
      <c r="A1073" s="64">
        <v>52</v>
      </c>
      <c r="B1073" s="65" t="s">
        <v>72</v>
      </c>
      <c r="C1073" s="13">
        <v>9912126.1400000006</v>
      </c>
      <c r="D1073" s="13">
        <v>1419730.93</v>
      </c>
      <c r="E1073" s="13">
        <v>2982590.2399999998</v>
      </c>
      <c r="F1073" s="13">
        <v>1448722.4000000001</v>
      </c>
      <c r="G1073" s="13">
        <v>5261711.1900000004</v>
      </c>
      <c r="H1073" s="13">
        <v>481600.52</v>
      </c>
      <c r="I1073" s="13">
        <v>817229367.49000001</v>
      </c>
      <c r="J1073" s="13">
        <v>209647306.84</v>
      </c>
      <c r="K1073" s="13">
        <v>5567492.0599999996</v>
      </c>
      <c r="L1073" s="13">
        <v>2584901.8199999998</v>
      </c>
      <c r="M1073" s="13">
        <v>1103514.8700000001</v>
      </c>
      <c r="N1073" s="13">
        <v>145263.51</v>
      </c>
      <c r="O1073" s="13">
        <v>2544341.3199999998</v>
      </c>
      <c r="P1073" s="13">
        <v>-762379.70000000042</v>
      </c>
      <c r="Q1073" s="13">
        <v>-132756.8299999999</v>
      </c>
      <c r="R1073" s="13">
        <v>-895136.53000000026</v>
      </c>
      <c r="S1073" s="13">
        <v>1376736.2000000011</v>
      </c>
      <c r="T1073" s="13">
        <v>1338123.4099999999</v>
      </c>
      <c r="U1073" s="13">
        <v>0</v>
      </c>
      <c r="V1073" s="13">
        <v>0</v>
      </c>
      <c r="W1073" s="13">
        <v>1100</v>
      </c>
      <c r="X1073" s="13">
        <v>10993926.390000001</v>
      </c>
      <c r="Y1073" s="13">
        <v>107381.86</v>
      </c>
      <c r="Z1073" s="13">
        <v>121747.19</v>
      </c>
      <c r="AA1073" s="13">
        <v>689741.43</v>
      </c>
      <c r="AB1073" s="13">
        <v>808.52</v>
      </c>
      <c r="AC1073" s="13">
        <v>0</v>
      </c>
      <c r="AD1073" s="13">
        <v>0</v>
      </c>
      <c r="AE1073" s="13">
        <v>0</v>
      </c>
      <c r="AF1073" s="13">
        <v>10036734.6</v>
      </c>
      <c r="AG1073" s="13">
        <v>3688416.69</v>
      </c>
      <c r="AH1073" s="13">
        <v>3127853.75</v>
      </c>
      <c r="AI1073" s="13">
        <v>6536270.4399999995</v>
      </c>
      <c r="AJ1073" s="13">
        <v>3991929.1199999996</v>
      </c>
      <c r="AK1073" s="13">
        <v>0</v>
      </c>
      <c r="AL1073" s="13">
        <v>811661875.43000007</v>
      </c>
      <c r="AM1073" s="13">
        <v>146.78590623620934</v>
      </c>
      <c r="AN1073" s="13">
        <v>1016752.5599999999</v>
      </c>
      <c r="AO1073" s="13">
        <v>431969.83999999997</v>
      </c>
      <c r="AP1073" s="13">
        <v>8332402.8600000003</v>
      </c>
      <c r="AQ1073" s="13">
        <v>2384348.9700000007</v>
      </c>
      <c r="AR1073" s="367"/>
      <c r="AS1073" s="19">
        <v>44895</v>
      </c>
      <c r="AT1073" s="20" t="s">
        <v>10</v>
      </c>
      <c r="AU1073" s="40" t="s">
        <v>292</v>
      </c>
      <c r="AV1073" s="41">
        <v>2022</v>
      </c>
      <c r="AW1073" s="266" t="s">
        <v>170</v>
      </c>
      <c r="AX1073" s="380">
        <v>9.49</v>
      </c>
      <c r="AY1073" s="380">
        <v>10.95</v>
      </c>
    </row>
    <row r="1074" spans="1:51" x14ac:dyDescent="0.25">
      <c r="A1074" s="64">
        <v>96</v>
      </c>
      <c r="B1074" s="65" t="s">
        <v>73</v>
      </c>
      <c r="C1074" s="13">
        <v>164564932.78</v>
      </c>
      <c r="D1074" s="13">
        <v>51380761.5</v>
      </c>
      <c r="E1074" s="13">
        <v>59545634.869999997</v>
      </c>
      <c r="F1074" s="13">
        <v>17753085.07</v>
      </c>
      <c r="G1074" s="13">
        <v>40436521.509999998</v>
      </c>
      <c r="H1074" s="13">
        <v>971947.69</v>
      </c>
      <c r="I1074" s="13">
        <v>153147700.97999999</v>
      </c>
      <c r="J1074" s="13">
        <v>8226181.46</v>
      </c>
      <c r="K1074" s="13">
        <v>96331303.799999997</v>
      </c>
      <c r="L1074" s="13">
        <v>36785668.93</v>
      </c>
      <c r="M1074" s="13">
        <v>0</v>
      </c>
      <c r="N1074" s="13">
        <v>0</v>
      </c>
      <c r="O1074" s="13">
        <v>62604152.890000001</v>
      </c>
      <c r="P1074" s="13">
        <v>-7609588.1900000023</v>
      </c>
      <c r="Q1074" s="13">
        <v>-25947526.629999999</v>
      </c>
      <c r="R1074" s="13">
        <v>-33557114.82</v>
      </c>
      <c r="S1074" s="13">
        <v>34529062.5</v>
      </c>
      <c r="T1074" s="13">
        <v>35373562.600000001</v>
      </c>
      <c r="U1074" s="13">
        <v>0</v>
      </c>
      <c r="V1074" s="13">
        <v>0</v>
      </c>
      <c r="W1074" s="13">
        <v>30600</v>
      </c>
      <c r="X1074" s="13">
        <v>23569758.469999999</v>
      </c>
      <c r="Y1074" s="13">
        <v>673234.58</v>
      </c>
      <c r="Z1074" s="13">
        <v>6165311.0099999998</v>
      </c>
      <c r="AA1074" s="13">
        <v>1161758.67</v>
      </c>
      <c r="AB1074" s="13">
        <v>1396710.73</v>
      </c>
      <c r="AC1074" s="13">
        <v>0</v>
      </c>
      <c r="AD1074" s="13">
        <v>0</v>
      </c>
      <c r="AE1074" s="13">
        <v>0</v>
      </c>
      <c r="AF1074" s="13">
        <v>15047843.58</v>
      </c>
      <c r="AG1074" s="13">
        <v>36785668.93</v>
      </c>
      <c r="AH1074" s="13">
        <v>59545634.869999997</v>
      </c>
      <c r="AI1074" s="13">
        <v>96243555.560000002</v>
      </c>
      <c r="AJ1074" s="13">
        <v>33639402.670000002</v>
      </c>
      <c r="AK1074" s="13">
        <v>0</v>
      </c>
      <c r="AL1074" s="13">
        <v>56816397.179999992</v>
      </c>
      <c r="AM1074" s="13">
        <v>1.5898020159465547</v>
      </c>
      <c r="AN1074" s="13">
        <v>13244289.640000001</v>
      </c>
      <c r="AO1074" s="13">
        <v>4508795.43</v>
      </c>
      <c r="AP1074" s="13">
        <v>149918405.03999999</v>
      </c>
      <c r="AQ1074" s="13">
        <v>99338386.649999991</v>
      </c>
      <c r="AR1074" s="367"/>
      <c r="AS1074" s="19">
        <v>44895</v>
      </c>
      <c r="AT1074" s="20" t="s">
        <v>10</v>
      </c>
      <c r="AU1074" s="40" t="s">
        <v>292</v>
      </c>
      <c r="AV1074" s="41">
        <v>2022</v>
      </c>
      <c r="AW1074" s="266" t="s">
        <v>153</v>
      </c>
      <c r="AX1074" s="380">
        <v>9.49</v>
      </c>
      <c r="AY1074" s="380">
        <v>10.95</v>
      </c>
    </row>
    <row r="1075" spans="1:51" x14ac:dyDescent="0.25">
      <c r="A1075" s="64">
        <v>103</v>
      </c>
      <c r="B1075" s="65" t="s">
        <v>74</v>
      </c>
      <c r="C1075" s="13">
        <v>463772.73</v>
      </c>
      <c r="D1075" s="13">
        <v>0</v>
      </c>
      <c r="E1075" s="13">
        <v>1</v>
      </c>
      <c r="F1075" s="13">
        <v>56921.14</v>
      </c>
      <c r="G1075" s="13">
        <v>1491174.1800000002</v>
      </c>
      <c r="H1075" s="13">
        <v>20724830.07</v>
      </c>
      <c r="I1075" s="13">
        <v>25333056.57</v>
      </c>
      <c r="J1075" s="13">
        <v>52917309.670000002</v>
      </c>
      <c r="K1075" s="13">
        <v>538600.63</v>
      </c>
      <c r="L1075" s="13">
        <v>264159.2</v>
      </c>
      <c r="M1075" s="13">
        <v>0</v>
      </c>
      <c r="N1075" s="13">
        <v>0</v>
      </c>
      <c r="O1075" s="13">
        <v>224646.25</v>
      </c>
      <c r="P1075" s="13">
        <v>-1308968.8400000001</v>
      </c>
      <c r="Q1075" s="13">
        <v>-275112.48</v>
      </c>
      <c r="R1075" s="13">
        <v>-1584081.32</v>
      </c>
      <c r="S1075" s="13">
        <v>22308910.740000002</v>
      </c>
      <c r="T1075" s="13">
        <v>51563.82</v>
      </c>
      <c r="U1075" s="13">
        <v>0</v>
      </c>
      <c r="V1075" s="13">
        <v>0</v>
      </c>
      <c r="W1075" s="13">
        <v>0</v>
      </c>
      <c r="X1075" s="13">
        <v>31398365.100000001</v>
      </c>
      <c r="Y1075" s="13">
        <v>30432.13</v>
      </c>
      <c r="Z1075" s="13">
        <v>913.13</v>
      </c>
      <c r="AA1075" s="13">
        <v>4944403.82</v>
      </c>
      <c r="AB1075" s="13">
        <v>0</v>
      </c>
      <c r="AC1075" s="13">
        <v>0</v>
      </c>
      <c r="AD1075" s="13">
        <v>0</v>
      </c>
      <c r="AE1075" s="13">
        <v>0</v>
      </c>
      <c r="AF1075" s="13">
        <v>4165269.1</v>
      </c>
      <c r="AG1075" s="13">
        <v>264159.2</v>
      </c>
      <c r="AH1075" s="13">
        <v>1</v>
      </c>
      <c r="AI1075" s="13">
        <v>261979.39</v>
      </c>
      <c r="AJ1075" s="13">
        <v>37333.14</v>
      </c>
      <c r="AK1075" s="13">
        <v>0</v>
      </c>
      <c r="AL1075" s="13">
        <v>24794455.940000001</v>
      </c>
      <c r="AM1075" s="13">
        <v>47.034955324875874</v>
      </c>
      <c r="AN1075" s="13">
        <v>40018.74</v>
      </c>
      <c r="AO1075" s="13">
        <v>16902.400000000001</v>
      </c>
      <c r="AP1075" s="13">
        <v>239126.47999999998</v>
      </c>
      <c r="AQ1075" s="13">
        <v>0</v>
      </c>
      <c r="AR1075" s="367"/>
      <c r="AS1075" s="19">
        <v>44895</v>
      </c>
      <c r="AT1075" s="20" t="s">
        <v>10</v>
      </c>
      <c r="AU1075" s="40" t="s">
        <v>292</v>
      </c>
      <c r="AV1075" s="41">
        <v>2022</v>
      </c>
      <c r="AW1075" s="266" t="s">
        <v>184</v>
      </c>
      <c r="AX1075" s="380">
        <v>9.49</v>
      </c>
      <c r="AY1075" s="380">
        <v>10.95</v>
      </c>
    </row>
    <row r="1076" spans="1:51" x14ac:dyDescent="0.25">
      <c r="A1076" s="64">
        <v>23</v>
      </c>
      <c r="B1076" s="65" t="s">
        <v>75</v>
      </c>
      <c r="C1076" s="13">
        <v>66629410.400000006</v>
      </c>
      <c r="D1076" s="13">
        <v>18866892.490000002</v>
      </c>
      <c r="E1076" s="13">
        <v>1940186.17</v>
      </c>
      <c r="F1076" s="13">
        <v>13346341.43</v>
      </c>
      <c r="G1076" s="13">
        <v>18780467.949999999</v>
      </c>
      <c r="H1076" s="13">
        <v>46466.7</v>
      </c>
      <c r="I1076" s="13">
        <v>48616461.829999998</v>
      </c>
      <c r="J1076" s="13">
        <v>871622.35</v>
      </c>
      <c r="K1076" s="13">
        <v>7352491.5499999998</v>
      </c>
      <c r="L1076" s="13">
        <v>5412305.3799999999</v>
      </c>
      <c r="M1076" s="13">
        <v>6285962.9500000002</v>
      </c>
      <c r="N1076" s="13">
        <v>63726013.439999998</v>
      </c>
      <c r="O1076" s="13">
        <v>51155593.020000003</v>
      </c>
      <c r="P1076" s="13">
        <v>-35519884.489999995</v>
      </c>
      <c r="Q1076" s="13">
        <v>42122760.559999987</v>
      </c>
      <c r="R1076" s="13">
        <v>6602876.0699999928</v>
      </c>
      <c r="S1076" s="13">
        <v>-6556409.3700000001</v>
      </c>
      <c r="T1076" s="13">
        <v>83563.39</v>
      </c>
      <c r="U1076" s="13">
        <v>0</v>
      </c>
      <c r="V1076" s="13">
        <v>0</v>
      </c>
      <c r="W1076" s="13">
        <v>0</v>
      </c>
      <c r="X1076" s="13">
        <v>655871.49</v>
      </c>
      <c r="Y1076" s="13">
        <v>315104.3</v>
      </c>
      <c r="Z1076" s="13">
        <v>2166602.7200000002</v>
      </c>
      <c r="AA1076" s="13">
        <v>694095.26</v>
      </c>
      <c r="AB1076" s="13">
        <v>167108.92000000001</v>
      </c>
      <c r="AC1076" s="13">
        <v>0</v>
      </c>
      <c r="AD1076" s="13">
        <v>0</v>
      </c>
      <c r="AE1076" s="13">
        <v>0</v>
      </c>
      <c r="AF1076" s="13">
        <v>3952933.05</v>
      </c>
      <c r="AG1076" s="13">
        <v>11698268.33</v>
      </c>
      <c r="AH1076" s="13">
        <v>65666199.609999999</v>
      </c>
      <c r="AI1076" s="13">
        <v>76553981.030000001</v>
      </c>
      <c r="AJ1076" s="13">
        <v>25398388.010000002</v>
      </c>
      <c r="AK1076" s="13">
        <v>0</v>
      </c>
      <c r="AL1076" s="13">
        <v>41263970.280000001</v>
      </c>
      <c r="AM1076" s="13">
        <v>6.6122431422583547</v>
      </c>
      <c r="AN1076" s="13">
        <v>8916838.3599999994</v>
      </c>
      <c r="AO1076" s="13">
        <v>4429503.07</v>
      </c>
      <c r="AP1076" s="13">
        <v>61618592.25</v>
      </c>
      <c r="AQ1076" s="13">
        <v>65011667.359999999</v>
      </c>
      <c r="AR1076" s="367"/>
      <c r="AS1076" s="19">
        <v>44895</v>
      </c>
      <c r="AT1076" s="20" t="s">
        <v>10</v>
      </c>
      <c r="AU1076" s="40" t="s">
        <v>292</v>
      </c>
      <c r="AV1076" s="41">
        <v>2022</v>
      </c>
      <c r="AW1076" s="266" t="s">
        <v>159</v>
      </c>
      <c r="AX1076" s="380">
        <v>9.49</v>
      </c>
      <c r="AY1076" s="380">
        <v>10.95</v>
      </c>
    </row>
    <row r="1077" spans="1:51" x14ac:dyDescent="0.25">
      <c r="A1077" s="64">
        <v>62</v>
      </c>
      <c r="B1077" s="6" t="s">
        <v>203</v>
      </c>
      <c r="C1077" s="13">
        <v>11578116.02</v>
      </c>
      <c r="D1077" s="13">
        <v>2481461.09</v>
      </c>
      <c r="E1077" s="13">
        <v>186202.38999999998</v>
      </c>
      <c r="F1077" s="13">
        <v>131996.32</v>
      </c>
      <c r="G1077" s="13">
        <v>6612314.9400000004</v>
      </c>
      <c r="H1077" s="13">
        <v>277936.92</v>
      </c>
      <c r="I1077" s="13">
        <v>10449389.560000001</v>
      </c>
      <c r="J1077" s="13">
        <v>0</v>
      </c>
      <c r="K1077" s="13">
        <v>369442.3</v>
      </c>
      <c r="L1077" s="13">
        <v>183239.91</v>
      </c>
      <c r="M1077" s="13">
        <v>0</v>
      </c>
      <c r="N1077" s="13">
        <v>0</v>
      </c>
      <c r="O1077" s="13">
        <v>229297.01</v>
      </c>
      <c r="P1077" s="13">
        <v>2123046.6600000011</v>
      </c>
      <c r="Q1077" s="13">
        <v>0</v>
      </c>
      <c r="R1077" s="13">
        <v>2123046.6600000011</v>
      </c>
      <c r="S1077" s="13">
        <v>-1845109.7400000002</v>
      </c>
      <c r="T1077" s="13">
        <v>113825.51</v>
      </c>
      <c r="U1077" s="13">
        <v>0</v>
      </c>
      <c r="V1077" s="13">
        <v>0</v>
      </c>
      <c r="W1077" s="13">
        <v>0</v>
      </c>
      <c r="X1077" s="13">
        <v>56955.11</v>
      </c>
      <c r="Y1077" s="13">
        <v>126508.72</v>
      </c>
      <c r="Z1077" s="13">
        <v>547155.56000000006</v>
      </c>
      <c r="AA1077" s="13">
        <v>1279610.51</v>
      </c>
      <c r="AB1077" s="13">
        <v>58717.279999999999</v>
      </c>
      <c r="AC1077" s="13">
        <v>0</v>
      </c>
      <c r="AD1077" s="13">
        <v>0</v>
      </c>
      <c r="AE1077" s="13">
        <v>0</v>
      </c>
      <c r="AF1077" s="13">
        <v>3898.29</v>
      </c>
      <c r="AG1077" s="13">
        <v>183239.91</v>
      </c>
      <c r="AH1077" s="13">
        <v>186202.38999999998</v>
      </c>
      <c r="AI1077" s="13">
        <v>369442.3</v>
      </c>
      <c r="AJ1077" s="13">
        <v>140145.28999999998</v>
      </c>
      <c r="AK1077" s="13">
        <v>0</v>
      </c>
      <c r="AL1077" s="13">
        <v>10079947.26</v>
      </c>
      <c r="AM1077" s="13">
        <v>28.284226143026938</v>
      </c>
      <c r="AN1077" s="13">
        <v>131996.32</v>
      </c>
      <c r="AO1077" s="13">
        <v>0</v>
      </c>
      <c r="AP1077" s="13">
        <v>11436439.32</v>
      </c>
      <c r="AQ1077" s="13">
        <v>2569081.3999999994</v>
      </c>
      <c r="AR1077" s="367"/>
      <c r="AS1077" s="19">
        <v>44895</v>
      </c>
      <c r="AT1077" s="20" t="s">
        <v>10</v>
      </c>
      <c r="AU1077" s="40" t="s">
        <v>292</v>
      </c>
      <c r="AV1077" s="41">
        <v>2022</v>
      </c>
      <c r="AW1077" s="266" t="s">
        <v>169</v>
      </c>
      <c r="AX1077" s="380">
        <v>9.49</v>
      </c>
      <c r="AY1077" s="380">
        <v>10.95</v>
      </c>
    </row>
    <row r="1078" spans="1:51" x14ac:dyDescent="0.25">
      <c r="A1078" s="64">
        <v>77</v>
      </c>
      <c r="B1078" s="65" t="s">
        <v>195</v>
      </c>
      <c r="C1078" s="13">
        <v>42099.61</v>
      </c>
      <c r="D1078" s="13">
        <v>0</v>
      </c>
      <c r="E1078" s="13">
        <v>11106.65</v>
      </c>
      <c r="F1078" s="13">
        <v>6494.32</v>
      </c>
      <c r="G1078" s="13">
        <v>68685.58</v>
      </c>
      <c r="H1078" s="13">
        <v>-64232.25</v>
      </c>
      <c r="I1078" s="13">
        <v>904526.7</v>
      </c>
      <c r="J1078" s="13">
        <v>107925.62</v>
      </c>
      <c r="K1078" s="13">
        <v>38808.589999999997</v>
      </c>
      <c r="L1078" s="13">
        <v>27701.94</v>
      </c>
      <c r="M1078" s="13">
        <v>0</v>
      </c>
      <c r="N1078" s="13">
        <v>0</v>
      </c>
      <c r="O1078" s="13">
        <v>24529.42</v>
      </c>
      <c r="P1078" s="13">
        <v>-57609.709999999992</v>
      </c>
      <c r="Q1078" s="13">
        <v>0</v>
      </c>
      <c r="R1078" s="13">
        <v>-57609.709999999992</v>
      </c>
      <c r="S1078" s="13">
        <v>-6622.54</v>
      </c>
      <c r="T1078" s="13">
        <v>0</v>
      </c>
      <c r="U1078" s="13">
        <v>0</v>
      </c>
      <c r="V1078" s="13">
        <v>0</v>
      </c>
      <c r="W1078" s="13">
        <v>0</v>
      </c>
      <c r="X1078" s="13">
        <v>141.47</v>
      </c>
      <c r="Y1078" s="13">
        <v>1401.7</v>
      </c>
      <c r="Z1078" s="13">
        <v>1712.34</v>
      </c>
      <c r="AA1078" s="13">
        <v>3355.87</v>
      </c>
      <c r="AB1078" s="13">
        <v>0.11</v>
      </c>
      <c r="AC1078" s="13">
        <v>0</v>
      </c>
      <c r="AD1078" s="13">
        <v>0</v>
      </c>
      <c r="AE1078" s="13">
        <v>0</v>
      </c>
      <c r="AF1078" s="13">
        <v>293.99</v>
      </c>
      <c r="AG1078" s="13">
        <v>27701.940000000002</v>
      </c>
      <c r="AH1078" s="13">
        <v>11106.65</v>
      </c>
      <c r="AI1078" s="13">
        <v>38808.199999999997</v>
      </c>
      <c r="AJ1078" s="13">
        <v>14278.78</v>
      </c>
      <c r="AK1078" s="13">
        <v>0</v>
      </c>
      <c r="AL1078" s="13">
        <v>865718.11</v>
      </c>
      <c r="AM1078" s="13">
        <v>23.307383751896165</v>
      </c>
      <c r="AN1078" s="13">
        <v>6429.03</v>
      </c>
      <c r="AO1078" s="13">
        <v>65.290000000000006</v>
      </c>
      <c r="AP1078" s="13">
        <v>17570.19000000001</v>
      </c>
      <c r="AQ1078" s="13">
        <v>0</v>
      </c>
      <c r="AR1078" s="367"/>
      <c r="AS1078" s="19">
        <v>44895</v>
      </c>
      <c r="AT1078" s="20" t="s">
        <v>10</v>
      </c>
      <c r="AU1078" s="40" t="s">
        <v>293</v>
      </c>
      <c r="AV1078" s="41">
        <v>2022</v>
      </c>
      <c r="AW1078" s="266" t="s">
        <v>196</v>
      </c>
      <c r="AX1078" s="380">
        <v>9.49</v>
      </c>
      <c r="AY1078" s="380">
        <v>10.95</v>
      </c>
    </row>
    <row r="1079" spans="1:51" x14ac:dyDescent="0.25">
      <c r="A1079" s="64">
        <v>114</v>
      </c>
      <c r="B1079" s="65" t="s">
        <v>76</v>
      </c>
      <c r="C1079" s="13">
        <v>125700081.35000001</v>
      </c>
      <c r="D1079" s="13">
        <v>61857079.57</v>
      </c>
      <c r="E1079" s="13">
        <v>4900648.24</v>
      </c>
      <c r="F1079" s="13">
        <v>21738477.82</v>
      </c>
      <c r="G1079" s="13">
        <v>30025180.359999999</v>
      </c>
      <c r="H1079" s="13">
        <v>156540.57</v>
      </c>
      <c r="I1079" s="13">
        <v>31458543.510000002</v>
      </c>
      <c r="J1079" s="13">
        <v>8691262.0899999999</v>
      </c>
      <c r="K1079" s="13">
        <v>18123324.010000002</v>
      </c>
      <c r="L1079" s="13">
        <v>13222675.77</v>
      </c>
      <c r="M1079" s="13">
        <v>31637233.359999999</v>
      </c>
      <c r="N1079" s="13">
        <v>7664027.96</v>
      </c>
      <c r="O1079" s="13">
        <v>22937188.640000001</v>
      </c>
      <c r="P1079" s="13">
        <v>-10857845.039999958</v>
      </c>
      <c r="Q1079" s="13">
        <v>-3173230.3499999964</v>
      </c>
      <c r="R1079" s="13">
        <v>-14031075.389999954</v>
      </c>
      <c r="S1079" s="13">
        <v>14187615.949999997</v>
      </c>
      <c r="T1079" s="13">
        <v>26464.28</v>
      </c>
      <c r="U1079" s="13">
        <v>0</v>
      </c>
      <c r="V1079" s="13">
        <v>0</v>
      </c>
      <c r="W1079" s="13">
        <v>0</v>
      </c>
      <c r="X1079" s="13">
        <v>30425701.050000001</v>
      </c>
      <c r="Y1079" s="13">
        <v>463005.49</v>
      </c>
      <c r="Z1079" s="13">
        <v>1325123.28</v>
      </c>
      <c r="AA1079" s="13">
        <v>6887617.71</v>
      </c>
      <c r="AB1079" s="13">
        <v>63258.06</v>
      </c>
      <c r="AC1079" s="13">
        <v>0</v>
      </c>
      <c r="AD1079" s="13">
        <v>0</v>
      </c>
      <c r="AE1079" s="13">
        <v>0</v>
      </c>
      <c r="AF1079" s="13">
        <v>7525544.8399999999</v>
      </c>
      <c r="AG1079" s="13">
        <v>44859909.129999995</v>
      </c>
      <c r="AH1079" s="13">
        <v>12564676.200000001</v>
      </c>
      <c r="AI1079" s="13">
        <v>57306375.899999999</v>
      </c>
      <c r="AJ1079" s="13">
        <v>34369187.259999998</v>
      </c>
      <c r="AK1079" s="13">
        <v>0</v>
      </c>
      <c r="AL1079" s="13">
        <v>13335219.5</v>
      </c>
      <c r="AM1079" s="13">
        <v>1.7358042869311368</v>
      </c>
      <c r="AN1079" s="13">
        <v>16624101.169999998</v>
      </c>
      <c r="AO1079" s="13">
        <v>5114376.6500000004</v>
      </c>
      <c r="AP1079" s="13">
        <v>104592412.64999999</v>
      </c>
      <c r="AQ1079" s="13">
        <v>63686599.50999999</v>
      </c>
      <c r="AR1079" s="367"/>
      <c r="AS1079" s="19">
        <v>44895</v>
      </c>
      <c r="AT1079" s="20" t="s">
        <v>10</v>
      </c>
      <c r="AU1079" s="40" t="s">
        <v>292</v>
      </c>
      <c r="AV1079" s="41">
        <v>2022</v>
      </c>
      <c r="AW1079" s="266" t="s">
        <v>154</v>
      </c>
      <c r="AX1079" s="380">
        <v>9.49</v>
      </c>
      <c r="AY1079" s="380">
        <v>10.95</v>
      </c>
    </row>
    <row r="1080" spans="1:51" x14ac:dyDescent="0.25">
      <c r="A1080" s="64">
        <v>48</v>
      </c>
      <c r="B1080" s="65" t="s">
        <v>77</v>
      </c>
      <c r="C1080" s="13">
        <v>18511856.23</v>
      </c>
      <c r="D1080" s="13">
        <v>4612098.63</v>
      </c>
      <c r="E1080" s="13">
        <v>490564.35</v>
      </c>
      <c r="F1080" s="13">
        <v>292672.3</v>
      </c>
      <c r="G1080" s="13">
        <v>11425290.190000001</v>
      </c>
      <c r="H1080" s="13">
        <v>282997.32</v>
      </c>
      <c r="I1080" s="13">
        <v>335664208.64999998</v>
      </c>
      <c r="J1080" s="13">
        <v>53353832.939999998</v>
      </c>
      <c r="K1080" s="13">
        <v>5539747.4800000004</v>
      </c>
      <c r="L1080" s="13">
        <v>2267881.48</v>
      </c>
      <c r="M1080" s="13">
        <v>6304904.9100000001</v>
      </c>
      <c r="N1080" s="13">
        <v>135061873.13</v>
      </c>
      <c r="O1080" s="13">
        <v>83520584.779999971</v>
      </c>
      <c r="P1080" s="13">
        <v>-81338789.669999987</v>
      </c>
      <c r="Q1080" s="13">
        <v>76151104.190000027</v>
      </c>
      <c r="R1080" s="13">
        <v>-5187685.4799999595</v>
      </c>
      <c r="S1080" s="13">
        <v>5470682.8599999845</v>
      </c>
      <c r="T1080" s="13">
        <v>17389110.59</v>
      </c>
      <c r="U1080" s="13">
        <v>0</v>
      </c>
      <c r="V1080" s="13">
        <v>105026.98</v>
      </c>
      <c r="W1080" s="13">
        <v>0</v>
      </c>
      <c r="X1080" s="13">
        <v>225161984.09999999</v>
      </c>
      <c r="Y1080" s="13">
        <v>83287.38</v>
      </c>
      <c r="Z1080" s="13">
        <v>140337.92000000001</v>
      </c>
      <c r="AA1080" s="13">
        <v>236950556.13999999</v>
      </c>
      <c r="AB1080" s="13">
        <v>1564</v>
      </c>
      <c r="AC1080" s="13">
        <v>0</v>
      </c>
      <c r="AD1080" s="13">
        <v>0</v>
      </c>
      <c r="AE1080" s="13">
        <v>0</v>
      </c>
      <c r="AF1080" s="13">
        <v>9693.3799999999992</v>
      </c>
      <c r="AG1080" s="13">
        <v>8572786.3899999987</v>
      </c>
      <c r="AH1080" s="13">
        <v>135552437.47999999</v>
      </c>
      <c r="AI1080" s="13">
        <v>144097577.92999998</v>
      </c>
      <c r="AJ1080" s="13">
        <v>60576993.149999999</v>
      </c>
      <c r="AK1080" s="13">
        <v>0</v>
      </c>
      <c r="AL1080" s="13">
        <v>330124461.16999996</v>
      </c>
      <c r="AM1080" s="13">
        <v>60.591969193873787</v>
      </c>
      <c r="AN1080" s="13">
        <v>162800.53</v>
      </c>
      <c r="AO1080" s="13">
        <v>129871.78</v>
      </c>
      <c r="AP1080" s="13">
        <v>10426088.080000006</v>
      </c>
      <c r="AQ1080" s="13">
        <v>80046915.25999999</v>
      </c>
      <c r="AR1080" s="367"/>
      <c r="AS1080" s="19">
        <v>44895</v>
      </c>
      <c r="AT1080" s="20" t="s">
        <v>10</v>
      </c>
      <c r="AU1080" s="40" t="s">
        <v>292</v>
      </c>
      <c r="AV1080" s="41">
        <v>2022</v>
      </c>
      <c r="AW1080" s="266" t="s">
        <v>163</v>
      </c>
      <c r="AX1080" s="380">
        <v>9.49</v>
      </c>
      <c r="AY1080" s="380">
        <v>10.95</v>
      </c>
    </row>
    <row r="1081" spans="1:51" ht="30" x14ac:dyDescent="0.25">
      <c r="A1081" s="64">
        <v>120</v>
      </c>
      <c r="B1081" s="65" t="s">
        <v>78</v>
      </c>
      <c r="C1081" s="13">
        <v>0</v>
      </c>
      <c r="D1081" s="13">
        <v>37969.699999999997</v>
      </c>
      <c r="E1081" s="13">
        <v>0.08</v>
      </c>
      <c r="F1081" s="13">
        <v>0</v>
      </c>
      <c r="G1081" s="13">
        <v>639747.06000000006</v>
      </c>
      <c r="H1081" s="13">
        <v>-1072352.1599999999</v>
      </c>
      <c r="I1081" s="13">
        <v>27142998.039999999</v>
      </c>
      <c r="J1081" s="13">
        <v>7509275.2400000002</v>
      </c>
      <c r="K1081" s="13">
        <v>0.12</v>
      </c>
      <c r="L1081" s="13">
        <v>0.04</v>
      </c>
      <c r="M1081" s="13">
        <v>0</v>
      </c>
      <c r="N1081" s="13">
        <v>0</v>
      </c>
      <c r="O1081" s="13">
        <v>-39205.97</v>
      </c>
      <c r="P1081" s="13">
        <v>-638510.79</v>
      </c>
      <c r="Q1081" s="13">
        <v>-0.12</v>
      </c>
      <c r="R1081" s="13">
        <v>-638510.91</v>
      </c>
      <c r="S1081" s="13">
        <v>-433841.25</v>
      </c>
      <c r="T1081" s="13">
        <v>0.69</v>
      </c>
      <c r="U1081" s="13">
        <v>0</v>
      </c>
      <c r="V1081" s="13">
        <v>0</v>
      </c>
      <c r="W1081" s="13">
        <v>0</v>
      </c>
      <c r="X1081" s="13">
        <v>78869.100000000006</v>
      </c>
      <c r="Y1081" s="13">
        <v>13056.06</v>
      </c>
      <c r="Z1081" s="13">
        <v>18649.52</v>
      </c>
      <c r="AA1081" s="13">
        <v>40728.230000000003</v>
      </c>
      <c r="AB1081" s="13">
        <v>409.54</v>
      </c>
      <c r="AC1081" s="13">
        <v>0</v>
      </c>
      <c r="AD1081" s="13">
        <v>0</v>
      </c>
      <c r="AE1081" s="13">
        <v>0</v>
      </c>
      <c r="AF1081" s="13">
        <v>439867.69</v>
      </c>
      <c r="AG1081" s="13">
        <v>0.04</v>
      </c>
      <c r="AH1081" s="13">
        <v>0.08</v>
      </c>
      <c r="AI1081" s="13">
        <v>7.0000000000000007E-2</v>
      </c>
      <c r="AJ1081" s="13">
        <v>39206.04</v>
      </c>
      <c r="AK1081" s="13">
        <v>0</v>
      </c>
      <c r="AL1081" s="13">
        <v>27142997.919999998</v>
      </c>
      <c r="AM1081" s="13">
        <v>226191650.33333334</v>
      </c>
      <c r="AN1081" s="13">
        <v>0</v>
      </c>
      <c r="AO1081" s="13">
        <v>0</v>
      </c>
      <c r="AP1081" s="13">
        <v>99.4</v>
      </c>
      <c r="AQ1081" s="13">
        <v>-1136.8700000000026</v>
      </c>
      <c r="AR1081" s="367"/>
      <c r="AS1081" s="19">
        <v>44895</v>
      </c>
      <c r="AT1081" s="20" t="s">
        <v>10</v>
      </c>
      <c r="AU1081" s="40" t="s">
        <v>293</v>
      </c>
      <c r="AV1081" s="41">
        <v>2022</v>
      </c>
      <c r="AW1081" s="266" t="s">
        <v>187</v>
      </c>
      <c r="AX1081" s="380">
        <v>9.49</v>
      </c>
      <c r="AY1081" s="380">
        <v>10.95</v>
      </c>
    </row>
    <row r="1082" spans="1:51" x14ac:dyDescent="0.25">
      <c r="A1082" s="64">
        <v>86</v>
      </c>
      <c r="B1082" s="65" t="s">
        <v>197</v>
      </c>
      <c r="C1082" s="13">
        <v>811165.83</v>
      </c>
      <c r="D1082" s="13">
        <v>118627.4</v>
      </c>
      <c r="E1082" s="13">
        <v>113.64999999999999</v>
      </c>
      <c r="F1082" s="13">
        <v>7937.95</v>
      </c>
      <c r="G1082" s="13">
        <v>730264.52</v>
      </c>
      <c r="H1082" s="13">
        <v>-34960.31</v>
      </c>
      <c r="I1082" s="13">
        <v>14114015.789999999</v>
      </c>
      <c r="J1082" s="13">
        <v>57198.22</v>
      </c>
      <c r="K1082" s="13">
        <v>107854.96</v>
      </c>
      <c r="L1082" s="13">
        <v>107741.31</v>
      </c>
      <c r="M1082" s="13">
        <v>0</v>
      </c>
      <c r="N1082" s="13">
        <v>1.33</v>
      </c>
      <c r="O1082" s="13">
        <v>37513.320000000007</v>
      </c>
      <c r="P1082" s="13">
        <v>-83177.359999999942</v>
      </c>
      <c r="Q1082" s="13">
        <v>0</v>
      </c>
      <c r="R1082" s="13">
        <v>-83177.359999999942</v>
      </c>
      <c r="S1082" s="13">
        <v>48217.05</v>
      </c>
      <c r="T1082" s="13">
        <v>37568.769999999997</v>
      </c>
      <c r="U1082" s="13">
        <v>0</v>
      </c>
      <c r="V1082" s="13">
        <v>0</v>
      </c>
      <c r="W1082" s="13">
        <v>0</v>
      </c>
      <c r="X1082" s="13">
        <v>34233.54</v>
      </c>
      <c r="Y1082" s="13">
        <v>11396.48</v>
      </c>
      <c r="Z1082" s="13">
        <v>3449.72</v>
      </c>
      <c r="AA1082" s="13">
        <v>4898.09</v>
      </c>
      <c r="AB1082" s="13">
        <v>431.35</v>
      </c>
      <c r="AC1082" s="13">
        <v>0</v>
      </c>
      <c r="AD1082" s="13">
        <v>0</v>
      </c>
      <c r="AE1082" s="13">
        <v>0</v>
      </c>
      <c r="AF1082" s="13">
        <v>3409.62</v>
      </c>
      <c r="AG1082" s="13">
        <v>107741.31</v>
      </c>
      <c r="AH1082" s="13">
        <v>114.97999999999999</v>
      </c>
      <c r="AI1082" s="13">
        <v>107853.72</v>
      </c>
      <c r="AJ1082" s="13">
        <v>70340.399999999994</v>
      </c>
      <c r="AK1082" s="13">
        <v>0</v>
      </c>
      <c r="AL1082" s="13">
        <v>14006160.829999998</v>
      </c>
      <c r="AM1082" s="13">
        <v>130.86107296317201</v>
      </c>
      <c r="AN1082" s="13">
        <v>7937.95</v>
      </c>
      <c r="AO1082" s="13">
        <v>0</v>
      </c>
      <c r="AP1082" s="13">
        <v>773652.05999999994</v>
      </c>
      <c r="AQ1082" s="13">
        <v>118626.94999999998</v>
      </c>
      <c r="AR1082" s="367"/>
      <c r="AS1082" s="19">
        <v>44895</v>
      </c>
      <c r="AT1082" s="20" t="s">
        <v>10</v>
      </c>
      <c r="AU1082" s="40" t="s">
        <v>293</v>
      </c>
      <c r="AV1082" s="41">
        <v>2022</v>
      </c>
      <c r="AW1082" s="266" t="s">
        <v>198</v>
      </c>
      <c r="AX1082" s="380">
        <v>9.49</v>
      </c>
      <c r="AY1082" s="380">
        <v>10.95</v>
      </c>
    </row>
    <row r="1083" spans="1:51" x14ac:dyDescent="0.25">
      <c r="A1083" s="62">
        <v>100</v>
      </c>
      <c r="B1083" s="63" t="s">
        <v>79</v>
      </c>
      <c r="C1083" s="14">
        <v>171616865.16000003</v>
      </c>
      <c r="D1083" s="14">
        <v>73103125.090000004</v>
      </c>
      <c r="E1083" s="14">
        <v>3683727.84</v>
      </c>
      <c r="F1083" s="14">
        <v>33402232.16</v>
      </c>
      <c r="G1083" s="14">
        <v>36253071.390000001</v>
      </c>
      <c r="H1083" s="14">
        <v>7755792.5999999996</v>
      </c>
      <c r="I1083" s="14">
        <v>36470013.229999997</v>
      </c>
      <c r="J1083" s="14">
        <v>54728021.869999997</v>
      </c>
      <c r="K1083" s="14">
        <v>17715457.210000001</v>
      </c>
      <c r="L1083" s="14">
        <v>14031729.370000001</v>
      </c>
      <c r="M1083" s="14">
        <v>43450880.770000003</v>
      </c>
      <c r="N1083" s="14">
        <v>9782700.4399999995</v>
      </c>
      <c r="O1083" s="14">
        <v>44958864.5</v>
      </c>
      <c r="P1083" s="14">
        <v>-16100427.979999997</v>
      </c>
      <c r="Q1083" s="14">
        <v>20966881.880000025</v>
      </c>
      <c r="R1083" s="14">
        <v>4866453.9000000283</v>
      </c>
      <c r="S1083" s="14">
        <v>2889338.700000003</v>
      </c>
      <c r="T1083" s="14">
        <v>29275.96</v>
      </c>
      <c r="U1083" s="14">
        <v>0</v>
      </c>
      <c r="V1083" s="14">
        <v>0</v>
      </c>
      <c r="W1083" s="14">
        <v>0</v>
      </c>
      <c r="X1083" s="14">
        <v>50522671.68</v>
      </c>
      <c r="Y1083" s="14">
        <v>635441.82999999996</v>
      </c>
      <c r="Z1083" s="14">
        <v>6779419.7000000002</v>
      </c>
      <c r="AA1083" s="14">
        <v>224562.35</v>
      </c>
      <c r="AB1083" s="14">
        <v>184315.89</v>
      </c>
      <c r="AC1083" s="14">
        <v>0</v>
      </c>
      <c r="AD1083" s="14">
        <v>0</v>
      </c>
      <c r="AE1083" s="14">
        <v>0</v>
      </c>
      <c r="AF1083" s="14">
        <v>39838869.170000002</v>
      </c>
      <c r="AG1083" s="14">
        <v>57482610.139999993</v>
      </c>
      <c r="AH1083" s="14">
        <v>13466428.279999999</v>
      </c>
      <c r="AI1083" s="14">
        <v>70934138.310000002</v>
      </c>
      <c r="AJ1083" s="14">
        <v>25975273.809999999</v>
      </c>
      <c r="AK1083" s="14">
        <v>0</v>
      </c>
      <c r="AL1083" s="14">
        <v>18754556.019999996</v>
      </c>
      <c r="AM1083" s="14">
        <v>2.0586549247745887</v>
      </c>
      <c r="AN1083" s="14">
        <v>18260449.370000001</v>
      </c>
      <c r="AO1083" s="14">
        <v>15141782.789999999</v>
      </c>
      <c r="AP1083" s="14">
        <v>134023451.32000002</v>
      </c>
      <c r="AQ1083" s="14">
        <v>80468575.750000015</v>
      </c>
      <c r="AR1083" s="368"/>
      <c r="AS1083" s="19">
        <v>44895</v>
      </c>
      <c r="AT1083" s="42" t="s">
        <v>10</v>
      </c>
      <c r="AU1083" s="40" t="s">
        <v>292</v>
      </c>
      <c r="AV1083" s="41">
        <v>2022</v>
      </c>
      <c r="AW1083" s="266" t="s">
        <v>151</v>
      </c>
      <c r="AX1083" s="380">
        <v>9.49</v>
      </c>
      <c r="AY1083" s="380">
        <v>10.95</v>
      </c>
    </row>
    <row r="1084" spans="1:51" x14ac:dyDescent="0.25">
      <c r="A1084" s="64">
        <v>12</v>
      </c>
      <c r="B1084" s="65" t="s">
        <v>81</v>
      </c>
      <c r="C1084" s="13">
        <v>218708646.93000001</v>
      </c>
      <c r="D1084" s="13">
        <v>98933285.449999988</v>
      </c>
      <c r="E1084" s="13">
        <v>23830182.25</v>
      </c>
      <c r="F1084" s="13">
        <v>38518804.57</v>
      </c>
      <c r="G1084" s="13">
        <v>55802208.079999998</v>
      </c>
      <c r="H1084" s="13">
        <v>5275375.2300000004</v>
      </c>
      <c r="I1084" s="13">
        <v>146780891.58000001</v>
      </c>
      <c r="J1084" s="13">
        <v>331154790.81999999</v>
      </c>
      <c r="K1084" s="13">
        <v>112129327.13</v>
      </c>
      <c r="L1084" s="13">
        <v>88290503.379999995</v>
      </c>
      <c r="M1084" s="13">
        <v>6745107.3200000003</v>
      </c>
      <c r="N1084" s="13">
        <v>2879991.9</v>
      </c>
      <c r="O1084" s="13">
        <v>77775747.219999984</v>
      </c>
      <c r="P1084" s="13">
        <v>-52321398.390000045</v>
      </c>
      <c r="Q1084" s="13">
        <v>-41220019.399999999</v>
      </c>
      <c r="R1084" s="13">
        <v>-93541417.790000051</v>
      </c>
      <c r="S1084" s="13">
        <v>98816793.030000001</v>
      </c>
      <c r="T1084" s="13">
        <v>2114499.31</v>
      </c>
      <c r="U1084" s="13">
        <v>15.53</v>
      </c>
      <c r="V1084" s="13">
        <v>0</v>
      </c>
      <c r="W1084" s="13">
        <v>0</v>
      </c>
      <c r="X1084" s="13">
        <v>144521579.47999999</v>
      </c>
      <c r="Y1084" s="13">
        <v>1138820.57</v>
      </c>
      <c r="Z1084" s="13">
        <v>12895699.84</v>
      </c>
      <c r="AA1084" s="13">
        <v>6800124.1200000001</v>
      </c>
      <c r="AB1084" s="13">
        <v>43365.88</v>
      </c>
      <c r="AC1084" s="13">
        <v>0</v>
      </c>
      <c r="AD1084" s="13">
        <v>0</v>
      </c>
      <c r="AE1084" s="13">
        <v>0</v>
      </c>
      <c r="AF1084" s="13">
        <v>26941290.879999999</v>
      </c>
      <c r="AG1084" s="13">
        <v>95035610.700000003</v>
      </c>
      <c r="AH1084" s="13">
        <v>26710174.149999999</v>
      </c>
      <c r="AI1084" s="13">
        <v>121225138.44999999</v>
      </c>
      <c r="AJ1084" s="13">
        <v>43457127.130000003</v>
      </c>
      <c r="AK1084" s="13">
        <v>7735.9</v>
      </c>
      <c r="AL1084" s="13">
        <v>34651564.450000018</v>
      </c>
      <c r="AM1084" s="13">
        <v>1.3090321268924217</v>
      </c>
      <c r="AN1084" s="13">
        <v>22589797.450000003</v>
      </c>
      <c r="AO1084" s="13">
        <v>15929007.120000001</v>
      </c>
      <c r="AP1084" s="13">
        <v>155580735.00999999</v>
      </c>
      <c r="AQ1084" s="13">
        <v>113581120.75</v>
      </c>
      <c r="AR1084" s="367"/>
      <c r="AS1084" s="19">
        <v>44895</v>
      </c>
      <c r="AT1084" s="20" t="s">
        <v>10</v>
      </c>
      <c r="AU1084" s="40" t="s">
        <v>292</v>
      </c>
      <c r="AV1084" s="41">
        <v>2022</v>
      </c>
      <c r="AW1084" s="266" t="s">
        <v>152</v>
      </c>
      <c r="AX1084" s="380">
        <v>9.49</v>
      </c>
      <c r="AY1084" s="380">
        <v>10.95</v>
      </c>
    </row>
    <row r="1085" spans="1:51" x14ac:dyDescent="0.25">
      <c r="A1085" s="64">
        <v>74</v>
      </c>
      <c r="B1085" s="65" t="s">
        <v>82</v>
      </c>
      <c r="C1085" s="13">
        <v>1161147663.1799998</v>
      </c>
      <c r="D1085" s="13">
        <v>774836068.69000006</v>
      </c>
      <c r="E1085" s="13">
        <v>6257650.54</v>
      </c>
      <c r="F1085" s="13">
        <v>144744597.64000002</v>
      </c>
      <c r="G1085" s="13">
        <v>174652067.22</v>
      </c>
      <c r="H1085" s="13">
        <v>3345706.42</v>
      </c>
      <c r="I1085" s="13">
        <v>249200706.22999999</v>
      </c>
      <c r="J1085" s="13">
        <v>149166250.68000001</v>
      </c>
      <c r="K1085" s="13">
        <v>45573419.899999999</v>
      </c>
      <c r="L1085" s="13">
        <v>24789917.649999999</v>
      </c>
      <c r="M1085" s="13">
        <v>222710226.31999999</v>
      </c>
      <c r="N1085" s="13">
        <v>356421913.78000003</v>
      </c>
      <c r="O1085" s="13">
        <v>362699428.33999991</v>
      </c>
      <c r="P1085" s="13">
        <v>-295784498.71000016</v>
      </c>
      <c r="Q1085" s="13">
        <v>307481155.89999998</v>
      </c>
      <c r="R1085" s="13">
        <v>11696657.189999819</v>
      </c>
      <c r="S1085" s="13">
        <v>-8350950.7300000191</v>
      </c>
      <c r="T1085" s="13">
        <v>1252950.8500000001</v>
      </c>
      <c r="U1085" s="13">
        <v>14608.86</v>
      </c>
      <c r="V1085" s="13">
        <v>0</v>
      </c>
      <c r="W1085" s="13">
        <v>1940000</v>
      </c>
      <c r="X1085" s="13">
        <v>522305416.66000003</v>
      </c>
      <c r="Y1085" s="13">
        <v>2665750.06</v>
      </c>
      <c r="Z1085" s="13">
        <v>11378053.85</v>
      </c>
      <c r="AA1085" s="13">
        <v>26833971.07</v>
      </c>
      <c r="AB1085" s="13">
        <v>3045481.31</v>
      </c>
      <c r="AC1085" s="13">
        <v>0</v>
      </c>
      <c r="AD1085" s="13">
        <v>0</v>
      </c>
      <c r="AE1085" s="13">
        <v>27494277.41</v>
      </c>
      <c r="AF1085" s="13">
        <v>462446393.39999998</v>
      </c>
      <c r="AG1085" s="13">
        <v>247500143.96999997</v>
      </c>
      <c r="AH1085" s="13">
        <v>362679564.31999999</v>
      </c>
      <c r="AI1085" s="13">
        <v>608470277.64999998</v>
      </c>
      <c r="AJ1085" s="13">
        <v>245770849.31</v>
      </c>
      <c r="AK1085" s="13">
        <v>0</v>
      </c>
      <c r="AL1085" s="13">
        <v>203627286.32999998</v>
      </c>
      <c r="AM1085" s="13">
        <v>5.4681151157146317</v>
      </c>
      <c r="AN1085" s="13">
        <v>105612353.89</v>
      </c>
      <c r="AO1085" s="13">
        <v>39132243.75</v>
      </c>
      <c r="AP1085" s="13">
        <v>1039651805.1099999</v>
      </c>
      <c r="AQ1085" s="13">
        <v>1016039638.9600002</v>
      </c>
      <c r="AR1085" s="367"/>
      <c r="AS1085" s="19">
        <v>44895</v>
      </c>
      <c r="AT1085" s="20" t="s">
        <v>10</v>
      </c>
      <c r="AU1085" s="40" t="s">
        <v>292</v>
      </c>
      <c r="AV1085" s="41">
        <v>2022</v>
      </c>
      <c r="AW1085" s="266" t="s">
        <v>148</v>
      </c>
      <c r="AX1085" s="380">
        <v>9.49</v>
      </c>
      <c r="AY1085" s="380">
        <v>10.95</v>
      </c>
    </row>
    <row r="1086" spans="1:51" x14ac:dyDescent="0.25">
      <c r="A1086" s="64">
        <v>71</v>
      </c>
      <c r="B1086" s="65" t="s">
        <v>83</v>
      </c>
      <c r="C1086" s="13">
        <v>99690463.589999989</v>
      </c>
      <c r="D1086" s="13">
        <v>13107388.33</v>
      </c>
      <c r="E1086" s="13">
        <v>13525017.83</v>
      </c>
      <c r="F1086" s="13">
        <v>665.74</v>
      </c>
      <c r="G1086" s="13">
        <v>13001299.83</v>
      </c>
      <c r="H1086" s="13">
        <v>2131260.9300000002</v>
      </c>
      <c r="I1086" s="13">
        <v>57045931.960000001</v>
      </c>
      <c r="J1086" s="13">
        <v>1072579.23</v>
      </c>
      <c r="K1086" s="13">
        <v>16025264.800000001</v>
      </c>
      <c r="L1086" s="13">
        <v>2500246.9700000002</v>
      </c>
      <c r="M1086" s="13">
        <v>1147271.72</v>
      </c>
      <c r="N1086" s="13">
        <v>2536271.63</v>
      </c>
      <c r="O1086" s="13">
        <v>1888641.7000000011</v>
      </c>
      <c r="P1086" s="13">
        <v>71692467.98999998</v>
      </c>
      <c r="Q1086" s="13">
        <v>-70081444.540000007</v>
      </c>
      <c r="R1086" s="13">
        <v>1611023.4499999732</v>
      </c>
      <c r="S1086" s="13">
        <v>520237.48</v>
      </c>
      <c r="T1086" s="13">
        <v>0</v>
      </c>
      <c r="U1086" s="13">
        <v>0</v>
      </c>
      <c r="V1086" s="13">
        <v>0</v>
      </c>
      <c r="W1086" s="13">
        <v>683165.1</v>
      </c>
      <c r="X1086" s="13">
        <v>102554.74</v>
      </c>
      <c r="Y1086" s="13">
        <v>265322.15999999997</v>
      </c>
      <c r="Z1086" s="13">
        <v>0</v>
      </c>
      <c r="AA1086" s="13">
        <v>0</v>
      </c>
      <c r="AB1086" s="13">
        <v>0</v>
      </c>
      <c r="AC1086" s="13">
        <v>0</v>
      </c>
      <c r="AD1086" s="13">
        <v>0</v>
      </c>
      <c r="AE1086" s="13">
        <v>0</v>
      </c>
      <c r="AF1086" s="13">
        <v>160.19999999999999</v>
      </c>
      <c r="AG1086" s="13">
        <v>3647518.69</v>
      </c>
      <c r="AH1086" s="13">
        <v>16061289.460000001</v>
      </c>
      <c r="AI1086" s="13">
        <v>19708174.5</v>
      </c>
      <c r="AJ1086" s="13">
        <v>17819532.799999997</v>
      </c>
      <c r="AK1086" s="13">
        <v>0</v>
      </c>
      <c r="AL1086" s="13">
        <v>41020667.159999996</v>
      </c>
      <c r="AM1086" s="13">
        <v>3.559749724697217</v>
      </c>
      <c r="AN1086" s="13">
        <v>641</v>
      </c>
      <c r="AO1086" s="13">
        <v>24.740000000000002</v>
      </c>
      <c r="AP1086" s="13">
        <v>100414954.24999999</v>
      </c>
      <c r="AQ1086" s="13">
        <v>15720520.669999998</v>
      </c>
      <c r="AR1086" s="367"/>
      <c r="AS1086" s="19">
        <v>44895</v>
      </c>
      <c r="AT1086" s="20" t="s">
        <v>10</v>
      </c>
      <c r="AU1086" s="40" t="s">
        <v>292</v>
      </c>
      <c r="AV1086" s="41">
        <v>2022</v>
      </c>
      <c r="AW1086" s="266" t="s">
        <v>161</v>
      </c>
      <c r="AX1086" s="380">
        <v>9.49</v>
      </c>
      <c r="AY1086" s="380">
        <v>10.95</v>
      </c>
    </row>
    <row r="1087" spans="1:51" x14ac:dyDescent="0.25">
      <c r="A1087" s="64">
        <v>91</v>
      </c>
      <c r="B1087" s="65" t="s">
        <v>106</v>
      </c>
      <c r="C1087" s="13">
        <v>8263066.7299999986</v>
      </c>
      <c r="D1087" s="13">
        <v>126010.44</v>
      </c>
      <c r="E1087" s="13">
        <v>616.82000000000005</v>
      </c>
      <c r="F1087" s="13">
        <v>3659.91</v>
      </c>
      <c r="G1087" s="13">
        <v>7530281.96</v>
      </c>
      <c r="H1087" s="13">
        <v>-6214945.1399999997</v>
      </c>
      <c r="I1087" s="13">
        <v>62023920.009999998</v>
      </c>
      <c r="J1087" s="13">
        <v>11939437.51</v>
      </c>
      <c r="K1087" s="13">
        <v>601401.17000000004</v>
      </c>
      <c r="L1087" s="13">
        <v>600338.00999999989</v>
      </c>
      <c r="M1087" s="13">
        <v>0</v>
      </c>
      <c r="N1087" s="13">
        <v>2917907.7800000003</v>
      </c>
      <c r="O1087" s="13">
        <v>1470305.14</v>
      </c>
      <c r="P1087" s="13">
        <v>-867190.72000000393</v>
      </c>
      <c r="Q1087" s="13">
        <v>1133185.1499999999</v>
      </c>
      <c r="R1087" s="13">
        <v>265994.42999999598</v>
      </c>
      <c r="S1087" s="13">
        <v>-6480939.5700000003</v>
      </c>
      <c r="T1087" s="13">
        <v>114197.22</v>
      </c>
      <c r="U1087" s="13">
        <v>0</v>
      </c>
      <c r="V1087" s="13">
        <v>0</v>
      </c>
      <c r="W1087" s="13">
        <v>79392.41</v>
      </c>
      <c r="X1087" s="13">
        <v>2150984.98</v>
      </c>
      <c r="Y1087" s="13">
        <v>58533.78</v>
      </c>
      <c r="Z1087" s="13">
        <v>1079876.98</v>
      </c>
      <c r="AA1087" s="13">
        <v>69658.880000000005</v>
      </c>
      <c r="AB1087" s="13">
        <v>2784248.17</v>
      </c>
      <c r="AC1087" s="13">
        <v>0</v>
      </c>
      <c r="AD1087" s="13">
        <v>0</v>
      </c>
      <c r="AE1087" s="13">
        <v>0</v>
      </c>
      <c r="AF1087" s="13">
        <v>4833196.37</v>
      </c>
      <c r="AG1087" s="13">
        <v>600338.00999999989</v>
      </c>
      <c r="AH1087" s="13">
        <v>2918524.5999999996</v>
      </c>
      <c r="AI1087" s="13">
        <v>3507040.59</v>
      </c>
      <c r="AJ1087" s="13">
        <v>2036735.45</v>
      </c>
      <c r="AK1087" s="13">
        <v>0</v>
      </c>
      <c r="AL1087" s="13">
        <v>61422518.839999996</v>
      </c>
      <c r="AM1087" s="13">
        <v>103.13235674283771</v>
      </c>
      <c r="AN1087" s="13">
        <v>3659.91</v>
      </c>
      <c r="AO1087" s="13">
        <v>0</v>
      </c>
      <c r="AP1087" s="13">
        <v>7959892.8999999985</v>
      </c>
      <c r="AQ1087" s="13">
        <v>1293141.75</v>
      </c>
      <c r="AR1087" s="367"/>
      <c r="AS1087" s="19">
        <v>44895</v>
      </c>
      <c r="AT1087" s="20" t="s">
        <v>10</v>
      </c>
      <c r="AU1087" s="40" t="s">
        <v>293</v>
      </c>
      <c r="AV1087" s="41">
        <v>2022</v>
      </c>
      <c r="AW1087" s="266" t="s">
        <v>192</v>
      </c>
      <c r="AX1087" s="380">
        <v>9.49</v>
      </c>
      <c r="AY1087" s="380">
        <v>10.95</v>
      </c>
    </row>
    <row r="1088" spans="1:51" x14ac:dyDescent="0.25">
      <c r="A1088" s="64">
        <v>73</v>
      </c>
      <c r="B1088" s="65" t="s">
        <v>84</v>
      </c>
      <c r="C1088" s="13">
        <v>2144208.1599999997</v>
      </c>
      <c r="D1088" s="13">
        <v>0</v>
      </c>
      <c r="E1088" s="13">
        <v>5337.83</v>
      </c>
      <c r="F1088" s="13">
        <v>150500.68</v>
      </c>
      <c r="G1088" s="13">
        <v>657474.71</v>
      </c>
      <c r="H1088" s="13">
        <v>381952.11</v>
      </c>
      <c r="I1088" s="13">
        <v>3548155.46</v>
      </c>
      <c r="J1088" s="13">
        <v>5716203.5499999998</v>
      </c>
      <c r="K1088" s="13">
        <v>458811.5</v>
      </c>
      <c r="L1088" s="13">
        <v>453473.67000000004</v>
      </c>
      <c r="M1088" s="13">
        <v>426039.32</v>
      </c>
      <c r="N1088" s="13">
        <v>22271.48</v>
      </c>
      <c r="O1088" s="13">
        <v>893006.70000000007</v>
      </c>
      <c r="P1088" s="13">
        <v>443226.06999999937</v>
      </c>
      <c r="Q1088" s="13">
        <v>-550186.57000000007</v>
      </c>
      <c r="R1088" s="13">
        <v>-106960.5000000007</v>
      </c>
      <c r="S1088" s="13">
        <v>488912.61000000004</v>
      </c>
      <c r="T1088" s="13">
        <v>2.95</v>
      </c>
      <c r="U1088" s="13">
        <v>0</v>
      </c>
      <c r="V1088" s="13">
        <v>0</v>
      </c>
      <c r="W1088" s="13">
        <v>0</v>
      </c>
      <c r="X1088" s="13">
        <v>743458.84</v>
      </c>
      <c r="Y1088" s="13">
        <v>13417.85</v>
      </c>
      <c r="Z1088" s="13">
        <v>138821.79</v>
      </c>
      <c r="AA1088" s="13">
        <v>32730.36</v>
      </c>
      <c r="AB1088" s="13">
        <v>10.78</v>
      </c>
      <c r="AC1088" s="13">
        <v>0</v>
      </c>
      <c r="AD1088" s="13">
        <v>0</v>
      </c>
      <c r="AE1088" s="13">
        <v>0</v>
      </c>
      <c r="AF1088" s="13">
        <v>69568.399999999994</v>
      </c>
      <c r="AG1088" s="13">
        <v>879512.99</v>
      </c>
      <c r="AH1088" s="13">
        <v>27609.31</v>
      </c>
      <c r="AI1088" s="13">
        <v>907122.31</v>
      </c>
      <c r="AJ1088" s="13">
        <v>14115.61</v>
      </c>
      <c r="AK1088" s="13">
        <v>0</v>
      </c>
      <c r="AL1088" s="13">
        <v>3089343.96</v>
      </c>
      <c r="AM1088" s="13">
        <v>7.7333620887880974</v>
      </c>
      <c r="AN1088" s="13">
        <v>72764.990000000005</v>
      </c>
      <c r="AO1088" s="13">
        <v>77735.69</v>
      </c>
      <c r="AP1088" s="13">
        <v>1264695.1599999997</v>
      </c>
      <c r="AQ1088" s="13">
        <v>13493.7</v>
      </c>
      <c r="AR1088" s="367"/>
      <c r="AS1088" s="19">
        <v>44895</v>
      </c>
      <c r="AT1088" s="20" t="s">
        <v>10</v>
      </c>
      <c r="AU1088" s="40" t="s">
        <v>292</v>
      </c>
      <c r="AV1088" s="41">
        <v>2022</v>
      </c>
      <c r="AW1088" s="266" t="s">
        <v>190</v>
      </c>
      <c r="AX1088" s="380">
        <v>9.49</v>
      </c>
      <c r="AY1088" s="380">
        <v>10.95</v>
      </c>
    </row>
    <row r="1089" spans="1:51" x14ac:dyDescent="0.25">
      <c r="A1089" s="64">
        <v>46</v>
      </c>
      <c r="B1089" s="65" t="s">
        <v>85</v>
      </c>
      <c r="C1089" s="13">
        <v>6771292.1599999992</v>
      </c>
      <c r="D1089" s="13">
        <v>3180235.75</v>
      </c>
      <c r="E1089" s="13">
        <v>504420</v>
      </c>
      <c r="F1089" s="13">
        <v>1142257.49</v>
      </c>
      <c r="G1089" s="13">
        <v>2233085.56</v>
      </c>
      <c r="H1089" s="13">
        <v>21946.74</v>
      </c>
      <c r="I1089" s="13">
        <v>42824675.240000002</v>
      </c>
      <c r="J1089" s="13">
        <v>4771883.24</v>
      </c>
      <c r="K1089" s="13">
        <v>3804298.98</v>
      </c>
      <c r="L1089" s="13">
        <v>3299739.21</v>
      </c>
      <c r="M1089" s="13">
        <v>107942</v>
      </c>
      <c r="N1089" s="13">
        <v>336</v>
      </c>
      <c r="O1089" s="13">
        <v>1448140.58</v>
      </c>
      <c r="P1089" s="13">
        <v>-1232427.2200000011</v>
      </c>
      <c r="Q1089" s="13">
        <v>-177099.34000000003</v>
      </c>
      <c r="R1089" s="13">
        <v>-1409526.5600000012</v>
      </c>
      <c r="S1089" s="13">
        <v>1431473.2999999998</v>
      </c>
      <c r="T1089" s="13">
        <v>1611288.34</v>
      </c>
      <c r="U1089" s="13">
        <v>0</v>
      </c>
      <c r="V1089" s="13">
        <v>0</v>
      </c>
      <c r="W1089" s="13">
        <v>0</v>
      </c>
      <c r="X1089" s="13">
        <v>0.06</v>
      </c>
      <c r="Y1089" s="13">
        <v>45573.17</v>
      </c>
      <c r="Z1089" s="13">
        <v>43037.35</v>
      </c>
      <c r="AA1089" s="13">
        <v>80661.94</v>
      </c>
      <c r="AB1089" s="13">
        <v>5937.58</v>
      </c>
      <c r="AC1089" s="13">
        <v>0</v>
      </c>
      <c r="AD1089" s="13">
        <v>0</v>
      </c>
      <c r="AE1089" s="13">
        <v>0</v>
      </c>
      <c r="AF1089" s="13">
        <v>4605.0600000000004</v>
      </c>
      <c r="AG1089" s="13">
        <v>3407681.21</v>
      </c>
      <c r="AH1089" s="13">
        <v>504756</v>
      </c>
      <c r="AI1089" s="13">
        <v>3911124.58</v>
      </c>
      <c r="AJ1089" s="13">
        <v>2462984</v>
      </c>
      <c r="AK1089" s="13">
        <v>0</v>
      </c>
      <c r="AL1089" s="13">
        <v>39020376.260000005</v>
      </c>
      <c r="AM1089" s="13">
        <v>11.256916311030844</v>
      </c>
      <c r="AN1089" s="13">
        <v>838105.21</v>
      </c>
      <c r="AO1089" s="13">
        <v>304152.28000000003</v>
      </c>
      <c r="AP1089" s="13">
        <v>5463963.5800000001</v>
      </c>
      <c r="AQ1089" s="13">
        <v>3321047.75</v>
      </c>
      <c r="AR1089" s="367"/>
      <c r="AS1089" s="19">
        <v>44895</v>
      </c>
      <c r="AT1089" s="20" t="s">
        <v>10</v>
      </c>
      <c r="AU1089" s="40" t="s">
        <v>292</v>
      </c>
      <c r="AV1089" s="41">
        <v>2022</v>
      </c>
      <c r="AW1089" s="266" t="s">
        <v>176</v>
      </c>
      <c r="AX1089" s="380">
        <v>9.49</v>
      </c>
      <c r="AY1089" s="380">
        <v>10.95</v>
      </c>
    </row>
    <row r="1090" spans="1:51" x14ac:dyDescent="0.25">
      <c r="A1090" s="64">
        <v>51</v>
      </c>
      <c r="B1090" s="65" t="s">
        <v>86</v>
      </c>
      <c r="C1090" s="13">
        <v>6333815.4800000004</v>
      </c>
      <c r="D1090" s="13">
        <v>1098923.8900000001</v>
      </c>
      <c r="E1090" s="13">
        <v>7147996.9699999997</v>
      </c>
      <c r="F1090" s="13">
        <v>1757292.62</v>
      </c>
      <c r="G1090" s="13">
        <v>6630879.0600000005</v>
      </c>
      <c r="H1090" s="13">
        <v>4649358.75</v>
      </c>
      <c r="I1090" s="13">
        <v>20616761.059999999</v>
      </c>
      <c r="J1090" s="13">
        <v>49989046.890000001</v>
      </c>
      <c r="K1090" s="13">
        <v>8752727.1199999992</v>
      </c>
      <c r="L1090" s="13">
        <v>1604730.15</v>
      </c>
      <c r="M1090" s="13">
        <v>301.44</v>
      </c>
      <c r="N1090" s="13">
        <v>0</v>
      </c>
      <c r="O1090" s="13">
        <v>2439262.6900000004</v>
      </c>
      <c r="P1090" s="13">
        <v>-5592542.7799999975</v>
      </c>
      <c r="Q1090" s="13">
        <v>-40153.440000000002</v>
      </c>
      <c r="R1090" s="13">
        <v>-5632696.2199999979</v>
      </c>
      <c r="S1090" s="13">
        <v>10282054.960000001</v>
      </c>
      <c r="T1090" s="13">
        <v>84923.21</v>
      </c>
      <c r="U1090" s="13">
        <v>0</v>
      </c>
      <c r="V1090" s="13">
        <v>0</v>
      </c>
      <c r="W1090" s="13">
        <v>0</v>
      </c>
      <c r="X1090" s="13">
        <v>31686197.25</v>
      </c>
      <c r="Y1090" s="13">
        <v>127989.11</v>
      </c>
      <c r="Z1090" s="13">
        <v>88508.45</v>
      </c>
      <c r="AA1090" s="13">
        <v>13718149.619999999</v>
      </c>
      <c r="AB1090" s="13">
        <v>10479.69</v>
      </c>
      <c r="AC1090" s="13">
        <v>0</v>
      </c>
      <c r="AD1090" s="13">
        <v>0</v>
      </c>
      <c r="AE1090" s="13">
        <v>0</v>
      </c>
      <c r="AF1090" s="13">
        <v>7543938.6299999999</v>
      </c>
      <c r="AG1090" s="13">
        <v>1605031.5899999999</v>
      </c>
      <c r="AH1090" s="13">
        <v>7147996.9699999997</v>
      </c>
      <c r="AI1090" s="13">
        <v>8741929.1300000008</v>
      </c>
      <c r="AJ1090" s="13">
        <v>6302666.4400000004</v>
      </c>
      <c r="AK1090" s="13">
        <v>0</v>
      </c>
      <c r="AL1090" s="13">
        <v>11864033.939999999</v>
      </c>
      <c r="AM1090" s="13">
        <v>2.3554671335395181</v>
      </c>
      <c r="AN1090" s="13">
        <v>474356.57999999996</v>
      </c>
      <c r="AO1090" s="13">
        <v>1282936.04</v>
      </c>
      <c r="AP1090" s="13">
        <v>5861657.1100000003</v>
      </c>
      <c r="AQ1090" s="13">
        <v>3066028.2099999981</v>
      </c>
      <c r="AR1090" s="367"/>
      <c r="AS1090" s="19">
        <v>44895</v>
      </c>
      <c r="AT1090" s="20" t="s">
        <v>10</v>
      </c>
      <c r="AU1090" s="40" t="s">
        <v>292</v>
      </c>
      <c r="AV1090" s="41">
        <v>2022</v>
      </c>
      <c r="AW1090" s="266" t="s">
        <v>179</v>
      </c>
      <c r="AX1090" s="380">
        <v>9.49</v>
      </c>
      <c r="AY1090" s="380">
        <v>10.95</v>
      </c>
    </row>
    <row r="1091" spans="1:51" x14ac:dyDescent="0.25">
      <c r="A1091" s="64">
        <v>117</v>
      </c>
      <c r="B1091" s="65" t="s">
        <v>87</v>
      </c>
      <c r="C1091" s="13">
        <v>193698973.66</v>
      </c>
      <c r="D1091" s="13">
        <v>75158608.75999999</v>
      </c>
      <c r="E1091" s="13">
        <v>12652299.640000001</v>
      </c>
      <c r="F1091" s="13">
        <v>28907770.940000001</v>
      </c>
      <c r="G1091" s="13">
        <v>33990414.399999999</v>
      </c>
      <c r="H1091" s="13">
        <v>254748.88</v>
      </c>
      <c r="I1091" s="13">
        <v>70381951.5</v>
      </c>
      <c r="J1091" s="13">
        <v>10156926.02</v>
      </c>
      <c r="K1091" s="13">
        <v>66882411.520000003</v>
      </c>
      <c r="L1091" s="13">
        <v>54230111.880000003</v>
      </c>
      <c r="M1091" s="13">
        <v>33874743.049999997</v>
      </c>
      <c r="N1091" s="13">
        <v>29602795.390000001</v>
      </c>
      <c r="O1091" s="13">
        <v>45446322.449999996</v>
      </c>
      <c r="P1091" s="13">
        <v>10195857.110000016</v>
      </c>
      <c r="Q1091" s="13">
        <v>-27454765.290000021</v>
      </c>
      <c r="R1091" s="13">
        <v>-17258908.180000007</v>
      </c>
      <c r="S1091" s="13">
        <v>17513657.070000004</v>
      </c>
      <c r="T1091" s="13">
        <v>483368.73</v>
      </c>
      <c r="U1091" s="13">
        <v>0</v>
      </c>
      <c r="V1091" s="13">
        <v>0</v>
      </c>
      <c r="W1091" s="13">
        <v>0</v>
      </c>
      <c r="X1091" s="13">
        <v>48608088.469999999</v>
      </c>
      <c r="Y1091" s="13">
        <v>495953.58</v>
      </c>
      <c r="Z1091" s="13">
        <v>2173491.85</v>
      </c>
      <c r="AA1091" s="13">
        <v>15645779.07</v>
      </c>
      <c r="AB1091" s="13">
        <v>621763.4</v>
      </c>
      <c r="AC1091" s="13">
        <v>0</v>
      </c>
      <c r="AD1091" s="13">
        <v>0</v>
      </c>
      <c r="AE1091" s="13">
        <v>0</v>
      </c>
      <c r="AF1091" s="13">
        <v>12640812.23</v>
      </c>
      <c r="AG1091" s="13">
        <v>88104854.929999992</v>
      </c>
      <c r="AH1091" s="13">
        <v>42255095.030000001</v>
      </c>
      <c r="AI1091" s="13">
        <v>130325309.63</v>
      </c>
      <c r="AJ1091" s="13">
        <v>85178688.270000011</v>
      </c>
      <c r="AK1091" s="13">
        <v>299701.09000000003</v>
      </c>
      <c r="AL1091" s="13">
        <v>3499539.9799999967</v>
      </c>
      <c r="AM1091" s="13">
        <v>1.0523237709357043</v>
      </c>
      <c r="AN1091" s="13">
        <v>16422283.700000001</v>
      </c>
      <c r="AO1091" s="13">
        <v>12485487.24</v>
      </c>
      <c r="AP1091" s="13">
        <v>166676174.69999999</v>
      </c>
      <c r="AQ1091" s="13">
        <v>93582132.249999985</v>
      </c>
      <c r="AR1091" s="367"/>
      <c r="AS1091" s="19">
        <v>44895</v>
      </c>
      <c r="AT1091" s="20" t="s">
        <v>10</v>
      </c>
      <c r="AU1091" s="40" t="s">
        <v>292</v>
      </c>
      <c r="AV1091" s="41">
        <v>2022</v>
      </c>
      <c r="AW1091" s="266" t="s">
        <v>155</v>
      </c>
      <c r="AX1091" s="380">
        <v>9.49</v>
      </c>
      <c r="AY1091" s="380">
        <v>10.95</v>
      </c>
    </row>
    <row r="1092" spans="1:51" x14ac:dyDescent="0.25">
      <c r="A1092" s="64">
        <v>78</v>
      </c>
      <c r="B1092" s="65" t="s">
        <v>88</v>
      </c>
      <c r="C1092" s="13">
        <v>629440.99</v>
      </c>
      <c r="D1092" s="13">
        <v>-1214.56</v>
      </c>
      <c r="E1092" s="13">
        <v>13.350000000000001</v>
      </c>
      <c r="F1092" s="13">
        <v>112667.29000000001</v>
      </c>
      <c r="G1092" s="13">
        <v>1046297.9900000001</v>
      </c>
      <c r="H1092" s="13">
        <v>-414112.81</v>
      </c>
      <c r="I1092" s="13">
        <v>11752128.689999999</v>
      </c>
      <c r="J1092" s="13">
        <v>2076973.4</v>
      </c>
      <c r="K1092" s="13">
        <v>84534.07</v>
      </c>
      <c r="L1092" s="13">
        <v>84520.72</v>
      </c>
      <c r="M1092" s="13">
        <v>170213.32</v>
      </c>
      <c r="N1092" s="13">
        <v>0.2</v>
      </c>
      <c r="O1092" s="13">
        <v>53309.900000000023</v>
      </c>
      <c r="P1092" s="13">
        <v>-581619.63000000012</v>
      </c>
      <c r="Q1092" s="13">
        <v>-193394.63000000006</v>
      </c>
      <c r="R1092" s="13">
        <v>-775014.26000000024</v>
      </c>
      <c r="S1092" s="13">
        <v>360901.44</v>
      </c>
      <c r="T1092" s="13">
        <v>121609.47</v>
      </c>
      <c r="U1092" s="13">
        <v>0</v>
      </c>
      <c r="V1092" s="13">
        <v>0</v>
      </c>
      <c r="W1092" s="13">
        <v>0</v>
      </c>
      <c r="X1092" s="13">
        <v>294528.12</v>
      </c>
      <c r="Y1092" s="13">
        <v>20505.55</v>
      </c>
      <c r="Z1092" s="13">
        <v>15720.07</v>
      </c>
      <c r="AA1092" s="13">
        <v>8618.9500000000007</v>
      </c>
      <c r="AB1092" s="13">
        <v>23.99</v>
      </c>
      <c r="AC1092" s="13">
        <v>0</v>
      </c>
      <c r="AD1092" s="13">
        <v>0</v>
      </c>
      <c r="AE1092" s="13">
        <v>0</v>
      </c>
      <c r="AF1092" s="13">
        <v>10367.59</v>
      </c>
      <c r="AG1092" s="13">
        <v>254734.04</v>
      </c>
      <c r="AH1092" s="13">
        <v>13.55</v>
      </c>
      <c r="AI1092" s="13">
        <v>254708.88</v>
      </c>
      <c r="AJ1092" s="13">
        <v>201398.97999999998</v>
      </c>
      <c r="AK1092" s="13">
        <v>0</v>
      </c>
      <c r="AL1092" s="13">
        <v>11667594.619999999</v>
      </c>
      <c r="AM1092" s="13">
        <v>139.02239286479403</v>
      </c>
      <c r="AN1092" s="13">
        <v>83017.400000000009</v>
      </c>
      <c r="AO1092" s="13">
        <v>29649.89</v>
      </c>
      <c r="AP1092" s="13">
        <v>575896.14999999991</v>
      </c>
      <c r="AQ1092" s="13">
        <v>-1449.5</v>
      </c>
      <c r="AR1092" s="367"/>
      <c r="AS1092" s="19">
        <v>44895</v>
      </c>
      <c r="AT1092" s="20" t="s">
        <v>10</v>
      </c>
      <c r="AU1092" s="40" t="s">
        <v>293</v>
      </c>
      <c r="AV1092" s="41">
        <v>2022</v>
      </c>
      <c r="AW1092" s="266" t="s">
        <v>185</v>
      </c>
      <c r="AX1092" s="380">
        <v>9.49</v>
      </c>
      <c r="AY1092" s="380">
        <v>10.95</v>
      </c>
    </row>
    <row r="1093" spans="1:51" x14ac:dyDescent="0.25">
      <c r="A1093" s="64">
        <v>80</v>
      </c>
      <c r="B1093" s="65" t="s">
        <v>89</v>
      </c>
      <c r="C1093" s="13">
        <v>347032271.93000001</v>
      </c>
      <c r="D1093" s="13">
        <v>173239238.38999999</v>
      </c>
      <c r="E1093" s="13">
        <v>18483345.789999999</v>
      </c>
      <c r="F1093" s="13">
        <v>48934834.060000002</v>
      </c>
      <c r="G1093" s="13">
        <v>75368403.319999993</v>
      </c>
      <c r="H1093" s="13">
        <v>296585.28999999998</v>
      </c>
      <c r="I1093" s="13">
        <v>126482926.68000001</v>
      </c>
      <c r="J1093" s="13">
        <v>46351144.600000001</v>
      </c>
      <c r="K1093" s="13">
        <v>39091498.619999997</v>
      </c>
      <c r="L1093" s="13">
        <v>20608152.829999998</v>
      </c>
      <c r="M1093" s="13">
        <v>55051329.719999999</v>
      </c>
      <c r="N1093" s="13">
        <v>770938602.55999994</v>
      </c>
      <c r="O1093" s="13">
        <v>469712458.86999995</v>
      </c>
      <c r="P1093" s="13">
        <v>-420222662.70999986</v>
      </c>
      <c r="Q1093" s="13">
        <v>415705725.22000015</v>
      </c>
      <c r="R1093" s="13">
        <v>-4516937.4899997115</v>
      </c>
      <c r="S1093" s="13">
        <v>4813522.8100000024</v>
      </c>
      <c r="T1093" s="13">
        <v>15105432.84</v>
      </c>
      <c r="U1093" s="13">
        <v>0</v>
      </c>
      <c r="V1093" s="13">
        <v>0</v>
      </c>
      <c r="W1093" s="13">
        <v>467181.29</v>
      </c>
      <c r="X1093" s="13">
        <v>56865058.590000004</v>
      </c>
      <c r="Y1093" s="13">
        <v>1248527.69</v>
      </c>
      <c r="Z1093" s="13">
        <v>7766174.8600000003</v>
      </c>
      <c r="AA1093" s="13">
        <v>12721483.029999999</v>
      </c>
      <c r="AB1093" s="13">
        <v>3767146</v>
      </c>
      <c r="AC1093" s="13">
        <v>0</v>
      </c>
      <c r="AD1093" s="13">
        <v>0</v>
      </c>
      <c r="AE1093" s="13">
        <v>0</v>
      </c>
      <c r="AF1093" s="13">
        <v>42120818.329999998</v>
      </c>
      <c r="AG1093" s="13">
        <v>75659482.549999997</v>
      </c>
      <c r="AH1093" s="13">
        <v>789421948.35000002</v>
      </c>
      <c r="AI1093" s="13">
        <v>865031319.25</v>
      </c>
      <c r="AJ1093" s="13">
        <v>395318860.38</v>
      </c>
      <c r="AK1093" s="13">
        <v>0</v>
      </c>
      <c r="AL1093" s="13">
        <v>87391428.060000002</v>
      </c>
      <c r="AM1093" s="13">
        <v>3.2355609568595254</v>
      </c>
      <c r="AN1093" s="13">
        <v>27639965.559999999</v>
      </c>
      <c r="AO1093" s="13">
        <v>21294868.5</v>
      </c>
      <c r="AP1093" s="13">
        <v>315815461.75</v>
      </c>
      <c r="AQ1093" s="13">
        <v>611734887.07999992</v>
      </c>
      <c r="AR1093" s="367"/>
      <c r="AS1093" s="19">
        <v>44895</v>
      </c>
      <c r="AT1093" s="20" t="s">
        <v>10</v>
      </c>
      <c r="AU1093" s="40" t="s">
        <v>292</v>
      </c>
      <c r="AV1093" s="41">
        <v>2022</v>
      </c>
      <c r="AW1093" s="266" t="s">
        <v>288</v>
      </c>
      <c r="AX1093" s="380">
        <v>9.49</v>
      </c>
      <c r="AY1093" s="380">
        <v>10.95</v>
      </c>
    </row>
    <row r="1094" spans="1:51" x14ac:dyDescent="0.25">
      <c r="A1094" s="64">
        <v>2</v>
      </c>
      <c r="B1094" s="65" t="s">
        <v>90</v>
      </c>
      <c r="C1094" s="13">
        <v>18954770.549999997</v>
      </c>
      <c r="D1094" s="13">
        <v>3429790.9499999997</v>
      </c>
      <c r="E1094" s="13">
        <v>159243.85</v>
      </c>
      <c r="F1094" s="13">
        <v>21116.45</v>
      </c>
      <c r="G1094" s="13">
        <v>14125943.01</v>
      </c>
      <c r="H1094" s="13">
        <v>6833240.3300000001</v>
      </c>
      <c r="I1094" s="13">
        <v>325033473.13999999</v>
      </c>
      <c r="J1094" s="13">
        <v>934039834.11000001</v>
      </c>
      <c r="K1094" s="13">
        <v>1897059.78</v>
      </c>
      <c r="L1094" s="13">
        <v>1737815.94</v>
      </c>
      <c r="M1094" s="13">
        <v>1908123.13</v>
      </c>
      <c r="N1094" s="13">
        <v>0.01</v>
      </c>
      <c r="O1094" s="13">
        <v>2744426.3100000005</v>
      </c>
      <c r="P1094" s="13">
        <v>-1366506.1700000027</v>
      </c>
      <c r="Q1094" s="13">
        <v>-6978888.2699999996</v>
      </c>
      <c r="R1094" s="13">
        <v>-8345394.4400000023</v>
      </c>
      <c r="S1094" s="13">
        <v>15178634.759999998</v>
      </c>
      <c r="T1094" s="13">
        <v>0</v>
      </c>
      <c r="U1094" s="13">
        <v>0</v>
      </c>
      <c r="V1094" s="13">
        <v>0</v>
      </c>
      <c r="W1094" s="13">
        <v>6442209.6200000001</v>
      </c>
      <c r="X1094" s="13">
        <v>14893389.119999999</v>
      </c>
      <c r="Y1094" s="13">
        <v>280136.14</v>
      </c>
      <c r="Z1094" s="13">
        <v>48113.13</v>
      </c>
      <c r="AA1094" s="13">
        <v>5828498.9800000004</v>
      </c>
      <c r="AB1094" s="13">
        <v>215.73</v>
      </c>
      <c r="AC1094" s="13">
        <v>0</v>
      </c>
      <c r="AD1094" s="13">
        <v>0</v>
      </c>
      <c r="AE1094" s="13">
        <v>0</v>
      </c>
      <c r="AF1094" s="13">
        <v>0</v>
      </c>
      <c r="AG1094" s="13">
        <v>3645939.06</v>
      </c>
      <c r="AH1094" s="13">
        <v>159243.85999999999</v>
      </c>
      <c r="AI1094" s="13">
        <v>3805125.0100000002</v>
      </c>
      <c r="AJ1094" s="13">
        <v>1060698.7</v>
      </c>
      <c r="AK1094" s="13">
        <v>0</v>
      </c>
      <c r="AL1094" s="13">
        <v>323136413.36000001</v>
      </c>
      <c r="AM1094" s="13">
        <v>171.33538782842152</v>
      </c>
      <c r="AN1094" s="13">
        <v>21013.809999999998</v>
      </c>
      <c r="AO1094" s="13">
        <v>102.64</v>
      </c>
      <c r="AP1094" s="13">
        <v>16369588.069999997</v>
      </c>
      <c r="AQ1094" s="13">
        <v>3589034.78</v>
      </c>
      <c r="AR1094" s="367"/>
      <c r="AS1094" s="19">
        <v>44895</v>
      </c>
      <c r="AT1094" s="20" t="s">
        <v>10</v>
      </c>
      <c r="AU1094" s="40" t="s">
        <v>292</v>
      </c>
      <c r="AV1094" s="41">
        <v>2022</v>
      </c>
      <c r="AW1094" s="266" t="s">
        <v>168</v>
      </c>
      <c r="AX1094" s="380">
        <v>9.49</v>
      </c>
      <c r="AY1094" s="380">
        <v>10.95</v>
      </c>
    </row>
    <row r="1095" spans="1:51" x14ac:dyDescent="0.25">
      <c r="A1095" s="64">
        <v>115</v>
      </c>
      <c r="B1095" s="65" t="s">
        <v>290</v>
      </c>
      <c r="C1095" s="13">
        <v>4858.58</v>
      </c>
      <c r="D1095" s="13">
        <v>0</v>
      </c>
      <c r="E1095" s="13">
        <v>0.01</v>
      </c>
      <c r="F1095" s="13">
        <v>0</v>
      </c>
      <c r="G1095" s="13">
        <v>456430.18</v>
      </c>
      <c r="H1095" s="13">
        <v>445588.28</v>
      </c>
      <c r="I1095" s="13">
        <v>1179241.8600000001</v>
      </c>
      <c r="J1095" s="13">
        <v>1612836.37</v>
      </c>
      <c r="K1095" s="13">
        <v>2503.17</v>
      </c>
      <c r="L1095" s="13">
        <v>2503.1600000000003</v>
      </c>
      <c r="M1095" s="13">
        <v>0</v>
      </c>
      <c r="N1095" s="13">
        <v>0</v>
      </c>
      <c r="O1095" s="13">
        <v>2192.4499999999998</v>
      </c>
      <c r="P1095" s="13">
        <v>-453764.05</v>
      </c>
      <c r="Q1095" s="13">
        <v>0</v>
      </c>
      <c r="R1095" s="13">
        <v>-453764.05</v>
      </c>
      <c r="S1095" s="13">
        <v>899352.33</v>
      </c>
      <c r="T1095" s="13">
        <v>9527.64</v>
      </c>
      <c r="U1095" s="13">
        <v>0</v>
      </c>
      <c r="V1095" s="13">
        <v>0</v>
      </c>
      <c r="W1095" s="13">
        <v>0</v>
      </c>
      <c r="X1095" s="13">
        <v>963242.24</v>
      </c>
      <c r="Y1095" s="13">
        <v>9314.8799999999992</v>
      </c>
      <c r="Z1095" s="13">
        <v>29463.47</v>
      </c>
      <c r="AA1095" s="13">
        <v>0</v>
      </c>
      <c r="AB1095" s="13">
        <v>399.52</v>
      </c>
      <c r="AC1095" s="13">
        <v>0</v>
      </c>
      <c r="AD1095" s="13">
        <v>0</v>
      </c>
      <c r="AE1095" s="13">
        <v>3660.38</v>
      </c>
      <c r="AF1095" s="13">
        <v>30579.3</v>
      </c>
      <c r="AG1095" s="13">
        <v>2503.1600000000003</v>
      </c>
      <c r="AH1095" s="13">
        <v>0.01</v>
      </c>
      <c r="AI1095" s="13">
        <v>2481.2000000000003</v>
      </c>
      <c r="AJ1095" s="13">
        <v>288.75</v>
      </c>
      <c r="AK1095" s="13">
        <v>0</v>
      </c>
      <c r="AL1095" s="13">
        <v>1176738.6900000002</v>
      </c>
      <c r="AM1095" s="13">
        <v>471.09938997351361</v>
      </c>
      <c r="AN1095" s="13">
        <v>0</v>
      </c>
      <c r="AO1095" s="13">
        <v>0</v>
      </c>
      <c r="AP1095" s="13">
        <v>2666.14</v>
      </c>
      <c r="AQ1095" s="13">
        <v>0.01</v>
      </c>
      <c r="AR1095" s="367"/>
      <c r="AS1095" s="19">
        <v>44895</v>
      </c>
      <c r="AT1095" s="20" t="s">
        <v>10</v>
      </c>
      <c r="AU1095" s="40" t="s">
        <v>292</v>
      </c>
      <c r="AV1095" s="41">
        <v>2022</v>
      </c>
      <c r="AW1095" s="266" t="s">
        <v>291</v>
      </c>
      <c r="AX1095" s="380">
        <v>9.49</v>
      </c>
      <c r="AY1095" s="380">
        <v>10.95</v>
      </c>
    </row>
    <row r="1096" spans="1:51" x14ac:dyDescent="0.25">
      <c r="A1096" s="64">
        <v>106</v>
      </c>
      <c r="B1096" s="65" t="s">
        <v>92</v>
      </c>
      <c r="C1096" s="13">
        <v>8208187.2400000002</v>
      </c>
      <c r="D1096" s="13">
        <v>312707.34999999998</v>
      </c>
      <c r="E1096" s="13">
        <v>252502.72</v>
      </c>
      <c r="F1096" s="13">
        <v>2041602.51</v>
      </c>
      <c r="G1096" s="13">
        <v>3165116.27</v>
      </c>
      <c r="H1096" s="13">
        <v>9351.5400000000009</v>
      </c>
      <c r="I1096" s="13">
        <v>10906787.25</v>
      </c>
      <c r="J1096" s="13">
        <v>7650377.8399999999</v>
      </c>
      <c r="K1096" s="13">
        <v>2360608.8199999998</v>
      </c>
      <c r="L1096" s="13">
        <v>2108106.1</v>
      </c>
      <c r="M1096" s="13">
        <v>1309391.67</v>
      </c>
      <c r="N1096" s="13">
        <v>0</v>
      </c>
      <c r="O1096" s="13">
        <v>1682987.61</v>
      </c>
      <c r="P1096" s="13">
        <v>1005773.4999999981</v>
      </c>
      <c r="Q1096" s="13">
        <v>-1971719.44</v>
      </c>
      <c r="R1096" s="13">
        <v>-965945.94000000181</v>
      </c>
      <c r="S1096" s="13">
        <v>975297.32000000007</v>
      </c>
      <c r="T1096" s="13">
        <v>11.7</v>
      </c>
      <c r="U1096" s="13">
        <v>0</v>
      </c>
      <c r="V1096" s="13">
        <v>0</v>
      </c>
      <c r="W1096" s="13">
        <v>0</v>
      </c>
      <c r="X1096" s="13">
        <v>2316282.5299999998</v>
      </c>
      <c r="Y1096" s="13">
        <v>60512.66</v>
      </c>
      <c r="Z1096" s="13">
        <v>50355.87</v>
      </c>
      <c r="AA1096" s="13">
        <v>28148.15</v>
      </c>
      <c r="AB1096" s="13">
        <v>39375.07</v>
      </c>
      <c r="AC1096" s="13">
        <v>0</v>
      </c>
      <c r="AD1096" s="13">
        <v>0</v>
      </c>
      <c r="AE1096" s="13">
        <v>0</v>
      </c>
      <c r="AF1096" s="13">
        <v>1162605.1599999999</v>
      </c>
      <c r="AG1096" s="13">
        <v>3417497.77</v>
      </c>
      <c r="AH1096" s="13">
        <v>252502.72</v>
      </c>
      <c r="AI1096" s="13">
        <v>3669395.04</v>
      </c>
      <c r="AJ1096" s="13">
        <v>1986407.43</v>
      </c>
      <c r="AK1096" s="13">
        <v>0</v>
      </c>
      <c r="AL1096" s="13">
        <v>8546178.4299999997</v>
      </c>
      <c r="AM1096" s="13">
        <v>4.6203280940041562</v>
      </c>
      <c r="AN1096" s="13">
        <v>1122923.08</v>
      </c>
      <c r="AO1096" s="13">
        <v>918679.42999999993</v>
      </c>
      <c r="AP1096" s="13">
        <v>6769495.4199999999</v>
      </c>
      <c r="AQ1096" s="13">
        <v>557003.1399999999</v>
      </c>
      <c r="AR1096" s="367"/>
      <c r="AS1096" s="19">
        <v>44895</v>
      </c>
      <c r="AT1096" s="20" t="s">
        <v>10</v>
      </c>
      <c r="AU1096" s="40" t="s">
        <v>292</v>
      </c>
      <c r="AV1096" s="41">
        <v>2022</v>
      </c>
      <c r="AW1096" s="266" t="s">
        <v>172</v>
      </c>
      <c r="AX1096" s="380">
        <v>9.49</v>
      </c>
      <c r="AY1096" s="380">
        <v>10.95</v>
      </c>
    </row>
    <row r="1097" spans="1:51" x14ac:dyDescent="0.25">
      <c r="A1097" s="64">
        <v>118</v>
      </c>
      <c r="B1097" s="65" t="s">
        <v>93</v>
      </c>
      <c r="C1097" s="13">
        <v>52181467.679999992</v>
      </c>
      <c r="D1097" s="13">
        <v>24044655.920000002</v>
      </c>
      <c r="E1097" s="13">
        <v>4014872.81</v>
      </c>
      <c r="F1097" s="13">
        <v>4076125.14</v>
      </c>
      <c r="G1097" s="13">
        <v>15397524.9</v>
      </c>
      <c r="H1097" s="13">
        <v>58117.88</v>
      </c>
      <c r="I1097" s="13">
        <v>31122358.43</v>
      </c>
      <c r="J1097" s="13">
        <v>3934827.28</v>
      </c>
      <c r="K1097" s="13">
        <v>13830316.210000001</v>
      </c>
      <c r="L1097" s="13">
        <v>9815443.4000000004</v>
      </c>
      <c r="M1097" s="13">
        <v>241028.83</v>
      </c>
      <c r="N1097" s="13">
        <v>4732476.8600000003</v>
      </c>
      <c r="O1097" s="13">
        <v>5391425.8800000018</v>
      </c>
      <c r="P1097" s="13">
        <v>3271735.8399999836</v>
      </c>
      <c r="Q1097" s="13">
        <v>-5502790.0799999991</v>
      </c>
      <c r="R1097" s="13">
        <v>-2231054.2400000156</v>
      </c>
      <c r="S1097" s="13">
        <v>2289172.12</v>
      </c>
      <c r="T1097" s="13">
        <v>9684.48</v>
      </c>
      <c r="U1097" s="13">
        <v>0</v>
      </c>
      <c r="V1097" s="13">
        <v>0</v>
      </c>
      <c r="W1097" s="13">
        <v>641522.53</v>
      </c>
      <c r="X1097" s="13">
        <v>3818492.77</v>
      </c>
      <c r="Y1097" s="13">
        <v>224454.29</v>
      </c>
      <c r="Z1097" s="13">
        <v>462897.71</v>
      </c>
      <c r="AA1097" s="13">
        <v>937002.29</v>
      </c>
      <c r="AB1097" s="13">
        <v>53769.68</v>
      </c>
      <c r="AC1097" s="13">
        <v>0</v>
      </c>
      <c r="AD1097" s="13">
        <v>0</v>
      </c>
      <c r="AE1097" s="13">
        <v>496170.84</v>
      </c>
      <c r="AF1097" s="13">
        <v>6232.85</v>
      </c>
      <c r="AG1097" s="13">
        <v>10056472.23</v>
      </c>
      <c r="AH1097" s="13">
        <v>8747349.6699999999</v>
      </c>
      <c r="AI1097" s="13">
        <v>18760500.940000001</v>
      </c>
      <c r="AJ1097" s="13">
        <v>13369075.059999999</v>
      </c>
      <c r="AK1097" s="13">
        <v>0</v>
      </c>
      <c r="AL1097" s="13">
        <v>17292042.219999999</v>
      </c>
      <c r="AM1097" s="13">
        <v>2.2502998454581249</v>
      </c>
      <c r="AN1097" s="13">
        <v>2864491.7199999997</v>
      </c>
      <c r="AO1097" s="13">
        <v>1211633.42</v>
      </c>
      <c r="AP1097" s="13">
        <v>47427417.579999991</v>
      </c>
      <c r="AQ1097" s="13">
        <v>24682031.699999999</v>
      </c>
      <c r="AR1097" s="367"/>
      <c r="AS1097" s="19">
        <v>44895</v>
      </c>
      <c r="AT1097" s="20" t="s">
        <v>10</v>
      </c>
      <c r="AU1097" s="40" t="s">
        <v>292</v>
      </c>
      <c r="AV1097" s="41">
        <v>2022</v>
      </c>
      <c r="AW1097" s="266" t="s">
        <v>162</v>
      </c>
      <c r="AX1097" s="380">
        <v>9.49</v>
      </c>
      <c r="AY1097" s="380">
        <v>10.95</v>
      </c>
    </row>
    <row r="1098" spans="1:51" x14ac:dyDescent="0.25">
      <c r="A1098" s="64">
        <v>29</v>
      </c>
      <c r="B1098" s="65" t="s">
        <v>94</v>
      </c>
      <c r="C1098" s="13">
        <v>66413189.990000002</v>
      </c>
      <c r="D1098" s="13">
        <v>12223876.280000001</v>
      </c>
      <c r="E1098" s="13">
        <v>1969489.9100000001</v>
      </c>
      <c r="F1098" s="13">
        <v>10717631.58</v>
      </c>
      <c r="G1098" s="13">
        <v>14191908.379999999</v>
      </c>
      <c r="H1098" s="13">
        <v>2310676.17</v>
      </c>
      <c r="I1098" s="13">
        <v>64375964.979999997</v>
      </c>
      <c r="J1098" s="13">
        <v>33930246.579999998</v>
      </c>
      <c r="K1098" s="13">
        <v>11032072.859999999</v>
      </c>
      <c r="L1098" s="13">
        <v>9062582.9499999993</v>
      </c>
      <c r="M1098" s="13">
        <v>7653776.4400000004</v>
      </c>
      <c r="N1098" s="13">
        <v>840823.8</v>
      </c>
      <c r="O1098" s="13">
        <v>12327095.770000003</v>
      </c>
      <c r="P1098" s="13">
        <v>16952677.980000019</v>
      </c>
      <c r="Q1098" s="13">
        <v>-24155828.080000002</v>
      </c>
      <c r="R1098" s="13">
        <v>-7203150.0999999829</v>
      </c>
      <c r="S1098" s="13">
        <v>9513826.2699999996</v>
      </c>
      <c r="T1098" s="13">
        <v>4986966.05</v>
      </c>
      <c r="U1098" s="13">
        <v>232595.27</v>
      </c>
      <c r="V1098" s="13">
        <v>0</v>
      </c>
      <c r="W1098" s="13">
        <v>194226.42</v>
      </c>
      <c r="X1098" s="13">
        <v>13968389.279999999</v>
      </c>
      <c r="Y1098" s="13">
        <v>270181.94</v>
      </c>
      <c r="Z1098" s="13">
        <v>931640.28</v>
      </c>
      <c r="AA1098" s="13">
        <v>82017.320000000007</v>
      </c>
      <c r="AB1098" s="13">
        <v>172984.66</v>
      </c>
      <c r="AC1098" s="13">
        <v>0</v>
      </c>
      <c r="AD1098" s="13">
        <v>0</v>
      </c>
      <c r="AE1098" s="13">
        <v>0</v>
      </c>
      <c r="AF1098" s="13">
        <v>8411526.5500000007</v>
      </c>
      <c r="AG1098" s="13">
        <v>16716359.390000001</v>
      </c>
      <c r="AH1098" s="13">
        <v>2810313.71</v>
      </c>
      <c r="AI1098" s="13">
        <v>19317403.48</v>
      </c>
      <c r="AJ1098" s="13">
        <v>6999922.3300000001</v>
      </c>
      <c r="AK1098" s="13">
        <v>9614.6200000000008</v>
      </c>
      <c r="AL1098" s="13">
        <v>53343892.119999997</v>
      </c>
      <c r="AM1098" s="13">
        <v>5.8353462487919066</v>
      </c>
      <c r="AN1098" s="13">
        <v>6165579.25</v>
      </c>
      <c r="AO1098" s="13">
        <v>4552052.33</v>
      </c>
      <c r="AP1098" s="13">
        <v>56341175.240000002</v>
      </c>
      <c r="AQ1098" s="13">
        <v>14478957.300000001</v>
      </c>
      <c r="AR1098" s="367"/>
      <c r="AS1098" s="19">
        <v>44895</v>
      </c>
      <c r="AT1098" s="20" t="s">
        <v>10</v>
      </c>
      <c r="AU1098" s="40" t="s">
        <v>292</v>
      </c>
      <c r="AV1098" s="41">
        <v>2022</v>
      </c>
      <c r="AW1098" s="266" t="s">
        <v>156</v>
      </c>
      <c r="AX1098" s="380">
        <v>9.49</v>
      </c>
      <c r="AY1098" s="380">
        <v>10.95</v>
      </c>
    </row>
    <row r="1099" spans="1:51" x14ac:dyDescent="0.25">
      <c r="A1099" s="64">
        <v>122</v>
      </c>
      <c r="B1099" s="59" t="s">
        <v>69</v>
      </c>
      <c r="C1099" s="13">
        <v>14956444.93</v>
      </c>
      <c r="D1099" s="13">
        <v>11642.58</v>
      </c>
      <c r="E1099" s="13">
        <v>0</v>
      </c>
      <c r="F1099" s="13">
        <v>44852.36</v>
      </c>
      <c r="G1099" s="13">
        <v>1375780.73</v>
      </c>
      <c r="H1099" s="13">
        <v>2701429.27</v>
      </c>
      <c r="I1099" s="13">
        <v>2231933.41</v>
      </c>
      <c r="J1099" s="13">
        <v>3061034.11</v>
      </c>
      <c r="K1099" s="13">
        <v>129911.81</v>
      </c>
      <c r="L1099" s="13">
        <v>129911.81</v>
      </c>
      <c r="M1099" s="13">
        <v>1990116.78</v>
      </c>
      <c r="N1099" s="13">
        <v>0</v>
      </c>
      <c r="O1099" s="13">
        <v>1999239.9399999997</v>
      </c>
      <c r="P1099" s="13">
        <v>11524929.319999998</v>
      </c>
      <c r="Q1099" s="13">
        <v>-10185285.929999998</v>
      </c>
      <c r="R1099" s="13">
        <v>1339643.3900000006</v>
      </c>
      <c r="S1099" s="13">
        <v>1361785.85</v>
      </c>
      <c r="T1099" s="13">
        <v>0</v>
      </c>
      <c r="U1099" s="13">
        <v>0</v>
      </c>
      <c r="V1099" s="13">
        <v>0</v>
      </c>
      <c r="W1099" s="13">
        <v>0</v>
      </c>
      <c r="X1099" s="13">
        <v>1807309.03</v>
      </c>
      <c r="Y1099" s="13">
        <v>16675.66</v>
      </c>
      <c r="Z1099" s="13">
        <v>396712.01</v>
      </c>
      <c r="AA1099" s="13">
        <v>0</v>
      </c>
      <c r="AB1099" s="13">
        <v>2725.91</v>
      </c>
      <c r="AC1099" s="13">
        <v>0</v>
      </c>
      <c r="AD1099" s="13">
        <v>0</v>
      </c>
      <c r="AE1099" s="13">
        <v>0</v>
      </c>
      <c r="AF1099" s="13">
        <v>29409.599999999999</v>
      </c>
      <c r="AG1099" s="13">
        <v>2120028.59</v>
      </c>
      <c r="AH1099" s="13">
        <v>0</v>
      </c>
      <c r="AI1099" s="13">
        <v>2119863.7999999998</v>
      </c>
      <c r="AJ1099" s="13">
        <v>120623.86</v>
      </c>
      <c r="AK1099" s="13">
        <v>0</v>
      </c>
      <c r="AL1099" s="13">
        <v>2102021.6</v>
      </c>
      <c r="AM1099" s="13">
        <v>17.180373439489451</v>
      </c>
      <c r="AN1099" s="13">
        <v>35881.89</v>
      </c>
      <c r="AO1099" s="13">
        <v>8970.4699999999993</v>
      </c>
      <c r="AP1099" s="13">
        <v>12957204.989999998</v>
      </c>
      <c r="AQ1099" s="13">
        <v>11642.58</v>
      </c>
      <c r="AR1099" s="367"/>
      <c r="AS1099" s="19">
        <v>44895</v>
      </c>
      <c r="AT1099" s="20" t="s">
        <v>10</v>
      </c>
      <c r="AU1099" s="40" t="s">
        <v>292</v>
      </c>
      <c r="AV1099" s="41">
        <v>2022</v>
      </c>
      <c r="AW1099" s="266" t="s">
        <v>267</v>
      </c>
      <c r="AX1099" s="380">
        <v>9.49</v>
      </c>
      <c r="AY1099" s="380">
        <v>10.95</v>
      </c>
    </row>
    <row r="1100" spans="1:51" x14ac:dyDescent="0.25">
      <c r="A1100" s="64">
        <v>111</v>
      </c>
      <c r="B1100" s="65" t="s">
        <v>95</v>
      </c>
      <c r="C1100" s="13">
        <v>2442883</v>
      </c>
      <c r="D1100" s="13">
        <v>135311.01999999999</v>
      </c>
      <c r="E1100" s="13">
        <v>614966.17000000004</v>
      </c>
      <c r="F1100" s="13">
        <v>314499.94</v>
      </c>
      <c r="G1100" s="13">
        <v>2792290.71</v>
      </c>
      <c r="H1100" s="13">
        <v>32785.26</v>
      </c>
      <c r="I1100" s="13">
        <v>11957228.99</v>
      </c>
      <c r="J1100" s="13">
        <v>529461.01</v>
      </c>
      <c r="K1100" s="13">
        <v>1738919.8</v>
      </c>
      <c r="L1100" s="13">
        <v>1123953.6300000001</v>
      </c>
      <c r="M1100" s="13">
        <v>0</v>
      </c>
      <c r="N1100" s="13">
        <v>0</v>
      </c>
      <c r="O1100" s="13">
        <v>343987.20999999996</v>
      </c>
      <c r="P1100" s="13">
        <v>-1143205.8799999999</v>
      </c>
      <c r="Q1100" s="13">
        <v>0</v>
      </c>
      <c r="R1100" s="13">
        <v>-1143205.8799999999</v>
      </c>
      <c r="S1100" s="13">
        <v>1175991.1100000001</v>
      </c>
      <c r="T1100" s="13">
        <v>250003.5</v>
      </c>
      <c r="U1100" s="13">
        <v>0</v>
      </c>
      <c r="V1100" s="13">
        <v>0</v>
      </c>
      <c r="W1100" s="13">
        <v>0</v>
      </c>
      <c r="X1100" s="13">
        <v>1501286.3</v>
      </c>
      <c r="Y1100" s="13">
        <v>55862.59</v>
      </c>
      <c r="Z1100" s="13">
        <v>60558.27</v>
      </c>
      <c r="AA1100" s="13">
        <v>237291.54</v>
      </c>
      <c r="AB1100" s="13">
        <v>2222.2199999999998</v>
      </c>
      <c r="AC1100" s="13">
        <v>0</v>
      </c>
      <c r="AD1100" s="13">
        <v>0</v>
      </c>
      <c r="AE1100" s="13">
        <v>0</v>
      </c>
      <c r="AF1100" s="13">
        <v>219364.07</v>
      </c>
      <c r="AG1100" s="13">
        <v>1123953.6300000001</v>
      </c>
      <c r="AH1100" s="13">
        <v>614966.17000000004</v>
      </c>
      <c r="AI1100" s="13">
        <v>1738540.54</v>
      </c>
      <c r="AJ1100" s="13">
        <v>1394553.33</v>
      </c>
      <c r="AK1100" s="13">
        <v>0</v>
      </c>
      <c r="AL1100" s="13">
        <v>10218309.189999999</v>
      </c>
      <c r="AM1100" s="13">
        <v>6.8762394849952253</v>
      </c>
      <c r="AN1100" s="13">
        <v>166697.71000000002</v>
      </c>
      <c r="AO1100" s="13">
        <v>147802.23000000001</v>
      </c>
      <c r="AP1100" s="13">
        <v>2222543.4099999997</v>
      </c>
      <c r="AQ1100" s="13">
        <v>258958.6399999999</v>
      </c>
      <c r="AR1100" s="367"/>
      <c r="AS1100" s="19">
        <v>44895</v>
      </c>
      <c r="AT1100" s="20" t="s">
        <v>10</v>
      </c>
      <c r="AU1100" s="40" t="s">
        <v>292</v>
      </c>
      <c r="AV1100" s="41">
        <v>2022</v>
      </c>
      <c r="AW1100" s="266" t="s">
        <v>182</v>
      </c>
      <c r="AX1100" s="380">
        <v>9.49</v>
      </c>
      <c r="AY1100" s="380">
        <v>10.95</v>
      </c>
    </row>
    <row r="1101" spans="1:51" x14ac:dyDescent="0.25">
      <c r="A1101" s="64">
        <v>83</v>
      </c>
      <c r="B1101" s="65" t="s">
        <v>96</v>
      </c>
      <c r="C1101" s="13">
        <v>103630530.19</v>
      </c>
      <c r="D1101" s="13">
        <v>46685365.909999996</v>
      </c>
      <c r="E1101" s="13">
        <v>12489845.379999999</v>
      </c>
      <c r="F1101" s="13">
        <v>16185051.130000001</v>
      </c>
      <c r="G1101" s="13">
        <v>27748579.910000004</v>
      </c>
      <c r="H1101" s="13">
        <v>61443.8</v>
      </c>
      <c r="I1101" s="13">
        <v>72371902.510000005</v>
      </c>
      <c r="J1101" s="13">
        <v>2165692.29</v>
      </c>
      <c r="K1101" s="13">
        <v>46053509.619999997</v>
      </c>
      <c r="L1101" s="13">
        <v>33563664.240000002</v>
      </c>
      <c r="M1101" s="13">
        <v>2059593.78</v>
      </c>
      <c r="N1101" s="13">
        <v>2919054</v>
      </c>
      <c r="O1101" s="13">
        <v>12348051.519999998</v>
      </c>
      <c r="P1101" s="13">
        <v>663481.72000000067</v>
      </c>
      <c r="Q1101" s="13">
        <v>-3177219.0199999986</v>
      </c>
      <c r="R1101" s="13">
        <v>-2513737.299999998</v>
      </c>
      <c r="S1101" s="13">
        <v>2575181.0999999996</v>
      </c>
      <c r="T1101" s="13">
        <v>26478.83</v>
      </c>
      <c r="U1101" s="13">
        <v>0</v>
      </c>
      <c r="V1101" s="13">
        <v>0</v>
      </c>
      <c r="W1101" s="13">
        <v>0</v>
      </c>
      <c r="X1101" s="13">
        <v>18384677.510000002</v>
      </c>
      <c r="Y1101" s="13">
        <v>481302.77</v>
      </c>
      <c r="Z1101" s="13">
        <v>966119.6</v>
      </c>
      <c r="AA1101" s="13">
        <v>37682.89</v>
      </c>
      <c r="AB1101" s="13">
        <v>725556.6</v>
      </c>
      <c r="AC1101" s="13">
        <v>0</v>
      </c>
      <c r="AD1101" s="13">
        <v>0</v>
      </c>
      <c r="AE1101" s="13">
        <v>0</v>
      </c>
      <c r="AF1101" s="13">
        <v>13625313.380000001</v>
      </c>
      <c r="AG1101" s="13">
        <v>35623258.020000003</v>
      </c>
      <c r="AH1101" s="13">
        <v>15408899.379999999</v>
      </c>
      <c r="AI1101" s="13">
        <v>50974193.579999998</v>
      </c>
      <c r="AJ1101" s="13">
        <v>38626142.060000002</v>
      </c>
      <c r="AK1101" s="13">
        <v>0</v>
      </c>
      <c r="AL1101" s="13">
        <v>26318392.890000008</v>
      </c>
      <c r="AM1101" s="13">
        <v>1.5714742070074617</v>
      </c>
      <c r="AN1101" s="13">
        <v>10350863.859999999</v>
      </c>
      <c r="AO1101" s="13">
        <v>5834187.2699999996</v>
      </c>
      <c r="AP1101" s="13">
        <v>89342100.589999989</v>
      </c>
      <c r="AQ1101" s="13">
        <v>44744987.829999998</v>
      </c>
      <c r="AR1101" s="367"/>
      <c r="AS1101" s="19">
        <v>44895</v>
      </c>
      <c r="AT1101" s="20" t="s">
        <v>10</v>
      </c>
      <c r="AU1101" s="40" t="s">
        <v>292</v>
      </c>
      <c r="AV1101" s="41">
        <v>2022</v>
      </c>
      <c r="AW1101" s="266" t="s">
        <v>158</v>
      </c>
      <c r="AX1101" s="380">
        <v>9.49</v>
      </c>
      <c r="AY1101" s="380">
        <v>10.95</v>
      </c>
    </row>
    <row r="1102" spans="1:51" x14ac:dyDescent="0.25">
      <c r="A1102" s="64">
        <v>40</v>
      </c>
      <c r="B1102" s="65" t="s">
        <v>97</v>
      </c>
      <c r="C1102" s="13">
        <v>29972168.189999998</v>
      </c>
      <c r="D1102" s="13">
        <v>5225176.1499999994</v>
      </c>
      <c r="E1102" s="13">
        <v>10527231.439999999</v>
      </c>
      <c r="F1102" s="13">
        <v>3952218.87</v>
      </c>
      <c r="G1102" s="13">
        <v>9955702.5199999996</v>
      </c>
      <c r="H1102" s="13">
        <v>11050.04</v>
      </c>
      <c r="I1102" s="13">
        <v>26334372.600000001</v>
      </c>
      <c r="J1102" s="13">
        <v>27496138.670000002</v>
      </c>
      <c r="K1102" s="13">
        <v>17950084.120000001</v>
      </c>
      <c r="L1102" s="13">
        <v>7422852.6799999997</v>
      </c>
      <c r="M1102" s="13">
        <v>868552.25</v>
      </c>
      <c r="N1102" s="13">
        <v>467869.41</v>
      </c>
      <c r="O1102" s="13">
        <v>12544014.349999998</v>
      </c>
      <c r="P1102" s="13">
        <v>-1704943.7000000016</v>
      </c>
      <c r="Q1102" s="13">
        <v>-5351569.4700000007</v>
      </c>
      <c r="R1102" s="13">
        <v>-7056513.1700000018</v>
      </c>
      <c r="S1102" s="13">
        <v>7067563.209999999</v>
      </c>
      <c r="T1102" s="13">
        <v>12.54</v>
      </c>
      <c r="U1102" s="13">
        <v>0</v>
      </c>
      <c r="V1102" s="13">
        <v>0</v>
      </c>
      <c r="W1102" s="13">
        <v>1794.89</v>
      </c>
      <c r="X1102" s="13">
        <v>9599140.7599999998</v>
      </c>
      <c r="Y1102" s="13">
        <v>152409.92000000001</v>
      </c>
      <c r="Z1102" s="13">
        <v>266004.57</v>
      </c>
      <c r="AA1102" s="13">
        <v>14758.66</v>
      </c>
      <c r="AB1102" s="13">
        <v>95562.9</v>
      </c>
      <c r="AC1102" s="13">
        <v>0</v>
      </c>
      <c r="AD1102" s="13">
        <v>0</v>
      </c>
      <c r="AE1102" s="13">
        <v>0</v>
      </c>
      <c r="AF1102" s="13">
        <v>2004648.93</v>
      </c>
      <c r="AG1102" s="13">
        <v>8291404.9300000016</v>
      </c>
      <c r="AH1102" s="13">
        <v>10995100.85</v>
      </c>
      <c r="AI1102" s="13">
        <v>19242262.099999998</v>
      </c>
      <c r="AJ1102" s="13">
        <v>6698247.75</v>
      </c>
      <c r="AK1102" s="13">
        <v>0</v>
      </c>
      <c r="AL1102" s="13">
        <v>8384288.4800000004</v>
      </c>
      <c r="AM1102" s="13">
        <v>1.467089091279423</v>
      </c>
      <c r="AN1102" s="13">
        <v>2642559.1799999997</v>
      </c>
      <c r="AO1102" s="13">
        <v>1309659.69</v>
      </c>
      <c r="AP1102" s="13">
        <v>24486875.859999999</v>
      </c>
      <c r="AQ1102" s="13">
        <v>12283898.169999998</v>
      </c>
      <c r="AR1102" s="367"/>
      <c r="AS1102" s="19">
        <v>44895</v>
      </c>
      <c r="AT1102" s="20" t="s">
        <v>10</v>
      </c>
      <c r="AU1102" s="40" t="s">
        <v>292</v>
      </c>
      <c r="AV1102" s="41">
        <v>2022</v>
      </c>
      <c r="AW1102" s="266" t="s">
        <v>166</v>
      </c>
      <c r="AX1102" s="380">
        <v>9.49</v>
      </c>
      <c r="AY1102" s="380">
        <v>10.95</v>
      </c>
    </row>
    <row r="1103" spans="1:51" x14ac:dyDescent="0.25">
      <c r="A1103" s="64">
        <v>24</v>
      </c>
      <c r="B1103" s="65" t="s">
        <v>98</v>
      </c>
      <c r="C1103" s="13">
        <v>37489550.120000005</v>
      </c>
      <c r="D1103" s="13">
        <v>15742791.9</v>
      </c>
      <c r="E1103" s="13">
        <v>3170946.09</v>
      </c>
      <c r="F1103" s="13">
        <v>4330663.5599999996</v>
      </c>
      <c r="G1103" s="13">
        <v>13785941.59</v>
      </c>
      <c r="H1103" s="13">
        <v>119649.02</v>
      </c>
      <c r="I1103" s="13">
        <v>14184394.43</v>
      </c>
      <c r="J1103" s="13">
        <v>13731019.99</v>
      </c>
      <c r="K1103" s="13">
        <v>8664372.6400000006</v>
      </c>
      <c r="L1103" s="13">
        <v>5468890.2300000004</v>
      </c>
      <c r="M1103" s="13">
        <v>826215.27</v>
      </c>
      <c r="N1103" s="13">
        <v>19584.900000000001</v>
      </c>
      <c r="O1103" s="13">
        <v>5840463.2899999982</v>
      </c>
      <c r="P1103" s="13">
        <v>-2210310.2199999974</v>
      </c>
      <c r="Q1103" s="13">
        <v>-1247568.1499999999</v>
      </c>
      <c r="R1103" s="13">
        <v>-3457878.3699999973</v>
      </c>
      <c r="S1103" s="13">
        <v>3577527.39</v>
      </c>
      <c r="T1103" s="13">
        <v>482969.26</v>
      </c>
      <c r="U1103" s="13">
        <v>0</v>
      </c>
      <c r="V1103" s="13">
        <v>106654.45</v>
      </c>
      <c r="W1103" s="13">
        <v>2528760.79</v>
      </c>
      <c r="X1103" s="13">
        <v>3412292.5</v>
      </c>
      <c r="Y1103" s="13">
        <v>176669.06</v>
      </c>
      <c r="Z1103" s="13">
        <v>647867.13</v>
      </c>
      <c r="AA1103" s="13">
        <v>1193566.25</v>
      </c>
      <c r="AB1103" s="13">
        <v>85304.92</v>
      </c>
      <c r="AC1103" s="13">
        <v>0</v>
      </c>
      <c r="AD1103" s="13">
        <v>0</v>
      </c>
      <c r="AE1103" s="13">
        <v>0</v>
      </c>
      <c r="AF1103" s="13">
        <v>849742.25</v>
      </c>
      <c r="AG1103" s="13">
        <v>6295105.5000000009</v>
      </c>
      <c r="AH1103" s="13">
        <v>3190530.99</v>
      </c>
      <c r="AI1103" s="13">
        <v>9467681.3299999982</v>
      </c>
      <c r="AJ1103" s="13">
        <v>3647245.01</v>
      </c>
      <c r="AK1103" s="13">
        <v>20026.97</v>
      </c>
      <c r="AL1103" s="13">
        <v>5520021.7899999991</v>
      </c>
      <c r="AM1103" s="13">
        <v>1.6370942270553126</v>
      </c>
      <c r="AN1103" s="13">
        <v>3949305.73</v>
      </c>
      <c r="AO1103" s="13">
        <v>381357.83</v>
      </c>
      <c r="AP1103" s="13">
        <v>34186786.700000003</v>
      </c>
      <c r="AQ1103" s="13">
        <v>18280491.770000003</v>
      </c>
      <c r="AR1103" s="367"/>
      <c r="AS1103" s="19">
        <v>44895</v>
      </c>
      <c r="AT1103" s="20" t="s">
        <v>10</v>
      </c>
      <c r="AU1103" s="40" t="s">
        <v>292</v>
      </c>
      <c r="AV1103" s="41">
        <v>2022</v>
      </c>
      <c r="AW1103" s="266" t="s">
        <v>164</v>
      </c>
      <c r="AX1103" s="380">
        <v>9.49</v>
      </c>
      <c r="AY1103" s="380">
        <v>10.95</v>
      </c>
    </row>
    <row r="1104" spans="1:51" x14ac:dyDescent="0.25">
      <c r="A1104" s="64">
        <v>124</v>
      </c>
      <c r="B1104" s="59" t="s">
        <v>99</v>
      </c>
      <c r="C1104" s="13">
        <v>1973417.64</v>
      </c>
      <c r="D1104" s="13">
        <v>0</v>
      </c>
      <c r="E1104" s="13">
        <v>0</v>
      </c>
      <c r="F1104" s="13">
        <v>51550.45</v>
      </c>
      <c r="G1104" s="13">
        <v>1342710.88</v>
      </c>
      <c r="H1104" s="13">
        <v>-580740.81999999995</v>
      </c>
      <c r="I1104" s="13">
        <v>121279.11</v>
      </c>
      <c r="J1104" s="13">
        <v>87543.360000000001</v>
      </c>
      <c r="K1104" s="13">
        <v>17142.150000000001</v>
      </c>
      <c r="L1104" s="13">
        <v>17142.149999999998</v>
      </c>
      <c r="M1104" s="13">
        <v>899224.48</v>
      </c>
      <c r="N1104" s="13">
        <v>0</v>
      </c>
      <c r="O1104" s="13">
        <v>515767.89999999997</v>
      </c>
      <c r="P1104" s="13">
        <v>63388.409999999683</v>
      </c>
      <c r="Q1104" s="13">
        <v>-400289.11999999965</v>
      </c>
      <c r="R1104" s="13">
        <v>-336900.70999999996</v>
      </c>
      <c r="S1104" s="13">
        <v>-243840.11000000004</v>
      </c>
      <c r="T1104" s="13">
        <v>0</v>
      </c>
      <c r="U1104" s="13">
        <v>0</v>
      </c>
      <c r="V1104" s="13">
        <v>0</v>
      </c>
      <c r="W1104" s="13">
        <v>0</v>
      </c>
      <c r="X1104" s="13">
        <v>349695.82</v>
      </c>
      <c r="Y1104" s="13">
        <v>27362.02</v>
      </c>
      <c r="Z1104" s="13">
        <v>12361.25</v>
      </c>
      <c r="AA1104" s="13">
        <v>22460.18</v>
      </c>
      <c r="AB1104" s="13">
        <v>54784.23</v>
      </c>
      <c r="AC1104" s="13">
        <v>0</v>
      </c>
      <c r="AD1104" s="13">
        <v>0</v>
      </c>
      <c r="AE1104" s="13">
        <v>0</v>
      </c>
      <c r="AF1104" s="13">
        <v>476568.25</v>
      </c>
      <c r="AG1104" s="13">
        <v>916366.63</v>
      </c>
      <c r="AH1104" s="13">
        <v>0</v>
      </c>
      <c r="AI1104" s="13">
        <v>916360.6</v>
      </c>
      <c r="AJ1104" s="13">
        <v>400592.7</v>
      </c>
      <c r="AK1104" s="13">
        <v>0</v>
      </c>
      <c r="AL1104" s="13">
        <v>104136.95999999999</v>
      </c>
      <c r="AM1104" s="13">
        <v>7.0749065898968331</v>
      </c>
      <c r="AN1104" s="13">
        <v>41287.339999999997</v>
      </c>
      <c r="AO1104" s="13">
        <v>10263.11</v>
      </c>
      <c r="AP1104" s="13">
        <v>1457649.7399999998</v>
      </c>
      <c r="AQ1104" s="13">
        <v>0</v>
      </c>
      <c r="AR1104" s="367"/>
      <c r="AS1104" s="19">
        <v>44895</v>
      </c>
      <c r="AT1104" s="20" t="s">
        <v>10</v>
      </c>
      <c r="AU1104" s="40" t="s">
        <v>293</v>
      </c>
      <c r="AV1104" s="41">
        <v>2022</v>
      </c>
      <c r="AW1104" s="266" t="s">
        <v>289</v>
      </c>
      <c r="AX1104" s="380">
        <v>9.49</v>
      </c>
      <c r="AY1104" s="380">
        <v>10.95</v>
      </c>
    </row>
    <row r="1105" spans="1:51" x14ac:dyDescent="0.25">
      <c r="A1105" s="64">
        <v>70</v>
      </c>
      <c r="B1105" s="65" t="s">
        <v>100</v>
      </c>
      <c r="C1105" s="13">
        <v>1264492.1499999999</v>
      </c>
      <c r="D1105" s="13">
        <v>275585.53000000003</v>
      </c>
      <c r="E1105" s="13">
        <v>21012</v>
      </c>
      <c r="F1105" s="13">
        <v>0</v>
      </c>
      <c r="G1105" s="13">
        <v>597384.37</v>
      </c>
      <c r="H1105" s="13">
        <v>422427.7</v>
      </c>
      <c r="I1105" s="13">
        <v>543488.16</v>
      </c>
      <c r="J1105" s="13">
        <v>1769559.19</v>
      </c>
      <c r="K1105" s="13">
        <v>102073.74</v>
      </c>
      <c r="L1105" s="13">
        <v>51061.74</v>
      </c>
      <c r="M1105" s="13">
        <v>0</v>
      </c>
      <c r="N1105" s="13">
        <v>0</v>
      </c>
      <c r="O1105" s="13">
        <v>68868.91</v>
      </c>
      <c r="P1105" s="13">
        <v>322653.33999999997</v>
      </c>
      <c r="Q1105" s="13">
        <v>0</v>
      </c>
      <c r="R1105" s="13">
        <v>322653.33999999997</v>
      </c>
      <c r="S1105" s="13">
        <v>99774.360000000015</v>
      </c>
      <c r="T1105" s="13">
        <v>133058.35</v>
      </c>
      <c r="U1105" s="13">
        <v>0</v>
      </c>
      <c r="V1105" s="13">
        <v>0</v>
      </c>
      <c r="W1105" s="13">
        <v>0</v>
      </c>
      <c r="X1105" s="13">
        <v>722</v>
      </c>
      <c r="Y1105" s="13">
        <v>3483.44</v>
      </c>
      <c r="Z1105" s="13">
        <v>30522.55</v>
      </c>
      <c r="AA1105" s="13">
        <v>0</v>
      </c>
      <c r="AB1105" s="13">
        <v>0</v>
      </c>
      <c r="AC1105" s="13">
        <v>0</v>
      </c>
      <c r="AD1105" s="13">
        <v>0</v>
      </c>
      <c r="AE1105" s="13">
        <v>0</v>
      </c>
      <c r="AF1105" s="13">
        <v>0</v>
      </c>
      <c r="AG1105" s="13">
        <v>51061.74</v>
      </c>
      <c r="AH1105" s="13">
        <v>21012</v>
      </c>
      <c r="AI1105" s="13">
        <v>72073.740000000005</v>
      </c>
      <c r="AJ1105" s="13">
        <v>3204.83</v>
      </c>
      <c r="AK1105" s="13">
        <v>0</v>
      </c>
      <c r="AL1105" s="13">
        <v>441414.42000000004</v>
      </c>
      <c r="AM1105" s="13">
        <v>5.3244660183902344</v>
      </c>
      <c r="AN1105" s="13">
        <v>0</v>
      </c>
      <c r="AO1105" s="13">
        <v>0</v>
      </c>
      <c r="AP1105" s="13">
        <v>1216210.2899999998</v>
      </c>
      <c r="AQ1105" s="13">
        <v>296172.58</v>
      </c>
      <c r="AR1105" s="367"/>
      <c r="AS1105" s="19">
        <v>44895</v>
      </c>
      <c r="AT1105" s="20" t="s">
        <v>10</v>
      </c>
      <c r="AU1105" s="40" t="s">
        <v>292</v>
      </c>
      <c r="AV1105" s="41">
        <v>2022</v>
      </c>
      <c r="AW1105" s="266" t="s">
        <v>181</v>
      </c>
      <c r="AX1105" s="380">
        <v>9.49</v>
      </c>
      <c r="AY1105" s="380">
        <v>10.95</v>
      </c>
    </row>
    <row r="1106" spans="1:51" x14ac:dyDescent="0.25">
      <c r="A1106" s="64">
        <v>119</v>
      </c>
      <c r="B1106" s="65" t="s">
        <v>101</v>
      </c>
      <c r="C1106" s="13">
        <v>0.26</v>
      </c>
      <c r="D1106" s="13">
        <v>0</v>
      </c>
      <c r="E1106" s="13">
        <v>0.01</v>
      </c>
      <c r="F1106" s="13">
        <v>0</v>
      </c>
      <c r="G1106" s="13">
        <v>33722.74</v>
      </c>
      <c r="H1106" s="13">
        <v>9.2799999999999994</v>
      </c>
      <c r="I1106" s="13">
        <v>40831.93</v>
      </c>
      <c r="J1106" s="13">
        <v>3632.32</v>
      </c>
      <c r="K1106" s="13">
        <v>0.2</v>
      </c>
      <c r="L1106" s="13">
        <v>0.19</v>
      </c>
      <c r="M1106" s="13">
        <v>0</v>
      </c>
      <c r="N1106" s="13">
        <v>0</v>
      </c>
      <c r="O1106" s="13">
        <v>0.18</v>
      </c>
      <c r="P1106" s="13">
        <v>-33722.659999999996</v>
      </c>
      <c r="Q1106" s="13">
        <v>0</v>
      </c>
      <c r="R1106" s="13">
        <v>-33722.659999999996</v>
      </c>
      <c r="S1106" s="13">
        <v>33731.939999999995</v>
      </c>
      <c r="T1106" s="13">
        <v>35853.339999999997</v>
      </c>
      <c r="U1106" s="13">
        <v>0</v>
      </c>
      <c r="V1106" s="13">
        <v>0</v>
      </c>
      <c r="W1106" s="13">
        <v>0</v>
      </c>
      <c r="X1106" s="13">
        <v>0</v>
      </c>
      <c r="Y1106" s="13">
        <v>688.21</v>
      </c>
      <c r="Z1106" s="13">
        <v>681.29</v>
      </c>
      <c r="AA1106" s="13">
        <v>750</v>
      </c>
      <c r="AB1106" s="13">
        <v>0.94</v>
      </c>
      <c r="AC1106" s="13">
        <v>0</v>
      </c>
      <c r="AD1106" s="13">
        <v>0</v>
      </c>
      <c r="AE1106" s="13">
        <v>0</v>
      </c>
      <c r="AF1106" s="13">
        <v>0.96</v>
      </c>
      <c r="AG1106" s="13">
        <v>0.19</v>
      </c>
      <c r="AH1106" s="13">
        <v>0.01</v>
      </c>
      <c r="AI1106" s="13">
        <v>0.18</v>
      </c>
      <c r="AJ1106" s="13">
        <v>0</v>
      </c>
      <c r="AK1106" s="13">
        <v>0</v>
      </c>
      <c r="AL1106" s="13">
        <v>40831.730000000003</v>
      </c>
      <c r="AM1106" s="13">
        <v>204159.65</v>
      </c>
      <c r="AN1106" s="13">
        <v>0</v>
      </c>
      <c r="AO1106" s="13">
        <v>0</v>
      </c>
      <c r="AP1106" s="13">
        <v>8.0000000000000016E-2</v>
      </c>
      <c r="AQ1106" s="13">
        <v>0</v>
      </c>
      <c r="AR1106" s="367"/>
      <c r="AS1106" s="19">
        <v>44895</v>
      </c>
      <c r="AT1106" s="20" t="s">
        <v>10</v>
      </c>
      <c r="AU1106" s="40" t="s">
        <v>292</v>
      </c>
      <c r="AV1106" s="41">
        <v>2022</v>
      </c>
      <c r="AW1106" s="266" t="s">
        <v>189</v>
      </c>
      <c r="AX1106" s="380">
        <v>9.49</v>
      </c>
      <c r="AY1106" s="380">
        <v>10.95</v>
      </c>
    </row>
    <row r="1107" spans="1:51" x14ac:dyDescent="0.25">
      <c r="A1107" s="64">
        <v>108</v>
      </c>
      <c r="B1107" s="65" t="s">
        <v>102</v>
      </c>
      <c r="C1107" s="13">
        <v>1577141.9300000002</v>
      </c>
      <c r="D1107" s="13">
        <v>188706.31</v>
      </c>
      <c r="E1107" s="13">
        <v>46052.649999999994</v>
      </c>
      <c r="F1107" s="13">
        <v>189384.66999999998</v>
      </c>
      <c r="G1107" s="13">
        <v>773241.78</v>
      </c>
      <c r="H1107" s="13">
        <v>8807.0499999999993</v>
      </c>
      <c r="I1107" s="13">
        <v>1889864.07</v>
      </c>
      <c r="J1107" s="13">
        <v>1223562.4099999999</v>
      </c>
      <c r="K1107" s="13">
        <v>368453.39</v>
      </c>
      <c r="L1107" s="13">
        <v>322400.05</v>
      </c>
      <c r="M1107" s="13">
        <v>483219.51</v>
      </c>
      <c r="N1107" s="13">
        <v>63115.45</v>
      </c>
      <c r="O1107" s="13">
        <v>279648.77</v>
      </c>
      <c r="P1107" s="13">
        <v>146160.40000000049</v>
      </c>
      <c r="Q1107" s="13">
        <v>-413896.20000000007</v>
      </c>
      <c r="R1107" s="13">
        <v>-267735.79999999958</v>
      </c>
      <c r="S1107" s="13">
        <v>276542.85000000003</v>
      </c>
      <c r="T1107" s="13">
        <v>17939.95</v>
      </c>
      <c r="U1107" s="13">
        <v>0</v>
      </c>
      <c r="V1107" s="13">
        <v>0</v>
      </c>
      <c r="W1107" s="13">
        <v>0</v>
      </c>
      <c r="X1107" s="13">
        <v>708643.19</v>
      </c>
      <c r="Y1107" s="13">
        <v>15028.2</v>
      </c>
      <c r="Z1107" s="13">
        <v>7328.81</v>
      </c>
      <c r="AA1107" s="13">
        <v>118096.29</v>
      </c>
      <c r="AB1107" s="13">
        <v>1704.37</v>
      </c>
      <c r="AC1107" s="13">
        <v>0</v>
      </c>
      <c r="AD1107" s="13">
        <v>0</v>
      </c>
      <c r="AE1107" s="13">
        <v>0</v>
      </c>
      <c r="AF1107" s="13">
        <v>307882.62</v>
      </c>
      <c r="AG1107" s="13">
        <v>805619.55999999994</v>
      </c>
      <c r="AH1107" s="13">
        <v>109168.09999999999</v>
      </c>
      <c r="AI1107" s="13">
        <v>914130.22</v>
      </c>
      <c r="AJ1107" s="13">
        <v>634481.44999999995</v>
      </c>
      <c r="AK1107" s="13">
        <v>0</v>
      </c>
      <c r="AL1107" s="13">
        <v>1521410.6800000002</v>
      </c>
      <c r="AM1107" s="13">
        <v>5.1291808442853517</v>
      </c>
      <c r="AN1107" s="13">
        <v>135761.87</v>
      </c>
      <c r="AO1107" s="13">
        <v>53622.8</v>
      </c>
      <c r="AP1107" s="13">
        <v>1145109.58</v>
      </c>
      <c r="AQ1107" s="13">
        <v>36322.73000000004</v>
      </c>
      <c r="AR1107" s="367"/>
      <c r="AS1107" s="19">
        <v>44895</v>
      </c>
      <c r="AT1107" s="20" t="s">
        <v>10</v>
      </c>
      <c r="AU1107" s="40" t="s">
        <v>292</v>
      </c>
      <c r="AV1107" s="41">
        <v>2022</v>
      </c>
      <c r="AW1107" s="266" t="s">
        <v>183</v>
      </c>
      <c r="AX1107" s="380">
        <v>9.49</v>
      </c>
      <c r="AY1107" s="380">
        <v>10.95</v>
      </c>
    </row>
    <row r="1108" spans="1:51" x14ac:dyDescent="0.25">
      <c r="A1108" s="64">
        <v>93</v>
      </c>
      <c r="B1108" s="65" t="s">
        <v>103</v>
      </c>
      <c r="C1108" s="13">
        <v>6644219.8700000001</v>
      </c>
      <c r="D1108" s="13">
        <v>2428.4899999999998</v>
      </c>
      <c r="E1108" s="13">
        <v>772.5</v>
      </c>
      <c r="F1108" s="13">
        <v>1954315.54</v>
      </c>
      <c r="G1108" s="13">
        <v>5244514.63</v>
      </c>
      <c r="H1108" s="13">
        <v>-1067036.8999999999</v>
      </c>
      <c r="I1108" s="13">
        <v>17897976.210000001</v>
      </c>
      <c r="J1108" s="13">
        <v>8945715.5899999999</v>
      </c>
      <c r="K1108" s="13">
        <v>2670018.4500000002</v>
      </c>
      <c r="L1108" s="13">
        <v>2669245.9499999997</v>
      </c>
      <c r="M1108" s="13">
        <v>225941.01</v>
      </c>
      <c r="N1108" s="13">
        <v>0</v>
      </c>
      <c r="O1108" s="13">
        <v>1836306.2200000002</v>
      </c>
      <c r="P1108" s="13">
        <v>-2393345.0099999998</v>
      </c>
      <c r="Q1108" s="13">
        <v>-227831.85</v>
      </c>
      <c r="R1108" s="13">
        <v>-2621176.86</v>
      </c>
      <c r="S1108" s="13">
        <v>1554139.96</v>
      </c>
      <c r="T1108" s="13">
        <v>1.81</v>
      </c>
      <c r="U1108" s="13">
        <v>0</v>
      </c>
      <c r="V1108" s="13">
        <v>0</v>
      </c>
      <c r="W1108" s="13">
        <v>0</v>
      </c>
      <c r="X1108" s="13">
        <v>2026157.71</v>
      </c>
      <c r="Y1108" s="13">
        <v>102160.76</v>
      </c>
      <c r="Z1108" s="13">
        <v>177158.98</v>
      </c>
      <c r="AA1108" s="13">
        <v>62137.77</v>
      </c>
      <c r="AB1108" s="13">
        <v>18282.48</v>
      </c>
      <c r="AC1108" s="13">
        <v>0</v>
      </c>
      <c r="AD1108" s="13">
        <v>0</v>
      </c>
      <c r="AE1108" s="13">
        <v>0</v>
      </c>
      <c r="AF1108" s="13">
        <v>112279.57</v>
      </c>
      <c r="AG1108" s="13">
        <v>2895186.96</v>
      </c>
      <c r="AH1108" s="13">
        <v>772.5</v>
      </c>
      <c r="AI1108" s="13">
        <v>2895262.52</v>
      </c>
      <c r="AJ1108" s="13">
        <v>1058956.3</v>
      </c>
      <c r="AK1108" s="13">
        <v>0</v>
      </c>
      <c r="AL1108" s="13">
        <v>15227957.760000002</v>
      </c>
      <c r="AM1108" s="13">
        <v>6.7033155557408222</v>
      </c>
      <c r="AN1108" s="13">
        <v>937916.15999999992</v>
      </c>
      <c r="AO1108" s="13">
        <v>1016399.38</v>
      </c>
      <c r="AP1108" s="13">
        <v>4808068.1599999983</v>
      </c>
      <c r="AQ1108" s="13">
        <v>2583</v>
      </c>
      <c r="AR1108" s="367"/>
      <c r="AS1108" s="19">
        <v>44895</v>
      </c>
      <c r="AT1108" s="20" t="s">
        <v>10</v>
      </c>
      <c r="AU1108" s="40" t="s">
        <v>293</v>
      </c>
      <c r="AV1108" s="41">
        <v>2022</v>
      </c>
      <c r="AW1108" s="266" t="s">
        <v>175</v>
      </c>
      <c r="AX1108" s="380">
        <v>9.49</v>
      </c>
      <c r="AY1108" s="380">
        <v>10.95</v>
      </c>
    </row>
    <row r="1109" spans="1:51" x14ac:dyDescent="0.25">
      <c r="A1109" s="64">
        <v>32</v>
      </c>
      <c r="B1109" s="65" t="s">
        <v>104</v>
      </c>
      <c r="C1109" s="13">
        <v>172790.54</v>
      </c>
      <c r="D1109" s="13">
        <v>0</v>
      </c>
      <c r="E1109" s="13">
        <v>0.01</v>
      </c>
      <c r="F1109" s="13">
        <v>0</v>
      </c>
      <c r="G1109" s="13">
        <v>2901342.26</v>
      </c>
      <c r="H1109" s="13">
        <v>-951843.15</v>
      </c>
      <c r="I1109" s="13">
        <v>3075659.85</v>
      </c>
      <c r="J1109" s="13">
        <v>2547162.33</v>
      </c>
      <c r="K1109" s="13">
        <v>146976.51</v>
      </c>
      <c r="L1109" s="13">
        <v>146976.5</v>
      </c>
      <c r="M1109" s="13">
        <v>0</v>
      </c>
      <c r="N1109" s="13">
        <v>0</v>
      </c>
      <c r="O1109" s="13">
        <v>118679.96999999999</v>
      </c>
      <c r="P1109" s="13">
        <v>-2847231.69</v>
      </c>
      <c r="Q1109" s="13">
        <v>0</v>
      </c>
      <c r="R1109" s="13">
        <v>-2847231.69</v>
      </c>
      <c r="S1109" s="13">
        <v>1895388.5400000003</v>
      </c>
      <c r="T1109" s="13">
        <v>162795.31</v>
      </c>
      <c r="U1109" s="13">
        <v>0</v>
      </c>
      <c r="V1109" s="13">
        <v>0</v>
      </c>
      <c r="W1109" s="13">
        <v>3067414</v>
      </c>
      <c r="X1109" s="13">
        <v>76735.91</v>
      </c>
      <c r="Y1109" s="13">
        <v>23397.919999999998</v>
      </c>
      <c r="Z1109" s="13">
        <v>132971.9</v>
      </c>
      <c r="AA1109" s="13">
        <v>1233365.3999999999</v>
      </c>
      <c r="AB1109" s="13">
        <v>20460.32</v>
      </c>
      <c r="AC1109" s="13">
        <v>0</v>
      </c>
      <c r="AD1109" s="13">
        <v>0</v>
      </c>
      <c r="AE1109" s="13">
        <v>0</v>
      </c>
      <c r="AF1109" s="13">
        <v>1361.14</v>
      </c>
      <c r="AG1109" s="13">
        <v>146976.5</v>
      </c>
      <c r="AH1109" s="13">
        <v>0.01</v>
      </c>
      <c r="AI1109" s="13">
        <v>146976.5</v>
      </c>
      <c r="AJ1109" s="13">
        <v>28296.53</v>
      </c>
      <c r="AK1109" s="13">
        <v>0</v>
      </c>
      <c r="AL1109" s="13">
        <v>2928683.34</v>
      </c>
      <c r="AM1109" s="13">
        <v>20.926200043802918</v>
      </c>
      <c r="AN1109" s="13">
        <v>0</v>
      </c>
      <c r="AO1109" s="13">
        <v>0</v>
      </c>
      <c r="AP1109" s="13">
        <v>54110.570000000007</v>
      </c>
      <c r="AQ1109" s="13">
        <v>0</v>
      </c>
      <c r="AR1109" s="367"/>
      <c r="AS1109" s="19">
        <v>44926</v>
      </c>
      <c r="AT1109" s="20" t="s">
        <v>11</v>
      </c>
      <c r="AU1109" s="40" t="s">
        <v>293</v>
      </c>
      <c r="AV1109" s="41">
        <v>2022</v>
      </c>
      <c r="AW1109" s="266" t="s">
        <v>287</v>
      </c>
      <c r="AX1109" s="380">
        <v>14.67</v>
      </c>
      <c r="AY1109" s="380">
        <v>17.28</v>
      </c>
    </row>
    <row r="1110" spans="1:51" x14ac:dyDescent="0.25">
      <c r="A1110" s="64">
        <v>107</v>
      </c>
      <c r="B1110" s="65" t="s">
        <v>60</v>
      </c>
      <c r="C1110" s="13">
        <v>75184608.859999999</v>
      </c>
      <c r="D1110" s="13">
        <v>5784909.4900000002</v>
      </c>
      <c r="E1110" s="13">
        <v>2273220.44</v>
      </c>
      <c r="F1110" s="13">
        <v>4212937.25</v>
      </c>
      <c r="G1110" s="13">
        <v>10788287.48</v>
      </c>
      <c r="H1110" s="13">
        <v>122753.95</v>
      </c>
      <c r="I1110" s="13">
        <v>32966033.98</v>
      </c>
      <c r="J1110" s="13">
        <v>2231376.2599999998</v>
      </c>
      <c r="K1110" s="13">
        <v>9899124.3699999992</v>
      </c>
      <c r="L1110" s="13">
        <v>7625903.9300000006</v>
      </c>
      <c r="M1110" s="13">
        <v>26152315.949999999</v>
      </c>
      <c r="N1110" s="13">
        <v>2117424.92</v>
      </c>
      <c r="O1110" s="13">
        <v>31170637.260000002</v>
      </c>
      <c r="P1110" s="13">
        <v>23227837.379999984</v>
      </c>
      <c r="Q1110" s="13">
        <v>-23900108.170000006</v>
      </c>
      <c r="R1110" s="13">
        <v>-672270.79000002146</v>
      </c>
      <c r="S1110" s="13">
        <v>795024.74000000022</v>
      </c>
      <c r="T1110" s="13">
        <v>57854.93</v>
      </c>
      <c r="U1110" s="13">
        <v>0</v>
      </c>
      <c r="V1110" s="13">
        <v>0</v>
      </c>
      <c r="W1110" s="13">
        <v>0</v>
      </c>
      <c r="X1110" s="13">
        <v>5919906.8700000001</v>
      </c>
      <c r="Y1110" s="13">
        <v>220169.13</v>
      </c>
      <c r="Z1110" s="13">
        <v>1896030.61</v>
      </c>
      <c r="AA1110" s="13">
        <v>0</v>
      </c>
      <c r="AB1110" s="13">
        <v>119422.74</v>
      </c>
      <c r="AC1110" s="13">
        <v>0</v>
      </c>
      <c r="AD1110" s="13">
        <v>0</v>
      </c>
      <c r="AE1110" s="13">
        <v>0</v>
      </c>
      <c r="AF1110" s="13">
        <v>2947114.58</v>
      </c>
      <c r="AG1110" s="13">
        <v>33778219.880000003</v>
      </c>
      <c r="AH1110" s="13">
        <v>4390645.3600000003</v>
      </c>
      <c r="AI1110" s="13">
        <v>38162294.899999999</v>
      </c>
      <c r="AJ1110" s="13">
        <v>6991657.6399999997</v>
      </c>
      <c r="AK1110" s="13">
        <v>0</v>
      </c>
      <c r="AL1110" s="13">
        <v>23066909.609999999</v>
      </c>
      <c r="AM1110" s="13">
        <v>3.3301969697346072</v>
      </c>
      <c r="AN1110" s="13">
        <v>3225006.29</v>
      </c>
      <c r="AO1110" s="13">
        <v>987930.96</v>
      </c>
      <c r="AP1110" s="13">
        <v>46822448.68</v>
      </c>
      <c r="AQ1110" s="13">
        <v>8593386.5700000022</v>
      </c>
      <c r="AR1110" s="367"/>
      <c r="AS1110" s="19">
        <v>44926</v>
      </c>
      <c r="AT1110" s="20" t="s">
        <v>11</v>
      </c>
      <c r="AU1110" s="40" t="s">
        <v>292</v>
      </c>
      <c r="AV1110" s="41">
        <v>2022</v>
      </c>
      <c r="AW1110" s="266" t="s">
        <v>160</v>
      </c>
      <c r="AX1110" s="380">
        <v>14.67</v>
      </c>
      <c r="AY1110" s="380">
        <v>17.28</v>
      </c>
    </row>
    <row r="1111" spans="1:51" x14ac:dyDescent="0.25">
      <c r="A1111" s="64">
        <v>66</v>
      </c>
      <c r="B1111" s="65" t="s">
        <v>61</v>
      </c>
      <c r="C1111" s="13">
        <v>6484345.6000000006</v>
      </c>
      <c r="D1111" s="13">
        <v>774120.68</v>
      </c>
      <c r="E1111" s="13">
        <v>7034.36</v>
      </c>
      <c r="F1111" s="13">
        <v>176102.26</v>
      </c>
      <c r="G1111" s="13">
        <v>11286838.48</v>
      </c>
      <c r="H1111" s="13">
        <v>282017.38</v>
      </c>
      <c r="I1111" s="13">
        <v>31562084.34</v>
      </c>
      <c r="J1111" s="13">
        <v>108034909.26000001</v>
      </c>
      <c r="K1111" s="13">
        <v>7072.36</v>
      </c>
      <c r="L1111" s="13">
        <v>38</v>
      </c>
      <c r="M1111" s="13">
        <v>1447819.58</v>
      </c>
      <c r="N1111" s="13">
        <v>1047735.89</v>
      </c>
      <c r="O1111" s="13">
        <v>1783016.76</v>
      </c>
      <c r="P1111" s="13">
        <v>-7535732.5800000001</v>
      </c>
      <c r="Q1111" s="13">
        <v>-2687151.4000000004</v>
      </c>
      <c r="R1111" s="13">
        <v>-10222883.98</v>
      </c>
      <c r="S1111" s="13">
        <v>10504901.25999999</v>
      </c>
      <c r="T1111" s="13">
        <v>72162.95</v>
      </c>
      <c r="U1111" s="13">
        <v>0</v>
      </c>
      <c r="V1111" s="13">
        <v>0</v>
      </c>
      <c r="W1111" s="13">
        <v>0</v>
      </c>
      <c r="X1111" s="13">
        <v>133238661.62</v>
      </c>
      <c r="Y1111" s="13">
        <v>220041.54</v>
      </c>
      <c r="Z1111" s="13">
        <v>1897729.93</v>
      </c>
      <c r="AA1111" s="13">
        <v>3023828.6</v>
      </c>
      <c r="AB1111" s="13">
        <v>16547.849999999999</v>
      </c>
      <c r="AC1111" s="13">
        <v>0</v>
      </c>
      <c r="AD1111" s="13">
        <v>0</v>
      </c>
      <c r="AE1111" s="13">
        <v>0</v>
      </c>
      <c r="AF1111" s="13">
        <v>117647775.39</v>
      </c>
      <c r="AG1111" s="13">
        <v>1447857.58</v>
      </c>
      <c r="AH1111" s="13">
        <v>1086621.01</v>
      </c>
      <c r="AI1111" s="13">
        <v>2534440.59</v>
      </c>
      <c r="AJ1111" s="13">
        <v>751423.83</v>
      </c>
      <c r="AK1111" s="13">
        <v>0</v>
      </c>
      <c r="AL1111" s="13">
        <v>31555011.98</v>
      </c>
      <c r="AM1111" s="13">
        <v>4462.7372390545734</v>
      </c>
      <c r="AN1111" s="13">
        <v>176102.26</v>
      </c>
      <c r="AO1111" s="13">
        <v>0</v>
      </c>
      <c r="AP1111" s="13">
        <v>5775494.5</v>
      </c>
      <c r="AQ1111" s="13">
        <v>1848286.3399999999</v>
      </c>
      <c r="AR1111" s="367"/>
      <c r="AS1111" s="19">
        <v>44926</v>
      </c>
      <c r="AT1111" s="20" t="s">
        <v>11</v>
      </c>
      <c r="AU1111" s="40" t="s">
        <v>292</v>
      </c>
      <c r="AV1111" s="41">
        <v>2022</v>
      </c>
      <c r="AW1111" s="266" t="s">
        <v>178</v>
      </c>
      <c r="AX1111" s="380">
        <v>14.67</v>
      </c>
      <c r="AY1111" s="380">
        <v>17.28</v>
      </c>
    </row>
    <row r="1112" spans="1:51" x14ac:dyDescent="0.25">
      <c r="A1112" s="64">
        <v>44</v>
      </c>
      <c r="B1112" s="65" t="s">
        <v>62</v>
      </c>
      <c r="C1112" s="13">
        <v>31295154.09</v>
      </c>
      <c r="D1112" s="13">
        <v>5369603.1099999994</v>
      </c>
      <c r="E1112" s="13">
        <v>6603833.4099999992</v>
      </c>
      <c r="F1112" s="13">
        <v>2828948.01</v>
      </c>
      <c r="G1112" s="13">
        <v>11638270.09</v>
      </c>
      <c r="H1112" s="13">
        <v>143349.22</v>
      </c>
      <c r="I1112" s="13">
        <v>25619762.719999999</v>
      </c>
      <c r="J1112" s="13">
        <v>3172695.06</v>
      </c>
      <c r="K1112" s="13">
        <v>11885478.1</v>
      </c>
      <c r="L1112" s="13">
        <v>5194861.3499999996</v>
      </c>
      <c r="M1112" s="13">
        <v>16705.990000000002</v>
      </c>
      <c r="N1112" s="13">
        <v>0</v>
      </c>
      <c r="O1112" s="13">
        <v>8170714.7999999998</v>
      </c>
      <c r="P1112" s="13">
        <v>3287618.0799999982</v>
      </c>
      <c r="Q1112" s="13">
        <v>-47673.779999999992</v>
      </c>
      <c r="R1112" s="13">
        <v>3239944.2999999984</v>
      </c>
      <c r="S1112" s="13">
        <v>-3096595.09</v>
      </c>
      <c r="T1112" s="13">
        <v>232027.76</v>
      </c>
      <c r="U1112" s="13">
        <v>0</v>
      </c>
      <c r="V1112" s="13">
        <v>0</v>
      </c>
      <c r="W1112" s="13">
        <v>0</v>
      </c>
      <c r="X1112" s="13">
        <v>197375.98</v>
      </c>
      <c r="Y1112" s="13">
        <v>173960.76</v>
      </c>
      <c r="Z1112" s="13">
        <v>149761.01</v>
      </c>
      <c r="AA1112" s="13">
        <v>1362344.62</v>
      </c>
      <c r="AB1112" s="13">
        <v>357919.86</v>
      </c>
      <c r="AC1112" s="13">
        <v>0</v>
      </c>
      <c r="AD1112" s="13">
        <v>0</v>
      </c>
      <c r="AE1112" s="13">
        <v>0</v>
      </c>
      <c r="AF1112" s="13">
        <v>1482012.58</v>
      </c>
      <c r="AG1112" s="13">
        <v>5211567.34</v>
      </c>
      <c r="AH1112" s="13">
        <v>6603833.4099999992</v>
      </c>
      <c r="AI1112" s="13">
        <v>11803640.73</v>
      </c>
      <c r="AJ1112" s="13">
        <v>3718212.7699999996</v>
      </c>
      <c r="AK1112" s="13">
        <v>85286.84</v>
      </c>
      <c r="AL1112" s="13">
        <v>13734284.619999999</v>
      </c>
      <c r="AM1112" s="13">
        <v>2.1555517165102511</v>
      </c>
      <c r="AN1112" s="13">
        <v>1962667.78</v>
      </c>
      <c r="AO1112" s="13">
        <v>866280.23</v>
      </c>
      <c r="AP1112" s="13">
        <v>28392724.109999999</v>
      </c>
      <c r="AQ1112" s="13">
        <v>10637887.93</v>
      </c>
      <c r="AR1112" s="367"/>
      <c r="AS1112" s="19">
        <v>44926</v>
      </c>
      <c r="AT1112" s="20" t="s">
        <v>11</v>
      </c>
      <c r="AU1112" s="40" t="s">
        <v>292</v>
      </c>
      <c r="AV1112" s="41">
        <v>2022</v>
      </c>
      <c r="AW1112" s="266" t="s">
        <v>167</v>
      </c>
      <c r="AX1112" s="380">
        <v>14.67</v>
      </c>
      <c r="AY1112" s="380">
        <v>17.28</v>
      </c>
    </row>
    <row r="1113" spans="1:51" ht="30" x14ac:dyDescent="0.25">
      <c r="A1113" s="64">
        <v>113</v>
      </c>
      <c r="B1113" s="65" t="s">
        <v>63</v>
      </c>
      <c r="C1113" s="13">
        <v>6888100.8900000006</v>
      </c>
      <c r="D1113" s="13">
        <v>335881.4</v>
      </c>
      <c r="E1113" s="13">
        <v>357589.82</v>
      </c>
      <c r="F1113" s="13">
        <v>1002075.7</v>
      </c>
      <c r="G1113" s="13">
        <v>2490090.38</v>
      </c>
      <c r="H1113" s="13">
        <v>5116203.5999999996</v>
      </c>
      <c r="I1113" s="13">
        <v>114362773.41</v>
      </c>
      <c r="J1113" s="13">
        <v>11378931.449999999</v>
      </c>
      <c r="K1113" s="13">
        <v>4092900.76</v>
      </c>
      <c r="L1113" s="13">
        <v>3735310.9400000004</v>
      </c>
      <c r="M1113" s="13">
        <v>1294463.03</v>
      </c>
      <c r="N1113" s="13">
        <v>30460.080000000002</v>
      </c>
      <c r="O1113" s="13">
        <v>5037895.1900000004</v>
      </c>
      <c r="P1113" s="13">
        <v>-1977841.7799999998</v>
      </c>
      <c r="Q1113" s="13">
        <v>-417725.03000000014</v>
      </c>
      <c r="R1113" s="13">
        <v>-2395566.81</v>
      </c>
      <c r="S1113" s="13">
        <v>7511770.6699999999</v>
      </c>
      <c r="T1113" s="13">
        <v>49420.4</v>
      </c>
      <c r="U1113" s="13">
        <v>0</v>
      </c>
      <c r="V1113" s="13">
        <v>0</v>
      </c>
      <c r="W1113" s="13">
        <v>0</v>
      </c>
      <c r="X1113" s="13">
        <v>7857775.3700000001</v>
      </c>
      <c r="Y1113" s="13">
        <v>50090.54</v>
      </c>
      <c r="Z1113" s="13">
        <v>40267.56</v>
      </c>
      <c r="AA1113" s="13">
        <v>1324.74</v>
      </c>
      <c r="AB1113" s="13">
        <v>11009.15</v>
      </c>
      <c r="AC1113" s="13">
        <v>0</v>
      </c>
      <c r="AD1113" s="13">
        <v>0</v>
      </c>
      <c r="AE1113" s="13">
        <v>0</v>
      </c>
      <c r="AF1113" s="13">
        <v>292733.11</v>
      </c>
      <c r="AG1113" s="13">
        <v>5029773.9700000007</v>
      </c>
      <c r="AH1113" s="13">
        <v>388049.9</v>
      </c>
      <c r="AI1113" s="13">
        <v>5413659.3499999996</v>
      </c>
      <c r="AJ1113" s="13">
        <v>375764.16000000003</v>
      </c>
      <c r="AK1113" s="13">
        <v>0</v>
      </c>
      <c r="AL1113" s="13">
        <v>110269872.64999999</v>
      </c>
      <c r="AM1113" s="13">
        <v>27.941741106373662</v>
      </c>
      <c r="AN1113" s="13">
        <v>668255.31000000006</v>
      </c>
      <c r="AO1113" s="13">
        <v>333820.39</v>
      </c>
      <c r="AP1113" s="13">
        <v>2238051.2499999991</v>
      </c>
      <c r="AQ1113" s="13">
        <v>723726.95000000007</v>
      </c>
      <c r="AR1113" s="367"/>
      <c r="AS1113" s="19">
        <v>44926</v>
      </c>
      <c r="AT1113" s="20" t="s">
        <v>11</v>
      </c>
      <c r="AU1113" s="40" t="s">
        <v>292</v>
      </c>
      <c r="AV1113" s="41">
        <v>2022</v>
      </c>
      <c r="AW1113" s="266" t="s">
        <v>171</v>
      </c>
      <c r="AX1113" s="380">
        <v>14.67</v>
      </c>
      <c r="AY1113" s="380">
        <v>17.28</v>
      </c>
    </row>
    <row r="1114" spans="1:51" x14ac:dyDescent="0.25">
      <c r="A1114" s="64">
        <v>98</v>
      </c>
      <c r="B1114" s="65" t="s">
        <v>64</v>
      </c>
      <c r="C1114" s="13">
        <v>55208351.519999996</v>
      </c>
      <c r="D1114" s="13">
        <v>18266132.18</v>
      </c>
      <c r="E1114" s="13">
        <v>6300746.7599999998</v>
      </c>
      <c r="F1114" s="13">
        <v>10630145.25</v>
      </c>
      <c r="G1114" s="13">
        <v>22310689.779999997</v>
      </c>
      <c r="H1114" s="13">
        <v>69120.009999999995</v>
      </c>
      <c r="I1114" s="13">
        <v>25689162.440000001</v>
      </c>
      <c r="J1114" s="13">
        <v>2937512.87</v>
      </c>
      <c r="K1114" s="13">
        <v>12889292.390000001</v>
      </c>
      <c r="L1114" s="13">
        <v>6588545.6299999999</v>
      </c>
      <c r="M1114" s="13">
        <v>13240217.390000001</v>
      </c>
      <c r="N1114" s="13">
        <v>22096041.859999999</v>
      </c>
      <c r="O1114" s="13">
        <v>19343789.700000003</v>
      </c>
      <c r="P1114" s="13">
        <v>-15342405.389999993</v>
      </c>
      <c r="Q1114" s="13">
        <v>9652359.1400000006</v>
      </c>
      <c r="R1114" s="13">
        <v>-5690046.2499999925</v>
      </c>
      <c r="S1114" s="13">
        <v>5759166.2599999998</v>
      </c>
      <c r="T1114" s="13">
        <v>3793354.34</v>
      </c>
      <c r="U1114" s="13">
        <v>5441.79</v>
      </c>
      <c r="V1114" s="13">
        <v>0</v>
      </c>
      <c r="W1114" s="13">
        <v>0</v>
      </c>
      <c r="X1114" s="13">
        <v>12517504.6</v>
      </c>
      <c r="Y1114" s="13">
        <v>355037.84</v>
      </c>
      <c r="Z1114" s="13">
        <v>776859.43</v>
      </c>
      <c r="AA1114" s="13">
        <v>1288939.8500000001</v>
      </c>
      <c r="AB1114" s="13">
        <v>139249.04999999999</v>
      </c>
      <c r="AC1114" s="13">
        <v>0</v>
      </c>
      <c r="AD1114" s="13">
        <v>0</v>
      </c>
      <c r="AE1114" s="13">
        <v>0</v>
      </c>
      <c r="AF1114" s="13">
        <v>7997048.2999999998</v>
      </c>
      <c r="AG1114" s="13">
        <v>19828763.019999996</v>
      </c>
      <c r="AH1114" s="13">
        <v>28396788.620000001</v>
      </c>
      <c r="AI1114" s="13">
        <v>48218696.450000003</v>
      </c>
      <c r="AJ1114" s="13">
        <v>28874906.75</v>
      </c>
      <c r="AK1114" s="13">
        <v>0</v>
      </c>
      <c r="AL1114" s="13">
        <v>12799870.050000001</v>
      </c>
      <c r="AM1114" s="13">
        <v>1.9930622770207791</v>
      </c>
      <c r="AN1114" s="13">
        <v>6244744.3100000005</v>
      </c>
      <c r="AO1114" s="13">
        <v>4385400.9399999995</v>
      </c>
      <c r="AP1114" s="13">
        <v>47974131.859999999</v>
      </c>
      <c r="AQ1114" s="13">
        <v>30375702.220000006</v>
      </c>
      <c r="AR1114" s="367"/>
      <c r="AS1114" s="19">
        <v>44926</v>
      </c>
      <c r="AT1114" s="20" t="s">
        <v>11</v>
      </c>
      <c r="AU1114" s="40" t="s">
        <v>292</v>
      </c>
      <c r="AV1114" s="41">
        <v>2022</v>
      </c>
      <c r="AW1114" s="266" t="s">
        <v>165</v>
      </c>
      <c r="AX1114" s="380">
        <v>14.67</v>
      </c>
      <c r="AY1114" s="380">
        <v>17.28</v>
      </c>
    </row>
    <row r="1115" spans="1:51" x14ac:dyDescent="0.25">
      <c r="A1115" s="64">
        <v>1</v>
      </c>
      <c r="B1115" s="65" t="s">
        <v>65</v>
      </c>
      <c r="C1115" s="13">
        <v>7662552.3499999996</v>
      </c>
      <c r="D1115" s="13">
        <v>489336.91000000003</v>
      </c>
      <c r="E1115" s="13">
        <v>74211.740000000005</v>
      </c>
      <c r="F1115" s="13">
        <v>1061816.3599999999</v>
      </c>
      <c r="G1115" s="13">
        <v>2711928.37</v>
      </c>
      <c r="H1115" s="13">
        <v>19630.57</v>
      </c>
      <c r="I1115" s="13">
        <v>4696521.16</v>
      </c>
      <c r="J1115" s="13">
        <v>1433250.63</v>
      </c>
      <c r="K1115" s="13">
        <v>420214.4</v>
      </c>
      <c r="L1115" s="13">
        <v>346002.66000000003</v>
      </c>
      <c r="M1115" s="13">
        <v>2330305.17</v>
      </c>
      <c r="N1115" s="13">
        <v>71.28</v>
      </c>
      <c r="O1115" s="13">
        <v>1251368.67</v>
      </c>
      <c r="P1115" s="13">
        <v>2148102.0400000005</v>
      </c>
      <c r="Q1115" s="13">
        <v>-2506765.0100000007</v>
      </c>
      <c r="R1115" s="13">
        <v>-358662.9700000002</v>
      </c>
      <c r="S1115" s="13">
        <v>378293.49</v>
      </c>
      <c r="T1115" s="13">
        <v>266552</v>
      </c>
      <c r="U1115" s="13">
        <v>0</v>
      </c>
      <c r="V1115" s="13">
        <v>0</v>
      </c>
      <c r="W1115" s="13">
        <v>0</v>
      </c>
      <c r="X1115" s="13">
        <v>295655.73</v>
      </c>
      <c r="Y1115" s="13">
        <v>55227.82</v>
      </c>
      <c r="Z1115" s="13">
        <v>69227.759999999995</v>
      </c>
      <c r="AA1115" s="13">
        <v>33819.4</v>
      </c>
      <c r="AB1115" s="13">
        <v>2931.85</v>
      </c>
      <c r="AC1115" s="13">
        <v>0</v>
      </c>
      <c r="AD1115" s="13">
        <v>0</v>
      </c>
      <c r="AE1115" s="13">
        <v>0</v>
      </c>
      <c r="AF1115" s="13">
        <v>22707.41</v>
      </c>
      <c r="AG1115" s="13">
        <v>2676307.83</v>
      </c>
      <c r="AH1115" s="13">
        <v>74283.02</v>
      </c>
      <c r="AI1115" s="13">
        <v>2746065.82</v>
      </c>
      <c r="AJ1115" s="13">
        <v>1494697.15</v>
      </c>
      <c r="AK1115" s="13">
        <v>0</v>
      </c>
      <c r="AL1115" s="13">
        <v>4276306.76</v>
      </c>
      <c r="AM1115" s="13">
        <v>11.176487907125505</v>
      </c>
      <c r="AN1115" s="13">
        <v>539554.81999999995</v>
      </c>
      <c r="AO1115" s="13">
        <v>522261.54</v>
      </c>
      <c r="AP1115" s="13">
        <v>6485466.6999999993</v>
      </c>
      <c r="AQ1115" s="13">
        <v>563619.93000000005</v>
      </c>
      <c r="AR1115" s="367"/>
      <c r="AS1115" s="19">
        <v>44926</v>
      </c>
      <c r="AT1115" s="20" t="s">
        <v>11</v>
      </c>
      <c r="AU1115" s="40" t="s">
        <v>292</v>
      </c>
      <c r="AV1115" s="41">
        <v>2022</v>
      </c>
      <c r="AW1115" s="266" t="s">
        <v>177</v>
      </c>
      <c r="AX1115" s="380">
        <v>14.67</v>
      </c>
      <c r="AY1115" s="380">
        <v>17.28</v>
      </c>
    </row>
    <row r="1116" spans="1:51" x14ac:dyDescent="0.25">
      <c r="A1116" s="64">
        <v>109</v>
      </c>
      <c r="B1116" s="65" t="s">
        <v>66</v>
      </c>
      <c r="C1116" s="13">
        <v>129746068.5</v>
      </c>
      <c r="D1116" s="13">
        <v>47850467.389999993</v>
      </c>
      <c r="E1116" s="13">
        <v>9267485.7599999998</v>
      </c>
      <c r="F1116" s="13">
        <v>15776304.73</v>
      </c>
      <c r="G1116" s="13">
        <v>39387626.93</v>
      </c>
      <c r="H1116" s="13">
        <v>7609849.6600000001</v>
      </c>
      <c r="I1116" s="13">
        <v>486309829.31</v>
      </c>
      <c r="J1116" s="13">
        <v>62929387.340000004</v>
      </c>
      <c r="K1116" s="13">
        <v>48341181.130000003</v>
      </c>
      <c r="L1116" s="13">
        <v>35491621.600000001</v>
      </c>
      <c r="M1116" s="13">
        <v>2732115</v>
      </c>
      <c r="N1116" s="13">
        <v>4034142</v>
      </c>
      <c r="O1116" s="13">
        <v>32337695.749999993</v>
      </c>
      <c r="P1116" s="13">
        <v>-5606026.2999999858</v>
      </c>
      <c r="Q1116" s="13">
        <v>-6875147.8100000015</v>
      </c>
      <c r="R1116" s="13">
        <v>-12481174.109999988</v>
      </c>
      <c r="S1116" s="13">
        <v>20091023.770000003</v>
      </c>
      <c r="T1116" s="13">
        <v>7357307.46</v>
      </c>
      <c r="U1116" s="13">
        <v>0</v>
      </c>
      <c r="V1116" s="13">
        <v>0</v>
      </c>
      <c r="W1116" s="13">
        <v>899502.84</v>
      </c>
      <c r="X1116" s="13">
        <v>25396515.91</v>
      </c>
      <c r="Y1116" s="13">
        <v>743567.7</v>
      </c>
      <c r="Z1116" s="13">
        <v>348411.67</v>
      </c>
      <c r="AA1116" s="13">
        <v>6782668.4500000002</v>
      </c>
      <c r="AB1116" s="13">
        <v>67358.84</v>
      </c>
      <c r="AC1116" s="13">
        <v>0</v>
      </c>
      <c r="AD1116" s="13">
        <v>0</v>
      </c>
      <c r="AE1116" s="13">
        <v>0</v>
      </c>
      <c r="AF1116" s="13">
        <v>5620295.7800000003</v>
      </c>
      <c r="AG1116" s="13">
        <v>38223736.600000001</v>
      </c>
      <c r="AH1116" s="13">
        <v>13301627.76</v>
      </c>
      <c r="AI1116" s="13">
        <v>51439189.879999995</v>
      </c>
      <c r="AJ1116" s="13">
        <v>19101494.129999999</v>
      </c>
      <c r="AK1116" s="13">
        <v>0</v>
      </c>
      <c r="AL1116" s="13">
        <v>437968648.18000001</v>
      </c>
      <c r="AM1116" s="13">
        <v>10.059949259456582</v>
      </c>
      <c r="AN1116" s="13">
        <v>6225721.6799999997</v>
      </c>
      <c r="AO1116" s="13">
        <v>9550583.0500000007</v>
      </c>
      <c r="AP1116" s="13">
        <v>103975604.19</v>
      </c>
      <c r="AQ1116" s="13">
        <v>54417698.829999991</v>
      </c>
      <c r="AR1116" s="367"/>
      <c r="AS1116" s="19">
        <v>44926</v>
      </c>
      <c r="AT1116" s="20" t="s">
        <v>11</v>
      </c>
      <c r="AU1116" s="40" t="s">
        <v>292</v>
      </c>
      <c r="AV1116" s="41">
        <v>2022</v>
      </c>
      <c r="AW1116" s="266" t="s">
        <v>157</v>
      </c>
      <c r="AX1116" s="380">
        <v>14.67</v>
      </c>
      <c r="AY1116" s="380">
        <v>17.28</v>
      </c>
    </row>
    <row r="1117" spans="1:51" x14ac:dyDescent="0.25">
      <c r="A1117" s="64">
        <v>25</v>
      </c>
      <c r="B1117" s="65" t="s">
        <v>67</v>
      </c>
      <c r="C1117" s="13">
        <v>12005958.759999998</v>
      </c>
      <c r="D1117" s="13">
        <v>2677534.92</v>
      </c>
      <c r="E1117" s="13">
        <v>546840</v>
      </c>
      <c r="F1117" s="13">
        <v>0</v>
      </c>
      <c r="G1117" s="13">
        <v>7541083.5700000003</v>
      </c>
      <c r="H1117" s="13">
        <v>6593115.1900000004</v>
      </c>
      <c r="I1117" s="13">
        <v>3460486.81</v>
      </c>
      <c r="J1117" s="13">
        <v>204204052.13</v>
      </c>
      <c r="K1117" s="13">
        <v>2930388.03</v>
      </c>
      <c r="L1117" s="13">
        <v>2383548.0300000003</v>
      </c>
      <c r="M1117" s="13">
        <v>0</v>
      </c>
      <c r="N1117" s="13">
        <v>0</v>
      </c>
      <c r="O1117" s="13">
        <v>1488047.26</v>
      </c>
      <c r="P1117" s="13">
        <v>299293.00999999815</v>
      </c>
      <c r="Q1117" s="13">
        <v>-18054.54</v>
      </c>
      <c r="R1117" s="13">
        <v>281238.46999999817</v>
      </c>
      <c r="S1117" s="13">
        <v>6311876.7199999997</v>
      </c>
      <c r="T1117" s="13">
        <v>3594326.34</v>
      </c>
      <c r="U1117" s="13">
        <v>117620.02</v>
      </c>
      <c r="V1117" s="13">
        <v>0</v>
      </c>
      <c r="W1117" s="13">
        <v>0</v>
      </c>
      <c r="X1117" s="13">
        <v>4398786.74</v>
      </c>
      <c r="Y1117" s="13">
        <v>153899.66</v>
      </c>
      <c r="Z1117" s="13">
        <v>339824.04</v>
      </c>
      <c r="AA1117" s="13">
        <v>0</v>
      </c>
      <c r="AB1117" s="13">
        <v>5450.97</v>
      </c>
      <c r="AC1117" s="13">
        <v>0</v>
      </c>
      <c r="AD1117" s="13">
        <v>0</v>
      </c>
      <c r="AE1117" s="13">
        <v>10485.35</v>
      </c>
      <c r="AF1117" s="13">
        <v>1289196.3600000001</v>
      </c>
      <c r="AG1117" s="13">
        <v>2383548.0300000003</v>
      </c>
      <c r="AH1117" s="13">
        <v>546840</v>
      </c>
      <c r="AI1117" s="13">
        <v>2885186.73</v>
      </c>
      <c r="AJ1117" s="13">
        <v>1397139.47</v>
      </c>
      <c r="AK1117" s="13">
        <v>0</v>
      </c>
      <c r="AL1117" s="13">
        <v>530098.78000000026</v>
      </c>
      <c r="AM1117" s="13">
        <v>1.1808971284939354</v>
      </c>
      <c r="AN1117" s="13">
        <v>0</v>
      </c>
      <c r="AO1117" s="13">
        <v>0</v>
      </c>
      <c r="AP1117" s="13">
        <v>10520985.499999998</v>
      </c>
      <c r="AQ1117" s="13">
        <v>2680608.92</v>
      </c>
      <c r="AR1117" s="367"/>
      <c r="AS1117" s="19">
        <v>44926</v>
      </c>
      <c r="AT1117" s="20" t="s">
        <v>11</v>
      </c>
      <c r="AU1117" s="40" t="s">
        <v>292</v>
      </c>
      <c r="AV1117" s="41">
        <v>2022</v>
      </c>
      <c r="AW1117" s="266" t="s">
        <v>174</v>
      </c>
      <c r="AX1117" s="380">
        <v>14.67</v>
      </c>
      <c r="AY1117" s="380">
        <v>17.28</v>
      </c>
    </row>
    <row r="1118" spans="1:51" x14ac:dyDescent="0.25">
      <c r="A1118" s="64">
        <v>121</v>
      </c>
      <c r="B1118" s="65" t="s">
        <v>68</v>
      </c>
      <c r="C1118" s="13">
        <v>359458.34</v>
      </c>
      <c r="D1118" s="13">
        <v>13.69</v>
      </c>
      <c r="E1118" s="13">
        <v>69.61</v>
      </c>
      <c r="F1118" s="13">
        <v>0</v>
      </c>
      <c r="G1118" s="13">
        <v>479281.03</v>
      </c>
      <c r="H1118" s="13">
        <v>747662</v>
      </c>
      <c r="I1118" s="13">
        <v>1676522.97</v>
      </c>
      <c r="J1118" s="13">
        <v>12495655.289999999</v>
      </c>
      <c r="K1118" s="13">
        <v>14880.67</v>
      </c>
      <c r="L1118" s="13">
        <v>14811.06</v>
      </c>
      <c r="M1118" s="13">
        <v>1154.49</v>
      </c>
      <c r="N1118" s="13">
        <v>0</v>
      </c>
      <c r="O1118" s="13">
        <v>12436.4</v>
      </c>
      <c r="P1118" s="13">
        <v>-132272.78000000003</v>
      </c>
      <c r="Q1118" s="13">
        <v>-189892.94999999998</v>
      </c>
      <c r="R1118" s="13">
        <v>-322165.73</v>
      </c>
      <c r="S1118" s="13">
        <v>1069827.94</v>
      </c>
      <c r="T1118" s="13">
        <v>0</v>
      </c>
      <c r="U1118" s="13">
        <v>0</v>
      </c>
      <c r="V1118" s="13">
        <v>0</v>
      </c>
      <c r="W1118" s="13">
        <v>244938.72</v>
      </c>
      <c r="X1118" s="13">
        <v>1010194.41</v>
      </c>
      <c r="Y1118" s="13">
        <v>8207.64</v>
      </c>
      <c r="Z1118" s="13">
        <v>40693.58</v>
      </c>
      <c r="AA1118" s="13">
        <v>122270.91</v>
      </c>
      <c r="AB1118" s="13">
        <v>565.08000000000004</v>
      </c>
      <c r="AC1118" s="13">
        <v>0</v>
      </c>
      <c r="AD1118" s="13">
        <v>0</v>
      </c>
      <c r="AE1118" s="13">
        <v>0</v>
      </c>
      <c r="AF1118" s="13">
        <v>13567.98</v>
      </c>
      <c r="AG1118" s="13">
        <v>15965.550000000001</v>
      </c>
      <c r="AH1118" s="13">
        <v>69.61</v>
      </c>
      <c r="AI1118" s="13">
        <v>15825.31</v>
      </c>
      <c r="AJ1118" s="13">
        <v>3388.91</v>
      </c>
      <c r="AK1118" s="13">
        <v>0</v>
      </c>
      <c r="AL1118" s="13">
        <v>1661642.3</v>
      </c>
      <c r="AM1118" s="13">
        <v>112.66448150520104</v>
      </c>
      <c r="AN1118" s="13">
        <v>0</v>
      </c>
      <c r="AO1118" s="13">
        <v>0</v>
      </c>
      <c r="AP1118" s="13">
        <v>345560.4</v>
      </c>
      <c r="AQ1118" s="13">
        <v>-1447.85</v>
      </c>
      <c r="AR1118" s="367"/>
      <c r="AS1118" s="19">
        <v>44926</v>
      </c>
      <c r="AT1118" s="20" t="s">
        <v>11</v>
      </c>
      <c r="AU1118" s="40" t="s">
        <v>292</v>
      </c>
      <c r="AV1118" s="41">
        <v>2022</v>
      </c>
      <c r="AW1118" s="266" t="s">
        <v>188</v>
      </c>
      <c r="AX1118" s="380">
        <v>14.67</v>
      </c>
      <c r="AY1118" s="380">
        <v>17.28</v>
      </c>
    </row>
    <row r="1119" spans="1:51" x14ac:dyDescent="0.25">
      <c r="A1119" s="64">
        <v>13</v>
      </c>
      <c r="B1119" s="65" t="s">
        <v>70</v>
      </c>
      <c r="C1119" s="13">
        <v>1014173414.42</v>
      </c>
      <c r="D1119" s="13">
        <v>609220719.15999997</v>
      </c>
      <c r="E1119" s="13">
        <v>96006254.88000001</v>
      </c>
      <c r="F1119" s="13">
        <v>161498700.23000002</v>
      </c>
      <c r="G1119" s="13">
        <v>144681464.56999999</v>
      </c>
      <c r="H1119" s="13">
        <v>23172913.870000001</v>
      </c>
      <c r="I1119" s="13">
        <v>577561977.15999997</v>
      </c>
      <c r="J1119" s="13">
        <v>304156886.44999999</v>
      </c>
      <c r="K1119" s="13">
        <v>274813165.32999998</v>
      </c>
      <c r="L1119" s="13">
        <v>156877601.73999998</v>
      </c>
      <c r="M1119" s="13">
        <v>139856962.25999999</v>
      </c>
      <c r="N1119" s="13">
        <v>143938460.78</v>
      </c>
      <c r="O1119" s="13">
        <v>356069971.89999998</v>
      </c>
      <c r="P1119" s="13">
        <v>-257297441.44000006</v>
      </c>
      <c r="Q1119" s="13">
        <v>165467735.28999984</v>
      </c>
      <c r="R1119" s="13">
        <v>-91829706.150000215</v>
      </c>
      <c r="S1119" s="13">
        <v>115002619.97</v>
      </c>
      <c r="T1119" s="13">
        <v>3946209.45</v>
      </c>
      <c r="U1119" s="13">
        <v>7664925.0199999996</v>
      </c>
      <c r="V1119" s="13">
        <v>0</v>
      </c>
      <c r="W1119" s="13">
        <v>1806533.23</v>
      </c>
      <c r="X1119" s="13">
        <v>184615864.49000001</v>
      </c>
      <c r="Y1119" s="13">
        <v>2952682.95</v>
      </c>
      <c r="Z1119" s="13">
        <v>15695834.83</v>
      </c>
      <c r="AA1119" s="13">
        <v>24596646.18</v>
      </c>
      <c r="AB1119" s="13">
        <v>8443790.9499999993</v>
      </c>
      <c r="AC1119" s="13">
        <v>0</v>
      </c>
      <c r="AD1119" s="13">
        <v>0</v>
      </c>
      <c r="AE1119" s="13">
        <v>605307.96</v>
      </c>
      <c r="AF1119" s="13">
        <v>30736649.350000001</v>
      </c>
      <c r="AG1119" s="13">
        <v>296734564</v>
      </c>
      <c r="AH1119" s="13">
        <v>239944715.66</v>
      </c>
      <c r="AI1119" s="13">
        <v>536014627.04000002</v>
      </c>
      <c r="AJ1119" s="13">
        <v>179944718.81</v>
      </c>
      <c r="AK1119" s="13">
        <v>63.67</v>
      </c>
      <c r="AL1119" s="13">
        <v>302748811.82999998</v>
      </c>
      <c r="AM1119" s="13">
        <v>2.1016532321748649</v>
      </c>
      <c r="AN1119" s="13">
        <v>124366537.75</v>
      </c>
      <c r="AO1119" s="13">
        <v>37132162.480000004</v>
      </c>
      <c r="AP1119" s="13">
        <v>825257128.45999968</v>
      </c>
      <c r="AQ1119" s="13">
        <v>776374405.10000002</v>
      </c>
      <c r="AR1119" s="367"/>
      <c r="AS1119" s="19">
        <v>44926</v>
      </c>
      <c r="AT1119" s="20" t="s">
        <v>11</v>
      </c>
      <c r="AU1119" s="40" t="s">
        <v>292</v>
      </c>
      <c r="AV1119" s="41">
        <v>2022</v>
      </c>
      <c r="AW1119" s="266" t="s">
        <v>149</v>
      </c>
      <c r="AX1119" s="380">
        <v>14.67</v>
      </c>
      <c r="AY1119" s="380">
        <v>17.28</v>
      </c>
    </row>
    <row r="1120" spans="1:51" x14ac:dyDescent="0.25">
      <c r="A1120" s="64">
        <v>110</v>
      </c>
      <c r="B1120" s="65" t="s">
        <v>71</v>
      </c>
      <c r="C1120" s="13">
        <v>7692813.8100000005</v>
      </c>
      <c r="D1120" s="13">
        <v>263093.57</v>
      </c>
      <c r="E1120" s="13">
        <v>5714.49</v>
      </c>
      <c r="F1120" s="13">
        <v>2503334.0500000003</v>
      </c>
      <c r="G1120" s="13">
        <v>6471781.290000001</v>
      </c>
      <c r="H1120" s="13">
        <v>48555387.700000003</v>
      </c>
      <c r="I1120" s="13">
        <v>13754311.43</v>
      </c>
      <c r="J1120" s="13">
        <v>91320042.400000006</v>
      </c>
      <c r="K1120" s="13">
        <v>1982443.43</v>
      </c>
      <c r="L1120" s="13">
        <v>1976728.94</v>
      </c>
      <c r="M1120" s="13">
        <v>768806.08</v>
      </c>
      <c r="N1120" s="13">
        <v>4141.62</v>
      </c>
      <c r="O1120" s="13">
        <v>1676244.7000000002</v>
      </c>
      <c r="P1120" s="13">
        <v>-3221639.8</v>
      </c>
      <c r="Q1120" s="13">
        <v>-1458473.62</v>
      </c>
      <c r="R1120" s="13">
        <v>-4680113.42</v>
      </c>
      <c r="S1120" s="13">
        <v>53235501.100000009</v>
      </c>
      <c r="T1120" s="13">
        <v>970722.18</v>
      </c>
      <c r="U1120" s="13">
        <v>0</v>
      </c>
      <c r="V1120" s="13">
        <v>0</v>
      </c>
      <c r="W1120" s="13">
        <v>0</v>
      </c>
      <c r="X1120" s="13">
        <v>73305523.109999999</v>
      </c>
      <c r="Y1120" s="13">
        <v>132077.17000000001</v>
      </c>
      <c r="Z1120" s="13">
        <v>341784.19</v>
      </c>
      <c r="AA1120" s="13">
        <v>396622.07</v>
      </c>
      <c r="AB1120" s="13">
        <v>9455.31</v>
      </c>
      <c r="AC1120" s="13">
        <v>0</v>
      </c>
      <c r="AD1120" s="13">
        <v>0</v>
      </c>
      <c r="AE1120" s="13">
        <v>0</v>
      </c>
      <c r="AF1120" s="13">
        <v>20160805.449999999</v>
      </c>
      <c r="AG1120" s="13">
        <v>2745535.02</v>
      </c>
      <c r="AH1120" s="13">
        <v>9856.11</v>
      </c>
      <c r="AI1120" s="13">
        <v>2755377.13</v>
      </c>
      <c r="AJ1120" s="13">
        <v>1079132.43</v>
      </c>
      <c r="AK1120" s="13">
        <v>0</v>
      </c>
      <c r="AL1120" s="13">
        <v>11771868</v>
      </c>
      <c r="AM1120" s="13">
        <v>6.9380599828767879</v>
      </c>
      <c r="AN1120" s="13">
        <v>1016154.1799999999</v>
      </c>
      <c r="AO1120" s="13">
        <v>1487179.87</v>
      </c>
      <c r="AP1120" s="13">
        <v>5968451.3300000001</v>
      </c>
      <c r="AQ1120" s="13">
        <v>214975.79000000004</v>
      </c>
      <c r="AR1120" s="367"/>
      <c r="AS1120" s="19">
        <v>44926</v>
      </c>
      <c r="AT1120" s="20" t="s">
        <v>11</v>
      </c>
      <c r="AU1120" s="40" t="s">
        <v>292</v>
      </c>
      <c r="AV1120" s="41">
        <v>2022</v>
      </c>
      <c r="AW1120" s="266" t="s">
        <v>173</v>
      </c>
      <c r="AX1120" s="380">
        <v>14.67</v>
      </c>
      <c r="AY1120" s="380">
        <v>17.28</v>
      </c>
    </row>
    <row r="1121" spans="1:51" x14ac:dyDescent="0.25">
      <c r="A1121" s="64">
        <v>52</v>
      </c>
      <c r="B1121" s="65" t="s">
        <v>72</v>
      </c>
      <c r="C1121" s="13">
        <v>12299183.380000001</v>
      </c>
      <c r="D1121" s="13">
        <v>1537332.93</v>
      </c>
      <c r="E1121" s="13">
        <v>9505483.5299999993</v>
      </c>
      <c r="F1121" s="13">
        <v>1794177.05</v>
      </c>
      <c r="G1121" s="13">
        <v>6663927.2300000004</v>
      </c>
      <c r="H1121" s="13">
        <v>1207692.5</v>
      </c>
      <c r="I1121" s="13">
        <v>1224403624.5899999</v>
      </c>
      <c r="J1121" s="13">
        <v>314313682</v>
      </c>
      <c r="K1121" s="13">
        <v>12891841.560000001</v>
      </c>
      <c r="L1121" s="13">
        <v>3386358.03</v>
      </c>
      <c r="M1121" s="13">
        <v>1575202.55</v>
      </c>
      <c r="N1121" s="13">
        <v>233850.28</v>
      </c>
      <c r="O1121" s="13">
        <v>10428965.27</v>
      </c>
      <c r="P1121" s="13">
        <v>-8125219.0999999996</v>
      </c>
      <c r="Q1121" s="13">
        <v>277855.58999999979</v>
      </c>
      <c r="R1121" s="13">
        <v>-7847363.5099999998</v>
      </c>
      <c r="S1121" s="13">
        <v>9055056.1600000001</v>
      </c>
      <c r="T1121" s="13">
        <v>1651178.28</v>
      </c>
      <c r="U1121" s="13">
        <v>0.02</v>
      </c>
      <c r="V1121" s="13">
        <v>0</v>
      </c>
      <c r="W1121" s="13">
        <v>1200</v>
      </c>
      <c r="X1121" s="13">
        <v>16894169.16</v>
      </c>
      <c r="Y1121" s="13">
        <v>135998.51</v>
      </c>
      <c r="Z1121" s="13">
        <v>163083.1</v>
      </c>
      <c r="AA1121" s="13">
        <v>1061538.02</v>
      </c>
      <c r="AB1121" s="13">
        <v>773.92</v>
      </c>
      <c r="AC1121" s="13">
        <v>0</v>
      </c>
      <c r="AD1121" s="13">
        <v>0</v>
      </c>
      <c r="AE1121" s="13">
        <v>0</v>
      </c>
      <c r="AF1121" s="13">
        <v>8130097.75</v>
      </c>
      <c r="AG1121" s="13">
        <v>4961560.58</v>
      </c>
      <c r="AH1121" s="13">
        <v>9739333.8099999987</v>
      </c>
      <c r="AI1121" s="13">
        <v>14420894.389999999</v>
      </c>
      <c r="AJ1121" s="13">
        <v>3991929.1199999996</v>
      </c>
      <c r="AK1121" s="13">
        <v>0</v>
      </c>
      <c r="AL1121" s="13">
        <v>1211511783.03</v>
      </c>
      <c r="AM1121" s="13">
        <v>94.975075429797627</v>
      </c>
      <c r="AN1121" s="13">
        <v>1258041.0899999999</v>
      </c>
      <c r="AO1121" s="13">
        <v>536135.96</v>
      </c>
      <c r="AP1121" s="13">
        <v>9446316.2099999972</v>
      </c>
      <c r="AQ1121" s="13">
        <v>9113431.0300000012</v>
      </c>
      <c r="AR1121" s="367"/>
      <c r="AS1121" s="19">
        <v>44926</v>
      </c>
      <c r="AT1121" s="20" t="s">
        <v>11</v>
      </c>
      <c r="AU1121" s="40" t="s">
        <v>292</v>
      </c>
      <c r="AV1121" s="41">
        <v>2022</v>
      </c>
      <c r="AW1121" s="266" t="s">
        <v>170</v>
      </c>
      <c r="AX1121" s="380">
        <v>14.67</v>
      </c>
      <c r="AY1121" s="380">
        <v>17.28</v>
      </c>
    </row>
    <row r="1122" spans="1:51" x14ac:dyDescent="0.25">
      <c r="A1122" s="64">
        <v>96</v>
      </c>
      <c r="B1122" s="65" t="s">
        <v>73</v>
      </c>
      <c r="C1122" s="13">
        <v>193928041.69</v>
      </c>
      <c r="D1122" s="13">
        <v>57641900.079999998</v>
      </c>
      <c r="E1122" s="13">
        <v>65915791.909999996</v>
      </c>
      <c r="F1122" s="13">
        <v>20929909.560000002</v>
      </c>
      <c r="G1122" s="13">
        <v>62769432.649999999</v>
      </c>
      <c r="H1122" s="13">
        <v>2308793.7999999998</v>
      </c>
      <c r="I1122" s="13">
        <v>419647727.94999999</v>
      </c>
      <c r="J1122" s="13">
        <v>26680408.43</v>
      </c>
      <c r="K1122" s="13">
        <v>123431846.84</v>
      </c>
      <c r="L1122" s="13">
        <v>57516054.93</v>
      </c>
      <c r="M1122" s="13">
        <v>0</v>
      </c>
      <c r="N1122" s="13">
        <v>0</v>
      </c>
      <c r="O1122" s="13">
        <v>89704695.929999992</v>
      </c>
      <c r="P1122" s="13">
        <v>-37117896.529999971</v>
      </c>
      <c r="Q1122" s="13">
        <v>-29986591.039999999</v>
      </c>
      <c r="R1122" s="13">
        <v>-67104487.56999997</v>
      </c>
      <c r="S1122" s="13">
        <v>69413281.370000005</v>
      </c>
      <c r="T1122" s="13">
        <v>81279750.060000002</v>
      </c>
      <c r="U1122" s="13">
        <v>0</v>
      </c>
      <c r="V1122" s="13">
        <v>0</v>
      </c>
      <c r="W1122" s="13">
        <v>30600</v>
      </c>
      <c r="X1122" s="13">
        <v>30980353.079999998</v>
      </c>
      <c r="Y1122" s="13">
        <v>901706.65</v>
      </c>
      <c r="Z1122" s="13">
        <v>5691599.6399999997</v>
      </c>
      <c r="AA1122" s="13">
        <v>2017203.66</v>
      </c>
      <c r="AB1122" s="13">
        <v>1638672.85</v>
      </c>
      <c r="AC1122" s="13">
        <v>0</v>
      </c>
      <c r="AD1122" s="13">
        <v>0</v>
      </c>
      <c r="AE1122" s="13">
        <v>0</v>
      </c>
      <c r="AF1122" s="13">
        <v>32628238.969999999</v>
      </c>
      <c r="AG1122" s="13">
        <v>57516054.929999992</v>
      </c>
      <c r="AH1122" s="13">
        <v>65915791.909999996</v>
      </c>
      <c r="AI1122" s="13">
        <v>123344098.59999999</v>
      </c>
      <c r="AJ1122" s="13">
        <v>33639402.670000002</v>
      </c>
      <c r="AK1122" s="13">
        <v>0</v>
      </c>
      <c r="AL1122" s="13">
        <v>296215881.11000001</v>
      </c>
      <c r="AM1122" s="13">
        <v>3.3998335007817984</v>
      </c>
      <c r="AN1122" s="13">
        <v>15644619.43</v>
      </c>
      <c r="AO1122" s="13">
        <v>5285290.13</v>
      </c>
      <c r="AP1122" s="13">
        <v>158551127.94999999</v>
      </c>
      <c r="AQ1122" s="13">
        <v>111969682.27000001</v>
      </c>
      <c r="AR1122" s="367"/>
      <c r="AS1122" s="19">
        <v>44926</v>
      </c>
      <c r="AT1122" s="20" t="s">
        <v>11</v>
      </c>
      <c r="AU1122" s="40" t="s">
        <v>292</v>
      </c>
      <c r="AV1122" s="41">
        <v>2022</v>
      </c>
      <c r="AW1122" s="266" t="s">
        <v>153</v>
      </c>
      <c r="AX1122" s="380">
        <v>14.67</v>
      </c>
      <c r="AY1122" s="380">
        <v>17.28</v>
      </c>
    </row>
    <row r="1123" spans="1:51" x14ac:dyDescent="0.25">
      <c r="A1123" s="64">
        <v>103</v>
      </c>
      <c r="B1123" s="65" t="s">
        <v>74</v>
      </c>
      <c r="C1123" s="13">
        <v>477738.6</v>
      </c>
      <c r="D1123" s="13">
        <v>0</v>
      </c>
      <c r="E1123" s="13">
        <v>1</v>
      </c>
      <c r="F1123" s="13">
        <v>89540.41</v>
      </c>
      <c r="G1123" s="13">
        <v>1725772.8099999998</v>
      </c>
      <c r="H1123" s="13">
        <v>47773665.990000002</v>
      </c>
      <c r="I1123" s="13">
        <v>39894205.259999998</v>
      </c>
      <c r="J1123" s="13">
        <v>80124246.060000002</v>
      </c>
      <c r="K1123" s="13">
        <v>714877.97</v>
      </c>
      <c r="L1123" s="13">
        <v>232612.96999999997</v>
      </c>
      <c r="M1123" s="13">
        <v>0</v>
      </c>
      <c r="N1123" s="13">
        <v>0</v>
      </c>
      <c r="O1123" s="13">
        <v>193100.13</v>
      </c>
      <c r="P1123" s="13">
        <v>-1530674.75</v>
      </c>
      <c r="Q1123" s="13">
        <v>-275112.48</v>
      </c>
      <c r="R1123" s="13">
        <v>-1805787.23</v>
      </c>
      <c r="S1123" s="13">
        <v>49579453.219999999</v>
      </c>
      <c r="T1123" s="13">
        <v>51563.82</v>
      </c>
      <c r="U1123" s="13">
        <v>0</v>
      </c>
      <c r="V1123" s="13">
        <v>0</v>
      </c>
      <c r="W1123" s="13">
        <v>0</v>
      </c>
      <c r="X1123" s="13">
        <v>58674659.170000002</v>
      </c>
      <c r="Y1123" s="13">
        <v>35219.86</v>
      </c>
      <c r="Z1123" s="13">
        <v>729.51</v>
      </c>
      <c r="AA1123" s="13">
        <v>4947353.32</v>
      </c>
      <c r="AB1123" s="13">
        <v>0</v>
      </c>
      <c r="AC1123" s="13">
        <v>0</v>
      </c>
      <c r="AD1123" s="13">
        <v>0</v>
      </c>
      <c r="AE1123" s="13">
        <v>0</v>
      </c>
      <c r="AF1123" s="13">
        <v>4163467.08</v>
      </c>
      <c r="AG1123" s="13">
        <v>232612.96999999997</v>
      </c>
      <c r="AH1123" s="13">
        <v>1</v>
      </c>
      <c r="AI1123" s="13">
        <v>230433.27</v>
      </c>
      <c r="AJ1123" s="13">
        <v>37333.14</v>
      </c>
      <c r="AK1123" s="13">
        <v>0</v>
      </c>
      <c r="AL1123" s="13">
        <v>39179327.289999999</v>
      </c>
      <c r="AM1123" s="13">
        <v>55.805615691304631</v>
      </c>
      <c r="AN1123" s="13">
        <v>58836.51</v>
      </c>
      <c r="AO1123" s="13">
        <v>30703.9</v>
      </c>
      <c r="AP1123" s="13">
        <v>284638.46999999997</v>
      </c>
      <c r="AQ1123" s="13">
        <v>0</v>
      </c>
      <c r="AR1123" s="367"/>
      <c r="AS1123" s="19">
        <v>44926</v>
      </c>
      <c r="AT1123" s="20" t="s">
        <v>11</v>
      </c>
      <c r="AU1123" s="40" t="s">
        <v>292</v>
      </c>
      <c r="AV1123" s="41">
        <v>2022</v>
      </c>
      <c r="AW1123" s="266" t="s">
        <v>184</v>
      </c>
      <c r="AX1123" s="380">
        <v>14.67</v>
      </c>
      <c r="AY1123" s="380">
        <v>17.28</v>
      </c>
    </row>
    <row r="1124" spans="1:51" x14ac:dyDescent="0.25">
      <c r="A1124" s="64">
        <v>23</v>
      </c>
      <c r="B1124" s="65" t="s">
        <v>75</v>
      </c>
      <c r="C1124" s="13">
        <v>99978396.149999991</v>
      </c>
      <c r="D1124" s="13">
        <v>21884474.890000001</v>
      </c>
      <c r="E1124" s="13">
        <v>3401293.08</v>
      </c>
      <c r="F1124" s="13">
        <v>18741994.57</v>
      </c>
      <c r="G1124" s="13">
        <v>21259903.050000001</v>
      </c>
      <c r="H1124" s="13">
        <v>123199.74</v>
      </c>
      <c r="I1124" s="13">
        <v>314059910.61000001</v>
      </c>
      <c r="J1124" s="13">
        <v>6848912.5800000001</v>
      </c>
      <c r="K1124" s="13">
        <v>10408643.4</v>
      </c>
      <c r="L1124" s="13">
        <v>7007350.3200000003</v>
      </c>
      <c r="M1124" s="13">
        <v>11849745.99</v>
      </c>
      <c r="N1124" s="13">
        <v>109186847.68000001</v>
      </c>
      <c r="O1124" s="13">
        <v>105236362.08000001</v>
      </c>
      <c r="P1124" s="13">
        <v>-67144338.440000027</v>
      </c>
      <c r="Q1124" s="13">
        <v>86971610.339999974</v>
      </c>
      <c r="R1124" s="13">
        <v>19827271.899999946</v>
      </c>
      <c r="S1124" s="13">
        <v>-19704072.140000001</v>
      </c>
      <c r="T1124" s="13">
        <v>107033.91</v>
      </c>
      <c r="U1124" s="13">
        <v>0</v>
      </c>
      <c r="V1124" s="13">
        <v>0</v>
      </c>
      <c r="W1124" s="13">
        <v>500</v>
      </c>
      <c r="X1124" s="13">
        <v>2703433.45</v>
      </c>
      <c r="Y1124" s="13">
        <v>346640.23</v>
      </c>
      <c r="Z1124" s="13">
        <v>5269914.04</v>
      </c>
      <c r="AA1124" s="13">
        <v>743544.72</v>
      </c>
      <c r="AB1124" s="13">
        <v>191530.05</v>
      </c>
      <c r="AC1124" s="13">
        <v>0</v>
      </c>
      <c r="AD1124" s="13">
        <v>0</v>
      </c>
      <c r="AE1124" s="13">
        <v>0</v>
      </c>
      <c r="AF1124" s="13">
        <v>15963410.460000001</v>
      </c>
      <c r="AG1124" s="13">
        <v>18857096.310000002</v>
      </c>
      <c r="AH1124" s="13">
        <v>112588140.76000001</v>
      </c>
      <c r="AI1124" s="13">
        <v>130634750.09</v>
      </c>
      <c r="AJ1124" s="13">
        <v>25398388.010000002</v>
      </c>
      <c r="AK1124" s="13">
        <v>0</v>
      </c>
      <c r="AL1124" s="13">
        <v>303651267.21000004</v>
      </c>
      <c r="AM1124" s="13">
        <v>30.172991670557185</v>
      </c>
      <c r="AN1124" s="13">
        <v>12669931.92</v>
      </c>
      <c r="AO1124" s="13">
        <v>6072062.6500000004</v>
      </c>
      <c r="AP1124" s="13">
        <v>87808750.060000002</v>
      </c>
      <c r="AQ1124" s="13">
        <v>114951190.88</v>
      </c>
      <c r="AR1124" s="367"/>
      <c r="AS1124" s="19">
        <v>44926</v>
      </c>
      <c r="AT1124" s="20" t="s">
        <v>11</v>
      </c>
      <c r="AU1124" s="40" t="s">
        <v>292</v>
      </c>
      <c r="AV1124" s="41">
        <v>2022</v>
      </c>
      <c r="AW1124" s="266" t="s">
        <v>159</v>
      </c>
      <c r="AX1124" s="380">
        <v>14.67</v>
      </c>
      <c r="AY1124" s="380">
        <v>17.28</v>
      </c>
    </row>
    <row r="1125" spans="1:51" x14ac:dyDescent="0.25">
      <c r="A1125" s="64">
        <v>62</v>
      </c>
      <c r="B1125" s="6" t="s">
        <v>203</v>
      </c>
      <c r="C1125" s="13">
        <v>14527784.479999999</v>
      </c>
      <c r="D1125" s="13">
        <v>2985574.09</v>
      </c>
      <c r="E1125" s="13">
        <v>488360.74</v>
      </c>
      <c r="F1125" s="13">
        <v>138696.55000000002</v>
      </c>
      <c r="G1125" s="13">
        <v>8145704.8999999994</v>
      </c>
      <c r="H1125" s="13">
        <v>448504.45</v>
      </c>
      <c r="I1125" s="13">
        <v>37313775.149999999</v>
      </c>
      <c r="J1125" s="13">
        <v>0</v>
      </c>
      <c r="K1125" s="13">
        <v>764623.91</v>
      </c>
      <c r="L1125" s="13">
        <v>276263.17</v>
      </c>
      <c r="M1125" s="13">
        <v>0</v>
      </c>
      <c r="N1125" s="13">
        <v>0</v>
      </c>
      <c r="O1125" s="13">
        <v>624478.62000000011</v>
      </c>
      <c r="P1125" s="13">
        <v>2633330.3200000008</v>
      </c>
      <c r="Q1125" s="13">
        <v>0</v>
      </c>
      <c r="R1125" s="13">
        <v>2633330.3200000008</v>
      </c>
      <c r="S1125" s="13">
        <v>-2184825.8699999996</v>
      </c>
      <c r="T1125" s="13">
        <v>134216.29</v>
      </c>
      <c r="U1125" s="13">
        <v>0</v>
      </c>
      <c r="V1125" s="13">
        <v>0</v>
      </c>
      <c r="W1125" s="13">
        <v>0</v>
      </c>
      <c r="X1125" s="13">
        <v>72242.14</v>
      </c>
      <c r="Y1125" s="13">
        <v>155878.64000000001</v>
      </c>
      <c r="Z1125" s="13">
        <v>661019.94999999995</v>
      </c>
      <c r="AA1125" s="13">
        <v>1500286.85</v>
      </c>
      <c r="AB1125" s="13">
        <v>68582.679999999993</v>
      </c>
      <c r="AC1125" s="13">
        <v>0</v>
      </c>
      <c r="AD1125" s="13">
        <v>0</v>
      </c>
      <c r="AE1125" s="13">
        <v>0</v>
      </c>
      <c r="AF1125" s="13">
        <v>5516.18</v>
      </c>
      <c r="AG1125" s="13">
        <v>276263.17000000004</v>
      </c>
      <c r="AH1125" s="13">
        <v>488360.74</v>
      </c>
      <c r="AI1125" s="13">
        <v>764623.91</v>
      </c>
      <c r="AJ1125" s="13">
        <v>140145.28999999998</v>
      </c>
      <c r="AK1125" s="13">
        <v>0</v>
      </c>
      <c r="AL1125" s="13">
        <v>36549151.240000002</v>
      </c>
      <c r="AM1125" s="13">
        <v>48.800167849838751</v>
      </c>
      <c r="AN1125" s="13">
        <v>138696.55000000002</v>
      </c>
      <c r="AO1125" s="13">
        <v>0</v>
      </c>
      <c r="AP1125" s="13">
        <v>14293084.52</v>
      </c>
      <c r="AQ1125" s="13">
        <v>3375352.7499999995</v>
      </c>
      <c r="AR1125" s="367"/>
      <c r="AS1125" s="19">
        <v>44926</v>
      </c>
      <c r="AT1125" s="20" t="s">
        <v>11</v>
      </c>
      <c r="AU1125" s="40" t="s">
        <v>292</v>
      </c>
      <c r="AV1125" s="41">
        <v>2022</v>
      </c>
      <c r="AW1125" s="266" t="s">
        <v>169</v>
      </c>
      <c r="AX1125" s="380">
        <v>14.67</v>
      </c>
      <c r="AY1125" s="380">
        <v>17.28</v>
      </c>
    </row>
    <row r="1126" spans="1:51" x14ac:dyDescent="0.25">
      <c r="A1126" s="64">
        <v>77</v>
      </c>
      <c r="B1126" s="65" t="s">
        <v>195</v>
      </c>
      <c r="C1126" s="13">
        <v>43891.16</v>
      </c>
      <c r="D1126" s="13">
        <v>0</v>
      </c>
      <c r="E1126" s="13">
        <v>11106.65</v>
      </c>
      <c r="F1126" s="13">
        <v>6606.87</v>
      </c>
      <c r="G1126" s="13">
        <v>96387.540000000008</v>
      </c>
      <c r="H1126" s="13">
        <v>-102441.39</v>
      </c>
      <c r="I1126" s="13">
        <v>883820.71</v>
      </c>
      <c r="J1126" s="13">
        <v>107834.69</v>
      </c>
      <c r="K1126" s="13">
        <v>54998.2</v>
      </c>
      <c r="L1126" s="13">
        <v>43891.549999999996</v>
      </c>
      <c r="M1126" s="13">
        <v>0</v>
      </c>
      <c r="N1126" s="13">
        <v>0</v>
      </c>
      <c r="O1126" s="13">
        <v>40719.03</v>
      </c>
      <c r="P1126" s="13">
        <v>-99822.28</v>
      </c>
      <c r="Q1126" s="13">
        <v>0</v>
      </c>
      <c r="R1126" s="13">
        <v>-99822.28</v>
      </c>
      <c r="S1126" s="13">
        <v>-2619.12</v>
      </c>
      <c r="T1126" s="13">
        <v>0</v>
      </c>
      <c r="U1126" s="13">
        <v>0</v>
      </c>
      <c r="V1126" s="13">
        <v>0</v>
      </c>
      <c r="W1126" s="13">
        <v>0</v>
      </c>
      <c r="X1126" s="13">
        <v>6141.72</v>
      </c>
      <c r="Y1126" s="13">
        <v>1967.05</v>
      </c>
      <c r="Z1126" s="13">
        <v>2106.11</v>
      </c>
      <c r="AA1126" s="13">
        <v>3646.57</v>
      </c>
      <c r="AB1126" s="13">
        <v>0.12</v>
      </c>
      <c r="AC1126" s="13">
        <v>0</v>
      </c>
      <c r="AD1126" s="13">
        <v>0</v>
      </c>
      <c r="AE1126" s="13">
        <v>0</v>
      </c>
      <c r="AF1126" s="13">
        <v>1040.99</v>
      </c>
      <c r="AG1126" s="13">
        <v>43891.549999999996</v>
      </c>
      <c r="AH1126" s="13">
        <v>11106.65</v>
      </c>
      <c r="AI1126" s="13">
        <v>54997.81</v>
      </c>
      <c r="AJ1126" s="13">
        <v>14278.78</v>
      </c>
      <c r="AK1126" s="13">
        <v>0</v>
      </c>
      <c r="AL1126" s="13">
        <v>828822.51</v>
      </c>
      <c r="AM1126" s="13">
        <v>16.069993381601581</v>
      </c>
      <c r="AN1126" s="13">
        <v>6536.1900000000005</v>
      </c>
      <c r="AO1126" s="13">
        <v>70.680000000000007</v>
      </c>
      <c r="AP1126" s="13">
        <v>3172.1300000000047</v>
      </c>
      <c r="AQ1126" s="13">
        <v>0</v>
      </c>
      <c r="AR1126" s="367"/>
      <c r="AS1126" s="19">
        <v>44926</v>
      </c>
      <c r="AT1126" s="20" t="s">
        <v>11</v>
      </c>
      <c r="AU1126" s="40" t="s">
        <v>293</v>
      </c>
      <c r="AV1126" s="41">
        <v>2022</v>
      </c>
      <c r="AW1126" s="266" t="s">
        <v>196</v>
      </c>
      <c r="AX1126" s="380">
        <v>14.67</v>
      </c>
      <c r="AY1126" s="380">
        <v>17.28</v>
      </c>
    </row>
    <row r="1127" spans="1:51" x14ac:dyDescent="0.25">
      <c r="A1127" s="64">
        <v>114</v>
      </c>
      <c r="B1127" s="65" t="s">
        <v>76</v>
      </c>
      <c r="C1127" s="13">
        <v>157776228.12999997</v>
      </c>
      <c r="D1127" s="13">
        <v>75369372.86999999</v>
      </c>
      <c r="E1127" s="13">
        <v>5668067.6799999997</v>
      </c>
      <c r="F1127" s="13">
        <v>26864695.579999998</v>
      </c>
      <c r="G1127" s="13">
        <v>44417193.379999995</v>
      </c>
      <c r="H1127" s="13">
        <v>540493.84</v>
      </c>
      <c r="I1127" s="13">
        <v>39439084.82</v>
      </c>
      <c r="J1127" s="13">
        <v>15177155.640000001</v>
      </c>
      <c r="K1127" s="13">
        <v>21814494.25</v>
      </c>
      <c r="L1127" s="13">
        <v>16146426.57</v>
      </c>
      <c r="M1127" s="13">
        <v>43431668.460000001</v>
      </c>
      <c r="N1127" s="13">
        <v>6284863.5599999996</v>
      </c>
      <c r="O1127" s="13">
        <v>37043629.580000006</v>
      </c>
      <c r="P1127" s="13">
        <v>-25918663.279999971</v>
      </c>
      <c r="Q1127" s="13">
        <v>123952.17999998899</v>
      </c>
      <c r="R1127" s="13">
        <v>-25794711.099999983</v>
      </c>
      <c r="S1127" s="13">
        <v>26335204.940000001</v>
      </c>
      <c r="T1127" s="13">
        <v>33782.99</v>
      </c>
      <c r="U1127" s="13">
        <v>0</v>
      </c>
      <c r="V1127" s="13">
        <v>0</v>
      </c>
      <c r="W1127" s="13">
        <v>0</v>
      </c>
      <c r="X1127" s="13">
        <v>50564905.890000001</v>
      </c>
      <c r="Y1127" s="13">
        <v>648354.81000000006</v>
      </c>
      <c r="Z1127" s="13">
        <v>1989743.1</v>
      </c>
      <c r="AA1127" s="13">
        <v>8543338.4399999995</v>
      </c>
      <c r="AB1127" s="13">
        <v>69892.320000000007</v>
      </c>
      <c r="AC1127" s="13">
        <v>0</v>
      </c>
      <c r="AD1127" s="13">
        <v>0</v>
      </c>
      <c r="AE1127" s="13">
        <v>0</v>
      </c>
      <c r="AF1127" s="13">
        <v>13012155.27</v>
      </c>
      <c r="AG1127" s="13">
        <v>59578095.030000001</v>
      </c>
      <c r="AH1127" s="13">
        <v>11952931.239999998</v>
      </c>
      <c r="AI1127" s="13">
        <v>71412816.840000004</v>
      </c>
      <c r="AJ1127" s="13">
        <v>34369187.259999998</v>
      </c>
      <c r="AK1127" s="13">
        <v>0</v>
      </c>
      <c r="AL1127" s="13">
        <v>17624590.57</v>
      </c>
      <c r="AM1127" s="13">
        <v>1.8079302856173254</v>
      </c>
      <c r="AN1127" s="13">
        <v>20584440.859999999</v>
      </c>
      <c r="AO1127" s="13">
        <v>6280254.7199999997</v>
      </c>
      <c r="AP1127" s="13">
        <v>121950373.52999997</v>
      </c>
      <c r="AQ1127" s="13">
        <v>76587147.849999994</v>
      </c>
      <c r="AR1127" s="367"/>
      <c r="AS1127" s="19">
        <v>44926</v>
      </c>
      <c r="AT1127" s="20" t="s">
        <v>11</v>
      </c>
      <c r="AU1127" s="40" t="s">
        <v>292</v>
      </c>
      <c r="AV1127" s="41">
        <v>2022</v>
      </c>
      <c r="AW1127" s="266" t="s">
        <v>154</v>
      </c>
      <c r="AX1127" s="380">
        <v>14.67</v>
      </c>
      <c r="AY1127" s="380">
        <v>17.28</v>
      </c>
    </row>
    <row r="1128" spans="1:51" x14ac:dyDescent="0.25">
      <c r="A1128" s="64">
        <v>48</v>
      </c>
      <c r="B1128" s="65" t="s">
        <v>77</v>
      </c>
      <c r="C1128" s="13">
        <v>19756221.960000005</v>
      </c>
      <c r="D1128" s="13">
        <v>5400928.3399999999</v>
      </c>
      <c r="E1128" s="13">
        <v>325090.69</v>
      </c>
      <c r="F1128" s="13">
        <v>354223.88</v>
      </c>
      <c r="G1128" s="13">
        <v>18085142.740000002</v>
      </c>
      <c r="H1128" s="13">
        <v>500655.96</v>
      </c>
      <c r="I1128" s="13">
        <v>439601932.51999998</v>
      </c>
      <c r="J1128" s="13">
        <v>83730126.319999993</v>
      </c>
      <c r="K1128" s="13">
        <v>13592744.029999999</v>
      </c>
      <c r="L1128" s="13">
        <v>2584373.04</v>
      </c>
      <c r="M1128" s="13">
        <v>7531934.4800000004</v>
      </c>
      <c r="N1128" s="13">
        <v>213047162.95999998</v>
      </c>
      <c r="O1128" s="13">
        <v>162883922.08999997</v>
      </c>
      <c r="P1128" s="13">
        <v>-166967995.08999994</v>
      </c>
      <c r="Q1128" s="13">
        <v>155363423.59</v>
      </c>
      <c r="R1128" s="13">
        <v>-11604571.49999994</v>
      </c>
      <c r="S1128" s="13">
        <v>12105227.459999979</v>
      </c>
      <c r="T1128" s="13">
        <v>20386539.77</v>
      </c>
      <c r="U1128" s="13">
        <v>0</v>
      </c>
      <c r="V1128" s="13">
        <v>105026.98</v>
      </c>
      <c r="W1128" s="13">
        <v>0</v>
      </c>
      <c r="X1128" s="13">
        <v>424121558.95999998</v>
      </c>
      <c r="Y1128" s="13">
        <v>142790.46</v>
      </c>
      <c r="Z1128" s="13">
        <v>370026.97</v>
      </c>
      <c r="AA1128" s="13">
        <v>431983765.5</v>
      </c>
      <c r="AB1128" s="13">
        <v>1564</v>
      </c>
      <c r="AC1128" s="13">
        <v>0</v>
      </c>
      <c r="AD1128" s="13">
        <v>0</v>
      </c>
      <c r="AE1128" s="13">
        <v>0</v>
      </c>
      <c r="AF1128" s="13">
        <v>9751.32</v>
      </c>
      <c r="AG1128" s="13">
        <v>10116307.52</v>
      </c>
      <c r="AH1128" s="13">
        <v>213372253.65000001</v>
      </c>
      <c r="AI1128" s="13">
        <v>223460915.23999998</v>
      </c>
      <c r="AJ1128" s="13">
        <v>60576993.149999999</v>
      </c>
      <c r="AK1128" s="13">
        <v>0</v>
      </c>
      <c r="AL1128" s="13">
        <v>426009188.49000001</v>
      </c>
      <c r="AM1128" s="13">
        <v>32.34092627285353</v>
      </c>
      <c r="AN1128" s="13">
        <v>210727.42</v>
      </c>
      <c r="AO1128" s="13">
        <v>143496.47</v>
      </c>
      <c r="AP1128" s="13">
        <v>10126932.67</v>
      </c>
      <c r="AQ1128" s="13">
        <v>158655561.13999999</v>
      </c>
      <c r="AR1128" s="367"/>
      <c r="AS1128" s="19">
        <v>44926</v>
      </c>
      <c r="AT1128" s="20" t="s">
        <v>11</v>
      </c>
      <c r="AU1128" s="40" t="s">
        <v>292</v>
      </c>
      <c r="AV1128" s="41">
        <v>2022</v>
      </c>
      <c r="AW1128" s="266" t="s">
        <v>163</v>
      </c>
      <c r="AX1128" s="380">
        <v>14.67</v>
      </c>
      <c r="AY1128" s="380">
        <v>17.28</v>
      </c>
    </row>
    <row r="1129" spans="1:51" ht="30" x14ac:dyDescent="0.25">
      <c r="A1129" s="64">
        <v>120</v>
      </c>
      <c r="B1129" s="65" t="s">
        <v>78</v>
      </c>
      <c r="C1129" s="13">
        <v>0</v>
      </c>
      <c r="D1129" s="13">
        <v>37969.699999999997</v>
      </c>
      <c r="E1129" s="13">
        <v>0.09</v>
      </c>
      <c r="F1129" s="13">
        <v>0</v>
      </c>
      <c r="G1129" s="13">
        <v>4002454.92</v>
      </c>
      <c r="H1129" s="13">
        <v>50330</v>
      </c>
      <c r="I1129" s="13">
        <v>23344409.539999999</v>
      </c>
      <c r="J1129" s="13">
        <v>7448557.7999999998</v>
      </c>
      <c r="K1129" s="13">
        <v>0.13</v>
      </c>
      <c r="L1129" s="13">
        <v>0.04</v>
      </c>
      <c r="M1129" s="13">
        <v>0</v>
      </c>
      <c r="N1129" s="13">
        <v>0</v>
      </c>
      <c r="O1129" s="13">
        <v>-39205.96</v>
      </c>
      <c r="P1129" s="13">
        <v>-4001218.66</v>
      </c>
      <c r="Q1129" s="13">
        <v>-0.12</v>
      </c>
      <c r="R1129" s="13">
        <v>-4001218.7800000003</v>
      </c>
      <c r="S1129" s="13">
        <v>4051548.7800000003</v>
      </c>
      <c r="T1129" s="13">
        <v>0.69</v>
      </c>
      <c r="U1129" s="13">
        <v>0</v>
      </c>
      <c r="V1129" s="13">
        <v>0</v>
      </c>
      <c r="W1129" s="13">
        <v>0</v>
      </c>
      <c r="X1129" s="13">
        <v>10687883.23</v>
      </c>
      <c r="Y1129" s="13">
        <v>81682.75</v>
      </c>
      <c r="Z1129" s="13">
        <v>408701.5</v>
      </c>
      <c r="AA1129" s="13">
        <v>48886.31</v>
      </c>
      <c r="AB1129" s="13">
        <v>447.84</v>
      </c>
      <c r="AC1129" s="13">
        <v>0</v>
      </c>
      <c r="AD1129" s="13">
        <v>0</v>
      </c>
      <c r="AE1129" s="13">
        <v>0</v>
      </c>
      <c r="AF1129" s="13">
        <v>6096616.7400000002</v>
      </c>
      <c r="AG1129" s="13">
        <v>0.04</v>
      </c>
      <c r="AH1129" s="13">
        <v>0.09</v>
      </c>
      <c r="AI1129" s="13">
        <v>0.08</v>
      </c>
      <c r="AJ1129" s="13">
        <v>39206.04</v>
      </c>
      <c r="AK1129" s="13">
        <v>0</v>
      </c>
      <c r="AL1129" s="13">
        <v>23344409.41</v>
      </c>
      <c r="AM1129" s="13">
        <v>179572381.07692307</v>
      </c>
      <c r="AN1129" s="13">
        <v>0</v>
      </c>
      <c r="AO1129" s="13">
        <v>0</v>
      </c>
      <c r="AP1129" s="13">
        <v>99.4</v>
      </c>
      <c r="AQ1129" s="13">
        <v>-1136.8600000000006</v>
      </c>
      <c r="AR1129" s="367"/>
      <c r="AS1129" s="19">
        <v>44926</v>
      </c>
      <c r="AT1129" s="20" t="s">
        <v>11</v>
      </c>
      <c r="AU1129" s="40" t="s">
        <v>292</v>
      </c>
      <c r="AV1129" s="41">
        <v>2022</v>
      </c>
      <c r="AW1129" s="266" t="s">
        <v>187</v>
      </c>
      <c r="AX1129" s="380">
        <v>14.67</v>
      </c>
      <c r="AY1129" s="380">
        <v>17.28</v>
      </c>
    </row>
    <row r="1130" spans="1:51" x14ac:dyDescent="0.25">
      <c r="A1130" s="64">
        <v>86</v>
      </c>
      <c r="B1130" s="65" t="s">
        <v>197</v>
      </c>
      <c r="C1130" s="13">
        <v>843934.21</v>
      </c>
      <c r="D1130" s="13">
        <v>149779</v>
      </c>
      <c r="E1130" s="13">
        <v>113.64999999999999</v>
      </c>
      <c r="F1130" s="13">
        <v>8566.07</v>
      </c>
      <c r="G1130" s="13">
        <v>807170.71000000008</v>
      </c>
      <c r="H1130" s="13">
        <v>-43285.25</v>
      </c>
      <c r="I1130" s="13">
        <v>14020635.470000001</v>
      </c>
      <c r="J1130" s="13">
        <v>57198.22</v>
      </c>
      <c r="K1130" s="13">
        <v>40955.99</v>
      </c>
      <c r="L1130" s="13">
        <v>40842.340000000004</v>
      </c>
      <c r="M1130" s="13">
        <v>0</v>
      </c>
      <c r="N1130" s="13">
        <v>1.33</v>
      </c>
      <c r="O1130" s="13">
        <v>-29385.649999999994</v>
      </c>
      <c r="P1130" s="13">
        <v>-92195.920000000042</v>
      </c>
      <c r="Q1130" s="13">
        <v>0</v>
      </c>
      <c r="R1130" s="13">
        <v>-92195.920000000042</v>
      </c>
      <c r="S1130" s="13">
        <v>48910.67</v>
      </c>
      <c r="T1130" s="13">
        <v>37569.42</v>
      </c>
      <c r="U1130" s="13">
        <v>0</v>
      </c>
      <c r="V1130" s="13">
        <v>0</v>
      </c>
      <c r="W1130" s="13">
        <v>0</v>
      </c>
      <c r="X1130" s="13">
        <v>39534.910000000003</v>
      </c>
      <c r="Y1130" s="13">
        <v>12966.01</v>
      </c>
      <c r="Z1130" s="13">
        <v>4048.19</v>
      </c>
      <c r="AA1130" s="13">
        <v>4732.3</v>
      </c>
      <c r="AB1130" s="13">
        <v>735.84</v>
      </c>
      <c r="AC1130" s="13">
        <v>0</v>
      </c>
      <c r="AD1130" s="13">
        <v>0</v>
      </c>
      <c r="AE1130" s="13">
        <v>0</v>
      </c>
      <c r="AF1130" s="13">
        <v>5711.32</v>
      </c>
      <c r="AG1130" s="13">
        <v>40842.340000000004</v>
      </c>
      <c r="AH1130" s="13">
        <v>114.97999999999999</v>
      </c>
      <c r="AI1130" s="13">
        <v>40954.75</v>
      </c>
      <c r="AJ1130" s="13">
        <v>70340.399999999994</v>
      </c>
      <c r="AK1130" s="13">
        <v>0</v>
      </c>
      <c r="AL1130" s="13">
        <v>13979679.48</v>
      </c>
      <c r="AM1130" s="13">
        <v>342.33418530476251</v>
      </c>
      <c r="AN1130" s="13">
        <v>8566.07</v>
      </c>
      <c r="AO1130" s="13">
        <v>0</v>
      </c>
      <c r="AP1130" s="13">
        <v>873319.40999999992</v>
      </c>
      <c r="AQ1130" s="13">
        <v>149778.55000000002</v>
      </c>
      <c r="AR1130" s="367"/>
      <c r="AS1130" s="19">
        <v>44926</v>
      </c>
      <c r="AT1130" s="20" t="s">
        <v>11</v>
      </c>
      <c r="AU1130" s="40" t="s">
        <v>293</v>
      </c>
      <c r="AV1130" s="41">
        <v>2022</v>
      </c>
      <c r="AW1130" s="266" t="s">
        <v>198</v>
      </c>
      <c r="AX1130" s="380">
        <v>14.67</v>
      </c>
      <c r="AY1130" s="380">
        <v>17.28</v>
      </c>
    </row>
    <row r="1131" spans="1:51" x14ac:dyDescent="0.25">
      <c r="A1131" s="62">
        <v>100</v>
      </c>
      <c r="B1131" s="63" t="s">
        <v>79</v>
      </c>
      <c r="C1131" s="14">
        <v>251919135.52000001</v>
      </c>
      <c r="D1131" s="14">
        <v>85608377.829999998</v>
      </c>
      <c r="E1131" s="14">
        <v>5503515.5999999996</v>
      </c>
      <c r="F1131" s="14">
        <v>44774578.640000001</v>
      </c>
      <c r="G1131" s="14">
        <v>49548477.420000002</v>
      </c>
      <c r="H1131" s="14">
        <v>12834380.470000001</v>
      </c>
      <c r="I1131" s="14">
        <v>45018525.789999999</v>
      </c>
      <c r="J1131" s="14">
        <v>101119107.62</v>
      </c>
      <c r="K1131" s="14">
        <v>22260421.449999999</v>
      </c>
      <c r="L1131" s="14">
        <v>16756905.85</v>
      </c>
      <c r="M1131" s="14">
        <v>69538672</v>
      </c>
      <c r="N1131" s="14">
        <v>14972999.800000001</v>
      </c>
      <c r="O1131" s="14">
        <v>80781919.340000004</v>
      </c>
      <c r="P1131" s="14">
        <v>-8794217.7099999748</v>
      </c>
      <c r="Q1131" s="14">
        <v>11599997.729999969</v>
      </c>
      <c r="R1131" s="14">
        <v>2805780.019999994</v>
      </c>
      <c r="S1131" s="14">
        <v>10028600.450000018</v>
      </c>
      <c r="T1131" s="14">
        <v>32050.36</v>
      </c>
      <c r="U1131" s="14">
        <v>0</v>
      </c>
      <c r="V1131" s="14">
        <v>0</v>
      </c>
      <c r="W1131" s="14">
        <v>0</v>
      </c>
      <c r="X1131" s="14">
        <v>165258070.19</v>
      </c>
      <c r="Y1131" s="14">
        <v>887598.95</v>
      </c>
      <c r="Z1131" s="14">
        <v>10226968.449999999</v>
      </c>
      <c r="AA1131" s="14">
        <v>226840.75</v>
      </c>
      <c r="AB1131" s="14">
        <v>184315.89</v>
      </c>
      <c r="AC1131" s="14">
        <v>0</v>
      </c>
      <c r="AD1131" s="14">
        <v>0</v>
      </c>
      <c r="AE1131" s="14">
        <v>0</v>
      </c>
      <c r="AF1131" s="14">
        <v>143735796.06</v>
      </c>
      <c r="AG1131" s="14">
        <v>86295577.849999994</v>
      </c>
      <c r="AH1131" s="14">
        <v>20476515.399999999</v>
      </c>
      <c r="AI1131" s="14">
        <v>106757193.15000001</v>
      </c>
      <c r="AJ1131" s="14">
        <v>25975273.809999999</v>
      </c>
      <c r="AK1131" s="14">
        <v>0</v>
      </c>
      <c r="AL1131" s="14">
        <v>22758104.34</v>
      </c>
      <c r="AM1131" s="14">
        <v>2.02235729863057</v>
      </c>
      <c r="AN1131" s="14">
        <v>22218712.460000001</v>
      </c>
      <c r="AO1131" s="14">
        <v>22555866.18</v>
      </c>
      <c r="AP1131" s="14">
        <v>185512753.95999998</v>
      </c>
      <c r="AQ1131" s="14">
        <v>99983915.609999999</v>
      </c>
      <c r="AR1131" s="368"/>
      <c r="AS1131" s="19">
        <v>44926</v>
      </c>
      <c r="AT1131" s="42" t="s">
        <v>11</v>
      </c>
      <c r="AU1131" s="40" t="s">
        <v>292</v>
      </c>
      <c r="AV1131" s="41">
        <v>2022</v>
      </c>
      <c r="AW1131" s="266" t="s">
        <v>151</v>
      </c>
      <c r="AX1131" s="380">
        <v>14.67</v>
      </c>
      <c r="AY1131" s="380">
        <v>17.28</v>
      </c>
    </row>
    <row r="1132" spans="1:51" x14ac:dyDescent="0.25">
      <c r="A1132" s="64">
        <v>12</v>
      </c>
      <c r="B1132" s="65" t="s">
        <v>81</v>
      </c>
      <c r="C1132" s="13">
        <v>289319343.06999993</v>
      </c>
      <c r="D1132" s="13">
        <v>119909425.47</v>
      </c>
      <c r="E1132" s="13">
        <v>22367705.84</v>
      </c>
      <c r="F1132" s="13">
        <v>50793124.510000005</v>
      </c>
      <c r="G1132" s="13">
        <v>66959925.280000001</v>
      </c>
      <c r="H1132" s="13">
        <v>8240555.7800000003</v>
      </c>
      <c r="I1132" s="13">
        <v>384922256.77999997</v>
      </c>
      <c r="J1132" s="13">
        <v>496092209.80000001</v>
      </c>
      <c r="K1132" s="13">
        <v>200111088.86000001</v>
      </c>
      <c r="L1132" s="13">
        <v>176808913.37</v>
      </c>
      <c r="M1132" s="13">
        <v>9823496.4700000007</v>
      </c>
      <c r="N1132" s="13">
        <v>4410319.41</v>
      </c>
      <c r="O1132" s="13">
        <v>169439954.44999999</v>
      </c>
      <c r="P1132" s="13">
        <v>-117783086.64000003</v>
      </c>
      <c r="Q1132" s="13">
        <v>-47617125.409999996</v>
      </c>
      <c r="R1132" s="13">
        <v>-165400212.05000001</v>
      </c>
      <c r="S1132" s="13">
        <v>173640767.81000003</v>
      </c>
      <c r="T1132" s="13">
        <v>2444247.15</v>
      </c>
      <c r="U1132" s="13">
        <v>15.53</v>
      </c>
      <c r="V1132" s="13">
        <v>0</v>
      </c>
      <c r="W1132" s="13">
        <v>0</v>
      </c>
      <c r="X1132" s="13">
        <v>274063898.29000002</v>
      </c>
      <c r="Y1132" s="13">
        <v>1366401.75</v>
      </c>
      <c r="Z1132" s="13">
        <v>17374850.420000002</v>
      </c>
      <c r="AA1132" s="13">
        <v>22395145.600000001</v>
      </c>
      <c r="AB1132" s="13">
        <v>47355.62</v>
      </c>
      <c r="AC1132" s="13">
        <v>0</v>
      </c>
      <c r="AD1132" s="13">
        <v>0</v>
      </c>
      <c r="AE1132" s="13">
        <v>0</v>
      </c>
      <c r="AF1132" s="13">
        <v>61683639.770000003</v>
      </c>
      <c r="AG1132" s="13">
        <v>186632409.84</v>
      </c>
      <c r="AH1132" s="13">
        <v>26778025.25</v>
      </c>
      <c r="AI1132" s="13">
        <v>212889788.69</v>
      </c>
      <c r="AJ1132" s="13">
        <v>43457332.199999996</v>
      </c>
      <c r="AK1132" s="13">
        <v>7497.96</v>
      </c>
      <c r="AL1132" s="13">
        <v>184811167.91999996</v>
      </c>
      <c r="AM1132" s="13">
        <v>1.9235428629809512</v>
      </c>
      <c r="AN1132" s="13">
        <v>29655552.770000003</v>
      </c>
      <c r="AO1132" s="13">
        <v>21137571.740000002</v>
      </c>
      <c r="AP1132" s="13">
        <v>134594869.94999987</v>
      </c>
      <c r="AQ1132" s="13">
        <v>134624906.80000001</v>
      </c>
      <c r="AR1132" s="367"/>
      <c r="AS1132" s="19">
        <v>44926</v>
      </c>
      <c r="AT1132" s="20" t="s">
        <v>11</v>
      </c>
      <c r="AU1132" s="40" t="s">
        <v>292</v>
      </c>
      <c r="AV1132" s="41">
        <v>2022</v>
      </c>
      <c r="AW1132" s="266" t="s">
        <v>152</v>
      </c>
      <c r="AX1132" s="380">
        <v>14.67</v>
      </c>
      <c r="AY1132" s="380">
        <v>17.28</v>
      </c>
    </row>
    <row r="1133" spans="1:51" x14ac:dyDescent="0.25">
      <c r="A1133" s="64">
        <v>74</v>
      </c>
      <c r="B1133" s="65" t="s">
        <v>82</v>
      </c>
      <c r="C1133" s="13">
        <v>1513340069.8699999</v>
      </c>
      <c r="D1133" s="13">
        <v>914021157.64999998</v>
      </c>
      <c r="E1133" s="13">
        <v>7421264.9299999997</v>
      </c>
      <c r="F1133" s="13">
        <v>234589201.98999998</v>
      </c>
      <c r="G1133" s="13">
        <v>208022697.19</v>
      </c>
      <c r="H1133" s="13">
        <v>26513084.280000001</v>
      </c>
      <c r="I1133" s="13">
        <v>346001798.92000002</v>
      </c>
      <c r="J1133" s="13">
        <v>271744650.55000001</v>
      </c>
      <c r="K1133" s="13">
        <v>63967565.57</v>
      </c>
      <c r="L1133" s="13">
        <v>21904909.890000001</v>
      </c>
      <c r="M1133" s="13">
        <v>306540934.77999997</v>
      </c>
      <c r="N1133" s="13">
        <v>408519724.21000004</v>
      </c>
      <c r="O1133" s="13">
        <v>496906553.8599999</v>
      </c>
      <c r="P1133" s="13">
        <v>-340199540.81999999</v>
      </c>
      <c r="Q1133" s="13">
        <v>289446437.88999993</v>
      </c>
      <c r="R1133" s="13">
        <v>-50753102.930000067</v>
      </c>
      <c r="S1133" s="13">
        <v>77266186.650000095</v>
      </c>
      <c r="T1133" s="13">
        <v>1668556.39</v>
      </c>
      <c r="U1133" s="13">
        <v>14608.86</v>
      </c>
      <c r="V1133" s="13">
        <v>0</v>
      </c>
      <c r="W1133" s="13">
        <v>4037000</v>
      </c>
      <c r="X1133" s="13">
        <v>1203020522.9200001</v>
      </c>
      <c r="Y1133" s="13">
        <v>3138875.05</v>
      </c>
      <c r="Z1133" s="13">
        <v>13546763.310000001</v>
      </c>
      <c r="AA1133" s="13">
        <v>131325803.63</v>
      </c>
      <c r="AB1133" s="13">
        <v>4678697.03</v>
      </c>
      <c r="AC1133" s="13">
        <v>0</v>
      </c>
      <c r="AD1133" s="13">
        <v>0</v>
      </c>
      <c r="AE1133" s="13">
        <v>31049507.469999999</v>
      </c>
      <c r="AF1133" s="13">
        <v>947734855.02999997</v>
      </c>
      <c r="AG1133" s="13">
        <v>328445844.66999996</v>
      </c>
      <c r="AH1133" s="13">
        <v>415940989.13999999</v>
      </c>
      <c r="AI1133" s="13">
        <v>742677403.16999996</v>
      </c>
      <c r="AJ1133" s="13">
        <v>245770849.31</v>
      </c>
      <c r="AK1133" s="13">
        <v>0</v>
      </c>
      <c r="AL1133" s="13">
        <v>282034233.35000002</v>
      </c>
      <c r="AM1133" s="13">
        <v>5.4090193340462314</v>
      </c>
      <c r="AN1133" s="13">
        <v>131434624.71000001</v>
      </c>
      <c r="AO1133" s="13">
        <v>103154577.28</v>
      </c>
      <c r="AP1133" s="13">
        <v>1310898511.0999999</v>
      </c>
      <c r="AQ1133" s="13">
        <v>1208486152.7399998</v>
      </c>
      <c r="AR1133" s="367"/>
      <c r="AS1133" s="19">
        <v>44926</v>
      </c>
      <c r="AT1133" s="20" t="s">
        <v>11</v>
      </c>
      <c r="AU1133" s="40" t="s">
        <v>292</v>
      </c>
      <c r="AV1133" s="41">
        <v>2022</v>
      </c>
      <c r="AW1133" s="266" t="s">
        <v>148</v>
      </c>
      <c r="AX1133" s="380">
        <v>14.67</v>
      </c>
      <c r="AY1133" s="380">
        <v>17.28</v>
      </c>
    </row>
    <row r="1134" spans="1:51" x14ac:dyDescent="0.25">
      <c r="A1134" s="64">
        <v>71</v>
      </c>
      <c r="B1134" s="65" t="s">
        <v>83</v>
      </c>
      <c r="C1134" s="13">
        <v>91932205.419999987</v>
      </c>
      <c r="D1134" s="13">
        <v>16945222.849999998</v>
      </c>
      <c r="E1134" s="13">
        <v>3820395.74</v>
      </c>
      <c r="F1134" s="13">
        <v>665.74</v>
      </c>
      <c r="G1134" s="13">
        <v>18719284.079999998</v>
      </c>
      <c r="H1134" s="13">
        <v>4462915.38</v>
      </c>
      <c r="I1134" s="13">
        <v>51644792.079999998</v>
      </c>
      <c r="J1134" s="13">
        <v>1072579.23</v>
      </c>
      <c r="K1134" s="13">
        <v>8292470.4699999997</v>
      </c>
      <c r="L1134" s="13">
        <v>4472074.7300000004</v>
      </c>
      <c r="M1134" s="13">
        <v>1362189.48</v>
      </c>
      <c r="N1134" s="13">
        <v>2566231.63</v>
      </c>
      <c r="O1134" s="13">
        <v>-5599274.8800000008</v>
      </c>
      <c r="P1134" s="13">
        <v>61866307.629999988</v>
      </c>
      <c r="Q1134" s="13">
        <v>-65172957.310000002</v>
      </c>
      <c r="R1134" s="13">
        <v>-3306649.6800000146</v>
      </c>
      <c r="S1134" s="13">
        <v>7769565.0700000003</v>
      </c>
      <c r="T1134" s="13">
        <v>0</v>
      </c>
      <c r="U1134" s="13">
        <v>0</v>
      </c>
      <c r="V1134" s="13">
        <v>0</v>
      </c>
      <c r="W1134" s="13">
        <v>8049186.25</v>
      </c>
      <c r="X1134" s="13">
        <v>102554.74</v>
      </c>
      <c r="Y1134" s="13">
        <v>382015.72</v>
      </c>
      <c r="Z1134" s="13">
        <v>0</v>
      </c>
      <c r="AA1134" s="13">
        <v>0</v>
      </c>
      <c r="AB1134" s="13">
        <v>0</v>
      </c>
      <c r="AC1134" s="13">
        <v>0</v>
      </c>
      <c r="AD1134" s="13">
        <v>0</v>
      </c>
      <c r="AE1134" s="13">
        <v>0</v>
      </c>
      <c r="AF1134" s="13">
        <v>160.19999999999999</v>
      </c>
      <c r="AG1134" s="13">
        <v>5834264.21</v>
      </c>
      <c r="AH1134" s="13">
        <v>6386627.3699999992</v>
      </c>
      <c r="AI1134" s="13">
        <v>12220257.919999998</v>
      </c>
      <c r="AJ1134" s="13">
        <v>17819532.799999997</v>
      </c>
      <c r="AK1134" s="13">
        <v>0</v>
      </c>
      <c r="AL1134" s="13">
        <v>43352321.609999999</v>
      </c>
      <c r="AM1134" s="13">
        <v>6.2279138969306453</v>
      </c>
      <c r="AN1134" s="13">
        <v>641</v>
      </c>
      <c r="AO1134" s="13">
        <v>24.740000000000002</v>
      </c>
      <c r="AP1134" s="13">
        <v>90469950.559999987</v>
      </c>
      <c r="AQ1134" s="13">
        <v>9883693.0999999978</v>
      </c>
      <c r="AR1134" s="367"/>
      <c r="AS1134" s="19">
        <v>44926</v>
      </c>
      <c r="AT1134" s="20" t="s">
        <v>11</v>
      </c>
      <c r="AU1134" s="40" t="s">
        <v>292</v>
      </c>
      <c r="AV1134" s="41">
        <v>2022</v>
      </c>
      <c r="AW1134" s="266" t="s">
        <v>161</v>
      </c>
      <c r="AX1134" s="380">
        <v>14.67</v>
      </c>
      <c r="AY1134" s="380">
        <v>17.28</v>
      </c>
    </row>
    <row r="1135" spans="1:51" x14ac:dyDescent="0.25">
      <c r="A1135" s="64">
        <v>91</v>
      </c>
      <c r="B1135" s="65" t="s">
        <v>106</v>
      </c>
      <c r="C1135" s="13">
        <v>9328529.1500000022</v>
      </c>
      <c r="D1135" s="13">
        <v>126160.44</v>
      </c>
      <c r="E1135" s="13">
        <v>616.82000000000005</v>
      </c>
      <c r="F1135" s="13">
        <v>3659.91</v>
      </c>
      <c r="G1135" s="13">
        <v>9637735.5600000005</v>
      </c>
      <c r="H1135" s="13">
        <v>-11102557.4</v>
      </c>
      <c r="I1135" s="13">
        <v>60421376.149999999</v>
      </c>
      <c r="J1135" s="13">
        <v>11923213.130000001</v>
      </c>
      <c r="K1135" s="13">
        <v>601401.17000000004</v>
      </c>
      <c r="L1135" s="13">
        <v>600338.00999999989</v>
      </c>
      <c r="M1135" s="13">
        <v>0</v>
      </c>
      <c r="N1135" s="13">
        <v>2917907.7800000003</v>
      </c>
      <c r="O1135" s="13">
        <v>1470305.14</v>
      </c>
      <c r="P1135" s="13">
        <v>-1909331.9000000004</v>
      </c>
      <c r="Q1135" s="13">
        <v>1133185.1499999999</v>
      </c>
      <c r="R1135" s="13">
        <v>-776146.75000000047</v>
      </c>
      <c r="S1135" s="13">
        <v>-10326410.610000001</v>
      </c>
      <c r="T1135" s="13">
        <v>146725.42000000001</v>
      </c>
      <c r="U1135" s="13">
        <v>0</v>
      </c>
      <c r="V1135" s="13">
        <v>0</v>
      </c>
      <c r="W1135" s="13">
        <v>79392.41</v>
      </c>
      <c r="X1135" s="13">
        <v>2515026.9500000002</v>
      </c>
      <c r="Y1135" s="13">
        <v>75082.899999999994</v>
      </c>
      <c r="Z1135" s="13">
        <v>1291383.8799999999</v>
      </c>
      <c r="AA1135" s="13">
        <v>94241.67</v>
      </c>
      <c r="AB1135" s="13">
        <v>3037361.64</v>
      </c>
      <c r="AC1135" s="13">
        <v>0</v>
      </c>
      <c r="AD1135" s="13">
        <v>0</v>
      </c>
      <c r="AE1135" s="13">
        <v>0</v>
      </c>
      <c r="AF1135" s="13">
        <v>8569485.3000000007</v>
      </c>
      <c r="AG1135" s="13">
        <v>600338.00999999989</v>
      </c>
      <c r="AH1135" s="13">
        <v>2918524.5999999996</v>
      </c>
      <c r="AI1135" s="13">
        <v>3507040.59</v>
      </c>
      <c r="AJ1135" s="13">
        <v>2036735.45</v>
      </c>
      <c r="AK1135" s="13">
        <v>0</v>
      </c>
      <c r="AL1135" s="13">
        <v>59819974.979999997</v>
      </c>
      <c r="AM1135" s="13">
        <v>100.46767310080224</v>
      </c>
      <c r="AN1135" s="13">
        <v>3659.91</v>
      </c>
      <c r="AO1135" s="13">
        <v>0</v>
      </c>
      <c r="AP1135" s="13">
        <v>9025355.3200000003</v>
      </c>
      <c r="AQ1135" s="13">
        <v>1293291.75</v>
      </c>
      <c r="AR1135" s="367"/>
      <c r="AS1135" s="19">
        <v>44926</v>
      </c>
      <c r="AT1135" s="20" t="s">
        <v>11</v>
      </c>
      <c r="AU1135" s="40" t="s">
        <v>293</v>
      </c>
      <c r="AV1135" s="41">
        <v>2022</v>
      </c>
      <c r="AW1135" s="266" t="s">
        <v>192</v>
      </c>
      <c r="AX1135" s="380">
        <v>14.67</v>
      </c>
      <c r="AY1135" s="380">
        <v>17.28</v>
      </c>
    </row>
    <row r="1136" spans="1:51" x14ac:dyDescent="0.25">
      <c r="A1136" s="64">
        <v>73</v>
      </c>
      <c r="B1136" s="65" t="s">
        <v>84</v>
      </c>
      <c r="C1136" s="13">
        <v>8174273.8200000003</v>
      </c>
      <c r="D1136" s="13">
        <v>0</v>
      </c>
      <c r="E1136" s="13">
        <v>172787</v>
      </c>
      <c r="F1136" s="13">
        <v>962378.12</v>
      </c>
      <c r="G1136" s="13">
        <v>3290247.23</v>
      </c>
      <c r="H1136" s="13">
        <v>335032.40000000002</v>
      </c>
      <c r="I1136" s="13">
        <v>3186248.26</v>
      </c>
      <c r="J1136" s="13">
        <v>5725188.7699999996</v>
      </c>
      <c r="K1136" s="13">
        <v>2027494.12</v>
      </c>
      <c r="L1136" s="13">
        <v>1854707.1199999999</v>
      </c>
      <c r="M1136" s="13">
        <v>886015.49</v>
      </c>
      <c r="N1136" s="13">
        <v>0</v>
      </c>
      <c r="O1136" s="13">
        <v>2899394</v>
      </c>
      <c r="P1136" s="13">
        <v>1022254.4700000002</v>
      </c>
      <c r="Q1136" s="13">
        <v>-2249936.9299999997</v>
      </c>
      <c r="R1136" s="13">
        <v>-1227682.4599999995</v>
      </c>
      <c r="S1136" s="13">
        <v>1562714.84</v>
      </c>
      <c r="T1136" s="13">
        <v>3.61</v>
      </c>
      <c r="U1136" s="13">
        <v>0</v>
      </c>
      <c r="V1136" s="13">
        <v>0</v>
      </c>
      <c r="W1136" s="13">
        <v>0</v>
      </c>
      <c r="X1136" s="13">
        <v>1934024.26</v>
      </c>
      <c r="Y1136" s="13">
        <v>67147.899999999994</v>
      </c>
      <c r="Z1136" s="13">
        <v>144554.51</v>
      </c>
      <c r="AA1136" s="13">
        <v>32730.36</v>
      </c>
      <c r="AB1136" s="13">
        <v>11.78</v>
      </c>
      <c r="AC1136" s="13">
        <v>0</v>
      </c>
      <c r="AD1136" s="13">
        <v>0</v>
      </c>
      <c r="AE1136" s="13">
        <v>0</v>
      </c>
      <c r="AF1136" s="13">
        <v>126868.48</v>
      </c>
      <c r="AG1136" s="13">
        <v>2740722.61</v>
      </c>
      <c r="AH1136" s="13">
        <v>172787</v>
      </c>
      <c r="AI1136" s="13">
        <v>2913509.61</v>
      </c>
      <c r="AJ1136" s="13">
        <v>14115.61</v>
      </c>
      <c r="AK1136" s="13">
        <v>0</v>
      </c>
      <c r="AL1136" s="13">
        <v>1158754.1399999997</v>
      </c>
      <c r="AM1136" s="13">
        <v>1.5715203455189304</v>
      </c>
      <c r="AN1136" s="13">
        <v>881661.8</v>
      </c>
      <c r="AO1136" s="13">
        <v>80716.320000000007</v>
      </c>
      <c r="AP1136" s="13">
        <v>5433551.2100000009</v>
      </c>
      <c r="AQ1136" s="13">
        <v>158671.39000000001</v>
      </c>
      <c r="AR1136" s="367"/>
      <c r="AS1136" s="19">
        <v>44926</v>
      </c>
      <c r="AT1136" s="20" t="s">
        <v>11</v>
      </c>
      <c r="AU1136" s="40" t="s">
        <v>292</v>
      </c>
      <c r="AV1136" s="41">
        <v>2022</v>
      </c>
      <c r="AW1136" s="266" t="s">
        <v>190</v>
      </c>
      <c r="AX1136" s="380">
        <v>14.67</v>
      </c>
      <c r="AY1136" s="380">
        <v>17.28</v>
      </c>
    </row>
    <row r="1137" spans="1:51" x14ac:dyDescent="0.25">
      <c r="A1137" s="64">
        <v>46</v>
      </c>
      <c r="B1137" s="65" t="s">
        <v>85</v>
      </c>
      <c r="C1137" s="13">
        <v>8481259.9000000022</v>
      </c>
      <c r="D1137" s="13">
        <v>3615161.3499999996</v>
      </c>
      <c r="E1137" s="13">
        <v>886601</v>
      </c>
      <c r="F1137" s="13">
        <v>1425917.35</v>
      </c>
      <c r="G1137" s="13">
        <v>3828079.54</v>
      </c>
      <c r="H1137" s="13">
        <v>98040</v>
      </c>
      <c r="I1137" s="13">
        <v>43133620.780000001</v>
      </c>
      <c r="J1137" s="13">
        <v>6983421.54</v>
      </c>
      <c r="K1137" s="13">
        <v>5048143.9800000004</v>
      </c>
      <c r="L1137" s="13">
        <v>4161403.21</v>
      </c>
      <c r="M1137" s="13">
        <v>105742</v>
      </c>
      <c r="N1137" s="13">
        <v>110</v>
      </c>
      <c r="O1137" s="13">
        <v>2689559.58</v>
      </c>
      <c r="P1137" s="13">
        <v>-3077457.919999999</v>
      </c>
      <c r="Q1137" s="13">
        <v>-195303.07</v>
      </c>
      <c r="R1137" s="13">
        <v>-3272760.9899999988</v>
      </c>
      <c r="S1137" s="13">
        <v>3370800.9899999998</v>
      </c>
      <c r="T1137" s="13">
        <v>2042511.28</v>
      </c>
      <c r="U1137" s="13">
        <v>0</v>
      </c>
      <c r="V1137" s="13">
        <v>0</v>
      </c>
      <c r="W1137" s="13">
        <v>0</v>
      </c>
      <c r="X1137" s="13">
        <v>1814928.06</v>
      </c>
      <c r="Y1137" s="13">
        <v>78109.67</v>
      </c>
      <c r="Z1137" s="13">
        <v>59052.480000000003</v>
      </c>
      <c r="AA1137" s="13">
        <v>338393.55</v>
      </c>
      <c r="AB1137" s="13">
        <v>6477.36</v>
      </c>
      <c r="AC1137" s="13">
        <v>0</v>
      </c>
      <c r="AD1137" s="13">
        <v>0</v>
      </c>
      <c r="AE1137" s="13">
        <v>0</v>
      </c>
      <c r="AF1137" s="13">
        <v>4605.29</v>
      </c>
      <c r="AG1137" s="13">
        <v>4267145.21</v>
      </c>
      <c r="AH1137" s="13">
        <v>886711</v>
      </c>
      <c r="AI1137" s="13">
        <v>5152543.58</v>
      </c>
      <c r="AJ1137" s="13">
        <v>2462984</v>
      </c>
      <c r="AK1137" s="13">
        <v>0</v>
      </c>
      <c r="AL1137" s="13">
        <v>38085476.799999997</v>
      </c>
      <c r="AM1137" s="13">
        <v>8.5444513767612467</v>
      </c>
      <c r="AN1137" s="13">
        <v>1054010.75</v>
      </c>
      <c r="AO1137" s="13">
        <v>371906.60000000003</v>
      </c>
      <c r="AP1137" s="13">
        <v>6314467.3200000012</v>
      </c>
      <c r="AQ1137" s="13">
        <v>4137928.3499999996</v>
      </c>
      <c r="AR1137" s="367"/>
      <c r="AS1137" s="19">
        <v>44926</v>
      </c>
      <c r="AT1137" s="20" t="s">
        <v>11</v>
      </c>
      <c r="AU1137" s="40" t="s">
        <v>292</v>
      </c>
      <c r="AV1137" s="41">
        <v>2022</v>
      </c>
      <c r="AW1137" s="266" t="s">
        <v>176</v>
      </c>
      <c r="AX1137" s="380">
        <v>14.67</v>
      </c>
      <c r="AY1137" s="380">
        <v>17.28</v>
      </c>
    </row>
    <row r="1138" spans="1:51" x14ac:dyDescent="0.25">
      <c r="A1138" s="64">
        <v>51</v>
      </c>
      <c r="B1138" s="65" t="s">
        <v>86</v>
      </c>
      <c r="C1138" s="13">
        <v>6777478.9199999999</v>
      </c>
      <c r="D1138" s="13">
        <v>1162100.8500000001</v>
      </c>
      <c r="E1138" s="13">
        <v>6578948.29</v>
      </c>
      <c r="F1138" s="13">
        <v>1837693.46</v>
      </c>
      <c r="G1138" s="13">
        <v>9275039.5899999999</v>
      </c>
      <c r="H1138" s="13">
        <v>10283325.140000001</v>
      </c>
      <c r="I1138" s="13">
        <v>20590691.48</v>
      </c>
      <c r="J1138" s="13">
        <v>80994015.120000005</v>
      </c>
      <c r="K1138" s="13">
        <v>8263049.8600000003</v>
      </c>
      <c r="L1138" s="13">
        <v>1684101.5699999998</v>
      </c>
      <c r="M1138" s="13">
        <v>0</v>
      </c>
      <c r="N1138" s="13">
        <v>0</v>
      </c>
      <c r="O1138" s="13">
        <v>1949283.9900000002</v>
      </c>
      <c r="P1138" s="13">
        <v>-7446638.9699999997</v>
      </c>
      <c r="Q1138" s="13">
        <v>-40454.880000000005</v>
      </c>
      <c r="R1138" s="13">
        <v>-7487093.8499999996</v>
      </c>
      <c r="S1138" s="13">
        <v>17770419</v>
      </c>
      <c r="T1138" s="13">
        <v>384011.65</v>
      </c>
      <c r="U1138" s="13">
        <v>0</v>
      </c>
      <c r="V1138" s="13">
        <v>0</v>
      </c>
      <c r="W1138" s="13">
        <v>0</v>
      </c>
      <c r="X1138" s="13">
        <v>63152157.560000002</v>
      </c>
      <c r="Y1138" s="13">
        <v>181334.53</v>
      </c>
      <c r="Z1138" s="13">
        <v>259561.53</v>
      </c>
      <c r="AA1138" s="13">
        <v>35097246.719999999</v>
      </c>
      <c r="AB1138" s="13">
        <v>11461.99</v>
      </c>
      <c r="AC1138" s="13">
        <v>0</v>
      </c>
      <c r="AD1138" s="13">
        <v>0</v>
      </c>
      <c r="AE1138" s="13">
        <v>0</v>
      </c>
      <c r="AF1138" s="13">
        <v>10216145.439999999</v>
      </c>
      <c r="AG1138" s="13">
        <v>1684101.5699999998</v>
      </c>
      <c r="AH1138" s="13">
        <v>6578948.29</v>
      </c>
      <c r="AI1138" s="13">
        <v>8251950.4300000006</v>
      </c>
      <c r="AJ1138" s="13">
        <v>6302666.4400000004</v>
      </c>
      <c r="AK1138" s="13">
        <v>0</v>
      </c>
      <c r="AL1138" s="13">
        <v>12327641.620000001</v>
      </c>
      <c r="AM1138" s="13">
        <v>2.4918997015467603</v>
      </c>
      <c r="AN1138" s="13">
        <v>524440.12</v>
      </c>
      <c r="AO1138" s="13">
        <v>1313253.3400000001</v>
      </c>
      <c r="AP1138" s="13">
        <v>6226250.5700000012</v>
      </c>
      <c r="AQ1138" s="13">
        <v>2560156.4899999993</v>
      </c>
      <c r="AR1138" s="367"/>
      <c r="AS1138" s="19">
        <v>44926</v>
      </c>
      <c r="AT1138" s="20" t="s">
        <v>11</v>
      </c>
      <c r="AU1138" s="40" t="s">
        <v>292</v>
      </c>
      <c r="AV1138" s="41">
        <v>2022</v>
      </c>
      <c r="AW1138" s="266" t="s">
        <v>179</v>
      </c>
      <c r="AX1138" s="380">
        <v>14.67</v>
      </c>
      <c r="AY1138" s="380">
        <v>17.28</v>
      </c>
    </row>
    <row r="1139" spans="1:51" x14ac:dyDescent="0.25">
      <c r="A1139" s="64">
        <v>117</v>
      </c>
      <c r="B1139" s="65" t="s">
        <v>87</v>
      </c>
      <c r="C1139" s="13">
        <v>309953739.08999997</v>
      </c>
      <c r="D1139" s="13">
        <v>84659854.489999995</v>
      </c>
      <c r="E1139" s="13">
        <v>17170409.129999999</v>
      </c>
      <c r="F1139" s="13">
        <v>37661832.060000002</v>
      </c>
      <c r="G1139" s="13">
        <v>45771098.200000003</v>
      </c>
      <c r="H1139" s="13">
        <v>331173.53999999998</v>
      </c>
      <c r="I1139" s="13">
        <v>84518276.379999995</v>
      </c>
      <c r="J1139" s="13">
        <v>22383700.120000001</v>
      </c>
      <c r="K1139" s="13">
        <v>65898101.75</v>
      </c>
      <c r="L1139" s="13">
        <v>48727692.619999997</v>
      </c>
      <c r="M1139" s="13">
        <v>114840277.28</v>
      </c>
      <c r="N1139" s="13">
        <v>37940008.57</v>
      </c>
      <c r="O1139" s="13">
        <v>133764760.08999997</v>
      </c>
      <c r="P1139" s="13">
        <v>8096194.2499999292</v>
      </c>
      <c r="Q1139" s="13">
        <v>-23960347.570000011</v>
      </c>
      <c r="R1139" s="13">
        <v>-15864153.320000082</v>
      </c>
      <c r="S1139" s="13">
        <v>16195326.400000002</v>
      </c>
      <c r="T1139" s="13">
        <v>586540.56000000006</v>
      </c>
      <c r="U1139" s="13">
        <v>0</v>
      </c>
      <c r="V1139" s="13">
        <v>0</v>
      </c>
      <c r="W1139" s="13">
        <v>0</v>
      </c>
      <c r="X1139" s="13">
        <v>47263260.079999998</v>
      </c>
      <c r="Y1139" s="13">
        <v>717805.53</v>
      </c>
      <c r="Z1139" s="13">
        <v>2634704.67</v>
      </c>
      <c r="AA1139" s="13">
        <v>2484534.2400000002</v>
      </c>
      <c r="AB1139" s="13">
        <v>685513.36</v>
      </c>
      <c r="AC1139" s="13">
        <v>0</v>
      </c>
      <c r="AD1139" s="13">
        <v>0</v>
      </c>
      <c r="AE1139" s="13">
        <v>0</v>
      </c>
      <c r="AF1139" s="13">
        <v>25131916.440000001</v>
      </c>
      <c r="AG1139" s="13">
        <v>163567969.89999998</v>
      </c>
      <c r="AH1139" s="13">
        <v>55110417.700000003</v>
      </c>
      <c r="AI1139" s="13">
        <v>218643747.26999998</v>
      </c>
      <c r="AJ1139" s="13">
        <v>85178688.270000011</v>
      </c>
      <c r="AK1139" s="13">
        <v>299701.09000000003</v>
      </c>
      <c r="AL1139" s="13">
        <v>18620174.629999995</v>
      </c>
      <c r="AM1139" s="13">
        <v>1.2825601062173235</v>
      </c>
      <c r="AN1139" s="13">
        <v>22062273.370000001</v>
      </c>
      <c r="AO1139" s="13">
        <v>15599558.690000001</v>
      </c>
      <c r="AP1139" s="13">
        <v>207467825.16</v>
      </c>
      <c r="AQ1139" s="13">
        <v>115938700.65000002</v>
      </c>
      <c r="AR1139" s="367"/>
      <c r="AS1139" s="19">
        <v>44926</v>
      </c>
      <c r="AT1139" s="20" t="s">
        <v>11</v>
      </c>
      <c r="AU1139" s="40" t="s">
        <v>292</v>
      </c>
      <c r="AV1139" s="41">
        <v>2022</v>
      </c>
      <c r="AW1139" s="266" t="s">
        <v>155</v>
      </c>
      <c r="AX1139" s="380">
        <v>14.67</v>
      </c>
      <c r="AY1139" s="380">
        <v>17.28</v>
      </c>
    </row>
    <row r="1140" spans="1:51" x14ac:dyDescent="0.25">
      <c r="A1140" s="64">
        <v>78</v>
      </c>
      <c r="B1140" s="65" t="s">
        <v>88</v>
      </c>
      <c r="C1140" s="13">
        <v>805881.66</v>
      </c>
      <c r="D1140" s="13">
        <v>-1214.56</v>
      </c>
      <c r="E1140" s="13">
        <v>19.86</v>
      </c>
      <c r="F1140" s="13">
        <v>133638.51</v>
      </c>
      <c r="G1140" s="13">
        <v>1290485.6000000001</v>
      </c>
      <c r="H1140" s="13">
        <v>43054.48</v>
      </c>
      <c r="I1140" s="13">
        <v>11751914.050000001</v>
      </c>
      <c r="J1140" s="13">
        <v>2310329.0099999998</v>
      </c>
      <c r="K1140" s="13">
        <v>161117.12</v>
      </c>
      <c r="L1140" s="13">
        <v>161097.25999999998</v>
      </c>
      <c r="M1140" s="13">
        <v>241124.5</v>
      </c>
      <c r="N1140" s="13">
        <v>0.2</v>
      </c>
      <c r="O1140" s="13">
        <v>200804.13</v>
      </c>
      <c r="P1140" s="13">
        <v>-817832.02</v>
      </c>
      <c r="Q1140" s="13">
        <v>-162492.10000000003</v>
      </c>
      <c r="R1140" s="13">
        <v>-980324.12000000011</v>
      </c>
      <c r="S1140" s="13">
        <v>1023378.6200000001</v>
      </c>
      <c r="T1140" s="13">
        <v>885043.27</v>
      </c>
      <c r="U1140" s="13">
        <v>0</v>
      </c>
      <c r="V1140" s="13">
        <v>0</v>
      </c>
      <c r="W1140" s="13">
        <v>0</v>
      </c>
      <c r="X1140" s="13">
        <v>550440.51</v>
      </c>
      <c r="Y1140" s="13">
        <v>25326.95</v>
      </c>
      <c r="Z1140" s="13">
        <v>21488.63</v>
      </c>
      <c r="AA1140" s="13">
        <v>9053.84</v>
      </c>
      <c r="AB1140" s="13">
        <v>33.04</v>
      </c>
      <c r="AC1140" s="13">
        <v>0</v>
      </c>
      <c r="AD1140" s="13">
        <v>0</v>
      </c>
      <c r="AE1140" s="13">
        <v>0</v>
      </c>
      <c r="AF1140" s="13">
        <v>356202.7</v>
      </c>
      <c r="AG1140" s="13">
        <v>402221.76</v>
      </c>
      <c r="AH1140" s="13">
        <v>20.059999999999999</v>
      </c>
      <c r="AI1140" s="13">
        <v>402203.11</v>
      </c>
      <c r="AJ1140" s="13">
        <v>201398.97999999998</v>
      </c>
      <c r="AK1140" s="13">
        <v>0</v>
      </c>
      <c r="AL1140" s="13">
        <v>11590796.930000002</v>
      </c>
      <c r="AM1140" s="13">
        <v>72.940194375371163</v>
      </c>
      <c r="AN1140" s="13">
        <v>97883.540000000008</v>
      </c>
      <c r="AO1140" s="13">
        <v>35754.969999999994</v>
      </c>
      <c r="AP1140" s="13">
        <v>604849.09999999986</v>
      </c>
      <c r="AQ1140" s="13">
        <v>-1442.99</v>
      </c>
      <c r="AR1140" s="367"/>
      <c r="AS1140" s="19">
        <v>44926</v>
      </c>
      <c r="AT1140" s="20" t="s">
        <v>11</v>
      </c>
      <c r="AU1140" s="40" t="s">
        <v>292</v>
      </c>
      <c r="AV1140" s="41">
        <v>2022</v>
      </c>
      <c r="AW1140" s="266" t="s">
        <v>185</v>
      </c>
      <c r="AX1140" s="380">
        <v>14.67</v>
      </c>
      <c r="AY1140" s="380">
        <v>17.28</v>
      </c>
    </row>
    <row r="1141" spans="1:51" x14ac:dyDescent="0.25">
      <c r="A1141" s="64">
        <v>80</v>
      </c>
      <c r="B1141" s="65" t="s">
        <v>89</v>
      </c>
      <c r="C1141" s="13">
        <v>438643398.56</v>
      </c>
      <c r="D1141" s="13">
        <v>198121264.97</v>
      </c>
      <c r="E1141" s="13">
        <v>28131285.57</v>
      </c>
      <c r="F1141" s="13">
        <v>60562665.310000002</v>
      </c>
      <c r="G1141" s="13">
        <v>93552134.629999995</v>
      </c>
      <c r="H1141" s="13">
        <v>385560.88</v>
      </c>
      <c r="I1141" s="13">
        <v>250377854.25999999</v>
      </c>
      <c r="J1141" s="13">
        <v>91562417.810000002</v>
      </c>
      <c r="K1141" s="13">
        <v>55030845.549999997</v>
      </c>
      <c r="L1141" s="13">
        <v>26899559.98</v>
      </c>
      <c r="M1141" s="13">
        <v>71594001.180000007</v>
      </c>
      <c r="N1141" s="13">
        <v>1184976537.9100001</v>
      </c>
      <c r="O1141" s="13">
        <v>916232412.62999988</v>
      </c>
      <c r="P1141" s="13">
        <v>-829825078.98000014</v>
      </c>
      <c r="Q1141" s="13">
        <v>820337680.72999978</v>
      </c>
      <c r="R1141" s="13">
        <v>-9487398.2500003576</v>
      </c>
      <c r="S1141" s="13">
        <v>9872959.1799999923</v>
      </c>
      <c r="T1141" s="13">
        <v>16774365.32</v>
      </c>
      <c r="U1141" s="13">
        <v>0</v>
      </c>
      <c r="V1141" s="13">
        <v>0</v>
      </c>
      <c r="W1141" s="13">
        <v>79830.47</v>
      </c>
      <c r="X1141" s="13">
        <v>89080697.400000006</v>
      </c>
      <c r="Y1141" s="13">
        <v>1538605.39</v>
      </c>
      <c r="Z1141" s="13">
        <v>8979660.8399999999</v>
      </c>
      <c r="AA1141" s="13">
        <v>4906551.8600000003</v>
      </c>
      <c r="AB1141" s="13">
        <v>4123079.98</v>
      </c>
      <c r="AC1141" s="13">
        <v>0</v>
      </c>
      <c r="AD1141" s="13">
        <v>0</v>
      </c>
      <c r="AE1141" s="13">
        <v>0</v>
      </c>
      <c r="AF1141" s="13">
        <v>76514035.939999998</v>
      </c>
      <c r="AG1141" s="13">
        <v>98493561.159999996</v>
      </c>
      <c r="AH1141" s="13">
        <v>1213107823.48</v>
      </c>
      <c r="AI1141" s="13">
        <v>1311551273.01</v>
      </c>
      <c r="AJ1141" s="13">
        <v>395318860.38</v>
      </c>
      <c r="AK1141" s="13">
        <v>0</v>
      </c>
      <c r="AL1141" s="13">
        <v>195347008.70999998</v>
      </c>
      <c r="AM1141" s="13">
        <v>4.5497729819999106</v>
      </c>
      <c r="AN1141" s="13">
        <v>34864544.899999999</v>
      </c>
      <c r="AO1141" s="13">
        <v>25698120.41</v>
      </c>
      <c r="AP1141" s="13">
        <v>384592509.76999998</v>
      </c>
      <c r="AQ1141" s="13">
        <v>1060302788.8100002</v>
      </c>
      <c r="AR1141" s="367"/>
      <c r="AS1141" s="19">
        <v>44926</v>
      </c>
      <c r="AT1141" s="20" t="s">
        <v>11</v>
      </c>
      <c r="AU1141" s="40" t="s">
        <v>292</v>
      </c>
      <c r="AV1141" s="41">
        <v>2022</v>
      </c>
      <c r="AW1141" s="266" t="s">
        <v>288</v>
      </c>
      <c r="AX1141" s="380">
        <v>14.67</v>
      </c>
      <c r="AY1141" s="380">
        <v>17.28</v>
      </c>
    </row>
    <row r="1142" spans="1:51" x14ac:dyDescent="0.25">
      <c r="A1142" s="64">
        <v>2</v>
      </c>
      <c r="B1142" s="65" t="s">
        <v>90</v>
      </c>
      <c r="C1142" s="13">
        <v>20147390.289999999</v>
      </c>
      <c r="D1142" s="13">
        <v>4141489.98</v>
      </c>
      <c r="E1142" s="13">
        <v>159243.85</v>
      </c>
      <c r="F1142" s="13">
        <v>29520.560000000001</v>
      </c>
      <c r="G1142" s="13">
        <v>19187502.259999998</v>
      </c>
      <c r="H1142" s="13">
        <v>481861.09</v>
      </c>
      <c r="I1142" s="13">
        <v>324515834.05000001</v>
      </c>
      <c r="J1142" s="13">
        <v>934039834.11000001</v>
      </c>
      <c r="K1142" s="13">
        <v>1143552.69</v>
      </c>
      <c r="L1142" s="13">
        <v>984308.85</v>
      </c>
      <c r="M1142" s="13">
        <v>1590102.61</v>
      </c>
      <c r="N1142" s="13">
        <v>0.01</v>
      </c>
      <c r="O1142" s="13">
        <v>1672898.7000000004</v>
      </c>
      <c r="P1142" s="13">
        <v>-4884021.2099999972</v>
      </c>
      <c r="Q1142" s="13">
        <v>-8572918.4000000004</v>
      </c>
      <c r="R1142" s="13">
        <v>-13456939.609999998</v>
      </c>
      <c r="S1142" s="13">
        <v>13938800.689999998</v>
      </c>
      <c r="T1142" s="13">
        <v>0</v>
      </c>
      <c r="U1142" s="13">
        <v>0</v>
      </c>
      <c r="V1142" s="13">
        <v>0</v>
      </c>
      <c r="W1142" s="13">
        <v>6442209.6200000001</v>
      </c>
      <c r="X1142" s="13">
        <v>14900416.689999999</v>
      </c>
      <c r="Y1142" s="13">
        <v>383433.27</v>
      </c>
      <c r="Z1142" s="13">
        <v>78027.13</v>
      </c>
      <c r="AA1142" s="13">
        <v>6941631.5300000003</v>
      </c>
      <c r="AB1142" s="13">
        <v>215.73</v>
      </c>
      <c r="AC1142" s="13">
        <v>0</v>
      </c>
      <c r="AD1142" s="13">
        <v>0</v>
      </c>
      <c r="AE1142" s="13">
        <v>0</v>
      </c>
      <c r="AF1142" s="13">
        <v>517.96</v>
      </c>
      <c r="AG1142" s="13">
        <v>2574411.46</v>
      </c>
      <c r="AH1142" s="13">
        <v>159243.85999999999</v>
      </c>
      <c r="AI1142" s="13">
        <v>2733597.4000000004</v>
      </c>
      <c r="AJ1142" s="13">
        <v>1060698.7</v>
      </c>
      <c r="AK1142" s="13">
        <v>0</v>
      </c>
      <c r="AL1142" s="13">
        <v>323372281.36000001</v>
      </c>
      <c r="AM1142" s="13">
        <v>283.77864604559676</v>
      </c>
      <c r="AN1142" s="13">
        <v>29417.920000000002</v>
      </c>
      <c r="AO1142" s="13">
        <v>102.64</v>
      </c>
      <c r="AP1142" s="13">
        <v>18633735.419999998</v>
      </c>
      <c r="AQ1142" s="13">
        <v>4300733.8100000005</v>
      </c>
      <c r="AR1142" s="367"/>
      <c r="AS1142" s="19">
        <v>44926</v>
      </c>
      <c r="AT1142" s="20" t="s">
        <v>11</v>
      </c>
      <c r="AU1142" s="40" t="s">
        <v>292</v>
      </c>
      <c r="AV1142" s="41">
        <v>2022</v>
      </c>
      <c r="AW1142" s="266" t="s">
        <v>168</v>
      </c>
      <c r="AX1142" s="380">
        <v>14.67</v>
      </c>
      <c r="AY1142" s="380">
        <v>17.28</v>
      </c>
    </row>
    <row r="1143" spans="1:51" x14ac:dyDescent="0.25">
      <c r="A1143" s="64">
        <v>115</v>
      </c>
      <c r="B1143" s="65" t="s">
        <v>290</v>
      </c>
      <c r="C1143" s="13">
        <v>6610.22</v>
      </c>
      <c r="D1143" s="13">
        <v>0</v>
      </c>
      <c r="E1143" s="13">
        <v>0.01</v>
      </c>
      <c r="F1143" s="13">
        <v>0</v>
      </c>
      <c r="G1143" s="13">
        <v>503562.13</v>
      </c>
      <c r="H1143" s="13">
        <v>1365596.71</v>
      </c>
      <c r="I1143" s="13">
        <v>1116752.1299999999</v>
      </c>
      <c r="J1143" s="13">
        <v>2581761.39</v>
      </c>
      <c r="K1143" s="13">
        <v>3418.93</v>
      </c>
      <c r="L1143" s="13">
        <v>3418.92</v>
      </c>
      <c r="M1143" s="13">
        <v>0</v>
      </c>
      <c r="N1143" s="13">
        <v>0</v>
      </c>
      <c r="O1143" s="13">
        <v>3108.21</v>
      </c>
      <c r="P1143" s="13">
        <v>-500060.12</v>
      </c>
      <c r="Q1143" s="13">
        <v>0</v>
      </c>
      <c r="R1143" s="13">
        <v>-500060.12</v>
      </c>
      <c r="S1143" s="13">
        <v>1865656.83</v>
      </c>
      <c r="T1143" s="13">
        <v>16386.8</v>
      </c>
      <c r="U1143" s="13">
        <v>0</v>
      </c>
      <c r="V1143" s="13">
        <v>0</v>
      </c>
      <c r="W1143" s="13">
        <v>0</v>
      </c>
      <c r="X1143" s="13">
        <v>1925311.65</v>
      </c>
      <c r="Y1143" s="13">
        <v>10276.77</v>
      </c>
      <c r="Z1143" s="13">
        <v>30455.97</v>
      </c>
      <c r="AA1143" s="13">
        <v>0</v>
      </c>
      <c r="AB1143" s="13">
        <v>435.84</v>
      </c>
      <c r="AC1143" s="13">
        <v>0</v>
      </c>
      <c r="AD1143" s="13">
        <v>0</v>
      </c>
      <c r="AE1143" s="13">
        <v>4293.74</v>
      </c>
      <c r="AF1143" s="13">
        <v>30579.3</v>
      </c>
      <c r="AG1143" s="13">
        <v>3418.92</v>
      </c>
      <c r="AH1143" s="13">
        <v>0.01</v>
      </c>
      <c r="AI1143" s="13">
        <v>3396.96</v>
      </c>
      <c r="AJ1143" s="13">
        <v>288.75</v>
      </c>
      <c r="AK1143" s="13">
        <v>0</v>
      </c>
      <c r="AL1143" s="13">
        <v>1113333.2</v>
      </c>
      <c r="AM1143" s="13">
        <v>326.63790425659488</v>
      </c>
      <c r="AN1143" s="13">
        <v>0</v>
      </c>
      <c r="AO1143" s="13">
        <v>0</v>
      </c>
      <c r="AP1143" s="13">
        <v>3502.0200000000004</v>
      </c>
      <c r="AQ1143" s="13">
        <v>0.01</v>
      </c>
      <c r="AR1143" s="367"/>
      <c r="AS1143" s="19">
        <v>44926</v>
      </c>
      <c r="AT1143" s="20" t="s">
        <v>11</v>
      </c>
      <c r="AU1143" s="40" t="s">
        <v>292</v>
      </c>
      <c r="AV1143" s="41">
        <v>2022</v>
      </c>
      <c r="AW1143" s="266" t="s">
        <v>291</v>
      </c>
      <c r="AX1143" s="380">
        <v>14.67</v>
      </c>
      <c r="AY1143" s="380">
        <v>17.28</v>
      </c>
    </row>
    <row r="1144" spans="1:51" x14ac:dyDescent="0.25">
      <c r="A1144" s="64">
        <v>106</v>
      </c>
      <c r="B1144" s="65" t="s">
        <v>92</v>
      </c>
      <c r="C1144" s="13">
        <v>10333207.42</v>
      </c>
      <c r="D1144" s="13">
        <v>386426.2</v>
      </c>
      <c r="E1144" s="13">
        <v>93345.290000000008</v>
      </c>
      <c r="F1144" s="13">
        <v>2624640.41</v>
      </c>
      <c r="G1144" s="13">
        <v>4386016.4300000006</v>
      </c>
      <c r="H1144" s="13">
        <v>46348.5</v>
      </c>
      <c r="I1144" s="13">
        <v>11582733.85</v>
      </c>
      <c r="J1144" s="13">
        <v>7656021.6100000003</v>
      </c>
      <c r="K1144" s="13">
        <v>2580569.87</v>
      </c>
      <c r="L1144" s="13">
        <v>2487224.5799999996</v>
      </c>
      <c r="M1144" s="13">
        <v>1947915.2</v>
      </c>
      <c r="N1144" s="13">
        <v>0</v>
      </c>
      <c r="O1144" s="13">
        <v>2541472.1900000004</v>
      </c>
      <c r="P1144" s="13">
        <v>394652.19000000041</v>
      </c>
      <c r="Q1144" s="13">
        <v>-2000299.56</v>
      </c>
      <c r="R1144" s="13">
        <v>-1605647.3699999996</v>
      </c>
      <c r="S1144" s="13">
        <v>1651995.88</v>
      </c>
      <c r="T1144" s="13">
        <v>11.7</v>
      </c>
      <c r="U1144" s="13">
        <v>0</v>
      </c>
      <c r="V1144" s="13">
        <v>0</v>
      </c>
      <c r="W1144" s="13">
        <v>0</v>
      </c>
      <c r="X1144" s="13">
        <v>2477323.14</v>
      </c>
      <c r="Y1144" s="13">
        <v>83364.44</v>
      </c>
      <c r="Z1144" s="13">
        <v>56790.23</v>
      </c>
      <c r="AA1144" s="13">
        <v>153548.14000000001</v>
      </c>
      <c r="AB1144" s="13">
        <v>43220.29</v>
      </c>
      <c r="AC1144" s="13">
        <v>0</v>
      </c>
      <c r="AD1144" s="13">
        <v>0</v>
      </c>
      <c r="AE1144" s="13">
        <v>0</v>
      </c>
      <c r="AF1144" s="13">
        <v>488415.86</v>
      </c>
      <c r="AG1144" s="13">
        <v>4435139.7799999993</v>
      </c>
      <c r="AH1144" s="13">
        <v>93345.290000000008</v>
      </c>
      <c r="AI1144" s="13">
        <v>4527879.62</v>
      </c>
      <c r="AJ1144" s="13">
        <v>1986407.43</v>
      </c>
      <c r="AK1144" s="13">
        <v>0</v>
      </c>
      <c r="AL1144" s="13">
        <v>9002163.9800000004</v>
      </c>
      <c r="AM1144" s="13">
        <v>4.4884403188044661</v>
      </c>
      <c r="AN1144" s="13">
        <v>1410177.81</v>
      </c>
      <c r="AO1144" s="13">
        <v>1214462.5999999999</v>
      </c>
      <c r="AP1144" s="13">
        <v>7876873.5900000026</v>
      </c>
      <c r="AQ1144" s="13">
        <v>471564.56</v>
      </c>
      <c r="AR1144" s="367"/>
      <c r="AS1144" s="19">
        <v>44926</v>
      </c>
      <c r="AT1144" s="20" t="s">
        <v>11</v>
      </c>
      <c r="AU1144" s="40" t="s">
        <v>292</v>
      </c>
      <c r="AV1144" s="41">
        <v>2022</v>
      </c>
      <c r="AW1144" s="266" t="s">
        <v>172</v>
      </c>
      <c r="AX1144" s="380">
        <v>14.67</v>
      </c>
      <c r="AY1144" s="380">
        <v>17.28</v>
      </c>
    </row>
    <row r="1145" spans="1:51" x14ac:dyDescent="0.25">
      <c r="A1145" s="64">
        <v>118</v>
      </c>
      <c r="B1145" s="65" t="s">
        <v>93</v>
      </c>
      <c r="C1145" s="13">
        <v>63685478.789999999</v>
      </c>
      <c r="D1145" s="13">
        <v>26904368.640000001</v>
      </c>
      <c r="E1145" s="13">
        <v>4752822.3100000005</v>
      </c>
      <c r="F1145" s="13">
        <v>5469580.6500000004</v>
      </c>
      <c r="G1145" s="13">
        <v>20629285.259999998</v>
      </c>
      <c r="H1145" s="13">
        <v>91163.5</v>
      </c>
      <c r="I1145" s="13">
        <v>87177348.819999993</v>
      </c>
      <c r="J1145" s="13">
        <v>7046332.5700000003</v>
      </c>
      <c r="K1145" s="13">
        <v>17531694.489999998</v>
      </c>
      <c r="L1145" s="13">
        <v>12778872.179999998</v>
      </c>
      <c r="M1145" s="13">
        <v>111667.28</v>
      </c>
      <c r="N1145" s="13">
        <v>4648606.95</v>
      </c>
      <c r="O1145" s="13">
        <v>8879572.3600000031</v>
      </c>
      <c r="P1145" s="13">
        <v>1802671.88</v>
      </c>
      <c r="Q1145" s="13">
        <v>-7888896.7000000002</v>
      </c>
      <c r="R1145" s="13">
        <v>-6086224.8200000003</v>
      </c>
      <c r="S1145" s="13">
        <v>6177388.3200000003</v>
      </c>
      <c r="T1145" s="13">
        <v>16575.650000000001</v>
      </c>
      <c r="U1145" s="13">
        <v>0</v>
      </c>
      <c r="V1145" s="13">
        <v>0</v>
      </c>
      <c r="W1145" s="13">
        <v>649371.98</v>
      </c>
      <c r="X1145" s="13">
        <v>7157560.5</v>
      </c>
      <c r="Y1145" s="13">
        <v>296578.46999999997</v>
      </c>
      <c r="Z1145" s="13">
        <v>563127.39</v>
      </c>
      <c r="AA1145" s="13">
        <v>50901.52</v>
      </c>
      <c r="AB1145" s="13">
        <v>78675.100000000006</v>
      </c>
      <c r="AC1145" s="13">
        <v>0</v>
      </c>
      <c r="AD1145" s="13">
        <v>0</v>
      </c>
      <c r="AE1145" s="13">
        <v>643053.68000000005</v>
      </c>
      <c r="AF1145" s="13">
        <v>13783.65</v>
      </c>
      <c r="AG1145" s="13">
        <v>12890539.459999999</v>
      </c>
      <c r="AH1145" s="13">
        <v>9401429.2599999998</v>
      </c>
      <c r="AI1145" s="13">
        <v>22248647.420000002</v>
      </c>
      <c r="AJ1145" s="13">
        <v>13369075.059999999</v>
      </c>
      <c r="AK1145" s="13">
        <v>0</v>
      </c>
      <c r="AL1145" s="13">
        <v>69645654.329999998</v>
      </c>
      <c r="AM1145" s="13">
        <v>4.9725569236747518</v>
      </c>
      <c r="AN1145" s="13">
        <v>3774124.65</v>
      </c>
      <c r="AO1145" s="13">
        <v>1695456</v>
      </c>
      <c r="AP1145" s="13">
        <v>56097361.539999999</v>
      </c>
      <c r="AQ1145" s="13">
        <v>28195823.75</v>
      </c>
      <c r="AR1145" s="367"/>
      <c r="AS1145" s="19">
        <v>44926</v>
      </c>
      <c r="AT1145" s="20" t="s">
        <v>11</v>
      </c>
      <c r="AU1145" s="40" t="s">
        <v>292</v>
      </c>
      <c r="AV1145" s="41">
        <v>2022</v>
      </c>
      <c r="AW1145" s="266" t="s">
        <v>162</v>
      </c>
      <c r="AX1145" s="380">
        <v>14.67</v>
      </c>
      <c r="AY1145" s="380">
        <v>17.28</v>
      </c>
    </row>
    <row r="1146" spans="1:51" x14ac:dyDescent="0.25">
      <c r="A1146" s="64">
        <v>29</v>
      </c>
      <c r="B1146" s="65" t="s">
        <v>94</v>
      </c>
      <c r="C1146" s="13">
        <v>94834233.219999999</v>
      </c>
      <c r="D1146" s="13">
        <v>18493575.830000002</v>
      </c>
      <c r="E1146" s="13">
        <v>7848699.96</v>
      </c>
      <c r="F1146" s="13">
        <v>13487683.67</v>
      </c>
      <c r="G1146" s="13">
        <v>21725024.399999999</v>
      </c>
      <c r="H1146" s="13">
        <v>797905.38</v>
      </c>
      <c r="I1146" s="13">
        <v>67585469.209999993</v>
      </c>
      <c r="J1146" s="13">
        <v>43583058.359999999</v>
      </c>
      <c r="K1146" s="13">
        <v>22176342.530000001</v>
      </c>
      <c r="L1146" s="13">
        <v>14327642.57</v>
      </c>
      <c r="M1146" s="13">
        <v>9649946.4100000001</v>
      </c>
      <c r="N1146" s="13">
        <v>1059329.92</v>
      </c>
      <c r="O1146" s="13">
        <v>25686041.530000001</v>
      </c>
      <c r="P1146" s="13">
        <v>15441907.790000012</v>
      </c>
      <c r="Q1146" s="13">
        <v>-27542198.379999999</v>
      </c>
      <c r="R1146" s="13">
        <v>-12100290.589999987</v>
      </c>
      <c r="S1146" s="13">
        <v>12898195.98</v>
      </c>
      <c r="T1146" s="13">
        <v>3088546.13</v>
      </c>
      <c r="U1146" s="13">
        <v>232595.27</v>
      </c>
      <c r="V1146" s="13">
        <v>0</v>
      </c>
      <c r="W1146" s="13">
        <v>258498.87</v>
      </c>
      <c r="X1146" s="13">
        <v>28461960.460000001</v>
      </c>
      <c r="Y1146" s="13">
        <v>409227.54</v>
      </c>
      <c r="Z1146" s="13">
        <v>1062630.04</v>
      </c>
      <c r="AA1146" s="13">
        <v>82017.320000000007</v>
      </c>
      <c r="AB1146" s="13">
        <v>197551.33</v>
      </c>
      <c r="AC1146" s="13">
        <v>0</v>
      </c>
      <c r="AD1146" s="13">
        <v>0</v>
      </c>
      <c r="AE1146" s="13">
        <v>0</v>
      </c>
      <c r="AF1146" s="13">
        <v>17391978.52</v>
      </c>
      <c r="AG1146" s="13">
        <v>23977588.98</v>
      </c>
      <c r="AH1146" s="13">
        <v>8908029.879999999</v>
      </c>
      <c r="AI1146" s="13">
        <v>32676349.239999998</v>
      </c>
      <c r="AJ1146" s="13">
        <v>6999922.3300000001</v>
      </c>
      <c r="AK1146" s="13">
        <v>9614.6200000000008</v>
      </c>
      <c r="AL1146" s="13">
        <v>45409126.679999992</v>
      </c>
      <c r="AM1146" s="13">
        <v>3.0476382261218613</v>
      </c>
      <c r="AN1146" s="13">
        <v>7829535.2400000002</v>
      </c>
      <c r="AO1146" s="13">
        <v>5658148.4299999997</v>
      </c>
      <c r="AP1146" s="13">
        <v>77500988.879999995</v>
      </c>
      <c r="AQ1146" s="13">
        <v>26846373.02</v>
      </c>
      <c r="AR1146" s="367"/>
      <c r="AS1146" s="19">
        <v>44926</v>
      </c>
      <c r="AT1146" s="20" t="s">
        <v>11</v>
      </c>
      <c r="AU1146" s="40" t="s">
        <v>292</v>
      </c>
      <c r="AV1146" s="41">
        <v>2022</v>
      </c>
      <c r="AW1146" s="266" t="s">
        <v>156</v>
      </c>
      <c r="AX1146" s="380">
        <v>14.67</v>
      </c>
      <c r="AY1146" s="380">
        <v>17.28</v>
      </c>
    </row>
    <row r="1147" spans="1:51" x14ac:dyDescent="0.25">
      <c r="A1147" s="64">
        <v>122</v>
      </c>
      <c r="B1147" s="59" t="s">
        <v>69</v>
      </c>
      <c r="C1147" s="13">
        <v>15754845.190000001</v>
      </c>
      <c r="D1147" s="13">
        <v>11642.58</v>
      </c>
      <c r="E1147" s="13">
        <v>0</v>
      </c>
      <c r="F1147" s="13">
        <v>53601.07</v>
      </c>
      <c r="G1147" s="13">
        <v>1537905.24</v>
      </c>
      <c r="H1147" s="13">
        <v>4904816.09</v>
      </c>
      <c r="I1147" s="13">
        <v>3298589.63</v>
      </c>
      <c r="J1147" s="13">
        <v>4828215.83</v>
      </c>
      <c r="K1147" s="13">
        <v>600429.6</v>
      </c>
      <c r="L1147" s="13">
        <v>600429.60000000009</v>
      </c>
      <c r="M1147" s="13">
        <v>1581892.03</v>
      </c>
      <c r="N1147" s="13">
        <v>0</v>
      </c>
      <c r="O1147" s="13">
        <v>2061532.9799999997</v>
      </c>
      <c r="P1147" s="13">
        <v>12090163.319999998</v>
      </c>
      <c r="Q1147" s="13">
        <v>-10785459.209999999</v>
      </c>
      <c r="R1147" s="13">
        <v>1304704.1099999994</v>
      </c>
      <c r="S1147" s="13">
        <v>3600111.99</v>
      </c>
      <c r="T1147" s="13">
        <v>0</v>
      </c>
      <c r="U1147" s="13">
        <v>0</v>
      </c>
      <c r="V1147" s="13">
        <v>0</v>
      </c>
      <c r="W1147" s="13">
        <v>626490</v>
      </c>
      <c r="X1147" s="13">
        <v>3574490.75</v>
      </c>
      <c r="Y1147" s="13">
        <v>18136.55</v>
      </c>
      <c r="Z1147" s="13">
        <v>550348.89</v>
      </c>
      <c r="AA1147" s="13">
        <v>0</v>
      </c>
      <c r="AB1147" s="13">
        <v>2973.72</v>
      </c>
      <c r="AC1147" s="13">
        <v>0</v>
      </c>
      <c r="AD1147" s="13">
        <v>0</v>
      </c>
      <c r="AE1147" s="13">
        <v>0</v>
      </c>
      <c r="AF1147" s="13">
        <v>29409.599999999999</v>
      </c>
      <c r="AG1147" s="13">
        <v>2182321.63</v>
      </c>
      <c r="AH1147" s="13">
        <v>0</v>
      </c>
      <c r="AI1147" s="13">
        <v>2182156.84</v>
      </c>
      <c r="AJ1147" s="13">
        <v>120623.86</v>
      </c>
      <c r="AK1147" s="13">
        <v>0</v>
      </c>
      <c r="AL1147" s="13">
        <v>2698160.03</v>
      </c>
      <c r="AM1147" s="13">
        <v>5.4937158827612764</v>
      </c>
      <c r="AN1147" s="13">
        <v>42880.86</v>
      </c>
      <c r="AO1147" s="13">
        <v>10720.21</v>
      </c>
      <c r="AP1147" s="13">
        <v>13693312.210000001</v>
      </c>
      <c r="AQ1147" s="13">
        <v>11642.58</v>
      </c>
      <c r="AR1147" s="367"/>
      <c r="AS1147" s="19">
        <v>44926</v>
      </c>
      <c r="AT1147" s="20" t="s">
        <v>11</v>
      </c>
      <c r="AU1147" s="40" t="s">
        <v>292</v>
      </c>
      <c r="AV1147" s="41">
        <v>2022</v>
      </c>
      <c r="AW1147" s="266" t="s">
        <v>267</v>
      </c>
      <c r="AX1147" s="380">
        <v>14.67</v>
      </c>
      <c r="AY1147" s="380">
        <v>17.28</v>
      </c>
    </row>
    <row r="1148" spans="1:51" x14ac:dyDescent="0.25">
      <c r="A1148" s="64">
        <v>111</v>
      </c>
      <c r="B1148" s="65" t="s">
        <v>95</v>
      </c>
      <c r="C1148" s="13">
        <v>2888818.39</v>
      </c>
      <c r="D1148" s="13">
        <v>298615.81</v>
      </c>
      <c r="E1148" s="13">
        <v>550330.05000000005</v>
      </c>
      <c r="F1148" s="13">
        <v>358870.24</v>
      </c>
      <c r="G1148" s="13">
        <v>3682515.11</v>
      </c>
      <c r="H1148" s="13">
        <v>110192.36</v>
      </c>
      <c r="I1148" s="13">
        <v>16117025.59</v>
      </c>
      <c r="J1148" s="13">
        <v>814499.83999999997</v>
      </c>
      <c r="K1148" s="13">
        <v>1752285.76</v>
      </c>
      <c r="L1148" s="13">
        <v>1201955.71</v>
      </c>
      <c r="M1148" s="13">
        <v>0</v>
      </c>
      <c r="N1148" s="13">
        <v>0</v>
      </c>
      <c r="O1148" s="13">
        <v>357353.1399999999</v>
      </c>
      <c r="P1148" s="13">
        <v>-1808535.9100000006</v>
      </c>
      <c r="Q1148" s="13">
        <v>0</v>
      </c>
      <c r="R1148" s="13">
        <v>-1808535.9100000006</v>
      </c>
      <c r="S1148" s="13">
        <v>1918728.2199999997</v>
      </c>
      <c r="T1148" s="13">
        <v>285362.24</v>
      </c>
      <c r="U1148" s="13">
        <v>0</v>
      </c>
      <c r="V1148" s="13">
        <v>0</v>
      </c>
      <c r="W1148" s="13">
        <v>0</v>
      </c>
      <c r="X1148" s="13">
        <v>1853214.27</v>
      </c>
      <c r="Y1148" s="13">
        <v>74030.44</v>
      </c>
      <c r="Z1148" s="13">
        <v>69095.11</v>
      </c>
      <c r="AA1148" s="13">
        <v>20356.2</v>
      </c>
      <c r="AB1148" s="13">
        <v>2424.2399999999998</v>
      </c>
      <c r="AC1148" s="13">
        <v>0</v>
      </c>
      <c r="AD1148" s="13">
        <v>0</v>
      </c>
      <c r="AE1148" s="13">
        <v>0</v>
      </c>
      <c r="AF1148" s="13">
        <v>53942.3</v>
      </c>
      <c r="AG1148" s="13">
        <v>1201955.71</v>
      </c>
      <c r="AH1148" s="13">
        <v>550330.05000000005</v>
      </c>
      <c r="AI1148" s="13">
        <v>1751906.47</v>
      </c>
      <c r="AJ1148" s="13">
        <v>1394553.33</v>
      </c>
      <c r="AK1148" s="13">
        <v>0</v>
      </c>
      <c r="AL1148" s="13">
        <v>14364739.83</v>
      </c>
      <c r="AM1148" s="13">
        <v>9.1977153258381783</v>
      </c>
      <c r="AN1148" s="13">
        <v>197096.31</v>
      </c>
      <c r="AO1148" s="13">
        <v>161773.93</v>
      </c>
      <c r="AP1148" s="13">
        <v>2590476.7199999997</v>
      </c>
      <c r="AQ1148" s="13">
        <v>357627.27999999991</v>
      </c>
      <c r="AR1148" s="367"/>
      <c r="AS1148" s="19">
        <v>44926</v>
      </c>
      <c r="AT1148" s="20" t="s">
        <v>11</v>
      </c>
      <c r="AU1148" s="40" t="s">
        <v>292</v>
      </c>
      <c r="AV1148" s="41">
        <v>2022</v>
      </c>
      <c r="AW1148" s="266" t="s">
        <v>182</v>
      </c>
      <c r="AX1148" s="380">
        <v>14.67</v>
      </c>
      <c r="AY1148" s="380">
        <v>17.28</v>
      </c>
    </row>
    <row r="1149" spans="1:51" x14ac:dyDescent="0.25">
      <c r="A1149" s="64">
        <v>83</v>
      </c>
      <c r="B1149" s="65" t="s">
        <v>96</v>
      </c>
      <c r="C1149" s="13">
        <v>135912734.63000003</v>
      </c>
      <c r="D1149" s="13">
        <v>53989395.930000007</v>
      </c>
      <c r="E1149" s="13">
        <v>11327950.720000001</v>
      </c>
      <c r="F1149" s="13">
        <v>20914791.259999998</v>
      </c>
      <c r="G1149" s="13">
        <v>42625035.210000001</v>
      </c>
      <c r="H1149" s="13">
        <v>686335.17</v>
      </c>
      <c r="I1149" s="13">
        <v>315848512.60000002</v>
      </c>
      <c r="J1149" s="13">
        <v>5901989.9699999997</v>
      </c>
      <c r="K1149" s="13">
        <v>54699745.960000001</v>
      </c>
      <c r="L1149" s="13">
        <v>43371795.240000002</v>
      </c>
      <c r="M1149" s="13">
        <v>2791840.03</v>
      </c>
      <c r="N1149" s="13">
        <v>2372145</v>
      </c>
      <c r="O1149" s="13">
        <v>21179625.539999999</v>
      </c>
      <c r="P1149" s="13">
        <v>-2796113.3099999856</v>
      </c>
      <c r="Q1149" s="13">
        <v>-3786771.17</v>
      </c>
      <c r="R1149" s="13">
        <v>-6582884.4799999855</v>
      </c>
      <c r="S1149" s="13">
        <v>7269219.6499999948</v>
      </c>
      <c r="T1149" s="13">
        <v>49310.29</v>
      </c>
      <c r="U1149" s="13">
        <v>0</v>
      </c>
      <c r="V1149" s="13">
        <v>0</v>
      </c>
      <c r="W1149" s="13">
        <v>1</v>
      </c>
      <c r="X1149" s="13">
        <v>34667313.119999997</v>
      </c>
      <c r="Y1149" s="13">
        <v>676518.21</v>
      </c>
      <c r="Z1149" s="13">
        <v>1242011.77</v>
      </c>
      <c r="AA1149" s="13">
        <v>3002482.89</v>
      </c>
      <c r="AB1149" s="13">
        <v>828171.91</v>
      </c>
      <c r="AC1149" s="13">
        <v>0</v>
      </c>
      <c r="AD1149" s="13">
        <v>0</v>
      </c>
      <c r="AE1149" s="13">
        <v>0</v>
      </c>
      <c r="AF1149" s="13">
        <v>21698219.98</v>
      </c>
      <c r="AG1149" s="13">
        <v>46163635.270000003</v>
      </c>
      <c r="AH1149" s="13">
        <v>13700095.720000001</v>
      </c>
      <c r="AI1149" s="13">
        <v>59805767.600000001</v>
      </c>
      <c r="AJ1149" s="13">
        <v>38626142.060000002</v>
      </c>
      <c r="AK1149" s="13">
        <v>0</v>
      </c>
      <c r="AL1149" s="13">
        <v>261148766.64000002</v>
      </c>
      <c r="AM1149" s="13">
        <v>5.7742226596622395</v>
      </c>
      <c r="AN1149" s="13">
        <v>12971949.219999999</v>
      </c>
      <c r="AO1149" s="13">
        <v>7942842.0399999991</v>
      </c>
      <c r="AP1149" s="13">
        <v>111084027.34999999</v>
      </c>
      <c r="AQ1149" s="13">
        <v>50340314.190000013</v>
      </c>
      <c r="AR1149" s="367"/>
      <c r="AS1149" s="19">
        <v>44926</v>
      </c>
      <c r="AT1149" s="20" t="s">
        <v>11</v>
      </c>
      <c r="AU1149" s="40" t="s">
        <v>292</v>
      </c>
      <c r="AV1149" s="41">
        <v>2022</v>
      </c>
      <c r="AW1149" s="266" t="s">
        <v>158</v>
      </c>
      <c r="AX1149" s="380">
        <v>14.67</v>
      </c>
      <c r="AY1149" s="380">
        <v>17.28</v>
      </c>
    </row>
    <row r="1150" spans="1:51" x14ac:dyDescent="0.25">
      <c r="A1150" s="64">
        <v>40</v>
      </c>
      <c r="B1150" s="65" t="s">
        <v>97</v>
      </c>
      <c r="C1150" s="13">
        <v>32063496.259999998</v>
      </c>
      <c r="D1150" s="13">
        <v>5724295.9500000002</v>
      </c>
      <c r="E1150" s="13">
        <v>10946144.85</v>
      </c>
      <c r="F1150" s="13">
        <v>4332646.28</v>
      </c>
      <c r="G1150" s="13">
        <v>11905104.08</v>
      </c>
      <c r="H1150" s="13">
        <v>15880.33</v>
      </c>
      <c r="I1150" s="13">
        <v>59722928.969999999</v>
      </c>
      <c r="J1150" s="13">
        <v>28444701.100000001</v>
      </c>
      <c r="K1150" s="13">
        <v>17846153.760000002</v>
      </c>
      <c r="L1150" s="13">
        <v>6900008.9100000001</v>
      </c>
      <c r="M1150" s="13">
        <v>940331.08</v>
      </c>
      <c r="N1150" s="13">
        <v>739074.76</v>
      </c>
      <c r="O1150" s="13">
        <v>12783068.170000002</v>
      </c>
      <c r="P1150" s="13">
        <v>-2681618.2199999974</v>
      </c>
      <c r="Q1150" s="13">
        <v>-5289275.83</v>
      </c>
      <c r="R1150" s="13">
        <v>-7970894.049999997</v>
      </c>
      <c r="S1150" s="13">
        <v>7986774.3800000008</v>
      </c>
      <c r="T1150" s="13">
        <v>13.47</v>
      </c>
      <c r="U1150" s="13">
        <v>0</v>
      </c>
      <c r="V1150" s="13">
        <v>0</v>
      </c>
      <c r="W1150" s="13">
        <v>1794.89</v>
      </c>
      <c r="X1150" s="13">
        <v>11234274.189999999</v>
      </c>
      <c r="Y1150" s="13">
        <v>180603.41</v>
      </c>
      <c r="Z1150" s="13">
        <v>278917.33</v>
      </c>
      <c r="AA1150" s="13">
        <v>16203.85</v>
      </c>
      <c r="AB1150" s="13">
        <v>117512</v>
      </c>
      <c r="AC1150" s="13">
        <v>0</v>
      </c>
      <c r="AD1150" s="13">
        <v>0</v>
      </c>
      <c r="AE1150" s="13">
        <v>0</v>
      </c>
      <c r="AF1150" s="13">
        <v>2656071.58</v>
      </c>
      <c r="AG1150" s="13">
        <v>7840339.9900000002</v>
      </c>
      <c r="AH1150" s="13">
        <v>11685219.609999999</v>
      </c>
      <c r="AI1150" s="13">
        <v>19481315.920000002</v>
      </c>
      <c r="AJ1150" s="13">
        <v>6698247.75</v>
      </c>
      <c r="AK1150" s="13">
        <v>0</v>
      </c>
      <c r="AL1150" s="13">
        <v>41876775.209999993</v>
      </c>
      <c r="AM1150" s="13">
        <v>3.3465434498195199</v>
      </c>
      <c r="AN1150" s="13">
        <v>2881163.57</v>
      </c>
      <c r="AO1150" s="13">
        <v>1451482.71</v>
      </c>
      <c r="AP1150" s="13">
        <v>27029268.869999997</v>
      </c>
      <c r="AQ1150" s="13">
        <v>13473136.729999999</v>
      </c>
      <c r="AR1150" s="367"/>
      <c r="AS1150" s="19">
        <v>44926</v>
      </c>
      <c r="AT1150" s="20" t="s">
        <v>11</v>
      </c>
      <c r="AU1150" s="40" t="s">
        <v>292</v>
      </c>
      <c r="AV1150" s="41">
        <v>2022</v>
      </c>
      <c r="AW1150" s="266" t="s">
        <v>166</v>
      </c>
      <c r="AX1150" s="380">
        <v>14.67</v>
      </c>
      <c r="AY1150" s="380">
        <v>17.28</v>
      </c>
    </row>
    <row r="1151" spans="1:51" x14ac:dyDescent="0.25">
      <c r="A1151" s="64">
        <v>24</v>
      </c>
      <c r="B1151" s="65" t="s">
        <v>98</v>
      </c>
      <c r="C1151" s="13">
        <v>46112633.119999997</v>
      </c>
      <c r="D1151" s="13">
        <v>17974139.640000001</v>
      </c>
      <c r="E1151" s="13">
        <v>3440379.87</v>
      </c>
      <c r="F1151" s="13">
        <v>5390959.5100000007</v>
      </c>
      <c r="G1151" s="13">
        <v>18143165.68</v>
      </c>
      <c r="H1151" s="13">
        <v>490293.57</v>
      </c>
      <c r="I1151" s="13">
        <v>35969253.93</v>
      </c>
      <c r="J1151" s="13">
        <v>22353902.09</v>
      </c>
      <c r="K1151" s="13">
        <v>10896699.73</v>
      </c>
      <c r="L1151" s="13">
        <v>7409981.29</v>
      </c>
      <c r="M1151" s="13">
        <v>1711017.75</v>
      </c>
      <c r="N1151" s="13">
        <v>47220.75</v>
      </c>
      <c r="O1151" s="13">
        <v>8985228.7100000009</v>
      </c>
      <c r="P1151" s="13">
        <v>-4380860.4200000111</v>
      </c>
      <c r="Q1151" s="13">
        <v>-1287583.6800000004</v>
      </c>
      <c r="R1151" s="13">
        <v>-5668444.1000000117</v>
      </c>
      <c r="S1151" s="13">
        <v>6158737.6699999999</v>
      </c>
      <c r="T1151" s="13">
        <v>589511.25</v>
      </c>
      <c r="U1151" s="13">
        <v>0</v>
      </c>
      <c r="V1151" s="13">
        <v>106654.45</v>
      </c>
      <c r="W1151" s="13">
        <v>3463419.44</v>
      </c>
      <c r="X1151" s="13">
        <v>8569781.4399999995</v>
      </c>
      <c r="Y1151" s="13">
        <v>248155.42</v>
      </c>
      <c r="Z1151" s="13">
        <v>781403.17</v>
      </c>
      <c r="AA1151" s="13">
        <v>1638855.65</v>
      </c>
      <c r="AB1151" s="13">
        <v>98627.53</v>
      </c>
      <c r="AC1151" s="13">
        <v>0</v>
      </c>
      <c r="AD1151" s="13">
        <v>0</v>
      </c>
      <c r="AE1151" s="13">
        <v>0</v>
      </c>
      <c r="AF1151" s="13">
        <v>3803587.14</v>
      </c>
      <c r="AG1151" s="13">
        <v>9120999.040000001</v>
      </c>
      <c r="AH1151" s="13">
        <v>3487600.62</v>
      </c>
      <c r="AI1151" s="13">
        <v>12590644.5</v>
      </c>
      <c r="AJ1151" s="13">
        <v>3647245.01</v>
      </c>
      <c r="AK1151" s="13">
        <v>41829.22</v>
      </c>
      <c r="AL1151" s="13">
        <v>25072554.199999999</v>
      </c>
      <c r="AM1151" s="13">
        <v>3.300930999408203</v>
      </c>
      <c r="AN1151" s="13">
        <v>4900148.72</v>
      </c>
      <c r="AO1151" s="13">
        <v>490810.79</v>
      </c>
      <c r="AP1151" s="13">
        <v>39962173.909999996</v>
      </c>
      <c r="AQ1151" s="13">
        <v>20808909.140000001</v>
      </c>
      <c r="AR1151" s="367"/>
      <c r="AS1151" s="19">
        <v>44926</v>
      </c>
      <c r="AT1151" s="20" t="s">
        <v>11</v>
      </c>
      <c r="AU1151" s="40" t="s">
        <v>292</v>
      </c>
      <c r="AV1151" s="41">
        <v>2022</v>
      </c>
      <c r="AW1151" s="266" t="s">
        <v>164</v>
      </c>
      <c r="AX1151" s="380">
        <v>14.67</v>
      </c>
      <c r="AY1151" s="380">
        <v>17.28</v>
      </c>
    </row>
    <row r="1152" spans="1:51" x14ac:dyDescent="0.25">
      <c r="A1152" s="64">
        <v>124</v>
      </c>
      <c r="B1152" s="59" t="s">
        <v>99</v>
      </c>
      <c r="C1152" s="13">
        <v>2639394.64</v>
      </c>
      <c r="D1152" s="13">
        <v>0</v>
      </c>
      <c r="E1152" s="13">
        <v>0</v>
      </c>
      <c r="F1152" s="13">
        <v>175350.55</v>
      </c>
      <c r="G1152" s="13">
        <v>1910616.9</v>
      </c>
      <c r="H1152" s="13">
        <v>-885090.72</v>
      </c>
      <c r="I1152" s="13">
        <v>264302.65999999997</v>
      </c>
      <c r="J1152" s="13">
        <v>138107.31</v>
      </c>
      <c r="K1152" s="13">
        <v>19919.73</v>
      </c>
      <c r="L1152" s="13">
        <v>19919.73</v>
      </c>
      <c r="M1152" s="13">
        <v>1211313.58</v>
      </c>
      <c r="N1152" s="13">
        <v>0</v>
      </c>
      <c r="O1152" s="13">
        <v>830634.58000000007</v>
      </c>
      <c r="P1152" s="13">
        <v>-277207.38999999943</v>
      </c>
      <c r="Q1152" s="13">
        <v>-422544.12000000011</v>
      </c>
      <c r="R1152" s="13">
        <v>-699751.50999999954</v>
      </c>
      <c r="S1152" s="13">
        <v>-185339.21000000002</v>
      </c>
      <c r="T1152" s="13">
        <v>0</v>
      </c>
      <c r="U1152" s="13">
        <v>0</v>
      </c>
      <c r="V1152" s="13">
        <v>0</v>
      </c>
      <c r="W1152" s="13">
        <v>0</v>
      </c>
      <c r="X1152" s="13">
        <v>522980.08</v>
      </c>
      <c r="Y1152" s="13">
        <v>38951.94</v>
      </c>
      <c r="Z1152" s="13">
        <v>12796.18</v>
      </c>
      <c r="AA1152" s="13">
        <v>28095.89</v>
      </c>
      <c r="AB1152" s="13">
        <v>58746.05</v>
      </c>
      <c r="AC1152" s="13">
        <v>0</v>
      </c>
      <c r="AD1152" s="13">
        <v>0</v>
      </c>
      <c r="AE1152" s="13">
        <v>0</v>
      </c>
      <c r="AF1152" s="13">
        <v>569729.23</v>
      </c>
      <c r="AG1152" s="13">
        <v>1231233.31</v>
      </c>
      <c r="AH1152" s="13">
        <v>0</v>
      </c>
      <c r="AI1152" s="13">
        <v>1231227.28</v>
      </c>
      <c r="AJ1152" s="13">
        <v>400592.7</v>
      </c>
      <c r="AK1152" s="13">
        <v>0</v>
      </c>
      <c r="AL1152" s="13">
        <v>244382.92999999996</v>
      </c>
      <c r="AM1152" s="13">
        <v>13.268385665869967</v>
      </c>
      <c r="AN1152" s="13">
        <v>116004.17</v>
      </c>
      <c r="AO1152" s="13">
        <v>59346.38</v>
      </c>
      <c r="AP1152" s="13">
        <v>1808760.0600000003</v>
      </c>
      <c r="AQ1152" s="13">
        <v>0</v>
      </c>
      <c r="AR1152" s="367"/>
      <c r="AS1152" s="19">
        <v>44926</v>
      </c>
      <c r="AT1152" s="20" t="s">
        <v>11</v>
      </c>
      <c r="AU1152" s="40" t="s">
        <v>293</v>
      </c>
      <c r="AV1152" s="41">
        <v>2022</v>
      </c>
      <c r="AW1152" s="266" t="s">
        <v>289</v>
      </c>
      <c r="AX1152" s="380">
        <v>14.67</v>
      </c>
      <c r="AY1152" s="380">
        <v>17.28</v>
      </c>
    </row>
    <row r="1153" spans="1:51" x14ac:dyDescent="0.25">
      <c r="A1153" s="64">
        <v>70</v>
      </c>
      <c r="B1153" s="65" t="s">
        <v>100</v>
      </c>
      <c r="C1153" s="13">
        <v>1524550.15</v>
      </c>
      <c r="D1153" s="13">
        <v>351246.53</v>
      </c>
      <c r="E1153" s="13">
        <v>22237.7</v>
      </c>
      <c r="F1153" s="13">
        <v>0</v>
      </c>
      <c r="G1153" s="13">
        <v>713857.44</v>
      </c>
      <c r="H1153" s="13">
        <v>464860.41</v>
      </c>
      <c r="I1153" s="13">
        <v>643554.54</v>
      </c>
      <c r="J1153" s="13">
        <v>1760253.86</v>
      </c>
      <c r="K1153" s="13">
        <v>169849.84</v>
      </c>
      <c r="L1153" s="13">
        <v>147612.14000000001</v>
      </c>
      <c r="M1153" s="13">
        <v>0</v>
      </c>
      <c r="N1153" s="13">
        <v>0</v>
      </c>
      <c r="O1153" s="13">
        <v>154645.01</v>
      </c>
      <c r="P1153" s="13">
        <v>304801.17000000004</v>
      </c>
      <c r="Q1153" s="13">
        <v>0</v>
      </c>
      <c r="R1153" s="13">
        <v>304801.17000000004</v>
      </c>
      <c r="S1153" s="13">
        <v>160059.24</v>
      </c>
      <c r="T1153" s="13">
        <v>158058.35</v>
      </c>
      <c r="U1153" s="13">
        <v>0</v>
      </c>
      <c r="V1153" s="13">
        <v>0</v>
      </c>
      <c r="W1153" s="13">
        <v>0</v>
      </c>
      <c r="X1153" s="13">
        <v>59149.73</v>
      </c>
      <c r="Y1153" s="13">
        <v>4251.05</v>
      </c>
      <c r="Z1153" s="13">
        <v>44237.97</v>
      </c>
      <c r="AA1153" s="13">
        <v>8659.82</v>
      </c>
      <c r="AB1153" s="13">
        <v>0</v>
      </c>
      <c r="AC1153" s="13">
        <v>0</v>
      </c>
      <c r="AD1153" s="13">
        <v>0</v>
      </c>
      <c r="AE1153" s="13">
        <v>0</v>
      </c>
      <c r="AF1153" s="13">
        <v>0</v>
      </c>
      <c r="AG1153" s="13">
        <v>147612.14000000001</v>
      </c>
      <c r="AH1153" s="13">
        <v>22237.7</v>
      </c>
      <c r="AI1153" s="13">
        <v>169849.84</v>
      </c>
      <c r="AJ1153" s="13">
        <v>15204.83</v>
      </c>
      <c r="AK1153" s="13">
        <v>0</v>
      </c>
      <c r="AL1153" s="13">
        <v>473704.70000000007</v>
      </c>
      <c r="AM1153" s="13">
        <v>3.7889617087658136</v>
      </c>
      <c r="AN1153" s="13">
        <v>0</v>
      </c>
      <c r="AO1153" s="13">
        <v>0</v>
      </c>
      <c r="AP1153" s="13">
        <v>1391717.8899999997</v>
      </c>
      <c r="AQ1153" s="13">
        <v>373059.28</v>
      </c>
      <c r="AR1153" s="367"/>
      <c r="AS1153" s="19">
        <v>44926</v>
      </c>
      <c r="AT1153" s="20" t="s">
        <v>11</v>
      </c>
      <c r="AU1153" s="40" t="s">
        <v>292</v>
      </c>
      <c r="AV1153" s="41">
        <v>2022</v>
      </c>
      <c r="AW1153" s="266" t="s">
        <v>181</v>
      </c>
      <c r="AX1153" s="380">
        <v>14.67</v>
      </c>
      <c r="AY1153" s="380">
        <v>17.28</v>
      </c>
    </row>
    <row r="1154" spans="1:51" x14ac:dyDescent="0.25">
      <c r="A1154" s="64">
        <v>119</v>
      </c>
      <c r="B1154" s="65" t="s">
        <v>101</v>
      </c>
      <c r="C1154" s="13">
        <v>0.26</v>
      </c>
      <c r="D1154" s="13">
        <v>0</v>
      </c>
      <c r="E1154" s="13">
        <v>0.01</v>
      </c>
      <c r="F1154" s="13">
        <v>0</v>
      </c>
      <c r="G1154" s="13">
        <v>50531.899999999994</v>
      </c>
      <c r="H1154" s="13">
        <v>8.32</v>
      </c>
      <c r="I1154" s="13">
        <v>48375.67</v>
      </c>
      <c r="J1154" s="13">
        <v>9.35</v>
      </c>
      <c r="K1154" s="13">
        <v>0.16</v>
      </c>
      <c r="L1154" s="13">
        <v>0.15000000000000002</v>
      </c>
      <c r="M1154" s="13">
        <v>0</v>
      </c>
      <c r="N1154" s="13">
        <v>0</v>
      </c>
      <c r="O1154" s="13">
        <v>0.14000000000000001</v>
      </c>
      <c r="P1154" s="13">
        <v>-50531.78</v>
      </c>
      <c r="Q1154" s="13">
        <v>0</v>
      </c>
      <c r="R1154" s="13">
        <v>-50531.78</v>
      </c>
      <c r="S1154" s="13">
        <v>50540.1</v>
      </c>
      <c r="T1154" s="13">
        <v>53140.14</v>
      </c>
      <c r="U1154" s="13">
        <v>0</v>
      </c>
      <c r="V1154" s="13">
        <v>0</v>
      </c>
      <c r="W1154" s="13">
        <v>0</v>
      </c>
      <c r="X1154" s="13">
        <v>0</v>
      </c>
      <c r="Y1154" s="13">
        <v>1031.25</v>
      </c>
      <c r="Z1154" s="13">
        <v>803.73</v>
      </c>
      <c r="AA1154" s="13">
        <v>750</v>
      </c>
      <c r="AB1154" s="13">
        <v>1.07</v>
      </c>
      <c r="AC1154" s="13">
        <v>0</v>
      </c>
      <c r="AD1154" s="13">
        <v>0</v>
      </c>
      <c r="AE1154" s="13">
        <v>0</v>
      </c>
      <c r="AF1154" s="13">
        <v>13.99</v>
      </c>
      <c r="AG1154" s="13">
        <v>0.15000000000000002</v>
      </c>
      <c r="AH1154" s="13">
        <v>0.01</v>
      </c>
      <c r="AI1154" s="13">
        <v>0.14000000000000001</v>
      </c>
      <c r="AJ1154" s="13">
        <v>0</v>
      </c>
      <c r="AK1154" s="13">
        <v>0</v>
      </c>
      <c r="AL1154" s="13">
        <v>48375.509999999995</v>
      </c>
      <c r="AM1154" s="13">
        <v>302347.9375</v>
      </c>
      <c r="AN1154" s="13">
        <v>0</v>
      </c>
      <c r="AO1154" s="13">
        <v>0</v>
      </c>
      <c r="AP1154" s="13">
        <v>0.12</v>
      </c>
      <c r="AQ1154" s="13">
        <v>0</v>
      </c>
      <c r="AR1154" s="367"/>
      <c r="AS1154" s="19">
        <v>44926</v>
      </c>
      <c r="AT1154" s="20" t="s">
        <v>11</v>
      </c>
      <c r="AU1154" s="40" t="s">
        <v>292</v>
      </c>
      <c r="AV1154" s="41">
        <v>2022</v>
      </c>
      <c r="AW1154" s="266" t="s">
        <v>189</v>
      </c>
      <c r="AX1154" s="380">
        <v>14.67</v>
      </c>
      <c r="AY1154" s="380">
        <v>17.28</v>
      </c>
    </row>
    <row r="1155" spans="1:51" x14ac:dyDescent="0.25">
      <c r="A1155" s="64">
        <v>108</v>
      </c>
      <c r="B1155" s="65" t="s">
        <v>102</v>
      </c>
      <c r="C1155" s="13">
        <v>1855450.35</v>
      </c>
      <c r="D1155" s="13">
        <v>248276.74000000002</v>
      </c>
      <c r="E1155" s="13">
        <v>50691.5</v>
      </c>
      <c r="F1155" s="13">
        <v>220286.72999999998</v>
      </c>
      <c r="G1155" s="13">
        <v>989598.66</v>
      </c>
      <c r="H1155" s="13">
        <v>11044.92</v>
      </c>
      <c r="I1155" s="13">
        <v>6519962.21</v>
      </c>
      <c r="J1155" s="13">
        <v>1814146.62</v>
      </c>
      <c r="K1155" s="13">
        <v>366274.09</v>
      </c>
      <c r="L1155" s="13">
        <v>315581.89999999997</v>
      </c>
      <c r="M1155" s="13">
        <v>565769.5</v>
      </c>
      <c r="N1155" s="13">
        <v>16680.989999999998</v>
      </c>
      <c r="O1155" s="13">
        <v>313585</v>
      </c>
      <c r="P1155" s="13">
        <v>83703.219999999506</v>
      </c>
      <c r="Q1155" s="13">
        <v>-457812.94999999995</v>
      </c>
      <c r="R1155" s="13">
        <v>-374109.73000000045</v>
      </c>
      <c r="S1155" s="13">
        <v>385154.65</v>
      </c>
      <c r="T1155" s="13">
        <v>18548.52</v>
      </c>
      <c r="U1155" s="13">
        <v>0</v>
      </c>
      <c r="V1155" s="13">
        <v>0</v>
      </c>
      <c r="W1155" s="13">
        <v>0</v>
      </c>
      <c r="X1155" s="13">
        <v>1004515.32</v>
      </c>
      <c r="Y1155" s="13">
        <v>19443.63</v>
      </c>
      <c r="Z1155" s="13">
        <v>8047.41</v>
      </c>
      <c r="AA1155" s="13">
        <v>184096.29</v>
      </c>
      <c r="AB1155" s="13">
        <v>2018.17</v>
      </c>
      <c r="AC1155" s="13">
        <v>0</v>
      </c>
      <c r="AD1155" s="13">
        <v>0</v>
      </c>
      <c r="AE1155" s="13">
        <v>0</v>
      </c>
      <c r="AF1155" s="13">
        <v>424303.69</v>
      </c>
      <c r="AG1155" s="13">
        <v>881351.4</v>
      </c>
      <c r="AH1155" s="13">
        <v>67372.490000000005</v>
      </c>
      <c r="AI1155" s="13">
        <v>948066.45</v>
      </c>
      <c r="AJ1155" s="13">
        <v>634481.44999999995</v>
      </c>
      <c r="AK1155" s="13">
        <v>0</v>
      </c>
      <c r="AL1155" s="13">
        <v>6153688.1200000001</v>
      </c>
      <c r="AM1155" s="13">
        <v>17.800773759345084</v>
      </c>
      <c r="AN1155" s="13">
        <v>165688.43</v>
      </c>
      <c r="AO1155" s="13">
        <v>54598.299999999996</v>
      </c>
      <c r="AP1155" s="13">
        <v>1347686.16</v>
      </c>
      <c r="AQ1155" s="13">
        <v>54097.549999999988</v>
      </c>
      <c r="AR1155" s="367"/>
      <c r="AS1155" s="19">
        <v>44926</v>
      </c>
      <c r="AT1155" s="20" t="s">
        <v>11</v>
      </c>
      <c r="AU1155" s="40" t="s">
        <v>292</v>
      </c>
      <c r="AV1155" s="41">
        <v>2022</v>
      </c>
      <c r="AW1155" s="266" t="s">
        <v>183</v>
      </c>
      <c r="AX1155" s="380">
        <v>14.67</v>
      </c>
      <c r="AY1155" s="380">
        <v>17.28</v>
      </c>
    </row>
    <row r="1156" spans="1:51" x14ac:dyDescent="0.25">
      <c r="A1156" s="64">
        <v>93</v>
      </c>
      <c r="B1156" s="65" t="s">
        <v>103</v>
      </c>
      <c r="C1156" s="13">
        <v>8321365.540000001</v>
      </c>
      <c r="D1156" s="13">
        <v>2428.4899999999998</v>
      </c>
      <c r="E1156" s="13">
        <v>772.5</v>
      </c>
      <c r="F1156" s="13">
        <v>2398314.4300000002</v>
      </c>
      <c r="G1156" s="13">
        <v>6544965.4199999999</v>
      </c>
      <c r="H1156" s="13">
        <v>-1375766.22</v>
      </c>
      <c r="I1156" s="13">
        <v>17461315.920000002</v>
      </c>
      <c r="J1156" s="13">
        <v>9060558.7200000007</v>
      </c>
      <c r="K1156" s="13">
        <v>3521685</v>
      </c>
      <c r="L1156" s="13">
        <v>3520912.4999999995</v>
      </c>
      <c r="M1156" s="13">
        <v>180991.8</v>
      </c>
      <c r="N1156" s="13">
        <v>0</v>
      </c>
      <c r="O1156" s="13">
        <v>2643023.56</v>
      </c>
      <c r="P1156" s="13">
        <v>-3267366.3600000036</v>
      </c>
      <c r="Q1156" s="13">
        <v>-273004.28000000003</v>
      </c>
      <c r="R1156" s="13">
        <v>-3540370.6400000034</v>
      </c>
      <c r="S1156" s="13">
        <v>2164604.46</v>
      </c>
      <c r="T1156" s="13">
        <v>2.1800000000000002</v>
      </c>
      <c r="U1156" s="13">
        <v>0</v>
      </c>
      <c r="V1156" s="13">
        <v>0</v>
      </c>
      <c r="W1156" s="13">
        <v>0</v>
      </c>
      <c r="X1156" s="13">
        <v>2753517.52</v>
      </c>
      <c r="Y1156" s="13">
        <v>127960.08</v>
      </c>
      <c r="Z1156" s="13">
        <v>224391.91</v>
      </c>
      <c r="AA1156" s="13">
        <v>62137.77</v>
      </c>
      <c r="AB1156" s="13">
        <v>20501.96</v>
      </c>
      <c r="AC1156" s="13">
        <v>0</v>
      </c>
      <c r="AD1156" s="13">
        <v>0</v>
      </c>
      <c r="AE1156" s="13">
        <v>0</v>
      </c>
      <c r="AF1156" s="13">
        <v>153923.51999999999</v>
      </c>
      <c r="AG1156" s="13">
        <v>3701904.3</v>
      </c>
      <c r="AH1156" s="13">
        <v>772.5</v>
      </c>
      <c r="AI1156" s="13">
        <v>3701979.86</v>
      </c>
      <c r="AJ1156" s="13">
        <v>1058956.3</v>
      </c>
      <c r="AK1156" s="13">
        <v>0</v>
      </c>
      <c r="AL1156" s="13">
        <v>13939630.920000002</v>
      </c>
      <c r="AM1156" s="13">
        <v>4.9582276438693418</v>
      </c>
      <c r="AN1156" s="13">
        <v>1151669.01</v>
      </c>
      <c r="AO1156" s="13">
        <v>1246645.4200000002</v>
      </c>
      <c r="AP1156" s="13">
        <v>5678496.4900000002</v>
      </c>
      <c r="AQ1156" s="13">
        <v>2583</v>
      </c>
      <c r="AR1156" s="367"/>
      <c r="AS1156" s="19">
        <v>44926</v>
      </c>
      <c r="AT1156" s="20" t="s">
        <v>11</v>
      </c>
      <c r="AU1156" s="40" t="s">
        <v>293</v>
      </c>
      <c r="AV1156" s="41">
        <v>2022</v>
      </c>
      <c r="AW1156" s="266" t="s">
        <v>175</v>
      </c>
      <c r="AX1156" s="380">
        <v>14.67</v>
      </c>
      <c r="AY1156" s="380">
        <v>17.28</v>
      </c>
    </row>
    <row r="1157" spans="1:51" x14ac:dyDescent="0.25">
      <c r="A1157" s="43">
        <v>32</v>
      </c>
      <c r="B1157" s="44" t="s">
        <v>104</v>
      </c>
      <c r="C1157" s="13">
        <v>0</v>
      </c>
      <c r="D1157" s="13">
        <v>0</v>
      </c>
      <c r="E1157" s="13">
        <v>0.01</v>
      </c>
      <c r="F1157" s="13">
        <v>0</v>
      </c>
      <c r="G1157" s="13">
        <v>217024</v>
      </c>
      <c r="H1157" s="13">
        <v>134372.01</v>
      </c>
      <c r="I1157" s="13">
        <v>3172136.36</v>
      </c>
      <c r="J1157" s="13">
        <v>2547162.33</v>
      </c>
      <c r="K1157" s="13">
        <v>131162.01999999999</v>
      </c>
      <c r="L1157" s="13">
        <v>131162.01</v>
      </c>
      <c r="M1157" s="13">
        <v>0</v>
      </c>
      <c r="N1157" s="13">
        <v>0</v>
      </c>
      <c r="O1157" s="13">
        <v>-15814.489999999991</v>
      </c>
      <c r="P1157" s="13">
        <v>-201209.51</v>
      </c>
      <c r="Q1157" s="13">
        <v>0</v>
      </c>
      <c r="R1157" s="13">
        <v>-201209.51</v>
      </c>
      <c r="S1157" s="13">
        <v>335581.52</v>
      </c>
      <c r="T1157" s="13">
        <v>0</v>
      </c>
      <c r="U1157" s="13">
        <v>0</v>
      </c>
      <c r="V1157" s="13">
        <v>0</v>
      </c>
      <c r="W1157" s="13">
        <v>329268</v>
      </c>
      <c r="X1157" s="13">
        <v>19240</v>
      </c>
      <c r="Y1157" s="13">
        <v>1750.19</v>
      </c>
      <c r="Z1157" s="13">
        <v>7800.04</v>
      </c>
      <c r="AA1157" s="13">
        <v>0</v>
      </c>
      <c r="AB1157" s="13">
        <v>3376.25</v>
      </c>
      <c r="AC1157" s="13">
        <v>0</v>
      </c>
      <c r="AD1157" s="13">
        <v>0</v>
      </c>
      <c r="AE1157" s="13">
        <v>0</v>
      </c>
      <c r="AF1157" s="13">
        <v>0</v>
      </c>
      <c r="AG1157" s="13">
        <v>131162.01</v>
      </c>
      <c r="AH1157" s="13">
        <v>0.01</v>
      </c>
      <c r="AI1157" s="13">
        <v>131162.01</v>
      </c>
      <c r="AJ1157" s="13">
        <v>146976.5</v>
      </c>
      <c r="AK1157" s="13">
        <v>0</v>
      </c>
      <c r="AL1157" s="13">
        <v>3040974.34</v>
      </c>
      <c r="AM1157" s="13">
        <v>24.184869674925714</v>
      </c>
      <c r="AN1157" s="13">
        <v>0</v>
      </c>
      <c r="AO1157" s="13">
        <v>0</v>
      </c>
      <c r="AP1157" s="13">
        <v>15814.489999999991</v>
      </c>
      <c r="AQ1157" s="13">
        <v>0</v>
      </c>
      <c r="AR1157" s="367"/>
      <c r="AS1157" s="19">
        <v>44957</v>
      </c>
      <c r="AT1157" s="20" t="s">
        <v>0</v>
      </c>
      <c r="AU1157" s="40" t="s">
        <v>292</v>
      </c>
      <c r="AV1157" s="41">
        <v>2023</v>
      </c>
      <c r="AW1157" s="266" t="s">
        <v>287</v>
      </c>
      <c r="AX1157" s="380">
        <v>19.7</v>
      </c>
      <c r="AY1157" s="380">
        <v>21.95</v>
      </c>
    </row>
    <row r="1158" spans="1:51" x14ac:dyDescent="0.25">
      <c r="A1158" s="43">
        <v>107</v>
      </c>
      <c r="B1158" s="44" t="s">
        <v>60</v>
      </c>
      <c r="C1158" s="13">
        <v>11350583.51</v>
      </c>
      <c r="D1158" s="13">
        <v>861881.27</v>
      </c>
      <c r="E1158" s="13">
        <v>4405001.22</v>
      </c>
      <c r="F1158" s="13">
        <v>910302.28</v>
      </c>
      <c r="G1158" s="13">
        <v>1937228.03</v>
      </c>
      <c r="H1158" s="13">
        <v>16406.669999999998</v>
      </c>
      <c r="I1158" s="13">
        <v>30018172.850000001</v>
      </c>
      <c r="J1158" s="13">
        <v>8818545.6600000001</v>
      </c>
      <c r="K1158" s="13">
        <v>16714025.460000001</v>
      </c>
      <c r="L1158" s="13">
        <v>12309024.24</v>
      </c>
      <c r="M1158" s="13">
        <v>22194416.890000001</v>
      </c>
      <c r="N1158" s="13">
        <v>926431.97</v>
      </c>
      <c r="O1158" s="13">
        <v>1838368.3099999987</v>
      </c>
      <c r="P1158" s="13">
        <v>5802803.6200000048</v>
      </c>
      <c r="Q1158" s="13">
        <v>-4976532.84</v>
      </c>
      <c r="R1158" s="13">
        <v>826270.78000000492</v>
      </c>
      <c r="S1158" s="13">
        <v>-809864.11</v>
      </c>
      <c r="T1158" s="13">
        <v>2.0299999999999998</v>
      </c>
      <c r="U1158" s="13">
        <v>0</v>
      </c>
      <c r="V1158" s="13">
        <v>0</v>
      </c>
      <c r="W1158" s="13">
        <v>0</v>
      </c>
      <c r="X1158" s="13">
        <v>66868.25</v>
      </c>
      <c r="Y1158" s="13">
        <v>39535.269999999997</v>
      </c>
      <c r="Z1158" s="13">
        <v>112085.02</v>
      </c>
      <c r="AA1158" s="13">
        <v>0</v>
      </c>
      <c r="AB1158" s="13">
        <v>1216.44</v>
      </c>
      <c r="AC1158" s="13">
        <v>0</v>
      </c>
      <c r="AD1158" s="13">
        <v>0</v>
      </c>
      <c r="AE1158" s="13">
        <v>0</v>
      </c>
      <c r="AF1158" s="13">
        <v>723897.66</v>
      </c>
      <c r="AG1158" s="13">
        <v>34503441.130000003</v>
      </c>
      <c r="AH1158" s="13">
        <v>5331433.1899999995</v>
      </c>
      <c r="AI1158" s="13">
        <v>39828303.960000001</v>
      </c>
      <c r="AJ1158" s="13">
        <v>37989935.650000006</v>
      </c>
      <c r="AK1158" s="13">
        <v>0</v>
      </c>
      <c r="AL1158" s="13">
        <v>13304147.390000001</v>
      </c>
      <c r="AM1158" s="13">
        <v>1.7959870243012062</v>
      </c>
      <c r="AN1158" s="13">
        <v>910302.28</v>
      </c>
      <c r="AO1158" s="13">
        <v>0</v>
      </c>
      <c r="AP1158" s="13">
        <v>10625362.260000002</v>
      </c>
      <c r="AQ1158" s="13">
        <v>1975028.3299999996</v>
      </c>
      <c r="AR1158" s="367"/>
      <c r="AS1158" s="19">
        <v>44957</v>
      </c>
      <c r="AT1158" s="20" t="s">
        <v>0</v>
      </c>
      <c r="AU1158" s="40" t="s">
        <v>292</v>
      </c>
      <c r="AV1158" s="41">
        <v>2023</v>
      </c>
      <c r="AW1158" s="266" t="s">
        <v>160</v>
      </c>
      <c r="AX1158" s="380">
        <v>19.7</v>
      </c>
      <c r="AY1158" s="380">
        <v>21.95</v>
      </c>
    </row>
    <row r="1159" spans="1:51" x14ac:dyDescent="0.25">
      <c r="A1159" s="43">
        <v>66</v>
      </c>
      <c r="B1159" s="44" t="s">
        <v>61</v>
      </c>
      <c r="C1159" s="13">
        <v>1293120.3199999998</v>
      </c>
      <c r="D1159" s="13">
        <v>47318.78</v>
      </c>
      <c r="E1159" s="13">
        <v>5236.95</v>
      </c>
      <c r="F1159" s="13">
        <v>125348.5</v>
      </c>
      <c r="G1159" s="13">
        <v>1313405.8799999999</v>
      </c>
      <c r="H1159" s="13">
        <v>381852.62</v>
      </c>
      <c r="I1159" s="13">
        <v>31435866.379999999</v>
      </c>
      <c r="J1159" s="13">
        <v>135029534.00999999</v>
      </c>
      <c r="K1159" s="13">
        <v>5274.95</v>
      </c>
      <c r="L1159" s="13">
        <v>38</v>
      </c>
      <c r="M1159" s="13">
        <v>1467459.79</v>
      </c>
      <c r="N1159" s="13">
        <v>513084.22</v>
      </c>
      <c r="O1159" s="13">
        <v>-516760.15999999968</v>
      </c>
      <c r="P1159" s="13">
        <v>323807.31999999913</v>
      </c>
      <c r="Q1159" s="13">
        <v>-970173.04999999981</v>
      </c>
      <c r="R1159" s="13">
        <v>-646365.73000000068</v>
      </c>
      <c r="S1159" s="13">
        <v>1028218.3599999994</v>
      </c>
      <c r="T1159" s="13">
        <v>78664.06</v>
      </c>
      <c r="U1159" s="13">
        <v>0</v>
      </c>
      <c r="V1159" s="13">
        <v>0</v>
      </c>
      <c r="W1159" s="13">
        <v>0</v>
      </c>
      <c r="X1159" s="13">
        <v>44008167.43</v>
      </c>
      <c r="Y1159" s="13">
        <v>26293.85</v>
      </c>
      <c r="Z1159" s="13">
        <v>25798.69</v>
      </c>
      <c r="AA1159" s="13">
        <v>275482.15999999997</v>
      </c>
      <c r="AB1159" s="13">
        <v>2378.0700000000002</v>
      </c>
      <c r="AC1159" s="13">
        <v>0</v>
      </c>
      <c r="AD1159" s="13">
        <v>0</v>
      </c>
      <c r="AE1159" s="13">
        <v>0</v>
      </c>
      <c r="AF1159" s="13">
        <v>42728660.359999999</v>
      </c>
      <c r="AG1159" s="13">
        <v>1467497.79</v>
      </c>
      <c r="AH1159" s="13">
        <v>549753.25</v>
      </c>
      <c r="AI1159" s="13">
        <v>2017213.04</v>
      </c>
      <c r="AJ1159" s="13">
        <v>2533973.1999999997</v>
      </c>
      <c r="AK1159" s="13">
        <v>0</v>
      </c>
      <c r="AL1159" s="13">
        <v>31430591.43</v>
      </c>
      <c r="AM1159" s="13">
        <v>5959.4624366107737</v>
      </c>
      <c r="AN1159" s="13">
        <v>125348.5</v>
      </c>
      <c r="AO1159" s="13">
        <v>0</v>
      </c>
      <c r="AP1159" s="13">
        <v>1273480.1099999999</v>
      </c>
      <c r="AQ1159" s="13">
        <v>-489081.59000000008</v>
      </c>
      <c r="AR1159" s="367"/>
      <c r="AS1159" s="19">
        <v>44957</v>
      </c>
      <c r="AT1159" s="20" t="s">
        <v>0</v>
      </c>
      <c r="AU1159" s="40" t="s">
        <v>292</v>
      </c>
      <c r="AV1159" s="41">
        <v>2023</v>
      </c>
      <c r="AW1159" s="266" t="s">
        <v>178</v>
      </c>
      <c r="AX1159" s="380">
        <v>19.7</v>
      </c>
      <c r="AY1159" s="380">
        <v>21.95</v>
      </c>
    </row>
    <row r="1160" spans="1:51" x14ac:dyDescent="0.25">
      <c r="A1160" s="43">
        <v>44</v>
      </c>
      <c r="B1160" s="44" t="s">
        <v>62</v>
      </c>
      <c r="C1160" s="13">
        <v>2321890.5</v>
      </c>
      <c r="D1160" s="13">
        <v>296287.75</v>
      </c>
      <c r="E1160" s="13">
        <v>7349789.1699999999</v>
      </c>
      <c r="F1160" s="13">
        <v>379157.38999999996</v>
      </c>
      <c r="G1160" s="13">
        <v>1387454.01</v>
      </c>
      <c r="H1160" s="13">
        <v>12784.72</v>
      </c>
      <c r="I1160" s="13">
        <v>24115015.370000001</v>
      </c>
      <c r="J1160" s="13">
        <v>4144235.47</v>
      </c>
      <c r="K1160" s="13">
        <v>13206997.07</v>
      </c>
      <c r="L1160" s="13">
        <v>5770424.5599999996</v>
      </c>
      <c r="M1160" s="13">
        <v>16136.57</v>
      </c>
      <c r="N1160" s="13">
        <v>0</v>
      </c>
      <c r="O1160" s="13">
        <v>1320949.5499999989</v>
      </c>
      <c r="P1160" s="13">
        <v>-1061958.2</v>
      </c>
      <c r="Q1160" s="13">
        <v>-1182.6800000000039</v>
      </c>
      <c r="R1160" s="13">
        <v>-1063140.8799999999</v>
      </c>
      <c r="S1160" s="13">
        <v>1075925.6000000001</v>
      </c>
      <c r="T1160" s="13">
        <v>0</v>
      </c>
      <c r="U1160" s="13">
        <v>0</v>
      </c>
      <c r="V1160" s="13">
        <v>0</v>
      </c>
      <c r="W1160" s="13">
        <v>0</v>
      </c>
      <c r="X1160" s="13">
        <v>1343149.2</v>
      </c>
      <c r="Y1160" s="13">
        <v>27925.439999999999</v>
      </c>
      <c r="Z1160" s="13">
        <v>24346.67</v>
      </c>
      <c r="AA1160" s="13">
        <v>114169.55</v>
      </c>
      <c r="AB1160" s="13">
        <v>87654.7</v>
      </c>
      <c r="AC1160" s="13">
        <v>0</v>
      </c>
      <c r="AD1160" s="13">
        <v>0</v>
      </c>
      <c r="AE1160" s="13">
        <v>0</v>
      </c>
      <c r="AF1160" s="13">
        <v>13127.24</v>
      </c>
      <c r="AG1160" s="13">
        <v>5786561.129999999</v>
      </c>
      <c r="AH1160" s="13">
        <v>7349789.1699999999</v>
      </c>
      <c r="AI1160" s="13">
        <v>13124590.279999999</v>
      </c>
      <c r="AJ1160" s="13">
        <v>11803640.73</v>
      </c>
      <c r="AK1160" s="13">
        <v>0</v>
      </c>
      <c r="AL1160" s="13">
        <v>10908018.300000001</v>
      </c>
      <c r="AM1160" s="13">
        <v>1.8259272143535048</v>
      </c>
      <c r="AN1160" s="13">
        <v>293983.28000000003</v>
      </c>
      <c r="AO1160" s="13">
        <v>85174.109999999986</v>
      </c>
      <c r="AP1160" s="13">
        <v>1746896.7100000004</v>
      </c>
      <c r="AQ1160" s="13">
        <v>1042243.5100000004</v>
      </c>
      <c r="AR1160" s="367"/>
      <c r="AS1160" s="19">
        <v>44957</v>
      </c>
      <c r="AT1160" s="20" t="s">
        <v>0</v>
      </c>
      <c r="AU1160" s="40" t="s">
        <v>292</v>
      </c>
      <c r="AV1160" s="41">
        <v>2023</v>
      </c>
      <c r="AW1160" s="266" t="s">
        <v>167</v>
      </c>
      <c r="AX1160" s="380">
        <v>19.7</v>
      </c>
      <c r="AY1160" s="380">
        <v>21.95</v>
      </c>
    </row>
    <row r="1161" spans="1:51" ht="30" x14ac:dyDescent="0.25">
      <c r="A1161" s="43">
        <v>113</v>
      </c>
      <c r="B1161" s="44" t="s">
        <v>63</v>
      </c>
      <c r="C1161" s="13">
        <v>2131219.6800000002</v>
      </c>
      <c r="D1161" s="13">
        <v>1539.3</v>
      </c>
      <c r="E1161" s="13">
        <v>597236.69999999995</v>
      </c>
      <c r="F1161" s="13">
        <v>345543.20999999996</v>
      </c>
      <c r="G1161" s="13">
        <v>643409.02</v>
      </c>
      <c r="H1161" s="13">
        <v>2447312.5499999998</v>
      </c>
      <c r="I1161" s="13">
        <v>120919786.89</v>
      </c>
      <c r="J1161" s="13">
        <v>20597564.84</v>
      </c>
      <c r="K1161" s="13">
        <v>4066347.26</v>
      </c>
      <c r="L1161" s="13">
        <v>3469110.56</v>
      </c>
      <c r="M1161" s="13">
        <v>903063.41</v>
      </c>
      <c r="N1161" s="13">
        <v>23833.279999999999</v>
      </c>
      <c r="O1161" s="13">
        <v>2437456.8899999997</v>
      </c>
      <c r="P1161" s="13">
        <v>-1296728.7400000002</v>
      </c>
      <c r="Q1161" s="13">
        <v>-357573.87</v>
      </c>
      <c r="R1161" s="13">
        <v>-1654302.6100000003</v>
      </c>
      <c r="S1161" s="13">
        <v>4101614.6400000006</v>
      </c>
      <c r="T1161" s="13">
        <v>0</v>
      </c>
      <c r="U1161" s="13">
        <v>0</v>
      </c>
      <c r="V1161" s="13">
        <v>0</v>
      </c>
      <c r="W1161" s="13">
        <v>0</v>
      </c>
      <c r="X1161" s="13">
        <v>4204011.1900000004</v>
      </c>
      <c r="Y1161" s="13">
        <v>12526.03</v>
      </c>
      <c r="Z1161" s="13">
        <v>26465.66</v>
      </c>
      <c r="AA1161" s="13">
        <v>0</v>
      </c>
      <c r="AB1161" s="13">
        <v>2768.77</v>
      </c>
      <c r="AC1161" s="13">
        <v>0</v>
      </c>
      <c r="AD1161" s="13">
        <v>0</v>
      </c>
      <c r="AE1161" s="13">
        <v>0</v>
      </c>
      <c r="AF1161" s="13">
        <v>60636.09</v>
      </c>
      <c r="AG1161" s="13">
        <v>4372173.97</v>
      </c>
      <c r="AH1161" s="13">
        <v>621069.98</v>
      </c>
      <c r="AI1161" s="13">
        <v>4943693.63</v>
      </c>
      <c r="AJ1161" s="13">
        <v>2506236.7399999998</v>
      </c>
      <c r="AK1161" s="13">
        <v>0</v>
      </c>
      <c r="AL1161" s="13">
        <v>116853439.63</v>
      </c>
      <c r="AM1161" s="13">
        <v>29.736709424565969</v>
      </c>
      <c r="AN1161" s="13">
        <v>204556.13</v>
      </c>
      <c r="AO1161" s="13">
        <v>140987.08000000002</v>
      </c>
      <c r="AP1161" s="13">
        <v>-79145.729999999865</v>
      </c>
      <c r="AQ1161" s="13">
        <v>228630.78</v>
      </c>
      <c r="AR1161" s="367"/>
      <c r="AS1161" s="19">
        <v>44957</v>
      </c>
      <c r="AT1161" s="20" t="s">
        <v>0</v>
      </c>
      <c r="AU1161" s="40" t="s">
        <v>292</v>
      </c>
      <c r="AV1161" s="41">
        <v>2023</v>
      </c>
      <c r="AW1161" s="266" t="s">
        <v>171</v>
      </c>
      <c r="AX1161" s="380">
        <v>19.7</v>
      </c>
      <c r="AY1161" s="380">
        <v>21.95</v>
      </c>
    </row>
    <row r="1162" spans="1:51" x14ac:dyDescent="0.25">
      <c r="A1162" s="43">
        <v>98</v>
      </c>
      <c r="B1162" s="44" t="s">
        <v>64</v>
      </c>
      <c r="C1162" s="13">
        <v>7290894.8900000006</v>
      </c>
      <c r="D1162" s="13">
        <v>549781.26</v>
      </c>
      <c r="E1162" s="13">
        <v>7651687.1500000004</v>
      </c>
      <c r="F1162" s="13">
        <v>1287368.26</v>
      </c>
      <c r="G1162" s="13">
        <v>2633744.5100000002</v>
      </c>
      <c r="H1162" s="13">
        <v>54464.7</v>
      </c>
      <c r="I1162" s="13">
        <v>27134667.440000001</v>
      </c>
      <c r="J1162" s="13">
        <v>1895547.81</v>
      </c>
      <c r="K1162" s="13">
        <v>16125400.58</v>
      </c>
      <c r="L1162" s="13">
        <v>8473713.4299999997</v>
      </c>
      <c r="M1162" s="13">
        <v>13439939.300000001</v>
      </c>
      <c r="N1162" s="13">
        <v>24518158.41</v>
      </c>
      <c r="O1162" s="13">
        <v>5857946.6599999964</v>
      </c>
      <c r="P1162" s="13">
        <v>-3037945.8000000021</v>
      </c>
      <c r="Q1162" s="13">
        <v>1346996.5999999889</v>
      </c>
      <c r="R1162" s="13">
        <v>-1690949.2000000132</v>
      </c>
      <c r="S1162" s="13">
        <v>1745413.8999999994</v>
      </c>
      <c r="T1162" s="13">
        <v>0.25</v>
      </c>
      <c r="U1162" s="13">
        <v>0</v>
      </c>
      <c r="V1162" s="13">
        <v>0</v>
      </c>
      <c r="W1162" s="13">
        <v>0</v>
      </c>
      <c r="X1162" s="13">
        <v>4779010.2699999996</v>
      </c>
      <c r="Y1162" s="13">
        <v>44404.62</v>
      </c>
      <c r="Z1162" s="13">
        <v>304405.27</v>
      </c>
      <c r="AA1162" s="13">
        <v>995059.78</v>
      </c>
      <c r="AB1162" s="13">
        <v>47493.03</v>
      </c>
      <c r="AC1162" s="13">
        <v>0</v>
      </c>
      <c r="AD1162" s="13">
        <v>0</v>
      </c>
      <c r="AE1162" s="13">
        <v>0</v>
      </c>
      <c r="AF1162" s="13">
        <v>1642233.92</v>
      </c>
      <c r="AG1162" s="13">
        <v>21913652.729999997</v>
      </c>
      <c r="AH1162" s="13">
        <v>32169845.559999999</v>
      </c>
      <c r="AI1162" s="13">
        <v>54043590.259999998</v>
      </c>
      <c r="AJ1162" s="13">
        <v>48185643.600000001</v>
      </c>
      <c r="AK1162" s="13">
        <v>0</v>
      </c>
      <c r="AL1162" s="13">
        <v>11009266.860000001</v>
      </c>
      <c r="AM1162" s="13">
        <v>1.6827282711757603</v>
      </c>
      <c r="AN1162" s="13">
        <v>950872.58000000007</v>
      </c>
      <c r="AO1162" s="13">
        <v>336495.68</v>
      </c>
      <c r="AP1162" s="13">
        <v>5206005.17</v>
      </c>
      <c r="AQ1162" s="13">
        <v>4322838.2000000011</v>
      </c>
      <c r="AR1162" s="367"/>
      <c r="AS1162" s="19">
        <v>44957</v>
      </c>
      <c r="AT1162" s="20" t="s">
        <v>0</v>
      </c>
      <c r="AU1162" s="40" t="s">
        <v>292</v>
      </c>
      <c r="AV1162" s="41">
        <v>2023</v>
      </c>
      <c r="AW1162" s="266" t="s">
        <v>165</v>
      </c>
      <c r="AX1162" s="380">
        <v>19.7</v>
      </c>
      <c r="AY1162" s="380">
        <v>21.95</v>
      </c>
    </row>
    <row r="1163" spans="1:51" x14ac:dyDescent="0.25">
      <c r="A1163" s="43">
        <v>1</v>
      </c>
      <c r="B1163" s="44" t="s">
        <v>65</v>
      </c>
      <c r="C1163" s="13">
        <v>1035120.7899999998</v>
      </c>
      <c r="D1163" s="13">
        <v>19432.59</v>
      </c>
      <c r="E1163" s="13">
        <v>51826.579999999994</v>
      </c>
      <c r="F1163" s="13">
        <v>146357.47999999998</v>
      </c>
      <c r="G1163" s="13">
        <v>472509.86</v>
      </c>
      <c r="H1163" s="13">
        <v>21016.45</v>
      </c>
      <c r="I1163" s="13">
        <v>4031741.87</v>
      </c>
      <c r="J1163" s="13">
        <v>1397436.93</v>
      </c>
      <c r="K1163" s="13">
        <v>353765.19</v>
      </c>
      <c r="L1163" s="13">
        <v>301938.61</v>
      </c>
      <c r="M1163" s="13">
        <v>2603531.2999999998</v>
      </c>
      <c r="N1163" s="13">
        <v>71.28</v>
      </c>
      <c r="O1163" s="13">
        <v>207760.69999999972</v>
      </c>
      <c r="P1163" s="13">
        <v>189060.16000000003</v>
      </c>
      <c r="Q1163" s="13">
        <v>-343477.17999999993</v>
      </c>
      <c r="R1163" s="13">
        <v>-154417.0199999999</v>
      </c>
      <c r="S1163" s="13">
        <v>175433.71999999997</v>
      </c>
      <c r="T1163" s="13">
        <v>4628.38</v>
      </c>
      <c r="U1163" s="13">
        <v>0</v>
      </c>
      <c r="V1163" s="13">
        <v>0</v>
      </c>
      <c r="W1163" s="13">
        <v>0</v>
      </c>
      <c r="X1163" s="13">
        <v>194695.48</v>
      </c>
      <c r="Y1163" s="13">
        <v>9641.5400000000009</v>
      </c>
      <c r="Z1163" s="13">
        <v>8693.44</v>
      </c>
      <c r="AA1163" s="13">
        <v>3183.47</v>
      </c>
      <c r="AB1163" s="13">
        <v>2258.0100000000002</v>
      </c>
      <c r="AC1163" s="13">
        <v>0</v>
      </c>
      <c r="AD1163" s="13">
        <v>0</v>
      </c>
      <c r="AE1163" s="13">
        <v>0</v>
      </c>
      <c r="AF1163" s="13">
        <v>113.68</v>
      </c>
      <c r="AG1163" s="13">
        <v>2905469.91</v>
      </c>
      <c r="AH1163" s="13">
        <v>51897.86</v>
      </c>
      <c r="AI1163" s="13">
        <v>2949573.76</v>
      </c>
      <c r="AJ1163" s="13">
        <v>2741813.06</v>
      </c>
      <c r="AK1163" s="13">
        <v>0</v>
      </c>
      <c r="AL1163" s="13">
        <v>3677976.68</v>
      </c>
      <c r="AM1163" s="13">
        <v>11.396660790735233</v>
      </c>
      <c r="AN1163" s="13">
        <v>75094.67</v>
      </c>
      <c r="AO1163" s="13">
        <v>71262.810000000012</v>
      </c>
      <c r="AP1163" s="13">
        <v>820828.73999999976</v>
      </c>
      <c r="AQ1163" s="13">
        <v>12901.240000000009</v>
      </c>
      <c r="AR1163" s="367"/>
      <c r="AS1163" s="19">
        <v>44957</v>
      </c>
      <c r="AT1163" s="20" t="s">
        <v>0</v>
      </c>
      <c r="AU1163" s="40" t="s">
        <v>292</v>
      </c>
      <c r="AV1163" s="41">
        <v>2023</v>
      </c>
      <c r="AW1163" s="266" t="s">
        <v>177</v>
      </c>
      <c r="AX1163" s="380">
        <v>19.7</v>
      </c>
      <c r="AY1163" s="380">
        <v>21.95</v>
      </c>
    </row>
    <row r="1164" spans="1:51" x14ac:dyDescent="0.25">
      <c r="A1164" s="43">
        <v>109</v>
      </c>
      <c r="B1164" s="44" t="s">
        <v>66</v>
      </c>
      <c r="C1164" s="13">
        <v>33805795.799999997</v>
      </c>
      <c r="D1164" s="13">
        <v>9765532.1500000004</v>
      </c>
      <c r="E1164" s="13">
        <v>14410847.51</v>
      </c>
      <c r="F1164" s="13">
        <v>2711613.61</v>
      </c>
      <c r="G1164" s="13">
        <v>9468477.9900000002</v>
      </c>
      <c r="H1164" s="13">
        <v>13060174.57</v>
      </c>
      <c r="I1164" s="13">
        <v>483716116.31999999</v>
      </c>
      <c r="J1164" s="13">
        <v>86315210.510000005</v>
      </c>
      <c r="K1164" s="13">
        <v>52092564.229999997</v>
      </c>
      <c r="L1164" s="13">
        <v>37009740.600000001</v>
      </c>
      <c r="M1164" s="13">
        <v>7685781</v>
      </c>
      <c r="N1164" s="13">
        <v>5160883</v>
      </c>
      <c r="O1164" s="13">
        <v>12741887.740000002</v>
      </c>
      <c r="P1164" s="13">
        <v>-881715.69000001252</v>
      </c>
      <c r="Q1164" s="13">
        <v>-482754.72000000055</v>
      </c>
      <c r="R1164" s="13">
        <v>-1364470.4100000132</v>
      </c>
      <c r="S1164" s="13">
        <v>14424644.979999999</v>
      </c>
      <c r="T1164" s="13">
        <v>4969081.5199999996</v>
      </c>
      <c r="U1164" s="13">
        <v>0</v>
      </c>
      <c r="V1164" s="13">
        <v>0</v>
      </c>
      <c r="W1164" s="13">
        <v>801213.67</v>
      </c>
      <c r="X1164" s="13">
        <v>14503996.550000001</v>
      </c>
      <c r="Y1164" s="13">
        <v>168410.63</v>
      </c>
      <c r="Z1164" s="13">
        <v>264177.58</v>
      </c>
      <c r="AA1164" s="13">
        <v>1781746.16</v>
      </c>
      <c r="AB1164" s="13">
        <v>23868.61</v>
      </c>
      <c r="AC1164" s="13">
        <v>0</v>
      </c>
      <c r="AD1164" s="13">
        <v>0</v>
      </c>
      <c r="AE1164" s="13">
        <v>0</v>
      </c>
      <c r="AF1164" s="13">
        <v>3611443.78</v>
      </c>
      <c r="AG1164" s="13">
        <v>44695521.600000001</v>
      </c>
      <c r="AH1164" s="13">
        <v>19571730.510000002</v>
      </c>
      <c r="AI1164" s="13">
        <v>63892654.510000005</v>
      </c>
      <c r="AJ1164" s="13">
        <v>51150766.769999996</v>
      </c>
      <c r="AK1164" s="13">
        <v>0</v>
      </c>
      <c r="AL1164" s="13">
        <v>431623552.08999997</v>
      </c>
      <c r="AM1164" s="13">
        <v>9.2857036982147427</v>
      </c>
      <c r="AN1164" s="13">
        <v>1657004.77</v>
      </c>
      <c r="AO1164" s="13">
        <v>1054608.8399999999</v>
      </c>
      <c r="AP1164" s="13">
        <v>27334010.809999995</v>
      </c>
      <c r="AQ1164" s="13">
        <v>16035634.900000002</v>
      </c>
      <c r="AR1164" s="367"/>
      <c r="AS1164" s="19">
        <v>44957</v>
      </c>
      <c r="AT1164" s="20" t="s">
        <v>0</v>
      </c>
      <c r="AU1164" s="40" t="s">
        <v>292</v>
      </c>
      <c r="AV1164" s="41">
        <v>2023</v>
      </c>
      <c r="AW1164" s="266" t="s">
        <v>157</v>
      </c>
      <c r="AX1164" s="380">
        <v>19.7</v>
      </c>
      <c r="AY1164" s="380">
        <v>21.95</v>
      </c>
    </row>
    <row r="1165" spans="1:51" x14ac:dyDescent="0.25">
      <c r="A1165" s="43">
        <v>25</v>
      </c>
      <c r="B1165" s="44" t="s">
        <v>67</v>
      </c>
      <c r="C1165" s="13">
        <v>1848771.32</v>
      </c>
      <c r="D1165" s="13">
        <v>291550</v>
      </c>
      <c r="E1165" s="13">
        <v>672345</v>
      </c>
      <c r="F1165" s="13">
        <v>0</v>
      </c>
      <c r="G1165" s="13">
        <v>1271366.92</v>
      </c>
      <c r="H1165" s="13">
        <v>2400656.48</v>
      </c>
      <c r="I1165" s="13">
        <v>3626875.44</v>
      </c>
      <c r="J1165" s="13">
        <v>261325408.44999999</v>
      </c>
      <c r="K1165" s="13">
        <v>3410938.72</v>
      </c>
      <c r="L1165" s="13">
        <v>2738593.72</v>
      </c>
      <c r="M1165" s="13">
        <v>0</v>
      </c>
      <c r="N1165" s="13">
        <v>0</v>
      </c>
      <c r="O1165" s="13">
        <v>480550.69000000041</v>
      </c>
      <c r="P1165" s="13">
        <v>-194696.29</v>
      </c>
      <c r="Q1165" s="13">
        <v>-4381.33</v>
      </c>
      <c r="R1165" s="13">
        <v>-199077.62</v>
      </c>
      <c r="S1165" s="13">
        <v>2599734.1</v>
      </c>
      <c r="T1165" s="13">
        <v>587243.56999999995</v>
      </c>
      <c r="U1165" s="13">
        <v>33614.050000000003</v>
      </c>
      <c r="V1165" s="13">
        <v>0</v>
      </c>
      <c r="W1165" s="13">
        <v>0</v>
      </c>
      <c r="X1165" s="13">
        <v>2078219.87</v>
      </c>
      <c r="Y1165" s="13">
        <v>25946.26</v>
      </c>
      <c r="Z1165" s="13">
        <v>71840.27</v>
      </c>
      <c r="AA1165" s="13">
        <v>0</v>
      </c>
      <c r="AB1165" s="13">
        <v>1556.86</v>
      </c>
      <c r="AC1165" s="13">
        <v>0</v>
      </c>
      <c r="AD1165" s="13">
        <v>0</v>
      </c>
      <c r="AE1165" s="13">
        <v>0</v>
      </c>
      <c r="AF1165" s="13">
        <v>0</v>
      </c>
      <c r="AG1165" s="13">
        <v>2738593.7199999997</v>
      </c>
      <c r="AH1165" s="13">
        <v>672345</v>
      </c>
      <c r="AI1165" s="13">
        <v>3029239.72</v>
      </c>
      <c r="AJ1165" s="13">
        <v>2548689.0299999998</v>
      </c>
      <c r="AK1165" s="13">
        <v>0</v>
      </c>
      <c r="AL1165" s="13">
        <v>215936.71999999974</v>
      </c>
      <c r="AM1165" s="13">
        <v>1.0633071238524039</v>
      </c>
      <c r="AN1165" s="13">
        <v>0</v>
      </c>
      <c r="AO1165" s="13">
        <v>0</v>
      </c>
      <c r="AP1165" s="13">
        <v>1493725.6300000001</v>
      </c>
      <c r="AQ1165" s="13">
        <v>417055</v>
      </c>
      <c r="AR1165" s="367"/>
      <c r="AS1165" s="19">
        <v>44957</v>
      </c>
      <c r="AT1165" s="20" t="s">
        <v>0</v>
      </c>
      <c r="AU1165" s="40" t="s">
        <v>292</v>
      </c>
      <c r="AV1165" s="41">
        <v>2023</v>
      </c>
      <c r="AW1165" s="266" t="s">
        <v>174</v>
      </c>
      <c r="AX1165" s="380">
        <v>19.7</v>
      </c>
      <c r="AY1165" s="380">
        <v>21.95</v>
      </c>
    </row>
    <row r="1166" spans="1:51" x14ac:dyDescent="0.25">
      <c r="A1166" s="43">
        <v>121</v>
      </c>
      <c r="B1166" s="44" t="s">
        <v>68</v>
      </c>
      <c r="C1166" s="13">
        <v>211149.77</v>
      </c>
      <c r="D1166" s="13">
        <v>4.96</v>
      </c>
      <c r="E1166" s="13">
        <v>69.61</v>
      </c>
      <c r="F1166" s="13">
        <v>0</v>
      </c>
      <c r="G1166" s="13">
        <v>17988.75</v>
      </c>
      <c r="H1166" s="13">
        <v>214967.37</v>
      </c>
      <c r="I1166" s="13">
        <v>1472325.13</v>
      </c>
      <c r="J1166" s="13">
        <v>15963517.84</v>
      </c>
      <c r="K1166" s="13">
        <v>74209.289999999994</v>
      </c>
      <c r="L1166" s="13">
        <v>74139.679999999993</v>
      </c>
      <c r="M1166" s="13">
        <v>131457.06</v>
      </c>
      <c r="N1166" s="13">
        <v>0</v>
      </c>
      <c r="O1166" s="13">
        <v>189631.19</v>
      </c>
      <c r="P1166" s="13">
        <v>3524.8699999999953</v>
      </c>
      <c r="Q1166" s="13">
        <v>25777.900000000012</v>
      </c>
      <c r="R1166" s="13">
        <v>29302.770000000008</v>
      </c>
      <c r="S1166" s="13">
        <v>185664.57</v>
      </c>
      <c r="T1166" s="13">
        <v>0</v>
      </c>
      <c r="U1166" s="13">
        <v>0</v>
      </c>
      <c r="V1166" s="13">
        <v>0</v>
      </c>
      <c r="W1166" s="13">
        <v>34312.699999999997</v>
      </c>
      <c r="X1166" s="13">
        <v>158623.07999999999</v>
      </c>
      <c r="Y1166" s="13">
        <v>367.12</v>
      </c>
      <c r="Z1166" s="13">
        <v>6857</v>
      </c>
      <c r="AA1166" s="13">
        <v>0</v>
      </c>
      <c r="AB1166" s="13">
        <v>47.09</v>
      </c>
      <c r="AC1166" s="13">
        <v>0</v>
      </c>
      <c r="AD1166" s="13">
        <v>0</v>
      </c>
      <c r="AE1166" s="13">
        <v>0</v>
      </c>
      <c r="AF1166" s="13">
        <v>0</v>
      </c>
      <c r="AG1166" s="13">
        <v>205596.74000000002</v>
      </c>
      <c r="AH1166" s="13">
        <v>69.61</v>
      </c>
      <c r="AI1166" s="13">
        <v>204849.09</v>
      </c>
      <c r="AJ1166" s="13">
        <v>15217.9</v>
      </c>
      <c r="AK1166" s="13">
        <v>0</v>
      </c>
      <c r="AL1166" s="13">
        <v>1398115.8399999999</v>
      </c>
      <c r="AM1166" s="13">
        <v>19.840172706139622</v>
      </c>
      <c r="AN1166" s="13">
        <v>0</v>
      </c>
      <c r="AO1166" s="13">
        <v>0</v>
      </c>
      <c r="AP1166" s="13">
        <v>8621.4900000000016</v>
      </c>
      <c r="AQ1166" s="13">
        <v>-12892.130000000001</v>
      </c>
      <c r="AR1166" s="367"/>
      <c r="AS1166" s="19">
        <v>44957</v>
      </c>
      <c r="AT1166" s="20" t="s">
        <v>0</v>
      </c>
      <c r="AU1166" s="40" t="s">
        <v>292</v>
      </c>
      <c r="AV1166" s="41">
        <v>2023</v>
      </c>
      <c r="AW1166" s="266" t="s">
        <v>188</v>
      </c>
      <c r="AX1166" s="380">
        <v>19.7</v>
      </c>
      <c r="AY1166" s="380">
        <v>21.95</v>
      </c>
    </row>
    <row r="1167" spans="1:51" x14ac:dyDescent="0.25">
      <c r="A1167" s="43">
        <v>122</v>
      </c>
      <c r="B1167" s="44" t="s">
        <v>69</v>
      </c>
      <c r="C1167" s="13">
        <v>788086.59000000008</v>
      </c>
      <c r="D1167" s="13">
        <v>24009.07</v>
      </c>
      <c r="E1167" s="13">
        <v>0</v>
      </c>
      <c r="F1167" s="13">
        <v>5390</v>
      </c>
      <c r="G1167" s="13">
        <v>4447267.0399999991</v>
      </c>
      <c r="H1167" s="13">
        <v>111592.26</v>
      </c>
      <c r="I1167" s="13">
        <v>3254367.25</v>
      </c>
      <c r="J1167" s="13">
        <v>277582.32</v>
      </c>
      <c r="K1167" s="13">
        <v>812945.51</v>
      </c>
      <c r="L1167" s="13">
        <v>812945.51</v>
      </c>
      <c r="M1167" s="13">
        <v>1192276.94</v>
      </c>
      <c r="N1167" s="13">
        <v>0</v>
      </c>
      <c r="O1167" s="13">
        <v>-177099.17999999993</v>
      </c>
      <c r="P1167" s="13">
        <v>-3511480.3399999994</v>
      </c>
      <c r="Q1167" s="13">
        <v>-389615.09000000008</v>
      </c>
      <c r="R1167" s="13">
        <v>-3901095.4299999997</v>
      </c>
      <c r="S1167" s="13">
        <v>4012687.69</v>
      </c>
      <c r="T1167" s="13">
        <v>0</v>
      </c>
      <c r="U1167" s="13">
        <v>0</v>
      </c>
      <c r="V1167" s="13">
        <v>0</v>
      </c>
      <c r="W1167" s="13">
        <v>4016989.62</v>
      </c>
      <c r="X1167" s="13">
        <v>0</v>
      </c>
      <c r="Y1167" s="13">
        <v>2843.83</v>
      </c>
      <c r="Z1167" s="13">
        <v>1210.29</v>
      </c>
      <c r="AA1167" s="13">
        <v>0</v>
      </c>
      <c r="AB1167" s="13">
        <v>247.81</v>
      </c>
      <c r="AC1167" s="13">
        <v>0</v>
      </c>
      <c r="AD1167" s="13">
        <v>0</v>
      </c>
      <c r="AE1167" s="13">
        <v>0</v>
      </c>
      <c r="AF1167" s="13">
        <v>0</v>
      </c>
      <c r="AG1167" s="13">
        <v>2005222.4500000002</v>
      </c>
      <c r="AH1167" s="13">
        <v>0</v>
      </c>
      <c r="AI1167" s="13">
        <v>2005057.6600000001</v>
      </c>
      <c r="AJ1167" s="13">
        <v>2182156.84</v>
      </c>
      <c r="AK1167" s="13">
        <v>0</v>
      </c>
      <c r="AL1167" s="13">
        <v>2441421.7400000002</v>
      </c>
      <c r="AM1167" s="13">
        <v>4.003180053236286</v>
      </c>
      <c r="AN1167" s="13">
        <v>4312</v>
      </c>
      <c r="AO1167" s="13">
        <v>1078</v>
      </c>
      <c r="AP1167" s="13">
        <v>965185.77</v>
      </c>
      <c r="AQ1167" s="13">
        <v>24009.07</v>
      </c>
      <c r="AR1167" s="367"/>
      <c r="AS1167" s="19">
        <v>44957</v>
      </c>
      <c r="AT1167" s="20" t="s">
        <v>0</v>
      </c>
      <c r="AU1167" s="40" t="s">
        <v>292</v>
      </c>
      <c r="AV1167" s="41">
        <v>2023</v>
      </c>
      <c r="AW1167" s="266" t="s">
        <v>267</v>
      </c>
      <c r="AX1167" s="380">
        <v>19.7</v>
      </c>
      <c r="AY1167" s="380">
        <v>21.95</v>
      </c>
    </row>
    <row r="1168" spans="1:51" x14ac:dyDescent="0.25">
      <c r="A1168" s="43">
        <v>13</v>
      </c>
      <c r="B1168" s="44" t="s">
        <v>70</v>
      </c>
      <c r="C1168" s="13">
        <v>240157896.69</v>
      </c>
      <c r="D1168" s="13">
        <v>103749593.61999999</v>
      </c>
      <c r="E1168" s="13">
        <v>124423886.98</v>
      </c>
      <c r="F1168" s="13">
        <v>36423500.57</v>
      </c>
      <c r="G1168" s="13">
        <v>38985225.829999998</v>
      </c>
      <c r="H1168" s="13">
        <v>6290087.6200000001</v>
      </c>
      <c r="I1168" s="13">
        <v>737559012.90999997</v>
      </c>
      <c r="J1168" s="13">
        <v>413375540.20999998</v>
      </c>
      <c r="K1168" s="13">
        <v>333821203.30000001</v>
      </c>
      <c r="L1168" s="13">
        <v>209397252.65000004</v>
      </c>
      <c r="M1168" s="13">
        <v>164133566.38999999</v>
      </c>
      <c r="N1168" s="13">
        <v>187080360.77000001</v>
      </c>
      <c r="O1168" s="13">
        <v>148355787.51999998</v>
      </c>
      <c r="P1168" s="13">
        <v>-87356210.849999964</v>
      </c>
      <c r="Q1168" s="13">
        <v>38688082.579999954</v>
      </c>
      <c r="R1168" s="13">
        <v>-48668128.270000011</v>
      </c>
      <c r="S1168" s="13">
        <v>54958215.890000001</v>
      </c>
      <c r="T1168" s="13">
        <v>351554.45</v>
      </c>
      <c r="U1168" s="13">
        <v>8966962.6699999999</v>
      </c>
      <c r="V1168" s="13">
        <v>0</v>
      </c>
      <c r="W1168" s="13">
        <v>106190.86</v>
      </c>
      <c r="X1168" s="13">
        <v>72454385.609999999</v>
      </c>
      <c r="Y1168" s="13">
        <v>795616.85</v>
      </c>
      <c r="Z1168" s="13">
        <v>3116395.94</v>
      </c>
      <c r="AA1168" s="13">
        <v>4325155.0599999996</v>
      </c>
      <c r="AB1168" s="13">
        <v>7672973.3099999996</v>
      </c>
      <c r="AC1168" s="13">
        <v>0</v>
      </c>
      <c r="AD1168" s="13">
        <v>0</v>
      </c>
      <c r="AE1168" s="13">
        <v>13262.22</v>
      </c>
      <c r="AF1168" s="13">
        <v>10997474.32</v>
      </c>
      <c r="AG1168" s="13">
        <v>373530819.04000002</v>
      </c>
      <c r="AH1168" s="13">
        <v>311504247.75</v>
      </c>
      <c r="AI1168" s="13">
        <v>682125503.66999996</v>
      </c>
      <c r="AJ1168" s="13">
        <v>533769716.14999998</v>
      </c>
      <c r="AK1168" s="13">
        <v>0</v>
      </c>
      <c r="AL1168" s="13">
        <v>403737809.60999995</v>
      </c>
      <c r="AM1168" s="13">
        <v>2.209443275678229</v>
      </c>
      <c r="AN1168" s="13">
        <v>29543514.5</v>
      </c>
      <c r="AO1168" s="13">
        <v>6879986.0700000003</v>
      </c>
      <c r="AP1168" s="13">
        <v>163361641.40999994</v>
      </c>
      <c r="AQ1168" s="13">
        <v>175309125.85999998</v>
      </c>
      <c r="AR1168" s="367"/>
      <c r="AS1168" s="19">
        <v>44957</v>
      </c>
      <c r="AT1168" s="20" t="s">
        <v>0</v>
      </c>
      <c r="AU1168" s="40" t="s">
        <v>292</v>
      </c>
      <c r="AV1168" s="41">
        <v>2023</v>
      </c>
      <c r="AW1168" s="266" t="s">
        <v>149</v>
      </c>
      <c r="AX1168" s="380">
        <v>19.7</v>
      </c>
      <c r="AY1168" s="380">
        <v>21.95</v>
      </c>
    </row>
    <row r="1169" spans="1:51" x14ac:dyDescent="0.25">
      <c r="A1169" s="43">
        <v>110</v>
      </c>
      <c r="B1169" s="44" t="s">
        <v>71</v>
      </c>
      <c r="C1169" s="13">
        <v>1244326.6700000002</v>
      </c>
      <c r="D1169" s="13">
        <v>20260.48</v>
      </c>
      <c r="E1169" s="13">
        <v>7000.7</v>
      </c>
      <c r="F1169" s="13">
        <v>491600.16000000003</v>
      </c>
      <c r="G1169" s="13">
        <v>1091793.29</v>
      </c>
      <c r="H1169" s="13">
        <v>21385530.039999999</v>
      </c>
      <c r="I1169" s="13">
        <v>132655616.55</v>
      </c>
      <c r="J1169" s="13">
        <v>143756434.38</v>
      </c>
      <c r="K1169" s="13">
        <v>2361211.9</v>
      </c>
      <c r="L1169" s="13">
        <v>2354211.1999999997</v>
      </c>
      <c r="M1169" s="13">
        <v>895758.93</v>
      </c>
      <c r="N1169" s="13">
        <v>1946.25</v>
      </c>
      <c r="O1169" s="13">
        <v>512231.73999999976</v>
      </c>
      <c r="P1169" s="13">
        <v>-871558.9999999993</v>
      </c>
      <c r="Q1169" s="13">
        <v>628.0500000002794</v>
      </c>
      <c r="R1169" s="13">
        <v>-870930.94999999902</v>
      </c>
      <c r="S1169" s="13">
        <v>22256460.989999998</v>
      </c>
      <c r="T1169" s="13">
        <v>270813.83</v>
      </c>
      <c r="U1169" s="13">
        <v>0</v>
      </c>
      <c r="V1169" s="13">
        <v>0</v>
      </c>
      <c r="W1169" s="13">
        <v>0</v>
      </c>
      <c r="X1169" s="13">
        <v>22059504.960000001</v>
      </c>
      <c r="Y1169" s="13">
        <v>22281.49</v>
      </c>
      <c r="Z1169" s="13">
        <v>33713.14</v>
      </c>
      <c r="AA1169" s="13">
        <v>17076.18</v>
      </c>
      <c r="AB1169" s="13">
        <v>651.41</v>
      </c>
      <c r="AC1169" s="13">
        <v>0</v>
      </c>
      <c r="AD1169" s="13">
        <v>0</v>
      </c>
      <c r="AE1169" s="13">
        <v>0</v>
      </c>
      <c r="AF1169" s="13">
        <v>135.58000000000001</v>
      </c>
      <c r="AG1169" s="13">
        <v>3249970.13</v>
      </c>
      <c r="AH1169" s="13">
        <v>8946.9500000000007</v>
      </c>
      <c r="AI1169" s="13">
        <v>3258903.07</v>
      </c>
      <c r="AJ1169" s="13">
        <v>2746671.33</v>
      </c>
      <c r="AK1169" s="13">
        <v>0</v>
      </c>
      <c r="AL1169" s="13">
        <v>130294404.64999999</v>
      </c>
      <c r="AM1169" s="13">
        <v>56.181157036350697</v>
      </c>
      <c r="AN1169" s="13">
        <v>154964.06999999998</v>
      </c>
      <c r="AO1169" s="13">
        <v>336636.09</v>
      </c>
      <c r="AP1169" s="13">
        <v>739891.55999999959</v>
      </c>
      <c r="AQ1169" s="13">
        <v>28057.109999999997</v>
      </c>
      <c r="AR1169" s="367"/>
      <c r="AS1169" s="19">
        <v>44957</v>
      </c>
      <c r="AT1169" s="20" t="s">
        <v>0</v>
      </c>
      <c r="AU1169" s="40" t="s">
        <v>292</v>
      </c>
      <c r="AV1169" s="41">
        <v>2023</v>
      </c>
      <c r="AW1169" s="266" t="s">
        <v>173</v>
      </c>
      <c r="AX1169" s="380">
        <v>19.7</v>
      </c>
      <c r="AY1169" s="380">
        <v>21.95</v>
      </c>
    </row>
    <row r="1170" spans="1:51" x14ac:dyDescent="0.25">
      <c r="A1170" s="43">
        <v>52</v>
      </c>
      <c r="B1170" s="44" t="s">
        <v>72</v>
      </c>
      <c r="C1170" s="13">
        <v>3138507.32</v>
      </c>
      <c r="D1170" s="13">
        <v>508336.72</v>
      </c>
      <c r="E1170" s="13">
        <v>12063756.08</v>
      </c>
      <c r="F1170" s="13">
        <v>444248.96</v>
      </c>
      <c r="G1170" s="13">
        <v>1927945.29</v>
      </c>
      <c r="H1170" s="13">
        <v>156862.85999999999</v>
      </c>
      <c r="I1170" s="13">
        <v>1525249036.4400001</v>
      </c>
      <c r="J1170" s="13">
        <v>391598449.51999998</v>
      </c>
      <c r="K1170" s="13">
        <v>16124819.960000001</v>
      </c>
      <c r="L1170" s="13">
        <v>4061063.8800000004</v>
      </c>
      <c r="M1170" s="13">
        <v>2525275.1800000002</v>
      </c>
      <c r="N1170" s="13">
        <v>223589.14</v>
      </c>
      <c r="O1170" s="13">
        <v>2013674.5900000026</v>
      </c>
      <c r="P1170" s="13">
        <v>-1755698.2400000016</v>
      </c>
      <c r="Q1170" s="13">
        <v>54467.390000000014</v>
      </c>
      <c r="R1170" s="13">
        <v>-1701230.8500000015</v>
      </c>
      <c r="S1170" s="13">
        <v>1858093.71</v>
      </c>
      <c r="T1170" s="13">
        <v>665203.28</v>
      </c>
      <c r="U1170" s="13">
        <v>0</v>
      </c>
      <c r="V1170" s="13">
        <v>0</v>
      </c>
      <c r="W1170" s="13">
        <v>100</v>
      </c>
      <c r="X1170" s="13">
        <v>2239707.66</v>
      </c>
      <c r="Y1170" s="13">
        <v>39345.82</v>
      </c>
      <c r="Z1170" s="13">
        <v>32309.96</v>
      </c>
      <c r="AA1170" s="13">
        <v>94205.86</v>
      </c>
      <c r="AB1170" s="13">
        <v>142.69999999999999</v>
      </c>
      <c r="AC1170" s="13">
        <v>0</v>
      </c>
      <c r="AD1170" s="13">
        <v>0</v>
      </c>
      <c r="AE1170" s="13">
        <v>0</v>
      </c>
      <c r="AF1170" s="13">
        <v>880912.89</v>
      </c>
      <c r="AG1170" s="13">
        <v>6586339.0600000005</v>
      </c>
      <c r="AH1170" s="13">
        <v>12287345.219999999</v>
      </c>
      <c r="AI1170" s="13">
        <v>18523684.280000001</v>
      </c>
      <c r="AJ1170" s="13">
        <v>16510009.689999998</v>
      </c>
      <c r="AK1170" s="13">
        <v>0</v>
      </c>
      <c r="AL1170" s="13">
        <v>1509124216.48</v>
      </c>
      <c r="AM1170" s="13">
        <v>94.590143655780693</v>
      </c>
      <c r="AN1170" s="13">
        <v>312088.28000000003</v>
      </c>
      <c r="AO1170" s="13">
        <v>132160.68</v>
      </c>
      <c r="AP1170" s="13">
        <v>1513728.8399999996</v>
      </c>
      <c r="AQ1170" s="13">
        <v>897232.83000000217</v>
      </c>
      <c r="AR1170" s="367"/>
      <c r="AS1170" s="19">
        <v>44957</v>
      </c>
      <c r="AT1170" s="20" t="s">
        <v>0</v>
      </c>
      <c r="AU1170" s="40" t="s">
        <v>292</v>
      </c>
      <c r="AV1170" s="41">
        <v>2023</v>
      </c>
      <c r="AW1170" s="266" t="s">
        <v>170</v>
      </c>
      <c r="AX1170" s="380">
        <v>19.7</v>
      </c>
      <c r="AY1170" s="380">
        <v>21.95</v>
      </c>
    </row>
    <row r="1171" spans="1:51" x14ac:dyDescent="0.25">
      <c r="A1171" s="43">
        <v>96</v>
      </c>
      <c r="B1171" s="44" t="s">
        <v>73</v>
      </c>
      <c r="C1171" s="13">
        <v>48235584.829999998</v>
      </c>
      <c r="D1171" s="13">
        <v>5447578.0999999996</v>
      </c>
      <c r="E1171" s="13">
        <v>81922912.399999991</v>
      </c>
      <c r="F1171" s="13">
        <v>3393744.48</v>
      </c>
      <c r="G1171" s="13">
        <v>9911368.6199999992</v>
      </c>
      <c r="H1171" s="13">
        <v>452808.14</v>
      </c>
      <c r="I1171" s="13">
        <v>428197729.44999999</v>
      </c>
      <c r="J1171" s="13">
        <v>25833145.02</v>
      </c>
      <c r="K1171" s="13">
        <v>149399404.66</v>
      </c>
      <c r="L1171" s="13">
        <v>67476492.25999999</v>
      </c>
      <c r="M1171" s="13">
        <v>0</v>
      </c>
      <c r="N1171" s="13">
        <v>0</v>
      </c>
      <c r="O1171" s="13">
        <v>25938917.890000019</v>
      </c>
      <c r="P1171" s="13">
        <v>3543975.7399999863</v>
      </c>
      <c r="Q1171" s="13">
        <v>-4639142.1899999995</v>
      </c>
      <c r="R1171" s="13">
        <v>-1095166.4500000132</v>
      </c>
      <c r="S1171" s="13">
        <v>1547974.5899999999</v>
      </c>
      <c r="T1171" s="13">
        <v>577705.92000000004</v>
      </c>
      <c r="U1171" s="13">
        <v>0</v>
      </c>
      <c r="V1171" s="13">
        <v>0</v>
      </c>
      <c r="W1171" s="13">
        <v>0</v>
      </c>
      <c r="X1171" s="13">
        <v>9084990.0199999996</v>
      </c>
      <c r="Y1171" s="13">
        <v>134962.71</v>
      </c>
      <c r="Z1171" s="13">
        <v>1169997.04</v>
      </c>
      <c r="AA1171" s="13">
        <v>16347.39</v>
      </c>
      <c r="AB1171" s="13">
        <v>242035.9</v>
      </c>
      <c r="AC1171" s="13">
        <v>0</v>
      </c>
      <c r="AD1171" s="13">
        <v>0</v>
      </c>
      <c r="AE1171" s="13">
        <v>0</v>
      </c>
      <c r="AF1171" s="13">
        <v>6551378.3099999996</v>
      </c>
      <c r="AG1171" s="13">
        <v>67476492.260000005</v>
      </c>
      <c r="AH1171" s="13">
        <v>81922912.399999991</v>
      </c>
      <c r="AI1171" s="13">
        <v>148541948.55000001</v>
      </c>
      <c r="AJ1171" s="13">
        <v>122603030.66</v>
      </c>
      <c r="AK1171" s="13">
        <v>0</v>
      </c>
      <c r="AL1171" s="13">
        <v>278798324.78999996</v>
      </c>
      <c r="AM1171" s="13">
        <v>2.8661274147944789</v>
      </c>
      <c r="AN1171" s="13">
        <v>2520301.75</v>
      </c>
      <c r="AO1171" s="13">
        <v>873442.73</v>
      </c>
      <c r="AP1171" s="13">
        <v>38303841.490000002</v>
      </c>
      <c r="AQ1171" s="13">
        <v>21454752.650000002</v>
      </c>
      <c r="AR1171" s="367"/>
      <c r="AS1171" s="19">
        <v>44957</v>
      </c>
      <c r="AT1171" s="20" t="s">
        <v>0</v>
      </c>
      <c r="AU1171" s="40" t="s">
        <v>292</v>
      </c>
      <c r="AV1171" s="41">
        <v>2023</v>
      </c>
      <c r="AW1171" s="266" t="s">
        <v>153</v>
      </c>
      <c r="AX1171" s="380">
        <v>19.7</v>
      </c>
      <c r="AY1171" s="380">
        <v>21.95</v>
      </c>
    </row>
    <row r="1172" spans="1:51" x14ac:dyDescent="0.25">
      <c r="A1172" s="43">
        <v>103</v>
      </c>
      <c r="B1172" s="44" t="s">
        <v>74</v>
      </c>
      <c r="C1172" s="13">
        <v>521774.73</v>
      </c>
      <c r="D1172" s="13">
        <v>0</v>
      </c>
      <c r="E1172" s="13">
        <v>1</v>
      </c>
      <c r="F1172" s="13">
        <v>13985.64</v>
      </c>
      <c r="G1172" s="13">
        <v>495023.9</v>
      </c>
      <c r="H1172" s="13">
        <v>26669950.93</v>
      </c>
      <c r="I1172" s="13">
        <v>50662474.899999999</v>
      </c>
      <c r="J1172" s="13">
        <v>107044832.06999999</v>
      </c>
      <c r="K1172" s="13">
        <v>690257.34</v>
      </c>
      <c r="L1172" s="13">
        <v>593320.99999999988</v>
      </c>
      <c r="M1172" s="13">
        <v>0</v>
      </c>
      <c r="N1172" s="13">
        <v>0</v>
      </c>
      <c r="O1172" s="13">
        <v>360708.34999999986</v>
      </c>
      <c r="P1172" s="13">
        <v>-347943.15999999992</v>
      </c>
      <c r="Q1172" s="13">
        <v>0</v>
      </c>
      <c r="R1172" s="13">
        <v>-347943.15999999992</v>
      </c>
      <c r="S1172" s="13">
        <v>27017893.760000002</v>
      </c>
      <c r="T1172" s="13">
        <v>17120.16</v>
      </c>
      <c r="U1172" s="13">
        <v>0</v>
      </c>
      <c r="V1172" s="13">
        <v>0</v>
      </c>
      <c r="W1172" s="13">
        <v>0</v>
      </c>
      <c r="X1172" s="13">
        <v>27015744.18</v>
      </c>
      <c r="Y1172" s="13">
        <v>10102.530000000001</v>
      </c>
      <c r="Z1172" s="13">
        <v>0</v>
      </c>
      <c r="AA1172" s="13">
        <v>4868.05</v>
      </c>
      <c r="AB1172" s="13">
        <v>0</v>
      </c>
      <c r="AC1172" s="13">
        <v>0</v>
      </c>
      <c r="AD1172" s="13">
        <v>0</v>
      </c>
      <c r="AE1172" s="13">
        <v>0</v>
      </c>
      <c r="AF1172" s="13">
        <v>0</v>
      </c>
      <c r="AG1172" s="13">
        <v>593320.99999999988</v>
      </c>
      <c r="AH1172" s="13">
        <v>1</v>
      </c>
      <c r="AI1172" s="13">
        <v>582824.12999999989</v>
      </c>
      <c r="AJ1172" s="13">
        <v>222115.78</v>
      </c>
      <c r="AK1172" s="13">
        <v>0</v>
      </c>
      <c r="AL1172" s="13">
        <v>49972217.559999995</v>
      </c>
      <c r="AM1172" s="13">
        <v>73.396502962214072</v>
      </c>
      <c r="AN1172" s="13">
        <v>7968.48</v>
      </c>
      <c r="AO1172" s="13">
        <v>6017.16</v>
      </c>
      <c r="AP1172" s="13">
        <v>161066.37999999995</v>
      </c>
      <c r="AQ1172" s="13">
        <v>0</v>
      </c>
      <c r="AR1172" s="367"/>
      <c r="AS1172" s="19">
        <v>44957</v>
      </c>
      <c r="AT1172" s="20" t="s">
        <v>0</v>
      </c>
      <c r="AU1172" s="40" t="s">
        <v>292</v>
      </c>
      <c r="AV1172" s="41">
        <v>2023</v>
      </c>
      <c r="AW1172" s="266" t="s">
        <v>184</v>
      </c>
      <c r="AX1172" s="380">
        <v>19.7</v>
      </c>
      <c r="AY1172" s="380">
        <v>21.95</v>
      </c>
    </row>
    <row r="1173" spans="1:51" x14ac:dyDescent="0.25">
      <c r="A1173" s="43">
        <v>23</v>
      </c>
      <c r="B1173" s="44" t="s">
        <v>75</v>
      </c>
      <c r="C1173" s="13">
        <v>27586927.43</v>
      </c>
      <c r="D1173" s="13">
        <v>3754627.0100000002</v>
      </c>
      <c r="E1173" s="13">
        <v>5033147.54</v>
      </c>
      <c r="F1173" s="13">
        <v>4438082.5500000007</v>
      </c>
      <c r="G1173" s="13">
        <v>5116336.46</v>
      </c>
      <c r="H1173" s="13">
        <v>75631.91</v>
      </c>
      <c r="I1173" s="13">
        <v>310314744.08999997</v>
      </c>
      <c r="J1173" s="13">
        <v>11385455.619999999</v>
      </c>
      <c r="K1173" s="13">
        <v>19045211.350000001</v>
      </c>
      <c r="L1173" s="13">
        <v>14012063.809999999</v>
      </c>
      <c r="M1173" s="13">
        <v>8480264.5500000007</v>
      </c>
      <c r="N1173" s="13">
        <v>126079367.16</v>
      </c>
      <c r="O1173" s="13">
        <v>22159605.910000011</v>
      </c>
      <c r="P1173" s="13">
        <v>-7881724.5000000373</v>
      </c>
      <c r="Q1173" s="13">
        <v>10331845.320000021</v>
      </c>
      <c r="R1173" s="13">
        <v>2450120.8199999835</v>
      </c>
      <c r="S1173" s="13">
        <v>-2374488.9300000002</v>
      </c>
      <c r="T1173" s="13">
        <v>1707.06</v>
      </c>
      <c r="U1173" s="13">
        <v>0</v>
      </c>
      <c r="V1173" s="13">
        <v>0</v>
      </c>
      <c r="W1173" s="13">
        <v>0</v>
      </c>
      <c r="X1173" s="13">
        <v>315997.92</v>
      </c>
      <c r="Y1173" s="13">
        <v>93010.27</v>
      </c>
      <c r="Z1173" s="13">
        <v>142673.35999999999</v>
      </c>
      <c r="AA1173" s="13">
        <v>173761.55</v>
      </c>
      <c r="AB1173" s="13">
        <v>17768.45</v>
      </c>
      <c r="AC1173" s="13">
        <v>0</v>
      </c>
      <c r="AD1173" s="13">
        <v>0</v>
      </c>
      <c r="AE1173" s="13">
        <v>0</v>
      </c>
      <c r="AF1173" s="13">
        <v>2264980.2799999998</v>
      </c>
      <c r="AG1173" s="13">
        <v>22492328.359999999</v>
      </c>
      <c r="AH1173" s="13">
        <v>131112514.7</v>
      </c>
      <c r="AI1173" s="13">
        <v>151613079.22</v>
      </c>
      <c r="AJ1173" s="13">
        <v>129453473.31</v>
      </c>
      <c r="AK1173" s="13">
        <v>0</v>
      </c>
      <c r="AL1173" s="13">
        <v>291269532.73999995</v>
      </c>
      <c r="AM1173" s="13">
        <v>16.293583640908242</v>
      </c>
      <c r="AN1173" s="13">
        <v>3610702.92</v>
      </c>
      <c r="AO1173" s="13">
        <v>827379.63</v>
      </c>
      <c r="AP1173" s="13">
        <v>23951695.460000001</v>
      </c>
      <c r="AQ1173" s="13">
        <v>22279000.949999988</v>
      </c>
      <c r="AR1173" s="367"/>
      <c r="AS1173" s="19">
        <v>44957</v>
      </c>
      <c r="AT1173" s="20" t="s">
        <v>0</v>
      </c>
      <c r="AU1173" s="40" t="s">
        <v>292</v>
      </c>
      <c r="AV1173" s="41">
        <v>2023</v>
      </c>
      <c r="AW1173" s="266" t="s">
        <v>159</v>
      </c>
      <c r="AX1173" s="380">
        <v>19.7</v>
      </c>
      <c r="AY1173" s="380">
        <v>21.95</v>
      </c>
    </row>
    <row r="1174" spans="1:51" x14ac:dyDescent="0.25">
      <c r="A1174" s="43">
        <v>62</v>
      </c>
      <c r="B1174" s="6" t="s">
        <v>203</v>
      </c>
      <c r="C1174" s="13">
        <v>4039569.7100000004</v>
      </c>
      <c r="D1174" s="13">
        <v>994291.82</v>
      </c>
      <c r="E1174" s="13">
        <v>474727.84</v>
      </c>
      <c r="F1174" s="13">
        <v>2643.47</v>
      </c>
      <c r="G1174" s="13">
        <v>1594115.68</v>
      </c>
      <c r="H1174" s="13">
        <v>388441.68</v>
      </c>
      <c r="I1174" s="13">
        <v>22914953.289999999</v>
      </c>
      <c r="J1174" s="13">
        <v>0</v>
      </c>
      <c r="K1174" s="13">
        <v>834427.38</v>
      </c>
      <c r="L1174" s="13">
        <v>356828.44</v>
      </c>
      <c r="M1174" s="13">
        <v>0</v>
      </c>
      <c r="N1174" s="13">
        <v>0</v>
      </c>
      <c r="O1174" s="13">
        <v>66932.37</v>
      </c>
      <c r="P1174" s="13">
        <v>1381586.3700000003</v>
      </c>
      <c r="Q1174" s="13">
        <v>0</v>
      </c>
      <c r="R1174" s="13">
        <v>1381586.3700000003</v>
      </c>
      <c r="S1174" s="13">
        <v>-993144.69000000006</v>
      </c>
      <c r="T1174" s="13">
        <v>32947.019999999997</v>
      </c>
      <c r="U1174" s="13">
        <v>0</v>
      </c>
      <c r="V1174" s="13">
        <v>0</v>
      </c>
      <c r="W1174" s="13">
        <v>0</v>
      </c>
      <c r="X1174" s="13">
        <v>27169.11</v>
      </c>
      <c r="Y1174" s="13">
        <v>29707.69</v>
      </c>
      <c r="Z1174" s="13">
        <v>154078.68</v>
      </c>
      <c r="AA1174" s="13">
        <v>858685.73</v>
      </c>
      <c r="AB1174" s="13">
        <v>9866.59</v>
      </c>
      <c r="AC1174" s="13">
        <v>0</v>
      </c>
      <c r="AD1174" s="13">
        <v>0</v>
      </c>
      <c r="AE1174" s="13">
        <v>0</v>
      </c>
      <c r="AF1174" s="13">
        <v>922.13</v>
      </c>
      <c r="AG1174" s="13">
        <v>356828.44</v>
      </c>
      <c r="AH1174" s="13">
        <v>474727.84</v>
      </c>
      <c r="AI1174" s="13">
        <v>831556.28</v>
      </c>
      <c r="AJ1174" s="13">
        <v>764623.91</v>
      </c>
      <c r="AK1174" s="13">
        <v>0</v>
      </c>
      <c r="AL1174" s="13">
        <v>22080525.91</v>
      </c>
      <c r="AM1174" s="13">
        <v>27.461890440364023</v>
      </c>
      <c r="AN1174" s="13">
        <v>2643.47</v>
      </c>
      <c r="AO1174" s="13">
        <v>0</v>
      </c>
      <c r="AP1174" s="13">
        <v>3959004.4400000004</v>
      </c>
      <c r="AQ1174" s="13">
        <v>980658.91999999981</v>
      </c>
      <c r="AR1174" s="367"/>
      <c r="AS1174" s="19">
        <v>44957</v>
      </c>
      <c r="AT1174" s="20" t="s">
        <v>0</v>
      </c>
      <c r="AU1174" s="40" t="s">
        <v>292</v>
      </c>
      <c r="AV1174" s="41">
        <v>2023</v>
      </c>
      <c r="AW1174" s="266" t="s">
        <v>169</v>
      </c>
      <c r="AX1174" s="380">
        <v>19.7</v>
      </c>
      <c r="AY1174" s="380">
        <v>21.95</v>
      </c>
    </row>
    <row r="1175" spans="1:51" x14ac:dyDescent="0.25">
      <c r="A1175" s="43">
        <v>77</v>
      </c>
      <c r="B1175" s="44" t="s">
        <v>195</v>
      </c>
      <c r="C1175" s="13">
        <v>2138.2000000000003</v>
      </c>
      <c r="D1175" s="13">
        <v>0</v>
      </c>
      <c r="E1175" s="13">
        <v>11106.65</v>
      </c>
      <c r="F1175" s="13">
        <v>182.41</v>
      </c>
      <c r="G1175" s="13">
        <v>4623.45</v>
      </c>
      <c r="H1175" s="13">
        <v>575.03</v>
      </c>
      <c r="I1175" s="13">
        <v>881062.93</v>
      </c>
      <c r="J1175" s="13">
        <v>107743.76</v>
      </c>
      <c r="K1175" s="13">
        <v>36148.400000000001</v>
      </c>
      <c r="L1175" s="13">
        <v>25041.750000000004</v>
      </c>
      <c r="M1175" s="13">
        <v>0</v>
      </c>
      <c r="N1175" s="13">
        <v>0</v>
      </c>
      <c r="O1175" s="13">
        <v>-1236.1899999999951</v>
      </c>
      <c r="P1175" s="13">
        <v>-1431.4700000000003</v>
      </c>
      <c r="Q1175" s="13">
        <v>0</v>
      </c>
      <c r="R1175" s="13">
        <v>-1431.4700000000003</v>
      </c>
      <c r="S1175" s="13">
        <v>2006.5</v>
      </c>
      <c r="T1175" s="13">
        <v>0.76</v>
      </c>
      <c r="U1175" s="13">
        <v>0</v>
      </c>
      <c r="V1175" s="13">
        <v>0</v>
      </c>
      <c r="W1175" s="13">
        <v>0</v>
      </c>
      <c r="X1175" s="13">
        <v>2407.63</v>
      </c>
      <c r="Y1175" s="13">
        <v>94.33</v>
      </c>
      <c r="Z1175" s="13">
        <v>121.66</v>
      </c>
      <c r="AA1175" s="13">
        <v>10.69</v>
      </c>
      <c r="AB1175" s="13">
        <v>0.01</v>
      </c>
      <c r="AC1175" s="13">
        <v>0</v>
      </c>
      <c r="AD1175" s="13">
        <v>0</v>
      </c>
      <c r="AE1175" s="13">
        <v>0</v>
      </c>
      <c r="AF1175" s="13">
        <v>175.2</v>
      </c>
      <c r="AG1175" s="13">
        <v>25041.750000000004</v>
      </c>
      <c r="AH1175" s="13">
        <v>11106.65</v>
      </c>
      <c r="AI1175" s="13">
        <v>36148.020000000004</v>
      </c>
      <c r="AJ1175" s="13">
        <v>37384.21</v>
      </c>
      <c r="AK1175" s="13">
        <v>0</v>
      </c>
      <c r="AL1175" s="13">
        <v>844914.53</v>
      </c>
      <c r="AM1175" s="13">
        <v>24.37349730555156</v>
      </c>
      <c r="AN1175" s="13">
        <v>139.22</v>
      </c>
      <c r="AO1175" s="13">
        <v>43.19</v>
      </c>
      <c r="AP1175" s="13">
        <v>3374.3899999999994</v>
      </c>
      <c r="AQ1175" s="13">
        <v>3.4031978624060599E-13</v>
      </c>
      <c r="AR1175" s="367"/>
      <c r="AS1175" s="19">
        <v>44957</v>
      </c>
      <c r="AT1175" s="20" t="s">
        <v>0</v>
      </c>
      <c r="AU1175" s="40" t="s">
        <v>292</v>
      </c>
      <c r="AV1175" s="41">
        <v>2023</v>
      </c>
      <c r="AW1175" s="266" t="s">
        <v>196</v>
      </c>
      <c r="AX1175" s="380">
        <v>19.7</v>
      </c>
      <c r="AY1175" s="380">
        <v>21.95</v>
      </c>
    </row>
    <row r="1176" spans="1:51" x14ac:dyDescent="0.25">
      <c r="A1176" s="43">
        <v>114</v>
      </c>
      <c r="B1176" s="44" t="s">
        <v>76</v>
      </c>
      <c r="C1176" s="13">
        <v>28401305.09</v>
      </c>
      <c r="D1176" s="13">
        <v>12606922.439999999</v>
      </c>
      <c r="E1176" s="13">
        <v>8965608.3499999996</v>
      </c>
      <c r="F1176" s="13">
        <v>4971659.32</v>
      </c>
      <c r="G1176" s="13">
        <v>9119592.8499999996</v>
      </c>
      <c r="H1176" s="13">
        <v>70691.490000000005</v>
      </c>
      <c r="I1176" s="13">
        <v>37660328.840000004</v>
      </c>
      <c r="J1176" s="13">
        <v>15254264.869999999</v>
      </c>
      <c r="K1176" s="13">
        <v>33215627.460000001</v>
      </c>
      <c r="L1176" s="13">
        <v>24250019.110000003</v>
      </c>
      <c r="M1176" s="13">
        <v>44381107.789999999</v>
      </c>
      <c r="N1176" s="13">
        <v>9441989.2699999996</v>
      </c>
      <c r="O1176" s="13">
        <v>15736005.569999997</v>
      </c>
      <c r="P1176" s="13">
        <v>-14032875.090000002</v>
      </c>
      <c r="Q1176" s="13">
        <v>4762871.4800000079</v>
      </c>
      <c r="R1176" s="13">
        <v>-9270003.6099999938</v>
      </c>
      <c r="S1176" s="13">
        <v>9340695.120000001</v>
      </c>
      <c r="T1176" s="13">
        <v>8719.48</v>
      </c>
      <c r="U1176" s="13">
        <v>0</v>
      </c>
      <c r="V1176" s="13">
        <v>0</v>
      </c>
      <c r="W1176" s="13">
        <v>0</v>
      </c>
      <c r="X1176" s="13">
        <v>15509743.6</v>
      </c>
      <c r="Y1176" s="13">
        <v>160462.59</v>
      </c>
      <c r="Z1176" s="13">
        <v>208065.76</v>
      </c>
      <c r="AA1176" s="13">
        <v>1715771.81</v>
      </c>
      <c r="AB1176" s="13">
        <v>11407.72</v>
      </c>
      <c r="AC1176" s="13">
        <v>0</v>
      </c>
      <c r="AD1176" s="13">
        <v>0</v>
      </c>
      <c r="AE1176" s="13">
        <v>0</v>
      </c>
      <c r="AF1176" s="13">
        <v>4082060.08</v>
      </c>
      <c r="AG1176" s="13">
        <v>68631126.899999991</v>
      </c>
      <c r="AH1176" s="13">
        <v>18407597.620000001</v>
      </c>
      <c r="AI1176" s="13">
        <v>86574399.409999996</v>
      </c>
      <c r="AJ1176" s="13">
        <v>70838393.840000004</v>
      </c>
      <c r="AK1176" s="13">
        <v>0</v>
      </c>
      <c r="AL1176" s="13">
        <v>4444701.3800000027</v>
      </c>
      <c r="AM1176" s="13">
        <v>1.1338135606606421</v>
      </c>
      <c r="AN1176" s="13">
        <v>4535825.72</v>
      </c>
      <c r="AO1176" s="13">
        <v>435833.59999999998</v>
      </c>
      <c r="AP1176" s="13">
        <v>19260420.910000004</v>
      </c>
      <c r="AQ1176" s="13">
        <v>19202043.830000002</v>
      </c>
      <c r="AR1176" s="367"/>
      <c r="AS1176" s="19">
        <v>44957</v>
      </c>
      <c r="AT1176" s="20" t="s">
        <v>0</v>
      </c>
      <c r="AU1176" s="40" t="s">
        <v>292</v>
      </c>
      <c r="AV1176" s="41">
        <v>2023</v>
      </c>
      <c r="AW1176" s="266" t="s">
        <v>154</v>
      </c>
      <c r="AX1176" s="380">
        <v>19.7</v>
      </c>
      <c r="AY1176" s="380">
        <v>21.95</v>
      </c>
    </row>
    <row r="1177" spans="1:51" x14ac:dyDescent="0.25">
      <c r="A1177" s="43">
        <v>48</v>
      </c>
      <c r="B1177" s="44" t="s">
        <v>77</v>
      </c>
      <c r="C1177" s="13">
        <v>10691060.18</v>
      </c>
      <c r="D1177" s="13">
        <v>441066.14999999997</v>
      </c>
      <c r="E1177" s="13">
        <v>712781.42</v>
      </c>
      <c r="F1177" s="13">
        <v>51526.44</v>
      </c>
      <c r="G1177" s="13">
        <v>1194328.52</v>
      </c>
      <c r="H1177" s="13">
        <v>493146.31</v>
      </c>
      <c r="I1177" s="13">
        <v>1046517568.47</v>
      </c>
      <c r="J1177" s="13">
        <v>130029346.93000001</v>
      </c>
      <c r="K1177" s="13">
        <v>9124446.1899999995</v>
      </c>
      <c r="L1177" s="13">
        <v>7852543.0300000003</v>
      </c>
      <c r="M1177" s="13">
        <v>7467742.3799999999</v>
      </c>
      <c r="N1177" s="13">
        <v>270624144.47000003</v>
      </c>
      <c r="O1177" s="13">
        <v>63902056.059999943</v>
      </c>
      <c r="P1177" s="13">
        <v>-54897916.99000001</v>
      </c>
      <c r="Q1177" s="13">
        <v>57044891.320000023</v>
      </c>
      <c r="R1177" s="13">
        <v>2146974.3300000131</v>
      </c>
      <c r="S1177" s="13">
        <v>-1653828.0199999809</v>
      </c>
      <c r="T1177" s="13">
        <v>3911167.74</v>
      </c>
      <c r="U1177" s="13">
        <v>0</v>
      </c>
      <c r="V1177" s="13">
        <v>109739.61</v>
      </c>
      <c r="W1177" s="13">
        <v>0</v>
      </c>
      <c r="X1177" s="13">
        <v>160645532.05000001</v>
      </c>
      <c r="Y1177" s="13">
        <v>24280.49</v>
      </c>
      <c r="Z1177" s="13">
        <v>34927.81</v>
      </c>
      <c r="AA1177" s="13">
        <v>165038562.61000001</v>
      </c>
      <c r="AB1177" s="13">
        <v>0</v>
      </c>
      <c r="AC1177" s="13">
        <v>0</v>
      </c>
      <c r="AD1177" s="13">
        <v>0</v>
      </c>
      <c r="AE1177" s="13">
        <v>0</v>
      </c>
      <c r="AF1177" s="13">
        <v>1222496.51</v>
      </c>
      <c r="AG1177" s="13">
        <v>15320285.410000002</v>
      </c>
      <c r="AH1177" s="13">
        <v>271336925.88999999</v>
      </c>
      <c r="AI1177" s="13">
        <v>286620000.09999996</v>
      </c>
      <c r="AJ1177" s="13">
        <v>222717944.03999999</v>
      </c>
      <c r="AK1177" s="13">
        <v>0</v>
      </c>
      <c r="AL1177" s="13">
        <v>1037393122.28</v>
      </c>
      <c r="AM1177" s="13">
        <v>114.69381775925626</v>
      </c>
      <c r="AN1177" s="13">
        <v>19081.099999999999</v>
      </c>
      <c r="AO1177" s="13">
        <v>32445.350000000002</v>
      </c>
      <c r="AP1177" s="13">
        <v>4671069.3900000015</v>
      </c>
      <c r="AQ1177" s="13">
        <v>58323131.419999979</v>
      </c>
      <c r="AR1177" s="367"/>
      <c r="AS1177" s="19">
        <v>44957</v>
      </c>
      <c r="AT1177" s="20" t="s">
        <v>0</v>
      </c>
      <c r="AU1177" s="40" t="s">
        <v>292</v>
      </c>
      <c r="AV1177" s="41">
        <v>2023</v>
      </c>
      <c r="AW1177" s="266" t="s">
        <v>163</v>
      </c>
      <c r="AX1177" s="380">
        <v>19.7</v>
      </c>
      <c r="AY1177" s="380">
        <v>21.95</v>
      </c>
    </row>
    <row r="1178" spans="1:51" ht="30" x14ac:dyDescent="0.25">
      <c r="A1178" s="43">
        <v>120</v>
      </c>
      <c r="B1178" s="44" t="s">
        <v>78</v>
      </c>
      <c r="C1178" s="13">
        <v>441010.24</v>
      </c>
      <c r="D1178" s="13">
        <v>0</v>
      </c>
      <c r="E1178" s="13">
        <v>66965.649999999994</v>
      </c>
      <c r="F1178" s="13">
        <v>0</v>
      </c>
      <c r="G1178" s="13">
        <v>215634.38</v>
      </c>
      <c r="H1178" s="13">
        <v>7961.95</v>
      </c>
      <c r="I1178" s="13">
        <v>136751044.50999999</v>
      </c>
      <c r="J1178" s="13">
        <v>29341538.059999999</v>
      </c>
      <c r="K1178" s="13">
        <v>382731.3</v>
      </c>
      <c r="L1178" s="13">
        <v>315765.65000000002</v>
      </c>
      <c r="M1178" s="13">
        <v>0</v>
      </c>
      <c r="N1178" s="13">
        <v>0</v>
      </c>
      <c r="O1178" s="13">
        <v>382731.18</v>
      </c>
      <c r="P1178" s="13">
        <v>-157355.32</v>
      </c>
      <c r="Q1178" s="13">
        <v>0</v>
      </c>
      <c r="R1178" s="13">
        <v>-157355.32</v>
      </c>
      <c r="S1178" s="13">
        <v>165317.26999999996</v>
      </c>
      <c r="T1178" s="13">
        <v>0</v>
      </c>
      <c r="U1178" s="13">
        <v>0</v>
      </c>
      <c r="V1178" s="13">
        <v>0</v>
      </c>
      <c r="W1178" s="13">
        <v>0</v>
      </c>
      <c r="X1178" s="13">
        <v>290469.90999999997</v>
      </c>
      <c r="Y1178" s="13">
        <v>4400.7</v>
      </c>
      <c r="Z1178" s="13">
        <v>10649.42</v>
      </c>
      <c r="AA1178" s="13">
        <v>7329.62</v>
      </c>
      <c r="AB1178" s="13">
        <v>0</v>
      </c>
      <c r="AC1178" s="13">
        <v>0</v>
      </c>
      <c r="AD1178" s="13">
        <v>0</v>
      </c>
      <c r="AE1178" s="13">
        <v>0</v>
      </c>
      <c r="AF1178" s="13">
        <v>102772.9</v>
      </c>
      <c r="AG1178" s="13">
        <v>315765.65000000002</v>
      </c>
      <c r="AH1178" s="13">
        <v>66965.649999999994</v>
      </c>
      <c r="AI1178" s="13">
        <v>382731.3</v>
      </c>
      <c r="AJ1178" s="13">
        <v>0.12</v>
      </c>
      <c r="AK1178" s="13">
        <v>0</v>
      </c>
      <c r="AL1178" s="13">
        <v>136368313.20999998</v>
      </c>
      <c r="AM1178" s="13">
        <v>357.30300738403156</v>
      </c>
      <c r="AN1178" s="13">
        <v>0</v>
      </c>
      <c r="AO1178" s="13">
        <v>0</v>
      </c>
      <c r="AP1178" s="13">
        <v>125244.63000000002</v>
      </c>
      <c r="AQ1178" s="13">
        <v>66965.569999999992</v>
      </c>
      <c r="AR1178" s="367"/>
      <c r="AS1178" s="19">
        <v>44957</v>
      </c>
      <c r="AT1178" s="20" t="s">
        <v>0</v>
      </c>
      <c r="AU1178" s="40" t="s">
        <v>292</v>
      </c>
      <c r="AV1178" s="41">
        <v>2023</v>
      </c>
      <c r="AW1178" s="266" t="s">
        <v>187</v>
      </c>
      <c r="AX1178" s="380">
        <v>19.7</v>
      </c>
      <c r="AY1178" s="380">
        <v>21.95</v>
      </c>
    </row>
    <row r="1179" spans="1:51" x14ac:dyDescent="0.25">
      <c r="A1179" s="45">
        <v>100</v>
      </c>
      <c r="B1179" s="46" t="s">
        <v>79</v>
      </c>
      <c r="C1179" s="14">
        <v>54895701.450000003</v>
      </c>
      <c r="D1179" s="14">
        <v>28960987.050000001</v>
      </c>
      <c r="E1179" s="14">
        <v>7316739</v>
      </c>
      <c r="F1179" s="14">
        <v>9986725.3300000001</v>
      </c>
      <c r="G1179" s="14">
        <v>12260941.189999999</v>
      </c>
      <c r="H1179" s="14">
        <v>1681749.56</v>
      </c>
      <c r="I1179" s="14">
        <v>57597243.140000001</v>
      </c>
      <c r="J1179" s="14">
        <v>102980841.79000001</v>
      </c>
      <c r="K1179" s="14">
        <v>29111681.84</v>
      </c>
      <c r="L1179" s="14">
        <v>21794942.84</v>
      </c>
      <c r="M1179" s="14">
        <v>89521335</v>
      </c>
      <c r="N1179" s="14">
        <v>16588483.189999999</v>
      </c>
      <c r="O1179" s="14">
        <v>14054181.130000003</v>
      </c>
      <c r="P1179" s="14">
        <v>-10367133.249999998</v>
      </c>
      <c r="Q1179" s="14">
        <v>7792682.2599999886</v>
      </c>
      <c r="R1179" s="14">
        <v>-2574450.9900000095</v>
      </c>
      <c r="S1179" s="14">
        <v>4256200.5500000007</v>
      </c>
      <c r="T1179" s="14">
        <v>23.1</v>
      </c>
      <c r="U1179" s="14">
        <v>0</v>
      </c>
      <c r="V1179" s="14">
        <v>0</v>
      </c>
      <c r="W1179" s="14">
        <v>0</v>
      </c>
      <c r="X1179" s="14">
        <v>12714286.220000001</v>
      </c>
      <c r="Y1179" s="14">
        <v>220134.42</v>
      </c>
      <c r="Z1179" s="14">
        <v>1737244.93</v>
      </c>
      <c r="AA1179" s="14">
        <v>26373.599999999999</v>
      </c>
      <c r="AB1179" s="14">
        <v>0</v>
      </c>
      <c r="AC1179" s="14">
        <v>1018.08</v>
      </c>
      <c r="AD1179" s="14">
        <v>0</v>
      </c>
      <c r="AE1179" s="14">
        <v>0</v>
      </c>
      <c r="AF1179" s="14">
        <v>6473337.7400000002</v>
      </c>
      <c r="AG1179" s="14">
        <v>111316277.83999999</v>
      </c>
      <c r="AH1179" s="14">
        <v>23905222.189999998</v>
      </c>
      <c r="AI1179" s="14">
        <v>135206599.94</v>
      </c>
      <c r="AJ1179" s="14">
        <v>121152418.81</v>
      </c>
      <c r="AK1179" s="14">
        <v>0</v>
      </c>
      <c r="AL1179" s="14">
        <v>28485561.300000001</v>
      </c>
      <c r="AM1179" s="14">
        <v>1.9784924641784283</v>
      </c>
      <c r="AN1179" s="14">
        <v>5446928.7299999995</v>
      </c>
      <c r="AO1179" s="14">
        <v>4539796.5999999996</v>
      </c>
      <c r="AP1179" s="14">
        <v>29875001.469999999</v>
      </c>
      <c r="AQ1179" s="14">
        <v>17994468.199999996</v>
      </c>
      <c r="AR1179" s="368"/>
      <c r="AS1179" s="19">
        <v>44957</v>
      </c>
      <c r="AT1179" s="42" t="s">
        <v>0</v>
      </c>
      <c r="AU1179" s="40" t="s">
        <v>292</v>
      </c>
      <c r="AV1179" s="41">
        <v>2023</v>
      </c>
      <c r="AW1179" s="266" t="s">
        <v>151</v>
      </c>
      <c r="AX1179" s="380">
        <v>19.7</v>
      </c>
      <c r="AY1179" s="380">
        <v>21.95</v>
      </c>
    </row>
    <row r="1180" spans="1:51" x14ac:dyDescent="0.25">
      <c r="A1180" s="43">
        <v>12</v>
      </c>
      <c r="B1180" s="44" t="s">
        <v>81</v>
      </c>
      <c r="C1180" s="13">
        <v>80799859.850000009</v>
      </c>
      <c r="D1180" s="13">
        <v>22642597.859999999</v>
      </c>
      <c r="E1180" s="13">
        <v>39330795.960000001</v>
      </c>
      <c r="F1180" s="13">
        <v>11853945.510000002</v>
      </c>
      <c r="G1180" s="13">
        <v>17881767.649999999</v>
      </c>
      <c r="H1180" s="13">
        <v>2009510.78</v>
      </c>
      <c r="I1180" s="13">
        <v>383961136.39999998</v>
      </c>
      <c r="J1180" s="13">
        <v>630142535.88999999</v>
      </c>
      <c r="K1180" s="13">
        <v>185128595.66</v>
      </c>
      <c r="L1180" s="13">
        <v>145794802.81999999</v>
      </c>
      <c r="M1180" s="13">
        <v>18002612.100000001</v>
      </c>
      <c r="N1180" s="13">
        <v>5828534.0199999996</v>
      </c>
      <c r="O1180" s="13">
        <v>-4453690.4699999848</v>
      </c>
      <c r="P1180" s="13">
        <v>32875239.300000001</v>
      </c>
      <c r="Q1180" s="13">
        <v>-18124847.109999999</v>
      </c>
      <c r="R1180" s="13">
        <v>14750392.190000001</v>
      </c>
      <c r="S1180" s="13">
        <v>-12740881.430000002</v>
      </c>
      <c r="T1180" s="13">
        <v>340126.85</v>
      </c>
      <c r="U1180" s="13">
        <v>0</v>
      </c>
      <c r="V1180" s="13">
        <v>0</v>
      </c>
      <c r="W1180" s="13">
        <v>0</v>
      </c>
      <c r="X1180" s="13">
        <v>8835972.75</v>
      </c>
      <c r="Y1180" s="13">
        <v>364934.03</v>
      </c>
      <c r="Z1180" s="13">
        <v>580227.52</v>
      </c>
      <c r="AA1180" s="13">
        <v>1122094.6000000001</v>
      </c>
      <c r="AB1180" s="13">
        <v>4413.17</v>
      </c>
      <c r="AC1180" s="13">
        <v>0</v>
      </c>
      <c r="AD1180" s="13">
        <v>0</v>
      </c>
      <c r="AE1180" s="13">
        <v>0</v>
      </c>
      <c r="AF1180" s="13">
        <v>19845311.710000001</v>
      </c>
      <c r="AG1180" s="13">
        <v>163797414.92000002</v>
      </c>
      <c r="AH1180" s="13">
        <v>45159329.979999997</v>
      </c>
      <c r="AI1180" s="13">
        <v>186140763.40000001</v>
      </c>
      <c r="AJ1180" s="13">
        <v>190594453.87</v>
      </c>
      <c r="AK1180" s="13">
        <v>0</v>
      </c>
      <c r="AL1180" s="13">
        <v>198832540.73999998</v>
      </c>
      <c r="AM1180" s="13">
        <v>2.0740239239170166</v>
      </c>
      <c r="AN1180" s="13">
        <v>6797338.6899999995</v>
      </c>
      <c r="AO1180" s="13">
        <v>5056606.82</v>
      </c>
      <c r="AP1180" s="13">
        <v>103634855.05</v>
      </c>
      <c r="AQ1180" s="13">
        <v>41023902.590000004</v>
      </c>
      <c r="AR1180" s="367"/>
      <c r="AS1180" s="19">
        <v>44957</v>
      </c>
      <c r="AT1180" s="20" t="s">
        <v>0</v>
      </c>
      <c r="AU1180" s="40" t="s">
        <v>292</v>
      </c>
      <c r="AV1180" s="41">
        <v>2023</v>
      </c>
      <c r="AW1180" s="266" t="s">
        <v>152</v>
      </c>
      <c r="AX1180" s="380">
        <v>19.7</v>
      </c>
      <c r="AY1180" s="380">
        <v>21.95</v>
      </c>
    </row>
    <row r="1181" spans="1:51" x14ac:dyDescent="0.25">
      <c r="A1181" s="43">
        <v>74</v>
      </c>
      <c r="B1181" s="44" t="s">
        <v>82</v>
      </c>
      <c r="C1181" s="13">
        <v>402658542.79000002</v>
      </c>
      <c r="D1181" s="13">
        <v>179988049.56</v>
      </c>
      <c r="E1181" s="13">
        <v>83892960.36999999</v>
      </c>
      <c r="F1181" s="13">
        <v>49830215.180000007</v>
      </c>
      <c r="G1181" s="13">
        <v>49559967.229999997</v>
      </c>
      <c r="H1181" s="13">
        <v>458727.59</v>
      </c>
      <c r="I1181" s="13">
        <v>345673554.13</v>
      </c>
      <c r="J1181" s="13">
        <v>245712362.02000001</v>
      </c>
      <c r="K1181" s="13">
        <v>141437466.08000001</v>
      </c>
      <c r="L1181" s="13">
        <v>32376789.009999998</v>
      </c>
      <c r="M1181" s="13">
        <v>423961434.62</v>
      </c>
      <c r="N1181" s="13">
        <v>417949369.50999999</v>
      </c>
      <c r="O1181" s="13">
        <v>213793719.5</v>
      </c>
      <c r="P1181" s="13">
        <v>-90513408.679999888</v>
      </c>
      <c r="Q1181" s="13">
        <v>80914843.719999939</v>
      </c>
      <c r="R1181" s="13">
        <v>-9598564.9599999487</v>
      </c>
      <c r="S1181" s="13">
        <v>10057292.520000011</v>
      </c>
      <c r="T1181" s="13">
        <v>1201512.8799999999</v>
      </c>
      <c r="U1181" s="13">
        <v>4305863.0999999996</v>
      </c>
      <c r="V1181" s="13">
        <v>0</v>
      </c>
      <c r="W1181" s="13">
        <v>1400000</v>
      </c>
      <c r="X1181" s="13">
        <v>252439464.77000001</v>
      </c>
      <c r="Y1181" s="13">
        <v>688897.9</v>
      </c>
      <c r="Z1181" s="13">
        <v>3221471.05</v>
      </c>
      <c r="AA1181" s="13">
        <v>7715446.7999999998</v>
      </c>
      <c r="AB1181" s="13">
        <v>1985514.15</v>
      </c>
      <c r="AC1181" s="13">
        <v>0</v>
      </c>
      <c r="AD1181" s="13">
        <v>0</v>
      </c>
      <c r="AE1181" s="13">
        <v>4773357.18</v>
      </c>
      <c r="AF1181" s="13">
        <v>230904861.15000001</v>
      </c>
      <c r="AG1181" s="13">
        <v>456338223.63</v>
      </c>
      <c r="AH1181" s="13">
        <v>501842329.88</v>
      </c>
      <c r="AI1181" s="13">
        <v>948339610</v>
      </c>
      <c r="AJ1181" s="13">
        <v>734545890.5</v>
      </c>
      <c r="AK1181" s="13">
        <v>0</v>
      </c>
      <c r="AL1181" s="13">
        <v>204236088.04999998</v>
      </c>
      <c r="AM1181" s="13">
        <v>2.4440027364070547</v>
      </c>
      <c r="AN1181" s="13">
        <v>35076846.75</v>
      </c>
      <c r="AO1181" s="13">
        <v>14753368.43</v>
      </c>
      <c r="AP1181" s="13">
        <v>274766164.03000003</v>
      </c>
      <c r="AQ1181" s="13">
        <v>265889390.29999995</v>
      </c>
      <c r="AR1181" s="367"/>
      <c r="AS1181" s="19">
        <v>44957</v>
      </c>
      <c r="AT1181" s="20" t="s">
        <v>0</v>
      </c>
      <c r="AU1181" s="40" t="s">
        <v>292</v>
      </c>
      <c r="AV1181" s="41">
        <v>2023</v>
      </c>
      <c r="AW1181" s="266" t="s">
        <v>148</v>
      </c>
      <c r="AX1181" s="380">
        <v>19.7</v>
      </c>
      <c r="AY1181" s="380">
        <v>21.95</v>
      </c>
    </row>
    <row r="1182" spans="1:51" x14ac:dyDescent="0.25">
      <c r="A1182" s="43">
        <v>71</v>
      </c>
      <c r="B1182" s="44" t="s">
        <v>83</v>
      </c>
      <c r="C1182" s="13">
        <v>38728596.399999999</v>
      </c>
      <c r="D1182" s="13">
        <v>548728.42000000004</v>
      </c>
      <c r="E1182" s="13">
        <v>9550914.9900000002</v>
      </c>
      <c r="F1182" s="13">
        <v>0</v>
      </c>
      <c r="G1182" s="13">
        <v>2322831.4300000002</v>
      </c>
      <c r="H1182" s="13">
        <v>2757706.08</v>
      </c>
      <c r="I1182" s="13">
        <v>62931083.939999998</v>
      </c>
      <c r="J1182" s="13">
        <v>1072579.23</v>
      </c>
      <c r="K1182" s="13">
        <v>14380189.289999999</v>
      </c>
      <c r="L1182" s="13">
        <v>4829274.3</v>
      </c>
      <c r="M1182" s="13">
        <v>1249921.1200000001</v>
      </c>
      <c r="N1182" s="13">
        <v>2566231.63</v>
      </c>
      <c r="O1182" s="13">
        <v>18195708.390000001</v>
      </c>
      <c r="P1182" s="13">
        <v>17661328.159999996</v>
      </c>
      <c r="Q1182" s="13">
        <v>-26804019.209999997</v>
      </c>
      <c r="R1182" s="13">
        <v>-9142691.0500000007</v>
      </c>
      <c r="S1182" s="13">
        <v>11900397.130000001</v>
      </c>
      <c r="T1182" s="13">
        <v>0</v>
      </c>
      <c r="U1182" s="13">
        <v>0</v>
      </c>
      <c r="V1182" s="13">
        <v>0</v>
      </c>
      <c r="W1182" s="13">
        <v>7983363.3499999996</v>
      </c>
      <c r="X1182" s="13">
        <v>3964598.7</v>
      </c>
      <c r="Y1182" s="13">
        <v>47404.72</v>
      </c>
      <c r="Z1182" s="13">
        <v>0</v>
      </c>
      <c r="AA1182" s="13">
        <v>0</v>
      </c>
      <c r="AB1182" s="13">
        <v>0</v>
      </c>
      <c r="AC1182" s="13">
        <v>0</v>
      </c>
      <c r="AD1182" s="13">
        <v>0</v>
      </c>
      <c r="AE1182" s="13">
        <v>0</v>
      </c>
      <c r="AF1182" s="13">
        <v>160.19999999999999</v>
      </c>
      <c r="AG1182" s="13">
        <v>6079195.4199999999</v>
      </c>
      <c r="AH1182" s="13">
        <v>12117146.619999999</v>
      </c>
      <c r="AI1182" s="13">
        <v>18195708.390000001</v>
      </c>
      <c r="AJ1182" s="13">
        <v>0</v>
      </c>
      <c r="AK1182" s="13">
        <v>0</v>
      </c>
      <c r="AL1182" s="13">
        <v>48550894.649999999</v>
      </c>
      <c r="AM1182" s="13">
        <v>4.3762347400922152</v>
      </c>
      <c r="AN1182" s="13">
        <v>0</v>
      </c>
      <c r="AO1182" s="13">
        <v>0</v>
      </c>
      <c r="AP1182" s="13">
        <v>32650034.640000001</v>
      </c>
      <c r="AQ1182" s="13">
        <v>12665875.030000001</v>
      </c>
      <c r="AR1182" s="367"/>
      <c r="AS1182" s="19">
        <v>44957</v>
      </c>
      <c r="AT1182" s="20" t="s">
        <v>0</v>
      </c>
      <c r="AU1182" s="40" t="s">
        <v>292</v>
      </c>
      <c r="AV1182" s="41">
        <v>2023</v>
      </c>
      <c r="AW1182" s="266" t="s">
        <v>161</v>
      </c>
      <c r="AX1182" s="380">
        <v>19.7</v>
      </c>
      <c r="AY1182" s="380">
        <v>21.95</v>
      </c>
    </row>
    <row r="1183" spans="1:51" x14ac:dyDescent="0.25">
      <c r="A1183" s="43">
        <v>91</v>
      </c>
      <c r="B1183" s="44" t="s">
        <v>106</v>
      </c>
      <c r="C1183" s="13">
        <v>0</v>
      </c>
      <c r="D1183" s="13">
        <v>0</v>
      </c>
      <c r="E1183" s="13">
        <v>616.83000000000004</v>
      </c>
      <c r="F1183" s="13">
        <v>0</v>
      </c>
      <c r="G1183" s="13">
        <v>1443.49</v>
      </c>
      <c r="H1183" s="13">
        <v>-268888.31</v>
      </c>
      <c r="I1183" s="13">
        <v>60193555.640000001</v>
      </c>
      <c r="J1183" s="13">
        <v>11906609.619999999</v>
      </c>
      <c r="K1183" s="13">
        <v>615116.82999999996</v>
      </c>
      <c r="L1183" s="13">
        <v>614053.66</v>
      </c>
      <c r="M1183" s="13">
        <v>0</v>
      </c>
      <c r="N1183" s="13">
        <v>2917907.7800000003</v>
      </c>
      <c r="O1183" s="13">
        <v>13715.669999999925</v>
      </c>
      <c r="P1183" s="13">
        <v>-15159.159999999925</v>
      </c>
      <c r="Q1183" s="13">
        <v>0</v>
      </c>
      <c r="R1183" s="13">
        <v>-15159.159999999925</v>
      </c>
      <c r="S1183" s="13">
        <v>-253729.14</v>
      </c>
      <c r="T1183" s="13">
        <v>0.84</v>
      </c>
      <c r="U1183" s="13">
        <v>0</v>
      </c>
      <c r="V1183" s="13">
        <v>0</v>
      </c>
      <c r="W1183" s="13">
        <v>0</v>
      </c>
      <c r="X1183" s="13">
        <v>0</v>
      </c>
      <c r="Y1183" s="13">
        <v>29.45</v>
      </c>
      <c r="Z1183" s="13">
        <v>18.57</v>
      </c>
      <c r="AA1183" s="13">
        <v>0</v>
      </c>
      <c r="AB1183" s="13">
        <v>253681.96</v>
      </c>
      <c r="AC1183" s="13">
        <v>0</v>
      </c>
      <c r="AD1183" s="13">
        <v>0</v>
      </c>
      <c r="AE1183" s="13">
        <v>0</v>
      </c>
      <c r="AF1183" s="13">
        <v>0</v>
      </c>
      <c r="AG1183" s="13">
        <v>614053.66</v>
      </c>
      <c r="AH1183" s="13">
        <v>2918524.61</v>
      </c>
      <c r="AI1183" s="13">
        <v>3507040.59</v>
      </c>
      <c r="AJ1183" s="13">
        <v>3493324.92</v>
      </c>
      <c r="AK1183" s="13">
        <v>0</v>
      </c>
      <c r="AL1183" s="13">
        <v>59578438.810000002</v>
      </c>
      <c r="AM1183" s="13">
        <v>97.857110558981134</v>
      </c>
      <c r="AN1183" s="13">
        <v>0</v>
      </c>
      <c r="AO1183" s="13">
        <v>0</v>
      </c>
      <c r="AP1183" s="13">
        <v>-13715.680000000004</v>
      </c>
      <c r="AQ1183" s="13">
        <v>-1.0000000000022768E-2</v>
      </c>
      <c r="AR1183" s="367"/>
      <c r="AS1183" s="19">
        <v>44957</v>
      </c>
      <c r="AT1183" s="20" t="s">
        <v>0</v>
      </c>
      <c r="AU1183" s="40" t="s">
        <v>293</v>
      </c>
      <c r="AV1183" s="41">
        <v>2023</v>
      </c>
      <c r="AW1183" s="266" t="s">
        <v>192</v>
      </c>
      <c r="AX1183" s="380">
        <v>19.7</v>
      </c>
      <c r="AY1183" s="380">
        <v>21.95</v>
      </c>
    </row>
    <row r="1184" spans="1:51" x14ac:dyDescent="0.25">
      <c r="A1184" s="43">
        <v>73</v>
      </c>
      <c r="B1184" s="44" t="s">
        <v>84</v>
      </c>
      <c r="C1184" s="13">
        <v>4179721.96</v>
      </c>
      <c r="D1184" s="13">
        <v>0</v>
      </c>
      <c r="E1184" s="13">
        <v>172787</v>
      </c>
      <c r="F1184" s="13">
        <v>54922.54</v>
      </c>
      <c r="G1184" s="13">
        <v>1729564.21</v>
      </c>
      <c r="H1184" s="13">
        <v>339284.92</v>
      </c>
      <c r="I1184" s="13">
        <v>2072603.15</v>
      </c>
      <c r="J1184" s="13">
        <v>5732436.4699999997</v>
      </c>
      <c r="K1184" s="13">
        <v>1269588.07</v>
      </c>
      <c r="L1184" s="13">
        <v>1096801.07</v>
      </c>
      <c r="M1184" s="13">
        <v>5107009.79</v>
      </c>
      <c r="N1184" s="13">
        <v>0</v>
      </c>
      <c r="O1184" s="13">
        <v>4349103.7399999993</v>
      </c>
      <c r="P1184" s="13">
        <v>-1953868.5299999993</v>
      </c>
      <c r="Q1184" s="13">
        <v>1651231.4</v>
      </c>
      <c r="R1184" s="13">
        <v>-302637.12999999942</v>
      </c>
      <c r="S1184" s="13">
        <v>641922.05000000005</v>
      </c>
      <c r="T1184" s="13">
        <v>0</v>
      </c>
      <c r="U1184" s="13">
        <v>0</v>
      </c>
      <c r="V1184" s="13">
        <v>0</v>
      </c>
      <c r="W1184" s="13">
        <v>0</v>
      </c>
      <c r="X1184" s="13">
        <v>822446.37</v>
      </c>
      <c r="Y1184" s="13">
        <v>35297.230000000003</v>
      </c>
      <c r="Z1184" s="13">
        <v>108747.79</v>
      </c>
      <c r="AA1184" s="13">
        <v>0</v>
      </c>
      <c r="AB1184" s="13">
        <v>1</v>
      </c>
      <c r="AC1184" s="13">
        <v>0</v>
      </c>
      <c r="AD1184" s="13">
        <v>0</v>
      </c>
      <c r="AE1184" s="13">
        <v>0</v>
      </c>
      <c r="AF1184" s="13">
        <v>36478.300000000003</v>
      </c>
      <c r="AG1184" s="13">
        <v>6203810.8599999994</v>
      </c>
      <c r="AH1184" s="13">
        <v>172787</v>
      </c>
      <c r="AI1184" s="13">
        <v>6203810.8599999994</v>
      </c>
      <c r="AJ1184" s="13">
        <v>1854707.1199999999</v>
      </c>
      <c r="AK1184" s="13">
        <v>0</v>
      </c>
      <c r="AL1184" s="13">
        <v>803015.07999999984</v>
      </c>
      <c r="AM1184" s="13">
        <v>1.6325004928567104</v>
      </c>
      <c r="AN1184" s="13">
        <v>29824.32</v>
      </c>
      <c r="AO1184" s="13">
        <v>25098.22</v>
      </c>
      <c r="AP1184" s="13">
        <v>-2023900.9400000006</v>
      </c>
      <c r="AQ1184" s="13">
        <v>-1854519.16</v>
      </c>
      <c r="AR1184" s="367"/>
      <c r="AS1184" s="19">
        <v>44957</v>
      </c>
      <c r="AT1184" s="20" t="s">
        <v>0</v>
      </c>
      <c r="AU1184" s="40" t="s">
        <v>292</v>
      </c>
      <c r="AV1184" s="41">
        <v>2023</v>
      </c>
      <c r="AW1184" s="266" t="s">
        <v>190</v>
      </c>
      <c r="AX1184" s="380">
        <v>19.7</v>
      </c>
      <c r="AY1184" s="380">
        <v>21.95</v>
      </c>
    </row>
    <row r="1185" spans="1:51" x14ac:dyDescent="0.25">
      <c r="A1185" s="43">
        <v>46</v>
      </c>
      <c r="B1185" s="44" t="s">
        <v>85</v>
      </c>
      <c r="C1185" s="13">
        <v>1792059.42</v>
      </c>
      <c r="D1185" s="13">
        <v>600368.25</v>
      </c>
      <c r="E1185" s="13">
        <v>805207</v>
      </c>
      <c r="F1185" s="13">
        <v>269415.20999999996</v>
      </c>
      <c r="G1185" s="13">
        <v>751994.63</v>
      </c>
      <c r="H1185" s="13">
        <v>5903.06</v>
      </c>
      <c r="I1185" s="13">
        <v>41726384.759999998</v>
      </c>
      <c r="J1185" s="13">
        <v>7209783.1799999997</v>
      </c>
      <c r="K1185" s="13">
        <v>5897613.9800000004</v>
      </c>
      <c r="L1185" s="13">
        <v>5092267.21</v>
      </c>
      <c r="M1185" s="13">
        <v>89358</v>
      </c>
      <c r="N1185" s="13">
        <v>240757</v>
      </c>
      <c r="O1185" s="13">
        <v>1073733</v>
      </c>
      <c r="P1185" s="13">
        <v>-903451.67000000016</v>
      </c>
      <c r="Q1185" s="13">
        <v>223574.89999999997</v>
      </c>
      <c r="R1185" s="13">
        <v>-679876.77000000025</v>
      </c>
      <c r="S1185" s="13">
        <v>685779.83</v>
      </c>
      <c r="T1185" s="13">
        <v>704889.26</v>
      </c>
      <c r="U1185" s="13">
        <v>0</v>
      </c>
      <c r="V1185" s="13">
        <v>0</v>
      </c>
      <c r="W1185" s="13">
        <v>0</v>
      </c>
      <c r="X1185" s="13">
        <v>0</v>
      </c>
      <c r="Y1185" s="13">
        <v>15232.6</v>
      </c>
      <c r="Z1185" s="13">
        <v>3337.05</v>
      </c>
      <c r="AA1185" s="13">
        <v>0</v>
      </c>
      <c r="AB1185" s="13">
        <v>539.78</v>
      </c>
      <c r="AC1185" s="13">
        <v>0</v>
      </c>
      <c r="AD1185" s="13">
        <v>0</v>
      </c>
      <c r="AE1185" s="13">
        <v>0</v>
      </c>
      <c r="AF1185" s="13">
        <v>0</v>
      </c>
      <c r="AG1185" s="13">
        <v>5181625.21</v>
      </c>
      <c r="AH1185" s="13">
        <v>1045964</v>
      </c>
      <c r="AI1185" s="13">
        <v>6221322</v>
      </c>
      <c r="AJ1185" s="13">
        <v>5147589</v>
      </c>
      <c r="AK1185" s="13">
        <v>0</v>
      </c>
      <c r="AL1185" s="13">
        <v>35828770.780000001</v>
      </c>
      <c r="AM1185" s="13">
        <v>7.0751298578548196</v>
      </c>
      <c r="AN1185" s="13">
        <v>187601.35</v>
      </c>
      <c r="AO1185" s="13">
        <v>81813.86</v>
      </c>
      <c r="AP1185" s="13">
        <v>877579.41999999981</v>
      </c>
      <c r="AQ1185" s="13">
        <v>759621.25000000012</v>
      </c>
      <c r="AR1185" s="367"/>
      <c r="AS1185" s="19">
        <v>44957</v>
      </c>
      <c r="AT1185" s="20" t="s">
        <v>0</v>
      </c>
      <c r="AU1185" s="40" t="s">
        <v>292</v>
      </c>
      <c r="AV1185" s="41">
        <v>2023</v>
      </c>
      <c r="AW1185" s="266" t="s">
        <v>176</v>
      </c>
      <c r="AX1185" s="380">
        <v>19.7</v>
      </c>
      <c r="AY1185" s="380">
        <v>21.95</v>
      </c>
    </row>
    <row r="1186" spans="1:51" x14ac:dyDescent="0.25">
      <c r="A1186" s="43">
        <v>51</v>
      </c>
      <c r="B1186" s="44" t="s">
        <v>86</v>
      </c>
      <c r="C1186" s="13">
        <v>523801.48</v>
      </c>
      <c r="D1186" s="13">
        <v>76765.56</v>
      </c>
      <c r="E1186" s="13">
        <v>7857106.9300000006</v>
      </c>
      <c r="F1186" s="13">
        <v>83191.11</v>
      </c>
      <c r="G1186" s="13">
        <v>1398714.78</v>
      </c>
      <c r="H1186" s="13">
        <v>7058504.5099999998</v>
      </c>
      <c r="I1186" s="13">
        <v>20879210.460000001</v>
      </c>
      <c r="J1186" s="13">
        <v>105234626.15000001</v>
      </c>
      <c r="K1186" s="13">
        <v>9688341.2300000004</v>
      </c>
      <c r="L1186" s="13">
        <v>1831234.2999999998</v>
      </c>
      <c r="M1186" s="13">
        <v>0</v>
      </c>
      <c r="N1186" s="13">
        <v>0</v>
      </c>
      <c r="O1186" s="13">
        <v>1425291.3499999996</v>
      </c>
      <c r="P1186" s="13">
        <v>-2460161.3200000022</v>
      </c>
      <c r="Q1186" s="13">
        <v>0</v>
      </c>
      <c r="R1186" s="13">
        <v>-2460161.3200000022</v>
      </c>
      <c r="S1186" s="13">
        <v>9518665.8300000001</v>
      </c>
      <c r="T1186" s="13">
        <v>64365</v>
      </c>
      <c r="U1186" s="13">
        <v>0</v>
      </c>
      <c r="V1186" s="13">
        <v>0</v>
      </c>
      <c r="W1186" s="13">
        <v>0</v>
      </c>
      <c r="X1186" s="13">
        <v>24028626.699999999</v>
      </c>
      <c r="Y1186" s="13">
        <v>27878.76</v>
      </c>
      <c r="Z1186" s="13">
        <v>15194.1</v>
      </c>
      <c r="AA1186" s="13">
        <v>9814.09</v>
      </c>
      <c r="AB1186" s="13">
        <v>982.3</v>
      </c>
      <c r="AC1186" s="13">
        <v>0</v>
      </c>
      <c r="AD1186" s="13">
        <v>0</v>
      </c>
      <c r="AE1186" s="13">
        <v>0</v>
      </c>
      <c r="AF1186" s="13">
        <v>14520456.619999999</v>
      </c>
      <c r="AG1186" s="13">
        <v>1831234.2999999998</v>
      </c>
      <c r="AH1186" s="13">
        <v>7857106.9300000006</v>
      </c>
      <c r="AI1186" s="13">
        <v>9538799.3599999994</v>
      </c>
      <c r="AJ1186" s="13">
        <v>8113508.0099999998</v>
      </c>
      <c r="AK1186" s="13">
        <v>0</v>
      </c>
      <c r="AL1186" s="13">
        <v>11190869.23</v>
      </c>
      <c r="AM1186" s="13">
        <v>2.1550861973510402</v>
      </c>
      <c r="AN1186" s="13">
        <v>60531.67</v>
      </c>
      <c r="AO1186" s="13">
        <v>22659.440000000002</v>
      </c>
      <c r="AP1186" s="13">
        <v>376668.77000000014</v>
      </c>
      <c r="AQ1186" s="13">
        <v>1354924.2000000004</v>
      </c>
      <c r="AR1186" s="367"/>
      <c r="AS1186" s="19">
        <v>44957</v>
      </c>
      <c r="AT1186" s="20" t="s">
        <v>0</v>
      </c>
      <c r="AU1186" s="40" t="s">
        <v>292</v>
      </c>
      <c r="AV1186" s="41">
        <v>2023</v>
      </c>
      <c r="AW1186" s="266" t="s">
        <v>179</v>
      </c>
      <c r="AX1186" s="380">
        <v>19.7</v>
      </c>
      <c r="AY1186" s="380">
        <v>21.95</v>
      </c>
    </row>
    <row r="1187" spans="1:51" x14ac:dyDescent="0.25">
      <c r="A1187" s="43">
        <v>117</v>
      </c>
      <c r="B1187" s="44" t="s">
        <v>87</v>
      </c>
      <c r="C1187" s="13">
        <v>27439284.830000002</v>
      </c>
      <c r="D1187" s="13">
        <v>12784362.460000001</v>
      </c>
      <c r="E1187" s="13">
        <v>19158843.280000001</v>
      </c>
      <c r="F1187" s="13">
        <v>6001813.4500000002</v>
      </c>
      <c r="G1187" s="13">
        <v>5829401.8899999997</v>
      </c>
      <c r="H1187" s="13">
        <v>397408.25</v>
      </c>
      <c r="I1187" s="13">
        <v>81444046.030000001</v>
      </c>
      <c r="J1187" s="13">
        <v>17823284.140000001</v>
      </c>
      <c r="K1187" s="13">
        <v>70487769.769999996</v>
      </c>
      <c r="L1187" s="13">
        <v>51328926.489999995</v>
      </c>
      <c r="M1187" s="13">
        <v>100456659.83</v>
      </c>
      <c r="N1187" s="13">
        <v>48862460.890000001</v>
      </c>
      <c r="O1187" s="13">
        <v>1111844.6200000197</v>
      </c>
      <c r="P1187" s="13">
        <v>1711862.409999988</v>
      </c>
      <c r="Q1187" s="13">
        <v>-7204452.4600000232</v>
      </c>
      <c r="R1187" s="13">
        <v>-5492590.0500000352</v>
      </c>
      <c r="S1187" s="13">
        <v>5889998.2999999989</v>
      </c>
      <c r="T1187" s="13">
        <v>131964.1</v>
      </c>
      <c r="U1187" s="13">
        <v>0</v>
      </c>
      <c r="V1187" s="13">
        <v>0</v>
      </c>
      <c r="W1187" s="13">
        <v>0</v>
      </c>
      <c r="X1187" s="13">
        <v>18321864.670000002</v>
      </c>
      <c r="Y1187" s="13">
        <v>108898.97</v>
      </c>
      <c r="Z1187" s="13">
        <v>639390.81999999995</v>
      </c>
      <c r="AA1187" s="13">
        <v>14028.11</v>
      </c>
      <c r="AB1187" s="13">
        <v>65154.39</v>
      </c>
      <c r="AC1187" s="13">
        <v>0</v>
      </c>
      <c r="AD1187" s="13">
        <v>0</v>
      </c>
      <c r="AE1187" s="13">
        <v>0</v>
      </c>
      <c r="AF1187" s="13">
        <v>11736358.18</v>
      </c>
      <c r="AG1187" s="13">
        <v>151785586.31999999</v>
      </c>
      <c r="AH1187" s="13">
        <v>68021304.170000002</v>
      </c>
      <c r="AI1187" s="13">
        <v>219675089.98000002</v>
      </c>
      <c r="AJ1187" s="13">
        <v>218563245.36000001</v>
      </c>
      <c r="AK1187" s="13">
        <v>0</v>
      </c>
      <c r="AL1187" s="13">
        <v>10956276.260000005</v>
      </c>
      <c r="AM1187" s="13">
        <v>1.1554351385460213</v>
      </c>
      <c r="AN1187" s="13">
        <v>3316915.0300000003</v>
      </c>
      <c r="AO1187" s="13">
        <v>2684898.42</v>
      </c>
      <c r="AP1187" s="13">
        <v>39238326.680000015</v>
      </c>
      <c r="AQ1187" s="13">
        <v>25695248.930000007</v>
      </c>
      <c r="AR1187" s="367"/>
      <c r="AS1187" s="19">
        <v>44957</v>
      </c>
      <c r="AT1187" s="20" t="s">
        <v>0</v>
      </c>
      <c r="AU1187" s="40" t="s">
        <v>292</v>
      </c>
      <c r="AV1187" s="41">
        <v>2023</v>
      </c>
      <c r="AW1187" s="266" t="s">
        <v>155</v>
      </c>
      <c r="AX1187" s="380">
        <v>19.7</v>
      </c>
      <c r="AY1187" s="380">
        <v>21.95</v>
      </c>
    </row>
    <row r="1188" spans="1:51" x14ac:dyDescent="0.25">
      <c r="A1188" s="43">
        <v>78</v>
      </c>
      <c r="B1188" s="44" t="s">
        <v>88</v>
      </c>
      <c r="C1188" s="13">
        <v>156087.25999999998</v>
      </c>
      <c r="D1188" s="13">
        <v>0</v>
      </c>
      <c r="E1188" s="13">
        <v>272.5</v>
      </c>
      <c r="F1188" s="13">
        <v>23806.149999999998</v>
      </c>
      <c r="G1188" s="13">
        <v>241826.53</v>
      </c>
      <c r="H1188" s="13">
        <v>-25549.58</v>
      </c>
      <c r="I1188" s="13">
        <v>11740545.800000001</v>
      </c>
      <c r="J1188" s="13">
        <v>2410838.1</v>
      </c>
      <c r="K1188" s="13">
        <v>208771.53</v>
      </c>
      <c r="L1188" s="13">
        <v>208499.03</v>
      </c>
      <c r="M1188" s="13">
        <v>276126.03999999998</v>
      </c>
      <c r="N1188" s="13">
        <v>5427.41</v>
      </c>
      <c r="O1188" s="13">
        <v>88083.159999999974</v>
      </c>
      <c r="P1188" s="13">
        <v>-197628.58000000007</v>
      </c>
      <c r="Q1188" s="13">
        <v>3779.3500000000058</v>
      </c>
      <c r="R1188" s="13">
        <v>-193849.23000000007</v>
      </c>
      <c r="S1188" s="13">
        <v>168299.66</v>
      </c>
      <c r="T1188" s="13">
        <v>6.7</v>
      </c>
      <c r="U1188" s="13">
        <v>0</v>
      </c>
      <c r="V1188" s="13">
        <v>0</v>
      </c>
      <c r="W1188" s="13">
        <v>0</v>
      </c>
      <c r="X1188" s="13">
        <v>188300.68</v>
      </c>
      <c r="Y1188" s="13">
        <v>4705.8</v>
      </c>
      <c r="Z1188" s="13">
        <v>4449.7700000000004</v>
      </c>
      <c r="AA1188" s="13">
        <v>0</v>
      </c>
      <c r="AB1188" s="13">
        <v>2.12</v>
      </c>
      <c r="AC1188" s="13">
        <v>0</v>
      </c>
      <c r="AD1188" s="13">
        <v>0</v>
      </c>
      <c r="AE1188" s="13">
        <v>0</v>
      </c>
      <c r="AF1188" s="13">
        <v>10850.03</v>
      </c>
      <c r="AG1188" s="13">
        <v>484625.06999999995</v>
      </c>
      <c r="AH1188" s="13">
        <v>5699.91</v>
      </c>
      <c r="AI1188" s="13">
        <v>490212.92</v>
      </c>
      <c r="AJ1188" s="13">
        <v>402129.76</v>
      </c>
      <c r="AK1188" s="13">
        <v>0</v>
      </c>
      <c r="AL1188" s="13">
        <v>11531774.270000001</v>
      </c>
      <c r="AM1188" s="13">
        <v>56.236335481183666</v>
      </c>
      <c r="AN1188" s="13">
        <v>17376.510000000002</v>
      </c>
      <c r="AO1188" s="13">
        <v>6429.6399999999994</v>
      </c>
      <c r="AP1188" s="13">
        <v>73683.95</v>
      </c>
      <c r="AQ1188" s="13">
        <v>5679.85</v>
      </c>
      <c r="AR1188" s="367"/>
      <c r="AS1188" s="19">
        <v>44957</v>
      </c>
      <c r="AT1188" s="20" t="s">
        <v>0</v>
      </c>
      <c r="AU1188" s="40" t="s">
        <v>293</v>
      </c>
      <c r="AV1188" s="41">
        <v>2023</v>
      </c>
      <c r="AW1188" s="266" t="s">
        <v>185</v>
      </c>
      <c r="AX1188" s="380">
        <v>19.7</v>
      </c>
      <c r="AY1188" s="380">
        <v>21.95</v>
      </c>
    </row>
    <row r="1189" spans="1:51" x14ac:dyDescent="0.25">
      <c r="A1189" s="43">
        <v>80</v>
      </c>
      <c r="B1189" s="44" t="s">
        <v>89</v>
      </c>
      <c r="C1189" s="13">
        <v>82469782.030000001</v>
      </c>
      <c r="D1189" s="13">
        <v>19250652.539999999</v>
      </c>
      <c r="E1189" s="13">
        <v>37394183.589999996</v>
      </c>
      <c r="F1189" s="13">
        <v>11058155.229999999</v>
      </c>
      <c r="G1189" s="13">
        <v>17973789.359999999</v>
      </c>
      <c r="H1189" s="13">
        <v>501764.88</v>
      </c>
      <c r="I1189" s="13">
        <v>258678593.81999999</v>
      </c>
      <c r="J1189" s="13">
        <v>98347772.579999998</v>
      </c>
      <c r="K1189" s="13">
        <v>72383663.260000005</v>
      </c>
      <c r="L1189" s="13">
        <v>34989479.670000009</v>
      </c>
      <c r="M1189" s="13">
        <v>82857759.530000001</v>
      </c>
      <c r="N1189" s="13">
        <v>1501087785.3900001</v>
      </c>
      <c r="O1189" s="13">
        <v>344708850.50999999</v>
      </c>
      <c r="P1189" s="13">
        <v>-310521665.60999948</v>
      </c>
      <c r="Q1189" s="13">
        <v>298976668.47000027</v>
      </c>
      <c r="R1189" s="13">
        <v>-11544997.139999211</v>
      </c>
      <c r="S1189" s="13">
        <v>12046762.040000003</v>
      </c>
      <c r="T1189" s="13">
        <v>5719.17</v>
      </c>
      <c r="U1189" s="13">
        <v>0</v>
      </c>
      <c r="V1189" s="13">
        <v>0</v>
      </c>
      <c r="W1189" s="13">
        <v>32664.52</v>
      </c>
      <c r="X1189" s="13">
        <v>32747347.25</v>
      </c>
      <c r="Y1189" s="13">
        <v>318160.87</v>
      </c>
      <c r="Z1189" s="13">
        <v>1310826.23</v>
      </c>
      <c r="AA1189" s="13">
        <v>902000</v>
      </c>
      <c r="AB1189" s="13">
        <v>362419.17</v>
      </c>
      <c r="AC1189" s="13">
        <v>0</v>
      </c>
      <c r="AD1189" s="13">
        <v>0</v>
      </c>
      <c r="AE1189" s="13">
        <v>0</v>
      </c>
      <c r="AF1189" s="13">
        <v>17845562.629999999</v>
      </c>
      <c r="AG1189" s="13">
        <v>117847239.2</v>
      </c>
      <c r="AH1189" s="13">
        <v>1538481968.98</v>
      </c>
      <c r="AI1189" s="13">
        <v>1656179367.6599998</v>
      </c>
      <c r="AJ1189" s="13">
        <v>1311470517.1499999</v>
      </c>
      <c r="AK1189" s="13">
        <v>0</v>
      </c>
      <c r="AL1189" s="13">
        <v>186294930.56</v>
      </c>
      <c r="AM1189" s="13">
        <v>3.5737151474474844</v>
      </c>
      <c r="AN1189" s="13">
        <v>7583850.2799999993</v>
      </c>
      <c r="AO1189" s="13">
        <v>3474304.9499999997</v>
      </c>
      <c r="AP1189" s="13">
        <v>63135077.480000012</v>
      </c>
      <c r="AQ1189" s="13">
        <v>344624798.5</v>
      </c>
      <c r="AR1189" s="367"/>
      <c r="AS1189" s="19">
        <v>44957</v>
      </c>
      <c r="AT1189" s="20" t="s">
        <v>0</v>
      </c>
      <c r="AU1189" s="40" t="s">
        <v>292</v>
      </c>
      <c r="AV1189" s="41">
        <v>2023</v>
      </c>
      <c r="AW1189" s="266" t="s">
        <v>288</v>
      </c>
      <c r="AX1189" s="380">
        <v>19.7</v>
      </c>
      <c r="AY1189" s="380">
        <v>21.95</v>
      </c>
    </row>
    <row r="1190" spans="1:51" x14ac:dyDescent="0.25">
      <c r="A1190" s="43">
        <v>2</v>
      </c>
      <c r="B1190" s="44" t="s">
        <v>90</v>
      </c>
      <c r="C1190" s="13">
        <v>765888.3</v>
      </c>
      <c r="D1190" s="13">
        <v>238989.61</v>
      </c>
      <c r="E1190" s="13">
        <v>0.03</v>
      </c>
      <c r="F1190" s="13">
        <v>881.18</v>
      </c>
      <c r="G1190" s="13">
        <v>3931239.14</v>
      </c>
      <c r="H1190" s="13">
        <v>3886503.42</v>
      </c>
      <c r="I1190" s="13">
        <v>329244945.38999999</v>
      </c>
      <c r="J1190" s="13">
        <v>934045716.71000004</v>
      </c>
      <c r="K1190" s="13">
        <v>556726.52</v>
      </c>
      <c r="L1190" s="13">
        <v>556726.5</v>
      </c>
      <c r="M1190" s="13">
        <v>1461435.6</v>
      </c>
      <c r="N1190" s="13">
        <v>0.01</v>
      </c>
      <c r="O1190" s="13">
        <v>-715493.19000000018</v>
      </c>
      <c r="P1190" s="13">
        <v>-2689728.4399999995</v>
      </c>
      <c r="Q1190" s="13">
        <v>-128667.01000000001</v>
      </c>
      <c r="R1190" s="13">
        <v>-2818395.4499999993</v>
      </c>
      <c r="S1190" s="13">
        <v>6704898.8800000008</v>
      </c>
      <c r="T1190" s="13">
        <v>0</v>
      </c>
      <c r="U1190" s="13">
        <v>0</v>
      </c>
      <c r="V1190" s="13">
        <v>0</v>
      </c>
      <c r="W1190" s="13">
        <v>0</v>
      </c>
      <c r="X1190" s="13">
        <v>7134737.4800000004</v>
      </c>
      <c r="Y1190" s="13">
        <v>80229.38</v>
      </c>
      <c r="Z1190" s="13">
        <v>0</v>
      </c>
      <c r="AA1190" s="13">
        <v>349609.22</v>
      </c>
      <c r="AB1190" s="13">
        <v>0</v>
      </c>
      <c r="AC1190" s="13">
        <v>0</v>
      </c>
      <c r="AD1190" s="13">
        <v>0</v>
      </c>
      <c r="AE1190" s="13">
        <v>0</v>
      </c>
      <c r="AF1190" s="13">
        <v>0</v>
      </c>
      <c r="AG1190" s="13">
        <v>2018162.0999999999</v>
      </c>
      <c r="AH1190" s="13">
        <v>0.04</v>
      </c>
      <c r="AI1190" s="13">
        <v>2018104.21</v>
      </c>
      <c r="AJ1190" s="13">
        <v>2733597.4000000004</v>
      </c>
      <c r="AK1190" s="13">
        <v>0</v>
      </c>
      <c r="AL1190" s="13">
        <v>328688218.87</v>
      </c>
      <c r="AM1190" s="13">
        <v>591.39439843821344</v>
      </c>
      <c r="AN1190" s="13">
        <v>812.15</v>
      </c>
      <c r="AO1190" s="13">
        <v>69.03</v>
      </c>
      <c r="AP1190" s="13">
        <v>1322137.6600000001</v>
      </c>
      <c r="AQ1190" s="13">
        <v>79745.78</v>
      </c>
      <c r="AR1190" s="367"/>
      <c r="AS1190" s="19">
        <v>44957</v>
      </c>
      <c r="AT1190" s="20" t="s">
        <v>0</v>
      </c>
      <c r="AU1190" s="40" t="s">
        <v>292</v>
      </c>
      <c r="AV1190" s="41">
        <v>2023</v>
      </c>
      <c r="AW1190" s="266" t="s">
        <v>168</v>
      </c>
      <c r="AX1190" s="380">
        <v>19.7</v>
      </c>
      <c r="AY1190" s="380">
        <v>21.95</v>
      </c>
    </row>
    <row r="1191" spans="1:51" x14ac:dyDescent="0.25">
      <c r="A1191" s="43">
        <v>115</v>
      </c>
      <c r="B1191" s="44" t="s">
        <v>290</v>
      </c>
      <c r="C1191" s="13">
        <v>1534.85</v>
      </c>
      <c r="D1191" s="13">
        <v>0</v>
      </c>
      <c r="E1191" s="13">
        <v>0.01</v>
      </c>
      <c r="F1191" s="13">
        <v>0</v>
      </c>
      <c r="G1191" s="13">
        <v>70038.649999999994</v>
      </c>
      <c r="H1191" s="13">
        <v>596548.02</v>
      </c>
      <c r="I1191" s="13">
        <v>1054501.83</v>
      </c>
      <c r="J1191" s="13">
        <v>3250444.21</v>
      </c>
      <c r="K1191" s="13">
        <v>3568</v>
      </c>
      <c r="L1191" s="13">
        <v>3567.9900000000002</v>
      </c>
      <c r="M1191" s="13">
        <v>0</v>
      </c>
      <c r="N1191" s="13">
        <v>0</v>
      </c>
      <c r="O1191" s="13">
        <v>149.08000000000038</v>
      </c>
      <c r="P1191" s="13">
        <v>-68652.87999999999</v>
      </c>
      <c r="Q1191" s="13">
        <v>0</v>
      </c>
      <c r="R1191" s="13">
        <v>-68652.87999999999</v>
      </c>
      <c r="S1191" s="13">
        <v>665200.9</v>
      </c>
      <c r="T1191" s="13">
        <v>9977.0300000000007</v>
      </c>
      <c r="U1191" s="13">
        <v>0</v>
      </c>
      <c r="V1191" s="13">
        <v>0</v>
      </c>
      <c r="W1191" s="13">
        <v>0</v>
      </c>
      <c r="X1191" s="13">
        <v>658730.09</v>
      </c>
      <c r="Y1191" s="13">
        <v>1429.34</v>
      </c>
      <c r="Z1191" s="13">
        <v>1041.22</v>
      </c>
      <c r="AA1191" s="13">
        <v>0</v>
      </c>
      <c r="AB1191" s="13">
        <v>36.32</v>
      </c>
      <c r="AC1191" s="13">
        <v>0</v>
      </c>
      <c r="AD1191" s="13">
        <v>0</v>
      </c>
      <c r="AE1191" s="13">
        <v>999.34</v>
      </c>
      <c r="AF1191" s="13">
        <v>0</v>
      </c>
      <c r="AG1191" s="13">
        <v>3567.9900000000002</v>
      </c>
      <c r="AH1191" s="13">
        <v>0.01</v>
      </c>
      <c r="AI1191" s="13">
        <v>3283.9300000000003</v>
      </c>
      <c r="AJ1191" s="13">
        <v>3134.85</v>
      </c>
      <c r="AK1191" s="13">
        <v>0</v>
      </c>
      <c r="AL1191" s="13">
        <v>1050933.83</v>
      </c>
      <c r="AM1191" s="13">
        <v>295.54423486547086</v>
      </c>
      <c r="AN1191" s="13">
        <v>0</v>
      </c>
      <c r="AO1191" s="13">
        <v>0</v>
      </c>
      <c r="AP1191" s="13">
        <v>1385.7799999999997</v>
      </c>
      <c r="AQ1191" s="13">
        <v>0</v>
      </c>
      <c r="AR1191" s="367"/>
      <c r="AS1191" s="19">
        <v>44957</v>
      </c>
      <c r="AT1191" s="20" t="s">
        <v>0</v>
      </c>
      <c r="AU1191" s="40" t="s">
        <v>292</v>
      </c>
      <c r="AV1191" s="41">
        <v>2023</v>
      </c>
      <c r="AW1191" s="266" t="s">
        <v>291</v>
      </c>
      <c r="AX1191" s="380">
        <v>19.7</v>
      </c>
      <c r="AY1191" s="380">
        <v>21.95</v>
      </c>
    </row>
    <row r="1192" spans="1:51" x14ac:dyDescent="0.25">
      <c r="A1192" s="43">
        <v>106</v>
      </c>
      <c r="B1192" s="44" t="s">
        <v>92</v>
      </c>
      <c r="C1192" s="13">
        <v>2098285.58</v>
      </c>
      <c r="D1192" s="13">
        <v>140775.36000000002</v>
      </c>
      <c r="E1192" s="13">
        <v>189718.29</v>
      </c>
      <c r="F1192" s="13">
        <v>395641.36000000004</v>
      </c>
      <c r="G1192" s="13">
        <v>885798.89</v>
      </c>
      <c r="H1192" s="13">
        <v>18672.7</v>
      </c>
      <c r="I1192" s="13">
        <v>12670217.17</v>
      </c>
      <c r="J1192" s="13">
        <v>7577885.9900000002</v>
      </c>
      <c r="K1192" s="13">
        <v>2915651.3</v>
      </c>
      <c r="L1192" s="13">
        <v>2725933.01</v>
      </c>
      <c r="M1192" s="13">
        <v>2298022.37</v>
      </c>
      <c r="N1192" s="13">
        <v>0</v>
      </c>
      <c r="O1192" s="13">
        <v>685483.86000000034</v>
      </c>
      <c r="P1192" s="13">
        <v>-9413.8899999998976</v>
      </c>
      <c r="Q1192" s="13">
        <v>-407592.57999999984</v>
      </c>
      <c r="R1192" s="13">
        <v>-417006.46999999974</v>
      </c>
      <c r="S1192" s="13">
        <v>435679.18000000005</v>
      </c>
      <c r="T1192" s="13">
        <v>0.22</v>
      </c>
      <c r="U1192" s="13">
        <v>0</v>
      </c>
      <c r="V1192" s="13">
        <v>0</v>
      </c>
      <c r="W1192" s="13">
        <v>0</v>
      </c>
      <c r="X1192" s="13">
        <v>854524.69</v>
      </c>
      <c r="Y1192" s="13">
        <v>17408.310000000001</v>
      </c>
      <c r="Z1192" s="13">
        <v>18014.509999999998</v>
      </c>
      <c r="AA1192" s="13">
        <v>374000</v>
      </c>
      <c r="AB1192" s="13">
        <v>3781.6</v>
      </c>
      <c r="AC1192" s="13">
        <v>0</v>
      </c>
      <c r="AD1192" s="13">
        <v>0</v>
      </c>
      <c r="AE1192" s="13">
        <v>0</v>
      </c>
      <c r="AF1192" s="13">
        <v>5641.31</v>
      </c>
      <c r="AG1192" s="13">
        <v>5023955.38</v>
      </c>
      <c r="AH1192" s="13">
        <v>189718.29</v>
      </c>
      <c r="AI1192" s="13">
        <v>5211272.8100000005</v>
      </c>
      <c r="AJ1192" s="13">
        <v>4525788.95</v>
      </c>
      <c r="AK1192" s="13">
        <v>0</v>
      </c>
      <c r="AL1192" s="13">
        <v>9754565.870000001</v>
      </c>
      <c r="AM1192" s="13">
        <v>4.3455872689577113</v>
      </c>
      <c r="AN1192" s="13">
        <v>263552.17</v>
      </c>
      <c r="AO1192" s="13">
        <v>132089.19</v>
      </c>
      <c r="AP1192" s="13">
        <v>1509469.98</v>
      </c>
      <c r="AQ1192" s="13">
        <v>237443.62000000002</v>
      </c>
      <c r="AR1192" s="367"/>
      <c r="AS1192" s="19">
        <v>44957</v>
      </c>
      <c r="AT1192" s="20" t="s">
        <v>0</v>
      </c>
      <c r="AU1192" s="40" t="s">
        <v>292</v>
      </c>
      <c r="AV1192" s="41">
        <v>2023</v>
      </c>
      <c r="AW1192" s="266" t="s">
        <v>172</v>
      </c>
      <c r="AX1192" s="380">
        <v>19.7</v>
      </c>
      <c r="AY1192" s="380">
        <v>21.95</v>
      </c>
    </row>
    <row r="1193" spans="1:51" x14ac:dyDescent="0.25">
      <c r="A1193" s="43">
        <v>118</v>
      </c>
      <c r="B1193" s="44" t="s">
        <v>93</v>
      </c>
      <c r="C1193" s="13">
        <v>8766083.629999999</v>
      </c>
      <c r="D1193" s="13">
        <v>3205268.57</v>
      </c>
      <c r="E1193" s="13">
        <v>8771734.8499999996</v>
      </c>
      <c r="F1193" s="13">
        <v>1331318.83</v>
      </c>
      <c r="G1193" s="13">
        <v>3177793.97</v>
      </c>
      <c r="H1193" s="13">
        <v>123365.77</v>
      </c>
      <c r="I1193" s="13">
        <v>87032759.450000003</v>
      </c>
      <c r="J1193" s="13">
        <v>9964376.25</v>
      </c>
      <c r="K1193" s="13">
        <v>22558967.379999999</v>
      </c>
      <c r="L1193" s="13">
        <v>13787232.530000001</v>
      </c>
      <c r="M1193" s="13">
        <v>220246.95</v>
      </c>
      <c r="N1193" s="13">
        <v>2969154.87</v>
      </c>
      <c r="O1193" s="13">
        <v>3451780.2399999988</v>
      </c>
      <c r="P1193" s="13">
        <v>-2400077.98</v>
      </c>
      <c r="Q1193" s="13">
        <v>830642.34000000055</v>
      </c>
      <c r="R1193" s="13">
        <v>-1569435.6399999994</v>
      </c>
      <c r="S1193" s="13">
        <v>1692801.41</v>
      </c>
      <c r="T1193" s="13">
        <v>163.15</v>
      </c>
      <c r="U1193" s="13">
        <v>0</v>
      </c>
      <c r="V1193" s="13">
        <v>0</v>
      </c>
      <c r="W1193" s="13">
        <v>9051.7999999999993</v>
      </c>
      <c r="X1193" s="13">
        <v>1927531.76</v>
      </c>
      <c r="Y1193" s="13">
        <v>56169.47</v>
      </c>
      <c r="Z1193" s="13">
        <v>67715.960000000006</v>
      </c>
      <c r="AA1193" s="13">
        <v>37543.99</v>
      </c>
      <c r="AB1193" s="13">
        <v>46908.52</v>
      </c>
      <c r="AC1193" s="13">
        <v>0</v>
      </c>
      <c r="AD1193" s="13">
        <v>0</v>
      </c>
      <c r="AE1193" s="13">
        <v>33138.769999999997</v>
      </c>
      <c r="AF1193" s="13">
        <v>2468.59</v>
      </c>
      <c r="AG1193" s="13">
        <v>14007479.48</v>
      </c>
      <c r="AH1193" s="13">
        <v>11740889.720000001</v>
      </c>
      <c r="AI1193" s="13">
        <v>25694997.57</v>
      </c>
      <c r="AJ1193" s="13">
        <v>22243217.330000002</v>
      </c>
      <c r="AK1193" s="13">
        <v>0</v>
      </c>
      <c r="AL1193" s="13">
        <v>64473792.070000008</v>
      </c>
      <c r="AM1193" s="13">
        <v>3.8580116715430974</v>
      </c>
      <c r="AN1193" s="13">
        <v>862477.21</v>
      </c>
      <c r="AO1193" s="13">
        <v>468841.62</v>
      </c>
      <c r="AP1193" s="13">
        <v>7653764.0899999989</v>
      </c>
      <c r="AQ1193" s="13">
        <v>5544729.2699999996</v>
      </c>
      <c r="AR1193" s="367"/>
      <c r="AS1193" s="19">
        <v>44957</v>
      </c>
      <c r="AT1193" s="20" t="s">
        <v>0</v>
      </c>
      <c r="AU1193" s="40" t="s">
        <v>292</v>
      </c>
      <c r="AV1193" s="41">
        <v>2023</v>
      </c>
      <c r="AW1193" s="266" t="s">
        <v>162</v>
      </c>
      <c r="AX1193" s="380">
        <v>19.7</v>
      </c>
      <c r="AY1193" s="380">
        <v>21.95</v>
      </c>
    </row>
    <row r="1194" spans="1:51" x14ac:dyDescent="0.25">
      <c r="A1194" s="43">
        <v>29</v>
      </c>
      <c r="B1194" s="44" t="s">
        <v>94</v>
      </c>
      <c r="C1194" s="13">
        <v>31435891.77</v>
      </c>
      <c r="D1194" s="13">
        <v>9176117.5600000024</v>
      </c>
      <c r="E1194" s="13">
        <v>3116362.94</v>
      </c>
      <c r="F1194" s="13">
        <v>2768932.6</v>
      </c>
      <c r="G1194" s="13">
        <v>6448492.25</v>
      </c>
      <c r="H1194" s="13">
        <v>10726730.380000001</v>
      </c>
      <c r="I1194" s="13">
        <v>68538246.510000005</v>
      </c>
      <c r="J1194" s="13">
        <v>50013734.170000002</v>
      </c>
      <c r="K1194" s="13">
        <v>18099783.899999999</v>
      </c>
      <c r="L1194" s="13">
        <v>14983420.960000001</v>
      </c>
      <c r="M1194" s="13">
        <v>12969222.18</v>
      </c>
      <c r="N1194" s="13">
        <v>1346494.26</v>
      </c>
      <c r="O1194" s="13">
        <v>-470118.51999999955</v>
      </c>
      <c r="P1194" s="13">
        <v>13512467.88000001</v>
      </c>
      <c r="Q1194" s="13">
        <v>-5175246.129999999</v>
      </c>
      <c r="R1194" s="13">
        <v>8337221.7500000112</v>
      </c>
      <c r="S1194" s="13">
        <v>2389508.620000001</v>
      </c>
      <c r="T1194" s="13">
        <v>794081.16</v>
      </c>
      <c r="U1194" s="13">
        <v>0</v>
      </c>
      <c r="V1194" s="13">
        <v>0</v>
      </c>
      <c r="W1194" s="13">
        <v>5275.13</v>
      </c>
      <c r="X1194" s="13">
        <v>9442560.9199999999</v>
      </c>
      <c r="Y1194" s="13">
        <v>113763.08</v>
      </c>
      <c r="Z1194" s="13">
        <v>290759.61</v>
      </c>
      <c r="AA1194" s="13">
        <v>0</v>
      </c>
      <c r="AB1194" s="13">
        <v>106882.88</v>
      </c>
      <c r="AC1194" s="13">
        <v>0</v>
      </c>
      <c r="AD1194" s="13">
        <v>0</v>
      </c>
      <c r="AE1194" s="13">
        <v>0</v>
      </c>
      <c r="AF1194" s="13">
        <v>7341003.0199999996</v>
      </c>
      <c r="AG1194" s="13">
        <v>27952643.139999997</v>
      </c>
      <c r="AH1194" s="13">
        <v>4462857.2</v>
      </c>
      <c r="AI1194" s="13">
        <v>31299668.260000002</v>
      </c>
      <c r="AJ1194" s="13">
        <v>31769786.780000001</v>
      </c>
      <c r="AK1194" s="13">
        <v>0</v>
      </c>
      <c r="AL1194" s="13">
        <v>50438462.610000007</v>
      </c>
      <c r="AM1194" s="13">
        <v>3.7866886637248753</v>
      </c>
      <c r="AN1194" s="13">
        <v>1349288.3699999999</v>
      </c>
      <c r="AO1194" s="13">
        <v>1419644.23</v>
      </c>
      <c r="AP1194" s="13">
        <v>27460837.609999999</v>
      </c>
      <c r="AQ1194" s="13">
        <v>4730944.879999999</v>
      </c>
      <c r="AR1194" s="367"/>
      <c r="AS1194" s="19">
        <v>44957</v>
      </c>
      <c r="AT1194" s="20" t="s">
        <v>0</v>
      </c>
      <c r="AU1194" s="40" t="s">
        <v>292</v>
      </c>
      <c r="AV1194" s="41">
        <v>2023</v>
      </c>
      <c r="AW1194" s="266" t="s">
        <v>156</v>
      </c>
      <c r="AX1194" s="380">
        <v>19.7</v>
      </c>
      <c r="AY1194" s="380">
        <v>21.95</v>
      </c>
    </row>
    <row r="1195" spans="1:51" x14ac:dyDescent="0.25">
      <c r="A1195" s="43">
        <v>111</v>
      </c>
      <c r="B1195" s="44" t="s">
        <v>95</v>
      </c>
      <c r="C1195" s="13">
        <v>445723.8</v>
      </c>
      <c r="D1195" s="13">
        <v>36572.83</v>
      </c>
      <c r="E1195" s="13">
        <v>535687.39</v>
      </c>
      <c r="F1195" s="13">
        <v>57047.09</v>
      </c>
      <c r="G1195" s="13">
        <v>327254.89</v>
      </c>
      <c r="H1195" s="13">
        <v>158324.73000000001</v>
      </c>
      <c r="I1195" s="13">
        <v>15995664.08</v>
      </c>
      <c r="J1195" s="13">
        <v>1027077.2</v>
      </c>
      <c r="K1195" s="13">
        <v>1914461.93</v>
      </c>
      <c r="L1195" s="13">
        <v>1378774.54</v>
      </c>
      <c r="M1195" s="13">
        <v>0</v>
      </c>
      <c r="N1195" s="13">
        <v>0</v>
      </c>
      <c r="O1195" s="13">
        <v>162176.22999999998</v>
      </c>
      <c r="P1195" s="13">
        <v>-137327.24000000034</v>
      </c>
      <c r="Q1195" s="13">
        <v>0</v>
      </c>
      <c r="R1195" s="13">
        <v>-137327.24000000034</v>
      </c>
      <c r="S1195" s="13">
        <v>295651.97000000003</v>
      </c>
      <c r="T1195" s="13">
        <v>35888.400000000001</v>
      </c>
      <c r="U1195" s="13">
        <v>0</v>
      </c>
      <c r="V1195" s="13">
        <v>0</v>
      </c>
      <c r="W1195" s="13">
        <v>0</v>
      </c>
      <c r="X1195" s="13">
        <v>275276.03999999998</v>
      </c>
      <c r="Y1195" s="13">
        <v>6593.22</v>
      </c>
      <c r="Z1195" s="13">
        <v>8201.5400000000009</v>
      </c>
      <c r="AA1195" s="13">
        <v>0</v>
      </c>
      <c r="AB1195" s="13">
        <v>202.02</v>
      </c>
      <c r="AC1195" s="13">
        <v>0</v>
      </c>
      <c r="AD1195" s="13">
        <v>0</v>
      </c>
      <c r="AE1195" s="13">
        <v>0</v>
      </c>
      <c r="AF1195" s="13">
        <v>515.69000000000005</v>
      </c>
      <c r="AG1195" s="13">
        <v>1378774.54</v>
      </c>
      <c r="AH1195" s="13">
        <v>535687.39</v>
      </c>
      <c r="AI1195" s="13">
        <v>1914082.65</v>
      </c>
      <c r="AJ1195" s="13">
        <v>1751906.42</v>
      </c>
      <c r="AK1195" s="13">
        <v>0</v>
      </c>
      <c r="AL1195" s="13">
        <v>14081202.15</v>
      </c>
      <c r="AM1195" s="13">
        <v>8.3551748036065678</v>
      </c>
      <c r="AN1195" s="13">
        <v>56580.07</v>
      </c>
      <c r="AO1195" s="13">
        <v>467.02</v>
      </c>
      <c r="AP1195" s="13">
        <v>193109.97000000003</v>
      </c>
      <c r="AQ1195" s="13">
        <v>-53864.77</v>
      </c>
      <c r="AR1195" s="367"/>
      <c r="AS1195" s="19">
        <v>44957</v>
      </c>
      <c r="AT1195" s="20" t="s">
        <v>0</v>
      </c>
      <c r="AU1195" s="40" t="s">
        <v>292</v>
      </c>
      <c r="AV1195" s="41">
        <v>2023</v>
      </c>
      <c r="AW1195" s="266" t="s">
        <v>182</v>
      </c>
      <c r="AX1195" s="380">
        <v>19.7</v>
      </c>
      <c r="AY1195" s="380">
        <v>21.95</v>
      </c>
    </row>
    <row r="1196" spans="1:51" x14ac:dyDescent="0.25">
      <c r="A1196" s="43">
        <v>83</v>
      </c>
      <c r="B1196" s="44" t="s">
        <v>96</v>
      </c>
      <c r="C1196" s="13">
        <v>25215511.27</v>
      </c>
      <c r="D1196" s="13">
        <v>6731837.5600000005</v>
      </c>
      <c r="E1196" s="13">
        <v>14712941.959999999</v>
      </c>
      <c r="F1196" s="13">
        <v>7622638.0199999996</v>
      </c>
      <c r="G1196" s="13">
        <v>5833036.4100000001</v>
      </c>
      <c r="H1196" s="13">
        <v>-197380.77</v>
      </c>
      <c r="I1196" s="13">
        <v>315335851.39999998</v>
      </c>
      <c r="J1196" s="13">
        <v>7011537.6600000001</v>
      </c>
      <c r="K1196" s="13">
        <v>60611497.409999996</v>
      </c>
      <c r="L1196" s="13">
        <v>45898555.449999996</v>
      </c>
      <c r="M1196" s="13">
        <v>10267880.060000001</v>
      </c>
      <c r="N1196" s="13">
        <v>1914851</v>
      </c>
      <c r="O1196" s="13">
        <v>12930497.049999993</v>
      </c>
      <c r="P1196" s="13">
        <v>-7902497.7699999828</v>
      </c>
      <c r="Q1196" s="13">
        <v>6744010.5600000005</v>
      </c>
      <c r="R1196" s="13">
        <v>-1158487.2099999823</v>
      </c>
      <c r="S1196" s="13">
        <v>961106.43999999948</v>
      </c>
      <c r="T1196" s="13">
        <v>11324</v>
      </c>
      <c r="U1196" s="13">
        <v>0</v>
      </c>
      <c r="V1196" s="13">
        <v>0</v>
      </c>
      <c r="W1196" s="13">
        <v>0</v>
      </c>
      <c r="X1196" s="13">
        <v>8087591.6799999997</v>
      </c>
      <c r="Y1196" s="13">
        <v>92664.47</v>
      </c>
      <c r="Z1196" s="13">
        <v>329841.7</v>
      </c>
      <c r="AA1196" s="13">
        <v>0</v>
      </c>
      <c r="AB1196" s="13">
        <v>99364.62</v>
      </c>
      <c r="AC1196" s="13">
        <v>0</v>
      </c>
      <c r="AD1196" s="13">
        <v>0</v>
      </c>
      <c r="AE1196" s="13">
        <v>0</v>
      </c>
      <c r="AF1196" s="13">
        <v>6615938.4500000002</v>
      </c>
      <c r="AG1196" s="13">
        <v>56166435.509999998</v>
      </c>
      <c r="AH1196" s="13">
        <v>16627792.959999999</v>
      </c>
      <c r="AI1196" s="13">
        <v>72669377.459999993</v>
      </c>
      <c r="AJ1196" s="13">
        <v>59738880.409999996</v>
      </c>
      <c r="AK1196" s="13">
        <v>0</v>
      </c>
      <c r="AL1196" s="13">
        <v>254724353.98999998</v>
      </c>
      <c r="AM1196" s="13">
        <v>5.2025748393402047</v>
      </c>
      <c r="AN1196" s="13">
        <v>2760864.16</v>
      </c>
      <c r="AO1196" s="13">
        <v>4861773.8600000003</v>
      </c>
      <c r="AP1196" s="13">
        <v>15212711.460000003</v>
      </c>
      <c r="AQ1196" s="13">
        <v>9659534.8000000007</v>
      </c>
      <c r="AR1196" s="367"/>
      <c r="AS1196" s="19">
        <v>44957</v>
      </c>
      <c r="AT1196" s="20" t="s">
        <v>0</v>
      </c>
      <c r="AU1196" s="40" t="s">
        <v>293</v>
      </c>
      <c r="AV1196" s="41">
        <v>2023</v>
      </c>
      <c r="AW1196" s="266" t="s">
        <v>158</v>
      </c>
      <c r="AX1196" s="380">
        <v>19.7</v>
      </c>
      <c r="AY1196" s="380">
        <v>21.95</v>
      </c>
    </row>
    <row r="1197" spans="1:51" x14ac:dyDescent="0.25">
      <c r="A1197" s="43">
        <v>40</v>
      </c>
      <c r="B1197" s="44" t="s">
        <v>97</v>
      </c>
      <c r="C1197" s="13">
        <v>5261271.3099999996</v>
      </c>
      <c r="D1197" s="13">
        <v>940506.68</v>
      </c>
      <c r="E1197" s="13">
        <v>11157661.84</v>
      </c>
      <c r="F1197" s="13">
        <v>655835.54</v>
      </c>
      <c r="G1197" s="13">
        <v>1563309.56</v>
      </c>
      <c r="H1197" s="13">
        <v>14290.98</v>
      </c>
      <c r="I1197" s="13">
        <v>62348641.100000001</v>
      </c>
      <c r="J1197" s="13">
        <v>20078488.48</v>
      </c>
      <c r="K1197" s="13">
        <v>19919398.059999999</v>
      </c>
      <c r="L1197" s="13">
        <v>8761736.2200000007</v>
      </c>
      <c r="M1197" s="13">
        <v>1465168.15</v>
      </c>
      <c r="N1197" s="13">
        <v>938813.14</v>
      </c>
      <c r="O1197" s="13">
        <v>3274575.3899999978</v>
      </c>
      <c r="P1197" s="13">
        <v>-1172955.8599999961</v>
      </c>
      <c r="Q1197" s="13">
        <v>516952.89999999973</v>
      </c>
      <c r="R1197" s="13">
        <v>-656002.95999999647</v>
      </c>
      <c r="S1197" s="13">
        <v>670293.17999999993</v>
      </c>
      <c r="T1197" s="13">
        <v>2.39</v>
      </c>
      <c r="U1197" s="13">
        <v>0</v>
      </c>
      <c r="V1197" s="13">
        <v>0</v>
      </c>
      <c r="W1197" s="13">
        <v>0</v>
      </c>
      <c r="X1197" s="13">
        <v>1815886.09</v>
      </c>
      <c r="Y1197" s="13">
        <v>27657.13</v>
      </c>
      <c r="Z1197" s="13">
        <v>19004.03</v>
      </c>
      <c r="AA1197" s="13">
        <v>1583.97</v>
      </c>
      <c r="AB1197" s="13">
        <v>29053.29</v>
      </c>
      <c r="AC1197" s="13">
        <v>0</v>
      </c>
      <c r="AD1197" s="13">
        <v>0</v>
      </c>
      <c r="AE1197" s="13">
        <v>0</v>
      </c>
      <c r="AF1197" s="13">
        <v>1068296.8799999999</v>
      </c>
      <c r="AG1197" s="13">
        <v>10226904.370000001</v>
      </c>
      <c r="AH1197" s="13">
        <v>12096474.98</v>
      </c>
      <c r="AI1197" s="13">
        <v>22237106.439999998</v>
      </c>
      <c r="AJ1197" s="13">
        <v>18962531.050000001</v>
      </c>
      <c r="AK1197" s="13">
        <v>0</v>
      </c>
      <c r="AL1197" s="13">
        <v>42429243.040000007</v>
      </c>
      <c r="AM1197" s="13">
        <v>3.1300464457910433</v>
      </c>
      <c r="AN1197" s="13">
        <v>577008.84000000008</v>
      </c>
      <c r="AO1197" s="13">
        <v>78826.7</v>
      </c>
      <c r="AP1197" s="13">
        <v>2397951.29</v>
      </c>
      <c r="AQ1197" s="13">
        <v>1351762.0499999993</v>
      </c>
      <c r="AR1197" s="367"/>
      <c r="AS1197" s="19">
        <v>44957</v>
      </c>
      <c r="AT1197" s="20" t="s">
        <v>0</v>
      </c>
      <c r="AU1197" s="40" t="s">
        <v>292</v>
      </c>
      <c r="AV1197" s="41">
        <v>2023</v>
      </c>
      <c r="AW1197" s="266" t="s">
        <v>166</v>
      </c>
      <c r="AX1197" s="380">
        <v>19.7</v>
      </c>
      <c r="AY1197" s="380">
        <v>21.95</v>
      </c>
    </row>
    <row r="1198" spans="1:51" x14ac:dyDescent="0.25">
      <c r="A1198" s="43">
        <v>24</v>
      </c>
      <c r="B1198" s="44" t="s">
        <v>98</v>
      </c>
      <c r="C1198" s="13">
        <v>9851683.129999999</v>
      </c>
      <c r="D1198" s="13">
        <v>3146314.9699999997</v>
      </c>
      <c r="E1198" s="13">
        <v>2806027.02</v>
      </c>
      <c r="F1198" s="13">
        <v>1044780.85</v>
      </c>
      <c r="G1198" s="13">
        <v>3268185.66</v>
      </c>
      <c r="H1198" s="13">
        <v>2226344.08</v>
      </c>
      <c r="I1198" s="13">
        <v>34758607.700000003</v>
      </c>
      <c r="J1198" s="13">
        <v>31119194.030000001</v>
      </c>
      <c r="K1198" s="13">
        <v>11575467.17</v>
      </c>
      <c r="L1198" s="13">
        <v>8720784.6500000004</v>
      </c>
      <c r="M1198" s="13">
        <v>2901386.42</v>
      </c>
      <c r="N1198" s="13">
        <v>23793.439999999999</v>
      </c>
      <c r="O1198" s="13">
        <v>1678272.1300000004</v>
      </c>
      <c r="P1198" s="13">
        <v>714129.52000000258</v>
      </c>
      <c r="Q1198" s="13">
        <v>-157196.86999999988</v>
      </c>
      <c r="R1198" s="13">
        <v>556932.6500000027</v>
      </c>
      <c r="S1198" s="13">
        <v>1669411.4299999997</v>
      </c>
      <c r="T1198" s="13">
        <v>172411.54</v>
      </c>
      <c r="U1198" s="13">
        <v>0</v>
      </c>
      <c r="V1198" s="13">
        <v>0</v>
      </c>
      <c r="W1198" s="13">
        <v>911920.26</v>
      </c>
      <c r="X1198" s="13">
        <v>4706774.34</v>
      </c>
      <c r="Y1198" s="13">
        <v>44961.99</v>
      </c>
      <c r="Z1198" s="13">
        <v>166058.65</v>
      </c>
      <c r="AA1198" s="13">
        <v>436198.79</v>
      </c>
      <c r="AB1198" s="13">
        <v>14003.44</v>
      </c>
      <c r="AC1198" s="13">
        <v>0</v>
      </c>
      <c r="AD1198" s="13">
        <v>0</v>
      </c>
      <c r="AE1198" s="13">
        <v>0</v>
      </c>
      <c r="AF1198" s="13">
        <v>3460471.84</v>
      </c>
      <c r="AG1198" s="13">
        <v>11622171.07</v>
      </c>
      <c r="AH1198" s="13">
        <v>2829820.46</v>
      </c>
      <c r="AI1198" s="13">
        <v>14434036.370000001</v>
      </c>
      <c r="AJ1198" s="13">
        <v>12758081.17</v>
      </c>
      <c r="AK1198" s="13">
        <v>2316.9299999999998</v>
      </c>
      <c r="AL1198" s="13">
        <v>23183140.530000001</v>
      </c>
      <c r="AM1198" s="13">
        <v>3.002782279931083</v>
      </c>
      <c r="AN1198" s="13">
        <v>983103.81</v>
      </c>
      <c r="AO1198" s="13">
        <v>61677.04</v>
      </c>
      <c r="AP1198" s="13">
        <v>7517947.7699999986</v>
      </c>
      <c r="AQ1198" s="13">
        <v>2488534.810000001</v>
      </c>
      <c r="AR1198" s="367"/>
      <c r="AS1198" s="19">
        <v>44957</v>
      </c>
      <c r="AT1198" s="20" t="s">
        <v>0</v>
      </c>
      <c r="AU1198" s="40" t="s">
        <v>292</v>
      </c>
      <c r="AV1198" s="41">
        <v>2023</v>
      </c>
      <c r="AW1198" s="266" t="s">
        <v>164</v>
      </c>
      <c r="AX1198" s="380">
        <v>19.7</v>
      </c>
      <c r="AY1198" s="380">
        <v>21.95</v>
      </c>
    </row>
    <row r="1199" spans="1:51" x14ac:dyDescent="0.25">
      <c r="A1199" s="43">
        <v>124</v>
      </c>
      <c r="B1199" s="44" t="s">
        <v>99</v>
      </c>
      <c r="C1199" s="13">
        <v>2071304.8</v>
      </c>
      <c r="D1199" s="13">
        <v>3512.19</v>
      </c>
      <c r="E1199" s="13">
        <v>105.37</v>
      </c>
      <c r="F1199" s="13">
        <v>228991.39</v>
      </c>
      <c r="G1199" s="13">
        <v>537596.35</v>
      </c>
      <c r="H1199" s="13">
        <v>158077.48000000001</v>
      </c>
      <c r="I1199" s="13">
        <v>868705.88</v>
      </c>
      <c r="J1199" s="13">
        <v>2566568.9900000002</v>
      </c>
      <c r="K1199" s="13">
        <v>420488.65</v>
      </c>
      <c r="L1199" s="13">
        <v>420383.28</v>
      </c>
      <c r="M1199" s="13">
        <v>2406493.94</v>
      </c>
      <c r="N1199" s="13">
        <v>0</v>
      </c>
      <c r="O1199" s="13">
        <v>1595749.28</v>
      </c>
      <c r="P1199" s="13">
        <v>-294544.41000000003</v>
      </c>
      <c r="Q1199" s="13">
        <v>464840.94999999995</v>
      </c>
      <c r="R1199" s="13">
        <v>170296.53999999992</v>
      </c>
      <c r="S1199" s="13">
        <v>-12219.050000000003</v>
      </c>
      <c r="T1199" s="13">
        <v>0</v>
      </c>
      <c r="U1199" s="13">
        <v>0</v>
      </c>
      <c r="V1199" s="13">
        <v>0</v>
      </c>
      <c r="W1199" s="13">
        <v>0</v>
      </c>
      <c r="X1199" s="13">
        <v>116559.26</v>
      </c>
      <c r="Y1199" s="13">
        <v>10971.35</v>
      </c>
      <c r="Z1199" s="13">
        <v>1214.94</v>
      </c>
      <c r="AA1199" s="13">
        <v>17084.400000000001</v>
      </c>
      <c r="AB1199" s="13">
        <v>5910.82</v>
      </c>
      <c r="AC1199" s="13">
        <v>0</v>
      </c>
      <c r="AD1199" s="13">
        <v>0</v>
      </c>
      <c r="AE1199" s="13">
        <v>0</v>
      </c>
      <c r="AF1199" s="13">
        <v>93596.800000000003</v>
      </c>
      <c r="AG1199" s="13">
        <v>2826877.2199999997</v>
      </c>
      <c r="AH1199" s="13">
        <v>105.37</v>
      </c>
      <c r="AI1199" s="13">
        <v>2826976.56</v>
      </c>
      <c r="AJ1199" s="13">
        <v>1231227.28</v>
      </c>
      <c r="AK1199" s="13">
        <v>0</v>
      </c>
      <c r="AL1199" s="13">
        <v>448217.23</v>
      </c>
      <c r="AM1199" s="13">
        <v>2.0659437062094304</v>
      </c>
      <c r="AN1199" s="13">
        <v>143371.81</v>
      </c>
      <c r="AO1199" s="13">
        <v>85619.58</v>
      </c>
      <c r="AP1199" s="13">
        <v>475660.8899999999</v>
      </c>
      <c r="AQ1199" s="13">
        <v>3617.56</v>
      </c>
      <c r="AR1199" s="367"/>
      <c r="AS1199" s="19">
        <v>44957</v>
      </c>
      <c r="AT1199" s="20" t="s">
        <v>0</v>
      </c>
      <c r="AU1199" s="40" t="s">
        <v>292</v>
      </c>
      <c r="AV1199" s="41">
        <v>2023</v>
      </c>
      <c r="AW1199" s="266" t="s">
        <v>289</v>
      </c>
      <c r="AX1199" s="380">
        <v>19.7</v>
      </c>
      <c r="AY1199" s="380">
        <v>21.95</v>
      </c>
    </row>
    <row r="1200" spans="1:51" x14ac:dyDescent="0.25">
      <c r="A1200" s="43">
        <v>70</v>
      </c>
      <c r="B1200" s="44" t="s">
        <v>100</v>
      </c>
      <c r="C1200" s="13">
        <v>240147.93</v>
      </c>
      <c r="D1200" s="13">
        <v>21590</v>
      </c>
      <c r="E1200" s="13">
        <v>40623.199999999997</v>
      </c>
      <c r="F1200" s="13">
        <v>0</v>
      </c>
      <c r="G1200" s="13">
        <v>25269.5</v>
      </c>
      <c r="H1200" s="13">
        <v>263421.15999999997</v>
      </c>
      <c r="I1200" s="13">
        <v>499893.49</v>
      </c>
      <c r="J1200" s="13">
        <v>1750948.53</v>
      </c>
      <c r="K1200" s="13">
        <v>117924.19</v>
      </c>
      <c r="L1200" s="13">
        <v>77300.990000000005</v>
      </c>
      <c r="M1200" s="13">
        <v>0</v>
      </c>
      <c r="N1200" s="13">
        <v>0</v>
      </c>
      <c r="O1200" s="13">
        <v>-30335.649999999994</v>
      </c>
      <c r="P1200" s="13">
        <v>223624.08000000002</v>
      </c>
      <c r="Q1200" s="13">
        <v>0</v>
      </c>
      <c r="R1200" s="13">
        <v>223624.08000000002</v>
      </c>
      <c r="S1200" s="13">
        <v>39797.08</v>
      </c>
      <c r="T1200" s="13">
        <v>40000</v>
      </c>
      <c r="U1200" s="13">
        <v>0</v>
      </c>
      <c r="V1200" s="13">
        <v>0</v>
      </c>
      <c r="W1200" s="13">
        <v>0</v>
      </c>
      <c r="X1200" s="13">
        <v>0</v>
      </c>
      <c r="Y1200" s="13">
        <v>202.92</v>
      </c>
      <c r="Z1200" s="13">
        <v>0</v>
      </c>
      <c r="AA1200" s="13">
        <v>0</v>
      </c>
      <c r="AB1200" s="13">
        <v>0</v>
      </c>
      <c r="AC1200" s="13">
        <v>0</v>
      </c>
      <c r="AD1200" s="13">
        <v>0</v>
      </c>
      <c r="AE1200" s="13">
        <v>0</v>
      </c>
      <c r="AF1200" s="13">
        <v>0</v>
      </c>
      <c r="AG1200" s="13">
        <v>77300.990000000005</v>
      </c>
      <c r="AH1200" s="13">
        <v>40623.199999999997</v>
      </c>
      <c r="AI1200" s="13">
        <v>117924.19</v>
      </c>
      <c r="AJ1200" s="13">
        <v>148259.84</v>
      </c>
      <c r="AK1200" s="13">
        <v>0</v>
      </c>
      <c r="AL1200" s="13">
        <v>381969.3</v>
      </c>
      <c r="AM1200" s="13">
        <v>4.239108956355774</v>
      </c>
      <c r="AN1200" s="13">
        <v>0</v>
      </c>
      <c r="AO1200" s="13">
        <v>0</v>
      </c>
      <c r="AP1200" s="13">
        <v>310459.08</v>
      </c>
      <c r="AQ1200" s="13">
        <v>61565.5</v>
      </c>
      <c r="AR1200" s="367"/>
      <c r="AS1200" s="19">
        <v>44957</v>
      </c>
      <c r="AT1200" s="20" t="s">
        <v>0</v>
      </c>
      <c r="AU1200" s="40" t="s">
        <v>292</v>
      </c>
      <c r="AV1200" s="41">
        <v>2023</v>
      </c>
      <c r="AW1200" s="266" t="s">
        <v>181</v>
      </c>
      <c r="AX1200" s="380">
        <v>19.7</v>
      </c>
      <c r="AY1200" s="380">
        <v>21.95</v>
      </c>
    </row>
    <row r="1201" spans="1:51" x14ac:dyDescent="0.25">
      <c r="A1201" s="43">
        <v>119</v>
      </c>
      <c r="B1201" s="44" t="s">
        <v>101</v>
      </c>
      <c r="C1201" s="13">
        <v>0</v>
      </c>
      <c r="D1201" s="13">
        <v>0</v>
      </c>
      <c r="E1201" s="13">
        <v>0.01</v>
      </c>
      <c r="F1201" s="13">
        <v>0</v>
      </c>
      <c r="G1201" s="13">
        <v>6854.62</v>
      </c>
      <c r="H1201" s="13">
        <v>5.43</v>
      </c>
      <c r="I1201" s="13">
        <v>49841.11</v>
      </c>
      <c r="J1201" s="13">
        <v>9.35</v>
      </c>
      <c r="K1201" s="13">
        <v>0.13</v>
      </c>
      <c r="L1201" s="13">
        <v>0.12</v>
      </c>
      <c r="M1201" s="13">
        <v>0</v>
      </c>
      <c r="N1201" s="13">
        <v>0</v>
      </c>
      <c r="O1201" s="13">
        <v>-2.0000000000000018E-2</v>
      </c>
      <c r="P1201" s="13">
        <v>-6854.5999999999995</v>
      </c>
      <c r="Q1201" s="13">
        <v>0</v>
      </c>
      <c r="R1201" s="13">
        <v>-6854.5999999999995</v>
      </c>
      <c r="S1201" s="13">
        <v>6860.03</v>
      </c>
      <c r="T1201" s="13">
        <v>7000</v>
      </c>
      <c r="U1201" s="13">
        <v>0</v>
      </c>
      <c r="V1201" s="13">
        <v>0</v>
      </c>
      <c r="W1201" s="13">
        <v>0</v>
      </c>
      <c r="X1201" s="13">
        <v>0</v>
      </c>
      <c r="Y1201" s="13">
        <v>139.88</v>
      </c>
      <c r="Z1201" s="13">
        <v>0</v>
      </c>
      <c r="AA1201" s="13">
        <v>0</v>
      </c>
      <c r="AB1201" s="13">
        <v>0.09</v>
      </c>
      <c r="AC1201" s="13">
        <v>0</v>
      </c>
      <c r="AD1201" s="13">
        <v>0</v>
      </c>
      <c r="AE1201" s="13">
        <v>0</v>
      </c>
      <c r="AF1201" s="13">
        <v>0</v>
      </c>
      <c r="AG1201" s="13">
        <v>0.12</v>
      </c>
      <c r="AH1201" s="13">
        <v>0.01</v>
      </c>
      <c r="AI1201" s="13">
        <v>0.12</v>
      </c>
      <c r="AJ1201" s="13">
        <v>0.14000000000000001</v>
      </c>
      <c r="AK1201" s="13">
        <v>0</v>
      </c>
      <c r="AL1201" s="13">
        <v>49840.98</v>
      </c>
      <c r="AM1201" s="13">
        <v>383393.15384615381</v>
      </c>
      <c r="AN1201" s="13">
        <v>0</v>
      </c>
      <c r="AO1201" s="13">
        <v>0</v>
      </c>
      <c r="AP1201" s="13">
        <v>2.0000000000000018E-2</v>
      </c>
      <c r="AQ1201" s="13">
        <v>0</v>
      </c>
      <c r="AR1201" s="367"/>
      <c r="AS1201" s="19">
        <v>44957</v>
      </c>
      <c r="AT1201" s="20" t="s">
        <v>0</v>
      </c>
      <c r="AU1201" s="40" t="s">
        <v>292</v>
      </c>
      <c r="AV1201" s="41">
        <v>2023</v>
      </c>
      <c r="AW1201" s="266" t="s">
        <v>189</v>
      </c>
      <c r="AX1201" s="380">
        <v>19.7</v>
      </c>
      <c r="AY1201" s="380">
        <v>21.95</v>
      </c>
    </row>
    <row r="1202" spans="1:51" x14ac:dyDescent="0.25">
      <c r="A1202" s="43">
        <v>108</v>
      </c>
      <c r="B1202" s="44" t="s">
        <v>102</v>
      </c>
      <c r="C1202" s="13">
        <v>103959.32</v>
      </c>
      <c r="D1202" s="13">
        <v>25294.65</v>
      </c>
      <c r="E1202" s="13">
        <v>37773.61</v>
      </c>
      <c r="F1202" s="13">
        <v>6626.52</v>
      </c>
      <c r="G1202" s="13">
        <v>122620.16999999998</v>
      </c>
      <c r="H1202" s="13">
        <v>4581.13</v>
      </c>
      <c r="I1202" s="13">
        <v>6367664.1600000001</v>
      </c>
      <c r="J1202" s="13">
        <v>1941072.39</v>
      </c>
      <c r="K1202" s="13">
        <v>391051.6</v>
      </c>
      <c r="L1202" s="13">
        <v>353277.3</v>
      </c>
      <c r="M1202" s="13">
        <v>499019.76</v>
      </c>
      <c r="N1202" s="13">
        <v>14946.74</v>
      </c>
      <c r="O1202" s="13">
        <v>-43429.219999999972</v>
      </c>
      <c r="P1202" s="13">
        <v>-7152.799999999901</v>
      </c>
      <c r="Q1202" s="13">
        <v>-89356.22000000003</v>
      </c>
      <c r="R1202" s="13">
        <v>-96509.019999999931</v>
      </c>
      <c r="S1202" s="13">
        <v>101090.15</v>
      </c>
      <c r="T1202" s="13">
        <v>0.49</v>
      </c>
      <c r="U1202" s="13">
        <v>0</v>
      </c>
      <c r="V1202" s="13">
        <v>0</v>
      </c>
      <c r="W1202" s="13">
        <v>0</v>
      </c>
      <c r="X1202" s="13">
        <v>168976.78</v>
      </c>
      <c r="Y1202" s="13">
        <v>2144.11</v>
      </c>
      <c r="Z1202" s="13">
        <v>754.36</v>
      </c>
      <c r="AA1202" s="13">
        <v>38000</v>
      </c>
      <c r="AB1202" s="13">
        <v>186.95</v>
      </c>
      <c r="AC1202" s="13">
        <v>0</v>
      </c>
      <c r="AD1202" s="13">
        <v>0</v>
      </c>
      <c r="AE1202" s="13">
        <v>0</v>
      </c>
      <c r="AF1202" s="13">
        <v>26801.7</v>
      </c>
      <c r="AG1202" s="13">
        <v>852297.06000000017</v>
      </c>
      <c r="AH1202" s="13">
        <v>52720.35</v>
      </c>
      <c r="AI1202" s="13">
        <v>889257.73</v>
      </c>
      <c r="AJ1202" s="13">
        <v>932686.95</v>
      </c>
      <c r="AK1202" s="13">
        <v>0</v>
      </c>
      <c r="AL1202" s="13">
        <v>5976612.5600000005</v>
      </c>
      <c r="AM1202" s="13">
        <v>16.283437172997118</v>
      </c>
      <c r="AN1202" s="13">
        <v>6158.98</v>
      </c>
      <c r="AO1202" s="13">
        <v>467.54</v>
      </c>
      <c r="AP1202" s="13">
        <v>133013.66999999998</v>
      </c>
      <c r="AQ1202" s="13">
        <v>10919.780000000002</v>
      </c>
      <c r="AR1202" s="367"/>
      <c r="AS1202" s="19">
        <v>44957</v>
      </c>
      <c r="AT1202" s="20" t="s">
        <v>0</v>
      </c>
      <c r="AU1202" s="40" t="s">
        <v>292</v>
      </c>
      <c r="AV1202" s="41">
        <v>2023</v>
      </c>
      <c r="AW1202" s="266" t="s">
        <v>183</v>
      </c>
      <c r="AX1202" s="380">
        <v>19.7</v>
      </c>
      <c r="AY1202" s="380">
        <v>21.95</v>
      </c>
    </row>
    <row r="1203" spans="1:51" x14ac:dyDescent="0.25">
      <c r="A1203" s="43">
        <v>93</v>
      </c>
      <c r="B1203" s="44" t="s">
        <v>103</v>
      </c>
      <c r="C1203" s="13">
        <v>1905510.2</v>
      </c>
      <c r="D1203" s="13">
        <v>0</v>
      </c>
      <c r="E1203" s="13">
        <v>772.5</v>
      </c>
      <c r="F1203" s="13">
        <v>490039.24</v>
      </c>
      <c r="G1203" s="13">
        <v>1630137.65</v>
      </c>
      <c r="H1203" s="13">
        <v>3993.28</v>
      </c>
      <c r="I1203" s="13">
        <v>16860742.52</v>
      </c>
      <c r="J1203" s="13">
        <v>10750817.560000001</v>
      </c>
      <c r="K1203" s="13">
        <v>4157508</v>
      </c>
      <c r="L1203" s="13">
        <v>4156735.5</v>
      </c>
      <c r="M1203" s="13">
        <v>255383.44</v>
      </c>
      <c r="N1203" s="13">
        <v>0</v>
      </c>
      <c r="O1203" s="13">
        <v>710214.64000000013</v>
      </c>
      <c r="P1203" s="13">
        <v>-924881.32999999961</v>
      </c>
      <c r="Q1203" s="13">
        <v>-300730.79999999993</v>
      </c>
      <c r="R1203" s="13">
        <v>-1225612.1299999994</v>
      </c>
      <c r="S1203" s="13">
        <v>1229605.75</v>
      </c>
      <c r="T1203" s="13">
        <v>0.16</v>
      </c>
      <c r="U1203" s="13">
        <v>0</v>
      </c>
      <c r="V1203" s="13">
        <v>0</v>
      </c>
      <c r="W1203" s="13">
        <v>0</v>
      </c>
      <c r="X1203" s="13">
        <v>1409193.95</v>
      </c>
      <c r="Y1203" s="13">
        <v>32637.21</v>
      </c>
      <c r="Z1203" s="13">
        <v>40362.93</v>
      </c>
      <c r="AA1203" s="13">
        <v>0</v>
      </c>
      <c r="AB1203" s="13">
        <v>2535.9899999999998</v>
      </c>
      <c r="AC1203" s="13">
        <v>0</v>
      </c>
      <c r="AD1203" s="13">
        <v>0</v>
      </c>
      <c r="AE1203" s="13">
        <v>0</v>
      </c>
      <c r="AF1203" s="13">
        <v>104052.23</v>
      </c>
      <c r="AG1203" s="13">
        <v>4412118.9400000004</v>
      </c>
      <c r="AH1203" s="13">
        <v>772.5</v>
      </c>
      <c r="AI1203" s="13">
        <v>4412194.5</v>
      </c>
      <c r="AJ1203" s="13">
        <v>3701979.86</v>
      </c>
      <c r="AK1203" s="13">
        <v>0</v>
      </c>
      <c r="AL1203" s="13">
        <v>12703234.52</v>
      </c>
      <c r="AM1203" s="13">
        <v>4.0554925017582644</v>
      </c>
      <c r="AN1203" s="13">
        <v>242252.13</v>
      </c>
      <c r="AO1203" s="13">
        <v>247787.11</v>
      </c>
      <c r="AP1203" s="13">
        <v>1196045.56</v>
      </c>
      <c r="AQ1203" s="13">
        <v>750</v>
      </c>
      <c r="AR1203" s="367"/>
      <c r="AS1203" s="19">
        <v>44957</v>
      </c>
      <c r="AT1203" s="20" t="s">
        <v>0</v>
      </c>
      <c r="AU1203" s="40" t="s">
        <v>292</v>
      </c>
      <c r="AV1203" s="41">
        <v>2023</v>
      </c>
      <c r="AW1203" s="266" t="s">
        <v>175</v>
      </c>
      <c r="AX1203" s="380">
        <v>19.7</v>
      </c>
      <c r="AY1203" s="380">
        <v>21.95</v>
      </c>
    </row>
    <row r="1204" spans="1:51" x14ac:dyDescent="0.25">
      <c r="A1204" s="5">
        <v>32</v>
      </c>
      <c r="B1204" s="6" t="s">
        <v>104</v>
      </c>
      <c r="C1204" s="13">
        <v>0</v>
      </c>
      <c r="D1204" s="13">
        <v>0</v>
      </c>
      <c r="E1204" s="13">
        <v>0.01</v>
      </c>
      <c r="F1204" s="13">
        <v>0</v>
      </c>
      <c r="G1204" s="13">
        <v>737814.59</v>
      </c>
      <c r="H1204" s="13">
        <v>249684.59</v>
      </c>
      <c r="I1204" s="13">
        <v>3050057.31</v>
      </c>
      <c r="J1204" s="13">
        <v>2547162.33</v>
      </c>
      <c r="K1204" s="13">
        <v>117906.86</v>
      </c>
      <c r="L1204" s="13">
        <v>117906.85</v>
      </c>
      <c r="M1204" s="13">
        <v>0</v>
      </c>
      <c r="N1204" s="13">
        <v>0</v>
      </c>
      <c r="O1204" s="13">
        <v>-29069.649999999994</v>
      </c>
      <c r="P1204" s="13">
        <v>-708744.94</v>
      </c>
      <c r="Q1204" s="13">
        <v>0</v>
      </c>
      <c r="R1204" s="13">
        <v>-708744.94</v>
      </c>
      <c r="S1204" s="13">
        <v>958429.53</v>
      </c>
      <c r="T1204" s="13">
        <v>0</v>
      </c>
      <c r="U1204" s="13">
        <v>0</v>
      </c>
      <c r="V1204" s="13">
        <v>0</v>
      </c>
      <c r="W1204" s="13">
        <v>962719</v>
      </c>
      <c r="X1204" s="13">
        <v>19240.5</v>
      </c>
      <c r="Y1204" s="13">
        <v>5950.12</v>
      </c>
      <c r="Z1204" s="13">
        <v>10827.35</v>
      </c>
      <c r="AA1204" s="13">
        <v>0</v>
      </c>
      <c r="AB1204" s="13">
        <v>6752.5</v>
      </c>
      <c r="AC1204" s="13">
        <v>0</v>
      </c>
      <c r="AD1204" s="13">
        <v>0</v>
      </c>
      <c r="AE1204" s="13">
        <v>0</v>
      </c>
      <c r="AF1204" s="13">
        <v>0</v>
      </c>
      <c r="AG1204" s="13">
        <v>117906.85</v>
      </c>
      <c r="AH1204" s="13">
        <v>0.01</v>
      </c>
      <c r="AI1204" s="13">
        <v>117906.85</v>
      </c>
      <c r="AJ1204" s="13">
        <v>146976.5</v>
      </c>
      <c r="AK1204" s="13">
        <v>0</v>
      </c>
      <c r="AL1204" s="13">
        <v>2932150.45</v>
      </c>
      <c r="AM1204" s="13">
        <v>25.868361773013039</v>
      </c>
      <c r="AN1204" s="13">
        <v>0</v>
      </c>
      <c r="AO1204" s="13">
        <v>0</v>
      </c>
      <c r="AP1204" s="13">
        <v>29069.649999999994</v>
      </c>
      <c r="AQ1204" s="13">
        <v>0</v>
      </c>
      <c r="AR1204" s="367"/>
      <c r="AS1204" s="19">
        <v>44985</v>
      </c>
      <c r="AT1204" s="20" t="s">
        <v>1</v>
      </c>
      <c r="AU1204" s="40" t="s">
        <v>292</v>
      </c>
      <c r="AV1204" s="41">
        <v>2023</v>
      </c>
      <c r="AW1204" s="266" t="s">
        <v>287</v>
      </c>
      <c r="AX1204" s="380">
        <v>23.74</v>
      </c>
      <c r="AY1204" s="380">
        <v>24.36</v>
      </c>
    </row>
    <row r="1205" spans="1:51" x14ac:dyDescent="0.25">
      <c r="A1205" s="5">
        <v>107</v>
      </c>
      <c r="B1205" s="6" t="s">
        <v>60</v>
      </c>
      <c r="C1205" s="13">
        <v>45379592.670000002</v>
      </c>
      <c r="D1205" s="13">
        <v>2344731.1800000002</v>
      </c>
      <c r="E1205" s="13">
        <v>8773508.540000001</v>
      </c>
      <c r="F1205" s="13">
        <v>910302.27</v>
      </c>
      <c r="G1205" s="13">
        <v>4280104.4800000004</v>
      </c>
      <c r="H1205" s="13">
        <v>52025.72</v>
      </c>
      <c r="I1205" s="13">
        <v>60497424.990000002</v>
      </c>
      <c r="J1205" s="13">
        <v>9563766.2200000007</v>
      </c>
      <c r="K1205" s="13">
        <v>24744983.84</v>
      </c>
      <c r="L1205" s="13">
        <v>15971475.299999999</v>
      </c>
      <c r="M1205" s="13">
        <v>30186294.120000001</v>
      </c>
      <c r="N1205" s="13">
        <v>0</v>
      </c>
      <c r="O1205" s="13">
        <v>16787921.660000004</v>
      </c>
      <c r="P1205" s="13">
        <v>21056533.080000006</v>
      </c>
      <c r="Q1205" s="13">
        <v>-22692851.41</v>
      </c>
      <c r="R1205" s="13">
        <v>-1636318.3299999945</v>
      </c>
      <c r="S1205" s="13">
        <v>1688344.0500000003</v>
      </c>
      <c r="T1205" s="13">
        <v>159.61000000000001</v>
      </c>
      <c r="U1205" s="13">
        <v>0</v>
      </c>
      <c r="V1205" s="13">
        <v>0</v>
      </c>
      <c r="W1205" s="13">
        <v>0</v>
      </c>
      <c r="X1205" s="13">
        <v>4629468.08</v>
      </c>
      <c r="Y1205" s="13">
        <v>87349.96</v>
      </c>
      <c r="Z1205" s="13">
        <v>657557.93999999994</v>
      </c>
      <c r="AA1205" s="13">
        <v>0</v>
      </c>
      <c r="AB1205" s="13">
        <v>0</v>
      </c>
      <c r="AC1205" s="13">
        <v>0</v>
      </c>
      <c r="AD1205" s="13">
        <v>0</v>
      </c>
      <c r="AE1205" s="13">
        <v>0</v>
      </c>
      <c r="AF1205" s="13">
        <v>2196375.7400000002</v>
      </c>
      <c r="AG1205" s="13">
        <v>46157769.419999994</v>
      </c>
      <c r="AH1205" s="13">
        <v>8773508.540000001</v>
      </c>
      <c r="AI1205" s="13">
        <v>54924707.520000003</v>
      </c>
      <c r="AJ1205" s="13">
        <v>38136785.859999999</v>
      </c>
      <c r="AK1205" s="13">
        <v>0</v>
      </c>
      <c r="AL1205" s="13">
        <v>35752441.150000006</v>
      </c>
      <c r="AM1205" s="13">
        <v>2.4448359061850171</v>
      </c>
      <c r="AN1205" s="13">
        <v>910302.27</v>
      </c>
      <c r="AO1205" s="13">
        <v>0</v>
      </c>
      <c r="AP1205" s="13">
        <v>33000026.520000003</v>
      </c>
      <c r="AQ1205" s="13">
        <v>6753086.6899999995</v>
      </c>
      <c r="AR1205" s="367"/>
      <c r="AS1205" s="19">
        <v>44985</v>
      </c>
      <c r="AT1205" s="20" t="s">
        <v>1</v>
      </c>
      <c r="AU1205" s="40" t="s">
        <v>292</v>
      </c>
      <c r="AV1205" s="41">
        <v>2023</v>
      </c>
      <c r="AW1205" s="266" t="s">
        <v>160</v>
      </c>
      <c r="AX1205" s="380">
        <v>23.74</v>
      </c>
      <c r="AY1205" s="380">
        <v>24.36</v>
      </c>
    </row>
    <row r="1206" spans="1:51" x14ac:dyDescent="0.25">
      <c r="A1206" s="5">
        <v>66</v>
      </c>
      <c r="B1206" s="6" t="s">
        <v>61</v>
      </c>
      <c r="C1206" s="13">
        <v>2236875.11</v>
      </c>
      <c r="D1206" s="13">
        <v>195018.26</v>
      </c>
      <c r="E1206" s="13">
        <v>5236.95</v>
      </c>
      <c r="F1206" s="13">
        <v>39051.21</v>
      </c>
      <c r="G1206" s="13">
        <v>2695720.07</v>
      </c>
      <c r="H1206" s="13">
        <v>-774575.16</v>
      </c>
      <c r="I1206" s="13">
        <v>31933010.859999999</v>
      </c>
      <c r="J1206" s="13">
        <v>139582239.21000001</v>
      </c>
      <c r="K1206" s="13">
        <v>5274.95</v>
      </c>
      <c r="L1206" s="13">
        <v>38</v>
      </c>
      <c r="M1206" s="13">
        <v>1403338.5</v>
      </c>
      <c r="N1206" s="13">
        <v>560520.62</v>
      </c>
      <c r="O1206" s="13">
        <v>-533445.04999999981</v>
      </c>
      <c r="P1206" s="13">
        <v>-159469.38000000129</v>
      </c>
      <c r="Q1206" s="13">
        <v>-2055850.4999999995</v>
      </c>
      <c r="R1206" s="13">
        <v>-2215319.8800000008</v>
      </c>
      <c r="S1206" s="13">
        <v>1440744.700000003</v>
      </c>
      <c r="T1206" s="13">
        <v>161526.74</v>
      </c>
      <c r="U1206" s="13">
        <v>0</v>
      </c>
      <c r="V1206" s="13">
        <v>0</v>
      </c>
      <c r="W1206" s="13">
        <v>0</v>
      </c>
      <c r="X1206" s="13">
        <v>66563246.899999999</v>
      </c>
      <c r="Y1206" s="13">
        <v>53980.14</v>
      </c>
      <c r="Z1206" s="13">
        <v>63760.5</v>
      </c>
      <c r="AA1206" s="13">
        <v>364603.38</v>
      </c>
      <c r="AB1206" s="13">
        <v>4756.07</v>
      </c>
      <c r="AC1206" s="13">
        <v>0</v>
      </c>
      <c r="AD1206" s="13">
        <v>0</v>
      </c>
      <c r="AE1206" s="13">
        <v>0</v>
      </c>
      <c r="AF1206" s="13">
        <v>64796928.850000001</v>
      </c>
      <c r="AG1206" s="13">
        <v>1403376.5</v>
      </c>
      <c r="AH1206" s="13">
        <v>597189.65</v>
      </c>
      <c r="AI1206" s="13">
        <v>2000528.15</v>
      </c>
      <c r="AJ1206" s="13">
        <v>2533973.1999999997</v>
      </c>
      <c r="AK1206" s="13">
        <v>0</v>
      </c>
      <c r="AL1206" s="13">
        <v>31927735.91</v>
      </c>
      <c r="AM1206" s="13">
        <v>6053.7087289926922</v>
      </c>
      <c r="AN1206" s="13">
        <v>39051.21</v>
      </c>
      <c r="AO1206" s="13">
        <v>0</v>
      </c>
      <c r="AP1206" s="13">
        <v>2281356.19</v>
      </c>
      <c r="AQ1206" s="13">
        <v>-293945.70999999996</v>
      </c>
      <c r="AR1206" s="367"/>
      <c r="AS1206" s="19">
        <v>44985</v>
      </c>
      <c r="AT1206" s="20" t="s">
        <v>1</v>
      </c>
      <c r="AU1206" s="40" t="s">
        <v>293</v>
      </c>
      <c r="AV1206" s="41">
        <v>2023</v>
      </c>
      <c r="AW1206" s="266" t="s">
        <v>178</v>
      </c>
      <c r="AX1206" s="380">
        <v>23.74</v>
      </c>
      <c r="AY1206" s="380">
        <v>24.36</v>
      </c>
    </row>
    <row r="1207" spans="1:51" x14ac:dyDescent="0.25">
      <c r="A1207" s="5">
        <v>44</v>
      </c>
      <c r="B1207" s="6" t="s">
        <v>62</v>
      </c>
      <c r="C1207" s="13">
        <v>6308036.4400000004</v>
      </c>
      <c r="D1207" s="13">
        <v>787951.95</v>
      </c>
      <c r="E1207" s="13">
        <v>8968987.4900000002</v>
      </c>
      <c r="F1207" s="13">
        <v>1074669.26</v>
      </c>
      <c r="G1207" s="13">
        <v>2804223.4899999998</v>
      </c>
      <c r="H1207" s="13">
        <v>23425.68</v>
      </c>
      <c r="I1207" s="13">
        <v>26169941.079999998</v>
      </c>
      <c r="J1207" s="13">
        <v>4590670.2</v>
      </c>
      <c r="K1207" s="13">
        <v>16151405.09</v>
      </c>
      <c r="L1207" s="13">
        <v>7068588.6899999995</v>
      </c>
      <c r="M1207" s="13">
        <v>16821.830000000002</v>
      </c>
      <c r="N1207" s="13">
        <v>0</v>
      </c>
      <c r="O1207" s="13">
        <v>4266042.83</v>
      </c>
      <c r="P1207" s="13">
        <v>-2624851.0899999961</v>
      </c>
      <c r="Q1207" s="13">
        <v>-4477.8099999999977</v>
      </c>
      <c r="R1207" s="13">
        <v>-2629328.8999999962</v>
      </c>
      <c r="S1207" s="13">
        <v>2652754.58</v>
      </c>
      <c r="T1207" s="13">
        <v>59.86</v>
      </c>
      <c r="U1207" s="13">
        <v>0</v>
      </c>
      <c r="V1207" s="13">
        <v>0</v>
      </c>
      <c r="W1207" s="13">
        <v>0</v>
      </c>
      <c r="X1207" s="13">
        <v>3218006.37</v>
      </c>
      <c r="Y1207" s="13">
        <v>55907.91</v>
      </c>
      <c r="Z1207" s="13">
        <v>46144.1</v>
      </c>
      <c r="AA1207" s="13">
        <v>264458.17</v>
      </c>
      <c r="AB1207" s="13">
        <v>175309.4</v>
      </c>
      <c r="AC1207" s="13">
        <v>0</v>
      </c>
      <c r="AD1207" s="13">
        <v>0</v>
      </c>
      <c r="AE1207" s="13">
        <v>0</v>
      </c>
      <c r="AF1207" s="13">
        <v>23492.07</v>
      </c>
      <c r="AG1207" s="13">
        <v>7085410.5199999996</v>
      </c>
      <c r="AH1207" s="13">
        <v>8968987.4900000002</v>
      </c>
      <c r="AI1207" s="13">
        <v>16042637.99</v>
      </c>
      <c r="AJ1207" s="13">
        <v>11803640.73</v>
      </c>
      <c r="AK1207" s="13">
        <v>27045.57</v>
      </c>
      <c r="AL1207" s="13">
        <v>10018535.989999998</v>
      </c>
      <c r="AM1207" s="13">
        <v>1.6202888190949336</v>
      </c>
      <c r="AN1207" s="13">
        <v>836358.6</v>
      </c>
      <c r="AO1207" s="13">
        <v>238310.65999999997</v>
      </c>
      <c r="AP1207" s="13">
        <v>4407147.6899999995</v>
      </c>
      <c r="AQ1207" s="13">
        <v>3153106.0299999989</v>
      </c>
      <c r="AR1207" s="367"/>
      <c r="AS1207" s="19">
        <v>44985</v>
      </c>
      <c r="AT1207" s="20" t="s">
        <v>1</v>
      </c>
      <c r="AU1207" s="40" t="s">
        <v>292</v>
      </c>
      <c r="AV1207" s="41">
        <v>2023</v>
      </c>
      <c r="AW1207" s="266" t="s">
        <v>167</v>
      </c>
      <c r="AX1207" s="380">
        <v>23.74</v>
      </c>
      <c r="AY1207" s="380">
        <v>24.36</v>
      </c>
    </row>
    <row r="1208" spans="1:51" ht="30" x14ac:dyDescent="0.25">
      <c r="A1208" s="5">
        <v>113</v>
      </c>
      <c r="B1208" s="6" t="s">
        <v>63</v>
      </c>
      <c r="C1208" s="13">
        <v>4140022.4300000006</v>
      </c>
      <c r="D1208" s="13">
        <v>210319.12999999998</v>
      </c>
      <c r="E1208" s="13">
        <v>1088497.3</v>
      </c>
      <c r="F1208" s="13">
        <v>828686.75</v>
      </c>
      <c r="G1208" s="13">
        <v>1499943.09</v>
      </c>
      <c r="H1208" s="13">
        <v>3019290.47</v>
      </c>
      <c r="I1208" s="13">
        <v>126768151.14</v>
      </c>
      <c r="J1208" s="13">
        <v>21891359.050000001</v>
      </c>
      <c r="K1208" s="13">
        <v>5212969.92</v>
      </c>
      <c r="L1208" s="13">
        <v>4124472.62</v>
      </c>
      <c r="M1208" s="13">
        <v>1010710.47</v>
      </c>
      <c r="N1208" s="13">
        <v>16293.87</v>
      </c>
      <c r="O1208" s="13">
        <v>3687917.72</v>
      </c>
      <c r="P1208" s="13">
        <v>-2086844.2599999993</v>
      </c>
      <c r="Q1208" s="13">
        <v>-640342.61</v>
      </c>
      <c r="R1208" s="13">
        <v>-2727186.8699999992</v>
      </c>
      <c r="S1208" s="13">
        <v>5746477.4900000002</v>
      </c>
      <c r="T1208" s="13">
        <v>35575.74</v>
      </c>
      <c r="U1208" s="13">
        <v>0</v>
      </c>
      <c r="V1208" s="13">
        <v>0</v>
      </c>
      <c r="W1208" s="13">
        <v>0</v>
      </c>
      <c r="X1208" s="13">
        <v>5884219.5099999998</v>
      </c>
      <c r="Y1208" s="13">
        <v>29557.21</v>
      </c>
      <c r="Z1208" s="13">
        <v>34560.120000000003</v>
      </c>
      <c r="AA1208" s="13">
        <v>0</v>
      </c>
      <c r="AB1208" s="13">
        <v>9100.9500000000007</v>
      </c>
      <c r="AC1208" s="13">
        <v>0</v>
      </c>
      <c r="AD1208" s="13">
        <v>0</v>
      </c>
      <c r="AE1208" s="13">
        <v>0</v>
      </c>
      <c r="AF1208" s="13">
        <v>100099.48</v>
      </c>
      <c r="AG1208" s="13">
        <v>5135183.09</v>
      </c>
      <c r="AH1208" s="13">
        <v>1104791.17</v>
      </c>
      <c r="AI1208" s="13">
        <v>6190423.9500000002</v>
      </c>
      <c r="AJ1208" s="13">
        <v>2502506.23</v>
      </c>
      <c r="AK1208" s="13">
        <v>0</v>
      </c>
      <c r="AL1208" s="13">
        <v>121555181.22</v>
      </c>
      <c r="AM1208" s="13">
        <v>24.317836681474656</v>
      </c>
      <c r="AN1208" s="13">
        <v>409895.08999999997</v>
      </c>
      <c r="AO1208" s="13">
        <v>418791.66</v>
      </c>
      <c r="AP1208" s="13">
        <v>1166647.9500000002</v>
      </c>
      <c r="AQ1208" s="13">
        <v>924862.36999999988</v>
      </c>
      <c r="AR1208" s="367"/>
      <c r="AS1208" s="19">
        <v>44985</v>
      </c>
      <c r="AT1208" s="20" t="s">
        <v>1</v>
      </c>
      <c r="AU1208" s="40" t="s">
        <v>292</v>
      </c>
      <c r="AV1208" s="41">
        <v>2023</v>
      </c>
      <c r="AW1208" s="266" t="s">
        <v>171</v>
      </c>
      <c r="AX1208" s="380">
        <v>23.74</v>
      </c>
      <c r="AY1208" s="380">
        <v>24.36</v>
      </c>
    </row>
    <row r="1209" spans="1:51" x14ac:dyDescent="0.25">
      <c r="A1209" s="5">
        <v>98</v>
      </c>
      <c r="B1209" s="6" t="s">
        <v>64</v>
      </c>
      <c r="C1209" s="13">
        <v>16048409.950000001</v>
      </c>
      <c r="D1209" s="13">
        <v>2203243.63</v>
      </c>
      <c r="E1209" s="13">
        <v>9882799.5899999999</v>
      </c>
      <c r="F1209" s="13">
        <v>2867295.83</v>
      </c>
      <c r="G1209" s="13">
        <v>6803418.0899999999</v>
      </c>
      <c r="H1209" s="13">
        <v>52817.97</v>
      </c>
      <c r="I1209" s="13">
        <v>27949885.57</v>
      </c>
      <c r="J1209" s="13">
        <v>2582288.14</v>
      </c>
      <c r="K1209" s="13">
        <v>18925906.23</v>
      </c>
      <c r="L1209" s="13">
        <v>9043106.6399999987</v>
      </c>
      <c r="M1209" s="13">
        <v>16534753.689999999</v>
      </c>
      <c r="N1209" s="13">
        <v>26777293.039999999</v>
      </c>
      <c r="O1209" s="13">
        <v>14012401.32</v>
      </c>
      <c r="P1209" s="13">
        <v>-9837948.9199999962</v>
      </c>
      <c r="Q1209" s="13">
        <v>5014521.9499999965</v>
      </c>
      <c r="R1209" s="13">
        <v>-4823426.97</v>
      </c>
      <c r="S1209" s="13">
        <v>4876244.9400000004</v>
      </c>
      <c r="T1209" s="13">
        <v>25.49</v>
      </c>
      <c r="U1209" s="13">
        <v>0</v>
      </c>
      <c r="V1209" s="13">
        <v>0</v>
      </c>
      <c r="W1209" s="13">
        <v>0</v>
      </c>
      <c r="X1209" s="13">
        <v>11600052.5</v>
      </c>
      <c r="Y1209" s="13">
        <v>113719.48</v>
      </c>
      <c r="Z1209" s="13">
        <v>434701.44</v>
      </c>
      <c r="AA1209" s="13">
        <v>1099332.1299999999</v>
      </c>
      <c r="AB1209" s="13">
        <v>95449.41</v>
      </c>
      <c r="AC1209" s="13">
        <v>0</v>
      </c>
      <c r="AD1209" s="13">
        <v>0</v>
      </c>
      <c r="AE1209" s="13">
        <v>0</v>
      </c>
      <c r="AF1209" s="13">
        <v>4980630.59</v>
      </c>
      <c r="AG1209" s="13">
        <v>25577860.330000002</v>
      </c>
      <c r="AH1209" s="13">
        <v>36660092.629999995</v>
      </c>
      <c r="AI1209" s="13">
        <v>62198044.920000002</v>
      </c>
      <c r="AJ1209" s="13">
        <v>48185643.600000001</v>
      </c>
      <c r="AK1209" s="13">
        <v>0</v>
      </c>
      <c r="AL1209" s="13">
        <v>9023979.3399999999</v>
      </c>
      <c r="AM1209" s="13">
        <v>1.4768056668111262</v>
      </c>
      <c r="AN1209" s="13">
        <v>2002291.04</v>
      </c>
      <c r="AO1209" s="13">
        <v>865004.79</v>
      </c>
      <c r="AP1209" s="13">
        <v>10299312.640000001</v>
      </c>
      <c r="AQ1209" s="13">
        <v>10466547.640000001</v>
      </c>
      <c r="AR1209" s="367"/>
      <c r="AS1209" s="19">
        <v>44985</v>
      </c>
      <c r="AT1209" s="20" t="s">
        <v>1</v>
      </c>
      <c r="AU1209" s="40" t="s">
        <v>292</v>
      </c>
      <c r="AV1209" s="41">
        <v>2023</v>
      </c>
      <c r="AW1209" s="266" t="s">
        <v>165</v>
      </c>
      <c r="AX1209" s="380">
        <v>23.74</v>
      </c>
      <c r="AY1209" s="380">
        <v>24.36</v>
      </c>
    </row>
    <row r="1210" spans="1:51" x14ac:dyDescent="0.25">
      <c r="A1210" s="5">
        <v>1</v>
      </c>
      <c r="B1210" s="6" t="s">
        <v>65</v>
      </c>
      <c r="C1210" s="13">
        <v>2971238.8300000005</v>
      </c>
      <c r="D1210" s="13">
        <v>116034.53</v>
      </c>
      <c r="E1210" s="13">
        <v>55859.519999999997</v>
      </c>
      <c r="F1210" s="13">
        <v>379482.3</v>
      </c>
      <c r="G1210" s="13">
        <v>1204875.07</v>
      </c>
      <c r="H1210" s="13">
        <v>106310.28</v>
      </c>
      <c r="I1210" s="13">
        <v>3466048.74</v>
      </c>
      <c r="J1210" s="13">
        <v>2058323.33</v>
      </c>
      <c r="K1210" s="13">
        <v>697310.86</v>
      </c>
      <c r="L1210" s="13">
        <v>641451.34000000008</v>
      </c>
      <c r="M1210" s="13">
        <v>3373095.53</v>
      </c>
      <c r="N1210" s="13">
        <v>71.28</v>
      </c>
      <c r="O1210" s="13">
        <v>1320869.6299999999</v>
      </c>
      <c r="P1210" s="13">
        <v>-50022.699999999255</v>
      </c>
      <c r="Q1210" s="13">
        <v>-282869.04999999958</v>
      </c>
      <c r="R1210" s="13">
        <v>-332891.74999999884</v>
      </c>
      <c r="S1210" s="13">
        <v>439201.8</v>
      </c>
      <c r="T1210" s="13">
        <v>21241.38</v>
      </c>
      <c r="U1210" s="13">
        <v>0</v>
      </c>
      <c r="V1210" s="13">
        <v>0</v>
      </c>
      <c r="W1210" s="13">
        <v>0</v>
      </c>
      <c r="X1210" s="13">
        <v>474589.61</v>
      </c>
      <c r="Y1210" s="13">
        <v>24584.02</v>
      </c>
      <c r="Z1210" s="13">
        <v>22803.53</v>
      </c>
      <c r="AA1210" s="13">
        <v>6590</v>
      </c>
      <c r="AB1210" s="13">
        <v>2501.1799999999998</v>
      </c>
      <c r="AC1210" s="13">
        <v>0</v>
      </c>
      <c r="AD1210" s="13">
        <v>0</v>
      </c>
      <c r="AE1210" s="13">
        <v>0</v>
      </c>
      <c r="AF1210" s="13">
        <v>150.46</v>
      </c>
      <c r="AG1210" s="13">
        <v>4014546.87</v>
      </c>
      <c r="AH1210" s="13">
        <v>55930.799999999996</v>
      </c>
      <c r="AI1210" s="13">
        <v>4062682.69</v>
      </c>
      <c r="AJ1210" s="13">
        <v>2741813.06</v>
      </c>
      <c r="AK1210" s="13">
        <v>0</v>
      </c>
      <c r="AL1210" s="13">
        <v>2768737.8800000004</v>
      </c>
      <c r="AM1210" s="13">
        <v>4.9705933735206713</v>
      </c>
      <c r="AN1210" s="13">
        <v>224481.3</v>
      </c>
      <c r="AO1210" s="13">
        <v>155001</v>
      </c>
      <c r="AP1210" s="13">
        <v>1647870.79</v>
      </c>
      <c r="AQ1210" s="13">
        <v>113536.12</v>
      </c>
      <c r="AR1210" s="367"/>
      <c r="AS1210" s="19">
        <v>44985</v>
      </c>
      <c r="AT1210" s="20" t="s">
        <v>1</v>
      </c>
      <c r="AU1210" s="40" t="s">
        <v>292</v>
      </c>
      <c r="AV1210" s="41">
        <v>2023</v>
      </c>
      <c r="AW1210" s="266" t="s">
        <v>177</v>
      </c>
      <c r="AX1210" s="380">
        <v>23.74</v>
      </c>
      <c r="AY1210" s="380">
        <v>24.36</v>
      </c>
    </row>
    <row r="1211" spans="1:51" x14ac:dyDescent="0.25">
      <c r="A1211" s="5">
        <v>109</v>
      </c>
      <c r="B1211" s="6" t="s">
        <v>66</v>
      </c>
      <c r="C1211" s="13">
        <v>81054968.38000001</v>
      </c>
      <c r="D1211" s="13">
        <v>20752167.059999999</v>
      </c>
      <c r="E1211" s="13">
        <v>20853717.550000001</v>
      </c>
      <c r="F1211" s="13">
        <v>5977516.46</v>
      </c>
      <c r="G1211" s="13">
        <v>20313073.060000002</v>
      </c>
      <c r="H1211" s="13">
        <v>14668461.720000001</v>
      </c>
      <c r="I1211" s="13">
        <v>489299953.08999997</v>
      </c>
      <c r="J1211" s="13">
        <v>102079708.83</v>
      </c>
      <c r="K1211" s="13">
        <v>62524679.899999999</v>
      </c>
      <c r="L1211" s="13">
        <v>41340118.600000001</v>
      </c>
      <c r="M1211" s="13">
        <v>19224416</v>
      </c>
      <c r="N1211" s="13">
        <v>5619263</v>
      </c>
      <c r="O1211" s="13">
        <v>35512150.779999994</v>
      </c>
      <c r="P1211" s="13">
        <v>-1499938.9799999893</v>
      </c>
      <c r="Q1211" s="13">
        <v>-278315.05999999633</v>
      </c>
      <c r="R1211" s="13">
        <v>-1778254.0399999856</v>
      </c>
      <c r="S1211" s="13">
        <v>16446715.760000002</v>
      </c>
      <c r="T1211" s="13">
        <v>11363146.9</v>
      </c>
      <c r="U1211" s="13">
        <v>0</v>
      </c>
      <c r="V1211" s="13">
        <v>0</v>
      </c>
      <c r="W1211" s="13">
        <v>1384118.89</v>
      </c>
      <c r="X1211" s="13">
        <v>20545774.059999999</v>
      </c>
      <c r="Y1211" s="13">
        <v>379158.62</v>
      </c>
      <c r="Z1211" s="13">
        <v>273219.52</v>
      </c>
      <c r="AA1211" s="13">
        <v>11262302.33</v>
      </c>
      <c r="AB1211" s="13">
        <v>47737.22</v>
      </c>
      <c r="AC1211" s="13">
        <v>0</v>
      </c>
      <c r="AD1211" s="13">
        <v>0</v>
      </c>
      <c r="AE1211" s="13">
        <v>0</v>
      </c>
      <c r="AF1211" s="13">
        <v>4883906.4000000004</v>
      </c>
      <c r="AG1211" s="13">
        <v>60564534.600000001</v>
      </c>
      <c r="AH1211" s="13">
        <v>26472980.550000001</v>
      </c>
      <c r="AI1211" s="13">
        <v>86662917.549999997</v>
      </c>
      <c r="AJ1211" s="13">
        <v>51150766.769999996</v>
      </c>
      <c r="AK1211" s="13">
        <v>0</v>
      </c>
      <c r="AL1211" s="13">
        <v>426775273.19</v>
      </c>
      <c r="AM1211" s="13">
        <v>7.8257090459730607</v>
      </c>
      <c r="AN1211" s="13">
        <v>3604109.95</v>
      </c>
      <c r="AO1211" s="13">
        <v>2373406.5099999998</v>
      </c>
      <c r="AP1211" s="13">
        <v>58714170.390000001</v>
      </c>
      <c r="AQ1211" s="13">
        <v>33923519.850000001</v>
      </c>
      <c r="AR1211" s="367"/>
      <c r="AS1211" s="19">
        <v>44985</v>
      </c>
      <c r="AT1211" s="20" t="s">
        <v>1</v>
      </c>
      <c r="AU1211" s="40" t="s">
        <v>292</v>
      </c>
      <c r="AV1211" s="41">
        <v>2023</v>
      </c>
      <c r="AW1211" s="266" t="s">
        <v>157</v>
      </c>
      <c r="AX1211" s="380">
        <v>23.74</v>
      </c>
      <c r="AY1211" s="380">
        <v>24.36</v>
      </c>
    </row>
    <row r="1212" spans="1:51" x14ac:dyDescent="0.25">
      <c r="A1212" s="5">
        <v>25</v>
      </c>
      <c r="B1212" s="6" t="s">
        <v>67</v>
      </c>
      <c r="C1212" s="13">
        <v>4028805.1200000001</v>
      </c>
      <c r="D1212" s="13">
        <v>654650</v>
      </c>
      <c r="E1212" s="13">
        <v>642326</v>
      </c>
      <c r="F1212" s="13">
        <v>0</v>
      </c>
      <c r="G1212" s="13">
        <v>4557914.78</v>
      </c>
      <c r="H1212" s="13">
        <v>30788333.719999999</v>
      </c>
      <c r="I1212" s="13">
        <v>3758430.47</v>
      </c>
      <c r="J1212" s="13">
        <v>283367742.41000003</v>
      </c>
      <c r="K1212" s="13">
        <v>3979327.27</v>
      </c>
      <c r="L1212" s="13">
        <v>3337001.27</v>
      </c>
      <c r="M1212" s="13">
        <v>0</v>
      </c>
      <c r="N1212" s="13">
        <v>0</v>
      </c>
      <c r="O1212" s="13">
        <v>1048939.2400000002</v>
      </c>
      <c r="P1212" s="13">
        <v>-2232698.9000000008</v>
      </c>
      <c r="Q1212" s="13">
        <v>-8434.06</v>
      </c>
      <c r="R1212" s="13">
        <v>-2241132.9600000009</v>
      </c>
      <c r="S1212" s="13">
        <v>33029466.680000003</v>
      </c>
      <c r="T1212" s="13">
        <v>1164183.1599999999</v>
      </c>
      <c r="U1212" s="13">
        <v>289718.01</v>
      </c>
      <c r="V1212" s="13">
        <v>0</v>
      </c>
      <c r="W1212" s="13">
        <v>0</v>
      </c>
      <c r="X1212" s="13">
        <v>31836996.25</v>
      </c>
      <c r="Y1212" s="13">
        <v>93018.67</v>
      </c>
      <c r="Z1212" s="13">
        <v>165298.35</v>
      </c>
      <c r="AA1212" s="13">
        <v>0</v>
      </c>
      <c r="AB1212" s="13">
        <v>3113.72</v>
      </c>
      <c r="AC1212" s="13">
        <v>0</v>
      </c>
      <c r="AD1212" s="13">
        <v>0</v>
      </c>
      <c r="AE1212" s="13">
        <v>0</v>
      </c>
      <c r="AF1212" s="13">
        <v>0</v>
      </c>
      <c r="AG1212" s="13">
        <v>3337001.27</v>
      </c>
      <c r="AH1212" s="13">
        <v>642326</v>
      </c>
      <c r="AI1212" s="13">
        <v>3597628.27</v>
      </c>
      <c r="AJ1212" s="13">
        <v>2548689.0299999998</v>
      </c>
      <c r="AK1212" s="13">
        <v>0</v>
      </c>
      <c r="AL1212" s="13">
        <v>-220896.79999999981</v>
      </c>
      <c r="AM1212" s="13">
        <v>0.94448890854860501</v>
      </c>
      <c r="AN1212" s="13">
        <v>0</v>
      </c>
      <c r="AO1212" s="13">
        <v>0</v>
      </c>
      <c r="AP1212" s="13">
        <v>3075351.8800000004</v>
      </c>
      <c r="AQ1212" s="13">
        <v>750136</v>
      </c>
      <c r="AR1212" s="367"/>
      <c r="AS1212" s="19">
        <v>44985</v>
      </c>
      <c r="AT1212" s="20" t="s">
        <v>1</v>
      </c>
      <c r="AU1212" s="40" t="s">
        <v>292</v>
      </c>
      <c r="AV1212" s="41">
        <v>2023</v>
      </c>
      <c r="AW1212" s="266" t="s">
        <v>174</v>
      </c>
      <c r="AX1212" s="380">
        <v>23.74</v>
      </c>
      <c r="AY1212" s="380">
        <v>24.36</v>
      </c>
    </row>
    <row r="1213" spans="1:51" x14ac:dyDescent="0.25">
      <c r="A1213" s="5">
        <v>121</v>
      </c>
      <c r="B1213" s="6" t="s">
        <v>68</v>
      </c>
      <c r="C1213" s="13">
        <v>211270.15</v>
      </c>
      <c r="D1213" s="13">
        <v>4.96</v>
      </c>
      <c r="E1213" s="13">
        <v>69.61</v>
      </c>
      <c r="F1213" s="13">
        <v>0</v>
      </c>
      <c r="G1213" s="13">
        <v>138817.66</v>
      </c>
      <c r="H1213" s="13">
        <v>161375.34</v>
      </c>
      <c r="I1213" s="13">
        <v>1294181.42</v>
      </c>
      <c r="J1213" s="13">
        <v>17244518.219999999</v>
      </c>
      <c r="K1213" s="13">
        <v>66326.11</v>
      </c>
      <c r="L1213" s="13">
        <v>66256.5</v>
      </c>
      <c r="M1213" s="13">
        <v>120414.54</v>
      </c>
      <c r="N1213" s="13">
        <v>0</v>
      </c>
      <c r="O1213" s="13">
        <v>170705.49000000002</v>
      </c>
      <c r="P1213" s="13">
        <v>-98257.960000000021</v>
      </c>
      <c r="Q1213" s="13">
        <v>14735.390000000005</v>
      </c>
      <c r="R1213" s="13">
        <v>-83522.570000000022</v>
      </c>
      <c r="S1213" s="13">
        <v>244897.36</v>
      </c>
      <c r="T1213" s="13">
        <v>0</v>
      </c>
      <c r="U1213" s="13">
        <v>0</v>
      </c>
      <c r="V1213" s="13">
        <v>0</v>
      </c>
      <c r="W1213" s="13">
        <v>34312.71</v>
      </c>
      <c r="X1213" s="13">
        <v>249089.04</v>
      </c>
      <c r="Y1213" s="13">
        <v>1891.21</v>
      </c>
      <c r="Z1213" s="13">
        <v>10841.29</v>
      </c>
      <c r="AA1213" s="13">
        <v>25677.73</v>
      </c>
      <c r="AB1213" s="13">
        <v>94.16</v>
      </c>
      <c r="AC1213" s="13">
        <v>0</v>
      </c>
      <c r="AD1213" s="13">
        <v>0</v>
      </c>
      <c r="AE1213" s="13">
        <v>0</v>
      </c>
      <c r="AF1213" s="13">
        <v>0</v>
      </c>
      <c r="AG1213" s="13">
        <v>186671.04</v>
      </c>
      <c r="AH1213" s="13">
        <v>69.61</v>
      </c>
      <c r="AI1213" s="13">
        <v>185923.39</v>
      </c>
      <c r="AJ1213" s="13">
        <v>15217.9</v>
      </c>
      <c r="AK1213" s="13">
        <v>0</v>
      </c>
      <c r="AL1213" s="13">
        <v>1227855.3099999998</v>
      </c>
      <c r="AM1213" s="13">
        <v>19.512397455542018</v>
      </c>
      <c r="AN1213" s="13">
        <v>0</v>
      </c>
      <c r="AO1213" s="13">
        <v>0</v>
      </c>
      <c r="AP1213" s="13">
        <v>27667.569999999992</v>
      </c>
      <c r="AQ1213" s="13">
        <v>-12892.130000000001</v>
      </c>
      <c r="AR1213" s="367"/>
      <c r="AS1213" s="19">
        <v>44985</v>
      </c>
      <c r="AT1213" s="20" t="s">
        <v>1</v>
      </c>
      <c r="AU1213" s="40" t="s">
        <v>292</v>
      </c>
      <c r="AV1213" s="41">
        <v>2023</v>
      </c>
      <c r="AW1213" s="266" t="s">
        <v>188</v>
      </c>
      <c r="AX1213" s="380">
        <v>23.74</v>
      </c>
      <c r="AY1213" s="380">
        <v>24.36</v>
      </c>
    </row>
    <row r="1214" spans="1:51" x14ac:dyDescent="0.25">
      <c r="A1214" s="5">
        <v>122</v>
      </c>
      <c r="B1214" s="6" t="s">
        <v>69</v>
      </c>
      <c r="C1214" s="13">
        <v>2859120.0300000003</v>
      </c>
      <c r="D1214" s="13">
        <v>54756.12</v>
      </c>
      <c r="E1214" s="13">
        <v>0</v>
      </c>
      <c r="F1214" s="13">
        <v>17082.849999999999</v>
      </c>
      <c r="G1214" s="13">
        <v>9121208.2599999998</v>
      </c>
      <c r="H1214" s="13">
        <v>987387.64</v>
      </c>
      <c r="I1214" s="13">
        <v>3701674.32</v>
      </c>
      <c r="J1214" s="13">
        <v>391399.63</v>
      </c>
      <c r="K1214" s="13">
        <v>250205.86</v>
      </c>
      <c r="L1214" s="13">
        <v>250205.86000000002</v>
      </c>
      <c r="M1214" s="13">
        <v>880661.26</v>
      </c>
      <c r="N1214" s="13">
        <v>0</v>
      </c>
      <c r="O1214" s="13">
        <v>-1051454.51</v>
      </c>
      <c r="P1214" s="13">
        <v>-5282472.6899999995</v>
      </c>
      <c r="Q1214" s="13">
        <v>-1874179.6700000002</v>
      </c>
      <c r="R1214" s="13">
        <v>-7156652.3599999994</v>
      </c>
      <c r="S1214" s="13">
        <v>8144040</v>
      </c>
      <c r="T1214" s="13">
        <v>0</v>
      </c>
      <c r="U1214" s="13">
        <v>0</v>
      </c>
      <c r="V1214" s="13">
        <v>0</v>
      </c>
      <c r="W1214" s="13">
        <v>7831546.0099999998</v>
      </c>
      <c r="X1214" s="13">
        <v>327753.96000000002</v>
      </c>
      <c r="Y1214" s="13">
        <v>10607.45</v>
      </c>
      <c r="Z1214" s="13">
        <v>4132.7</v>
      </c>
      <c r="AA1214" s="13">
        <v>0</v>
      </c>
      <c r="AB1214" s="13">
        <v>495.62</v>
      </c>
      <c r="AC1214" s="13">
        <v>0</v>
      </c>
      <c r="AD1214" s="13">
        <v>0</v>
      </c>
      <c r="AE1214" s="13">
        <v>0</v>
      </c>
      <c r="AF1214" s="13">
        <v>24.2</v>
      </c>
      <c r="AG1214" s="13">
        <v>1130867.1200000001</v>
      </c>
      <c r="AH1214" s="13">
        <v>0</v>
      </c>
      <c r="AI1214" s="13">
        <v>1130702.33</v>
      </c>
      <c r="AJ1214" s="13">
        <v>2182156.84</v>
      </c>
      <c r="AK1214" s="13">
        <v>0</v>
      </c>
      <c r="AL1214" s="13">
        <v>3451468.46</v>
      </c>
      <c r="AM1214" s="13">
        <v>14.794514884663373</v>
      </c>
      <c r="AN1214" s="13">
        <v>13666.28</v>
      </c>
      <c r="AO1214" s="13">
        <v>3416.57</v>
      </c>
      <c r="AP1214" s="13">
        <v>3910574.54</v>
      </c>
      <c r="AQ1214" s="13">
        <v>54756.12</v>
      </c>
      <c r="AR1214" s="367"/>
      <c r="AS1214" s="19">
        <v>44985</v>
      </c>
      <c r="AT1214" s="20" t="s">
        <v>1</v>
      </c>
      <c r="AU1214" s="40" t="s">
        <v>292</v>
      </c>
      <c r="AV1214" s="41">
        <v>2023</v>
      </c>
      <c r="AW1214" s="266" t="s">
        <v>267</v>
      </c>
      <c r="AX1214" s="380">
        <v>23.74</v>
      </c>
      <c r="AY1214" s="380">
        <v>24.36</v>
      </c>
    </row>
    <row r="1215" spans="1:51" x14ac:dyDescent="0.25">
      <c r="A1215" s="5">
        <v>13</v>
      </c>
      <c r="B1215" s="6" t="s">
        <v>70</v>
      </c>
      <c r="C1215" s="13">
        <v>582848643.99000001</v>
      </c>
      <c r="D1215" s="13">
        <v>227931763.72</v>
      </c>
      <c r="E1215" s="13">
        <v>162364383.62</v>
      </c>
      <c r="F1215" s="13">
        <v>86634820.539999992</v>
      </c>
      <c r="G1215" s="13">
        <v>72554296.420000002</v>
      </c>
      <c r="H1215" s="13">
        <v>3468068.11</v>
      </c>
      <c r="I1215" s="13">
        <v>850947149.08000004</v>
      </c>
      <c r="J1215" s="13">
        <v>543937706.55999994</v>
      </c>
      <c r="K1215" s="13">
        <v>441992405.57999998</v>
      </c>
      <c r="L1215" s="13">
        <v>279627958.29000002</v>
      </c>
      <c r="M1215" s="13">
        <v>227766779.94</v>
      </c>
      <c r="N1215" s="13">
        <v>239881064.09999999</v>
      </c>
      <c r="O1215" s="13">
        <v>372960906.74000001</v>
      </c>
      <c r="P1215" s="13">
        <v>-177233143.42999977</v>
      </c>
      <c r="Q1215" s="13">
        <v>99219178.099999994</v>
      </c>
      <c r="R1215" s="13">
        <v>-78013965.329999775</v>
      </c>
      <c r="S1215" s="13">
        <v>81482033.409999996</v>
      </c>
      <c r="T1215" s="13">
        <v>1117011.17</v>
      </c>
      <c r="U1215" s="13">
        <v>9569049.9000000004</v>
      </c>
      <c r="V1215" s="13">
        <v>0</v>
      </c>
      <c r="W1215" s="13">
        <v>1769528.69</v>
      </c>
      <c r="X1215" s="13">
        <v>117556656.04000001</v>
      </c>
      <c r="Y1215" s="13">
        <v>1480699.93</v>
      </c>
      <c r="Z1215" s="13">
        <v>7106745.1600000001</v>
      </c>
      <c r="AA1215" s="13">
        <v>10328483.6</v>
      </c>
      <c r="AB1215" s="13">
        <v>9755903.4199999999</v>
      </c>
      <c r="AC1215" s="13">
        <v>0</v>
      </c>
      <c r="AD1215" s="13">
        <v>0</v>
      </c>
      <c r="AE1215" s="13">
        <v>49637.52</v>
      </c>
      <c r="AF1215" s="13">
        <v>19808742.760000002</v>
      </c>
      <c r="AG1215" s="13">
        <v>507394738.23000002</v>
      </c>
      <c r="AH1215" s="13">
        <v>402245447.71999997</v>
      </c>
      <c r="AI1215" s="13">
        <v>906730622.88999999</v>
      </c>
      <c r="AJ1215" s="13">
        <v>533769716.14999998</v>
      </c>
      <c r="AK1215" s="13">
        <v>0</v>
      </c>
      <c r="AL1215" s="13">
        <v>408954743.50000006</v>
      </c>
      <c r="AM1215" s="13">
        <v>1.9252528738889831</v>
      </c>
      <c r="AN1215" s="13">
        <v>66558422.309999995</v>
      </c>
      <c r="AO1215" s="13">
        <v>20076398.23</v>
      </c>
      <c r="AP1215" s="13">
        <v>372188469.51999998</v>
      </c>
      <c r="AQ1215" s="13">
        <v>390232495.99000001</v>
      </c>
      <c r="AR1215" s="367"/>
      <c r="AS1215" s="19">
        <v>44985</v>
      </c>
      <c r="AT1215" s="20" t="s">
        <v>1</v>
      </c>
      <c r="AU1215" s="40" t="s">
        <v>292</v>
      </c>
      <c r="AV1215" s="41">
        <v>2023</v>
      </c>
      <c r="AW1215" s="266" t="s">
        <v>149</v>
      </c>
      <c r="AX1215" s="380">
        <v>23.74</v>
      </c>
      <c r="AY1215" s="380">
        <v>24.36</v>
      </c>
    </row>
    <row r="1216" spans="1:51" x14ac:dyDescent="0.25">
      <c r="A1216" s="5">
        <v>110</v>
      </c>
      <c r="B1216" s="6" t="s">
        <v>71</v>
      </c>
      <c r="C1216" s="13">
        <v>4309577.66</v>
      </c>
      <c r="D1216" s="13">
        <v>26442.55</v>
      </c>
      <c r="E1216" s="13">
        <v>7380.42</v>
      </c>
      <c r="F1216" s="13">
        <v>1558759.26</v>
      </c>
      <c r="G1216" s="13">
        <v>2251639.96</v>
      </c>
      <c r="H1216" s="13">
        <v>37288647.170000002</v>
      </c>
      <c r="I1216" s="13">
        <v>157618965.27000001</v>
      </c>
      <c r="J1216" s="13">
        <v>131142170.34</v>
      </c>
      <c r="K1216" s="13">
        <v>1470086.68</v>
      </c>
      <c r="L1216" s="13">
        <v>1462706.2599999998</v>
      </c>
      <c r="M1216" s="13">
        <v>3455817.86</v>
      </c>
      <c r="N1216" s="13">
        <v>3465.42</v>
      </c>
      <c r="O1216" s="13">
        <v>2182684.6199999996</v>
      </c>
      <c r="P1216" s="13">
        <v>-1709948.73</v>
      </c>
      <c r="Q1216" s="13">
        <v>2562206.1500000004</v>
      </c>
      <c r="R1216" s="13">
        <v>852257.42000000039</v>
      </c>
      <c r="S1216" s="13">
        <v>36436389.740000002</v>
      </c>
      <c r="T1216" s="13">
        <v>617021.87</v>
      </c>
      <c r="U1216" s="13">
        <v>0</v>
      </c>
      <c r="V1216" s="13">
        <v>0</v>
      </c>
      <c r="W1216" s="13">
        <v>0</v>
      </c>
      <c r="X1216" s="13">
        <v>35958218.670000002</v>
      </c>
      <c r="Y1216" s="13">
        <v>45951.839999999997</v>
      </c>
      <c r="Z1216" s="13">
        <v>74286.399999999994</v>
      </c>
      <c r="AA1216" s="13">
        <v>17076.18</v>
      </c>
      <c r="AB1216" s="13">
        <v>1239.79</v>
      </c>
      <c r="AC1216" s="13">
        <v>0</v>
      </c>
      <c r="AD1216" s="13">
        <v>0</v>
      </c>
      <c r="AE1216" s="13">
        <v>0</v>
      </c>
      <c r="AF1216" s="13">
        <v>296.58999999999997</v>
      </c>
      <c r="AG1216" s="13">
        <v>4918524.1199999992</v>
      </c>
      <c r="AH1216" s="13">
        <v>10845.84</v>
      </c>
      <c r="AI1216" s="13">
        <v>4929355.9499999993</v>
      </c>
      <c r="AJ1216" s="13">
        <v>2746671.33</v>
      </c>
      <c r="AK1216" s="13">
        <v>0</v>
      </c>
      <c r="AL1216" s="13">
        <v>156148878.59</v>
      </c>
      <c r="AM1216" s="13">
        <v>107.21746371445255</v>
      </c>
      <c r="AN1216" s="13">
        <v>583017.71</v>
      </c>
      <c r="AO1216" s="13">
        <v>975741.55</v>
      </c>
      <c r="AP1216" s="13">
        <v>2136588.5599999996</v>
      </c>
      <c r="AQ1216" s="13">
        <v>36138.069999999992</v>
      </c>
      <c r="AR1216" s="367"/>
      <c r="AS1216" s="19">
        <v>44985</v>
      </c>
      <c r="AT1216" s="20" t="s">
        <v>1</v>
      </c>
      <c r="AU1216" s="40" t="s">
        <v>292</v>
      </c>
      <c r="AV1216" s="41">
        <v>2023</v>
      </c>
      <c r="AW1216" s="266" t="s">
        <v>173</v>
      </c>
      <c r="AX1216" s="380">
        <v>23.74</v>
      </c>
      <c r="AY1216" s="380">
        <v>24.36</v>
      </c>
    </row>
    <row r="1217" spans="1:51" x14ac:dyDescent="0.25">
      <c r="A1217" s="5">
        <v>52</v>
      </c>
      <c r="B1217" s="6" t="s">
        <v>72</v>
      </c>
      <c r="C1217" s="13">
        <v>8075801.6500000004</v>
      </c>
      <c r="D1217" s="13">
        <v>965471.71</v>
      </c>
      <c r="E1217" s="13">
        <v>10253138.059999999</v>
      </c>
      <c r="F1217" s="13">
        <v>1108469.44</v>
      </c>
      <c r="G1217" s="13">
        <v>3745795.65</v>
      </c>
      <c r="H1217" s="13">
        <v>181043.20000000001</v>
      </c>
      <c r="I1217" s="13">
        <v>1680900400.96</v>
      </c>
      <c r="J1217" s="13">
        <v>428607626.22000003</v>
      </c>
      <c r="K1217" s="13">
        <v>16060004.33</v>
      </c>
      <c r="L1217" s="13">
        <v>5806866.2699999996</v>
      </c>
      <c r="M1217" s="13">
        <v>3274064.71</v>
      </c>
      <c r="N1217" s="13">
        <v>88563.12</v>
      </c>
      <c r="O1217" s="13">
        <v>2562622.4700000016</v>
      </c>
      <c r="P1217" s="13">
        <v>-306557.62000000844</v>
      </c>
      <c r="Q1217" s="13">
        <v>-525566.04000000015</v>
      </c>
      <c r="R1217" s="13">
        <v>-832123.66000000853</v>
      </c>
      <c r="S1217" s="13">
        <v>1013166.8599999999</v>
      </c>
      <c r="T1217" s="13">
        <v>1158249.05</v>
      </c>
      <c r="U1217" s="13">
        <v>0</v>
      </c>
      <c r="V1217" s="13">
        <v>0</v>
      </c>
      <c r="W1217" s="13">
        <v>200</v>
      </c>
      <c r="X1217" s="13">
        <v>3343754.83</v>
      </c>
      <c r="Y1217" s="13">
        <v>76444.81</v>
      </c>
      <c r="Z1217" s="13">
        <v>68373.75</v>
      </c>
      <c r="AA1217" s="13">
        <v>310988.63</v>
      </c>
      <c r="AB1217" s="13">
        <v>123.24</v>
      </c>
      <c r="AC1217" s="13">
        <v>0</v>
      </c>
      <c r="AD1217" s="13">
        <v>0</v>
      </c>
      <c r="AE1217" s="13">
        <v>0</v>
      </c>
      <c r="AF1217" s="13">
        <v>3033106.59</v>
      </c>
      <c r="AG1217" s="13">
        <v>9080930.9800000004</v>
      </c>
      <c r="AH1217" s="13">
        <v>10341701.18</v>
      </c>
      <c r="AI1217" s="13">
        <v>19072632.16</v>
      </c>
      <c r="AJ1217" s="13">
        <v>16510009.689999998</v>
      </c>
      <c r="AK1217" s="13">
        <v>0</v>
      </c>
      <c r="AL1217" s="13">
        <v>1664840396.6300001</v>
      </c>
      <c r="AM1217" s="13">
        <v>104.66375764420482</v>
      </c>
      <c r="AN1217" s="13">
        <v>735421.52</v>
      </c>
      <c r="AO1217" s="13">
        <v>373047.92</v>
      </c>
      <c r="AP1217" s="13">
        <v>3956431.2499999995</v>
      </c>
      <c r="AQ1217" s="13">
        <v>-591276.21999999927</v>
      </c>
      <c r="AR1217" s="367"/>
      <c r="AS1217" s="19">
        <v>44985</v>
      </c>
      <c r="AT1217" s="20" t="s">
        <v>1</v>
      </c>
      <c r="AU1217" s="40" t="s">
        <v>292</v>
      </c>
      <c r="AV1217" s="41">
        <v>2023</v>
      </c>
      <c r="AW1217" s="266" t="s">
        <v>170</v>
      </c>
      <c r="AX1217" s="380">
        <v>23.74</v>
      </c>
      <c r="AY1217" s="380">
        <v>24.36</v>
      </c>
    </row>
    <row r="1218" spans="1:51" x14ac:dyDescent="0.25">
      <c r="A1218" s="5">
        <v>96</v>
      </c>
      <c r="B1218" s="6" t="s">
        <v>73</v>
      </c>
      <c r="C1218" s="13">
        <v>100596227.51999998</v>
      </c>
      <c r="D1218" s="13">
        <v>21003969.829999998</v>
      </c>
      <c r="E1218" s="13">
        <v>95187428.260000005</v>
      </c>
      <c r="F1218" s="13">
        <v>8748534.9399999995</v>
      </c>
      <c r="G1218" s="13">
        <v>28583954.369999997</v>
      </c>
      <c r="H1218" s="13">
        <v>831315.87</v>
      </c>
      <c r="I1218" s="13">
        <v>403339789.49000001</v>
      </c>
      <c r="J1218" s="13">
        <v>28625710.109999999</v>
      </c>
      <c r="K1218" s="13">
        <v>172544249.12</v>
      </c>
      <c r="L1218" s="13">
        <v>77356820.859999985</v>
      </c>
      <c r="M1218" s="13">
        <v>0</v>
      </c>
      <c r="N1218" s="13">
        <v>0</v>
      </c>
      <c r="O1218" s="13">
        <v>49083762.349999994</v>
      </c>
      <c r="P1218" s="13">
        <v>-6823993.9700000137</v>
      </c>
      <c r="Q1218" s="13">
        <v>-19762923.300000001</v>
      </c>
      <c r="R1218" s="13">
        <v>-26586917.270000014</v>
      </c>
      <c r="S1218" s="13">
        <v>27418233.119999997</v>
      </c>
      <c r="T1218" s="13">
        <v>3993830.87</v>
      </c>
      <c r="U1218" s="13">
        <v>0</v>
      </c>
      <c r="V1218" s="13">
        <v>0</v>
      </c>
      <c r="W1218" s="13">
        <v>0</v>
      </c>
      <c r="X1218" s="13">
        <v>41747145.68</v>
      </c>
      <c r="Y1218" s="13">
        <v>427245.02</v>
      </c>
      <c r="Z1218" s="13">
        <v>2985300.68</v>
      </c>
      <c r="AA1218" s="13">
        <v>367210.97</v>
      </c>
      <c r="AB1218" s="13">
        <v>484145.73</v>
      </c>
      <c r="AC1218" s="13">
        <v>0</v>
      </c>
      <c r="AD1218" s="13">
        <v>0</v>
      </c>
      <c r="AE1218" s="13">
        <v>0</v>
      </c>
      <c r="AF1218" s="13">
        <v>14058841.029999999</v>
      </c>
      <c r="AG1218" s="13">
        <v>77356820.859999985</v>
      </c>
      <c r="AH1218" s="13">
        <v>95187428.260000005</v>
      </c>
      <c r="AI1218" s="13">
        <v>171686793.00999999</v>
      </c>
      <c r="AJ1218" s="13">
        <v>122603030.66</v>
      </c>
      <c r="AK1218" s="13">
        <v>0</v>
      </c>
      <c r="AL1218" s="13">
        <v>230795540.37</v>
      </c>
      <c r="AM1218" s="13">
        <v>2.337602044386236</v>
      </c>
      <c r="AN1218" s="13">
        <v>6446205.2699999996</v>
      </c>
      <c r="AO1218" s="13">
        <v>2302329.67</v>
      </c>
      <c r="AP1218" s="13">
        <v>80784155.579999998</v>
      </c>
      <c r="AQ1218" s="13">
        <v>50275660.239999995</v>
      </c>
      <c r="AR1218" s="367"/>
      <c r="AS1218" s="19">
        <v>44985</v>
      </c>
      <c r="AT1218" s="20" t="s">
        <v>1</v>
      </c>
      <c r="AU1218" s="40" t="s">
        <v>292</v>
      </c>
      <c r="AV1218" s="41">
        <v>2023</v>
      </c>
      <c r="AW1218" s="266" t="s">
        <v>153</v>
      </c>
      <c r="AX1218" s="380">
        <v>23.74</v>
      </c>
      <c r="AY1218" s="380">
        <v>24.36</v>
      </c>
    </row>
    <row r="1219" spans="1:51" x14ac:dyDescent="0.25">
      <c r="A1219" s="5">
        <v>103</v>
      </c>
      <c r="B1219" s="6" t="s">
        <v>74</v>
      </c>
      <c r="C1219" s="13">
        <v>585542.65</v>
      </c>
      <c r="D1219" s="13">
        <v>0</v>
      </c>
      <c r="E1219" s="13">
        <v>1</v>
      </c>
      <c r="F1219" s="13">
        <v>16571.62</v>
      </c>
      <c r="G1219" s="13">
        <v>659229.01</v>
      </c>
      <c r="H1219" s="13">
        <v>34424368.299999997</v>
      </c>
      <c r="I1219" s="13">
        <v>66907036.920000002</v>
      </c>
      <c r="J1219" s="13">
        <v>114921806.87</v>
      </c>
      <c r="K1219" s="13">
        <v>769619.01</v>
      </c>
      <c r="L1219" s="13">
        <v>668108.34</v>
      </c>
      <c r="M1219" s="13">
        <v>0</v>
      </c>
      <c r="N1219" s="13">
        <v>0</v>
      </c>
      <c r="O1219" s="13">
        <v>435495.68999999994</v>
      </c>
      <c r="P1219" s="13">
        <v>-525753.66999999993</v>
      </c>
      <c r="Q1219" s="13">
        <v>0</v>
      </c>
      <c r="R1219" s="13">
        <v>-525753.66999999993</v>
      </c>
      <c r="S1219" s="13">
        <v>34950121.640000001</v>
      </c>
      <c r="T1219" s="13">
        <v>41619.550000000003</v>
      </c>
      <c r="U1219" s="13">
        <v>0</v>
      </c>
      <c r="V1219" s="13">
        <v>0</v>
      </c>
      <c r="W1219" s="13">
        <v>0</v>
      </c>
      <c r="X1219" s="13">
        <v>34930476.979999997</v>
      </c>
      <c r="Y1219" s="13">
        <v>13453.66</v>
      </c>
      <c r="Z1219" s="13">
        <v>0</v>
      </c>
      <c r="AA1219" s="13">
        <v>8521.23</v>
      </c>
      <c r="AB1219" s="13">
        <v>0</v>
      </c>
      <c r="AC1219" s="13">
        <v>0</v>
      </c>
      <c r="AD1219" s="13">
        <v>0</v>
      </c>
      <c r="AE1219" s="13">
        <v>0</v>
      </c>
      <c r="AF1219" s="13">
        <v>0</v>
      </c>
      <c r="AG1219" s="13">
        <v>668108.34</v>
      </c>
      <c r="AH1219" s="13">
        <v>1</v>
      </c>
      <c r="AI1219" s="13">
        <v>657611.47</v>
      </c>
      <c r="AJ1219" s="13">
        <v>222115.78</v>
      </c>
      <c r="AK1219" s="13">
        <v>0</v>
      </c>
      <c r="AL1219" s="13">
        <v>66137417.910000004</v>
      </c>
      <c r="AM1219" s="13">
        <v>86.935270634752129</v>
      </c>
      <c r="AN1219" s="13">
        <v>10554.46</v>
      </c>
      <c r="AO1219" s="13">
        <v>6017.16</v>
      </c>
      <c r="AP1219" s="13">
        <v>150046.96000000008</v>
      </c>
      <c r="AQ1219" s="13">
        <v>0</v>
      </c>
      <c r="AR1219" s="367"/>
      <c r="AS1219" s="19">
        <v>44985</v>
      </c>
      <c r="AT1219" s="20" t="s">
        <v>1</v>
      </c>
      <c r="AU1219" s="40" t="s">
        <v>292</v>
      </c>
      <c r="AV1219" s="41">
        <v>2023</v>
      </c>
      <c r="AW1219" s="266" t="s">
        <v>184</v>
      </c>
      <c r="AX1219" s="380">
        <v>23.74</v>
      </c>
      <c r="AY1219" s="380">
        <v>24.36</v>
      </c>
    </row>
    <row r="1220" spans="1:51" x14ac:dyDescent="0.25">
      <c r="A1220" s="5">
        <v>23</v>
      </c>
      <c r="B1220" s="6" t="s">
        <v>75</v>
      </c>
      <c r="C1220" s="13">
        <v>61284117.99000001</v>
      </c>
      <c r="D1220" s="13">
        <v>9322044.8200000003</v>
      </c>
      <c r="E1220" s="13">
        <v>5079547.34</v>
      </c>
      <c r="F1220" s="13">
        <v>10930789.369999999</v>
      </c>
      <c r="G1220" s="13">
        <v>12569710.719999999</v>
      </c>
      <c r="H1220" s="13">
        <v>94969.3</v>
      </c>
      <c r="I1220" s="13">
        <v>308999730.79000002</v>
      </c>
      <c r="J1220" s="13">
        <v>18784117.670000002</v>
      </c>
      <c r="K1220" s="13">
        <v>26543505.260000002</v>
      </c>
      <c r="L1220" s="13">
        <v>21463957.919999998</v>
      </c>
      <c r="M1220" s="13">
        <v>9592675.5500000007</v>
      </c>
      <c r="N1220" s="13">
        <v>140244118.65000001</v>
      </c>
      <c r="O1220" s="13">
        <v>44935062.37000002</v>
      </c>
      <c r="P1220" s="13">
        <v>-16473489.290000059</v>
      </c>
      <c r="Q1220" s="13">
        <v>21020077.899999995</v>
      </c>
      <c r="R1220" s="13">
        <v>4546588.6099999361</v>
      </c>
      <c r="S1220" s="13">
        <v>-4451619.3100000005</v>
      </c>
      <c r="T1220" s="13">
        <v>2210.1</v>
      </c>
      <c r="U1220" s="13">
        <v>0</v>
      </c>
      <c r="V1220" s="13">
        <v>0</v>
      </c>
      <c r="W1220" s="13">
        <v>0</v>
      </c>
      <c r="X1220" s="13">
        <v>464064.33</v>
      </c>
      <c r="Y1220" s="13">
        <v>223373.6</v>
      </c>
      <c r="Z1220" s="13">
        <v>769943.97</v>
      </c>
      <c r="AA1220" s="13">
        <v>361902.22</v>
      </c>
      <c r="AB1220" s="13">
        <v>34645.53</v>
      </c>
      <c r="AC1220" s="13">
        <v>0</v>
      </c>
      <c r="AD1220" s="13">
        <v>0</v>
      </c>
      <c r="AE1220" s="13">
        <v>0</v>
      </c>
      <c r="AF1220" s="13">
        <v>3528028.42</v>
      </c>
      <c r="AG1220" s="13">
        <v>31056633.470000003</v>
      </c>
      <c r="AH1220" s="13">
        <v>145323665.99000001</v>
      </c>
      <c r="AI1220" s="13">
        <v>174388535.68000001</v>
      </c>
      <c r="AJ1220" s="13">
        <v>129453473.31</v>
      </c>
      <c r="AK1220" s="13">
        <v>0</v>
      </c>
      <c r="AL1220" s="13">
        <v>282456225.53000003</v>
      </c>
      <c r="AM1220" s="13">
        <v>11.641255657957513</v>
      </c>
      <c r="AN1220" s="13">
        <v>7922675.5</v>
      </c>
      <c r="AO1220" s="13">
        <v>3008113.87</v>
      </c>
      <c r="AP1220" s="13">
        <v>49084580.82</v>
      </c>
      <c r="AQ1220" s="13">
        <v>42057570.020000003</v>
      </c>
      <c r="AR1220" s="367"/>
      <c r="AS1220" s="19">
        <v>44985</v>
      </c>
      <c r="AT1220" s="20" t="s">
        <v>1</v>
      </c>
      <c r="AU1220" s="40" t="s">
        <v>292</v>
      </c>
      <c r="AV1220" s="41">
        <v>2023</v>
      </c>
      <c r="AW1220" s="266" t="s">
        <v>159</v>
      </c>
      <c r="AX1220" s="380">
        <v>23.74</v>
      </c>
      <c r="AY1220" s="380">
        <v>24.36</v>
      </c>
    </row>
    <row r="1221" spans="1:51" x14ac:dyDescent="0.25">
      <c r="A1221" s="5">
        <v>62</v>
      </c>
      <c r="B1221" s="6" t="s">
        <v>203</v>
      </c>
      <c r="C1221" s="13">
        <v>8696509.1499999985</v>
      </c>
      <c r="D1221" s="13">
        <v>2105933.38</v>
      </c>
      <c r="E1221" s="13">
        <v>385872.43</v>
      </c>
      <c r="F1221" s="13">
        <v>5119.47</v>
      </c>
      <c r="G1221" s="13">
        <v>3749715.25</v>
      </c>
      <c r="H1221" s="13">
        <v>1103151.8600000001</v>
      </c>
      <c r="I1221" s="13">
        <v>23429233.02</v>
      </c>
      <c r="J1221" s="13">
        <v>0</v>
      </c>
      <c r="K1221" s="13">
        <v>826075.5</v>
      </c>
      <c r="L1221" s="13">
        <v>440203.06999999995</v>
      </c>
      <c r="M1221" s="13">
        <v>0</v>
      </c>
      <c r="N1221" s="13">
        <v>0</v>
      </c>
      <c r="O1221" s="13">
        <v>61451.58999999996</v>
      </c>
      <c r="P1221" s="13">
        <v>2774289.4599999986</v>
      </c>
      <c r="Q1221" s="13">
        <v>0</v>
      </c>
      <c r="R1221" s="13">
        <v>2774289.4599999986</v>
      </c>
      <c r="S1221" s="13">
        <v>-1671137.6</v>
      </c>
      <c r="T1221" s="13">
        <v>69588.11</v>
      </c>
      <c r="U1221" s="13">
        <v>0</v>
      </c>
      <c r="V1221" s="13">
        <v>0</v>
      </c>
      <c r="W1221" s="13">
        <v>0</v>
      </c>
      <c r="X1221" s="13">
        <v>18788.38</v>
      </c>
      <c r="Y1221" s="13">
        <v>67480.399999999994</v>
      </c>
      <c r="Z1221" s="13">
        <v>324240.73</v>
      </c>
      <c r="AA1221" s="13">
        <v>1347643.48</v>
      </c>
      <c r="AB1221" s="13">
        <v>18778.39</v>
      </c>
      <c r="AC1221" s="13">
        <v>0</v>
      </c>
      <c r="AD1221" s="13">
        <v>0</v>
      </c>
      <c r="AE1221" s="13">
        <v>0</v>
      </c>
      <c r="AF1221" s="13">
        <v>1371.09</v>
      </c>
      <c r="AG1221" s="13">
        <v>440203.06999999995</v>
      </c>
      <c r="AH1221" s="13">
        <v>385872.43</v>
      </c>
      <c r="AI1221" s="13">
        <v>826075.5</v>
      </c>
      <c r="AJ1221" s="13">
        <v>764623.91</v>
      </c>
      <c r="AK1221" s="13">
        <v>0</v>
      </c>
      <c r="AL1221" s="13">
        <v>22603157.52</v>
      </c>
      <c r="AM1221" s="13">
        <v>28.362096466969422</v>
      </c>
      <c r="AN1221" s="13">
        <v>5119.47</v>
      </c>
      <c r="AO1221" s="13">
        <v>0</v>
      </c>
      <c r="AP1221" s="13">
        <v>8532569.2499999981</v>
      </c>
      <c r="AQ1221" s="13">
        <v>2003445.0699999998</v>
      </c>
      <c r="AR1221" s="367"/>
      <c r="AS1221" s="19">
        <v>44985</v>
      </c>
      <c r="AT1221" s="20" t="s">
        <v>1</v>
      </c>
      <c r="AU1221" s="40" t="s">
        <v>292</v>
      </c>
      <c r="AV1221" s="41">
        <v>2023</v>
      </c>
      <c r="AW1221" s="266" t="s">
        <v>169</v>
      </c>
      <c r="AX1221" s="380">
        <v>23.74</v>
      </c>
      <c r="AY1221" s="380">
        <v>24.36</v>
      </c>
    </row>
    <row r="1222" spans="1:51" x14ac:dyDescent="0.25">
      <c r="A1222" s="5">
        <v>77</v>
      </c>
      <c r="B1222" s="6" t="s">
        <v>195</v>
      </c>
      <c r="C1222" s="13">
        <v>4121.22</v>
      </c>
      <c r="D1222" s="13">
        <v>0</v>
      </c>
      <c r="E1222" s="13">
        <v>11106.65</v>
      </c>
      <c r="F1222" s="13">
        <v>254.93</v>
      </c>
      <c r="G1222" s="13">
        <v>9172.64</v>
      </c>
      <c r="H1222" s="13">
        <v>51400.11</v>
      </c>
      <c r="I1222" s="13">
        <v>930467.45</v>
      </c>
      <c r="J1222" s="13">
        <v>107661.63</v>
      </c>
      <c r="K1222" s="13">
        <v>34962.660000000003</v>
      </c>
      <c r="L1222" s="13">
        <v>23856.010000000002</v>
      </c>
      <c r="M1222" s="13">
        <v>0</v>
      </c>
      <c r="N1222" s="13">
        <v>0</v>
      </c>
      <c r="O1222" s="13">
        <v>-2421.9300000000003</v>
      </c>
      <c r="P1222" s="13">
        <v>-2884.42</v>
      </c>
      <c r="Q1222" s="13">
        <v>0</v>
      </c>
      <c r="R1222" s="13">
        <v>-2884.42</v>
      </c>
      <c r="S1222" s="13">
        <v>54284.53</v>
      </c>
      <c r="T1222" s="13">
        <v>53270.52</v>
      </c>
      <c r="U1222" s="13">
        <v>0</v>
      </c>
      <c r="V1222" s="13">
        <v>0</v>
      </c>
      <c r="W1222" s="13">
        <v>0</v>
      </c>
      <c r="X1222" s="13">
        <v>2416.09</v>
      </c>
      <c r="Y1222" s="13">
        <v>188.17</v>
      </c>
      <c r="Z1222" s="13">
        <v>1019.08</v>
      </c>
      <c r="AA1222" s="13">
        <v>20.61</v>
      </c>
      <c r="AB1222" s="13">
        <v>0.02</v>
      </c>
      <c r="AC1222" s="13">
        <v>0</v>
      </c>
      <c r="AD1222" s="13">
        <v>0</v>
      </c>
      <c r="AE1222" s="13">
        <v>0</v>
      </c>
      <c r="AF1222" s="13">
        <v>174.2</v>
      </c>
      <c r="AG1222" s="13">
        <v>23856.010000000002</v>
      </c>
      <c r="AH1222" s="13">
        <v>11106.65</v>
      </c>
      <c r="AI1222" s="13">
        <v>34962.28</v>
      </c>
      <c r="AJ1222" s="13">
        <v>37384.21</v>
      </c>
      <c r="AK1222" s="13">
        <v>0</v>
      </c>
      <c r="AL1222" s="13">
        <v>895504.78999999992</v>
      </c>
      <c r="AM1222" s="13">
        <v>26.613176743417117</v>
      </c>
      <c r="AN1222" s="13">
        <v>211.74</v>
      </c>
      <c r="AO1222" s="13">
        <v>43.19</v>
      </c>
      <c r="AP1222" s="13">
        <v>6543.1499999999987</v>
      </c>
      <c r="AQ1222" s="13">
        <v>3.4031978624060599E-13</v>
      </c>
      <c r="AR1222" s="367"/>
      <c r="AS1222" s="19">
        <v>44985</v>
      </c>
      <c r="AT1222" s="20" t="s">
        <v>1</v>
      </c>
      <c r="AU1222" s="40" t="s">
        <v>292</v>
      </c>
      <c r="AV1222" s="41">
        <v>2023</v>
      </c>
      <c r="AW1222" s="266" t="s">
        <v>196</v>
      </c>
      <c r="AX1222" s="380">
        <v>23.74</v>
      </c>
      <c r="AY1222" s="380">
        <v>24.36</v>
      </c>
    </row>
    <row r="1223" spans="1:51" x14ac:dyDescent="0.25">
      <c r="A1223" s="5">
        <v>114</v>
      </c>
      <c r="B1223" s="6" t="s">
        <v>76</v>
      </c>
      <c r="C1223" s="13">
        <v>71343421.659999996</v>
      </c>
      <c r="D1223" s="13">
        <v>26462454.809999999</v>
      </c>
      <c r="E1223" s="13">
        <v>13110310.579999998</v>
      </c>
      <c r="F1223" s="13">
        <v>12286740.92</v>
      </c>
      <c r="G1223" s="13">
        <v>21687007.420000002</v>
      </c>
      <c r="H1223" s="13">
        <v>108977.94</v>
      </c>
      <c r="I1223" s="13">
        <v>36147704.520000003</v>
      </c>
      <c r="J1223" s="13">
        <v>23197435.129999999</v>
      </c>
      <c r="K1223" s="13">
        <v>37416453.079999998</v>
      </c>
      <c r="L1223" s="13">
        <v>24306142.5</v>
      </c>
      <c r="M1223" s="13">
        <v>44374047.189999998</v>
      </c>
      <c r="N1223" s="13">
        <v>15204412.49</v>
      </c>
      <c r="O1223" s="13">
        <v>25692193.810000006</v>
      </c>
      <c r="P1223" s="13">
        <v>-14784975.300000004</v>
      </c>
      <c r="Q1223" s="13">
        <v>2208857.0800000057</v>
      </c>
      <c r="R1223" s="13">
        <v>-12576118.219999999</v>
      </c>
      <c r="S1223" s="13">
        <v>12685096.18</v>
      </c>
      <c r="T1223" s="13">
        <v>15030.87</v>
      </c>
      <c r="U1223" s="13">
        <v>0</v>
      </c>
      <c r="V1223" s="13">
        <v>0</v>
      </c>
      <c r="W1223" s="13">
        <v>0</v>
      </c>
      <c r="X1223" s="13">
        <v>24045416.02</v>
      </c>
      <c r="Y1223" s="13">
        <v>344827.69</v>
      </c>
      <c r="Z1223" s="13">
        <v>498100.6</v>
      </c>
      <c r="AA1223" s="13">
        <v>4286921.6500000004</v>
      </c>
      <c r="AB1223" s="13">
        <v>22411.33</v>
      </c>
      <c r="AC1223" s="13">
        <v>0</v>
      </c>
      <c r="AD1223" s="13">
        <v>0</v>
      </c>
      <c r="AE1223" s="13">
        <v>0</v>
      </c>
      <c r="AF1223" s="13">
        <v>6223089.4400000004</v>
      </c>
      <c r="AG1223" s="13">
        <v>68680189.689999998</v>
      </c>
      <c r="AH1223" s="13">
        <v>28314723.07</v>
      </c>
      <c r="AI1223" s="13">
        <v>96530587.650000006</v>
      </c>
      <c r="AJ1223" s="13">
        <v>70838393.840000004</v>
      </c>
      <c r="AK1223" s="13">
        <v>0</v>
      </c>
      <c r="AL1223" s="13">
        <v>-1268748.5599999949</v>
      </c>
      <c r="AM1223" s="13">
        <v>0.96609115895386211</v>
      </c>
      <c r="AN1223" s="13">
        <v>10669350.65</v>
      </c>
      <c r="AO1223" s="13">
        <v>1617390.27</v>
      </c>
      <c r="AP1223" s="13">
        <v>62153474.690000005</v>
      </c>
      <c r="AQ1223" s="13">
        <v>42964701.649999991</v>
      </c>
      <c r="AR1223" s="367"/>
      <c r="AS1223" s="19">
        <v>44985</v>
      </c>
      <c r="AT1223" s="20" t="s">
        <v>1</v>
      </c>
      <c r="AU1223" s="40" t="s">
        <v>292</v>
      </c>
      <c r="AV1223" s="41">
        <v>2023</v>
      </c>
      <c r="AW1223" s="266" t="s">
        <v>154</v>
      </c>
      <c r="AX1223" s="380">
        <v>23.74</v>
      </c>
      <c r="AY1223" s="380">
        <v>24.36</v>
      </c>
    </row>
    <row r="1224" spans="1:51" x14ac:dyDescent="0.25">
      <c r="A1224" s="5">
        <v>48</v>
      </c>
      <c r="B1224" s="6" t="s">
        <v>77</v>
      </c>
      <c r="C1224" s="13">
        <v>11969103.289999999</v>
      </c>
      <c r="D1224" s="13">
        <v>1286409.23</v>
      </c>
      <c r="E1224" s="13">
        <v>1474730.3800000001</v>
      </c>
      <c r="F1224" s="13">
        <v>105783.04000000001</v>
      </c>
      <c r="G1224" s="13">
        <v>3816625.34</v>
      </c>
      <c r="H1224" s="13">
        <v>357482.49</v>
      </c>
      <c r="I1224" s="13">
        <v>1084003247.46</v>
      </c>
      <c r="J1224" s="13">
        <v>141047172.38999999</v>
      </c>
      <c r="K1224" s="13">
        <v>29216272.52</v>
      </c>
      <c r="L1224" s="13">
        <v>5292672.72</v>
      </c>
      <c r="M1224" s="13">
        <v>5403723.0599999996</v>
      </c>
      <c r="N1224" s="13">
        <v>300337316.85999995</v>
      </c>
      <c r="O1224" s="13">
        <v>89753287.789999962</v>
      </c>
      <c r="P1224" s="13">
        <v>-82993002.110000014</v>
      </c>
      <c r="Q1224" s="13">
        <v>84694044.400000066</v>
      </c>
      <c r="R1224" s="13">
        <v>1701042.2900000513</v>
      </c>
      <c r="S1224" s="13">
        <v>-1343559.8000000119</v>
      </c>
      <c r="T1224" s="13">
        <v>7788143.1799999997</v>
      </c>
      <c r="U1224" s="13">
        <v>0</v>
      </c>
      <c r="V1224" s="13">
        <v>109739.61</v>
      </c>
      <c r="W1224" s="13">
        <v>0</v>
      </c>
      <c r="X1224" s="13">
        <v>242065248.46000001</v>
      </c>
      <c r="Y1224" s="13">
        <v>56021.19</v>
      </c>
      <c r="Z1224" s="13">
        <v>108435.18</v>
      </c>
      <c r="AA1224" s="13">
        <v>249834295.06</v>
      </c>
      <c r="AB1224" s="13">
        <v>0</v>
      </c>
      <c r="AC1224" s="13">
        <v>0</v>
      </c>
      <c r="AD1224" s="13">
        <v>0</v>
      </c>
      <c r="AE1224" s="13">
        <v>0</v>
      </c>
      <c r="AF1224" s="13">
        <v>1307939.6200000001</v>
      </c>
      <c r="AG1224" s="13">
        <v>10696395.779999999</v>
      </c>
      <c r="AH1224" s="13">
        <v>301812047.23999995</v>
      </c>
      <c r="AI1224" s="13">
        <v>312471231.82999998</v>
      </c>
      <c r="AJ1224" s="13">
        <v>222717944.03999999</v>
      </c>
      <c r="AK1224" s="13">
        <v>0</v>
      </c>
      <c r="AL1224" s="13">
        <v>1054786974.9400001</v>
      </c>
      <c r="AM1224" s="13">
        <v>37.102722351660212</v>
      </c>
      <c r="AN1224" s="13">
        <v>47068.03</v>
      </c>
      <c r="AO1224" s="13">
        <v>58715.020000000004</v>
      </c>
      <c r="AP1224" s="13">
        <v>10573002.129999999</v>
      </c>
      <c r="AQ1224" s="13">
        <v>89643595.860000029</v>
      </c>
      <c r="AR1224" s="367"/>
      <c r="AS1224" s="19">
        <v>44985</v>
      </c>
      <c r="AT1224" s="20" t="s">
        <v>1</v>
      </c>
      <c r="AU1224" s="40" t="s">
        <v>292</v>
      </c>
      <c r="AV1224" s="41">
        <v>2023</v>
      </c>
      <c r="AW1224" s="266" t="s">
        <v>163</v>
      </c>
      <c r="AX1224" s="380">
        <v>23.74</v>
      </c>
      <c r="AY1224" s="380">
        <v>24.36</v>
      </c>
    </row>
    <row r="1225" spans="1:51" ht="30" x14ac:dyDescent="0.25">
      <c r="A1225" s="5">
        <v>120</v>
      </c>
      <c r="B1225" s="6" t="s">
        <v>78</v>
      </c>
      <c r="C1225" s="13">
        <v>441010.24</v>
      </c>
      <c r="D1225" s="13">
        <v>11340.98</v>
      </c>
      <c r="E1225" s="13">
        <v>90994.71</v>
      </c>
      <c r="F1225" s="13">
        <v>0</v>
      </c>
      <c r="G1225" s="13">
        <v>657497.01</v>
      </c>
      <c r="H1225" s="13">
        <v>7909.02</v>
      </c>
      <c r="I1225" s="13">
        <v>136203003.97</v>
      </c>
      <c r="J1225" s="13">
        <v>29213364.010000002</v>
      </c>
      <c r="K1225" s="13">
        <v>289866.59999999998</v>
      </c>
      <c r="L1225" s="13">
        <v>198871.89</v>
      </c>
      <c r="M1225" s="13">
        <v>0</v>
      </c>
      <c r="N1225" s="13">
        <v>0</v>
      </c>
      <c r="O1225" s="13">
        <v>289866.48</v>
      </c>
      <c r="P1225" s="13">
        <v>-517694.23</v>
      </c>
      <c r="Q1225" s="13">
        <v>0</v>
      </c>
      <c r="R1225" s="13">
        <v>-517694.23</v>
      </c>
      <c r="S1225" s="13">
        <v>525603.25</v>
      </c>
      <c r="T1225" s="13">
        <v>0</v>
      </c>
      <c r="U1225" s="13">
        <v>0</v>
      </c>
      <c r="V1225" s="13">
        <v>0</v>
      </c>
      <c r="W1225" s="13">
        <v>0</v>
      </c>
      <c r="X1225" s="13">
        <v>771005.53</v>
      </c>
      <c r="Y1225" s="13">
        <v>13418.31</v>
      </c>
      <c r="Z1225" s="13">
        <v>15325.52</v>
      </c>
      <c r="AA1225" s="13">
        <v>22832.29</v>
      </c>
      <c r="AB1225" s="13">
        <v>0</v>
      </c>
      <c r="AC1225" s="13">
        <v>0</v>
      </c>
      <c r="AD1225" s="13">
        <v>0</v>
      </c>
      <c r="AE1225" s="13">
        <v>0</v>
      </c>
      <c r="AF1225" s="13">
        <v>193826.16</v>
      </c>
      <c r="AG1225" s="13">
        <v>198871.88999999998</v>
      </c>
      <c r="AH1225" s="13">
        <v>90994.71</v>
      </c>
      <c r="AI1225" s="13">
        <v>289866.59999999998</v>
      </c>
      <c r="AJ1225" s="13">
        <v>0.12</v>
      </c>
      <c r="AK1225" s="13">
        <v>0</v>
      </c>
      <c r="AL1225" s="13">
        <v>135913137.37</v>
      </c>
      <c r="AM1225" s="13">
        <v>469.88167650222556</v>
      </c>
      <c r="AN1225" s="13">
        <v>0</v>
      </c>
      <c r="AO1225" s="13">
        <v>0</v>
      </c>
      <c r="AP1225" s="13">
        <v>242138.39</v>
      </c>
      <c r="AQ1225" s="13">
        <v>102335.61</v>
      </c>
      <c r="AR1225" s="367"/>
      <c r="AS1225" s="19">
        <v>44985</v>
      </c>
      <c r="AT1225" s="20" t="s">
        <v>1</v>
      </c>
      <c r="AU1225" s="40" t="s">
        <v>292</v>
      </c>
      <c r="AV1225" s="41">
        <v>2023</v>
      </c>
      <c r="AW1225" s="266" t="s">
        <v>187</v>
      </c>
      <c r="AX1225" s="380">
        <v>23.74</v>
      </c>
      <c r="AY1225" s="380">
        <v>24.36</v>
      </c>
    </row>
    <row r="1226" spans="1:51" x14ac:dyDescent="0.25">
      <c r="A1226" s="5">
        <v>100</v>
      </c>
      <c r="B1226" s="6" t="s">
        <v>79</v>
      </c>
      <c r="C1226" s="13">
        <v>120606383.30000001</v>
      </c>
      <c r="D1226" s="13">
        <v>53288171.620000005</v>
      </c>
      <c r="E1226" s="13">
        <v>6710166.5700000003</v>
      </c>
      <c r="F1226" s="13">
        <v>21519271.049999997</v>
      </c>
      <c r="G1226" s="13">
        <v>26570014.989999998</v>
      </c>
      <c r="H1226" s="13">
        <v>8632521.5099999998</v>
      </c>
      <c r="I1226" s="13">
        <v>51757497.740000002</v>
      </c>
      <c r="J1226" s="13">
        <v>69580834.469999999</v>
      </c>
      <c r="K1226" s="13">
        <v>34242717.799999997</v>
      </c>
      <c r="L1226" s="13">
        <v>27532551.229999997</v>
      </c>
      <c r="M1226" s="13">
        <v>105768085.05</v>
      </c>
      <c r="N1226" s="13">
        <v>20063328.940000001</v>
      </c>
      <c r="O1226" s="13">
        <v>38906812.870000012</v>
      </c>
      <c r="P1226" s="13">
        <v>-19677887.229999982</v>
      </c>
      <c r="Q1226" s="13">
        <v>18516166.339999974</v>
      </c>
      <c r="R1226" s="13">
        <v>-1161720.890000008</v>
      </c>
      <c r="S1226" s="13">
        <v>9794242.4000000004</v>
      </c>
      <c r="T1226" s="13">
        <v>31.64</v>
      </c>
      <c r="U1226" s="13">
        <v>0</v>
      </c>
      <c r="V1226" s="13">
        <v>0</v>
      </c>
      <c r="W1226" s="13">
        <v>0</v>
      </c>
      <c r="X1226" s="13">
        <v>22688243.57</v>
      </c>
      <c r="Y1226" s="13">
        <v>479685.48</v>
      </c>
      <c r="Z1226" s="13">
        <v>4227643.5</v>
      </c>
      <c r="AA1226" s="13">
        <v>28225.599999999999</v>
      </c>
      <c r="AB1226" s="13">
        <v>0</v>
      </c>
      <c r="AC1226" s="13">
        <v>1018.09</v>
      </c>
      <c r="AD1226" s="13">
        <v>0</v>
      </c>
      <c r="AE1226" s="13">
        <v>0</v>
      </c>
      <c r="AF1226" s="13">
        <v>8157460.1399999997</v>
      </c>
      <c r="AG1226" s="13">
        <v>133300636.28</v>
      </c>
      <c r="AH1226" s="13">
        <v>26773495.509999998</v>
      </c>
      <c r="AI1226" s="13">
        <v>160059231.68000001</v>
      </c>
      <c r="AJ1226" s="13">
        <v>121152418.81</v>
      </c>
      <c r="AK1226" s="13">
        <v>0</v>
      </c>
      <c r="AL1226" s="13">
        <v>17514779.940000005</v>
      </c>
      <c r="AM1226" s="13">
        <v>1.5114891885129518</v>
      </c>
      <c r="AN1226" s="13">
        <v>11386453.640000001</v>
      </c>
      <c r="AO1226" s="13">
        <v>10132817.41</v>
      </c>
      <c r="AP1226" s="13">
        <v>73601324.890000001</v>
      </c>
      <c r="AQ1226" s="13">
        <v>45189926.079999998</v>
      </c>
      <c r="AR1226" s="367"/>
      <c r="AS1226" s="19">
        <v>44985</v>
      </c>
      <c r="AT1226" s="20" t="s">
        <v>1</v>
      </c>
      <c r="AU1226" s="40" t="s">
        <v>292</v>
      </c>
      <c r="AV1226" s="41">
        <v>2023</v>
      </c>
      <c r="AW1226" s="266" t="s">
        <v>151</v>
      </c>
      <c r="AX1226" s="380">
        <v>23.74</v>
      </c>
      <c r="AY1226" s="380">
        <v>24.36</v>
      </c>
    </row>
    <row r="1227" spans="1:51" x14ac:dyDescent="0.25">
      <c r="A1227" s="7">
        <v>12</v>
      </c>
      <c r="B1227" s="8" t="s">
        <v>81</v>
      </c>
      <c r="C1227" s="14">
        <v>157408652.99000001</v>
      </c>
      <c r="D1227" s="14">
        <v>56588597.659999996</v>
      </c>
      <c r="E1227" s="14">
        <v>59509039.109999999</v>
      </c>
      <c r="F1227" s="14">
        <v>23721153.609999999</v>
      </c>
      <c r="G1227" s="14">
        <v>36260299.240000002</v>
      </c>
      <c r="H1227" s="14">
        <v>5092025.29</v>
      </c>
      <c r="I1227" s="14">
        <v>384582413.79000002</v>
      </c>
      <c r="J1227" s="14">
        <v>699227902.69000006</v>
      </c>
      <c r="K1227" s="14">
        <v>208417623.96000001</v>
      </c>
      <c r="L1227" s="14">
        <v>148908206.13</v>
      </c>
      <c r="M1227" s="14">
        <v>24045921.050000001</v>
      </c>
      <c r="N1227" s="14">
        <v>7569324.3499999996</v>
      </c>
      <c r="O1227" s="14">
        <v>26622055.339999989</v>
      </c>
      <c r="P1227" s="14">
        <v>14216547.14000007</v>
      </c>
      <c r="Q1227" s="14">
        <v>-27596526.170000002</v>
      </c>
      <c r="R1227" s="14">
        <v>-13379979.029999932</v>
      </c>
      <c r="S1227" s="14">
        <v>18472004.32</v>
      </c>
      <c r="T1227" s="14">
        <v>2611385.6800000002</v>
      </c>
      <c r="U1227" s="14">
        <v>0</v>
      </c>
      <c r="V1227" s="14">
        <v>0</v>
      </c>
      <c r="W1227" s="14">
        <v>0</v>
      </c>
      <c r="X1227" s="14">
        <v>56250165.810000002</v>
      </c>
      <c r="Y1227" s="14">
        <v>740006.11</v>
      </c>
      <c r="Z1227" s="14">
        <v>1028401.76</v>
      </c>
      <c r="AA1227" s="14">
        <v>2396438.59</v>
      </c>
      <c r="AB1227" s="14">
        <v>8819.18</v>
      </c>
      <c r="AC1227" s="14">
        <v>0</v>
      </c>
      <c r="AD1227" s="14">
        <v>0</v>
      </c>
      <c r="AE1227" s="14">
        <v>0</v>
      </c>
      <c r="AF1227" s="14">
        <v>36215881.530000001</v>
      </c>
      <c r="AG1227" s="14">
        <v>172954127.18000001</v>
      </c>
      <c r="AH1227" s="14">
        <v>67078363.460000001</v>
      </c>
      <c r="AI1227" s="14">
        <v>217216509.20999998</v>
      </c>
      <c r="AJ1227" s="14">
        <v>190594453.87</v>
      </c>
      <c r="AK1227" s="14">
        <v>0</v>
      </c>
      <c r="AL1227" s="14">
        <v>176164789.83000001</v>
      </c>
      <c r="AM1227" s="14">
        <v>1.8452490076549859</v>
      </c>
      <c r="AN1227" s="14">
        <v>14813417.08</v>
      </c>
      <c r="AO1227" s="14">
        <v>8907736.5300000012</v>
      </c>
      <c r="AP1227" s="14">
        <v>171086935.85999998</v>
      </c>
      <c r="AQ1227" s="14">
        <v>96888935.870000005</v>
      </c>
      <c r="AR1227" s="368"/>
      <c r="AS1227" s="19">
        <v>44985</v>
      </c>
      <c r="AT1227" s="42" t="s">
        <v>1</v>
      </c>
      <c r="AU1227" s="40" t="s">
        <v>292</v>
      </c>
      <c r="AV1227" s="41">
        <v>2023</v>
      </c>
      <c r="AW1227" s="266" t="s">
        <v>152</v>
      </c>
      <c r="AX1227" s="380">
        <v>23.74</v>
      </c>
      <c r="AY1227" s="380">
        <v>24.36</v>
      </c>
    </row>
    <row r="1228" spans="1:51" x14ac:dyDescent="0.25">
      <c r="A1228" s="5">
        <v>74</v>
      </c>
      <c r="B1228" s="6" t="s">
        <v>82</v>
      </c>
      <c r="C1228" s="13">
        <v>792759615.43000007</v>
      </c>
      <c r="D1228" s="13">
        <v>366541997.82999998</v>
      </c>
      <c r="E1228" s="13">
        <v>84786813.040000007</v>
      </c>
      <c r="F1228" s="13">
        <v>94649821.120000005</v>
      </c>
      <c r="G1228" s="13">
        <v>95779600.909999996</v>
      </c>
      <c r="H1228" s="13">
        <v>871572.53</v>
      </c>
      <c r="I1228" s="13">
        <v>345914657.05000001</v>
      </c>
      <c r="J1228" s="13">
        <v>207890973.84</v>
      </c>
      <c r="K1228" s="13">
        <v>158891499.88</v>
      </c>
      <c r="L1228" s="13">
        <v>39315030.390000001</v>
      </c>
      <c r="M1228" s="13">
        <v>511290443.68000001</v>
      </c>
      <c r="N1228" s="13">
        <v>607628040.16000009</v>
      </c>
      <c r="O1228" s="13">
        <v>498633493.96000004</v>
      </c>
      <c r="P1228" s="13">
        <v>-262845298.38999966</v>
      </c>
      <c r="Q1228" s="13">
        <v>272881661.16999984</v>
      </c>
      <c r="R1228" s="13">
        <v>10036362.78000018</v>
      </c>
      <c r="S1228" s="13">
        <v>-9164790.9500000477</v>
      </c>
      <c r="T1228" s="13">
        <v>1337418.95</v>
      </c>
      <c r="U1228" s="13">
        <v>4305863.0999999996</v>
      </c>
      <c r="V1228" s="13">
        <v>0</v>
      </c>
      <c r="W1228" s="13">
        <v>1880000</v>
      </c>
      <c r="X1228" s="13">
        <v>416622393.66000003</v>
      </c>
      <c r="Y1228" s="13">
        <v>1347735.69</v>
      </c>
      <c r="Z1228" s="13">
        <v>6491602.3600000003</v>
      </c>
      <c r="AA1228" s="13">
        <v>11913703.01</v>
      </c>
      <c r="AB1228" s="13">
        <v>1720570.27</v>
      </c>
      <c r="AC1228" s="13">
        <v>0</v>
      </c>
      <c r="AD1228" s="13">
        <v>0</v>
      </c>
      <c r="AE1228" s="13">
        <v>9753573.8000000007</v>
      </c>
      <c r="AF1228" s="13">
        <v>402083281.52999997</v>
      </c>
      <c r="AG1228" s="13">
        <v>550605474.07000005</v>
      </c>
      <c r="AH1228" s="13">
        <v>692414853.20000005</v>
      </c>
      <c r="AI1228" s="13">
        <v>1233179384.46</v>
      </c>
      <c r="AJ1228" s="13">
        <v>734545890.5</v>
      </c>
      <c r="AK1228" s="13">
        <v>0</v>
      </c>
      <c r="AL1228" s="13">
        <v>187023157.17000002</v>
      </c>
      <c r="AM1228" s="13">
        <v>2.1770494791178003</v>
      </c>
      <c r="AN1228" s="13">
        <v>69927011.079999998</v>
      </c>
      <c r="AO1228" s="13">
        <v>24722810.039999999</v>
      </c>
      <c r="AP1228" s="13">
        <v>570599986.23000014</v>
      </c>
      <c r="AQ1228" s="13">
        <v>643015862.59000003</v>
      </c>
      <c r="AR1228" s="367"/>
      <c r="AS1228" s="19">
        <v>44985</v>
      </c>
      <c r="AT1228" s="20" t="s">
        <v>1</v>
      </c>
      <c r="AU1228" s="40" t="s">
        <v>292</v>
      </c>
      <c r="AV1228" s="41">
        <v>2023</v>
      </c>
      <c r="AW1228" s="266" t="s">
        <v>148</v>
      </c>
      <c r="AX1228" s="380">
        <v>23.74</v>
      </c>
      <c r="AY1228" s="380">
        <v>24.36</v>
      </c>
    </row>
    <row r="1229" spans="1:51" x14ac:dyDescent="0.25">
      <c r="A1229" s="5">
        <v>71</v>
      </c>
      <c r="B1229" s="6" t="s">
        <v>83</v>
      </c>
      <c r="C1229" s="13">
        <v>45197813.189999998</v>
      </c>
      <c r="D1229" s="13">
        <v>2065064.33</v>
      </c>
      <c r="E1229" s="13">
        <v>8260400.7299999995</v>
      </c>
      <c r="F1229" s="13">
        <v>0</v>
      </c>
      <c r="G1229" s="13">
        <v>14435249.280000001</v>
      </c>
      <c r="H1229" s="13">
        <v>1244251.2</v>
      </c>
      <c r="I1229" s="13">
        <v>63816191.590000004</v>
      </c>
      <c r="J1229" s="13">
        <v>1072579.23</v>
      </c>
      <c r="K1229" s="13">
        <v>16778751.829999998</v>
      </c>
      <c r="L1229" s="13">
        <v>8518351.1100000013</v>
      </c>
      <c r="M1229" s="13">
        <v>1145137.31</v>
      </c>
      <c r="N1229" s="13">
        <v>2566231.63</v>
      </c>
      <c r="O1229" s="13">
        <v>8269229.1999999993</v>
      </c>
      <c r="P1229" s="13">
        <v>20428270.380000003</v>
      </c>
      <c r="Q1229" s="13">
        <v>-30837224.119999997</v>
      </c>
      <c r="R1229" s="13">
        <v>-10408953.739999995</v>
      </c>
      <c r="S1229" s="13">
        <v>11653204.930000002</v>
      </c>
      <c r="T1229" s="13">
        <v>0</v>
      </c>
      <c r="U1229" s="13">
        <v>0</v>
      </c>
      <c r="V1229" s="13">
        <v>0</v>
      </c>
      <c r="W1229" s="13">
        <v>7983363.3499999996</v>
      </c>
      <c r="X1229" s="13">
        <v>3964598.7</v>
      </c>
      <c r="Y1229" s="13">
        <v>294596.92</v>
      </c>
      <c r="Z1229" s="13">
        <v>0</v>
      </c>
      <c r="AA1229" s="13">
        <v>0</v>
      </c>
      <c r="AB1229" s="13">
        <v>0</v>
      </c>
      <c r="AC1229" s="13">
        <v>0</v>
      </c>
      <c r="AD1229" s="13">
        <v>0</v>
      </c>
      <c r="AE1229" s="13">
        <v>0</v>
      </c>
      <c r="AF1229" s="13">
        <v>160.19999999999999</v>
      </c>
      <c r="AG1229" s="13">
        <v>9663488.4199999999</v>
      </c>
      <c r="AH1229" s="13">
        <v>10826632.360000001</v>
      </c>
      <c r="AI1229" s="13">
        <v>20489487.119999997</v>
      </c>
      <c r="AJ1229" s="13">
        <v>12220257.919999998</v>
      </c>
      <c r="AK1229" s="13">
        <v>0</v>
      </c>
      <c r="AL1229" s="13">
        <v>47037439.760000005</v>
      </c>
      <c r="AM1229" s="13">
        <v>3.80339325812652</v>
      </c>
      <c r="AN1229" s="13">
        <v>0</v>
      </c>
      <c r="AO1229" s="13">
        <v>0</v>
      </c>
      <c r="AP1229" s="13">
        <v>41368588.979999997</v>
      </c>
      <c r="AQ1229" s="13">
        <v>6505069.3199999984</v>
      </c>
      <c r="AR1229" s="367"/>
      <c r="AS1229" s="19">
        <v>44985</v>
      </c>
      <c r="AT1229" s="20" t="s">
        <v>1</v>
      </c>
      <c r="AU1229" s="40" t="s">
        <v>292</v>
      </c>
      <c r="AV1229" s="41">
        <v>2023</v>
      </c>
      <c r="AW1229" s="266" t="s">
        <v>161</v>
      </c>
      <c r="AX1229" s="380">
        <v>23.74</v>
      </c>
      <c r="AY1229" s="380">
        <v>24.36</v>
      </c>
    </row>
    <row r="1230" spans="1:51" x14ac:dyDescent="0.25">
      <c r="A1230" s="5">
        <v>91</v>
      </c>
      <c r="B1230" s="6" t="s">
        <v>106</v>
      </c>
      <c r="C1230" s="13">
        <v>0</v>
      </c>
      <c r="D1230" s="13">
        <v>0</v>
      </c>
      <c r="E1230" s="13">
        <v>616.83000000000004</v>
      </c>
      <c r="F1230" s="13">
        <v>0</v>
      </c>
      <c r="G1230" s="13">
        <v>1443.49</v>
      </c>
      <c r="H1230" s="13">
        <v>-268888.31</v>
      </c>
      <c r="I1230" s="13">
        <v>60193555.640000001</v>
      </c>
      <c r="J1230" s="13">
        <v>11906609.619999999</v>
      </c>
      <c r="K1230" s="13">
        <v>615116.82999999996</v>
      </c>
      <c r="L1230" s="13">
        <v>614053.66</v>
      </c>
      <c r="M1230" s="13">
        <v>0</v>
      </c>
      <c r="N1230" s="13">
        <v>2917907.7800000003</v>
      </c>
      <c r="O1230" s="13">
        <v>13715.669999999925</v>
      </c>
      <c r="P1230" s="13">
        <v>-15159.159999999925</v>
      </c>
      <c r="Q1230" s="13">
        <v>0</v>
      </c>
      <c r="R1230" s="13">
        <v>-15159.159999999925</v>
      </c>
      <c r="S1230" s="13">
        <v>-253729.14</v>
      </c>
      <c r="T1230" s="13">
        <v>0.84</v>
      </c>
      <c r="U1230" s="13">
        <v>0</v>
      </c>
      <c r="V1230" s="13">
        <v>0</v>
      </c>
      <c r="W1230" s="13">
        <v>0</v>
      </c>
      <c r="X1230" s="13">
        <v>0</v>
      </c>
      <c r="Y1230" s="13">
        <v>29.45</v>
      </c>
      <c r="Z1230" s="13">
        <v>18.57</v>
      </c>
      <c r="AA1230" s="13">
        <v>0</v>
      </c>
      <c r="AB1230" s="13">
        <v>253681.96</v>
      </c>
      <c r="AC1230" s="13">
        <v>0</v>
      </c>
      <c r="AD1230" s="13">
        <v>0</v>
      </c>
      <c r="AE1230" s="13">
        <v>0</v>
      </c>
      <c r="AF1230" s="13">
        <v>0</v>
      </c>
      <c r="AG1230" s="13">
        <v>614053.66</v>
      </c>
      <c r="AH1230" s="13">
        <v>2918524.61</v>
      </c>
      <c r="AI1230" s="13">
        <v>3507040.59</v>
      </c>
      <c r="AJ1230" s="13">
        <v>3493324.92</v>
      </c>
      <c r="AK1230" s="13">
        <v>0</v>
      </c>
      <c r="AL1230" s="13">
        <v>59578438.810000002</v>
      </c>
      <c r="AM1230" s="13">
        <v>97.857110558981134</v>
      </c>
      <c r="AN1230" s="13">
        <v>0</v>
      </c>
      <c r="AO1230" s="13">
        <v>0</v>
      </c>
      <c r="AP1230" s="13">
        <v>-13715.680000000004</v>
      </c>
      <c r="AQ1230" s="13">
        <v>-1.0000000000022768E-2</v>
      </c>
      <c r="AR1230" s="367"/>
      <c r="AS1230" s="19">
        <v>44985</v>
      </c>
      <c r="AT1230" s="20" t="s">
        <v>1</v>
      </c>
      <c r="AU1230" s="40" t="s">
        <v>293</v>
      </c>
      <c r="AV1230" s="41">
        <v>2023</v>
      </c>
      <c r="AW1230" s="266" t="s">
        <v>192</v>
      </c>
      <c r="AX1230" s="380">
        <v>23.74</v>
      </c>
      <c r="AY1230" s="380">
        <v>24.36</v>
      </c>
    </row>
    <row r="1231" spans="1:51" x14ac:dyDescent="0.25">
      <c r="A1231" s="5">
        <v>73</v>
      </c>
      <c r="B1231" s="6" t="s">
        <v>84</v>
      </c>
      <c r="C1231" s="13">
        <v>5024351.47</v>
      </c>
      <c r="D1231" s="13">
        <v>0</v>
      </c>
      <c r="E1231" s="13">
        <v>172787</v>
      </c>
      <c r="F1231" s="13">
        <v>121394.26</v>
      </c>
      <c r="G1231" s="13">
        <v>2232623.31</v>
      </c>
      <c r="H1231" s="13">
        <v>188736.88</v>
      </c>
      <c r="I1231" s="13">
        <v>3432953.85</v>
      </c>
      <c r="J1231" s="13">
        <v>5735872.4100000001</v>
      </c>
      <c r="K1231" s="13">
        <v>1582437.28</v>
      </c>
      <c r="L1231" s="13">
        <v>1409650.28</v>
      </c>
      <c r="M1231" s="13">
        <v>4822981.6399999997</v>
      </c>
      <c r="N1231" s="13">
        <v>0</v>
      </c>
      <c r="O1231" s="13">
        <v>4377924.8</v>
      </c>
      <c r="P1231" s="13">
        <v>-1707590.9</v>
      </c>
      <c r="Q1231" s="13">
        <v>1175299.0600000005</v>
      </c>
      <c r="R1231" s="13">
        <v>-532291.83999999939</v>
      </c>
      <c r="S1231" s="13">
        <v>721028.92999999993</v>
      </c>
      <c r="T1231" s="13">
        <v>0.26</v>
      </c>
      <c r="U1231" s="13">
        <v>0</v>
      </c>
      <c r="V1231" s="13">
        <v>0</v>
      </c>
      <c r="W1231" s="13">
        <v>0</v>
      </c>
      <c r="X1231" s="13">
        <v>1012870.63</v>
      </c>
      <c r="Y1231" s="13">
        <v>45563.74</v>
      </c>
      <c r="Z1231" s="13">
        <v>174088.81</v>
      </c>
      <c r="AA1231" s="13">
        <v>0</v>
      </c>
      <c r="AB1231" s="13">
        <v>947.08</v>
      </c>
      <c r="AC1231" s="13">
        <v>0</v>
      </c>
      <c r="AD1231" s="13">
        <v>0</v>
      </c>
      <c r="AE1231" s="13">
        <v>0</v>
      </c>
      <c r="AF1231" s="13">
        <v>71242.33</v>
      </c>
      <c r="AG1231" s="13">
        <v>6232631.9199999999</v>
      </c>
      <c r="AH1231" s="13">
        <v>172787</v>
      </c>
      <c r="AI1231" s="13">
        <v>6232631.9199999999</v>
      </c>
      <c r="AJ1231" s="13">
        <v>1854707.1199999999</v>
      </c>
      <c r="AK1231" s="13">
        <v>0</v>
      </c>
      <c r="AL1231" s="13">
        <v>1850516.57</v>
      </c>
      <c r="AM1231" s="13">
        <v>2.1694091092191661</v>
      </c>
      <c r="AN1231" s="13">
        <v>71119.05</v>
      </c>
      <c r="AO1231" s="13">
        <v>50275.21</v>
      </c>
      <c r="AP1231" s="13">
        <v>-1208092.4900000002</v>
      </c>
      <c r="AQ1231" s="13">
        <v>-1854519.16</v>
      </c>
      <c r="AR1231" s="367"/>
      <c r="AS1231" s="19">
        <v>44985</v>
      </c>
      <c r="AT1231" s="20" t="s">
        <v>1</v>
      </c>
      <c r="AU1231" s="40" t="s">
        <v>292</v>
      </c>
      <c r="AV1231" s="41">
        <v>2023</v>
      </c>
      <c r="AW1231" s="266" t="s">
        <v>190</v>
      </c>
      <c r="AX1231" s="380">
        <v>23.74</v>
      </c>
      <c r="AY1231" s="380">
        <v>24.36</v>
      </c>
    </row>
    <row r="1232" spans="1:51" x14ac:dyDescent="0.25">
      <c r="A1232" s="5">
        <v>46</v>
      </c>
      <c r="B1232" s="6" t="s">
        <v>85</v>
      </c>
      <c r="C1232" s="13">
        <v>4558519.5100000007</v>
      </c>
      <c r="D1232" s="13">
        <v>995543.36</v>
      </c>
      <c r="E1232" s="13">
        <v>1532755</v>
      </c>
      <c r="F1232" s="13">
        <v>675240.66999999993</v>
      </c>
      <c r="G1232" s="13">
        <v>947889.85</v>
      </c>
      <c r="H1232" s="13">
        <v>11260.75</v>
      </c>
      <c r="I1232" s="13">
        <v>41560073.229999997</v>
      </c>
      <c r="J1232" s="13">
        <v>7129082.1699999999</v>
      </c>
      <c r="K1232" s="13">
        <v>7674956.9800000004</v>
      </c>
      <c r="L1232" s="13">
        <v>6142062.21</v>
      </c>
      <c r="M1232" s="13">
        <v>676388</v>
      </c>
      <c r="N1232" s="13">
        <v>265688</v>
      </c>
      <c r="O1232" s="13">
        <v>3463037</v>
      </c>
      <c r="P1232" s="13">
        <v>-1523191.3699999982</v>
      </c>
      <c r="Q1232" s="13">
        <v>316292.53000000003</v>
      </c>
      <c r="R1232" s="13">
        <v>-1206898.8399999982</v>
      </c>
      <c r="S1232" s="13">
        <v>1218159.5900000001</v>
      </c>
      <c r="T1232" s="13">
        <v>1241535.8500000001</v>
      </c>
      <c r="U1232" s="13">
        <v>0</v>
      </c>
      <c r="V1232" s="13">
        <v>0</v>
      </c>
      <c r="W1232" s="13">
        <v>0</v>
      </c>
      <c r="X1232" s="13">
        <v>0</v>
      </c>
      <c r="Y1232" s="13">
        <v>18959.009999999998</v>
      </c>
      <c r="Z1232" s="13">
        <v>3337.69</v>
      </c>
      <c r="AA1232" s="13">
        <v>0</v>
      </c>
      <c r="AB1232" s="13">
        <v>1079.56</v>
      </c>
      <c r="AC1232" s="13">
        <v>0</v>
      </c>
      <c r="AD1232" s="13">
        <v>0</v>
      </c>
      <c r="AE1232" s="13">
        <v>0</v>
      </c>
      <c r="AF1232" s="13">
        <v>0</v>
      </c>
      <c r="AG1232" s="13">
        <v>6818450.21</v>
      </c>
      <c r="AH1232" s="13">
        <v>1798443</v>
      </c>
      <c r="AI1232" s="13">
        <v>8610626</v>
      </c>
      <c r="AJ1232" s="13">
        <v>5147589</v>
      </c>
      <c r="AK1232" s="13">
        <v>0</v>
      </c>
      <c r="AL1232" s="13">
        <v>33885116.25</v>
      </c>
      <c r="AM1232" s="13">
        <v>5.4150236070769475</v>
      </c>
      <c r="AN1232" s="13">
        <v>478684.63</v>
      </c>
      <c r="AO1232" s="13">
        <v>196556.04</v>
      </c>
      <c r="AP1232" s="13">
        <v>2007214.5100000002</v>
      </c>
      <c r="AQ1232" s="13">
        <v>1907275.3600000003</v>
      </c>
      <c r="AR1232" s="367"/>
      <c r="AS1232" s="19">
        <v>44985</v>
      </c>
      <c r="AT1232" s="20" t="s">
        <v>1</v>
      </c>
      <c r="AU1232" s="40" t="s">
        <v>292</v>
      </c>
      <c r="AV1232" s="41">
        <v>2023</v>
      </c>
      <c r="AW1232" s="266" t="s">
        <v>176</v>
      </c>
      <c r="AX1232" s="380">
        <v>23.74</v>
      </c>
      <c r="AY1232" s="380">
        <v>24.36</v>
      </c>
    </row>
    <row r="1233" spans="1:51" x14ac:dyDescent="0.25">
      <c r="A1233" s="5">
        <v>51</v>
      </c>
      <c r="B1233" s="6" t="s">
        <v>86</v>
      </c>
      <c r="C1233" s="13">
        <v>1255361.32</v>
      </c>
      <c r="D1233" s="13">
        <v>693813.71</v>
      </c>
      <c r="E1233" s="13">
        <v>6801218.4199999999</v>
      </c>
      <c r="F1233" s="13">
        <v>259934.02</v>
      </c>
      <c r="G1233" s="13">
        <v>3330893.16</v>
      </c>
      <c r="H1233" s="13">
        <v>3034648.71</v>
      </c>
      <c r="I1233" s="13">
        <v>20823065.350000001</v>
      </c>
      <c r="J1233" s="13">
        <v>113912903.28</v>
      </c>
      <c r="K1233" s="13">
        <v>8920754.4299999997</v>
      </c>
      <c r="L1233" s="13">
        <v>2119536.0099999998</v>
      </c>
      <c r="M1233" s="13">
        <v>0</v>
      </c>
      <c r="N1233" s="13">
        <v>0</v>
      </c>
      <c r="O1233" s="13">
        <v>657704.55000000075</v>
      </c>
      <c r="P1233" s="13">
        <v>-3686984.1200000006</v>
      </c>
      <c r="Q1233" s="13">
        <v>0</v>
      </c>
      <c r="R1233" s="13">
        <v>-3686984.1200000006</v>
      </c>
      <c r="S1233" s="13">
        <v>6721632.8200000003</v>
      </c>
      <c r="T1233" s="13">
        <v>64365</v>
      </c>
      <c r="U1233" s="13">
        <v>0</v>
      </c>
      <c r="V1233" s="13">
        <v>0</v>
      </c>
      <c r="W1233" s="13">
        <v>0</v>
      </c>
      <c r="X1233" s="13">
        <v>32544770.66</v>
      </c>
      <c r="Y1233" s="13">
        <v>66593.149999999994</v>
      </c>
      <c r="Z1233" s="13">
        <v>34013.26</v>
      </c>
      <c r="AA1233" s="13">
        <v>17089.259999999998</v>
      </c>
      <c r="AB1233" s="13">
        <v>2118.09</v>
      </c>
      <c r="AC1233" s="13">
        <v>0</v>
      </c>
      <c r="AD1233" s="13">
        <v>0</v>
      </c>
      <c r="AE1233" s="13">
        <v>0</v>
      </c>
      <c r="AF1233" s="13">
        <v>25767689.079999998</v>
      </c>
      <c r="AG1233" s="13">
        <v>2119536.0099999998</v>
      </c>
      <c r="AH1233" s="13">
        <v>6801218.4199999999</v>
      </c>
      <c r="AI1233" s="13">
        <v>8771212.5600000005</v>
      </c>
      <c r="AJ1233" s="13">
        <v>8113508.0099999998</v>
      </c>
      <c r="AK1233" s="13">
        <v>0</v>
      </c>
      <c r="AL1233" s="13">
        <v>11902310.920000002</v>
      </c>
      <c r="AM1233" s="13">
        <v>2.3342269438527747</v>
      </c>
      <c r="AN1233" s="13">
        <v>163170.19</v>
      </c>
      <c r="AO1233" s="13">
        <v>96763.83</v>
      </c>
      <c r="AP1233" s="13">
        <v>819926.90000000014</v>
      </c>
      <c r="AQ1233" s="13">
        <v>916083.8400000009</v>
      </c>
      <c r="AR1233" s="367"/>
      <c r="AS1233" s="19">
        <v>44985</v>
      </c>
      <c r="AT1233" s="20" t="s">
        <v>1</v>
      </c>
      <c r="AU1233" s="40" t="s">
        <v>292</v>
      </c>
      <c r="AV1233" s="41">
        <v>2023</v>
      </c>
      <c r="AW1233" s="266" t="s">
        <v>179</v>
      </c>
      <c r="AX1233" s="380">
        <v>23.74</v>
      </c>
      <c r="AY1233" s="380">
        <v>24.36</v>
      </c>
    </row>
    <row r="1234" spans="1:51" x14ac:dyDescent="0.25">
      <c r="A1234" s="5">
        <v>117</v>
      </c>
      <c r="B1234" s="6" t="s">
        <v>87</v>
      </c>
      <c r="C1234" s="13">
        <v>85978840.120000005</v>
      </c>
      <c r="D1234" s="13">
        <v>23014918.149999999</v>
      </c>
      <c r="E1234" s="13">
        <v>21449309.760000002</v>
      </c>
      <c r="F1234" s="13">
        <v>18008620.800000001</v>
      </c>
      <c r="G1234" s="13">
        <v>14197561.239999998</v>
      </c>
      <c r="H1234" s="13">
        <v>457019.49</v>
      </c>
      <c r="I1234" s="13">
        <v>73784677.010000005</v>
      </c>
      <c r="J1234" s="13">
        <v>21508278.440000001</v>
      </c>
      <c r="K1234" s="13">
        <v>52556111.939999998</v>
      </c>
      <c r="L1234" s="13">
        <v>31106802.180000003</v>
      </c>
      <c r="M1234" s="13">
        <v>132524764.73</v>
      </c>
      <c r="N1234" s="13">
        <v>66699336.479999997</v>
      </c>
      <c r="O1234" s="13">
        <v>33085167.280000001</v>
      </c>
      <c r="P1234" s="13">
        <v>-2327427.3500000583</v>
      </c>
      <c r="Q1234" s="13">
        <v>-18849.880000010133</v>
      </c>
      <c r="R1234" s="13">
        <v>-2346277.2300000684</v>
      </c>
      <c r="S1234" s="13">
        <v>2803296.7200000025</v>
      </c>
      <c r="T1234" s="13">
        <v>260924.27</v>
      </c>
      <c r="U1234" s="13">
        <v>0</v>
      </c>
      <c r="V1234" s="13">
        <v>0</v>
      </c>
      <c r="W1234" s="13">
        <v>577090.68000000005</v>
      </c>
      <c r="X1234" s="13">
        <v>27288125.100000001</v>
      </c>
      <c r="Y1234" s="13">
        <v>258742</v>
      </c>
      <c r="Z1234" s="13">
        <v>1213597.8799999999</v>
      </c>
      <c r="AA1234" s="13">
        <v>1299601.07</v>
      </c>
      <c r="AB1234" s="13">
        <v>153732.82</v>
      </c>
      <c r="AC1234" s="13">
        <v>0</v>
      </c>
      <c r="AD1234" s="13">
        <v>0</v>
      </c>
      <c r="AE1234" s="13">
        <v>0</v>
      </c>
      <c r="AF1234" s="13">
        <v>22397169.559999999</v>
      </c>
      <c r="AG1234" s="13">
        <v>163631566.91</v>
      </c>
      <c r="AH1234" s="13">
        <v>88148646.24000001</v>
      </c>
      <c r="AI1234" s="13">
        <v>251648412.63999999</v>
      </c>
      <c r="AJ1234" s="13">
        <v>218563245.36000001</v>
      </c>
      <c r="AK1234" s="13">
        <v>0</v>
      </c>
      <c r="AL1234" s="13">
        <v>21228565.070000008</v>
      </c>
      <c r="AM1234" s="13">
        <v>1.403921909106125</v>
      </c>
      <c r="AN1234" s="13">
        <v>8963763.3599999994</v>
      </c>
      <c r="AO1234" s="13">
        <v>9044857.4399999995</v>
      </c>
      <c r="AP1234" s="13">
        <v>85931901.379999995</v>
      </c>
      <c r="AQ1234" s="13">
        <v>56053146.689999998</v>
      </c>
      <c r="AR1234" s="367"/>
      <c r="AS1234" s="19">
        <v>44985</v>
      </c>
      <c r="AT1234" s="20" t="s">
        <v>1</v>
      </c>
      <c r="AU1234" s="40" t="s">
        <v>292</v>
      </c>
      <c r="AV1234" s="41">
        <v>2023</v>
      </c>
      <c r="AW1234" s="266" t="s">
        <v>155</v>
      </c>
      <c r="AX1234" s="380">
        <v>23.74</v>
      </c>
      <c r="AY1234" s="380">
        <v>24.36</v>
      </c>
    </row>
    <row r="1235" spans="1:51" x14ac:dyDescent="0.25">
      <c r="A1235" s="5">
        <v>78</v>
      </c>
      <c r="B1235" s="6" t="s">
        <v>88</v>
      </c>
      <c r="C1235" s="13">
        <v>348898.06</v>
      </c>
      <c r="D1235" s="13">
        <v>0</v>
      </c>
      <c r="E1235" s="13">
        <v>301.24</v>
      </c>
      <c r="F1235" s="13">
        <v>59222.05</v>
      </c>
      <c r="G1235" s="13">
        <v>549400.84</v>
      </c>
      <c r="H1235" s="13">
        <v>-194337.86</v>
      </c>
      <c r="I1235" s="13">
        <v>11684046.119999999</v>
      </c>
      <c r="J1235" s="13">
        <v>2424253.9500000002</v>
      </c>
      <c r="K1235" s="13">
        <v>280411.32</v>
      </c>
      <c r="L1235" s="13">
        <v>280110.08000000002</v>
      </c>
      <c r="M1235" s="13">
        <v>280314.08</v>
      </c>
      <c r="N1235" s="13">
        <v>5999.71</v>
      </c>
      <c r="O1235" s="13">
        <v>164483.29000000004</v>
      </c>
      <c r="P1235" s="13">
        <v>-424208.12</v>
      </c>
      <c r="Q1235" s="13">
        <v>-17148.670000000042</v>
      </c>
      <c r="R1235" s="13">
        <v>-441356.79000000004</v>
      </c>
      <c r="S1235" s="13">
        <v>247018.94999999998</v>
      </c>
      <c r="T1235" s="13">
        <v>16943.97</v>
      </c>
      <c r="U1235" s="13">
        <v>0</v>
      </c>
      <c r="V1235" s="13">
        <v>0</v>
      </c>
      <c r="W1235" s="13">
        <v>0</v>
      </c>
      <c r="X1235" s="13">
        <v>268009.76</v>
      </c>
      <c r="Y1235" s="13">
        <v>10799.43</v>
      </c>
      <c r="Z1235" s="13">
        <v>9296.86</v>
      </c>
      <c r="AA1235" s="13">
        <v>0</v>
      </c>
      <c r="AB1235" s="13">
        <v>4.24</v>
      </c>
      <c r="AC1235" s="13">
        <v>0</v>
      </c>
      <c r="AD1235" s="13">
        <v>0</v>
      </c>
      <c r="AE1235" s="13">
        <v>0</v>
      </c>
      <c r="AF1235" s="13">
        <v>17834.25</v>
      </c>
      <c r="AG1235" s="13">
        <v>560424.16</v>
      </c>
      <c r="AH1235" s="13">
        <v>6300.95</v>
      </c>
      <c r="AI1235" s="13">
        <v>566613.05000000005</v>
      </c>
      <c r="AJ1235" s="13">
        <v>402129.76</v>
      </c>
      <c r="AK1235" s="13">
        <v>0</v>
      </c>
      <c r="AL1235" s="13">
        <v>11403634.799999999</v>
      </c>
      <c r="AM1235" s="13">
        <v>41.667526546360534</v>
      </c>
      <c r="AN1235" s="13">
        <v>44190.509999999995</v>
      </c>
      <c r="AO1235" s="13">
        <v>15031.539999999999</v>
      </c>
      <c r="AP1235" s="13">
        <v>190695.65999999997</v>
      </c>
      <c r="AQ1235" s="13">
        <v>6280.8899999999994</v>
      </c>
      <c r="AR1235" s="367"/>
      <c r="AS1235" s="19">
        <v>44985</v>
      </c>
      <c r="AT1235" s="20" t="s">
        <v>1</v>
      </c>
      <c r="AU1235" s="40" t="s">
        <v>293</v>
      </c>
      <c r="AV1235" s="41">
        <v>2023</v>
      </c>
      <c r="AW1235" s="266" t="s">
        <v>185</v>
      </c>
      <c r="AX1235" s="380">
        <v>23.74</v>
      </c>
      <c r="AY1235" s="380">
        <v>24.36</v>
      </c>
    </row>
    <row r="1236" spans="1:51" x14ac:dyDescent="0.25">
      <c r="A1236" s="5">
        <v>80</v>
      </c>
      <c r="B1236" s="6" t="s">
        <v>89</v>
      </c>
      <c r="C1236" s="13">
        <v>208961947.01999998</v>
      </c>
      <c r="D1236" s="13">
        <v>42665666.719999991</v>
      </c>
      <c r="E1236" s="13">
        <v>42770156.369999997</v>
      </c>
      <c r="F1236" s="13">
        <v>26824309.900000002</v>
      </c>
      <c r="G1236" s="13">
        <v>40303641.859999999</v>
      </c>
      <c r="H1236" s="13">
        <v>602117.86</v>
      </c>
      <c r="I1236" s="13">
        <v>274702561.27999997</v>
      </c>
      <c r="J1236" s="13">
        <v>92793481.689999998</v>
      </c>
      <c r="K1236" s="13">
        <v>92727579.239999995</v>
      </c>
      <c r="L1236" s="13">
        <v>49957422.870000005</v>
      </c>
      <c r="M1236" s="13">
        <v>85302002.239999995</v>
      </c>
      <c r="N1236" s="13">
        <v>1688987598.6799998</v>
      </c>
      <c r="O1236" s="13">
        <v>555396822.03000021</v>
      </c>
      <c r="P1236" s="13">
        <v>-456228493.49000037</v>
      </c>
      <c r="Q1236" s="13">
        <v>471020640.40999985</v>
      </c>
      <c r="R1236" s="13">
        <v>14792146.91999948</v>
      </c>
      <c r="S1236" s="13">
        <v>-14190029.049999997</v>
      </c>
      <c r="T1236" s="13">
        <v>5730.92</v>
      </c>
      <c r="U1236" s="13">
        <v>0</v>
      </c>
      <c r="V1236" s="13">
        <v>0</v>
      </c>
      <c r="W1236" s="13">
        <v>32664.52</v>
      </c>
      <c r="X1236" s="13">
        <v>30154504.91</v>
      </c>
      <c r="Y1236" s="13">
        <v>704810.94</v>
      </c>
      <c r="Z1236" s="13">
        <v>2658158.7000000002</v>
      </c>
      <c r="AA1236" s="13">
        <v>250000</v>
      </c>
      <c r="AB1236" s="13">
        <v>727291.93</v>
      </c>
      <c r="AC1236" s="13">
        <v>0</v>
      </c>
      <c r="AD1236" s="13">
        <v>0</v>
      </c>
      <c r="AE1236" s="13">
        <v>0</v>
      </c>
      <c r="AF1236" s="13">
        <v>40042667.829999998</v>
      </c>
      <c r="AG1236" s="13">
        <v>135259425.10999998</v>
      </c>
      <c r="AH1236" s="13">
        <v>1731757755.05</v>
      </c>
      <c r="AI1236" s="13">
        <v>1866867339.1800001</v>
      </c>
      <c r="AJ1236" s="13">
        <v>1311470517.1499999</v>
      </c>
      <c r="AK1236" s="13">
        <v>0</v>
      </c>
      <c r="AL1236" s="13">
        <v>181974982.03999996</v>
      </c>
      <c r="AM1236" s="13">
        <v>2.9624688095114342</v>
      </c>
      <c r="AN1236" s="13">
        <v>15445190.75</v>
      </c>
      <c r="AO1236" s="13">
        <v>11379119.15</v>
      </c>
      <c r="AP1236" s="13">
        <v>172215056.55999997</v>
      </c>
      <c r="AQ1236" s="13">
        <v>561315598.28999996</v>
      </c>
      <c r="AR1236" s="367"/>
      <c r="AS1236" s="19">
        <v>44985</v>
      </c>
      <c r="AT1236" s="20" t="s">
        <v>1</v>
      </c>
      <c r="AU1236" s="40" t="s">
        <v>292</v>
      </c>
      <c r="AV1236" s="41">
        <v>2023</v>
      </c>
      <c r="AW1236" s="266" t="s">
        <v>288</v>
      </c>
      <c r="AX1236" s="380">
        <v>23.74</v>
      </c>
      <c r="AY1236" s="380">
        <v>24.36</v>
      </c>
    </row>
    <row r="1237" spans="1:51" x14ac:dyDescent="0.25">
      <c r="A1237" s="5">
        <v>2</v>
      </c>
      <c r="B1237" s="6" t="s">
        <v>90</v>
      </c>
      <c r="C1237" s="13">
        <v>28890518.649999999</v>
      </c>
      <c r="D1237" s="13">
        <v>1062738.3600000001</v>
      </c>
      <c r="E1237" s="13">
        <v>426633.95</v>
      </c>
      <c r="F1237" s="13">
        <v>15110.919999999998</v>
      </c>
      <c r="G1237" s="13">
        <v>21996570.82</v>
      </c>
      <c r="H1237" s="13">
        <v>1717578.65</v>
      </c>
      <c r="I1237" s="13">
        <v>337509035.88</v>
      </c>
      <c r="J1237" s="13">
        <v>934039834.11000001</v>
      </c>
      <c r="K1237" s="13">
        <v>4210139.8099999996</v>
      </c>
      <c r="L1237" s="13">
        <v>3783505.87</v>
      </c>
      <c r="M1237" s="13">
        <v>19686298.960000001</v>
      </c>
      <c r="N1237" s="13">
        <v>0.01</v>
      </c>
      <c r="O1237" s="13">
        <v>21162783.460000005</v>
      </c>
      <c r="P1237" s="13">
        <v>-15346684.910000008</v>
      </c>
      <c r="Q1237" s="13">
        <v>8214282.7800000012</v>
      </c>
      <c r="R1237" s="13">
        <v>-7132402.1300000064</v>
      </c>
      <c r="S1237" s="13">
        <v>8849980.7800000012</v>
      </c>
      <c r="T1237" s="13">
        <v>291.94</v>
      </c>
      <c r="U1237" s="13">
        <v>0</v>
      </c>
      <c r="V1237" s="13">
        <v>0</v>
      </c>
      <c r="W1237" s="13">
        <v>0</v>
      </c>
      <c r="X1237" s="13">
        <v>10770362.199999999</v>
      </c>
      <c r="Y1237" s="13">
        <v>448909.62</v>
      </c>
      <c r="Z1237" s="13">
        <v>60169.62</v>
      </c>
      <c r="AA1237" s="13">
        <v>1411594.12</v>
      </c>
      <c r="AB1237" s="13">
        <v>0</v>
      </c>
      <c r="AC1237" s="13">
        <v>0</v>
      </c>
      <c r="AD1237" s="13">
        <v>0</v>
      </c>
      <c r="AE1237" s="13">
        <v>0</v>
      </c>
      <c r="AF1237" s="13">
        <v>0</v>
      </c>
      <c r="AG1237" s="13">
        <v>23469804.830000002</v>
      </c>
      <c r="AH1237" s="13">
        <v>426633.96</v>
      </c>
      <c r="AI1237" s="13">
        <v>23896380.860000003</v>
      </c>
      <c r="AJ1237" s="13">
        <v>2733597.4000000004</v>
      </c>
      <c r="AK1237" s="13">
        <v>0</v>
      </c>
      <c r="AL1237" s="13">
        <v>333298896.06999999</v>
      </c>
      <c r="AM1237" s="13">
        <v>80.1657548469869</v>
      </c>
      <c r="AN1237" s="13">
        <v>15029.419999999998</v>
      </c>
      <c r="AO1237" s="13">
        <v>81.5</v>
      </c>
      <c r="AP1237" s="13">
        <v>7995125.2899999991</v>
      </c>
      <c r="AQ1237" s="13">
        <v>1330128.45</v>
      </c>
      <c r="AR1237" s="367"/>
      <c r="AS1237" s="19">
        <v>44985</v>
      </c>
      <c r="AT1237" s="20" t="s">
        <v>1</v>
      </c>
      <c r="AU1237" s="40" t="s">
        <v>292</v>
      </c>
      <c r="AV1237" s="41">
        <v>2023</v>
      </c>
      <c r="AW1237" s="266" t="s">
        <v>168</v>
      </c>
      <c r="AX1237" s="380">
        <v>23.74</v>
      </c>
      <c r="AY1237" s="380">
        <v>24.36</v>
      </c>
    </row>
    <row r="1238" spans="1:51" x14ac:dyDescent="0.25">
      <c r="A1238" s="5">
        <v>115</v>
      </c>
      <c r="B1238" s="6" t="s">
        <v>290</v>
      </c>
      <c r="C1238" s="13">
        <v>2899.66</v>
      </c>
      <c r="D1238" s="13">
        <v>0</v>
      </c>
      <c r="E1238" s="13">
        <v>0.01</v>
      </c>
      <c r="F1238" s="13">
        <v>0</v>
      </c>
      <c r="G1238" s="13">
        <v>129490.17</v>
      </c>
      <c r="H1238" s="13">
        <v>903452.25</v>
      </c>
      <c r="I1238" s="13">
        <v>990162.8</v>
      </c>
      <c r="J1238" s="13">
        <v>3619415.8</v>
      </c>
      <c r="K1238" s="13">
        <v>3926.37</v>
      </c>
      <c r="L1238" s="13">
        <v>3926.36</v>
      </c>
      <c r="M1238" s="13">
        <v>0</v>
      </c>
      <c r="N1238" s="13">
        <v>0</v>
      </c>
      <c r="O1238" s="13">
        <v>507.45000000000027</v>
      </c>
      <c r="P1238" s="13">
        <v>-127097.95999999999</v>
      </c>
      <c r="Q1238" s="13">
        <v>0</v>
      </c>
      <c r="R1238" s="13">
        <v>-127097.95999999999</v>
      </c>
      <c r="S1238" s="13">
        <v>1030550.21</v>
      </c>
      <c r="T1238" s="13">
        <v>21757.98</v>
      </c>
      <c r="U1238" s="13">
        <v>0</v>
      </c>
      <c r="V1238" s="13">
        <v>0</v>
      </c>
      <c r="W1238" s="13">
        <v>0</v>
      </c>
      <c r="X1238" s="13">
        <v>1015923.72</v>
      </c>
      <c r="Y1238" s="13">
        <v>2642.64</v>
      </c>
      <c r="Z1238" s="13">
        <v>2147.25</v>
      </c>
      <c r="AA1238" s="13">
        <v>0</v>
      </c>
      <c r="AB1238" s="13">
        <v>72.64</v>
      </c>
      <c r="AC1238" s="13">
        <v>0</v>
      </c>
      <c r="AD1238" s="13">
        <v>0</v>
      </c>
      <c r="AE1238" s="13">
        <v>2268.96</v>
      </c>
      <c r="AF1238" s="13">
        <v>0</v>
      </c>
      <c r="AG1238" s="13">
        <v>3926.36</v>
      </c>
      <c r="AH1238" s="13">
        <v>0.01</v>
      </c>
      <c r="AI1238" s="13">
        <v>3642.3</v>
      </c>
      <c r="AJ1238" s="13">
        <v>3134.85</v>
      </c>
      <c r="AK1238" s="13">
        <v>0</v>
      </c>
      <c r="AL1238" s="13">
        <v>986236.43</v>
      </c>
      <c r="AM1238" s="13">
        <v>252.18275404508492</v>
      </c>
      <c r="AN1238" s="13">
        <v>0</v>
      </c>
      <c r="AO1238" s="13">
        <v>0</v>
      </c>
      <c r="AP1238" s="13">
        <v>2392.2199999999998</v>
      </c>
      <c r="AQ1238" s="13">
        <v>0</v>
      </c>
      <c r="AR1238" s="367"/>
      <c r="AS1238" s="19">
        <v>44985</v>
      </c>
      <c r="AT1238" s="20" t="s">
        <v>1</v>
      </c>
      <c r="AU1238" s="40" t="s">
        <v>292</v>
      </c>
      <c r="AV1238" s="41">
        <v>2023</v>
      </c>
      <c r="AW1238" s="266" t="s">
        <v>291</v>
      </c>
      <c r="AX1238" s="380">
        <v>23.74</v>
      </c>
      <c r="AY1238" s="380">
        <v>24.36</v>
      </c>
    </row>
    <row r="1239" spans="1:51" x14ac:dyDescent="0.25">
      <c r="A1239" s="5">
        <v>106</v>
      </c>
      <c r="B1239" s="6" t="s">
        <v>92</v>
      </c>
      <c r="C1239" s="13">
        <v>4086419.31</v>
      </c>
      <c r="D1239" s="13">
        <v>204250.13</v>
      </c>
      <c r="E1239" s="13">
        <v>170311.86000000002</v>
      </c>
      <c r="F1239" s="13">
        <v>898571.66</v>
      </c>
      <c r="G1239" s="13">
        <v>1669600.9</v>
      </c>
      <c r="H1239" s="13">
        <v>11036.23</v>
      </c>
      <c r="I1239" s="13">
        <v>13018515.880000001</v>
      </c>
      <c r="J1239" s="13">
        <v>7561967.5199999996</v>
      </c>
      <c r="K1239" s="13">
        <v>3433719.53</v>
      </c>
      <c r="L1239" s="13">
        <v>3263407.67</v>
      </c>
      <c r="M1239" s="13">
        <v>2742214.38</v>
      </c>
      <c r="N1239" s="13">
        <v>0</v>
      </c>
      <c r="O1239" s="13">
        <v>1647744.0999999996</v>
      </c>
      <c r="P1239" s="13">
        <v>-333747.48000000208</v>
      </c>
      <c r="Q1239" s="13">
        <v>-428563.70000000019</v>
      </c>
      <c r="R1239" s="13">
        <v>-762311.18000000226</v>
      </c>
      <c r="S1239" s="13">
        <v>773347.41</v>
      </c>
      <c r="T1239" s="13">
        <v>0.22</v>
      </c>
      <c r="U1239" s="13">
        <v>0</v>
      </c>
      <c r="V1239" s="13">
        <v>0</v>
      </c>
      <c r="W1239" s="13">
        <v>0</v>
      </c>
      <c r="X1239" s="13">
        <v>959753.2</v>
      </c>
      <c r="Y1239" s="13">
        <v>32738.98</v>
      </c>
      <c r="Z1239" s="13">
        <v>25111.72</v>
      </c>
      <c r="AA1239" s="13">
        <v>2000</v>
      </c>
      <c r="AB1239" s="13">
        <v>7487.39</v>
      </c>
      <c r="AC1239" s="13">
        <v>0</v>
      </c>
      <c r="AD1239" s="13">
        <v>0</v>
      </c>
      <c r="AE1239" s="13">
        <v>0</v>
      </c>
      <c r="AF1239" s="13">
        <v>119067.92</v>
      </c>
      <c r="AG1239" s="13">
        <v>6005622.0499999998</v>
      </c>
      <c r="AH1239" s="13">
        <v>170311.86000000002</v>
      </c>
      <c r="AI1239" s="13">
        <v>6173533.0499999998</v>
      </c>
      <c r="AJ1239" s="13">
        <v>4525788.95</v>
      </c>
      <c r="AK1239" s="13">
        <v>0</v>
      </c>
      <c r="AL1239" s="13">
        <v>9584796.3500000015</v>
      </c>
      <c r="AM1239" s="13">
        <v>3.791374271037216</v>
      </c>
      <c r="AN1239" s="13">
        <v>581880.91</v>
      </c>
      <c r="AO1239" s="13">
        <v>316690.75</v>
      </c>
      <c r="AP1239" s="13">
        <v>2515937.0400000005</v>
      </c>
      <c r="AQ1239" s="13">
        <v>281511.95999999996</v>
      </c>
      <c r="AR1239" s="367"/>
      <c r="AS1239" s="19">
        <v>44985</v>
      </c>
      <c r="AT1239" s="20" t="s">
        <v>1</v>
      </c>
      <c r="AU1239" s="40" t="s">
        <v>292</v>
      </c>
      <c r="AV1239" s="41">
        <v>2023</v>
      </c>
      <c r="AW1239" s="266" t="s">
        <v>172</v>
      </c>
      <c r="AX1239" s="380">
        <v>23.74</v>
      </c>
      <c r="AY1239" s="380">
        <v>24.36</v>
      </c>
    </row>
    <row r="1240" spans="1:51" x14ac:dyDescent="0.25">
      <c r="A1240" s="5">
        <v>118</v>
      </c>
      <c r="B1240" s="6" t="s">
        <v>93</v>
      </c>
      <c r="C1240" s="13">
        <v>27269675.77</v>
      </c>
      <c r="D1240" s="13">
        <v>7521259.4800000004</v>
      </c>
      <c r="E1240" s="13">
        <v>14531912.300000001</v>
      </c>
      <c r="F1240" s="13">
        <v>3113817.42</v>
      </c>
      <c r="G1240" s="13">
        <v>7755101.1899999995</v>
      </c>
      <c r="H1240" s="13">
        <v>159825.94</v>
      </c>
      <c r="I1240" s="13">
        <v>85364676.799999997</v>
      </c>
      <c r="J1240" s="13">
        <v>11150831.27</v>
      </c>
      <c r="K1240" s="13">
        <v>30538320.600000001</v>
      </c>
      <c r="L1240" s="13">
        <v>16006408.300000001</v>
      </c>
      <c r="M1240" s="13">
        <v>269355.55</v>
      </c>
      <c r="N1240" s="13">
        <v>1743001.42</v>
      </c>
      <c r="O1240" s="13">
        <v>10254088.569999997</v>
      </c>
      <c r="P1240" s="13">
        <v>-1374590.8899999992</v>
      </c>
      <c r="Q1240" s="13">
        <v>-872090.9500000003</v>
      </c>
      <c r="R1240" s="13">
        <v>-2246681.8399999994</v>
      </c>
      <c r="S1240" s="13">
        <v>2406507.8000000003</v>
      </c>
      <c r="T1240" s="13">
        <v>1900.77</v>
      </c>
      <c r="U1240" s="13">
        <v>0</v>
      </c>
      <c r="V1240" s="13">
        <v>0</v>
      </c>
      <c r="W1240" s="13">
        <v>13777.97</v>
      </c>
      <c r="X1240" s="13">
        <v>3004503.94</v>
      </c>
      <c r="Y1240" s="13">
        <v>130389.42</v>
      </c>
      <c r="Z1240" s="13">
        <v>116397.58</v>
      </c>
      <c r="AA1240" s="13">
        <v>101708.69</v>
      </c>
      <c r="AB1240" s="13">
        <v>109028.63</v>
      </c>
      <c r="AC1240" s="13">
        <v>0</v>
      </c>
      <c r="AD1240" s="13">
        <v>0</v>
      </c>
      <c r="AE1240" s="13">
        <v>152782.66</v>
      </c>
      <c r="AF1240" s="13">
        <v>3367.9</v>
      </c>
      <c r="AG1240" s="13">
        <v>16275763.85</v>
      </c>
      <c r="AH1240" s="13">
        <v>16274913.720000001</v>
      </c>
      <c r="AI1240" s="13">
        <v>32497305.899999999</v>
      </c>
      <c r="AJ1240" s="13">
        <v>22243217.330000002</v>
      </c>
      <c r="AK1240" s="13">
        <v>0</v>
      </c>
      <c r="AL1240" s="13">
        <v>54826356.199999996</v>
      </c>
      <c r="AM1240" s="13">
        <v>2.7953297733078353</v>
      </c>
      <c r="AN1240" s="13">
        <v>2018535.8900000001</v>
      </c>
      <c r="AO1240" s="13">
        <v>1095281.53</v>
      </c>
      <c r="AP1240" s="13">
        <v>23889071.900000002</v>
      </c>
      <c r="AQ1240" s="13">
        <v>14394744.180000002</v>
      </c>
      <c r="AR1240" s="367"/>
      <c r="AS1240" s="19">
        <v>44985</v>
      </c>
      <c r="AT1240" s="20" t="s">
        <v>1</v>
      </c>
      <c r="AU1240" s="40" t="s">
        <v>292</v>
      </c>
      <c r="AV1240" s="41">
        <v>2023</v>
      </c>
      <c r="AW1240" s="266" t="s">
        <v>162</v>
      </c>
      <c r="AX1240" s="380">
        <v>23.74</v>
      </c>
      <c r="AY1240" s="380">
        <v>24.36</v>
      </c>
    </row>
    <row r="1241" spans="1:51" x14ac:dyDescent="0.25">
      <c r="A1241" s="5">
        <v>29</v>
      </c>
      <c r="B1241" s="6" t="s">
        <v>94</v>
      </c>
      <c r="C1241" s="13">
        <v>93038841.930000007</v>
      </c>
      <c r="D1241" s="13">
        <v>13437592.890000001</v>
      </c>
      <c r="E1241" s="13">
        <v>18470219.719999999</v>
      </c>
      <c r="F1241" s="13">
        <v>6037055.3200000003</v>
      </c>
      <c r="G1241" s="13">
        <v>16462086.530000001</v>
      </c>
      <c r="H1241" s="13">
        <v>6406074.3899999997</v>
      </c>
      <c r="I1241" s="13">
        <v>68638140.180000007</v>
      </c>
      <c r="J1241" s="13">
        <v>73188176.980000004</v>
      </c>
      <c r="K1241" s="13">
        <v>43464753.520000003</v>
      </c>
      <c r="L1241" s="13">
        <v>24994533.800000001</v>
      </c>
      <c r="M1241" s="13">
        <v>28980593.210000001</v>
      </c>
      <c r="N1241" s="13">
        <v>1657546.51</v>
      </c>
      <c r="O1241" s="13">
        <v>41217274.420000002</v>
      </c>
      <c r="P1241" s="13">
        <v>15884832.770000018</v>
      </c>
      <c r="Q1241" s="13">
        <v>-13796680.15</v>
      </c>
      <c r="R1241" s="13">
        <v>2088152.6200000178</v>
      </c>
      <c r="S1241" s="13">
        <v>4317921.7700000014</v>
      </c>
      <c r="T1241" s="13">
        <v>1666263.6</v>
      </c>
      <c r="U1241" s="13">
        <v>0</v>
      </c>
      <c r="V1241" s="13">
        <v>0</v>
      </c>
      <c r="W1241" s="13">
        <v>52660.51</v>
      </c>
      <c r="X1241" s="13">
        <v>15647852.15</v>
      </c>
      <c r="Y1241" s="13">
        <v>276963.53000000003</v>
      </c>
      <c r="Z1241" s="13">
        <v>642223.62</v>
      </c>
      <c r="AA1241" s="13">
        <v>0</v>
      </c>
      <c r="AB1241" s="13">
        <v>484578.25</v>
      </c>
      <c r="AC1241" s="13">
        <v>0</v>
      </c>
      <c r="AD1241" s="13">
        <v>0</v>
      </c>
      <c r="AE1241" s="13">
        <v>0</v>
      </c>
      <c r="AF1241" s="13">
        <v>11645089.09</v>
      </c>
      <c r="AG1241" s="13">
        <v>53975127.009999998</v>
      </c>
      <c r="AH1241" s="13">
        <v>20127766.23</v>
      </c>
      <c r="AI1241" s="13">
        <v>72987061.200000003</v>
      </c>
      <c r="AJ1241" s="13">
        <v>31769786.780000001</v>
      </c>
      <c r="AK1241" s="13">
        <v>0</v>
      </c>
      <c r="AL1241" s="13">
        <v>25173386.660000004</v>
      </c>
      <c r="AM1241" s="13">
        <v>1.5791678226914745</v>
      </c>
      <c r="AN1241" s="13">
        <v>3476578.21</v>
      </c>
      <c r="AO1241" s="13">
        <v>2560477.11</v>
      </c>
      <c r="AP1241" s="13">
        <v>63041303.899999999</v>
      </c>
      <c r="AQ1241" s="13">
        <v>24657329.280000005</v>
      </c>
      <c r="AR1241" s="367"/>
      <c r="AS1241" s="19">
        <v>44985</v>
      </c>
      <c r="AT1241" s="20" t="s">
        <v>1</v>
      </c>
      <c r="AU1241" s="40" t="s">
        <v>292</v>
      </c>
      <c r="AV1241" s="41">
        <v>2023</v>
      </c>
      <c r="AW1241" s="266" t="s">
        <v>156</v>
      </c>
      <c r="AX1241" s="380">
        <v>23.74</v>
      </c>
      <c r="AY1241" s="380">
        <v>24.36</v>
      </c>
    </row>
    <row r="1242" spans="1:51" x14ac:dyDescent="0.25">
      <c r="A1242" s="5">
        <v>111</v>
      </c>
      <c r="B1242" s="6" t="s">
        <v>95</v>
      </c>
      <c r="C1242" s="13">
        <v>932671.58</v>
      </c>
      <c r="D1242" s="13">
        <v>39539.4</v>
      </c>
      <c r="E1242" s="13">
        <v>540136.32999999996</v>
      </c>
      <c r="F1242" s="13">
        <v>169307.28</v>
      </c>
      <c r="G1242" s="13">
        <v>734262.23</v>
      </c>
      <c r="H1242" s="13">
        <v>168507.5</v>
      </c>
      <c r="I1242" s="13">
        <v>15472574.939999999</v>
      </c>
      <c r="J1242" s="13">
        <v>1195718.1599999999</v>
      </c>
      <c r="K1242" s="13">
        <v>2097603.86</v>
      </c>
      <c r="L1242" s="13">
        <v>1557467.53</v>
      </c>
      <c r="M1242" s="13">
        <v>0</v>
      </c>
      <c r="N1242" s="13">
        <v>0</v>
      </c>
      <c r="O1242" s="13">
        <v>345318.16000000015</v>
      </c>
      <c r="P1242" s="13">
        <v>-355755.49000000046</v>
      </c>
      <c r="Q1242" s="13">
        <v>0</v>
      </c>
      <c r="R1242" s="13">
        <v>-355755.49000000046</v>
      </c>
      <c r="S1242" s="13">
        <v>524262.99000000005</v>
      </c>
      <c r="T1242" s="13">
        <v>82185.8</v>
      </c>
      <c r="U1242" s="13">
        <v>0</v>
      </c>
      <c r="V1242" s="13">
        <v>0</v>
      </c>
      <c r="W1242" s="13">
        <v>0</v>
      </c>
      <c r="X1242" s="13">
        <v>480703.38</v>
      </c>
      <c r="Y1242" s="13">
        <v>14899.49</v>
      </c>
      <c r="Z1242" s="13">
        <v>22253.41</v>
      </c>
      <c r="AA1242" s="13">
        <v>594.95000000000005</v>
      </c>
      <c r="AB1242" s="13">
        <v>404.04</v>
      </c>
      <c r="AC1242" s="13">
        <v>0</v>
      </c>
      <c r="AD1242" s="13">
        <v>0</v>
      </c>
      <c r="AE1242" s="13">
        <v>0</v>
      </c>
      <c r="AF1242" s="13">
        <v>474.3</v>
      </c>
      <c r="AG1242" s="13">
        <v>1557467.53</v>
      </c>
      <c r="AH1242" s="13">
        <v>540136.32999999996</v>
      </c>
      <c r="AI1242" s="13">
        <v>2097224.58</v>
      </c>
      <c r="AJ1242" s="13">
        <v>1751906.42</v>
      </c>
      <c r="AK1242" s="13">
        <v>0</v>
      </c>
      <c r="AL1242" s="13">
        <v>13374971.08</v>
      </c>
      <c r="AM1242" s="13">
        <v>7.376309338027248</v>
      </c>
      <c r="AN1242" s="13">
        <v>113802.04</v>
      </c>
      <c r="AO1242" s="13">
        <v>55505.24</v>
      </c>
      <c r="AP1242" s="13">
        <v>501364.75999999978</v>
      </c>
      <c r="AQ1242" s="13">
        <v>-46449.259999999987</v>
      </c>
      <c r="AR1242" s="367"/>
      <c r="AS1242" s="19">
        <v>44985</v>
      </c>
      <c r="AT1242" s="20" t="s">
        <v>1</v>
      </c>
      <c r="AU1242" s="40" t="s">
        <v>292</v>
      </c>
      <c r="AV1242" s="41">
        <v>2023</v>
      </c>
      <c r="AW1242" s="266" t="s">
        <v>182</v>
      </c>
      <c r="AX1242" s="380">
        <v>23.74</v>
      </c>
      <c r="AY1242" s="380">
        <v>24.36</v>
      </c>
    </row>
    <row r="1243" spans="1:51" x14ac:dyDescent="0.25">
      <c r="A1243" s="5">
        <v>83</v>
      </c>
      <c r="B1243" s="6" t="s">
        <v>96</v>
      </c>
      <c r="C1243" s="13">
        <v>55834203.270000003</v>
      </c>
      <c r="D1243" s="13">
        <v>15007384.970000001</v>
      </c>
      <c r="E1243" s="13">
        <v>18498516.990000002</v>
      </c>
      <c r="F1243" s="13">
        <v>13835867.369999999</v>
      </c>
      <c r="G1243" s="13">
        <v>14823585.609999999</v>
      </c>
      <c r="H1243" s="13">
        <v>-250641.15</v>
      </c>
      <c r="I1243" s="13">
        <v>314720457.23000002</v>
      </c>
      <c r="J1243" s="13">
        <v>8025527.3300000001</v>
      </c>
      <c r="K1243" s="13">
        <v>69380118.489999995</v>
      </c>
      <c r="L1243" s="13">
        <v>45314343.279999994</v>
      </c>
      <c r="M1243" s="13">
        <v>23696875.379999999</v>
      </c>
      <c r="N1243" s="13">
        <v>1681279</v>
      </c>
      <c r="O1243" s="13">
        <v>29327283.23</v>
      </c>
      <c r="P1243" s="13">
        <v>-17159917.909999996</v>
      </c>
      <c r="Q1243" s="13">
        <v>17615615.719999999</v>
      </c>
      <c r="R1243" s="13">
        <v>455697.81000000238</v>
      </c>
      <c r="S1243" s="13">
        <v>-706338.95999999903</v>
      </c>
      <c r="T1243" s="13">
        <v>11809.65</v>
      </c>
      <c r="U1243" s="13">
        <v>0</v>
      </c>
      <c r="V1243" s="13">
        <v>0</v>
      </c>
      <c r="W1243" s="13">
        <v>0</v>
      </c>
      <c r="X1243" s="13">
        <v>13036213.68</v>
      </c>
      <c r="Y1243" s="13">
        <v>236879.25</v>
      </c>
      <c r="Z1243" s="13">
        <v>821460.82</v>
      </c>
      <c r="AA1243" s="13">
        <v>0</v>
      </c>
      <c r="AB1243" s="13">
        <v>84411.95</v>
      </c>
      <c r="AC1243" s="13">
        <v>0</v>
      </c>
      <c r="AD1243" s="13">
        <v>0</v>
      </c>
      <c r="AE1243" s="13">
        <v>0</v>
      </c>
      <c r="AF1243" s="13">
        <v>12611610.27</v>
      </c>
      <c r="AG1243" s="13">
        <v>69011218.659999996</v>
      </c>
      <c r="AH1243" s="13">
        <v>20179795.990000002</v>
      </c>
      <c r="AI1243" s="13">
        <v>89066163.640000001</v>
      </c>
      <c r="AJ1243" s="13">
        <v>59738880.409999996</v>
      </c>
      <c r="AK1243" s="13">
        <v>0</v>
      </c>
      <c r="AL1243" s="13">
        <v>245340338.74000001</v>
      </c>
      <c r="AM1243" s="13">
        <v>4.5361764159477733</v>
      </c>
      <c r="AN1243" s="13">
        <v>6699863.1799999997</v>
      </c>
      <c r="AO1243" s="13">
        <v>7136004.1899999995</v>
      </c>
      <c r="AP1243" s="13">
        <v>32986620.309999995</v>
      </c>
      <c r="AQ1243" s="13">
        <v>21487085.240000002</v>
      </c>
      <c r="AR1243" s="367"/>
      <c r="AS1243" s="19">
        <v>44985</v>
      </c>
      <c r="AT1243" s="20" t="s">
        <v>1</v>
      </c>
      <c r="AU1243" s="40" t="s">
        <v>293</v>
      </c>
      <c r="AV1243" s="41">
        <v>2023</v>
      </c>
      <c r="AW1243" s="266" t="s">
        <v>158</v>
      </c>
      <c r="AX1243" s="380">
        <v>23.74</v>
      </c>
      <c r="AY1243" s="380">
        <v>24.36</v>
      </c>
    </row>
    <row r="1244" spans="1:51" x14ac:dyDescent="0.25">
      <c r="A1244" s="5">
        <v>40</v>
      </c>
      <c r="B1244" s="6" t="s">
        <v>97</v>
      </c>
      <c r="C1244" s="13">
        <v>20851470.66</v>
      </c>
      <c r="D1244" s="13">
        <v>2748045.13</v>
      </c>
      <c r="E1244" s="13">
        <v>11571698.17</v>
      </c>
      <c r="F1244" s="13">
        <v>1799214.29</v>
      </c>
      <c r="G1244" s="13">
        <v>3576813.37</v>
      </c>
      <c r="H1244" s="13">
        <v>13010</v>
      </c>
      <c r="I1244" s="13">
        <v>67283441.689999998</v>
      </c>
      <c r="J1244" s="13">
        <v>21286928.370000001</v>
      </c>
      <c r="K1244" s="13">
        <v>24027197.809999999</v>
      </c>
      <c r="L1244" s="13">
        <v>12455499.639999999</v>
      </c>
      <c r="M1244" s="13">
        <v>2030231.6</v>
      </c>
      <c r="N1244" s="13">
        <v>494181.82</v>
      </c>
      <c r="O1244" s="13">
        <v>6984022.3999999966</v>
      </c>
      <c r="P1244" s="13">
        <v>5743375.4699999997</v>
      </c>
      <c r="Q1244" s="13">
        <v>-6582032.3100000005</v>
      </c>
      <c r="R1244" s="13">
        <v>-838656.84000000078</v>
      </c>
      <c r="S1244" s="13">
        <v>851666.83999999985</v>
      </c>
      <c r="T1244" s="13">
        <v>5.24</v>
      </c>
      <c r="U1244" s="13">
        <v>0</v>
      </c>
      <c r="V1244" s="13">
        <v>0</v>
      </c>
      <c r="W1244" s="13">
        <v>0</v>
      </c>
      <c r="X1244" s="13">
        <v>3397936.12</v>
      </c>
      <c r="Y1244" s="13">
        <v>57275.5</v>
      </c>
      <c r="Z1244" s="13">
        <v>53514.94</v>
      </c>
      <c r="AA1244" s="13">
        <v>2983.78</v>
      </c>
      <c r="AB1244" s="13">
        <v>56682.73</v>
      </c>
      <c r="AC1244" s="13">
        <v>0</v>
      </c>
      <c r="AD1244" s="13">
        <v>0</v>
      </c>
      <c r="AE1244" s="13">
        <v>0</v>
      </c>
      <c r="AF1244" s="13">
        <v>2375817.5699999998</v>
      </c>
      <c r="AG1244" s="13">
        <v>14485731.239999998</v>
      </c>
      <c r="AH1244" s="13">
        <v>12065879.99</v>
      </c>
      <c r="AI1244" s="13">
        <v>26465338.279999997</v>
      </c>
      <c r="AJ1244" s="13">
        <v>19481315.880000003</v>
      </c>
      <c r="AK1244" s="13">
        <v>0</v>
      </c>
      <c r="AL1244" s="13">
        <v>43256243.879999995</v>
      </c>
      <c r="AM1244" s="13">
        <v>2.8003033155200883</v>
      </c>
      <c r="AN1244" s="13">
        <v>1529293.27</v>
      </c>
      <c r="AO1244" s="13">
        <v>269921.02</v>
      </c>
      <c r="AP1244" s="13">
        <v>14248108.640000001</v>
      </c>
      <c r="AQ1244" s="13">
        <v>3128705.51</v>
      </c>
      <c r="AR1244" s="367"/>
      <c r="AS1244" s="19">
        <v>44985</v>
      </c>
      <c r="AT1244" s="20" t="s">
        <v>1</v>
      </c>
      <c r="AU1244" s="40" t="s">
        <v>292</v>
      </c>
      <c r="AV1244" s="41">
        <v>2023</v>
      </c>
      <c r="AW1244" s="266" t="s">
        <v>166</v>
      </c>
      <c r="AX1244" s="380">
        <v>23.74</v>
      </c>
      <c r="AY1244" s="380">
        <v>24.36</v>
      </c>
    </row>
    <row r="1245" spans="1:51" x14ac:dyDescent="0.25">
      <c r="A1245" s="5">
        <v>24</v>
      </c>
      <c r="B1245" s="6" t="s">
        <v>98</v>
      </c>
      <c r="C1245" s="13">
        <v>18205917.699999999</v>
      </c>
      <c r="D1245" s="13">
        <v>6845481.0800000001</v>
      </c>
      <c r="E1245" s="13">
        <v>1795943.01</v>
      </c>
      <c r="F1245" s="13">
        <v>2094006.6</v>
      </c>
      <c r="G1245" s="13">
        <v>6986345.8899999997</v>
      </c>
      <c r="H1245" s="13">
        <v>2627075.59</v>
      </c>
      <c r="I1245" s="13">
        <v>34101213.259999998</v>
      </c>
      <c r="J1245" s="13">
        <v>34036173.039999999</v>
      </c>
      <c r="K1245" s="13">
        <v>11239283.189999999</v>
      </c>
      <c r="L1245" s="13">
        <v>9391321.6600000001</v>
      </c>
      <c r="M1245" s="13">
        <v>2687905.06</v>
      </c>
      <c r="N1245" s="13">
        <v>48721.8</v>
      </c>
      <c r="O1245" s="13">
        <v>1153535.1499999999</v>
      </c>
      <c r="P1245" s="13">
        <v>1126548.9800000007</v>
      </c>
      <c r="Q1245" s="13">
        <v>-652172.25000000023</v>
      </c>
      <c r="R1245" s="13">
        <v>474376.73000000045</v>
      </c>
      <c r="S1245" s="13">
        <v>2152698.8600000003</v>
      </c>
      <c r="T1245" s="13">
        <v>365651.45</v>
      </c>
      <c r="U1245" s="13">
        <v>0</v>
      </c>
      <c r="V1245" s="13">
        <v>0</v>
      </c>
      <c r="W1245" s="13">
        <v>1268081.75</v>
      </c>
      <c r="X1245" s="13">
        <v>5906601.0899999999</v>
      </c>
      <c r="Y1245" s="13">
        <v>96722.72</v>
      </c>
      <c r="Z1245" s="13">
        <v>461738.93</v>
      </c>
      <c r="AA1245" s="13">
        <v>883049.1</v>
      </c>
      <c r="AB1245" s="13">
        <v>28464.28</v>
      </c>
      <c r="AC1245" s="13">
        <v>0</v>
      </c>
      <c r="AD1245" s="13">
        <v>0</v>
      </c>
      <c r="AE1245" s="13">
        <v>0</v>
      </c>
      <c r="AF1245" s="13">
        <v>3917660.4</v>
      </c>
      <c r="AG1245" s="13">
        <v>12079226.720000003</v>
      </c>
      <c r="AH1245" s="13">
        <v>1844664.81</v>
      </c>
      <c r="AI1245" s="13">
        <v>13905936.370000001</v>
      </c>
      <c r="AJ1245" s="13">
        <v>12758081.17</v>
      </c>
      <c r="AK1245" s="13">
        <v>5679.95</v>
      </c>
      <c r="AL1245" s="13">
        <v>22861930.07</v>
      </c>
      <c r="AM1245" s="13">
        <v>3.0341092651123063</v>
      </c>
      <c r="AN1245" s="13">
        <v>1861707.94</v>
      </c>
      <c r="AO1245" s="13">
        <v>232298.66</v>
      </c>
      <c r="AP1245" s="13">
        <v>15409446.74</v>
      </c>
      <c r="AQ1245" s="13">
        <v>5202545.2699999986</v>
      </c>
      <c r="AR1245" s="367"/>
      <c r="AS1245" s="19">
        <v>44985</v>
      </c>
      <c r="AT1245" s="20" t="s">
        <v>1</v>
      </c>
      <c r="AU1245" s="40" t="s">
        <v>292</v>
      </c>
      <c r="AV1245" s="41">
        <v>2023</v>
      </c>
      <c r="AW1245" s="266" t="s">
        <v>164</v>
      </c>
      <c r="AX1245" s="380">
        <v>23.74</v>
      </c>
      <c r="AY1245" s="380">
        <v>24.36</v>
      </c>
    </row>
    <row r="1246" spans="1:51" x14ac:dyDescent="0.25">
      <c r="A1246" s="5">
        <v>124</v>
      </c>
      <c r="B1246" s="6" t="s">
        <v>99</v>
      </c>
      <c r="C1246" s="13">
        <v>2799821.42</v>
      </c>
      <c r="D1246" s="13">
        <v>6442.15</v>
      </c>
      <c r="E1246" s="13">
        <v>0</v>
      </c>
      <c r="F1246" s="13">
        <v>232768.25</v>
      </c>
      <c r="G1246" s="13">
        <v>1110507.3</v>
      </c>
      <c r="H1246" s="13">
        <v>-20742.86</v>
      </c>
      <c r="I1246" s="13">
        <v>3488700.15</v>
      </c>
      <c r="J1246" s="13">
        <v>192129.79</v>
      </c>
      <c r="K1246" s="13">
        <v>395354.46</v>
      </c>
      <c r="L1246" s="13">
        <v>395354.46</v>
      </c>
      <c r="M1246" s="13">
        <v>2794995.09</v>
      </c>
      <c r="N1246" s="13">
        <v>0</v>
      </c>
      <c r="O1246" s="13">
        <v>1959116.24</v>
      </c>
      <c r="P1246" s="13">
        <v>-509012.51999999979</v>
      </c>
      <c r="Q1246" s="13">
        <v>507713.08999999985</v>
      </c>
      <c r="R1246" s="13">
        <v>-1299.4299999999348</v>
      </c>
      <c r="S1246" s="13">
        <v>-19443.429999999993</v>
      </c>
      <c r="T1246" s="13">
        <v>0</v>
      </c>
      <c r="U1246" s="13">
        <v>0</v>
      </c>
      <c r="V1246" s="13">
        <v>0</v>
      </c>
      <c r="W1246" s="13">
        <v>0</v>
      </c>
      <c r="X1246" s="13">
        <v>194607.93</v>
      </c>
      <c r="Y1246" s="13">
        <v>22663.42</v>
      </c>
      <c r="Z1246" s="13">
        <v>3001.34</v>
      </c>
      <c r="AA1246" s="13">
        <v>21106.14</v>
      </c>
      <c r="AB1246" s="13">
        <v>12611.05</v>
      </c>
      <c r="AC1246" s="13">
        <v>0</v>
      </c>
      <c r="AD1246" s="13">
        <v>0</v>
      </c>
      <c r="AE1246" s="13">
        <v>0</v>
      </c>
      <c r="AF1246" s="13">
        <v>154669.41</v>
      </c>
      <c r="AG1246" s="13">
        <v>3190349.55</v>
      </c>
      <c r="AH1246" s="13">
        <v>0</v>
      </c>
      <c r="AI1246" s="13">
        <v>3190343.52</v>
      </c>
      <c r="AJ1246" s="13">
        <v>1231227.28</v>
      </c>
      <c r="AK1246" s="13">
        <v>0</v>
      </c>
      <c r="AL1246" s="13">
        <v>3093345.69</v>
      </c>
      <c r="AM1246" s="13">
        <v>8.8242337015750358</v>
      </c>
      <c r="AN1246" s="13">
        <v>146670.04</v>
      </c>
      <c r="AO1246" s="13">
        <v>86098.21</v>
      </c>
      <c r="AP1246" s="13">
        <v>840705.17999999993</v>
      </c>
      <c r="AQ1246" s="13">
        <v>6442.15</v>
      </c>
      <c r="AR1246" s="367"/>
      <c r="AS1246" s="19">
        <v>44985</v>
      </c>
      <c r="AT1246" s="20" t="s">
        <v>1</v>
      </c>
      <c r="AU1246" s="40" t="s">
        <v>293</v>
      </c>
      <c r="AV1246" s="41">
        <v>2023</v>
      </c>
      <c r="AW1246" s="266" t="s">
        <v>289</v>
      </c>
      <c r="AX1246" s="380">
        <v>23.74</v>
      </c>
      <c r="AY1246" s="380">
        <v>24.36</v>
      </c>
    </row>
    <row r="1247" spans="1:51" x14ac:dyDescent="0.25">
      <c r="A1247" s="5">
        <v>70</v>
      </c>
      <c r="B1247" s="6" t="s">
        <v>100</v>
      </c>
      <c r="C1247" s="13">
        <v>507311.03</v>
      </c>
      <c r="D1247" s="13">
        <v>72930</v>
      </c>
      <c r="E1247" s="13">
        <v>18385.5</v>
      </c>
      <c r="F1247" s="13">
        <v>0</v>
      </c>
      <c r="G1247" s="13">
        <v>211529.54</v>
      </c>
      <c r="H1247" s="13">
        <v>392698.16</v>
      </c>
      <c r="I1247" s="13">
        <v>570667.78</v>
      </c>
      <c r="J1247" s="13">
        <v>1741643.2</v>
      </c>
      <c r="K1247" s="13">
        <v>140077.18</v>
      </c>
      <c r="L1247" s="13">
        <v>61691.68</v>
      </c>
      <c r="M1247" s="13">
        <v>0</v>
      </c>
      <c r="N1247" s="13">
        <v>0</v>
      </c>
      <c r="O1247" s="13">
        <v>-68182.66</v>
      </c>
      <c r="P1247" s="13">
        <v>291034.15000000002</v>
      </c>
      <c r="Q1247" s="13">
        <v>0</v>
      </c>
      <c r="R1247" s="13">
        <v>291034.15000000002</v>
      </c>
      <c r="S1247" s="13">
        <v>101664.01</v>
      </c>
      <c r="T1247" s="13">
        <v>40000</v>
      </c>
      <c r="U1247" s="13">
        <v>0</v>
      </c>
      <c r="V1247" s="13">
        <v>0</v>
      </c>
      <c r="W1247" s="13">
        <v>0</v>
      </c>
      <c r="X1247" s="13">
        <v>70351.67</v>
      </c>
      <c r="Y1247" s="13">
        <v>1322</v>
      </c>
      <c r="Z1247" s="13">
        <v>6164.93</v>
      </c>
      <c r="AA1247" s="13">
        <v>1200.73</v>
      </c>
      <c r="AB1247" s="13">
        <v>0</v>
      </c>
      <c r="AC1247" s="13">
        <v>0</v>
      </c>
      <c r="AD1247" s="13">
        <v>0</v>
      </c>
      <c r="AE1247" s="13">
        <v>0</v>
      </c>
      <c r="AF1247" s="13">
        <v>0</v>
      </c>
      <c r="AG1247" s="13">
        <v>61691.68</v>
      </c>
      <c r="AH1247" s="13">
        <v>18385.5</v>
      </c>
      <c r="AI1247" s="13">
        <v>80077.179999999993</v>
      </c>
      <c r="AJ1247" s="13">
        <v>148259.84</v>
      </c>
      <c r="AK1247" s="13">
        <v>0</v>
      </c>
      <c r="AL1247" s="13">
        <v>430590.60000000003</v>
      </c>
      <c r="AM1247" s="13">
        <v>4.0739525167482675</v>
      </c>
      <c r="AN1247" s="13">
        <v>0</v>
      </c>
      <c r="AO1247" s="13">
        <v>0</v>
      </c>
      <c r="AP1247" s="13">
        <v>593231.49</v>
      </c>
      <c r="AQ1247" s="13">
        <v>90667.8</v>
      </c>
      <c r="AR1247" s="367"/>
      <c r="AS1247" s="19">
        <v>44985</v>
      </c>
      <c r="AT1247" s="20" t="s">
        <v>1</v>
      </c>
      <c r="AU1247" s="40" t="s">
        <v>292</v>
      </c>
      <c r="AV1247" s="41">
        <v>2023</v>
      </c>
      <c r="AW1247" s="266" t="s">
        <v>181</v>
      </c>
      <c r="AX1247" s="380">
        <v>23.74</v>
      </c>
      <c r="AY1247" s="380">
        <v>24.36</v>
      </c>
    </row>
    <row r="1248" spans="1:51" x14ac:dyDescent="0.25">
      <c r="A1248" s="5">
        <v>119</v>
      </c>
      <c r="B1248" s="6" t="s">
        <v>101</v>
      </c>
      <c r="C1248" s="13">
        <v>0</v>
      </c>
      <c r="D1248" s="13">
        <v>0</v>
      </c>
      <c r="E1248" s="13">
        <v>0.01</v>
      </c>
      <c r="F1248" s="13">
        <v>0</v>
      </c>
      <c r="G1248" s="13">
        <v>13087.42</v>
      </c>
      <c r="H1248" s="13">
        <v>16.97</v>
      </c>
      <c r="I1248" s="13">
        <v>54356.68</v>
      </c>
      <c r="J1248" s="13">
        <v>9.35</v>
      </c>
      <c r="K1248" s="13">
        <v>0.11</v>
      </c>
      <c r="L1248" s="13">
        <v>0.1</v>
      </c>
      <c r="M1248" s="13">
        <v>0</v>
      </c>
      <c r="N1248" s="13">
        <v>0</v>
      </c>
      <c r="O1248" s="13">
        <v>-4.0000000000000008E-2</v>
      </c>
      <c r="P1248" s="13">
        <v>-13087.380000000001</v>
      </c>
      <c r="Q1248" s="13">
        <v>0</v>
      </c>
      <c r="R1248" s="13">
        <v>-13087.380000000001</v>
      </c>
      <c r="S1248" s="13">
        <v>13104.35</v>
      </c>
      <c r="T1248" s="13">
        <v>14800</v>
      </c>
      <c r="U1248" s="13">
        <v>0</v>
      </c>
      <c r="V1248" s="13">
        <v>0</v>
      </c>
      <c r="W1248" s="13">
        <v>0</v>
      </c>
      <c r="X1248" s="13">
        <v>0</v>
      </c>
      <c r="Y1248" s="13">
        <v>267.08</v>
      </c>
      <c r="Z1248" s="13">
        <v>433.39</v>
      </c>
      <c r="AA1248" s="13">
        <v>995</v>
      </c>
      <c r="AB1248" s="13">
        <v>0.18</v>
      </c>
      <c r="AC1248" s="13">
        <v>0</v>
      </c>
      <c r="AD1248" s="13">
        <v>0</v>
      </c>
      <c r="AE1248" s="13">
        <v>0</v>
      </c>
      <c r="AF1248" s="13">
        <v>0</v>
      </c>
      <c r="AG1248" s="13">
        <v>0.1</v>
      </c>
      <c r="AH1248" s="13">
        <v>0.01</v>
      </c>
      <c r="AI1248" s="13">
        <v>0.1</v>
      </c>
      <c r="AJ1248" s="13">
        <v>0.14000000000000001</v>
      </c>
      <c r="AK1248" s="13">
        <v>0</v>
      </c>
      <c r="AL1248" s="13">
        <v>54356.57</v>
      </c>
      <c r="AM1248" s="13">
        <v>494151.63636363635</v>
      </c>
      <c r="AN1248" s="13">
        <v>0</v>
      </c>
      <c r="AO1248" s="13">
        <v>0</v>
      </c>
      <c r="AP1248" s="13">
        <v>4.0000000000000008E-2</v>
      </c>
      <c r="AQ1248" s="13">
        <v>0</v>
      </c>
      <c r="AR1248" s="367"/>
      <c r="AS1248" s="19">
        <v>44985</v>
      </c>
      <c r="AT1248" s="20" t="s">
        <v>1</v>
      </c>
      <c r="AU1248" s="40" t="s">
        <v>292</v>
      </c>
      <c r="AV1248" s="41">
        <v>2023</v>
      </c>
      <c r="AW1248" s="266" t="s">
        <v>189</v>
      </c>
      <c r="AX1248" s="380">
        <v>23.74</v>
      </c>
      <c r="AY1248" s="380">
        <v>24.36</v>
      </c>
    </row>
    <row r="1249" spans="1:51" x14ac:dyDescent="0.25">
      <c r="A1249" s="5">
        <v>108</v>
      </c>
      <c r="B1249" s="6" t="s">
        <v>102</v>
      </c>
      <c r="C1249" s="13">
        <v>309924.76</v>
      </c>
      <c r="D1249" s="13">
        <v>52548.2</v>
      </c>
      <c r="E1249" s="13">
        <v>24266.31</v>
      </c>
      <c r="F1249" s="13">
        <v>21406.510000000002</v>
      </c>
      <c r="G1249" s="13">
        <v>222499.19</v>
      </c>
      <c r="H1249" s="13">
        <v>6930.45</v>
      </c>
      <c r="I1249" s="13">
        <v>6412087.1799999997</v>
      </c>
      <c r="J1249" s="13">
        <v>1978526.71</v>
      </c>
      <c r="K1249" s="13">
        <v>433281.66</v>
      </c>
      <c r="L1249" s="13">
        <v>409014.66</v>
      </c>
      <c r="M1249" s="13">
        <v>508218.4</v>
      </c>
      <c r="N1249" s="13">
        <v>29396.69</v>
      </c>
      <c r="O1249" s="13">
        <v>22019.109999999986</v>
      </c>
      <c r="P1249" s="13">
        <v>-8548.2499999999709</v>
      </c>
      <c r="Q1249" s="13">
        <v>-105454.95000000007</v>
      </c>
      <c r="R1249" s="13">
        <v>-114003.20000000004</v>
      </c>
      <c r="S1249" s="13">
        <v>120933.64999999997</v>
      </c>
      <c r="T1249" s="13">
        <v>6078.1</v>
      </c>
      <c r="U1249" s="13">
        <v>0</v>
      </c>
      <c r="V1249" s="13">
        <v>0</v>
      </c>
      <c r="W1249" s="13">
        <v>0</v>
      </c>
      <c r="X1249" s="13">
        <v>323298.75</v>
      </c>
      <c r="Y1249" s="13">
        <v>3823.1</v>
      </c>
      <c r="Z1249" s="13">
        <v>3055.53</v>
      </c>
      <c r="AA1249" s="13">
        <v>131500</v>
      </c>
      <c r="AB1249" s="13">
        <v>355.21</v>
      </c>
      <c r="AC1249" s="13">
        <v>0</v>
      </c>
      <c r="AD1249" s="13">
        <v>0</v>
      </c>
      <c r="AE1249" s="13">
        <v>0</v>
      </c>
      <c r="AF1249" s="13">
        <v>69709.36</v>
      </c>
      <c r="AG1249" s="13">
        <v>917233.05999999994</v>
      </c>
      <c r="AH1249" s="13">
        <v>53663</v>
      </c>
      <c r="AI1249" s="13">
        <v>955136.38</v>
      </c>
      <c r="AJ1249" s="13">
        <v>933117.27</v>
      </c>
      <c r="AK1249" s="13">
        <v>0</v>
      </c>
      <c r="AL1249" s="13">
        <v>5978805.5199999996</v>
      </c>
      <c r="AM1249" s="13">
        <v>14.798888972129584</v>
      </c>
      <c r="AN1249" s="13">
        <v>19898.629999999997</v>
      </c>
      <c r="AO1249" s="13">
        <v>1507.88</v>
      </c>
      <c r="AP1249" s="13">
        <v>274473.43000000005</v>
      </c>
      <c r="AQ1249" s="13">
        <v>39115.98000000001</v>
      </c>
      <c r="AR1249" s="367"/>
      <c r="AS1249" s="19">
        <v>44985</v>
      </c>
      <c r="AT1249" s="20" t="s">
        <v>1</v>
      </c>
      <c r="AU1249" s="40" t="s">
        <v>292</v>
      </c>
      <c r="AV1249" s="41">
        <v>2023</v>
      </c>
      <c r="AW1249" s="266" t="s">
        <v>183</v>
      </c>
      <c r="AX1249" s="380">
        <v>23.74</v>
      </c>
      <c r="AY1249" s="380">
        <v>24.36</v>
      </c>
    </row>
    <row r="1250" spans="1:51" x14ac:dyDescent="0.25">
      <c r="A1250" s="5">
        <v>93</v>
      </c>
      <c r="B1250" s="6" t="s">
        <v>103</v>
      </c>
      <c r="C1250" s="13">
        <v>3939517.2</v>
      </c>
      <c r="D1250" s="13">
        <v>0</v>
      </c>
      <c r="E1250" s="13">
        <v>772.5</v>
      </c>
      <c r="F1250" s="13">
        <v>604762</v>
      </c>
      <c r="G1250" s="13">
        <v>2403400.71</v>
      </c>
      <c r="H1250" s="13">
        <v>8533.09</v>
      </c>
      <c r="I1250" s="13">
        <v>16343103.27</v>
      </c>
      <c r="J1250" s="13">
        <v>11121425.09</v>
      </c>
      <c r="K1250" s="13">
        <v>5090741.25</v>
      </c>
      <c r="L1250" s="13">
        <v>5089968.75</v>
      </c>
      <c r="M1250" s="13">
        <v>197037.78</v>
      </c>
      <c r="N1250" s="13">
        <v>0</v>
      </c>
      <c r="O1250" s="13">
        <v>1585102.23</v>
      </c>
      <c r="P1250" s="13">
        <v>-653747.73999999929</v>
      </c>
      <c r="Q1250" s="13">
        <v>-416701.3</v>
      </c>
      <c r="R1250" s="13">
        <v>-1070449.0399999993</v>
      </c>
      <c r="S1250" s="13">
        <v>1078982.17</v>
      </c>
      <c r="T1250" s="13">
        <v>0.4</v>
      </c>
      <c r="U1250" s="13">
        <v>0</v>
      </c>
      <c r="V1250" s="13">
        <v>0</v>
      </c>
      <c r="W1250" s="13">
        <v>0</v>
      </c>
      <c r="X1250" s="13">
        <v>2081683.8</v>
      </c>
      <c r="Y1250" s="13">
        <v>48242.12</v>
      </c>
      <c r="Z1250" s="13">
        <v>78994.47</v>
      </c>
      <c r="AA1250" s="13">
        <v>7339.09</v>
      </c>
      <c r="AB1250" s="13">
        <v>7706.91</v>
      </c>
      <c r="AC1250" s="13">
        <v>0</v>
      </c>
      <c r="AD1250" s="13">
        <v>0</v>
      </c>
      <c r="AE1250" s="13">
        <v>0</v>
      </c>
      <c r="AF1250" s="13">
        <v>860419.44</v>
      </c>
      <c r="AG1250" s="13">
        <v>5287006.53</v>
      </c>
      <c r="AH1250" s="13">
        <v>772.5</v>
      </c>
      <c r="AI1250" s="13">
        <v>5287082.09</v>
      </c>
      <c r="AJ1250" s="13">
        <v>3701979.86</v>
      </c>
      <c r="AK1250" s="13">
        <v>0</v>
      </c>
      <c r="AL1250" s="13">
        <v>11252362.02</v>
      </c>
      <c r="AM1250" s="13">
        <v>3.2103582695349129</v>
      </c>
      <c r="AN1250" s="13">
        <v>542680.57000000007</v>
      </c>
      <c r="AO1250" s="13">
        <v>62081.43</v>
      </c>
      <c r="AP1250" s="13">
        <v>2355164.9700000002</v>
      </c>
      <c r="AQ1250" s="13">
        <v>750</v>
      </c>
      <c r="AR1250" s="367"/>
      <c r="AS1250" s="19">
        <v>44985</v>
      </c>
      <c r="AT1250" s="20" t="s">
        <v>1</v>
      </c>
      <c r="AU1250" s="40" t="s">
        <v>292</v>
      </c>
      <c r="AV1250" s="41">
        <v>2023</v>
      </c>
      <c r="AW1250" s="266" t="s">
        <v>175</v>
      </c>
      <c r="AX1250" s="380">
        <v>23.74</v>
      </c>
      <c r="AY1250" s="380">
        <v>24.36</v>
      </c>
    </row>
    <row r="1251" spans="1:51" x14ac:dyDescent="0.25">
      <c r="A1251" s="5">
        <v>32</v>
      </c>
      <c r="B1251" s="6" t="s">
        <v>104</v>
      </c>
      <c r="C1251" s="13">
        <v>0</v>
      </c>
      <c r="D1251" s="13">
        <v>0</v>
      </c>
      <c r="E1251" s="13">
        <v>0.01</v>
      </c>
      <c r="F1251" s="13">
        <v>0</v>
      </c>
      <c r="G1251" s="13">
        <v>1245400.82</v>
      </c>
      <c r="H1251" s="13">
        <v>375583.03</v>
      </c>
      <c r="I1251" s="13">
        <v>3031685.91</v>
      </c>
      <c r="J1251" s="13">
        <v>2547162.33</v>
      </c>
      <c r="K1251" s="13">
        <v>103231.5</v>
      </c>
      <c r="L1251" s="13">
        <v>103231.49</v>
      </c>
      <c r="M1251" s="13">
        <v>0</v>
      </c>
      <c r="N1251" s="13">
        <v>0</v>
      </c>
      <c r="O1251" s="13">
        <v>-43745.009999999995</v>
      </c>
      <c r="P1251" s="13">
        <v>-1201655.81</v>
      </c>
      <c r="Q1251" s="13">
        <v>0</v>
      </c>
      <c r="R1251" s="13">
        <v>-1201655.81</v>
      </c>
      <c r="S1251" s="13">
        <v>1577238.84</v>
      </c>
      <c r="T1251" s="13">
        <v>0</v>
      </c>
      <c r="U1251" s="13">
        <v>0</v>
      </c>
      <c r="V1251" s="13">
        <v>0</v>
      </c>
      <c r="W1251" s="13">
        <v>1599635.8</v>
      </c>
      <c r="X1251" s="13">
        <v>19240.5</v>
      </c>
      <c r="Y1251" s="13">
        <v>10035.6</v>
      </c>
      <c r="Z1251" s="13">
        <v>18862.169999999998</v>
      </c>
      <c r="AA1251" s="13">
        <v>0</v>
      </c>
      <c r="AB1251" s="13">
        <v>12739.69</v>
      </c>
      <c r="AC1251" s="13">
        <v>0</v>
      </c>
      <c r="AD1251" s="13">
        <v>0</v>
      </c>
      <c r="AE1251" s="13">
        <v>0</v>
      </c>
      <c r="AF1251" s="13">
        <v>0</v>
      </c>
      <c r="AG1251" s="13">
        <v>103231.49</v>
      </c>
      <c r="AH1251" s="13">
        <v>0.01</v>
      </c>
      <c r="AI1251" s="13">
        <v>103231.49</v>
      </c>
      <c r="AJ1251" s="13">
        <v>146976.5</v>
      </c>
      <c r="AK1251" s="13">
        <v>0</v>
      </c>
      <c r="AL1251" s="13">
        <v>2928454.41</v>
      </c>
      <c r="AM1251" s="13">
        <v>29.36783743334157</v>
      </c>
      <c r="AN1251" s="13">
        <v>0</v>
      </c>
      <c r="AO1251" s="13">
        <v>0</v>
      </c>
      <c r="AP1251" s="13">
        <v>43745.009999999995</v>
      </c>
      <c r="AQ1251" s="13">
        <v>0</v>
      </c>
      <c r="AR1251" s="367"/>
      <c r="AS1251" s="19">
        <v>45016</v>
      </c>
      <c r="AT1251" s="20" t="s">
        <v>2</v>
      </c>
      <c r="AU1251" s="40" t="s">
        <v>292</v>
      </c>
      <c r="AV1251" s="41">
        <v>2023</v>
      </c>
      <c r="AW1251" s="266" t="s">
        <v>287</v>
      </c>
      <c r="AX1251" s="380">
        <v>24.25</v>
      </c>
      <c r="AY1251" s="380">
        <v>24.5</v>
      </c>
    </row>
    <row r="1252" spans="1:51" x14ac:dyDescent="0.25">
      <c r="A1252" s="5">
        <v>107</v>
      </c>
      <c r="B1252" s="6" t="s">
        <v>60</v>
      </c>
      <c r="C1252" s="13">
        <v>69266388.079999998</v>
      </c>
      <c r="D1252" s="13">
        <v>5191813.55</v>
      </c>
      <c r="E1252" s="13">
        <v>13983969.300000001</v>
      </c>
      <c r="F1252" s="13">
        <v>910302.28</v>
      </c>
      <c r="G1252" s="13">
        <v>5698446.0999999996</v>
      </c>
      <c r="H1252" s="13">
        <v>97549.43</v>
      </c>
      <c r="I1252" s="13">
        <v>174325278.08000001</v>
      </c>
      <c r="J1252" s="13">
        <v>5702031.4299999997</v>
      </c>
      <c r="K1252" s="13">
        <v>31171695.25</v>
      </c>
      <c r="L1252" s="13">
        <v>17187725.949999999</v>
      </c>
      <c r="M1252" s="13">
        <v>31945421.989999998</v>
      </c>
      <c r="N1252" s="13">
        <v>0</v>
      </c>
      <c r="O1252" s="13">
        <v>24952709.100000005</v>
      </c>
      <c r="P1252" s="13">
        <v>32513117.050000001</v>
      </c>
      <c r="Q1252" s="13">
        <v>-29169815</v>
      </c>
      <c r="R1252" s="13">
        <v>3343302.0500000007</v>
      </c>
      <c r="S1252" s="13">
        <v>-3245752.6199999992</v>
      </c>
      <c r="T1252" s="13">
        <v>107.11</v>
      </c>
      <c r="U1252" s="13">
        <v>0</v>
      </c>
      <c r="V1252" s="13">
        <v>0</v>
      </c>
      <c r="W1252" s="13">
        <v>0</v>
      </c>
      <c r="X1252" s="13">
        <v>5335787.29</v>
      </c>
      <c r="Y1252" s="13">
        <v>116294.82</v>
      </c>
      <c r="Z1252" s="13">
        <v>1090069.48</v>
      </c>
      <c r="AA1252" s="13">
        <v>0</v>
      </c>
      <c r="AB1252" s="13">
        <v>0</v>
      </c>
      <c r="AC1252" s="13">
        <v>0</v>
      </c>
      <c r="AD1252" s="13">
        <v>0</v>
      </c>
      <c r="AE1252" s="13">
        <v>0</v>
      </c>
      <c r="AF1252" s="13">
        <v>7375282.7199999997</v>
      </c>
      <c r="AG1252" s="13">
        <v>49133147.939999998</v>
      </c>
      <c r="AH1252" s="13">
        <v>13983969.300000001</v>
      </c>
      <c r="AI1252" s="13">
        <v>63089494.980000004</v>
      </c>
      <c r="AJ1252" s="13">
        <v>38136785.880000003</v>
      </c>
      <c r="AK1252" s="13">
        <v>0</v>
      </c>
      <c r="AL1252" s="13">
        <v>143153582.83000001</v>
      </c>
      <c r="AM1252" s="13">
        <v>5.5924221214757326</v>
      </c>
      <c r="AN1252" s="13">
        <v>910302.28</v>
      </c>
      <c r="AO1252" s="13">
        <v>0</v>
      </c>
      <c r="AP1252" s="13">
        <v>53932495.260000005</v>
      </c>
      <c r="AQ1252" s="13">
        <v>14810629.83</v>
      </c>
      <c r="AR1252" s="367"/>
      <c r="AS1252" s="19">
        <v>45016</v>
      </c>
      <c r="AT1252" s="20" t="s">
        <v>2</v>
      </c>
      <c r="AU1252" s="40" t="s">
        <v>292</v>
      </c>
      <c r="AV1252" s="41">
        <v>2023</v>
      </c>
      <c r="AW1252" s="266" t="s">
        <v>160</v>
      </c>
      <c r="AX1252" s="380">
        <v>24.25</v>
      </c>
      <c r="AY1252" s="380">
        <v>24.5</v>
      </c>
    </row>
    <row r="1253" spans="1:51" x14ac:dyDescent="0.25">
      <c r="A1253" s="5">
        <v>66</v>
      </c>
      <c r="B1253" s="6" t="s">
        <v>61</v>
      </c>
      <c r="C1253" s="13">
        <v>7489303.4199999999</v>
      </c>
      <c r="D1253" s="13">
        <v>251454.43000000002</v>
      </c>
      <c r="E1253" s="13">
        <v>8374.9499999999989</v>
      </c>
      <c r="F1253" s="13">
        <v>53724.39</v>
      </c>
      <c r="G1253" s="13">
        <v>4952125.07</v>
      </c>
      <c r="H1253" s="13">
        <v>-3103064.6</v>
      </c>
      <c r="I1253" s="13">
        <v>31586779.309999999</v>
      </c>
      <c r="J1253" s="13">
        <v>141015872.96000001</v>
      </c>
      <c r="K1253" s="13">
        <v>8412.9500000000007</v>
      </c>
      <c r="L1253" s="13">
        <v>38</v>
      </c>
      <c r="M1253" s="13">
        <v>5068815.96</v>
      </c>
      <c r="N1253" s="13">
        <v>670928.44999999995</v>
      </c>
      <c r="O1253" s="13">
        <v>3245578.2400000002</v>
      </c>
      <c r="P1253" s="13">
        <v>-1013578.7099999981</v>
      </c>
      <c r="Q1253" s="13">
        <v>-3470193.54</v>
      </c>
      <c r="R1253" s="13">
        <v>-4483772.2499999981</v>
      </c>
      <c r="S1253" s="13">
        <v>1380707.6600000039</v>
      </c>
      <c r="T1253" s="13">
        <v>232184.97</v>
      </c>
      <c r="U1253" s="13">
        <v>0</v>
      </c>
      <c r="V1253" s="13">
        <v>0</v>
      </c>
      <c r="W1253" s="13">
        <v>0</v>
      </c>
      <c r="X1253" s="13">
        <v>67769472.230000004</v>
      </c>
      <c r="Y1253" s="13">
        <v>99562.7</v>
      </c>
      <c r="Z1253" s="13">
        <v>78983.42</v>
      </c>
      <c r="AA1253" s="13">
        <v>388888.48</v>
      </c>
      <c r="AB1253" s="13">
        <v>7213.07</v>
      </c>
      <c r="AC1253" s="13">
        <v>0</v>
      </c>
      <c r="AD1253" s="13">
        <v>0</v>
      </c>
      <c r="AE1253" s="13">
        <v>0</v>
      </c>
      <c r="AF1253" s="13">
        <v>66046301.869999997</v>
      </c>
      <c r="AG1253" s="13">
        <v>5068853.96</v>
      </c>
      <c r="AH1253" s="13">
        <v>710735.48</v>
      </c>
      <c r="AI1253" s="13">
        <v>5779551.4400000004</v>
      </c>
      <c r="AJ1253" s="13">
        <v>2533973.1999999997</v>
      </c>
      <c r="AK1253" s="13">
        <v>0</v>
      </c>
      <c r="AL1253" s="13">
        <v>31578366.359999999</v>
      </c>
      <c r="AM1253" s="13">
        <v>3754.5426170368296</v>
      </c>
      <c r="AN1253" s="13">
        <v>53724.39</v>
      </c>
      <c r="AO1253" s="13">
        <v>0</v>
      </c>
      <c r="AP1253" s="13">
        <v>3868307.04</v>
      </c>
      <c r="AQ1253" s="13">
        <v>-123963.70999999996</v>
      </c>
      <c r="AR1253" s="367"/>
      <c r="AS1253" s="19">
        <v>45016</v>
      </c>
      <c r="AT1253" s="20" t="s">
        <v>2</v>
      </c>
      <c r="AU1253" s="40" t="s">
        <v>293</v>
      </c>
      <c r="AV1253" s="41">
        <v>2023</v>
      </c>
      <c r="AW1253" s="266" t="s">
        <v>178</v>
      </c>
      <c r="AX1253" s="380">
        <v>24.25</v>
      </c>
      <c r="AY1253" s="380">
        <v>24.5</v>
      </c>
    </row>
    <row r="1254" spans="1:51" x14ac:dyDescent="0.25">
      <c r="A1254" s="5">
        <v>44</v>
      </c>
      <c r="B1254" s="6" t="s">
        <v>62</v>
      </c>
      <c r="C1254" s="13">
        <v>15203623.470000001</v>
      </c>
      <c r="D1254" s="13">
        <v>1925592.22</v>
      </c>
      <c r="E1254" s="13">
        <v>9084541.3599999994</v>
      </c>
      <c r="F1254" s="13">
        <v>1836338.85</v>
      </c>
      <c r="G1254" s="13">
        <v>6290582.2400000002</v>
      </c>
      <c r="H1254" s="13">
        <v>59807.91</v>
      </c>
      <c r="I1254" s="13">
        <v>180114166.34999999</v>
      </c>
      <c r="J1254" s="13">
        <v>13269548.59</v>
      </c>
      <c r="K1254" s="13">
        <v>17780218.09</v>
      </c>
      <c r="L1254" s="13">
        <v>8560294.4699999988</v>
      </c>
      <c r="M1254" s="13">
        <v>16821.830000000002</v>
      </c>
      <c r="N1254" s="13">
        <v>0</v>
      </c>
      <c r="O1254" s="13">
        <v>5876471.4000000022</v>
      </c>
      <c r="P1254" s="13">
        <v>-725361.2399999958</v>
      </c>
      <c r="Q1254" s="13">
        <v>-14355.55</v>
      </c>
      <c r="R1254" s="13">
        <v>-739716.78999999585</v>
      </c>
      <c r="S1254" s="13">
        <v>799524.7</v>
      </c>
      <c r="T1254" s="13">
        <v>59.92</v>
      </c>
      <c r="U1254" s="13">
        <v>0</v>
      </c>
      <c r="V1254" s="13">
        <v>0</v>
      </c>
      <c r="W1254" s="13">
        <v>0</v>
      </c>
      <c r="X1254" s="13">
        <v>2100089.06</v>
      </c>
      <c r="Y1254" s="13">
        <v>101269.92</v>
      </c>
      <c r="Z1254" s="13">
        <v>79300.42</v>
      </c>
      <c r="AA1254" s="13">
        <v>693970.12</v>
      </c>
      <c r="AB1254" s="13">
        <v>262964.09999999998</v>
      </c>
      <c r="AC1254" s="13">
        <v>0</v>
      </c>
      <c r="AD1254" s="13">
        <v>0</v>
      </c>
      <c r="AE1254" s="13">
        <v>0</v>
      </c>
      <c r="AF1254" s="13">
        <v>163119.72</v>
      </c>
      <c r="AG1254" s="13">
        <v>8577116.2999999989</v>
      </c>
      <c r="AH1254" s="13">
        <v>9084541.3599999994</v>
      </c>
      <c r="AI1254" s="13">
        <v>17631513.210000001</v>
      </c>
      <c r="AJ1254" s="13">
        <v>11803640.73</v>
      </c>
      <c r="AK1254" s="13">
        <v>48598.92</v>
      </c>
      <c r="AL1254" s="13">
        <v>162333948.25999999</v>
      </c>
      <c r="AM1254" s="13">
        <v>10.130031332478442</v>
      </c>
      <c r="AN1254" s="13">
        <v>1358097.4</v>
      </c>
      <c r="AO1254" s="13">
        <v>478241.44999999995</v>
      </c>
      <c r="AP1254" s="13">
        <v>11807860.02</v>
      </c>
      <c r="AQ1254" s="13">
        <v>4406300.17</v>
      </c>
      <c r="AR1254" s="367"/>
      <c r="AS1254" s="19">
        <v>45016</v>
      </c>
      <c r="AT1254" s="20" t="s">
        <v>2</v>
      </c>
      <c r="AU1254" s="40" t="s">
        <v>292</v>
      </c>
      <c r="AV1254" s="41">
        <v>2023</v>
      </c>
      <c r="AW1254" s="266" t="s">
        <v>167</v>
      </c>
      <c r="AX1254" s="380">
        <v>24.25</v>
      </c>
      <c r="AY1254" s="380">
        <v>24.5</v>
      </c>
    </row>
    <row r="1255" spans="1:51" ht="30" x14ac:dyDescent="0.25">
      <c r="A1255" s="5">
        <v>113</v>
      </c>
      <c r="B1255" s="6" t="s">
        <v>63</v>
      </c>
      <c r="C1255" s="13">
        <v>5725091.0800000001</v>
      </c>
      <c r="D1255" s="13">
        <v>329192.47000000003</v>
      </c>
      <c r="E1255" s="13">
        <v>1425342.34</v>
      </c>
      <c r="F1255" s="13">
        <v>1326549.1099999999</v>
      </c>
      <c r="G1255" s="13">
        <v>2462025.5099999998</v>
      </c>
      <c r="H1255" s="13">
        <v>2912903.68</v>
      </c>
      <c r="I1255" s="13">
        <v>127074217.55</v>
      </c>
      <c r="J1255" s="13">
        <v>20873991.52</v>
      </c>
      <c r="K1255" s="13">
        <v>5375413.6200000001</v>
      </c>
      <c r="L1255" s="13">
        <v>3950071.28</v>
      </c>
      <c r="M1255" s="13">
        <v>1214886.27</v>
      </c>
      <c r="N1255" s="13">
        <v>85405.34</v>
      </c>
      <c r="O1255" s="13">
        <v>2983757.87</v>
      </c>
      <c r="P1255" s="13">
        <v>-1376433.8800000006</v>
      </c>
      <c r="Q1255" s="13">
        <v>-468703.16000000003</v>
      </c>
      <c r="R1255" s="13">
        <v>-1845137.0400000005</v>
      </c>
      <c r="S1255" s="13">
        <v>4758040.72</v>
      </c>
      <c r="T1255" s="13">
        <v>64795.74</v>
      </c>
      <c r="U1255" s="13">
        <v>0</v>
      </c>
      <c r="V1255" s="13">
        <v>0</v>
      </c>
      <c r="W1255" s="13">
        <v>0</v>
      </c>
      <c r="X1255" s="13">
        <v>4943550.3499999996</v>
      </c>
      <c r="Y1255" s="13">
        <v>48700.02</v>
      </c>
      <c r="Z1255" s="13">
        <v>72234.570000000007</v>
      </c>
      <c r="AA1255" s="13">
        <v>0</v>
      </c>
      <c r="AB1255" s="13">
        <v>20068.73</v>
      </c>
      <c r="AC1255" s="13">
        <v>0</v>
      </c>
      <c r="AD1255" s="13">
        <v>0</v>
      </c>
      <c r="AE1255" s="13">
        <v>0</v>
      </c>
      <c r="AF1255" s="13">
        <v>109302.05</v>
      </c>
      <c r="AG1255" s="13">
        <v>5164957.55</v>
      </c>
      <c r="AH1255" s="13">
        <v>1510747.68</v>
      </c>
      <c r="AI1255" s="13">
        <v>6633536.1600000001</v>
      </c>
      <c r="AJ1255" s="13">
        <v>3649778.29</v>
      </c>
      <c r="AK1255" s="13">
        <v>0</v>
      </c>
      <c r="AL1255" s="13">
        <v>121698803.92999999</v>
      </c>
      <c r="AM1255" s="13">
        <v>23.639895742571714</v>
      </c>
      <c r="AN1255" s="13">
        <v>642873.57000000007</v>
      </c>
      <c r="AO1255" s="13">
        <v>683675.54</v>
      </c>
      <c r="AP1255" s="13">
        <v>3858876.96</v>
      </c>
      <c r="AQ1255" s="13">
        <v>1446736.2199999997</v>
      </c>
      <c r="AR1255" s="367"/>
      <c r="AS1255" s="19">
        <v>45016</v>
      </c>
      <c r="AT1255" s="20" t="s">
        <v>2</v>
      </c>
      <c r="AU1255" s="40" t="s">
        <v>292</v>
      </c>
      <c r="AV1255" s="41">
        <v>2023</v>
      </c>
      <c r="AW1255" s="266" t="s">
        <v>171</v>
      </c>
      <c r="AX1255" s="380">
        <v>24.25</v>
      </c>
      <c r="AY1255" s="380">
        <v>24.5</v>
      </c>
    </row>
    <row r="1256" spans="1:51" x14ac:dyDescent="0.25">
      <c r="A1256" s="5">
        <v>98</v>
      </c>
      <c r="B1256" s="6" t="s">
        <v>64</v>
      </c>
      <c r="C1256" s="13">
        <v>26394729.240000002</v>
      </c>
      <c r="D1256" s="13">
        <v>3082525.4299999997</v>
      </c>
      <c r="E1256" s="13">
        <v>12545556.1</v>
      </c>
      <c r="F1256" s="13">
        <v>4917373.26</v>
      </c>
      <c r="G1256" s="13">
        <v>10525084.109999999</v>
      </c>
      <c r="H1256" s="13">
        <v>51857.67</v>
      </c>
      <c r="I1256" s="13">
        <v>25533013.079999998</v>
      </c>
      <c r="J1256" s="13">
        <v>3848886.24</v>
      </c>
      <c r="K1256" s="13">
        <v>25272737.34</v>
      </c>
      <c r="L1256" s="13">
        <v>12727181.239999998</v>
      </c>
      <c r="M1256" s="13">
        <v>16643940.91</v>
      </c>
      <c r="N1256" s="13">
        <v>35205278.589999996</v>
      </c>
      <c r="O1256" s="13">
        <v>28896405.199999996</v>
      </c>
      <c r="P1256" s="13">
        <v>-21026658.759999976</v>
      </c>
      <c r="Q1256" s="13">
        <v>12297722.079999998</v>
      </c>
      <c r="R1256" s="13">
        <v>-8728936.6799999774</v>
      </c>
      <c r="S1256" s="13">
        <v>8780794.3499999996</v>
      </c>
      <c r="T1256" s="13">
        <v>25.77</v>
      </c>
      <c r="U1256" s="13">
        <v>0</v>
      </c>
      <c r="V1256" s="13">
        <v>0</v>
      </c>
      <c r="W1256" s="13">
        <v>0</v>
      </c>
      <c r="X1256" s="13">
        <v>16156431.98</v>
      </c>
      <c r="Y1256" s="13">
        <v>181077.8</v>
      </c>
      <c r="Z1256" s="13">
        <v>590342.38</v>
      </c>
      <c r="AA1256" s="13">
        <v>49045.15</v>
      </c>
      <c r="AB1256" s="13">
        <v>143405.82999999999</v>
      </c>
      <c r="AC1256" s="13">
        <v>0</v>
      </c>
      <c r="AD1256" s="13">
        <v>0</v>
      </c>
      <c r="AE1256" s="13">
        <v>0</v>
      </c>
      <c r="AF1256" s="13">
        <v>6411792.2400000002</v>
      </c>
      <c r="AG1256" s="13">
        <v>29371122.149999999</v>
      </c>
      <c r="AH1256" s="13">
        <v>47750834.689999998</v>
      </c>
      <c r="AI1256" s="13">
        <v>77082048.799999997</v>
      </c>
      <c r="AJ1256" s="13">
        <v>48185643.600000001</v>
      </c>
      <c r="AK1256" s="13">
        <v>0</v>
      </c>
      <c r="AL1256" s="13">
        <v>260275.73999999836</v>
      </c>
      <c r="AM1256" s="13">
        <v>1.0102986762572825</v>
      </c>
      <c r="AN1256" s="13">
        <v>3302429.66</v>
      </c>
      <c r="AO1256" s="13">
        <v>1614943.6</v>
      </c>
      <c r="AP1256" s="13">
        <v>16852370.110000003</v>
      </c>
      <c r="AQ1256" s="13">
        <v>22436571.5</v>
      </c>
      <c r="AR1256" s="367"/>
      <c r="AS1256" s="19">
        <v>45016</v>
      </c>
      <c r="AT1256" s="20" t="s">
        <v>2</v>
      </c>
      <c r="AU1256" s="40" t="s">
        <v>292</v>
      </c>
      <c r="AV1256" s="41">
        <v>2023</v>
      </c>
      <c r="AW1256" s="266" t="s">
        <v>165</v>
      </c>
      <c r="AX1256" s="380">
        <v>24.25</v>
      </c>
      <c r="AY1256" s="380">
        <v>24.5</v>
      </c>
    </row>
    <row r="1257" spans="1:51" x14ac:dyDescent="0.25">
      <c r="A1257" s="5">
        <v>1</v>
      </c>
      <c r="B1257" s="6" t="s">
        <v>65</v>
      </c>
      <c r="C1257" s="13">
        <v>5657573.5799999991</v>
      </c>
      <c r="D1257" s="13">
        <v>160932.13</v>
      </c>
      <c r="E1257" s="13">
        <v>60990.87</v>
      </c>
      <c r="F1257" s="13">
        <v>816817.06</v>
      </c>
      <c r="G1257" s="13">
        <v>939069.91</v>
      </c>
      <c r="H1257" s="13">
        <v>19057.849999999999</v>
      </c>
      <c r="I1257" s="13">
        <v>2841835.2</v>
      </c>
      <c r="J1257" s="13">
        <v>2133243.89</v>
      </c>
      <c r="K1257" s="13">
        <v>633889.68999999994</v>
      </c>
      <c r="L1257" s="13">
        <v>572898.82000000007</v>
      </c>
      <c r="M1257" s="13">
        <v>4989818.5599999996</v>
      </c>
      <c r="N1257" s="13">
        <v>11119.34</v>
      </c>
      <c r="O1257" s="13">
        <v>2885219.5500000007</v>
      </c>
      <c r="P1257" s="13">
        <v>855534.92999999656</v>
      </c>
      <c r="Q1257" s="13">
        <v>-1412347.6699999995</v>
      </c>
      <c r="R1257" s="13">
        <v>-556812.7400000029</v>
      </c>
      <c r="S1257" s="13">
        <v>575870.61</v>
      </c>
      <c r="T1257" s="13">
        <v>81221.69</v>
      </c>
      <c r="U1257" s="13">
        <v>0</v>
      </c>
      <c r="V1257" s="13">
        <v>0</v>
      </c>
      <c r="W1257" s="13">
        <v>0</v>
      </c>
      <c r="X1257" s="13">
        <v>561982.81999999995</v>
      </c>
      <c r="Y1257" s="13">
        <v>19157.490000000002</v>
      </c>
      <c r="Z1257" s="13">
        <v>35701.42</v>
      </c>
      <c r="AA1257" s="13">
        <v>9489.65</v>
      </c>
      <c r="AB1257" s="13">
        <v>2744.35</v>
      </c>
      <c r="AC1257" s="13">
        <v>0</v>
      </c>
      <c r="AD1257" s="13">
        <v>0</v>
      </c>
      <c r="AE1257" s="13">
        <v>0</v>
      </c>
      <c r="AF1257" s="13">
        <v>240.99</v>
      </c>
      <c r="AG1257" s="13">
        <v>5562717.3799999999</v>
      </c>
      <c r="AH1257" s="13">
        <v>72110.209999999992</v>
      </c>
      <c r="AI1257" s="13">
        <v>5627032.6100000003</v>
      </c>
      <c r="AJ1257" s="13">
        <v>2741813.06</v>
      </c>
      <c r="AK1257" s="13">
        <v>0</v>
      </c>
      <c r="AL1257" s="13">
        <v>2207945.5100000002</v>
      </c>
      <c r="AM1257" s="13">
        <v>4.4831699345039047</v>
      </c>
      <c r="AN1257" s="13">
        <v>421952.83999999997</v>
      </c>
      <c r="AO1257" s="13">
        <v>394864.22</v>
      </c>
      <c r="AP1257" s="13">
        <v>2786035.0299999993</v>
      </c>
      <c r="AQ1257" s="13">
        <v>174613.13</v>
      </c>
      <c r="AR1257" s="367"/>
      <c r="AS1257" s="19">
        <v>45016</v>
      </c>
      <c r="AT1257" s="20" t="s">
        <v>2</v>
      </c>
      <c r="AU1257" s="40" t="s">
        <v>292</v>
      </c>
      <c r="AV1257" s="41">
        <v>2023</v>
      </c>
      <c r="AW1257" s="266" t="s">
        <v>177</v>
      </c>
      <c r="AX1257" s="380">
        <v>24.25</v>
      </c>
      <c r="AY1257" s="380">
        <v>24.5</v>
      </c>
    </row>
    <row r="1258" spans="1:51" x14ac:dyDescent="0.25">
      <c r="A1258" s="5">
        <v>109</v>
      </c>
      <c r="B1258" s="6" t="s">
        <v>66</v>
      </c>
      <c r="C1258" s="13">
        <v>123554584.97999999</v>
      </c>
      <c r="D1258" s="13">
        <v>39528574.479999997</v>
      </c>
      <c r="E1258" s="13">
        <v>23074074.32</v>
      </c>
      <c r="F1258" s="13">
        <v>9088336.4900000002</v>
      </c>
      <c r="G1258" s="13">
        <v>30851581.91</v>
      </c>
      <c r="H1258" s="13">
        <v>14882108.98</v>
      </c>
      <c r="I1258" s="13">
        <v>471753536.60000002</v>
      </c>
      <c r="J1258" s="13">
        <v>119724466.83</v>
      </c>
      <c r="K1258" s="13">
        <v>78149918.230000004</v>
      </c>
      <c r="L1258" s="13">
        <v>48620333.600000001</v>
      </c>
      <c r="M1258" s="13">
        <v>18382473</v>
      </c>
      <c r="N1258" s="13">
        <v>5657254</v>
      </c>
      <c r="O1258" s="13">
        <v>44208770.54999999</v>
      </c>
      <c r="P1258" s="13">
        <v>-122678.45000004768</v>
      </c>
      <c r="Q1258" s="13">
        <v>-3707512.3499999973</v>
      </c>
      <c r="R1258" s="13">
        <v>-3830190.800000045</v>
      </c>
      <c r="S1258" s="13">
        <v>18712299.780000001</v>
      </c>
      <c r="T1258" s="13">
        <v>8177602.3600000003</v>
      </c>
      <c r="U1258" s="13">
        <v>0</v>
      </c>
      <c r="V1258" s="13">
        <v>0</v>
      </c>
      <c r="W1258" s="13">
        <v>2013014.46</v>
      </c>
      <c r="X1258" s="13">
        <v>22019967.960000001</v>
      </c>
      <c r="Y1258" s="13">
        <v>564223.71</v>
      </c>
      <c r="Z1258" s="13">
        <v>244110.6</v>
      </c>
      <c r="AA1258" s="13">
        <v>6832218.1799999997</v>
      </c>
      <c r="AB1258" s="13">
        <v>47737.22</v>
      </c>
      <c r="AC1258" s="13">
        <v>0</v>
      </c>
      <c r="AD1258" s="13">
        <v>0</v>
      </c>
      <c r="AE1258" s="13">
        <v>0</v>
      </c>
      <c r="AF1258" s="13">
        <v>5809995.29</v>
      </c>
      <c r="AG1258" s="13">
        <v>67002806.600000001</v>
      </c>
      <c r="AH1258" s="13">
        <v>28731328.32</v>
      </c>
      <c r="AI1258" s="13">
        <v>95359537.319999993</v>
      </c>
      <c r="AJ1258" s="13">
        <v>51150766.769999996</v>
      </c>
      <c r="AK1258" s="13">
        <v>0</v>
      </c>
      <c r="AL1258" s="13">
        <v>393603618.37</v>
      </c>
      <c r="AM1258" s="13">
        <v>6.0365199002716858</v>
      </c>
      <c r="AN1258" s="13">
        <v>5404102.6099999994</v>
      </c>
      <c r="AO1258" s="13">
        <v>3684233.88</v>
      </c>
      <c r="AP1258" s="13">
        <v>94775514.98999998</v>
      </c>
      <c r="AQ1258" s="13">
        <v>54958275.040000007</v>
      </c>
      <c r="AR1258" s="367"/>
      <c r="AS1258" s="19">
        <v>45016</v>
      </c>
      <c r="AT1258" s="20" t="s">
        <v>2</v>
      </c>
      <c r="AU1258" s="40" t="s">
        <v>292</v>
      </c>
      <c r="AV1258" s="41">
        <v>2023</v>
      </c>
      <c r="AW1258" s="266" t="s">
        <v>157</v>
      </c>
      <c r="AX1258" s="380">
        <v>24.25</v>
      </c>
      <c r="AY1258" s="380">
        <v>24.5</v>
      </c>
    </row>
    <row r="1259" spans="1:51" x14ac:dyDescent="0.25">
      <c r="A1259" s="5">
        <v>25</v>
      </c>
      <c r="B1259" s="6" t="s">
        <v>67</v>
      </c>
      <c r="C1259" s="13">
        <v>6743039.1100000003</v>
      </c>
      <c r="D1259" s="13">
        <v>1138725</v>
      </c>
      <c r="E1259" s="13">
        <v>714958</v>
      </c>
      <c r="F1259" s="13">
        <v>0</v>
      </c>
      <c r="G1259" s="13">
        <v>7300800.6799999997</v>
      </c>
      <c r="H1259" s="13">
        <v>50278126.020000003</v>
      </c>
      <c r="I1259" s="13">
        <v>7688517.1799999997</v>
      </c>
      <c r="J1259" s="13">
        <v>284693333.70999998</v>
      </c>
      <c r="K1259" s="13">
        <v>4625454</v>
      </c>
      <c r="L1259" s="13">
        <v>3910496</v>
      </c>
      <c r="M1259" s="13">
        <v>0</v>
      </c>
      <c r="N1259" s="13">
        <v>0</v>
      </c>
      <c r="O1259" s="13">
        <v>1695065.9700000002</v>
      </c>
      <c r="P1259" s="13">
        <v>-3391552.54</v>
      </c>
      <c r="Q1259" s="13">
        <v>-12815.4</v>
      </c>
      <c r="R1259" s="13">
        <v>-3404367.94</v>
      </c>
      <c r="S1259" s="13">
        <v>53682493.959999993</v>
      </c>
      <c r="T1259" s="13">
        <v>1758743.81</v>
      </c>
      <c r="U1259" s="13">
        <v>471446.63</v>
      </c>
      <c r="V1259" s="13">
        <v>0</v>
      </c>
      <c r="W1259" s="13">
        <v>0</v>
      </c>
      <c r="X1259" s="13">
        <v>51864019.539999999</v>
      </c>
      <c r="Y1259" s="13">
        <v>148995.93</v>
      </c>
      <c r="Z1259" s="13">
        <v>257870.64</v>
      </c>
      <c r="AA1259" s="13">
        <v>0</v>
      </c>
      <c r="AB1259" s="13">
        <v>4849.45</v>
      </c>
      <c r="AC1259" s="13">
        <v>0</v>
      </c>
      <c r="AD1259" s="13">
        <v>0</v>
      </c>
      <c r="AE1259" s="13">
        <v>0</v>
      </c>
      <c r="AF1259" s="13">
        <v>0</v>
      </c>
      <c r="AG1259" s="13">
        <v>3910496</v>
      </c>
      <c r="AH1259" s="13">
        <v>714958</v>
      </c>
      <c r="AI1259" s="13">
        <v>4243755</v>
      </c>
      <c r="AJ1259" s="13">
        <v>2548689.0299999998</v>
      </c>
      <c r="AK1259" s="13">
        <v>0</v>
      </c>
      <c r="AL1259" s="13">
        <v>3063063.1799999997</v>
      </c>
      <c r="AM1259" s="13">
        <v>1.6622189259692128</v>
      </c>
      <c r="AN1259" s="13">
        <v>0</v>
      </c>
      <c r="AO1259" s="13">
        <v>0</v>
      </c>
      <c r="AP1259" s="13">
        <v>5216091.1400000006</v>
      </c>
      <c r="AQ1259" s="13">
        <v>1306843</v>
      </c>
      <c r="AR1259" s="367"/>
      <c r="AS1259" s="19">
        <v>45016</v>
      </c>
      <c r="AT1259" s="20" t="s">
        <v>2</v>
      </c>
      <c r="AU1259" s="40" t="s">
        <v>292</v>
      </c>
      <c r="AV1259" s="41">
        <v>2023</v>
      </c>
      <c r="AW1259" s="266" t="s">
        <v>174</v>
      </c>
      <c r="AX1259" s="380">
        <v>24.25</v>
      </c>
      <c r="AY1259" s="380">
        <v>24.5</v>
      </c>
    </row>
    <row r="1260" spans="1:51" x14ac:dyDescent="0.25">
      <c r="A1260" s="5">
        <v>121</v>
      </c>
      <c r="B1260" s="6" t="s">
        <v>68</v>
      </c>
      <c r="C1260" s="13">
        <v>211270.19</v>
      </c>
      <c r="D1260" s="13">
        <v>4.96</v>
      </c>
      <c r="E1260" s="13">
        <v>69.61</v>
      </c>
      <c r="F1260" s="13">
        <v>0</v>
      </c>
      <c r="G1260" s="13">
        <v>154153.74</v>
      </c>
      <c r="H1260" s="13">
        <v>163937.29</v>
      </c>
      <c r="I1260" s="13">
        <v>1124415.08</v>
      </c>
      <c r="J1260" s="13">
        <v>17855748.370000001</v>
      </c>
      <c r="K1260" s="13">
        <v>57508.09</v>
      </c>
      <c r="L1260" s="13">
        <v>57438.48</v>
      </c>
      <c r="M1260" s="13">
        <v>108188.91</v>
      </c>
      <c r="N1260" s="13">
        <v>0</v>
      </c>
      <c r="O1260" s="13">
        <v>149661.81</v>
      </c>
      <c r="P1260" s="13">
        <v>-92550.319999999978</v>
      </c>
      <c r="Q1260" s="13">
        <v>2509.7599999999711</v>
      </c>
      <c r="R1260" s="13">
        <v>-90040.560000000012</v>
      </c>
      <c r="S1260" s="13">
        <v>253977.49000000002</v>
      </c>
      <c r="T1260" s="13">
        <v>0</v>
      </c>
      <c r="U1260" s="13">
        <v>0</v>
      </c>
      <c r="V1260" s="13">
        <v>0</v>
      </c>
      <c r="W1260" s="13">
        <v>34312.71</v>
      </c>
      <c r="X1260" s="13">
        <v>261532.75</v>
      </c>
      <c r="Y1260" s="13">
        <v>2204.19</v>
      </c>
      <c r="Z1260" s="13">
        <v>13844.84</v>
      </c>
      <c r="AA1260" s="13">
        <v>25677.73</v>
      </c>
      <c r="AB1260" s="13">
        <v>141.21</v>
      </c>
      <c r="AC1260" s="13">
        <v>0</v>
      </c>
      <c r="AD1260" s="13">
        <v>0</v>
      </c>
      <c r="AE1260" s="13">
        <v>0</v>
      </c>
      <c r="AF1260" s="13">
        <v>0</v>
      </c>
      <c r="AG1260" s="13">
        <v>165627.39000000001</v>
      </c>
      <c r="AH1260" s="13">
        <v>69.61</v>
      </c>
      <c r="AI1260" s="13">
        <v>164879.71</v>
      </c>
      <c r="AJ1260" s="13">
        <v>15217.9</v>
      </c>
      <c r="AK1260" s="13">
        <v>0</v>
      </c>
      <c r="AL1260" s="13">
        <v>1066906.99</v>
      </c>
      <c r="AM1260" s="13">
        <v>19.552293946816878</v>
      </c>
      <c r="AN1260" s="13">
        <v>0</v>
      </c>
      <c r="AO1260" s="13">
        <v>0</v>
      </c>
      <c r="AP1260" s="13">
        <v>48711.290000000008</v>
      </c>
      <c r="AQ1260" s="13">
        <v>-12892.130000000001</v>
      </c>
      <c r="AR1260" s="367"/>
      <c r="AS1260" s="19">
        <v>45016</v>
      </c>
      <c r="AT1260" s="20" t="s">
        <v>2</v>
      </c>
      <c r="AU1260" s="40" t="s">
        <v>292</v>
      </c>
      <c r="AV1260" s="41">
        <v>2023</v>
      </c>
      <c r="AW1260" s="266" t="s">
        <v>188</v>
      </c>
      <c r="AX1260" s="380">
        <v>24.25</v>
      </c>
      <c r="AY1260" s="380">
        <v>24.5</v>
      </c>
    </row>
    <row r="1261" spans="1:51" x14ac:dyDescent="0.25">
      <c r="A1261" s="5">
        <v>122</v>
      </c>
      <c r="B1261" s="6" t="s">
        <v>69</v>
      </c>
      <c r="C1261" s="13">
        <v>5135003.3</v>
      </c>
      <c r="D1261" s="13">
        <v>70157.440000000002</v>
      </c>
      <c r="E1261" s="13">
        <v>0</v>
      </c>
      <c r="F1261" s="13">
        <v>23696.6</v>
      </c>
      <c r="G1261" s="13">
        <v>9791762.0899999999</v>
      </c>
      <c r="H1261" s="13">
        <v>466671.8</v>
      </c>
      <c r="I1261" s="13">
        <v>6413978.7199999997</v>
      </c>
      <c r="J1261" s="13">
        <v>786521.23</v>
      </c>
      <c r="K1261" s="13">
        <v>537589.59</v>
      </c>
      <c r="L1261" s="13">
        <v>302832.69</v>
      </c>
      <c r="M1261" s="13">
        <v>614349.56999999995</v>
      </c>
      <c r="N1261" s="13">
        <v>0</v>
      </c>
      <c r="O1261" s="13">
        <v>-707358.17999999993</v>
      </c>
      <c r="P1261" s="13">
        <v>-4043254.6500000004</v>
      </c>
      <c r="Q1261" s="13">
        <v>-3204525.5700000003</v>
      </c>
      <c r="R1261" s="13">
        <v>-7247780.2200000007</v>
      </c>
      <c r="S1261" s="13">
        <v>7714452.0199999996</v>
      </c>
      <c r="T1261" s="13">
        <v>8487.5</v>
      </c>
      <c r="U1261" s="13">
        <v>0</v>
      </c>
      <c r="V1261" s="13">
        <v>0</v>
      </c>
      <c r="W1261" s="13">
        <v>7831546.0099999998</v>
      </c>
      <c r="X1261" s="13">
        <v>327753.96000000002</v>
      </c>
      <c r="Y1261" s="13">
        <v>12929.15</v>
      </c>
      <c r="Z1261" s="13">
        <v>7451.62</v>
      </c>
      <c r="AA1261" s="13">
        <v>259512.92</v>
      </c>
      <c r="AB1261" s="13">
        <v>743.43</v>
      </c>
      <c r="AC1261" s="13">
        <v>0</v>
      </c>
      <c r="AD1261" s="13">
        <v>0</v>
      </c>
      <c r="AE1261" s="13">
        <v>0</v>
      </c>
      <c r="AF1261" s="13">
        <v>172698.33</v>
      </c>
      <c r="AG1261" s="13">
        <v>917182.25999999989</v>
      </c>
      <c r="AH1261" s="13">
        <v>0</v>
      </c>
      <c r="AI1261" s="13">
        <v>915251.07000000007</v>
      </c>
      <c r="AJ1261" s="13">
        <v>1622609.25</v>
      </c>
      <c r="AK1261" s="13">
        <v>0</v>
      </c>
      <c r="AL1261" s="13">
        <v>5876389.1299999999</v>
      </c>
      <c r="AM1261" s="13">
        <v>11.930995017965285</v>
      </c>
      <c r="AN1261" s="13">
        <v>18957.28</v>
      </c>
      <c r="AO1261" s="13">
        <v>4739.32</v>
      </c>
      <c r="AP1261" s="13">
        <v>5821894.8500000006</v>
      </c>
      <c r="AQ1261" s="13">
        <v>49690.810000000005</v>
      </c>
      <c r="AR1261" s="367"/>
      <c r="AS1261" s="19">
        <v>45016</v>
      </c>
      <c r="AT1261" s="20" t="s">
        <v>2</v>
      </c>
      <c r="AU1261" s="40" t="s">
        <v>292</v>
      </c>
      <c r="AV1261" s="41">
        <v>2023</v>
      </c>
      <c r="AW1261" s="266" t="s">
        <v>267</v>
      </c>
      <c r="AX1261" s="380">
        <v>24.25</v>
      </c>
      <c r="AY1261" s="380">
        <v>24.5</v>
      </c>
    </row>
    <row r="1262" spans="1:51" x14ac:dyDescent="0.25">
      <c r="A1262" s="5">
        <v>13</v>
      </c>
      <c r="B1262" s="6" t="s">
        <v>70</v>
      </c>
      <c r="C1262" s="13">
        <v>932916387.00999999</v>
      </c>
      <c r="D1262" s="13">
        <v>414880663.67000002</v>
      </c>
      <c r="E1262" s="13">
        <v>161560230</v>
      </c>
      <c r="F1262" s="13">
        <v>145995895.12</v>
      </c>
      <c r="G1262" s="13">
        <v>109668629.05</v>
      </c>
      <c r="H1262" s="13">
        <v>2889193.93</v>
      </c>
      <c r="I1262" s="13">
        <v>831067557.25999999</v>
      </c>
      <c r="J1262" s="13">
        <v>596461181.74000001</v>
      </c>
      <c r="K1262" s="13">
        <v>491255687.33999997</v>
      </c>
      <c r="L1262" s="13">
        <v>329694369.55000001</v>
      </c>
      <c r="M1262" s="13">
        <v>256096420.75</v>
      </c>
      <c r="N1262" s="13">
        <v>233700117.36000001</v>
      </c>
      <c r="O1262" s="13">
        <v>444372882.5</v>
      </c>
      <c r="P1262" s="13">
        <v>-182001683.32999983</v>
      </c>
      <c r="Q1262" s="13">
        <v>105968445.32000001</v>
      </c>
      <c r="R1262" s="13">
        <v>-76033238.009999827</v>
      </c>
      <c r="S1262" s="13">
        <v>78922430.98999998</v>
      </c>
      <c r="T1262" s="13">
        <v>2254983.79</v>
      </c>
      <c r="U1262" s="13">
        <v>10171137.130000001</v>
      </c>
      <c r="V1262" s="13">
        <v>0</v>
      </c>
      <c r="W1262" s="13">
        <v>2725803.93</v>
      </c>
      <c r="X1262" s="13">
        <v>120856097.16</v>
      </c>
      <c r="Y1262" s="13">
        <v>2238135.2400000002</v>
      </c>
      <c r="Z1262" s="13">
        <v>11733675.039999999</v>
      </c>
      <c r="AA1262" s="13">
        <v>13750024.970000001</v>
      </c>
      <c r="AB1262" s="13">
        <v>7825028.6200000001</v>
      </c>
      <c r="AC1262" s="13">
        <v>0</v>
      </c>
      <c r="AD1262" s="13">
        <v>0</v>
      </c>
      <c r="AE1262" s="13">
        <v>692962.96</v>
      </c>
      <c r="AF1262" s="13">
        <v>20845764.190000001</v>
      </c>
      <c r="AG1262" s="13">
        <v>585790790.29999995</v>
      </c>
      <c r="AH1262" s="13">
        <v>395260347.36000001</v>
      </c>
      <c r="AI1262" s="13">
        <v>978141574.52999997</v>
      </c>
      <c r="AJ1262" s="13">
        <v>533769716.14999998</v>
      </c>
      <c r="AK1262" s="13">
        <v>1024.1199999999999</v>
      </c>
      <c r="AL1262" s="13">
        <v>339811869.92000002</v>
      </c>
      <c r="AM1262" s="13">
        <v>1.6917209890433591</v>
      </c>
      <c r="AN1262" s="13">
        <v>111205523.55000001</v>
      </c>
      <c r="AO1262" s="13">
        <v>34790371.57</v>
      </c>
      <c r="AP1262" s="13">
        <v>643859136.3900001</v>
      </c>
      <c r="AQ1262" s="13">
        <v>570196295.54999995</v>
      </c>
      <c r="AR1262" s="367"/>
      <c r="AS1262" s="19">
        <v>45016</v>
      </c>
      <c r="AT1262" s="20" t="s">
        <v>2</v>
      </c>
      <c r="AU1262" s="40" t="s">
        <v>292</v>
      </c>
      <c r="AV1262" s="41">
        <v>2023</v>
      </c>
      <c r="AW1262" s="266" t="s">
        <v>149</v>
      </c>
      <c r="AX1262" s="380">
        <v>24.25</v>
      </c>
      <c r="AY1262" s="380">
        <v>24.5</v>
      </c>
    </row>
    <row r="1263" spans="1:51" x14ac:dyDescent="0.25">
      <c r="A1263" s="5">
        <v>110</v>
      </c>
      <c r="B1263" s="6" t="s">
        <v>71</v>
      </c>
      <c r="C1263" s="13">
        <v>6982318.6899999995</v>
      </c>
      <c r="D1263" s="13">
        <v>220898.56</v>
      </c>
      <c r="E1263" s="13">
        <v>7380.44</v>
      </c>
      <c r="F1263" s="13">
        <v>2510044.35</v>
      </c>
      <c r="G1263" s="13">
        <v>6709482.1399999997</v>
      </c>
      <c r="H1263" s="13">
        <v>31146007.48</v>
      </c>
      <c r="I1263" s="13">
        <v>158078928.49000001</v>
      </c>
      <c r="J1263" s="13">
        <v>128801097.59999999</v>
      </c>
      <c r="K1263" s="13">
        <v>4423214.47</v>
      </c>
      <c r="L1263" s="13">
        <v>4415834.0299999993</v>
      </c>
      <c r="M1263" s="13">
        <v>1688540.32</v>
      </c>
      <c r="N1263" s="13">
        <v>3465.4</v>
      </c>
      <c r="O1263" s="13">
        <v>3362416.580000001</v>
      </c>
      <c r="P1263" s="13">
        <v>-5820522.9400000004</v>
      </c>
      <c r="Q1263" s="13">
        <v>-317521.79000000027</v>
      </c>
      <c r="R1263" s="13">
        <v>-6138044.7300000004</v>
      </c>
      <c r="S1263" s="13">
        <v>37284052.190000005</v>
      </c>
      <c r="T1263" s="13">
        <v>1029772.01</v>
      </c>
      <c r="U1263" s="13">
        <v>0</v>
      </c>
      <c r="V1263" s="13">
        <v>0</v>
      </c>
      <c r="W1263" s="13">
        <v>0</v>
      </c>
      <c r="X1263" s="13">
        <v>36586475.479999997</v>
      </c>
      <c r="Y1263" s="13">
        <v>136928.20000000001</v>
      </c>
      <c r="Z1263" s="13">
        <v>123415.47</v>
      </c>
      <c r="AA1263" s="13">
        <v>61113.88</v>
      </c>
      <c r="AB1263" s="13">
        <v>1891.2</v>
      </c>
      <c r="AC1263" s="13">
        <v>0</v>
      </c>
      <c r="AD1263" s="13">
        <v>0</v>
      </c>
      <c r="AE1263" s="13">
        <v>0</v>
      </c>
      <c r="AF1263" s="13">
        <v>8846.5499999999993</v>
      </c>
      <c r="AG1263" s="13">
        <v>6104374.3500000006</v>
      </c>
      <c r="AH1263" s="13">
        <v>10845.84</v>
      </c>
      <c r="AI1263" s="13">
        <v>6115185.7300000004</v>
      </c>
      <c r="AJ1263" s="13">
        <v>2752769.15</v>
      </c>
      <c r="AK1263" s="13">
        <v>0</v>
      </c>
      <c r="AL1263" s="13">
        <v>153655714.02000001</v>
      </c>
      <c r="AM1263" s="13">
        <v>35.738472453043862</v>
      </c>
      <c r="AN1263" s="13">
        <v>929194.6</v>
      </c>
      <c r="AO1263" s="13">
        <v>1580849.75</v>
      </c>
      <c r="AP1263" s="13">
        <v>3623499.8200000003</v>
      </c>
      <c r="AQ1263" s="13">
        <v>224496.27</v>
      </c>
      <c r="AR1263" s="367"/>
      <c r="AS1263" s="19">
        <v>45016</v>
      </c>
      <c r="AT1263" s="20" t="s">
        <v>2</v>
      </c>
      <c r="AU1263" s="40" t="s">
        <v>292</v>
      </c>
      <c r="AV1263" s="41">
        <v>2023</v>
      </c>
      <c r="AW1263" s="266" t="s">
        <v>173</v>
      </c>
      <c r="AX1263" s="380">
        <v>24.25</v>
      </c>
      <c r="AY1263" s="380">
        <v>24.5</v>
      </c>
    </row>
    <row r="1264" spans="1:51" x14ac:dyDescent="0.25">
      <c r="A1264" s="5">
        <v>52</v>
      </c>
      <c r="B1264" s="6" t="s">
        <v>72</v>
      </c>
      <c r="C1264" s="13">
        <v>11577934.890000001</v>
      </c>
      <c r="D1264" s="13">
        <v>1156837.69</v>
      </c>
      <c r="E1264" s="13">
        <v>13040384.609999999</v>
      </c>
      <c r="F1264" s="13">
        <v>1796399.51</v>
      </c>
      <c r="G1264" s="13">
        <v>7185129.7200000007</v>
      </c>
      <c r="H1264" s="13">
        <v>301687.33</v>
      </c>
      <c r="I1264" s="13">
        <v>1688679839.77</v>
      </c>
      <c r="J1264" s="13">
        <v>428338973.70999998</v>
      </c>
      <c r="K1264" s="13">
        <v>20030776.73</v>
      </c>
      <c r="L1264" s="13">
        <v>6990392.1200000001</v>
      </c>
      <c r="M1264" s="13">
        <v>3449353.34</v>
      </c>
      <c r="N1264" s="13">
        <v>84529.27</v>
      </c>
      <c r="O1264" s="13">
        <v>6704649.6500000013</v>
      </c>
      <c r="P1264" s="13">
        <v>-5265081.6800000053</v>
      </c>
      <c r="Q1264" s="13">
        <v>690407.78000000061</v>
      </c>
      <c r="R1264" s="13">
        <v>-4574673.900000005</v>
      </c>
      <c r="S1264" s="13">
        <v>4876361.2300000004</v>
      </c>
      <c r="T1264" s="13">
        <v>1850927.66</v>
      </c>
      <c r="U1264" s="13">
        <v>0</v>
      </c>
      <c r="V1264" s="13">
        <v>0</v>
      </c>
      <c r="W1264" s="13">
        <v>300</v>
      </c>
      <c r="X1264" s="13">
        <v>16107894.779999999</v>
      </c>
      <c r="Y1264" s="13">
        <v>146635.29999999999</v>
      </c>
      <c r="Z1264" s="13">
        <v>85283.77</v>
      </c>
      <c r="AA1264" s="13">
        <v>638130.51</v>
      </c>
      <c r="AB1264" s="13">
        <v>743.66</v>
      </c>
      <c r="AC1264" s="13">
        <v>0</v>
      </c>
      <c r="AD1264" s="13">
        <v>0</v>
      </c>
      <c r="AE1264" s="13">
        <v>0</v>
      </c>
      <c r="AF1264" s="13">
        <v>12211967.970000001</v>
      </c>
      <c r="AG1264" s="13">
        <v>10439745.459999999</v>
      </c>
      <c r="AH1264" s="13">
        <v>13124913.879999999</v>
      </c>
      <c r="AI1264" s="13">
        <v>23214659.34</v>
      </c>
      <c r="AJ1264" s="13">
        <v>16510009.689999998</v>
      </c>
      <c r="AK1264" s="13">
        <v>0</v>
      </c>
      <c r="AL1264" s="13">
        <v>1668649063.04</v>
      </c>
      <c r="AM1264" s="13">
        <v>84.30426151377705</v>
      </c>
      <c r="AN1264" s="13">
        <v>1200119.74</v>
      </c>
      <c r="AO1264" s="13">
        <v>596279.7699999999</v>
      </c>
      <c r="AP1264" s="13">
        <v>6073053.3899999987</v>
      </c>
      <c r="AQ1264" s="13">
        <v>2356605.8300000024</v>
      </c>
      <c r="AR1264" s="367"/>
      <c r="AS1264" s="19">
        <v>45016</v>
      </c>
      <c r="AT1264" s="20" t="s">
        <v>2</v>
      </c>
      <c r="AU1264" s="40" t="s">
        <v>292</v>
      </c>
      <c r="AV1264" s="41">
        <v>2023</v>
      </c>
      <c r="AW1264" s="266" t="s">
        <v>170</v>
      </c>
      <c r="AX1264" s="380">
        <v>24.25</v>
      </c>
      <c r="AY1264" s="380">
        <v>24.5</v>
      </c>
    </row>
    <row r="1265" spans="1:51" x14ac:dyDescent="0.25">
      <c r="A1265" s="5">
        <v>96</v>
      </c>
      <c r="B1265" s="6" t="s">
        <v>73</v>
      </c>
      <c r="C1265" s="13">
        <v>179425678.46999997</v>
      </c>
      <c r="D1265" s="13">
        <v>37279409.32</v>
      </c>
      <c r="E1265" s="13">
        <v>117894146.47</v>
      </c>
      <c r="F1265" s="13">
        <v>17956729.190000001</v>
      </c>
      <c r="G1265" s="13">
        <v>46364794.670000002</v>
      </c>
      <c r="H1265" s="13">
        <v>1974019.98</v>
      </c>
      <c r="I1265" s="13">
        <v>404333714.66000003</v>
      </c>
      <c r="J1265" s="13">
        <v>44544989.609999999</v>
      </c>
      <c r="K1265" s="13">
        <v>201966629.15000001</v>
      </c>
      <c r="L1265" s="13">
        <v>84072482.680000007</v>
      </c>
      <c r="M1265" s="13">
        <v>0</v>
      </c>
      <c r="N1265" s="13">
        <v>0</v>
      </c>
      <c r="O1265" s="13">
        <v>79082346.019999981</v>
      </c>
      <c r="P1265" s="13">
        <v>-1257600.7299999995</v>
      </c>
      <c r="Q1265" s="13">
        <v>-34220717.800000004</v>
      </c>
      <c r="R1265" s="13">
        <v>-35478318.530000001</v>
      </c>
      <c r="S1265" s="13">
        <v>37452338.5</v>
      </c>
      <c r="T1265" s="13">
        <v>1910066.39</v>
      </c>
      <c r="U1265" s="13">
        <v>0</v>
      </c>
      <c r="V1265" s="13">
        <v>0</v>
      </c>
      <c r="W1265" s="13">
        <v>0</v>
      </c>
      <c r="X1265" s="13">
        <v>58804206.240000002</v>
      </c>
      <c r="Y1265" s="13">
        <v>618141.93999999994</v>
      </c>
      <c r="Z1265" s="13">
        <v>5473520.4000000004</v>
      </c>
      <c r="AA1265" s="13">
        <v>900661.59</v>
      </c>
      <c r="AB1265" s="13">
        <v>726960.88</v>
      </c>
      <c r="AC1265" s="13">
        <v>0</v>
      </c>
      <c r="AD1265" s="13">
        <v>0</v>
      </c>
      <c r="AE1265" s="13">
        <v>0</v>
      </c>
      <c r="AF1265" s="13">
        <v>15542649.32</v>
      </c>
      <c r="AG1265" s="13">
        <v>84072482.680000007</v>
      </c>
      <c r="AH1265" s="13">
        <v>117894146.47</v>
      </c>
      <c r="AI1265" s="13">
        <v>201691939.91999999</v>
      </c>
      <c r="AJ1265" s="13">
        <v>122609593.90000001</v>
      </c>
      <c r="AK1265" s="13">
        <v>0</v>
      </c>
      <c r="AL1265" s="13">
        <v>202367085.51000002</v>
      </c>
      <c r="AM1265" s="13">
        <v>2.0019827847881868</v>
      </c>
      <c r="AN1265" s="13">
        <v>13354581.43</v>
      </c>
      <c r="AO1265" s="13">
        <v>4602147.76</v>
      </c>
      <c r="AP1265" s="13">
        <v>152321741.08000001</v>
      </c>
      <c r="AQ1265" s="13">
        <v>89257817.950000003</v>
      </c>
      <c r="AR1265" s="367"/>
      <c r="AS1265" s="19">
        <v>45016</v>
      </c>
      <c r="AT1265" s="20" t="s">
        <v>2</v>
      </c>
      <c r="AU1265" s="40" t="s">
        <v>292</v>
      </c>
      <c r="AV1265" s="41">
        <v>2023</v>
      </c>
      <c r="AW1265" s="266" t="s">
        <v>153</v>
      </c>
      <c r="AX1265" s="380">
        <v>24.25</v>
      </c>
      <c r="AY1265" s="380">
        <v>24.5</v>
      </c>
    </row>
    <row r="1266" spans="1:51" x14ac:dyDescent="0.25">
      <c r="A1266" s="5">
        <v>103</v>
      </c>
      <c r="B1266" s="6" t="s">
        <v>74</v>
      </c>
      <c r="C1266" s="13">
        <v>733395.45</v>
      </c>
      <c r="D1266" s="13">
        <v>0</v>
      </c>
      <c r="E1266" s="13">
        <v>1</v>
      </c>
      <c r="F1266" s="13">
        <v>35020.97</v>
      </c>
      <c r="G1266" s="13">
        <v>827302.05</v>
      </c>
      <c r="H1266" s="13">
        <v>37511625.079999998</v>
      </c>
      <c r="I1266" s="13">
        <v>56491846.189999998</v>
      </c>
      <c r="J1266" s="13">
        <v>118270945.23999999</v>
      </c>
      <c r="K1266" s="13">
        <v>843830.67</v>
      </c>
      <c r="L1266" s="13">
        <v>702815.95</v>
      </c>
      <c r="M1266" s="13">
        <v>0</v>
      </c>
      <c r="N1266" s="13">
        <v>0</v>
      </c>
      <c r="O1266" s="13">
        <v>470202.68000000005</v>
      </c>
      <c r="P1266" s="13">
        <v>-599130.25000000012</v>
      </c>
      <c r="Q1266" s="13">
        <v>-199352.02000000002</v>
      </c>
      <c r="R1266" s="13">
        <v>-798482.27000000014</v>
      </c>
      <c r="S1266" s="13">
        <v>38310107.340000004</v>
      </c>
      <c r="T1266" s="13">
        <v>63483.1</v>
      </c>
      <c r="U1266" s="13">
        <v>0</v>
      </c>
      <c r="V1266" s="13">
        <v>0</v>
      </c>
      <c r="W1266" s="13">
        <v>0</v>
      </c>
      <c r="X1266" s="13">
        <v>38279615.350000001</v>
      </c>
      <c r="Y1266" s="13">
        <v>16833.73</v>
      </c>
      <c r="Z1266" s="13">
        <v>0</v>
      </c>
      <c r="AA1266" s="13">
        <v>16157.38</v>
      </c>
      <c r="AB1266" s="13">
        <v>0</v>
      </c>
      <c r="AC1266" s="13">
        <v>0</v>
      </c>
      <c r="AD1266" s="13">
        <v>0</v>
      </c>
      <c r="AE1266" s="13">
        <v>0</v>
      </c>
      <c r="AF1266" s="13">
        <v>0</v>
      </c>
      <c r="AG1266" s="13">
        <v>702815.95</v>
      </c>
      <c r="AH1266" s="13">
        <v>1</v>
      </c>
      <c r="AI1266" s="13">
        <v>692318.78</v>
      </c>
      <c r="AJ1266" s="13">
        <v>222116.09999999998</v>
      </c>
      <c r="AK1266" s="13">
        <v>0</v>
      </c>
      <c r="AL1266" s="13">
        <v>55648015.519999996</v>
      </c>
      <c r="AM1266" s="13">
        <v>66.946898469570911</v>
      </c>
      <c r="AN1266" s="13">
        <v>25398.05</v>
      </c>
      <c r="AO1266" s="13">
        <v>9622.92</v>
      </c>
      <c r="AP1266" s="13">
        <v>263192.77</v>
      </c>
      <c r="AQ1266" s="13">
        <v>0</v>
      </c>
      <c r="AR1266" s="367"/>
      <c r="AS1266" s="19">
        <v>45016</v>
      </c>
      <c r="AT1266" s="20" t="s">
        <v>2</v>
      </c>
      <c r="AU1266" s="40" t="s">
        <v>292</v>
      </c>
      <c r="AV1266" s="41">
        <v>2023</v>
      </c>
      <c r="AW1266" s="266" t="s">
        <v>184</v>
      </c>
      <c r="AX1266" s="380">
        <v>24.25</v>
      </c>
      <c r="AY1266" s="380">
        <v>24.5</v>
      </c>
    </row>
    <row r="1267" spans="1:51" x14ac:dyDescent="0.25">
      <c r="A1267" s="5">
        <v>23</v>
      </c>
      <c r="B1267" s="6" t="s">
        <v>75</v>
      </c>
      <c r="C1267" s="13">
        <v>102589977.19000001</v>
      </c>
      <c r="D1267" s="13">
        <v>17455923.740000002</v>
      </c>
      <c r="E1267" s="13">
        <v>8776406.9399999995</v>
      </c>
      <c r="F1267" s="13">
        <v>19050530.82</v>
      </c>
      <c r="G1267" s="13">
        <v>22577239.91</v>
      </c>
      <c r="H1267" s="13">
        <v>121045.57</v>
      </c>
      <c r="I1267" s="13">
        <v>310571927.60000002</v>
      </c>
      <c r="J1267" s="13">
        <v>13557999.380000001</v>
      </c>
      <c r="K1267" s="13">
        <v>34318107.18</v>
      </c>
      <c r="L1267" s="13">
        <v>25541700.240000002</v>
      </c>
      <c r="M1267" s="13">
        <v>11824690.43</v>
      </c>
      <c r="N1267" s="13">
        <v>137501543.80000001</v>
      </c>
      <c r="O1267" s="13">
        <v>52199104.359999999</v>
      </c>
      <c r="P1267" s="13">
        <v>-8692821.6399999317</v>
      </c>
      <c r="Q1267" s="13">
        <v>15750468.100000013</v>
      </c>
      <c r="R1267" s="13">
        <v>7057646.460000081</v>
      </c>
      <c r="S1267" s="13">
        <v>-6936600.8799999999</v>
      </c>
      <c r="T1267" s="13">
        <v>2665.67</v>
      </c>
      <c r="U1267" s="13">
        <v>0</v>
      </c>
      <c r="V1267" s="13">
        <v>0</v>
      </c>
      <c r="W1267" s="13">
        <v>0</v>
      </c>
      <c r="X1267" s="13">
        <v>508803.17</v>
      </c>
      <c r="Y1267" s="13">
        <v>407828.05</v>
      </c>
      <c r="Z1267" s="13">
        <v>2320736.69</v>
      </c>
      <c r="AA1267" s="13">
        <v>585149.81999999995</v>
      </c>
      <c r="AB1267" s="13">
        <v>54041.03</v>
      </c>
      <c r="AC1267" s="13">
        <v>0</v>
      </c>
      <c r="AD1267" s="13">
        <v>0</v>
      </c>
      <c r="AE1267" s="13">
        <v>0</v>
      </c>
      <c r="AF1267" s="13">
        <v>4080314.13</v>
      </c>
      <c r="AG1267" s="13">
        <v>37366390.670000002</v>
      </c>
      <c r="AH1267" s="13">
        <v>146277950.74000001</v>
      </c>
      <c r="AI1267" s="13">
        <v>181652577.66999999</v>
      </c>
      <c r="AJ1267" s="13">
        <v>129453473.31</v>
      </c>
      <c r="AK1267" s="13">
        <v>0</v>
      </c>
      <c r="AL1267" s="13">
        <v>276253820.42000002</v>
      </c>
      <c r="AM1267" s="13">
        <v>9.0497977050726153</v>
      </c>
      <c r="AN1267" s="13">
        <v>13059323.310000001</v>
      </c>
      <c r="AO1267" s="13">
        <v>5991207.5099999998</v>
      </c>
      <c r="AP1267" s="13">
        <v>84080682.849999979</v>
      </c>
      <c r="AQ1267" s="13">
        <v>51145733.76000002</v>
      </c>
      <c r="AR1267" s="367"/>
      <c r="AS1267" s="19">
        <v>45016</v>
      </c>
      <c r="AT1267" s="20" t="s">
        <v>2</v>
      </c>
      <c r="AU1267" s="40" t="s">
        <v>292</v>
      </c>
      <c r="AV1267" s="41">
        <v>2023</v>
      </c>
      <c r="AW1267" s="266" t="s">
        <v>159</v>
      </c>
      <c r="AX1267" s="380">
        <v>24.25</v>
      </c>
      <c r="AY1267" s="380">
        <v>24.5</v>
      </c>
    </row>
    <row r="1268" spans="1:51" x14ac:dyDescent="0.25">
      <c r="A1268" s="5">
        <v>62</v>
      </c>
      <c r="B1268" s="6" t="s">
        <v>203</v>
      </c>
      <c r="C1268" s="13">
        <v>13906674.66</v>
      </c>
      <c r="D1268" s="13">
        <v>3534967.2399999998</v>
      </c>
      <c r="E1268" s="13">
        <v>260062.85</v>
      </c>
      <c r="F1268" s="13">
        <v>8474.1</v>
      </c>
      <c r="G1268" s="13">
        <v>7924037.1999999993</v>
      </c>
      <c r="H1268" s="13">
        <v>509566.3</v>
      </c>
      <c r="I1268" s="13">
        <v>22564506.989999998</v>
      </c>
      <c r="J1268" s="13">
        <v>373269.99</v>
      </c>
      <c r="K1268" s="13">
        <v>773274.75</v>
      </c>
      <c r="L1268" s="13">
        <v>513211.9</v>
      </c>
      <c r="M1268" s="13">
        <v>0</v>
      </c>
      <c r="N1268" s="13">
        <v>0</v>
      </c>
      <c r="O1268" s="13">
        <v>-90680.589999999967</v>
      </c>
      <c r="P1268" s="13">
        <v>2529876.7100000004</v>
      </c>
      <c r="Q1268" s="13">
        <v>0</v>
      </c>
      <c r="R1268" s="13">
        <v>2529876.7100000004</v>
      </c>
      <c r="S1268" s="13">
        <v>-2020310.4</v>
      </c>
      <c r="T1268" s="13">
        <v>69601.990000000005</v>
      </c>
      <c r="U1268" s="13">
        <v>0</v>
      </c>
      <c r="V1268" s="13">
        <v>0</v>
      </c>
      <c r="W1268" s="13">
        <v>0</v>
      </c>
      <c r="X1268" s="13">
        <v>31084.99</v>
      </c>
      <c r="Y1268" s="13">
        <v>149637.29999999999</v>
      </c>
      <c r="Z1268" s="13">
        <v>552224.06999999995</v>
      </c>
      <c r="AA1268" s="13">
        <v>1386496.51</v>
      </c>
      <c r="AB1268" s="13">
        <v>30882.38</v>
      </c>
      <c r="AC1268" s="13">
        <v>0</v>
      </c>
      <c r="AD1268" s="13">
        <v>0</v>
      </c>
      <c r="AE1268" s="13">
        <v>0</v>
      </c>
      <c r="AF1268" s="13">
        <v>1757.12</v>
      </c>
      <c r="AG1268" s="13">
        <v>513211.9</v>
      </c>
      <c r="AH1268" s="13">
        <v>260062.85</v>
      </c>
      <c r="AI1268" s="13">
        <v>773274.75</v>
      </c>
      <c r="AJ1268" s="13">
        <v>863955.34</v>
      </c>
      <c r="AK1268" s="13">
        <v>0</v>
      </c>
      <c r="AL1268" s="13">
        <v>21791232.239999998</v>
      </c>
      <c r="AM1268" s="13">
        <v>29.180452342456544</v>
      </c>
      <c r="AN1268" s="13">
        <v>8474.1</v>
      </c>
      <c r="AO1268" s="13">
        <v>0</v>
      </c>
      <c r="AP1268" s="13">
        <v>13669725.930000003</v>
      </c>
      <c r="AQ1268" s="13">
        <v>3207337.9200000004</v>
      </c>
      <c r="AR1268" s="367"/>
      <c r="AS1268" s="19">
        <v>45016</v>
      </c>
      <c r="AT1268" s="20" t="s">
        <v>2</v>
      </c>
      <c r="AU1268" s="40" t="s">
        <v>292</v>
      </c>
      <c r="AV1268" s="41">
        <v>2023</v>
      </c>
      <c r="AW1268" s="266" t="s">
        <v>169</v>
      </c>
      <c r="AX1268" s="380">
        <v>24.25</v>
      </c>
      <c r="AY1268" s="380">
        <v>24.5</v>
      </c>
    </row>
    <row r="1269" spans="1:51" x14ac:dyDescent="0.25">
      <c r="A1269" s="5">
        <v>114</v>
      </c>
      <c r="B1269" s="6" t="s">
        <v>76</v>
      </c>
      <c r="C1269" s="13">
        <v>129458252.22</v>
      </c>
      <c r="D1269" s="13">
        <v>56560436.269999996</v>
      </c>
      <c r="E1269" s="13">
        <v>9985733.9000000004</v>
      </c>
      <c r="F1269" s="13">
        <v>22425295.48</v>
      </c>
      <c r="G1269" s="13">
        <v>33006030.879999999</v>
      </c>
      <c r="H1269" s="13">
        <v>175442.36</v>
      </c>
      <c r="I1269" s="13">
        <v>95111688.079999998</v>
      </c>
      <c r="J1269" s="13">
        <v>22668056.91</v>
      </c>
      <c r="K1269" s="13">
        <v>49444170</v>
      </c>
      <c r="L1269" s="13">
        <v>39458436.100000001</v>
      </c>
      <c r="M1269" s="13">
        <v>68111247.879999995</v>
      </c>
      <c r="N1269" s="13">
        <v>12035645.16</v>
      </c>
      <c r="O1269" s="13">
        <v>53395745.13000001</v>
      </c>
      <c r="P1269" s="13">
        <v>-35929255.539999999</v>
      </c>
      <c r="Q1269" s="13">
        <v>22434857.909999967</v>
      </c>
      <c r="R1269" s="13">
        <v>-13494397.630000032</v>
      </c>
      <c r="S1269" s="13">
        <v>13669839.080000002</v>
      </c>
      <c r="T1269" s="13">
        <v>27419.01</v>
      </c>
      <c r="U1269" s="13">
        <v>0</v>
      </c>
      <c r="V1269" s="13">
        <v>0</v>
      </c>
      <c r="W1269" s="13">
        <v>0</v>
      </c>
      <c r="X1269" s="13">
        <v>32951128.859999999</v>
      </c>
      <c r="Y1269" s="13">
        <v>530743.27</v>
      </c>
      <c r="Z1269" s="13">
        <v>3000355.9</v>
      </c>
      <c r="AA1269" s="13">
        <v>7657019.5300000003</v>
      </c>
      <c r="AB1269" s="13">
        <v>33494.410000000003</v>
      </c>
      <c r="AC1269" s="13">
        <v>0</v>
      </c>
      <c r="AD1269" s="13">
        <v>0</v>
      </c>
      <c r="AE1269" s="13">
        <v>0</v>
      </c>
      <c r="AF1269" s="13">
        <v>8087095.6799999997</v>
      </c>
      <c r="AG1269" s="13">
        <v>107569683.98</v>
      </c>
      <c r="AH1269" s="13">
        <v>22021379.059999999</v>
      </c>
      <c r="AI1269" s="13">
        <v>129126737.93000001</v>
      </c>
      <c r="AJ1269" s="13">
        <v>75730992.799999997</v>
      </c>
      <c r="AK1269" s="13">
        <v>0</v>
      </c>
      <c r="AL1269" s="13">
        <v>45667518.079999998</v>
      </c>
      <c r="AM1269" s="13">
        <v>1.9236178518114471</v>
      </c>
      <c r="AN1269" s="13">
        <v>18621011.5</v>
      </c>
      <c r="AO1269" s="13">
        <v>3804283.98</v>
      </c>
      <c r="AP1269" s="13">
        <v>86271409.920000017</v>
      </c>
      <c r="AQ1269" s="13">
        <v>66769339.099999994</v>
      </c>
      <c r="AR1269" s="367"/>
      <c r="AS1269" s="19">
        <v>45016</v>
      </c>
      <c r="AT1269" s="20" t="s">
        <v>2</v>
      </c>
      <c r="AU1269" s="40" t="s">
        <v>292</v>
      </c>
      <c r="AV1269" s="41">
        <v>2023</v>
      </c>
      <c r="AW1269" s="266" t="s">
        <v>154</v>
      </c>
      <c r="AX1269" s="380">
        <v>24.25</v>
      </c>
      <c r="AY1269" s="380">
        <v>24.5</v>
      </c>
    </row>
    <row r="1270" spans="1:51" x14ac:dyDescent="0.25">
      <c r="A1270" s="5">
        <v>48</v>
      </c>
      <c r="B1270" s="6" t="s">
        <v>77</v>
      </c>
      <c r="C1270" s="13">
        <v>17094014.549999997</v>
      </c>
      <c r="D1270" s="13">
        <v>3128030.04</v>
      </c>
      <c r="E1270" s="13">
        <v>1862365.05</v>
      </c>
      <c r="F1270" s="13">
        <v>240831.06</v>
      </c>
      <c r="G1270" s="13">
        <v>6974772.75</v>
      </c>
      <c r="H1270" s="13">
        <v>389043.01</v>
      </c>
      <c r="I1270" s="13">
        <v>1083997300.8399999</v>
      </c>
      <c r="J1270" s="13">
        <v>142216818.59999999</v>
      </c>
      <c r="K1270" s="13">
        <v>40414480.600000001</v>
      </c>
      <c r="L1270" s="13">
        <v>2920206.82</v>
      </c>
      <c r="M1270" s="13">
        <v>3754795.75</v>
      </c>
      <c r="N1270" s="13">
        <v>302063393.38000005</v>
      </c>
      <c r="O1270" s="13">
        <v>87845605.75999999</v>
      </c>
      <c r="P1270" s="13">
        <v>-81095225.060000002</v>
      </c>
      <c r="Q1270" s="13">
        <v>82923364.76000002</v>
      </c>
      <c r="R1270" s="13">
        <v>1828139.7000000179</v>
      </c>
      <c r="S1270" s="13">
        <v>-1439096.6899999976</v>
      </c>
      <c r="T1270" s="13">
        <v>12120631.609999999</v>
      </c>
      <c r="U1270" s="13">
        <v>0</v>
      </c>
      <c r="V1270" s="13">
        <v>109739.61</v>
      </c>
      <c r="W1270" s="13">
        <v>0</v>
      </c>
      <c r="X1270" s="13">
        <v>231933276.78999999</v>
      </c>
      <c r="Y1270" s="13">
        <v>34095.360000000001</v>
      </c>
      <c r="Z1270" s="13">
        <v>157318.46</v>
      </c>
      <c r="AA1270" s="13">
        <v>244103246.36000001</v>
      </c>
      <c r="AB1270" s="13">
        <v>0</v>
      </c>
      <c r="AC1270" s="13">
        <v>0</v>
      </c>
      <c r="AD1270" s="13">
        <v>0</v>
      </c>
      <c r="AE1270" s="13">
        <v>0</v>
      </c>
      <c r="AF1270" s="13">
        <v>1308084.52</v>
      </c>
      <c r="AG1270" s="13">
        <v>6675002.5700000003</v>
      </c>
      <c r="AH1270" s="13">
        <v>303925758.43000001</v>
      </c>
      <c r="AI1270" s="13">
        <v>310563549.80000001</v>
      </c>
      <c r="AJ1270" s="13">
        <v>222717944.03999999</v>
      </c>
      <c r="AK1270" s="13">
        <v>0</v>
      </c>
      <c r="AL1270" s="13">
        <v>1043582820.2399999</v>
      </c>
      <c r="AM1270" s="13">
        <v>26.822002528469952</v>
      </c>
      <c r="AN1270" s="13">
        <v>152178.26999999999</v>
      </c>
      <c r="AO1270" s="13">
        <v>88652.800000000003</v>
      </c>
      <c r="AP1270" s="13">
        <v>19719306.599999998</v>
      </c>
      <c r="AQ1270" s="13">
        <v>93598927.850000024</v>
      </c>
      <c r="AR1270" s="367"/>
      <c r="AS1270" s="19">
        <v>45016</v>
      </c>
      <c r="AT1270" s="20" t="s">
        <v>2</v>
      </c>
      <c r="AU1270" s="40" t="s">
        <v>292</v>
      </c>
      <c r="AV1270" s="41">
        <v>2023</v>
      </c>
      <c r="AW1270" s="266" t="s">
        <v>163</v>
      </c>
      <c r="AX1270" s="380">
        <v>24.25</v>
      </c>
      <c r="AY1270" s="380">
        <v>24.5</v>
      </c>
    </row>
    <row r="1271" spans="1:51" ht="30" x14ac:dyDescent="0.25">
      <c r="A1271" s="5">
        <v>120</v>
      </c>
      <c r="B1271" s="6" t="s">
        <v>78</v>
      </c>
      <c r="C1271" s="13">
        <v>441010.24</v>
      </c>
      <c r="D1271" s="13">
        <v>11340.98</v>
      </c>
      <c r="E1271" s="13">
        <v>216409.28</v>
      </c>
      <c r="F1271" s="13">
        <v>0</v>
      </c>
      <c r="G1271" s="13">
        <v>970292.34</v>
      </c>
      <c r="H1271" s="13">
        <v>7519.87</v>
      </c>
      <c r="I1271" s="13">
        <v>136196311.78</v>
      </c>
      <c r="J1271" s="13">
        <v>29281539.82</v>
      </c>
      <c r="K1271" s="13">
        <v>285864.65999999997</v>
      </c>
      <c r="L1271" s="13">
        <v>69455.38</v>
      </c>
      <c r="M1271" s="13">
        <v>0</v>
      </c>
      <c r="N1271" s="13">
        <v>0</v>
      </c>
      <c r="O1271" s="13">
        <v>285864.53999999998</v>
      </c>
      <c r="P1271" s="13">
        <v>-826487.61999999988</v>
      </c>
      <c r="Q1271" s="13">
        <v>0</v>
      </c>
      <c r="R1271" s="13">
        <v>-826487.61999999988</v>
      </c>
      <c r="S1271" s="13">
        <v>834007.48999999987</v>
      </c>
      <c r="T1271" s="13">
        <v>0</v>
      </c>
      <c r="U1271" s="13">
        <v>0</v>
      </c>
      <c r="V1271" s="13">
        <v>0</v>
      </c>
      <c r="W1271" s="13">
        <v>0</v>
      </c>
      <c r="X1271" s="13">
        <v>1224648.3799999999</v>
      </c>
      <c r="Y1271" s="13">
        <v>19801.88</v>
      </c>
      <c r="Z1271" s="13">
        <v>22497.39</v>
      </c>
      <c r="AA1271" s="13">
        <v>57420.53</v>
      </c>
      <c r="AB1271" s="13">
        <v>0</v>
      </c>
      <c r="AC1271" s="13">
        <v>0</v>
      </c>
      <c r="AD1271" s="13">
        <v>0</v>
      </c>
      <c r="AE1271" s="13">
        <v>0</v>
      </c>
      <c r="AF1271" s="13">
        <v>290921.09000000003</v>
      </c>
      <c r="AG1271" s="13">
        <v>69455.38</v>
      </c>
      <c r="AH1271" s="13">
        <v>216409.28</v>
      </c>
      <c r="AI1271" s="13">
        <v>285864.65999999997</v>
      </c>
      <c r="AJ1271" s="13">
        <v>0.12</v>
      </c>
      <c r="AK1271" s="13">
        <v>0</v>
      </c>
      <c r="AL1271" s="13">
        <v>135910447.12</v>
      </c>
      <c r="AM1271" s="13">
        <v>476.43633802093626</v>
      </c>
      <c r="AN1271" s="13">
        <v>0</v>
      </c>
      <c r="AO1271" s="13">
        <v>0</v>
      </c>
      <c r="AP1271" s="13">
        <v>371554.9</v>
      </c>
      <c r="AQ1271" s="13">
        <v>227750.18000000002</v>
      </c>
      <c r="AR1271" s="367"/>
      <c r="AS1271" s="19">
        <v>45016</v>
      </c>
      <c r="AT1271" s="20" t="s">
        <v>2</v>
      </c>
      <c r="AU1271" s="40" t="s">
        <v>292</v>
      </c>
      <c r="AV1271" s="41">
        <v>2023</v>
      </c>
      <c r="AW1271" s="266" t="s">
        <v>187</v>
      </c>
      <c r="AX1271" s="380">
        <v>24.25</v>
      </c>
      <c r="AY1271" s="380">
        <v>24.5</v>
      </c>
    </row>
    <row r="1272" spans="1:51" x14ac:dyDescent="0.25">
      <c r="A1272" s="5">
        <v>100</v>
      </c>
      <c r="B1272" s="6" t="s">
        <v>79</v>
      </c>
      <c r="C1272" s="13">
        <v>199970969.97999999</v>
      </c>
      <c r="D1272" s="13">
        <v>88663079.929999992</v>
      </c>
      <c r="E1272" s="13">
        <v>9123365.4800000004</v>
      </c>
      <c r="F1272" s="13">
        <v>40304979.760000005</v>
      </c>
      <c r="G1272" s="13">
        <v>42282121.870000005</v>
      </c>
      <c r="H1272" s="13">
        <v>7033453.8799999999</v>
      </c>
      <c r="I1272" s="13">
        <v>59280801.859999999</v>
      </c>
      <c r="J1272" s="13">
        <v>69088669.209999993</v>
      </c>
      <c r="K1272" s="13">
        <v>36028666.159999996</v>
      </c>
      <c r="L1272" s="13">
        <v>26905300.68</v>
      </c>
      <c r="M1272" s="13">
        <v>117386267.27</v>
      </c>
      <c r="N1272" s="13">
        <v>29871408.539999999</v>
      </c>
      <c r="O1272" s="13">
        <v>62044275.240000017</v>
      </c>
      <c r="P1272" s="13">
        <v>-33323486.819999997</v>
      </c>
      <c r="Q1272" s="13">
        <v>30052837.510000005</v>
      </c>
      <c r="R1272" s="13">
        <v>-3270649.3099999912</v>
      </c>
      <c r="S1272" s="13">
        <v>10304103.190000001</v>
      </c>
      <c r="T1272" s="13">
        <v>68.33</v>
      </c>
      <c r="U1272" s="13">
        <v>0</v>
      </c>
      <c r="V1272" s="13">
        <v>0</v>
      </c>
      <c r="W1272" s="13">
        <v>0</v>
      </c>
      <c r="X1272" s="13">
        <v>31848259.879999999</v>
      </c>
      <c r="Y1272" s="13">
        <v>735285.7</v>
      </c>
      <c r="Z1272" s="13">
        <v>9709875.2899999991</v>
      </c>
      <c r="AA1272" s="13">
        <v>30174.400000000001</v>
      </c>
      <c r="AB1272" s="13">
        <v>0</v>
      </c>
      <c r="AC1272" s="13">
        <v>3005.13</v>
      </c>
      <c r="AD1272" s="13">
        <v>0</v>
      </c>
      <c r="AE1272" s="13">
        <v>0</v>
      </c>
      <c r="AF1272" s="13">
        <v>11065884.5</v>
      </c>
      <c r="AG1272" s="13">
        <v>144291567.94999999</v>
      </c>
      <c r="AH1272" s="13">
        <v>38994774.020000003</v>
      </c>
      <c r="AI1272" s="13">
        <v>183196694.05000001</v>
      </c>
      <c r="AJ1272" s="13">
        <v>121152418.81</v>
      </c>
      <c r="AK1272" s="13">
        <v>0</v>
      </c>
      <c r="AL1272" s="13">
        <v>23252135.700000003</v>
      </c>
      <c r="AM1272" s="13">
        <v>1.6453787547043626</v>
      </c>
      <c r="AN1272" s="13">
        <v>19672521.690000001</v>
      </c>
      <c r="AO1272" s="13">
        <v>20632458.07</v>
      </c>
      <c r="AP1272" s="13">
        <v>142049727.71000001</v>
      </c>
      <c r="AQ1272" s="13">
        <v>92786112.900000006</v>
      </c>
      <c r="AR1272" s="367"/>
      <c r="AS1272" s="19">
        <v>45016</v>
      </c>
      <c r="AT1272" s="20" t="s">
        <v>2</v>
      </c>
      <c r="AU1272" s="40" t="s">
        <v>292</v>
      </c>
      <c r="AV1272" s="41">
        <v>2023</v>
      </c>
      <c r="AW1272" s="266" t="s">
        <v>151</v>
      </c>
      <c r="AX1272" s="380">
        <v>24.25</v>
      </c>
      <c r="AY1272" s="380">
        <v>24.5</v>
      </c>
    </row>
    <row r="1273" spans="1:51" x14ac:dyDescent="0.25">
      <c r="A1273" s="5">
        <v>12</v>
      </c>
      <c r="B1273" s="6" t="s">
        <v>81</v>
      </c>
      <c r="C1273" s="13">
        <v>240537047.28999996</v>
      </c>
      <c r="D1273" s="13">
        <v>114920305.35000001</v>
      </c>
      <c r="E1273" s="13">
        <v>48617903.130000003</v>
      </c>
      <c r="F1273" s="13">
        <v>39412397.960000001</v>
      </c>
      <c r="G1273" s="13">
        <v>55271652.530000001</v>
      </c>
      <c r="H1273" s="13">
        <v>961059.58</v>
      </c>
      <c r="I1273" s="13">
        <v>401476950.18000001</v>
      </c>
      <c r="J1273" s="13">
        <v>691498737.03999996</v>
      </c>
      <c r="K1273" s="13">
        <v>226393037.58000001</v>
      </c>
      <c r="L1273" s="13">
        <v>177774511.13999999</v>
      </c>
      <c r="M1273" s="13">
        <v>15553292.27</v>
      </c>
      <c r="N1273" s="13">
        <v>7208775.4800000004</v>
      </c>
      <c r="O1273" s="13">
        <v>35744291.109999999</v>
      </c>
      <c r="P1273" s="13">
        <v>-4811599.6599999517</v>
      </c>
      <c r="Q1273" s="13">
        <v>-42454713.660000004</v>
      </c>
      <c r="R1273" s="13">
        <v>-47266313.319999956</v>
      </c>
      <c r="S1273" s="13">
        <v>48227372.910000004</v>
      </c>
      <c r="T1273" s="13">
        <v>2991569.9</v>
      </c>
      <c r="U1273" s="13">
        <v>0</v>
      </c>
      <c r="V1273" s="13">
        <v>0</v>
      </c>
      <c r="W1273" s="13">
        <v>0</v>
      </c>
      <c r="X1273" s="13">
        <v>95072733.890000001</v>
      </c>
      <c r="Y1273" s="13">
        <v>1127992.9099999999</v>
      </c>
      <c r="Z1273" s="13">
        <v>2414098.41</v>
      </c>
      <c r="AA1273" s="13">
        <v>3761962.6</v>
      </c>
      <c r="AB1273" s="13">
        <v>13225.19</v>
      </c>
      <c r="AC1273" s="13">
        <v>0</v>
      </c>
      <c r="AD1273" s="13">
        <v>0</v>
      </c>
      <c r="AE1273" s="13">
        <v>0</v>
      </c>
      <c r="AF1273" s="13">
        <v>42519651.770000003</v>
      </c>
      <c r="AG1273" s="13">
        <v>193327803.40999997</v>
      </c>
      <c r="AH1273" s="13">
        <v>55826678.609999999</v>
      </c>
      <c r="AI1273" s="13">
        <v>226338500.38999999</v>
      </c>
      <c r="AJ1273" s="13">
        <v>190594453.87</v>
      </c>
      <c r="AK1273" s="13">
        <v>244.59</v>
      </c>
      <c r="AL1273" s="13">
        <v>175083912.59999999</v>
      </c>
      <c r="AM1273" s="13">
        <v>1.7733626195908563</v>
      </c>
      <c r="AN1273" s="13">
        <v>26107664.219999999</v>
      </c>
      <c r="AO1273" s="13">
        <v>13304733.74</v>
      </c>
      <c r="AP1273" s="13">
        <v>233841409.53999996</v>
      </c>
      <c r="AQ1273" s="13">
        <v>143968958.71000001</v>
      </c>
      <c r="AR1273" s="367"/>
      <c r="AS1273" s="19">
        <v>45016</v>
      </c>
      <c r="AT1273" s="20" t="s">
        <v>2</v>
      </c>
      <c r="AU1273" s="40" t="s">
        <v>292</v>
      </c>
      <c r="AV1273" s="41">
        <v>2023</v>
      </c>
      <c r="AW1273" s="266" t="s">
        <v>152</v>
      </c>
      <c r="AX1273" s="380">
        <v>24.25</v>
      </c>
      <c r="AY1273" s="380">
        <v>24.5</v>
      </c>
    </row>
    <row r="1274" spans="1:51" x14ac:dyDescent="0.25">
      <c r="A1274" s="5">
        <v>74</v>
      </c>
      <c r="B1274" s="6" t="s">
        <v>82</v>
      </c>
      <c r="C1274" s="13">
        <v>1214215458.24</v>
      </c>
      <c r="D1274" s="13">
        <v>621578924.82999992</v>
      </c>
      <c r="E1274" s="13">
        <v>82511703.480000004</v>
      </c>
      <c r="F1274" s="13">
        <v>162203310.59</v>
      </c>
      <c r="G1274" s="13">
        <v>173923832.28999999</v>
      </c>
      <c r="H1274" s="13">
        <v>1416657.06</v>
      </c>
      <c r="I1274" s="13">
        <v>344555527.22000003</v>
      </c>
      <c r="J1274" s="13">
        <v>216674340.50999999</v>
      </c>
      <c r="K1274" s="13">
        <v>169262220.44999999</v>
      </c>
      <c r="L1274" s="13">
        <v>43049138.729999997</v>
      </c>
      <c r="M1274" s="13">
        <v>609134676.32000005</v>
      </c>
      <c r="N1274" s="13">
        <v>721982843.21000004</v>
      </c>
      <c r="O1274" s="13">
        <v>712291527.73000002</v>
      </c>
      <c r="P1274" s="13">
        <v>-455782137.19999963</v>
      </c>
      <c r="Q1274" s="13">
        <v>461629872.70000005</v>
      </c>
      <c r="R1274" s="13">
        <v>5847735.5000004172</v>
      </c>
      <c r="S1274" s="13">
        <v>-4431078.4399999976</v>
      </c>
      <c r="T1274" s="13">
        <v>1581488.73</v>
      </c>
      <c r="U1274" s="13">
        <v>4305863.0999999996</v>
      </c>
      <c r="V1274" s="13">
        <v>0</v>
      </c>
      <c r="W1274" s="13">
        <v>2085000</v>
      </c>
      <c r="X1274" s="13">
        <v>461843748.31999999</v>
      </c>
      <c r="Y1274" s="13">
        <v>2651735.1800000002</v>
      </c>
      <c r="Z1274" s="13">
        <v>10454460.74</v>
      </c>
      <c r="AA1274" s="13">
        <v>22111278.899999999</v>
      </c>
      <c r="AB1274" s="13">
        <v>1559284.09</v>
      </c>
      <c r="AC1274" s="13">
        <v>0</v>
      </c>
      <c r="AD1274" s="13">
        <v>0</v>
      </c>
      <c r="AE1274" s="13">
        <v>16004706.42</v>
      </c>
      <c r="AF1274" s="13">
        <v>421465713.25999999</v>
      </c>
      <c r="AG1274" s="13">
        <v>652183815.05000007</v>
      </c>
      <c r="AH1274" s="13">
        <v>804494546.69000006</v>
      </c>
      <c r="AI1274" s="13">
        <v>1446837418.23</v>
      </c>
      <c r="AJ1274" s="13">
        <v>734545890.5</v>
      </c>
      <c r="AK1274" s="13">
        <v>0</v>
      </c>
      <c r="AL1274" s="13">
        <v>175293306.77000004</v>
      </c>
      <c r="AM1274" s="13">
        <v>2.0356316152769698</v>
      </c>
      <c r="AN1274" s="13">
        <v>118649147.56</v>
      </c>
      <c r="AO1274" s="13">
        <v>43554163.030000001</v>
      </c>
      <c r="AP1274" s="13">
        <v>890477488.05999994</v>
      </c>
      <c r="AQ1274" s="13">
        <v>1010132482.3800001</v>
      </c>
      <c r="AR1274" s="367"/>
      <c r="AS1274" s="19">
        <v>45016</v>
      </c>
      <c r="AT1274" s="20" t="s">
        <v>2</v>
      </c>
      <c r="AU1274" s="40" t="s">
        <v>292</v>
      </c>
      <c r="AV1274" s="41">
        <v>2023</v>
      </c>
      <c r="AW1274" s="266" t="s">
        <v>148</v>
      </c>
      <c r="AX1274" s="380">
        <v>24.25</v>
      </c>
      <c r="AY1274" s="380">
        <v>24.5</v>
      </c>
    </row>
    <row r="1275" spans="1:51" x14ac:dyDescent="0.25">
      <c r="A1275" s="7">
        <v>71</v>
      </c>
      <c r="B1275" s="8" t="s">
        <v>83</v>
      </c>
      <c r="C1275" s="14">
        <v>45197813.189999998</v>
      </c>
      <c r="D1275" s="14">
        <v>2065064.33</v>
      </c>
      <c r="E1275" s="14">
        <v>8260400.7299999995</v>
      </c>
      <c r="F1275" s="14">
        <v>0</v>
      </c>
      <c r="G1275" s="14">
        <v>14435249.280000001</v>
      </c>
      <c r="H1275" s="14">
        <v>1244251.2</v>
      </c>
      <c r="I1275" s="14">
        <v>63816191.590000004</v>
      </c>
      <c r="J1275" s="14">
        <v>1072579.23</v>
      </c>
      <c r="K1275" s="14">
        <v>16778751.829999998</v>
      </c>
      <c r="L1275" s="14">
        <v>8518351.1100000013</v>
      </c>
      <c r="M1275" s="14">
        <v>1145137.31</v>
      </c>
      <c r="N1275" s="14">
        <v>2566231.63</v>
      </c>
      <c r="O1275" s="14">
        <v>8269229.1999999993</v>
      </c>
      <c r="P1275" s="14">
        <v>20428270.380000003</v>
      </c>
      <c r="Q1275" s="14">
        <v>-30837224.119999997</v>
      </c>
      <c r="R1275" s="14">
        <v>-10408953.739999995</v>
      </c>
      <c r="S1275" s="14">
        <v>11653204.930000002</v>
      </c>
      <c r="T1275" s="14">
        <v>0</v>
      </c>
      <c r="U1275" s="14">
        <v>0</v>
      </c>
      <c r="V1275" s="14">
        <v>0</v>
      </c>
      <c r="W1275" s="14">
        <v>7983363.3499999996</v>
      </c>
      <c r="X1275" s="14">
        <v>3964598.7</v>
      </c>
      <c r="Y1275" s="14">
        <v>294596.92</v>
      </c>
      <c r="Z1275" s="14">
        <v>0</v>
      </c>
      <c r="AA1275" s="14">
        <v>0</v>
      </c>
      <c r="AB1275" s="14">
        <v>0</v>
      </c>
      <c r="AC1275" s="14">
        <v>0</v>
      </c>
      <c r="AD1275" s="14">
        <v>0</v>
      </c>
      <c r="AE1275" s="14">
        <v>0</v>
      </c>
      <c r="AF1275" s="14">
        <v>160.19999999999999</v>
      </c>
      <c r="AG1275" s="14">
        <v>9663488.4199999999</v>
      </c>
      <c r="AH1275" s="14">
        <v>10826632.360000001</v>
      </c>
      <c r="AI1275" s="14">
        <v>20489487.119999997</v>
      </c>
      <c r="AJ1275" s="14">
        <v>12220257.919999998</v>
      </c>
      <c r="AK1275" s="14">
        <v>0</v>
      </c>
      <c r="AL1275" s="14">
        <v>47037439.760000005</v>
      </c>
      <c r="AM1275" s="14">
        <v>3.80339325812652</v>
      </c>
      <c r="AN1275" s="14">
        <v>0</v>
      </c>
      <c r="AO1275" s="14">
        <v>0</v>
      </c>
      <c r="AP1275" s="14">
        <v>41368588.979999997</v>
      </c>
      <c r="AQ1275" s="14">
        <v>6505069.3199999984</v>
      </c>
      <c r="AR1275" s="368"/>
      <c r="AS1275" s="19">
        <v>45016</v>
      </c>
      <c r="AT1275" s="42" t="s">
        <v>2</v>
      </c>
      <c r="AU1275" s="40" t="s">
        <v>292</v>
      </c>
      <c r="AV1275" s="41">
        <v>2023</v>
      </c>
      <c r="AW1275" s="266" t="s">
        <v>161</v>
      </c>
      <c r="AX1275" s="380">
        <v>24.25</v>
      </c>
      <c r="AY1275" s="380">
        <v>24.5</v>
      </c>
    </row>
    <row r="1276" spans="1:51" x14ac:dyDescent="0.25">
      <c r="A1276" s="5">
        <v>91</v>
      </c>
      <c r="B1276" s="6" t="s">
        <v>106</v>
      </c>
      <c r="C1276" s="13">
        <v>168020.28</v>
      </c>
      <c r="D1276" s="13">
        <v>0</v>
      </c>
      <c r="E1276" s="13">
        <v>616.81000000000006</v>
      </c>
      <c r="F1276" s="13">
        <v>0</v>
      </c>
      <c r="G1276" s="13">
        <v>196157.93</v>
      </c>
      <c r="H1276" s="13">
        <v>-2180618.61</v>
      </c>
      <c r="I1276" s="13">
        <v>60221217.799999997</v>
      </c>
      <c r="J1276" s="13">
        <v>11906609.619999999</v>
      </c>
      <c r="K1276" s="13">
        <v>1179230.26</v>
      </c>
      <c r="L1276" s="13">
        <v>1178167.1099999999</v>
      </c>
      <c r="M1276" s="13">
        <v>0</v>
      </c>
      <c r="N1276" s="13">
        <v>6422521.5200000005</v>
      </c>
      <c r="O1276" s="13">
        <v>61739.049999999814</v>
      </c>
      <c r="P1276" s="13">
        <v>-89876.699999999546</v>
      </c>
      <c r="Q1276" s="13">
        <v>9.9999997764825821E-3</v>
      </c>
      <c r="R1276" s="13">
        <v>-89876.689999999769</v>
      </c>
      <c r="S1276" s="13">
        <v>-2090741.9300000002</v>
      </c>
      <c r="T1276" s="13">
        <v>81931.31</v>
      </c>
      <c r="U1276" s="13">
        <v>0</v>
      </c>
      <c r="V1276" s="13">
        <v>0</v>
      </c>
      <c r="W1276" s="13">
        <v>0</v>
      </c>
      <c r="X1276" s="13">
        <v>21408.44</v>
      </c>
      <c r="Y1276" s="13">
        <v>1541.17</v>
      </c>
      <c r="Z1276" s="13">
        <v>105.47</v>
      </c>
      <c r="AA1276" s="13">
        <v>0</v>
      </c>
      <c r="AB1276" s="13">
        <v>253681.96</v>
      </c>
      <c r="AC1276" s="13">
        <v>0</v>
      </c>
      <c r="AD1276" s="13">
        <v>0</v>
      </c>
      <c r="AE1276" s="13">
        <v>0</v>
      </c>
      <c r="AF1276" s="13">
        <v>1938753.08</v>
      </c>
      <c r="AG1276" s="13">
        <v>1178167.1099999999</v>
      </c>
      <c r="AH1276" s="13">
        <v>6423138.3300000001</v>
      </c>
      <c r="AI1276" s="13">
        <v>7527744.3999999994</v>
      </c>
      <c r="AJ1276" s="13">
        <v>7466005.3499999996</v>
      </c>
      <c r="AK1276" s="13">
        <v>0</v>
      </c>
      <c r="AL1276" s="13">
        <v>59041987.539999999</v>
      </c>
      <c r="AM1276" s="13">
        <v>51.068243279306621</v>
      </c>
      <c r="AN1276" s="13">
        <v>0</v>
      </c>
      <c r="AO1276" s="13">
        <v>0</v>
      </c>
      <c r="AP1276" s="13">
        <v>106281.23</v>
      </c>
      <c r="AQ1276" s="13">
        <v>-2.2353863204926938E-10</v>
      </c>
      <c r="AR1276" s="367"/>
      <c r="AS1276" s="19">
        <v>45016</v>
      </c>
      <c r="AT1276" s="20" t="s">
        <v>2</v>
      </c>
      <c r="AU1276" s="40" t="s">
        <v>293</v>
      </c>
      <c r="AV1276" s="41">
        <v>2023</v>
      </c>
      <c r="AW1276" s="266" t="s">
        <v>192</v>
      </c>
      <c r="AX1276" s="380">
        <v>24.25</v>
      </c>
      <c r="AY1276" s="380">
        <v>24.5</v>
      </c>
    </row>
    <row r="1277" spans="1:51" x14ac:dyDescent="0.25">
      <c r="A1277" s="5">
        <v>73</v>
      </c>
      <c r="B1277" s="6" t="s">
        <v>84</v>
      </c>
      <c r="C1277" s="13">
        <v>25722003.870000001</v>
      </c>
      <c r="D1277" s="13">
        <v>82236.42</v>
      </c>
      <c r="E1277" s="13">
        <v>144527.5</v>
      </c>
      <c r="F1277" s="13">
        <v>4319629.4000000004</v>
      </c>
      <c r="G1277" s="13">
        <v>3881587.58</v>
      </c>
      <c r="H1277" s="13">
        <v>439443.92</v>
      </c>
      <c r="I1277" s="13">
        <v>9650589.2100000009</v>
      </c>
      <c r="J1277" s="13">
        <v>5736336.6299999999</v>
      </c>
      <c r="K1277" s="13">
        <v>1872545.02</v>
      </c>
      <c r="L1277" s="13">
        <v>1728017.52</v>
      </c>
      <c r="M1277" s="13">
        <v>13241836.140000001</v>
      </c>
      <c r="N1277" s="13">
        <v>0</v>
      </c>
      <c r="O1277" s="13">
        <v>13086887.039999999</v>
      </c>
      <c r="P1277" s="13">
        <v>4351663.43</v>
      </c>
      <c r="Q1277" s="13">
        <v>-3844728.8999999985</v>
      </c>
      <c r="R1277" s="13">
        <v>506934.53000000119</v>
      </c>
      <c r="S1277" s="13">
        <v>-67491.15000000014</v>
      </c>
      <c r="T1277" s="13">
        <v>0.27</v>
      </c>
      <c r="U1277" s="13">
        <v>0</v>
      </c>
      <c r="V1277" s="13">
        <v>0</v>
      </c>
      <c r="W1277" s="13">
        <v>0</v>
      </c>
      <c r="X1277" s="13">
        <v>1030000.44</v>
      </c>
      <c r="Y1277" s="13">
        <v>79216.08</v>
      </c>
      <c r="Z1277" s="13">
        <v>238592.31</v>
      </c>
      <c r="AA1277" s="13">
        <v>0</v>
      </c>
      <c r="AB1277" s="13">
        <v>1543.53</v>
      </c>
      <c r="AC1277" s="13">
        <v>0</v>
      </c>
      <c r="AD1277" s="13">
        <v>0</v>
      </c>
      <c r="AE1277" s="13">
        <v>0</v>
      </c>
      <c r="AF1277" s="13">
        <v>778139.94</v>
      </c>
      <c r="AG1277" s="13">
        <v>14969853.66</v>
      </c>
      <c r="AH1277" s="13">
        <v>144527.5</v>
      </c>
      <c r="AI1277" s="13">
        <v>14941594.16</v>
      </c>
      <c r="AJ1277" s="13">
        <v>1854707.1199999999</v>
      </c>
      <c r="AK1277" s="13">
        <v>0</v>
      </c>
      <c r="AL1277" s="13">
        <v>7778044.1900000013</v>
      </c>
      <c r="AM1277" s="13">
        <v>5.1537288059434747</v>
      </c>
      <c r="AN1277" s="13">
        <v>4215006.1900000004</v>
      </c>
      <c r="AO1277" s="13">
        <v>104623.21</v>
      </c>
      <c r="AP1277" s="13">
        <v>10780597.670000002</v>
      </c>
      <c r="AQ1277" s="13">
        <v>-1772282.74</v>
      </c>
      <c r="AR1277" s="367"/>
      <c r="AS1277" s="19">
        <v>45016</v>
      </c>
      <c r="AT1277" s="20" t="s">
        <v>2</v>
      </c>
      <c r="AU1277" s="40" t="s">
        <v>292</v>
      </c>
      <c r="AV1277" s="41">
        <v>2023</v>
      </c>
      <c r="AW1277" s="266" t="s">
        <v>190</v>
      </c>
      <c r="AX1277" s="380">
        <v>24.25</v>
      </c>
      <c r="AY1277" s="380">
        <v>24.5</v>
      </c>
    </row>
    <row r="1278" spans="1:51" x14ac:dyDescent="0.25">
      <c r="A1278" s="5">
        <v>46</v>
      </c>
      <c r="B1278" s="6" t="s">
        <v>85</v>
      </c>
      <c r="C1278" s="13">
        <v>7499260.2699999996</v>
      </c>
      <c r="D1278" s="13">
        <v>2175406.0800000001</v>
      </c>
      <c r="E1278" s="13">
        <v>2350772</v>
      </c>
      <c r="F1278" s="13">
        <v>1178114</v>
      </c>
      <c r="G1278" s="13">
        <v>2863836.19</v>
      </c>
      <c r="H1278" s="13">
        <v>74632.320000000007</v>
      </c>
      <c r="I1278" s="13">
        <v>41540749.740000002</v>
      </c>
      <c r="J1278" s="13">
        <v>9793076.5700000003</v>
      </c>
      <c r="K1278" s="13">
        <v>10077739.98</v>
      </c>
      <c r="L1278" s="13">
        <v>7726828.21</v>
      </c>
      <c r="M1278" s="13">
        <v>636697</v>
      </c>
      <c r="N1278" s="13">
        <v>208192</v>
      </c>
      <c r="O1278" s="13">
        <v>5768633</v>
      </c>
      <c r="P1278" s="13">
        <v>-4486729.0000000009</v>
      </c>
      <c r="Q1278" s="13">
        <v>178036.81000000011</v>
      </c>
      <c r="R1278" s="13">
        <v>-4308692.1900000004</v>
      </c>
      <c r="S1278" s="13">
        <v>4383324.51</v>
      </c>
      <c r="T1278" s="13">
        <v>2094402.45</v>
      </c>
      <c r="U1278" s="13">
        <v>0</v>
      </c>
      <c r="V1278" s="13">
        <v>0</v>
      </c>
      <c r="W1278" s="13">
        <v>0</v>
      </c>
      <c r="X1278" s="13">
        <v>2373825.52</v>
      </c>
      <c r="Y1278" s="13">
        <v>58059.96</v>
      </c>
      <c r="Z1278" s="13">
        <v>25224.16</v>
      </c>
      <c r="AA1278" s="13">
        <v>0</v>
      </c>
      <c r="AB1278" s="13">
        <v>1619.34</v>
      </c>
      <c r="AC1278" s="13">
        <v>0</v>
      </c>
      <c r="AD1278" s="13">
        <v>0</v>
      </c>
      <c r="AE1278" s="13">
        <v>0</v>
      </c>
      <c r="AF1278" s="13">
        <v>0</v>
      </c>
      <c r="AG1278" s="13">
        <v>8363525.21</v>
      </c>
      <c r="AH1278" s="13">
        <v>2558964</v>
      </c>
      <c r="AI1278" s="13">
        <v>10916222</v>
      </c>
      <c r="AJ1278" s="13">
        <v>5147589</v>
      </c>
      <c r="AK1278" s="13">
        <v>0</v>
      </c>
      <c r="AL1278" s="13">
        <v>31463009.760000002</v>
      </c>
      <c r="AM1278" s="13">
        <v>4.1220303185476714</v>
      </c>
      <c r="AN1278" s="13">
        <v>809033.27</v>
      </c>
      <c r="AO1278" s="13">
        <v>369080.73</v>
      </c>
      <c r="AP1278" s="13">
        <v>3402880.27</v>
      </c>
      <c r="AQ1278" s="13">
        <v>3847659.08</v>
      </c>
      <c r="AR1278" s="367"/>
      <c r="AS1278" s="19">
        <v>45016</v>
      </c>
      <c r="AT1278" s="20" t="s">
        <v>2</v>
      </c>
      <c r="AU1278" s="40" t="s">
        <v>292</v>
      </c>
      <c r="AV1278" s="41">
        <v>2023</v>
      </c>
      <c r="AW1278" s="266" t="s">
        <v>176</v>
      </c>
      <c r="AX1278" s="380">
        <v>24.25</v>
      </c>
      <c r="AY1278" s="380">
        <v>24.5</v>
      </c>
    </row>
    <row r="1279" spans="1:51" x14ac:dyDescent="0.25">
      <c r="A1279" s="5">
        <v>51</v>
      </c>
      <c r="B1279" s="6" t="s">
        <v>86</v>
      </c>
      <c r="C1279" s="13">
        <v>3205955.26</v>
      </c>
      <c r="D1279" s="13">
        <v>782518.81</v>
      </c>
      <c r="E1279" s="13">
        <v>6156221.46</v>
      </c>
      <c r="F1279" s="13">
        <v>986286.46000000008</v>
      </c>
      <c r="G1279" s="13">
        <v>5386402.8600000003</v>
      </c>
      <c r="H1279" s="13">
        <v>562955.99</v>
      </c>
      <c r="I1279" s="13">
        <v>20727918.149999999</v>
      </c>
      <c r="J1279" s="13">
        <v>118177194.95999999</v>
      </c>
      <c r="K1279" s="13">
        <v>9451902.9499999993</v>
      </c>
      <c r="L1279" s="13">
        <v>3295681.49</v>
      </c>
      <c r="M1279" s="13">
        <v>0</v>
      </c>
      <c r="N1279" s="13">
        <v>0</v>
      </c>
      <c r="O1279" s="13">
        <v>1188853.0700000003</v>
      </c>
      <c r="P1279" s="13">
        <v>-5138105.9399999985</v>
      </c>
      <c r="Q1279" s="13">
        <v>0</v>
      </c>
      <c r="R1279" s="13">
        <v>-5138105.9399999985</v>
      </c>
      <c r="S1279" s="13">
        <v>5701061.9200000018</v>
      </c>
      <c r="T1279" s="13">
        <v>149628.15</v>
      </c>
      <c r="U1279" s="13">
        <v>0</v>
      </c>
      <c r="V1279" s="13">
        <v>0</v>
      </c>
      <c r="W1279" s="13">
        <v>0</v>
      </c>
      <c r="X1279" s="13">
        <v>36746156.450000003</v>
      </c>
      <c r="Y1279" s="13">
        <v>107874.78</v>
      </c>
      <c r="Z1279" s="13">
        <v>78507.81</v>
      </c>
      <c r="AA1279" s="13">
        <v>33608.85</v>
      </c>
      <c r="AB1279" s="13">
        <v>3253.88</v>
      </c>
      <c r="AC1279" s="13">
        <v>0</v>
      </c>
      <c r="AD1279" s="13">
        <v>0</v>
      </c>
      <c r="AE1279" s="13">
        <v>0</v>
      </c>
      <c r="AF1279" s="13">
        <v>30971477.359999999</v>
      </c>
      <c r="AG1279" s="13">
        <v>3295681.49</v>
      </c>
      <c r="AH1279" s="13">
        <v>6156221.46</v>
      </c>
      <c r="AI1279" s="13">
        <v>9302361.0800000001</v>
      </c>
      <c r="AJ1279" s="13">
        <v>8113508.0099999998</v>
      </c>
      <c r="AK1279" s="13">
        <v>0</v>
      </c>
      <c r="AL1279" s="13">
        <v>11276015.199999999</v>
      </c>
      <c r="AM1279" s="13">
        <v>2.1929888890786802</v>
      </c>
      <c r="AN1279" s="13">
        <v>447803.25999999995</v>
      </c>
      <c r="AO1279" s="13">
        <v>538483.20000000007</v>
      </c>
      <c r="AP1279" s="13">
        <v>1594375.3599999999</v>
      </c>
      <c r="AQ1279" s="13">
        <v>359791.98000000033</v>
      </c>
      <c r="AR1279" s="367"/>
      <c r="AS1279" s="19">
        <v>45016</v>
      </c>
      <c r="AT1279" s="20" t="s">
        <v>2</v>
      </c>
      <c r="AU1279" s="40" t="s">
        <v>292</v>
      </c>
      <c r="AV1279" s="41">
        <v>2023</v>
      </c>
      <c r="AW1279" s="266" t="s">
        <v>179</v>
      </c>
      <c r="AX1279" s="380">
        <v>24.25</v>
      </c>
      <c r="AY1279" s="380">
        <v>24.5</v>
      </c>
    </row>
    <row r="1280" spans="1:51" x14ac:dyDescent="0.25">
      <c r="A1280" s="5">
        <v>117</v>
      </c>
      <c r="B1280" s="6" t="s">
        <v>87</v>
      </c>
      <c r="C1280" s="13">
        <v>169259410.92000002</v>
      </c>
      <c r="D1280" s="13">
        <v>44376770.620000005</v>
      </c>
      <c r="E1280" s="13">
        <v>24879544.120000001</v>
      </c>
      <c r="F1280" s="13">
        <v>35685928.799999997</v>
      </c>
      <c r="G1280" s="13">
        <v>26480549.530000001</v>
      </c>
      <c r="H1280" s="13">
        <v>548423.01</v>
      </c>
      <c r="I1280" s="13">
        <v>90673923.319999993</v>
      </c>
      <c r="J1280" s="13">
        <v>36714964.869999997</v>
      </c>
      <c r="K1280" s="13">
        <v>58689577.140000001</v>
      </c>
      <c r="L1280" s="13">
        <v>33810033.019999996</v>
      </c>
      <c r="M1280" s="13">
        <v>147432093.94</v>
      </c>
      <c r="N1280" s="13">
        <v>75333088.440000013</v>
      </c>
      <c r="O1280" s="13">
        <v>62641930.50000003</v>
      </c>
      <c r="P1280" s="13">
        <v>74231.469999967143</v>
      </c>
      <c r="Q1280" s="13">
        <v>17366137.060000047</v>
      </c>
      <c r="R1280" s="13">
        <v>17440368.530000016</v>
      </c>
      <c r="S1280" s="13">
        <v>-16891945.52</v>
      </c>
      <c r="T1280" s="13">
        <v>528270.69999999995</v>
      </c>
      <c r="U1280" s="13">
        <v>0</v>
      </c>
      <c r="V1280" s="13">
        <v>0</v>
      </c>
      <c r="W1280" s="13">
        <v>577090.68000000005</v>
      </c>
      <c r="X1280" s="13">
        <v>13335850.1</v>
      </c>
      <c r="Y1280" s="13">
        <v>471791.39</v>
      </c>
      <c r="Z1280" s="13">
        <v>2049725.27</v>
      </c>
      <c r="AA1280" s="13">
        <v>1984526.52</v>
      </c>
      <c r="AB1280" s="13">
        <v>227409.4</v>
      </c>
      <c r="AC1280" s="13">
        <v>0</v>
      </c>
      <c r="AD1280" s="13">
        <v>0</v>
      </c>
      <c r="AE1280" s="13">
        <v>0</v>
      </c>
      <c r="AF1280" s="13">
        <v>26599704.420000002</v>
      </c>
      <c r="AG1280" s="13">
        <v>181242126.96000001</v>
      </c>
      <c r="AH1280" s="13">
        <v>100212632.56</v>
      </c>
      <c r="AI1280" s="13">
        <v>281205175.86000001</v>
      </c>
      <c r="AJ1280" s="13">
        <v>218563245.36000001</v>
      </c>
      <c r="AK1280" s="13">
        <v>0</v>
      </c>
      <c r="AL1280" s="13">
        <v>31984346.179999992</v>
      </c>
      <c r="AM1280" s="13">
        <v>1.5449748956906524</v>
      </c>
      <c r="AN1280" s="13">
        <v>17935457.25</v>
      </c>
      <c r="AO1280" s="13">
        <v>17750471.550000001</v>
      </c>
      <c r="AP1280" s="13">
        <v>151719695.28</v>
      </c>
      <c r="AQ1280" s="13">
        <v>89478985.479999989</v>
      </c>
      <c r="AR1280" s="367"/>
      <c r="AS1280" s="19">
        <v>45016</v>
      </c>
      <c r="AT1280" s="20" t="s">
        <v>2</v>
      </c>
      <c r="AU1280" s="40" t="s">
        <v>292</v>
      </c>
      <c r="AV1280" s="41">
        <v>2023</v>
      </c>
      <c r="AW1280" s="266" t="s">
        <v>155</v>
      </c>
      <c r="AX1280" s="380">
        <v>24.25</v>
      </c>
      <c r="AY1280" s="380">
        <v>24.5</v>
      </c>
    </row>
    <row r="1281" spans="1:51" x14ac:dyDescent="0.25">
      <c r="A1281" s="5">
        <v>78</v>
      </c>
      <c r="B1281" s="6" t="s">
        <v>88</v>
      </c>
      <c r="C1281" s="13">
        <v>523808.35000000003</v>
      </c>
      <c r="D1281" s="13">
        <v>6068.5</v>
      </c>
      <c r="E1281" s="13">
        <v>27.3</v>
      </c>
      <c r="F1281" s="13">
        <v>88176.19</v>
      </c>
      <c r="G1281" s="13">
        <v>837888.48</v>
      </c>
      <c r="H1281" s="13">
        <v>-354579.19</v>
      </c>
      <c r="I1281" s="13">
        <v>11630628.130000001</v>
      </c>
      <c r="J1281" s="13">
        <v>2334363.41</v>
      </c>
      <c r="K1281" s="13">
        <v>290228.69</v>
      </c>
      <c r="L1281" s="13">
        <v>290201.38999999996</v>
      </c>
      <c r="M1281" s="13">
        <v>267181.03000000003</v>
      </c>
      <c r="N1281" s="13">
        <v>0.2</v>
      </c>
      <c r="O1281" s="13">
        <v>155168.09999999998</v>
      </c>
      <c r="P1281" s="13">
        <v>-563492.91999999993</v>
      </c>
      <c r="Q1281" s="13">
        <v>-56388.409999999974</v>
      </c>
      <c r="R1281" s="13">
        <v>-619881.32999999984</v>
      </c>
      <c r="S1281" s="13">
        <v>265302.14</v>
      </c>
      <c r="T1281" s="13">
        <v>35459.74</v>
      </c>
      <c r="U1281" s="13">
        <v>0</v>
      </c>
      <c r="V1281" s="13">
        <v>0</v>
      </c>
      <c r="W1281" s="13">
        <v>0</v>
      </c>
      <c r="X1281" s="13">
        <v>280603.76</v>
      </c>
      <c r="Y1281" s="13">
        <v>16449.14</v>
      </c>
      <c r="Z1281" s="13">
        <v>14349.51</v>
      </c>
      <c r="AA1281" s="13">
        <v>0</v>
      </c>
      <c r="AB1281" s="13">
        <v>6.36</v>
      </c>
      <c r="AC1281" s="13">
        <v>0</v>
      </c>
      <c r="AD1281" s="13">
        <v>0</v>
      </c>
      <c r="AE1281" s="13">
        <v>0</v>
      </c>
      <c r="AF1281" s="13">
        <v>19956.349999999999</v>
      </c>
      <c r="AG1281" s="13">
        <v>557382.41999999993</v>
      </c>
      <c r="AH1281" s="13">
        <v>27.5</v>
      </c>
      <c r="AI1281" s="13">
        <v>557297.86</v>
      </c>
      <c r="AJ1281" s="13">
        <v>402129.76</v>
      </c>
      <c r="AK1281" s="13">
        <v>0</v>
      </c>
      <c r="AL1281" s="13">
        <v>11340399.440000001</v>
      </c>
      <c r="AM1281" s="13">
        <v>40.074012427923648</v>
      </c>
      <c r="AN1281" s="13">
        <v>67374.53</v>
      </c>
      <c r="AO1281" s="13">
        <v>20801.66</v>
      </c>
      <c r="AP1281" s="13">
        <v>368647.69000000006</v>
      </c>
      <c r="AQ1281" s="13">
        <v>6075.94</v>
      </c>
      <c r="AR1281" s="367"/>
      <c r="AS1281" s="19">
        <v>45016</v>
      </c>
      <c r="AT1281" s="20" t="s">
        <v>2</v>
      </c>
      <c r="AU1281" s="40" t="s">
        <v>293</v>
      </c>
      <c r="AV1281" s="41">
        <v>2023</v>
      </c>
      <c r="AW1281" s="266" t="s">
        <v>185</v>
      </c>
      <c r="AX1281" s="380">
        <v>24.25</v>
      </c>
      <c r="AY1281" s="380">
        <v>24.5</v>
      </c>
    </row>
    <row r="1282" spans="1:51" x14ac:dyDescent="0.25">
      <c r="A1282" s="5">
        <v>80</v>
      </c>
      <c r="B1282" s="6" t="s">
        <v>89</v>
      </c>
      <c r="C1282" s="13">
        <v>373034679.61000001</v>
      </c>
      <c r="D1282" s="13">
        <v>87393343.269999996</v>
      </c>
      <c r="E1282" s="13">
        <v>50464929.140000001</v>
      </c>
      <c r="F1282" s="13">
        <v>53083389.109999999</v>
      </c>
      <c r="G1282" s="13">
        <v>71715814.390000001</v>
      </c>
      <c r="H1282" s="13">
        <v>662802.56000000006</v>
      </c>
      <c r="I1282" s="13">
        <v>298338204.83999997</v>
      </c>
      <c r="J1282" s="13">
        <v>89979377.290000007</v>
      </c>
      <c r="K1282" s="13">
        <v>94726050.230000004</v>
      </c>
      <c r="L1282" s="13">
        <v>44261121.090000004</v>
      </c>
      <c r="M1282" s="13">
        <v>117733890.23999999</v>
      </c>
      <c r="N1282" s="13">
        <v>1727500378.8500001</v>
      </c>
      <c r="O1282" s="13">
        <v>628262382.74000001</v>
      </c>
      <c r="P1282" s="13">
        <v>-467420249.8999998</v>
      </c>
      <c r="Q1282" s="13">
        <v>495423452.40000004</v>
      </c>
      <c r="R1282" s="13">
        <v>28003202.500000238</v>
      </c>
      <c r="S1282" s="13">
        <v>-27340399.859999999</v>
      </c>
      <c r="T1282" s="13">
        <v>4619.67</v>
      </c>
      <c r="U1282" s="13">
        <v>0</v>
      </c>
      <c r="V1282" s="13">
        <v>0</v>
      </c>
      <c r="W1282" s="13">
        <v>646446.04</v>
      </c>
      <c r="X1282" s="13">
        <v>45107880.509999998</v>
      </c>
      <c r="Y1282" s="13">
        <v>1289879.07</v>
      </c>
      <c r="Z1282" s="13">
        <v>4637185.8499999996</v>
      </c>
      <c r="AA1282" s="13">
        <v>1300000</v>
      </c>
      <c r="AB1282" s="13">
        <v>1104044.6200000001</v>
      </c>
      <c r="AC1282" s="13">
        <v>0</v>
      </c>
      <c r="AD1282" s="13">
        <v>0</v>
      </c>
      <c r="AE1282" s="13">
        <v>0</v>
      </c>
      <c r="AF1282" s="13">
        <v>64768236.539999999</v>
      </c>
      <c r="AG1282" s="13">
        <v>161995011.33000001</v>
      </c>
      <c r="AH1282" s="13">
        <v>1777965307.99</v>
      </c>
      <c r="AI1282" s="13">
        <v>1939732899.8899999</v>
      </c>
      <c r="AJ1282" s="13">
        <v>1311470517.1499999</v>
      </c>
      <c r="AK1282" s="13">
        <v>0</v>
      </c>
      <c r="AL1282" s="13">
        <v>203612154.60999995</v>
      </c>
      <c r="AM1282" s="13">
        <v>3.1494842666364593</v>
      </c>
      <c r="AN1282" s="13">
        <v>27121957.390000001</v>
      </c>
      <c r="AO1282" s="13">
        <v>25961431.720000003</v>
      </c>
      <c r="AP1282" s="13">
        <v>309629781.38</v>
      </c>
      <c r="AQ1282" s="13">
        <v>652250827.78000021</v>
      </c>
      <c r="AR1282" s="367"/>
      <c r="AS1282" s="19">
        <v>45016</v>
      </c>
      <c r="AT1282" s="20" t="s">
        <v>2</v>
      </c>
      <c r="AU1282" s="40" t="s">
        <v>292</v>
      </c>
      <c r="AV1282" s="41">
        <v>2023</v>
      </c>
      <c r="AW1282" s="266" t="s">
        <v>288</v>
      </c>
      <c r="AX1282" s="380">
        <v>24.25</v>
      </c>
      <c r="AY1282" s="380">
        <v>24.5</v>
      </c>
    </row>
    <row r="1283" spans="1:51" x14ac:dyDescent="0.25">
      <c r="A1283" s="5">
        <v>2</v>
      </c>
      <c r="B1283" s="6" t="s">
        <v>90</v>
      </c>
      <c r="C1283" s="13">
        <v>30002514.489999998</v>
      </c>
      <c r="D1283" s="13">
        <v>1338373.5900000001</v>
      </c>
      <c r="E1283" s="13">
        <v>0.03</v>
      </c>
      <c r="F1283" s="13">
        <v>23906.059999999998</v>
      </c>
      <c r="G1283" s="13">
        <v>31588077.720000003</v>
      </c>
      <c r="H1283" s="13">
        <v>1142577.71</v>
      </c>
      <c r="I1283" s="13">
        <v>339036523.73000002</v>
      </c>
      <c r="J1283" s="13">
        <v>934065370.64999998</v>
      </c>
      <c r="K1283" s="13">
        <v>3516095.47</v>
      </c>
      <c r="L1283" s="13">
        <v>3516095.45</v>
      </c>
      <c r="M1283" s="13">
        <v>17229008.239999998</v>
      </c>
      <c r="N1283" s="13">
        <v>0.01</v>
      </c>
      <c r="O1283" s="13">
        <v>18011448.400000002</v>
      </c>
      <c r="P1283" s="13">
        <v>-20959291.280000005</v>
      </c>
      <c r="Q1283" s="13">
        <v>5756992.0600000024</v>
      </c>
      <c r="R1283" s="13">
        <v>-15202299.220000003</v>
      </c>
      <c r="S1283" s="13">
        <v>16344876.93</v>
      </c>
      <c r="T1283" s="13">
        <v>303.92</v>
      </c>
      <c r="U1283" s="13">
        <v>0</v>
      </c>
      <c r="V1283" s="13">
        <v>0</v>
      </c>
      <c r="W1283" s="13">
        <v>904393.18</v>
      </c>
      <c r="X1283" s="13">
        <v>19698429.739999998</v>
      </c>
      <c r="Y1283" s="13">
        <v>644654.65</v>
      </c>
      <c r="Z1283" s="13">
        <v>355655.15</v>
      </c>
      <c r="AA1283" s="13">
        <v>3257940.11</v>
      </c>
      <c r="AB1283" s="13">
        <v>0</v>
      </c>
      <c r="AC1283" s="13">
        <v>0</v>
      </c>
      <c r="AD1283" s="13">
        <v>0</v>
      </c>
      <c r="AE1283" s="13">
        <v>0</v>
      </c>
      <c r="AF1283" s="13">
        <v>0</v>
      </c>
      <c r="AG1283" s="13">
        <v>20745103.690000001</v>
      </c>
      <c r="AH1283" s="13">
        <v>0.04</v>
      </c>
      <c r="AI1283" s="13">
        <v>20745045.800000001</v>
      </c>
      <c r="AJ1283" s="13">
        <v>2733597.4000000004</v>
      </c>
      <c r="AK1283" s="13">
        <v>0</v>
      </c>
      <c r="AL1283" s="13">
        <v>335520428.25999999</v>
      </c>
      <c r="AM1283" s="13">
        <v>96.424151910186893</v>
      </c>
      <c r="AN1283" s="13">
        <v>23824.559999999998</v>
      </c>
      <c r="AO1283" s="13">
        <v>81.5</v>
      </c>
      <c r="AP1283" s="13">
        <v>11831822.259999998</v>
      </c>
      <c r="AQ1283" s="13">
        <v>1179129.7599999998</v>
      </c>
      <c r="AR1283" s="367"/>
      <c r="AS1283" s="19">
        <v>45016</v>
      </c>
      <c r="AT1283" s="20" t="s">
        <v>2</v>
      </c>
      <c r="AU1283" s="40" t="s">
        <v>292</v>
      </c>
      <c r="AV1283" s="41">
        <v>2023</v>
      </c>
      <c r="AW1283" s="266" t="s">
        <v>168</v>
      </c>
      <c r="AX1283" s="380">
        <v>24.25</v>
      </c>
      <c r="AY1283" s="380">
        <v>24.5</v>
      </c>
    </row>
    <row r="1284" spans="1:51" x14ac:dyDescent="0.25">
      <c r="A1284" s="5">
        <v>115</v>
      </c>
      <c r="B1284" s="6" t="s">
        <v>290</v>
      </c>
      <c r="C1284" s="13">
        <v>5945.16</v>
      </c>
      <c r="D1284" s="13">
        <v>0</v>
      </c>
      <c r="E1284" s="13">
        <v>0.01</v>
      </c>
      <c r="F1284" s="13">
        <v>0</v>
      </c>
      <c r="G1284" s="13">
        <v>194803.74</v>
      </c>
      <c r="H1284" s="13">
        <v>865674.37</v>
      </c>
      <c r="I1284" s="13">
        <v>923836.84</v>
      </c>
      <c r="J1284" s="13">
        <v>3650681.05</v>
      </c>
      <c r="K1284" s="13">
        <v>6154.39</v>
      </c>
      <c r="L1284" s="13">
        <v>6154.38</v>
      </c>
      <c r="M1284" s="13">
        <v>0</v>
      </c>
      <c r="N1284" s="13">
        <v>0</v>
      </c>
      <c r="O1284" s="13">
        <v>2735.4700000000003</v>
      </c>
      <c r="P1284" s="13">
        <v>-191594.05</v>
      </c>
      <c r="Q1284" s="13">
        <v>0</v>
      </c>
      <c r="R1284" s="13">
        <v>-191594.05</v>
      </c>
      <c r="S1284" s="13">
        <v>1057268.42</v>
      </c>
      <c r="T1284" s="13">
        <v>33244.28</v>
      </c>
      <c r="U1284" s="13">
        <v>0</v>
      </c>
      <c r="V1284" s="13">
        <v>0</v>
      </c>
      <c r="W1284" s="13">
        <v>0</v>
      </c>
      <c r="X1284" s="13">
        <v>1035731.65</v>
      </c>
      <c r="Y1284" s="13">
        <v>3975.56</v>
      </c>
      <c r="Z1284" s="13">
        <v>3944.63</v>
      </c>
      <c r="AA1284" s="13">
        <v>0</v>
      </c>
      <c r="AB1284" s="13">
        <v>108.96</v>
      </c>
      <c r="AC1284" s="13">
        <v>0</v>
      </c>
      <c r="AD1284" s="13">
        <v>0</v>
      </c>
      <c r="AE1284" s="13">
        <v>3678.36</v>
      </c>
      <c r="AF1284" s="13">
        <v>0</v>
      </c>
      <c r="AG1284" s="13">
        <v>6154.38</v>
      </c>
      <c r="AH1284" s="13">
        <v>0.01</v>
      </c>
      <c r="AI1284" s="13">
        <v>5870.3200000000006</v>
      </c>
      <c r="AJ1284" s="13">
        <v>3134.85</v>
      </c>
      <c r="AK1284" s="13">
        <v>0</v>
      </c>
      <c r="AL1284" s="13">
        <v>917682.45</v>
      </c>
      <c r="AM1284" s="13">
        <v>150.11022050926249</v>
      </c>
      <c r="AN1284" s="13">
        <v>0</v>
      </c>
      <c r="AO1284" s="13">
        <v>0</v>
      </c>
      <c r="AP1284" s="13">
        <v>3209.6999999999994</v>
      </c>
      <c r="AQ1284" s="13">
        <v>0</v>
      </c>
      <c r="AR1284" s="367"/>
      <c r="AS1284" s="19">
        <v>45016</v>
      </c>
      <c r="AT1284" s="20" t="s">
        <v>2</v>
      </c>
      <c r="AU1284" s="40" t="s">
        <v>292</v>
      </c>
      <c r="AV1284" s="41">
        <v>2023</v>
      </c>
      <c r="AW1284" s="266" t="s">
        <v>291</v>
      </c>
      <c r="AX1284" s="380">
        <v>24.25</v>
      </c>
      <c r="AY1284" s="380">
        <v>24.5</v>
      </c>
    </row>
    <row r="1285" spans="1:51" x14ac:dyDescent="0.25">
      <c r="A1285" s="5">
        <v>106</v>
      </c>
      <c r="B1285" s="6" t="s">
        <v>92</v>
      </c>
      <c r="C1285" s="13">
        <v>8366323.1799999997</v>
      </c>
      <c r="D1285" s="13">
        <v>326612.58</v>
      </c>
      <c r="E1285" s="13">
        <v>201854.63</v>
      </c>
      <c r="F1285" s="13">
        <v>1856595.4</v>
      </c>
      <c r="G1285" s="13">
        <v>2980540.26</v>
      </c>
      <c r="H1285" s="13">
        <v>15917.08</v>
      </c>
      <c r="I1285" s="13">
        <v>13662033.119999999</v>
      </c>
      <c r="J1285" s="13">
        <v>7546713.7400000002</v>
      </c>
      <c r="K1285" s="13">
        <v>4118620.2</v>
      </c>
      <c r="L1285" s="13">
        <v>3916765.5699999994</v>
      </c>
      <c r="M1285" s="13">
        <v>3476869.37</v>
      </c>
      <c r="N1285" s="13">
        <v>0</v>
      </c>
      <c r="O1285" s="13">
        <v>3067299.8600000003</v>
      </c>
      <c r="P1285" s="13">
        <v>135275.08000000007</v>
      </c>
      <c r="Q1285" s="13">
        <v>-1578490.0999999992</v>
      </c>
      <c r="R1285" s="13">
        <v>-1443215.0199999991</v>
      </c>
      <c r="S1285" s="13">
        <v>1459132.1099999999</v>
      </c>
      <c r="T1285" s="13">
        <v>0.22</v>
      </c>
      <c r="U1285" s="13">
        <v>0</v>
      </c>
      <c r="V1285" s="13">
        <v>0</v>
      </c>
      <c r="W1285" s="13">
        <v>0</v>
      </c>
      <c r="X1285" s="13">
        <v>1798082.99</v>
      </c>
      <c r="Y1285" s="13">
        <v>59577.67</v>
      </c>
      <c r="Z1285" s="13">
        <v>32636.77</v>
      </c>
      <c r="AA1285" s="13">
        <v>5456.2</v>
      </c>
      <c r="AB1285" s="13">
        <v>21847.65</v>
      </c>
      <c r="AC1285" s="13">
        <v>0</v>
      </c>
      <c r="AD1285" s="13">
        <v>0</v>
      </c>
      <c r="AE1285" s="13">
        <v>0</v>
      </c>
      <c r="AF1285" s="13">
        <v>219432.81</v>
      </c>
      <c r="AG1285" s="13">
        <v>7393634.9399999995</v>
      </c>
      <c r="AH1285" s="13">
        <v>201854.63</v>
      </c>
      <c r="AI1285" s="13">
        <v>7593088.8100000005</v>
      </c>
      <c r="AJ1285" s="13">
        <v>4525788.95</v>
      </c>
      <c r="AK1285" s="13">
        <v>0</v>
      </c>
      <c r="AL1285" s="13">
        <v>9543412.9199999981</v>
      </c>
      <c r="AM1285" s="13">
        <v>3.3171383756142405</v>
      </c>
      <c r="AN1285" s="13">
        <v>966962.35</v>
      </c>
      <c r="AO1285" s="13">
        <v>889633.04999999993</v>
      </c>
      <c r="AP1285" s="13">
        <v>5407827.9200000009</v>
      </c>
      <c r="AQ1285" s="13">
        <v>435417.18000000005</v>
      </c>
      <c r="AR1285" s="367"/>
      <c r="AS1285" s="19">
        <v>45016</v>
      </c>
      <c r="AT1285" s="20" t="s">
        <v>2</v>
      </c>
      <c r="AU1285" s="40" t="s">
        <v>292</v>
      </c>
      <c r="AV1285" s="41">
        <v>2023</v>
      </c>
      <c r="AW1285" s="266" t="s">
        <v>172</v>
      </c>
      <c r="AX1285" s="380">
        <v>24.25</v>
      </c>
      <c r="AY1285" s="380">
        <v>24.5</v>
      </c>
    </row>
    <row r="1286" spans="1:51" x14ac:dyDescent="0.25">
      <c r="A1286" s="5">
        <v>118</v>
      </c>
      <c r="B1286" s="6" t="s">
        <v>93</v>
      </c>
      <c r="C1286" s="13">
        <v>50029307.869999997</v>
      </c>
      <c r="D1286" s="13">
        <v>13379922.880000001</v>
      </c>
      <c r="E1286" s="13">
        <v>13214304.289999999</v>
      </c>
      <c r="F1286" s="13">
        <v>5894508.2299999995</v>
      </c>
      <c r="G1286" s="13">
        <v>13607785.27</v>
      </c>
      <c r="H1286" s="13">
        <v>171323.96</v>
      </c>
      <c r="I1286" s="13">
        <v>93505409.650000006</v>
      </c>
      <c r="J1286" s="13">
        <v>11640559.039999999</v>
      </c>
      <c r="K1286" s="13">
        <v>35797436.710000001</v>
      </c>
      <c r="L1286" s="13">
        <v>22583132.420000002</v>
      </c>
      <c r="M1286" s="13">
        <v>324538.96999999997</v>
      </c>
      <c r="N1286" s="13">
        <v>1662166.57</v>
      </c>
      <c r="O1286" s="13">
        <v>15487553.249999996</v>
      </c>
      <c r="P1286" s="13">
        <v>1659538.2400000046</v>
      </c>
      <c r="Q1286" s="13">
        <v>-1576793.6000000003</v>
      </c>
      <c r="R1286" s="13">
        <v>82744.640000004321</v>
      </c>
      <c r="S1286" s="13">
        <v>88579.320000000065</v>
      </c>
      <c r="T1286" s="13">
        <v>2746.35</v>
      </c>
      <c r="U1286" s="13">
        <v>0</v>
      </c>
      <c r="V1286" s="13">
        <v>0</v>
      </c>
      <c r="W1286" s="13">
        <v>13777.97</v>
      </c>
      <c r="X1286" s="13">
        <v>1663392.95</v>
      </c>
      <c r="Y1286" s="13">
        <v>225343.83</v>
      </c>
      <c r="Z1286" s="13">
        <v>214132.35</v>
      </c>
      <c r="AA1286" s="13">
        <v>469300.05</v>
      </c>
      <c r="AB1286" s="13">
        <v>183570.71</v>
      </c>
      <c r="AC1286" s="13">
        <v>0</v>
      </c>
      <c r="AD1286" s="13">
        <v>0</v>
      </c>
      <c r="AE1286" s="13">
        <v>494286.5</v>
      </c>
      <c r="AF1286" s="13">
        <v>4704.51</v>
      </c>
      <c r="AG1286" s="13">
        <v>22907671.390000004</v>
      </c>
      <c r="AH1286" s="13">
        <v>14876470.859999999</v>
      </c>
      <c r="AI1286" s="13">
        <v>37730770.579999998</v>
      </c>
      <c r="AJ1286" s="13">
        <v>22243217.330000002</v>
      </c>
      <c r="AK1286" s="13">
        <v>0</v>
      </c>
      <c r="AL1286" s="13">
        <v>57707972.940000005</v>
      </c>
      <c r="AM1286" s="13">
        <v>2.6120699760572328</v>
      </c>
      <c r="AN1286" s="13">
        <v>3840231.0599999996</v>
      </c>
      <c r="AO1286" s="13">
        <v>2054277.17</v>
      </c>
      <c r="AP1286" s="13">
        <v>40016796.459999993</v>
      </c>
      <c r="AQ1286" s="13">
        <v>18854964.720000003</v>
      </c>
      <c r="AR1286" s="367"/>
      <c r="AS1286" s="19">
        <v>45016</v>
      </c>
      <c r="AT1286" s="20" t="s">
        <v>2</v>
      </c>
      <c r="AU1286" s="40" t="s">
        <v>292</v>
      </c>
      <c r="AV1286" s="41">
        <v>2023</v>
      </c>
      <c r="AW1286" s="266" t="s">
        <v>162</v>
      </c>
      <c r="AX1286" s="380">
        <v>24.25</v>
      </c>
      <c r="AY1286" s="380">
        <v>24.5</v>
      </c>
    </row>
    <row r="1287" spans="1:51" x14ac:dyDescent="0.25">
      <c r="A1287" s="5">
        <v>29</v>
      </c>
      <c r="B1287" s="6" t="s">
        <v>94</v>
      </c>
      <c r="C1287" s="13">
        <v>145706043.62</v>
      </c>
      <c r="D1287" s="13">
        <v>46862004.760000005</v>
      </c>
      <c r="E1287" s="13">
        <v>4642804.5599999996</v>
      </c>
      <c r="F1287" s="13">
        <v>10752944.380000001</v>
      </c>
      <c r="G1287" s="13">
        <v>27063412.450000003</v>
      </c>
      <c r="H1287" s="13">
        <v>4733508.6500000004</v>
      </c>
      <c r="I1287" s="13">
        <v>68103848.310000002</v>
      </c>
      <c r="J1287" s="13">
        <v>69194585.329999998</v>
      </c>
      <c r="K1287" s="13">
        <v>43249075.549999997</v>
      </c>
      <c r="L1287" s="13">
        <v>38606270.990000002</v>
      </c>
      <c r="M1287" s="13">
        <v>27929243.75</v>
      </c>
      <c r="N1287" s="13">
        <v>1372777.26</v>
      </c>
      <c r="O1287" s="13">
        <v>39843229.939999983</v>
      </c>
      <c r="P1287" s="13">
        <v>21184452.090000063</v>
      </c>
      <c r="Q1287" s="13">
        <v>-21546491.52999999</v>
      </c>
      <c r="R1287" s="13">
        <v>-362039.43999992684</v>
      </c>
      <c r="S1287" s="13">
        <v>5095548.1000000015</v>
      </c>
      <c r="T1287" s="13">
        <v>2780664.48</v>
      </c>
      <c r="U1287" s="13">
        <v>0</v>
      </c>
      <c r="V1287" s="13">
        <v>0</v>
      </c>
      <c r="W1287" s="13">
        <v>110118.27</v>
      </c>
      <c r="X1287" s="13">
        <v>16125793.640000001</v>
      </c>
      <c r="Y1287" s="13">
        <v>457430.71</v>
      </c>
      <c r="Z1287" s="13">
        <v>1059108.8</v>
      </c>
      <c r="AA1287" s="13">
        <v>0</v>
      </c>
      <c r="AB1287" s="13">
        <v>596364.76</v>
      </c>
      <c r="AC1287" s="13">
        <v>0</v>
      </c>
      <c r="AD1287" s="13">
        <v>0</v>
      </c>
      <c r="AE1287" s="13">
        <v>0</v>
      </c>
      <c r="AF1287" s="13">
        <v>11808124.02</v>
      </c>
      <c r="AG1287" s="13">
        <v>66535514.740000002</v>
      </c>
      <c r="AH1287" s="13">
        <v>6015581.8200000003</v>
      </c>
      <c r="AI1287" s="13">
        <v>71435264.479999989</v>
      </c>
      <c r="AJ1287" s="13">
        <v>31769786.780000001</v>
      </c>
      <c r="AK1287" s="13">
        <v>177752.24</v>
      </c>
      <c r="AL1287" s="13">
        <v>24854772.760000005</v>
      </c>
      <c r="AM1287" s="13">
        <v>1.5746891105514047</v>
      </c>
      <c r="AN1287" s="13">
        <v>6529122.21</v>
      </c>
      <c r="AO1287" s="13">
        <v>4223822.17</v>
      </c>
      <c r="AP1287" s="13">
        <v>102970365.61999997</v>
      </c>
      <c r="AQ1287" s="13">
        <v>43969556.699999996</v>
      </c>
      <c r="AR1287" s="367"/>
      <c r="AS1287" s="19">
        <v>45016</v>
      </c>
      <c r="AT1287" s="20" t="s">
        <v>2</v>
      </c>
      <c r="AU1287" s="40" t="s">
        <v>292</v>
      </c>
      <c r="AV1287" s="41">
        <v>2023</v>
      </c>
      <c r="AW1287" s="266" t="s">
        <v>156</v>
      </c>
      <c r="AX1287" s="380">
        <v>24.25</v>
      </c>
      <c r="AY1287" s="380">
        <v>24.5</v>
      </c>
    </row>
    <row r="1288" spans="1:51" x14ac:dyDescent="0.25">
      <c r="A1288" s="5">
        <v>111</v>
      </c>
      <c r="B1288" s="6" t="s">
        <v>95</v>
      </c>
      <c r="C1288" s="13">
        <v>1515720.21</v>
      </c>
      <c r="D1288" s="13">
        <v>44424.240000000005</v>
      </c>
      <c r="E1288" s="13">
        <v>548846.02</v>
      </c>
      <c r="F1288" s="13">
        <v>196786.81</v>
      </c>
      <c r="G1288" s="13">
        <v>1242018.75</v>
      </c>
      <c r="H1288" s="13">
        <v>170081.62</v>
      </c>
      <c r="I1288" s="13">
        <v>15514508.66</v>
      </c>
      <c r="J1288" s="13">
        <v>1201568.1399999999</v>
      </c>
      <c r="K1288" s="13">
        <v>2183202.21</v>
      </c>
      <c r="L1288" s="13">
        <v>1634356.19</v>
      </c>
      <c r="M1288" s="13">
        <v>0</v>
      </c>
      <c r="N1288" s="13">
        <v>0</v>
      </c>
      <c r="O1288" s="13">
        <v>430770.43000000017</v>
      </c>
      <c r="P1288" s="13">
        <v>-398280.02000000048</v>
      </c>
      <c r="Q1288" s="13">
        <v>0</v>
      </c>
      <c r="R1288" s="13">
        <v>-398280.02000000048</v>
      </c>
      <c r="S1288" s="13">
        <v>568361.64</v>
      </c>
      <c r="T1288" s="13">
        <v>152947.12</v>
      </c>
      <c r="U1288" s="13">
        <v>0</v>
      </c>
      <c r="V1288" s="13">
        <v>0</v>
      </c>
      <c r="W1288" s="13">
        <v>0</v>
      </c>
      <c r="X1288" s="13">
        <v>558228.01</v>
      </c>
      <c r="Y1288" s="13">
        <v>25261.87</v>
      </c>
      <c r="Z1288" s="13">
        <v>47016.62</v>
      </c>
      <c r="AA1288" s="13">
        <v>594.95000000000005</v>
      </c>
      <c r="AB1288" s="13">
        <v>606.05999999999995</v>
      </c>
      <c r="AC1288" s="13">
        <v>0</v>
      </c>
      <c r="AD1288" s="13">
        <v>0</v>
      </c>
      <c r="AE1288" s="13">
        <v>0</v>
      </c>
      <c r="AF1288" s="13">
        <v>69333.990000000005</v>
      </c>
      <c r="AG1288" s="13">
        <v>1634356.19</v>
      </c>
      <c r="AH1288" s="13">
        <v>548846.02</v>
      </c>
      <c r="AI1288" s="13">
        <v>2182676.85</v>
      </c>
      <c r="AJ1288" s="13">
        <v>1751906.42</v>
      </c>
      <c r="AK1288" s="13">
        <v>0</v>
      </c>
      <c r="AL1288" s="13">
        <v>13331306.449999999</v>
      </c>
      <c r="AM1288" s="13">
        <v>7.1063086089492371</v>
      </c>
      <c r="AN1288" s="13">
        <v>136331.63</v>
      </c>
      <c r="AO1288" s="13">
        <v>60455.18</v>
      </c>
      <c r="AP1288" s="13">
        <v>1007670.8099999998</v>
      </c>
      <c r="AQ1288" s="13">
        <v>-32854.730000000018</v>
      </c>
      <c r="AR1288" s="367"/>
      <c r="AS1288" s="19">
        <v>45016</v>
      </c>
      <c r="AT1288" s="20" t="s">
        <v>2</v>
      </c>
      <c r="AU1288" s="40" t="s">
        <v>292</v>
      </c>
      <c r="AV1288" s="41">
        <v>2023</v>
      </c>
      <c r="AW1288" s="266" t="s">
        <v>182</v>
      </c>
      <c r="AX1288" s="380">
        <v>24.25</v>
      </c>
      <c r="AY1288" s="380">
        <v>24.5</v>
      </c>
    </row>
    <row r="1289" spans="1:51" x14ac:dyDescent="0.25">
      <c r="A1289" s="5">
        <v>83</v>
      </c>
      <c r="B1289" s="6" t="s">
        <v>96</v>
      </c>
      <c r="C1289" s="13">
        <v>105370688.98999999</v>
      </c>
      <c r="D1289" s="13">
        <v>33502324.329999998</v>
      </c>
      <c r="E1289" s="13">
        <v>19326423.59</v>
      </c>
      <c r="F1289" s="13">
        <v>22236015.130000003</v>
      </c>
      <c r="G1289" s="13">
        <v>25424229.039999999</v>
      </c>
      <c r="H1289" s="13">
        <v>-267505.18</v>
      </c>
      <c r="I1289" s="13">
        <v>313275366.19999999</v>
      </c>
      <c r="J1289" s="13">
        <v>8681353.4000000004</v>
      </c>
      <c r="K1289" s="13">
        <v>71567239.329999998</v>
      </c>
      <c r="L1289" s="13">
        <v>52240815.740000002</v>
      </c>
      <c r="M1289" s="13">
        <v>40878449.170000002</v>
      </c>
      <c r="N1289" s="13">
        <v>1176204</v>
      </c>
      <c r="O1289" s="13">
        <v>53758161.079999998</v>
      </c>
      <c r="P1289" s="13">
        <v>-29550040.590000011</v>
      </c>
      <c r="Q1289" s="13">
        <v>32119862.039999992</v>
      </c>
      <c r="R1289" s="13">
        <v>2569821.4499999806</v>
      </c>
      <c r="S1289" s="13">
        <v>-2837326.6199999973</v>
      </c>
      <c r="T1289" s="13">
        <v>20948.439999999999</v>
      </c>
      <c r="U1289" s="13">
        <v>0</v>
      </c>
      <c r="V1289" s="13">
        <v>0</v>
      </c>
      <c r="W1289" s="13">
        <v>0</v>
      </c>
      <c r="X1289" s="13">
        <v>18271625.02</v>
      </c>
      <c r="Y1289" s="13">
        <v>412821.31</v>
      </c>
      <c r="Z1289" s="13">
        <v>1521118.63</v>
      </c>
      <c r="AA1289" s="13">
        <v>0</v>
      </c>
      <c r="AB1289" s="13">
        <v>159090.48000000001</v>
      </c>
      <c r="AC1289" s="13">
        <v>0</v>
      </c>
      <c r="AD1289" s="13">
        <v>0</v>
      </c>
      <c r="AE1289" s="13">
        <v>0</v>
      </c>
      <c r="AF1289" s="13">
        <v>19036869.66</v>
      </c>
      <c r="AG1289" s="13">
        <v>93119264.909999996</v>
      </c>
      <c r="AH1289" s="13">
        <v>20502627.59</v>
      </c>
      <c r="AI1289" s="13">
        <v>113497041.48999999</v>
      </c>
      <c r="AJ1289" s="13">
        <v>59738880.409999996</v>
      </c>
      <c r="AK1289" s="13">
        <v>0</v>
      </c>
      <c r="AL1289" s="13">
        <v>241708126.87</v>
      </c>
      <c r="AM1289" s="13">
        <v>4.3773571417988073</v>
      </c>
      <c r="AN1289" s="13">
        <v>12098963.969999999</v>
      </c>
      <c r="AO1289" s="13">
        <v>10137051.16</v>
      </c>
      <c r="AP1289" s="13">
        <v>58415059.779999994</v>
      </c>
      <c r="AQ1289" s="13">
        <v>40304856.200000003</v>
      </c>
      <c r="AR1289" s="367"/>
      <c r="AS1289" s="19">
        <v>45016</v>
      </c>
      <c r="AT1289" s="20" t="s">
        <v>2</v>
      </c>
      <c r="AU1289" s="40" t="s">
        <v>293</v>
      </c>
      <c r="AV1289" s="41">
        <v>2023</v>
      </c>
      <c r="AW1289" s="266" t="s">
        <v>158</v>
      </c>
      <c r="AX1289" s="380">
        <v>24.25</v>
      </c>
      <c r="AY1289" s="380">
        <v>24.5</v>
      </c>
    </row>
    <row r="1290" spans="1:51" x14ac:dyDescent="0.25">
      <c r="A1290" s="5">
        <v>40</v>
      </c>
      <c r="B1290" s="6" t="s">
        <v>97</v>
      </c>
      <c r="C1290" s="13">
        <v>33626012.509999998</v>
      </c>
      <c r="D1290" s="13">
        <v>4563643.22</v>
      </c>
      <c r="E1290" s="13">
        <v>14598433</v>
      </c>
      <c r="F1290" s="13">
        <v>2443897.04</v>
      </c>
      <c r="G1290" s="13">
        <v>8733009.9000000004</v>
      </c>
      <c r="H1290" s="13">
        <v>14448.27</v>
      </c>
      <c r="I1290" s="13">
        <v>75014327.620000005</v>
      </c>
      <c r="J1290" s="13">
        <v>20985456.02</v>
      </c>
      <c r="K1290" s="13">
        <v>27486646.190000001</v>
      </c>
      <c r="L1290" s="13">
        <v>12888213.189999999</v>
      </c>
      <c r="M1290" s="13">
        <v>1625727.03</v>
      </c>
      <c r="N1290" s="13">
        <v>293132.95</v>
      </c>
      <c r="O1290" s="13">
        <v>9837917.339999998</v>
      </c>
      <c r="P1290" s="13">
        <v>8047545.0100000035</v>
      </c>
      <c r="Q1290" s="13">
        <v>-14450578.689999999</v>
      </c>
      <c r="R1290" s="13">
        <v>-6403033.679999996</v>
      </c>
      <c r="S1290" s="13">
        <v>6417481.9500000002</v>
      </c>
      <c r="T1290" s="13">
        <v>5.24</v>
      </c>
      <c r="U1290" s="13">
        <v>0</v>
      </c>
      <c r="V1290" s="13">
        <v>0</v>
      </c>
      <c r="W1290" s="13">
        <v>0</v>
      </c>
      <c r="X1290" s="13">
        <v>11417546.01</v>
      </c>
      <c r="Y1290" s="13">
        <v>135780.21</v>
      </c>
      <c r="Z1290" s="13">
        <v>88053.5</v>
      </c>
      <c r="AA1290" s="13">
        <v>4383.59</v>
      </c>
      <c r="AB1290" s="13">
        <v>91834.240000000005</v>
      </c>
      <c r="AC1290" s="13">
        <v>0</v>
      </c>
      <c r="AD1290" s="13">
        <v>0</v>
      </c>
      <c r="AE1290" s="13">
        <v>0</v>
      </c>
      <c r="AF1290" s="13">
        <v>4680017.76</v>
      </c>
      <c r="AG1290" s="13">
        <v>14513940.219999999</v>
      </c>
      <c r="AH1290" s="13">
        <v>14891565.950000001</v>
      </c>
      <c r="AI1290" s="13">
        <v>29319233.219999999</v>
      </c>
      <c r="AJ1290" s="13">
        <v>19481315.880000003</v>
      </c>
      <c r="AK1290" s="13">
        <v>0</v>
      </c>
      <c r="AL1290" s="13">
        <v>47527681.430000007</v>
      </c>
      <c r="AM1290" s="13">
        <v>2.7291189729538989</v>
      </c>
      <c r="AN1290" s="13">
        <v>2001797.42</v>
      </c>
      <c r="AO1290" s="13">
        <v>442099.62</v>
      </c>
      <c r="AP1290" s="13">
        <v>26994441.510000002</v>
      </c>
      <c r="AQ1290" s="13">
        <v>7769989.5600000015</v>
      </c>
      <c r="AR1290" s="367"/>
      <c r="AS1290" s="19">
        <v>45016</v>
      </c>
      <c r="AT1290" s="20" t="s">
        <v>2</v>
      </c>
      <c r="AU1290" s="40" t="s">
        <v>292</v>
      </c>
      <c r="AV1290" s="41">
        <v>2023</v>
      </c>
      <c r="AW1290" s="266" t="s">
        <v>166</v>
      </c>
      <c r="AX1290" s="380">
        <v>24.25</v>
      </c>
      <c r="AY1290" s="380">
        <v>24.5</v>
      </c>
    </row>
    <row r="1291" spans="1:51" x14ac:dyDescent="0.25">
      <c r="A1291" s="5">
        <v>24</v>
      </c>
      <c r="B1291" s="6" t="s">
        <v>98</v>
      </c>
      <c r="C1291" s="13">
        <v>32388977.279999997</v>
      </c>
      <c r="D1291" s="13">
        <v>10767883.76</v>
      </c>
      <c r="E1291" s="13">
        <v>4908432.41</v>
      </c>
      <c r="F1291" s="13">
        <v>4029206.81</v>
      </c>
      <c r="G1291" s="13">
        <v>11653204.73</v>
      </c>
      <c r="H1291" s="13">
        <v>777842.62</v>
      </c>
      <c r="I1291" s="13">
        <v>37198503.479999997</v>
      </c>
      <c r="J1291" s="13">
        <v>32999435.859999999</v>
      </c>
      <c r="K1291" s="13">
        <v>17490100.16</v>
      </c>
      <c r="L1291" s="13">
        <v>12529052.810000001</v>
      </c>
      <c r="M1291" s="13">
        <v>3222884.47</v>
      </c>
      <c r="N1291" s="13">
        <v>35167.25</v>
      </c>
      <c r="O1291" s="13">
        <v>7879074.5999999996</v>
      </c>
      <c r="P1291" s="13">
        <v>-1940392.6200000094</v>
      </c>
      <c r="Q1291" s="13">
        <v>-1121923.8800000004</v>
      </c>
      <c r="R1291" s="13">
        <v>-3062316.5000000098</v>
      </c>
      <c r="S1291" s="13">
        <v>3840159.1199999992</v>
      </c>
      <c r="T1291" s="13">
        <v>533201.4</v>
      </c>
      <c r="U1291" s="13">
        <v>0</v>
      </c>
      <c r="V1291" s="13">
        <v>0</v>
      </c>
      <c r="W1291" s="13">
        <v>2124466.64</v>
      </c>
      <c r="X1291" s="13">
        <v>7316379.6500000004</v>
      </c>
      <c r="Y1291" s="13">
        <v>164969.69</v>
      </c>
      <c r="Z1291" s="13">
        <v>803579.68</v>
      </c>
      <c r="AA1291" s="13">
        <v>975472.62</v>
      </c>
      <c r="AB1291" s="13">
        <v>42932.72</v>
      </c>
      <c r="AC1291" s="13">
        <v>0</v>
      </c>
      <c r="AD1291" s="13">
        <v>0</v>
      </c>
      <c r="AE1291" s="13">
        <v>0</v>
      </c>
      <c r="AF1291" s="13">
        <v>4146933.86</v>
      </c>
      <c r="AG1291" s="13">
        <v>15751937.279999999</v>
      </c>
      <c r="AH1291" s="13">
        <v>4943599.66</v>
      </c>
      <c r="AI1291" s="13">
        <v>20631361.719999999</v>
      </c>
      <c r="AJ1291" s="13">
        <v>12758563.49</v>
      </c>
      <c r="AK1291" s="13">
        <v>6276.37</v>
      </c>
      <c r="AL1291" s="13">
        <v>19708403.319999997</v>
      </c>
      <c r="AM1291" s="13">
        <v>2.1268319300465341</v>
      </c>
      <c r="AN1291" s="13">
        <v>3364936.8600000003</v>
      </c>
      <c r="AO1291" s="13">
        <v>664269.94999999995</v>
      </c>
      <c r="AP1291" s="13">
        <v>25965419.399999995</v>
      </c>
      <c r="AQ1291" s="13">
        <v>12223400.48</v>
      </c>
      <c r="AR1291" s="367"/>
      <c r="AS1291" s="19">
        <v>45016</v>
      </c>
      <c r="AT1291" s="20" t="s">
        <v>2</v>
      </c>
      <c r="AU1291" s="40" t="s">
        <v>292</v>
      </c>
      <c r="AV1291" s="41">
        <v>2023</v>
      </c>
      <c r="AW1291" s="266" t="s">
        <v>164</v>
      </c>
      <c r="AX1291" s="380">
        <v>24.25</v>
      </c>
      <c r="AY1291" s="380">
        <v>24.5</v>
      </c>
    </row>
    <row r="1292" spans="1:51" x14ac:dyDescent="0.25">
      <c r="A1292" s="5">
        <v>124</v>
      </c>
      <c r="B1292" s="6" t="s">
        <v>99</v>
      </c>
      <c r="C1292" s="13">
        <v>4324578.8099999996</v>
      </c>
      <c r="D1292" s="13">
        <v>18132.759999999998</v>
      </c>
      <c r="E1292" s="13">
        <v>0</v>
      </c>
      <c r="F1292" s="13">
        <v>232768.25</v>
      </c>
      <c r="G1292" s="13">
        <v>1744069.72</v>
      </c>
      <c r="H1292" s="13">
        <v>95960.08</v>
      </c>
      <c r="I1292" s="13">
        <v>3969142.03</v>
      </c>
      <c r="J1292" s="13">
        <v>193306.12</v>
      </c>
      <c r="K1292" s="13">
        <v>357590.72</v>
      </c>
      <c r="L1292" s="13">
        <v>357590.72</v>
      </c>
      <c r="M1292" s="13">
        <v>3561085.91</v>
      </c>
      <c r="N1292" s="13">
        <v>0</v>
      </c>
      <c r="O1292" s="13">
        <v>2686348.13</v>
      </c>
      <c r="P1292" s="13">
        <v>-356740.05000000005</v>
      </c>
      <c r="Q1292" s="13">
        <v>512398.33000000007</v>
      </c>
      <c r="R1292" s="13">
        <v>155658.28000000003</v>
      </c>
      <c r="S1292" s="13">
        <v>-59698.190000000031</v>
      </c>
      <c r="T1292" s="13">
        <v>0</v>
      </c>
      <c r="U1292" s="13">
        <v>0</v>
      </c>
      <c r="V1292" s="13">
        <v>0</v>
      </c>
      <c r="W1292" s="13">
        <v>0</v>
      </c>
      <c r="X1292" s="13">
        <v>203676.71</v>
      </c>
      <c r="Y1292" s="13">
        <v>35593.25</v>
      </c>
      <c r="Z1292" s="13">
        <v>4449.26</v>
      </c>
      <c r="AA1292" s="13">
        <v>32174.25</v>
      </c>
      <c r="AB1292" s="13">
        <v>26962.77</v>
      </c>
      <c r="AC1292" s="13">
        <v>0</v>
      </c>
      <c r="AD1292" s="13">
        <v>0</v>
      </c>
      <c r="AE1292" s="13">
        <v>0</v>
      </c>
      <c r="AF1292" s="13">
        <v>164195.37</v>
      </c>
      <c r="AG1292" s="13">
        <v>3918676.6300000004</v>
      </c>
      <c r="AH1292" s="13">
        <v>0</v>
      </c>
      <c r="AI1292" s="13">
        <v>3917575.41</v>
      </c>
      <c r="AJ1292" s="13">
        <v>1231227.28</v>
      </c>
      <c r="AK1292" s="13">
        <v>0</v>
      </c>
      <c r="AL1292" s="13">
        <v>3611551.3099999996</v>
      </c>
      <c r="AM1292" s="13">
        <v>11.099678509554163</v>
      </c>
      <c r="AN1292" s="13">
        <v>146670.04</v>
      </c>
      <c r="AO1292" s="13">
        <v>86098.21</v>
      </c>
      <c r="AP1292" s="13">
        <v>1638230.6800000002</v>
      </c>
      <c r="AQ1292" s="13">
        <v>18132.759999999998</v>
      </c>
      <c r="AR1292" s="367"/>
      <c r="AS1292" s="19">
        <v>45016</v>
      </c>
      <c r="AT1292" s="20" t="s">
        <v>2</v>
      </c>
      <c r="AU1292" s="40" t="s">
        <v>292</v>
      </c>
      <c r="AV1292" s="41">
        <v>2023</v>
      </c>
      <c r="AW1292" s="266" t="s">
        <v>289</v>
      </c>
      <c r="AX1292" s="380">
        <v>24.25</v>
      </c>
      <c r="AY1292" s="380">
        <v>24.5</v>
      </c>
    </row>
    <row r="1293" spans="1:51" x14ac:dyDescent="0.25">
      <c r="A1293" s="5">
        <v>70</v>
      </c>
      <c r="B1293" s="6" t="s">
        <v>100</v>
      </c>
      <c r="C1293" s="13">
        <v>839221.73</v>
      </c>
      <c r="D1293" s="13">
        <v>155451.6</v>
      </c>
      <c r="E1293" s="13">
        <v>23638.5</v>
      </c>
      <c r="F1293" s="13">
        <v>0</v>
      </c>
      <c r="G1293" s="13">
        <v>419923.20000000001</v>
      </c>
      <c r="H1293" s="13">
        <v>588945.1</v>
      </c>
      <c r="I1293" s="13">
        <v>993950.33</v>
      </c>
      <c r="J1293" s="13">
        <v>1732337.87</v>
      </c>
      <c r="K1293" s="13">
        <v>165758.91</v>
      </c>
      <c r="L1293" s="13">
        <v>2120.41</v>
      </c>
      <c r="M1293" s="13">
        <v>0</v>
      </c>
      <c r="N1293" s="13">
        <v>0</v>
      </c>
      <c r="O1293" s="13">
        <v>-122500.93</v>
      </c>
      <c r="P1293" s="13">
        <v>386347.85999999993</v>
      </c>
      <c r="Q1293" s="13">
        <v>0</v>
      </c>
      <c r="R1293" s="13">
        <v>386347.85999999993</v>
      </c>
      <c r="S1293" s="13">
        <v>202597.24</v>
      </c>
      <c r="T1293" s="13">
        <v>120001</v>
      </c>
      <c r="U1293" s="13">
        <v>0</v>
      </c>
      <c r="V1293" s="13">
        <v>0</v>
      </c>
      <c r="W1293" s="13">
        <v>0</v>
      </c>
      <c r="X1293" s="13">
        <v>100055.09</v>
      </c>
      <c r="Y1293" s="13">
        <v>3738.62</v>
      </c>
      <c r="Z1293" s="13">
        <v>12519.5</v>
      </c>
      <c r="AA1293" s="13">
        <v>1200.73</v>
      </c>
      <c r="AB1293" s="13">
        <v>0</v>
      </c>
      <c r="AC1293" s="13">
        <v>0</v>
      </c>
      <c r="AD1293" s="13">
        <v>0</v>
      </c>
      <c r="AE1293" s="13">
        <v>0</v>
      </c>
      <c r="AF1293" s="13">
        <v>0</v>
      </c>
      <c r="AG1293" s="13">
        <v>2120.41</v>
      </c>
      <c r="AH1293" s="13">
        <v>23638.5</v>
      </c>
      <c r="AI1293" s="13">
        <v>25758.91</v>
      </c>
      <c r="AJ1293" s="13">
        <v>148259.84</v>
      </c>
      <c r="AK1293" s="13">
        <v>0</v>
      </c>
      <c r="AL1293" s="13">
        <v>828191.41999999993</v>
      </c>
      <c r="AM1293" s="13">
        <v>5.9963614022317104</v>
      </c>
      <c r="AN1293" s="13">
        <v>0</v>
      </c>
      <c r="AO1293" s="13">
        <v>0</v>
      </c>
      <c r="AP1293" s="13">
        <v>984713.46</v>
      </c>
      <c r="AQ1293" s="13">
        <v>178442.4</v>
      </c>
      <c r="AR1293" s="367"/>
      <c r="AS1293" s="19">
        <v>45016</v>
      </c>
      <c r="AT1293" s="20" t="s">
        <v>2</v>
      </c>
      <c r="AU1293" s="40" t="s">
        <v>292</v>
      </c>
      <c r="AV1293" s="41">
        <v>2023</v>
      </c>
      <c r="AW1293" s="266" t="s">
        <v>181</v>
      </c>
      <c r="AX1293" s="380">
        <v>24.25</v>
      </c>
      <c r="AY1293" s="380">
        <v>24.5</v>
      </c>
    </row>
    <row r="1294" spans="1:51" x14ac:dyDescent="0.25">
      <c r="A1294" s="5">
        <v>119</v>
      </c>
      <c r="B1294" s="6" t="s">
        <v>101</v>
      </c>
      <c r="C1294" s="13">
        <v>0</v>
      </c>
      <c r="D1294" s="13">
        <v>0</v>
      </c>
      <c r="E1294" s="13">
        <v>0.01</v>
      </c>
      <c r="F1294" s="13">
        <v>0</v>
      </c>
      <c r="G1294" s="13">
        <v>14074.28</v>
      </c>
      <c r="H1294" s="13">
        <v>4.9000000000000004</v>
      </c>
      <c r="I1294" s="13">
        <v>52231.21</v>
      </c>
      <c r="J1294" s="13">
        <v>9.35</v>
      </c>
      <c r="K1294" s="13">
        <v>0.09</v>
      </c>
      <c r="L1294" s="13">
        <v>0.08</v>
      </c>
      <c r="M1294" s="13">
        <v>0</v>
      </c>
      <c r="N1294" s="13">
        <v>0</v>
      </c>
      <c r="O1294" s="13">
        <v>-6.0000000000000012E-2</v>
      </c>
      <c r="P1294" s="13">
        <v>-14074.220000000001</v>
      </c>
      <c r="Q1294" s="13">
        <v>0</v>
      </c>
      <c r="R1294" s="13">
        <v>-14074.220000000001</v>
      </c>
      <c r="S1294" s="13">
        <v>14079.12</v>
      </c>
      <c r="T1294" s="13">
        <v>14800</v>
      </c>
      <c r="U1294" s="13">
        <v>0</v>
      </c>
      <c r="V1294" s="13">
        <v>0</v>
      </c>
      <c r="W1294" s="13">
        <v>0</v>
      </c>
      <c r="X1294" s="13">
        <v>0</v>
      </c>
      <c r="Y1294" s="13">
        <v>287.22000000000003</v>
      </c>
      <c r="Z1294" s="13">
        <v>433.39</v>
      </c>
      <c r="AA1294" s="13">
        <v>0</v>
      </c>
      <c r="AB1294" s="13">
        <v>0.27</v>
      </c>
      <c r="AC1294" s="13">
        <v>0</v>
      </c>
      <c r="AD1294" s="13">
        <v>0</v>
      </c>
      <c r="AE1294" s="13">
        <v>0</v>
      </c>
      <c r="AF1294" s="13">
        <v>0</v>
      </c>
      <c r="AG1294" s="13">
        <v>0.08</v>
      </c>
      <c r="AH1294" s="13">
        <v>0.01</v>
      </c>
      <c r="AI1294" s="13">
        <v>0.08</v>
      </c>
      <c r="AJ1294" s="13">
        <v>0.14000000000000001</v>
      </c>
      <c r="AK1294" s="13">
        <v>0</v>
      </c>
      <c r="AL1294" s="13">
        <v>52231.12</v>
      </c>
      <c r="AM1294" s="13">
        <v>580346.77777777775</v>
      </c>
      <c r="AN1294" s="13">
        <v>0</v>
      </c>
      <c r="AO1294" s="13">
        <v>0</v>
      </c>
      <c r="AP1294" s="13">
        <v>6.0000000000000012E-2</v>
      </c>
      <c r="AQ1294" s="13">
        <v>0</v>
      </c>
      <c r="AR1294" s="367"/>
      <c r="AS1294" s="19">
        <v>45016</v>
      </c>
      <c r="AT1294" s="20" t="s">
        <v>2</v>
      </c>
      <c r="AU1294" s="40" t="s">
        <v>292</v>
      </c>
      <c r="AV1294" s="41">
        <v>2023</v>
      </c>
      <c r="AW1294" s="266" t="s">
        <v>189</v>
      </c>
      <c r="AX1294" s="380">
        <v>24.25</v>
      </c>
      <c r="AY1294" s="380">
        <v>24.5</v>
      </c>
    </row>
    <row r="1295" spans="1:51" x14ac:dyDescent="0.25">
      <c r="A1295" s="5">
        <v>108</v>
      </c>
      <c r="B1295" s="6" t="s">
        <v>102</v>
      </c>
      <c r="C1295" s="13">
        <v>579153.49</v>
      </c>
      <c r="D1295" s="13">
        <v>80249.070000000007</v>
      </c>
      <c r="E1295" s="13">
        <v>24706.61</v>
      </c>
      <c r="F1295" s="13">
        <v>52832.91</v>
      </c>
      <c r="G1295" s="13">
        <v>384865.51</v>
      </c>
      <c r="H1295" s="13">
        <v>9243.3700000000008</v>
      </c>
      <c r="I1295" s="13">
        <v>6389328.1100000003</v>
      </c>
      <c r="J1295" s="13">
        <v>1859350.13</v>
      </c>
      <c r="K1295" s="13">
        <v>527696.80000000005</v>
      </c>
      <c r="L1295" s="13">
        <v>502989.5</v>
      </c>
      <c r="M1295" s="13">
        <v>497584.52</v>
      </c>
      <c r="N1295" s="13">
        <v>28274.31</v>
      </c>
      <c r="O1295" s="13">
        <v>104400.73999999999</v>
      </c>
      <c r="P1295" s="13">
        <v>-43194.739999999991</v>
      </c>
      <c r="Q1295" s="13">
        <v>-164553.63</v>
      </c>
      <c r="R1295" s="13">
        <v>-207748.37</v>
      </c>
      <c r="S1295" s="13">
        <v>216991.74</v>
      </c>
      <c r="T1295" s="13">
        <v>9580.39</v>
      </c>
      <c r="U1295" s="13">
        <v>0</v>
      </c>
      <c r="V1295" s="13">
        <v>0</v>
      </c>
      <c r="W1295" s="13">
        <v>0</v>
      </c>
      <c r="X1295" s="13">
        <v>425989.86</v>
      </c>
      <c r="Y1295" s="13">
        <v>6580.23</v>
      </c>
      <c r="Z1295" s="13">
        <v>4854.58</v>
      </c>
      <c r="AA1295" s="13">
        <v>131500</v>
      </c>
      <c r="AB1295" s="13">
        <v>560.86</v>
      </c>
      <c r="AC1295" s="13">
        <v>0</v>
      </c>
      <c r="AD1295" s="13">
        <v>0</v>
      </c>
      <c r="AE1295" s="13">
        <v>0</v>
      </c>
      <c r="AF1295" s="13">
        <v>75082.84</v>
      </c>
      <c r="AG1295" s="13">
        <v>1000574.02</v>
      </c>
      <c r="AH1295" s="13">
        <v>52980.92</v>
      </c>
      <c r="AI1295" s="13">
        <v>1037795.26</v>
      </c>
      <c r="AJ1295" s="13">
        <v>933394.52</v>
      </c>
      <c r="AK1295" s="13">
        <v>0</v>
      </c>
      <c r="AL1295" s="13">
        <v>5861631.3100000005</v>
      </c>
      <c r="AM1295" s="13">
        <v>12.107953108679075</v>
      </c>
      <c r="AN1295" s="13">
        <v>49842.15</v>
      </c>
      <c r="AO1295" s="13">
        <v>2990.7599999999998</v>
      </c>
      <c r="AP1295" s="13">
        <v>460361.19999999995</v>
      </c>
      <c r="AQ1295" s="13">
        <v>65857.52</v>
      </c>
      <c r="AR1295" s="367"/>
      <c r="AS1295" s="19">
        <v>45016</v>
      </c>
      <c r="AT1295" s="20" t="s">
        <v>2</v>
      </c>
      <c r="AU1295" s="40" t="s">
        <v>292</v>
      </c>
      <c r="AV1295" s="41">
        <v>2023</v>
      </c>
      <c r="AW1295" s="266" t="s">
        <v>183</v>
      </c>
      <c r="AX1295" s="380">
        <v>24.25</v>
      </c>
      <c r="AY1295" s="380">
        <v>24.5</v>
      </c>
    </row>
    <row r="1296" spans="1:51" x14ac:dyDescent="0.25">
      <c r="A1296" s="5">
        <v>93</v>
      </c>
      <c r="B1296" s="6" t="s">
        <v>103</v>
      </c>
      <c r="C1296" s="13">
        <v>6548325.620000001</v>
      </c>
      <c r="D1296" s="13">
        <v>0</v>
      </c>
      <c r="E1296" s="13">
        <v>772.5</v>
      </c>
      <c r="F1296" s="13">
        <v>2082457.76</v>
      </c>
      <c r="G1296" s="13">
        <v>4019756.5</v>
      </c>
      <c r="H1296" s="13">
        <v>-1039341</v>
      </c>
      <c r="I1296" s="13">
        <v>16179388.18</v>
      </c>
      <c r="J1296" s="13">
        <v>11177331.970000001</v>
      </c>
      <c r="K1296" s="13">
        <v>6062700.5599999996</v>
      </c>
      <c r="L1296" s="13">
        <v>6061928.0600000005</v>
      </c>
      <c r="M1296" s="13">
        <v>228503.08</v>
      </c>
      <c r="N1296" s="13">
        <v>0</v>
      </c>
      <c r="O1296" s="13">
        <v>2587572.6300000004</v>
      </c>
      <c r="P1296" s="13">
        <v>-2141461.2699999996</v>
      </c>
      <c r="Q1296" s="13">
        <v>-450688.61000000004</v>
      </c>
      <c r="R1296" s="13">
        <v>-2592149.8799999994</v>
      </c>
      <c r="S1296" s="13">
        <v>1552808.9200000002</v>
      </c>
      <c r="T1296" s="13">
        <v>0.61</v>
      </c>
      <c r="U1296" s="13">
        <v>0</v>
      </c>
      <c r="V1296" s="13">
        <v>0</v>
      </c>
      <c r="W1296" s="13">
        <v>0</v>
      </c>
      <c r="X1296" s="13">
        <v>2696556.84</v>
      </c>
      <c r="Y1296" s="13">
        <v>79934.17</v>
      </c>
      <c r="Z1296" s="13">
        <v>134805.85</v>
      </c>
      <c r="AA1296" s="13">
        <v>7339.09</v>
      </c>
      <c r="AB1296" s="13">
        <v>7810.68</v>
      </c>
      <c r="AC1296" s="13">
        <v>0</v>
      </c>
      <c r="AD1296" s="13">
        <v>0</v>
      </c>
      <c r="AE1296" s="13">
        <v>0</v>
      </c>
      <c r="AF1296" s="13">
        <v>913858.74</v>
      </c>
      <c r="AG1296" s="13">
        <v>6290431.1400000006</v>
      </c>
      <c r="AH1296" s="13">
        <v>772.5</v>
      </c>
      <c r="AI1296" s="13">
        <v>6289552.4900000002</v>
      </c>
      <c r="AJ1296" s="13">
        <v>3701979.86</v>
      </c>
      <c r="AK1296" s="13">
        <v>0</v>
      </c>
      <c r="AL1296" s="13">
        <v>10116687.620000001</v>
      </c>
      <c r="AM1296" s="13">
        <v>2.6686767752884037</v>
      </c>
      <c r="AN1296" s="13">
        <v>931178.76</v>
      </c>
      <c r="AO1296" s="13">
        <v>1151279</v>
      </c>
      <c r="AP1296" s="13">
        <v>3960752.9900000012</v>
      </c>
      <c r="AQ1296" s="13">
        <v>0</v>
      </c>
      <c r="AR1296" s="367"/>
      <c r="AS1296" s="19">
        <v>45016</v>
      </c>
      <c r="AT1296" s="20" t="s">
        <v>2</v>
      </c>
      <c r="AU1296" s="40" t="s">
        <v>293</v>
      </c>
      <c r="AV1296" s="41">
        <v>2023</v>
      </c>
      <c r="AW1296" s="266" t="s">
        <v>175</v>
      </c>
      <c r="AX1296" s="380">
        <v>24.25</v>
      </c>
      <c r="AY1296" s="380">
        <v>24.5</v>
      </c>
    </row>
    <row r="1297" spans="1:51" x14ac:dyDescent="0.25">
      <c r="A1297" s="5">
        <v>32</v>
      </c>
      <c r="B1297" s="6" t="s">
        <v>104</v>
      </c>
      <c r="C1297" s="13">
        <v>0</v>
      </c>
      <c r="D1297" s="13">
        <v>0</v>
      </c>
      <c r="E1297" s="13">
        <v>0.01</v>
      </c>
      <c r="F1297" s="13">
        <v>0</v>
      </c>
      <c r="G1297" s="13">
        <v>1906534.52</v>
      </c>
      <c r="H1297" s="13">
        <v>359066.7</v>
      </c>
      <c r="I1297" s="13">
        <v>3033967.76</v>
      </c>
      <c r="J1297" s="13">
        <v>2547162.33</v>
      </c>
      <c r="K1297" s="13">
        <v>89029.53</v>
      </c>
      <c r="L1297" s="13">
        <v>89029.52</v>
      </c>
      <c r="M1297" s="13">
        <v>0</v>
      </c>
      <c r="N1297" s="13">
        <v>0</v>
      </c>
      <c r="O1297" s="13">
        <v>-57946.979999999996</v>
      </c>
      <c r="P1297" s="13">
        <v>-1848587.54</v>
      </c>
      <c r="Q1297" s="13">
        <v>0</v>
      </c>
      <c r="R1297" s="13">
        <v>-1848587.54</v>
      </c>
      <c r="S1297" s="13">
        <v>2207654.23</v>
      </c>
      <c r="T1297" s="13">
        <v>0</v>
      </c>
      <c r="U1297" s="13">
        <v>0</v>
      </c>
      <c r="V1297" s="13">
        <v>0</v>
      </c>
      <c r="W1297" s="13">
        <v>2242626.2000000002</v>
      </c>
      <c r="X1297" s="13">
        <v>19240.5</v>
      </c>
      <c r="Y1297" s="13">
        <v>15359.35</v>
      </c>
      <c r="Z1297" s="13">
        <v>20126.240000000002</v>
      </c>
      <c r="AA1297" s="13">
        <v>0</v>
      </c>
      <c r="AB1297" s="13">
        <v>18726.88</v>
      </c>
      <c r="AC1297" s="13">
        <v>0</v>
      </c>
      <c r="AD1297" s="13">
        <v>0</v>
      </c>
      <c r="AE1297" s="13">
        <v>0</v>
      </c>
      <c r="AF1297" s="13">
        <v>0</v>
      </c>
      <c r="AG1297" s="13">
        <v>89029.52</v>
      </c>
      <c r="AH1297" s="13">
        <v>0.01</v>
      </c>
      <c r="AI1297" s="13">
        <v>89029.52</v>
      </c>
      <c r="AJ1297" s="13">
        <v>146976.5</v>
      </c>
      <c r="AK1297" s="13">
        <v>0</v>
      </c>
      <c r="AL1297" s="13">
        <v>2944938.23</v>
      </c>
      <c r="AM1297" s="13">
        <v>34.078218317001109</v>
      </c>
      <c r="AN1297" s="13">
        <v>0</v>
      </c>
      <c r="AO1297" s="13">
        <v>0</v>
      </c>
      <c r="AP1297" s="13">
        <v>57946.979999999996</v>
      </c>
      <c r="AQ1297" s="13">
        <v>0</v>
      </c>
      <c r="AR1297" s="367"/>
      <c r="AS1297" s="19">
        <v>45046</v>
      </c>
      <c r="AT1297" s="20" t="s">
        <v>3</v>
      </c>
      <c r="AU1297" s="40" t="s">
        <v>292</v>
      </c>
      <c r="AV1297" s="41">
        <v>2023</v>
      </c>
      <c r="AW1297" s="266" t="s">
        <v>287</v>
      </c>
      <c r="AX1297" s="380">
        <v>24.55</v>
      </c>
      <c r="AY1297" s="380">
        <v>24.73</v>
      </c>
    </row>
    <row r="1298" spans="1:51" x14ac:dyDescent="0.25">
      <c r="A1298" s="5">
        <v>107</v>
      </c>
      <c r="B1298" s="6" t="s">
        <v>60</v>
      </c>
      <c r="C1298" s="13">
        <v>94414898.149999991</v>
      </c>
      <c r="D1298" s="13">
        <v>11162504.01</v>
      </c>
      <c r="E1298" s="13">
        <v>12220685.639999999</v>
      </c>
      <c r="F1298" s="13">
        <v>916376.53</v>
      </c>
      <c r="G1298" s="13">
        <v>8192187.7200000007</v>
      </c>
      <c r="H1298" s="13">
        <v>49920</v>
      </c>
      <c r="I1298" s="13">
        <v>191321997.27000001</v>
      </c>
      <c r="J1298" s="13">
        <v>5689489.5199999996</v>
      </c>
      <c r="K1298" s="13">
        <v>37557408.609999999</v>
      </c>
      <c r="L1298" s="13">
        <v>25336722.970000003</v>
      </c>
      <c r="M1298" s="13">
        <v>23593316.16</v>
      </c>
      <c r="N1298" s="13">
        <v>8760314.3100000005</v>
      </c>
      <c r="O1298" s="13">
        <v>31516517.540000003</v>
      </c>
      <c r="P1298" s="13">
        <v>42627312.349999964</v>
      </c>
      <c r="Q1298" s="13">
        <v>-38180874.329999998</v>
      </c>
      <c r="R1298" s="13">
        <v>4446438.019999966</v>
      </c>
      <c r="S1298" s="13">
        <v>-4396518.0199999996</v>
      </c>
      <c r="T1298" s="13">
        <v>107.11</v>
      </c>
      <c r="U1298" s="13">
        <v>0</v>
      </c>
      <c r="V1298" s="13">
        <v>0</v>
      </c>
      <c r="W1298" s="13">
        <v>0</v>
      </c>
      <c r="X1298" s="13">
        <v>4834393.29</v>
      </c>
      <c r="Y1298" s="13">
        <v>167187.64000000001</v>
      </c>
      <c r="Z1298" s="13">
        <v>1688548.06</v>
      </c>
      <c r="AA1298" s="13">
        <v>0</v>
      </c>
      <c r="AB1298" s="13">
        <v>0</v>
      </c>
      <c r="AC1298" s="13">
        <v>0</v>
      </c>
      <c r="AD1298" s="13">
        <v>0</v>
      </c>
      <c r="AE1298" s="13">
        <v>0</v>
      </c>
      <c r="AF1298" s="13">
        <v>7375282.7199999997</v>
      </c>
      <c r="AG1298" s="13">
        <v>48930039.129999995</v>
      </c>
      <c r="AH1298" s="13">
        <v>20980999.949999999</v>
      </c>
      <c r="AI1298" s="13">
        <v>69883416.670000002</v>
      </c>
      <c r="AJ1298" s="13">
        <v>38366899.129999995</v>
      </c>
      <c r="AK1298" s="13">
        <v>0</v>
      </c>
      <c r="AL1298" s="13">
        <v>153764588.66000003</v>
      </c>
      <c r="AM1298" s="13">
        <v>5.0941213558344067</v>
      </c>
      <c r="AN1298" s="13">
        <v>916376.53</v>
      </c>
      <c r="AO1298" s="13">
        <v>0</v>
      </c>
      <c r="AP1298" s="13">
        <v>79497546.180000007</v>
      </c>
      <c r="AQ1298" s="13">
        <v>27761669.579999998</v>
      </c>
      <c r="AR1298" s="367"/>
      <c r="AS1298" s="19">
        <v>45046</v>
      </c>
      <c r="AT1298" s="20" t="s">
        <v>3</v>
      </c>
      <c r="AU1298" s="40" t="s">
        <v>292</v>
      </c>
      <c r="AV1298" s="41">
        <v>2023</v>
      </c>
      <c r="AW1298" s="266" t="s">
        <v>160</v>
      </c>
      <c r="AX1298" s="380">
        <v>24.55</v>
      </c>
      <c r="AY1298" s="380">
        <v>24.73</v>
      </c>
    </row>
    <row r="1299" spans="1:51" x14ac:dyDescent="0.25">
      <c r="A1299" s="5">
        <v>66</v>
      </c>
      <c r="B1299" s="6" t="s">
        <v>61</v>
      </c>
      <c r="C1299" s="13">
        <v>8433539.6400000006</v>
      </c>
      <c r="D1299" s="13">
        <v>251454.43000000002</v>
      </c>
      <c r="E1299" s="13">
        <v>3341.95</v>
      </c>
      <c r="F1299" s="13">
        <v>84064.72</v>
      </c>
      <c r="G1299" s="13">
        <v>6616526.5599999996</v>
      </c>
      <c r="H1299" s="13">
        <v>-3680898.26</v>
      </c>
      <c r="I1299" s="13">
        <v>31103520.550000001</v>
      </c>
      <c r="J1299" s="13">
        <v>137499280.31999999</v>
      </c>
      <c r="K1299" s="13">
        <v>3379.95</v>
      </c>
      <c r="L1299" s="13">
        <v>38</v>
      </c>
      <c r="M1299" s="13">
        <v>4692732.3099999996</v>
      </c>
      <c r="N1299" s="13">
        <v>899350.3</v>
      </c>
      <c r="O1299" s="13">
        <v>3092883.4400000004</v>
      </c>
      <c r="P1299" s="13">
        <v>-1611389.5099999998</v>
      </c>
      <c r="Q1299" s="13">
        <v>-4159360.3499999996</v>
      </c>
      <c r="R1299" s="13">
        <v>-5770749.8599999994</v>
      </c>
      <c r="S1299" s="13">
        <v>2089851.6400000006</v>
      </c>
      <c r="T1299" s="13">
        <v>942668.6</v>
      </c>
      <c r="U1299" s="13">
        <v>0</v>
      </c>
      <c r="V1299" s="13">
        <v>0</v>
      </c>
      <c r="W1299" s="13">
        <v>0</v>
      </c>
      <c r="X1299" s="13">
        <v>70191524.390000001</v>
      </c>
      <c r="Y1299" s="13">
        <v>132797.26</v>
      </c>
      <c r="Z1299" s="13">
        <v>105088.88</v>
      </c>
      <c r="AA1299" s="13">
        <v>405643.11</v>
      </c>
      <c r="AB1299" s="13">
        <v>9670.07</v>
      </c>
      <c r="AC1299" s="13">
        <v>0</v>
      </c>
      <c r="AD1299" s="13">
        <v>0</v>
      </c>
      <c r="AE1299" s="13">
        <v>0</v>
      </c>
      <c r="AF1299" s="13">
        <v>68391142.030000001</v>
      </c>
      <c r="AG1299" s="13">
        <v>4692770.3099999996</v>
      </c>
      <c r="AH1299" s="13">
        <v>934124.33000000007</v>
      </c>
      <c r="AI1299" s="13">
        <v>5626856.6400000006</v>
      </c>
      <c r="AJ1299" s="13">
        <v>2533973.1999999997</v>
      </c>
      <c r="AK1299" s="13">
        <v>0</v>
      </c>
      <c r="AL1299" s="13">
        <v>31100140.600000001</v>
      </c>
      <c r="AM1299" s="13">
        <v>9202.361144395627</v>
      </c>
      <c r="AN1299" s="13">
        <v>84064.72</v>
      </c>
      <c r="AO1299" s="13">
        <v>0</v>
      </c>
      <c r="AP1299" s="13">
        <v>5188626.9099999992</v>
      </c>
      <c r="AQ1299" s="13">
        <v>99425.14000000013</v>
      </c>
      <c r="AR1299" s="367"/>
      <c r="AS1299" s="19">
        <v>45046</v>
      </c>
      <c r="AT1299" s="20" t="s">
        <v>3</v>
      </c>
      <c r="AU1299" s="40" t="s">
        <v>293</v>
      </c>
      <c r="AV1299" s="41">
        <v>2023</v>
      </c>
      <c r="AW1299" s="266" t="s">
        <v>178</v>
      </c>
      <c r="AX1299" s="380">
        <v>24.55</v>
      </c>
      <c r="AY1299" s="380">
        <v>24.73</v>
      </c>
    </row>
    <row r="1300" spans="1:51" x14ac:dyDescent="0.25">
      <c r="A1300" s="5">
        <v>44</v>
      </c>
      <c r="B1300" s="6" t="s">
        <v>62</v>
      </c>
      <c r="C1300" s="13">
        <v>20861671.82</v>
      </c>
      <c r="D1300" s="13">
        <v>2829049.7199999997</v>
      </c>
      <c r="E1300" s="13">
        <v>10400049.4</v>
      </c>
      <c r="F1300" s="13">
        <v>2356293.73</v>
      </c>
      <c r="G1300" s="13">
        <v>8174318.9900000002</v>
      </c>
      <c r="H1300" s="13">
        <v>109658.05</v>
      </c>
      <c r="I1300" s="13">
        <v>177638432.91</v>
      </c>
      <c r="J1300" s="13">
        <v>13402814.6</v>
      </c>
      <c r="K1300" s="13">
        <v>19933537.640000001</v>
      </c>
      <c r="L1300" s="13">
        <v>9388806.7999999989</v>
      </c>
      <c r="M1300" s="13">
        <v>16821.830000000002</v>
      </c>
      <c r="N1300" s="13">
        <v>0</v>
      </c>
      <c r="O1300" s="13">
        <v>8029790.9499999993</v>
      </c>
      <c r="P1300" s="13">
        <v>-527781.57000000123</v>
      </c>
      <c r="Q1300" s="13">
        <v>-19703.900000000001</v>
      </c>
      <c r="R1300" s="13">
        <v>-547485.47000000125</v>
      </c>
      <c r="S1300" s="13">
        <v>657143.49000000022</v>
      </c>
      <c r="T1300" s="13">
        <v>60.88</v>
      </c>
      <c r="U1300" s="13">
        <v>0</v>
      </c>
      <c r="V1300" s="13">
        <v>0</v>
      </c>
      <c r="W1300" s="13">
        <v>0</v>
      </c>
      <c r="X1300" s="13">
        <v>2386641.3199999998</v>
      </c>
      <c r="Y1300" s="13">
        <v>136909.43</v>
      </c>
      <c r="Z1300" s="13">
        <v>97001.77</v>
      </c>
      <c r="AA1300" s="13">
        <v>941172.98</v>
      </c>
      <c r="AB1300" s="13">
        <v>350618.8</v>
      </c>
      <c r="AC1300" s="13">
        <v>0</v>
      </c>
      <c r="AD1300" s="13">
        <v>0</v>
      </c>
      <c r="AE1300" s="13">
        <v>0</v>
      </c>
      <c r="AF1300" s="13">
        <v>203855.73</v>
      </c>
      <c r="AG1300" s="13">
        <v>9405628.629999999</v>
      </c>
      <c r="AH1300" s="13">
        <v>10400049.4</v>
      </c>
      <c r="AI1300" s="13">
        <v>19775533.579999998</v>
      </c>
      <c r="AJ1300" s="13">
        <v>11803640.73</v>
      </c>
      <c r="AK1300" s="13">
        <v>57898.1</v>
      </c>
      <c r="AL1300" s="13">
        <v>157704895.26999998</v>
      </c>
      <c r="AM1300" s="13">
        <v>8.9115357302929787</v>
      </c>
      <c r="AN1300" s="13">
        <v>1746813.46</v>
      </c>
      <c r="AO1300" s="13">
        <v>609480.27</v>
      </c>
      <c r="AP1300" s="13">
        <v>16628096.859999999</v>
      </c>
      <c r="AQ1300" s="13">
        <v>6625265.709999999</v>
      </c>
      <c r="AR1300" s="367"/>
      <c r="AS1300" s="19">
        <v>45046</v>
      </c>
      <c r="AT1300" s="20" t="s">
        <v>3</v>
      </c>
      <c r="AU1300" s="40" t="s">
        <v>292</v>
      </c>
      <c r="AV1300" s="41">
        <v>2023</v>
      </c>
      <c r="AW1300" s="266" t="s">
        <v>167</v>
      </c>
      <c r="AX1300" s="380">
        <v>24.55</v>
      </c>
      <c r="AY1300" s="380">
        <v>24.73</v>
      </c>
    </row>
    <row r="1301" spans="1:51" ht="30" x14ac:dyDescent="0.25">
      <c r="A1301" s="5">
        <v>113</v>
      </c>
      <c r="B1301" s="6" t="s">
        <v>63</v>
      </c>
      <c r="C1301" s="13">
        <v>7497227.5499999998</v>
      </c>
      <c r="D1301" s="13">
        <v>467304.35</v>
      </c>
      <c r="E1301" s="13">
        <v>1463470.42</v>
      </c>
      <c r="F1301" s="13">
        <v>1775464.21</v>
      </c>
      <c r="G1301" s="13">
        <v>3560601.2299999995</v>
      </c>
      <c r="H1301" s="13">
        <v>3076142.63</v>
      </c>
      <c r="I1301" s="13">
        <v>127416807.86</v>
      </c>
      <c r="J1301" s="13">
        <v>20802461.010000002</v>
      </c>
      <c r="K1301" s="13">
        <v>5505569.2800000003</v>
      </c>
      <c r="L1301" s="13">
        <v>4042098.86</v>
      </c>
      <c r="M1301" s="13">
        <v>1228020.08</v>
      </c>
      <c r="N1301" s="13">
        <v>89321.33</v>
      </c>
      <c r="O1301" s="13">
        <v>3130963.6499999994</v>
      </c>
      <c r="P1301" s="13">
        <v>-1437105.8900000001</v>
      </c>
      <c r="Q1301" s="13">
        <v>-534096.31999999995</v>
      </c>
      <c r="R1301" s="13">
        <v>-1971202.21</v>
      </c>
      <c r="S1301" s="13">
        <v>5047344.8599999994</v>
      </c>
      <c r="T1301" s="13">
        <v>144409.54</v>
      </c>
      <c r="U1301" s="13">
        <v>0</v>
      </c>
      <c r="V1301" s="13">
        <v>0</v>
      </c>
      <c r="W1301" s="13">
        <v>0</v>
      </c>
      <c r="X1301" s="13">
        <v>5215842.34</v>
      </c>
      <c r="Y1301" s="13">
        <v>70788.83</v>
      </c>
      <c r="Z1301" s="13">
        <v>73512.789999999994</v>
      </c>
      <c r="AA1301" s="13">
        <v>0</v>
      </c>
      <c r="AB1301" s="13">
        <v>35059.519999999997</v>
      </c>
      <c r="AC1301" s="13">
        <v>0</v>
      </c>
      <c r="AD1301" s="13">
        <v>0</v>
      </c>
      <c r="AE1301" s="13">
        <v>0</v>
      </c>
      <c r="AF1301" s="13">
        <v>133545.88</v>
      </c>
      <c r="AG1301" s="13">
        <v>5270118.9399999995</v>
      </c>
      <c r="AH1301" s="13">
        <v>1552791.75</v>
      </c>
      <c r="AI1301" s="13">
        <v>6780741.9399999995</v>
      </c>
      <c r="AJ1301" s="13">
        <v>3649778.29</v>
      </c>
      <c r="AK1301" s="13">
        <v>0</v>
      </c>
      <c r="AL1301" s="13">
        <v>121911238.58</v>
      </c>
      <c r="AM1301" s="13">
        <v>23.143257559734131</v>
      </c>
      <c r="AN1301" s="13">
        <v>912910.05</v>
      </c>
      <c r="AO1301" s="13">
        <v>862554.16</v>
      </c>
      <c r="AP1301" s="13">
        <v>5525852.0499999989</v>
      </c>
      <c r="AQ1301" s="13">
        <v>1626892.5</v>
      </c>
      <c r="AR1301" s="367"/>
      <c r="AS1301" s="19">
        <v>45046</v>
      </c>
      <c r="AT1301" s="20" t="s">
        <v>3</v>
      </c>
      <c r="AU1301" s="40" t="s">
        <v>292</v>
      </c>
      <c r="AV1301" s="41">
        <v>2023</v>
      </c>
      <c r="AW1301" s="266" t="s">
        <v>171</v>
      </c>
      <c r="AX1301" s="380">
        <v>24.55</v>
      </c>
      <c r="AY1301" s="380">
        <v>24.73</v>
      </c>
    </row>
    <row r="1302" spans="1:51" x14ac:dyDescent="0.25">
      <c r="A1302" s="5">
        <v>98</v>
      </c>
      <c r="B1302" s="6" t="s">
        <v>64</v>
      </c>
      <c r="C1302" s="13">
        <v>33912203.860000007</v>
      </c>
      <c r="D1302" s="13">
        <v>4480643.7799999993</v>
      </c>
      <c r="E1302" s="13">
        <v>12896788.9</v>
      </c>
      <c r="F1302" s="13">
        <v>5984697.0599999996</v>
      </c>
      <c r="G1302" s="13">
        <v>21775266.780000001</v>
      </c>
      <c r="H1302" s="13">
        <v>59117.82</v>
      </c>
      <c r="I1302" s="13">
        <v>26761722.940000001</v>
      </c>
      <c r="J1302" s="13">
        <v>1736723.58</v>
      </c>
      <c r="K1302" s="13">
        <v>25159937.57</v>
      </c>
      <c r="L1302" s="13">
        <v>12263148.67</v>
      </c>
      <c r="M1302" s="13">
        <v>17678467.949999999</v>
      </c>
      <c r="N1302" s="13">
        <v>36527537.369999997</v>
      </c>
      <c r="O1302" s="13">
        <v>31140391.249999993</v>
      </c>
      <c r="P1302" s="13">
        <v>-29468795.00999999</v>
      </c>
      <c r="Q1302" s="13">
        <v>14359267.510000005</v>
      </c>
      <c r="R1302" s="13">
        <v>-15109527.499999985</v>
      </c>
      <c r="S1302" s="13">
        <v>15168645.32</v>
      </c>
      <c r="T1302" s="13">
        <v>26.01</v>
      </c>
      <c r="U1302" s="13">
        <v>0</v>
      </c>
      <c r="V1302" s="13">
        <v>0</v>
      </c>
      <c r="W1302" s="13">
        <v>0</v>
      </c>
      <c r="X1302" s="13">
        <v>28459231.399999999</v>
      </c>
      <c r="Y1302" s="13">
        <v>380577.59</v>
      </c>
      <c r="Z1302" s="13">
        <v>705162.93</v>
      </c>
      <c r="AA1302" s="13">
        <v>1316824.57</v>
      </c>
      <c r="AB1302" s="13">
        <v>191362.1</v>
      </c>
      <c r="AC1302" s="13">
        <v>0</v>
      </c>
      <c r="AD1302" s="13">
        <v>0</v>
      </c>
      <c r="AE1302" s="13">
        <v>0</v>
      </c>
      <c r="AF1302" s="13">
        <v>10696684.9</v>
      </c>
      <c r="AG1302" s="13">
        <v>29941616.619999997</v>
      </c>
      <c r="AH1302" s="13">
        <v>49424326.270000003</v>
      </c>
      <c r="AI1302" s="13">
        <v>79326034.849999994</v>
      </c>
      <c r="AJ1302" s="13">
        <v>48185643.600000001</v>
      </c>
      <c r="AK1302" s="13">
        <v>0</v>
      </c>
      <c r="AL1302" s="13">
        <v>1601785.370000001</v>
      </c>
      <c r="AM1302" s="13">
        <v>1.0636641233923381</v>
      </c>
      <c r="AN1302" s="13">
        <v>4006594.9000000004</v>
      </c>
      <c r="AO1302" s="13">
        <v>1978102.16</v>
      </c>
      <c r="AP1302" s="13">
        <v>23799350.259999998</v>
      </c>
      <c r="AQ1302" s="13">
        <v>25508181.430000003</v>
      </c>
      <c r="AR1302" s="367"/>
      <c r="AS1302" s="19">
        <v>45046</v>
      </c>
      <c r="AT1302" s="20" t="s">
        <v>3</v>
      </c>
      <c r="AU1302" s="40" t="s">
        <v>292</v>
      </c>
      <c r="AV1302" s="41">
        <v>2023</v>
      </c>
      <c r="AW1302" s="266" t="s">
        <v>165</v>
      </c>
      <c r="AX1302" s="380">
        <v>24.55</v>
      </c>
      <c r="AY1302" s="380">
        <v>24.73</v>
      </c>
    </row>
    <row r="1303" spans="1:51" x14ac:dyDescent="0.25">
      <c r="A1303" s="5">
        <v>1</v>
      </c>
      <c r="B1303" s="6" t="s">
        <v>65</v>
      </c>
      <c r="C1303" s="13">
        <v>6368938.2300000004</v>
      </c>
      <c r="D1303" s="13">
        <v>229178.68</v>
      </c>
      <c r="E1303" s="13">
        <v>63087.89</v>
      </c>
      <c r="F1303" s="13">
        <v>1054438.08</v>
      </c>
      <c r="G1303" s="13">
        <v>1237478.6100000001</v>
      </c>
      <c r="H1303" s="13">
        <v>20105.75</v>
      </c>
      <c r="I1303" s="13">
        <v>180793656.31</v>
      </c>
      <c r="J1303" s="13">
        <v>2004445.67</v>
      </c>
      <c r="K1303" s="13">
        <v>630244.55000000005</v>
      </c>
      <c r="L1303" s="13">
        <v>567156.66</v>
      </c>
      <c r="M1303" s="13">
        <v>4682516.34</v>
      </c>
      <c r="N1303" s="13">
        <v>7585.74</v>
      </c>
      <c r="O1303" s="13">
        <v>2570738.59</v>
      </c>
      <c r="P1303" s="13">
        <v>1277104.2700000023</v>
      </c>
      <c r="Q1303" s="13">
        <v>-1897451.9599999995</v>
      </c>
      <c r="R1303" s="13">
        <v>-620347.68999999715</v>
      </c>
      <c r="S1303" s="13">
        <v>640453.97</v>
      </c>
      <c r="T1303" s="13">
        <v>86168.46</v>
      </c>
      <c r="U1303" s="13">
        <v>0</v>
      </c>
      <c r="V1303" s="13">
        <v>0</v>
      </c>
      <c r="W1303" s="13">
        <v>0</v>
      </c>
      <c r="X1303" s="13">
        <v>647158.65</v>
      </c>
      <c r="Y1303" s="13">
        <v>25247.46</v>
      </c>
      <c r="Z1303" s="13">
        <v>39938.85</v>
      </c>
      <c r="AA1303" s="13">
        <v>13049.85</v>
      </c>
      <c r="AB1303" s="13">
        <v>14369.64</v>
      </c>
      <c r="AC1303" s="13">
        <v>0</v>
      </c>
      <c r="AD1303" s="13">
        <v>0</v>
      </c>
      <c r="AE1303" s="13">
        <v>0</v>
      </c>
      <c r="AF1303" s="13">
        <v>267.33999999999997</v>
      </c>
      <c r="AG1303" s="13">
        <v>5249673</v>
      </c>
      <c r="AH1303" s="13">
        <v>70673.63</v>
      </c>
      <c r="AI1303" s="13">
        <v>5312551.6499999994</v>
      </c>
      <c r="AJ1303" s="13">
        <v>2741813.06</v>
      </c>
      <c r="AK1303" s="13">
        <v>0</v>
      </c>
      <c r="AL1303" s="13">
        <v>180163411.75999999</v>
      </c>
      <c r="AM1303" s="13">
        <v>286.86270481831218</v>
      </c>
      <c r="AN1303" s="13">
        <v>533557.21</v>
      </c>
      <c r="AO1303" s="13">
        <v>520880.87</v>
      </c>
      <c r="AP1303" s="13">
        <v>3810444.0599999991</v>
      </c>
      <c r="AQ1303" s="13">
        <v>241423.1</v>
      </c>
      <c r="AR1303" s="367"/>
      <c r="AS1303" s="19">
        <v>45046</v>
      </c>
      <c r="AT1303" s="20" t="s">
        <v>3</v>
      </c>
      <c r="AU1303" s="40" t="s">
        <v>292</v>
      </c>
      <c r="AV1303" s="41">
        <v>2023</v>
      </c>
      <c r="AW1303" s="266" t="s">
        <v>177</v>
      </c>
      <c r="AX1303" s="380">
        <v>24.55</v>
      </c>
      <c r="AY1303" s="380">
        <v>24.73</v>
      </c>
    </row>
    <row r="1304" spans="1:51" x14ac:dyDescent="0.25">
      <c r="A1304" s="5">
        <v>109</v>
      </c>
      <c r="B1304" s="6" t="s">
        <v>66</v>
      </c>
      <c r="C1304" s="13">
        <v>168517613.62</v>
      </c>
      <c r="D1304" s="13">
        <v>55852274.260000005</v>
      </c>
      <c r="E1304" s="13">
        <v>23741582.829999998</v>
      </c>
      <c r="F1304" s="13">
        <v>13620911.310000001</v>
      </c>
      <c r="G1304" s="13">
        <v>42469594.380000003</v>
      </c>
      <c r="H1304" s="13">
        <v>15068297.869999999</v>
      </c>
      <c r="I1304" s="13">
        <v>457974421</v>
      </c>
      <c r="J1304" s="13">
        <v>119751183.95</v>
      </c>
      <c r="K1304" s="13">
        <v>88429445.260000005</v>
      </c>
      <c r="L1304" s="13">
        <v>58878246.600000001</v>
      </c>
      <c r="M1304" s="13">
        <v>16862066</v>
      </c>
      <c r="N1304" s="13">
        <v>5704825</v>
      </c>
      <c r="O1304" s="13">
        <v>53661356.059999995</v>
      </c>
      <c r="P1304" s="13">
        <v>2913477.6099999696</v>
      </c>
      <c r="Q1304" s="13">
        <v>-6672286.6399999997</v>
      </c>
      <c r="R1304" s="13">
        <v>-3758809.0300000301</v>
      </c>
      <c r="S1304" s="13">
        <v>18827106.899999999</v>
      </c>
      <c r="T1304" s="13">
        <v>8502711.6099999994</v>
      </c>
      <c r="U1304" s="13">
        <v>0</v>
      </c>
      <c r="V1304" s="13">
        <v>0</v>
      </c>
      <c r="W1304" s="13">
        <v>2554646.6800000002</v>
      </c>
      <c r="X1304" s="13">
        <v>23094474.25</v>
      </c>
      <c r="Y1304" s="13">
        <v>777143.39</v>
      </c>
      <c r="Z1304" s="13">
        <v>256771.81</v>
      </c>
      <c r="AA1304" s="13">
        <v>7660281.8600000003</v>
      </c>
      <c r="AB1304" s="13">
        <v>95474.46</v>
      </c>
      <c r="AC1304" s="13">
        <v>0</v>
      </c>
      <c r="AD1304" s="13">
        <v>0</v>
      </c>
      <c r="AE1304" s="13">
        <v>0</v>
      </c>
      <c r="AF1304" s="13">
        <v>6535054.1200000001</v>
      </c>
      <c r="AG1304" s="13">
        <v>75740312.599999994</v>
      </c>
      <c r="AH1304" s="13">
        <v>29446407.829999998</v>
      </c>
      <c r="AI1304" s="13">
        <v>104812122.83</v>
      </c>
      <c r="AJ1304" s="13">
        <v>51150766.769999996</v>
      </c>
      <c r="AK1304" s="13">
        <v>0</v>
      </c>
      <c r="AL1304" s="13">
        <v>369544975.74000001</v>
      </c>
      <c r="AM1304" s="13">
        <v>5.1789810470196311</v>
      </c>
      <c r="AN1304" s="13">
        <v>7394133.6800000006</v>
      </c>
      <c r="AO1304" s="13">
        <v>6226777.6299999999</v>
      </c>
      <c r="AP1304" s="13">
        <v>131001037.63000001</v>
      </c>
      <c r="AQ1304" s="13">
        <v>71997054.329999998</v>
      </c>
      <c r="AR1304" s="367"/>
      <c r="AS1304" s="19">
        <v>45046</v>
      </c>
      <c r="AT1304" s="20" t="s">
        <v>3</v>
      </c>
      <c r="AU1304" s="40" t="s">
        <v>292</v>
      </c>
      <c r="AV1304" s="41">
        <v>2023</v>
      </c>
      <c r="AW1304" s="266" t="s">
        <v>157</v>
      </c>
      <c r="AX1304" s="380">
        <v>24.55</v>
      </c>
      <c r="AY1304" s="380">
        <v>24.73</v>
      </c>
    </row>
    <row r="1305" spans="1:51" x14ac:dyDescent="0.25">
      <c r="A1305" s="5">
        <v>25</v>
      </c>
      <c r="B1305" s="6" t="s">
        <v>67</v>
      </c>
      <c r="C1305" s="13">
        <v>9292220.4000000004</v>
      </c>
      <c r="D1305" s="13">
        <v>1671848</v>
      </c>
      <c r="E1305" s="13">
        <v>764596</v>
      </c>
      <c r="F1305" s="13">
        <v>0</v>
      </c>
      <c r="G1305" s="13">
        <v>8822678.2200000007</v>
      </c>
      <c r="H1305" s="13">
        <v>51348263.399999999</v>
      </c>
      <c r="I1305" s="13">
        <v>7327624.46</v>
      </c>
      <c r="J1305" s="13">
        <v>288686559.79000002</v>
      </c>
      <c r="K1305" s="13">
        <v>4931365</v>
      </c>
      <c r="L1305" s="13">
        <v>4166769</v>
      </c>
      <c r="M1305" s="13">
        <v>0</v>
      </c>
      <c r="N1305" s="13">
        <v>0</v>
      </c>
      <c r="O1305" s="13">
        <v>2000976.9700000002</v>
      </c>
      <c r="P1305" s="13">
        <v>-3203282.790000001</v>
      </c>
      <c r="Q1305" s="13">
        <v>-18286.59</v>
      </c>
      <c r="R1305" s="13">
        <v>-3221569.3800000008</v>
      </c>
      <c r="S1305" s="13">
        <v>54569832.780000001</v>
      </c>
      <c r="T1305" s="13">
        <v>2400195.15</v>
      </c>
      <c r="U1305" s="13">
        <v>733996.3</v>
      </c>
      <c r="V1305" s="13">
        <v>0</v>
      </c>
      <c r="W1305" s="13">
        <v>0</v>
      </c>
      <c r="X1305" s="13">
        <v>51965281.439999998</v>
      </c>
      <c r="Y1305" s="13">
        <v>180054.66</v>
      </c>
      <c r="Z1305" s="13">
        <v>343000.27</v>
      </c>
      <c r="AA1305" s="13">
        <v>0</v>
      </c>
      <c r="AB1305" s="13">
        <v>6585.18</v>
      </c>
      <c r="AC1305" s="13">
        <v>0</v>
      </c>
      <c r="AD1305" s="13">
        <v>0</v>
      </c>
      <c r="AE1305" s="13">
        <v>0</v>
      </c>
      <c r="AF1305" s="13">
        <v>0</v>
      </c>
      <c r="AG1305" s="13">
        <v>4166769</v>
      </c>
      <c r="AH1305" s="13">
        <v>764596</v>
      </c>
      <c r="AI1305" s="13">
        <v>4549666</v>
      </c>
      <c r="AJ1305" s="13">
        <v>2548689.0299999998</v>
      </c>
      <c r="AK1305" s="13">
        <v>0</v>
      </c>
      <c r="AL1305" s="13">
        <v>2396259.46</v>
      </c>
      <c r="AM1305" s="13">
        <v>1.4859221452883735</v>
      </c>
      <c r="AN1305" s="13">
        <v>0</v>
      </c>
      <c r="AO1305" s="13">
        <v>0</v>
      </c>
      <c r="AP1305" s="13">
        <v>7508999.4299999997</v>
      </c>
      <c r="AQ1305" s="13">
        <v>1889604</v>
      </c>
      <c r="AR1305" s="367"/>
      <c r="AS1305" s="19">
        <v>45046</v>
      </c>
      <c r="AT1305" s="20" t="s">
        <v>3</v>
      </c>
      <c r="AU1305" s="40" t="s">
        <v>292</v>
      </c>
      <c r="AV1305" s="41">
        <v>2023</v>
      </c>
      <c r="AW1305" s="266" t="s">
        <v>174</v>
      </c>
      <c r="AX1305" s="380">
        <v>24.55</v>
      </c>
      <c r="AY1305" s="380">
        <v>24.73</v>
      </c>
    </row>
    <row r="1306" spans="1:51" x14ac:dyDescent="0.25">
      <c r="A1306" s="5">
        <v>121</v>
      </c>
      <c r="B1306" s="6" t="s">
        <v>68</v>
      </c>
      <c r="C1306" s="13">
        <v>211270.19</v>
      </c>
      <c r="D1306" s="13">
        <v>4.96</v>
      </c>
      <c r="E1306" s="13">
        <v>69.61</v>
      </c>
      <c r="F1306" s="13">
        <v>0</v>
      </c>
      <c r="G1306" s="13">
        <v>190147.18</v>
      </c>
      <c r="H1306" s="13">
        <v>136398.14000000001</v>
      </c>
      <c r="I1306" s="13">
        <v>1082565.6299999999</v>
      </c>
      <c r="J1306" s="13">
        <v>18179538.07</v>
      </c>
      <c r="K1306" s="13">
        <v>48984.1</v>
      </c>
      <c r="L1306" s="13">
        <v>48914.490000000005</v>
      </c>
      <c r="M1306" s="13">
        <v>96357.64</v>
      </c>
      <c r="N1306" s="13">
        <v>0</v>
      </c>
      <c r="O1306" s="13">
        <v>129306.57</v>
      </c>
      <c r="P1306" s="13">
        <v>-108188.51999999999</v>
      </c>
      <c r="Q1306" s="13">
        <v>-9321.5100000000184</v>
      </c>
      <c r="R1306" s="13">
        <v>-117510.03000000001</v>
      </c>
      <c r="S1306" s="13">
        <v>253908.81</v>
      </c>
      <c r="T1306" s="13">
        <v>0</v>
      </c>
      <c r="U1306" s="13">
        <v>0</v>
      </c>
      <c r="V1306" s="13">
        <v>0</v>
      </c>
      <c r="W1306" s="13">
        <v>34312.71</v>
      </c>
      <c r="X1306" s="13">
        <v>270545.46999999997</v>
      </c>
      <c r="Y1306" s="13">
        <v>2938.75</v>
      </c>
      <c r="Z1306" s="13">
        <v>17471.419999999998</v>
      </c>
      <c r="AA1306" s="13">
        <v>30350.9</v>
      </c>
      <c r="AB1306" s="13">
        <v>188.3</v>
      </c>
      <c r="AC1306" s="13">
        <v>0</v>
      </c>
      <c r="AD1306" s="13">
        <v>0</v>
      </c>
      <c r="AE1306" s="13">
        <v>0</v>
      </c>
      <c r="AF1306" s="13">
        <v>0</v>
      </c>
      <c r="AG1306" s="13">
        <v>145272.13</v>
      </c>
      <c r="AH1306" s="13">
        <v>69.61</v>
      </c>
      <c r="AI1306" s="13">
        <v>144524.47</v>
      </c>
      <c r="AJ1306" s="13">
        <v>15217.9</v>
      </c>
      <c r="AK1306" s="13">
        <v>0</v>
      </c>
      <c r="AL1306" s="13">
        <v>1033581.5299999999</v>
      </c>
      <c r="AM1306" s="13">
        <v>22.100347459685896</v>
      </c>
      <c r="AN1306" s="13">
        <v>0</v>
      </c>
      <c r="AO1306" s="13">
        <v>0</v>
      </c>
      <c r="AP1306" s="13">
        <v>69066.55</v>
      </c>
      <c r="AQ1306" s="13">
        <v>-12892.11</v>
      </c>
      <c r="AR1306" s="367"/>
      <c r="AS1306" s="19">
        <v>45046</v>
      </c>
      <c r="AT1306" s="20" t="s">
        <v>3</v>
      </c>
      <c r="AU1306" s="40" t="s">
        <v>292</v>
      </c>
      <c r="AV1306" s="41">
        <v>2023</v>
      </c>
      <c r="AW1306" s="266" t="s">
        <v>188</v>
      </c>
      <c r="AX1306" s="380">
        <v>24.55</v>
      </c>
      <c r="AY1306" s="380">
        <v>24.73</v>
      </c>
    </row>
    <row r="1307" spans="1:51" x14ac:dyDescent="0.25">
      <c r="A1307" s="5">
        <v>122</v>
      </c>
      <c r="B1307" s="6" t="s">
        <v>69</v>
      </c>
      <c r="C1307" s="13">
        <v>7411251.8100000005</v>
      </c>
      <c r="D1307" s="13">
        <v>70157.440000000002</v>
      </c>
      <c r="E1307" s="13">
        <v>55837.310000000005</v>
      </c>
      <c r="F1307" s="13">
        <v>33970.35</v>
      </c>
      <c r="G1307" s="13">
        <v>11279198.66</v>
      </c>
      <c r="H1307" s="13">
        <v>1325661.5900000001</v>
      </c>
      <c r="I1307" s="13">
        <v>7683184.3600000003</v>
      </c>
      <c r="J1307" s="13">
        <v>786521.23</v>
      </c>
      <c r="K1307" s="13">
        <v>612012.93999999994</v>
      </c>
      <c r="L1307" s="13">
        <v>306372.56</v>
      </c>
      <c r="M1307" s="13">
        <v>377550.95</v>
      </c>
      <c r="N1307" s="13">
        <v>0</v>
      </c>
      <c r="O1307" s="13">
        <v>-884779.62</v>
      </c>
      <c r="P1307" s="13">
        <v>-3087295.0199999996</v>
      </c>
      <c r="Q1307" s="13">
        <v>-4508277.46</v>
      </c>
      <c r="R1307" s="13">
        <v>-7595572.4799999995</v>
      </c>
      <c r="S1307" s="13">
        <v>8921234.0800000001</v>
      </c>
      <c r="T1307" s="13">
        <v>19400</v>
      </c>
      <c r="U1307" s="13">
        <v>0</v>
      </c>
      <c r="V1307" s="13">
        <v>0</v>
      </c>
      <c r="W1307" s="13">
        <v>8773036.0099999998</v>
      </c>
      <c r="X1307" s="13">
        <v>327753.96000000002</v>
      </c>
      <c r="Y1307" s="13">
        <v>16160.35</v>
      </c>
      <c r="Z1307" s="13">
        <v>11959.6</v>
      </c>
      <c r="AA1307" s="13">
        <v>0</v>
      </c>
      <c r="AB1307" s="13">
        <v>991.24</v>
      </c>
      <c r="AC1307" s="13">
        <v>0</v>
      </c>
      <c r="AD1307" s="13">
        <v>0</v>
      </c>
      <c r="AE1307" s="13">
        <v>0</v>
      </c>
      <c r="AF1307" s="13">
        <v>169844.7</v>
      </c>
      <c r="AG1307" s="13">
        <v>683923.51</v>
      </c>
      <c r="AH1307" s="13">
        <v>55837.310000000005</v>
      </c>
      <c r="AI1307" s="13">
        <v>737829.63</v>
      </c>
      <c r="AJ1307" s="13">
        <v>1622609.25</v>
      </c>
      <c r="AK1307" s="13">
        <v>0</v>
      </c>
      <c r="AL1307" s="13">
        <v>7071171.4199999999</v>
      </c>
      <c r="AM1307" s="13">
        <v>12.553957372208504</v>
      </c>
      <c r="AN1307" s="13">
        <v>27176.28</v>
      </c>
      <c r="AO1307" s="13">
        <v>6794.07</v>
      </c>
      <c r="AP1307" s="13">
        <v>8331402.1099999994</v>
      </c>
      <c r="AQ1307" s="13">
        <v>105528.12000000002</v>
      </c>
      <c r="AR1307" s="367"/>
      <c r="AS1307" s="19">
        <v>45046</v>
      </c>
      <c r="AT1307" s="20" t="s">
        <v>3</v>
      </c>
      <c r="AU1307" s="40" t="s">
        <v>292</v>
      </c>
      <c r="AV1307" s="41">
        <v>2023</v>
      </c>
      <c r="AW1307" s="266" t="s">
        <v>267</v>
      </c>
      <c r="AX1307" s="380">
        <v>24.55</v>
      </c>
      <c r="AY1307" s="380">
        <v>24.73</v>
      </c>
    </row>
    <row r="1308" spans="1:51" x14ac:dyDescent="0.25">
      <c r="A1308" s="5">
        <v>13</v>
      </c>
      <c r="B1308" s="6" t="s">
        <v>70</v>
      </c>
      <c r="C1308" s="13">
        <v>1247474875.8</v>
      </c>
      <c r="D1308" s="13">
        <v>613281564.26999998</v>
      </c>
      <c r="E1308" s="13">
        <v>152559476.08000001</v>
      </c>
      <c r="F1308" s="13">
        <v>191868517.51000002</v>
      </c>
      <c r="G1308" s="13">
        <v>163515739.89999998</v>
      </c>
      <c r="H1308" s="13">
        <v>7266864.7800000003</v>
      </c>
      <c r="I1308" s="13">
        <v>836027851.19000006</v>
      </c>
      <c r="J1308" s="13">
        <v>634596384.50999999</v>
      </c>
      <c r="K1308" s="13">
        <v>498967998.87</v>
      </c>
      <c r="L1308" s="13">
        <v>346407435</v>
      </c>
      <c r="M1308" s="13">
        <v>270972372.00999999</v>
      </c>
      <c r="N1308" s="13">
        <v>211219893.96000001</v>
      </c>
      <c r="O1308" s="13">
        <v>444480921.83000004</v>
      </c>
      <c r="P1308" s="13">
        <v>-165671867.71000025</v>
      </c>
      <c r="Q1308" s="13">
        <v>97360375.509999931</v>
      </c>
      <c r="R1308" s="13">
        <v>-68311492.200000316</v>
      </c>
      <c r="S1308" s="13">
        <v>75578357.039999992</v>
      </c>
      <c r="T1308" s="13">
        <v>3504082.01</v>
      </c>
      <c r="U1308" s="13">
        <v>10773224.359999999</v>
      </c>
      <c r="V1308" s="13">
        <v>0</v>
      </c>
      <c r="W1308" s="13">
        <v>2994625.1</v>
      </c>
      <c r="X1308" s="13">
        <v>135356507.25999999</v>
      </c>
      <c r="Y1308" s="13">
        <v>3337055.87</v>
      </c>
      <c r="Z1308" s="13">
        <v>16146370</v>
      </c>
      <c r="AA1308" s="13">
        <v>25210169.530000001</v>
      </c>
      <c r="AB1308" s="13">
        <v>8379410.5199999996</v>
      </c>
      <c r="AC1308" s="13">
        <v>0</v>
      </c>
      <c r="AD1308" s="13">
        <v>0</v>
      </c>
      <c r="AE1308" s="13">
        <v>707191.53</v>
      </c>
      <c r="AF1308" s="13">
        <v>23269884.239999998</v>
      </c>
      <c r="AG1308" s="13">
        <v>617379807.00999999</v>
      </c>
      <c r="AH1308" s="13">
        <v>363779370.03999996</v>
      </c>
      <c r="AI1308" s="13">
        <v>978249613.86000001</v>
      </c>
      <c r="AJ1308" s="13">
        <v>533769716.14999998</v>
      </c>
      <c r="AK1308" s="13">
        <v>1024.1199999999999</v>
      </c>
      <c r="AL1308" s="13">
        <v>337059852.32000005</v>
      </c>
      <c r="AM1308" s="13">
        <v>1.6755139669945385</v>
      </c>
      <c r="AN1308" s="13">
        <v>148535931.75</v>
      </c>
      <c r="AO1308" s="13">
        <v>43332585.759999998</v>
      </c>
      <c r="AP1308" s="13">
        <v>926828608.53000009</v>
      </c>
      <c r="AQ1308" s="13">
        <v>737116218.83000016</v>
      </c>
      <c r="AR1308" s="367"/>
      <c r="AS1308" s="19">
        <v>45046</v>
      </c>
      <c r="AT1308" s="20" t="s">
        <v>3</v>
      </c>
      <c r="AU1308" s="40" t="s">
        <v>292</v>
      </c>
      <c r="AV1308" s="41">
        <v>2023</v>
      </c>
      <c r="AW1308" s="266" t="s">
        <v>149</v>
      </c>
      <c r="AX1308" s="380">
        <v>24.55</v>
      </c>
      <c r="AY1308" s="380">
        <v>24.73</v>
      </c>
    </row>
    <row r="1309" spans="1:51" x14ac:dyDescent="0.25">
      <c r="A1309" s="5">
        <v>110</v>
      </c>
      <c r="B1309" s="6" t="s">
        <v>71</v>
      </c>
      <c r="C1309" s="13">
        <v>10076584.870000001</v>
      </c>
      <c r="D1309" s="13">
        <v>211820.07</v>
      </c>
      <c r="E1309" s="13">
        <v>7615.45</v>
      </c>
      <c r="F1309" s="13">
        <v>3539750.21</v>
      </c>
      <c r="G1309" s="13">
        <v>8334394.1399999997</v>
      </c>
      <c r="H1309" s="13">
        <v>31205089.670000002</v>
      </c>
      <c r="I1309" s="13">
        <v>147166972.80000001</v>
      </c>
      <c r="J1309" s="13">
        <v>175515694.90000001</v>
      </c>
      <c r="K1309" s="13">
        <v>5438090.7599999998</v>
      </c>
      <c r="L1309" s="13">
        <v>5430475.3099999996</v>
      </c>
      <c r="M1309" s="13">
        <v>2034384.21</v>
      </c>
      <c r="N1309" s="13">
        <v>753.27</v>
      </c>
      <c r="O1309" s="13">
        <v>4720424.74</v>
      </c>
      <c r="P1309" s="13">
        <v>-6729804.2899999982</v>
      </c>
      <c r="Q1309" s="13">
        <v>-829034.82999999961</v>
      </c>
      <c r="R1309" s="13">
        <v>-7558839.1199999973</v>
      </c>
      <c r="S1309" s="13">
        <v>38763928.789999999</v>
      </c>
      <c r="T1309" s="13">
        <v>1237522.6100000001</v>
      </c>
      <c r="U1309" s="13">
        <v>312363.81</v>
      </c>
      <c r="V1309" s="13">
        <v>0</v>
      </c>
      <c r="W1309" s="13">
        <v>0</v>
      </c>
      <c r="X1309" s="13">
        <v>37669301.859999999</v>
      </c>
      <c r="Y1309" s="13">
        <v>169904.4</v>
      </c>
      <c r="Z1309" s="13">
        <v>181388.71</v>
      </c>
      <c r="AA1309" s="13">
        <v>92602.16</v>
      </c>
      <c r="AB1309" s="13">
        <v>2521.59</v>
      </c>
      <c r="AC1309" s="13">
        <v>0</v>
      </c>
      <c r="AD1309" s="13">
        <v>0</v>
      </c>
      <c r="AE1309" s="13">
        <v>0</v>
      </c>
      <c r="AF1309" s="13">
        <v>8842.6299999999992</v>
      </c>
      <c r="AG1309" s="13">
        <v>7464859.5200000005</v>
      </c>
      <c r="AH1309" s="13">
        <v>8368.7199999999993</v>
      </c>
      <c r="AI1309" s="13">
        <v>7473193.8799999999</v>
      </c>
      <c r="AJ1309" s="13">
        <v>2752769.14</v>
      </c>
      <c r="AK1309" s="13">
        <v>0</v>
      </c>
      <c r="AL1309" s="13">
        <v>141728882.04000002</v>
      </c>
      <c r="AM1309" s="13">
        <v>27.062250207828459</v>
      </c>
      <c r="AN1309" s="13">
        <v>1334955.58</v>
      </c>
      <c r="AO1309" s="13">
        <v>2204794.63</v>
      </c>
      <c r="AP1309" s="13">
        <v>5357280.7300000004</v>
      </c>
      <c r="AQ1309" s="13">
        <v>212940.66999999998</v>
      </c>
      <c r="AR1309" s="367"/>
      <c r="AS1309" s="19">
        <v>45046</v>
      </c>
      <c r="AT1309" s="20" t="s">
        <v>3</v>
      </c>
      <c r="AU1309" s="40" t="s">
        <v>292</v>
      </c>
      <c r="AV1309" s="41">
        <v>2023</v>
      </c>
      <c r="AW1309" s="266" t="s">
        <v>173</v>
      </c>
      <c r="AX1309" s="380">
        <v>24.55</v>
      </c>
      <c r="AY1309" s="380">
        <v>24.73</v>
      </c>
    </row>
    <row r="1310" spans="1:51" x14ac:dyDescent="0.25">
      <c r="A1310" s="5">
        <v>52</v>
      </c>
      <c r="B1310" s="6" t="s">
        <v>72</v>
      </c>
      <c r="C1310" s="13">
        <v>15121973.149999999</v>
      </c>
      <c r="D1310" s="13">
        <v>1433689.19</v>
      </c>
      <c r="E1310" s="13">
        <v>13143136.810000001</v>
      </c>
      <c r="F1310" s="13">
        <v>2297730.4499999997</v>
      </c>
      <c r="G1310" s="13">
        <v>8430067.1500000004</v>
      </c>
      <c r="H1310" s="13">
        <v>434418.41</v>
      </c>
      <c r="I1310" s="13">
        <v>1704711012.25</v>
      </c>
      <c r="J1310" s="13">
        <v>431588095.27999997</v>
      </c>
      <c r="K1310" s="13">
        <v>20405776.640000001</v>
      </c>
      <c r="L1310" s="13">
        <v>7262639.8300000001</v>
      </c>
      <c r="M1310" s="13">
        <v>4118422.53</v>
      </c>
      <c r="N1310" s="13">
        <v>92730.93</v>
      </c>
      <c r="O1310" s="13">
        <v>7756920.4100000029</v>
      </c>
      <c r="P1310" s="13">
        <v>-4796434.0500000063</v>
      </c>
      <c r="Q1310" s="13">
        <v>510711.91999999981</v>
      </c>
      <c r="R1310" s="13">
        <v>-4285722.1300000064</v>
      </c>
      <c r="S1310" s="13">
        <v>4720140.5399999991</v>
      </c>
      <c r="T1310" s="13">
        <v>2432353.71</v>
      </c>
      <c r="U1310" s="13">
        <v>0</v>
      </c>
      <c r="V1310" s="13">
        <v>0</v>
      </c>
      <c r="W1310" s="13">
        <v>151344.67000000001</v>
      </c>
      <c r="X1310" s="13">
        <v>17564484.140000001</v>
      </c>
      <c r="Y1310" s="13">
        <v>172042.19</v>
      </c>
      <c r="Z1310" s="13">
        <v>156549.29</v>
      </c>
      <c r="AA1310" s="13">
        <v>753864.67</v>
      </c>
      <c r="AB1310" s="13">
        <v>2891.28</v>
      </c>
      <c r="AC1310" s="13">
        <v>0</v>
      </c>
      <c r="AD1310" s="13">
        <v>0</v>
      </c>
      <c r="AE1310" s="13">
        <v>0</v>
      </c>
      <c r="AF1310" s="13">
        <v>14342694.550000001</v>
      </c>
      <c r="AG1310" s="13">
        <v>11381062.359999999</v>
      </c>
      <c r="AH1310" s="13">
        <v>13235867.74</v>
      </c>
      <c r="AI1310" s="13">
        <v>24266930.100000001</v>
      </c>
      <c r="AJ1310" s="13">
        <v>16510009.689999998</v>
      </c>
      <c r="AK1310" s="13">
        <v>0</v>
      </c>
      <c r="AL1310" s="13">
        <v>1684305235.6099999</v>
      </c>
      <c r="AM1310" s="13">
        <v>83.540609226721401</v>
      </c>
      <c r="AN1310" s="13">
        <v>1591960.32</v>
      </c>
      <c r="AO1310" s="13">
        <v>705770.13</v>
      </c>
      <c r="AP1310" s="13">
        <v>8702471.3699999992</v>
      </c>
      <c r="AQ1310" s="13">
        <v>2771107.810000001</v>
      </c>
      <c r="AR1310" s="367"/>
      <c r="AS1310" s="19">
        <v>45046</v>
      </c>
      <c r="AT1310" s="20" t="s">
        <v>3</v>
      </c>
      <c r="AU1310" s="40" t="s">
        <v>292</v>
      </c>
      <c r="AV1310" s="41">
        <v>2023</v>
      </c>
      <c r="AW1310" s="266" t="s">
        <v>170</v>
      </c>
      <c r="AX1310" s="380">
        <v>24.55</v>
      </c>
      <c r="AY1310" s="380">
        <v>24.73</v>
      </c>
    </row>
    <row r="1311" spans="1:51" x14ac:dyDescent="0.25">
      <c r="A1311" s="5">
        <v>96</v>
      </c>
      <c r="B1311" s="6" t="s">
        <v>73</v>
      </c>
      <c r="C1311" s="13">
        <v>244519428.55000001</v>
      </c>
      <c r="D1311" s="13">
        <v>50592891.530000001</v>
      </c>
      <c r="E1311" s="13">
        <v>134603892.43000001</v>
      </c>
      <c r="F1311" s="13">
        <v>24370658.170000002</v>
      </c>
      <c r="G1311" s="13">
        <v>60584659.469999999</v>
      </c>
      <c r="H1311" s="13">
        <v>2578579.36</v>
      </c>
      <c r="I1311" s="13">
        <v>424381132.01999998</v>
      </c>
      <c r="J1311" s="13">
        <v>31684070.949999999</v>
      </c>
      <c r="K1311" s="13">
        <v>222880745.53</v>
      </c>
      <c r="L1311" s="13">
        <v>88276853.099999994</v>
      </c>
      <c r="M1311" s="13">
        <v>0</v>
      </c>
      <c r="N1311" s="13">
        <v>0</v>
      </c>
      <c r="O1311" s="13">
        <v>99996462.389999986</v>
      </c>
      <c r="P1311" s="13">
        <v>8974756.9900000058</v>
      </c>
      <c r="Q1311" s="13">
        <v>-39552596.569999993</v>
      </c>
      <c r="R1311" s="13">
        <v>-30577839.579999987</v>
      </c>
      <c r="S1311" s="13">
        <v>33156418.950000003</v>
      </c>
      <c r="T1311" s="13">
        <v>2741563.2</v>
      </c>
      <c r="U1311" s="13">
        <v>0</v>
      </c>
      <c r="V1311" s="13">
        <v>0</v>
      </c>
      <c r="W1311" s="13">
        <v>0</v>
      </c>
      <c r="X1311" s="13">
        <v>54034822.789999999</v>
      </c>
      <c r="Y1311" s="13">
        <v>752496.5</v>
      </c>
      <c r="Z1311" s="13">
        <v>3699064.13</v>
      </c>
      <c r="AA1311" s="13">
        <v>1014685.83</v>
      </c>
      <c r="AB1311" s="13">
        <v>983479.62</v>
      </c>
      <c r="AC1311" s="13">
        <v>0</v>
      </c>
      <c r="AD1311" s="13">
        <v>0</v>
      </c>
      <c r="AE1311" s="13">
        <v>0</v>
      </c>
      <c r="AF1311" s="13">
        <v>17170240.960000001</v>
      </c>
      <c r="AG1311" s="13">
        <v>88276853.099999994</v>
      </c>
      <c r="AH1311" s="13">
        <v>134603892.43000001</v>
      </c>
      <c r="AI1311" s="13">
        <v>222606056.28999999</v>
      </c>
      <c r="AJ1311" s="13">
        <v>122609593.90000001</v>
      </c>
      <c r="AK1311" s="13">
        <v>0</v>
      </c>
      <c r="AL1311" s="13">
        <v>201500386.48999998</v>
      </c>
      <c r="AM1311" s="13">
        <v>1.9040726510979737</v>
      </c>
      <c r="AN1311" s="13">
        <v>18128686.98</v>
      </c>
      <c r="AO1311" s="13">
        <v>6241971.1899999995</v>
      </c>
      <c r="AP1311" s="13">
        <v>213211120.73999998</v>
      </c>
      <c r="AQ1311" s="13">
        <v>119281046.11</v>
      </c>
      <c r="AR1311" s="367"/>
      <c r="AS1311" s="19">
        <v>45046</v>
      </c>
      <c r="AT1311" s="20" t="s">
        <v>3</v>
      </c>
      <c r="AU1311" s="40" t="s">
        <v>292</v>
      </c>
      <c r="AV1311" s="41">
        <v>2023</v>
      </c>
      <c r="AW1311" s="266" t="s">
        <v>153</v>
      </c>
      <c r="AX1311" s="380">
        <v>24.55</v>
      </c>
      <c r="AY1311" s="380">
        <v>24.73</v>
      </c>
    </row>
    <row r="1312" spans="1:51" x14ac:dyDescent="0.25">
      <c r="A1312" s="5">
        <v>103</v>
      </c>
      <c r="B1312" s="6" t="s">
        <v>74</v>
      </c>
      <c r="C1312" s="13">
        <v>872906.86</v>
      </c>
      <c r="D1312" s="13">
        <v>0</v>
      </c>
      <c r="E1312" s="13">
        <v>1</v>
      </c>
      <c r="F1312" s="13">
        <v>46722.89</v>
      </c>
      <c r="G1312" s="13">
        <v>1377434.97</v>
      </c>
      <c r="H1312" s="13">
        <v>38897217.729999997</v>
      </c>
      <c r="I1312" s="13">
        <v>56913568.460000001</v>
      </c>
      <c r="J1312" s="13">
        <v>119642535.16</v>
      </c>
      <c r="K1312" s="13">
        <v>731492.77</v>
      </c>
      <c r="L1312" s="13">
        <v>650627.93999999994</v>
      </c>
      <c r="M1312" s="13">
        <v>0</v>
      </c>
      <c r="N1312" s="13">
        <v>0</v>
      </c>
      <c r="O1312" s="13">
        <v>418014.67000000004</v>
      </c>
      <c r="P1312" s="13">
        <v>-969265.67</v>
      </c>
      <c r="Q1312" s="13">
        <v>-432998.62</v>
      </c>
      <c r="R1312" s="13">
        <v>-1402264.29</v>
      </c>
      <c r="S1312" s="13">
        <v>40299482</v>
      </c>
      <c r="T1312" s="13">
        <v>75496.03</v>
      </c>
      <c r="U1312" s="13">
        <v>0</v>
      </c>
      <c r="V1312" s="13">
        <v>0</v>
      </c>
      <c r="W1312" s="13">
        <v>0</v>
      </c>
      <c r="X1312" s="13">
        <v>40271027.530000001</v>
      </c>
      <c r="Y1312" s="13">
        <v>28110.93</v>
      </c>
      <c r="Z1312" s="13">
        <v>0</v>
      </c>
      <c r="AA1312" s="13">
        <v>18930.63</v>
      </c>
      <c r="AB1312" s="13">
        <v>0</v>
      </c>
      <c r="AC1312" s="13">
        <v>0</v>
      </c>
      <c r="AD1312" s="13">
        <v>0</v>
      </c>
      <c r="AE1312" s="13">
        <v>0</v>
      </c>
      <c r="AF1312" s="13">
        <v>0</v>
      </c>
      <c r="AG1312" s="13">
        <v>650627.93999999994</v>
      </c>
      <c r="AH1312" s="13">
        <v>1</v>
      </c>
      <c r="AI1312" s="13">
        <v>640130.77</v>
      </c>
      <c r="AJ1312" s="13">
        <v>222116.09999999998</v>
      </c>
      <c r="AK1312" s="13">
        <v>0</v>
      </c>
      <c r="AL1312" s="13">
        <v>56182075.689999998</v>
      </c>
      <c r="AM1312" s="13">
        <v>77.804690345743268</v>
      </c>
      <c r="AN1312" s="13">
        <v>28376.6</v>
      </c>
      <c r="AO1312" s="13">
        <v>18346.29</v>
      </c>
      <c r="AP1312" s="13">
        <v>454892.19000000006</v>
      </c>
      <c r="AQ1312" s="13">
        <v>0</v>
      </c>
      <c r="AR1312" s="367"/>
      <c r="AS1312" s="19">
        <v>45046</v>
      </c>
      <c r="AT1312" s="20" t="s">
        <v>3</v>
      </c>
      <c r="AU1312" s="40" t="s">
        <v>292</v>
      </c>
      <c r="AV1312" s="41">
        <v>2023</v>
      </c>
      <c r="AW1312" s="266" t="s">
        <v>184</v>
      </c>
      <c r="AX1312" s="380">
        <v>24.55</v>
      </c>
      <c r="AY1312" s="380">
        <v>24.73</v>
      </c>
    </row>
    <row r="1313" spans="1:51" x14ac:dyDescent="0.25">
      <c r="A1313" s="5">
        <v>23</v>
      </c>
      <c r="B1313" s="6" t="s">
        <v>75</v>
      </c>
      <c r="C1313" s="13">
        <v>135183528.41</v>
      </c>
      <c r="D1313" s="13">
        <v>25713080.52</v>
      </c>
      <c r="E1313" s="13">
        <v>10598339.58</v>
      </c>
      <c r="F1313" s="13">
        <v>24055792.869999997</v>
      </c>
      <c r="G1313" s="13">
        <v>29919514.07</v>
      </c>
      <c r="H1313" s="13">
        <v>163962.04</v>
      </c>
      <c r="I1313" s="13">
        <v>306549442.08999997</v>
      </c>
      <c r="J1313" s="13">
        <v>12935804.34</v>
      </c>
      <c r="K1313" s="13">
        <v>36989707.560000002</v>
      </c>
      <c r="L1313" s="13">
        <v>26391367.98</v>
      </c>
      <c r="M1313" s="13">
        <v>14598356.77</v>
      </c>
      <c r="N1313" s="13">
        <v>83710062.840000004</v>
      </c>
      <c r="O1313" s="13">
        <v>3852890.1099999994</v>
      </c>
      <c r="P1313" s="13">
        <v>51642250.839999974</v>
      </c>
      <c r="Q1313" s="13">
        <v>-43994050.110000022</v>
      </c>
      <c r="R1313" s="13">
        <v>7648200.729999952</v>
      </c>
      <c r="S1313" s="13">
        <v>-7484238.7200000007</v>
      </c>
      <c r="T1313" s="13">
        <v>3648.34</v>
      </c>
      <c r="U1313" s="13">
        <v>0</v>
      </c>
      <c r="V1313" s="13">
        <v>0</v>
      </c>
      <c r="W1313" s="13">
        <v>0</v>
      </c>
      <c r="X1313" s="13">
        <v>1639331.32</v>
      </c>
      <c r="Y1313" s="13">
        <v>535461.42000000004</v>
      </c>
      <c r="Z1313" s="13">
        <v>3518103.89</v>
      </c>
      <c r="AA1313" s="13">
        <v>772685.28</v>
      </c>
      <c r="AB1313" s="13">
        <v>70918.11</v>
      </c>
      <c r="AC1313" s="13">
        <v>0</v>
      </c>
      <c r="AD1313" s="13">
        <v>0</v>
      </c>
      <c r="AE1313" s="13">
        <v>0</v>
      </c>
      <c r="AF1313" s="13">
        <v>4230049.68</v>
      </c>
      <c r="AG1313" s="13">
        <v>40989724.75</v>
      </c>
      <c r="AH1313" s="13">
        <v>94308402.420000002</v>
      </c>
      <c r="AI1313" s="13">
        <v>133306363.42</v>
      </c>
      <c r="AJ1313" s="13">
        <v>129453473.31</v>
      </c>
      <c r="AK1313" s="13">
        <v>0</v>
      </c>
      <c r="AL1313" s="13">
        <v>269559734.52999997</v>
      </c>
      <c r="AM1313" s="13">
        <v>8.2874254032085659</v>
      </c>
      <c r="AN1313" s="13">
        <v>16781159.710000001</v>
      </c>
      <c r="AO1313" s="13">
        <v>7274633.1600000001</v>
      </c>
      <c r="AP1313" s="13">
        <v>113050899.98000002</v>
      </c>
      <c r="AQ1313" s="13">
        <v>7433342.1999999871</v>
      </c>
      <c r="AR1313" s="367"/>
      <c r="AS1313" s="19">
        <v>45046</v>
      </c>
      <c r="AT1313" s="20" t="s">
        <v>3</v>
      </c>
      <c r="AU1313" s="40" t="s">
        <v>292</v>
      </c>
      <c r="AV1313" s="41">
        <v>2023</v>
      </c>
      <c r="AW1313" s="266" t="s">
        <v>159</v>
      </c>
      <c r="AX1313" s="380">
        <v>24.55</v>
      </c>
      <c r="AY1313" s="380">
        <v>24.73</v>
      </c>
    </row>
    <row r="1314" spans="1:51" x14ac:dyDescent="0.25">
      <c r="A1314" s="5">
        <v>62</v>
      </c>
      <c r="B1314" s="6" t="s">
        <v>203</v>
      </c>
      <c r="C1314" s="13">
        <v>18568881.399999999</v>
      </c>
      <c r="D1314" s="13">
        <v>4647265.08</v>
      </c>
      <c r="E1314" s="13">
        <v>395606.23000000004</v>
      </c>
      <c r="F1314" s="13">
        <v>19348.02</v>
      </c>
      <c r="G1314" s="13">
        <v>11486999.540000001</v>
      </c>
      <c r="H1314" s="13">
        <v>610314.94999999995</v>
      </c>
      <c r="I1314" s="13">
        <v>22712594.739999998</v>
      </c>
      <c r="J1314" s="13">
        <v>376582.17</v>
      </c>
      <c r="K1314" s="13">
        <v>942405.88</v>
      </c>
      <c r="L1314" s="13">
        <v>546799.65</v>
      </c>
      <c r="M1314" s="13">
        <v>0</v>
      </c>
      <c r="N1314" s="13">
        <v>0</v>
      </c>
      <c r="O1314" s="13">
        <v>78450.540000000037</v>
      </c>
      <c r="P1314" s="13">
        <v>2336818.2199999974</v>
      </c>
      <c r="Q1314" s="13">
        <v>0</v>
      </c>
      <c r="R1314" s="13">
        <v>2336818.2199999974</v>
      </c>
      <c r="S1314" s="13">
        <v>-1726503.28</v>
      </c>
      <c r="T1314" s="13">
        <v>69595.78</v>
      </c>
      <c r="U1314" s="13">
        <v>0</v>
      </c>
      <c r="V1314" s="13">
        <v>0</v>
      </c>
      <c r="W1314" s="13">
        <v>0</v>
      </c>
      <c r="X1314" s="13">
        <v>35456.79</v>
      </c>
      <c r="Y1314" s="13">
        <v>218511.87</v>
      </c>
      <c r="Z1314" s="13">
        <v>687243.45</v>
      </c>
      <c r="AA1314" s="13">
        <v>880974.1</v>
      </c>
      <c r="AB1314" s="13">
        <v>42794.5</v>
      </c>
      <c r="AC1314" s="13">
        <v>0</v>
      </c>
      <c r="AD1314" s="13">
        <v>0</v>
      </c>
      <c r="AE1314" s="13">
        <v>0</v>
      </c>
      <c r="AF1314" s="13">
        <v>2031.93</v>
      </c>
      <c r="AG1314" s="13">
        <v>546799.64999999991</v>
      </c>
      <c r="AH1314" s="13">
        <v>395606.23000000004</v>
      </c>
      <c r="AI1314" s="13">
        <v>942405.88</v>
      </c>
      <c r="AJ1314" s="13">
        <v>863955.34</v>
      </c>
      <c r="AK1314" s="13">
        <v>0</v>
      </c>
      <c r="AL1314" s="13">
        <v>21770188.859999999</v>
      </c>
      <c r="AM1314" s="13">
        <v>24.100650496790191</v>
      </c>
      <c r="AN1314" s="13">
        <v>19348.02</v>
      </c>
      <c r="AO1314" s="13">
        <v>0</v>
      </c>
      <c r="AP1314" s="13">
        <v>18298344.920000002</v>
      </c>
      <c r="AQ1314" s="13">
        <v>4455179.1400000006</v>
      </c>
      <c r="AR1314" s="367"/>
      <c r="AS1314" s="19">
        <v>45046</v>
      </c>
      <c r="AT1314" s="20" t="s">
        <v>3</v>
      </c>
      <c r="AU1314" s="40" t="s">
        <v>292</v>
      </c>
      <c r="AV1314" s="41">
        <v>2023</v>
      </c>
      <c r="AW1314" s="266" t="s">
        <v>169</v>
      </c>
      <c r="AX1314" s="380">
        <v>24.55</v>
      </c>
      <c r="AY1314" s="380">
        <v>24.73</v>
      </c>
    </row>
    <row r="1315" spans="1:51" x14ac:dyDescent="0.25">
      <c r="A1315" s="5">
        <v>114</v>
      </c>
      <c r="B1315" s="6" t="s">
        <v>76</v>
      </c>
      <c r="C1315" s="13">
        <v>182124338.94000003</v>
      </c>
      <c r="D1315" s="13">
        <v>70182908.120000005</v>
      </c>
      <c r="E1315" s="13">
        <v>16757482.539999999</v>
      </c>
      <c r="F1315" s="13">
        <v>28655667.460000001</v>
      </c>
      <c r="G1315" s="13">
        <v>45033865.710000001</v>
      </c>
      <c r="H1315" s="13">
        <v>183090.92</v>
      </c>
      <c r="I1315" s="13">
        <v>98104946.799999997</v>
      </c>
      <c r="J1315" s="13">
        <v>24225398.949999999</v>
      </c>
      <c r="K1315" s="13">
        <v>56816373.359999999</v>
      </c>
      <c r="L1315" s="13">
        <v>40058890.819999993</v>
      </c>
      <c r="M1315" s="13">
        <v>69075960.019999996</v>
      </c>
      <c r="N1315" s="13">
        <v>22348690.920000002</v>
      </c>
      <c r="O1315" s="13">
        <v>72045706.400000021</v>
      </c>
      <c r="P1315" s="13">
        <v>-33793808.75</v>
      </c>
      <c r="Q1315" s="13">
        <v>20313735.660000019</v>
      </c>
      <c r="R1315" s="13">
        <v>-13480073.089999981</v>
      </c>
      <c r="S1315" s="13">
        <v>13663164.020000003</v>
      </c>
      <c r="T1315" s="13">
        <v>33797.879999999997</v>
      </c>
      <c r="U1315" s="13">
        <v>0</v>
      </c>
      <c r="V1315" s="13">
        <v>0</v>
      </c>
      <c r="W1315" s="13">
        <v>0</v>
      </c>
      <c r="X1315" s="13">
        <v>37466929.75</v>
      </c>
      <c r="Y1315" s="13">
        <v>741005.15</v>
      </c>
      <c r="Z1315" s="13">
        <v>3441106.71</v>
      </c>
      <c r="AA1315" s="13">
        <v>10704444.26</v>
      </c>
      <c r="AB1315" s="13">
        <v>49708.86</v>
      </c>
      <c r="AC1315" s="13">
        <v>0</v>
      </c>
      <c r="AD1315" s="13">
        <v>0</v>
      </c>
      <c r="AE1315" s="13">
        <v>0</v>
      </c>
      <c r="AF1315" s="13">
        <v>8901298.6300000008</v>
      </c>
      <c r="AG1315" s="13">
        <v>109134850.84</v>
      </c>
      <c r="AH1315" s="13">
        <v>39106173.460000001</v>
      </c>
      <c r="AI1315" s="13">
        <v>147776699.20000002</v>
      </c>
      <c r="AJ1315" s="13">
        <v>75730992.799999997</v>
      </c>
      <c r="AK1315" s="13">
        <v>0</v>
      </c>
      <c r="AL1315" s="13">
        <v>41288573.439999998</v>
      </c>
      <c r="AM1315" s="13">
        <v>1.7267020226438472</v>
      </c>
      <c r="AN1315" s="13">
        <v>23280715.329999998</v>
      </c>
      <c r="AO1315" s="13">
        <v>5374952.1299999999</v>
      </c>
      <c r="AP1315" s="13">
        <v>137372329.77000001</v>
      </c>
      <c r="AQ1315" s="13">
        <v>97476605.350000009</v>
      </c>
      <c r="AR1315" s="367"/>
      <c r="AS1315" s="19">
        <v>45046</v>
      </c>
      <c r="AT1315" s="20" t="s">
        <v>3</v>
      </c>
      <c r="AU1315" s="40" t="s">
        <v>292</v>
      </c>
      <c r="AV1315" s="41">
        <v>2023</v>
      </c>
      <c r="AW1315" s="266" t="s">
        <v>154</v>
      </c>
      <c r="AX1315" s="380">
        <v>24.55</v>
      </c>
      <c r="AY1315" s="380">
        <v>24.73</v>
      </c>
    </row>
    <row r="1316" spans="1:51" x14ac:dyDescent="0.25">
      <c r="A1316" s="5">
        <v>48</v>
      </c>
      <c r="B1316" s="6" t="s">
        <v>77</v>
      </c>
      <c r="C1316" s="13">
        <v>34105476.280000001</v>
      </c>
      <c r="D1316" s="13">
        <v>4992839.1999999993</v>
      </c>
      <c r="E1316" s="13">
        <v>2059044.98</v>
      </c>
      <c r="F1316" s="13">
        <v>306494.90000000002</v>
      </c>
      <c r="G1316" s="13">
        <v>10528079.92</v>
      </c>
      <c r="H1316" s="13">
        <v>395023.11</v>
      </c>
      <c r="I1316" s="13">
        <v>1086907006.8800001</v>
      </c>
      <c r="J1316" s="13">
        <v>124735910.45</v>
      </c>
      <c r="K1316" s="13">
        <v>18119119.300000001</v>
      </c>
      <c r="L1316" s="13">
        <v>4979092.1999999993</v>
      </c>
      <c r="M1316" s="13">
        <v>3749071.67</v>
      </c>
      <c r="N1316" s="13">
        <v>304899090.56</v>
      </c>
      <c r="O1316" s="13">
        <v>92931144.169999957</v>
      </c>
      <c r="P1316" s="13">
        <v>-74653081.909999982</v>
      </c>
      <c r="Q1316" s="13">
        <v>84155590.75000003</v>
      </c>
      <c r="R1316" s="13">
        <v>9502508.8400000483</v>
      </c>
      <c r="S1316" s="13">
        <v>-9107485.7199999988</v>
      </c>
      <c r="T1316" s="13">
        <v>16311312.15</v>
      </c>
      <c r="U1316" s="13">
        <v>0</v>
      </c>
      <c r="V1316" s="13">
        <v>376979.79</v>
      </c>
      <c r="W1316" s="13">
        <v>0</v>
      </c>
      <c r="X1316" s="13">
        <v>239508098.97999999</v>
      </c>
      <c r="Y1316" s="13">
        <v>137618.23999999999</v>
      </c>
      <c r="Z1316" s="13">
        <v>508541.32</v>
      </c>
      <c r="AA1316" s="13">
        <v>263331246.75</v>
      </c>
      <c r="AB1316" s="13">
        <v>0</v>
      </c>
      <c r="AC1316" s="13">
        <v>0</v>
      </c>
      <c r="AD1316" s="13">
        <v>0</v>
      </c>
      <c r="AE1316" s="13">
        <v>0</v>
      </c>
      <c r="AF1316" s="13">
        <v>1326470.3400000001</v>
      </c>
      <c r="AG1316" s="13">
        <v>8728163.870000001</v>
      </c>
      <c r="AH1316" s="13">
        <v>306958135.53999996</v>
      </c>
      <c r="AI1316" s="13">
        <v>315649088.20999998</v>
      </c>
      <c r="AJ1316" s="13">
        <v>222717944.03999999</v>
      </c>
      <c r="AK1316" s="13">
        <v>0</v>
      </c>
      <c r="AL1316" s="13">
        <v>1068787887.5800002</v>
      </c>
      <c r="AM1316" s="13">
        <v>59.986745982736593</v>
      </c>
      <c r="AN1316" s="13">
        <v>200365.65</v>
      </c>
      <c r="AO1316" s="13">
        <v>106129.26</v>
      </c>
      <c r="AP1316" s="13">
        <v>34677607.029999994</v>
      </c>
      <c r="AQ1316" s="13">
        <v>98496114.12000002</v>
      </c>
      <c r="AR1316" s="367"/>
      <c r="AS1316" s="19">
        <v>45046</v>
      </c>
      <c r="AT1316" s="20" t="s">
        <v>3</v>
      </c>
      <c r="AU1316" s="40" t="s">
        <v>292</v>
      </c>
      <c r="AV1316" s="41">
        <v>2023</v>
      </c>
      <c r="AW1316" s="266" t="s">
        <v>163</v>
      </c>
      <c r="AX1316" s="380">
        <v>24.55</v>
      </c>
      <c r="AY1316" s="380">
        <v>24.73</v>
      </c>
    </row>
    <row r="1317" spans="1:51" ht="30" x14ac:dyDescent="0.25">
      <c r="A1317" s="5">
        <v>120</v>
      </c>
      <c r="B1317" s="6" t="s">
        <v>78</v>
      </c>
      <c r="C1317" s="13">
        <v>709529.69000000006</v>
      </c>
      <c r="D1317" s="13">
        <v>128661.35</v>
      </c>
      <c r="E1317" s="13">
        <v>158122.19</v>
      </c>
      <c r="F1317" s="13">
        <v>0</v>
      </c>
      <c r="G1317" s="13">
        <v>1680664.47</v>
      </c>
      <c r="H1317" s="13">
        <v>7082.98</v>
      </c>
      <c r="I1317" s="13">
        <v>135706772.77000001</v>
      </c>
      <c r="J1317" s="13">
        <v>28973646.16</v>
      </c>
      <c r="K1317" s="13">
        <v>399944.89</v>
      </c>
      <c r="L1317" s="13">
        <v>241822.7</v>
      </c>
      <c r="M1317" s="13">
        <v>0</v>
      </c>
      <c r="N1317" s="13">
        <v>0</v>
      </c>
      <c r="O1317" s="13">
        <v>399944.77</v>
      </c>
      <c r="P1317" s="13">
        <v>-1499740.9</v>
      </c>
      <c r="Q1317" s="13">
        <v>0</v>
      </c>
      <c r="R1317" s="13">
        <v>-1499740.9</v>
      </c>
      <c r="S1317" s="13">
        <v>1506823.88</v>
      </c>
      <c r="T1317" s="13">
        <v>0</v>
      </c>
      <c r="U1317" s="13">
        <v>0</v>
      </c>
      <c r="V1317" s="13">
        <v>0</v>
      </c>
      <c r="W1317" s="13">
        <v>0</v>
      </c>
      <c r="X1317" s="13">
        <v>2149135.29</v>
      </c>
      <c r="Y1317" s="13">
        <v>34299.269999999997</v>
      </c>
      <c r="Z1317" s="13">
        <v>32307.38</v>
      </c>
      <c r="AA1317" s="13">
        <v>87911.5</v>
      </c>
      <c r="AB1317" s="13">
        <v>0</v>
      </c>
      <c r="AC1317" s="13">
        <v>0</v>
      </c>
      <c r="AD1317" s="13">
        <v>0</v>
      </c>
      <c r="AE1317" s="13">
        <v>0</v>
      </c>
      <c r="AF1317" s="13">
        <v>487793.26</v>
      </c>
      <c r="AG1317" s="13">
        <v>241822.69999999998</v>
      </c>
      <c r="AH1317" s="13">
        <v>158122.19</v>
      </c>
      <c r="AI1317" s="13">
        <v>399944.89</v>
      </c>
      <c r="AJ1317" s="13">
        <v>0.12</v>
      </c>
      <c r="AK1317" s="13">
        <v>0</v>
      </c>
      <c r="AL1317" s="13">
        <v>135306827.88000003</v>
      </c>
      <c r="AM1317" s="13">
        <v>339.31368086738149</v>
      </c>
      <c r="AN1317" s="13">
        <v>0</v>
      </c>
      <c r="AO1317" s="13">
        <v>0</v>
      </c>
      <c r="AP1317" s="13">
        <v>467707.03000000009</v>
      </c>
      <c r="AQ1317" s="13">
        <v>286783.46000000002</v>
      </c>
      <c r="AR1317" s="367"/>
      <c r="AS1317" s="19">
        <v>45046</v>
      </c>
      <c r="AT1317" s="20" t="s">
        <v>3</v>
      </c>
      <c r="AU1317" s="40" t="s">
        <v>292</v>
      </c>
      <c r="AV1317" s="41">
        <v>2023</v>
      </c>
      <c r="AW1317" s="266" t="s">
        <v>187</v>
      </c>
      <c r="AX1317" s="380">
        <v>24.55</v>
      </c>
      <c r="AY1317" s="380">
        <v>24.73</v>
      </c>
    </row>
    <row r="1318" spans="1:51" x14ac:dyDescent="0.25">
      <c r="A1318" s="5">
        <v>100</v>
      </c>
      <c r="B1318" s="6" t="s">
        <v>79</v>
      </c>
      <c r="C1318" s="13">
        <v>295551088.49999994</v>
      </c>
      <c r="D1318" s="13">
        <v>133757965.50999999</v>
      </c>
      <c r="E1318" s="13">
        <v>8009942.1900000004</v>
      </c>
      <c r="F1318" s="13">
        <v>64791808.669999994</v>
      </c>
      <c r="G1318" s="13">
        <v>62165491.869999997</v>
      </c>
      <c r="H1318" s="13">
        <v>8809573.2100000009</v>
      </c>
      <c r="I1318" s="13">
        <v>59630762.560000002</v>
      </c>
      <c r="J1318" s="13">
        <v>75780814.760000005</v>
      </c>
      <c r="K1318" s="13">
        <v>42527658.390000001</v>
      </c>
      <c r="L1318" s="13">
        <v>34517716.200000003</v>
      </c>
      <c r="M1318" s="13">
        <v>133849136.05</v>
      </c>
      <c r="N1318" s="13">
        <v>35841450.649999999</v>
      </c>
      <c r="O1318" s="13">
        <v>90976178.379999995</v>
      </c>
      <c r="P1318" s="13">
        <v>-56140355.930000007</v>
      </c>
      <c r="Q1318" s="13">
        <v>46104045.170000024</v>
      </c>
      <c r="R1318" s="13">
        <v>-10036310.759999983</v>
      </c>
      <c r="S1318" s="13">
        <v>18845883.969999999</v>
      </c>
      <c r="T1318" s="13">
        <v>15338743.560000001</v>
      </c>
      <c r="U1318" s="13">
        <v>0</v>
      </c>
      <c r="V1318" s="13">
        <v>0</v>
      </c>
      <c r="W1318" s="13">
        <v>0</v>
      </c>
      <c r="X1318" s="13">
        <v>46403827.170000002</v>
      </c>
      <c r="Y1318" s="13">
        <v>1081129.81</v>
      </c>
      <c r="Z1318" s="13">
        <v>13459147.800000001</v>
      </c>
      <c r="AA1318" s="13">
        <v>32136.799999999999</v>
      </c>
      <c r="AB1318" s="13">
        <v>200045.08</v>
      </c>
      <c r="AC1318" s="13">
        <v>0.3</v>
      </c>
      <c r="AD1318" s="13">
        <v>0</v>
      </c>
      <c r="AE1318" s="13">
        <v>0</v>
      </c>
      <c r="AF1318" s="13">
        <v>28124226.969999999</v>
      </c>
      <c r="AG1318" s="13">
        <v>168366852.25</v>
      </c>
      <c r="AH1318" s="13">
        <v>43851392.840000004</v>
      </c>
      <c r="AI1318" s="13">
        <v>212128597.19</v>
      </c>
      <c r="AJ1318" s="13">
        <v>121152418.81</v>
      </c>
      <c r="AK1318" s="13">
        <v>0</v>
      </c>
      <c r="AL1318" s="13">
        <v>17103104.170000002</v>
      </c>
      <c r="AM1318" s="13">
        <v>1.4021642577438884</v>
      </c>
      <c r="AN1318" s="13">
        <v>29522513.300000001</v>
      </c>
      <c r="AO1318" s="13">
        <v>35269295.369999997</v>
      </c>
      <c r="AP1318" s="13">
        <v>213554561.93000001</v>
      </c>
      <c r="AQ1318" s="13">
        <v>142737617.31999999</v>
      </c>
      <c r="AR1318" s="367"/>
      <c r="AS1318" s="19">
        <v>45046</v>
      </c>
      <c r="AT1318" s="20" t="s">
        <v>3</v>
      </c>
      <c r="AU1318" s="40" t="s">
        <v>292</v>
      </c>
      <c r="AV1318" s="41">
        <v>2023</v>
      </c>
      <c r="AW1318" s="266" t="s">
        <v>151</v>
      </c>
      <c r="AX1318" s="380">
        <v>24.55</v>
      </c>
      <c r="AY1318" s="380">
        <v>24.73</v>
      </c>
    </row>
    <row r="1319" spans="1:51" x14ac:dyDescent="0.25">
      <c r="A1319" s="5">
        <v>12</v>
      </c>
      <c r="B1319" s="6" t="s">
        <v>81</v>
      </c>
      <c r="C1319" s="13">
        <v>301571975.36000001</v>
      </c>
      <c r="D1319" s="13">
        <v>148668418.02000001</v>
      </c>
      <c r="E1319" s="13">
        <v>55835829.549999997</v>
      </c>
      <c r="F1319" s="13">
        <v>53213461.780000001</v>
      </c>
      <c r="G1319" s="13">
        <v>81030873.069999993</v>
      </c>
      <c r="H1319" s="13">
        <v>2416560.8199999998</v>
      </c>
      <c r="I1319" s="13">
        <v>396574124.52999997</v>
      </c>
      <c r="J1319" s="13">
        <v>699233442.89999998</v>
      </c>
      <c r="K1319" s="13">
        <v>237036997.06</v>
      </c>
      <c r="L1319" s="13">
        <v>181200307.49999997</v>
      </c>
      <c r="M1319" s="13">
        <v>13197033.41</v>
      </c>
      <c r="N1319" s="13">
        <v>7078078.1500000004</v>
      </c>
      <c r="O1319" s="13">
        <v>43901294.409999982</v>
      </c>
      <c r="P1319" s="13">
        <v>-25242071.920000013</v>
      </c>
      <c r="Q1319" s="13">
        <v>-51774997.370000005</v>
      </c>
      <c r="R1319" s="13">
        <v>-77017069.290000021</v>
      </c>
      <c r="S1319" s="13">
        <v>79433630.110000014</v>
      </c>
      <c r="T1319" s="13">
        <v>2716586.74</v>
      </c>
      <c r="U1319" s="13">
        <v>0</v>
      </c>
      <c r="V1319" s="13">
        <v>0</v>
      </c>
      <c r="W1319" s="13">
        <v>0</v>
      </c>
      <c r="X1319" s="13">
        <v>131836929.34999999</v>
      </c>
      <c r="Y1319" s="13">
        <v>1653691.29</v>
      </c>
      <c r="Z1319" s="13">
        <v>3995908.09</v>
      </c>
      <c r="AA1319" s="13">
        <v>6492269.1799999997</v>
      </c>
      <c r="AB1319" s="13">
        <v>17631.2</v>
      </c>
      <c r="AC1319" s="13">
        <v>0</v>
      </c>
      <c r="AD1319" s="13">
        <v>0</v>
      </c>
      <c r="AE1319" s="13">
        <v>0</v>
      </c>
      <c r="AF1319" s="13">
        <v>42960386.219999999</v>
      </c>
      <c r="AG1319" s="13">
        <v>194397340.91</v>
      </c>
      <c r="AH1319" s="13">
        <v>62913907.699999996</v>
      </c>
      <c r="AI1319" s="13">
        <v>234495266.98999998</v>
      </c>
      <c r="AJ1319" s="13">
        <v>190594453.87</v>
      </c>
      <c r="AK1319" s="13">
        <v>481.29</v>
      </c>
      <c r="AL1319" s="13">
        <v>159537127.46999997</v>
      </c>
      <c r="AM1319" s="13">
        <v>1.6730473700256046</v>
      </c>
      <c r="AN1319" s="13">
        <v>33542549.489999998</v>
      </c>
      <c r="AO1319" s="13">
        <v>19670912.289999999</v>
      </c>
      <c r="AP1319" s="13">
        <v>293806563.40000004</v>
      </c>
      <c r="AQ1319" s="13">
        <v>184804300.47</v>
      </c>
      <c r="AR1319" s="367"/>
      <c r="AS1319" s="19">
        <v>45046</v>
      </c>
      <c r="AT1319" s="20" t="s">
        <v>3</v>
      </c>
      <c r="AU1319" s="40" t="s">
        <v>292</v>
      </c>
      <c r="AV1319" s="41">
        <v>2023</v>
      </c>
      <c r="AW1319" s="266" t="s">
        <v>152</v>
      </c>
      <c r="AX1319" s="380">
        <v>24.55</v>
      </c>
      <c r="AY1319" s="380">
        <v>24.73</v>
      </c>
    </row>
    <row r="1320" spans="1:51" x14ac:dyDescent="0.25">
      <c r="A1320" s="5">
        <v>74</v>
      </c>
      <c r="B1320" s="6" t="s">
        <v>82</v>
      </c>
      <c r="C1320" s="13">
        <v>1645921998.2900002</v>
      </c>
      <c r="D1320" s="13">
        <v>895766613.32999992</v>
      </c>
      <c r="E1320" s="13">
        <v>85483917.420000002</v>
      </c>
      <c r="F1320" s="13">
        <v>216893460.94</v>
      </c>
      <c r="G1320" s="13">
        <v>272867326.82999998</v>
      </c>
      <c r="H1320" s="13">
        <v>2170018.12</v>
      </c>
      <c r="I1320" s="13">
        <v>426894768.95999998</v>
      </c>
      <c r="J1320" s="13">
        <v>193636679.88999999</v>
      </c>
      <c r="K1320" s="13">
        <v>175605137.53999999</v>
      </c>
      <c r="L1320" s="13">
        <v>46776567.75</v>
      </c>
      <c r="M1320" s="13">
        <v>627916933.15999997</v>
      </c>
      <c r="N1320" s="13">
        <v>808461292.71000004</v>
      </c>
      <c r="O1320" s="13">
        <v>824251877.02999997</v>
      </c>
      <c r="P1320" s="13">
        <v>-563857279.83999979</v>
      </c>
      <c r="Q1320" s="13">
        <v>551895145.84999955</v>
      </c>
      <c r="R1320" s="13">
        <v>-11962133.990000248</v>
      </c>
      <c r="S1320" s="13">
        <v>14132152.110000074</v>
      </c>
      <c r="T1320" s="13">
        <v>1976898.44</v>
      </c>
      <c r="U1320" s="13">
        <v>4305863.0999999996</v>
      </c>
      <c r="V1320" s="13">
        <v>0</v>
      </c>
      <c r="W1320" s="13">
        <v>1919000</v>
      </c>
      <c r="X1320" s="13">
        <v>534188576.64999998</v>
      </c>
      <c r="Y1320" s="13">
        <v>4408645.67</v>
      </c>
      <c r="Z1320" s="13">
        <v>16264278.09</v>
      </c>
      <c r="AA1320" s="13">
        <v>33083151.789999999</v>
      </c>
      <c r="AB1320" s="13">
        <v>1645701.85</v>
      </c>
      <c r="AC1320" s="13">
        <v>0</v>
      </c>
      <c r="AD1320" s="13">
        <v>0</v>
      </c>
      <c r="AE1320" s="13">
        <v>21111156.149999999</v>
      </c>
      <c r="AF1320" s="13">
        <v>451745252.52999997</v>
      </c>
      <c r="AG1320" s="13">
        <v>674693500.90999997</v>
      </c>
      <c r="AH1320" s="13">
        <v>893945210.13</v>
      </c>
      <c r="AI1320" s="13">
        <v>1558797767.53</v>
      </c>
      <c r="AJ1320" s="13">
        <v>734545890.5</v>
      </c>
      <c r="AK1320" s="13">
        <v>0</v>
      </c>
      <c r="AL1320" s="13">
        <v>251289631.41999999</v>
      </c>
      <c r="AM1320" s="13">
        <v>2.430992480859282</v>
      </c>
      <c r="AN1320" s="13">
        <v>157314012.10999998</v>
      </c>
      <c r="AO1320" s="13">
        <v>59579448.829999998</v>
      </c>
      <c r="AP1320" s="13">
        <v>1299674342.25</v>
      </c>
      <c r="AQ1320" s="13">
        <v>1373770834.3200002</v>
      </c>
      <c r="AR1320" s="367"/>
      <c r="AS1320" s="19">
        <v>45046</v>
      </c>
      <c r="AT1320" s="20" t="s">
        <v>3</v>
      </c>
      <c r="AU1320" s="40" t="s">
        <v>292</v>
      </c>
      <c r="AV1320" s="41">
        <v>2023</v>
      </c>
      <c r="AW1320" s="266" t="s">
        <v>148</v>
      </c>
      <c r="AX1320" s="380">
        <v>24.55</v>
      </c>
      <c r="AY1320" s="380">
        <v>24.73</v>
      </c>
    </row>
    <row r="1321" spans="1:51" x14ac:dyDescent="0.25">
      <c r="A1321" s="5">
        <v>71</v>
      </c>
      <c r="B1321" s="6" t="s">
        <v>83</v>
      </c>
      <c r="C1321" s="13">
        <v>100514317.47</v>
      </c>
      <c r="D1321" s="13">
        <v>8945631.0200000014</v>
      </c>
      <c r="E1321" s="13">
        <v>4282542.12</v>
      </c>
      <c r="F1321" s="13">
        <v>0</v>
      </c>
      <c r="G1321" s="13">
        <v>29329111.84</v>
      </c>
      <c r="H1321" s="13">
        <v>1408665.86</v>
      </c>
      <c r="I1321" s="13">
        <v>60718345.409999996</v>
      </c>
      <c r="J1321" s="13">
        <v>1072579.23</v>
      </c>
      <c r="K1321" s="13">
        <v>14409154.51</v>
      </c>
      <c r="L1321" s="13">
        <v>10126612.390000001</v>
      </c>
      <c r="M1321" s="13">
        <v>916858.31</v>
      </c>
      <c r="N1321" s="13">
        <v>2566231.63</v>
      </c>
      <c r="O1321" s="13">
        <v>5671352.8800000027</v>
      </c>
      <c r="P1321" s="13">
        <v>56568221.729999989</v>
      </c>
      <c r="Q1321" s="13">
        <v>-76456058.799999997</v>
      </c>
      <c r="R1321" s="13">
        <v>-19887837.070000008</v>
      </c>
      <c r="S1321" s="13">
        <v>21296502.920000002</v>
      </c>
      <c r="T1321" s="13">
        <v>0</v>
      </c>
      <c r="U1321" s="13">
        <v>0</v>
      </c>
      <c r="V1321" s="13">
        <v>0</v>
      </c>
      <c r="W1321" s="13">
        <v>13657441.01</v>
      </c>
      <c r="X1321" s="13">
        <v>8237775.4100000001</v>
      </c>
      <c r="Y1321" s="13">
        <v>598553.30000000005</v>
      </c>
      <c r="Z1321" s="13">
        <v>0</v>
      </c>
      <c r="AA1321" s="13">
        <v>0</v>
      </c>
      <c r="AB1321" s="13">
        <v>0</v>
      </c>
      <c r="AC1321" s="13">
        <v>0</v>
      </c>
      <c r="AD1321" s="13">
        <v>0</v>
      </c>
      <c r="AE1321" s="13">
        <v>0</v>
      </c>
      <c r="AF1321" s="13">
        <v>160.19999999999999</v>
      </c>
      <c r="AG1321" s="13">
        <v>11043470.700000001</v>
      </c>
      <c r="AH1321" s="13">
        <v>6848773.75</v>
      </c>
      <c r="AI1321" s="13">
        <v>17891610.800000001</v>
      </c>
      <c r="AJ1321" s="13">
        <v>12220257.919999998</v>
      </c>
      <c r="AK1321" s="13">
        <v>0</v>
      </c>
      <c r="AL1321" s="13">
        <v>46309190.899999999</v>
      </c>
      <c r="AM1321" s="13">
        <v>4.2138728797627421</v>
      </c>
      <c r="AN1321" s="13">
        <v>0</v>
      </c>
      <c r="AO1321" s="13">
        <v>0</v>
      </c>
      <c r="AP1321" s="13">
        <v>95305110.980000004</v>
      </c>
      <c r="AQ1321" s="13">
        <v>9407777.4000000004</v>
      </c>
      <c r="AR1321" s="367"/>
      <c r="AS1321" s="19">
        <v>45046</v>
      </c>
      <c r="AT1321" s="20" t="s">
        <v>3</v>
      </c>
      <c r="AU1321" s="40" t="s">
        <v>292</v>
      </c>
      <c r="AV1321" s="41">
        <v>2023</v>
      </c>
      <c r="AW1321" s="266" t="s">
        <v>161</v>
      </c>
      <c r="AX1321" s="380">
        <v>24.55</v>
      </c>
      <c r="AY1321" s="380">
        <v>24.73</v>
      </c>
    </row>
    <row r="1322" spans="1:51" x14ac:dyDescent="0.25">
      <c r="A1322" s="5">
        <v>91</v>
      </c>
      <c r="B1322" s="6" t="s">
        <v>106</v>
      </c>
      <c r="C1322" s="13">
        <v>168020.28</v>
      </c>
      <c r="D1322" s="13">
        <v>0</v>
      </c>
      <c r="E1322" s="13">
        <v>616.81000000000006</v>
      </c>
      <c r="F1322" s="13">
        <v>0</v>
      </c>
      <c r="G1322" s="13">
        <v>196157.93</v>
      </c>
      <c r="H1322" s="13">
        <v>-2165651.06</v>
      </c>
      <c r="I1322" s="13">
        <v>60221217.299999997</v>
      </c>
      <c r="J1322" s="13">
        <v>11906609.619999999</v>
      </c>
      <c r="K1322" s="13">
        <v>1179230.26</v>
      </c>
      <c r="L1322" s="13">
        <v>1178167.1099999999</v>
      </c>
      <c r="M1322" s="13">
        <v>0</v>
      </c>
      <c r="N1322" s="13">
        <v>6422521.5200000005</v>
      </c>
      <c r="O1322" s="13">
        <v>61739.049999999814</v>
      </c>
      <c r="P1322" s="13">
        <v>-89876.699999999546</v>
      </c>
      <c r="Q1322" s="13">
        <v>9.9999997764825821E-3</v>
      </c>
      <c r="R1322" s="13">
        <v>-89876.689999999769</v>
      </c>
      <c r="S1322" s="13">
        <v>-2075774.3800000001</v>
      </c>
      <c r="T1322" s="13">
        <v>96899.36</v>
      </c>
      <c r="U1322" s="13">
        <v>0</v>
      </c>
      <c r="V1322" s="13">
        <v>0</v>
      </c>
      <c r="W1322" s="13">
        <v>0</v>
      </c>
      <c r="X1322" s="13">
        <v>21408.44</v>
      </c>
      <c r="Y1322" s="13">
        <v>1541.17</v>
      </c>
      <c r="Z1322" s="13">
        <v>105.97</v>
      </c>
      <c r="AA1322" s="13">
        <v>0</v>
      </c>
      <c r="AB1322" s="13">
        <v>253681.96</v>
      </c>
      <c r="AC1322" s="13">
        <v>0</v>
      </c>
      <c r="AD1322" s="13">
        <v>0</v>
      </c>
      <c r="AE1322" s="13">
        <v>0</v>
      </c>
      <c r="AF1322" s="13">
        <v>1938753.08</v>
      </c>
      <c r="AG1322" s="13">
        <v>1178167.1099999999</v>
      </c>
      <c r="AH1322" s="13">
        <v>6423138.3300000001</v>
      </c>
      <c r="AI1322" s="13">
        <v>7527744.3999999994</v>
      </c>
      <c r="AJ1322" s="13">
        <v>7466005.3499999996</v>
      </c>
      <c r="AK1322" s="13">
        <v>0</v>
      </c>
      <c r="AL1322" s="13">
        <v>59041987.039999999</v>
      </c>
      <c r="AM1322" s="13">
        <v>51.068242855301214</v>
      </c>
      <c r="AN1322" s="13">
        <v>0</v>
      </c>
      <c r="AO1322" s="13">
        <v>0</v>
      </c>
      <c r="AP1322" s="13">
        <v>106281.23</v>
      </c>
      <c r="AQ1322" s="13">
        <v>-2.2353863204926938E-10</v>
      </c>
      <c r="AR1322" s="367"/>
      <c r="AS1322" s="19">
        <v>45046</v>
      </c>
      <c r="AT1322" s="20" t="s">
        <v>3</v>
      </c>
      <c r="AU1322" s="40" t="s">
        <v>293</v>
      </c>
      <c r="AV1322" s="41">
        <v>2023</v>
      </c>
      <c r="AW1322" s="266" t="s">
        <v>192</v>
      </c>
      <c r="AX1322" s="380">
        <v>24.55</v>
      </c>
      <c r="AY1322" s="380">
        <v>24.73</v>
      </c>
    </row>
    <row r="1323" spans="1:51" x14ac:dyDescent="0.25">
      <c r="A1323" s="7">
        <v>73</v>
      </c>
      <c r="B1323" s="8" t="s">
        <v>84</v>
      </c>
      <c r="C1323" s="14">
        <v>46571719.5</v>
      </c>
      <c r="D1323" s="14">
        <v>115095.01999999999</v>
      </c>
      <c r="E1323" s="14">
        <v>144527.5</v>
      </c>
      <c r="F1323" s="14">
        <v>4462512.4899999993</v>
      </c>
      <c r="G1323" s="14">
        <v>7344864.1100000003</v>
      </c>
      <c r="H1323" s="14">
        <v>387639.77</v>
      </c>
      <c r="I1323" s="14">
        <v>9816151.5899999999</v>
      </c>
      <c r="J1323" s="14">
        <v>5735117.5999999996</v>
      </c>
      <c r="K1323" s="14">
        <v>1783313.04</v>
      </c>
      <c r="L1323" s="14">
        <v>1638785.5399999998</v>
      </c>
      <c r="M1323" s="14">
        <v>16886707.359999999</v>
      </c>
      <c r="N1323" s="14">
        <v>0</v>
      </c>
      <c r="O1323" s="14">
        <v>16642526.280000001</v>
      </c>
      <c r="P1323" s="14">
        <v>18006721.599999994</v>
      </c>
      <c r="Q1323" s="14">
        <v>-17428035.48</v>
      </c>
      <c r="R1323" s="14">
        <v>578686.11999999359</v>
      </c>
      <c r="S1323" s="14">
        <v>-191046.01</v>
      </c>
      <c r="T1323" s="14">
        <v>0.27</v>
      </c>
      <c r="U1323" s="14">
        <v>0</v>
      </c>
      <c r="V1323" s="14">
        <v>0</v>
      </c>
      <c r="W1323" s="14">
        <v>0</v>
      </c>
      <c r="X1323" s="14">
        <v>1090950.4099999999</v>
      </c>
      <c r="Y1323" s="14">
        <v>149895.19</v>
      </c>
      <c r="Z1323" s="14">
        <v>189721.4</v>
      </c>
      <c r="AA1323" s="14">
        <v>0</v>
      </c>
      <c r="AB1323" s="14">
        <v>4018.31</v>
      </c>
      <c r="AC1323" s="14">
        <v>0</v>
      </c>
      <c r="AD1323" s="14">
        <v>0</v>
      </c>
      <c r="AE1323" s="14">
        <v>0</v>
      </c>
      <c r="AF1323" s="14">
        <v>938361.79</v>
      </c>
      <c r="AG1323" s="14">
        <v>18525492.900000002</v>
      </c>
      <c r="AH1323" s="14">
        <v>144527.5</v>
      </c>
      <c r="AI1323" s="14">
        <v>18497233.400000002</v>
      </c>
      <c r="AJ1323" s="14">
        <v>1854707.1199999999</v>
      </c>
      <c r="AK1323" s="14">
        <v>0</v>
      </c>
      <c r="AL1323" s="14">
        <v>8032838.5499999998</v>
      </c>
      <c r="AM1323" s="14">
        <v>5.5044467066757949</v>
      </c>
      <c r="AN1323" s="14">
        <v>4300750.58</v>
      </c>
      <c r="AO1323" s="14">
        <v>161761.91</v>
      </c>
      <c r="AP1323" s="14">
        <v>28074674.059999999</v>
      </c>
      <c r="AQ1323" s="14">
        <v>-1739424.14</v>
      </c>
      <c r="AR1323" s="368"/>
      <c r="AS1323" s="19">
        <v>45046</v>
      </c>
      <c r="AT1323" s="42" t="s">
        <v>3</v>
      </c>
      <c r="AU1323" s="40" t="s">
        <v>292</v>
      </c>
      <c r="AV1323" s="41">
        <v>2023</v>
      </c>
      <c r="AW1323" s="266" t="s">
        <v>190</v>
      </c>
      <c r="AX1323" s="380">
        <v>24.55</v>
      </c>
      <c r="AY1323" s="380">
        <v>24.73</v>
      </c>
    </row>
    <row r="1324" spans="1:51" x14ac:dyDescent="0.25">
      <c r="A1324" s="5">
        <v>46</v>
      </c>
      <c r="B1324" s="6" t="s">
        <v>85</v>
      </c>
      <c r="C1324" s="13">
        <v>9074506.1500000004</v>
      </c>
      <c r="D1324" s="13">
        <v>3719211.9699999997</v>
      </c>
      <c r="E1324" s="13">
        <v>1227825</v>
      </c>
      <c r="F1324" s="13">
        <v>1347517.24</v>
      </c>
      <c r="G1324" s="13">
        <v>4148184.36</v>
      </c>
      <c r="H1324" s="13">
        <v>24163.39</v>
      </c>
      <c r="I1324" s="13">
        <v>41240699.32</v>
      </c>
      <c r="J1324" s="13">
        <v>8797577.0199999996</v>
      </c>
      <c r="K1324" s="13">
        <v>9335563.9800000004</v>
      </c>
      <c r="L1324" s="13">
        <v>8107599.21</v>
      </c>
      <c r="M1324" s="13">
        <v>565307</v>
      </c>
      <c r="N1324" s="13">
        <v>208192</v>
      </c>
      <c r="O1324" s="13">
        <v>4955067</v>
      </c>
      <c r="P1324" s="13">
        <v>-5095474.4199999981</v>
      </c>
      <c r="Q1324" s="13">
        <v>106594.28999999986</v>
      </c>
      <c r="R1324" s="13">
        <v>-4988880.129999998</v>
      </c>
      <c r="S1324" s="13">
        <v>5013043.5199999996</v>
      </c>
      <c r="T1324" s="13">
        <v>2751304.82</v>
      </c>
      <c r="U1324" s="13">
        <v>0</v>
      </c>
      <c r="V1324" s="13">
        <v>0</v>
      </c>
      <c r="W1324" s="13">
        <v>0</v>
      </c>
      <c r="X1324" s="13">
        <v>2373825.52</v>
      </c>
      <c r="Y1324" s="13">
        <v>84271.15</v>
      </c>
      <c r="Z1324" s="13">
        <v>25656.55</v>
      </c>
      <c r="AA1324" s="13">
        <v>0</v>
      </c>
      <c r="AB1324" s="13">
        <v>2159.12</v>
      </c>
      <c r="AC1324" s="13">
        <v>0</v>
      </c>
      <c r="AD1324" s="13">
        <v>0</v>
      </c>
      <c r="AE1324" s="13">
        <v>0</v>
      </c>
      <c r="AF1324" s="13">
        <v>0</v>
      </c>
      <c r="AG1324" s="13">
        <v>8672906.2100000009</v>
      </c>
      <c r="AH1324" s="13">
        <v>1436017</v>
      </c>
      <c r="AI1324" s="13">
        <v>10102656</v>
      </c>
      <c r="AJ1324" s="13">
        <v>5147589</v>
      </c>
      <c r="AK1324" s="13">
        <v>0</v>
      </c>
      <c r="AL1324" s="13">
        <v>31905135.34</v>
      </c>
      <c r="AM1324" s="13">
        <v>4.4175905610364632</v>
      </c>
      <c r="AN1324" s="13">
        <v>985093.15</v>
      </c>
      <c r="AO1324" s="13">
        <v>362424.09</v>
      </c>
      <c r="AP1324" s="13">
        <v>4668745.1500000004</v>
      </c>
      <c r="AQ1324" s="13">
        <v>4268517.9700000007</v>
      </c>
      <c r="AR1324" s="367"/>
      <c r="AS1324" s="19">
        <v>45046</v>
      </c>
      <c r="AT1324" s="20" t="s">
        <v>3</v>
      </c>
      <c r="AU1324" s="40" t="s">
        <v>292</v>
      </c>
      <c r="AV1324" s="41">
        <v>2023</v>
      </c>
      <c r="AW1324" s="266" t="s">
        <v>176</v>
      </c>
      <c r="AX1324" s="380">
        <v>24.55</v>
      </c>
      <c r="AY1324" s="380">
        <v>24.73</v>
      </c>
    </row>
    <row r="1325" spans="1:51" x14ac:dyDescent="0.25">
      <c r="A1325" s="5">
        <v>51</v>
      </c>
      <c r="B1325" s="6" t="s">
        <v>86</v>
      </c>
      <c r="C1325" s="13">
        <v>4118893.2399999998</v>
      </c>
      <c r="D1325" s="13">
        <v>830703.22</v>
      </c>
      <c r="E1325" s="13">
        <v>5731043.0199999996</v>
      </c>
      <c r="F1325" s="13">
        <v>1237687.48</v>
      </c>
      <c r="G1325" s="13">
        <v>7055670.4199999999</v>
      </c>
      <c r="H1325" s="13">
        <v>448445.8</v>
      </c>
      <c r="I1325" s="13">
        <v>20598137.510000002</v>
      </c>
      <c r="J1325" s="13">
        <v>119764873.29000001</v>
      </c>
      <c r="K1325" s="13">
        <v>9310429.7599999998</v>
      </c>
      <c r="L1325" s="13">
        <v>3579386.74</v>
      </c>
      <c r="M1325" s="13">
        <v>0</v>
      </c>
      <c r="N1325" s="13">
        <v>0</v>
      </c>
      <c r="O1325" s="13">
        <v>1047379.8900000006</v>
      </c>
      <c r="P1325" s="13">
        <v>-6052547.7700000014</v>
      </c>
      <c r="Q1325" s="13">
        <v>0</v>
      </c>
      <c r="R1325" s="13">
        <v>-6052547.7700000014</v>
      </c>
      <c r="S1325" s="13">
        <v>6500993.5700000003</v>
      </c>
      <c r="T1325" s="13">
        <v>149628.15</v>
      </c>
      <c r="U1325" s="13">
        <v>0</v>
      </c>
      <c r="V1325" s="13">
        <v>0</v>
      </c>
      <c r="W1325" s="13">
        <v>0</v>
      </c>
      <c r="X1325" s="13">
        <v>42259692.670000002</v>
      </c>
      <c r="Y1325" s="13">
        <v>141255.21</v>
      </c>
      <c r="Z1325" s="13">
        <v>105173.98</v>
      </c>
      <c r="AA1325" s="13">
        <v>3270092.97</v>
      </c>
      <c r="AB1325" s="13">
        <v>4707</v>
      </c>
      <c r="AC1325" s="13">
        <v>0</v>
      </c>
      <c r="AD1325" s="13">
        <v>0</v>
      </c>
      <c r="AE1325" s="13">
        <v>0</v>
      </c>
      <c r="AF1325" s="13">
        <v>32387098.09</v>
      </c>
      <c r="AG1325" s="13">
        <v>3579386.74</v>
      </c>
      <c r="AH1325" s="13">
        <v>5731043.0199999996</v>
      </c>
      <c r="AI1325" s="13">
        <v>9160887.8900000006</v>
      </c>
      <c r="AJ1325" s="13">
        <v>8113508</v>
      </c>
      <c r="AK1325" s="13">
        <v>0</v>
      </c>
      <c r="AL1325" s="13">
        <v>11287707.750000002</v>
      </c>
      <c r="AM1325" s="13">
        <v>2.2123723652902574</v>
      </c>
      <c r="AN1325" s="13">
        <v>559300.84</v>
      </c>
      <c r="AO1325" s="13">
        <v>678386.64</v>
      </c>
      <c r="AP1325" s="13">
        <v>2223608.0900000003</v>
      </c>
      <c r="AQ1325" s="13">
        <v>-17202.039999999753</v>
      </c>
      <c r="AR1325" s="367"/>
      <c r="AS1325" s="19">
        <v>45046</v>
      </c>
      <c r="AT1325" s="20" t="s">
        <v>3</v>
      </c>
      <c r="AU1325" s="40" t="s">
        <v>292</v>
      </c>
      <c r="AV1325" s="41">
        <v>2023</v>
      </c>
      <c r="AW1325" s="266" t="s">
        <v>179</v>
      </c>
      <c r="AX1325" s="380">
        <v>24.55</v>
      </c>
      <c r="AY1325" s="380">
        <v>24.73</v>
      </c>
    </row>
    <row r="1326" spans="1:51" x14ac:dyDescent="0.25">
      <c r="A1326" s="5">
        <v>117</v>
      </c>
      <c r="B1326" s="6" t="s">
        <v>87</v>
      </c>
      <c r="C1326" s="13">
        <v>214256203.94</v>
      </c>
      <c r="D1326" s="13">
        <v>63823408.079999998</v>
      </c>
      <c r="E1326" s="13">
        <v>27628591.599999998</v>
      </c>
      <c r="F1326" s="13">
        <v>45629470.789999999</v>
      </c>
      <c r="G1326" s="13">
        <v>35685507.240000002</v>
      </c>
      <c r="H1326" s="13">
        <v>1603265.31</v>
      </c>
      <c r="I1326" s="13">
        <v>103715887.91</v>
      </c>
      <c r="J1326" s="13">
        <v>25773274.579999998</v>
      </c>
      <c r="K1326" s="13">
        <v>63303059.390000001</v>
      </c>
      <c r="L1326" s="13">
        <v>35674467.789999999</v>
      </c>
      <c r="M1326" s="13">
        <v>131674050.77</v>
      </c>
      <c r="N1326" s="13">
        <v>77947473.420000002</v>
      </c>
      <c r="O1326" s="13">
        <v>54111754.559999973</v>
      </c>
      <c r="P1326" s="13">
        <v>15006063.269999953</v>
      </c>
      <c r="Q1326" s="13">
        <v>-28668563.050000027</v>
      </c>
      <c r="R1326" s="13">
        <v>-13662499.780000074</v>
      </c>
      <c r="S1326" s="13">
        <v>15265765.089999996</v>
      </c>
      <c r="T1326" s="13">
        <v>678134.07</v>
      </c>
      <c r="U1326" s="13">
        <v>0</v>
      </c>
      <c r="V1326" s="13">
        <v>0</v>
      </c>
      <c r="W1326" s="13">
        <v>577090.68000000005</v>
      </c>
      <c r="X1326" s="13">
        <v>47969641.079999998</v>
      </c>
      <c r="Y1326" s="13">
        <v>638285.30000000005</v>
      </c>
      <c r="Z1326" s="13">
        <v>2827069.32</v>
      </c>
      <c r="AA1326" s="13">
        <v>2277280.84</v>
      </c>
      <c r="AB1326" s="13">
        <v>310941.55</v>
      </c>
      <c r="AC1326" s="13">
        <v>0</v>
      </c>
      <c r="AD1326" s="13">
        <v>0</v>
      </c>
      <c r="AE1326" s="13">
        <v>0</v>
      </c>
      <c r="AF1326" s="13">
        <v>27905523.73</v>
      </c>
      <c r="AG1326" s="13">
        <v>167348518.56</v>
      </c>
      <c r="AH1326" s="13">
        <v>105576065.02</v>
      </c>
      <c r="AI1326" s="13">
        <v>272674999.91999996</v>
      </c>
      <c r="AJ1326" s="13">
        <v>218563245.36000001</v>
      </c>
      <c r="AK1326" s="13">
        <v>0</v>
      </c>
      <c r="AL1326" s="13">
        <v>40412828.519999996</v>
      </c>
      <c r="AM1326" s="13">
        <v>1.6384024549433391</v>
      </c>
      <c r="AN1326" s="13">
        <v>23505434.039999999</v>
      </c>
      <c r="AO1326" s="13">
        <v>22124036.75</v>
      </c>
      <c r="AP1326" s="13">
        <v>210610096.70000002</v>
      </c>
      <c r="AQ1326" s="13">
        <v>114289055.39999998</v>
      </c>
      <c r="AR1326" s="367"/>
      <c r="AS1326" s="19">
        <v>45046</v>
      </c>
      <c r="AT1326" s="20" t="s">
        <v>3</v>
      </c>
      <c r="AU1326" s="40" t="s">
        <v>292</v>
      </c>
      <c r="AV1326" s="41">
        <v>2023</v>
      </c>
      <c r="AW1326" s="266" t="s">
        <v>155</v>
      </c>
      <c r="AX1326" s="380">
        <v>24.55</v>
      </c>
      <c r="AY1326" s="380">
        <v>24.73</v>
      </c>
    </row>
    <row r="1327" spans="1:51" x14ac:dyDescent="0.25">
      <c r="A1327" s="5">
        <v>78</v>
      </c>
      <c r="B1327" s="6" t="s">
        <v>88</v>
      </c>
      <c r="C1327" s="13">
        <v>851233.72</v>
      </c>
      <c r="D1327" s="13">
        <v>6068.5</v>
      </c>
      <c r="E1327" s="13">
        <v>27.55</v>
      </c>
      <c r="F1327" s="13">
        <v>147555.91999999998</v>
      </c>
      <c r="G1327" s="13">
        <v>1259223.75</v>
      </c>
      <c r="H1327" s="13">
        <v>-664058.06000000006</v>
      </c>
      <c r="I1327" s="13">
        <v>11619184.609999999</v>
      </c>
      <c r="J1327" s="13">
        <v>2296599.91</v>
      </c>
      <c r="K1327" s="13">
        <v>403820.43</v>
      </c>
      <c r="L1327" s="13">
        <v>403792.88</v>
      </c>
      <c r="M1327" s="13">
        <v>298579.77</v>
      </c>
      <c r="N1327" s="13">
        <v>0.2</v>
      </c>
      <c r="O1327" s="13">
        <v>300158.58000000007</v>
      </c>
      <c r="P1327" s="13">
        <v>-861773.0299999998</v>
      </c>
      <c r="Q1327" s="13">
        <v>-82623.469999999943</v>
      </c>
      <c r="R1327" s="13">
        <v>-944396.49999999977</v>
      </c>
      <c r="S1327" s="13">
        <v>280338.44</v>
      </c>
      <c r="T1327" s="13">
        <v>71839.98</v>
      </c>
      <c r="U1327" s="13">
        <v>0</v>
      </c>
      <c r="V1327" s="13">
        <v>0</v>
      </c>
      <c r="W1327" s="13">
        <v>0</v>
      </c>
      <c r="X1327" s="13">
        <v>294734.65000000002</v>
      </c>
      <c r="Y1327" s="13">
        <v>24734.42</v>
      </c>
      <c r="Z1327" s="13">
        <v>14634.31</v>
      </c>
      <c r="AA1327" s="13">
        <v>26653.599999999999</v>
      </c>
      <c r="AB1327" s="13">
        <v>8.48</v>
      </c>
      <c r="AC1327" s="13">
        <v>0</v>
      </c>
      <c r="AD1327" s="13">
        <v>0</v>
      </c>
      <c r="AE1327" s="13">
        <v>0</v>
      </c>
      <c r="AF1327" s="13">
        <v>20205.38</v>
      </c>
      <c r="AG1327" s="13">
        <v>702372.64999999991</v>
      </c>
      <c r="AH1327" s="13">
        <v>27.75</v>
      </c>
      <c r="AI1327" s="13">
        <v>702288.34000000008</v>
      </c>
      <c r="AJ1327" s="13">
        <v>402129.76</v>
      </c>
      <c r="AK1327" s="13">
        <v>0</v>
      </c>
      <c r="AL1327" s="13">
        <v>11215364.18</v>
      </c>
      <c r="AM1327" s="13">
        <v>28.773147039638385</v>
      </c>
      <c r="AN1327" s="13">
        <v>111311.48</v>
      </c>
      <c r="AO1327" s="13">
        <v>36244.44</v>
      </c>
      <c r="AP1327" s="13">
        <v>551082.82999999996</v>
      </c>
      <c r="AQ1327" s="13">
        <v>6076.1900000000005</v>
      </c>
      <c r="AR1327" s="367"/>
      <c r="AS1327" s="19">
        <v>45046</v>
      </c>
      <c r="AT1327" s="20" t="s">
        <v>3</v>
      </c>
      <c r="AU1327" s="40" t="s">
        <v>293</v>
      </c>
      <c r="AV1327" s="41">
        <v>2023</v>
      </c>
      <c r="AW1327" s="266" t="s">
        <v>185</v>
      </c>
      <c r="AX1327" s="380">
        <v>24.55</v>
      </c>
      <c r="AY1327" s="380">
        <v>24.73</v>
      </c>
    </row>
    <row r="1328" spans="1:51" x14ac:dyDescent="0.25">
      <c r="A1328" s="5">
        <v>80</v>
      </c>
      <c r="B1328" s="6" t="s">
        <v>89</v>
      </c>
      <c r="C1328" s="13">
        <v>477048767.48000002</v>
      </c>
      <c r="D1328" s="13">
        <v>115278722.48</v>
      </c>
      <c r="E1328" s="13">
        <v>70842279.189999998</v>
      </c>
      <c r="F1328" s="13">
        <v>63756597.869999997</v>
      </c>
      <c r="G1328" s="13">
        <v>91831398.409999996</v>
      </c>
      <c r="H1328" s="13">
        <v>2673840.66</v>
      </c>
      <c r="I1328" s="13">
        <v>317407959.68000001</v>
      </c>
      <c r="J1328" s="13">
        <v>93904200.939999998</v>
      </c>
      <c r="K1328" s="13">
        <v>103606886.33</v>
      </c>
      <c r="L1328" s="13">
        <v>32764607.140000001</v>
      </c>
      <c r="M1328" s="13">
        <v>119890018.62</v>
      </c>
      <c r="N1328" s="13">
        <v>1756508482.02</v>
      </c>
      <c r="O1328" s="13">
        <v>668307450.85000014</v>
      </c>
      <c r="P1328" s="13">
        <v>-462125402.12999946</v>
      </c>
      <c r="Q1328" s="13">
        <v>466255206.80000025</v>
      </c>
      <c r="R1328" s="13">
        <v>4129804.6700007915</v>
      </c>
      <c r="S1328" s="13">
        <v>-1455964.0099999905</v>
      </c>
      <c r="T1328" s="13">
        <v>13925.25</v>
      </c>
      <c r="U1328" s="13">
        <v>0</v>
      </c>
      <c r="V1328" s="13">
        <v>0</v>
      </c>
      <c r="W1328" s="13">
        <v>668429.73</v>
      </c>
      <c r="X1328" s="13">
        <v>75692854.920000002</v>
      </c>
      <c r="Y1328" s="13">
        <v>1633052.38</v>
      </c>
      <c r="Z1328" s="13">
        <v>7534930.0099999998</v>
      </c>
      <c r="AA1328" s="13">
        <v>1550000</v>
      </c>
      <c r="AB1328" s="13">
        <v>1484521.24</v>
      </c>
      <c r="AC1328" s="13">
        <v>0</v>
      </c>
      <c r="AD1328" s="13">
        <v>0</v>
      </c>
      <c r="AE1328" s="13">
        <v>0</v>
      </c>
      <c r="AF1328" s="13">
        <v>65628670.280000001</v>
      </c>
      <c r="AG1328" s="13">
        <v>152654625.76000002</v>
      </c>
      <c r="AH1328" s="13">
        <v>1827350761.21</v>
      </c>
      <c r="AI1328" s="13">
        <v>1979777968</v>
      </c>
      <c r="AJ1328" s="13">
        <v>1311470517.1499999</v>
      </c>
      <c r="AK1328" s="13">
        <v>0</v>
      </c>
      <c r="AL1328" s="13">
        <v>213801073.35000002</v>
      </c>
      <c r="AM1328" s="13">
        <v>3.0635797573244186</v>
      </c>
      <c r="AN1328" s="13">
        <v>33425886.640000001</v>
      </c>
      <c r="AO1328" s="13">
        <v>30330711.23</v>
      </c>
      <c r="AP1328" s="13">
        <v>422984254.82000005</v>
      </c>
      <c r="AQ1328" s="13">
        <v>729521660.66999996</v>
      </c>
      <c r="AR1328" s="367"/>
      <c r="AS1328" s="19">
        <v>45046</v>
      </c>
      <c r="AT1328" s="20" t="s">
        <v>3</v>
      </c>
      <c r="AU1328" s="40" t="s">
        <v>292</v>
      </c>
      <c r="AV1328" s="41">
        <v>2023</v>
      </c>
      <c r="AW1328" s="266" t="s">
        <v>288</v>
      </c>
      <c r="AX1328" s="380">
        <v>24.55</v>
      </c>
      <c r="AY1328" s="380">
        <v>24.73</v>
      </c>
    </row>
    <row r="1329" spans="1:51" x14ac:dyDescent="0.25">
      <c r="A1329" s="5">
        <v>2</v>
      </c>
      <c r="B1329" s="6" t="s">
        <v>90</v>
      </c>
      <c r="C1329" s="13">
        <v>31347732.389999997</v>
      </c>
      <c r="D1329" s="13">
        <v>1959923.1</v>
      </c>
      <c r="E1329" s="13">
        <v>650402.43000000005</v>
      </c>
      <c r="F1329" s="13">
        <v>27252.05</v>
      </c>
      <c r="G1329" s="13">
        <v>43341794.010000005</v>
      </c>
      <c r="H1329" s="13">
        <v>82971.78</v>
      </c>
      <c r="I1329" s="13">
        <v>343360878.60000002</v>
      </c>
      <c r="J1329" s="13">
        <v>934072065.39999998</v>
      </c>
      <c r="K1329" s="13">
        <v>5111518.12</v>
      </c>
      <c r="L1329" s="13">
        <v>4461115.7</v>
      </c>
      <c r="M1329" s="13">
        <v>15302888.810000001</v>
      </c>
      <c r="N1329" s="13">
        <v>0.01</v>
      </c>
      <c r="O1329" s="13">
        <v>17680751.620000001</v>
      </c>
      <c r="P1329" s="13">
        <v>-31661988.390000001</v>
      </c>
      <c r="Q1329" s="13">
        <v>3830872.640000002</v>
      </c>
      <c r="R1329" s="13">
        <v>-27831115.75</v>
      </c>
      <c r="S1329" s="13">
        <v>27914087.550000001</v>
      </c>
      <c r="T1329" s="13">
        <v>310.24</v>
      </c>
      <c r="U1329" s="13">
        <v>0</v>
      </c>
      <c r="V1329" s="13">
        <v>0</v>
      </c>
      <c r="W1329" s="13">
        <v>0</v>
      </c>
      <c r="X1329" s="13">
        <v>33295576.530000001</v>
      </c>
      <c r="Y1329" s="13">
        <v>884526.41</v>
      </c>
      <c r="Z1329" s="13">
        <v>421720.87</v>
      </c>
      <c r="AA1329" s="13">
        <v>4062309.42</v>
      </c>
      <c r="AB1329" s="13">
        <v>13242.53</v>
      </c>
      <c r="AC1329" s="13">
        <v>0</v>
      </c>
      <c r="AD1329" s="13">
        <v>0</v>
      </c>
      <c r="AE1329" s="13">
        <v>0</v>
      </c>
      <c r="AF1329" s="13">
        <v>0</v>
      </c>
      <c r="AG1329" s="13">
        <v>19764004.510000002</v>
      </c>
      <c r="AH1329" s="13">
        <v>650402.44000000006</v>
      </c>
      <c r="AI1329" s="13">
        <v>20414349.02</v>
      </c>
      <c r="AJ1329" s="13">
        <v>2733597.4000000004</v>
      </c>
      <c r="AK1329" s="13">
        <v>0</v>
      </c>
      <c r="AL1329" s="13">
        <v>338249360.48000002</v>
      </c>
      <c r="AM1329" s="13">
        <v>67.173953126864788</v>
      </c>
      <c r="AN1329" s="13">
        <v>27170.55</v>
      </c>
      <c r="AO1329" s="13">
        <v>81.5</v>
      </c>
      <c r="AP1329" s="13">
        <v>14158139.339999998</v>
      </c>
      <c r="AQ1329" s="13">
        <v>2451081.67</v>
      </c>
      <c r="AR1329" s="367"/>
      <c r="AS1329" s="19">
        <v>45046</v>
      </c>
      <c r="AT1329" s="20" t="s">
        <v>3</v>
      </c>
      <c r="AU1329" s="40" t="s">
        <v>292</v>
      </c>
      <c r="AV1329" s="41">
        <v>2023</v>
      </c>
      <c r="AW1329" s="266" t="s">
        <v>168</v>
      </c>
      <c r="AX1329" s="380">
        <v>24.55</v>
      </c>
      <c r="AY1329" s="380">
        <v>24.73</v>
      </c>
    </row>
    <row r="1330" spans="1:51" x14ac:dyDescent="0.25">
      <c r="A1330" s="5">
        <v>115</v>
      </c>
      <c r="B1330" s="6" t="s">
        <v>290</v>
      </c>
      <c r="C1330" s="13">
        <v>10014.26</v>
      </c>
      <c r="D1330" s="13">
        <v>0</v>
      </c>
      <c r="E1330" s="13">
        <v>0.01</v>
      </c>
      <c r="F1330" s="13">
        <v>0</v>
      </c>
      <c r="G1330" s="13">
        <v>270019.33999999997</v>
      </c>
      <c r="H1330" s="13">
        <v>836487.42</v>
      </c>
      <c r="I1330" s="13">
        <v>863596.84</v>
      </c>
      <c r="J1330" s="13">
        <v>3698773.19</v>
      </c>
      <c r="K1330" s="13">
        <v>8164.54</v>
      </c>
      <c r="L1330" s="13">
        <v>8164.5300000000007</v>
      </c>
      <c r="M1330" s="13">
        <v>0</v>
      </c>
      <c r="N1330" s="13">
        <v>0</v>
      </c>
      <c r="O1330" s="13">
        <v>4745.62</v>
      </c>
      <c r="P1330" s="13">
        <v>-264750.7</v>
      </c>
      <c r="Q1330" s="13">
        <v>0</v>
      </c>
      <c r="R1330" s="13">
        <v>-264750.7</v>
      </c>
      <c r="S1330" s="13">
        <v>1101238.1200000001</v>
      </c>
      <c r="T1330" s="13">
        <v>46667.58</v>
      </c>
      <c r="U1330" s="13">
        <v>0</v>
      </c>
      <c r="V1330" s="13">
        <v>0</v>
      </c>
      <c r="W1330" s="13">
        <v>0</v>
      </c>
      <c r="X1330" s="13">
        <v>1070542.01</v>
      </c>
      <c r="Y1330" s="13">
        <v>5510.57</v>
      </c>
      <c r="Z1330" s="13">
        <v>5189.7700000000004</v>
      </c>
      <c r="AA1330" s="13">
        <v>0</v>
      </c>
      <c r="AB1330" s="13">
        <v>175.83</v>
      </c>
      <c r="AC1330" s="13">
        <v>0</v>
      </c>
      <c r="AD1330" s="13">
        <v>0</v>
      </c>
      <c r="AE1330" s="13">
        <v>5095.3</v>
      </c>
      <c r="AF1330" s="13">
        <v>0</v>
      </c>
      <c r="AG1330" s="13">
        <v>8164.5300000000007</v>
      </c>
      <c r="AH1330" s="13">
        <v>0.01</v>
      </c>
      <c r="AI1330" s="13">
        <v>7880.47</v>
      </c>
      <c r="AJ1330" s="13">
        <v>3134.85</v>
      </c>
      <c r="AK1330" s="13">
        <v>0</v>
      </c>
      <c r="AL1330" s="13">
        <v>855432.29999999993</v>
      </c>
      <c r="AM1330" s="13">
        <v>105.77409627486668</v>
      </c>
      <c r="AN1330" s="13">
        <v>0</v>
      </c>
      <c r="AO1330" s="13">
        <v>0</v>
      </c>
      <c r="AP1330" s="13">
        <v>5268.65</v>
      </c>
      <c r="AQ1330" s="13">
        <v>0</v>
      </c>
      <c r="AR1330" s="367"/>
      <c r="AS1330" s="19">
        <v>45046</v>
      </c>
      <c r="AT1330" s="20" t="s">
        <v>3</v>
      </c>
      <c r="AU1330" s="40" t="s">
        <v>292</v>
      </c>
      <c r="AV1330" s="41">
        <v>2023</v>
      </c>
      <c r="AW1330" s="266" t="s">
        <v>291</v>
      </c>
      <c r="AX1330" s="380">
        <v>24.55</v>
      </c>
      <c r="AY1330" s="380">
        <v>24.73</v>
      </c>
    </row>
    <row r="1331" spans="1:51" x14ac:dyDescent="0.25">
      <c r="A1331" s="5">
        <v>106</v>
      </c>
      <c r="B1331" s="6" t="s">
        <v>92</v>
      </c>
      <c r="C1331" s="13">
        <v>9770016.1699999999</v>
      </c>
      <c r="D1331" s="13">
        <v>388627.66000000003</v>
      </c>
      <c r="E1331" s="13">
        <v>178204.79999999999</v>
      </c>
      <c r="F1331" s="13">
        <v>2265760.5499999998</v>
      </c>
      <c r="G1331" s="13">
        <v>3688283.57</v>
      </c>
      <c r="H1331" s="13">
        <v>12907.95</v>
      </c>
      <c r="I1331" s="13">
        <v>13401464.02</v>
      </c>
      <c r="J1331" s="13">
        <v>7493154.4699999997</v>
      </c>
      <c r="K1331" s="13">
        <v>4303833.53</v>
      </c>
      <c r="L1331" s="13">
        <v>4125628.7299999995</v>
      </c>
      <c r="M1331" s="13">
        <v>3251016.57</v>
      </c>
      <c r="N1331" s="13">
        <v>0</v>
      </c>
      <c r="O1331" s="13">
        <v>3026365.0200000005</v>
      </c>
      <c r="P1331" s="13">
        <v>400979.36999999965</v>
      </c>
      <c r="Q1331" s="13">
        <v>-2008449.0900000003</v>
      </c>
      <c r="R1331" s="13">
        <v>-1607469.7200000007</v>
      </c>
      <c r="S1331" s="13">
        <v>1620377.67</v>
      </c>
      <c r="T1331" s="13">
        <v>0.23</v>
      </c>
      <c r="U1331" s="13">
        <v>0</v>
      </c>
      <c r="V1331" s="13">
        <v>0</v>
      </c>
      <c r="W1331" s="13">
        <v>0</v>
      </c>
      <c r="X1331" s="13">
        <v>2012980.74</v>
      </c>
      <c r="Y1331" s="13">
        <v>73748.86</v>
      </c>
      <c r="Z1331" s="13">
        <v>37971.75</v>
      </c>
      <c r="AA1331" s="13">
        <v>7496.69</v>
      </c>
      <c r="AB1331" s="13">
        <v>32960.92</v>
      </c>
      <c r="AC1331" s="13">
        <v>0</v>
      </c>
      <c r="AD1331" s="13">
        <v>0</v>
      </c>
      <c r="AE1331" s="13">
        <v>0</v>
      </c>
      <c r="AF1331" s="13">
        <v>240425.08</v>
      </c>
      <c r="AG1331" s="13">
        <v>7376645.2999999998</v>
      </c>
      <c r="AH1331" s="13">
        <v>178204.79999999999</v>
      </c>
      <c r="AI1331" s="13">
        <v>7552449.2400000002</v>
      </c>
      <c r="AJ1331" s="13">
        <v>4526084.22</v>
      </c>
      <c r="AK1331" s="13">
        <v>0</v>
      </c>
      <c r="AL1331" s="13">
        <v>9097630.4899999984</v>
      </c>
      <c r="AM1331" s="13">
        <v>3.1138434901314591</v>
      </c>
      <c r="AN1331" s="13">
        <v>1198925.04</v>
      </c>
      <c r="AO1331" s="13">
        <v>1066835.51</v>
      </c>
      <c r="AP1331" s="13">
        <v>6828510.6499999994</v>
      </c>
      <c r="AQ1331" s="13">
        <v>473487.16000000003</v>
      </c>
      <c r="AR1331" s="367"/>
      <c r="AS1331" s="19">
        <v>45046</v>
      </c>
      <c r="AT1331" s="20" t="s">
        <v>3</v>
      </c>
      <c r="AU1331" s="40" t="s">
        <v>292</v>
      </c>
      <c r="AV1331" s="41">
        <v>2023</v>
      </c>
      <c r="AW1331" s="266" t="s">
        <v>172</v>
      </c>
      <c r="AX1331" s="380">
        <v>24.55</v>
      </c>
      <c r="AY1331" s="380">
        <v>24.73</v>
      </c>
    </row>
    <row r="1332" spans="1:51" x14ac:dyDescent="0.25">
      <c r="A1332" s="5">
        <v>118</v>
      </c>
      <c r="B1332" s="6" t="s">
        <v>93</v>
      </c>
      <c r="C1332" s="13">
        <v>64627860.800000004</v>
      </c>
      <c r="D1332" s="13">
        <v>21135487.48</v>
      </c>
      <c r="E1332" s="13">
        <v>15551226.82</v>
      </c>
      <c r="F1332" s="13">
        <v>7854585.8700000001</v>
      </c>
      <c r="G1332" s="13">
        <v>19499386.579999998</v>
      </c>
      <c r="H1332" s="13">
        <v>184468.32</v>
      </c>
      <c r="I1332" s="13">
        <v>89434061.430000007</v>
      </c>
      <c r="J1332" s="13">
        <v>10973131.18</v>
      </c>
      <c r="K1332" s="13">
        <v>37276168.439999998</v>
      </c>
      <c r="L1332" s="13">
        <v>21724941.620000001</v>
      </c>
      <c r="M1332" s="13">
        <v>394316.58</v>
      </c>
      <c r="N1332" s="13">
        <v>6804432.7000000002</v>
      </c>
      <c r="O1332" s="13">
        <v>22178328.779999997</v>
      </c>
      <c r="P1332" s="13">
        <v>-6039927.9099999899</v>
      </c>
      <c r="Q1332" s="13">
        <v>6963280.0599999987</v>
      </c>
      <c r="R1332" s="13">
        <v>923352.15000000875</v>
      </c>
      <c r="S1332" s="13">
        <v>-738883.83000000007</v>
      </c>
      <c r="T1332" s="13">
        <v>4066.51</v>
      </c>
      <c r="U1332" s="13">
        <v>0</v>
      </c>
      <c r="V1332" s="13">
        <v>0</v>
      </c>
      <c r="W1332" s="13">
        <v>13777.97</v>
      </c>
      <c r="X1332" s="13">
        <v>1881052.27</v>
      </c>
      <c r="Y1332" s="13">
        <v>325859.56</v>
      </c>
      <c r="Z1332" s="13">
        <v>305785.01</v>
      </c>
      <c r="AA1332" s="13">
        <v>911082.97</v>
      </c>
      <c r="AB1332" s="13">
        <v>269411.7</v>
      </c>
      <c r="AC1332" s="13">
        <v>0</v>
      </c>
      <c r="AD1332" s="13">
        <v>0</v>
      </c>
      <c r="AE1332" s="13">
        <v>819471.23</v>
      </c>
      <c r="AF1332" s="13">
        <v>6170.11</v>
      </c>
      <c r="AG1332" s="13">
        <v>22119258.200000003</v>
      </c>
      <c r="AH1332" s="13">
        <v>22355659.52</v>
      </c>
      <c r="AI1332" s="13">
        <v>44421546.109999999</v>
      </c>
      <c r="AJ1332" s="13">
        <v>22243217.330000002</v>
      </c>
      <c r="AK1332" s="13">
        <v>0</v>
      </c>
      <c r="AL1332" s="13">
        <v>52157892.99000001</v>
      </c>
      <c r="AM1332" s="13">
        <v>2.3992289221987435</v>
      </c>
      <c r="AN1332" s="13">
        <v>5119558.1000000006</v>
      </c>
      <c r="AO1332" s="13">
        <v>2735027.77</v>
      </c>
      <c r="AP1332" s="13">
        <v>55403762.540000007</v>
      </c>
      <c r="AQ1332" s="13">
        <v>34089718</v>
      </c>
      <c r="AR1332" s="367"/>
      <c r="AS1332" s="19">
        <v>45046</v>
      </c>
      <c r="AT1332" s="20" t="s">
        <v>3</v>
      </c>
      <c r="AU1332" s="40" t="s">
        <v>292</v>
      </c>
      <c r="AV1332" s="41">
        <v>2023</v>
      </c>
      <c r="AW1332" s="266" t="s">
        <v>162</v>
      </c>
      <c r="AX1332" s="380">
        <v>24.55</v>
      </c>
      <c r="AY1332" s="380">
        <v>24.73</v>
      </c>
    </row>
    <row r="1333" spans="1:51" x14ac:dyDescent="0.25">
      <c r="A1333" s="5">
        <v>29</v>
      </c>
      <c r="B1333" s="6" t="s">
        <v>94</v>
      </c>
      <c r="C1333" s="13">
        <v>161769228.92999998</v>
      </c>
      <c r="D1333" s="13">
        <v>52194198.560000002</v>
      </c>
      <c r="E1333" s="13">
        <v>4764461.97</v>
      </c>
      <c r="F1333" s="13">
        <v>13998329</v>
      </c>
      <c r="G1333" s="13">
        <v>32916975.920000002</v>
      </c>
      <c r="H1333" s="13">
        <v>2562809.56</v>
      </c>
      <c r="I1333" s="13">
        <v>65508173.270000003</v>
      </c>
      <c r="J1333" s="13">
        <v>68320159.390000001</v>
      </c>
      <c r="K1333" s="13">
        <v>41141779.350000001</v>
      </c>
      <c r="L1333" s="13">
        <v>36377317.380000003</v>
      </c>
      <c r="M1333" s="13">
        <v>27013653.239999998</v>
      </c>
      <c r="N1333" s="13">
        <v>1372793.77</v>
      </c>
      <c r="O1333" s="13">
        <v>36820359.739999995</v>
      </c>
      <c r="P1333" s="13">
        <v>25839365.710000031</v>
      </c>
      <c r="Q1333" s="13">
        <v>-29126151.329999998</v>
      </c>
      <c r="R1333" s="13">
        <v>-3286785.6199999675</v>
      </c>
      <c r="S1333" s="13">
        <v>5849595.1900000013</v>
      </c>
      <c r="T1333" s="13">
        <v>3846931.22</v>
      </c>
      <c r="U1333" s="13">
        <v>0</v>
      </c>
      <c r="V1333" s="13">
        <v>0</v>
      </c>
      <c r="W1333" s="13">
        <v>110118.27</v>
      </c>
      <c r="X1333" s="13">
        <v>16670097.310000001</v>
      </c>
      <c r="Y1333" s="13">
        <v>567720.31999999995</v>
      </c>
      <c r="Z1333" s="13">
        <v>1488266.41</v>
      </c>
      <c r="AA1333" s="13">
        <v>0</v>
      </c>
      <c r="AB1333" s="13">
        <v>521134.59</v>
      </c>
      <c r="AC1333" s="13">
        <v>0</v>
      </c>
      <c r="AD1333" s="13">
        <v>0</v>
      </c>
      <c r="AE1333" s="13">
        <v>0</v>
      </c>
      <c r="AF1333" s="13">
        <v>12200430.289999999</v>
      </c>
      <c r="AG1333" s="13">
        <v>63390970.620000005</v>
      </c>
      <c r="AH1333" s="13">
        <v>6137255.7400000002</v>
      </c>
      <c r="AI1333" s="13">
        <v>68412394.280000001</v>
      </c>
      <c r="AJ1333" s="13">
        <v>31769786.780000001</v>
      </c>
      <c r="AK1333" s="13">
        <v>177752.24</v>
      </c>
      <c r="AL1333" s="13">
        <v>24366393.920000002</v>
      </c>
      <c r="AM1333" s="13">
        <v>1.5922542560133583</v>
      </c>
      <c r="AN1333" s="13">
        <v>8633797.3499999996</v>
      </c>
      <c r="AO1333" s="13">
        <v>5364531.6500000004</v>
      </c>
      <c r="AP1333" s="13">
        <v>122178095.04999998</v>
      </c>
      <c r="AQ1333" s="13">
        <v>49423424.420000002</v>
      </c>
      <c r="AR1333" s="367"/>
      <c r="AS1333" s="19">
        <v>45046</v>
      </c>
      <c r="AT1333" s="20" t="s">
        <v>3</v>
      </c>
      <c r="AU1333" s="40" t="s">
        <v>292</v>
      </c>
      <c r="AV1333" s="41">
        <v>2023</v>
      </c>
      <c r="AW1333" s="266" t="s">
        <v>156</v>
      </c>
      <c r="AX1333" s="380">
        <v>24.55</v>
      </c>
      <c r="AY1333" s="380">
        <v>24.73</v>
      </c>
    </row>
    <row r="1334" spans="1:51" x14ac:dyDescent="0.25">
      <c r="A1334" s="5">
        <v>111</v>
      </c>
      <c r="B1334" s="6" t="s">
        <v>95</v>
      </c>
      <c r="C1334" s="13">
        <v>1918555.4</v>
      </c>
      <c r="D1334" s="13">
        <v>58738.69</v>
      </c>
      <c r="E1334" s="13">
        <v>543526.84</v>
      </c>
      <c r="F1334" s="13">
        <v>234300.96000000002</v>
      </c>
      <c r="G1334" s="13">
        <v>2257966.75</v>
      </c>
      <c r="H1334" s="13">
        <v>129223.78</v>
      </c>
      <c r="I1334" s="13">
        <v>16460424.4</v>
      </c>
      <c r="J1334" s="13">
        <v>1213137.8</v>
      </c>
      <c r="K1334" s="13">
        <v>2269388.92</v>
      </c>
      <c r="L1334" s="13">
        <v>1725862.08</v>
      </c>
      <c r="M1334" s="13">
        <v>0</v>
      </c>
      <c r="N1334" s="13">
        <v>0</v>
      </c>
      <c r="O1334" s="13">
        <v>516957.14000000013</v>
      </c>
      <c r="P1334" s="13">
        <v>-1149408.1400000006</v>
      </c>
      <c r="Q1334" s="13">
        <v>0</v>
      </c>
      <c r="R1334" s="13">
        <v>-1149408.1400000006</v>
      </c>
      <c r="S1334" s="13">
        <v>1278631.92</v>
      </c>
      <c r="T1334" s="13">
        <v>379316.12</v>
      </c>
      <c r="U1334" s="13">
        <v>0</v>
      </c>
      <c r="V1334" s="13">
        <v>0</v>
      </c>
      <c r="W1334" s="13">
        <v>0</v>
      </c>
      <c r="X1334" s="13">
        <v>1112293.8600000001</v>
      </c>
      <c r="Y1334" s="13">
        <v>45883.09</v>
      </c>
      <c r="Z1334" s="13">
        <v>69378.23</v>
      </c>
      <c r="AA1334" s="13">
        <v>594.95000000000005</v>
      </c>
      <c r="AB1334" s="13">
        <v>808.08</v>
      </c>
      <c r="AC1334" s="13">
        <v>0</v>
      </c>
      <c r="AD1334" s="13">
        <v>0</v>
      </c>
      <c r="AE1334" s="13">
        <v>0</v>
      </c>
      <c r="AF1334" s="13">
        <v>96313.71</v>
      </c>
      <c r="AG1334" s="13">
        <v>1725862.08</v>
      </c>
      <c r="AH1334" s="13">
        <v>543526.84</v>
      </c>
      <c r="AI1334" s="13">
        <v>2268863.56</v>
      </c>
      <c r="AJ1334" s="13">
        <v>1751906.42</v>
      </c>
      <c r="AK1334" s="13">
        <v>0</v>
      </c>
      <c r="AL1334" s="13">
        <v>14191035.48</v>
      </c>
      <c r="AM1334" s="13">
        <v>7.2532408415918415</v>
      </c>
      <c r="AN1334" s="13">
        <v>156024.36000000002</v>
      </c>
      <c r="AO1334" s="13">
        <v>78276.600000000006</v>
      </c>
      <c r="AP1334" s="13">
        <v>1319000.1100000001</v>
      </c>
      <c r="AQ1334" s="13">
        <v>-23859.459999999934</v>
      </c>
      <c r="AR1334" s="367"/>
      <c r="AS1334" s="19">
        <v>45046</v>
      </c>
      <c r="AT1334" s="20" t="s">
        <v>3</v>
      </c>
      <c r="AU1334" s="40" t="s">
        <v>292</v>
      </c>
      <c r="AV1334" s="41">
        <v>2023</v>
      </c>
      <c r="AW1334" s="266" t="s">
        <v>182</v>
      </c>
      <c r="AX1334" s="380">
        <v>24.55</v>
      </c>
      <c r="AY1334" s="380">
        <v>24.73</v>
      </c>
    </row>
    <row r="1335" spans="1:51" x14ac:dyDescent="0.25">
      <c r="A1335" s="5">
        <v>83</v>
      </c>
      <c r="B1335" s="6" t="s">
        <v>96</v>
      </c>
      <c r="C1335" s="13">
        <v>135924659.22999996</v>
      </c>
      <c r="D1335" s="13">
        <v>42287776.709999993</v>
      </c>
      <c r="E1335" s="13">
        <v>25686069.789999999</v>
      </c>
      <c r="F1335" s="13">
        <v>27576472.699999999</v>
      </c>
      <c r="G1335" s="13">
        <v>36272936.609999999</v>
      </c>
      <c r="H1335" s="13">
        <v>-476362.33</v>
      </c>
      <c r="I1335" s="13">
        <v>310481467.25999999</v>
      </c>
      <c r="J1335" s="13">
        <v>5416125.5099999998</v>
      </c>
      <c r="K1335" s="13">
        <v>74934745.969999999</v>
      </c>
      <c r="L1335" s="13">
        <v>49248676.18</v>
      </c>
      <c r="M1335" s="13">
        <v>50042580.619999997</v>
      </c>
      <c r="N1335" s="13">
        <v>1114875</v>
      </c>
      <c r="O1335" s="13">
        <v>66228470.170000002</v>
      </c>
      <c r="P1335" s="13">
        <v>-36440996.960000053</v>
      </c>
      <c r="Q1335" s="13">
        <v>40329743.649999999</v>
      </c>
      <c r="R1335" s="13">
        <v>3888746.6899999455</v>
      </c>
      <c r="S1335" s="13">
        <v>-4365109.0199999996</v>
      </c>
      <c r="T1335" s="13">
        <v>54884.13</v>
      </c>
      <c r="U1335" s="13">
        <v>0</v>
      </c>
      <c r="V1335" s="13">
        <v>0</v>
      </c>
      <c r="W1335" s="13">
        <v>0</v>
      </c>
      <c r="X1335" s="13">
        <v>19011911.989999998</v>
      </c>
      <c r="Y1335" s="13">
        <v>598834.65</v>
      </c>
      <c r="Z1335" s="13">
        <v>2006249.61</v>
      </c>
      <c r="AA1335" s="13">
        <v>0</v>
      </c>
      <c r="AB1335" s="13">
        <v>180647.08</v>
      </c>
      <c r="AC1335" s="13">
        <v>0</v>
      </c>
      <c r="AD1335" s="13">
        <v>0</v>
      </c>
      <c r="AE1335" s="13">
        <v>0</v>
      </c>
      <c r="AF1335" s="13">
        <v>20646173.800000001</v>
      </c>
      <c r="AG1335" s="13">
        <v>99291256.799999997</v>
      </c>
      <c r="AH1335" s="13">
        <v>26800944.789999999</v>
      </c>
      <c r="AI1335" s="13">
        <v>125967350.58000001</v>
      </c>
      <c r="AJ1335" s="13">
        <v>59738880.409999996</v>
      </c>
      <c r="AK1335" s="13">
        <v>0</v>
      </c>
      <c r="AL1335" s="13">
        <v>235546721.28999999</v>
      </c>
      <c r="AM1335" s="13">
        <v>4.1433578407578873</v>
      </c>
      <c r="AN1335" s="13">
        <v>15466869.469999999</v>
      </c>
      <c r="AO1335" s="13">
        <v>12109603.229999999</v>
      </c>
      <c r="AP1335" s="13">
        <v>82797038.13000001</v>
      </c>
      <c r="AQ1335" s="13">
        <v>55388625.780000001</v>
      </c>
      <c r="AR1335" s="367"/>
      <c r="AS1335" s="19">
        <v>45046</v>
      </c>
      <c r="AT1335" s="20" t="s">
        <v>3</v>
      </c>
      <c r="AU1335" s="40" t="s">
        <v>293</v>
      </c>
      <c r="AV1335" s="41">
        <v>2023</v>
      </c>
      <c r="AW1335" s="266" t="s">
        <v>158</v>
      </c>
      <c r="AX1335" s="380">
        <v>24.55</v>
      </c>
      <c r="AY1335" s="380">
        <v>24.73</v>
      </c>
    </row>
    <row r="1336" spans="1:51" x14ac:dyDescent="0.25">
      <c r="A1336" s="5">
        <v>40</v>
      </c>
      <c r="B1336" s="6" t="s">
        <v>97</v>
      </c>
      <c r="C1336" s="13">
        <v>36938833.899999999</v>
      </c>
      <c r="D1336" s="13">
        <v>6039183.25</v>
      </c>
      <c r="E1336" s="13">
        <v>16648155.880000001</v>
      </c>
      <c r="F1336" s="13">
        <v>2971602.4000000004</v>
      </c>
      <c r="G1336" s="13">
        <v>9772962.5099999998</v>
      </c>
      <c r="H1336" s="13">
        <v>10060.09</v>
      </c>
      <c r="I1336" s="13">
        <v>78250927.269999996</v>
      </c>
      <c r="J1336" s="13">
        <v>21070516.170000002</v>
      </c>
      <c r="K1336" s="13">
        <v>28460735.550000001</v>
      </c>
      <c r="L1336" s="13">
        <v>11812579.67</v>
      </c>
      <c r="M1336" s="13">
        <v>1686417.23</v>
      </c>
      <c r="N1336" s="13">
        <v>295884.81</v>
      </c>
      <c r="O1336" s="13">
        <v>10875448.770000001</v>
      </c>
      <c r="P1336" s="13">
        <v>7279636.9699999858</v>
      </c>
      <c r="Q1336" s="13">
        <v>-14787323.710000001</v>
      </c>
      <c r="R1336" s="13">
        <v>-7507686.7400000151</v>
      </c>
      <c r="S1336" s="13">
        <v>7517746.830000001</v>
      </c>
      <c r="T1336" s="13">
        <v>7.05</v>
      </c>
      <c r="U1336" s="13">
        <v>0</v>
      </c>
      <c r="V1336" s="13">
        <v>0</v>
      </c>
      <c r="W1336" s="13">
        <v>19.16</v>
      </c>
      <c r="X1336" s="13">
        <v>14196553.26</v>
      </c>
      <c r="Y1336" s="13">
        <v>152500.54</v>
      </c>
      <c r="Z1336" s="13">
        <v>106789.93</v>
      </c>
      <c r="AA1336" s="13">
        <v>5783.4</v>
      </c>
      <c r="AB1336" s="13">
        <v>125217.76</v>
      </c>
      <c r="AC1336" s="13">
        <v>0</v>
      </c>
      <c r="AD1336" s="13">
        <v>0</v>
      </c>
      <c r="AE1336" s="13">
        <v>0</v>
      </c>
      <c r="AF1336" s="13">
        <v>6288541.0099999998</v>
      </c>
      <c r="AG1336" s="13">
        <v>13498996.9</v>
      </c>
      <c r="AH1336" s="13">
        <v>16944040.689999998</v>
      </c>
      <c r="AI1336" s="13">
        <v>30356764.650000002</v>
      </c>
      <c r="AJ1336" s="13">
        <v>19481315.880000003</v>
      </c>
      <c r="AK1336" s="13">
        <v>0</v>
      </c>
      <c r="AL1336" s="13">
        <v>49790191.719999999</v>
      </c>
      <c r="AM1336" s="13">
        <v>2.7494344667420232</v>
      </c>
      <c r="AN1336" s="13">
        <v>2410266.61</v>
      </c>
      <c r="AO1336" s="13">
        <v>561335.79</v>
      </c>
      <c r="AP1336" s="13">
        <v>31322206.210000001</v>
      </c>
      <c r="AQ1336" s="13">
        <v>11298004.330000002</v>
      </c>
      <c r="AR1336" s="367"/>
      <c r="AS1336" s="19">
        <v>45046</v>
      </c>
      <c r="AT1336" s="20" t="s">
        <v>3</v>
      </c>
      <c r="AU1336" s="40" t="s">
        <v>292</v>
      </c>
      <c r="AV1336" s="41">
        <v>2023</v>
      </c>
      <c r="AW1336" s="266" t="s">
        <v>166</v>
      </c>
      <c r="AX1336" s="380">
        <v>24.55</v>
      </c>
      <c r="AY1336" s="380">
        <v>24.73</v>
      </c>
    </row>
    <row r="1337" spans="1:51" x14ac:dyDescent="0.25">
      <c r="A1337" s="5">
        <v>24</v>
      </c>
      <c r="B1337" s="6" t="s">
        <v>98</v>
      </c>
      <c r="C1337" s="13">
        <v>43923202.68</v>
      </c>
      <c r="D1337" s="13">
        <v>17808595.319999997</v>
      </c>
      <c r="E1337" s="13">
        <v>2040582.7200000002</v>
      </c>
      <c r="F1337" s="13">
        <v>5289231.9400000004</v>
      </c>
      <c r="G1337" s="13">
        <v>16384293.91</v>
      </c>
      <c r="H1337" s="13">
        <v>1131155.2</v>
      </c>
      <c r="I1337" s="13">
        <v>36348951.200000003</v>
      </c>
      <c r="J1337" s="13">
        <v>31421730.77</v>
      </c>
      <c r="K1337" s="13">
        <v>15770970.98</v>
      </c>
      <c r="L1337" s="13">
        <v>13677270.34</v>
      </c>
      <c r="M1337" s="13">
        <v>3055452.1600000001</v>
      </c>
      <c r="N1337" s="13">
        <v>8062.4</v>
      </c>
      <c r="O1337" s="13">
        <v>5965408.2600000035</v>
      </c>
      <c r="P1337" s="13">
        <v>-1524326.7499999912</v>
      </c>
      <c r="Q1337" s="13">
        <v>-1744203.33</v>
      </c>
      <c r="R1337" s="13">
        <v>-3268530.0799999912</v>
      </c>
      <c r="S1337" s="13">
        <v>4399685.2799999993</v>
      </c>
      <c r="T1337" s="13">
        <v>652997.41</v>
      </c>
      <c r="U1337" s="13">
        <v>0</v>
      </c>
      <c r="V1337" s="13">
        <v>0</v>
      </c>
      <c r="W1337" s="13">
        <v>2981348.15</v>
      </c>
      <c r="X1337" s="13">
        <v>7492826.04</v>
      </c>
      <c r="Y1337" s="13">
        <v>228223.35999999999</v>
      </c>
      <c r="Z1337" s="13">
        <v>987894.11</v>
      </c>
      <c r="AA1337" s="13">
        <v>1243402.47</v>
      </c>
      <c r="AB1337" s="13">
        <v>57447</v>
      </c>
      <c r="AC1337" s="13">
        <v>0</v>
      </c>
      <c r="AD1337" s="13">
        <v>0</v>
      </c>
      <c r="AE1337" s="13">
        <v>0</v>
      </c>
      <c r="AF1337" s="13">
        <v>4210519.38</v>
      </c>
      <c r="AG1337" s="13">
        <v>16732722.5</v>
      </c>
      <c r="AH1337" s="13">
        <v>2048645.1200000001</v>
      </c>
      <c r="AI1337" s="13">
        <v>18717192.400000002</v>
      </c>
      <c r="AJ1337" s="13">
        <v>12758563.49</v>
      </c>
      <c r="AK1337" s="13">
        <v>6779.35</v>
      </c>
      <c r="AL1337" s="13">
        <v>20577980.220000003</v>
      </c>
      <c r="AM1337" s="13">
        <v>2.3048010960197711</v>
      </c>
      <c r="AN1337" s="13">
        <v>4545196.6100000003</v>
      </c>
      <c r="AO1337" s="13">
        <v>744035.33</v>
      </c>
      <c r="AP1337" s="13">
        <v>36518356.599999994</v>
      </c>
      <c r="AQ1337" s="13">
        <v>16369157.5</v>
      </c>
      <c r="AR1337" s="367"/>
      <c r="AS1337" s="19">
        <v>45046</v>
      </c>
      <c r="AT1337" s="20" t="s">
        <v>3</v>
      </c>
      <c r="AU1337" s="40" t="s">
        <v>292</v>
      </c>
      <c r="AV1337" s="41">
        <v>2023</v>
      </c>
      <c r="AW1337" s="266" t="s">
        <v>164</v>
      </c>
      <c r="AX1337" s="380">
        <v>24.55</v>
      </c>
      <c r="AY1337" s="380">
        <v>24.73</v>
      </c>
    </row>
    <row r="1338" spans="1:51" x14ac:dyDescent="0.25">
      <c r="A1338" s="5">
        <v>124</v>
      </c>
      <c r="B1338" s="6" t="s">
        <v>99</v>
      </c>
      <c r="C1338" s="13">
        <v>4741892.68</v>
      </c>
      <c r="D1338" s="13">
        <v>21069.57</v>
      </c>
      <c r="E1338" s="13">
        <v>0</v>
      </c>
      <c r="F1338" s="13">
        <v>232768.25</v>
      </c>
      <c r="G1338" s="13">
        <v>2251083.02</v>
      </c>
      <c r="H1338" s="13">
        <v>-205227.57</v>
      </c>
      <c r="I1338" s="13">
        <v>6999138.2300000004</v>
      </c>
      <c r="J1338" s="13">
        <v>194953.41</v>
      </c>
      <c r="K1338" s="13">
        <v>325693.83</v>
      </c>
      <c r="L1338" s="13">
        <v>325693.82999999996</v>
      </c>
      <c r="M1338" s="13">
        <v>3406547.74</v>
      </c>
      <c r="N1338" s="13">
        <v>0</v>
      </c>
      <c r="O1338" s="13">
        <v>2499913.0700000003</v>
      </c>
      <c r="P1338" s="13">
        <v>-262941.23000000045</v>
      </c>
      <c r="Q1338" s="13">
        <v>140790.95999999903</v>
      </c>
      <c r="R1338" s="13">
        <v>-122150.27000000142</v>
      </c>
      <c r="S1338" s="13">
        <v>-83077.310000000027</v>
      </c>
      <c r="T1338" s="13">
        <v>0</v>
      </c>
      <c r="U1338" s="13">
        <v>0</v>
      </c>
      <c r="V1338" s="13">
        <v>0</v>
      </c>
      <c r="W1338" s="13">
        <v>0</v>
      </c>
      <c r="X1338" s="13">
        <v>216132.46</v>
      </c>
      <c r="Y1338" s="13">
        <v>45940.47</v>
      </c>
      <c r="Z1338" s="13">
        <v>5612.05</v>
      </c>
      <c r="AA1338" s="13">
        <v>38937.769999999997</v>
      </c>
      <c r="AB1338" s="13">
        <v>40851.54</v>
      </c>
      <c r="AC1338" s="13">
        <v>0</v>
      </c>
      <c r="AD1338" s="13">
        <v>0</v>
      </c>
      <c r="AE1338" s="13">
        <v>0</v>
      </c>
      <c r="AF1338" s="13">
        <v>167867.94</v>
      </c>
      <c r="AG1338" s="13">
        <v>3732241.5700000003</v>
      </c>
      <c r="AH1338" s="13">
        <v>0</v>
      </c>
      <c r="AI1338" s="13">
        <v>3731140.35</v>
      </c>
      <c r="AJ1338" s="13">
        <v>1231227.28</v>
      </c>
      <c r="AK1338" s="13">
        <v>0</v>
      </c>
      <c r="AL1338" s="13">
        <v>6673444.4000000004</v>
      </c>
      <c r="AM1338" s="13">
        <v>21.489931909364081</v>
      </c>
      <c r="AN1338" s="13">
        <v>146670.04</v>
      </c>
      <c r="AO1338" s="13">
        <v>86098.21</v>
      </c>
      <c r="AP1338" s="13">
        <v>2241979.6100000003</v>
      </c>
      <c r="AQ1338" s="13">
        <v>21069.57</v>
      </c>
      <c r="AR1338" s="367"/>
      <c r="AS1338" s="19">
        <v>45046</v>
      </c>
      <c r="AT1338" s="20" t="s">
        <v>3</v>
      </c>
      <c r="AU1338" s="40" t="s">
        <v>293</v>
      </c>
      <c r="AV1338" s="41">
        <v>2023</v>
      </c>
      <c r="AW1338" s="266" t="s">
        <v>289</v>
      </c>
      <c r="AX1338" s="380">
        <v>24.55</v>
      </c>
      <c r="AY1338" s="380">
        <v>24.73</v>
      </c>
    </row>
    <row r="1339" spans="1:51" x14ac:dyDescent="0.25">
      <c r="A1339" s="5">
        <v>70</v>
      </c>
      <c r="B1339" s="6" t="s">
        <v>100</v>
      </c>
      <c r="C1339" s="13">
        <v>1178089.73</v>
      </c>
      <c r="D1339" s="13">
        <v>199586.24</v>
      </c>
      <c r="E1339" s="13">
        <v>13307.6</v>
      </c>
      <c r="F1339" s="13">
        <v>0</v>
      </c>
      <c r="G1339" s="13">
        <v>589684.1</v>
      </c>
      <c r="H1339" s="13">
        <v>719221.33</v>
      </c>
      <c r="I1339" s="13">
        <v>1067559.53</v>
      </c>
      <c r="J1339" s="13">
        <v>1723032.54</v>
      </c>
      <c r="K1339" s="13">
        <v>125712.75</v>
      </c>
      <c r="L1339" s="13">
        <v>112405.15</v>
      </c>
      <c r="M1339" s="13">
        <v>0</v>
      </c>
      <c r="N1339" s="13">
        <v>0</v>
      </c>
      <c r="O1339" s="13">
        <v>-22547.089999999997</v>
      </c>
      <c r="P1339" s="13">
        <v>411366.4800000001</v>
      </c>
      <c r="Q1339" s="13">
        <v>0</v>
      </c>
      <c r="R1339" s="13">
        <v>411366.4800000001</v>
      </c>
      <c r="S1339" s="13">
        <v>307854.85000000003</v>
      </c>
      <c r="T1339" s="13">
        <v>234041.06</v>
      </c>
      <c r="U1339" s="13">
        <v>0</v>
      </c>
      <c r="V1339" s="13">
        <v>0</v>
      </c>
      <c r="W1339" s="13">
        <v>0</v>
      </c>
      <c r="X1339" s="13">
        <v>102364.72</v>
      </c>
      <c r="Y1339" s="13">
        <v>5644.14</v>
      </c>
      <c r="Z1339" s="13">
        <v>21706.06</v>
      </c>
      <c r="AA1339" s="13">
        <v>1200.73</v>
      </c>
      <c r="AB1339" s="13">
        <v>0</v>
      </c>
      <c r="AC1339" s="13">
        <v>0</v>
      </c>
      <c r="AD1339" s="13">
        <v>0</v>
      </c>
      <c r="AE1339" s="13">
        <v>0</v>
      </c>
      <c r="AF1339" s="13">
        <v>0</v>
      </c>
      <c r="AG1339" s="13">
        <v>112405.15</v>
      </c>
      <c r="AH1339" s="13">
        <v>13307.6</v>
      </c>
      <c r="AI1339" s="13">
        <v>125712.75</v>
      </c>
      <c r="AJ1339" s="13">
        <v>148259.84</v>
      </c>
      <c r="AK1339" s="13">
        <v>0</v>
      </c>
      <c r="AL1339" s="13">
        <v>941846.78</v>
      </c>
      <c r="AM1339" s="13">
        <v>8.492054544984498</v>
      </c>
      <c r="AN1339" s="13">
        <v>0</v>
      </c>
      <c r="AO1339" s="13">
        <v>0</v>
      </c>
      <c r="AP1339" s="13">
        <v>1213296.7200000002</v>
      </c>
      <c r="AQ1339" s="13">
        <v>212246.13999999998</v>
      </c>
      <c r="AR1339" s="367"/>
      <c r="AS1339" s="19">
        <v>45046</v>
      </c>
      <c r="AT1339" s="20" t="s">
        <v>3</v>
      </c>
      <c r="AU1339" s="40" t="s">
        <v>292</v>
      </c>
      <c r="AV1339" s="41">
        <v>2023</v>
      </c>
      <c r="AW1339" s="266" t="s">
        <v>181</v>
      </c>
      <c r="AX1339" s="380">
        <v>24.55</v>
      </c>
      <c r="AY1339" s="380">
        <v>24.73</v>
      </c>
    </row>
    <row r="1340" spans="1:51" x14ac:dyDescent="0.25">
      <c r="A1340" s="5">
        <v>119</v>
      </c>
      <c r="B1340" s="6" t="s">
        <v>101</v>
      </c>
      <c r="C1340" s="13">
        <v>0</v>
      </c>
      <c r="D1340" s="13">
        <v>0</v>
      </c>
      <c r="E1340" s="13">
        <v>0.01</v>
      </c>
      <c r="F1340" s="13">
        <v>0</v>
      </c>
      <c r="G1340" s="13">
        <v>19895.48</v>
      </c>
      <c r="H1340" s="13">
        <v>10.52</v>
      </c>
      <c r="I1340" s="13">
        <v>58101.88</v>
      </c>
      <c r="J1340" s="13">
        <v>9.35</v>
      </c>
      <c r="K1340" s="13">
        <v>7.0000000000000007E-2</v>
      </c>
      <c r="L1340" s="13">
        <v>0.06</v>
      </c>
      <c r="M1340" s="13">
        <v>0</v>
      </c>
      <c r="N1340" s="13">
        <v>0</v>
      </c>
      <c r="O1340" s="13">
        <v>-8.0000000000000016E-2</v>
      </c>
      <c r="P1340" s="13">
        <v>-19895.399999999998</v>
      </c>
      <c r="Q1340" s="13">
        <v>0</v>
      </c>
      <c r="R1340" s="13">
        <v>-19895.399999999998</v>
      </c>
      <c r="S1340" s="13">
        <v>19905.919999999998</v>
      </c>
      <c r="T1340" s="13">
        <v>22800</v>
      </c>
      <c r="U1340" s="13">
        <v>0</v>
      </c>
      <c r="V1340" s="13">
        <v>0</v>
      </c>
      <c r="W1340" s="13">
        <v>0</v>
      </c>
      <c r="X1340" s="13">
        <v>0</v>
      </c>
      <c r="Y1340" s="13">
        <v>406.02</v>
      </c>
      <c r="Z1340" s="13">
        <v>437.69</v>
      </c>
      <c r="AA1340" s="13">
        <v>2050</v>
      </c>
      <c r="AB1340" s="13">
        <v>0.36</v>
      </c>
      <c r="AC1340" s="13">
        <v>0</v>
      </c>
      <c r="AD1340" s="13">
        <v>0</v>
      </c>
      <c r="AE1340" s="13">
        <v>0</v>
      </c>
      <c r="AF1340" s="13">
        <v>0.01</v>
      </c>
      <c r="AG1340" s="13">
        <v>0.06</v>
      </c>
      <c r="AH1340" s="13">
        <v>0.01</v>
      </c>
      <c r="AI1340" s="13">
        <v>0.06</v>
      </c>
      <c r="AJ1340" s="13">
        <v>0.14000000000000001</v>
      </c>
      <c r="AK1340" s="13">
        <v>0</v>
      </c>
      <c r="AL1340" s="13">
        <v>58101.81</v>
      </c>
      <c r="AM1340" s="13">
        <v>830026.85714285704</v>
      </c>
      <c r="AN1340" s="13">
        <v>0</v>
      </c>
      <c r="AO1340" s="13">
        <v>0</v>
      </c>
      <c r="AP1340" s="13">
        <v>8.0000000000000016E-2</v>
      </c>
      <c r="AQ1340" s="13">
        <v>0</v>
      </c>
      <c r="AR1340" s="367"/>
      <c r="AS1340" s="19">
        <v>45046</v>
      </c>
      <c r="AT1340" s="20" t="s">
        <v>3</v>
      </c>
      <c r="AU1340" s="40" t="s">
        <v>292</v>
      </c>
      <c r="AV1340" s="41">
        <v>2023</v>
      </c>
      <c r="AW1340" s="266" t="s">
        <v>189</v>
      </c>
      <c r="AX1340" s="380">
        <v>24.55</v>
      </c>
      <c r="AY1340" s="380">
        <v>24.73</v>
      </c>
    </row>
    <row r="1341" spans="1:51" x14ac:dyDescent="0.25">
      <c r="A1341" s="5">
        <v>108</v>
      </c>
      <c r="B1341" s="6" t="s">
        <v>102</v>
      </c>
      <c r="C1341" s="13">
        <v>1316811.82</v>
      </c>
      <c r="D1341" s="13">
        <v>91035.23000000001</v>
      </c>
      <c r="E1341" s="13">
        <v>24847.87</v>
      </c>
      <c r="F1341" s="13">
        <v>136138.16999999998</v>
      </c>
      <c r="G1341" s="13">
        <v>558644.38</v>
      </c>
      <c r="H1341" s="13">
        <v>11066.23</v>
      </c>
      <c r="I1341" s="13">
        <v>6460933.6299999999</v>
      </c>
      <c r="J1341" s="13">
        <v>2240927.87</v>
      </c>
      <c r="K1341" s="13">
        <v>605331.72</v>
      </c>
      <c r="L1341" s="13">
        <v>580483.16</v>
      </c>
      <c r="M1341" s="13">
        <v>774371.88</v>
      </c>
      <c r="N1341" s="13">
        <v>28540.400000000001</v>
      </c>
      <c r="O1341" s="13">
        <v>459089.10999999987</v>
      </c>
      <c r="P1341" s="13">
        <v>71904.930000000226</v>
      </c>
      <c r="Q1341" s="13">
        <v>-259005.55000000005</v>
      </c>
      <c r="R1341" s="13">
        <v>-187100.61999999982</v>
      </c>
      <c r="S1341" s="13">
        <v>198166.85000000003</v>
      </c>
      <c r="T1341" s="13">
        <v>9580.9</v>
      </c>
      <c r="U1341" s="13">
        <v>0</v>
      </c>
      <c r="V1341" s="13">
        <v>0</v>
      </c>
      <c r="W1341" s="13">
        <v>0</v>
      </c>
      <c r="X1341" s="13">
        <v>449106.44</v>
      </c>
      <c r="Y1341" s="13">
        <v>9272.07</v>
      </c>
      <c r="Z1341" s="13">
        <v>11467.86</v>
      </c>
      <c r="AA1341" s="13">
        <v>105000</v>
      </c>
      <c r="AB1341" s="13">
        <v>741.59</v>
      </c>
      <c r="AC1341" s="13">
        <v>0</v>
      </c>
      <c r="AD1341" s="13">
        <v>0</v>
      </c>
      <c r="AE1341" s="13">
        <v>0</v>
      </c>
      <c r="AF1341" s="13">
        <v>134038.97</v>
      </c>
      <c r="AG1341" s="13">
        <v>1354855.0399999998</v>
      </c>
      <c r="AH1341" s="13">
        <v>53388.27</v>
      </c>
      <c r="AI1341" s="13">
        <v>1392483.63</v>
      </c>
      <c r="AJ1341" s="13">
        <v>933394.52</v>
      </c>
      <c r="AK1341" s="13">
        <v>0</v>
      </c>
      <c r="AL1341" s="13">
        <v>5855601.9100000001</v>
      </c>
      <c r="AM1341" s="13">
        <v>10.673376954374703</v>
      </c>
      <c r="AN1341" s="13">
        <v>132245.04999999999</v>
      </c>
      <c r="AO1341" s="13">
        <v>3893.1200000000003</v>
      </c>
      <c r="AP1341" s="13">
        <v>843738.51</v>
      </c>
      <c r="AQ1341" s="13">
        <v>77051.03</v>
      </c>
      <c r="AR1341" s="367"/>
      <c r="AS1341" s="19">
        <v>45046</v>
      </c>
      <c r="AT1341" s="20" t="s">
        <v>3</v>
      </c>
      <c r="AU1341" s="40" t="s">
        <v>292</v>
      </c>
      <c r="AV1341" s="41">
        <v>2023</v>
      </c>
      <c r="AW1341" s="266" t="s">
        <v>183</v>
      </c>
      <c r="AX1341" s="380">
        <v>24.55</v>
      </c>
      <c r="AY1341" s="380">
        <v>24.73</v>
      </c>
    </row>
    <row r="1342" spans="1:51" x14ac:dyDescent="0.25">
      <c r="A1342" s="5">
        <v>93</v>
      </c>
      <c r="B1342" s="6" t="s">
        <v>103</v>
      </c>
      <c r="C1342" s="13">
        <v>7972500.2800000003</v>
      </c>
      <c r="D1342" s="13">
        <v>0</v>
      </c>
      <c r="E1342" s="13">
        <v>772.5</v>
      </c>
      <c r="F1342" s="13">
        <v>2496625.9900000002</v>
      </c>
      <c r="G1342" s="13">
        <v>6283865.6299999999</v>
      </c>
      <c r="H1342" s="13">
        <v>-2781798.7</v>
      </c>
      <c r="I1342" s="13">
        <v>15239767.15</v>
      </c>
      <c r="J1342" s="13">
        <v>11207142.65</v>
      </c>
      <c r="K1342" s="13">
        <v>6518084.75</v>
      </c>
      <c r="L1342" s="13">
        <v>6517312.2500000009</v>
      </c>
      <c r="M1342" s="13">
        <v>189703.96</v>
      </c>
      <c r="N1342" s="13">
        <v>0</v>
      </c>
      <c r="O1342" s="13">
        <v>3004157.7000000007</v>
      </c>
      <c r="P1342" s="13">
        <v>-3812149.04</v>
      </c>
      <c r="Q1342" s="13">
        <v>-489487.73000000004</v>
      </c>
      <c r="R1342" s="13">
        <v>-4301636.7700000005</v>
      </c>
      <c r="S1342" s="13">
        <v>1519838.1099999999</v>
      </c>
      <c r="T1342" s="13">
        <v>0.76</v>
      </c>
      <c r="U1342" s="13">
        <v>0</v>
      </c>
      <c r="V1342" s="13">
        <v>0</v>
      </c>
      <c r="W1342" s="13">
        <v>0</v>
      </c>
      <c r="X1342" s="13">
        <v>3276444.77</v>
      </c>
      <c r="Y1342" s="13">
        <v>125417.60000000001</v>
      </c>
      <c r="Z1342" s="13">
        <v>191366.92</v>
      </c>
      <c r="AA1342" s="13">
        <v>789242.58</v>
      </c>
      <c r="AB1342" s="13">
        <v>10450.44</v>
      </c>
      <c r="AC1342" s="13">
        <v>0</v>
      </c>
      <c r="AD1342" s="13">
        <v>0</v>
      </c>
      <c r="AE1342" s="13">
        <v>0</v>
      </c>
      <c r="AF1342" s="13">
        <v>640129.88</v>
      </c>
      <c r="AG1342" s="13">
        <v>6707016.2100000009</v>
      </c>
      <c r="AH1342" s="13">
        <v>772.5</v>
      </c>
      <c r="AI1342" s="13">
        <v>6706137.5600000005</v>
      </c>
      <c r="AJ1342" s="13">
        <v>3701979.86</v>
      </c>
      <c r="AK1342" s="13">
        <v>0</v>
      </c>
      <c r="AL1342" s="13">
        <v>8721682.4000000004</v>
      </c>
      <c r="AM1342" s="13">
        <v>2.3380744090509102</v>
      </c>
      <c r="AN1342" s="13">
        <v>1138931.24</v>
      </c>
      <c r="AO1342" s="13">
        <v>1357694.75</v>
      </c>
      <c r="AP1342" s="13">
        <v>4968342.580000001</v>
      </c>
      <c r="AQ1342" s="13">
        <v>0</v>
      </c>
      <c r="AR1342" s="367"/>
      <c r="AS1342" s="19">
        <v>45046</v>
      </c>
      <c r="AT1342" s="20" t="s">
        <v>3</v>
      </c>
      <c r="AU1342" s="40" t="s">
        <v>293</v>
      </c>
      <c r="AV1342" s="41">
        <v>2023</v>
      </c>
      <c r="AW1342" s="266" t="s">
        <v>175</v>
      </c>
      <c r="AX1342" s="380">
        <v>24.55</v>
      </c>
      <c r="AY1342" s="380">
        <v>24.73</v>
      </c>
    </row>
    <row r="1343" spans="1:51" x14ac:dyDescent="0.25">
      <c r="A1343" s="5">
        <v>32</v>
      </c>
      <c r="B1343" s="6" t="s">
        <v>104</v>
      </c>
      <c r="C1343" s="13">
        <v>0</v>
      </c>
      <c r="D1343" s="13">
        <v>0</v>
      </c>
      <c r="E1343" s="13">
        <v>0.01</v>
      </c>
      <c r="F1343" s="13">
        <v>0</v>
      </c>
      <c r="G1343" s="13">
        <v>2455553.67</v>
      </c>
      <c r="H1343" s="13">
        <v>489373.04</v>
      </c>
      <c r="I1343" s="13">
        <v>3103485.84</v>
      </c>
      <c r="J1343" s="13">
        <v>2547162.33</v>
      </c>
      <c r="K1343" s="13">
        <v>75449.87</v>
      </c>
      <c r="L1343" s="13">
        <v>75449.86</v>
      </c>
      <c r="M1343" s="13">
        <v>0</v>
      </c>
      <c r="N1343" s="13">
        <v>0</v>
      </c>
      <c r="O1343" s="13">
        <v>-71526.64</v>
      </c>
      <c r="P1343" s="13">
        <v>-2384027.0299999998</v>
      </c>
      <c r="Q1343" s="13">
        <v>0</v>
      </c>
      <c r="R1343" s="13">
        <v>-2384027.0299999998</v>
      </c>
      <c r="S1343" s="13">
        <v>2873400.06</v>
      </c>
      <c r="T1343" s="13">
        <v>0</v>
      </c>
      <c r="U1343" s="13">
        <v>0</v>
      </c>
      <c r="V1343" s="13">
        <v>0</v>
      </c>
      <c r="W1343" s="13">
        <v>2922887.6</v>
      </c>
      <c r="X1343" s="13">
        <v>19240.5</v>
      </c>
      <c r="Y1343" s="13">
        <v>19778.72</v>
      </c>
      <c r="Z1343" s="13">
        <v>24235.25</v>
      </c>
      <c r="AA1343" s="13">
        <v>0</v>
      </c>
      <c r="AB1343" s="13">
        <v>24714.07</v>
      </c>
      <c r="AC1343" s="13">
        <v>0</v>
      </c>
      <c r="AD1343" s="13">
        <v>0</v>
      </c>
      <c r="AE1343" s="13">
        <v>0</v>
      </c>
      <c r="AF1343" s="13">
        <v>0</v>
      </c>
      <c r="AG1343" s="13">
        <v>75449.86</v>
      </c>
      <c r="AH1343" s="13">
        <v>0.01</v>
      </c>
      <c r="AI1343" s="13">
        <v>75449.86</v>
      </c>
      <c r="AJ1343" s="13">
        <v>146976.5</v>
      </c>
      <c r="AK1343" s="13">
        <v>0</v>
      </c>
      <c r="AL1343" s="13">
        <v>3028035.9699999997</v>
      </c>
      <c r="AM1343" s="13">
        <v>41.133083993385277</v>
      </c>
      <c r="AN1343" s="13">
        <v>0</v>
      </c>
      <c r="AO1343" s="13">
        <v>0</v>
      </c>
      <c r="AP1343" s="13">
        <v>71526.64</v>
      </c>
      <c r="AQ1343" s="13">
        <v>0</v>
      </c>
      <c r="AR1343" s="367"/>
      <c r="AS1343" s="19">
        <v>45077</v>
      </c>
      <c r="AT1343" s="20" t="s">
        <v>4</v>
      </c>
      <c r="AU1343" s="40" t="s">
        <v>292</v>
      </c>
      <c r="AV1343" s="41">
        <v>2023</v>
      </c>
      <c r="AW1343" s="266" t="s">
        <v>287</v>
      </c>
      <c r="AX1343" s="380">
        <v>25.54</v>
      </c>
      <c r="AY1343" s="380">
        <v>26.16</v>
      </c>
    </row>
    <row r="1344" spans="1:51" x14ac:dyDescent="0.25">
      <c r="A1344" s="5">
        <v>107</v>
      </c>
      <c r="B1344" s="6" t="s">
        <v>60</v>
      </c>
      <c r="C1344" s="13">
        <v>145112859.75</v>
      </c>
      <c r="D1344" s="13">
        <v>15673652.050000001</v>
      </c>
      <c r="E1344" s="13">
        <v>34147335.079999998</v>
      </c>
      <c r="F1344" s="13">
        <v>1063901.05</v>
      </c>
      <c r="G1344" s="13">
        <v>19250635.09</v>
      </c>
      <c r="H1344" s="13">
        <v>49601.1</v>
      </c>
      <c r="I1344" s="13">
        <v>195058050.80000001</v>
      </c>
      <c r="J1344" s="13">
        <v>8686415.3100000005</v>
      </c>
      <c r="K1344" s="13">
        <v>69393564.439999998</v>
      </c>
      <c r="L1344" s="13">
        <v>35246229.359999999</v>
      </c>
      <c r="M1344" s="13">
        <v>21660862.870000001</v>
      </c>
      <c r="N1344" s="13">
        <v>0</v>
      </c>
      <c r="O1344" s="13">
        <v>52659899.159999996</v>
      </c>
      <c r="P1344" s="13">
        <v>56464772.399999991</v>
      </c>
      <c r="Q1344" s="13">
        <v>-57226564.32</v>
      </c>
      <c r="R1344" s="13">
        <v>-761791.92000000924</v>
      </c>
      <c r="S1344" s="13">
        <v>811393.01999999955</v>
      </c>
      <c r="T1344" s="13">
        <v>107.11</v>
      </c>
      <c r="U1344" s="13">
        <v>0</v>
      </c>
      <c r="V1344" s="13">
        <v>0</v>
      </c>
      <c r="W1344" s="13">
        <v>0</v>
      </c>
      <c r="X1344" s="13">
        <v>10762886.09</v>
      </c>
      <c r="Y1344" s="13">
        <v>392870.1</v>
      </c>
      <c r="Z1344" s="13">
        <v>1925114.7</v>
      </c>
      <c r="AA1344" s="13">
        <v>0</v>
      </c>
      <c r="AB1344" s="13">
        <v>0</v>
      </c>
      <c r="AC1344" s="13">
        <v>0</v>
      </c>
      <c r="AD1344" s="13">
        <v>0</v>
      </c>
      <c r="AE1344" s="13">
        <v>0</v>
      </c>
      <c r="AF1344" s="13">
        <v>7633615.3799999999</v>
      </c>
      <c r="AG1344" s="13">
        <v>56907092.229999997</v>
      </c>
      <c r="AH1344" s="13">
        <v>34147335.079999998</v>
      </c>
      <c r="AI1344" s="13">
        <v>91026804.859999999</v>
      </c>
      <c r="AJ1344" s="13">
        <v>38366905.700000003</v>
      </c>
      <c r="AK1344" s="13">
        <v>0</v>
      </c>
      <c r="AL1344" s="13">
        <v>125664486.36000001</v>
      </c>
      <c r="AM1344" s="13">
        <v>2.8108953960515133</v>
      </c>
      <c r="AN1344" s="13">
        <v>1055748.3999999999</v>
      </c>
      <c r="AO1344" s="13">
        <v>8152.65</v>
      </c>
      <c r="AP1344" s="13">
        <v>122218454.69</v>
      </c>
      <c r="AQ1344" s="13">
        <v>45439146.150000006</v>
      </c>
      <c r="AR1344" s="367"/>
      <c r="AS1344" s="19">
        <v>45077</v>
      </c>
      <c r="AT1344" s="20" t="s">
        <v>4</v>
      </c>
      <c r="AU1344" s="40" t="s">
        <v>292</v>
      </c>
      <c r="AV1344" s="41">
        <v>2023</v>
      </c>
      <c r="AW1344" s="266" t="s">
        <v>160</v>
      </c>
      <c r="AX1344" s="380">
        <v>25.54</v>
      </c>
      <c r="AY1344" s="380">
        <v>26.16</v>
      </c>
    </row>
    <row r="1345" spans="1:51" x14ac:dyDescent="0.25">
      <c r="A1345" s="5">
        <v>66</v>
      </c>
      <c r="B1345" s="6" t="s">
        <v>61</v>
      </c>
      <c r="C1345" s="13">
        <v>9798914.4800000004</v>
      </c>
      <c r="D1345" s="13">
        <v>677466.2699999999</v>
      </c>
      <c r="E1345" s="13">
        <v>8341.9499999999989</v>
      </c>
      <c r="F1345" s="13">
        <v>112054.89000000001</v>
      </c>
      <c r="G1345" s="13">
        <v>8886571.3599999994</v>
      </c>
      <c r="H1345" s="13">
        <v>-5207450.8499999996</v>
      </c>
      <c r="I1345" s="13">
        <v>111253036.20999999</v>
      </c>
      <c r="J1345" s="13">
        <v>63810555.219999999</v>
      </c>
      <c r="K1345" s="13">
        <v>8379.9500000000007</v>
      </c>
      <c r="L1345" s="13">
        <v>38</v>
      </c>
      <c r="M1345" s="13">
        <v>4012772.15</v>
      </c>
      <c r="N1345" s="13">
        <v>1227276.74</v>
      </c>
      <c r="O1345" s="13">
        <v>2745849.7199999997</v>
      </c>
      <c r="P1345" s="13">
        <v>-2623027.7599999988</v>
      </c>
      <c r="Q1345" s="13">
        <v>-5380185.8499999987</v>
      </c>
      <c r="R1345" s="13">
        <v>-8003213.6099999975</v>
      </c>
      <c r="S1345" s="13">
        <v>2795762.799999997</v>
      </c>
      <c r="T1345" s="13">
        <v>1482589.67</v>
      </c>
      <c r="U1345" s="13">
        <v>0</v>
      </c>
      <c r="V1345" s="13">
        <v>0</v>
      </c>
      <c r="W1345" s="13">
        <v>0</v>
      </c>
      <c r="X1345" s="13">
        <v>83283893.849999994</v>
      </c>
      <c r="Y1345" s="13">
        <v>178430.92</v>
      </c>
      <c r="Z1345" s="13">
        <v>148747.97</v>
      </c>
      <c r="AA1345" s="13">
        <v>474943.51</v>
      </c>
      <c r="AB1345" s="13">
        <v>12127.07</v>
      </c>
      <c r="AC1345" s="13">
        <v>0</v>
      </c>
      <c r="AD1345" s="13">
        <v>0</v>
      </c>
      <c r="AE1345" s="13">
        <v>0</v>
      </c>
      <c r="AF1345" s="13">
        <v>81156471.25</v>
      </c>
      <c r="AG1345" s="13">
        <v>4012810.15</v>
      </c>
      <c r="AH1345" s="13">
        <v>1267050.77</v>
      </c>
      <c r="AI1345" s="13">
        <v>5279822.92</v>
      </c>
      <c r="AJ1345" s="13">
        <v>2533973.1999999997</v>
      </c>
      <c r="AK1345" s="13">
        <v>0</v>
      </c>
      <c r="AL1345" s="13">
        <v>111244656.25999999</v>
      </c>
      <c r="AM1345" s="13">
        <v>13276.097853805808</v>
      </c>
      <c r="AN1345" s="13">
        <v>112054.89000000001</v>
      </c>
      <c r="AO1345" s="13">
        <v>0</v>
      </c>
      <c r="AP1345" s="13">
        <v>7233961.9100000001</v>
      </c>
      <c r="AQ1345" s="13">
        <v>858363.41999999993</v>
      </c>
      <c r="AR1345" s="367"/>
      <c r="AS1345" s="19">
        <v>45077</v>
      </c>
      <c r="AT1345" s="20" t="s">
        <v>4</v>
      </c>
      <c r="AU1345" s="40" t="s">
        <v>293</v>
      </c>
      <c r="AV1345" s="41">
        <v>2023</v>
      </c>
      <c r="AW1345" s="266" t="s">
        <v>178</v>
      </c>
      <c r="AX1345" s="380">
        <v>25.54</v>
      </c>
      <c r="AY1345" s="380">
        <v>26.16</v>
      </c>
    </row>
    <row r="1346" spans="1:51" x14ac:dyDescent="0.25">
      <c r="A1346" s="5">
        <v>44</v>
      </c>
      <c r="B1346" s="6" t="s">
        <v>62</v>
      </c>
      <c r="C1346" s="13">
        <v>26278448.330000002</v>
      </c>
      <c r="D1346" s="13">
        <v>3371156.65</v>
      </c>
      <c r="E1346" s="13">
        <v>12558342.9</v>
      </c>
      <c r="F1346" s="13">
        <v>3023022.62</v>
      </c>
      <c r="G1346" s="13">
        <v>10490735.469999999</v>
      </c>
      <c r="H1346" s="13">
        <v>142524.24</v>
      </c>
      <c r="I1346" s="13">
        <v>174224256.88</v>
      </c>
      <c r="J1346" s="13">
        <v>13685363.52</v>
      </c>
      <c r="K1346" s="13">
        <v>22483204.969999999</v>
      </c>
      <c r="L1346" s="13">
        <v>9780180.629999999</v>
      </c>
      <c r="M1346" s="13">
        <v>17633.080000000002</v>
      </c>
      <c r="N1346" s="13">
        <v>0</v>
      </c>
      <c r="O1346" s="13">
        <v>10580269.529999997</v>
      </c>
      <c r="P1346" s="13">
        <v>-1186735.9399999874</v>
      </c>
      <c r="Q1346" s="13">
        <v>-19678.46</v>
      </c>
      <c r="R1346" s="13">
        <v>-1206414.3999999873</v>
      </c>
      <c r="S1346" s="13">
        <v>1348938.6599999997</v>
      </c>
      <c r="T1346" s="13">
        <v>42649.23</v>
      </c>
      <c r="U1346" s="13">
        <v>0</v>
      </c>
      <c r="V1346" s="13">
        <v>0</v>
      </c>
      <c r="W1346" s="13">
        <v>0</v>
      </c>
      <c r="X1346" s="13">
        <v>3467599.34</v>
      </c>
      <c r="Y1346" s="13">
        <v>183961.29</v>
      </c>
      <c r="Z1346" s="13">
        <v>122550.26</v>
      </c>
      <c r="AA1346" s="13">
        <v>1199812.46</v>
      </c>
      <c r="AB1346" s="13">
        <v>438273.5</v>
      </c>
      <c r="AC1346" s="13">
        <v>0</v>
      </c>
      <c r="AD1346" s="13">
        <v>0</v>
      </c>
      <c r="AE1346" s="13">
        <v>0</v>
      </c>
      <c r="AF1346" s="13">
        <v>216712.4</v>
      </c>
      <c r="AG1346" s="13">
        <v>9797813.7100000009</v>
      </c>
      <c r="AH1346" s="13">
        <v>12558342.9</v>
      </c>
      <c r="AI1346" s="13">
        <v>22326012.159999996</v>
      </c>
      <c r="AJ1346" s="13">
        <v>11803640.73</v>
      </c>
      <c r="AK1346" s="13">
        <v>57898.1</v>
      </c>
      <c r="AL1346" s="13">
        <v>151741051.91</v>
      </c>
      <c r="AM1346" s="13">
        <v>7.7490845772421029</v>
      </c>
      <c r="AN1346" s="13">
        <v>2109415.98</v>
      </c>
      <c r="AO1346" s="13">
        <v>913606.64</v>
      </c>
      <c r="AP1346" s="13">
        <v>21652688.289999999</v>
      </c>
      <c r="AQ1346" s="13">
        <v>9325666.1400000006</v>
      </c>
      <c r="AR1346" s="367"/>
      <c r="AS1346" s="19">
        <v>45077</v>
      </c>
      <c r="AT1346" s="20" t="s">
        <v>4</v>
      </c>
      <c r="AU1346" s="40" t="s">
        <v>292</v>
      </c>
      <c r="AV1346" s="41">
        <v>2023</v>
      </c>
      <c r="AW1346" s="266" t="s">
        <v>167</v>
      </c>
      <c r="AX1346" s="380">
        <v>25.54</v>
      </c>
      <c r="AY1346" s="380">
        <v>26.16</v>
      </c>
    </row>
    <row r="1347" spans="1:51" ht="30" x14ac:dyDescent="0.25">
      <c r="A1347" s="5">
        <v>113</v>
      </c>
      <c r="B1347" s="6" t="s">
        <v>63</v>
      </c>
      <c r="C1347" s="13">
        <v>10884649.32</v>
      </c>
      <c r="D1347" s="13">
        <v>1045923.77</v>
      </c>
      <c r="E1347" s="13">
        <v>1501220.15</v>
      </c>
      <c r="F1347" s="13">
        <v>2339312.4</v>
      </c>
      <c r="G1347" s="13">
        <v>5066329.83</v>
      </c>
      <c r="H1347" s="13">
        <v>3895212.46</v>
      </c>
      <c r="I1347" s="13">
        <v>131032965</v>
      </c>
      <c r="J1347" s="13">
        <v>22857265.16</v>
      </c>
      <c r="K1347" s="13">
        <v>6516873.0700000003</v>
      </c>
      <c r="L1347" s="13">
        <v>5015652.92</v>
      </c>
      <c r="M1347" s="13">
        <v>1143453.3600000001</v>
      </c>
      <c r="N1347" s="13">
        <v>68186.98</v>
      </c>
      <c r="O1347" s="13">
        <v>4036566.38</v>
      </c>
      <c r="P1347" s="13">
        <v>-1603483.0599999991</v>
      </c>
      <c r="Q1347" s="13">
        <v>-587889.09</v>
      </c>
      <c r="R1347" s="13">
        <v>-2191372.149999999</v>
      </c>
      <c r="S1347" s="13">
        <v>6086584.6000000006</v>
      </c>
      <c r="T1347" s="13">
        <v>112271.39</v>
      </c>
      <c r="U1347" s="13">
        <v>0</v>
      </c>
      <c r="V1347" s="13">
        <v>0</v>
      </c>
      <c r="W1347" s="13">
        <v>0</v>
      </c>
      <c r="X1347" s="13">
        <v>6688616.3899999997</v>
      </c>
      <c r="Y1347" s="13">
        <v>96843.51</v>
      </c>
      <c r="Z1347" s="13">
        <v>130253.39</v>
      </c>
      <c r="AA1347" s="13">
        <v>0</v>
      </c>
      <c r="AB1347" s="13">
        <v>54786.559999999998</v>
      </c>
      <c r="AC1347" s="13">
        <v>0</v>
      </c>
      <c r="AD1347" s="13">
        <v>0</v>
      </c>
      <c r="AE1347" s="13">
        <v>0</v>
      </c>
      <c r="AF1347" s="13">
        <v>432419.72</v>
      </c>
      <c r="AG1347" s="13">
        <v>6159106.2799999993</v>
      </c>
      <c r="AH1347" s="13">
        <v>1569407.1300000001</v>
      </c>
      <c r="AI1347" s="13">
        <v>7686344.6699999999</v>
      </c>
      <c r="AJ1347" s="13">
        <v>3649778.29</v>
      </c>
      <c r="AK1347" s="13">
        <v>0</v>
      </c>
      <c r="AL1347" s="13">
        <v>124516091.93000001</v>
      </c>
      <c r="AM1347" s="13">
        <v>20.10672351487122</v>
      </c>
      <c r="AN1347" s="13">
        <v>1194695.7</v>
      </c>
      <c r="AO1347" s="13">
        <v>1144616.7</v>
      </c>
      <c r="AP1347" s="13">
        <v>8024286.4700000007</v>
      </c>
      <c r="AQ1347" s="13">
        <v>2222127.2999999998</v>
      </c>
      <c r="AR1347" s="367"/>
      <c r="AS1347" s="19">
        <v>45077</v>
      </c>
      <c r="AT1347" s="20" t="s">
        <v>4</v>
      </c>
      <c r="AU1347" s="40" t="s">
        <v>292</v>
      </c>
      <c r="AV1347" s="41">
        <v>2023</v>
      </c>
      <c r="AW1347" s="266" t="s">
        <v>171</v>
      </c>
      <c r="AX1347" s="380">
        <v>25.54</v>
      </c>
      <c r="AY1347" s="380">
        <v>26.16</v>
      </c>
    </row>
    <row r="1348" spans="1:51" x14ac:dyDescent="0.25">
      <c r="A1348" s="5">
        <v>98</v>
      </c>
      <c r="B1348" s="6" t="s">
        <v>64</v>
      </c>
      <c r="C1348" s="13">
        <v>41011036.719999999</v>
      </c>
      <c r="D1348" s="13">
        <v>5645615.9000000004</v>
      </c>
      <c r="E1348" s="13">
        <v>13901554.84</v>
      </c>
      <c r="F1348" s="13">
        <v>7404593.8599999994</v>
      </c>
      <c r="G1348" s="13">
        <v>23586160.93</v>
      </c>
      <c r="H1348" s="13">
        <v>51432.5</v>
      </c>
      <c r="I1348" s="13">
        <v>29102544.289999999</v>
      </c>
      <c r="J1348" s="13">
        <v>1746581.31</v>
      </c>
      <c r="K1348" s="13">
        <v>28337111.100000001</v>
      </c>
      <c r="L1348" s="13">
        <v>14435556.26</v>
      </c>
      <c r="M1348" s="13">
        <v>15592302.300000001</v>
      </c>
      <c r="N1348" s="13">
        <v>38370539.620000005</v>
      </c>
      <c r="O1348" s="13">
        <v>34074401.390000008</v>
      </c>
      <c r="P1348" s="13">
        <v>-29699735.359999988</v>
      </c>
      <c r="Q1348" s="13">
        <v>13376729.11999999</v>
      </c>
      <c r="R1348" s="13">
        <v>-16323006.239999998</v>
      </c>
      <c r="S1348" s="13">
        <v>16374438.740000002</v>
      </c>
      <c r="T1348" s="13">
        <v>26.27</v>
      </c>
      <c r="U1348" s="13">
        <v>0</v>
      </c>
      <c r="V1348" s="13">
        <v>0</v>
      </c>
      <c r="W1348" s="13">
        <v>0</v>
      </c>
      <c r="X1348" s="13">
        <v>34986376.039999999</v>
      </c>
      <c r="Y1348" s="13">
        <v>395852.28</v>
      </c>
      <c r="Z1348" s="13">
        <v>869663.48</v>
      </c>
      <c r="AA1348" s="13">
        <v>4096496.77</v>
      </c>
      <c r="AB1348" s="13">
        <v>239316.32</v>
      </c>
      <c r="AC1348" s="13">
        <v>0</v>
      </c>
      <c r="AD1348" s="13">
        <v>0</v>
      </c>
      <c r="AE1348" s="13">
        <v>0</v>
      </c>
      <c r="AF1348" s="13">
        <v>13010634.720000001</v>
      </c>
      <c r="AG1348" s="13">
        <v>30027858.559999995</v>
      </c>
      <c r="AH1348" s="13">
        <v>52272094.460000001</v>
      </c>
      <c r="AI1348" s="13">
        <v>82260044.99000001</v>
      </c>
      <c r="AJ1348" s="13">
        <v>48185643.600000001</v>
      </c>
      <c r="AK1348" s="13">
        <v>0</v>
      </c>
      <c r="AL1348" s="13">
        <v>765433.18999999762</v>
      </c>
      <c r="AM1348" s="13">
        <v>1.0270116875110815</v>
      </c>
      <c r="AN1348" s="13">
        <v>4886398.76</v>
      </c>
      <c r="AO1348" s="13">
        <v>2518195.1</v>
      </c>
      <c r="AP1348" s="13">
        <v>30811941.169999994</v>
      </c>
      <c r="AQ1348" s="13">
        <v>29520921.739999995</v>
      </c>
      <c r="AR1348" s="367"/>
      <c r="AS1348" s="19">
        <v>45077</v>
      </c>
      <c r="AT1348" s="20" t="s">
        <v>4</v>
      </c>
      <c r="AU1348" s="40" t="s">
        <v>292</v>
      </c>
      <c r="AV1348" s="41">
        <v>2023</v>
      </c>
      <c r="AW1348" s="266" t="s">
        <v>165</v>
      </c>
      <c r="AX1348" s="380">
        <v>25.54</v>
      </c>
      <c r="AY1348" s="380">
        <v>26.16</v>
      </c>
    </row>
    <row r="1349" spans="1:51" x14ac:dyDescent="0.25">
      <c r="A1349" s="5">
        <v>1</v>
      </c>
      <c r="B1349" s="6" t="s">
        <v>65</v>
      </c>
      <c r="C1349" s="13">
        <v>8376741.4900000002</v>
      </c>
      <c r="D1349" s="13">
        <v>262562.73</v>
      </c>
      <c r="E1349" s="13">
        <v>71424.59</v>
      </c>
      <c r="F1349" s="13">
        <v>1239032.2999999998</v>
      </c>
      <c r="G1349" s="13">
        <v>1653833.55</v>
      </c>
      <c r="H1349" s="13">
        <v>21102.48</v>
      </c>
      <c r="I1349" s="13">
        <v>173671863.5</v>
      </c>
      <c r="J1349" s="13">
        <v>1792138.77</v>
      </c>
      <c r="K1349" s="13">
        <v>699563.16</v>
      </c>
      <c r="L1349" s="13">
        <v>628138.56999999995</v>
      </c>
      <c r="M1349" s="13">
        <v>5362248.33</v>
      </c>
      <c r="N1349" s="13">
        <v>1981600.9</v>
      </c>
      <c r="O1349" s="13">
        <v>5293804.3500000006</v>
      </c>
      <c r="P1349" s="13">
        <v>-72491.440000001108</v>
      </c>
      <c r="Q1349" s="13">
        <v>-522036.14000000013</v>
      </c>
      <c r="R1349" s="13">
        <v>-594527.58000000124</v>
      </c>
      <c r="S1349" s="13">
        <v>615630.39999999991</v>
      </c>
      <c r="T1349" s="13">
        <v>91348.91</v>
      </c>
      <c r="U1349" s="13">
        <v>0</v>
      </c>
      <c r="V1349" s="13">
        <v>0</v>
      </c>
      <c r="W1349" s="13">
        <v>0</v>
      </c>
      <c r="X1349" s="13">
        <v>639961.05000000005</v>
      </c>
      <c r="Y1349" s="13">
        <v>33740.239999999998</v>
      </c>
      <c r="Z1349" s="13">
        <v>46082.89</v>
      </c>
      <c r="AA1349" s="13">
        <v>18237.04</v>
      </c>
      <c r="AB1349" s="13">
        <v>17458.34</v>
      </c>
      <c r="AC1349" s="13">
        <v>0</v>
      </c>
      <c r="AD1349" s="13">
        <v>0</v>
      </c>
      <c r="AE1349" s="13">
        <v>0</v>
      </c>
      <c r="AF1349" s="13">
        <v>161.05000000000001</v>
      </c>
      <c r="AG1349" s="13">
        <v>5990386.9000000004</v>
      </c>
      <c r="AH1349" s="13">
        <v>2053025.4900000002</v>
      </c>
      <c r="AI1349" s="13">
        <v>8035617.4100000001</v>
      </c>
      <c r="AJ1349" s="13">
        <v>2741813.06</v>
      </c>
      <c r="AK1349" s="13">
        <v>0</v>
      </c>
      <c r="AL1349" s="13">
        <v>172972300.34</v>
      </c>
      <c r="AM1349" s="13">
        <v>248.25758906458137</v>
      </c>
      <c r="AN1349" s="13">
        <v>621360.5</v>
      </c>
      <c r="AO1349" s="13">
        <v>617671.80000000005</v>
      </c>
      <c r="AP1349" s="13">
        <v>5077533.42</v>
      </c>
      <c r="AQ1349" s="13">
        <v>2257159.0100000002</v>
      </c>
      <c r="AR1349" s="367"/>
      <c r="AS1349" s="19">
        <v>45077</v>
      </c>
      <c r="AT1349" s="20" t="s">
        <v>4</v>
      </c>
      <c r="AU1349" s="40" t="s">
        <v>292</v>
      </c>
      <c r="AV1349" s="41">
        <v>2023</v>
      </c>
      <c r="AW1349" s="266" t="s">
        <v>177</v>
      </c>
      <c r="AX1349" s="380">
        <v>25.54</v>
      </c>
      <c r="AY1349" s="380">
        <v>26.16</v>
      </c>
    </row>
    <row r="1350" spans="1:51" x14ac:dyDescent="0.25">
      <c r="A1350" s="5">
        <v>109</v>
      </c>
      <c r="B1350" s="6" t="s">
        <v>66</v>
      </c>
      <c r="C1350" s="13">
        <v>202610640.5</v>
      </c>
      <c r="D1350" s="13">
        <v>74541921.179999992</v>
      </c>
      <c r="E1350" s="13">
        <v>32344545.879999999</v>
      </c>
      <c r="F1350" s="13">
        <v>18712675.16</v>
      </c>
      <c r="G1350" s="13">
        <v>47356538.5</v>
      </c>
      <c r="H1350" s="13">
        <v>18146912.57</v>
      </c>
      <c r="I1350" s="13">
        <v>456460185.5</v>
      </c>
      <c r="J1350" s="13">
        <v>128317186.64</v>
      </c>
      <c r="K1350" s="13">
        <v>101638253.61</v>
      </c>
      <c r="L1350" s="13">
        <v>53935151.600000001</v>
      </c>
      <c r="M1350" s="13">
        <v>15094417</v>
      </c>
      <c r="N1350" s="13">
        <v>6058938</v>
      </c>
      <c r="O1350" s="13">
        <v>55907688.109999992</v>
      </c>
      <c r="P1350" s="13">
        <v>6091817.5500000268</v>
      </c>
      <c r="Q1350" s="13">
        <v>-9535959.629999999</v>
      </c>
      <c r="R1350" s="13">
        <v>-3444142.0799999721</v>
      </c>
      <c r="S1350" s="13">
        <v>21591054.650000002</v>
      </c>
      <c r="T1350" s="13">
        <v>8747689.1899999995</v>
      </c>
      <c r="U1350" s="13">
        <v>0</v>
      </c>
      <c r="V1350" s="13">
        <v>0</v>
      </c>
      <c r="W1350" s="13">
        <v>3458672.79</v>
      </c>
      <c r="X1350" s="13">
        <v>29821638.98</v>
      </c>
      <c r="Y1350" s="13">
        <v>840363.74</v>
      </c>
      <c r="Z1350" s="13">
        <v>256771.81</v>
      </c>
      <c r="AA1350" s="13">
        <v>11676786.939999999</v>
      </c>
      <c r="AB1350" s="13">
        <v>119343.06</v>
      </c>
      <c r="AC1350" s="13">
        <v>0</v>
      </c>
      <c r="AD1350" s="13">
        <v>0</v>
      </c>
      <c r="AE1350" s="13">
        <v>0</v>
      </c>
      <c r="AF1350" s="13">
        <v>7543680.7599999998</v>
      </c>
      <c r="AG1350" s="13">
        <v>69029568.599999994</v>
      </c>
      <c r="AH1350" s="13">
        <v>38403483.880000003</v>
      </c>
      <c r="AI1350" s="13">
        <v>107058454.88</v>
      </c>
      <c r="AJ1350" s="13">
        <v>51150766.769999996</v>
      </c>
      <c r="AK1350" s="13">
        <v>0</v>
      </c>
      <c r="AL1350" s="13">
        <v>354821931.88999999</v>
      </c>
      <c r="AM1350" s="13">
        <v>4.4910274359051927</v>
      </c>
      <c r="AN1350" s="13">
        <v>9342780.7200000007</v>
      </c>
      <c r="AO1350" s="13">
        <v>9369894.4399999995</v>
      </c>
      <c r="AP1350" s="13">
        <v>171804808.50999999</v>
      </c>
      <c r="AQ1350" s="13">
        <v>99643777.300000012</v>
      </c>
      <c r="AR1350" s="367"/>
      <c r="AS1350" s="19">
        <v>45077</v>
      </c>
      <c r="AT1350" s="20" t="s">
        <v>4</v>
      </c>
      <c r="AU1350" s="40" t="s">
        <v>292</v>
      </c>
      <c r="AV1350" s="41">
        <v>2023</v>
      </c>
      <c r="AW1350" s="266" t="s">
        <v>157</v>
      </c>
      <c r="AX1350" s="380">
        <v>25.54</v>
      </c>
      <c r="AY1350" s="380">
        <v>26.16</v>
      </c>
    </row>
    <row r="1351" spans="1:51" x14ac:dyDescent="0.25">
      <c r="A1351" s="5">
        <v>25</v>
      </c>
      <c r="B1351" s="6" t="s">
        <v>67</v>
      </c>
      <c r="C1351" s="13">
        <v>12885454.129999999</v>
      </c>
      <c r="D1351" s="13">
        <v>2489537</v>
      </c>
      <c r="E1351" s="13">
        <v>783015</v>
      </c>
      <c r="F1351" s="13">
        <v>0</v>
      </c>
      <c r="G1351" s="13">
        <v>10727246.449999999</v>
      </c>
      <c r="H1351" s="13">
        <v>52966502.719999999</v>
      </c>
      <c r="I1351" s="13">
        <v>8734193.5099999998</v>
      </c>
      <c r="J1351" s="13">
        <v>305668012.01999998</v>
      </c>
      <c r="K1351" s="13">
        <v>5750259</v>
      </c>
      <c r="L1351" s="13">
        <v>4967244</v>
      </c>
      <c r="M1351" s="13">
        <v>0</v>
      </c>
      <c r="N1351" s="13">
        <v>0</v>
      </c>
      <c r="O1351" s="13">
        <v>2819870.97</v>
      </c>
      <c r="P1351" s="13">
        <v>-3151200.2900000019</v>
      </c>
      <c r="Q1351" s="13">
        <v>-24201.38</v>
      </c>
      <c r="R1351" s="13">
        <v>-3175401.6700000018</v>
      </c>
      <c r="S1351" s="13">
        <v>56141904.390000001</v>
      </c>
      <c r="T1351" s="13">
        <v>3159223.82</v>
      </c>
      <c r="U1351" s="13">
        <v>981514.45</v>
      </c>
      <c r="V1351" s="13">
        <v>0</v>
      </c>
      <c r="W1351" s="13">
        <v>0</v>
      </c>
      <c r="X1351" s="13">
        <v>52673992.439999998</v>
      </c>
      <c r="Y1351" s="13">
        <v>218923.4</v>
      </c>
      <c r="Z1351" s="13">
        <v>445582.01</v>
      </c>
      <c r="AA1351" s="13">
        <v>0</v>
      </c>
      <c r="AB1351" s="13">
        <v>8320.91</v>
      </c>
      <c r="AC1351" s="13">
        <v>0</v>
      </c>
      <c r="AD1351" s="13">
        <v>0</v>
      </c>
      <c r="AE1351" s="13">
        <v>0</v>
      </c>
      <c r="AF1351" s="13">
        <v>0</v>
      </c>
      <c r="AG1351" s="13">
        <v>4967244</v>
      </c>
      <c r="AH1351" s="13">
        <v>783015</v>
      </c>
      <c r="AI1351" s="13">
        <v>5368560</v>
      </c>
      <c r="AJ1351" s="13">
        <v>2548689.0299999998</v>
      </c>
      <c r="AK1351" s="13">
        <v>0</v>
      </c>
      <c r="AL1351" s="13">
        <v>2983934.51</v>
      </c>
      <c r="AM1351" s="13">
        <v>1.5189217581329815</v>
      </c>
      <c r="AN1351" s="13">
        <v>0</v>
      </c>
      <c r="AO1351" s="13">
        <v>0</v>
      </c>
      <c r="AP1351" s="13">
        <v>10301758.16</v>
      </c>
      <c r="AQ1351" s="13">
        <v>2725712</v>
      </c>
      <c r="AR1351" s="367"/>
      <c r="AS1351" s="19">
        <v>45077</v>
      </c>
      <c r="AT1351" s="20" t="s">
        <v>4</v>
      </c>
      <c r="AU1351" s="40" t="s">
        <v>292</v>
      </c>
      <c r="AV1351" s="41">
        <v>2023</v>
      </c>
      <c r="AW1351" s="266" t="s">
        <v>174</v>
      </c>
      <c r="AX1351" s="380">
        <v>25.54</v>
      </c>
      <c r="AY1351" s="380">
        <v>26.16</v>
      </c>
    </row>
    <row r="1352" spans="1:51" x14ac:dyDescent="0.25">
      <c r="A1352" s="5">
        <v>121</v>
      </c>
      <c r="B1352" s="6" t="s">
        <v>68</v>
      </c>
      <c r="C1352" s="13">
        <v>271979.23</v>
      </c>
      <c r="D1352" s="13">
        <v>4.96</v>
      </c>
      <c r="E1352" s="13">
        <v>69.61</v>
      </c>
      <c r="F1352" s="13">
        <v>0</v>
      </c>
      <c r="G1352" s="13">
        <v>233035.28</v>
      </c>
      <c r="H1352" s="13">
        <v>154738.16</v>
      </c>
      <c r="I1352" s="13">
        <v>1074714.04</v>
      </c>
      <c r="J1352" s="13">
        <v>18747444.670000002</v>
      </c>
      <c r="K1352" s="13">
        <v>41249.56</v>
      </c>
      <c r="L1352" s="13">
        <v>41179.950000000004</v>
      </c>
      <c r="M1352" s="13">
        <v>131547.09</v>
      </c>
      <c r="N1352" s="13">
        <v>0</v>
      </c>
      <c r="O1352" s="13">
        <v>156761.48000000001</v>
      </c>
      <c r="P1352" s="13">
        <v>-117822.49000000002</v>
      </c>
      <c r="Q1352" s="13">
        <v>-18996.040000000019</v>
      </c>
      <c r="R1352" s="13">
        <v>-136818.53000000003</v>
      </c>
      <c r="S1352" s="13">
        <v>291556.32</v>
      </c>
      <c r="T1352" s="13">
        <v>0</v>
      </c>
      <c r="U1352" s="13">
        <v>0</v>
      </c>
      <c r="V1352" s="13">
        <v>0</v>
      </c>
      <c r="W1352" s="13">
        <v>34312.71</v>
      </c>
      <c r="X1352" s="13">
        <v>310349.32</v>
      </c>
      <c r="Y1352" s="13">
        <v>3814.02</v>
      </c>
      <c r="Z1352" s="13">
        <v>18705.400000000001</v>
      </c>
      <c r="AA1352" s="13">
        <v>30350.9</v>
      </c>
      <c r="AB1352" s="13">
        <v>235.39</v>
      </c>
      <c r="AC1352" s="13">
        <v>0</v>
      </c>
      <c r="AD1352" s="13">
        <v>0</v>
      </c>
      <c r="AE1352" s="13">
        <v>0</v>
      </c>
      <c r="AF1352" s="13">
        <v>0</v>
      </c>
      <c r="AG1352" s="13">
        <v>172727.04000000001</v>
      </c>
      <c r="AH1352" s="13">
        <v>69.61</v>
      </c>
      <c r="AI1352" s="13">
        <v>171979.38</v>
      </c>
      <c r="AJ1352" s="13">
        <v>15217.9</v>
      </c>
      <c r="AK1352" s="13">
        <v>0</v>
      </c>
      <c r="AL1352" s="13">
        <v>1033464.48</v>
      </c>
      <c r="AM1352" s="13">
        <v>26.053951605786828</v>
      </c>
      <c r="AN1352" s="13">
        <v>0</v>
      </c>
      <c r="AO1352" s="13">
        <v>0</v>
      </c>
      <c r="AP1352" s="13">
        <v>102320.68</v>
      </c>
      <c r="AQ1352" s="13">
        <v>-12892.11</v>
      </c>
      <c r="AR1352" s="367"/>
      <c r="AS1352" s="19">
        <v>45077</v>
      </c>
      <c r="AT1352" s="20" t="s">
        <v>4</v>
      </c>
      <c r="AU1352" s="40" t="s">
        <v>292</v>
      </c>
      <c r="AV1352" s="41">
        <v>2023</v>
      </c>
      <c r="AW1352" s="266" t="s">
        <v>188</v>
      </c>
      <c r="AX1352" s="380">
        <v>25.54</v>
      </c>
      <c r="AY1352" s="380">
        <v>26.16</v>
      </c>
    </row>
    <row r="1353" spans="1:51" x14ac:dyDescent="0.25">
      <c r="A1353" s="5">
        <v>122</v>
      </c>
      <c r="B1353" s="6" t="s">
        <v>69</v>
      </c>
      <c r="C1353" s="13">
        <v>9644978.2100000009</v>
      </c>
      <c r="D1353" s="13">
        <v>70157.440000000002</v>
      </c>
      <c r="E1353" s="13">
        <v>10677.6</v>
      </c>
      <c r="F1353" s="13">
        <v>87241.96</v>
      </c>
      <c r="G1353" s="13">
        <v>12197455.809999999</v>
      </c>
      <c r="H1353" s="13">
        <v>1859789.17</v>
      </c>
      <c r="I1353" s="13">
        <v>8390878.8000000007</v>
      </c>
      <c r="J1353" s="13">
        <v>786521.23</v>
      </c>
      <c r="K1353" s="13">
        <v>643885.93000000005</v>
      </c>
      <c r="L1353" s="13">
        <v>457273.7</v>
      </c>
      <c r="M1353" s="13">
        <v>169549.46</v>
      </c>
      <c r="N1353" s="13">
        <v>0</v>
      </c>
      <c r="O1353" s="13">
        <v>-987959.09999999986</v>
      </c>
      <c r="P1353" s="13">
        <v>-1721917.8999999985</v>
      </c>
      <c r="Q1353" s="13">
        <v>-5372761.1800000006</v>
      </c>
      <c r="R1353" s="13">
        <v>-7094679.0799999991</v>
      </c>
      <c r="S1353" s="13">
        <v>8954468.25</v>
      </c>
      <c r="T1353" s="13">
        <v>58491</v>
      </c>
      <c r="U1353" s="13">
        <v>0</v>
      </c>
      <c r="V1353" s="13">
        <v>0</v>
      </c>
      <c r="W1353" s="13">
        <v>8773036.0099999998</v>
      </c>
      <c r="X1353" s="13">
        <v>327799.5</v>
      </c>
      <c r="Y1353" s="13">
        <v>20376.27</v>
      </c>
      <c r="Z1353" s="13">
        <v>16039.44</v>
      </c>
      <c r="AA1353" s="13">
        <v>0</v>
      </c>
      <c r="AB1353" s="13">
        <v>1239.05</v>
      </c>
      <c r="AC1353" s="13">
        <v>0</v>
      </c>
      <c r="AD1353" s="13">
        <v>0</v>
      </c>
      <c r="AE1353" s="13">
        <v>0</v>
      </c>
      <c r="AF1353" s="13">
        <v>167203.5</v>
      </c>
      <c r="AG1353" s="13">
        <v>626823.15999999992</v>
      </c>
      <c r="AH1353" s="13">
        <v>10677.6</v>
      </c>
      <c r="AI1353" s="13">
        <v>635569.57000000007</v>
      </c>
      <c r="AJ1353" s="13">
        <v>1623528.67</v>
      </c>
      <c r="AK1353" s="13">
        <v>0</v>
      </c>
      <c r="AL1353" s="13">
        <v>7746992.870000001</v>
      </c>
      <c r="AM1353" s="13">
        <v>13.031623163438281</v>
      </c>
      <c r="AN1353" s="13">
        <v>69793.570000000007</v>
      </c>
      <c r="AO1353" s="13">
        <v>17448.39</v>
      </c>
      <c r="AP1353" s="13">
        <v>10623148.280000001</v>
      </c>
      <c r="AQ1353" s="13">
        <v>60368.410000000011</v>
      </c>
      <c r="AR1353" s="367"/>
      <c r="AS1353" s="19">
        <v>45077</v>
      </c>
      <c r="AT1353" s="20" t="s">
        <v>4</v>
      </c>
      <c r="AU1353" s="40" t="s">
        <v>292</v>
      </c>
      <c r="AV1353" s="41">
        <v>2023</v>
      </c>
      <c r="AW1353" s="266" t="s">
        <v>267</v>
      </c>
      <c r="AX1353" s="380">
        <v>25.54</v>
      </c>
      <c r="AY1353" s="380">
        <v>26.16</v>
      </c>
    </row>
    <row r="1354" spans="1:51" x14ac:dyDescent="0.25">
      <c r="A1354" s="5">
        <v>13</v>
      </c>
      <c r="B1354" s="6" t="s">
        <v>70</v>
      </c>
      <c r="C1354" s="13">
        <v>1583792630.3999999</v>
      </c>
      <c r="D1354" s="13">
        <v>835078875.86000001</v>
      </c>
      <c r="E1354" s="13">
        <v>176803838.96000001</v>
      </c>
      <c r="F1354" s="13">
        <v>245415822.40000001</v>
      </c>
      <c r="G1354" s="13">
        <v>218898062.56</v>
      </c>
      <c r="H1354" s="13">
        <v>2895062</v>
      </c>
      <c r="I1354" s="13">
        <v>876186444.55999994</v>
      </c>
      <c r="J1354" s="13">
        <v>692072255.97000003</v>
      </c>
      <c r="K1354" s="13">
        <v>545535814.32000005</v>
      </c>
      <c r="L1354" s="13">
        <v>368730887.56999999</v>
      </c>
      <c r="M1354" s="13">
        <v>274262474.44</v>
      </c>
      <c r="N1354" s="13">
        <v>283597975.73000002</v>
      </c>
      <c r="O1354" s="13">
        <v>566716921.44999993</v>
      </c>
      <c r="P1354" s="13">
        <v>-282317051.87000042</v>
      </c>
      <c r="Q1354" s="13">
        <v>187115854.00000009</v>
      </c>
      <c r="R1354" s="13">
        <v>-95201197.870000333</v>
      </c>
      <c r="S1354" s="13">
        <v>98096259.940000013</v>
      </c>
      <c r="T1354" s="13">
        <v>4840986.05</v>
      </c>
      <c r="U1354" s="13">
        <v>11375311.59</v>
      </c>
      <c r="V1354" s="13">
        <v>0</v>
      </c>
      <c r="W1354" s="13">
        <v>3581999.19</v>
      </c>
      <c r="X1354" s="13">
        <v>171396707.03</v>
      </c>
      <c r="Y1354" s="13">
        <v>4467307.3499999996</v>
      </c>
      <c r="Z1354" s="13">
        <v>21012037.620000001</v>
      </c>
      <c r="AA1354" s="13">
        <v>33062268.93</v>
      </c>
      <c r="AB1354" s="13">
        <v>7396249.2199999997</v>
      </c>
      <c r="AC1354" s="13">
        <v>0</v>
      </c>
      <c r="AD1354" s="13">
        <v>0</v>
      </c>
      <c r="AE1354" s="13">
        <v>716563.02</v>
      </c>
      <c r="AF1354" s="13">
        <v>26444317.780000001</v>
      </c>
      <c r="AG1354" s="13">
        <v>642993362.00999999</v>
      </c>
      <c r="AH1354" s="13">
        <v>460401814.69</v>
      </c>
      <c r="AI1354" s="13">
        <v>1100485613.48</v>
      </c>
      <c r="AJ1354" s="13">
        <v>533769716.14999998</v>
      </c>
      <c r="AK1354" s="13">
        <v>1024.1199999999999</v>
      </c>
      <c r="AL1354" s="13">
        <v>330650630.23999989</v>
      </c>
      <c r="AM1354" s="13">
        <v>1.6061025171228209</v>
      </c>
      <c r="AN1354" s="13">
        <v>191237786.78</v>
      </c>
      <c r="AO1354" s="13">
        <v>54178035.619999997</v>
      </c>
      <c r="AP1354" s="13">
        <v>1237532808.1300001</v>
      </c>
      <c r="AQ1354" s="13">
        <v>1055535975.04</v>
      </c>
      <c r="AR1354" s="367"/>
      <c r="AS1354" s="19">
        <v>45077</v>
      </c>
      <c r="AT1354" s="20" t="s">
        <v>4</v>
      </c>
      <c r="AU1354" s="40" t="s">
        <v>292</v>
      </c>
      <c r="AV1354" s="41">
        <v>2023</v>
      </c>
      <c r="AW1354" s="266" t="s">
        <v>149</v>
      </c>
      <c r="AX1354" s="380">
        <v>25.54</v>
      </c>
      <c r="AY1354" s="380">
        <v>26.16</v>
      </c>
    </row>
    <row r="1355" spans="1:51" x14ac:dyDescent="0.25">
      <c r="A1355" s="5">
        <v>110</v>
      </c>
      <c r="B1355" s="6" t="s">
        <v>71</v>
      </c>
      <c r="C1355" s="13">
        <v>13379882.380000001</v>
      </c>
      <c r="D1355" s="13">
        <v>329679.78999999998</v>
      </c>
      <c r="E1355" s="13">
        <v>7682.36</v>
      </c>
      <c r="F1355" s="13">
        <v>4653086.92</v>
      </c>
      <c r="G1355" s="13">
        <v>10905784.280000001</v>
      </c>
      <c r="H1355" s="13">
        <v>36598560.950000003</v>
      </c>
      <c r="I1355" s="13">
        <v>150910366.91</v>
      </c>
      <c r="J1355" s="13">
        <v>184631109.02000001</v>
      </c>
      <c r="K1355" s="13">
        <v>6120255.6500000004</v>
      </c>
      <c r="L1355" s="13">
        <v>6112573.29</v>
      </c>
      <c r="M1355" s="13">
        <v>2203145.71</v>
      </c>
      <c r="N1355" s="13">
        <v>5923.12</v>
      </c>
      <c r="O1355" s="13">
        <v>5576520.8799999999</v>
      </c>
      <c r="P1355" s="13">
        <v>-8085189.4899999984</v>
      </c>
      <c r="Q1355" s="13">
        <v>-1340620.3599999999</v>
      </c>
      <c r="R1355" s="13">
        <v>-9425809.8499999978</v>
      </c>
      <c r="S1355" s="13">
        <v>46024370.75</v>
      </c>
      <c r="T1355" s="13">
        <v>1942759.56</v>
      </c>
      <c r="U1355" s="13">
        <v>312363.81</v>
      </c>
      <c r="V1355" s="13">
        <v>0</v>
      </c>
      <c r="W1355" s="13">
        <v>0</v>
      </c>
      <c r="X1355" s="13">
        <v>44348478.479999997</v>
      </c>
      <c r="Y1355" s="13">
        <v>222381.75</v>
      </c>
      <c r="Z1355" s="13">
        <v>238792.57</v>
      </c>
      <c r="AA1355" s="13">
        <v>103509.86</v>
      </c>
      <c r="AB1355" s="13">
        <v>3173</v>
      </c>
      <c r="AC1355" s="13">
        <v>0</v>
      </c>
      <c r="AD1355" s="13">
        <v>0</v>
      </c>
      <c r="AE1355" s="13">
        <v>0</v>
      </c>
      <c r="AF1355" s="13">
        <v>11373.92</v>
      </c>
      <c r="AG1355" s="13">
        <v>8315719</v>
      </c>
      <c r="AH1355" s="13">
        <v>13605.48</v>
      </c>
      <c r="AI1355" s="13">
        <v>8329290.0199999996</v>
      </c>
      <c r="AJ1355" s="13">
        <v>2752769.14</v>
      </c>
      <c r="AK1355" s="13">
        <v>0</v>
      </c>
      <c r="AL1355" s="13">
        <v>144790111.25999999</v>
      </c>
      <c r="AM1355" s="13">
        <v>24.65752666884103</v>
      </c>
      <c r="AN1355" s="13">
        <v>1765745.3399999999</v>
      </c>
      <c r="AO1355" s="13">
        <v>2887341.58</v>
      </c>
      <c r="AP1355" s="13">
        <v>7809718.8599999994</v>
      </c>
      <c r="AQ1355" s="13">
        <v>336037.15</v>
      </c>
      <c r="AR1355" s="367"/>
      <c r="AS1355" s="19">
        <v>45077</v>
      </c>
      <c r="AT1355" s="20" t="s">
        <v>4</v>
      </c>
      <c r="AU1355" s="40" t="s">
        <v>292</v>
      </c>
      <c r="AV1355" s="41">
        <v>2023</v>
      </c>
      <c r="AW1355" s="266" t="s">
        <v>173</v>
      </c>
      <c r="AX1355" s="380">
        <v>25.54</v>
      </c>
      <c r="AY1355" s="380">
        <v>26.16</v>
      </c>
    </row>
    <row r="1356" spans="1:51" x14ac:dyDescent="0.25">
      <c r="A1356" s="5">
        <v>52</v>
      </c>
      <c r="B1356" s="6" t="s">
        <v>72</v>
      </c>
      <c r="C1356" s="13">
        <v>21165644.27</v>
      </c>
      <c r="D1356" s="13">
        <v>1775894.78</v>
      </c>
      <c r="E1356" s="13">
        <v>12768253.09</v>
      </c>
      <c r="F1356" s="13">
        <v>3067844.07</v>
      </c>
      <c r="G1356" s="13">
        <v>10918449.630000001</v>
      </c>
      <c r="H1356" s="13">
        <v>676457.9</v>
      </c>
      <c r="I1356" s="13">
        <v>1796954406.1300001</v>
      </c>
      <c r="J1356" s="13">
        <v>456129949.13999999</v>
      </c>
      <c r="K1356" s="13">
        <v>21698150.84</v>
      </c>
      <c r="L1356" s="13">
        <v>8929897.75</v>
      </c>
      <c r="M1356" s="13">
        <v>4512497.87</v>
      </c>
      <c r="N1356" s="13">
        <v>78207.19</v>
      </c>
      <c r="O1356" s="13">
        <v>9428846.2100000046</v>
      </c>
      <c r="P1356" s="13">
        <v>-4025390.4200000009</v>
      </c>
      <c r="Q1356" s="13">
        <v>411844.49000000011</v>
      </c>
      <c r="R1356" s="13">
        <v>-3613545.9300000006</v>
      </c>
      <c r="S1356" s="13">
        <v>4290003.8299999982</v>
      </c>
      <c r="T1356" s="13">
        <v>2904175.82</v>
      </c>
      <c r="U1356" s="13">
        <v>0</v>
      </c>
      <c r="V1356" s="13">
        <v>0</v>
      </c>
      <c r="W1356" s="13">
        <v>151594.67000000001</v>
      </c>
      <c r="X1356" s="13">
        <v>27468313.550000001</v>
      </c>
      <c r="Y1356" s="13">
        <v>222825.5</v>
      </c>
      <c r="Z1356" s="13">
        <v>203961.28</v>
      </c>
      <c r="AA1356" s="13">
        <v>1026012.87</v>
      </c>
      <c r="AB1356" s="13">
        <v>4927.7</v>
      </c>
      <c r="AC1356" s="13">
        <v>0</v>
      </c>
      <c r="AD1356" s="13">
        <v>0</v>
      </c>
      <c r="AE1356" s="13">
        <v>0</v>
      </c>
      <c r="AF1356" s="13">
        <v>24776352.859999999</v>
      </c>
      <c r="AG1356" s="13">
        <v>13442395.619999999</v>
      </c>
      <c r="AH1356" s="13">
        <v>12846460.280000001</v>
      </c>
      <c r="AI1356" s="13">
        <v>25938855.900000002</v>
      </c>
      <c r="AJ1356" s="13">
        <v>16510009.689999998</v>
      </c>
      <c r="AK1356" s="13">
        <v>0</v>
      </c>
      <c r="AL1356" s="13">
        <v>1775256255.2900002</v>
      </c>
      <c r="AM1356" s="13">
        <v>82.816015953643358</v>
      </c>
      <c r="AN1356" s="13">
        <v>2097360.21</v>
      </c>
      <c r="AO1356" s="13">
        <v>970483.86</v>
      </c>
      <c r="AP1356" s="13">
        <v>12684809.23</v>
      </c>
      <c r="AQ1356" s="13">
        <v>2723905.94</v>
      </c>
      <c r="AR1356" s="367"/>
      <c r="AS1356" s="19">
        <v>45077</v>
      </c>
      <c r="AT1356" s="20" t="s">
        <v>4</v>
      </c>
      <c r="AU1356" s="40" t="s">
        <v>292</v>
      </c>
      <c r="AV1356" s="41">
        <v>2023</v>
      </c>
      <c r="AW1356" s="266" t="s">
        <v>170</v>
      </c>
      <c r="AX1356" s="380">
        <v>25.54</v>
      </c>
      <c r="AY1356" s="380">
        <v>26.16</v>
      </c>
    </row>
    <row r="1357" spans="1:51" x14ac:dyDescent="0.25">
      <c r="A1357" s="5">
        <v>96</v>
      </c>
      <c r="B1357" s="6" t="s">
        <v>73</v>
      </c>
      <c r="C1357" s="13">
        <v>314687003.23000002</v>
      </c>
      <c r="D1357" s="13">
        <v>75787785.5</v>
      </c>
      <c r="E1357" s="13">
        <v>150777819.76000002</v>
      </c>
      <c r="F1357" s="13">
        <v>31258853.189999998</v>
      </c>
      <c r="G1357" s="13">
        <v>80902003.549999997</v>
      </c>
      <c r="H1357" s="13">
        <v>1199944.77</v>
      </c>
      <c r="I1357" s="13">
        <v>428018579.60000002</v>
      </c>
      <c r="J1357" s="13">
        <v>27217465.789999999</v>
      </c>
      <c r="K1357" s="13">
        <v>247035494.69999999</v>
      </c>
      <c r="L1357" s="13">
        <v>96257674.939999998</v>
      </c>
      <c r="M1357" s="13">
        <v>0</v>
      </c>
      <c r="N1357" s="13">
        <v>0</v>
      </c>
      <c r="O1357" s="13">
        <v>124151211.59</v>
      </c>
      <c r="P1357" s="13">
        <v>2587149.4000000218</v>
      </c>
      <c r="Q1357" s="13">
        <v>-53915185.020000003</v>
      </c>
      <c r="R1357" s="13">
        <v>-51328035.619999982</v>
      </c>
      <c r="S1357" s="13">
        <v>52527980.380000003</v>
      </c>
      <c r="T1357" s="13">
        <v>3393571.74</v>
      </c>
      <c r="U1357" s="13">
        <v>0</v>
      </c>
      <c r="V1357" s="13">
        <v>0</v>
      </c>
      <c r="W1357" s="13">
        <v>0</v>
      </c>
      <c r="X1357" s="13">
        <v>82729321.489999995</v>
      </c>
      <c r="Y1357" s="13">
        <v>974751.89</v>
      </c>
      <c r="Z1357" s="13">
        <v>7176764.0499999998</v>
      </c>
      <c r="AA1357" s="13">
        <v>1709088.58</v>
      </c>
      <c r="AB1357" s="13">
        <v>1261408.6000000001</v>
      </c>
      <c r="AC1357" s="13">
        <v>0</v>
      </c>
      <c r="AD1357" s="13">
        <v>0</v>
      </c>
      <c r="AE1357" s="13">
        <v>0</v>
      </c>
      <c r="AF1357" s="13">
        <v>22472899.73</v>
      </c>
      <c r="AG1357" s="13">
        <v>96257674.939999998</v>
      </c>
      <c r="AH1357" s="13">
        <v>150777819.76000002</v>
      </c>
      <c r="AI1357" s="13">
        <v>246760805.49000001</v>
      </c>
      <c r="AJ1357" s="13">
        <v>122609593.90000001</v>
      </c>
      <c r="AK1357" s="13">
        <v>0</v>
      </c>
      <c r="AL1357" s="13">
        <v>180983084.90000004</v>
      </c>
      <c r="AM1357" s="13">
        <v>1.7326197602485667</v>
      </c>
      <c r="AN1357" s="13">
        <v>23116775.5</v>
      </c>
      <c r="AO1357" s="13">
        <v>8142077.6900000004</v>
      </c>
      <c r="AP1357" s="13">
        <v>275397873.57999998</v>
      </c>
      <c r="AQ1357" s="13">
        <v>160649867.44</v>
      </c>
      <c r="AR1357" s="367"/>
      <c r="AS1357" s="19">
        <v>45077</v>
      </c>
      <c r="AT1357" s="20" t="s">
        <v>4</v>
      </c>
      <c r="AU1357" s="40" t="s">
        <v>292</v>
      </c>
      <c r="AV1357" s="41">
        <v>2023</v>
      </c>
      <c r="AW1357" s="266" t="s">
        <v>153</v>
      </c>
      <c r="AX1357" s="380">
        <v>25.54</v>
      </c>
      <c r="AY1357" s="380">
        <v>26.16</v>
      </c>
    </row>
    <row r="1358" spans="1:51" x14ac:dyDescent="0.25">
      <c r="A1358" s="5">
        <v>103</v>
      </c>
      <c r="B1358" s="6" t="s">
        <v>74</v>
      </c>
      <c r="C1358" s="13">
        <v>1069172.4200000002</v>
      </c>
      <c r="D1358" s="13">
        <v>0</v>
      </c>
      <c r="E1358" s="13">
        <v>1</v>
      </c>
      <c r="F1358" s="13">
        <v>76692.37</v>
      </c>
      <c r="G1358" s="13">
        <v>1612197.3</v>
      </c>
      <c r="H1358" s="13">
        <v>43856415.909999996</v>
      </c>
      <c r="I1358" s="13">
        <v>60292546.740000002</v>
      </c>
      <c r="J1358" s="13">
        <v>124714414.37</v>
      </c>
      <c r="K1358" s="13">
        <v>829990.19</v>
      </c>
      <c r="L1358" s="13">
        <v>709096.15</v>
      </c>
      <c r="M1358" s="13">
        <v>0</v>
      </c>
      <c r="N1358" s="13">
        <v>0</v>
      </c>
      <c r="O1358" s="13">
        <v>476482.88</v>
      </c>
      <c r="P1358" s="13">
        <v>-1096200.1299999997</v>
      </c>
      <c r="Q1358" s="13">
        <v>-432998.62</v>
      </c>
      <c r="R1358" s="13">
        <v>-1529198.7499999995</v>
      </c>
      <c r="S1358" s="13">
        <v>45385614.68</v>
      </c>
      <c r="T1358" s="13">
        <v>81406.78</v>
      </c>
      <c r="U1358" s="13">
        <v>0</v>
      </c>
      <c r="V1358" s="13">
        <v>0</v>
      </c>
      <c r="W1358" s="13">
        <v>0</v>
      </c>
      <c r="X1358" s="13">
        <v>45365906.740000002</v>
      </c>
      <c r="Y1358" s="13">
        <v>32902</v>
      </c>
      <c r="Z1358" s="13">
        <v>2</v>
      </c>
      <c r="AA1358" s="13">
        <v>28794.84</v>
      </c>
      <c r="AB1358" s="13">
        <v>0</v>
      </c>
      <c r="AC1358" s="13">
        <v>0</v>
      </c>
      <c r="AD1358" s="13">
        <v>0</v>
      </c>
      <c r="AE1358" s="13">
        <v>0</v>
      </c>
      <c r="AF1358" s="13">
        <v>0</v>
      </c>
      <c r="AG1358" s="13">
        <v>709096.15</v>
      </c>
      <c r="AH1358" s="13">
        <v>1</v>
      </c>
      <c r="AI1358" s="13">
        <v>698598.98</v>
      </c>
      <c r="AJ1358" s="13">
        <v>222116.09999999998</v>
      </c>
      <c r="AK1358" s="13">
        <v>0</v>
      </c>
      <c r="AL1358" s="13">
        <v>59462556.550000004</v>
      </c>
      <c r="AM1358" s="13">
        <v>72.642481159927939</v>
      </c>
      <c r="AN1358" s="13">
        <v>47328.17</v>
      </c>
      <c r="AO1358" s="13">
        <v>29364.2</v>
      </c>
      <c r="AP1358" s="13">
        <v>592689.54</v>
      </c>
      <c r="AQ1358" s="13">
        <v>0</v>
      </c>
      <c r="AR1358" s="367"/>
      <c r="AS1358" s="19">
        <v>45077</v>
      </c>
      <c r="AT1358" s="20" t="s">
        <v>4</v>
      </c>
      <c r="AU1358" s="40" t="s">
        <v>292</v>
      </c>
      <c r="AV1358" s="41">
        <v>2023</v>
      </c>
      <c r="AW1358" s="266" t="s">
        <v>184</v>
      </c>
      <c r="AX1358" s="380">
        <v>25.54</v>
      </c>
      <c r="AY1358" s="380">
        <v>26.16</v>
      </c>
    </row>
    <row r="1359" spans="1:51" x14ac:dyDescent="0.25">
      <c r="A1359" s="5">
        <v>23</v>
      </c>
      <c r="B1359" s="6" t="s">
        <v>75</v>
      </c>
      <c r="C1359" s="13">
        <v>189643751.25</v>
      </c>
      <c r="D1359" s="13">
        <v>69732571.039999992</v>
      </c>
      <c r="E1359" s="13">
        <v>16232510.549999999</v>
      </c>
      <c r="F1359" s="13">
        <v>31120519.140000001</v>
      </c>
      <c r="G1359" s="13">
        <v>44740447</v>
      </c>
      <c r="H1359" s="13">
        <v>177593.74</v>
      </c>
      <c r="I1359" s="13">
        <v>305836050.31</v>
      </c>
      <c r="J1359" s="13">
        <v>22597415.300000001</v>
      </c>
      <c r="K1359" s="13">
        <v>41683627.579999998</v>
      </c>
      <c r="L1359" s="13">
        <v>25451117.030000001</v>
      </c>
      <c r="M1359" s="13">
        <v>25106378.02</v>
      </c>
      <c r="N1359" s="13">
        <v>43592476.68</v>
      </c>
      <c r="O1359" s="13">
        <v>-21062754.810000002</v>
      </c>
      <c r="P1359" s="13">
        <v>65112968.879999951</v>
      </c>
      <c r="Q1359" s="13">
        <v>-56050556.340000004</v>
      </c>
      <c r="R1359" s="13">
        <v>9062412.539999947</v>
      </c>
      <c r="S1359" s="13">
        <v>-8884818.7999999989</v>
      </c>
      <c r="T1359" s="13">
        <v>4908.05</v>
      </c>
      <c r="U1359" s="13">
        <v>0</v>
      </c>
      <c r="V1359" s="13">
        <v>0</v>
      </c>
      <c r="W1359" s="13">
        <v>0</v>
      </c>
      <c r="X1359" s="13">
        <v>2528760.35</v>
      </c>
      <c r="Y1359" s="13">
        <v>796436.12</v>
      </c>
      <c r="Z1359" s="13">
        <v>4871825.5</v>
      </c>
      <c r="AA1359" s="13">
        <v>1027069.28</v>
      </c>
      <c r="AB1359" s="13">
        <v>87795.19</v>
      </c>
      <c r="AC1359" s="13">
        <v>0</v>
      </c>
      <c r="AD1359" s="13">
        <v>0</v>
      </c>
      <c r="AE1359" s="13">
        <v>0</v>
      </c>
      <c r="AF1359" s="13">
        <v>4635361.1100000003</v>
      </c>
      <c r="AG1359" s="13">
        <v>50557495.049999997</v>
      </c>
      <c r="AH1359" s="13">
        <v>59824987.230000004</v>
      </c>
      <c r="AI1359" s="13">
        <v>108390718.5</v>
      </c>
      <c r="AJ1359" s="13">
        <v>129453473.31</v>
      </c>
      <c r="AK1359" s="13">
        <v>0</v>
      </c>
      <c r="AL1359" s="13">
        <v>264152422.73000002</v>
      </c>
      <c r="AM1359" s="13">
        <v>7.337078562153299</v>
      </c>
      <c r="AN1359" s="13">
        <v>21569616.82</v>
      </c>
      <c r="AO1359" s="13">
        <v>9550902.3200000003</v>
      </c>
      <c r="AP1359" s="13">
        <v>157943352.55000001</v>
      </c>
      <c r="AQ1359" s="13">
        <v>16969417.529999994</v>
      </c>
      <c r="AR1359" s="367"/>
      <c r="AS1359" s="19">
        <v>45077</v>
      </c>
      <c r="AT1359" s="20" t="s">
        <v>4</v>
      </c>
      <c r="AU1359" s="40" t="s">
        <v>292</v>
      </c>
      <c r="AV1359" s="41">
        <v>2023</v>
      </c>
      <c r="AW1359" s="266" t="s">
        <v>159</v>
      </c>
      <c r="AX1359" s="380">
        <v>25.54</v>
      </c>
      <c r="AY1359" s="380">
        <v>26.16</v>
      </c>
    </row>
    <row r="1360" spans="1:51" x14ac:dyDescent="0.25">
      <c r="A1360" s="5">
        <v>62</v>
      </c>
      <c r="B1360" s="6" t="s">
        <v>203</v>
      </c>
      <c r="C1360" s="13">
        <v>23512023.780000001</v>
      </c>
      <c r="D1360" s="13">
        <v>5907192.0300000003</v>
      </c>
      <c r="E1360" s="13">
        <v>305772.53999999998</v>
      </c>
      <c r="F1360" s="13">
        <v>23013.65</v>
      </c>
      <c r="G1360" s="13">
        <v>15076537.949999999</v>
      </c>
      <c r="H1360" s="13">
        <v>412299.41</v>
      </c>
      <c r="I1360" s="13">
        <v>22829018.640000001</v>
      </c>
      <c r="J1360" s="13">
        <v>398089.8</v>
      </c>
      <c r="K1360" s="13">
        <v>881889.02</v>
      </c>
      <c r="L1360" s="13">
        <v>576116.47999999998</v>
      </c>
      <c r="M1360" s="13">
        <v>0</v>
      </c>
      <c r="N1360" s="13">
        <v>0</v>
      </c>
      <c r="O1360" s="13">
        <v>17933.679999999931</v>
      </c>
      <c r="P1360" s="13">
        <v>2487346.4699999997</v>
      </c>
      <c r="Q1360" s="13">
        <v>0</v>
      </c>
      <c r="R1360" s="13">
        <v>2487346.4699999997</v>
      </c>
      <c r="S1360" s="13">
        <v>-2075047.0599999998</v>
      </c>
      <c r="T1360" s="13">
        <v>69625.789999999994</v>
      </c>
      <c r="U1360" s="13">
        <v>0</v>
      </c>
      <c r="V1360" s="13">
        <v>0</v>
      </c>
      <c r="W1360" s="13">
        <v>0</v>
      </c>
      <c r="X1360" s="13">
        <v>60343.8</v>
      </c>
      <c r="Y1360" s="13">
        <v>288584.65999999997</v>
      </c>
      <c r="Z1360" s="13">
        <v>911748.22</v>
      </c>
      <c r="AA1360" s="13">
        <v>926195.18</v>
      </c>
      <c r="AB1360" s="13">
        <v>75893.710000000006</v>
      </c>
      <c r="AC1360" s="13">
        <v>0</v>
      </c>
      <c r="AD1360" s="13">
        <v>0</v>
      </c>
      <c r="AE1360" s="13">
        <v>0</v>
      </c>
      <c r="AF1360" s="13">
        <v>2594.88</v>
      </c>
      <c r="AG1360" s="13">
        <v>576116.47999999998</v>
      </c>
      <c r="AH1360" s="13">
        <v>305772.53999999998</v>
      </c>
      <c r="AI1360" s="13">
        <v>881889.0199999999</v>
      </c>
      <c r="AJ1360" s="13">
        <v>863955.34</v>
      </c>
      <c r="AK1360" s="13">
        <v>0</v>
      </c>
      <c r="AL1360" s="13">
        <v>21947129.620000001</v>
      </c>
      <c r="AM1360" s="13">
        <v>25.886498326059215</v>
      </c>
      <c r="AN1360" s="13">
        <v>23013.65</v>
      </c>
      <c r="AO1360" s="13">
        <v>0</v>
      </c>
      <c r="AP1360" s="13">
        <v>23212170.470000003</v>
      </c>
      <c r="AQ1360" s="13">
        <v>5625272.4000000004</v>
      </c>
      <c r="AR1360" s="367"/>
      <c r="AS1360" s="19">
        <v>45077</v>
      </c>
      <c r="AT1360" s="20" t="s">
        <v>4</v>
      </c>
      <c r="AU1360" s="40" t="s">
        <v>292</v>
      </c>
      <c r="AV1360" s="41">
        <v>2023</v>
      </c>
      <c r="AW1360" s="266" t="s">
        <v>169</v>
      </c>
      <c r="AX1360" s="380">
        <v>25.54</v>
      </c>
      <c r="AY1360" s="380">
        <v>26.16</v>
      </c>
    </row>
    <row r="1361" spans="1:51" x14ac:dyDescent="0.25">
      <c r="A1361" s="5">
        <v>114</v>
      </c>
      <c r="B1361" s="6" t="s">
        <v>76</v>
      </c>
      <c r="C1361" s="13">
        <v>295536079.44999999</v>
      </c>
      <c r="D1361" s="13">
        <v>112963962.59</v>
      </c>
      <c r="E1361" s="13">
        <v>17271399.949999999</v>
      </c>
      <c r="F1361" s="13">
        <v>57574370.520000003</v>
      </c>
      <c r="G1361" s="13">
        <v>65152311.540000007</v>
      </c>
      <c r="H1361" s="13">
        <v>215736.46</v>
      </c>
      <c r="I1361" s="13">
        <v>91856338.340000004</v>
      </c>
      <c r="J1361" s="13">
        <v>58045315.950000003</v>
      </c>
      <c r="K1361" s="13">
        <v>59632967.149999999</v>
      </c>
      <c r="L1361" s="13">
        <v>42361567.200000003</v>
      </c>
      <c r="M1361" s="13">
        <v>75146910.840000004</v>
      </c>
      <c r="N1361" s="13">
        <v>25968138.960000001</v>
      </c>
      <c r="O1361" s="13">
        <v>84550446.300000012</v>
      </c>
      <c r="P1361" s="13">
        <v>-24705011.499999981</v>
      </c>
      <c r="Q1361" s="13">
        <v>8287810.9200000018</v>
      </c>
      <c r="R1361" s="13">
        <v>-16417200.57999998</v>
      </c>
      <c r="S1361" s="13">
        <v>16632937.039999999</v>
      </c>
      <c r="T1361" s="13">
        <v>47901.07</v>
      </c>
      <c r="U1361" s="13">
        <v>0</v>
      </c>
      <c r="V1361" s="13">
        <v>0</v>
      </c>
      <c r="W1361" s="13">
        <v>0</v>
      </c>
      <c r="X1361" s="13">
        <v>47869313.359999999</v>
      </c>
      <c r="Y1361" s="13">
        <v>1051968.69</v>
      </c>
      <c r="Z1361" s="13">
        <v>4805627.33</v>
      </c>
      <c r="AA1361" s="13">
        <v>15452055.810000001</v>
      </c>
      <c r="AB1361" s="13">
        <v>66969.990000000005</v>
      </c>
      <c r="AC1361" s="13">
        <v>0</v>
      </c>
      <c r="AD1361" s="13">
        <v>0</v>
      </c>
      <c r="AE1361" s="13">
        <v>0</v>
      </c>
      <c r="AF1361" s="13">
        <v>9907655.5700000003</v>
      </c>
      <c r="AG1361" s="13">
        <v>117508478.04000001</v>
      </c>
      <c r="AH1361" s="13">
        <v>43239538.909999996</v>
      </c>
      <c r="AI1361" s="13">
        <v>160283691.84</v>
      </c>
      <c r="AJ1361" s="13">
        <v>75733245.539999992</v>
      </c>
      <c r="AK1361" s="13">
        <v>0</v>
      </c>
      <c r="AL1361" s="13">
        <v>32223371.190000005</v>
      </c>
      <c r="AM1361" s="13">
        <v>1.5403616947140288</v>
      </c>
      <c r="AN1361" s="13">
        <v>45466107.230000004</v>
      </c>
      <c r="AO1361" s="13">
        <v>12108263.289999999</v>
      </c>
      <c r="AP1361" s="13">
        <v>242412695.83000004</v>
      </c>
      <c r="AQ1361" s="13">
        <v>144391025.27000001</v>
      </c>
      <c r="AR1361" s="367"/>
      <c r="AS1361" s="19">
        <v>45077</v>
      </c>
      <c r="AT1361" s="20" t="s">
        <v>4</v>
      </c>
      <c r="AU1361" s="40" t="s">
        <v>292</v>
      </c>
      <c r="AV1361" s="41">
        <v>2023</v>
      </c>
      <c r="AW1361" s="266" t="s">
        <v>154</v>
      </c>
      <c r="AX1361" s="380">
        <v>25.54</v>
      </c>
      <c r="AY1361" s="380">
        <v>26.16</v>
      </c>
    </row>
    <row r="1362" spans="1:51" x14ac:dyDescent="0.25">
      <c r="A1362" s="5">
        <v>48</v>
      </c>
      <c r="B1362" s="6" t="s">
        <v>77</v>
      </c>
      <c r="C1362" s="13">
        <v>49162496.800000004</v>
      </c>
      <c r="D1362" s="13">
        <v>7502898.7000000002</v>
      </c>
      <c r="E1362" s="13">
        <v>3671536.28</v>
      </c>
      <c r="F1362" s="13">
        <v>656625.79</v>
      </c>
      <c r="G1362" s="13">
        <v>14889657.699999999</v>
      </c>
      <c r="H1362" s="13">
        <v>789212.14</v>
      </c>
      <c r="I1362" s="13">
        <v>1115308174.4200001</v>
      </c>
      <c r="J1362" s="13">
        <v>131067707.73999999</v>
      </c>
      <c r="K1362" s="13">
        <v>51337708.630000003</v>
      </c>
      <c r="L1362" s="13">
        <v>9951327.0700000022</v>
      </c>
      <c r="M1362" s="13">
        <v>4682997.5599999996</v>
      </c>
      <c r="N1362" s="13">
        <v>322529729.43000001</v>
      </c>
      <c r="O1362" s="13">
        <v>118080435.18999997</v>
      </c>
      <c r="P1362" s="13">
        <v>-91967120.579999968</v>
      </c>
      <c r="Q1362" s="13">
        <v>101401659.11000004</v>
      </c>
      <c r="R1362" s="13">
        <v>9434538.5300000757</v>
      </c>
      <c r="S1362" s="13">
        <v>-8645326.4800000191</v>
      </c>
      <c r="T1362" s="13">
        <v>20893238.640000001</v>
      </c>
      <c r="U1362" s="13">
        <v>0</v>
      </c>
      <c r="V1362" s="13">
        <v>544751.65</v>
      </c>
      <c r="W1362" s="13">
        <v>0</v>
      </c>
      <c r="X1362" s="13">
        <v>284831633.51999998</v>
      </c>
      <c r="Y1362" s="13">
        <v>205561.23</v>
      </c>
      <c r="Z1362" s="13">
        <v>1410861.29</v>
      </c>
      <c r="AA1362" s="13">
        <v>311920599.77999997</v>
      </c>
      <c r="AB1362" s="13">
        <v>0</v>
      </c>
      <c r="AC1362" s="13">
        <v>0</v>
      </c>
      <c r="AD1362" s="13">
        <v>0</v>
      </c>
      <c r="AE1362" s="13">
        <v>0</v>
      </c>
      <c r="AF1362" s="13">
        <v>1377927.99</v>
      </c>
      <c r="AG1362" s="13">
        <v>14634324.630000001</v>
      </c>
      <c r="AH1362" s="13">
        <v>326201265.70999998</v>
      </c>
      <c r="AI1362" s="13">
        <v>340798379.13999999</v>
      </c>
      <c r="AJ1362" s="13">
        <v>222717943.94999999</v>
      </c>
      <c r="AK1362" s="13">
        <v>0</v>
      </c>
      <c r="AL1362" s="13">
        <v>1063970465.7900001</v>
      </c>
      <c r="AM1362" s="13">
        <v>21.724930936404359</v>
      </c>
      <c r="AN1362" s="13">
        <v>258844.79999999999</v>
      </c>
      <c r="AO1362" s="13">
        <v>397781</v>
      </c>
      <c r="AP1362" s="13">
        <v>43828466.789999999</v>
      </c>
      <c r="AQ1362" s="13">
        <v>120249303.87999997</v>
      </c>
      <c r="AR1362" s="367"/>
      <c r="AS1362" s="19">
        <v>45077</v>
      </c>
      <c r="AT1362" s="20" t="s">
        <v>4</v>
      </c>
      <c r="AU1362" s="40" t="s">
        <v>292</v>
      </c>
      <c r="AV1362" s="41">
        <v>2023</v>
      </c>
      <c r="AW1362" s="266" t="s">
        <v>163</v>
      </c>
      <c r="AX1362" s="380">
        <v>25.54</v>
      </c>
      <c r="AY1362" s="380">
        <v>26.16</v>
      </c>
    </row>
    <row r="1363" spans="1:51" ht="30" x14ac:dyDescent="0.25">
      <c r="A1363" s="5">
        <v>120</v>
      </c>
      <c r="B1363" s="6" t="s">
        <v>78</v>
      </c>
      <c r="C1363" s="13">
        <v>709529.69000000006</v>
      </c>
      <c r="D1363" s="13">
        <v>128661.35</v>
      </c>
      <c r="E1363" s="13">
        <v>242511.34</v>
      </c>
      <c r="F1363" s="13">
        <v>0</v>
      </c>
      <c r="G1363" s="13">
        <v>1943237.35</v>
      </c>
      <c r="H1363" s="13">
        <v>15744.51</v>
      </c>
      <c r="I1363" s="13">
        <v>135204024.78999999</v>
      </c>
      <c r="J1363" s="13">
        <v>28971921.609999999</v>
      </c>
      <c r="K1363" s="13">
        <v>627026.63</v>
      </c>
      <c r="L1363" s="13">
        <v>384515.29</v>
      </c>
      <c r="M1363" s="13">
        <v>0</v>
      </c>
      <c r="N1363" s="13">
        <v>0</v>
      </c>
      <c r="O1363" s="13">
        <v>627026.53</v>
      </c>
      <c r="P1363" s="13">
        <v>-1989395.54</v>
      </c>
      <c r="Q1363" s="13">
        <v>0</v>
      </c>
      <c r="R1363" s="13">
        <v>-1989395.54</v>
      </c>
      <c r="S1363" s="13">
        <v>2005140.0499999998</v>
      </c>
      <c r="T1363" s="13">
        <v>0</v>
      </c>
      <c r="U1363" s="13">
        <v>0</v>
      </c>
      <c r="V1363" s="13">
        <v>0</v>
      </c>
      <c r="W1363" s="13">
        <v>0</v>
      </c>
      <c r="X1363" s="13">
        <v>2776299.21</v>
      </c>
      <c r="Y1363" s="13">
        <v>39657.910000000003</v>
      </c>
      <c r="Z1363" s="13">
        <v>38302.019999999997</v>
      </c>
      <c r="AA1363" s="13">
        <v>96184.43</v>
      </c>
      <c r="AB1363" s="13">
        <v>0</v>
      </c>
      <c r="AC1363" s="13">
        <v>0</v>
      </c>
      <c r="AD1363" s="13">
        <v>0</v>
      </c>
      <c r="AE1363" s="13">
        <v>0</v>
      </c>
      <c r="AF1363" s="13">
        <v>597014.80000000005</v>
      </c>
      <c r="AG1363" s="13">
        <v>384515.29</v>
      </c>
      <c r="AH1363" s="13">
        <v>242511.34</v>
      </c>
      <c r="AI1363" s="13">
        <v>627026.65</v>
      </c>
      <c r="AJ1363" s="13">
        <v>0.12</v>
      </c>
      <c r="AK1363" s="13">
        <v>0</v>
      </c>
      <c r="AL1363" s="13">
        <v>134576998.16</v>
      </c>
      <c r="AM1363" s="13">
        <v>215.62724503423402</v>
      </c>
      <c r="AN1363" s="13">
        <v>0</v>
      </c>
      <c r="AO1363" s="13">
        <v>0</v>
      </c>
      <c r="AP1363" s="13">
        <v>325014.41000000009</v>
      </c>
      <c r="AQ1363" s="13">
        <v>371172.6</v>
      </c>
      <c r="AR1363" s="367"/>
      <c r="AS1363" s="19">
        <v>45077</v>
      </c>
      <c r="AT1363" s="20" t="s">
        <v>4</v>
      </c>
      <c r="AU1363" s="40" t="s">
        <v>292</v>
      </c>
      <c r="AV1363" s="41">
        <v>2023</v>
      </c>
      <c r="AW1363" s="266" t="s">
        <v>187</v>
      </c>
      <c r="AX1363" s="380">
        <v>25.54</v>
      </c>
      <c r="AY1363" s="380">
        <v>26.16</v>
      </c>
    </row>
    <row r="1364" spans="1:51" x14ac:dyDescent="0.25">
      <c r="A1364" s="5">
        <v>100</v>
      </c>
      <c r="B1364" s="6" t="s">
        <v>79</v>
      </c>
      <c r="C1364" s="13">
        <v>380771777.01999998</v>
      </c>
      <c r="D1364" s="13">
        <v>186749940.53</v>
      </c>
      <c r="E1364" s="13">
        <v>11355776.91</v>
      </c>
      <c r="F1364" s="13">
        <v>83298207.439999998</v>
      </c>
      <c r="G1364" s="13">
        <v>87080527.780000001</v>
      </c>
      <c r="H1364" s="13">
        <v>6440567.9900000002</v>
      </c>
      <c r="I1364" s="13">
        <v>83736384.799999997</v>
      </c>
      <c r="J1364" s="13">
        <v>72637452.239999995</v>
      </c>
      <c r="K1364" s="13">
        <v>42345358.270000003</v>
      </c>
      <c r="L1364" s="13">
        <v>30989581.359999999</v>
      </c>
      <c r="M1364" s="13">
        <v>131993440.73999999</v>
      </c>
      <c r="N1364" s="13">
        <v>48045210.189999998</v>
      </c>
      <c r="O1364" s="13">
        <v>101141942.47</v>
      </c>
      <c r="P1364" s="13">
        <v>-77498841.199999988</v>
      </c>
      <c r="Q1364" s="13">
        <v>57162188.379999891</v>
      </c>
      <c r="R1364" s="13">
        <v>-20336652.820000097</v>
      </c>
      <c r="S1364" s="13">
        <v>26777220.810000002</v>
      </c>
      <c r="T1364" s="13">
        <v>1257479.08</v>
      </c>
      <c r="U1364" s="13">
        <v>0</v>
      </c>
      <c r="V1364" s="13">
        <v>0</v>
      </c>
      <c r="W1364" s="13">
        <v>0</v>
      </c>
      <c r="X1364" s="13">
        <v>75414101.340000004</v>
      </c>
      <c r="Y1364" s="13">
        <v>1496055.32</v>
      </c>
      <c r="Z1364" s="13">
        <v>17244332.449999999</v>
      </c>
      <c r="AA1364" s="13">
        <v>33111.199999999997</v>
      </c>
      <c r="AB1364" s="13">
        <v>379510.61</v>
      </c>
      <c r="AC1364" s="13">
        <v>0.05</v>
      </c>
      <c r="AD1364" s="13">
        <v>0</v>
      </c>
      <c r="AE1364" s="13">
        <v>0</v>
      </c>
      <c r="AF1364" s="13">
        <v>30741349.98</v>
      </c>
      <c r="AG1364" s="13">
        <v>162983022.09999996</v>
      </c>
      <c r="AH1364" s="13">
        <v>59400987.099999994</v>
      </c>
      <c r="AI1364" s="13">
        <v>222294361.28</v>
      </c>
      <c r="AJ1364" s="13">
        <v>121152418.81</v>
      </c>
      <c r="AK1364" s="13">
        <v>0</v>
      </c>
      <c r="AL1364" s="13">
        <v>41391026.529999994</v>
      </c>
      <c r="AM1364" s="13">
        <v>1.9774631322301006</v>
      </c>
      <c r="AN1364" s="13">
        <v>38731629.719999999</v>
      </c>
      <c r="AO1364" s="13">
        <v>44566577.719999999</v>
      </c>
      <c r="AP1364" s="13">
        <v>304159080.60000002</v>
      </c>
      <c r="AQ1364" s="13">
        <v>211279186.57999998</v>
      </c>
      <c r="AR1364" s="367"/>
      <c r="AS1364" s="19">
        <v>45077</v>
      </c>
      <c r="AT1364" s="20" t="s">
        <v>4</v>
      </c>
      <c r="AU1364" s="40" t="s">
        <v>292</v>
      </c>
      <c r="AV1364" s="41">
        <v>2023</v>
      </c>
      <c r="AW1364" s="266" t="s">
        <v>151</v>
      </c>
      <c r="AX1364" s="380">
        <v>25.54</v>
      </c>
      <c r="AY1364" s="380">
        <v>26.16</v>
      </c>
    </row>
    <row r="1365" spans="1:51" x14ac:dyDescent="0.25">
      <c r="A1365" s="5">
        <v>12</v>
      </c>
      <c r="B1365" s="6" t="s">
        <v>81</v>
      </c>
      <c r="C1365" s="13">
        <v>389932760.87</v>
      </c>
      <c r="D1365" s="13">
        <v>200948677.04000002</v>
      </c>
      <c r="E1365" s="13">
        <v>53287940.699999996</v>
      </c>
      <c r="F1365" s="13">
        <v>68432930.320000008</v>
      </c>
      <c r="G1365" s="13">
        <v>101605965.25</v>
      </c>
      <c r="H1365" s="13">
        <v>1592058.39</v>
      </c>
      <c r="I1365" s="13">
        <v>384334522.14999998</v>
      </c>
      <c r="J1365" s="13">
        <v>739853133.14999998</v>
      </c>
      <c r="K1365" s="13">
        <v>256439784.11000001</v>
      </c>
      <c r="L1365" s="13">
        <v>203150738.81</v>
      </c>
      <c r="M1365" s="13">
        <v>9141989.3200000003</v>
      </c>
      <c r="N1365" s="13">
        <v>6860047.46</v>
      </c>
      <c r="O1365" s="13">
        <v>59031006.600000009</v>
      </c>
      <c r="P1365" s="13">
        <v>-40085818.339999951</v>
      </c>
      <c r="Q1365" s="13">
        <v>-57523691.060000002</v>
      </c>
      <c r="R1365" s="13">
        <v>-97609509.399999946</v>
      </c>
      <c r="S1365" s="13">
        <v>99201567.820000008</v>
      </c>
      <c r="T1365" s="13">
        <v>3165515.42</v>
      </c>
      <c r="U1365" s="13">
        <v>0</v>
      </c>
      <c r="V1365" s="13">
        <v>0</v>
      </c>
      <c r="W1365" s="13">
        <v>0</v>
      </c>
      <c r="X1365" s="13">
        <v>161086329.56999999</v>
      </c>
      <c r="Y1365" s="13">
        <v>2073591.13</v>
      </c>
      <c r="Z1365" s="13">
        <v>5061638.87</v>
      </c>
      <c r="AA1365" s="13">
        <v>8474591.1400000006</v>
      </c>
      <c r="AB1365" s="13">
        <v>22161.71</v>
      </c>
      <c r="AC1365" s="13">
        <v>0</v>
      </c>
      <c r="AD1365" s="13">
        <v>0</v>
      </c>
      <c r="AE1365" s="13">
        <v>0</v>
      </c>
      <c r="AF1365" s="13">
        <v>49418294.32</v>
      </c>
      <c r="AG1365" s="13">
        <v>212292728.13</v>
      </c>
      <c r="AH1365" s="13">
        <v>60147988.160000004</v>
      </c>
      <c r="AI1365" s="13">
        <v>249624734.59</v>
      </c>
      <c r="AJ1365" s="13">
        <v>190594453.87</v>
      </c>
      <c r="AK1365" s="13">
        <v>725.88</v>
      </c>
      <c r="AL1365" s="13">
        <v>127894738.03999996</v>
      </c>
      <c r="AM1365" s="13">
        <v>1.4987320453566575</v>
      </c>
      <c r="AN1365" s="13">
        <v>43127435.200000003</v>
      </c>
      <c r="AO1365" s="13">
        <v>25305495.120000001</v>
      </c>
      <c r="AP1365" s="13">
        <v>364271717.18000001</v>
      </c>
      <c r="AQ1365" s="13">
        <v>234318639.95000005</v>
      </c>
      <c r="AR1365" s="367"/>
      <c r="AS1365" s="19">
        <v>45077</v>
      </c>
      <c r="AT1365" s="20" t="s">
        <v>4</v>
      </c>
      <c r="AU1365" s="40" t="s">
        <v>292</v>
      </c>
      <c r="AV1365" s="41">
        <v>2023</v>
      </c>
      <c r="AW1365" s="266" t="s">
        <v>152</v>
      </c>
      <c r="AX1365" s="380">
        <v>25.54</v>
      </c>
      <c r="AY1365" s="380">
        <v>26.16</v>
      </c>
    </row>
    <row r="1366" spans="1:51" x14ac:dyDescent="0.25">
      <c r="A1366" s="5">
        <v>74</v>
      </c>
      <c r="B1366" s="6" t="s">
        <v>82</v>
      </c>
      <c r="C1366" s="13">
        <v>2251159374.0500002</v>
      </c>
      <c r="D1366" s="13">
        <v>1192086055.5699997</v>
      </c>
      <c r="E1366" s="13">
        <v>83166418.459999993</v>
      </c>
      <c r="F1366" s="13">
        <v>289361330.89999998</v>
      </c>
      <c r="G1366" s="13">
        <v>321717868.29999995</v>
      </c>
      <c r="H1366" s="13">
        <v>2689964.5</v>
      </c>
      <c r="I1366" s="13">
        <v>426897602.88999999</v>
      </c>
      <c r="J1366" s="13">
        <v>234546032.44999999</v>
      </c>
      <c r="K1366" s="13">
        <v>187808990.59</v>
      </c>
      <c r="L1366" s="13">
        <v>47608831.07</v>
      </c>
      <c r="M1366" s="13">
        <v>669409264.30999994</v>
      </c>
      <c r="N1366" s="13">
        <v>900089490.65999997</v>
      </c>
      <c r="O1366" s="13">
        <v>955887170.48999989</v>
      </c>
      <c r="P1366" s="13">
        <v>-507893051.20999992</v>
      </c>
      <c r="Q1366" s="13">
        <v>529079353.31000042</v>
      </c>
      <c r="R1366" s="13">
        <v>21186302.100000501</v>
      </c>
      <c r="S1366" s="13">
        <v>-18496337.569999933</v>
      </c>
      <c r="T1366" s="13">
        <v>2187572.84</v>
      </c>
      <c r="U1366" s="13">
        <v>4305863.0999999996</v>
      </c>
      <c r="V1366" s="13">
        <v>0</v>
      </c>
      <c r="W1366" s="13">
        <v>1969000</v>
      </c>
      <c r="X1366" s="13">
        <v>620411729.03999996</v>
      </c>
      <c r="Y1366" s="13">
        <v>5233437.95</v>
      </c>
      <c r="Z1366" s="13">
        <v>20267807.629999999</v>
      </c>
      <c r="AA1366" s="13">
        <v>41879513.780000001</v>
      </c>
      <c r="AB1366" s="13">
        <v>1292564.21</v>
      </c>
      <c r="AC1366" s="13">
        <v>0</v>
      </c>
      <c r="AD1366" s="13">
        <v>0</v>
      </c>
      <c r="AE1366" s="13">
        <v>27144853.940000001</v>
      </c>
      <c r="AF1366" s="13">
        <v>551552325.03999996</v>
      </c>
      <c r="AG1366" s="13">
        <v>717018095.38</v>
      </c>
      <c r="AH1366" s="13">
        <v>983255909.12</v>
      </c>
      <c r="AI1366" s="13">
        <v>1690433060.99</v>
      </c>
      <c r="AJ1366" s="13">
        <v>734545890.5</v>
      </c>
      <c r="AK1366" s="13">
        <v>0</v>
      </c>
      <c r="AL1366" s="13">
        <v>239088612.29999998</v>
      </c>
      <c r="AM1366" s="13">
        <v>2.2730413573328176</v>
      </c>
      <c r="AN1366" s="13">
        <v>205793625.22</v>
      </c>
      <c r="AO1366" s="13">
        <v>83567705.679999992</v>
      </c>
      <c r="AP1366" s="13">
        <v>1862587123.54</v>
      </c>
      <c r="AQ1366" s="13">
        <v>1759400975.5500002</v>
      </c>
      <c r="AR1366" s="367"/>
      <c r="AS1366" s="19">
        <v>45077</v>
      </c>
      <c r="AT1366" s="20" t="s">
        <v>4</v>
      </c>
      <c r="AU1366" s="40" t="s">
        <v>292</v>
      </c>
      <c r="AV1366" s="41">
        <v>2023</v>
      </c>
      <c r="AW1366" s="266" t="s">
        <v>148</v>
      </c>
      <c r="AX1366" s="380">
        <v>25.54</v>
      </c>
      <c r="AY1366" s="380">
        <v>26.16</v>
      </c>
    </row>
    <row r="1367" spans="1:51" x14ac:dyDescent="0.25">
      <c r="A1367" s="5">
        <v>71</v>
      </c>
      <c r="B1367" s="6" t="s">
        <v>83</v>
      </c>
      <c r="C1367" s="13">
        <v>102879281.88000001</v>
      </c>
      <c r="D1367" s="13">
        <v>11208003.369999999</v>
      </c>
      <c r="E1367" s="13">
        <v>1542050.1099999999</v>
      </c>
      <c r="F1367" s="13">
        <v>0</v>
      </c>
      <c r="G1367" s="13">
        <v>27826889.380000003</v>
      </c>
      <c r="H1367" s="13">
        <v>5603598.71</v>
      </c>
      <c r="I1367" s="13">
        <v>60659549.420000002</v>
      </c>
      <c r="J1367" s="13">
        <v>1072579.23</v>
      </c>
      <c r="K1367" s="13">
        <v>10301348.869999999</v>
      </c>
      <c r="L1367" s="13">
        <v>8759298.7700000014</v>
      </c>
      <c r="M1367" s="13">
        <v>800847.66</v>
      </c>
      <c r="N1367" s="13">
        <v>2566231.63</v>
      </c>
      <c r="O1367" s="13">
        <v>1447536.5900000036</v>
      </c>
      <c r="P1367" s="13">
        <v>62396852.540000021</v>
      </c>
      <c r="Q1367" s="13">
        <v>-76572069.439999998</v>
      </c>
      <c r="R1367" s="13">
        <v>-14175216.899999976</v>
      </c>
      <c r="S1367" s="13">
        <v>19778815.610000003</v>
      </c>
      <c r="T1367" s="13">
        <v>0</v>
      </c>
      <c r="U1367" s="13">
        <v>0</v>
      </c>
      <c r="V1367" s="13">
        <v>0</v>
      </c>
      <c r="W1367" s="13">
        <v>13657441.01</v>
      </c>
      <c r="X1367" s="13">
        <v>8237775.4100000001</v>
      </c>
      <c r="Y1367" s="13">
        <v>567895.69999999995</v>
      </c>
      <c r="Z1367" s="13">
        <v>0</v>
      </c>
      <c r="AA1367" s="13">
        <v>1545468.21</v>
      </c>
      <c r="AB1367" s="13">
        <v>0</v>
      </c>
      <c r="AC1367" s="13">
        <v>0</v>
      </c>
      <c r="AD1367" s="13">
        <v>0</v>
      </c>
      <c r="AE1367" s="13">
        <v>0</v>
      </c>
      <c r="AF1367" s="13">
        <v>3036.9</v>
      </c>
      <c r="AG1367" s="13">
        <v>9560146.4300000016</v>
      </c>
      <c r="AH1367" s="13">
        <v>4108281.7399999998</v>
      </c>
      <c r="AI1367" s="13">
        <v>13667794.510000002</v>
      </c>
      <c r="AJ1367" s="13">
        <v>12220257.919999998</v>
      </c>
      <c r="AK1367" s="13">
        <v>0</v>
      </c>
      <c r="AL1367" s="13">
        <v>50358200.550000004</v>
      </c>
      <c r="AM1367" s="13">
        <v>5.8885054943295021</v>
      </c>
      <c r="AN1367" s="13">
        <v>0</v>
      </c>
      <c r="AO1367" s="13">
        <v>0</v>
      </c>
      <c r="AP1367" s="13">
        <v>99153399.689999998</v>
      </c>
      <c r="AQ1367" s="13">
        <v>8929657.7400000002</v>
      </c>
      <c r="AR1367" s="367"/>
      <c r="AS1367" s="19">
        <v>45077</v>
      </c>
      <c r="AT1367" s="20" t="s">
        <v>4</v>
      </c>
      <c r="AU1367" s="40" t="s">
        <v>292</v>
      </c>
      <c r="AV1367" s="41">
        <v>2023</v>
      </c>
      <c r="AW1367" s="266" t="s">
        <v>161</v>
      </c>
      <c r="AX1367" s="380">
        <v>25.54</v>
      </c>
      <c r="AY1367" s="380">
        <v>26.16</v>
      </c>
    </row>
    <row r="1368" spans="1:51" x14ac:dyDescent="0.25">
      <c r="A1368" s="5">
        <v>91</v>
      </c>
      <c r="B1368" s="6" t="s">
        <v>106</v>
      </c>
      <c r="C1368" s="13">
        <v>168020.28</v>
      </c>
      <c r="D1368" s="13">
        <v>0</v>
      </c>
      <c r="E1368" s="13">
        <v>616.81000000000006</v>
      </c>
      <c r="F1368" s="13">
        <v>0</v>
      </c>
      <c r="G1368" s="13">
        <v>196157.93</v>
      </c>
      <c r="H1368" s="13">
        <v>-2165651.06</v>
      </c>
      <c r="I1368" s="13">
        <v>60221217.299999997</v>
      </c>
      <c r="J1368" s="13">
        <v>11906609.619999999</v>
      </c>
      <c r="K1368" s="13">
        <v>1179230.26</v>
      </c>
      <c r="L1368" s="13">
        <v>1178167.1099999999</v>
      </c>
      <c r="M1368" s="13">
        <v>0</v>
      </c>
      <c r="N1368" s="13">
        <v>6422521.5200000005</v>
      </c>
      <c r="O1368" s="13">
        <v>61739.049999999814</v>
      </c>
      <c r="P1368" s="13">
        <v>-89876.699999999546</v>
      </c>
      <c r="Q1368" s="13">
        <v>9.9999997764825821E-3</v>
      </c>
      <c r="R1368" s="13">
        <v>-89876.689999999769</v>
      </c>
      <c r="S1368" s="13">
        <v>-2075774.3800000001</v>
      </c>
      <c r="T1368" s="13">
        <v>96899.36</v>
      </c>
      <c r="U1368" s="13">
        <v>0</v>
      </c>
      <c r="V1368" s="13">
        <v>0</v>
      </c>
      <c r="W1368" s="13">
        <v>0</v>
      </c>
      <c r="X1368" s="13">
        <v>21408.44</v>
      </c>
      <c r="Y1368" s="13">
        <v>1541.17</v>
      </c>
      <c r="Z1368" s="13">
        <v>105.97</v>
      </c>
      <c r="AA1368" s="13">
        <v>0</v>
      </c>
      <c r="AB1368" s="13">
        <v>253681.96</v>
      </c>
      <c r="AC1368" s="13">
        <v>0</v>
      </c>
      <c r="AD1368" s="13">
        <v>0</v>
      </c>
      <c r="AE1368" s="13">
        <v>0</v>
      </c>
      <c r="AF1368" s="13">
        <v>1938753.08</v>
      </c>
      <c r="AG1368" s="13">
        <v>1178167.1099999999</v>
      </c>
      <c r="AH1368" s="13">
        <v>6423138.3300000001</v>
      </c>
      <c r="AI1368" s="13">
        <v>7527744.3999999994</v>
      </c>
      <c r="AJ1368" s="13">
        <v>7466005.3499999996</v>
      </c>
      <c r="AK1368" s="13">
        <v>0</v>
      </c>
      <c r="AL1368" s="13">
        <v>59041987.039999999</v>
      </c>
      <c r="AM1368" s="13">
        <v>51.068242855301214</v>
      </c>
      <c r="AN1368" s="13">
        <v>0</v>
      </c>
      <c r="AO1368" s="13">
        <v>0</v>
      </c>
      <c r="AP1368" s="13">
        <v>106281.23</v>
      </c>
      <c r="AQ1368" s="13">
        <v>-2.2353863204926938E-10</v>
      </c>
      <c r="AR1368" s="367"/>
      <c r="AS1368" s="19">
        <v>45077</v>
      </c>
      <c r="AT1368" s="20" t="s">
        <v>4</v>
      </c>
      <c r="AU1368" s="40" t="s">
        <v>293</v>
      </c>
      <c r="AV1368" s="41">
        <v>2023</v>
      </c>
      <c r="AW1368" s="266" t="s">
        <v>192</v>
      </c>
      <c r="AX1368" s="380">
        <v>25.54</v>
      </c>
      <c r="AY1368" s="380">
        <v>26.16</v>
      </c>
    </row>
    <row r="1369" spans="1:51" x14ac:dyDescent="0.25">
      <c r="A1369" s="5">
        <v>73</v>
      </c>
      <c r="B1369" s="6" t="s">
        <v>84</v>
      </c>
      <c r="C1369" s="13">
        <v>64527342.329999998</v>
      </c>
      <c r="D1369" s="13">
        <v>194738.12</v>
      </c>
      <c r="E1369" s="13">
        <v>144527.5</v>
      </c>
      <c r="F1369" s="13">
        <v>5224463.6800000006</v>
      </c>
      <c r="G1369" s="13">
        <v>8862966.1600000001</v>
      </c>
      <c r="H1369" s="13">
        <v>2637155.0699999998</v>
      </c>
      <c r="I1369" s="13">
        <v>19778888.68</v>
      </c>
      <c r="J1369" s="13">
        <v>5736145.29</v>
      </c>
      <c r="K1369" s="13">
        <v>2483524.54</v>
      </c>
      <c r="L1369" s="13">
        <v>2338997.04</v>
      </c>
      <c r="M1369" s="13">
        <v>21981813.949999999</v>
      </c>
      <c r="N1369" s="13">
        <v>0</v>
      </c>
      <c r="O1369" s="13">
        <v>22437844.369999997</v>
      </c>
      <c r="P1369" s="13">
        <v>27807329.999999996</v>
      </c>
      <c r="Q1369" s="13">
        <v>-24927246.610000007</v>
      </c>
      <c r="R1369" s="13">
        <v>2880083.3899999894</v>
      </c>
      <c r="S1369" s="13">
        <v>-242928.33000000007</v>
      </c>
      <c r="T1369" s="13">
        <v>0.27</v>
      </c>
      <c r="U1369" s="13">
        <v>0</v>
      </c>
      <c r="V1369" s="13">
        <v>0</v>
      </c>
      <c r="W1369" s="13">
        <v>0</v>
      </c>
      <c r="X1369" s="13">
        <v>1489240.44</v>
      </c>
      <c r="Y1369" s="13">
        <v>180876.86</v>
      </c>
      <c r="Z1369" s="13">
        <v>373623.32</v>
      </c>
      <c r="AA1369" s="13">
        <v>59671.3</v>
      </c>
      <c r="AB1369" s="13">
        <v>7195.57</v>
      </c>
      <c r="AC1369" s="13">
        <v>0</v>
      </c>
      <c r="AD1369" s="13">
        <v>0</v>
      </c>
      <c r="AE1369" s="13">
        <v>0</v>
      </c>
      <c r="AF1369" s="13">
        <v>1110801.99</v>
      </c>
      <c r="AG1369" s="13">
        <v>24320810.989999998</v>
      </c>
      <c r="AH1369" s="13">
        <v>144527.5</v>
      </c>
      <c r="AI1369" s="13">
        <v>24292551.489999998</v>
      </c>
      <c r="AJ1369" s="13">
        <v>1854707.1199999999</v>
      </c>
      <c r="AK1369" s="13">
        <v>0</v>
      </c>
      <c r="AL1369" s="13">
        <v>17295364.140000001</v>
      </c>
      <c r="AM1369" s="13">
        <v>7.9640399607245271</v>
      </c>
      <c r="AN1369" s="13">
        <v>4827970.7299999995</v>
      </c>
      <c r="AO1369" s="13">
        <v>396492.95</v>
      </c>
      <c r="AP1369" s="13">
        <v>40234978.800000004</v>
      </c>
      <c r="AQ1369" s="13">
        <v>-1659781.0399999998</v>
      </c>
      <c r="AR1369" s="367"/>
      <c r="AS1369" s="19">
        <v>45077</v>
      </c>
      <c r="AT1369" s="20" t="s">
        <v>4</v>
      </c>
      <c r="AU1369" s="40" t="s">
        <v>292</v>
      </c>
      <c r="AV1369" s="41">
        <v>2023</v>
      </c>
      <c r="AW1369" s="266" t="s">
        <v>190</v>
      </c>
      <c r="AX1369" s="380">
        <v>25.54</v>
      </c>
      <c r="AY1369" s="380">
        <v>26.16</v>
      </c>
    </row>
    <row r="1370" spans="1:51" x14ac:dyDescent="0.25">
      <c r="A1370" s="5">
        <v>46</v>
      </c>
      <c r="B1370" s="6" t="s">
        <v>85</v>
      </c>
      <c r="C1370" s="13">
        <v>11688454.389999999</v>
      </c>
      <c r="D1370" s="13">
        <v>4805226.75</v>
      </c>
      <c r="E1370" s="13">
        <v>2011072</v>
      </c>
      <c r="F1370" s="13">
        <v>1613116.15</v>
      </c>
      <c r="G1370" s="13">
        <v>5123198.3599999994</v>
      </c>
      <c r="H1370" s="13">
        <v>28000.6</v>
      </c>
      <c r="I1370" s="13">
        <v>282158580.47000003</v>
      </c>
      <c r="J1370" s="13">
        <v>20400672.91</v>
      </c>
      <c r="K1370" s="13">
        <v>11149240.98</v>
      </c>
      <c r="L1370" s="13">
        <v>9138029.2100000009</v>
      </c>
      <c r="M1370" s="13">
        <v>520751</v>
      </c>
      <c r="N1370" s="13">
        <v>0</v>
      </c>
      <c r="O1370" s="13">
        <v>6515996</v>
      </c>
      <c r="P1370" s="13">
        <v>-6369082.8699999992</v>
      </c>
      <c r="Q1370" s="13">
        <v>47996.040000000095</v>
      </c>
      <c r="R1370" s="13">
        <v>-6321086.8299999991</v>
      </c>
      <c r="S1370" s="13">
        <v>6349087.4299999997</v>
      </c>
      <c r="T1370" s="13">
        <v>3461584.32</v>
      </c>
      <c r="U1370" s="13">
        <v>0</v>
      </c>
      <c r="V1370" s="13">
        <v>0</v>
      </c>
      <c r="W1370" s="13">
        <v>0</v>
      </c>
      <c r="X1370" s="13">
        <v>3017045.49</v>
      </c>
      <c r="Y1370" s="13">
        <v>100637.03</v>
      </c>
      <c r="Z1370" s="13">
        <v>26206.45</v>
      </c>
      <c r="AA1370" s="13">
        <v>0</v>
      </c>
      <c r="AB1370" s="13">
        <v>2698.9</v>
      </c>
      <c r="AC1370" s="13">
        <v>0</v>
      </c>
      <c r="AD1370" s="13">
        <v>0</v>
      </c>
      <c r="AE1370" s="13">
        <v>0</v>
      </c>
      <c r="AF1370" s="13">
        <v>0</v>
      </c>
      <c r="AG1370" s="13">
        <v>9658780.2100000009</v>
      </c>
      <c r="AH1370" s="13">
        <v>2011072</v>
      </c>
      <c r="AI1370" s="13">
        <v>11663585</v>
      </c>
      <c r="AJ1370" s="13">
        <v>5147589</v>
      </c>
      <c r="AK1370" s="13">
        <v>0</v>
      </c>
      <c r="AL1370" s="13">
        <v>271009339.49000001</v>
      </c>
      <c r="AM1370" s="13">
        <v>25.307425050382221</v>
      </c>
      <c r="AN1370" s="13">
        <v>1317291.97</v>
      </c>
      <c r="AO1370" s="13">
        <v>295824.18</v>
      </c>
      <c r="AP1370" s="13">
        <v>6296819.3899999997</v>
      </c>
      <c r="AQ1370" s="13">
        <v>5929587.7499999991</v>
      </c>
      <c r="AR1370" s="367"/>
      <c r="AS1370" s="19">
        <v>45077</v>
      </c>
      <c r="AT1370" s="20" t="s">
        <v>4</v>
      </c>
      <c r="AU1370" s="40" t="s">
        <v>292</v>
      </c>
      <c r="AV1370" s="41">
        <v>2023</v>
      </c>
      <c r="AW1370" s="266" t="s">
        <v>176</v>
      </c>
      <c r="AX1370" s="380">
        <v>25.54</v>
      </c>
      <c r="AY1370" s="380">
        <v>26.16</v>
      </c>
    </row>
    <row r="1371" spans="1:51" x14ac:dyDescent="0.25">
      <c r="A1371" s="7">
        <v>51</v>
      </c>
      <c r="B1371" s="8" t="s">
        <v>86</v>
      </c>
      <c r="C1371" s="14">
        <v>4961623.9700000007</v>
      </c>
      <c r="D1371" s="14">
        <v>871515.16</v>
      </c>
      <c r="E1371" s="14">
        <v>5607282.6600000001</v>
      </c>
      <c r="F1371" s="14">
        <v>1480885.5499999998</v>
      </c>
      <c r="G1371" s="14">
        <v>9022211.3000000007</v>
      </c>
      <c r="H1371" s="14">
        <v>379412.22</v>
      </c>
      <c r="I1371" s="14">
        <v>20428653.579999998</v>
      </c>
      <c r="J1371" s="14">
        <v>123360884.67</v>
      </c>
      <c r="K1371" s="14">
        <v>9346357.4499999993</v>
      </c>
      <c r="L1371" s="14">
        <v>3739074.79</v>
      </c>
      <c r="M1371" s="14">
        <v>0</v>
      </c>
      <c r="N1371" s="14">
        <v>0</v>
      </c>
      <c r="O1371" s="14">
        <v>1083307.58</v>
      </c>
      <c r="P1371" s="14">
        <v>-7496295.6199999992</v>
      </c>
      <c r="Q1371" s="14">
        <v>0</v>
      </c>
      <c r="R1371" s="14">
        <v>-7496295.6199999992</v>
      </c>
      <c r="S1371" s="14">
        <v>7875707.8100000024</v>
      </c>
      <c r="T1371" s="14">
        <v>235467.75</v>
      </c>
      <c r="U1371" s="14">
        <v>0</v>
      </c>
      <c r="V1371" s="14">
        <v>0</v>
      </c>
      <c r="W1371" s="14">
        <v>0</v>
      </c>
      <c r="X1371" s="14">
        <v>46112068.600000001</v>
      </c>
      <c r="Y1371" s="14">
        <v>180684.23</v>
      </c>
      <c r="Z1371" s="14">
        <v>140716.51999999999</v>
      </c>
      <c r="AA1371" s="14">
        <v>2221921.13</v>
      </c>
      <c r="AB1371" s="14">
        <v>6190.71</v>
      </c>
      <c r="AC1371" s="14">
        <v>0</v>
      </c>
      <c r="AD1371" s="14">
        <v>0</v>
      </c>
      <c r="AE1371" s="14">
        <v>0</v>
      </c>
      <c r="AF1371" s="14">
        <v>35922315.950000003</v>
      </c>
      <c r="AG1371" s="14">
        <v>3739074.79</v>
      </c>
      <c r="AH1371" s="14">
        <v>5607282.6600000001</v>
      </c>
      <c r="AI1371" s="14">
        <v>9196815.5800000001</v>
      </c>
      <c r="AJ1371" s="14">
        <v>8113508</v>
      </c>
      <c r="AK1371" s="14">
        <v>0</v>
      </c>
      <c r="AL1371" s="14">
        <v>11082296.129999999</v>
      </c>
      <c r="AM1371" s="14">
        <v>2.1857342488008524</v>
      </c>
      <c r="AN1371" s="14">
        <v>680138.97</v>
      </c>
      <c r="AO1371" s="14">
        <v>800746.58000000007</v>
      </c>
      <c r="AP1371" s="14">
        <v>2906650.7699999996</v>
      </c>
      <c r="AQ1371" s="14">
        <v>-100150.4599999998</v>
      </c>
      <c r="AR1371" s="368"/>
      <c r="AS1371" s="19">
        <v>45077</v>
      </c>
      <c r="AT1371" s="42" t="s">
        <v>4</v>
      </c>
      <c r="AU1371" s="40" t="s">
        <v>292</v>
      </c>
      <c r="AV1371" s="41">
        <v>2023</v>
      </c>
      <c r="AW1371" s="266" t="s">
        <v>179</v>
      </c>
      <c r="AX1371" s="380">
        <v>25.54</v>
      </c>
      <c r="AY1371" s="380">
        <v>26.16</v>
      </c>
    </row>
    <row r="1372" spans="1:51" x14ac:dyDescent="0.25">
      <c r="A1372" s="5">
        <v>117</v>
      </c>
      <c r="B1372" s="6" t="s">
        <v>87</v>
      </c>
      <c r="C1372" s="13">
        <v>283265670.36000007</v>
      </c>
      <c r="D1372" s="13">
        <v>89644107.620000005</v>
      </c>
      <c r="E1372" s="13">
        <v>31824522.109999999</v>
      </c>
      <c r="F1372" s="13">
        <v>58843503.420000002</v>
      </c>
      <c r="G1372" s="13">
        <v>51218398.219999999</v>
      </c>
      <c r="H1372" s="13">
        <v>1917266.74</v>
      </c>
      <c r="I1372" s="13">
        <v>116447648.98</v>
      </c>
      <c r="J1372" s="13">
        <v>20736129.989999998</v>
      </c>
      <c r="K1372" s="13">
        <v>65339290.899999999</v>
      </c>
      <c r="L1372" s="13">
        <v>33514768.790000003</v>
      </c>
      <c r="M1372" s="13">
        <v>138963270.15000001</v>
      </c>
      <c r="N1372" s="13">
        <v>87675996.75999999</v>
      </c>
      <c r="O1372" s="13">
        <v>73165728.789999992</v>
      </c>
      <c r="P1372" s="13">
        <v>10393932.310000023</v>
      </c>
      <c r="Q1372" s="13">
        <v>-28860030.529999986</v>
      </c>
      <c r="R1372" s="13">
        <v>-18466098.219999962</v>
      </c>
      <c r="S1372" s="13">
        <v>20383364.960000001</v>
      </c>
      <c r="T1372" s="13">
        <v>837694.08</v>
      </c>
      <c r="U1372" s="13">
        <v>0</v>
      </c>
      <c r="V1372" s="13">
        <v>0</v>
      </c>
      <c r="W1372" s="13">
        <v>577090.68000000005</v>
      </c>
      <c r="X1372" s="13">
        <v>52679723.119999997</v>
      </c>
      <c r="Y1372" s="13">
        <v>843223.8</v>
      </c>
      <c r="Z1372" s="13">
        <v>3764523.15</v>
      </c>
      <c r="AA1372" s="13">
        <v>3985614.17</v>
      </c>
      <c r="AB1372" s="13">
        <v>406716.89</v>
      </c>
      <c r="AC1372" s="13">
        <v>0</v>
      </c>
      <c r="AD1372" s="13">
        <v>0</v>
      </c>
      <c r="AE1372" s="13">
        <v>0</v>
      </c>
      <c r="AF1372" s="13">
        <v>24711064.91</v>
      </c>
      <c r="AG1372" s="13">
        <v>172478038.94</v>
      </c>
      <c r="AH1372" s="13">
        <v>119500518.87</v>
      </c>
      <c r="AI1372" s="13">
        <v>291728974.14999998</v>
      </c>
      <c r="AJ1372" s="13">
        <v>218563245.36000001</v>
      </c>
      <c r="AK1372" s="13">
        <v>0</v>
      </c>
      <c r="AL1372" s="13">
        <v>51108358.080000006</v>
      </c>
      <c r="AM1372" s="13">
        <v>1.782199460325028</v>
      </c>
      <c r="AN1372" s="13">
        <v>30540449.32</v>
      </c>
      <c r="AO1372" s="13">
        <v>28303054.100000001</v>
      </c>
      <c r="AP1372" s="13">
        <v>274490042.74000001</v>
      </c>
      <c r="AQ1372" s="13">
        <v>154034208.78999999</v>
      </c>
      <c r="AR1372" s="367"/>
      <c r="AS1372" s="19">
        <v>45077</v>
      </c>
      <c r="AT1372" s="20" t="s">
        <v>4</v>
      </c>
      <c r="AU1372" s="40" t="s">
        <v>292</v>
      </c>
      <c r="AV1372" s="41">
        <v>2023</v>
      </c>
      <c r="AW1372" s="266" t="s">
        <v>155</v>
      </c>
      <c r="AX1372" s="380">
        <v>25.54</v>
      </c>
      <c r="AY1372" s="380">
        <v>26.16</v>
      </c>
    </row>
    <row r="1373" spans="1:51" x14ac:dyDescent="0.25">
      <c r="A1373" s="5">
        <v>78</v>
      </c>
      <c r="B1373" s="6" t="s">
        <v>88</v>
      </c>
      <c r="C1373" s="13">
        <v>1107028.04</v>
      </c>
      <c r="D1373" s="13">
        <v>6068.5</v>
      </c>
      <c r="E1373" s="13">
        <v>29.02</v>
      </c>
      <c r="F1373" s="13">
        <v>191696.63</v>
      </c>
      <c r="G1373" s="13">
        <v>1564264.67</v>
      </c>
      <c r="H1373" s="13">
        <v>-658822.16</v>
      </c>
      <c r="I1373" s="13">
        <v>11610118.300000001</v>
      </c>
      <c r="J1373" s="13">
        <v>2367614.71</v>
      </c>
      <c r="K1373" s="13">
        <v>458313.36</v>
      </c>
      <c r="L1373" s="13">
        <v>458284.34</v>
      </c>
      <c r="M1373" s="13">
        <v>313295.88</v>
      </c>
      <c r="N1373" s="13">
        <v>0.2</v>
      </c>
      <c r="O1373" s="13">
        <v>369367.62</v>
      </c>
      <c r="P1373" s="13">
        <v>-1024369.3799999998</v>
      </c>
      <c r="Q1373" s="13">
        <v>-106576.66</v>
      </c>
      <c r="R1373" s="13">
        <v>-1130946.0399999998</v>
      </c>
      <c r="S1373" s="13">
        <v>472123.88999999996</v>
      </c>
      <c r="T1373" s="13">
        <v>232265.64</v>
      </c>
      <c r="U1373" s="13">
        <v>0</v>
      </c>
      <c r="V1373" s="13">
        <v>0</v>
      </c>
      <c r="W1373" s="13">
        <v>0</v>
      </c>
      <c r="X1373" s="13">
        <v>338522.3</v>
      </c>
      <c r="Y1373" s="13">
        <v>30532.03</v>
      </c>
      <c r="Z1373" s="13">
        <v>18455.75</v>
      </c>
      <c r="AA1373" s="13">
        <v>29131.72</v>
      </c>
      <c r="AB1373" s="13">
        <v>10.61</v>
      </c>
      <c r="AC1373" s="13">
        <v>0</v>
      </c>
      <c r="AD1373" s="13">
        <v>0</v>
      </c>
      <c r="AE1373" s="13">
        <v>0</v>
      </c>
      <c r="AF1373" s="13">
        <v>20533.939999999999</v>
      </c>
      <c r="AG1373" s="13">
        <v>771580.22</v>
      </c>
      <c r="AH1373" s="13">
        <v>29.22</v>
      </c>
      <c r="AI1373" s="13">
        <v>771497.38</v>
      </c>
      <c r="AJ1373" s="13">
        <v>402129.76</v>
      </c>
      <c r="AK1373" s="13">
        <v>0</v>
      </c>
      <c r="AL1373" s="13">
        <v>11151804.940000001</v>
      </c>
      <c r="AM1373" s="13">
        <v>25.332271134317359</v>
      </c>
      <c r="AN1373" s="13">
        <v>145779.96</v>
      </c>
      <c r="AO1373" s="13">
        <v>45916.67</v>
      </c>
      <c r="AP1373" s="13">
        <v>737669.58000000019</v>
      </c>
      <c r="AQ1373" s="13">
        <v>6077.6600000000008</v>
      </c>
      <c r="AR1373" s="367"/>
      <c r="AS1373" s="19">
        <v>45077</v>
      </c>
      <c r="AT1373" s="20" t="s">
        <v>4</v>
      </c>
      <c r="AU1373" s="40" t="s">
        <v>293</v>
      </c>
      <c r="AV1373" s="41">
        <v>2023</v>
      </c>
      <c r="AW1373" s="266" t="s">
        <v>185</v>
      </c>
      <c r="AX1373" s="380">
        <v>25.54</v>
      </c>
      <c r="AY1373" s="380">
        <v>26.16</v>
      </c>
    </row>
    <row r="1374" spans="1:51" x14ac:dyDescent="0.25">
      <c r="A1374" s="5">
        <v>80</v>
      </c>
      <c r="B1374" s="6" t="s">
        <v>89</v>
      </c>
      <c r="C1374" s="13">
        <v>652449652.97000003</v>
      </c>
      <c r="D1374" s="13">
        <v>164384774.66</v>
      </c>
      <c r="E1374" s="13">
        <v>47254809.210000001</v>
      </c>
      <c r="F1374" s="13">
        <v>82481267.530000001</v>
      </c>
      <c r="G1374" s="13">
        <v>122042830.34</v>
      </c>
      <c r="H1374" s="13">
        <v>2867159.16</v>
      </c>
      <c r="I1374" s="13">
        <v>322088365.86000001</v>
      </c>
      <c r="J1374" s="13">
        <v>96952149.609999999</v>
      </c>
      <c r="K1374" s="13">
        <v>83590981.5</v>
      </c>
      <c r="L1374" s="13">
        <v>36336172.289999992</v>
      </c>
      <c r="M1374" s="13">
        <v>139721593.47</v>
      </c>
      <c r="N1374" s="13">
        <v>1903455504.3399999</v>
      </c>
      <c r="O1374" s="13">
        <v>815070143.19000006</v>
      </c>
      <c r="P1374" s="13">
        <v>-531529362.75</v>
      </c>
      <c r="Q1374" s="13">
        <v>601804793.54000032</v>
      </c>
      <c r="R1374" s="13">
        <v>70275430.790000319</v>
      </c>
      <c r="S1374" s="13">
        <v>-67408272.38000001</v>
      </c>
      <c r="T1374" s="13">
        <v>26459.73</v>
      </c>
      <c r="U1374" s="13">
        <v>0</v>
      </c>
      <c r="V1374" s="13">
        <v>0</v>
      </c>
      <c r="W1374" s="13">
        <v>628861.59</v>
      </c>
      <c r="X1374" s="13">
        <v>41485197.840000004</v>
      </c>
      <c r="Y1374" s="13">
        <v>2171694.96</v>
      </c>
      <c r="Z1374" s="13">
        <v>10016399.98</v>
      </c>
      <c r="AA1374" s="13">
        <v>8437739.0700000003</v>
      </c>
      <c r="AB1374" s="13">
        <v>1893950.91</v>
      </c>
      <c r="AC1374" s="13">
        <v>0</v>
      </c>
      <c r="AD1374" s="13">
        <v>0</v>
      </c>
      <c r="AE1374" s="13">
        <v>0</v>
      </c>
      <c r="AF1374" s="13">
        <v>87029006.620000005</v>
      </c>
      <c r="AG1374" s="13">
        <v>176057765.76000002</v>
      </c>
      <c r="AH1374" s="13">
        <v>1950710313.55</v>
      </c>
      <c r="AI1374" s="13">
        <v>2126540660.3399999</v>
      </c>
      <c r="AJ1374" s="13">
        <v>1311470517.1499999</v>
      </c>
      <c r="AK1374" s="13">
        <v>0</v>
      </c>
      <c r="AL1374" s="13">
        <v>238497384.36000001</v>
      </c>
      <c r="AM1374" s="13">
        <v>3.8531473142231261</v>
      </c>
      <c r="AN1374" s="13">
        <v>44128689.109999999</v>
      </c>
      <c r="AO1374" s="13">
        <v>38352578.420000002</v>
      </c>
      <c r="AP1374" s="13">
        <v>574982000.30999994</v>
      </c>
      <c r="AQ1374" s="13">
        <v>901987265.19000006</v>
      </c>
      <c r="AR1374" s="367"/>
      <c r="AS1374" s="19">
        <v>45077</v>
      </c>
      <c r="AT1374" s="20" t="s">
        <v>4</v>
      </c>
      <c r="AU1374" s="40" t="s">
        <v>292</v>
      </c>
      <c r="AV1374" s="41">
        <v>2023</v>
      </c>
      <c r="AW1374" s="266" t="s">
        <v>288</v>
      </c>
      <c r="AX1374" s="380">
        <v>25.54</v>
      </c>
      <c r="AY1374" s="380">
        <v>26.16</v>
      </c>
    </row>
    <row r="1375" spans="1:51" x14ac:dyDescent="0.25">
      <c r="A1375" s="5">
        <v>2</v>
      </c>
      <c r="B1375" s="6" t="s">
        <v>90</v>
      </c>
      <c r="C1375" s="13">
        <v>32825984.489999995</v>
      </c>
      <c r="D1375" s="13">
        <v>2202215.79</v>
      </c>
      <c r="E1375" s="13">
        <v>709171.26</v>
      </c>
      <c r="F1375" s="13">
        <v>35459.07</v>
      </c>
      <c r="G1375" s="13">
        <v>55173497.480000004</v>
      </c>
      <c r="H1375" s="13">
        <v>250664.79</v>
      </c>
      <c r="I1375" s="13">
        <v>345614211.10000002</v>
      </c>
      <c r="J1375" s="13">
        <v>934072065.39999998</v>
      </c>
      <c r="K1375" s="13">
        <v>4249027.62</v>
      </c>
      <c r="L1375" s="13">
        <v>3539856.37</v>
      </c>
      <c r="M1375" s="13">
        <v>13302527.710000001</v>
      </c>
      <c r="N1375" s="13">
        <v>0.01</v>
      </c>
      <c r="O1375" s="13">
        <v>14817900.030000001</v>
      </c>
      <c r="P1375" s="13">
        <v>-39403087.880000003</v>
      </c>
      <c r="Q1375" s="13">
        <v>1830511.5400000024</v>
      </c>
      <c r="R1375" s="13">
        <v>-37572576.340000004</v>
      </c>
      <c r="S1375" s="13">
        <v>37823241.149999999</v>
      </c>
      <c r="T1375" s="13">
        <v>613.74</v>
      </c>
      <c r="U1375" s="13">
        <v>0</v>
      </c>
      <c r="V1375" s="13">
        <v>0</v>
      </c>
      <c r="W1375" s="13">
        <v>0</v>
      </c>
      <c r="X1375" s="13">
        <v>44214080.689999998</v>
      </c>
      <c r="Y1375" s="13">
        <v>1125989.74</v>
      </c>
      <c r="Z1375" s="13">
        <v>483805.77</v>
      </c>
      <c r="AA1375" s="13">
        <v>4767311.78</v>
      </c>
      <c r="AB1375" s="13">
        <v>14345.99</v>
      </c>
      <c r="AC1375" s="13">
        <v>0</v>
      </c>
      <c r="AD1375" s="13">
        <v>0</v>
      </c>
      <c r="AE1375" s="13">
        <v>0</v>
      </c>
      <c r="AF1375" s="13">
        <v>0</v>
      </c>
      <c r="AG1375" s="13">
        <v>16842384.09</v>
      </c>
      <c r="AH1375" s="13">
        <v>709171.27</v>
      </c>
      <c r="AI1375" s="13">
        <v>17551497.43</v>
      </c>
      <c r="AJ1375" s="13">
        <v>2733597.4000000004</v>
      </c>
      <c r="AK1375" s="13">
        <v>0</v>
      </c>
      <c r="AL1375" s="13">
        <v>341365183.48000002</v>
      </c>
      <c r="AM1375" s="13">
        <v>81.339600964985024</v>
      </c>
      <c r="AN1375" s="13">
        <v>35290.619999999995</v>
      </c>
      <c r="AO1375" s="13">
        <v>168.45</v>
      </c>
      <c r="AP1375" s="13">
        <v>18558011.850000001</v>
      </c>
      <c r="AQ1375" s="13">
        <v>2752143.19</v>
      </c>
      <c r="AR1375" s="367"/>
      <c r="AS1375" s="19">
        <v>45077</v>
      </c>
      <c r="AT1375" s="20" t="s">
        <v>4</v>
      </c>
      <c r="AU1375" s="40" t="s">
        <v>292</v>
      </c>
      <c r="AV1375" s="41">
        <v>2023</v>
      </c>
      <c r="AW1375" s="266" t="s">
        <v>168</v>
      </c>
      <c r="AX1375" s="380">
        <v>25.54</v>
      </c>
      <c r="AY1375" s="380">
        <v>26.16</v>
      </c>
    </row>
    <row r="1376" spans="1:51" x14ac:dyDescent="0.25">
      <c r="A1376" s="5">
        <v>115</v>
      </c>
      <c r="B1376" s="6" t="s">
        <v>290</v>
      </c>
      <c r="C1376" s="13">
        <v>11613.060000000001</v>
      </c>
      <c r="D1376" s="13">
        <v>0</v>
      </c>
      <c r="E1376" s="13">
        <v>0.01</v>
      </c>
      <c r="F1376" s="13">
        <v>0</v>
      </c>
      <c r="G1376" s="13">
        <v>625153.55000000005</v>
      </c>
      <c r="H1376" s="13">
        <v>701368.31</v>
      </c>
      <c r="I1376" s="13">
        <v>820399.45</v>
      </c>
      <c r="J1376" s="13">
        <v>3927409.12</v>
      </c>
      <c r="K1376" s="13">
        <v>8222.5400000000009</v>
      </c>
      <c r="L1376" s="13">
        <v>8222.5299999999988</v>
      </c>
      <c r="M1376" s="13">
        <v>0</v>
      </c>
      <c r="N1376" s="13">
        <v>0</v>
      </c>
      <c r="O1376" s="13">
        <v>4803.62</v>
      </c>
      <c r="P1376" s="13">
        <v>-618344.11</v>
      </c>
      <c r="Q1376" s="13">
        <v>0</v>
      </c>
      <c r="R1376" s="13">
        <v>-618344.11</v>
      </c>
      <c r="S1376" s="13">
        <v>1319712.42</v>
      </c>
      <c r="T1376" s="13">
        <v>60925.79</v>
      </c>
      <c r="U1376" s="13">
        <v>0</v>
      </c>
      <c r="V1376" s="13">
        <v>0</v>
      </c>
      <c r="W1376" s="13">
        <v>0</v>
      </c>
      <c r="X1376" s="13">
        <v>1284939.97</v>
      </c>
      <c r="Y1376" s="13">
        <v>12758.2</v>
      </c>
      <c r="Z1376" s="13">
        <v>6626.86</v>
      </c>
      <c r="AA1376" s="13">
        <v>0</v>
      </c>
      <c r="AB1376" s="13">
        <v>242.7</v>
      </c>
      <c r="AC1376" s="13">
        <v>0</v>
      </c>
      <c r="AD1376" s="13">
        <v>0</v>
      </c>
      <c r="AE1376" s="13">
        <v>6525.58</v>
      </c>
      <c r="AF1376" s="13">
        <v>0</v>
      </c>
      <c r="AG1376" s="13">
        <v>8222.5299999999988</v>
      </c>
      <c r="AH1376" s="13">
        <v>0.01</v>
      </c>
      <c r="AI1376" s="13">
        <v>7938.4699999999993</v>
      </c>
      <c r="AJ1376" s="13">
        <v>3134.85</v>
      </c>
      <c r="AK1376" s="13">
        <v>0</v>
      </c>
      <c r="AL1376" s="13">
        <v>812176.90999999992</v>
      </c>
      <c r="AM1376" s="13">
        <v>99.774455338617983</v>
      </c>
      <c r="AN1376" s="13">
        <v>0</v>
      </c>
      <c r="AO1376" s="13">
        <v>0</v>
      </c>
      <c r="AP1376" s="13">
        <v>6809.4500000000007</v>
      </c>
      <c r="AQ1376" s="13">
        <v>0</v>
      </c>
      <c r="AR1376" s="367"/>
      <c r="AS1376" s="19">
        <v>45077</v>
      </c>
      <c r="AT1376" s="20" t="s">
        <v>4</v>
      </c>
      <c r="AU1376" s="40" t="s">
        <v>292</v>
      </c>
      <c r="AV1376" s="41">
        <v>2023</v>
      </c>
      <c r="AW1376" s="266" t="s">
        <v>291</v>
      </c>
      <c r="AX1376" s="380">
        <v>25.54</v>
      </c>
      <c r="AY1376" s="380">
        <v>26.16</v>
      </c>
    </row>
    <row r="1377" spans="1:51" x14ac:dyDescent="0.25">
      <c r="A1377" s="5">
        <v>106</v>
      </c>
      <c r="B1377" s="6" t="s">
        <v>92</v>
      </c>
      <c r="C1377" s="13">
        <v>12343571.710000001</v>
      </c>
      <c r="D1377" s="13">
        <v>455162.42000000004</v>
      </c>
      <c r="E1377" s="13">
        <v>359639.39999999997</v>
      </c>
      <c r="F1377" s="13">
        <v>3050763.0799999996</v>
      </c>
      <c r="G1377" s="13">
        <v>4849178.7200000007</v>
      </c>
      <c r="H1377" s="13">
        <v>10417.39</v>
      </c>
      <c r="I1377" s="13">
        <v>13325547.52</v>
      </c>
      <c r="J1377" s="13">
        <v>7592777.6299999999</v>
      </c>
      <c r="K1377" s="13">
        <v>5277418.3899999997</v>
      </c>
      <c r="L1377" s="13">
        <v>4917778.99</v>
      </c>
      <c r="M1377" s="13">
        <v>3340742.65</v>
      </c>
      <c r="N1377" s="13">
        <v>0</v>
      </c>
      <c r="O1377" s="13">
        <v>4089676.05</v>
      </c>
      <c r="P1377" s="13">
        <v>-101208.56000000052</v>
      </c>
      <c r="Q1377" s="13">
        <v>-1563529.8600000008</v>
      </c>
      <c r="R1377" s="13">
        <v>-1664738.4200000013</v>
      </c>
      <c r="S1377" s="13">
        <v>1675155.82</v>
      </c>
      <c r="T1377" s="13">
        <v>0.23</v>
      </c>
      <c r="U1377" s="13">
        <v>0</v>
      </c>
      <c r="V1377" s="13">
        <v>0</v>
      </c>
      <c r="W1377" s="13">
        <v>0</v>
      </c>
      <c r="X1377" s="13">
        <v>2133474.27</v>
      </c>
      <c r="Y1377" s="13">
        <v>94542.66</v>
      </c>
      <c r="Z1377" s="13">
        <v>44895.53</v>
      </c>
      <c r="AA1377" s="13">
        <v>12912.79</v>
      </c>
      <c r="AB1377" s="13">
        <v>44793.34</v>
      </c>
      <c r="AC1377" s="13">
        <v>0</v>
      </c>
      <c r="AD1377" s="13">
        <v>0</v>
      </c>
      <c r="AE1377" s="13">
        <v>0</v>
      </c>
      <c r="AF1377" s="13">
        <v>261174.36</v>
      </c>
      <c r="AG1377" s="13">
        <v>8258521.6399999997</v>
      </c>
      <c r="AH1377" s="13">
        <v>359639.39999999997</v>
      </c>
      <c r="AI1377" s="13">
        <v>8615760.2699999996</v>
      </c>
      <c r="AJ1377" s="13">
        <v>4526084.22</v>
      </c>
      <c r="AK1377" s="13">
        <v>0</v>
      </c>
      <c r="AL1377" s="13">
        <v>8048129.1299999999</v>
      </c>
      <c r="AM1377" s="13">
        <v>2.5250125222684874</v>
      </c>
      <c r="AN1377" s="13">
        <v>1607404.1600000001</v>
      </c>
      <c r="AO1377" s="13">
        <v>1443358.92</v>
      </c>
      <c r="AP1377" s="13">
        <v>8520189.75</v>
      </c>
      <c r="AQ1377" s="13">
        <v>721456.51</v>
      </c>
      <c r="AR1377" s="367"/>
      <c r="AS1377" s="19">
        <v>45077</v>
      </c>
      <c r="AT1377" s="20" t="s">
        <v>4</v>
      </c>
      <c r="AU1377" s="40" t="s">
        <v>292</v>
      </c>
      <c r="AV1377" s="41">
        <v>2023</v>
      </c>
      <c r="AW1377" s="266" t="s">
        <v>172</v>
      </c>
      <c r="AX1377" s="380">
        <v>25.54</v>
      </c>
      <c r="AY1377" s="380">
        <v>26.16</v>
      </c>
    </row>
    <row r="1378" spans="1:51" x14ac:dyDescent="0.25">
      <c r="A1378" s="5">
        <v>118</v>
      </c>
      <c r="B1378" s="6" t="s">
        <v>93</v>
      </c>
      <c r="C1378" s="13">
        <v>88035190.390000001</v>
      </c>
      <c r="D1378" s="13">
        <v>26876036.41</v>
      </c>
      <c r="E1378" s="13">
        <v>20029554.060000002</v>
      </c>
      <c r="F1378" s="13">
        <v>10955375.620000001</v>
      </c>
      <c r="G1378" s="13">
        <v>26468225.620000001</v>
      </c>
      <c r="H1378" s="13">
        <v>145291.71</v>
      </c>
      <c r="I1378" s="13">
        <v>95334136.879999995</v>
      </c>
      <c r="J1378" s="13">
        <v>12880335.810000001</v>
      </c>
      <c r="K1378" s="13">
        <v>47137549.579999998</v>
      </c>
      <c r="L1378" s="13">
        <v>27107995.52</v>
      </c>
      <c r="M1378" s="13">
        <v>394596.38</v>
      </c>
      <c r="N1378" s="13">
        <v>7288834.0399999991</v>
      </c>
      <c r="O1378" s="13">
        <v>32524391.059999999</v>
      </c>
      <c r="P1378" s="13">
        <v>-8788838.3199999817</v>
      </c>
      <c r="Q1378" s="13">
        <v>8263540.4900000002</v>
      </c>
      <c r="R1378" s="13">
        <v>-525297.82999998145</v>
      </c>
      <c r="S1378" s="13">
        <v>670589.54999999981</v>
      </c>
      <c r="T1378" s="13">
        <v>5432.01</v>
      </c>
      <c r="U1378" s="13">
        <v>0</v>
      </c>
      <c r="V1378" s="13">
        <v>0</v>
      </c>
      <c r="W1378" s="13">
        <v>13777.97</v>
      </c>
      <c r="X1378" s="13">
        <v>2801459.94</v>
      </c>
      <c r="Y1378" s="13">
        <v>432006.26</v>
      </c>
      <c r="Z1378" s="13">
        <v>394898.57</v>
      </c>
      <c r="AA1378" s="13">
        <v>54805.46</v>
      </c>
      <c r="AB1378" s="13">
        <v>369119.26</v>
      </c>
      <c r="AC1378" s="13">
        <v>0</v>
      </c>
      <c r="AD1378" s="13">
        <v>0</v>
      </c>
      <c r="AE1378" s="13">
        <v>802132.44</v>
      </c>
      <c r="AF1378" s="13">
        <v>97118.38</v>
      </c>
      <c r="AG1378" s="13">
        <v>27502591.900000002</v>
      </c>
      <c r="AH1378" s="13">
        <v>27318388.100000001</v>
      </c>
      <c r="AI1378" s="13">
        <v>54767608.390000001</v>
      </c>
      <c r="AJ1378" s="13">
        <v>22243217.330000002</v>
      </c>
      <c r="AK1378" s="13">
        <v>0</v>
      </c>
      <c r="AL1378" s="13">
        <v>48196587.299999997</v>
      </c>
      <c r="AM1378" s="13">
        <v>2.0224669659207177</v>
      </c>
      <c r="AN1378" s="13">
        <v>7168976.29</v>
      </c>
      <c r="AO1378" s="13">
        <v>3786399.33</v>
      </c>
      <c r="AP1378" s="13">
        <v>73427758.429999992</v>
      </c>
      <c r="AQ1378" s="13">
        <v>44792995.510000005</v>
      </c>
      <c r="AR1378" s="367"/>
      <c r="AS1378" s="19">
        <v>45077</v>
      </c>
      <c r="AT1378" s="20" t="s">
        <v>4</v>
      </c>
      <c r="AU1378" s="40" t="s">
        <v>292</v>
      </c>
      <c r="AV1378" s="41">
        <v>2023</v>
      </c>
      <c r="AW1378" s="266" t="s">
        <v>162</v>
      </c>
      <c r="AX1378" s="380">
        <v>25.54</v>
      </c>
      <c r="AY1378" s="380">
        <v>26.16</v>
      </c>
    </row>
    <row r="1379" spans="1:51" x14ac:dyDescent="0.25">
      <c r="A1379" s="5">
        <v>29</v>
      </c>
      <c r="B1379" s="6" t="s">
        <v>94</v>
      </c>
      <c r="C1379" s="13">
        <v>233484822.74000001</v>
      </c>
      <c r="D1379" s="13">
        <v>57787873.480000004</v>
      </c>
      <c r="E1379" s="13">
        <v>50676952.899999999</v>
      </c>
      <c r="F1379" s="13">
        <v>18145429.77</v>
      </c>
      <c r="G1379" s="13">
        <v>44928795.980000004</v>
      </c>
      <c r="H1379" s="13">
        <v>2795319.16</v>
      </c>
      <c r="I1379" s="13">
        <v>198225806.11000001</v>
      </c>
      <c r="J1379" s="13">
        <v>93008475.609999999</v>
      </c>
      <c r="K1379" s="13">
        <v>85844333.930000007</v>
      </c>
      <c r="L1379" s="13">
        <v>35167381.030000001</v>
      </c>
      <c r="M1379" s="13">
        <v>25873870.27</v>
      </c>
      <c r="N1379" s="13">
        <v>956539.41999999993</v>
      </c>
      <c r="O1379" s="13">
        <v>79966876.999999985</v>
      </c>
      <c r="P1379" s="13">
        <v>32655846.50999999</v>
      </c>
      <c r="Q1379" s="13">
        <v>-38913215.189999998</v>
      </c>
      <c r="R1379" s="13">
        <v>-6257368.6800000072</v>
      </c>
      <c r="S1379" s="13">
        <v>9052687.8499999978</v>
      </c>
      <c r="T1379" s="13">
        <v>4890547.1500000004</v>
      </c>
      <c r="U1379" s="13">
        <v>0</v>
      </c>
      <c r="V1379" s="13">
        <v>0</v>
      </c>
      <c r="W1379" s="13">
        <v>141206.67000000001</v>
      </c>
      <c r="X1379" s="13">
        <v>22083351.699999999</v>
      </c>
      <c r="Y1379" s="13">
        <v>802031.91</v>
      </c>
      <c r="Z1379" s="13">
        <v>1809945.49</v>
      </c>
      <c r="AA1379" s="13">
        <v>201506.82</v>
      </c>
      <c r="AB1379" s="13">
        <v>767874.91</v>
      </c>
      <c r="AC1379" s="13">
        <v>0</v>
      </c>
      <c r="AD1379" s="13">
        <v>0</v>
      </c>
      <c r="AE1379" s="13">
        <v>0</v>
      </c>
      <c r="AF1379" s="13">
        <v>14481058.539999999</v>
      </c>
      <c r="AG1379" s="13">
        <v>61041251.300000004</v>
      </c>
      <c r="AH1379" s="13">
        <v>51633492.32</v>
      </c>
      <c r="AI1379" s="13">
        <v>111558911.53999999</v>
      </c>
      <c r="AJ1379" s="13">
        <v>31769786.780000001</v>
      </c>
      <c r="AK1379" s="13">
        <v>177752.24</v>
      </c>
      <c r="AL1379" s="13">
        <v>112381472.18000001</v>
      </c>
      <c r="AM1379" s="13">
        <v>2.3091309237909536</v>
      </c>
      <c r="AN1379" s="13">
        <v>10699450.880000001</v>
      </c>
      <c r="AO1379" s="13">
        <v>7445978.8899999997</v>
      </c>
      <c r="AP1379" s="13">
        <v>196243408.17999998</v>
      </c>
      <c r="AQ1379" s="13">
        <v>100513335.92</v>
      </c>
      <c r="AR1379" s="367"/>
      <c r="AS1379" s="19">
        <v>45077</v>
      </c>
      <c r="AT1379" s="20" t="s">
        <v>4</v>
      </c>
      <c r="AU1379" s="40" t="s">
        <v>292</v>
      </c>
      <c r="AV1379" s="41">
        <v>2023</v>
      </c>
      <c r="AW1379" s="266" t="s">
        <v>156</v>
      </c>
      <c r="AX1379" s="380">
        <v>25.54</v>
      </c>
      <c r="AY1379" s="380">
        <v>26.16</v>
      </c>
    </row>
    <row r="1380" spans="1:51" x14ac:dyDescent="0.25">
      <c r="A1380" s="5">
        <v>111</v>
      </c>
      <c r="B1380" s="6" t="s">
        <v>95</v>
      </c>
      <c r="C1380" s="13">
        <v>2138659.8400000003</v>
      </c>
      <c r="D1380" s="13">
        <v>297919.77999999997</v>
      </c>
      <c r="E1380" s="13">
        <v>1006978.86</v>
      </c>
      <c r="F1380" s="13">
        <v>271125.63</v>
      </c>
      <c r="G1380" s="13">
        <v>2903979.75</v>
      </c>
      <c r="H1380" s="13">
        <v>37667.43</v>
      </c>
      <c r="I1380" s="13">
        <v>16208909.460000001</v>
      </c>
      <c r="J1380" s="13">
        <v>1619232.88</v>
      </c>
      <c r="K1380" s="13">
        <v>2641163.59</v>
      </c>
      <c r="L1380" s="13">
        <v>1634184.7300000002</v>
      </c>
      <c r="M1380" s="13">
        <v>0</v>
      </c>
      <c r="N1380" s="13">
        <v>0</v>
      </c>
      <c r="O1380" s="13">
        <v>888731.81000000052</v>
      </c>
      <c r="P1380" s="13">
        <v>-2223097.1300000004</v>
      </c>
      <c r="Q1380" s="13">
        <v>0</v>
      </c>
      <c r="R1380" s="13">
        <v>-2223097.1300000004</v>
      </c>
      <c r="S1380" s="13">
        <v>2260764.73</v>
      </c>
      <c r="T1380" s="13">
        <v>436910.29</v>
      </c>
      <c r="U1380" s="13">
        <v>0</v>
      </c>
      <c r="V1380" s="13">
        <v>0</v>
      </c>
      <c r="W1380" s="13">
        <v>0</v>
      </c>
      <c r="X1380" s="13">
        <v>2073789.64</v>
      </c>
      <c r="Y1380" s="13">
        <v>59142.48</v>
      </c>
      <c r="Z1380" s="13">
        <v>78402.91</v>
      </c>
      <c r="AA1380" s="13">
        <v>6564.35</v>
      </c>
      <c r="AB1380" s="13">
        <v>1010.1</v>
      </c>
      <c r="AC1380" s="13">
        <v>0</v>
      </c>
      <c r="AD1380" s="13">
        <v>0</v>
      </c>
      <c r="AE1380" s="13">
        <v>0</v>
      </c>
      <c r="AF1380" s="13">
        <v>104815.36</v>
      </c>
      <c r="AG1380" s="13">
        <v>1634184.7300000002</v>
      </c>
      <c r="AH1380" s="13">
        <v>1006978.86</v>
      </c>
      <c r="AI1380" s="13">
        <v>2640638.2300000004</v>
      </c>
      <c r="AJ1380" s="13">
        <v>1751906.42</v>
      </c>
      <c r="AK1380" s="13">
        <v>0</v>
      </c>
      <c r="AL1380" s="13">
        <v>13567745.870000001</v>
      </c>
      <c r="AM1380" s="13">
        <v>6.1370335110518477</v>
      </c>
      <c r="AN1380" s="13">
        <v>175279.12999999998</v>
      </c>
      <c r="AO1380" s="13">
        <v>95846.5</v>
      </c>
      <c r="AP1380" s="13">
        <v>1630781.8999999997</v>
      </c>
      <c r="AQ1380" s="13">
        <v>678773.65000000014</v>
      </c>
      <c r="AR1380" s="367"/>
      <c r="AS1380" s="19">
        <v>45077</v>
      </c>
      <c r="AT1380" s="20" t="s">
        <v>4</v>
      </c>
      <c r="AU1380" s="40" t="s">
        <v>292</v>
      </c>
      <c r="AV1380" s="41">
        <v>2023</v>
      </c>
      <c r="AW1380" s="266" t="s">
        <v>182</v>
      </c>
      <c r="AX1380" s="380">
        <v>25.54</v>
      </c>
      <c r="AY1380" s="380">
        <v>26.16</v>
      </c>
    </row>
    <row r="1381" spans="1:51" x14ac:dyDescent="0.25">
      <c r="A1381" s="5">
        <v>83</v>
      </c>
      <c r="B1381" s="6" t="s">
        <v>96</v>
      </c>
      <c r="C1381" s="13">
        <v>179175619.38</v>
      </c>
      <c r="D1381" s="13">
        <v>54593703.300000004</v>
      </c>
      <c r="E1381" s="13">
        <v>33351457.939999998</v>
      </c>
      <c r="F1381" s="13">
        <v>33206350.259999998</v>
      </c>
      <c r="G1381" s="13">
        <v>47167211.43</v>
      </c>
      <c r="H1381" s="13">
        <v>26163.9</v>
      </c>
      <c r="I1381" s="13">
        <v>309746527.52999997</v>
      </c>
      <c r="J1381" s="13">
        <v>8321922.21</v>
      </c>
      <c r="K1381" s="13">
        <v>88705424.989999995</v>
      </c>
      <c r="L1381" s="13">
        <v>55353967.049999997</v>
      </c>
      <c r="M1381" s="13">
        <v>51561184.340000004</v>
      </c>
      <c r="N1381" s="13">
        <v>886595</v>
      </c>
      <c r="O1381" s="13">
        <v>81289472.909999982</v>
      </c>
      <c r="P1381" s="13">
        <v>-37081118.519999981</v>
      </c>
      <c r="Q1381" s="13">
        <v>40177767.289999999</v>
      </c>
      <c r="R1381" s="13">
        <v>3096648.7700000182</v>
      </c>
      <c r="S1381" s="13">
        <v>-3070484.870000001</v>
      </c>
      <c r="T1381" s="13">
        <v>58423.199999999997</v>
      </c>
      <c r="U1381" s="13">
        <v>0</v>
      </c>
      <c r="V1381" s="13">
        <v>0</v>
      </c>
      <c r="W1381" s="13">
        <v>0</v>
      </c>
      <c r="X1381" s="13">
        <v>25157034.039999999</v>
      </c>
      <c r="Y1381" s="13">
        <v>793314.58</v>
      </c>
      <c r="Z1381" s="13">
        <v>2311976.37</v>
      </c>
      <c r="AA1381" s="13">
        <v>0</v>
      </c>
      <c r="AB1381" s="13">
        <v>253798.84</v>
      </c>
      <c r="AC1381" s="13">
        <v>0</v>
      </c>
      <c r="AD1381" s="13">
        <v>0</v>
      </c>
      <c r="AE1381" s="13">
        <v>0</v>
      </c>
      <c r="AF1381" s="13">
        <v>24926852.32</v>
      </c>
      <c r="AG1381" s="13">
        <v>106915151.39</v>
      </c>
      <c r="AH1381" s="13">
        <v>34238052.939999998</v>
      </c>
      <c r="AI1381" s="13">
        <v>141028353.31999999</v>
      </c>
      <c r="AJ1381" s="13">
        <v>59738880.409999996</v>
      </c>
      <c r="AK1381" s="13">
        <v>0</v>
      </c>
      <c r="AL1381" s="13">
        <v>221041102.53999996</v>
      </c>
      <c r="AM1381" s="13">
        <v>3.4918555157693967</v>
      </c>
      <c r="AN1381" s="13">
        <v>20375416.66</v>
      </c>
      <c r="AO1381" s="13">
        <v>12830933.600000001</v>
      </c>
      <c r="AP1381" s="13">
        <v>118424103.69000004</v>
      </c>
      <c r="AQ1381" s="13">
        <v>75131660.519999996</v>
      </c>
      <c r="AR1381" s="367"/>
      <c r="AS1381" s="19">
        <v>45077</v>
      </c>
      <c r="AT1381" s="20" t="s">
        <v>4</v>
      </c>
      <c r="AU1381" s="40" t="s">
        <v>292</v>
      </c>
      <c r="AV1381" s="41">
        <v>2023</v>
      </c>
      <c r="AW1381" s="266" t="s">
        <v>158</v>
      </c>
      <c r="AX1381" s="380">
        <v>25.54</v>
      </c>
      <c r="AY1381" s="380">
        <v>26.16</v>
      </c>
    </row>
    <row r="1382" spans="1:51" x14ac:dyDescent="0.25">
      <c r="A1382" s="5">
        <v>40</v>
      </c>
      <c r="B1382" s="6" t="s">
        <v>97</v>
      </c>
      <c r="C1382" s="13">
        <v>41028029.979999997</v>
      </c>
      <c r="D1382" s="13">
        <v>7943070.6800000006</v>
      </c>
      <c r="E1382" s="13">
        <v>17135651.289999999</v>
      </c>
      <c r="F1382" s="13">
        <v>3675101.54</v>
      </c>
      <c r="G1382" s="13">
        <v>14642875.300000001</v>
      </c>
      <c r="H1382" s="13">
        <v>7079.97</v>
      </c>
      <c r="I1382" s="13">
        <v>83873799.409999996</v>
      </c>
      <c r="J1382" s="13">
        <v>20097146.879999999</v>
      </c>
      <c r="K1382" s="13">
        <v>28797537.18</v>
      </c>
      <c r="L1382" s="13">
        <v>11661885.890000001</v>
      </c>
      <c r="M1382" s="13">
        <v>1913897.36</v>
      </c>
      <c r="N1382" s="13">
        <v>160663.99</v>
      </c>
      <c r="O1382" s="13">
        <v>11304509.699999997</v>
      </c>
      <c r="P1382" s="13">
        <v>3462472.7599999923</v>
      </c>
      <c r="Q1382" s="13">
        <v>-15243024.66</v>
      </c>
      <c r="R1382" s="13">
        <v>-11780551.900000008</v>
      </c>
      <c r="S1382" s="13">
        <v>11787631.869999999</v>
      </c>
      <c r="T1382" s="13">
        <v>10.17</v>
      </c>
      <c r="U1382" s="13">
        <v>0</v>
      </c>
      <c r="V1382" s="13">
        <v>0</v>
      </c>
      <c r="W1382" s="13">
        <v>19.16</v>
      </c>
      <c r="X1382" s="13">
        <v>19948984.210000001</v>
      </c>
      <c r="Y1382" s="13">
        <v>235843.77</v>
      </c>
      <c r="Z1382" s="13">
        <v>154698.53</v>
      </c>
      <c r="AA1382" s="13">
        <v>7183.21</v>
      </c>
      <c r="AB1382" s="13">
        <v>161804.46</v>
      </c>
      <c r="AC1382" s="13">
        <v>0</v>
      </c>
      <c r="AD1382" s="13">
        <v>0</v>
      </c>
      <c r="AE1382" s="13">
        <v>0</v>
      </c>
      <c r="AF1382" s="13">
        <v>7601851.7000000002</v>
      </c>
      <c r="AG1382" s="13">
        <v>13575783.25</v>
      </c>
      <c r="AH1382" s="13">
        <v>17296315.280000001</v>
      </c>
      <c r="AI1382" s="13">
        <v>30785825.579999998</v>
      </c>
      <c r="AJ1382" s="13">
        <v>19481315.880000003</v>
      </c>
      <c r="AK1382" s="13">
        <v>0</v>
      </c>
      <c r="AL1382" s="13">
        <v>55076262.229999997</v>
      </c>
      <c r="AM1382" s="13">
        <v>2.9125337658475416</v>
      </c>
      <c r="AN1382" s="13">
        <v>2879647.76</v>
      </c>
      <c r="AO1382" s="13">
        <v>795453.78</v>
      </c>
      <c r="AP1382" s="13">
        <v>35334615.950000003</v>
      </c>
      <c r="AQ1382" s="13">
        <v>13554166.35</v>
      </c>
      <c r="AR1382" s="367"/>
      <c r="AS1382" s="19">
        <v>45077</v>
      </c>
      <c r="AT1382" s="20" t="s">
        <v>4</v>
      </c>
      <c r="AU1382" s="40" t="s">
        <v>292</v>
      </c>
      <c r="AV1382" s="41">
        <v>2023</v>
      </c>
      <c r="AW1382" s="266" t="s">
        <v>166</v>
      </c>
      <c r="AX1382" s="380">
        <v>25.54</v>
      </c>
      <c r="AY1382" s="380">
        <v>26.16</v>
      </c>
    </row>
    <row r="1383" spans="1:51" x14ac:dyDescent="0.25">
      <c r="A1383" s="5">
        <v>24</v>
      </c>
      <c r="B1383" s="6" t="s">
        <v>98</v>
      </c>
      <c r="C1383" s="13">
        <v>54936678.420000002</v>
      </c>
      <c r="D1383" s="13">
        <v>21604863.079999998</v>
      </c>
      <c r="E1383" s="13">
        <v>2637453.88</v>
      </c>
      <c r="F1383" s="13">
        <v>6581929.5</v>
      </c>
      <c r="G1383" s="13">
        <v>21340254.5</v>
      </c>
      <c r="H1383" s="13">
        <v>3196338.16</v>
      </c>
      <c r="I1383" s="13">
        <v>35546781.289999999</v>
      </c>
      <c r="J1383" s="13">
        <v>33504103.309999999</v>
      </c>
      <c r="K1383" s="13">
        <v>14764104.199999999</v>
      </c>
      <c r="L1383" s="13">
        <v>12073024.390000001</v>
      </c>
      <c r="M1383" s="13">
        <v>3785281.5</v>
      </c>
      <c r="N1383" s="13">
        <v>10506.8</v>
      </c>
      <c r="O1383" s="13">
        <v>5690815.2200000007</v>
      </c>
      <c r="P1383" s="13">
        <v>-281183.87999999383</v>
      </c>
      <c r="Q1383" s="13">
        <v>-2362353.16</v>
      </c>
      <c r="R1383" s="13">
        <v>-2643537.039999994</v>
      </c>
      <c r="S1383" s="13">
        <v>5839875.2000000011</v>
      </c>
      <c r="T1383" s="13">
        <v>821284.86</v>
      </c>
      <c r="U1383" s="13">
        <v>0</v>
      </c>
      <c r="V1383" s="13">
        <v>0</v>
      </c>
      <c r="W1383" s="13">
        <v>4044439.03</v>
      </c>
      <c r="X1383" s="13">
        <v>8716355.1600000001</v>
      </c>
      <c r="Y1383" s="13">
        <v>299152.28999999998</v>
      </c>
      <c r="Z1383" s="13">
        <v>1223143.23</v>
      </c>
      <c r="AA1383" s="13">
        <v>1550291.23</v>
      </c>
      <c r="AB1383" s="13">
        <v>73607.929999999993</v>
      </c>
      <c r="AC1383" s="13">
        <v>0</v>
      </c>
      <c r="AD1383" s="13">
        <v>0</v>
      </c>
      <c r="AE1383" s="13">
        <v>0</v>
      </c>
      <c r="AF1383" s="13">
        <v>4596009.17</v>
      </c>
      <c r="AG1383" s="13">
        <v>15858305.890000001</v>
      </c>
      <c r="AH1383" s="13">
        <v>2647960.6799999997</v>
      </c>
      <c r="AI1383" s="13">
        <v>18442091.350000001</v>
      </c>
      <c r="AJ1383" s="13">
        <v>12758563.49</v>
      </c>
      <c r="AK1383" s="13">
        <v>7287.36</v>
      </c>
      <c r="AL1383" s="13">
        <v>20782677.09</v>
      </c>
      <c r="AM1383" s="13">
        <v>2.4076490390795264</v>
      </c>
      <c r="AN1383" s="13">
        <v>5683785.21</v>
      </c>
      <c r="AO1383" s="13">
        <v>898144.28999999992</v>
      </c>
      <c r="AP1383" s="13">
        <v>48405740.93999999</v>
      </c>
      <c r="AQ1383" s="13">
        <v>20764740.819999997</v>
      </c>
      <c r="AR1383" s="367"/>
      <c r="AS1383" s="19">
        <v>45077</v>
      </c>
      <c r="AT1383" s="20" t="s">
        <v>4</v>
      </c>
      <c r="AU1383" s="40" t="s">
        <v>292</v>
      </c>
      <c r="AV1383" s="41">
        <v>2023</v>
      </c>
      <c r="AW1383" s="266" t="s">
        <v>164</v>
      </c>
      <c r="AX1383" s="380">
        <v>25.54</v>
      </c>
      <c r="AY1383" s="380">
        <v>26.16</v>
      </c>
    </row>
    <row r="1384" spans="1:51" x14ac:dyDescent="0.25">
      <c r="A1384" s="5">
        <v>124</v>
      </c>
      <c r="B1384" s="6" t="s">
        <v>99</v>
      </c>
      <c r="C1384" s="13">
        <v>5455324.4199999999</v>
      </c>
      <c r="D1384" s="13">
        <v>27064.48</v>
      </c>
      <c r="E1384" s="13">
        <v>0</v>
      </c>
      <c r="F1384" s="13">
        <v>255587.73</v>
      </c>
      <c r="G1384" s="13">
        <v>3171514.26</v>
      </c>
      <c r="H1384" s="13">
        <v>-815650.68</v>
      </c>
      <c r="I1384" s="13">
        <v>6992895.0199999996</v>
      </c>
      <c r="J1384" s="13">
        <v>206768.83</v>
      </c>
      <c r="K1384" s="13">
        <v>307191.26</v>
      </c>
      <c r="L1384" s="13">
        <v>307191.25999999995</v>
      </c>
      <c r="M1384" s="13">
        <v>3471694.32</v>
      </c>
      <c r="N1384" s="13">
        <v>0</v>
      </c>
      <c r="O1384" s="13">
        <v>2546557.08</v>
      </c>
      <c r="P1384" s="13">
        <v>-545399.13000000035</v>
      </c>
      <c r="Q1384" s="13">
        <v>-148416.47999999952</v>
      </c>
      <c r="R1384" s="13">
        <v>-693815.60999999987</v>
      </c>
      <c r="S1384" s="13">
        <v>-121835.03999999998</v>
      </c>
      <c r="T1384" s="13">
        <v>0</v>
      </c>
      <c r="U1384" s="13">
        <v>0</v>
      </c>
      <c r="V1384" s="13">
        <v>0</v>
      </c>
      <c r="W1384" s="13">
        <v>0</v>
      </c>
      <c r="X1384" s="13">
        <v>277654.68</v>
      </c>
      <c r="Y1384" s="13">
        <v>64724.78</v>
      </c>
      <c r="Z1384" s="13">
        <v>11461.15</v>
      </c>
      <c r="AA1384" s="13">
        <v>42968.02</v>
      </c>
      <c r="AB1384" s="13">
        <v>55203.26</v>
      </c>
      <c r="AC1384" s="13">
        <v>0</v>
      </c>
      <c r="AD1384" s="13">
        <v>0</v>
      </c>
      <c r="AE1384" s="13">
        <v>0</v>
      </c>
      <c r="AF1384" s="13">
        <v>225132.51</v>
      </c>
      <c r="AG1384" s="13">
        <v>3778885.58</v>
      </c>
      <c r="AH1384" s="13">
        <v>0</v>
      </c>
      <c r="AI1384" s="13">
        <v>3777784.36</v>
      </c>
      <c r="AJ1384" s="13">
        <v>1231227.28</v>
      </c>
      <c r="AK1384" s="13">
        <v>0</v>
      </c>
      <c r="AL1384" s="13">
        <v>6685703.7599999998</v>
      </c>
      <c r="AM1384" s="13">
        <v>22.763977790253534</v>
      </c>
      <c r="AN1384" s="13">
        <v>165155.21</v>
      </c>
      <c r="AO1384" s="13">
        <v>90432.52</v>
      </c>
      <c r="AP1384" s="13">
        <v>2908767.3399999994</v>
      </c>
      <c r="AQ1384" s="13">
        <v>27064.48</v>
      </c>
      <c r="AR1384" s="367"/>
      <c r="AS1384" s="19">
        <v>45077</v>
      </c>
      <c r="AT1384" s="20" t="s">
        <v>4</v>
      </c>
      <c r="AU1384" s="40" t="s">
        <v>293</v>
      </c>
      <c r="AV1384" s="41">
        <v>2023</v>
      </c>
      <c r="AW1384" s="266" t="s">
        <v>289</v>
      </c>
      <c r="AX1384" s="380">
        <v>25.54</v>
      </c>
      <c r="AY1384" s="380">
        <v>26.16</v>
      </c>
    </row>
    <row r="1385" spans="1:51" x14ac:dyDescent="0.25">
      <c r="A1385" s="5">
        <v>70</v>
      </c>
      <c r="B1385" s="6" t="s">
        <v>100</v>
      </c>
      <c r="C1385" s="13">
        <v>1575373.73</v>
      </c>
      <c r="D1385" s="13">
        <v>274492.46999999997</v>
      </c>
      <c r="E1385" s="13">
        <v>14708.4</v>
      </c>
      <c r="F1385" s="13">
        <v>0</v>
      </c>
      <c r="G1385" s="13">
        <v>809062.72</v>
      </c>
      <c r="H1385" s="13">
        <v>891657.37</v>
      </c>
      <c r="I1385" s="13">
        <v>1079326.54</v>
      </c>
      <c r="J1385" s="13">
        <v>1713727.21</v>
      </c>
      <c r="K1385" s="13">
        <v>127894.41</v>
      </c>
      <c r="L1385" s="13">
        <v>78186.009999999995</v>
      </c>
      <c r="M1385" s="13">
        <v>0</v>
      </c>
      <c r="N1385" s="13">
        <v>0</v>
      </c>
      <c r="O1385" s="13">
        <v>-55365.429999999993</v>
      </c>
      <c r="P1385" s="13">
        <v>547183.9700000002</v>
      </c>
      <c r="Q1385" s="13">
        <v>0</v>
      </c>
      <c r="R1385" s="13">
        <v>547183.9700000002</v>
      </c>
      <c r="S1385" s="13">
        <v>344473.4</v>
      </c>
      <c r="T1385" s="13">
        <v>274041.06</v>
      </c>
      <c r="U1385" s="13">
        <v>0</v>
      </c>
      <c r="V1385" s="13">
        <v>0</v>
      </c>
      <c r="W1385" s="13">
        <v>0</v>
      </c>
      <c r="X1385" s="13">
        <v>105954.27</v>
      </c>
      <c r="Y1385" s="13">
        <v>7780.52</v>
      </c>
      <c r="Z1385" s="13">
        <v>26540.68</v>
      </c>
      <c r="AA1385" s="13">
        <v>1200.73</v>
      </c>
      <c r="AB1385" s="13">
        <v>0</v>
      </c>
      <c r="AC1385" s="13">
        <v>0</v>
      </c>
      <c r="AD1385" s="13">
        <v>0</v>
      </c>
      <c r="AE1385" s="13">
        <v>0</v>
      </c>
      <c r="AF1385" s="13">
        <v>0</v>
      </c>
      <c r="AG1385" s="13">
        <v>78186.009999999995</v>
      </c>
      <c r="AH1385" s="13">
        <v>14708.4</v>
      </c>
      <c r="AI1385" s="13">
        <v>92894.41</v>
      </c>
      <c r="AJ1385" s="13">
        <v>148259.84</v>
      </c>
      <c r="AK1385" s="13">
        <v>0</v>
      </c>
      <c r="AL1385" s="13">
        <v>951432.13</v>
      </c>
      <c r="AM1385" s="13">
        <v>8.439200274664076</v>
      </c>
      <c r="AN1385" s="13">
        <v>0</v>
      </c>
      <c r="AO1385" s="13">
        <v>0</v>
      </c>
      <c r="AP1385" s="13">
        <v>1644799.86</v>
      </c>
      <c r="AQ1385" s="13">
        <v>288553.17</v>
      </c>
      <c r="AR1385" s="367"/>
      <c r="AS1385" s="19">
        <v>45077</v>
      </c>
      <c r="AT1385" s="20" t="s">
        <v>4</v>
      </c>
      <c r="AU1385" s="40" t="s">
        <v>292</v>
      </c>
      <c r="AV1385" s="41">
        <v>2023</v>
      </c>
      <c r="AW1385" s="266" t="s">
        <v>181</v>
      </c>
      <c r="AX1385" s="380">
        <v>25.54</v>
      </c>
      <c r="AY1385" s="380">
        <v>26.16</v>
      </c>
    </row>
    <row r="1386" spans="1:51" x14ac:dyDescent="0.25">
      <c r="A1386" s="5">
        <v>119</v>
      </c>
      <c r="B1386" s="6" t="s">
        <v>101</v>
      </c>
      <c r="C1386" s="13">
        <v>0</v>
      </c>
      <c r="D1386" s="13">
        <v>0</v>
      </c>
      <c r="E1386" s="13">
        <v>0.01</v>
      </c>
      <c r="F1386" s="13">
        <v>0</v>
      </c>
      <c r="G1386" s="13">
        <v>32551.760000000002</v>
      </c>
      <c r="H1386" s="13">
        <v>9.92</v>
      </c>
      <c r="I1386" s="13">
        <v>55863.49</v>
      </c>
      <c r="J1386" s="13">
        <v>9.35</v>
      </c>
      <c r="K1386" s="13">
        <v>0.05</v>
      </c>
      <c r="L1386" s="13">
        <v>0.04</v>
      </c>
      <c r="M1386" s="13">
        <v>0</v>
      </c>
      <c r="N1386" s="13">
        <v>0</v>
      </c>
      <c r="O1386" s="13">
        <v>-0.1</v>
      </c>
      <c r="P1386" s="13">
        <v>-32551.66</v>
      </c>
      <c r="Q1386" s="13">
        <v>0</v>
      </c>
      <c r="R1386" s="13">
        <v>-32551.66</v>
      </c>
      <c r="S1386" s="13">
        <v>32561.58</v>
      </c>
      <c r="T1386" s="13">
        <v>35800</v>
      </c>
      <c r="U1386" s="13">
        <v>0</v>
      </c>
      <c r="V1386" s="13">
        <v>0</v>
      </c>
      <c r="W1386" s="13">
        <v>0</v>
      </c>
      <c r="X1386" s="13">
        <v>0</v>
      </c>
      <c r="Y1386" s="13">
        <v>664.31</v>
      </c>
      <c r="Z1386" s="13">
        <v>959.88</v>
      </c>
      <c r="AA1386" s="13">
        <v>1600</v>
      </c>
      <c r="AB1386" s="13">
        <v>0.45</v>
      </c>
      <c r="AC1386" s="13">
        <v>0</v>
      </c>
      <c r="AD1386" s="13">
        <v>0</v>
      </c>
      <c r="AE1386" s="13">
        <v>0</v>
      </c>
      <c r="AF1386" s="13">
        <v>13.78</v>
      </c>
      <c r="AG1386" s="13">
        <v>0.04</v>
      </c>
      <c r="AH1386" s="13">
        <v>0.01</v>
      </c>
      <c r="AI1386" s="13">
        <v>0.04</v>
      </c>
      <c r="AJ1386" s="13">
        <v>0.14000000000000001</v>
      </c>
      <c r="AK1386" s="13">
        <v>0</v>
      </c>
      <c r="AL1386" s="13">
        <v>55863.439999999995</v>
      </c>
      <c r="AM1386" s="13">
        <v>1117269.7999999998</v>
      </c>
      <c r="AN1386" s="13">
        <v>0</v>
      </c>
      <c r="AO1386" s="13">
        <v>0</v>
      </c>
      <c r="AP1386" s="13">
        <v>0.1</v>
      </c>
      <c r="AQ1386" s="13">
        <v>0</v>
      </c>
      <c r="AR1386" s="367"/>
      <c r="AS1386" s="19">
        <v>45077</v>
      </c>
      <c r="AT1386" s="20" t="s">
        <v>4</v>
      </c>
      <c r="AU1386" s="40" t="s">
        <v>292</v>
      </c>
      <c r="AV1386" s="41">
        <v>2023</v>
      </c>
      <c r="AW1386" s="266" t="s">
        <v>189</v>
      </c>
      <c r="AX1386" s="380">
        <v>25.54</v>
      </c>
      <c r="AY1386" s="380">
        <v>26.16</v>
      </c>
    </row>
    <row r="1387" spans="1:51" x14ac:dyDescent="0.25">
      <c r="A1387" s="5">
        <v>108</v>
      </c>
      <c r="B1387" s="6" t="s">
        <v>102</v>
      </c>
      <c r="C1387" s="13">
        <v>1455544.0300000003</v>
      </c>
      <c r="D1387" s="13">
        <v>91035.23000000001</v>
      </c>
      <c r="E1387" s="13">
        <v>26437.940000000002</v>
      </c>
      <c r="F1387" s="13">
        <v>171990.2</v>
      </c>
      <c r="G1387" s="13">
        <v>688229.3600000001</v>
      </c>
      <c r="H1387" s="13">
        <v>12853.59</v>
      </c>
      <c r="I1387" s="13">
        <v>6308306.4299999997</v>
      </c>
      <c r="J1387" s="13">
        <v>2185713.7400000002</v>
      </c>
      <c r="K1387" s="13">
        <v>592294.88</v>
      </c>
      <c r="L1387" s="13">
        <v>565856.25000000012</v>
      </c>
      <c r="M1387" s="13">
        <v>703044.98</v>
      </c>
      <c r="N1387" s="13">
        <v>40609.600000000006</v>
      </c>
      <c r="O1387" s="13">
        <v>386794.54999999981</v>
      </c>
      <c r="P1387" s="13">
        <v>117494.69000000041</v>
      </c>
      <c r="Q1387" s="13">
        <v>-341479.95999999996</v>
      </c>
      <c r="R1387" s="13">
        <v>-223985.26999999955</v>
      </c>
      <c r="S1387" s="13">
        <v>236838.86</v>
      </c>
      <c r="T1387" s="13">
        <v>10571.07</v>
      </c>
      <c r="U1387" s="13">
        <v>0</v>
      </c>
      <c r="V1387" s="13">
        <v>0</v>
      </c>
      <c r="W1387" s="13">
        <v>0</v>
      </c>
      <c r="X1387" s="13">
        <v>516475.26</v>
      </c>
      <c r="Y1387" s="13">
        <v>11550.78</v>
      </c>
      <c r="Z1387" s="13">
        <v>14950.69</v>
      </c>
      <c r="AA1387" s="13">
        <v>125000</v>
      </c>
      <c r="AB1387" s="13">
        <v>934.77</v>
      </c>
      <c r="AC1387" s="13">
        <v>0</v>
      </c>
      <c r="AD1387" s="13">
        <v>0</v>
      </c>
      <c r="AE1387" s="13">
        <v>0</v>
      </c>
      <c r="AF1387" s="13">
        <v>137771.23000000001</v>
      </c>
      <c r="AG1387" s="13">
        <v>1268901.23</v>
      </c>
      <c r="AH1387" s="13">
        <v>67047.539999999994</v>
      </c>
      <c r="AI1387" s="13">
        <v>1320189.0699999998</v>
      </c>
      <c r="AJ1387" s="13">
        <v>933394.52</v>
      </c>
      <c r="AK1387" s="13">
        <v>0</v>
      </c>
      <c r="AL1387" s="13">
        <v>5716011.5499999998</v>
      </c>
      <c r="AM1387" s="13">
        <v>10.650617864533963</v>
      </c>
      <c r="AN1387" s="13">
        <v>149161.57</v>
      </c>
      <c r="AO1387" s="13">
        <v>22828.63</v>
      </c>
      <c r="AP1387" s="13">
        <v>1068424.5300000003</v>
      </c>
      <c r="AQ1387" s="13">
        <v>90710.28</v>
      </c>
      <c r="AR1387" s="367"/>
      <c r="AS1387" s="19">
        <v>45077</v>
      </c>
      <c r="AT1387" s="20" t="s">
        <v>4</v>
      </c>
      <c r="AU1387" s="40" t="s">
        <v>292</v>
      </c>
      <c r="AV1387" s="41">
        <v>2023</v>
      </c>
      <c r="AW1387" s="266" t="s">
        <v>183</v>
      </c>
      <c r="AX1387" s="380">
        <v>25.54</v>
      </c>
      <c r="AY1387" s="380">
        <v>26.16</v>
      </c>
    </row>
    <row r="1388" spans="1:51" x14ac:dyDescent="0.25">
      <c r="A1388" s="5">
        <v>93</v>
      </c>
      <c r="B1388" s="6" t="s">
        <v>103</v>
      </c>
      <c r="C1388" s="13">
        <v>10667705.280000001</v>
      </c>
      <c r="D1388" s="13">
        <v>0</v>
      </c>
      <c r="E1388" s="13">
        <v>772.5</v>
      </c>
      <c r="F1388" s="13">
        <v>3181248.23</v>
      </c>
      <c r="G1388" s="13">
        <v>7970067.5100000007</v>
      </c>
      <c r="H1388" s="13">
        <v>-3425996.16</v>
      </c>
      <c r="I1388" s="13">
        <v>14761315.130000001</v>
      </c>
      <c r="J1388" s="13">
        <v>11395175.68</v>
      </c>
      <c r="K1388" s="13">
        <v>7110794.3799999999</v>
      </c>
      <c r="L1388" s="13">
        <v>7110021.8800000008</v>
      </c>
      <c r="M1388" s="13">
        <v>151688.37</v>
      </c>
      <c r="N1388" s="13">
        <v>0</v>
      </c>
      <c r="O1388" s="13">
        <v>3558851.7400000007</v>
      </c>
      <c r="P1388" s="13">
        <v>-4042462.1999999955</v>
      </c>
      <c r="Q1388" s="13">
        <v>-971713.18000000017</v>
      </c>
      <c r="R1388" s="13">
        <v>-5014175.3799999952</v>
      </c>
      <c r="S1388" s="13">
        <v>1588179.2600000002</v>
      </c>
      <c r="T1388" s="13">
        <v>1.35</v>
      </c>
      <c r="U1388" s="13">
        <v>0</v>
      </c>
      <c r="V1388" s="13">
        <v>0</v>
      </c>
      <c r="W1388" s="13">
        <v>0</v>
      </c>
      <c r="X1388" s="13">
        <v>3780307.48</v>
      </c>
      <c r="Y1388" s="13">
        <v>159717.43</v>
      </c>
      <c r="Z1388" s="13">
        <v>266318.18</v>
      </c>
      <c r="AA1388" s="13">
        <v>789242.58</v>
      </c>
      <c r="AB1388" s="13">
        <v>13090.2</v>
      </c>
      <c r="AC1388" s="13">
        <v>0</v>
      </c>
      <c r="AD1388" s="13">
        <v>0</v>
      </c>
      <c r="AE1388" s="13">
        <v>0</v>
      </c>
      <c r="AF1388" s="13">
        <v>963761.18</v>
      </c>
      <c r="AG1388" s="13">
        <v>7261710.2500000009</v>
      </c>
      <c r="AH1388" s="13">
        <v>772.5</v>
      </c>
      <c r="AI1388" s="13">
        <v>7260831.6000000006</v>
      </c>
      <c r="AJ1388" s="13">
        <v>3701979.86</v>
      </c>
      <c r="AK1388" s="13">
        <v>0</v>
      </c>
      <c r="AL1388" s="13">
        <v>7650520.7500000009</v>
      </c>
      <c r="AM1388" s="13">
        <v>2.0759024014979324</v>
      </c>
      <c r="AN1388" s="13">
        <v>1519642.4000000001</v>
      </c>
      <c r="AO1388" s="13">
        <v>1661605.83</v>
      </c>
      <c r="AP1388" s="13">
        <v>7108853.5400000019</v>
      </c>
      <c r="AQ1388" s="13">
        <v>0</v>
      </c>
      <c r="AR1388" s="367"/>
      <c r="AS1388" s="19">
        <v>45077</v>
      </c>
      <c r="AT1388" s="20" t="s">
        <v>4</v>
      </c>
      <c r="AU1388" s="40" t="s">
        <v>293</v>
      </c>
      <c r="AV1388" s="41">
        <v>2023</v>
      </c>
      <c r="AW1388" s="266" t="s">
        <v>175</v>
      </c>
      <c r="AX1388" s="380">
        <v>25.54</v>
      </c>
      <c r="AY1388" s="380">
        <v>26.16</v>
      </c>
    </row>
    <row r="1389" spans="1:51" x14ac:dyDescent="0.25">
      <c r="A1389" s="5">
        <v>32</v>
      </c>
      <c r="B1389" s="6" t="s">
        <v>104</v>
      </c>
      <c r="C1389" s="13">
        <v>0</v>
      </c>
      <c r="D1389" s="13">
        <v>0</v>
      </c>
      <c r="E1389" s="13">
        <v>0.01</v>
      </c>
      <c r="F1389" s="13">
        <v>0</v>
      </c>
      <c r="G1389" s="13">
        <v>3043279.37</v>
      </c>
      <c r="H1389" s="13">
        <v>622198.17000000004</v>
      </c>
      <c r="I1389" s="13">
        <v>2988278.42</v>
      </c>
      <c r="J1389" s="13">
        <v>2547162.33</v>
      </c>
      <c r="K1389" s="13">
        <v>63268.160000000003</v>
      </c>
      <c r="L1389" s="13">
        <v>63268.15</v>
      </c>
      <c r="M1389" s="13">
        <v>0</v>
      </c>
      <c r="N1389" s="13">
        <v>0</v>
      </c>
      <c r="O1389" s="13">
        <v>-83708.350000000006</v>
      </c>
      <c r="P1389" s="13">
        <v>-2959571.02</v>
      </c>
      <c r="Q1389" s="13">
        <v>0</v>
      </c>
      <c r="R1389" s="13">
        <v>-2959571.02</v>
      </c>
      <c r="S1389" s="13">
        <v>3581769.18</v>
      </c>
      <c r="T1389" s="13">
        <v>0</v>
      </c>
      <c r="U1389" s="13">
        <v>0</v>
      </c>
      <c r="V1389" s="13">
        <v>0</v>
      </c>
      <c r="W1389" s="13">
        <v>3647107.2</v>
      </c>
      <c r="X1389" s="13">
        <v>19299</v>
      </c>
      <c r="Y1389" s="13">
        <v>24510.49</v>
      </c>
      <c r="Z1389" s="13">
        <v>26676.18</v>
      </c>
      <c r="AA1389" s="13">
        <v>0</v>
      </c>
      <c r="AB1389" s="13">
        <v>33450.35</v>
      </c>
      <c r="AC1389" s="13">
        <v>0</v>
      </c>
      <c r="AD1389" s="13">
        <v>0</v>
      </c>
      <c r="AE1389" s="13">
        <v>0</v>
      </c>
      <c r="AF1389" s="13">
        <v>0</v>
      </c>
      <c r="AG1389" s="13">
        <v>63268.15</v>
      </c>
      <c r="AH1389" s="13">
        <v>0.01</v>
      </c>
      <c r="AI1389" s="13">
        <v>63268.15</v>
      </c>
      <c r="AJ1389" s="13">
        <v>146976.5</v>
      </c>
      <c r="AK1389" s="13">
        <v>0</v>
      </c>
      <c r="AL1389" s="13">
        <v>2925010.26</v>
      </c>
      <c r="AM1389" s="13">
        <v>47.231947633691256</v>
      </c>
      <c r="AN1389" s="13">
        <v>0</v>
      </c>
      <c r="AO1389" s="13">
        <v>0</v>
      </c>
      <c r="AP1389" s="13">
        <v>83708.350000000006</v>
      </c>
      <c r="AQ1389" s="13">
        <v>0</v>
      </c>
      <c r="AR1389" s="367"/>
      <c r="AS1389" s="19">
        <v>45107</v>
      </c>
      <c r="AT1389" s="20" t="s">
        <v>5</v>
      </c>
      <c r="AU1389" s="40" t="s">
        <v>292</v>
      </c>
      <c r="AV1389" s="41">
        <v>2023</v>
      </c>
      <c r="AW1389" s="266" t="s">
        <v>287</v>
      </c>
      <c r="AX1389" s="380">
        <v>27.12</v>
      </c>
      <c r="AY1389" s="380">
        <v>27.85</v>
      </c>
    </row>
    <row r="1390" spans="1:51" x14ac:dyDescent="0.25">
      <c r="A1390" s="5">
        <v>107</v>
      </c>
      <c r="B1390" s="6" t="s">
        <v>60</v>
      </c>
      <c r="C1390" s="13">
        <v>187687128.17000002</v>
      </c>
      <c r="D1390" s="13">
        <v>25207056.780000001</v>
      </c>
      <c r="E1390" s="13">
        <v>47539910.93</v>
      </c>
      <c r="F1390" s="13">
        <v>1063901.05</v>
      </c>
      <c r="G1390" s="13">
        <v>25565875.880000003</v>
      </c>
      <c r="H1390" s="13">
        <v>78837.710000000006</v>
      </c>
      <c r="I1390" s="13">
        <v>211869055.81999999</v>
      </c>
      <c r="J1390" s="13">
        <v>5630476.0499999998</v>
      </c>
      <c r="K1390" s="13">
        <v>83912260.780000001</v>
      </c>
      <c r="L1390" s="13">
        <v>36372349.849999994</v>
      </c>
      <c r="M1390" s="13">
        <v>17234887.489999998</v>
      </c>
      <c r="N1390" s="13">
        <v>0</v>
      </c>
      <c r="O1390" s="13">
        <v>62752626.699999988</v>
      </c>
      <c r="P1390" s="13">
        <v>73097667.75999999</v>
      </c>
      <c r="Q1390" s="13">
        <v>-73594211.909999996</v>
      </c>
      <c r="R1390" s="13">
        <v>-496544.15000000596</v>
      </c>
      <c r="S1390" s="13">
        <v>575381.86000000127</v>
      </c>
      <c r="T1390" s="13">
        <v>140.25</v>
      </c>
      <c r="U1390" s="13">
        <v>0</v>
      </c>
      <c r="V1390" s="13">
        <v>0</v>
      </c>
      <c r="W1390" s="13">
        <v>0</v>
      </c>
      <c r="X1390" s="13">
        <v>11459766.48</v>
      </c>
      <c r="Y1390" s="13">
        <v>521752.57</v>
      </c>
      <c r="Z1390" s="13">
        <v>2726163.9</v>
      </c>
      <c r="AA1390" s="13">
        <v>0</v>
      </c>
      <c r="AB1390" s="13">
        <v>0</v>
      </c>
      <c r="AC1390" s="13">
        <v>0</v>
      </c>
      <c r="AD1390" s="13">
        <v>0</v>
      </c>
      <c r="AE1390" s="13">
        <v>0</v>
      </c>
      <c r="AF1390" s="13">
        <v>7636608.4000000004</v>
      </c>
      <c r="AG1390" s="13">
        <v>53607237.340000004</v>
      </c>
      <c r="AH1390" s="13">
        <v>47539910.93</v>
      </c>
      <c r="AI1390" s="13">
        <v>101119525.83</v>
      </c>
      <c r="AJ1390" s="13">
        <v>38366899.129999995</v>
      </c>
      <c r="AK1390" s="13">
        <v>0</v>
      </c>
      <c r="AL1390" s="13">
        <v>127956795.03999999</v>
      </c>
      <c r="AM1390" s="13">
        <v>2.5248879466550824</v>
      </c>
      <c r="AN1390" s="13">
        <v>1055748.3999999999</v>
      </c>
      <c r="AO1390" s="13">
        <v>8152.65</v>
      </c>
      <c r="AP1390" s="13">
        <v>168092577.99000001</v>
      </c>
      <c r="AQ1390" s="13">
        <v>68365133.299999997</v>
      </c>
      <c r="AR1390" s="367"/>
      <c r="AS1390" s="19">
        <v>45107</v>
      </c>
      <c r="AT1390" s="20" t="s">
        <v>5</v>
      </c>
      <c r="AU1390" s="40" t="s">
        <v>292</v>
      </c>
      <c r="AV1390" s="41">
        <v>2023</v>
      </c>
      <c r="AW1390" s="266" t="s">
        <v>160</v>
      </c>
      <c r="AX1390" s="380">
        <v>27.12</v>
      </c>
      <c r="AY1390" s="380">
        <v>27.85</v>
      </c>
    </row>
    <row r="1391" spans="1:51" x14ac:dyDescent="0.25">
      <c r="A1391" s="5">
        <v>66</v>
      </c>
      <c r="B1391" s="6" t="s">
        <v>61</v>
      </c>
      <c r="C1391" s="13">
        <v>10661970.140000001</v>
      </c>
      <c r="D1391" s="13">
        <v>805089.24</v>
      </c>
      <c r="E1391" s="13">
        <v>3341.95</v>
      </c>
      <c r="F1391" s="13">
        <v>132232.45000000001</v>
      </c>
      <c r="G1391" s="13">
        <v>11580655.74</v>
      </c>
      <c r="H1391" s="13">
        <v>-7404429.7000000002</v>
      </c>
      <c r="I1391" s="13">
        <v>172451269.38999999</v>
      </c>
      <c r="J1391" s="13">
        <v>8780182.4499999993</v>
      </c>
      <c r="K1391" s="13">
        <v>3379.95</v>
      </c>
      <c r="L1391" s="13">
        <v>38</v>
      </c>
      <c r="M1391" s="13">
        <v>3467561.7</v>
      </c>
      <c r="N1391" s="13">
        <v>871538.37</v>
      </c>
      <c r="O1391" s="13">
        <v>1839900.9000000004</v>
      </c>
      <c r="P1391" s="13">
        <v>-3695908.1899999995</v>
      </c>
      <c r="Q1391" s="13">
        <v>-6781290.4200000009</v>
      </c>
      <c r="R1391" s="13">
        <v>-10477198.609999999</v>
      </c>
      <c r="S1391" s="13">
        <v>3072768.9199999869</v>
      </c>
      <c r="T1391" s="13">
        <v>2341668.87</v>
      </c>
      <c r="U1391" s="13">
        <v>0</v>
      </c>
      <c r="V1391" s="13">
        <v>0</v>
      </c>
      <c r="W1391" s="13">
        <v>0</v>
      </c>
      <c r="X1391" s="13">
        <v>97995549.480000004</v>
      </c>
      <c r="Y1391" s="13">
        <v>232493.08</v>
      </c>
      <c r="Z1391" s="13">
        <v>180403.06</v>
      </c>
      <c r="AA1391" s="13">
        <v>551534.74</v>
      </c>
      <c r="AB1391" s="13">
        <v>14584.07</v>
      </c>
      <c r="AC1391" s="13">
        <v>0</v>
      </c>
      <c r="AD1391" s="13">
        <v>0</v>
      </c>
      <c r="AE1391" s="13">
        <v>0</v>
      </c>
      <c r="AF1391" s="13">
        <v>96285434.480000004</v>
      </c>
      <c r="AG1391" s="13">
        <v>3467599.7</v>
      </c>
      <c r="AH1391" s="13">
        <v>906312.4</v>
      </c>
      <c r="AI1391" s="13">
        <v>4373874.1000000006</v>
      </c>
      <c r="AJ1391" s="13">
        <v>2533973.1999999997</v>
      </c>
      <c r="AK1391" s="13">
        <v>0</v>
      </c>
      <c r="AL1391" s="13">
        <v>172447889.44</v>
      </c>
      <c r="AM1391" s="13">
        <v>51021.840379295551</v>
      </c>
      <c r="AN1391" s="13">
        <v>132232.45000000001</v>
      </c>
      <c r="AO1391" s="13">
        <v>0</v>
      </c>
      <c r="AP1391" s="13">
        <v>8642228.0199999996</v>
      </c>
      <c r="AQ1391" s="13">
        <v>625248.02</v>
      </c>
      <c r="AR1391" s="367"/>
      <c r="AS1391" s="19">
        <v>45107</v>
      </c>
      <c r="AT1391" s="20" t="s">
        <v>5</v>
      </c>
      <c r="AU1391" s="40" t="s">
        <v>293</v>
      </c>
      <c r="AV1391" s="41">
        <v>2023</v>
      </c>
      <c r="AW1391" s="266" t="s">
        <v>178</v>
      </c>
      <c r="AX1391" s="380">
        <v>27.12</v>
      </c>
      <c r="AY1391" s="380">
        <v>27.85</v>
      </c>
    </row>
    <row r="1392" spans="1:51" x14ac:dyDescent="0.25">
      <c r="A1392" s="5">
        <v>44</v>
      </c>
      <c r="B1392" s="6" t="s">
        <v>62</v>
      </c>
      <c r="C1392" s="13">
        <v>31689945.729999997</v>
      </c>
      <c r="D1392" s="13">
        <v>3898441.3499999996</v>
      </c>
      <c r="E1392" s="13">
        <v>13656948.1</v>
      </c>
      <c r="F1392" s="13">
        <v>3553122.23</v>
      </c>
      <c r="G1392" s="13">
        <v>14291994.289999999</v>
      </c>
      <c r="H1392" s="13">
        <v>147735.89000000001</v>
      </c>
      <c r="I1392" s="13">
        <v>176632443.03999999</v>
      </c>
      <c r="J1392" s="13">
        <v>12817544.1</v>
      </c>
      <c r="K1392" s="13">
        <v>24101026.18</v>
      </c>
      <c r="L1392" s="13">
        <v>10287086.419999998</v>
      </c>
      <c r="M1392" s="13">
        <v>33973.839999999997</v>
      </c>
      <c r="N1392" s="13">
        <v>0</v>
      </c>
      <c r="O1392" s="13">
        <v>12214431.5</v>
      </c>
      <c r="P1392" s="13">
        <v>-2268043.6400000015</v>
      </c>
      <c r="Q1392" s="13">
        <v>-29079.010000000006</v>
      </c>
      <c r="R1392" s="13">
        <v>-2297122.6500000013</v>
      </c>
      <c r="S1392" s="13">
        <v>2444858.5399999996</v>
      </c>
      <c r="T1392" s="13">
        <v>42650.22</v>
      </c>
      <c r="U1392" s="13">
        <v>0</v>
      </c>
      <c r="V1392" s="13">
        <v>0</v>
      </c>
      <c r="W1392" s="13">
        <v>0</v>
      </c>
      <c r="X1392" s="13">
        <v>4985602.42</v>
      </c>
      <c r="Y1392" s="13">
        <v>240129.59</v>
      </c>
      <c r="Z1392" s="13">
        <v>150980.46</v>
      </c>
      <c r="AA1392" s="13">
        <v>1428248.77</v>
      </c>
      <c r="AB1392" s="13">
        <v>515928.2</v>
      </c>
      <c r="AC1392" s="13">
        <v>0</v>
      </c>
      <c r="AD1392" s="13">
        <v>0</v>
      </c>
      <c r="AE1392" s="13">
        <v>0</v>
      </c>
      <c r="AF1392" s="13">
        <v>248107.08</v>
      </c>
      <c r="AG1392" s="13">
        <v>10321060.259999998</v>
      </c>
      <c r="AH1392" s="13">
        <v>13656948.1</v>
      </c>
      <c r="AI1392" s="13">
        <v>23947863.91</v>
      </c>
      <c r="AJ1392" s="13">
        <v>11803640.73</v>
      </c>
      <c r="AK1392" s="13">
        <v>70208.320000000007</v>
      </c>
      <c r="AL1392" s="13">
        <v>152531416.85999998</v>
      </c>
      <c r="AM1392" s="13">
        <v>7.3288349517074378</v>
      </c>
      <c r="AN1392" s="13">
        <v>2492021.61</v>
      </c>
      <c r="AO1392" s="13">
        <v>1061100.6200000001</v>
      </c>
      <c r="AP1392" s="13">
        <v>26528628.920000002</v>
      </c>
      <c r="AQ1392" s="13">
        <v>10951556.040000003</v>
      </c>
      <c r="AR1392" s="367"/>
      <c r="AS1392" s="19">
        <v>45107</v>
      </c>
      <c r="AT1392" s="20" t="s">
        <v>5</v>
      </c>
      <c r="AU1392" s="40" t="s">
        <v>292</v>
      </c>
      <c r="AV1392" s="41">
        <v>2023</v>
      </c>
      <c r="AW1392" s="266" t="s">
        <v>167</v>
      </c>
      <c r="AX1392" s="380">
        <v>27.12</v>
      </c>
      <c r="AY1392" s="380">
        <v>27.85</v>
      </c>
    </row>
    <row r="1393" spans="1:51" ht="30" x14ac:dyDescent="0.25">
      <c r="A1393" s="5">
        <v>113</v>
      </c>
      <c r="B1393" s="6" t="s">
        <v>63</v>
      </c>
      <c r="C1393" s="13">
        <v>17049804.740000002</v>
      </c>
      <c r="D1393" s="13">
        <v>1674465.06</v>
      </c>
      <c r="E1393" s="13">
        <v>2014482.22</v>
      </c>
      <c r="F1393" s="13">
        <v>3664085</v>
      </c>
      <c r="G1393" s="13">
        <v>7438095.7800000003</v>
      </c>
      <c r="H1393" s="13">
        <v>4009538</v>
      </c>
      <c r="I1393" s="13">
        <v>136547992.66999999</v>
      </c>
      <c r="J1393" s="13">
        <v>23255548.010000002</v>
      </c>
      <c r="K1393" s="13">
        <v>7154124.6799999997</v>
      </c>
      <c r="L1393" s="13">
        <v>5139642.46</v>
      </c>
      <c r="M1393" s="13">
        <v>3995715.32</v>
      </c>
      <c r="N1393" s="13">
        <v>52456.36</v>
      </c>
      <c r="O1393" s="13">
        <v>7569829.7400000002</v>
      </c>
      <c r="P1393" s="13">
        <v>-3296670.8399999961</v>
      </c>
      <c r="Q1393" s="13">
        <v>159339.66000000027</v>
      </c>
      <c r="R1393" s="13">
        <v>-3137331.179999996</v>
      </c>
      <c r="S1393" s="13">
        <v>7146868.9100000001</v>
      </c>
      <c r="T1393" s="13">
        <v>173312.68</v>
      </c>
      <c r="U1393" s="13">
        <v>0</v>
      </c>
      <c r="V1393" s="13">
        <v>0</v>
      </c>
      <c r="W1393" s="13">
        <v>0</v>
      </c>
      <c r="X1393" s="13">
        <v>7785489.79</v>
      </c>
      <c r="Y1393" s="13">
        <v>141447.07999999999</v>
      </c>
      <c r="Z1393" s="13">
        <v>183183.89</v>
      </c>
      <c r="AA1393" s="13">
        <v>0</v>
      </c>
      <c r="AB1393" s="13">
        <v>83123.34</v>
      </c>
      <c r="AC1393" s="13">
        <v>0</v>
      </c>
      <c r="AD1393" s="13">
        <v>0</v>
      </c>
      <c r="AE1393" s="13">
        <v>0</v>
      </c>
      <c r="AF1393" s="13">
        <v>404179.25</v>
      </c>
      <c r="AG1393" s="13">
        <v>9135357.7800000012</v>
      </c>
      <c r="AH1393" s="13">
        <v>2066938.58</v>
      </c>
      <c r="AI1393" s="13">
        <v>11160127.620000001</v>
      </c>
      <c r="AJ1393" s="13">
        <v>3590297.88</v>
      </c>
      <c r="AK1393" s="13">
        <v>0</v>
      </c>
      <c r="AL1393" s="13">
        <v>129393867.98999998</v>
      </c>
      <c r="AM1393" s="13">
        <v>19.08661070050012</v>
      </c>
      <c r="AN1393" s="13">
        <v>1721907.42</v>
      </c>
      <c r="AO1393" s="13">
        <v>1942177.58</v>
      </c>
      <c r="AP1393" s="13">
        <v>11213190.390000001</v>
      </c>
      <c r="AQ1393" s="13">
        <v>3407680.4499999997</v>
      </c>
      <c r="AR1393" s="367"/>
      <c r="AS1393" s="19">
        <v>45107</v>
      </c>
      <c r="AT1393" s="20" t="s">
        <v>5</v>
      </c>
      <c r="AU1393" s="40" t="s">
        <v>292</v>
      </c>
      <c r="AV1393" s="41">
        <v>2023</v>
      </c>
      <c r="AW1393" s="266" t="s">
        <v>171</v>
      </c>
      <c r="AX1393" s="380">
        <v>27.12</v>
      </c>
      <c r="AY1393" s="380">
        <v>27.85</v>
      </c>
    </row>
    <row r="1394" spans="1:51" x14ac:dyDescent="0.25">
      <c r="A1394" s="5">
        <v>98</v>
      </c>
      <c r="B1394" s="6" t="s">
        <v>64</v>
      </c>
      <c r="C1394" s="13">
        <v>51775562.340000004</v>
      </c>
      <c r="D1394" s="13">
        <v>8009136.7400000002</v>
      </c>
      <c r="E1394" s="13">
        <v>20954742.609999999</v>
      </c>
      <c r="F1394" s="13">
        <v>8911565.0800000001</v>
      </c>
      <c r="G1394" s="13">
        <v>35618107.490000002</v>
      </c>
      <c r="H1394" s="13">
        <v>45774.95</v>
      </c>
      <c r="I1394" s="13">
        <v>39813603.600000001</v>
      </c>
      <c r="J1394" s="13">
        <v>6737019.96</v>
      </c>
      <c r="K1394" s="13">
        <v>36001531.479999997</v>
      </c>
      <c r="L1394" s="13">
        <v>15046788.869999999</v>
      </c>
      <c r="M1394" s="13">
        <v>17322767.73</v>
      </c>
      <c r="N1394" s="13">
        <v>32874704.949999999</v>
      </c>
      <c r="O1394" s="13">
        <v>37973452.539999999</v>
      </c>
      <c r="P1394" s="13">
        <v>-38736699.509999998</v>
      </c>
      <c r="Q1394" s="13">
        <v>7907572.8400000026</v>
      </c>
      <c r="R1394" s="13">
        <v>-30829126.669999994</v>
      </c>
      <c r="S1394" s="13">
        <v>30874901.620000005</v>
      </c>
      <c r="T1394" s="13">
        <v>30.6</v>
      </c>
      <c r="U1394" s="13">
        <v>0</v>
      </c>
      <c r="V1394" s="13">
        <v>0</v>
      </c>
      <c r="W1394" s="13">
        <v>0</v>
      </c>
      <c r="X1394" s="13">
        <v>53144101.850000001</v>
      </c>
      <c r="Y1394" s="13">
        <v>589916.65</v>
      </c>
      <c r="Z1394" s="13">
        <v>1059447.6200000001</v>
      </c>
      <c r="AA1394" s="13">
        <v>4214298.83</v>
      </c>
      <c r="AB1394" s="13">
        <v>287333.71999999997</v>
      </c>
      <c r="AC1394" s="13">
        <v>0</v>
      </c>
      <c r="AD1394" s="13">
        <v>0</v>
      </c>
      <c r="AE1394" s="13">
        <v>0</v>
      </c>
      <c r="AF1394" s="13">
        <v>16118234.01</v>
      </c>
      <c r="AG1394" s="13">
        <v>32369556.599999998</v>
      </c>
      <c r="AH1394" s="13">
        <v>53829447.560000002</v>
      </c>
      <c r="AI1394" s="13">
        <v>86159096.140000001</v>
      </c>
      <c r="AJ1394" s="13">
        <v>48185643.600000001</v>
      </c>
      <c r="AK1394" s="13">
        <v>0</v>
      </c>
      <c r="AL1394" s="13">
        <v>3812072.1200000048</v>
      </c>
      <c r="AM1394" s="13">
        <v>1.1058863876976381</v>
      </c>
      <c r="AN1394" s="13">
        <v>5880716.9399999995</v>
      </c>
      <c r="AO1394" s="13">
        <v>3030848.1399999997</v>
      </c>
      <c r="AP1394" s="13">
        <v>39234768.739999995</v>
      </c>
      <c r="AQ1394" s="13">
        <v>33441795.680000003</v>
      </c>
      <c r="AR1394" s="367"/>
      <c r="AS1394" s="19">
        <v>45107</v>
      </c>
      <c r="AT1394" s="20" t="s">
        <v>5</v>
      </c>
      <c r="AU1394" s="40" t="s">
        <v>292</v>
      </c>
      <c r="AV1394" s="41">
        <v>2023</v>
      </c>
      <c r="AW1394" s="266" t="s">
        <v>165</v>
      </c>
      <c r="AX1394" s="380">
        <v>27.12</v>
      </c>
      <c r="AY1394" s="380">
        <v>27.85</v>
      </c>
    </row>
    <row r="1395" spans="1:51" x14ac:dyDescent="0.25">
      <c r="A1395" s="5">
        <v>1</v>
      </c>
      <c r="B1395" s="6" t="s">
        <v>65</v>
      </c>
      <c r="C1395" s="13">
        <v>9692638.5600000005</v>
      </c>
      <c r="D1395" s="13">
        <v>417635.34</v>
      </c>
      <c r="E1395" s="13">
        <v>73933.67</v>
      </c>
      <c r="F1395" s="13">
        <v>1594436.6400000001</v>
      </c>
      <c r="G1395" s="13">
        <v>2470792.2999999998</v>
      </c>
      <c r="H1395" s="13">
        <v>20223.62</v>
      </c>
      <c r="I1395" s="13">
        <v>166534926.63</v>
      </c>
      <c r="J1395" s="13">
        <v>1696390.69</v>
      </c>
      <c r="K1395" s="13">
        <v>812434.19</v>
      </c>
      <c r="L1395" s="13">
        <v>738500.52000000014</v>
      </c>
      <c r="M1395" s="13">
        <v>5270826.07</v>
      </c>
      <c r="N1395" s="13">
        <v>1981600.9</v>
      </c>
      <c r="O1395" s="13">
        <v>5315213.2</v>
      </c>
      <c r="P1395" s="13">
        <v>-105438.91999999853</v>
      </c>
      <c r="Q1395" s="13">
        <v>-1079810.2599999993</v>
      </c>
      <c r="R1395" s="13">
        <v>-1185249.1799999978</v>
      </c>
      <c r="S1395" s="13">
        <v>1205472.7200000002</v>
      </c>
      <c r="T1395" s="13">
        <v>386564.91</v>
      </c>
      <c r="U1395" s="13">
        <v>0</v>
      </c>
      <c r="V1395" s="13">
        <v>0</v>
      </c>
      <c r="W1395" s="13">
        <v>0</v>
      </c>
      <c r="X1395" s="13">
        <v>1001683.43</v>
      </c>
      <c r="Y1395" s="13">
        <v>50355.62</v>
      </c>
      <c r="Z1395" s="13">
        <v>88960.97</v>
      </c>
      <c r="AA1395" s="13">
        <v>18550.150000000001</v>
      </c>
      <c r="AB1395" s="13">
        <v>20547.04</v>
      </c>
      <c r="AC1395" s="13">
        <v>0</v>
      </c>
      <c r="AD1395" s="13">
        <v>0</v>
      </c>
      <c r="AE1395" s="13">
        <v>0</v>
      </c>
      <c r="AF1395" s="13">
        <v>4361.84</v>
      </c>
      <c r="AG1395" s="13">
        <v>6009326.5899999999</v>
      </c>
      <c r="AH1395" s="13">
        <v>2055534.57</v>
      </c>
      <c r="AI1395" s="13">
        <v>8057066.1799999997</v>
      </c>
      <c r="AJ1395" s="13">
        <v>2741852.98</v>
      </c>
      <c r="AK1395" s="13">
        <v>0</v>
      </c>
      <c r="AL1395" s="13">
        <v>165722492.44</v>
      </c>
      <c r="AM1395" s="13">
        <v>204.9826665098868</v>
      </c>
      <c r="AN1395" s="13">
        <v>788356.8600000001</v>
      </c>
      <c r="AO1395" s="13">
        <v>806079.78</v>
      </c>
      <c r="AP1395" s="13">
        <v>6374530.7199999997</v>
      </c>
      <c r="AQ1395" s="13">
        <v>2414740.7000000002</v>
      </c>
      <c r="AR1395" s="367"/>
      <c r="AS1395" s="19">
        <v>45107</v>
      </c>
      <c r="AT1395" s="20" t="s">
        <v>5</v>
      </c>
      <c r="AU1395" s="40" t="s">
        <v>292</v>
      </c>
      <c r="AV1395" s="41">
        <v>2023</v>
      </c>
      <c r="AW1395" s="266" t="s">
        <v>177</v>
      </c>
      <c r="AX1395" s="380">
        <v>27.12</v>
      </c>
      <c r="AY1395" s="380">
        <v>27.85</v>
      </c>
    </row>
    <row r="1396" spans="1:51" x14ac:dyDescent="0.25">
      <c r="A1396" s="5">
        <v>109</v>
      </c>
      <c r="B1396" s="6" t="s">
        <v>66</v>
      </c>
      <c r="C1396" s="13">
        <v>283793144.45999998</v>
      </c>
      <c r="D1396" s="13">
        <v>104668218.50999999</v>
      </c>
      <c r="E1396" s="13">
        <v>32651461</v>
      </c>
      <c r="F1396" s="13">
        <v>25292549.100000001</v>
      </c>
      <c r="G1396" s="13">
        <v>60986131.159999996</v>
      </c>
      <c r="H1396" s="13">
        <v>22521177.800000001</v>
      </c>
      <c r="I1396" s="13">
        <v>458507006.38</v>
      </c>
      <c r="J1396" s="13">
        <v>156428814.38999999</v>
      </c>
      <c r="K1396" s="13">
        <v>137050388.88999999</v>
      </c>
      <c r="L1396" s="13">
        <v>90366082.599999994</v>
      </c>
      <c r="M1396" s="13">
        <v>13226813</v>
      </c>
      <c r="N1396" s="13">
        <v>6462421</v>
      </c>
      <c r="O1396" s="13">
        <v>91181413.229999989</v>
      </c>
      <c r="P1396" s="13">
        <v>1664832.4599999599</v>
      </c>
      <c r="Q1396" s="13">
        <v>-12208772.880000003</v>
      </c>
      <c r="R1396" s="13">
        <v>-10543940.420000043</v>
      </c>
      <c r="S1396" s="13">
        <v>33065118.220000003</v>
      </c>
      <c r="T1396" s="13">
        <v>9206511.2699999996</v>
      </c>
      <c r="U1396" s="13">
        <v>0</v>
      </c>
      <c r="V1396" s="13">
        <v>0</v>
      </c>
      <c r="W1396" s="13">
        <v>5117648.26</v>
      </c>
      <c r="X1396" s="13">
        <v>36950528.890000001</v>
      </c>
      <c r="Y1396" s="13">
        <v>1082786.56</v>
      </c>
      <c r="Z1396" s="13">
        <v>256771.82</v>
      </c>
      <c r="AA1396" s="13">
        <v>7451551.5300000003</v>
      </c>
      <c r="AB1396" s="13">
        <v>144301.32</v>
      </c>
      <c r="AC1396" s="13">
        <v>0</v>
      </c>
      <c r="AD1396" s="13">
        <v>0</v>
      </c>
      <c r="AE1396" s="13">
        <v>0</v>
      </c>
      <c r="AF1396" s="13">
        <v>9274158.9700000007</v>
      </c>
      <c r="AG1396" s="13">
        <v>103592895.59999999</v>
      </c>
      <c r="AH1396" s="13">
        <v>39113882</v>
      </c>
      <c r="AI1396" s="13">
        <v>142332180</v>
      </c>
      <c r="AJ1396" s="13">
        <v>51150766.769999996</v>
      </c>
      <c r="AK1396" s="13">
        <v>0</v>
      </c>
      <c r="AL1396" s="13">
        <v>321456617.49000001</v>
      </c>
      <c r="AM1396" s="13">
        <v>3.3455359747137163</v>
      </c>
      <c r="AN1396" s="13">
        <v>12091744.610000001</v>
      </c>
      <c r="AO1396" s="13">
        <v>13200804.49</v>
      </c>
      <c r="AP1396" s="13">
        <v>218423985.46999997</v>
      </c>
      <c r="AQ1396" s="13">
        <v>130480472.75</v>
      </c>
      <c r="AR1396" s="367"/>
      <c r="AS1396" s="19">
        <v>45107</v>
      </c>
      <c r="AT1396" s="20" t="s">
        <v>5</v>
      </c>
      <c r="AU1396" s="40" t="s">
        <v>292</v>
      </c>
      <c r="AV1396" s="41">
        <v>2023</v>
      </c>
      <c r="AW1396" s="266" t="s">
        <v>157</v>
      </c>
      <c r="AX1396" s="380">
        <v>27.12</v>
      </c>
      <c r="AY1396" s="380">
        <v>27.85</v>
      </c>
    </row>
    <row r="1397" spans="1:51" x14ac:dyDescent="0.25">
      <c r="A1397" s="5">
        <v>25</v>
      </c>
      <c r="B1397" s="6" t="s">
        <v>67</v>
      </c>
      <c r="C1397" s="13">
        <v>16606462.520000001</v>
      </c>
      <c r="D1397" s="13">
        <v>3057403</v>
      </c>
      <c r="E1397" s="13">
        <v>825301</v>
      </c>
      <c r="F1397" s="13">
        <v>0</v>
      </c>
      <c r="G1397" s="13">
        <v>12835781.309999999</v>
      </c>
      <c r="H1397" s="13">
        <v>54832964.049999997</v>
      </c>
      <c r="I1397" s="13">
        <v>8911379.9700000007</v>
      </c>
      <c r="J1397" s="13">
        <v>327874704.25</v>
      </c>
      <c r="K1397" s="13">
        <v>6510952</v>
      </c>
      <c r="L1397" s="13">
        <v>5685651</v>
      </c>
      <c r="M1397" s="13">
        <v>0</v>
      </c>
      <c r="N1397" s="13">
        <v>0</v>
      </c>
      <c r="O1397" s="13">
        <v>3580563.97</v>
      </c>
      <c r="P1397" s="13">
        <v>-2867285.7599999984</v>
      </c>
      <c r="Q1397" s="13">
        <v>-30116.170000000002</v>
      </c>
      <c r="R1397" s="13">
        <v>-2897401.9299999983</v>
      </c>
      <c r="S1397" s="13">
        <v>57730365.980000004</v>
      </c>
      <c r="T1397" s="13">
        <v>3981001.94</v>
      </c>
      <c r="U1397" s="13">
        <v>1236999.43</v>
      </c>
      <c r="V1397" s="13">
        <v>0</v>
      </c>
      <c r="W1397" s="13">
        <v>0</v>
      </c>
      <c r="X1397" s="13">
        <v>53340114.119999997</v>
      </c>
      <c r="Y1397" s="13">
        <v>261954.72</v>
      </c>
      <c r="Z1397" s="13">
        <v>554003.19999999995</v>
      </c>
      <c r="AA1397" s="13">
        <v>0</v>
      </c>
      <c r="AB1397" s="13">
        <v>11791.59</v>
      </c>
      <c r="AC1397" s="13">
        <v>0</v>
      </c>
      <c r="AD1397" s="13">
        <v>0</v>
      </c>
      <c r="AE1397" s="13">
        <v>0</v>
      </c>
      <c r="AF1397" s="13">
        <v>0</v>
      </c>
      <c r="AG1397" s="13">
        <v>5685651</v>
      </c>
      <c r="AH1397" s="13">
        <v>825301</v>
      </c>
      <c r="AI1397" s="13">
        <v>6129253</v>
      </c>
      <c r="AJ1397" s="13">
        <v>2548689.0299999998</v>
      </c>
      <c r="AK1397" s="13">
        <v>0</v>
      </c>
      <c r="AL1397" s="13">
        <v>2400427.9700000007</v>
      </c>
      <c r="AM1397" s="13">
        <v>1.3686754210444187</v>
      </c>
      <c r="AN1397" s="13">
        <v>0</v>
      </c>
      <c r="AO1397" s="13">
        <v>0</v>
      </c>
      <c r="AP1397" s="13">
        <v>13304359.550000003</v>
      </c>
      <c r="AQ1397" s="13">
        <v>3335864</v>
      </c>
      <c r="AR1397" s="367"/>
      <c r="AS1397" s="19">
        <v>45107</v>
      </c>
      <c r="AT1397" s="20" t="s">
        <v>5</v>
      </c>
      <c r="AU1397" s="40" t="s">
        <v>292</v>
      </c>
      <c r="AV1397" s="41">
        <v>2023</v>
      </c>
      <c r="AW1397" s="266" t="s">
        <v>174</v>
      </c>
      <c r="AX1397" s="380">
        <v>27.12</v>
      </c>
      <c r="AY1397" s="380">
        <v>27.85</v>
      </c>
    </row>
    <row r="1398" spans="1:51" x14ac:dyDescent="0.25">
      <c r="A1398" s="5">
        <v>121</v>
      </c>
      <c r="B1398" s="6" t="s">
        <v>68</v>
      </c>
      <c r="C1398" s="13">
        <v>271979.23</v>
      </c>
      <c r="D1398" s="13">
        <v>4.96</v>
      </c>
      <c r="E1398" s="13">
        <v>69.61</v>
      </c>
      <c r="F1398" s="13">
        <v>0</v>
      </c>
      <c r="G1398" s="13">
        <v>260154.38</v>
      </c>
      <c r="H1398" s="13">
        <v>298067.42</v>
      </c>
      <c r="I1398" s="13">
        <v>1102607.58</v>
      </c>
      <c r="J1398" s="13">
        <v>20248642.920000002</v>
      </c>
      <c r="K1398" s="13">
        <v>35033.67</v>
      </c>
      <c r="L1398" s="13">
        <v>34964.060000000005</v>
      </c>
      <c r="M1398" s="13">
        <v>113068.86</v>
      </c>
      <c r="N1398" s="13">
        <v>0</v>
      </c>
      <c r="O1398" s="13">
        <v>132067.36000000002</v>
      </c>
      <c r="P1398" s="13">
        <v>-120247.47000000003</v>
      </c>
      <c r="Q1398" s="13">
        <v>-34997.74</v>
      </c>
      <c r="R1398" s="13">
        <v>-155245.21000000002</v>
      </c>
      <c r="S1398" s="13">
        <v>453313.26</v>
      </c>
      <c r="T1398" s="13">
        <v>0</v>
      </c>
      <c r="U1398" s="13">
        <v>0</v>
      </c>
      <c r="V1398" s="13">
        <v>0</v>
      </c>
      <c r="W1398" s="13">
        <v>34312.71</v>
      </c>
      <c r="X1398" s="13">
        <v>472079.6</v>
      </c>
      <c r="Y1398" s="13">
        <v>4367.47</v>
      </c>
      <c r="Z1398" s="13">
        <v>18655.45</v>
      </c>
      <c r="AA1398" s="13">
        <v>29773.65</v>
      </c>
      <c r="AB1398" s="13">
        <v>282.48</v>
      </c>
      <c r="AC1398" s="13">
        <v>0</v>
      </c>
      <c r="AD1398" s="13">
        <v>0</v>
      </c>
      <c r="AE1398" s="13">
        <v>0</v>
      </c>
      <c r="AF1398" s="13">
        <v>0</v>
      </c>
      <c r="AG1398" s="13">
        <v>148032.92000000001</v>
      </c>
      <c r="AH1398" s="13">
        <v>69.61</v>
      </c>
      <c r="AI1398" s="13">
        <v>147285.26</v>
      </c>
      <c r="AJ1398" s="13">
        <v>15217.9</v>
      </c>
      <c r="AK1398" s="13">
        <v>0</v>
      </c>
      <c r="AL1398" s="13">
        <v>1067573.9100000001</v>
      </c>
      <c r="AM1398" s="13">
        <v>31.472796883683614</v>
      </c>
      <c r="AN1398" s="13">
        <v>0</v>
      </c>
      <c r="AO1398" s="13">
        <v>0</v>
      </c>
      <c r="AP1398" s="13">
        <v>127014.79999999997</v>
      </c>
      <c r="AQ1398" s="13">
        <v>-12892.11</v>
      </c>
      <c r="AR1398" s="367"/>
      <c r="AS1398" s="19">
        <v>45107</v>
      </c>
      <c r="AT1398" s="20" t="s">
        <v>5</v>
      </c>
      <c r="AU1398" s="40" t="s">
        <v>292</v>
      </c>
      <c r="AV1398" s="41">
        <v>2023</v>
      </c>
      <c r="AW1398" s="266" t="s">
        <v>188</v>
      </c>
      <c r="AX1398" s="380">
        <v>27.12</v>
      </c>
      <c r="AY1398" s="380">
        <v>27.85</v>
      </c>
    </row>
    <row r="1399" spans="1:51" x14ac:dyDescent="0.25">
      <c r="A1399" s="5">
        <v>122</v>
      </c>
      <c r="B1399" s="6" t="s">
        <v>69</v>
      </c>
      <c r="C1399" s="13">
        <v>10736184.750000002</v>
      </c>
      <c r="D1399" s="13">
        <v>79111.33</v>
      </c>
      <c r="E1399" s="13">
        <v>321330.67000000004</v>
      </c>
      <c r="F1399" s="13">
        <v>112256.96000000001</v>
      </c>
      <c r="G1399" s="13">
        <v>14135972.9</v>
      </c>
      <c r="H1399" s="13">
        <v>1626654.91</v>
      </c>
      <c r="I1399" s="13">
        <v>10598288.98</v>
      </c>
      <c r="J1399" s="13">
        <v>395121.6</v>
      </c>
      <c r="K1399" s="13">
        <v>1478841.11</v>
      </c>
      <c r="L1399" s="13">
        <v>67642.19</v>
      </c>
      <c r="M1399" s="13">
        <v>65346.21</v>
      </c>
      <c r="N1399" s="13">
        <v>0</v>
      </c>
      <c r="O1399" s="13">
        <v>-1170221.3700000001</v>
      </c>
      <c r="P1399" s="13">
        <v>-2420935.069999998</v>
      </c>
      <c r="Q1399" s="13">
        <v>-6168824.4299999997</v>
      </c>
      <c r="R1399" s="13">
        <v>-8589759.4999999981</v>
      </c>
      <c r="S1399" s="13">
        <v>10216414.41</v>
      </c>
      <c r="T1399" s="13">
        <v>89337</v>
      </c>
      <c r="U1399" s="13">
        <v>0</v>
      </c>
      <c r="V1399" s="13">
        <v>0</v>
      </c>
      <c r="W1399" s="13">
        <v>9925982.8100000005</v>
      </c>
      <c r="X1399" s="13">
        <v>419045.62</v>
      </c>
      <c r="Y1399" s="13">
        <v>25696.32</v>
      </c>
      <c r="Z1399" s="13">
        <v>23536.71</v>
      </c>
      <c r="AA1399" s="13">
        <v>0</v>
      </c>
      <c r="AB1399" s="13">
        <v>1486.86</v>
      </c>
      <c r="AC1399" s="13">
        <v>0</v>
      </c>
      <c r="AD1399" s="13">
        <v>0</v>
      </c>
      <c r="AE1399" s="13">
        <v>0</v>
      </c>
      <c r="AF1399" s="13">
        <v>167231.13</v>
      </c>
      <c r="AG1399" s="13">
        <v>132988.4</v>
      </c>
      <c r="AH1399" s="13">
        <v>321330.67000000004</v>
      </c>
      <c r="AI1399" s="13">
        <v>452387.88</v>
      </c>
      <c r="AJ1399" s="13">
        <v>1622609.25</v>
      </c>
      <c r="AK1399" s="13">
        <v>0</v>
      </c>
      <c r="AL1399" s="13">
        <v>9119447.870000001</v>
      </c>
      <c r="AM1399" s="13">
        <v>7.1666177713980375</v>
      </c>
      <c r="AN1399" s="13">
        <v>89805.57</v>
      </c>
      <c r="AO1399" s="13">
        <v>22451.39</v>
      </c>
      <c r="AP1399" s="13">
        <v>12207270.16</v>
      </c>
      <c r="AQ1399" s="13">
        <v>379975.37</v>
      </c>
      <c r="AR1399" s="367"/>
      <c r="AS1399" s="19">
        <v>45107</v>
      </c>
      <c r="AT1399" s="20" t="s">
        <v>5</v>
      </c>
      <c r="AU1399" s="40" t="s">
        <v>292</v>
      </c>
      <c r="AV1399" s="41">
        <v>2023</v>
      </c>
      <c r="AW1399" s="266" t="s">
        <v>267</v>
      </c>
      <c r="AX1399" s="380">
        <v>27.12</v>
      </c>
      <c r="AY1399" s="380">
        <v>27.85</v>
      </c>
    </row>
    <row r="1400" spans="1:51" x14ac:dyDescent="0.25">
      <c r="A1400" s="5">
        <v>13</v>
      </c>
      <c r="B1400" s="6" t="s">
        <v>70</v>
      </c>
      <c r="C1400" s="13">
        <v>2038628984.2600002</v>
      </c>
      <c r="D1400" s="13">
        <v>1086906947.2000003</v>
      </c>
      <c r="E1400" s="13">
        <v>180290435.16999999</v>
      </c>
      <c r="F1400" s="13">
        <v>316752866.58999997</v>
      </c>
      <c r="G1400" s="13">
        <v>288471544.5</v>
      </c>
      <c r="H1400" s="13">
        <v>3614866.65</v>
      </c>
      <c r="I1400" s="13">
        <v>962675105.23000002</v>
      </c>
      <c r="J1400" s="13">
        <v>802602537.48000002</v>
      </c>
      <c r="K1400" s="13">
        <v>614639884.20000005</v>
      </c>
      <c r="L1400" s="13">
        <v>434347290.25999999</v>
      </c>
      <c r="M1400" s="13">
        <v>332106660.26999998</v>
      </c>
      <c r="N1400" s="13">
        <v>271941212.81</v>
      </c>
      <c r="O1400" s="13">
        <v>682008414.33000004</v>
      </c>
      <c r="P1400" s="13">
        <v>-335510788.36000007</v>
      </c>
      <c r="Q1400" s="13">
        <v>219723649.69000009</v>
      </c>
      <c r="R1400" s="13">
        <v>-115787138.66999999</v>
      </c>
      <c r="S1400" s="13">
        <v>119402005.37</v>
      </c>
      <c r="T1400" s="13">
        <v>6294001.2300000004</v>
      </c>
      <c r="U1400" s="13">
        <v>11977398.82</v>
      </c>
      <c r="V1400" s="13">
        <v>0</v>
      </c>
      <c r="W1400" s="13">
        <v>10197451.630000001</v>
      </c>
      <c r="X1400" s="13">
        <v>218910257.12</v>
      </c>
      <c r="Y1400" s="13">
        <v>5887174.3300000001</v>
      </c>
      <c r="Z1400" s="13">
        <v>25887244.079999998</v>
      </c>
      <c r="AA1400" s="13">
        <v>55843165.789999999</v>
      </c>
      <c r="AB1400" s="13">
        <v>7198076.9800000004</v>
      </c>
      <c r="AC1400" s="13">
        <v>0</v>
      </c>
      <c r="AD1400" s="13">
        <v>0</v>
      </c>
      <c r="AE1400" s="13">
        <v>1275960.78</v>
      </c>
      <c r="AF1400" s="13">
        <v>31885481.469999999</v>
      </c>
      <c r="AG1400" s="13">
        <v>766453950.52999997</v>
      </c>
      <c r="AH1400" s="13">
        <v>452231647.98000002</v>
      </c>
      <c r="AI1400" s="13">
        <v>1215776035.3800001</v>
      </c>
      <c r="AJ1400" s="13">
        <v>533769716.14999998</v>
      </c>
      <c r="AK1400" s="13">
        <v>2095.1</v>
      </c>
      <c r="AL1400" s="13">
        <v>348035221.02999997</v>
      </c>
      <c r="AM1400" s="13">
        <v>1.5662424941443458</v>
      </c>
      <c r="AN1400" s="13">
        <v>244918786.25</v>
      </c>
      <c r="AO1400" s="13">
        <v>71834080.340000004</v>
      </c>
      <c r="AP1400" s="13">
        <v>1568907502.4299998</v>
      </c>
      <c r="AQ1400" s="13">
        <v>1299193879.7</v>
      </c>
      <c r="AR1400" s="367"/>
      <c r="AS1400" s="19">
        <v>45107</v>
      </c>
      <c r="AT1400" s="20" t="s">
        <v>5</v>
      </c>
      <c r="AU1400" s="40" t="s">
        <v>292</v>
      </c>
      <c r="AV1400" s="41">
        <v>2023</v>
      </c>
      <c r="AW1400" s="266" t="s">
        <v>149</v>
      </c>
      <c r="AX1400" s="380">
        <v>27.12</v>
      </c>
      <c r="AY1400" s="380">
        <v>27.85</v>
      </c>
    </row>
    <row r="1401" spans="1:51" x14ac:dyDescent="0.25">
      <c r="A1401" s="5">
        <v>110</v>
      </c>
      <c r="B1401" s="6" t="s">
        <v>71</v>
      </c>
      <c r="C1401" s="13">
        <v>15956280.52</v>
      </c>
      <c r="D1401" s="13">
        <v>554437.37</v>
      </c>
      <c r="E1401" s="13">
        <v>7591.2999999999993</v>
      </c>
      <c r="F1401" s="13">
        <v>5468345.5700000003</v>
      </c>
      <c r="G1401" s="13">
        <v>14237804.039999999</v>
      </c>
      <c r="H1401" s="13">
        <v>41321717.530000001</v>
      </c>
      <c r="I1401" s="13">
        <v>184805661.34999999</v>
      </c>
      <c r="J1401" s="13">
        <v>163834843.80000001</v>
      </c>
      <c r="K1401" s="13">
        <v>6485113.75</v>
      </c>
      <c r="L1401" s="13">
        <v>6477522.4500000002</v>
      </c>
      <c r="M1401" s="13">
        <v>2319876.7999999998</v>
      </c>
      <c r="N1401" s="13">
        <v>2308.87</v>
      </c>
      <c r="O1401" s="13">
        <v>6054495.8199999984</v>
      </c>
      <c r="P1401" s="13">
        <v>-10358802.279999997</v>
      </c>
      <c r="Q1401" s="13">
        <v>-1326890.3799999999</v>
      </c>
      <c r="R1401" s="13">
        <v>-11685692.659999996</v>
      </c>
      <c r="S1401" s="13">
        <v>53007410.170000002</v>
      </c>
      <c r="T1401" s="13">
        <v>2313625.89</v>
      </c>
      <c r="U1401" s="13">
        <v>312363.81</v>
      </c>
      <c r="V1401" s="13">
        <v>0</v>
      </c>
      <c r="W1401" s="13">
        <v>0</v>
      </c>
      <c r="X1401" s="13">
        <v>51156101.509999998</v>
      </c>
      <c r="Y1401" s="13">
        <v>290382.15000000002</v>
      </c>
      <c r="Z1401" s="13">
        <v>319768.99</v>
      </c>
      <c r="AA1401" s="13">
        <v>149926.17000000001</v>
      </c>
      <c r="AB1401" s="13">
        <v>3803.39</v>
      </c>
      <c r="AC1401" s="13">
        <v>0</v>
      </c>
      <c r="AD1401" s="13">
        <v>0</v>
      </c>
      <c r="AE1401" s="13">
        <v>0</v>
      </c>
      <c r="AF1401" s="13">
        <v>10800.34</v>
      </c>
      <c r="AG1401" s="13">
        <v>8797399.25</v>
      </c>
      <c r="AH1401" s="13">
        <v>9900.17</v>
      </c>
      <c r="AI1401" s="13">
        <v>8807264.959999999</v>
      </c>
      <c r="AJ1401" s="13">
        <v>2752769.14</v>
      </c>
      <c r="AK1401" s="13">
        <v>0</v>
      </c>
      <c r="AL1401" s="13">
        <v>178320547.59999999</v>
      </c>
      <c r="AM1401" s="13">
        <v>28.496903597103444</v>
      </c>
      <c r="AN1401" s="13">
        <v>2083949.01</v>
      </c>
      <c r="AO1401" s="13">
        <v>3384396.56</v>
      </c>
      <c r="AP1401" s="13">
        <v>9904436.75</v>
      </c>
      <c r="AQ1401" s="13">
        <v>557089.42000000004</v>
      </c>
      <c r="AR1401" s="367"/>
      <c r="AS1401" s="19">
        <v>45107</v>
      </c>
      <c r="AT1401" s="20" t="s">
        <v>5</v>
      </c>
      <c r="AU1401" s="40" t="s">
        <v>292</v>
      </c>
      <c r="AV1401" s="41">
        <v>2023</v>
      </c>
      <c r="AW1401" s="266" t="s">
        <v>173</v>
      </c>
      <c r="AX1401" s="380">
        <v>27.12</v>
      </c>
      <c r="AY1401" s="380">
        <v>27.85</v>
      </c>
    </row>
    <row r="1402" spans="1:51" x14ac:dyDescent="0.25">
      <c r="A1402" s="5">
        <v>52</v>
      </c>
      <c r="B1402" s="6" t="s">
        <v>72</v>
      </c>
      <c r="C1402" s="13">
        <v>27058982.75</v>
      </c>
      <c r="D1402" s="13">
        <v>2018615.79</v>
      </c>
      <c r="E1402" s="13">
        <v>12718094.35</v>
      </c>
      <c r="F1402" s="13">
        <v>3975583.35</v>
      </c>
      <c r="G1402" s="13">
        <v>13063244.050000001</v>
      </c>
      <c r="H1402" s="13">
        <v>936766.19</v>
      </c>
      <c r="I1402" s="13">
        <v>1905066363.73</v>
      </c>
      <c r="J1402" s="13">
        <v>480443137.56</v>
      </c>
      <c r="K1402" s="13">
        <v>23208338.780000001</v>
      </c>
      <c r="L1402" s="13">
        <v>10490244.430000002</v>
      </c>
      <c r="M1402" s="13">
        <v>5309054.25</v>
      </c>
      <c r="N1402" s="13">
        <v>85285.34</v>
      </c>
      <c r="O1402" s="13">
        <v>11742668.680000003</v>
      </c>
      <c r="P1402" s="13">
        <v>-3741129.12</v>
      </c>
      <c r="Q1402" s="13">
        <v>538442.46999999962</v>
      </c>
      <c r="R1402" s="13">
        <v>-3202686.6500000004</v>
      </c>
      <c r="S1402" s="13">
        <v>4139452.8399999961</v>
      </c>
      <c r="T1402" s="13">
        <v>3540546.61</v>
      </c>
      <c r="U1402" s="13">
        <v>0</v>
      </c>
      <c r="V1402" s="13">
        <v>0</v>
      </c>
      <c r="W1402" s="13">
        <v>151844.67000000001</v>
      </c>
      <c r="X1402" s="13">
        <v>32740084.199999999</v>
      </c>
      <c r="Y1402" s="13">
        <v>266596.8</v>
      </c>
      <c r="Z1402" s="13">
        <v>234010.83</v>
      </c>
      <c r="AA1402" s="13">
        <v>1160191.5</v>
      </c>
      <c r="AB1402" s="13">
        <v>12061.94</v>
      </c>
      <c r="AC1402" s="13">
        <v>0</v>
      </c>
      <c r="AD1402" s="13">
        <v>0</v>
      </c>
      <c r="AE1402" s="13">
        <v>0</v>
      </c>
      <c r="AF1402" s="13">
        <v>30620161.57</v>
      </c>
      <c r="AG1402" s="13">
        <v>15799298.68</v>
      </c>
      <c r="AH1402" s="13">
        <v>12803379.689999999</v>
      </c>
      <c r="AI1402" s="13">
        <v>28252678.370000001</v>
      </c>
      <c r="AJ1402" s="13">
        <v>16510009.689999998</v>
      </c>
      <c r="AK1402" s="13">
        <v>0</v>
      </c>
      <c r="AL1402" s="13">
        <v>1881858024.95</v>
      </c>
      <c r="AM1402" s="13">
        <v>82.085425492483267</v>
      </c>
      <c r="AN1402" s="13">
        <v>2628158.83</v>
      </c>
      <c r="AO1402" s="13">
        <v>1347424.52</v>
      </c>
      <c r="AP1402" s="13">
        <v>16221244.649999999</v>
      </c>
      <c r="AQ1402" s="13">
        <v>2923546.3600000022</v>
      </c>
      <c r="AR1402" s="367"/>
      <c r="AS1402" s="19">
        <v>45107</v>
      </c>
      <c r="AT1402" s="20" t="s">
        <v>5</v>
      </c>
      <c r="AU1402" s="40" t="s">
        <v>292</v>
      </c>
      <c r="AV1402" s="41">
        <v>2023</v>
      </c>
      <c r="AW1402" s="266" t="s">
        <v>170</v>
      </c>
      <c r="AX1402" s="380">
        <v>27.12</v>
      </c>
      <c r="AY1402" s="380">
        <v>27.85</v>
      </c>
    </row>
    <row r="1403" spans="1:51" x14ac:dyDescent="0.25">
      <c r="A1403" s="5">
        <v>96</v>
      </c>
      <c r="B1403" s="6" t="s">
        <v>73</v>
      </c>
      <c r="C1403" s="13">
        <v>392341853.34999996</v>
      </c>
      <c r="D1403" s="13">
        <v>98553595.859999999</v>
      </c>
      <c r="E1403" s="13">
        <v>173958967.94999999</v>
      </c>
      <c r="F1403" s="13">
        <v>38823829.210000001</v>
      </c>
      <c r="G1403" s="13">
        <v>97242135.719999999</v>
      </c>
      <c r="H1403" s="13">
        <v>693216.51</v>
      </c>
      <c r="I1403" s="13">
        <v>430108873.91000003</v>
      </c>
      <c r="J1403" s="13">
        <v>26552707.579999998</v>
      </c>
      <c r="K1403" s="13">
        <v>275803474.95999998</v>
      </c>
      <c r="L1403" s="13">
        <v>101844507.01000001</v>
      </c>
      <c r="M1403" s="13">
        <v>0</v>
      </c>
      <c r="N1403" s="13">
        <v>0</v>
      </c>
      <c r="O1403" s="13">
        <v>152919191.82000002</v>
      </c>
      <c r="P1403" s="13">
        <v>4803100.7399999015</v>
      </c>
      <c r="Q1403" s="13">
        <v>-59260030.799999997</v>
      </c>
      <c r="R1403" s="13">
        <v>-54456930.060000092</v>
      </c>
      <c r="S1403" s="13">
        <v>55150146.579999998</v>
      </c>
      <c r="T1403" s="13">
        <v>4120168.33</v>
      </c>
      <c r="U1403" s="13">
        <v>0</v>
      </c>
      <c r="V1403" s="13">
        <v>0</v>
      </c>
      <c r="W1403" s="13">
        <v>0</v>
      </c>
      <c r="X1403" s="13">
        <v>92495543.140000001</v>
      </c>
      <c r="Y1403" s="13">
        <v>1204341.31</v>
      </c>
      <c r="Z1403" s="13">
        <v>8970961.8900000006</v>
      </c>
      <c r="AA1403" s="13">
        <v>4062257.37</v>
      </c>
      <c r="AB1403" s="13">
        <v>1540564.98</v>
      </c>
      <c r="AC1403" s="13">
        <v>0</v>
      </c>
      <c r="AD1403" s="13">
        <v>0</v>
      </c>
      <c r="AE1403" s="13">
        <v>0</v>
      </c>
      <c r="AF1403" s="13">
        <v>25687439.34</v>
      </c>
      <c r="AG1403" s="13">
        <v>101844507.01000001</v>
      </c>
      <c r="AH1403" s="13">
        <v>173958967.94999999</v>
      </c>
      <c r="AI1403" s="13">
        <v>275528785.72000003</v>
      </c>
      <c r="AJ1403" s="13">
        <v>122609593.90000001</v>
      </c>
      <c r="AK1403" s="13">
        <v>0</v>
      </c>
      <c r="AL1403" s="13">
        <v>154305398.95000005</v>
      </c>
      <c r="AM1403" s="13">
        <v>1.5594759057056082</v>
      </c>
      <c r="AN1403" s="13">
        <v>28473278.390000001</v>
      </c>
      <c r="AO1403" s="13">
        <v>10350550.82</v>
      </c>
      <c r="AP1403" s="13">
        <v>347465891.63</v>
      </c>
      <c r="AQ1403" s="13">
        <v>206596825.96000001</v>
      </c>
      <c r="AR1403" s="367"/>
      <c r="AS1403" s="19">
        <v>45107</v>
      </c>
      <c r="AT1403" s="20" t="s">
        <v>5</v>
      </c>
      <c r="AU1403" s="40" t="s">
        <v>292</v>
      </c>
      <c r="AV1403" s="41">
        <v>2023</v>
      </c>
      <c r="AW1403" s="266" t="s">
        <v>153</v>
      </c>
      <c r="AX1403" s="380">
        <v>27.12</v>
      </c>
      <c r="AY1403" s="380">
        <v>27.85</v>
      </c>
    </row>
    <row r="1404" spans="1:51" x14ac:dyDescent="0.25">
      <c r="A1404" s="5">
        <v>103</v>
      </c>
      <c r="B1404" s="6" t="s">
        <v>74</v>
      </c>
      <c r="C1404" s="13">
        <v>1418294.75</v>
      </c>
      <c r="D1404" s="13">
        <v>0</v>
      </c>
      <c r="E1404" s="13">
        <v>3866346.5</v>
      </c>
      <c r="F1404" s="13">
        <v>83402.84</v>
      </c>
      <c r="G1404" s="13">
        <v>1938226.82</v>
      </c>
      <c r="H1404" s="13">
        <v>51410941.560000002</v>
      </c>
      <c r="I1404" s="13">
        <v>64168664.420000002</v>
      </c>
      <c r="J1404" s="13">
        <v>136257231.13999999</v>
      </c>
      <c r="K1404" s="13">
        <v>4760983.78</v>
      </c>
      <c r="L1404" s="13">
        <v>875190.49</v>
      </c>
      <c r="M1404" s="13">
        <v>0</v>
      </c>
      <c r="N1404" s="13">
        <v>0</v>
      </c>
      <c r="O1404" s="13">
        <v>4508922.72</v>
      </c>
      <c r="P1404" s="13">
        <v>-5112257.63</v>
      </c>
      <c r="Q1404" s="13">
        <v>-432998.62</v>
      </c>
      <c r="R1404" s="13">
        <v>-5545256.25</v>
      </c>
      <c r="S1404" s="13">
        <v>56956197.810000002</v>
      </c>
      <c r="T1404" s="13">
        <v>91461.28</v>
      </c>
      <c r="U1404" s="13">
        <v>0</v>
      </c>
      <c r="V1404" s="13">
        <v>0</v>
      </c>
      <c r="W1404" s="13">
        <v>0</v>
      </c>
      <c r="X1404" s="13">
        <v>56942539.829999998</v>
      </c>
      <c r="Y1404" s="13">
        <v>39555.660000000003</v>
      </c>
      <c r="Z1404" s="13">
        <v>2.0099999999999998</v>
      </c>
      <c r="AA1404" s="13">
        <v>38245.629999999997</v>
      </c>
      <c r="AB1404" s="13">
        <v>0</v>
      </c>
      <c r="AC1404" s="13">
        <v>0</v>
      </c>
      <c r="AD1404" s="13">
        <v>0</v>
      </c>
      <c r="AE1404" s="13">
        <v>0</v>
      </c>
      <c r="AF1404" s="13">
        <v>0</v>
      </c>
      <c r="AG1404" s="13">
        <v>875190.49</v>
      </c>
      <c r="AH1404" s="13">
        <v>3866346.5</v>
      </c>
      <c r="AI1404" s="13">
        <v>4731038.8199999994</v>
      </c>
      <c r="AJ1404" s="13">
        <v>222116.09999999998</v>
      </c>
      <c r="AK1404" s="13">
        <v>0</v>
      </c>
      <c r="AL1404" s="13">
        <v>59407680.640000001</v>
      </c>
      <c r="AM1404" s="13">
        <v>13.478026262042842</v>
      </c>
      <c r="AN1404" s="13">
        <v>49417.35</v>
      </c>
      <c r="AO1404" s="13">
        <v>33985.49</v>
      </c>
      <c r="AP1404" s="13">
        <v>775717.53000000014</v>
      </c>
      <c r="AQ1404" s="13">
        <v>3866345.5</v>
      </c>
      <c r="AR1404" s="367"/>
      <c r="AS1404" s="19">
        <v>45107</v>
      </c>
      <c r="AT1404" s="20" t="s">
        <v>5</v>
      </c>
      <c r="AU1404" s="40" t="s">
        <v>292</v>
      </c>
      <c r="AV1404" s="41">
        <v>2023</v>
      </c>
      <c r="AW1404" s="266" t="s">
        <v>184</v>
      </c>
      <c r="AX1404" s="380">
        <v>27.12</v>
      </c>
      <c r="AY1404" s="380">
        <v>27.85</v>
      </c>
    </row>
    <row r="1405" spans="1:51" x14ac:dyDescent="0.25">
      <c r="A1405" s="5">
        <v>23</v>
      </c>
      <c r="B1405" s="6" t="s">
        <v>75</v>
      </c>
      <c r="C1405" s="13">
        <v>234343313.55999997</v>
      </c>
      <c r="D1405" s="13">
        <v>93535483.049999997</v>
      </c>
      <c r="E1405" s="13">
        <v>11332351</v>
      </c>
      <c r="F1405" s="13">
        <v>40959231.200000003</v>
      </c>
      <c r="G1405" s="13">
        <v>55036595.760000005</v>
      </c>
      <c r="H1405" s="13">
        <v>222205.8</v>
      </c>
      <c r="I1405" s="13">
        <v>304513942.14999998</v>
      </c>
      <c r="J1405" s="13">
        <v>6420371.2400000002</v>
      </c>
      <c r="K1405" s="13">
        <v>41953430.859999999</v>
      </c>
      <c r="L1405" s="13">
        <v>30621079.859999999</v>
      </c>
      <c r="M1405" s="13">
        <v>24547073.289999999</v>
      </c>
      <c r="N1405" s="13">
        <v>28155021.900000002</v>
      </c>
      <c r="O1405" s="13">
        <v>-36789711</v>
      </c>
      <c r="P1405" s="13">
        <v>81601714.549999982</v>
      </c>
      <c r="Q1405" s="13">
        <v>-69617919.700000033</v>
      </c>
      <c r="R1405" s="13">
        <v>11983794.849999949</v>
      </c>
      <c r="S1405" s="13">
        <v>-11761589.039999999</v>
      </c>
      <c r="T1405" s="13">
        <v>6016.58</v>
      </c>
      <c r="U1405" s="13">
        <v>0</v>
      </c>
      <c r="V1405" s="13">
        <v>0</v>
      </c>
      <c r="W1405" s="13">
        <v>0</v>
      </c>
      <c r="X1405" s="13">
        <v>2613041.46</v>
      </c>
      <c r="Y1405" s="13">
        <v>950687.15</v>
      </c>
      <c r="Z1405" s="13">
        <v>6815593.0599999996</v>
      </c>
      <c r="AA1405" s="13">
        <v>1261416.8899999999</v>
      </c>
      <c r="AB1405" s="13">
        <v>131780.63</v>
      </c>
      <c r="AC1405" s="13">
        <v>0</v>
      </c>
      <c r="AD1405" s="13">
        <v>0</v>
      </c>
      <c r="AE1405" s="13">
        <v>0</v>
      </c>
      <c r="AF1405" s="13">
        <v>5221169.3499999996</v>
      </c>
      <c r="AG1405" s="13">
        <v>55168153.149999999</v>
      </c>
      <c r="AH1405" s="13">
        <v>39487372.899999999</v>
      </c>
      <c r="AI1405" s="13">
        <v>92663762.310000002</v>
      </c>
      <c r="AJ1405" s="13">
        <v>129453473.31</v>
      </c>
      <c r="AK1405" s="13">
        <v>0</v>
      </c>
      <c r="AL1405" s="13">
        <v>262560511.28999996</v>
      </c>
      <c r="AM1405" s="13">
        <v>7.2583799681645385</v>
      </c>
      <c r="AN1405" s="13">
        <v>27182523.390000001</v>
      </c>
      <c r="AO1405" s="13">
        <v>13776707.809999999</v>
      </c>
      <c r="AP1405" s="13">
        <v>198032256.72</v>
      </c>
      <c r="AQ1405" s="13">
        <v>20434715.209999993</v>
      </c>
      <c r="AR1405" s="367"/>
      <c r="AS1405" s="19">
        <v>45107</v>
      </c>
      <c r="AT1405" s="20" t="s">
        <v>5</v>
      </c>
      <c r="AU1405" s="40" t="s">
        <v>292</v>
      </c>
      <c r="AV1405" s="41">
        <v>2023</v>
      </c>
      <c r="AW1405" s="266" t="s">
        <v>159</v>
      </c>
      <c r="AX1405" s="380">
        <v>27.12</v>
      </c>
      <c r="AY1405" s="380">
        <v>27.85</v>
      </c>
    </row>
    <row r="1406" spans="1:51" x14ac:dyDescent="0.25">
      <c r="A1406" s="5">
        <v>62</v>
      </c>
      <c r="B1406" s="6" t="s">
        <v>203</v>
      </c>
      <c r="C1406" s="13">
        <v>28919021.210000001</v>
      </c>
      <c r="D1406" s="13">
        <v>7202325.8200000003</v>
      </c>
      <c r="E1406" s="13">
        <v>117504.31999999999</v>
      </c>
      <c r="F1406" s="13">
        <v>34374.449999999997</v>
      </c>
      <c r="G1406" s="13">
        <v>18692046.059999999</v>
      </c>
      <c r="H1406" s="13">
        <v>488385.18</v>
      </c>
      <c r="I1406" s="13">
        <v>23244308.629999999</v>
      </c>
      <c r="J1406" s="13">
        <v>423528.88</v>
      </c>
      <c r="K1406" s="13">
        <v>899934.27</v>
      </c>
      <c r="L1406" s="13">
        <v>782429.95000000007</v>
      </c>
      <c r="M1406" s="13">
        <v>0</v>
      </c>
      <c r="N1406" s="13">
        <v>0</v>
      </c>
      <c r="O1406" s="13">
        <v>35978.930000000044</v>
      </c>
      <c r="P1406" s="13">
        <v>2954295.9500000039</v>
      </c>
      <c r="Q1406" s="13">
        <v>0</v>
      </c>
      <c r="R1406" s="13">
        <v>2954295.9500000039</v>
      </c>
      <c r="S1406" s="13">
        <v>-2465910.7599999998</v>
      </c>
      <c r="T1406" s="13">
        <v>69628.67</v>
      </c>
      <c r="U1406" s="13">
        <v>0</v>
      </c>
      <c r="V1406" s="13">
        <v>0</v>
      </c>
      <c r="W1406" s="13">
        <v>0</v>
      </c>
      <c r="X1406" s="13">
        <v>98979.49</v>
      </c>
      <c r="Y1406" s="13">
        <v>364398.44</v>
      </c>
      <c r="Z1406" s="13">
        <v>1114628.94</v>
      </c>
      <c r="AA1406" s="13">
        <v>1034857.44</v>
      </c>
      <c r="AB1406" s="13">
        <v>108267.89</v>
      </c>
      <c r="AC1406" s="13">
        <v>0</v>
      </c>
      <c r="AD1406" s="13">
        <v>0</v>
      </c>
      <c r="AE1406" s="13">
        <v>0</v>
      </c>
      <c r="AF1406" s="13">
        <v>12366.21</v>
      </c>
      <c r="AG1406" s="13">
        <v>782429.95000000007</v>
      </c>
      <c r="AH1406" s="13">
        <v>117504.31999999999</v>
      </c>
      <c r="AI1406" s="13">
        <v>899934.27</v>
      </c>
      <c r="AJ1406" s="13">
        <v>863955.34</v>
      </c>
      <c r="AK1406" s="13">
        <v>0</v>
      </c>
      <c r="AL1406" s="13">
        <v>22344374.359999999</v>
      </c>
      <c r="AM1406" s="13">
        <v>25.82889595925711</v>
      </c>
      <c r="AN1406" s="13">
        <v>34374.449999999997</v>
      </c>
      <c r="AO1406" s="13">
        <v>0</v>
      </c>
      <c r="AP1406" s="13">
        <v>28412854.43</v>
      </c>
      <c r="AQ1406" s="13">
        <v>6732137.9699999997</v>
      </c>
      <c r="AR1406" s="367"/>
      <c r="AS1406" s="19">
        <v>45107</v>
      </c>
      <c r="AT1406" s="20" t="s">
        <v>5</v>
      </c>
      <c r="AU1406" s="40" t="s">
        <v>292</v>
      </c>
      <c r="AV1406" s="41">
        <v>2023</v>
      </c>
      <c r="AW1406" s="266" t="s">
        <v>169</v>
      </c>
      <c r="AX1406" s="380">
        <v>27.12</v>
      </c>
      <c r="AY1406" s="380">
        <v>27.85</v>
      </c>
    </row>
    <row r="1407" spans="1:51" x14ac:dyDescent="0.25">
      <c r="A1407" s="5">
        <v>114</v>
      </c>
      <c r="B1407" s="6" t="s">
        <v>76</v>
      </c>
      <c r="C1407" s="13">
        <v>382006150.91999996</v>
      </c>
      <c r="D1407" s="13">
        <v>147026895.25999999</v>
      </c>
      <c r="E1407" s="13">
        <v>24062477.359999999</v>
      </c>
      <c r="F1407" s="13">
        <v>67341431.790000007</v>
      </c>
      <c r="G1407" s="13">
        <v>79042714.659999996</v>
      </c>
      <c r="H1407" s="13">
        <v>297649.39</v>
      </c>
      <c r="I1407" s="13">
        <v>96759546.430000007</v>
      </c>
      <c r="J1407" s="13">
        <v>43605381.630000003</v>
      </c>
      <c r="K1407" s="13">
        <v>75279409.689999998</v>
      </c>
      <c r="L1407" s="13">
        <v>51216932.330000006</v>
      </c>
      <c r="M1407" s="13">
        <v>89191599.049999997</v>
      </c>
      <c r="N1407" s="13">
        <v>33451494.620000001</v>
      </c>
      <c r="O1407" s="13">
        <v>121724932.70000002</v>
      </c>
      <c r="P1407" s="13">
        <v>-33129823.490000159</v>
      </c>
      <c r="Q1407" s="13">
        <v>17501648.009999976</v>
      </c>
      <c r="R1407" s="13">
        <v>-15628175.480000183</v>
      </c>
      <c r="S1407" s="13">
        <v>15925824.869999997</v>
      </c>
      <c r="T1407" s="13">
        <v>368212.9</v>
      </c>
      <c r="U1407" s="13">
        <v>0</v>
      </c>
      <c r="V1407" s="13">
        <v>0</v>
      </c>
      <c r="W1407" s="13">
        <v>0</v>
      </c>
      <c r="X1407" s="13">
        <v>57993926.600000001</v>
      </c>
      <c r="Y1407" s="13">
        <v>1294016.01</v>
      </c>
      <c r="Z1407" s="13">
        <v>5799903.1699999999</v>
      </c>
      <c r="AA1407" s="13">
        <v>23315623.469999999</v>
      </c>
      <c r="AB1407" s="13">
        <v>66981.14</v>
      </c>
      <c r="AC1407" s="13">
        <v>0</v>
      </c>
      <c r="AD1407" s="13">
        <v>0</v>
      </c>
      <c r="AE1407" s="13">
        <v>0</v>
      </c>
      <c r="AF1407" s="13">
        <v>11959790.84</v>
      </c>
      <c r="AG1407" s="13">
        <v>140408531.38</v>
      </c>
      <c r="AH1407" s="13">
        <v>57513971.979999997</v>
      </c>
      <c r="AI1407" s="13">
        <v>197458178.24000001</v>
      </c>
      <c r="AJ1407" s="13">
        <v>75733245.539999992</v>
      </c>
      <c r="AK1407" s="13">
        <v>0</v>
      </c>
      <c r="AL1407" s="13">
        <v>21480136.74000001</v>
      </c>
      <c r="AM1407" s="13">
        <v>1.2853388041757372</v>
      </c>
      <c r="AN1407" s="13">
        <v>54507243.480000004</v>
      </c>
      <c r="AO1407" s="13">
        <v>12834188.310000001</v>
      </c>
      <c r="AP1407" s="13">
        <v>305982713.95999998</v>
      </c>
      <c r="AQ1407" s="13">
        <v>192728391</v>
      </c>
      <c r="AR1407" s="367"/>
      <c r="AS1407" s="19">
        <v>45107</v>
      </c>
      <c r="AT1407" s="20" t="s">
        <v>5</v>
      </c>
      <c r="AU1407" s="40" t="s">
        <v>292</v>
      </c>
      <c r="AV1407" s="41">
        <v>2023</v>
      </c>
      <c r="AW1407" s="266" t="s">
        <v>154</v>
      </c>
      <c r="AX1407" s="380">
        <v>27.12</v>
      </c>
      <c r="AY1407" s="380">
        <v>27.85</v>
      </c>
    </row>
    <row r="1408" spans="1:51" x14ac:dyDescent="0.25">
      <c r="A1408" s="5">
        <v>48</v>
      </c>
      <c r="B1408" s="6" t="s">
        <v>77</v>
      </c>
      <c r="C1408" s="13">
        <v>96030880.719999999</v>
      </c>
      <c r="D1408" s="13">
        <v>143041307.64000002</v>
      </c>
      <c r="E1408" s="13">
        <v>4778385.8099999996</v>
      </c>
      <c r="F1408" s="13">
        <v>786932.71</v>
      </c>
      <c r="G1408" s="13">
        <v>28028917.140000001</v>
      </c>
      <c r="H1408" s="13">
        <v>575187.77</v>
      </c>
      <c r="I1408" s="13">
        <v>1140334847.3699999</v>
      </c>
      <c r="J1408" s="13">
        <v>139427242.62</v>
      </c>
      <c r="K1408" s="13">
        <v>40067016.009999998</v>
      </c>
      <c r="L1408" s="13">
        <v>12687247.299999999</v>
      </c>
      <c r="M1408" s="13">
        <v>5847468.3200000003</v>
      </c>
      <c r="N1408" s="13">
        <v>224607969</v>
      </c>
      <c r="O1408" s="13">
        <v>25165915.180000007</v>
      </c>
      <c r="P1408" s="13">
        <v>-100992191.94999997</v>
      </c>
      <c r="Q1408" s="13">
        <v>104136597.54000005</v>
      </c>
      <c r="R1408" s="13">
        <v>3144405.5900000781</v>
      </c>
      <c r="S1408" s="13">
        <v>-2569217.8100000024</v>
      </c>
      <c r="T1408" s="13">
        <v>25662245.84</v>
      </c>
      <c r="U1408" s="13">
        <v>0</v>
      </c>
      <c r="V1408" s="13">
        <v>920326.99</v>
      </c>
      <c r="W1408" s="13">
        <v>0</v>
      </c>
      <c r="X1408" s="13">
        <v>352369513.69999999</v>
      </c>
      <c r="Y1408" s="13">
        <v>447653.96</v>
      </c>
      <c r="Z1408" s="13">
        <v>4718546.0199999996</v>
      </c>
      <c r="AA1408" s="13">
        <v>374972538.42000002</v>
      </c>
      <c r="AB1408" s="13">
        <v>0</v>
      </c>
      <c r="AC1408" s="13">
        <v>0</v>
      </c>
      <c r="AD1408" s="13">
        <v>0</v>
      </c>
      <c r="AE1408" s="13">
        <v>0</v>
      </c>
      <c r="AF1408" s="13">
        <v>1382565.95</v>
      </c>
      <c r="AG1408" s="13">
        <v>18534715.619999997</v>
      </c>
      <c r="AH1408" s="13">
        <v>229386354.81</v>
      </c>
      <c r="AI1408" s="13">
        <v>247883859.22</v>
      </c>
      <c r="AJ1408" s="13">
        <v>222717944.03999999</v>
      </c>
      <c r="AK1408" s="13">
        <v>0</v>
      </c>
      <c r="AL1408" s="13">
        <v>1100267831.3599999</v>
      </c>
      <c r="AM1408" s="13">
        <v>28.460688140224693</v>
      </c>
      <c r="AN1408" s="13">
        <v>320007.26</v>
      </c>
      <c r="AO1408" s="13">
        <v>466925.45999999996</v>
      </c>
      <c r="AP1408" s="13">
        <v>86796459.719999984</v>
      </c>
      <c r="AQ1408" s="13">
        <v>158972801.82000005</v>
      </c>
      <c r="AR1408" s="367"/>
      <c r="AS1408" s="19">
        <v>45107</v>
      </c>
      <c r="AT1408" s="20" t="s">
        <v>5</v>
      </c>
      <c r="AU1408" s="40" t="s">
        <v>292</v>
      </c>
      <c r="AV1408" s="41">
        <v>2023</v>
      </c>
      <c r="AW1408" s="266" t="s">
        <v>163</v>
      </c>
      <c r="AX1408" s="380">
        <v>27.12</v>
      </c>
      <c r="AY1408" s="380">
        <v>27.85</v>
      </c>
    </row>
    <row r="1409" spans="1:51" ht="30" x14ac:dyDescent="0.25">
      <c r="A1409" s="5">
        <v>120</v>
      </c>
      <c r="B1409" s="6" t="s">
        <v>78</v>
      </c>
      <c r="C1409" s="13">
        <v>709529.69000000006</v>
      </c>
      <c r="D1409" s="13">
        <v>128661.35</v>
      </c>
      <c r="E1409" s="13">
        <v>358937.11</v>
      </c>
      <c r="F1409" s="13">
        <v>0</v>
      </c>
      <c r="G1409" s="13">
        <v>2117249.4500000002</v>
      </c>
      <c r="H1409" s="13">
        <v>15625.23</v>
      </c>
      <c r="I1409" s="13">
        <v>134702313.18000001</v>
      </c>
      <c r="J1409" s="13">
        <v>28894996.32</v>
      </c>
      <c r="K1409" s="13">
        <v>647519.57999999996</v>
      </c>
      <c r="L1409" s="13">
        <v>288582.46999999997</v>
      </c>
      <c r="M1409" s="13">
        <v>0</v>
      </c>
      <c r="N1409" s="13">
        <v>0</v>
      </c>
      <c r="O1409" s="13">
        <v>647519.46</v>
      </c>
      <c r="P1409" s="13">
        <v>-2183900.5700000003</v>
      </c>
      <c r="Q1409" s="13">
        <v>0</v>
      </c>
      <c r="R1409" s="13">
        <v>-2183900.5700000003</v>
      </c>
      <c r="S1409" s="13">
        <v>2199525.81</v>
      </c>
      <c r="T1409" s="13">
        <v>0</v>
      </c>
      <c r="U1409" s="13">
        <v>0</v>
      </c>
      <c r="V1409" s="13">
        <v>0</v>
      </c>
      <c r="W1409" s="13">
        <v>0</v>
      </c>
      <c r="X1409" s="13">
        <v>3083272.12</v>
      </c>
      <c r="Y1409" s="13">
        <v>43209.17</v>
      </c>
      <c r="Z1409" s="13">
        <v>42510.49</v>
      </c>
      <c r="AA1409" s="13">
        <v>102527.27</v>
      </c>
      <c r="AB1409" s="13">
        <v>0</v>
      </c>
      <c r="AC1409" s="13">
        <v>0</v>
      </c>
      <c r="AD1409" s="13">
        <v>0</v>
      </c>
      <c r="AE1409" s="13">
        <v>0</v>
      </c>
      <c r="AF1409" s="13">
        <v>695499.38</v>
      </c>
      <c r="AG1409" s="13">
        <v>288582.46999999997</v>
      </c>
      <c r="AH1409" s="13">
        <v>358937.11</v>
      </c>
      <c r="AI1409" s="13">
        <v>647519.57999999996</v>
      </c>
      <c r="AJ1409" s="13">
        <v>0.12</v>
      </c>
      <c r="AK1409" s="13">
        <v>0</v>
      </c>
      <c r="AL1409" s="13">
        <v>134054793.60000001</v>
      </c>
      <c r="AM1409" s="13">
        <v>208.02816986630739</v>
      </c>
      <c r="AN1409" s="13">
        <v>0</v>
      </c>
      <c r="AO1409" s="13">
        <v>0</v>
      </c>
      <c r="AP1409" s="13">
        <v>420947.26000000007</v>
      </c>
      <c r="AQ1409" s="13">
        <v>487598.37999999995</v>
      </c>
      <c r="AR1409" s="367"/>
      <c r="AS1409" s="19">
        <v>45107</v>
      </c>
      <c r="AT1409" s="20" t="s">
        <v>5</v>
      </c>
      <c r="AU1409" s="40" t="s">
        <v>292</v>
      </c>
      <c r="AV1409" s="41">
        <v>2023</v>
      </c>
      <c r="AW1409" s="266" t="s">
        <v>187</v>
      </c>
      <c r="AX1409" s="380">
        <v>27.12</v>
      </c>
      <c r="AY1409" s="380">
        <v>27.85</v>
      </c>
    </row>
    <row r="1410" spans="1:51" x14ac:dyDescent="0.25">
      <c r="A1410" s="5">
        <v>100</v>
      </c>
      <c r="B1410" s="6" t="s">
        <v>79</v>
      </c>
      <c r="C1410" s="13">
        <v>537657613.13</v>
      </c>
      <c r="D1410" s="13">
        <v>244639288.88</v>
      </c>
      <c r="E1410" s="13">
        <v>11307100.58</v>
      </c>
      <c r="F1410" s="13">
        <v>106527502.73</v>
      </c>
      <c r="G1410" s="13">
        <v>116860276.7</v>
      </c>
      <c r="H1410" s="13">
        <v>12029560.92</v>
      </c>
      <c r="I1410" s="13">
        <v>94981219.75</v>
      </c>
      <c r="J1410" s="13">
        <v>176703150.24000001</v>
      </c>
      <c r="K1410" s="13">
        <v>53859442.289999999</v>
      </c>
      <c r="L1410" s="13">
        <v>42552341.710000001</v>
      </c>
      <c r="M1410" s="13">
        <v>202689073.59</v>
      </c>
      <c r="N1410" s="13">
        <v>46462833.219999999</v>
      </c>
      <c r="O1410" s="13">
        <v>181769282.34</v>
      </c>
      <c r="P1410" s="13">
        <v>-112138737.52000004</v>
      </c>
      <c r="Q1410" s="13">
        <v>94379228.969999984</v>
      </c>
      <c r="R1410" s="13">
        <v>-17759508.550000057</v>
      </c>
      <c r="S1410" s="13">
        <v>29789069.469999999</v>
      </c>
      <c r="T1410" s="13">
        <v>16691507.9</v>
      </c>
      <c r="U1410" s="13">
        <v>0</v>
      </c>
      <c r="V1410" s="13">
        <v>0</v>
      </c>
      <c r="W1410" s="13">
        <v>0</v>
      </c>
      <c r="X1410" s="13">
        <v>85364646.299999997</v>
      </c>
      <c r="Y1410" s="13">
        <v>2028512.15</v>
      </c>
      <c r="Z1410" s="13">
        <v>21599756.620000001</v>
      </c>
      <c r="AA1410" s="13">
        <v>274706.46999999997</v>
      </c>
      <c r="AB1410" s="13">
        <v>473730.35</v>
      </c>
      <c r="AC1410" s="13">
        <v>0.05</v>
      </c>
      <c r="AD1410" s="13">
        <v>0</v>
      </c>
      <c r="AE1410" s="13">
        <v>0</v>
      </c>
      <c r="AF1410" s="13">
        <v>47890379.090000004</v>
      </c>
      <c r="AG1410" s="13">
        <v>245241415.29999995</v>
      </c>
      <c r="AH1410" s="13">
        <v>57769933.800000004</v>
      </c>
      <c r="AI1410" s="13">
        <v>302921701.14999998</v>
      </c>
      <c r="AJ1410" s="13">
        <v>121152418.81</v>
      </c>
      <c r="AK1410" s="13">
        <v>0</v>
      </c>
      <c r="AL1410" s="13">
        <v>41121777.460000001</v>
      </c>
      <c r="AM1410" s="13">
        <v>1.7635017317592057</v>
      </c>
      <c r="AN1410" s="13">
        <v>50969613.780000001</v>
      </c>
      <c r="AO1410" s="13">
        <v>55557888.950000003</v>
      </c>
      <c r="AP1410" s="13">
        <v>378786523.50999993</v>
      </c>
      <c r="AQ1410" s="13">
        <v>267537481.59999999</v>
      </c>
      <c r="AR1410" s="367"/>
      <c r="AS1410" s="19">
        <v>45107</v>
      </c>
      <c r="AT1410" s="20" t="s">
        <v>5</v>
      </c>
      <c r="AU1410" s="40" t="s">
        <v>292</v>
      </c>
      <c r="AV1410" s="41">
        <v>2023</v>
      </c>
      <c r="AW1410" s="266" t="s">
        <v>151</v>
      </c>
      <c r="AX1410" s="380">
        <v>27.12</v>
      </c>
      <c r="AY1410" s="380">
        <v>27.85</v>
      </c>
    </row>
    <row r="1411" spans="1:51" x14ac:dyDescent="0.25">
      <c r="A1411" s="5">
        <v>127</v>
      </c>
      <c r="B1411" s="6" t="s">
        <v>80</v>
      </c>
      <c r="C1411" s="13">
        <v>1598.8</v>
      </c>
      <c r="D1411" s="13">
        <v>0</v>
      </c>
      <c r="E1411" s="13">
        <v>1</v>
      </c>
      <c r="F1411" s="13">
        <v>374.84</v>
      </c>
      <c r="G1411" s="13">
        <v>15446.93</v>
      </c>
      <c r="H1411" s="13">
        <v>-16007.78</v>
      </c>
      <c r="I1411" s="13">
        <v>16974.79</v>
      </c>
      <c r="J1411" s="13">
        <v>220.01</v>
      </c>
      <c r="K1411" s="13">
        <v>1230.0999999999999</v>
      </c>
      <c r="L1411" s="13">
        <v>1229.0999999999999</v>
      </c>
      <c r="M1411" s="13">
        <v>0</v>
      </c>
      <c r="N1411" s="13">
        <v>0</v>
      </c>
      <c r="O1411" s="13">
        <v>1230.0999999999999</v>
      </c>
      <c r="P1411" s="13">
        <v>-15453.07</v>
      </c>
      <c r="Q1411" s="13">
        <v>0</v>
      </c>
      <c r="R1411" s="13">
        <v>-15453.07</v>
      </c>
      <c r="S1411" s="13">
        <v>-554.71</v>
      </c>
      <c r="T1411" s="13">
        <v>0</v>
      </c>
      <c r="U1411" s="13">
        <v>0</v>
      </c>
      <c r="V1411" s="13">
        <v>0</v>
      </c>
      <c r="W1411" s="13">
        <v>0</v>
      </c>
      <c r="X1411" s="13">
        <v>139.27000000000001</v>
      </c>
      <c r="Y1411" s="13">
        <v>315.24</v>
      </c>
      <c r="Z1411" s="13">
        <v>378.74</v>
      </c>
      <c r="AA1411" s="13">
        <v>0</v>
      </c>
      <c r="AB1411" s="13">
        <v>0</v>
      </c>
      <c r="AC1411" s="13">
        <v>0</v>
      </c>
      <c r="AD1411" s="13">
        <v>0</v>
      </c>
      <c r="AE1411" s="13">
        <v>0</v>
      </c>
      <c r="AF1411" s="13">
        <v>0</v>
      </c>
      <c r="AG1411" s="13">
        <v>1229.0999999999999</v>
      </c>
      <c r="AH1411" s="13">
        <v>1</v>
      </c>
      <c r="AI1411" s="13">
        <v>1230.0999999999999</v>
      </c>
      <c r="AJ1411" s="13">
        <v>0</v>
      </c>
      <c r="AK1411" s="13">
        <v>0</v>
      </c>
      <c r="AL1411" s="13">
        <v>15744.69</v>
      </c>
      <c r="AM1411" s="13">
        <v>13.799520364198035</v>
      </c>
      <c r="AN1411" s="13">
        <v>294.89</v>
      </c>
      <c r="AO1411" s="13">
        <v>79.95</v>
      </c>
      <c r="AP1411" s="13">
        <v>369.70000000000005</v>
      </c>
      <c r="AQ1411" s="13">
        <v>1</v>
      </c>
      <c r="AR1411" s="367"/>
      <c r="AS1411" s="19">
        <v>45107</v>
      </c>
      <c r="AT1411" s="20" t="s">
        <v>5</v>
      </c>
      <c r="AU1411" s="40" t="s">
        <v>293</v>
      </c>
      <c r="AV1411" s="41">
        <v>2023</v>
      </c>
      <c r="AW1411" s="266" t="s">
        <v>186</v>
      </c>
      <c r="AX1411" s="380">
        <v>27.12</v>
      </c>
      <c r="AY1411" s="380">
        <v>27.85</v>
      </c>
    </row>
    <row r="1412" spans="1:51" x14ac:dyDescent="0.25">
      <c r="A1412" s="5">
        <v>12</v>
      </c>
      <c r="B1412" s="6" t="s">
        <v>81</v>
      </c>
      <c r="C1412" s="13">
        <v>478650005.6699999</v>
      </c>
      <c r="D1412" s="13">
        <v>251170760.92999998</v>
      </c>
      <c r="E1412" s="13">
        <v>63450532.93</v>
      </c>
      <c r="F1412" s="13">
        <v>88781708.539999992</v>
      </c>
      <c r="G1412" s="13">
        <v>110767791.84999999</v>
      </c>
      <c r="H1412" s="13">
        <v>3521913.46</v>
      </c>
      <c r="I1412" s="13">
        <v>599374633.97000003</v>
      </c>
      <c r="J1412" s="13">
        <v>789217555.25</v>
      </c>
      <c r="K1412" s="13">
        <v>276248426.19</v>
      </c>
      <c r="L1412" s="13">
        <v>212796551.95999998</v>
      </c>
      <c r="M1412" s="13">
        <v>7106010.7800000003</v>
      </c>
      <c r="N1412" s="13">
        <v>7887257.0199999996</v>
      </c>
      <c r="O1412" s="13">
        <v>77830880.840000018</v>
      </c>
      <c r="P1412" s="13">
        <v>-49901136.490000121</v>
      </c>
      <c r="Q1412" s="13">
        <v>-60921922.600000001</v>
      </c>
      <c r="R1412" s="13">
        <v>-110823059.09000012</v>
      </c>
      <c r="S1412" s="13">
        <v>114344972.07999998</v>
      </c>
      <c r="T1412" s="13">
        <v>3949486.79</v>
      </c>
      <c r="U1412" s="13">
        <v>0</v>
      </c>
      <c r="V1412" s="13">
        <v>0</v>
      </c>
      <c r="W1412" s="13">
        <v>0</v>
      </c>
      <c r="X1412" s="13">
        <v>183772723.19</v>
      </c>
      <c r="Y1412" s="13">
        <v>2260567.1800000002</v>
      </c>
      <c r="Z1412" s="13">
        <v>6078325.5</v>
      </c>
      <c r="AA1412" s="13">
        <v>10402415.789999999</v>
      </c>
      <c r="AB1412" s="13">
        <v>22161.71</v>
      </c>
      <c r="AC1412" s="13">
        <v>0</v>
      </c>
      <c r="AD1412" s="13">
        <v>0</v>
      </c>
      <c r="AE1412" s="13">
        <v>0</v>
      </c>
      <c r="AF1412" s="13">
        <v>54613767.719999999</v>
      </c>
      <c r="AG1412" s="13">
        <v>219902562.73999998</v>
      </c>
      <c r="AH1412" s="13">
        <v>71337789.950000003</v>
      </c>
      <c r="AI1412" s="13">
        <v>268424371.06999999</v>
      </c>
      <c r="AJ1412" s="13">
        <v>190594452.81</v>
      </c>
      <c r="AK1412" s="13">
        <v>962.58</v>
      </c>
      <c r="AL1412" s="13">
        <v>323126207.78000003</v>
      </c>
      <c r="AM1412" s="13">
        <v>2.1696942937794623</v>
      </c>
      <c r="AN1412" s="13">
        <v>55679362.859999999</v>
      </c>
      <c r="AO1412" s="13">
        <v>33102345.68</v>
      </c>
      <c r="AP1412" s="13">
        <v>445378890.58999997</v>
      </c>
      <c r="AQ1412" s="13">
        <v>295730526.69000012</v>
      </c>
      <c r="AR1412" s="367"/>
      <c r="AS1412" s="19">
        <v>45107</v>
      </c>
      <c r="AT1412" s="20" t="s">
        <v>5</v>
      </c>
      <c r="AU1412" s="40" t="s">
        <v>292</v>
      </c>
      <c r="AV1412" s="41">
        <v>2023</v>
      </c>
      <c r="AW1412" s="266" t="s">
        <v>152</v>
      </c>
      <c r="AX1412" s="380">
        <v>27.12</v>
      </c>
      <c r="AY1412" s="380">
        <v>27.85</v>
      </c>
    </row>
    <row r="1413" spans="1:51" x14ac:dyDescent="0.25">
      <c r="A1413" s="5">
        <v>74</v>
      </c>
      <c r="B1413" s="6" t="s">
        <v>82</v>
      </c>
      <c r="C1413" s="13">
        <v>2794565713.98</v>
      </c>
      <c r="D1413" s="13">
        <v>1637201429.05</v>
      </c>
      <c r="E1413" s="13">
        <v>15264886.630000001</v>
      </c>
      <c r="F1413" s="13">
        <v>363679524.34999996</v>
      </c>
      <c r="G1413" s="13">
        <v>434585199.44</v>
      </c>
      <c r="H1413" s="13">
        <v>3570217.7</v>
      </c>
      <c r="I1413" s="13">
        <v>632312195.88</v>
      </c>
      <c r="J1413" s="13">
        <v>207583339.59</v>
      </c>
      <c r="K1413" s="13">
        <v>89052326.230000004</v>
      </c>
      <c r="L1413" s="13">
        <v>55814618.890000001</v>
      </c>
      <c r="M1413" s="13">
        <v>715206621.58000004</v>
      </c>
      <c r="N1413" s="13">
        <v>935305723.68999994</v>
      </c>
      <c r="O1413" s="13">
        <v>977205016.78000033</v>
      </c>
      <c r="P1413" s="13">
        <v>-618105455.64000022</v>
      </c>
      <c r="Q1413" s="13">
        <v>633390356.49999928</v>
      </c>
      <c r="R1413" s="13">
        <v>15284900.859999061</v>
      </c>
      <c r="S1413" s="13">
        <v>-11714683.179999948</v>
      </c>
      <c r="T1413" s="13">
        <v>4786837.25</v>
      </c>
      <c r="U1413" s="13">
        <v>4305863.0999999996</v>
      </c>
      <c r="V1413" s="13">
        <v>0</v>
      </c>
      <c r="W1413" s="13">
        <v>2026500</v>
      </c>
      <c r="X1413" s="13">
        <v>809624098.22000003</v>
      </c>
      <c r="Y1413" s="13">
        <v>7198314.25</v>
      </c>
      <c r="Z1413" s="13">
        <v>27256484.399999999</v>
      </c>
      <c r="AA1413" s="13">
        <v>79968106.060000002</v>
      </c>
      <c r="AB1413" s="13">
        <v>990730.27</v>
      </c>
      <c r="AC1413" s="13">
        <v>0</v>
      </c>
      <c r="AD1413" s="13">
        <v>0</v>
      </c>
      <c r="AE1413" s="13">
        <v>33267777.809999999</v>
      </c>
      <c r="AF1413" s="13">
        <v>683776568.96000004</v>
      </c>
      <c r="AG1413" s="13">
        <v>771021240.47000003</v>
      </c>
      <c r="AH1413" s="13">
        <v>950570610.32000005</v>
      </c>
      <c r="AI1413" s="13">
        <v>1711750907.2800002</v>
      </c>
      <c r="AJ1413" s="13">
        <v>734545890.5</v>
      </c>
      <c r="AK1413" s="13">
        <v>0</v>
      </c>
      <c r="AL1413" s="13">
        <v>543259869.64999998</v>
      </c>
      <c r="AM1413" s="13">
        <v>7.100456806113014</v>
      </c>
      <c r="AN1413" s="13">
        <v>253404987.26999998</v>
      </c>
      <c r="AO1413" s="13">
        <v>110274537.08</v>
      </c>
      <c r="AP1413" s="13">
        <v>2351990318.3800006</v>
      </c>
      <c r="AQ1413" s="13">
        <v>2171831050.23</v>
      </c>
      <c r="AR1413" s="367"/>
      <c r="AS1413" s="19">
        <v>45107</v>
      </c>
      <c r="AT1413" s="20" t="s">
        <v>5</v>
      </c>
      <c r="AU1413" s="40" t="s">
        <v>292</v>
      </c>
      <c r="AV1413" s="41">
        <v>2023</v>
      </c>
      <c r="AW1413" s="266" t="s">
        <v>148</v>
      </c>
      <c r="AX1413" s="380">
        <v>27.12</v>
      </c>
      <c r="AY1413" s="380">
        <v>27.85</v>
      </c>
    </row>
    <row r="1414" spans="1:51" x14ac:dyDescent="0.25">
      <c r="A1414" s="5">
        <v>71</v>
      </c>
      <c r="B1414" s="6" t="s">
        <v>83</v>
      </c>
      <c r="C1414" s="13">
        <v>146169089.08000001</v>
      </c>
      <c r="D1414" s="13">
        <v>14178032.6</v>
      </c>
      <c r="E1414" s="13">
        <v>1491091.72</v>
      </c>
      <c r="F1414" s="13">
        <v>0</v>
      </c>
      <c r="G1414" s="13">
        <v>37340963.479999997</v>
      </c>
      <c r="H1414" s="13">
        <v>1966263.62</v>
      </c>
      <c r="I1414" s="13">
        <v>59517412.240000002</v>
      </c>
      <c r="J1414" s="13">
        <v>1072579.23</v>
      </c>
      <c r="K1414" s="13">
        <v>12942359.710000001</v>
      </c>
      <c r="L1414" s="13">
        <v>11451268</v>
      </c>
      <c r="M1414" s="13">
        <v>6453738.3300000001</v>
      </c>
      <c r="N1414" s="13">
        <v>2566231.63</v>
      </c>
      <c r="O1414" s="13">
        <v>9741438.1000000015</v>
      </c>
      <c r="P1414" s="13">
        <v>84908654.900000021</v>
      </c>
      <c r="Q1414" s="13">
        <v>-107450824.72</v>
      </c>
      <c r="R1414" s="13">
        <v>-22542169.819999978</v>
      </c>
      <c r="S1414" s="13">
        <v>24508433.440000001</v>
      </c>
      <c r="T1414" s="13">
        <v>0</v>
      </c>
      <c r="U1414" s="13">
        <v>0</v>
      </c>
      <c r="V1414" s="13">
        <v>0</v>
      </c>
      <c r="W1414" s="13">
        <v>18581223.620000001</v>
      </c>
      <c r="X1414" s="13">
        <v>8237775.4100000001</v>
      </c>
      <c r="Y1414" s="13">
        <v>762060.48</v>
      </c>
      <c r="Z1414" s="13">
        <v>0</v>
      </c>
      <c r="AA1414" s="13">
        <v>1545468.21</v>
      </c>
      <c r="AB1414" s="13">
        <v>0</v>
      </c>
      <c r="AC1414" s="13">
        <v>0</v>
      </c>
      <c r="AD1414" s="13">
        <v>0</v>
      </c>
      <c r="AE1414" s="13">
        <v>0</v>
      </c>
      <c r="AF1414" s="13">
        <v>3036.9</v>
      </c>
      <c r="AG1414" s="13">
        <v>17905006.329999998</v>
      </c>
      <c r="AH1414" s="13">
        <v>4057323.35</v>
      </c>
      <c r="AI1414" s="13">
        <v>21961696.02</v>
      </c>
      <c r="AJ1414" s="13">
        <v>12220257.919999998</v>
      </c>
      <c r="AK1414" s="13">
        <v>0</v>
      </c>
      <c r="AL1414" s="13">
        <v>46575052.530000001</v>
      </c>
      <c r="AM1414" s="13">
        <v>4.5986522993958729</v>
      </c>
      <c r="AN1414" s="13">
        <v>0</v>
      </c>
      <c r="AO1414" s="13">
        <v>0</v>
      </c>
      <c r="AP1414" s="13">
        <v>134098346.98</v>
      </c>
      <c r="AQ1414" s="13">
        <v>11848728.58</v>
      </c>
      <c r="AR1414" s="367"/>
      <c r="AS1414" s="19">
        <v>45107</v>
      </c>
      <c r="AT1414" s="20" t="s">
        <v>5</v>
      </c>
      <c r="AU1414" s="40" t="s">
        <v>292</v>
      </c>
      <c r="AV1414" s="41">
        <v>2023</v>
      </c>
      <c r="AW1414" s="266" t="s">
        <v>161</v>
      </c>
      <c r="AX1414" s="380">
        <v>27.12</v>
      </c>
      <c r="AY1414" s="380">
        <v>27.85</v>
      </c>
    </row>
    <row r="1415" spans="1:51" x14ac:dyDescent="0.25">
      <c r="A1415" s="5">
        <v>91</v>
      </c>
      <c r="B1415" s="6" t="s">
        <v>106</v>
      </c>
      <c r="C1415" s="13">
        <v>168020.28</v>
      </c>
      <c r="D1415" s="13">
        <v>0</v>
      </c>
      <c r="E1415" s="13">
        <v>616.81000000000006</v>
      </c>
      <c r="F1415" s="13">
        <v>0</v>
      </c>
      <c r="G1415" s="13">
        <v>196157.93</v>
      </c>
      <c r="H1415" s="13">
        <v>-2165651.06</v>
      </c>
      <c r="I1415" s="13">
        <v>60221217.299999997</v>
      </c>
      <c r="J1415" s="13">
        <v>11906609.619999999</v>
      </c>
      <c r="K1415" s="13">
        <v>1179230.26</v>
      </c>
      <c r="L1415" s="13">
        <v>1178167.1099999999</v>
      </c>
      <c r="M1415" s="13">
        <v>0</v>
      </c>
      <c r="N1415" s="13">
        <v>6422521.5200000005</v>
      </c>
      <c r="O1415" s="13">
        <v>61739.049999999814</v>
      </c>
      <c r="P1415" s="13">
        <v>-89876.699999999546</v>
      </c>
      <c r="Q1415" s="13">
        <v>9.9999997764825821E-3</v>
      </c>
      <c r="R1415" s="13">
        <v>-89876.689999999769</v>
      </c>
      <c r="S1415" s="13">
        <v>-2075774.3800000001</v>
      </c>
      <c r="T1415" s="13">
        <v>96899.36</v>
      </c>
      <c r="U1415" s="13">
        <v>0</v>
      </c>
      <c r="V1415" s="13">
        <v>0</v>
      </c>
      <c r="W1415" s="13">
        <v>0</v>
      </c>
      <c r="X1415" s="13">
        <v>21408.44</v>
      </c>
      <c r="Y1415" s="13">
        <v>1541.17</v>
      </c>
      <c r="Z1415" s="13">
        <v>105.97</v>
      </c>
      <c r="AA1415" s="13">
        <v>0</v>
      </c>
      <c r="AB1415" s="13">
        <v>253681.96</v>
      </c>
      <c r="AC1415" s="13">
        <v>0</v>
      </c>
      <c r="AD1415" s="13">
        <v>0</v>
      </c>
      <c r="AE1415" s="13">
        <v>0</v>
      </c>
      <c r="AF1415" s="13">
        <v>1938753.08</v>
      </c>
      <c r="AG1415" s="13">
        <v>1178167.1099999999</v>
      </c>
      <c r="AH1415" s="13">
        <v>6423138.3300000001</v>
      </c>
      <c r="AI1415" s="13">
        <v>7527744.3999999994</v>
      </c>
      <c r="AJ1415" s="13">
        <v>7466005.3499999996</v>
      </c>
      <c r="AK1415" s="13">
        <v>0</v>
      </c>
      <c r="AL1415" s="13">
        <v>59041987.039999999</v>
      </c>
      <c r="AM1415" s="13">
        <v>51.068242855301214</v>
      </c>
      <c r="AN1415" s="13">
        <v>0</v>
      </c>
      <c r="AO1415" s="13">
        <v>0</v>
      </c>
      <c r="AP1415" s="13">
        <v>106281.23</v>
      </c>
      <c r="AQ1415" s="13">
        <v>-2.2353863204926938E-10</v>
      </c>
      <c r="AR1415" s="367"/>
      <c r="AS1415" s="19">
        <v>45107</v>
      </c>
      <c r="AT1415" s="20" t="s">
        <v>5</v>
      </c>
      <c r="AU1415" s="40" t="s">
        <v>293</v>
      </c>
      <c r="AV1415" s="41">
        <v>2023</v>
      </c>
      <c r="AW1415" s="266" t="s">
        <v>192</v>
      </c>
      <c r="AX1415" s="380">
        <v>27.12</v>
      </c>
      <c r="AY1415" s="380">
        <v>27.85</v>
      </c>
    </row>
    <row r="1416" spans="1:51" x14ac:dyDescent="0.25">
      <c r="A1416" s="5">
        <v>73</v>
      </c>
      <c r="B1416" s="6" t="s">
        <v>84</v>
      </c>
      <c r="C1416" s="13">
        <v>71482509.209999993</v>
      </c>
      <c r="D1416" s="13">
        <v>122571.22</v>
      </c>
      <c r="E1416" s="13">
        <v>144527.5</v>
      </c>
      <c r="F1416" s="13">
        <v>5644889.5299999993</v>
      </c>
      <c r="G1416" s="13">
        <v>10704403.58</v>
      </c>
      <c r="H1416" s="13">
        <v>114840.09</v>
      </c>
      <c r="I1416" s="13">
        <v>18604740.43</v>
      </c>
      <c r="J1416" s="13">
        <v>5736799.1799999997</v>
      </c>
      <c r="K1416" s="13">
        <v>2328571.7000000002</v>
      </c>
      <c r="L1416" s="13">
        <v>2184044.1999999997</v>
      </c>
      <c r="M1416" s="13">
        <v>17382966.050000001</v>
      </c>
      <c r="N1416" s="13">
        <v>0</v>
      </c>
      <c r="O1416" s="13">
        <v>17684043.629999999</v>
      </c>
      <c r="P1416" s="13">
        <v>37326601.249999978</v>
      </c>
      <c r="Q1416" s="13">
        <v>-35818897.379999995</v>
      </c>
      <c r="R1416" s="13">
        <v>1507703.8699999824</v>
      </c>
      <c r="S1416" s="13">
        <v>-1392863.7800000003</v>
      </c>
      <c r="T1416" s="13">
        <v>0.27</v>
      </c>
      <c r="U1416" s="13">
        <v>0</v>
      </c>
      <c r="V1416" s="13">
        <v>0</v>
      </c>
      <c r="W1416" s="13">
        <v>0</v>
      </c>
      <c r="X1416" s="13">
        <v>2852889.65</v>
      </c>
      <c r="Y1416" s="13">
        <v>213149.02</v>
      </c>
      <c r="Z1416" s="13">
        <v>373623.32</v>
      </c>
      <c r="AA1416" s="13">
        <v>59671.3</v>
      </c>
      <c r="AB1416" s="13">
        <v>10555.23</v>
      </c>
      <c r="AC1416" s="13">
        <v>0</v>
      </c>
      <c r="AD1416" s="13">
        <v>0</v>
      </c>
      <c r="AE1416" s="13">
        <v>0</v>
      </c>
      <c r="AF1416" s="13">
        <v>3588754.83</v>
      </c>
      <c r="AG1416" s="13">
        <v>19567010.25</v>
      </c>
      <c r="AH1416" s="13">
        <v>144527.5</v>
      </c>
      <c r="AI1416" s="13">
        <v>19538750.75</v>
      </c>
      <c r="AJ1416" s="13">
        <v>1854707.1199999999</v>
      </c>
      <c r="AK1416" s="13">
        <v>0</v>
      </c>
      <c r="AL1416" s="13">
        <v>16276168.73</v>
      </c>
      <c r="AM1416" s="13">
        <v>7.9897648975120665</v>
      </c>
      <c r="AN1416" s="13">
        <v>5052685.8600000003</v>
      </c>
      <c r="AO1416" s="13">
        <v>592203.66999999993</v>
      </c>
      <c r="AP1416" s="13">
        <v>51943946.420000009</v>
      </c>
      <c r="AQ1416" s="13">
        <v>-1731947.94</v>
      </c>
      <c r="AR1416" s="367"/>
      <c r="AS1416" s="19">
        <v>45107</v>
      </c>
      <c r="AT1416" s="20" t="s">
        <v>5</v>
      </c>
      <c r="AU1416" s="40" t="s">
        <v>292</v>
      </c>
      <c r="AV1416" s="41">
        <v>2023</v>
      </c>
      <c r="AW1416" s="266" t="s">
        <v>190</v>
      </c>
      <c r="AX1416" s="380">
        <v>27.12</v>
      </c>
      <c r="AY1416" s="380">
        <v>27.85</v>
      </c>
    </row>
    <row r="1417" spans="1:51" x14ac:dyDescent="0.25">
      <c r="A1417" s="5">
        <v>46</v>
      </c>
      <c r="B1417" s="6" t="s">
        <v>85</v>
      </c>
      <c r="C1417" s="13">
        <v>14298478.07</v>
      </c>
      <c r="D1417" s="13">
        <v>5504527.25</v>
      </c>
      <c r="E1417" s="13">
        <v>2239429</v>
      </c>
      <c r="F1417" s="13">
        <v>2331988.85</v>
      </c>
      <c r="G1417" s="13">
        <v>7043042.9100000001</v>
      </c>
      <c r="H1417" s="13">
        <v>30001.01</v>
      </c>
      <c r="I1417" s="13">
        <v>281473252.17000002</v>
      </c>
      <c r="J1417" s="13">
        <v>21729899.449999999</v>
      </c>
      <c r="K1417" s="13">
        <v>12301444.98</v>
      </c>
      <c r="L1417" s="13">
        <v>10061876.210000001</v>
      </c>
      <c r="M1417" s="13">
        <v>471356</v>
      </c>
      <c r="N1417" s="13">
        <v>0</v>
      </c>
      <c r="O1417" s="13">
        <v>7618805</v>
      </c>
      <c r="P1417" s="13">
        <v>-8199885.9400000013</v>
      </c>
      <c r="Q1417" s="13">
        <v>-20038.260000000068</v>
      </c>
      <c r="R1417" s="13">
        <v>-8219924.2000000011</v>
      </c>
      <c r="S1417" s="13">
        <v>8249925.209999999</v>
      </c>
      <c r="T1417" s="13">
        <v>4795091.8099999996</v>
      </c>
      <c r="U1417" s="13">
        <v>0</v>
      </c>
      <c r="V1417" s="13">
        <v>0</v>
      </c>
      <c r="W1417" s="13">
        <v>0</v>
      </c>
      <c r="X1417" s="13">
        <v>3642264.23</v>
      </c>
      <c r="Y1417" s="13">
        <v>139817.53</v>
      </c>
      <c r="Z1417" s="13">
        <v>44374.62</v>
      </c>
      <c r="AA1417" s="13">
        <v>0</v>
      </c>
      <c r="AB1417" s="13">
        <v>3238.68</v>
      </c>
      <c r="AC1417" s="13">
        <v>0</v>
      </c>
      <c r="AD1417" s="13">
        <v>0</v>
      </c>
      <c r="AE1417" s="13">
        <v>0</v>
      </c>
      <c r="AF1417" s="13">
        <v>0</v>
      </c>
      <c r="AG1417" s="13">
        <v>10533232.210000001</v>
      </c>
      <c r="AH1417" s="13">
        <v>2239429</v>
      </c>
      <c r="AI1417" s="13">
        <v>12766394</v>
      </c>
      <c r="AJ1417" s="13">
        <v>5147589</v>
      </c>
      <c r="AK1417" s="13">
        <v>0</v>
      </c>
      <c r="AL1417" s="13">
        <v>269171807.19</v>
      </c>
      <c r="AM1417" s="13">
        <v>22.881316189083993</v>
      </c>
      <c r="AN1417" s="13">
        <v>1652075.15</v>
      </c>
      <c r="AO1417" s="13">
        <v>679913.70000000007</v>
      </c>
      <c r="AP1417" s="13">
        <v>8033089.0700000012</v>
      </c>
      <c r="AQ1417" s="13">
        <v>6857943.25</v>
      </c>
      <c r="AR1417" s="367"/>
      <c r="AS1417" s="19">
        <v>45107</v>
      </c>
      <c r="AT1417" s="20" t="s">
        <v>5</v>
      </c>
      <c r="AU1417" s="40" t="s">
        <v>292</v>
      </c>
      <c r="AV1417" s="41">
        <v>2023</v>
      </c>
      <c r="AW1417" s="266" t="s">
        <v>176</v>
      </c>
      <c r="AX1417" s="380">
        <v>27.12</v>
      </c>
      <c r="AY1417" s="380">
        <v>27.85</v>
      </c>
    </row>
    <row r="1418" spans="1:51" x14ac:dyDescent="0.25">
      <c r="A1418" s="5">
        <v>51</v>
      </c>
      <c r="B1418" s="6" t="s">
        <v>86</v>
      </c>
      <c r="C1418" s="13">
        <v>8470347.1600000001</v>
      </c>
      <c r="D1418" s="13">
        <v>1084363.1400000001</v>
      </c>
      <c r="E1418" s="13">
        <v>4188582.8699999996</v>
      </c>
      <c r="F1418" s="13">
        <v>2200219.7599999998</v>
      </c>
      <c r="G1418" s="13">
        <v>11422830.059999999</v>
      </c>
      <c r="H1418" s="13">
        <v>1750785.92</v>
      </c>
      <c r="I1418" s="13">
        <v>21347066.91</v>
      </c>
      <c r="J1418" s="13">
        <v>133324479.77</v>
      </c>
      <c r="K1418" s="13">
        <v>8049702.96</v>
      </c>
      <c r="L1418" s="13">
        <v>3861120.0900000003</v>
      </c>
      <c r="M1418" s="13">
        <v>2141369.06</v>
      </c>
      <c r="N1418" s="13">
        <v>0</v>
      </c>
      <c r="O1418" s="13">
        <v>1928022.0899999999</v>
      </c>
      <c r="P1418" s="13">
        <v>-8165087.8899999997</v>
      </c>
      <c r="Q1418" s="13">
        <v>339161.85999999987</v>
      </c>
      <c r="R1418" s="13">
        <v>-7825926.0299999993</v>
      </c>
      <c r="S1418" s="13">
        <v>9576711.950000003</v>
      </c>
      <c r="T1418" s="13">
        <v>235467.75</v>
      </c>
      <c r="U1418" s="13">
        <v>0</v>
      </c>
      <c r="V1418" s="13">
        <v>0</v>
      </c>
      <c r="W1418" s="13">
        <v>0</v>
      </c>
      <c r="X1418" s="13">
        <v>56125909.18</v>
      </c>
      <c r="Y1418" s="13">
        <v>228948.58</v>
      </c>
      <c r="Z1418" s="13">
        <v>176958.07999999999</v>
      </c>
      <c r="AA1418" s="13">
        <v>2662944.9</v>
      </c>
      <c r="AB1418" s="13">
        <v>7674.42</v>
      </c>
      <c r="AC1418" s="13">
        <v>0</v>
      </c>
      <c r="AD1418" s="13">
        <v>0</v>
      </c>
      <c r="AE1418" s="13">
        <v>0</v>
      </c>
      <c r="AF1418" s="13">
        <v>43708139</v>
      </c>
      <c r="AG1418" s="13">
        <v>6002489.1500000004</v>
      </c>
      <c r="AH1418" s="13">
        <v>4188582.8699999996</v>
      </c>
      <c r="AI1418" s="13">
        <v>10041530.09</v>
      </c>
      <c r="AJ1418" s="13">
        <v>8113508</v>
      </c>
      <c r="AK1418" s="13">
        <v>0</v>
      </c>
      <c r="AL1418" s="13">
        <v>13297363.949999999</v>
      </c>
      <c r="AM1418" s="13">
        <v>2.6519074077734666</v>
      </c>
      <c r="AN1418" s="13">
        <v>1084916.1299999999</v>
      </c>
      <c r="AO1418" s="13">
        <v>1115303.6299999999</v>
      </c>
      <c r="AP1418" s="13">
        <v>4151959.6100000003</v>
      </c>
      <c r="AQ1418" s="13">
        <v>-1306002.3199999996</v>
      </c>
      <c r="AR1418" s="367"/>
      <c r="AS1418" s="19">
        <v>45107</v>
      </c>
      <c r="AT1418" s="20" t="s">
        <v>5</v>
      </c>
      <c r="AU1418" s="40" t="s">
        <v>292</v>
      </c>
      <c r="AV1418" s="41">
        <v>2023</v>
      </c>
      <c r="AW1418" s="266" t="s">
        <v>179</v>
      </c>
      <c r="AX1418" s="380">
        <v>27.12</v>
      </c>
      <c r="AY1418" s="380">
        <v>27.85</v>
      </c>
    </row>
    <row r="1419" spans="1:51" x14ac:dyDescent="0.25">
      <c r="A1419" s="7">
        <v>117</v>
      </c>
      <c r="B1419" s="8" t="s">
        <v>87</v>
      </c>
      <c r="C1419" s="14">
        <v>353032748.44999999</v>
      </c>
      <c r="D1419" s="14">
        <v>153500452.28</v>
      </c>
      <c r="E1419" s="14">
        <v>34164616.369999997</v>
      </c>
      <c r="F1419" s="14">
        <v>67328177.609999999</v>
      </c>
      <c r="G1419" s="14">
        <v>61792475.339999996</v>
      </c>
      <c r="H1419" s="14">
        <v>2254887.9700000002</v>
      </c>
      <c r="I1419" s="14">
        <v>112829541.65000001</v>
      </c>
      <c r="J1419" s="14">
        <v>25157229.120000001</v>
      </c>
      <c r="K1419" s="14">
        <v>78186907.099999994</v>
      </c>
      <c r="L1419" s="14">
        <v>44022290.729999997</v>
      </c>
      <c r="M1419" s="14">
        <v>128994206.18000001</v>
      </c>
      <c r="N1419" s="14">
        <v>96005068.75999999</v>
      </c>
      <c r="O1419" s="14">
        <v>84373353.020000011</v>
      </c>
      <c r="P1419" s="14">
        <v>-13961709.800000042</v>
      </c>
      <c r="Q1419" s="14">
        <v>-11910815.720000014</v>
      </c>
      <c r="R1419" s="14">
        <v>-25872525.520000055</v>
      </c>
      <c r="S1419" s="14">
        <v>28127413.490000002</v>
      </c>
      <c r="T1419" s="14">
        <v>1004751.47</v>
      </c>
      <c r="U1419" s="14">
        <v>0</v>
      </c>
      <c r="V1419" s="14">
        <v>0</v>
      </c>
      <c r="W1419" s="14">
        <v>577090.68000000005</v>
      </c>
      <c r="X1419" s="14">
        <v>43438178.270000003</v>
      </c>
      <c r="Y1419" s="14">
        <v>1083745.52</v>
      </c>
      <c r="Z1419" s="14">
        <v>4628060.55</v>
      </c>
      <c r="AA1419" s="14">
        <v>4617161.84</v>
      </c>
      <c r="AB1419" s="14">
        <v>520246.47</v>
      </c>
      <c r="AC1419" s="14">
        <v>0</v>
      </c>
      <c r="AD1419" s="14">
        <v>0</v>
      </c>
      <c r="AE1419" s="14">
        <v>0</v>
      </c>
      <c r="AF1419" s="14">
        <v>6043392.5499999998</v>
      </c>
      <c r="AG1419" s="14">
        <v>173016496.91</v>
      </c>
      <c r="AH1419" s="14">
        <v>130169685.13</v>
      </c>
      <c r="AI1419" s="14">
        <v>302936598.38</v>
      </c>
      <c r="AJ1419" s="14">
        <v>218563245.36000001</v>
      </c>
      <c r="AK1419" s="14">
        <v>0</v>
      </c>
      <c r="AL1419" s="14">
        <v>34642634.550000012</v>
      </c>
      <c r="AM1419" s="14">
        <v>1.4430746250864297</v>
      </c>
      <c r="AN1419" s="14">
        <v>33302204.710000001</v>
      </c>
      <c r="AO1419" s="14">
        <v>34025972.899999999</v>
      </c>
      <c r="AP1419" s="14">
        <v>343718662.86000001</v>
      </c>
      <c r="AQ1419" s="14">
        <v>228559719.71000004</v>
      </c>
      <c r="AR1419" s="368"/>
      <c r="AS1419" s="19">
        <v>45107</v>
      </c>
      <c r="AT1419" s="42" t="s">
        <v>5</v>
      </c>
      <c r="AU1419" s="40" t="s">
        <v>292</v>
      </c>
      <c r="AV1419" s="41">
        <v>2023</v>
      </c>
      <c r="AW1419" s="266" t="s">
        <v>155</v>
      </c>
      <c r="AX1419" s="380">
        <v>27.12</v>
      </c>
      <c r="AY1419" s="380">
        <v>27.85</v>
      </c>
    </row>
    <row r="1420" spans="1:51" x14ac:dyDescent="0.25">
      <c r="A1420" s="5">
        <v>78</v>
      </c>
      <c r="B1420" s="6" t="s">
        <v>88</v>
      </c>
      <c r="C1420" s="13">
        <v>1281702.04</v>
      </c>
      <c r="D1420" s="13">
        <v>6068.5</v>
      </c>
      <c r="E1420" s="13">
        <v>30.78</v>
      </c>
      <c r="F1420" s="13">
        <v>227288.71000000002</v>
      </c>
      <c r="G1420" s="13">
        <v>1887311.49</v>
      </c>
      <c r="H1420" s="13">
        <v>-468833.76</v>
      </c>
      <c r="I1420" s="13">
        <v>11531771.5</v>
      </c>
      <c r="J1420" s="13">
        <v>2740333.45</v>
      </c>
      <c r="K1420" s="13">
        <v>464711.74</v>
      </c>
      <c r="L1420" s="13">
        <v>464680.95999999996</v>
      </c>
      <c r="M1420" s="13">
        <v>293279.18</v>
      </c>
      <c r="N1420" s="13">
        <v>0.2</v>
      </c>
      <c r="O1420" s="13">
        <v>355749.29999999993</v>
      </c>
      <c r="P1420" s="13">
        <v>-1194715.96</v>
      </c>
      <c r="Q1420" s="13">
        <v>-142180.16999999995</v>
      </c>
      <c r="R1420" s="13">
        <v>-1336896.1299999999</v>
      </c>
      <c r="S1420" s="13">
        <v>868062.3600000001</v>
      </c>
      <c r="T1420" s="13">
        <v>608310.01</v>
      </c>
      <c r="U1420" s="13">
        <v>0</v>
      </c>
      <c r="V1420" s="13">
        <v>0</v>
      </c>
      <c r="W1420" s="13">
        <v>0</v>
      </c>
      <c r="X1420" s="13">
        <v>385987.53</v>
      </c>
      <c r="Y1420" s="13">
        <v>36694.33</v>
      </c>
      <c r="Z1420" s="13">
        <v>21862.41</v>
      </c>
      <c r="AA1420" s="13">
        <v>32069.69</v>
      </c>
      <c r="AB1420" s="13">
        <v>12.73</v>
      </c>
      <c r="AC1420" s="13">
        <v>0</v>
      </c>
      <c r="AD1420" s="13">
        <v>0</v>
      </c>
      <c r="AE1420" s="13">
        <v>0</v>
      </c>
      <c r="AF1420" s="13">
        <v>35596.019999999997</v>
      </c>
      <c r="AG1420" s="13">
        <v>757960.14</v>
      </c>
      <c r="AH1420" s="13">
        <v>30.98</v>
      </c>
      <c r="AI1420" s="13">
        <v>757879.05999999994</v>
      </c>
      <c r="AJ1420" s="13">
        <v>402129.76</v>
      </c>
      <c r="AK1420" s="13">
        <v>0</v>
      </c>
      <c r="AL1420" s="13">
        <v>11067059.76</v>
      </c>
      <c r="AM1420" s="13">
        <v>24.81489170039044</v>
      </c>
      <c r="AN1420" s="13">
        <v>172130.11</v>
      </c>
      <c r="AO1420" s="13">
        <v>55158.6</v>
      </c>
      <c r="AP1420" s="13">
        <v>925963.66000000015</v>
      </c>
      <c r="AQ1420" s="13">
        <v>6079.42</v>
      </c>
      <c r="AR1420" s="367"/>
      <c r="AS1420" s="19">
        <v>45107</v>
      </c>
      <c r="AT1420" s="20" t="s">
        <v>5</v>
      </c>
      <c r="AU1420" s="40" t="s">
        <v>293</v>
      </c>
      <c r="AV1420" s="41">
        <v>2023</v>
      </c>
      <c r="AW1420" s="266" t="s">
        <v>185</v>
      </c>
      <c r="AX1420" s="380">
        <v>27.12</v>
      </c>
      <c r="AY1420" s="380">
        <v>27.85</v>
      </c>
    </row>
    <row r="1421" spans="1:51" x14ac:dyDescent="0.25">
      <c r="A1421" s="5">
        <v>80</v>
      </c>
      <c r="B1421" s="6" t="s">
        <v>89</v>
      </c>
      <c r="C1421" s="13">
        <v>816260700.52999997</v>
      </c>
      <c r="D1421" s="13">
        <v>289431939.01000005</v>
      </c>
      <c r="E1421" s="13">
        <v>51090225.240000002</v>
      </c>
      <c r="F1421" s="13">
        <v>98417288.5</v>
      </c>
      <c r="G1421" s="13">
        <v>157318480.07999998</v>
      </c>
      <c r="H1421" s="13">
        <v>3092250.35</v>
      </c>
      <c r="I1421" s="13">
        <v>320150260.70999998</v>
      </c>
      <c r="J1421" s="13">
        <v>115903313.40000001</v>
      </c>
      <c r="K1421" s="13">
        <v>94896148.280000001</v>
      </c>
      <c r="L1421" s="13">
        <v>43805923.039999999</v>
      </c>
      <c r="M1421" s="13">
        <v>160433907.53</v>
      </c>
      <c r="N1421" s="13">
        <v>2016741550.6400001</v>
      </c>
      <c r="O1421" s="13">
        <v>960373670.33000016</v>
      </c>
      <c r="P1421" s="13">
        <v>-689280677.38999963</v>
      </c>
      <c r="Q1421" s="13">
        <v>753340302.45000017</v>
      </c>
      <c r="R1421" s="13">
        <v>64059625.060000539</v>
      </c>
      <c r="S1421" s="13">
        <v>-60967374.589999996</v>
      </c>
      <c r="T1421" s="13">
        <v>29145.95</v>
      </c>
      <c r="U1421" s="13">
        <v>0</v>
      </c>
      <c r="V1421" s="13">
        <v>0</v>
      </c>
      <c r="W1421" s="13">
        <v>673316.68</v>
      </c>
      <c r="X1421" s="13">
        <v>60281534.579999998</v>
      </c>
      <c r="Y1421" s="13">
        <v>2774263.35</v>
      </c>
      <c r="Z1421" s="13">
        <v>11753420.48</v>
      </c>
      <c r="AA1421" s="13">
        <v>29596490.07</v>
      </c>
      <c r="AB1421" s="13">
        <v>2323682.37</v>
      </c>
      <c r="AC1421" s="13">
        <v>0</v>
      </c>
      <c r="AD1421" s="13">
        <v>0</v>
      </c>
      <c r="AE1421" s="13">
        <v>0</v>
      </c>
      <c r="AF1421" s="13">
        <v>75503515.530000001</v>
      </c>
      <c r="AG1421" s="13">
        <v>204239830.56999999</v>
      </c>
      <c r="AH1421" s="13">
        <v>2067831775.8800001</v>
      </c>
      <c r="AI1421" s="13">
        <v>2271844187.48</v>
      </c>
      <c r="AJ1421" s="13">
        <v>1311470517.1499999</v>
      </c>
      <c r="AK1421" s="13">
        <v>0</v>
      </c>
      <c r="AL1421" s="13">
        <v>225254112.42999998</v>
      </c>
      <c r="AM1421" s="13">
        <v>3.3736907821102133</v>
      </c>
      <c r="AN1421" s="13">
        <v>54910037.609999999</v>
      </c>
      <c r="AO1421" s="13">
        <v>43507250.890000001</v>
      </c>
      <c r="AP1421" s="13">
        <v>710610983.05999994</v>
      </c>
      <c r="AQ1421" s="13">
        <v>1144155891.8700001</v>
      </c>
      <c r="AR1421" s="367"/>
      <c r="AS1421" s="19">
        <v>45107</v>
      </c>
      <c r="AT1421" s="20" t="s">
        <v>5</v>
      </c>
      <c r="AU1421" s="40" t="s">
        <v>292</v>
      </c>
      <c r="AV1421" s="41">
        <v>2023</v>
      </c>
      <c r="AW1421" s="266" t="s">
        <v>288</v>
      </c>
      <c r="AX1421" s="380">
        <v>27.12</v>
      </c>
      <c r="AY1421" s="380">
        <v>27.85</v>
      </c>
    </row>
    <row r="1422" spans="1:51" x14ac:dyDescent="0.25">
      <c r="A1422" s="5">
        <v>2</v>
      </c>
      <c r="B1422" s="6" t="s">
        <v>90</v>
      </c>
      <c r="C1422" s="13">
        <v>36376896.490000002</v>
      </c>
      <c r="D1422" s="13">
        <v>2478678.6800000002</v>
      </c>
      <c r="E1422" s="13">
        <v>0.03</v>
      </c>
      <c r="F1422" s="13">
        <v>39045.65</v>
      </c>
      <c r="G1422" s="13">
        <v>67663357.579999998</v>
      </c>
      <c r="H1422" s="13">
        <v>225525.7</v>
      </c>
      <c r="I1422" s="13">
        <v>346572516.99000001</v>
      </c>
      <c r="J1422" s="13">
        <v>934072065.39999998</v>
      </c>
      <c r="K1422" s="13">
        <v>3080826.51</v>
      </c>
      <c r="L1422" s="13">
        <v>3080826.4800000004</v>
      </c>
      <c r="M1422" s="13">
        <v>11402166.609999999</v>
      </c>
      <c r="N1422" s="13">
        <v>0.01</v>
      </c>
      <c r="O1422" s="13">
        <v>11749337.82</v>
      </c>
      <c r="P1422" s="13">
        <v>-45553523.239999995</v>
      </c>
      <c r="Q1422" s="13">
        <v>-1591377.4000000008</v>
      </c>
      <c r="R1422" s="13">
        <v>-47144900.639999993</v>
      </c>
      <c r="S1422" s="13">
        <v>47370426.359999999</v>
      </c>
      <c r="T1422" s="13">
        <v>646.62</v>
      </c>
      <c r="U1422" s="13">
        <v>0</v>
      </c>
      <c r="V1422" s="13">
        <v>0</v>
      </c>
      <c r="W1422" s="13">
        <v>0</v>
      </c>
      <c r="X1422" s="13">
        <v>55516143.130000003</v>
      </c>
      <c r="Y1422" s="13">
        <v>1380806.55</v>
      </c>
      <c r="Z1422" s="13">
        <v>544177.38</v>
      </c>
      <c r="AA1422" s="13">
        <v>6206941.5199999996</v>
      </c>
      <c r="AB1422" s="13">
        <v>14437.95</v>
      </c>
      <c r="AC1422" s="13">
        <v>0</v>
      </c>
      <c r="AD1422" s="13">
        <v>0</v>
      </c>
      <c r="AE1422" s="13">
        <v>0</v>
      </c>
      <c r="AF1422" s="13">
        <v>0</v>
      </c>
      <c r="AG1422" s="13">
        <v>14482993.09</v>
      </c>
      <c r="AH1422" s="13">
        <v>0.04</v>
      </c>
      <c r="AI1422" s="13">
        <v>14482935.220000001</v>
      </c>
      <c r="AJ1422" s="13">
        <v>2733597.4000000004</v>
      </c>
      <c r="AK1422" s="13">
        <v>0</v>
      </c>
      <c r="AL1422" s="13">
        <v>343491690.48000002</v>
      </c>
      <c r="AM1422" s="13">
        <v>112.49335717706481</v>
      </c>
      <c r="AN1422" s="13">
        <v>38877.199999999997</v>
      </c>
      <c r="AO1422" s="13">
        <v>168.45</v>
      </c>
      <c r="AP1422" s="13">
        <v>24468314.84</v>
      </c>
      <c r="AQ1422" s="13">
        <v>2319434.85</v>
      </c>
      <c r="AR1422" s="367"/>
      <c r="AS1422" s="19">
        <v>45107</v>
      </c>
      <c r="AT1422" s="20" t="s">
        <v>5</v>
      </c>
      <c r="AU1422" s="40" t="s">
        <v>292</v>
      </c>
      <c r="AV1422" s="41">
        <v>2023</v>
      </c>
      <c r="AW1422" s="266" t="s">
        <v>168</v>
      </c>
      <c r="AX1422" s="380">
        <v>27.12</v>
      </c>
      <c r="AY1422" s="380">
        <v>27.85</v>
      </c>
    </row>
    <row r="1423" spans="1:51" x14ac:dyDescent="0.25">
      <c r="A1423" s="5">
        <v>115</v>
      </c>
      <c r="B1423" s="6" t="s">
        <v>290</v>
      </c>
      <c r="C1423" s="13">
        <v>15671.060000000001</v>
      </c>
      <c r="D1423" s="13">
        <v>0</v>
      </c>
      <c r="E1423" s="13">
        <v>0.01</v>
      </c>
      <c r="F1423" s="13">
        <v>0</v>
      </c>
      <c r="G1423" s="13">
        <v>716798.2</v>
      </c>
      <c r="H1423" s="13">
        <v>877401.24</v>
      </c>
      <c r="I1423" s="13">
        <v>737582.46</v>
      </c>
      <c r="J1423" s="13">
        <v>4197730.4800000004</v>
      </c>
      <c r="K1423" s="13">
        <v>9966.41</v>
      </c>
      <c r="L1423" s="13">
        <v>9966.4</v>
      </c>
      <c r="M1423" s="13">
        <v>0</v>
      </c>
      <c r="N1423" s="13">
        <v>0</v>
      </c>
      <c r="O1423" s="13">
        <v>6547.4900000000007</v>
      </c>
      <c r="P1423" s="13">
        <v>-707674.63</v>
      </c>
      <c r="Q1423" s="13">
        <v>0</v>
      </c>
      <c r="R1423" s="13">
        <v>-707674.63</v>
      </c>
      <c r="S1423" s="13">
        <v>1585075.8699999999</v>
      </c>
      <c r="T1423" s="13">
        <v>77547.53</v>
      </c>
      <c r="U1423" s="13">
        <v>0</v>
      </c>
      <c r="V1423" s="13">
        <v>0</v>
      </c>
      <c r="W1423" s="13">
        <v>0</v>
      </c>
      <c r="X1423" s="13">
        <v>1538732.37</v>
      </c>
      <c r="Y1423" s="13">
        <v>14628.49</v>
      </c>
      <c r="Z1423" s="13">
        <v>8227.17</v>
      </c>
      <c r="AA1423" s="13">
        <v>0</v>
      </c>
      <c r="AB1423" s="13">
        <v>309.57</v>
      </c>
      <c r="AC1423" s="13">
        <v>0</v>
      </c>
      <c r="AD1423" s="13">
        <v>0</v>
      </c>
      <c r="AE1423" s="13">
        <v>8038.8</v>
      </c>
      <c r="AF1423" s="13">
        <v>0</v>
      </c>
      <c r="AG1423" s="13">
        <v>9966.4</v>
      </c>
      <c r="AH1423" s="13">
        <v>0.01</v>
      </c>
      <c r="AI1423" s="13">
        <v>9682.34</v>
      </c>
      <c r="AJ1423" s="13">
        <v>3134.85</v>
      </c>
      <c r="AK1423" s="13">
        <v>0</v>
      </c>
      <c r="AL1423" s="13">
        <v>727616.04999999993</v>
      </c>
      <c r="AM1423" s="13">
        <v>74.006834958626015</v>
      </c>
      <c r="AN1423" s="13">
        <v>0</v>
      </c>
      <c r="AO1423" s="13">
        <v>0</v>
      </c>
      <c r="AP1423" s="13">
        <v>9123.58</v>
      </c>
      <c r="AQ1423" s="13">
        <v>0</v>
      </c>
      <c r="AR1423" s="367"/>
      <c r="AS1423" s="19">
        <v>45107</v>
      </c>
      <c r="AT1423" s="20" t="s">
        <v>5</v>
      </c>
      <c r="AU1423" s="40" t="s">
        <v>292</v>
      </c>
      <c r="AV1423" s="41">
        <v>2023</v>
      </c>
      <c r="AW1423" s="266" t="s">
        <v>291</v>
      </c>
      <c r="AX1423" s="380">
        <v>27.12</v>
      </c>
      <c r="AY1423" s="380">
        <v>27.85</v>
      </c>
    </row>
    <row r="1424" spans="1:51" x14ac:dyDescent="0.25">
      <c r="A1424" s="5">
        <v>106</v>
      </c>
      <c r="B1424" s="6" t="s">
        <v>92</v>
      </c>
      <c r="C1424" s="13">
        <v>17434455.490000002</v>
      </c>
      <c r="D1424" s="13">
        <v>492983.37</v>
      </c>
      <c r="E1424" s="13">
        <v>464828.04</v>
      </c>
      <c r="F1424" s="13">
        <v>3656489.25</v>
      </c>
      <c r="G1424" s="13">
        <v>6758740.8000000007</v>
      </c>
      <c r="H1424" s="13">
        <v>16421.099999999999</v>
      </c>
      <c r="I1424" s="13">
        <v>14193556.189999999</v>
      </c>
      <c r="J1424" s="13">
        <v>7461222.25</v>
      </c>
      <c r="K1424" s="13">
        <v>7453887.9400000004</v>
      </c>
      <c r="L1424" s="13">
        <v>6989059.8999999994</v>
      </c>
      <c r="M1424" s="13">
        <v>3259315.18</v>
      </c>
      <c r="N1424" s="13">
        <v>0</v>
      </c>
      <c r="O1424" s="13">
        <v>6184718.04</v>
      </c>
      <c r="P1424" s="13">
        <v>341524.03000000305</v>
      </c>
      <c r="Q1424" s="13">
        <v>-2839944.3699999996</v>
      </c>
      <c r="R1424" s="13">
        <v>-2498420.3399999966</v>
      </c>
      <c r="S1424" s="13">
        <v>2514841.4299999997</v>
      </c>
      <c r="T1424" s="13">
        <v>0.23</v>
      </c>
      <c r="U1424" s="13">
        <v>0</v>
      </c>
      <c r="V1424" s="13">
        <v>0</v>
      </c>
      <c r="W1424" s="13">
        <v>0</v>
      </c>
      <c r="X1424" s="13">
        <v>3148374.34</v>
      </c>
      <c r="Y1424" s="13">
        <v>132384.32000000001</v>
      </c>
      <c r="Z1424" s="13">
        <v>53382.98</v>
      </c>
      <c r="AA1424" s="13">
        <v>12912.79</v>
      </c>
      <c r="AB1424" s="13">
        <v>55988.34</v>
      </c>
      <c r="AC1424" s="13">
        <v>0</v>
      </c>
      <c r="AD1424" s="13">
        <v>0</v>
      </c>
      <c r="AE1424" s="13">
        <v>0</v>
      </c>
      <c r="AF1424" s="13">
        <v>378864.71</v>
      </c>
      <c r="AG1424" s="13">
        <v>10248375.08</v>
      </c>
      <c r="AH1424" s="13">
        <v>464828.04</v>
      </c>
      <c r="AI1424" s="13">
        <v>10710802.26</v>
      </c>
      <c r="AJ1424" s="13">
        <v>4526084.22</v>
      </c>
      <c r="AK1424" s="13">
        <v>0</v>
      </c>
      <c r="AL1424" s="13">
        <v>6739668.2499999991</v>
      </c>
      <c r="AM1424" s="13">
        <v>1.9041815900977979</v>
      </c>
      <c r="AN1424" s="13">
        <v>1979235.76</v>
      </c>
      <c r="AO1424" s="13">
        <v>1677253.49</v>
      </c>
      <c r="AP1424" s="13">
        <v>11621220.189999998</v>
      </c>
      <c r="AQ1424" s="13">
        <v>864466.11</v>
      </c>
      <c r="AR1424" s="367"/>
      <c r="AS1424" s="19">
        <v>45107</v>
      </c>
      <c r="AT1424" s="20" t="s">
        <v>5</v>
      </c>
      <c r="AU1424" s="40" t="s">
        <v>292</v>
      </c>
      <c r="AV1424" s="41">
        <v>2023</v>
      </c>
      <c r="AW1424" s="266" t="s">
        <v>172</v>
      </c>
      <c r="AX1424" s="380">
        <v>27.12</v>
      </c>
      <c r="AY1424" s="380">
        <v>27.85</v>
      </c>
    </row>
    <row r="1425" spans="1:51" x14ac:dyDescent="0.25">
      <c r="A1425" s="5">
        <v>118</v>
      </c>
      <c r="B1425" s="6" t="s">
        <v>93</v>
      </c>
      <c r="C1425" s="13">
        <v>107010918.7</v>
      </c>
      <c r="D1425" s="13">
        <v>34141657.880000003</v>
      </c>
      <c r="E1425" s="13">
        <v>23265779.43</v>
      </c>
      <c r="F1425" s="13">
        <v>13398877.950000001</v>
      </c>
      <c r="G1425" s="13">
        <v>33536089.420000002</v>
      </c>
      <c r="H1425" s="13">
        <v>208842.44</v>
      </c>
      <c r="I1425" s="13">
        <v>92906535.579999998</v>
      </c>
      <c r="J1425" s="13">
        <v>14539054.199999999</v>
      </c>
      <c r="K1425" s="13">
        <v>49763216.32</v>
      </c>
      <c r="L1425" s="13">
        <v>26497436.889999997</v>
      </c>
      <c r="M1425" s="13">
        <v>300450.39</v>
      </c>
      <c r="N1425" s="13">
        <v>8546327.25</v>
      </c>
      <c r="O1425" s="13">
        <v>36313405.020000003</v>
      </c>
      <c r="P1425" s="13">
        <v>-10379111.570000011</v>
      </c>
      <c r="Q1425" s="13">
        <v>9735953.9899999984</v>
      </c>
      <c r="R1425" s="13">
        <v>-643157.58000001311</v>
      </c>
      <c r="S1425" s="13">
        <v>852000.02</v>
      </c>
      <c r="T1425" s="13">
        <v>6385.26</v>
      </c>
      <c r="U1425" s="13">
        <v>0</v>
      </c>
      <c r="V1425" s="13">
        <v>0</v>
      </c>
      <c r="W1425" s="13">
        <v>13777.97</v>
      </c>
      <c r="X1425" s="13">
        <v>3663473.65</v>
      </c>
      <c r="Y1425" s="13">
        <v>546377.59</v>
      </c>
      <c r="Z1425" s="13">
        <v>482229.37</v>
      </c>
      <c r="AA1425" s="13">
        <v>57888.38</v>
      </c>
      <c r="AB1425" s="13">
        <v>470450.07</v>
      </c>
      <c r="AC1425" s="13">
        <v>0</v>
      </c>
      <c r="AD1425" s="13">
        <v>0</v>
      </c>
      <c r="AE1425" s="13">
        <v>1163033.45</v>
      </c>
      <c r="AF1425" s="13">
        <v>111658</v>
      </c>
      <c r="AG1425" s="13">
        <v>26797887.279999997</v>
      </c>
      <c r="AH1425" s="13">
        <v>31812106.68</v>
      </c>
      <c r="AI1425" s="13">
        <v>58556622.350000001</v>
      </c>
      <c r="AJ1425" s="13">
        <v>22243217.330000002</v>
      </c>
      <c r="AK1425" s="13">
        <v>0</v>
      </c>
      <c r="AL1425" s="13">
        <v>43143319.259999998</v>
      </c>
      <c r="AM1425" s="13">
        <v>1.8669720820006674</v>
      </c>
      <c r="AN1425" s="13">
        <v>8749105.7599999998</v>
      </c>
      <c r="AO1425" s="13">
        <v>4649772.1899999995</v>
      </c>
      <c r="AP1425" s="13">
        <v>93108191.359999999</v>
      </c>
      <c r="AQ1425" s="13">
        <v>56552335.559999995</v>
      </c>
      <c r="AR1425" s="367"/>
      <c r="AS1425" s="19">
        <v>45107</v>
      </c>
      <c r="AT1425" s="20" t="s">
        <v>5</v>
      </c>
      <c r="AU1425" s="40" t="s">
        <v>292</v>
      </c>
      <c r="AV1425" s="41">
        <v>2023</v>
      </c>
      <c r="AW1425" s="266" t="s">
        <v>162</v>
      </c>
      <c r="AX1425" s="380">
        <v>27.12</v>
      </c>
      <c r="AY1425" s="380">
        <v>27.85</v>
      </c>
    </row>
    <row r="1426" spans="1:51" x14ac:dyDescent="0.25">
      <c r="A1426" s="5">
        <v>29</v>
      </c>
      <c r="B1426" s="6" t="s">
        <v>94</v>
      </c>
      <c r="C1426" s="13">
        <v>289762685.35000002</v>
      </c>
      <c r="D1426" s="13">
        <v>135956285.55000001</v>
      </c>
      <c r="E1426" s="13">
        <v>1133774.27</v>
      </c>
      <c r="F1426" s="13">
        <v>25948666.050000001</v>
      </c>
      <c r="G1426" s="13">
        <v>54917681.400000006</v>
      </c>
      <c r="H1426" s="13">
        <v>1440606.17</v>
      </c>
      <c r="I1426" s="13">
        <v>192944193.59</v>
      </c>
      <c r="J1426" s="13">
        <v>96418072.939999998</v>
      </c>
      <c r="K1426" s="13">
        <v>52520980.18</v>
      </c>
      <c r="L1426" s="13">
        <v>51387205.910000004</v>
      </c>
      <c r="M1426" s="13">
        <v>26044248.710000001</v>
      </c>
      <c r="N1426" s="13">
        <v>1142212.32</v>
      </c>
      <c r="O1426" s="13">
        <v>46999574.589999989</v>
      </c>
      <c r="P1426" s="13">
        <v>25940477.760000035</v>
      </c>
      <c r="Q1426" s="13">
        <v>-46134283.670000002</v>
      </c>
      <c r="R1426" s="13">
        <v>-20193805.909999967</v>
      </c>
      <c r="S1426" s="13">
        <v>21634412.120000005</v>
      </c>
      <c r="T1426" s="13">
        <v>5793234.2999999998</v>
      </c>
      <c r="U1426" s="13">
        <v>0</v>
      </c>
      <c r="V1426" s="13">
        <v>0</v>
      </c>
      <c r="W1426" s="13">
        <v>147066.01999999999</v>
      </c>
      <c r="X1426" s="13">
        <v>73474723.709999993</v>
      </c>
      <c r="Y1426" s="13">
        <v>993665.32</v>
      </c>
      <c r="Z1426" s="13">
        <v>2302628.23</v>
      </c>
      <c r="AA1426" s="13">
        <v>201506.82</v>
      </c>
      <c r="AB1426" s="13">
        <v>701280.82</v>
      </c>
      <c r="AC1426" s="13">
        <v>0</v>
      </c>
      <c r="AD1426" s="13">
        <v>0</v>
      </c>
      <c r="AE1426" s="13">
        <v>0</v>
      </c>
      <c r="AF1426" s="13">
        <v>53581530.719999999</v>
      </c>
      <c r="AG1426" s="13">
        <v>77431454.620000005</v>
      </c>
      <c r="AH1426" s="13">
        <v>2275986.59</v>
      </c>
      <c r="AI1426" s="13">
        <v>78591609.129999995</v>
      </c>
      <c r="AJ1426" s="13">
        <v>31769786.780000001</v>
      </c>
      <c r="AK1426" s="13">
        <v>177752.24</v>
      </c>
      <c r="AL1426" s="13">
        <v>140423213.41</v>
      </c>
      <c r="AM1426" s="13">
        <v>3.6736594200782489</v>
      </c>
      <c r="AN1426" s="13">
        <v>12804791.640000001</v>
      </c>
      <c r="AO1426" s="13">
        <v>13143874.41</v>
      </c>
      <c r="AP1426" s="13">
        <v>236131067.46999997</v>
      </c>
      <c r="AQ1426" s="13">
        <v>129324242.26000002</v>
      </c>
      <c r="AR1426" s="367"/>
      <c r="AS1426" s="19">
        <v>45107</v>
      </c>
      <c r="AT1426" s="20" t="s">
        <v>5</v>
      </c>
      <c r="AU1426" s="40" t="s">
        <v>292</v>
      </c>
      <c r="AV1426" s="41">
        <v>2023</v>
      </c>
      <c r="AW1426" s="266" t="s">
        <v>156</v>
      </c>
      <c r="AX1426" s="380">
        <v>27.12</v>
      </c>
      <c r="AY1426" s="380">
        <v>27.85</v>
      </c>
    </row>
    <row r="1427" spans="1:51" x14ac:dyDescent="0.25">
      <c r="A1427" s="5">
        <v>111</v>
      </c>
      <c r="B1427" s="6" t="s">
        <v>95</v>
      </c>
      <c r="C1427" s="13">
        <v>2531838.04</v>
      </c>
      <c r="D1427" s="13">
        <v>382306.77</v>
      </c>
      <c r="E1427" s="13">
        <v>879372.11</v>
      </c>
      <c r="F1427" s="13">
        <v>311470.92000000004</v>
      </c>
      <c r="G1427" s="13">
        <v>3223057.62</v>
      </c>
      <c r="H1427" s="13">
        <v>218715.67</v>
      </c>
      <c r="I1427" s="13">
        <v>16180181.24</v>
      </c>
      <c r="J1427" s="13">
        <v>1363702.12</v>
      </c>
      <c r="K1427" s="13">
        <v>2227746.98</v>
      </c>
      <c r="L1427" s="13">
        <v>1348374.87</v>
      </c>
      <c r="M1427" s="13">
        <v>0</v>
      </c>
      <c r="N1427" s="13">
        <v>0</v>
      </c>
      <c r="O1427" s="13">
        <v>475315.20000000019</v>
      </c>
      <c r="P1427" s="13">
        <v>-1860312.4699999997</v>
      </c>
      <c r="Q1427" s="13">
        <v>0</v>
      </c>
      <c r="R1427" s="13">
        <v>-1860312.4699999997</v>
      </c>
      <c r="S1427" s="13">
        <v>2079028.66</v>
      </c>
      <c r="T1427" s="13">
        <v>489830.29</v>
      </c>
      <c r="U1427" s="13">
        <v>0</v>
      </c>
      <c r="V1427" s="13">
        <v>0</v>
      </c>
      <c r="W1427" s="13">
        <v>0</v>
      </c>
      <c r="X1427" s="13">
        <v>1856748.36</v>
      </c>
      <c r="Y1427" s="13">
        <v>65773.7</v>
      </c>
      <c r="Z1427" s="13">
        <v>87243.76</v>
      </c>
      <c r="AA1427" s="13">
        <v>4665.71</v>
      </c>
      <c r="AB1427" s="13">
        <v>1212.1199999999999</v>
      </c>
      <c r="AC1427" s="13">
        <v>0</v>
      </c>
      <c r="AD1427" s="13">
        <v>0</v>
      </c>
      <c r="AE1427" s="13">
        <v>0</v>
      </c>
      <c r="AF1427" s="13">
        <v>108654.7</v>
      </c>
      <c r="AG1427" s="13">
        <v>1348374.87</v>
      </c>
      <c r="AH1427" s="13">
        <v>879372.11</v>
      </c>
      <c r="AI1427" s="13">
        <v>2227221.62</v>
      </c>
      <c r="AJ1427" s="13">
        <v>1751906.42</v>
      </c>
      <c r="AK1427" s="13">
        <v>0</v>
      </c>
      <c r="AL1427" s="13">
        <v>13952434.26</v>
      </c>
      <c r="AM1427" s="13">
        <v>7.2630246546221331</v>
      </c>
      <c r="AN1427" s="13">
        <v>202256.66999999998</v>
      </c>
      <c r="AO1427" s="13">
        <v>109214.25</v>
      </c>
      <c r="AP1427" s="13">
        <v>2309769.96</v>
      </c>
      <c r="AQ1427" s="13">
        <v>635553.89</v>
      </c>
      <c r="AR1427" s="367"/>
      <c r="AS1427" s="19">
        <v>45107</v>
      </c>
      <c r="AT1427" s="20" t="s">
        <v>5</v>
      </c>
      <c r="AU1427" s="40" t="s">
        <v>292</v>
      </c>
      <c r="AV1427" s="41">
        <v>2023</v>
      </c>
      <c r="AW1427" s="266" t="s">
        <v>182</v>
      </c>
      <c r="AX1427" s="380">
        <v>27.12</v>
      </c>
      <c r="AY1427" s="380">
        <v>27.85</v>
      </c>
    </row>
    <row r="1428" spans="1:51" x14ac:dyDescent="0.25">
      <c r="A1428" s="5">
        <v>83</v>
      </c>
      <c r="B1428" s="6" t="s">
        <v>96</v>
      </c>
      <c r="C1428" s="13">
        <v>224461881.38999999</v>
      </c>
      <c r="D1428" s="13">
        <v>73359831.090000004</v>
      </c>
      <c r="E1428" s="13">
        <v>36603765.710000001</v>
      </c>
      <c r="F1428" s="13">
        <v>42298405.370000005</v>
      </c>
      <c r="G1428" s="13">
        <v>59211410.170000002</v>
      </c>
      <c r="H1428" s="13">
        <v>37065.78</v>
      </c>
      <c r="I1428" s="13">
        <v>312849615.19999999</v>
      </c>
      <c r="J1428" s="13">
        <v>6594070.1900000004</v>
      </c>
      <c r="K1428" s="13">
        <v>90600989.150000006</v>
      </c>
      <c r="L1428" s="13">
        <v>53997223.440000005</v>
      </c>
      <c r="M1428" s="13">
        <v>65743479.18</v>
      </c>
      <c r="N1428" s="13">
        <v>1033928</v>
      </c>
      <c r="O1428" s="13">
        <v>97514664.909999982</v>
      </c>
      <c r="P1428" s="13">
        <v>-47922430.150000021</v>
      </c>
      <c r="Q1428" s="13">
        <v>52428933.020000003</v>
      </c>
      <c r="R1428" s="13">
        <v>4506502.8699999824</v>
      </c>
      <c r="S1428" s="13">
        <v>-4469437.09</v>
      </c>
      <c r="T1428" s="13">
        <v>67432.320000000007</v>
      </c>
      <c r="U1428" s="13">
        <v>0</v>
      </c>
      <c r="V1428" s="13">
        <v>0</v>
      </c>
      <c r="W1428" s="13">
        <v>0</v>
      </c>
      <c r="X1428" s="13">
        <v>27521503.370000001</v>
      </c>
      <c r="Y1428" s="13">
        <v>1021300.17</v>
      </c>
      <c r="Z1428" s="13">
        <v>2687407.8</v>
      </c>
      <c r="AA1428" s="13">
        <v>0</v>
      </c>
      <c r="AB1428" s="13">
        <v>351063.83</v>
      </c>
      <c r="AC1428" s="13">
        <v>0</v>
      </c>
      <c r="AD1428" s="13">
        <v>0</v>
      </c>
      <c r="AE1428" s="13">
        <v>0</v>
      </c>
      <c r="AF1428" s="13">
        <v>27998600.98</v>
      </c>
      <c r="AG1428" s="13">
        <v>119740702.61999999</v>
      </c>
      <c r="AH1428" s="13">
        <v>37637693.710000001</v>
      </c>
      <c r="AI1428" s="13">
        <v>157253545.31999999</v>
      </c>
      <c r="AJ1428" s="13">
        <v>59738880.409999996</v>
      </c>
      <c r="AK1428" s="13">
        <v>0</v>
      </c>
      <c r="AL1428" s="13">
        <v>222248626.04999998</v>
      </c>
      <c r="AM1428" s="13">
        <v>3.4530485608942159</v>
      </c>
      <c r="AN1428" s="13">
        <v>25953990.210000001</v>
      </c>
      <c r="AO1428" s="13">
        <v>16344415.16</v>
      </c>
      <c r="AP1428" s="13">
        <v>150884814.47000003</v>
      </c>
      <c r="AQ1428" s="13">
        <v>97297429.080000013</v>
      </c>
      <c r="AR1428" s="367"/>
      <c r="AS1428" s="19">
        <v>45107</v>
      </c>
      <c r="AT1428" s="20" t="s">
        <v>5</v>
      </c>
      <c r="AU1428" s="40" t="s">
        <v>292</v>
      </c>
      <c r="AV1428" s="41">
        <v>2023</v>
      </c>
      <c r="AW1428" s="266" t="s">
        <v>158</v>
      </c>
      <c r="AX1428" s="380">
        <v>27.12</v>
      </c>
      <c r="AY1428" s="380">
        <v>27.85</v>
      </c>
    </row>
    <row r="1429" spans="1:51" x14ac:dyDescent="0.25">
      <c r="A1429" s="5">
        <v>40</v>
      </c>
      <c r="B1429" s="6" t="s">
        <v>97</v>
      </c>
      <c r="C1429" s="13">
        <v>45092805.150000006</v>
      </c>
      <c r="D1429" s="13">
        <v>9307980.8300000001</v>
      </c>
      <c r="E1429" s="13">
        <v>19075465.5</v>
      </c>
      <c r="F1429" s="13">
        <v>4349461.0299999993</v>
      </c>
      <c r="G1429" s="13">
        <v>19621323.740000002</v>
      </c>
      <c r="H1429" s="13">
        <v>7902.15</v>
      </c>
      <c r="I1429" s="13">
        <v>90172852.290000007</v>
      </c>
      <c r="J1429" s="13">
        <v>20835483.91</v>
      </c>
      <c r="K1429" s="13">
        <v>30693800.579999998</v>
      </c>
      <c r="L1429" s="13">
        <v>11618335.08</v>
      </c>
      <c r="M1429" s="13">
        <v>1914080.83</v>
      </c>
      <c r="N1429" s="13">
        <v>7682.14</v>
      </c>
      <c r="O1429" s="13">
        <v>13047974.720000001</v>
      </c>
      <c r="P1429" s="13">
        <v>-1233935.17</v>
      </c>
      <c r="Q1429" s="13">
        <v>-15793824.859999998</v>
      </c>
      <c r="R1429" s="13">
        <v>-17027760.029999997</v>
      </c>
      <c r="S1429" s="13">
        <v>17035662.18</v>
      </c>
      <c r="T1429" s="13">
        <v>13.28</v>
      </c>
      <c r="U1429" s="13">
        <v>0</v>
      </c>
      <c r="V1429" s="13">
        <v>0</v>
      </c>
      <c r="W1429" s="13">
        <v>19.16</v>
      </c>
      <c r="X1429" s="13">
        <v>26103930.699999999</v>
      </c>
      <c r="Y1429" s="13">
        <v>305065.18</v>
      </c>
      <c r="Z1429" s="13">
        <v>215688.9</v>
      </c>
      <c r="AA1429" s="13">
        <v>8591.08</v>
      </c>
      <c r="AB1429" s="13">
        <v>199930.66</v>
      </c>
      <c r="AC1429" s="13">
        <v>0</v>
      </c>
      <c r="AD1429" s="13">
        <v>0</v>
      </c>
      <c r="AE1429" s="13">
        <v>0</v>
      </c>
      <c r="AF1429" s="13">
        <v>8339025.1399999997</v>
      </c>
      <c r="AG1429" s="13">
        <v>13532415.91</v>
      </c>
      <c r="AH1429" s="13">
        <v>19083147.640000001</v>
      </c>
      <c r="AI1429" s="13">
        <v>32529290.600000001</v>
      </c>
      <c r="AJ1429" s="13">
        <v>19481315.880000003</v>
      </c>
      <c r="AK1429" s="13">
        <v>0</v>
      </c>
      <c r="AL1429" s="13">
        <v>59479051.710000008</v>
      </c>
      <c r="AM1429" s="13">
        <v>2.9378197090638691</v>
      </c>
      <c r="AN1429" s="13">
        <v>3367961.4</v>
      </c>
      <c r="AO1429" s="13">
        <v>981499.63000000012</v>
      </c>
      <c r="AP1429" s="13">
        <v>39442758.460000001</v>
      </c>
      <c r="AQ1429" s="13">
        <v>16705908.860000001</v>
      </c>
      <c r="AR1429" s="367"/>
      <c r="AS1429" s="19">
        <v>45107</v>
      </c>
      <c r="AT1429" s="20" t="s">
        <v>5</v>
      </c>
      <c r="AU1429" s="40" t="s">
        <v>292</v>
      </c>
      <c r="AV1429" s="41">
        <v>2023</v>
      </c>
      <c r="AW1429" s="266" t="s">
        <v>166</v>
      </c>
      <c r="AX1429" s="380">
        <v>27.12</v>
      </c>
      <c r="AY1429" s="380">
        <v>27.85</v>
      </c>
    </row>
    <row r="1430" spans="1:51" x14ac:dyDescent="0.25">
      <c r="A1430" s="5">
        <v>24</v>
      </c>
      <c r="B1430" s="6" t="s">
        <v>98</v>
      </c>
      <c r="C1430" s="13">
        <v>68468430.480000019</v>
      </c>
      <c r="D1430" s="13">
        <v>24753132.109999999</v>
      </c>
      <c r="E1430" s="13">
        <v>4893035.59</v>
      </c>
      <c r="F1430" s="13">
        <v>7980889.79</v>
      </c>
      <c r="G1430" s="13">
        <v>26765716.23</v>
      </c>
      <c r="H1430" s="13">
        <v>3718611.79</v>
      </c>
      <c r="I1430" s="13">
        <v>38091051.5</v>
      </c>
      <c r="J1430" s="13">
        <v>38228345.719999999</v>
      </c>
      <c r="K1430" s="13">
        <v>20033251.84</v>
      </c>
      <c r="L1430" s="13">
        <v>15085051.050000001</v>
      </c>
      <c r="M1430" s="13">
        <v>3349407.24</v>
      </c>
      <c r="N1430" s="13">
        <v>0</v>
      </c>
      <c r="O1430" s="13">
        <v>10513581.799999999</v>
      </c>
      <c r="P1430" s="13">
        <v>-1544889.4499999802</v>
      </c>
      <c r="Q1430" s="13">
        <v>-2680944.92</v>
      </c>
      <c r="R1430" s="13">
        <v>-4225834.3699999806</v>
      </c>
      <c r="S1430" s="13">
        <v>7944446.1600000001</v>
      </c>
      <c r="T1430" s="13">
        <v>979255.19</v>
      </c>
      <c r="U1430" s="13">
        <v>0</v>
      </c>
      <c r="V1430" s="13">
        <v>0</v>
      </c>
      <c r="W1430" s="13">
        <v>5262663.7300000004</v>
      </c>
      <c r="X1430" s="13">
        <v>10224154.960000001</v>
      </c>
      <c r="Y1430" s="13">
        <v>375396.99</v>
      </c>
      <c r="Z1430" s="13">
        <v>1412421.93</v>
      </c>
      <c r="AA1430" s="13">
        <v>1807183.2</v>
      </c>
      <c r="AB1430" s="13">
        <v>90565.42</v>
      </c>
      <c r="AC1430" s="13">
        <v>0</v>
      </c>
      <c r="AD1430" s="13">
        <v>0</v>
      </c>
      <c r="AE1430" s="13">
        <v>0</v>
      </c>
      <c r="AF1430" s="13">
        <v>4836060.18</v>
      </c>
      <c r="AG1430" s="13">
        <v>18434458.289999999</v>
      </c>
      <c r="AH1430" s="13">
        <v>4893035.59</v>
      </c>
      <c r="AI1430" s="13">
        <v>23263318.66</v>
      </c>
      <c r="AJ1430" s="13">
        <v>12758563.49</v>
      </c>
      <c r="AK1430" s="13">
        <v>8826.6299999999992</v>
      </c>
      <c r="AL1430" s="13">
        <v>18057799.66</v>
      </c>
      <c r="AM1430" s="13">
        <v>1.9013913369742772</v>
      </c>
      <c r="AN1430" s="13">
        <v>7003564.1300000008</v>
      </c>
      <c r="AO1430" s="13">
        <v>977325.66</v>
      </c>
      <c r="AP1430" s="13">
        <v>59359801.329999998</v>
      </c>
      <c r="AQ1430" s="13">
        <v>26158084.759999998</v>
      </c>
      <c r="AR1430" s="367"/>
      <c r="AS1430" s="19">
        <v>45107</v>
      </c>
      <c r="AT1430" s="20" t="s">
        <v>5</v>
      </c>
      <c r="AU1430" s="40" t="s">
        <v>292</v>
      </c>
      <c r="AV1430" s="41">
        <v>2023</v>
      </c>
      <c r="AW1430" s="266" t="s">
        <v>164</v>
      </c>
      <c r="AX1430" s="380">
        <v>27.12</v>
      </c>
      <c r="AY1430" s="380">
        <v>27.85</v>
      </c>
    </row>
    <row r="1431" spans="1:51" x14ac:dyDescent="0.25">
      <c r="A1431" s="5">
        <v>124</v>
      </c>
      <c r="B1431" s="6" t="s">
        <v>99</v>
      </c>
      <c r="C1431" s="13">
        <v>5620647.1500000004</v>
      </c>
      <c r="D1431" s="13">
        <v>35839.480000000003</v>
      </c>
      <c r="E1431" s="13">
        <v>0</v>
      </c>
      <c r="F1431" s="13">
        <v>260348.62</v>
      </c>
      <c r="G1431" s="13">
        <v>3681493.49</v>
      </c>
      <c r="H1431" s="13">
        <v>-1273608.22</v>
      </c>
      <c r="I1431" s="13">
        <v>6632461.4400000004</v>
      </c>
      <c r="J1431" s="13">
        <v>0</v>
      </c>
      <c r="K1431" s="13">
        <v>271816.96000000002</v>
      </c>
      <c r="L1431" s="13">
        <v>271816.95999999996</v>
      </c>
      <c r="M1431" s="13">
        <v>3053298.02</v>
      </c>
      <c r="N1431" s="13">
        <v>0</v>
      </c>
      <c r="O1431" s="13">
        <v>2092786.4799999997</v>
      </c>
      <c r="P1431" s="13">
        <v>-449820.91999999993</v>
      </c>
      <c r="Q1431" s="13">
        <v>-643070.71000000089</v>
      </c>
      <c r="R1431" s="13">
        <v>-1092891.6300000008</v>
      </c>
      <c r="S1431" s="13">
        <v>-180716.58000000007</v>
      </c>
      <c r="T1431" s="13">
        <v>0</v>
      </c>
      <c r="U1431" s="13">
        <v>0</v>
      </c>
      <c r="V1431" s="13">
        <v>0</v>
      </c>
      <c r="W1431" s="13">
        <v>0</v>
      </c>
      <c r="X1431" s="13">
        <v>356381.23</v>
      </c>
      <c r="Y1431" s="13">
        <v>74994.399999999994</v>
      </c>
      <c r="Z1431" s="13">
        <v>12344.13</v>
      </c>
      <c r="AA1431" s="13">
        <v>47714.97</v>
      </c>
      <c r="AB1431" s="13">
        <v>69092.03</v>
      </c>
      <c r="AC1431" s="13">
        <v>0</v>
      </c>
      <c r="AD1431" s="13">
        <v>0</v>
      </c>
      <c r="AE1431" s="13">
        <v>0</v>
      </c>
      <c r="AF1431" s="13">
        <v>332952.28000000003</v>
      </c>
      <c r="AG1431" s="13">
        <v>3325114.98</v>
      </c>
      <c r="AH1431" s="13">
        <v>0</v>
      </c>
      <c r="AI1431" s="13">
        <v>3324013.76</v>
      </c>
      <c r="AJ1431" s="13">
        <v>1231227.28</v>
      </c>
      <c r="AK1431" s="13">
        <v>0</v>
      </c>
      <c r="AL1431" s="13">
        <v>6360644.4800000004</v>
      </c>
      <c r="AM1431" s="13">
        <v>24.400469492411364</v>
      </c>
      <c r="AN1431" s="13">
        <v>169916.1</v>
      </c>
      <c r="AO1431" s="13">
        <v>90432.52</v>
      </c>
      <c r="AP1431" s="13">
        <v>3527860.6699999995</v>
      </c>
      <c r="AQ1431" s="13">
        <v>35839.480000000003</v>
      </c>
      <c r="AR1431" s="367"/>
      <c r="AS1431" s="19">
        <v>45107</v>
      </c>
      <c r="AT1431" s="20" t="s">
        <v>5</v>
      </c>
      <c r="AU1431" s="40" t="s">
        <v>293</v>
      </c>
      <c r="AV1431" s="41">
        <v>2023</v>
      </c>
      <c r="AW1431" s="266" t="s">
        <v>289</v>
      </c>
      <c r="AX1431" s="380">
        <v>27.12</v>
      </c>
      <c r="AY1431" s="380">
        <v>27.85</v>
      </c>
    </row>
    <row r="1432" spans="1:51" x14ac:dyDescent="0.25">
      <c r="A1432" s="5">
        <v>70</v>
      </c>
      <c r="B1432" s="6" t="s">
        <v>100</v>
      </c>
      <c r="C1432" s="13">
        <v>2065066.73</v>
      </c>
      <c r="D1432" s="13">
        <v>320601.17</v>
      </c>
      <c r="E1432" s="13">
        <v>25214.400000000001</v>
      </c>
      <c r="F1432" s="13">
        <v>0</v>
      </c>
      <c r="G1432" s="13">
        <v>892613.27</v>
      </c>
      <c r="H1432" s="13">
        <v>1358593.36</v>
      </c>
      <c r="I1432" s="13">
        <v>1157233.8600000001</v>
      </c>
      <c r="J1432" s="13">
        <v>1704421.88</v>
      </c>
      <c r="K1432" s="13">
        <v>35763.879999999997</v>
      </c>
      <c r="L1432" s="13">
        <v>549.48</v>
      </c>
      <c r="M1432" s="13">
        <v>0</v>
      </c>
      <c r="N1432" s="13">
        <v>0</v>
      </c>
      <c r="O1432" s="13">
        <v>-122495.95999999999</v>
      </c>
      <c r="P1432" s="13">
        <v>974348.25</v>
      </c>
      <c r="Q1432" s="13">
        <v>0</v>
      </c>
      <c r="R1432" s="13">
        <v>974348.25</v>
      </c>
      <c r="S1432" s="13">
        <v>384245.11</v>
      </c>
      <c r="T1432" s="13">
        <v>314041.06</v>
      </c>
      <c r="U1432" s="13">
        <v>0</v>
      </c>
      <c r="V1432" s="13">
        <v>0</v>
      </c>
      <c r="W1432" s="13">
        <v>0</v>
      </c>
      <c r="X1432" s="13">
        <v>125826.69</v>
      </c>
      <c r="Y1432" s="13">
        <v>10073.52</v>
      </c>
      <c r="Z1432" s="13">
        <v>34387.68</v>
      </c>
      <c r="AA1432" s="13">
        <v>11161.44</v>
      </c>
      <c r="AB1432" s="13">
        <v>0</v>
      </c>
      <c r="AC1432" s="13">
        <v>0</v>
      </c>
      <c r="AD1432" s="13">
        <v>0</v>
      </c>
      <c r="AE1432" s="13">
        <v>0</v>
      </c>
      <c r="AF1432" s="13">
        <v>0</v>
      </c>
      <c r="AG1432" s="13">
        <v>549.48</v>
      </c>
      <c r="AH1432" s="13">
        <v>25214.400000000001</v>
      </c>
      <c r="AI1432" s="13">
        <v>25763.88</v>
      </c>
      <c r="AJ1432" s="13">
        <v>148259.84</v>
      </c>
      <c r="AK1432" s="13">
        <v>0</v>
      </c>
      <c r="AL1432" s="13">
        <v>1121469.9800000002</v>
      </c>
      <c r="AM1432" s="13">
        <v>32.357615001504314</v>
      </c>
      <c r="AN1432" s="13">
        <v>0</v>
      </c>
      <c r="AO1432" s="13">
        <v>0</v>
      </c>
      <c r="AP1432" s="13">
        <v>2212129.39</v>
      </c>
      <c r="AQ1432" s="13">
        <v>345167.87</v>
      </c>
      <c r="AR1432" s="367"/>
      <c r="AS1432" s="19">
        <v>45107</v>
      </c>
      <c r="AT1432" s="20" t="s">
        <v>5</v>
      </c>
      <c r="AU1432" s="40" t="s">
        <v>292</v>
      </c>
      <c r="AV1432" s="41">
        <v>2023</v>
      </c>
      <c r="AW1432" s="266" t="s">
        <v>181</v>
      </c>
      <c r="AX1432" s="380">
        <v>27.12</v>
      </c>
      <c r="AY1432" s="380">
        <v>27.85</v>
      </c>
    </row>
    <row r="1433" spans="1:51" x14ac:dyDescent="0.25">
      <c r="A1433" s="5">
        <v>119</v>
      </c>
      <c r="B1433" s="6" t="s">
        <v>101</v>
      </c>
      <c r="C1433" s="13">
        <v>0</v>
      </c>
      <c r="D1433" s="13">
        <v>0</v>
      </c>
      <c r="E1433" s="13">
        <v>0.01</v>
      </c>
      <c r="F1433" s="13">
        <v>0</v>
      </c>
      <c r="G1433" s="13">
        <v>47957.82</v>
      </c>
      <c r="H1433" s="13">
        <v>11.89</v>
      </c>
      <c r="I1433" s="13">
        <v>55933.81</v>
      </c>
      <c r="J1433" s="13">
        <v>9.35</v>
      </c>
      <c r="K1433" s="13">
        <v>0.03</v>
      </c>
      <c r="L1433" s="13">
        <v>0.02</v>
      </c>
      <c r="M1433" s="13">
        <v>0</v>
      </c>
      <c r="N1433" s="13">
        <v>0</v>
      </c>
      <c r="O1433" s="13">
        <v>-0.12000000000000001</v>
      </c>
      <c r="P1433" s="13">
        <v>-47957.700000000004</v>
      </c>
      <c r="Q1433" s="13">
        <v>0</v>
      </c>
      <c r="R1433" s="13">
        <v>-47957.700000000004</v>
      </c>
      <c r="S1433" s="13">
        <v>47969.59</v>
      </c>
      <c r="T1433" s="13">
        <v>52035</v>
      </c>
      <c r="U1433" s="13">
        <v>0</v>
      </c>
      <c r="V1433" s="13">
        <v>0</v>
      </c>
      <c r="W1433" s="13">
        <v>0</v>
      </c>
      <c r="X1433" s="13">
        <v>0</v>
      </c>
      <c r="Y1433" s="13">
        <v>978.72</v>
      </c>
      <c r="Z1433" s="13">
        <v>1472.37</v>
      </c>
      <c r="AA1433" s="13">
        <v>1600</v>
      </c>
      <c r="AB1433" s="13">
        <v>0.54</v>
      </c>
      <c r="AC1433" s="13">
        <v>0</v>
      </c>
      <c r="AD1433" s="13">
        <v>0</v>
      </c>
      <c r="AE1433" s="13">
        <v>0</v>
      </c>
      <c r="AF1433" s="13">
        <v>13.78</v>
      </c>
      <c r="AG1433" s="13">
        <v>0.02</v>
      </c>
      <c r="AH1433" s="13">
        <v>0.01</v>
      </c>
      <c r="AI1433" s="13">
        <v>0.02</v>
      </c>
      <c r="AJ1433" s="13">
        <v>0.14000000000000001</v>
      </c>
      <c r="AK1433" s="13">
        <v>0</v>
      </c>
      <c r="AL1433" s="13">
        <v>55933.78</v>
      </c>
      <c r="AM1433" s="13">
        <v>1864460.3333333333</v>
      </c>
      <c r="AN1433" s="13">
        <v>0</v>
      </c>
      <c r="AO1433" s="13">
        <v>0</v>
      </c>
      <c r="AP1433" s="13">
        <v>0.12000000000000001</v>
      </c>
      <c r="AQ1433" s="13">
        <v>0</v>
      </c>
      <c r="AR1433" s="367"/>
      <c r="AS1433" s="19">
        <v>45107</v>
      </c>
      <c r="AT1433" s="20" t="s">
        <v>5</v>
      </c>
      <c r="AU1433" s="40" t="s">
        <v>292</v>
      </c>
      <c r="AV1433" s="41">
        <v>2023</v>
      </c>
      <c r="AW1433" s="266" t="s">
        <v>189</v>
      </c>
      <c r="AX1433" s="380">
        <v>27.12</v>
      </c>
      <c r="AY1433" s="380">
        <v>27.85</v>
      </c>
    </row>
    <row r="1434" spans="1:51" x14ac:dyDescent="0.25">
      <c r="A1434" s="5">
        <v>108</v>
      </c>
      <c r="B1434" s="6" t="s">
        <v>102</v>
      </c>
      <c r="C1434" s="13">
        <v>1769377.7600000002</v>
      </c>
      <c r="D1434" s="13">
        <v>91035.23000000001</v>
      </c>
      <c r="E1434" s="13">
        <v>27795.23</v>
      </c>
      <c r="F1434" s="13">
        <v>227122.85</v>
      </c>
      <c r="G1434" s="13">
        <v>993985.30999999994</v>
      </c>
      <c r="H1434" s="13">
        <v>14391.03</v>
      </c>
      <c r="I1434" s="13">
        <v>6330223.4900000002</v>
      </c>
      <c r="J1434" s="13">
        <v>1982039.14</v>
      </c>
      <c r="K1434" s="13">
        <v>451357.6</v>
      </c>
      <c r="L1434" s="13">
        <v>423561.68</v>
      </c>
      <c r="M1434" s="13">
        <v>754174.23</v>
      </c>
      <c r="N1434" s="13">
        <v>43223.55</v>
      </c>
      <c r="O1434" s="13">
        <v>299600.49</v>
      </c>
      <c r="P1434" s="13">
        <v>157633.88000000059</v>
      </c>
      <c r="Q1434" s="13">
        <v>-429012.91000000015</v>
      </c>
      <c r="R1434" s="13">
        <v>-271379.02999999956</v>
      </c>
      <c r="S1434" s="13">
        <v>285770.06000000006</v>
      </c>
      <c r="T1434" s="13">
        <v>10571.07</v>
      </c>
      <c r="U1434" s="13">
        <v>0</v>
      </c>
      <c r="V1434" s="13">
        <v>0</v>
      </c>
      <c r="W1434" s="13">
        <v>0</v>
      </c>
      <c r="X1434" s="13">
        <v>558072.73</v>
      </c>
      <c r="Y1434" s="13">
        <v>16871.830000000002</v>
      </c>
      <c r="Z1434" s="13">
        <v>22065.68</v>
      </c>
      <c r="AA1434" s="13">
        <v>101000</v>
      </c>
      <c r="AB1434" s="13">
        <v>1115.5</v>
      </c>
      <c r="AC1434" s="13">
        <v>0</v>
      </c>
      <c r="AD1434" s="13">
        <v>0</v>
      </c>
      <c r="AE1434" s="13">
        <v>0</v>
      </c>
      <c r="AF1434" s="13">
        <v>141820.73000000001</v>
      </c>
      <c r="AG1434" s="13">
        <v>1177735.9099999999</v>
      </c>
      <c r="AH1434" s="13">
        <v>71018.78</v>
      </c>
      <c r="AI1434" s="13">
        <v>1232995.01</v>
      </c>
      <c r="AJ1434" s="13">
        <v>933394.52</v>
      </c>
      <c r="AK1434" s="13">
        <v>0</v>
      </c>
      <c r="AL1434" s="13">
        <v>5878865.8900000006</v>
      </c>
      <c r="AM1434" s="13">
        <v>14.024851891272021</v>
      </c>
      <c r="AN1434" s="13">
        <v>185924.88</v>
      </c>
      <c r="AO1434" s="13">
        <v>41197.97</v>
      </c>
      <c r="AP1434" s="13">
        <v>1473423.56</v>
      </c>
      <c r="AQ1434" s="13">
        <v>94681.51999999999</v>
      </c>
      <c r="AR1434" s="367"/>
      <c r="AS1434" s="19">
        <v>45107</v>
      </c>
      <c r="AT1434" s="20" t="s">
        <v>5</v>
      </c>
      <c r="AU1434" s="40" t="s">
        <v>292</v>
      </c>
      <c r="AV1434" s="41">
        <v>2023</v>
      </c>
      <c r="AW1434" s="266" t="s">
        <v>183</v>
      </c>
      <c r="AX1434" s="380">
        <v>27.12</v>
      </c>
      <c r="AY1434" s="380">
        <v>27.85</v>
      </c>
    </row>
    <row r="1435" spans="1:51" x14ac:dyDescent="0.25">
      <c r="A1435" s="5">
        <v>93</v>
      </c>
      <c r="B1435" s="6" t="s">
        <v>103</v>
      </c>
      <c r="C1435" s="13">
        <v>12979182.210000001</v>
      </c>
      <c r="D1435" s="13">
        <v>0</v>
      </c>
      <c r="E1435" s="13">
        <v>7168.8</v>
      </c>
      <c r="F1435" s="13">
        <v>3933110.86</v>
      </c>
      <c r="G1435" s="13">
        <v>9876696.25</v>
      </c>
      <c r="H1435" s="13">
        <v>-3988849.22</v>
      </c>
      <c r="I1435" s="13">
        <v>68352365.170000002</v>
      </c>
      <c r="J1435" s="13">
        <v>30274644.760000002</v>
      </c>
      <c r="K1435" s="13">
        <v>7839892.54</v>
      </c>
      <c r="L1435" s="13">
        <v>7832723.7400000002</v>
      </c>
      <c r="M1435" s="13">
        <v>118548.09</v>
      </c>
      <c r="N1435" s="13">
        <v>0</v>
      </c>
      <c r="O1435" s="13">
        <v>4254809.6199999992</v>
      </c>
      <c r="P1435" s="13">
        <v>-5085434.5199999977</v>
      </c>
      <c r="Q1435" s="13">
        <v>-1008532.44</v>
      </c>
      <c r="R1435" s="13">
        <v>-6093966.9599999972</v>
      </c>
      <c r="S1435" s="13">
        <v>2105117.7799999998</v>
      </c>
      <c r="T1435" s="13">
        <v>2.0299999999999998</v>
      </c>
      <c r="U1435" s="13">
        <v>0</v>
      </c>
      <c r="V1435" s="13">
        <v>0</v>
      </c>
      <c r="W1435" s="13">
        <v>0</v>
      </c>
      <c r="X1435" s="13">
        <v>4426101.6900000004</v>
      </c>
      <c r="Y1435" s="13">
        <v>198376.26</v>
      </c>
      <c r="Z1435" s="13">
        <v>337133.5</v>
      </c>
      <c r="AA1435" s="13">
        <v>789242.58</v>
      </c>
      <c r="AB1435" s="13">
        <v>15729.96</v>
      </c>
      <c r="AC1435" s="13">
        <v>0</v>
      </c>
      <c r="AD1435" s="13">
        <v>0</v>
      </c>
      <c r="AE1435" s="13">
        <v>0</v>
      </c>
      <c r="AF1435" s="13">
        <v>980503.64</v>
      </c>
      <c r="AG1435" s="13">
        <v>7951271.8300000001</v>
      </c>
      <c r="AH1435" s="13">
        <v>7168.8</v>
      </c>
      <c r="AI1435" s="13">
        <v>7956789.4799999995</v>
      </c>
      <c r="AJ1435" s="13">
        <v>3701979.86</v>
      </c>
      <c r="AK1435" s="13">
        <v>0</v>
      </c>
      <c r="AL1435" s="13">
        <v>60512472.630000003</v>
      </c>
      <c r="AM1435" s="13">
        <v>8.7185334264798477</v>
      </c>
      <c r="AN1435" s="13">
        <v>1873856.6700000002</v>
      </c>
      <c r="AO1435" s="13">
        <v>2059254.19</v>
      </c>
      <c r="AP1435" s="13">
        <v>8730768.8900000006</v>
      </c>
      <c r="AQ1435" s="13">
        <v>6396.3</v>
      </c>
      <c r="AR1435" s="367"/>
      <c r="AS1435" s="19">
        <v>45107</v>
      </c>
      <c r="AT1435" s="20" t="s">
        <v>5</v>
      </c>
      <c r="AU1435" s="40" t="s">
        <v>293</v>
      </c>
      <c r="AV1435" s="41">
        <v>2023</v>
      </c>
      <c r="AW1435" s="266" t="s">
        <v>175</v>
      </c>
      <c r="AX1435" s="380">
        <v>27.12</v>
      </c>
      <c r="AY1435" s="380">
        <v>27.85</v>
      </c>
    </row>
    <row r="1436" spans="1:51" x14ac:dyDescent="0.25">
      <c r="A1436" s="5">
        <v>32</v>
      </c>
      <c r="B1436" s="6" t="s">
        <v>104</v>
      </c>
      <c r="C1436" s="13">
        <v>0</v>
      </c>
      <c r="D1436" s="13">
        <v>0</v>
      </c>
      <c r="E1436" s="13">
        <v>0.01</v>
      </c>
      <c r="F1436" s="13">
        <v>0</v>
      </c>
      <c r="G1436" s="13">
        <v>3792172.15</v>
      </c>
      <c r="H1436" s="13">
        <v>642362.14</v>
      </c>
      <c r="I1436" s="13">
        <v>3004094.35</v>
      </c>
      <c r="J1436" s="13">
        <v>2547162.33</v>
      </c>
      <c r="K1436" s="13">
        <v>50680.39</v>
      </c>
      <c r="L1436" s="13">
        <v>50680.38</v>
      </c>
      <c r="M1436" s="13">
        <v>0</v>
      </c>
      <c r="N1436" s="13">
        <v>0</v>
      </c>
      <c r="O1436" s="13">
        <v>-96296.12</v>
      </c>
      <c r="P1436" s="13">
        <v>-3695876.03</v>
      </c>
      <c r="Q1436" s="13">
        <v>0</v>
      </c>
      <c r="R1436" s="13">
        <v>-3695876.03</v>
      </c>
      <c r="S1436" s="13">
        <v>4338238.17</v>
      </c>
      <c r="T1436" s="13">
        <v>0</v>
      </c>
      <c r="U1436" s="13">
        <v>0</v>
      </c>
      <c r="V1436" s="13">
        <v>0</v>
      </c>
      <c r="W1436" s="13">
        <v>4414419.2</v>
      </c>
      <c r="X1436" s="13">
        <v>28084.13</v>
      </c>
      <c r="Y1436" s="13">
        <v>30541.96</v>
      </c>
      <c r="Z1436" s="13">
        <v>34192.68</v>
      </c>
      <c r="AA1436" s="13">
        <v>0</v>
      </c>
      <c r="AB1436" s="13">
        <v>39530.519999999997</v>
      </c>
      <c r="AC1436" s="13">
        <v>0</v>
      </c>
      <c r="AD1436" s="13">
        <v>0</v>
      </c>
      <c r="AE1436" s="13">
        <v>0</v>
      </c>
      <c r="AF1436" s="13">
        <v>0</v>
      </c>
      <c r="AG1436" s="13">
        <v>50680.38</v>
      </c>
      <c r="AH1436" s="13">
        <v>0.01</v>
      </c>
      <c r="AI1436" s="13">
        <v>50680.38</v>
      </c>
      <c r="AJ1436" s="13">
        <v>146976.5</v>
      </c>
      <c r="AK1436" s="13">
        <v>0</v>
      </c>
      <c r="AL1436" s="13">
        <v>2953413.96</v>
      </c>
      <c r="AM1436" s="13">
        <v>59.275280833474248</v>
      </c>
      <c r="AN1436" s="13">
        <v>0</v>
      </c>
      <c r="AO1436" s="13">
        <v>0</v>
      </c>
      <c r="AP1436" s="13">
        <v>96296.12</v>
      </c>
      <c r="AQ1436" s="13">
        <v>0</v>
      </c>
      <c r="AR1436" s="367"/>
      <c r="AS1436" s="19">
        <v>45138</v>
      </c>
      <c r="AT1436" s="20" t="s">
        <v>6</v>
      </c>
      <c r="AU1436" s="40" t="s">
        <v>292</v>
      </c>
      <c r="AV1436" s="41">
        <v>2023</v>
      </c>
      <c r="AW1436" s="266" t="s">
        <v>287</v>
      </c>
      <c r="AX1436" s="380">
        <v>28.68</v>
      </c>
      <c r="AY1436" s="380">
        <v>29.51</v>
      </c>
    </row>
    <row r="1437" spans="1:51" x14ac:dyDescent="0.25">
      <c r="A1437" s="5">
        <v>107</v>
      </c>
      <c r="B1437" s="6" t="s">
        <v>60</v>
      </c>
      <c r="C1437" s="13">
        <v>232192742.02000001</v>
      </c>
      <c r="D1437" s="13">
        <v>35149660.649999999</v>
      </c>
      <c r="E1437" s="13">
        <v>59669584.189999998</v>
      </c>
      <c r="F1437" s="13">
        <v>9410088.7100000009</v>
      </c>
      <c r="G1437" s="13">
        <v>18790011.169999998</v>
      </c>
      <c r="H1437" s="13">
        <v>83221.33</v>
      </c>
      <c r="I1437" s="13">
        <v>215503426.96000001</v>
      </c>
      <c r="J1437" s="13">
        <v>6300480.6399999997</v>
      </c>
      <c r="K1437" s="13">
        <v>98166806.459999993</v>
      </c>
      <c r="L1437" s="13">
        <v>38497222.269999996</v>
      </c>
      <c r="M1437" s="13">
        <v>13591635.539999999</v>
      </c>
      <c r="N1437" s="13">
        <v>8315433.9800000004</v>
      </c>
      <c r="O1437" s="13">
        <v>81679354.400000006</v>
      </c>
      <c r="P1437" s="13">
        <v>87163627.089999989</v>
      </c>
      <c r="Q1437" s="13">
        <v>-84966469.239999995</v>
      </c>
      <c r="R1437" s="13">
        <v>2197157.849999994</v>
      </c>
      <c r="S1437" s="13">
        <v>-2113936.5199999996</v>
      </c>
      <c r="T1437" s="13">
        <v>150.77000000000001</v>
      </c>
      <c r="U1437" s="13">
        <v>0</v>
      </c>
      <c r="V1437" s="13">
        <v>0</v>
      </c>
      <c r="W1437" s="13">
        <v>0</v>
      </c>
      <c r="X1437" s="13">
        <v>11741502.880000001</v>
      </c>
      <c r="Y1437" s="13">
        <v>383469.62</v>
      </c>
      <c r="Z1437" s="13">
        <v>3737766.44</v>
      </c>
      <c r="AA1437" s="13">
        <v>0</v>
      </c>
      <c r="AB1437" s="13">
        <v>0</v>
      </c>
      <c r="AC1437" s="13">
        <v>0</v>
      </c>
      <c r="AD1437" s="13">
        <v>0</v>
      </c>
      <c r="AE1437" s="13">
        <v>0</v>
      </c>
      <c r="AF1437" s="13">
        <v>9734354.1099999994</v>
      </c>
      <c r="AG1437" s="13">
        <v>52088857.809999995</v>
      </c>
      <c r="AH1437" s="13">
        <v>67985018.170000002</v>
      </c>
      <c r="AI1437" s="13">
        <v>120046253.53</v>
      </c>
      <c r="AJ1437" s="13">
        <v>38366899.129999995</v>
      </c>
      <c r="AK1437" s="13">
        <v>0</v>
      </c>
      <c r="AL1437" s="13">
        <v>117336620.50000001</v>
      </c>
      <c r="AM1437" s="13">
        <v>2.1952779634102813</v>
      </c>
      <c r="AN1437" s="13">
        <v>9313319.9900000002</v>
      </c>
      <c r="AO1437" s="13">
        <v>96768.72</v>
      </c>
      <c r="AP1437" s="13">
        <v>214116571.38</v>
      </c>
      <c r="AQ1437" s="13">
        <v>98752844.409999982</v>
      </c>
      <c r="AR1437" s="367"/>
      <c r="AS1437" s="19">
        <v>45138</v>
      </c>
      <c r="AT1437" s="20" t="s">
        <v>6</v>
      </c>
      <c r="AU1437" s="40" t="s">
        <v>292</v>
      </c>
      <c r="AV1437" s="41">
        <v>2023</v>
      </c>
      <c r="AW1437" s="266" t="s">
        <v>160</v>
      </c>
      <c r="AX1437" s="380">
        <v>28.68</v>
      </c>
      <c r="AY1437" s="380">
        <v>29.51</v>
      </c>
    </row>
    <row r="1438" spans="1:51" x14ac:dyDescent="0.25">
      <c r="A1438" s="5">
        <v>66</v>
      </c>
      <c r="B1438" s="6" t="s">
        <v>61</v>
      </c>
      <c r="C1438" s="13">
        <v>14359617.449999999</v>
      </c>
      <c r="D1438" s="13">
        <v>1153539.95</v>
      </c>
      <c r="E1438" s="13">
        <v>13341.949999999999</v>
      </c>
      <c r="F1438" s="13">
        <v>430759.81999999995</v>
      </c>
      <c r="G1438" s="13">
        <v>13780388.98</v>
      </c>
      <c r="H1438" s="13">
        <v>-5842616.0700000003</v>
      </c>
      <c r="I1438" s="13">
        <v>31279500.100000001</v>
      </c>
      <c r="J1438" s="13">
        <v>156247530.52000001</v>
      </c>
      <c r="K1438" s="13">
        <v>13379.95</v>
      </c>
      <c r="L1438" s="13">
        <v>38</v>
      </c>
      <c r="M1438" s="13">
        <v>3554981.18</v>
      </c>
      <c r="N1438" s="13">
        <v>5494152.0499999998</v>
      </c>
      <c r="O1438" s="13">
        <v>6559934.0599999996</v>
      </c>
      <c r="P1438" s="13">
        <v>-7565005.3600000013</v>
      </c>
      <c r="Q1438" s="13">
        <v>-2128603.0099999993</v>
      </c>
      <c r="R1438" s="13">
        <v>-9693608.370000001</v>
      </c>
      <c r="S1438" s="13">
        <v>3850992.2600000054</v>
      </c>
      <c r="T1438" s="13">
        <v>3028883.42</v>
      </c>
      <c r="U1438" s="13">
        <v>0</v>
      </c>
      <c r="V1438" s="13">
        <v>0</v>
      </c>
      <c r="W1438" s="13">
        <v>0</v>
      </c>
      <c r="X1438" s="13">
        <v>113151245.06</v>
      </c>
      <c r="Y1438" s="13">
        <v>276477.59999999998</v>
      </c>
      <c r="Z1438" s="13">
        <v>190001.83</v>
      </c>
      <c r="AA1438" s="13">
        <v>680465.23</v>
      </c>
      <c r="AB1438" s="13">
        <v>17041.07</v>
      </c>
      <c r="AC1438" s="13">
        <v>0</v>
      </c>
      <c r="AD1438" s="13">
        <v>0</v>
      </c>
      <c r="AE1438" s="13">
        <v>0</v>
      </c>
      <c r="AF1438" s="13">
        <v>111165150.48999999</v>
      </c>
      <c r="AG1438" s="13">
        <v>3555019.18</v>
      </c>
      <c r="AH1438" s="13">
        <v>5538926.0800000001</v>
      </c>
      <c r="AI1438" s="13">
        <v>9093907.2599999998</v>
      </c>
      <c r="AJ1438" s="13">
        <v>2533973.1999999997</v>
      </c>
      <c r="AK1438" s="13">
        <v>0</v>
      </c>
      <c r="AL1438" s="13">
        <v>31266120.150000002</v>
      </c>
      <c r="AM1438" s="13">
        <v>2337.789012664472</v>
      </c>
      <c r="AN1438" s="13">
        <v>430759.81999999995</v>
      </c>
      <c r="AO1438" s="13">
        <v>0</v>
      </c>
      <c r="AP1438" s="13">
        <v>12252455.849999998</v>
      </c>
      <c r="AQ1438" s="13">
        <v>5606312.4100000001</v>
      </c>
      <c r="AR1438" s="367"/>
      <c r="AS1438" s="19">
        <v>45138</v>
      </c>
      <c r="AT1438" s="20" t="s">
        <v>6</v>
      </c>
      <c r="AU1438" s="40" t="s">
        <v>293</v>
      </c>
      <c r="AV1438" s="41">
        <v>2023</v>
      </c>
      <c r="AW1438" s="266" t="s">
        <v>178</v>
      </c>
      <c r="AX1438" s="380">
        <v>28.68</v>
      </c>
      <c r="AY1438" s="380">
        <v>29.51</v>
      </c>
    </row>
    <row r="1439" spans="1:51" x14ac:dyDescent="0.25">
      <c r="A1439" s="5">
        <v>44</v>
      </c>
      <c r="B1439" s="6" t="s">
        <v>62</v>
      </c>
      <c r="C1439" s="13">
        <v>37238198.119999997</v>
      </c>
      <c r="D1439" s="13">
        <v>4762285.05</v>
      </c>
      <c r="E1439" s="13">
        <v>14892346.810000001</v>
      </c>
      <c r="F1439" s="13">
        <v>4167428.29</v>
      </c>
      <c r="G1439" s="13">
        <v>17294931.399999999</v>
      </c>
      <c r="H1439" s="13">
        <v>189162.8</v>
      </c>
      <c r="I1439" s="13">
        <v>176172878.12</v>
      </c>
      <c r="J1439" s="13">
        <v>13326643.039999999</v>
      </c>
      <c r="K1439" s="13">
        <v>23967056.34</v>
      </c>
      <c r="L1439" s="13">
        <v>8896158.9399999995</v>
      </c>
      <c r="M1439" s="13">
        <v>27997.96</v>
      </c>
      <c r="N1439" s="13">
        <v>0</v>
      </c>
      <c r="O1439" s="13">
        <v>12074485.780000001</v>
      </c>
      <c r="P1439" s="13">
        <v>-1060932.4000000027</v>
      </c>
      <c r="Q1439" s="13">
        <v>-35372.089999999997</v>
      </c>
      <c r="R1439" s="13">
        <v>-1096304.4900000028</v>
      </c>
      <c r="S1439" s="13">
        <v>1285467.29</v>
      </c>
      <c r="T1439" s="13">
        <v>46435.06</v>
      </c>
      <c r="U1439" s="13">
        <v>0</v>
      </c>
      <c r="V1439" s="13">
        <v>0</v>
      </c>
      <c r="W1439" s="13">
        <v>0</v>
      </c>
      <c r="X1439" s="13">
        <v>4310597.7300000004</v>
      </c>
      <c r="Y1439" s="13">
        <v>288290.19</v>
      </c>
      <c r="Z1439" s="13">
        <v>199622.49</v>
      </c>
      <c r="AA1439" s="13">
        <v>1681732.46</v>
      </c>
      <c r="AB1439" s="13">
        <v>593582.9</v>
      </c>
      <c r="AC1439" s="13">
        <v>0</v>
      </c>
      <c r="AD1439" s="13">
        <v>0</v>
      </c>
      <c r="AE1439" s="13">
        <v>0</v>
      </c>
      <c r="AF1439" s="13">
        <v>308337.46000000002</v>
      </c>
      <c r="AG1439" s="13">
        <v>8924156.8999999985</v>
      </c>
      <c r="AH1439" s="13">
        <v>14892346.810000001</v>
      </c>
      <c r="AI1439" s="13">
        <v>23786359.260000002</v>
      </c>
      <c r="AJ1439" s="13">
        <v>11803640.73</v>
      </c>
      <c r="AK1439" s="13">
        <v>91767.25</v>
      </c>
      <c r="AL1439" s="13">
        <v>152205821.78</v>
      </c>
      <c r="AM1439" s="13">
        <v>7.3506264440983911</v>
      </c>
      <c r="AN1439" s="13">
        <v>2809068.99</v>
      </c>
      <c r="AO1439" s="13">
        <v>1358359.3</v>
      </c>
      <c r="AP1439" s="13">
        <v>33452225.740000002</v>
      </c>
      <c r="AQ1439" s="13">
        <v>13050798.450000001</v>
      </c>
      <c r="AR1439" s="367"/>
      <c r="AS1439" s="19">
        <v>45138</v>
      </c>
      <c r="AT1439" s="20" t="s">
        <v>6</v>
      </c>
      <c r="AU1439" s="40" t="s">
        <v>292</v>
      </c>
      <c r="AV1439" s="41">
        <v>2023</v>
      </c>
      <c r="AW1439" s="266" t="s">
        <v>167</v>
      </c>
      <c r="AX1439" s="380">
        <v>28.68</v>
      </c>
      <c r="AY1439" s="380">
        <v>29.51</v>
      </c>
    </row>
    <row r="1440" spans="1:51" ht="30" x14ac:dyDescent="0.25">
      <c r="A1440" s="5">
        <v>113</v>
      </c>
      <c r="B1440" s="6" t="s">
        <v>63</v>
      </c>
      <c r="C1440" s="13">
        <v>22731214.099999998</v>
      </c>
      <c r="D1440" s="13">
        <v>3031628.76</v>
      </c>
      <c r="E1440" s="13">
        <v>1794462.48</v>
      </c>
      <c r="F1440" s="13">
        <v>5161223.8900000006</v>
      </c>
      <c r="G1440" s="13">
        <v>9754344.2599999998</v>
      </c>
      <c r="H1440" s="13">
        <v>3775364.77</v>
      </c>
      <c r="I1440" s="13">
        <v>140640026.05000001</v>
      </c>
      <c r="J1440" s="13">
        <v>23527356.059999999</v>
      </c>
      <c r="K1440" s="13">
        <v>8633283.8699999992</v>
      </c>
      <c r="L1440" s="13">
        <v>6838821.3899999997</v>
      </c>
      <c r="M1440" s="13">
        <v>4518957.54</v>
      </c>
      <c r="N1440" s="13">
        <v>29609.89</v>
      </c>
      <c r="O1440" s="13">
        <v>9489733.1699999999</v>
      </c>
      <c r="P1440" s="13">
        <v>-4705715.9800000023</v>
      </c>
      <c r="Q1440" s="13">
        <v>580022.92000000027</v>
      </c>
      <c r="R1440" s="13">
        <v>-4125693.0600000019</v>
      </c>
      <c r="S1440" s="13">
        <v>7901057.8700000001</v>
      </c>
      <c r="T1440" s="13">
        <v>264106.45</v>
      </c>
      <c r="U1440" s="13">
        <v>0</v>
      </c>
      <c r="V1440" s="13">
        <v>0</v>
      </c>
      <c r="W1440" s="13">
        <v>0</v>
      </c>
      <c r="X1440" s="13">
        <v>8641548.9499999993</v>
      </c>
      <c r="Y1440" s="13">
        <v>186121.91</v>
      </c>
      <c r="Z1440" s="13">
        <v>218642.5</v>
      </c>
      <c r="AA1440" s="13">
        <v>0</v>
      </c>
      <c r="AB1440" s="13">
        <v>121394.78</v>
      </c>
      <c r="AC1440" s="13">
        <v>0</v>
      </c>
      <c r="AD1440" s="13">
        <v>0</v>
      </c>
      <c r="AE1440" s="13">
        <v>0</v>
      </c>
      <c r="AF1440" s="13">
        <v>478438.34</v>
      </c>
      <c r="AG1440" s="13">
        <v>11357778.93</v>
      </c>
      <c r="AH1440" s="13">
        <v>1824072.3699999999</v>
      </c>
      <c r="AI1440" s="13">
        <v>13139682.619999999</v>
      </c>
      <c r="AJ1440" s="13">
        <v>3649949.45</v>
      </c>
      <c r="AK1440" s="13">
        <v>0</v>
      </c>
      <c r="AL1440" s="13">
        <v>132006742.18000001</v>
      </c>
      <c r="AM1440" s="13">
        <v>16.290443841272651</v>
      </c>
      <c r="AN1440" s="13">
        <v>2137231.1399999997</v>
      </c>
      <c r="AO1440" s="13">
        <v>3023992.75</v>
      </c>
      <c r="AP1440" s="13">
        <v>14672349.76</v>
      </c>
      <c r="AQ1440" s="13">
        <v>4462497.59</v>
      </c>
      <c r="AR1440" s="367"/>
      <c r="AS1440" s="19">
        <v>45138</v>
      </c>
      <c r="AT1440" s="20" t="s">
        <v>6</v>
      </c>
      <c r="AU1440" s="40" t="s">
        <v>292</v>
      </c>
      <c r="AV1440" s="41">
        <v>2023</v>
      </c>
      <c r="AW1440" s="266" t="s">
        <v>171</v>
      </c>
      <c r="AX1440" s="380">
        <v>28.68</v>
      </c>
      <c r="AY1440" s="380">
        <v>29.51</v>
      </c>
    </row>
    <row r="1441" spans="1:51" x14ac:dyDescent="0.25">
      <c r="A1441" s="5">
        <v>98</v>
      </c>
      <c r="B1441" s="6" t="s">
        <v>64</v>
      </c>
      <c r="C1441" s="13">
        <v>58685126.890000001</v>
      </c>
      <c r="D1441" s="13">
        <v>9254608.5200000014</v>
      </c>
      <c r="E1441" s="13">
        <v>22384036.32</v>
      </c>
      <c r="F1441" s="13">
        <v>10265143.029999999</v>
      </c>
      <c r="G1441" s="13">
        <v>44426068.490000002</v>
      </c>
      <c r="H1441" s="13">
        <v>39774.949999999997</v>
      </c>
      <c r="I1441" s="13">
        <v>45077392.560000002</v>
      </c>
      <c r="J1441" s="13">
        <v>5525666.2000000002</v>
      </c>
      <c r="K1441" s="13">
        <v>39211616.079999998</v>
      </c>
      <c r="L1441" s="13">
        <v>16827579.759999998</v>
      </c>
      <c r="M1441" s="13">
        <v>14921764.880000001</v>
      </c>
      <c r="N1441" s="13">
        <v>32352630.879999999</v>
      </c>
      <c r="O1441" s="13">
        <v>38260460.210000001</v>
      </c>
      <c r="P1441" s="13">
        <v>-43521153.359999985</v>
      </c>
      <c r="Q1441" s="13">
        <v>3960207.4400000023</v>
      </c>
      <c r="R1441" s="13">
        <v>-39560945.919999979</v>
      </c>
      <c r="S1441" s="13">
        <v>39600720.870000005</v>
      </c>
      <c r="T1441" s="13">
        <v>21766.79</v>
      </c>
      <c r="U1441" s="13">
        <v>0</v>
      </c>
      <c r="V1441" s="13">
        <v>0</v>
      </c>
      <c r="W1441" s="13">
        <v>0</v>
      </c>
      <c r="X1441" s="13">
        <v>64643935.460000001</v>
      </c>
      <c r="Y1441" s="13">
        <v>751385.13</v>
      </c>
      <c r="Z1441" s="13">
        <v>1241923.82</v>
      </c>
      <c r="AA1441" s="13">
        <v>4483411.9800000004</v>
      </c>
      <c r="AB1441" s="13">
        <v>335639.99</v>
      </c>
      <c r="AC1441" s="13">
        <v>0</v>
      </c>
      <c r="AD1441" s="13">
        <v>0</v>
      </c>
      <c r="AE1441" s="13">
        <v>0</v>
      </c>
      <c r="AF1441" s="13">
        <v>18252620.460000001</v>
      </c>
      <c r="AG1441" s="13">
        <v>31749344.639999997</v>
      </c>
      <c r="AH1441" s="13">
        <v>54736667.199999996</v>
      </c>
      <c r="AI1441" s="13">
        <v>86446103.810000002</v>
      </c>
      <c r="AJ1441" s="13">
        <v>48185643.600000001</v>
      </c>
      <c r="AK1441" s="13">
        <v>0</v>
      </c>
      <c r="AL1441" s="13">
        <v>5865776.4800000042</v>
      </c>
      <c r="AM1441" s="13">
        <v>1.149592826473476</v>
      </c>
      <c r="AN1441" s="13">
        <v>6734266.9500000002</v>
      </c>
      <c r="AO1441" s="13">
        <v>3530876.08</v>
      </c>
      <c r="AP1441" s="13">
        <v>46764545.259999998</v>
      </c>
      <c r="AQ1441" s="13">
        <v>35594487.099999994</v>
      </c>
      <c r="AR1441" s="367"/>
      <c r="AS1441" s="19">
        <v>45138</v>
      </c>
      <c r="AT1441" s="20" t="s">
        <v>6</v>
      </c>
      <c r="AU1441" s="40" t="s">
        <v>292</v>
      </c>
      <c r="AV1441" s="41">
        <v>2023</v>
      </c>
      <c r="AW1441" s="266" t="s">
        <v>165</v>
      </c>
      <c r="AX1441" s="380">
        <v>28.68</v>
      </c>
      <c r="AY1441" s="380">
        <v>29.51</v>
      </c>
    </row>
    <row r="1442" spans="1:51" x14ac:dyDescent="0.25">
      <c r="A1442" s="5">
        <v>1</v>
      </c>
      <c r="B1442" s="6" t="s">
        <v>65</v>
      </c>
      <c r="C1442" s="13">
        <v>11178796.749999998</v>
      </c>
      <c r="D1442" s="13">
        <v>461368.37</v>
      </c>
      <c r="E1442" s="13">
        <v>75219.37</v>
      </c>
      <c r="F1442" s="13">
        <v>1797996.55</v>
      </c>
      <c r="G1442" s="13">
        <v>3523242.5100000002</v>
      </c>
      <c r="H1442" s="13">
        <v>21405.7</v>
      </c>
      <c r="I1442" s="13">
        <v>159431352.40000001</v>
      </c>
      <c r="J1442" s="13">
        <v>286284.40999999997</v>
      </c>
      <c r="K1442" s="13">
        <v>733767.44</v>
      </c>
      <c r="L1442" s="13">
        <v>658548.07000000007</v>
      </c>
      <c r="M1442" s="13">
        <v>5380120.3799999999</v>
      </c>
      <c r="N1442" s="13">
        <v>1981600.9</v>
      </c>
      <c r="O1442" s="13">
        <v>5345880.6800000006</v>
      </c>
      <c r="P1442" s="13">
        <v>50308.639999999665</v>
      </c>
      <c r="Q1442" s="13">
        <v>-1446304.7700000009</v>
      </c>
      <c r="R1442" s="13">
        <v>-1395996.1300000013</v>
      </c>
      <c r="S1442" s="13">
        <v>1417401.8099999998</v>
      </c>
      <c r="T1442" s="13">
        <v>492282.67</v>
      </c>
      <c r="U1442" s="13">
        <v>0</v>
      </c>
      <c r="V1442" s="13">
        <v>0</v>
      </c>
      <c r="W1442" s="13">
        <v>0</v>
      </c>
      <c r="X1442" s="13">
        <v>1170377.48</v>
      </c>
      <c r="Y1442" s="13">
        <v>70147.12</v>
      </c>
      <c r="Z1442" s="13">
        <v>119706.25</v>
      </c>
      <c r="AA1442" s="13">
        <v>25668.92</v>
      </c>
      <c r="AB1442" s="13">
        <v>23635.74</v>
      </c>
      <c r="AC1442" s="13">
        <v>0</v>
      </c>
      <c r="AD1442" s="13">
        <v>0</v>
      </c>
      <c r="AE1442" s="13">
        <v>0</v>
      </c>
      <c r="AF1442" s="13">
        <v>6100.31</v>
      </c>
      <c r="AG1442" s="13">
        <v>6038668.4499999993</v>
      </c>
      <c r="AH1442" s="13">
        <v>2056820.27</v>
      </c>
      <c r="AI1442" s="13">
        <v>8087693.7400000002</v>
      </c>
      <c r="AJ1442" s="13">
        <v>2741813.06</v>
      </c>
      <c r="AK1442" s="13">
        <v>0</v>
      </c>
      <c r="AL1442" s="13">
        <v>158697584.96000001</v>
      </c>
      <c r="AM1442" s="13">
        <v>217.27776909806738</v>
      </c>
      <c r="AN1442" s="13">
        <v>885438.25</v>
      </c>
      <c r="AO1442" s="13">
        <v>912558.3</v>
      </c>
      <c r="AP1442" s="13">
        <v>7831307.1300000018</v>
      </c>
      <c r="AQ1442" s="13">
        <v>2459759.4300000002</v>
      </c>
      <c r="AR1442" s="367"/>
      <c r="AS1442" s="19">
        <v>45138</v>
      </c>
      <c r="AT1442" s="20" t="s">
        <v>6</v>
      </c>
      <c r="AU1442" s="40" t="s">
        <v>292</v>
      </c>
      <c r="AV1442" s="41">
        <v>2023</v>
      </c>
      <c r="AW1442" s="266" t="s">
        <v>177</v>
      </c>
      <c r="AX1442" s="380">
        <v>28.68</v>
      </c>
      <c r="AY1442" s="380">
        <v>29.51</v>
      </c>
    </row>
    <row r="1443" spans="1:51" x14ac:dyDescent="0.25">
      <c r="A1443" s="5">
        <v>109</v>
      </c>
      <c r="B1443" s="6" t="s">
        <v>66</v>
      </c>
      <c r="C1443" s="13">
        <v>335851561.38</v>
      </c>
      <c r="D1443" s="13">
        <v>126827008</v>
      </c>
      <c r="E1443" s="13">
        <v>39496758.299999997</v>
      </c>
      <c r="F1443" s="13">
        <v>31751187.530000001</v>
      </c>
      <c r="G1443" s="13">
        <v>69582270.579999998</v>
      </c>
      <c r="H1443" s="13">
        <v>31499926.16</v>
      </c>
      <c r="I1443" s="13">
        <v>453444226.06</v>
      </c>
      <c r="J1443" s="13">
        <v>168694421.47999999</v>
      </c>
      <c r="K1443" s="13">
        <v>140654688.58000001</v>
      </c>
      <c r="L1443" s="13">
        <v>93685735.599999994</v>
      </c>
      <c r="M1443" s="13">
        <v>11705289</v>
      </c>
      <c r="N1443" s="13">
        <v>6468082</v>
      </c>
      <c r="O1443" s="13">
        <v>99830500.530000001</v>
      </c>
      <c r="P1443" s="13">
        <v>7860594.7400000095</v>
      </c>
      <c r="Q1443" s="13">
        <v>-16332573.310000002</v>
      </c>
      <c r="R1443" s="13">
        <v>-8471978.5699999928</v>
      </c>
      <c r="S1443" s="13">
        <v>39971904.730000004</v>
      </c>
      <c r="T1443" s="13">
        <v>9782685.3800000008</v>
      </c>
      <c r="U1443" s="13">
        <v>0</v>
      </c>
      <c r="V1443" s="13">
        <v>0</v>
      </c>
      <c r="W1443" s="13">
        <v>5947566.8499999996</v>
      </c>
      <c r="X1443" s="13">
        <v>47608308.799999997</v>
      </c>
      <c r="Y1443" s="13">
        <v>1222726.8</v>
      </c>
      <c r="Z1443" s="13">
        <v>265938.48</v>
      </c>
      <c r="AA1443" s="13">
        <v>11305109.33</v>
      </c>
      <c r="AB1443" s="13">
        <v>167218.26</v>
      </c>
      <c r="AC1443" s="13">
        <v>0</v>
      </c>
      <c r="AD1443" s="13">
        <v>0</v>
      </c>
      <c r="AE1443" s="13">
        <v>0</v>
      </c>
      <c r="AF1443" s="13">
        <v>10405663.43</v>
      </c>
      <c r="AG1443" s="13">
        <v>105391024.59999999</v>
      </c>
      <c r="AH1443" s="13">
        <v>45964840.299999997</v>
      </c>
      <c r="AI1443" s="13">
        <v>150981267.30000001</v>
      </c>
      <c r="AJ1443" s="13">
        <v>51150766.769999996</v>
      </c>
      <c r="AK1443" s="13">
        <v>0</v>
      </c>
      <c r="AL1443" s="13">
        <v>312789537.48000002</v>
      </c>
      <c r="AM1443" s="13">
        <v>3.2238116669825407</v>
      </c>
      <c r="AN1443" s="13">
        <v>14461940.639999999</v>
      </c>
      <c r="AO1443" s="13">
        <v>17289246.890000001</v>
      </c>
      <c r="AP1443" s="13">
        <v>268684273.39000005</v>
      </c>
      <c r="AQ1443" s="13">
        <v>159490220.54000002</v>
      </c>
      <c r="AR1443" s="367"/>
      <c r="AS1443" s="19">
        <v>45138</v>
      </c>
      <c r="AT1443" s="20" t="s">
        <v>6</v>
      </c>
      <c r="AU1443" s="40" t="s">
        <v>292</v>
      </c>
      <c r="AV1443" s="41">
        <v>2023</v>
      </c>
      <c r="AW1443" s="266" t="s">
        <v>157</v>
      </c>
      <c r="AX1443" s="380">
        <v>28.68</v>
      </c>
      <c r="AY1443" s="380">
        <v>29.51</v>
      </c>
    </row>
    <row r="1444" spans="1:51" x14ac:dyDescent="0.25">
      <c r="A1444" s="5">
        <v>25</v>
      </c>
      <c r="B1444" s="6" t="s">
        <v>67</v>
      </c>
      <c r="C1444" s="13">
        <v>20658612.380000003</v>
      </c>
      <c r="D1444" s="13">
        <v>3871056</v>
      </c>
      <c r="E1444" s="13">
        <v>929241</v>
      </c>
      <c r="F1444" s="13">
        <v>0</v>
      </c>
      <c r="G1444" s="13">
        <v>15314830.84</v>
      </c>
      <c r="H1444" s="13">
        <v>56519997.530000001</v>
      </c>
      <c r="I1444" s="13">
        <v>12096435.9</v>
      </c>
      <c r="J1444" s="13">
        <v>345072727.89999998</v>
      </c>
      <c r="K1444" s="13">
        <v>7120652.1799999997</v>
      </c>
      <c r="L1444" s="13">
        <v>6191411.1799999997</v>
      </c>
      <c r="M1444" s="13">
        <v>0</v>
      </c>
      <c r="N1444" s="13">
        <v>0</v>
      </c>
      <c r="O1444" s="13">
        <v>4190264.15</v>
      </c>
      <c r="P1444" s="13">
        <v>-2717538.6099999961</v>
      </c>
      <c r="Q1444" s="13">
        <v>-39761.130000000005</v>
      </c>
      <c r="R1444" s="13">
        <v>-2757299.739999996</v>
      </c>
      <c r="S1444" s="13">
        <v>59277297.270000003</v>
      </c>
      <c r="T1444" s="13">
        <v>5010514.1500000004</v>
      </c>
      <c r="U1444" s="13">
        <v>1557412.8</v>
      </c>
      <c r="V1444" s="13">
        <v>0</v>
      </c>
      <c r="W1444" s="13">
        <v>0</v>
      </c>
      <c r="X1444" s="13">
        <v>53714388.07</v>
      </c>
      <c r="Y1444" s="13">
        <v>312547.57</v>
      </c>
      <c r="Z1444" s="13">
        <v>677207.91</v>
      </c>
      <c r="AA1444" s="13">
        <v>0</v>
      </c>
      <c r="AB1444" s="13">
        <v>15262.27</v>
      </c>
      <c r="AC1444" s="13">
        <v>0</v>
      </c>
      <c r="AD1444" s="13">
        <v>0</v>
      </c>
      <c r="AE1444" s="13">
        <v>0</v>
      </c>
      <c r="AF1444" s="13">
        <v>0</v>
      </c>
      <c r="AG1444" s="13">
        <v>6191411.1799999997</v>
      </c>
      <c r="AH1444" s="13">
        <v>929241</v>
      </c>
      <c r="AI1444" s="13">
        <v>6738953.1799999997</v>
      </c>
      <c r="AJ1444" s="13">
        <v>2548689.0299999998</v>
      </c>
      <c r="AK1444" s="13">
        <v>0</v>
      </c>
      <c r="AL1444" s="13">
        <v>4975783.7200000007</v>
      </c>
      <c r="AM1444" s="13">
        <v>1.6987820208345019</v>
      </c>
      <c r="AN1444" s="13">
        <v>0</v>
      </c>
      <c r="AO1444" s="13">
        <v>0</v>
      </c>
      <c r="AP1444" s="13">
        <v>16850749.23</v>
      </c>
      <c r="AQ1444" s="13">
        <v>4253457</v>
      </c>
      <c r="AR1444" s="367"/>
      <c r="AS1444" s="19">
        <v>45138</v>
      </c>
      <c r="AT1444" s="20" t="s">
        <v>6</v>
      </c>
      <c r="AU1444" s="40" t="s">
        <v>292</v>
      </c>
      <c r="AV1444" s="41">
        <v>2023</v>
      </c>
      <c r="AW1444" s="266" t="s">
        <v>174</v>
      </c>
      <c r="AX1444" s="380">
        <v>28.68</v>
      </c>
      <c r="AY1444" s="380">
        <v>29.51</v>
      </c>
    </row>
    <row r="1445" spans="1:51" x14ac:dyDescent="0.25">
      <c r="A1445" s="5">
        <v>121</v>
      </c>
      <c r="B1445" s="6" t="s">
        <v>68</v>
      </c>
      <c r="C1445" s="13">
        <v>271979.23</v>
      </c>
      <c r="D1445" s="13">
        <v>4.96</v>
      </c>
      <c r="E1445" s="13">
        <v>69.61</v>
      </c>
      <c r="F1445" s="13">
        <v>0</v>
      </c>
      <c r="G1445" s="13">
        <v>272432.75</v>
      </c>
      <c r="H1445" s="13">
        <v>344632.08</v>
      </c>
      <c r="I1445" s="13">
        <v>1140473.1399999999</v>
      </c>
      <c r="J1445" s="13">
        <v>21729819.960000001</v>
      </c>
      <c r="K1445" s="13">
        <v>28828.19</v>
      </c>
      <c r="L1445" s="13">
        <v>28758.579999999998</v>
      </c>
      <c r="M1445" s="13">
        <v>93974.68</v>
      </c>
      <c r="N1445" s="13">
        <v>0</v>
      </c>
      <c r="O1445" s="13">
        <v>106767.70000000001</v>
      </c>
      <c r="P1445" s="13">
        <v>-107226.18000000002</v>
      </c>
      <c r="Q1445" s="13">
        <v>-54091.919999999991</v>
      </c>
      <c r="R1445" s="13">
        <v>-161318.1</v>
      </c>
      <c r="S1445" s="13">
        <v>505949.80000000005</v>
      </c>
      <c r="T1445" s="13">
        <v>0</v>
      </c>
      <c r="U1445" s="13">
        <v>0</v>
      </c>
      <c r="V1445" s="13">
        <v>0</v>
      </c>
      <c r="W1445" s="13">
        <v>0</v>
      </c>
      <c r="X1445" s="13">
        <v>561071.93000000005</v>
      </c>
      <c r="Y1445" s="13">
        <v>4618.05</v>
      </c>
      <c r="Z1445" s="13">
        <v>19040.96</v>
      </c>
      <c r="AA1445" s="13">
        <v>31133.55</v>
      </c>
      <c r="AB1445" s="13">
        <v>329.57</v>
      </c>
      <c r="AC1445" s="13">
        <v>0</v>
      </c>
      <c r="AD1445" s="13">
        <v>0</v>
      </c>
      <c r="AE1445" s="13">
        <v>0</v>
      </c>
      <c r="AF1445" s="13">
        <v>0</v>
      </c>
      <c r="AG1445" s="13">
        <v>122733.26</v>
      </c>
      <c r="AH1445" s="13">
        <v>69.61</v>
      </c>
      <c r="AI1445" s="13">
        <v>121985.60000000001</v>
      </c>
      <c r="AJ1445" s="13">
        <v>15217.9</v>
      </c>
      <c r="AK1445" s="13">
        <v>0</v>
      </c>
      <c r="AL1445" s="13">
        <v>1111644.95</v>
      </c>
      <c r="AM1445" s="13">
        <v>39.561038691641755</v>
      </c>
      <c r="AN1445" s="13">
        <v>0</v>
      </c>
      <c r="AO1445" s="13">
        <v>0</v>
      </c>
      <c r="AP1445" s="13">
        <v>152314.46000000002</v>
      </c>
      <c r="AQ1445" s="13">
        <v>-12892.11</v>
      </c>
      <c r="AR1445" s="367"/>
      <c r="AS1445" s="19">
        <v>45138</v>
      </c>
      <c r="AT1445" s="20" t="s">
        <v>6</v>
      </c>
      <c r="AU1445" s="40" t="s">
        <v>292</v>
      </c>
      <c r="AV1445" s="41">
        <v>2023</v>
      </c>
      <c r="AW1445" s="266" t="s">
        <v>188</v>
      </c>
      <c r="AX1445" s="380">
        <v>28.68</v>
      </c>
      <c r="AY1445" s="380">
        <v>29.51</v>
      </c>
    </row>
    <row r="1446" spans="1:51" x14ac:dyDescent="0.25">
      <c r="A1446" s="5">
        <v>122</v>
      </c>
      <c r="B1446" s="6" t="s">
        <v>69</v>
      </c>
      <c r="C1446" s="13">
        <v>12368844.050000001</v>
      </c>
      <c r="D1446" s="13">
        <v>87978.13</v>
      </c>
      <c r="E1446" s="13">
        <v>10677.6</v>
      </c>
      <c r="F1446" s="13">
        <v>130428.96</v>
      </c>
      <c r="G1446" s="13">
        <v>15939372.629999999</v>
      </c>
      <c r="H1446" s="13">
        <v>1234316.8999999999</v>
      </c>
      <c r="I1446" s="13">
        <v>11105377.4</v>
      </c>
      <c r="J1446" s="13">
        <v>395121.6</v>
      </c>
      <c r="K1446" s="13">
        <v>2218753.54</v>
      </c>
      <c r="L1446" s="13">
        <v>147135.26</v>
      </c>
      <c r="M1446" s="13">
        <v>506203.56</v>
      </c>
      <c r="N1446" s="13">
        <v>0</v>
      </c>
      <c r="O1446" s="13">
        <v>-960524.0199999999</v>
      </c>
      <c r="P1446" s="13">
        <v>-2828411.6500000004</v>
      </c>
      <c r="Q1446" s="13">
        <v>-6876397.0899999999</v>
      </c>
      <c r="R1446" s="13">
        <v>-9704808.7400000002</v>
      </c>
      <c r="S1446" s="13">
        <v>10939125.640000001</v>
      </c>
      <c r="T1446" s="13">
        <v>120765</v>
      </c>
      <c r="U1446" s="13">
        <v>0</v>
      </c>
      <c r="V1446" s="13">
        <v>0</v>
      </c>
      <c r="W1446" s="13">
        <v>10604074.130000001</v>
      </c>
      <c r="X1446" s="13">
        <v>465453.69</v>
      </c>
      <c r="Y1446" s="13">
        <v>52464.92</v>
      </c>
      <c r="Z1446" s="13">
        <v>27199.69</v>
      </c>
      <c r="AA1446" s="13">
        <v>0</v>
      </c>
      <c r="AB1446" s="13">
        <v>4065.75</v>
      </c>
      <c r="AC1446" s="13">
        <v>0</v>
      </c>
      <c r="AD1446" s="13">
        <v>0</v>
      </c>
      <c r="AE1446" s="13">
        <v>0</v>
      </c>
      <c r="AF1446" s="13">
        <v>167436.82</v>
      </c>
      <c r="AG1446" s="13">
        <v>653338.81999999995</v>
      </c>
      <c r="AH1446" s="13">
        <v>10677.6</v>
      </c>
      <c r="AI1446" s="13">
        <v>662085.2300000001</v>
      </c>
      <c r="AJ1446" s="13">
        <v>1622609.25</v>
      </c>
      <c r="AK1446" s="13">
        <v>0</v>
      </c>
      <c r="AL1446" s="13">
        <v>8886623.8599999994</v>
      </c>
      <c r="AM1446" s="13">
        <v>5.0052325324966018</v>
      </c>
      <c r="AN1446" s="13">
        <v>104343.17</v>
      </c>
      <c r="AO1446" s="13">
        <v>26085.79</v>
      </c>
      <c r="AP1446" s="13">
        <v>13319579.039999999</v>
      </c>
      <c r="AQ1446" s="13">
        <v>78189.10000000002</v>
      </c>
      <c r="AR1446" s="367"/>
      <c r="AS1446" s="19">
        <v>45138</v>
      </c>
      <c r="AT1446" s="20" t="s">
        <v>6</v>
      </c>
      <c r="AU1446" s="40" t="s">
        <v>292</v>
      </c>
      <c r="AV1446" s="41">
        <v>2023</v>
      </c>
      <c r="AW1446" s="266" t="s">
        <v>267</v>
      </c>
      <c r="AX1446" s="380">
        <v>28.68</v>
      </c>
      <c r="AY1446" s="380">
        <v>29.51</v>
      </c>
    </row>
    <row r="1447" spans="1:51" x14ac:dyDescent="0.25">
      <c r="A1447" s="5">
        <v>13</v>
      </c>
      <c r="B1447" s="6" t="s">
        <v>70</v>
      </c>
      <c r="C1447" s="13">
        <v>2414904740.1700001</v>
      </c>
      <c r="D1447" s="13">
        <v>1292321752.7500002</v>
      </c>
      <c r="E1447" s="13">
        <v>203973645.70000002</v>
      </c>
      <c r="F1447" s="13">
        <v>377163389.74000001</v>
      </c>
      <c r="G1447" s="13">
        <v>353579562.29000002</v>
      </c>
      <c r="H1447" s="13">
        <v>7231357.4900000002</v>
      </c>
      <c r="I1447" s="13">
        <v>1042350969.77</v>
      </c>
      <c r="J1447" s="13">
        <v>865272308.33000004</v>
      </c>
      <c r="K1447" s="13">
        <v>653043170.50999999</v>
      </c>
      <c r="L1447" s="13">
        <v>449067366.03999996</v>
      </c>
      <c r="M1447" s="13">
        <v>338288630.81999999</v>
      </c>
      <c r="N1447" s="13">
        <v>238508785.09</v>
      </c>
      <c r="O1447" s="13">
        <v>693161243.46999991</v>
      </c>
      <c r="P1447" s="13">
        <v>-301321208.08000046</v>
      </c>
      <c r="Q1447" s="13">
        <v>170935487.11000049</v>
      </c>
      <c r="R1447" s="13">
        <v>-130385720.96999997</v>
      </c>
      <c r="S1447" s="13">
        <v>137617078.47999996</v>
      </c>
      <c r="T1447" s="13">
        <v>8383629.0999999996</v>
      </c>
      <c r="U1447" s="13">
        <v>12579486.050000001</v>
      </c>
      <c r="V1447" s="13">
        <v>0</v>
      </c>
      <c r="W1447" s="13">
        <v>11050546.859999999</v>
      </c>
      <c r="X1447" s="13">
        <v>266935469.33000001</v>
      </c>
      <c r="Y1447" s="13">
        <v>7215909.4299999997</v>
      </c>
      <c r="Z1447" s="13">
        <v>30846593.559999999</v>
      </c>
      <c r="AA1447" s="13">
        <v>79949632.549999997</v>
      </c>
      <c r="AB1447" s="13">
        <v>5239865.13</v>
      </c>
      <c r="AC1447" s="13">
        <v>0</v>
      </c>
      <c r="AD1447" s="13">
        <v>0</v>
      </c>
      <c r="AE1447" s="13">
        <v>1279078.19</v>
      </c>
      <c r="AF1447" s="13">
        <v>36800974</v>
      </c>
      <c r="AG1447" s="13">
        <v>787355996.86000013</v>
      </c>
      <c r="AH1447" s="13">
        <v>442482430.78999996</v>
      </c>
      <c r="AI1447" s="13">
        <v>1226928864.52</v>
      </c>
      <c r="AJ1447" s="13">
        <v>533769716.14999998</v>
      </c>
      <c r="AK1447" s="13">
        <v>2095.1</v>
      </c>
      <c r="AL1447" s="13">
        <v>389307799.25999999</v>
      </c>
      <c r="AM1447" s="13">
        <v>1.5961440481124189</v>
      </c>
      <c r="AN1447" s="13">
        <v>291406713.81</v>
      </c>
      <c r="AO1447" s="13">
        <v>85756675.930000007</v>
      </c>
      <c r="AP1447" s="13">
        <v>1924280035.4999998</v>
      </c>
      <c r="AQ1447" s="13">
        <v>1494859468.0600002</v>
      </c>
      <c r="AR1447" s="367"/>
      <c r="AS1447" s="19">
        <v>45138</v>
      </c>
      <c r="AT1447" s="20" t="s">
        <v>6</v>
      </c>
      <c r="AU1447" s="40" t="s">
        <v>292</v>
      </c>
      <c r="AV1447" s="41">
        <v>2023</v>
      </c>
      <c r="AW1447" s="266" t="s">
        <v>149</v>
      </c>
      <c r="AX1447" s="380">
        <v>28.68</v>
      </c>
      <c r="AY1447" s="380">
        <v>29.51</v>
      </c>
    </row>
    <row r="1448" spans="1:51" x14ac:dyDescent="0.25">
      <c r="A1448" s="5">
        <v>110</v>
      </c>
      <c r="B1448" s="6" t="s">
        <v>71</v>
      </c>
      <c r="C1448" s="13">
        <v>18271854.290000003</v>
      </c>
      <c r="D1448" s="13">
        <v>1014493.36</v>
      </c>
      <c r="E1448" s="13">
        <v>7014.08</v>
      </c>
      <c r="F1448" s="13">
        <v>6230589.71</v>
      </c>
      <c r="G1448" s="13">
        <v>17335801.5</v>
      </c>
      <c r="H1448" s="13">
        <v>44871975.420000002</v>
      </c>
      <c r="I1448" s="13">
        <v>190601819.18000001</v>
      </c>
      <c r="J1448" s="13">
        <v>170821393.63999999</v>
      </c>
      <c r="K1448" s="13">
        <v>6661537.3099999996</v>
      </c>
      <c r="L1448" s="13">
        <v>6654523.2299999995</v>
      </c>
      <c r="M1448" s="13">
        <v>2380322.9300000002</v>
      </c>
      <c r="N1448" s="13">
        <v>0</v>
      </c>
      <c r="O1448" s="13">
        <v>6289056.6399999987</v>
      </c>
      <c r="P1448" s="13">
        <v>-12598086.919999998</v>
      </c>
      <c r="Q1448" s="13">
        <v>-1537574.87</v>
      </c>
      <c r="R1448" s="13">
        <v>-14135661.789999999</v>
      </c>
      <c r="S1448" s="13">
        <v>59007637.18</v>
      </c>
      <c r="T1448" s="13">
        <v>2728698.51</v>
      </c>
      <c r="U1448" s="13">
        <v>312363.81</v>
      </c>
      <c r="V1448" s="13">
        <v>0</v>
      </c>
      <c r="W1448" s="13">
        <v>0</v>
      </c>
      <c r="X1448" s="13">
        <v>56894834.009999998</v>
      </c>
      <c r="Y1448" s="13">
        <v>353606.59</v>
      </c>
      <c r="Z1448" s="13">
        <v>385036.36</v>
      </c>
      <c r="AA1448" s="13">
        <v>181430.98</v>
      </c>
      <c r="AB1448" s="13">
        <v>4454.8</v>
      </c>
      <c r="AC1448" s="13">
        <v>0</v>
      </c>
      <c r="AD1448" s="13">
        <v>0</v>
      </c>
      <c r="AE1448" s="13">
        <v>0</v>
      </c>
      <c r="AF1448" s="13">
        <v>3730.42</v>
      </c>
      <c r="AG1448" s="13">
        <v>9034846.1600000001</v>
      </c>
      <c r="AH1448" s="13">
        <v>7014.08</v>
      </c>
      <c r="AI1448" s="13">
        <v>9041825.7799999993</v>
      </c>
      <c r="AJ1448" s="13">
        <v>2752769.14</v>
      </c>
      <c r="AK1448" s="13">
        <v>0</v>
      </c>
      <c r="AL1448" s="13">
        <v>183940281.87</v>
      </c>
      <c r="AM1448" s="13">
        <v>28.612287270969293</v>
      </c>
      <c r="AN1448" s="13">
        <v>2374345.5699999998</v>
      </c>
      <c r="AO1448" s="13">
        <v>3856244.1399999997</v>
      </c>
      <c r="AP1448" s="13">
        <v>11982563.609999999</v>
      </c>
      <c r="AQ1448" s="13">
        <v>1014259.3200000001</v>
      </c>
      <c r="AR1448" s="367"/>
      <c r="AS1448" s="19">
        <v>45138</v>
      </c>
      <c r="AT1448" s="20" t="s">
        <v>6</v>
      </c>
      <c r="AU1448" s="40" t="s">
        <v>292</v>
      </c>
      <c r="AV1448" s="41">
        <v>2023</v>
      </c>
      <c r="AW1448" s="266" t="s">
        <v>173</v>
      </c>
      <c r="AX1448" s="380">
        <v>28.68</v>
      </c>
      <c r="AY1448" s="380">
        <v>29.51</v>
      </c>
    </row>
    <row r="1449" spans="1:51" x14ac:dyDescent="0.25">
      <c r="A1449" s="5">
        <v>52</v>
      </c>
      <c r="B1449" s="6" t="s">
        <v>72</v>
      </c>
      <c r="C1449" s="13">
        <v>30299802.809999999</v>
      </c>
      <c r="D1449" s="13">
        <v>2353930.65</v>
      </c>
      <c r="E1449" s="13">
        <v>13476537.450000001</v>
      </c>
      <c r="F1449" s="13">
        <v>4522719.33</v>
      </c>
      <c r="G1449" s="13">
        <v>15611780.720000001</v>
      </c>
      <c r="H1449" s="13">
        <v>1177901.58</v>
      </c>
      <c r="I1449" s="13">
        <v>2011735075.97</v>
      </c>
      <c r="J1449" s="13">
        <v>499899086.16000003</v>
      </c>
      <c r="K1449" s="13">
        <v>24233346.530000001</v>
      </c>
      <c r="L1449" s="13">
        <v>10756809.08</v>
      </c>
      <c r="M1449" s="13">
        <v>5097646.4000000004</v>
      </c>
      <c r="N1449" s="13">
        <v>76927.509999999995</v>
      </c>
      <c r="O1449" s="13">
        <v>12547910.75</v>
      </c>
      <c r="P1449" s="13">
        <v>-4736538.6400000053</v>
      </c>
      <c r="Q1449" s="13">
        <v>400230.30999999947</v>
      </c>
      <c r="R1449" s="13">
        <v>-4336308.3300000057</v>
      </c>
      <c r="S1449" s="13">
        <v>5514209.9100000039</v>
      </c>
      <c r="T1449" s="13">
        <v>4122024.97</v>
      </c>
      <c r="U1449" s="13">
        <v>0</v>
      </c>
      <c r="V1449" s="13">
        <v>0</v>
      </c>
      <c r="W1449" s="13">
        <v>0</v>
      </c>
      <c r="X1449" s="13">
        <v>36432909.619999997</v>
      </c>
      <c r="Y1449" s="13">
        <v>318607.77</v>
      </c>
      <c r="Z1449" s="13">
        <v>312917.62</v>
      </c>
      <c r="AA1449" s="13">
        <v>1341578.33</v>
      </c>
      <c r="AB1449" s="13">
        <v>28559.31</v>
      </c>
      <c r="AC1449" s="13">
        <v>0</v>
      </c>
      <c r="AD1449" s="13">
        <v>0</v>
      </c>
      <c r="AE1449" s="13">
        <v>0</v>
      </c>
      <c r="AF1449" s="13">
        <v>33039061.649999999</v>
      </c>
      <c r="AG1449" s="13">
        <v>15854455.48</v>
      </c>
      <c r="AH1449" s="13">
        <v>13553464.959999999</v>
      </c>
      <c r="AI1449" s="13">
        <v>29057920.439999998</v>
      </c>
      <c r="AJ1449" s="13">
        <v>16510009.689999998</v>
      </c>
      <c r="AK1449" s="13">
        <v>0</v>
      </c>
      <c r="AL1449" s="13">
        <v>1987501729.4400001</v>
      </c>
      <c r="AM1449" s="13">
        <v>83.015157377440431</v>
      </c>
      <c r="AN1449" s="13">
        <v>3005916.95</v>
      </c>
      <c r="AO1449" s="13">
        <v>1516802.38</v>
      </c>
      <c r="AP1449" s="13">
        <v>19406907.91</v>
      </c>
      <c r="AQ1449" s="13">
        <v>4008946.4899999984</v>
      </c>
      <c r="AR1449" s="367"/>
      <c r="AS1449" s="19">
        <v>45138</v>
      </c>
      <c r="AT1449" s="20" t="s">
        <v>6</v>
      </c>
      <c r="AU1449" s="40" t="s">
        <v>292</v>
      </c>
      <c r="AV1449" s="41">
        <v>2023</v>
      </c>
      <c r="AW1449" s="266" t="s">
        <v>170</v>
      </c>
      <c r="AX1449" s="380">
        <v>28.68</v>
      </c>
      <c r="AY1449" s="380">
        <v>29.51</v>
      </c>
    </row>
    <row r="1450" spans="1:51" x14ac:dyDescent="0.25">
      <c r="A1450" s="5">
        <v>96</v>
      </c>
      <c r="B1450" s="6" t="s">
        <v>73</v>
      </c>
      <c r="C1450" s="13">
        <v>470150517.35999995</v>
      </c>
      <c r="D1450" s="13">
        <v>125468876.11</v>
      </c>
      <c r="E1450" s="13">
        <v>183572863.27000001</v>
      </c>
      <c r="F1450" s="13">
        <v>47360782.230000004</v>
      </c>
      <c r="G1450" s="13">
        <v>111367137.8</v>
      </c>
      <c r="H1450" s="13">
        <v>1096917.96</v>
      </c>
      <c r="I1450" s="13">
        <v>434593183.35000002</v>
      </c>
      <c r="J1450" s="13">
        <v>26981108.489999998</v>
      </c>
      <c r="K1450" s="13">
        <v>299265391.56</v>
      </c>
      <c r="L1450" s="13">
        <v>115692528.28999999</v>
      </c>
      <c r="M1450" s="13">
        <v>0</v>
      </c>
      <c r="N1450" s="13">
        <v>0</v>
      </c>
      <c r="O1450" s="13">
        <v>176381108.41999999</v>
      </c>
      <c r="P1450" s="13">
        <v>9572612.7999999933</v>
      </c>
      <c r="Q1450" s="13">
        <v>-77237739.88000001</v>
      </c>
      <c r="R1450" s="13">
        <v>-67665127.080000013</v>
      </c>
      <c r="S1450" s="13">
        <v>68762045.040000007</v>
      </c>
      <c r="T1450" s="13">
        <v>4893210.26</v>
      </c>
      <c r="U1450" s="13">
        <v>0</v>
      </c>
      <c r="V1450" s="13">
        <v>0</v>
      </c>
      <c r="W1450" s="13">
        <v>261379.06</v>
      </c>
      <c r="X1450" s="13">
        <v>109116315.88</v>
      </c>
      <c r="Y1450" s="13">
        <v>1219093.6100000001</v>
      </c>
      <c r="Z1450" s="13">
        <v>11343333.609999999</v>
      </c>
      <c r="AA1450" s="13">
        <v>4686190.05</v>
      </c>
      <c r="AB1450" s="13">
        <v>1823555.34</v>
      </c>
      <c r="AC1450" s="13">
        <v>0</v>
      </c>
      <c r="AD1450" s="13">
        <v>0</v>
      </c>
      <c r="AE1450" s="13">
        <v>0</v>
      </c>
      <c r="AF1450" s="13">
        <v>26436687.550000001</v>
      </c>
      <c r="AG1450" s="13">
        <v>115692528.28999999</v>
      </c>
      <c r="AH1450" s="13">
        <v>183572863.27000001</v>
      </c>
      <c r="AI1450" s="13">
        <v>298990702.31999999</v>
      </c>
      <c r="AJ1450" s="13">
        <v>122609593.90000001</v>
      </c>
      <c r="AK1450" s="13">
        <v>0</v>
      </c>
      <c r="AL1450" s="13">
        <v>135327791.79000002</v>
      </c>
      <c r="AM1450" s="13">
        <v>1.4521999389390403</v>
      </c>
      <c r="AN1450" s="13">
        <v>34434215.939999998</v>
      </c>
      <c r="AO1450" s="13">
        <v>12926566.289999999</v>
      </c>
      <c r="AP1450" s="13">
        <v>411423890.66000003</v>
      </c>
      <c r="AQ1450" s="13">
        <v>243126001.53</v>
      </c>
      <c r="AR1450" s="367"/>
      <c r="AS1450" s="19">
        <v>45138</v>
      </c>
      <c r="AT1450" s="20" t="s">
        <v>6</v>
      </c>
      <c r="AU1450" s="40" t="s">
        <v>292</v>
      </c>
      <c r="AV1450" s="41">
        <v>2023</v>
      </c>
      <c r="AW1450" s="266" t="s">
        <v>153</v>
      </c>
      <c r="AX1450" s="380">
        <v>28.68</v>
      </c>
      <c r="AY1450" s="380">
        <v>29.51</v>
      </c>
    </row>
    <row r="1451" spans="1:51" x14ac:dyDescent="0.25">
      <c r="A1451" s="5">
        <v>103</v>
      </c>
      <c r="B1451" s="6" t="s">
        <v>74</v>
      </c>
      <c r="C1451" s="13">
        <v>1570440.34</v>
      </c>
      <c r="D1451" s="13">
        <v>88383.63</v>
      </c>
      <c r="E1451" s="13">
        <v>3866346.5</v>
      </c>
      <c r="F1451" s="13">
        <v>92146.25</v>
      </c>
      <c r="G1451" s="13">
        <v>2648854.3800000004</v>
      </c>
      <c r="H1451" s="13">
        <v>61352278.32</v>
      </c>
      <c r="I1451" s="13">
        <v>68613861.480000004</v>
      </c>
      <c r="J1451" s="13">
        <v>146328316.49000001</v>
      </c>
      <c r="K1451" s="13">
        <v>5180742.84</v>
      </c>
      <c r="L1451" s="13">
        <v>850471.73</v>
      </c>
      <c r="M1451" s="13">
        <v>0</v>
      </c>
      <c r="N1451" s="13">
        <v>0</v>
      </c>
      <c r="O1451" s="13">
        <v>4484203.96</v>
      </c>
      <c r="P1451" s="13">
        <v>-5743147.8800000008</v>
      </c>
      <c r="Q1451" s="13">
        <v>-819244.29999999993</v>
      </c>
      <c r="R1451" s="13">
        <v>-6562392.1800000006</v>
      </c>
      <c r="S1451" s="13">
        <v>67914670.480000004</v>
      </c>
      <c r="T1451" s="13">
        <v>126478.78</v>
      </c>
      <c r="U1451" s="13">
        <v>0</v>
      </c>
      <c r="V1451" s="13">
        <v>0</v>
      </c>
      <c r="W1451" s="13">
        <v>0</v>
      </c>
      <c r="X1451" s="13">
        <v>67895361.950000003</v>
      </c>
      <c r="Y1451" s="13">
        <v>54058.26</v>
      </c>
      <c r="Z1451" s="13">
        <v>2.04</v>
      </c>
      <c r="AA1451" s="13">
        <v>53109.95</v>
      </c>
      <c r="AB1451" s="13">
        <v>0</v>
      </c>
      <c r="AC1451" s="13">
        <v>0</v>
      </c>
      <c r="AD1451" s="13">
        <v>0</v>
      </c>
      <c r="AE1451" s="13">
        <v>0</v>
      </c>
      <c r="AF1451" s="13">
        <v>0</v>
      </c>
      <c r="AG1451" s="13">
        <v>850471.73</v>
      </c>
      <c r="AH1451" s="13">
        <v>3866346.5</v>
      </c>
      <c r="AI1451" s="13">
        <v>4706320.0599999996</v>
      </c>
      <c r="AJ1451" s="13">
        <v>222116.09999999998</v>
      </c>
      <c r="AK1451" s="13">
        <v>0</v>
      </c>
      <c r="AL1451" s="13">
        <v>63433118.640000001</v>
      </c>
      <c r="AM1451" s="13">
        <v>13.24401994058443</v>
      </c>
      <c r="AN1451" s="13">
        <v>56284.93</v>
      </c>
      <c r="AO1451" s="13">
        <v>35861.32</v>
      </c>
      <c r="AP1451" s="13">
        <v>952581.87999999977</v>
      </c>
      <c r="AQ1451" s="13">
        <v>3954729.13</v>
      </c>
      <c r="AR1451" s="367"/>
      <c r="AS1451" s="19">
        <v>45138</v>
      </c>
      <c r="AT1451" s="20" t="s">
        <v>6</v>
      </c>
      <c r="AU1451" s="40" t="s">
        <v>292</v>
      </c>
      <c r="AV1451" s="41">
        <v>2023</v>
      </c>
      <c r="AW1451" s="266" t="s">
        <v>184</v>
      </c>
      <c r="AX1451" s="380">
        <v>28.68</v>
      </c>
      <c r="AY1451" s="380">
        <v>29.51</v>
      </c>
    </row>
    <row r="1452" spans="1:51" x14ac:dyDescent="0.25">
      <c r="A1452" s="5">
        <v>23</v>
      </c>
      <c r="B1452" s="6" t="s">
        <v>75</v>
      </c>
      <c r="C1452" s="13">
        <v>278081052.11999995</v>
      </c>
      <c r="D1452" s="13">
        <v>109558472.58</v>
      </c>
      <c r="E1452" s="13">
        <v>6145604.7599999998</v>
      </c>
      <c r="F1452" s="13">
        <v>50603995</v>
      </c>
      <c r="G1452" s="13">
        <v>67447615.789999992</v>
      </c>
      <c r="H1452" s="13">
        <v>232828.15</v>
      </c>
      <c r="I1452" s="13">
        <v>305452576.05000001</v>
      </c>
      <c r="J1452" s="13">
        <v>1014626.7</v>
      </c>
      <c r="K1452" s="13">
        <v>39992503.369999997</v>
      </c>
      <c r="L1452" s="13">
        <v>33846898.609999999</v>
      </c>
      <c r="M1452" s="13">
        <v>22906996.190000001</v>
      </c>
      <c r="N1452" s="13">
        <v>39035659.57</v>
      </c>
      <c r="O1452" s="13">
        <v>-29510077.959999993</v>
      </c>
      <c r="P1452" s="13">
        <v>79981046.710000008</v>
      </c>
      <c r="Q1452" s="13">
        <v>-64512750.530000016</v>
      </c>
      <c r="R1452" s="13">
        <v>15468296.179999992</v>
      </c>
      <c r="S1452" s="13">
        <v>-15235468.020000001</v>
      </c>
      <c r="T1452" s="13">
        <v>7243.08</v>
      </c>
      <c r="U1452" s="13">
        <v>0</v>
      </c>
      <c r="V1452" s="13">
        <v>0</v>
      </c>
      <c r="W1452" s="13">
        <v>76670</v>
      </c>
      <c r="X1452" s="13">
        <v>2647219.27</v>
      </c>
      <c r="Y1452" s="13">
        <v>1160882.18</v>
      </c>
      <c r="Z1452" s="13">
        <v>8831164.2699999996</v>
      </c>
      <c r="AA1452" s="13">
        <v>1524945.58</v>
      </c>
      <c r="AB1452" s="13">
        <v>157918.78</v>
      </c>
      <c r="AC1452" s="13">
        <v>0</v>
      </c>
      <c r="AD1452" s="13">
        <v>0</v>
      </c>
      <c r="AE1452" s="13">
        <v>0</v>
      </c>
      <c r="AF1452" s="13">
        <v>6291689.5599999996</v>
      </c>
      <c r="AG1452" s="13">
        <v>56753894.799999997</v>
      </c>
      <c r="AH1452" s="13">
        <v>45181264.329999998</v>
      </c>
      <c r="AI1452" s="13">
        <v>99943395.350000009</v>
      </c>
      <c r="AJ1452" s="13">
        <v>129453473.31</v>
      </c>
      <c r="AK1452" s="13">
        <v>0</v>
      </c>
      <c r="AL1452" s="13">
        <v>265460072.68000001</v>
      </c>
      <c r="AM1452" s="13">
        <v>7.6377458351139982</v>
      </c>
      <c r="AN1452" s="13">
        <v>32896476.240000002</v>
      </c>
      <c r="AO1452" s="13">
        <v>17707518.759999998</v>
      </c>
      <c r="AP1452" s="13">
        <v>237071870.93999997</v>
      </c>
      <c r="AQ1452" s="13">
        <v>42151596.170000002</v>
      </c>
      <c r="AR1452" s="367"/>
      <c r="AS1452" s="19">
        <v>45138</v>
      </c>
      <c r="AT1452" s="20" t="s">
        <v>6</v>
      </c>
      <c r="AU1452" s="40" t="s">
        <v>292</v>
      </c>
      <c r="AV1452" s="41">
        <v>2023</v>
      </c>
      <c r="AW1452" s="266" t="s">
        <v>159</v>
      </c>
      <c r="AX1452" s="380">
        <v>28.68</v>
      </c>
      <c r="AY1452" s="380">
        <v>29.51</v>
      </c>
    </row>
    <row r="1453" spans="1:51" x14ac:dyDescent="0.25">
      <c r="A1453" s="5">
        <v>62</v>
      </c>
      <c r="B1453" s="6" t="s">
        <v>203</v>
      </c>
      <c r="C1453" s="13">
        <v>34520712.870000005</v>
      </c>
      <c r="D1453" s="13">
        <v>8232433.5199999996</v>
      </c>
      <c r="E1453" s="13">
        <v>454947.27999999997</v>
      </c>
      <c r="F1453" s="13">
        <v>37668.660000000003</v>
      </c>
      <c r="G1453" s="13">
        <v>23006010.25</v>
      </c>
      <c r="H1453" s="13">
        <v>328493.36</v>
      </c>
      <c r="I1453" s="13">
        <v>23570297.82</v>
      </c>
      <c r="J1453" s="13">
        <v>448478.23</v>
      </c>
      <c r="K1453" s="13">
        <v>1135360.98</v>
      </c>
      <c r="L1453" s="13">
        <v>668761.74</v>
      </c>
      <c r="M1453" s="13">
        <v>0</v>
      </c>
      <c r="N1453" s="13">
        <v>0</v>
      </c>
      <c r="O1453" s="13">
        <v>259753.68000000005</v>
      </c>
      <c r="P1453" s="13">
        <v>2984846.7599999979</v>
      </c>
      <c r="Q1453" s="13">
        <v>0</v>
      </c>
      <c r="R1453" s="13">
        <v>2984846.7599999979</v>
      </c>
      <c r="S1453" s="13">
        <v>-2656353.39</v>
      </c>
      <c r="T1453" s="13">
        <v>152462.5</v>
      </c>
      <c r="U1453" s="13">
        <v>0</v>
      </c>
      <c r="V1453" s="13">
        <v>0</v>
      </c>
      <c r="W1453" s="13">
        <v>0</v>
      </c>
      <c r="X1453" s="13">
        <v>138417.25</v>
      </c>
      <c r="Y1453" s="13">
        <v>449564.79</v>
      </c>
      <c r="Z1453" s="13">
        <v>1343263.74</v>
      </c>
      <c r="AA1453" s="13">
        <v>996544.57</v>
      </c>
      <c r="AB1453" s="13">
        <v>142165.79</v>
      </c>
      <c r="AC1453" s="13">
        <v>0</v>
      </c>
      <c r="AD1453" s="13">
        <v>0</v>
      </c>
      <c r="AE1453" s="13">
        <v>0</v>
      </c>
      <c r="AF1453" s="13">
        <v>15694.25</v>
      </c>
      <c r="AG1453" s="13">
        <v>668761.74000000011</v>
      </c>
      <c r="AH1453" s="13">
        <v>454947.27999999997</v>
      </c>
      <c r="AI1453" s="13">
        <v>1123709.02</v>
      </c>
      <c r="AJ1453" s="13">
        <v>863955.34</v>
      </c>
      <c r="AK1453" s="13">
        <v>0</v>
      </c>
      <c r="AL1453" s="13">
        <v>22434936.84</v>
      </c>
      <c r="AM1453" s="13">
        <v>20.760179568616142</v>
      </c>
      <c r="AN1453" s="13">
        <v>37668.660000000003</v>
      </c>
      <c r="AO1453" s="13">
        <v>0</v>
      </c>
      <c r="AP1453" s="13">
        <v>34128214.299999997</v>
      </c>
      <c r="AQ1453" s="13">
        <v>8099688.6299999999</v>
      </c>
      <c r="AR1453" s="367"/>
      <c r="AS1453" s="19">
        <v>45138</v>
      </c>
      <c r="AT1453" s="20" t="s">
        <v>6</v>
      </c>
      <c r="AU1453" s="40" t="s">
        <v>292</v>
      </c>
      <c r="AV1453" s="41">
        <v>2023</v>
      </c>
      <c r="AW1453" s="266" t="s">
        <v>169</v>
      </c>
      <c r="AX1453" s="380">
        <v>28.68</v>
      </c>
      <c r="AY1453" s="380">
        <v>29.51</v>
      </c>
    </row>
    <row r="1454" spans="1:51" x14ac:dyDescent="0.25">
      <c r="A1454" s="5">
        <v>114</v>
      </c>
      <c r="B1454" s="6" t="s">
        <v>76</v>
      </c>
      <c r="C1454" s="13">
        <v>453590409.12</v>
      </c>
      <c r="D1454" s="13">
        <v>180978046.04999998</v>
      </c>
      <c r="E1454" s="13">
        <v>29826413.559999999</v>
      </c>
      <c r="F1454" s="13">
        <v>77288397.849999994</v>
      </c>
      <c r="G1454" s="13">
        <v>95837742.170000002</v>
      </c>
      <c r="H1454" s="13">
        <v>298437.83</v>
      </c>
      <c r="I1454" s="13">
        <v>102648943.73</v>
      </c>
      <c r="J1454" s="13">
        <v>49180535.549999997</v>
      </c>
      <c r="K1454" s="13">
        <v>81955614.659999996</v>
      </c>
      <c r="L1454" s="13">
        <v>52129201.100000001</v>
      </c>
      <c r="M1454" s="13">
        <v>91830700.650000006</v>
      </c>
      <c r="N1454" s="13">
        <v>42030667.159999996</v>
      </c>
      <c r="O1454" s="13">
        <v>139619411.82000002</v>
      </c>
      <c r="P1454" s="13">
        <v>-40133188.770000026</v>
      </c>
      <c r="Q1454" s="13">
        <v>20708318.859999999</v>
      </c>
      <c r="R1454" s="13">
        <v>-19424869.910000026</v>
      </c>
      <c r="S1454" s="13">
        <v>19723307.730000004</v>
      </c>
      <c r="T1454" s="13">
        <v>379100.42</v>
      </c>
      <c r="U1454" s="13">
        <v>0</v>
      </c>
      <c r="V1454" s="13">
        <v>0</v>
      </c>
      <c r="W1454" s="13">
        <v>25098317.34</v>
      </c>
      <c r="X1454" s="13">
        <v>43657298.130000003</v>
      </c>
      <c r="Y1454" s="13">
        <v>1572181.96</v>
      </c>
      <c r="Z1454" s="13">
        <v>6645748.71</v>
      </c>
      <c r="AA1454" s="13">
        <v>27959824.469999999</v>
      </c>
      <c r="AB1454" s="13">
        <v>112740.51</v>
      </c>
      <c r="AC1454" s="13">
        <v>0</v>
      </c>
      <c r="AD1454" s="13">
        <v>0</v>
      </c>
      <c r="AE1454" s="13">
        <v>0</v>
      </c>
      <c r="AF1454" s="13">
        <v>13120912.51</v>
      </c>
      <c r="AG1454" s="13">
        <v>143959901.75</v>
      </c>
      <c r="AH1454" s="13">
        <v>71857080.719999999</v>
      </c>
      <c r="AI1454" s="13">
        <v>215352657.36000001</v>
      </c>
      <c r="AJ1454" s="13">
        <v>75733245.539999992</v>
      </c>
      <c r="AK1454" s="13">
        <v>0</v>
      </c>
      <c r="AL1454" s="13">
        <v>20693329.070000008</v>
      </c>
      <c r="AM1454" s="13">
        <v>1.252494342893383</v>
      </c>
      <c r="AN1454" s="13">
        <v>61651934.369999997</v>
      </c>
      <c r="AO1454" s="13">
        <v>15636463.48</v>
      </c>
      <c r="AP1454" s="13">
        <v>374015601.78999996</v>
      </c>
      <c r="AQ1454" s="13">
        <v>241022650.54000005</v>
      </c>
      <c r="AR1454" s="367"/>
      <c r="AS1454" s="19">
        <v>45138</v>
      </c>
      <c r="AT1454" s="20" t="s">
        <v>6</v>
      </c>
      <c r="AU1454" s="40" t="s">
        <v>292</v>
      </c>
      <c r="AV1454" s="41">
        <v>2023</v>
      </c>
      <c r="AW1454" s="266" t="s">
        <v>154</v>
      </c>
      <c r="AX1454" s="380">
        <v>28.68</v>
      </c>
      <c r="AY1454" s="380">
        <v>29.51</v>
      </c>
    </row>
    <row r="1455" spans="1:51" x14ac:dyDescent="0.25">
      <c r="A1455" s="5">
        <v>48</v>
      </c>
      <c r="B1455" s="6" t="s">
        <v>77</v>
      </c>
      <c r="C1455" s="13">
        <v>129775397.66000001</v>
      </c>
      <c r="D1455" s="13">
        <v>147767172.75999999</v>
      </c>
      <c r="E1455" s="13">
        <v>6183436.9799999995</v>
      </c>
      <c r="F1455" s="13">
        <v>866870.55</v>
      </c>
      <c r="G1455" s="13">
        <v>36367990.189999998</v>
      </c>
      <c r="H1455" s="13">
        <v>784308.35</v>
      </c>
      <c r="I1455" s="13">
        <v>1163174212.6600001</v>
      </c>
      <c r="J1455" s="13">
        <v>147645177.65000001</v>
      </c>
      <c r="K1455" s="13">
        <v>27221731.640000001</v>
      </c>
      <c r="L1455" s="13">
        <v>11546699.210000001</v>
      </c>
      <c r="M1455" s="13">
        <v>5010513.05</v>
      </c>
      <c r="N1455" s="13">
        <v>237995733.05000001</v>
      </c>
      <c r="O1455" s="13">
        <v>37981227.040000021</v>
      </c>
      <c r="P1455" s="13">
        <v>-93207862.88000001</v>
      </c>
      <c r="Q1455" s="13">
        <v>100658672.36999997</v>
      </c>
      <c r="R1455" s="13">
        <v>7450809.4899999648</v>
      </c>
      <c r="S1455" s="13">
        <v>-6666501.1399999857</v>
      </c>
      <c r="T1455" s="13">
        <v>30800427.609999999</v>
      </c>
      <c r="U1455" s="13">
        <v>0</v>
      </c>
      <c r="V1455" s="13">
        <v>920326.99</v>
      </c>
      <c r="W1455" s="13">
        <v>15480767.49</v>
      </c>
      <c r="X1455" s="13">
        <v>392816675.60000002</v>
      </c>
      <c r="Y1455" s="13">
        <v>545081.65</v>
      </c>
      <c r="Z1455" s="13">
        <v>6905344.8499999996</v>
      </c>
      <c r="AA1455" s="13">
        <v>437846716.93000001</v>
      </c>
      <c r="AB1455" s="13">
        <v>0</v>
      </c>
      <c r="AC1455" s="13">
        <v>0</v>
      </c>
      <c r="AD1455" s="13">
        <v>0</v>
      </c>
      <c r="AE1455" s="13">
        <v>0</v>
      </c>
      <c r="AF1455" s="13">
        <v>1387555.41</v>
      </c>
      <c r="AG1455" s="13">
        <v>16557212.260000002</v>
      </c>
      <c r="AH1455" s="13">
        <v>244179170.03</v>
      </c>
      <c r="AI1455" s="13">
        <v>260699171.08000001</v>
      </c>
      <c r="AJ1455" s="13">
        <v>222717944.03999999</v>
      </c>
      <c r="AK1455" s="13">
        <v>0</v>
      </c>
      <c r="AL1455" s="13">
        <v>1135952481.02</v>
      </c>
      <c r="AM1455" s="13">
        <v>42.729618675353308</v>
      </c>
      <c r="AN1455" s="13">
        <v>364929.20999999996</v>
      </c>
      <c r="AO1455" s="13">
        <v>501941.35</v>
      </c>
      <c r="AP1455" s="13">
        <v>122518480.02</v>
      </c>
      <c r="AQ1455" s="13">
        <v>178491482.16</v>
      </c>
      <c r="AR1455" s="367"/>
      <c r="AS1455" s="19">
        <v>45138</v>
      </c>
      <c r="AT1455" s="20" t="s">
        <v>6</v>
      </c>
      <c r="AU1455" s="40" t="s">
        <v>292</v>
      </c>
      <c r="AV1455" s="41">
        <v>2023</v>
      </c>
      <c r="AW1455" s="266" t="s">
        <v>163</v>
      </c>
      <c r="AX1455" s="380">
        <v>28.68</v>
      </c>
      <c r="AY1455" s="380">
        <v>29.51</v>
      </c>
    </row>
    <row r="1456" spans="1:51" ht="30" x14ac:dyDescent="0.25">
      <c r="A1456" s="5">
        <v>120</v>
      </c>
      <c r="B1456" s="6" t="s">
        <v>78</v>
      </c>
      <c r="C1456" s="13">
        <v>709529.69000000006</v>
      </c>
      <c r="D1456" s="13">
        <v>287067.15999999997</v>
      </c>
      <c r="E1456" s="13">
        <v>293993.36</v>
      </c>
      <c r="F1456" s="13">
        <v>0</v>
      </c>
      <c r="G1456" s="13">
        <v>2614030.13</v>
      </c>
      <c r="H1456" s="13">
        <v>17899.740000000002</v>
      </c>
      <c r="I1456" s="13">
        <v>133902376.76000001</v>
      </c>
      <c r="J1456" s="13">
        <v>28888391.699999999</v>
      </c>
      <c r="K1456" s="13">
        <v>572276.32999999996</v>
      </c>
      <c r="L1456" s="13">
        <v>278282.96999999997</v>
      </c>
      <c r="M1456" s="13">
        <v>0</v>
      </c>
      <c r="N1456" s="13">
        <v>0</v>
      </c>
      <c r="O1456" s="13">
        <v>572276.21</v>
      </c>
      <c r="P1456" s="13">
        <v>-2763843.8099999996</v>
      </c>
      <c r="Q1456" s="13">
        <v>0</v>
      </c>
      <c r="R1456" s="13">
        <v>-2763843.8099999996</v>
      </c>
      <c r="S1456" s="13">
        <v>2781743.66</v>
      </c>
      <c r="T1456" s="13">
        <v>0</v>
      </c>
      <c r="U1456" s="13">
        <v>0</v>
      </c>
      <c r="V1456" s="13">
        <v>0</v>
      </c>
      <c r="W1456" s="13">
        <v>0</v>
      </c>
      <c r="X1456" s="13">
        <v>3777714.16</v>
      </c>
      <c r="Y1456" s="13">
        <v>53347.44</v>
      </c>
      <c r="Z1456" s="13">
        <v>49528.89</v>
      </c>
      <c r="AA1456" s="13">
        <v>123644.68</v>
      </c>
      <c r="AB1456" s="13">
        <v>791.08</v>
      </c>
      <c r="AC1456" s="13">
        <v>0</v>
      </c>
      <c r="AD1456" s="13">
        <v>0</v>
      </c>
      <c r="AE1456" s="13">
        <v>0</v>
      </c>
      <c r="AF1456" s="13">
        <v>768658.41</v>
      </c>
      <c r="AG1456" s="13">
        <v>278282.97000000003</v>
      </c>
      <c r="AH1456" s="13">
        <v>293993.36</v>
      </c>
      <c r="AI1456" s="13">
        <v>572276.32999999996</v>
      </c>
      <c r="AJ1456" s="13">
        <v>0.12</v>
      </c>
      <c r="AK1456" s="13">
        <v>0</v>
      </c>
      <c r="AL1456" s="13">
        <v>133330100.43000001</v>
      </c>
      <c r="AM1456" s="13">
        <v>233.98202885658404</v>
      </c>
      <c r="AN1456" s="13">
        <v>0</v>
      </c>
      <c r="AO1456" s="13">
        <v>0</v>
      </c>
      <c r="AP1456" s="13">
        <v>431246.76000000007</v>
      </c>
      <c r="AQ1456" s="13">
        <v>581060.44000000006</v>
      </c>
      <c r="AR1456" s="367"/>
      <c r="AS1456" s="19">
        <v>45138</v>
      </c>
      <c r="AT1456" s="20" t="s">
        <v>6</v>
      </c>
      <c r="AU1456" s="40" t="s">
        <v>292</v>
      </c>
      <c r="AV1456" s="41">
        <v>2023</v>
      </c>
      <c r="AW1456" s="266" t="s">
        <v>187</v>
      </c>
      <c r="AX1456" s="380">
        <v>28.68</v>
      </c>
      <c r="AY1456" s="380">
        <v>29.51</v>
      </c>
    </row>
    <row r="1457" spans="1:51" x14ac:dyDescent="0.25">
      <c r="A1457" s="5">
        <v>100</v>
      </c>
      <c r="B1457" s="6" t="s">
        <v>79</v>
      </c>
      <c r="C1457" s="13">
        <v>639877604.87</v>
      </c>
      <c r="D1457" s="13">
        <v>307213963.5</v>
      </c>
      <c r="E1457" s="13">
        <v>11724444.74</v>
      </c>
      <c r="F1457" s="13">
        <v>125175919.48999999</v>
      </c>
      <c r="G1457" s="13">
        <v>148351041.52000001</v>
      </c>
      <c r="H1457" s="13">
        <v>1768704.65</v>
      </c>
      <c r="I1457" s="13">
        <v>79611191.370000005</v>
      </c>
      <c r="J1457" s="13">
        <v>146636129.02000001</v>
      </c>
      <c r="K1457" s="13">
        <v>52652707.770000003</v>
      </c>
      <c r="L1457" s="13">
        <v>40928263.030000001</v>
      </c>
      <c r="M1457" s="13">
        <v>205873572.69</v>
      </c>
      <c r="N1457" s="13">
        <v>50754833.18</v>
      </c>
      <c r="O1457" s="13">
        <v>188039046.91000006</v>
      </c>
      <c r="P1457" s="13">
        <v>-128902366.55000006</v>
      </c>
      <c r="Q1457" s="13">
        <v>95932230.589999869</v>
      </c>
      <c r="R1457" s="13">
        <v>-32970135.960000187</v>
      </c>
      <c r="S1457" s="13">
        <v>34738840.609999999</v>
      </c>
      <c r="T1457" s="13">
        <v>16691522.67</v>
      </c>
      <c r="U1457" s="13">
        <v>0</v>
      </c>
      <c r="V1457" s="13">
        <v>0</v>
      </c>
      <c r="W1457" s="13">
        <v>0</v>
      </c>
      <c r="X1457" s="13">
        <v>107644447.36</v>
      </c>
      <c r="Y1457" s="13">
        <v>2545848.86</v>
      </c>
      <c r="Z1457" s="13">
        <v>26145011.129999999</v>
      </c>
      <c r="AA1457" s="13">
        <v>282180.87</v>
      </c>
      <c r="AB1457" s="13">
        <v>578650.13</v>
      </c>
      <c r="AC1457" s="13">
        <v>0.05</v>
      </c>
      <c r="AD1457" s="13">
        <v>0</v>
      </c>
      <c r="AE1457" s="13">
        <v>0</v>
      </c>
      <c r="AF1457" s="13">
        <v>60045438.380000003</v>
      </c>
      <c r="AG1457" s="13">
        <v>246801835.71999997</v>
      </c>
      <c r="AH1457" s="13">
        <v>62479277.920000002</v>
      </c>
      <c r="AI1457" s="13">
        <v>309191465.72000003</v>
      </c>
      <c r="AJ1457" s="13">
        <v>121152418.81</v>
      </c>
      <c r="AK1457" s="13">
        <v>0</v>
      </c>
      <c r="AL1457" s="13">
        <v>26958483.600000001</v>
      </c>
      <c r="AM1457" s="13">
        <v>1.5120056449472894</v>
      </c>
      <c r="AN1457" s="13">
        <v>59778076.130000003</v>
      </c>
      <c r="AO1457" s="13">
        <v>65397843.359999999</v>
      </c>
      <c r="AP1457" s="13">
        <v>479446094.82999986</v>
      </c>
      <c r="AQ1457" s="13">
        <v>334821500.37000012</v>
      </c>
      <c r="AR1457" s="367"/>
      <c r="AS1457" s="19">
        <v>45138</v>
      </c>
      <c r="AT1457" s="20" t="s">
        <v>6</v>
      </c>
      <c r="AU1457" s="40" t="s">
        <v>292</v>
      </c>
      <c r="AV1457" s="41">
        <v>2023</v>
      </c>
      <c r="AW1457" s="266" t="s">
        <v>151</v>
      </c>
      <c r="AX1457" s="380">
        <v>28.68</v>
      </c>
      <c r="AY1457" s="380">
        <v>29.51</v>
      </c>
    </row>
    <row r="1458" spans="1:51" x14ac:dyDescent="0.25">
      <c r="A1458" s="5">
        <v>127</v>
      </c>
      <c r="B1458" s="6" t="s">
        <v>80</v>
      </c>
      <c r="C1458" s="13">
        <v>706819.03</v>
      </c>
      <c r="D1458" s="13">
        <v>0</v>
      </c>
      <c r="E1458" s="13">
        <v>1</v>
      </c>
      <c r="F1458" s="13">
        <v>374.84</v>
      </c>
      <c r="G1458" s="13">
        <v>288710.42</v>
      </c>
      <c r="H1458" s="13">
        <v>-170166.09</v>
      </c>
      <c r="I1458" s="13">
        <v>428785.09</v>
      </c>
      <c r="J1458" s="13">
        <v>0</v>
      </c>
      <c r="K1458" s="13">
        <v>198812.54</v>
      </c>
      <c r="L1458" s="13">
        <v>198811.54</v>
      </c>
      <c r="M1458" s="13">
        <v>461283.4</v>
      </c>
      <c r="N1458" s="13">
        <v>0</v>
      </c>
      <c r="O1458" s="13">
        <v>660095.93999999994</v>
      </c>
      <c r="P1458" s="13">
        <v>-242362.16999999987</v>
      </c>
      <c r="Q1458" s="13">
        <v>69322.000000000058</v>
      </c>
      <c r="R1458" s="13">
        <v>-173040.16999999981</v>
      </c>
      <c r="S1458" s="13">
        <v>2874.08</v>
      </c>
      <c r="T1458" s="13">
        <v>0</v>
      </c>
      <c r="U1458" s="13">
        <v>0</v>
      </c>
      <c r="V1458" s="13">
        <v>0</v>
      </c>
      <c r="W1458" s="13">
        <v>0</v>
      </c>
      <c r="X1458" s="13">
        <v>12819.74</v>
      </c>
      <c r="Y1458" s="13">
        <v>5892.05</v>
      </c>
      <c r="Z1458" s="13">
        <v>4053.61</v>
      </c>
      <c r="AA1458" s="13">
        <v>0</v>
      </c>
      <c r="AB1458" s="13">
        <v>0</v>
      </c>
      <c r="AC1458" s="13">
        <v>0</v>
      </c>
      <c r="AD1458" s="13">
        <v>0</v>
      </c>
      <c r="AE1458" s="13">
        <v>0</v>
      </c>
      <c r="AF1458" s="13">
        <v>0</v>
      </c>
      <c r="AG1458" s="13">
        <v>660094.93999999994</v>
      </c>
      <c r="AH1458" s="13">
        <v>1</v>
      </c>
      <c r="AI1458" s="13">
        <v>660095.93999999994</v>
      </c>
      <c r="AJ1458" s="13">
        <v>0</v>
      </c>
      <c r="AK1458" s="13">
        <v>0</v>
      </c>
      <c r="AL1458" s="13">
        <v>229972.55000000002</v>
      </c>
      <c r="AM1458" s="13">
        <v>2.1567306066307488</v>
      </c>
      <c r="AN1458" s="13">
        <v>294.89</v>
      </c>
      <c r="AO1458" s="13">
        <v>79.95</v>
      </c>
      <c r="AP1458" s="13">
        <v>46724.089999999953</v>
      </c>
      <c r="AQ1458" s="13">
        <v>1</v>
      </c>
      <c r="AR1458" s="367"/>
      <c r="AS1458" s="19">
        <v>45138</v>
      </c>
      <c r="AT1458" s="20" t="s">
        <v>6</v>
      </c>
      <c r="AU1458" s="40" t="s">
        <v>293</v>
      </c>
      <c r="AV1458" s="41">
        <v>2023</v>
      </c>
      <c r="AW1458" s="266" t="s">
        <v>186</v>
      </c>
      <c r="AX1458" s="380">
        <v>28.68</v>
      </c>
      <c r="AY1458" s="380">
        <v>29.51</v>
      </c>
    </row>
    <row r="1459" spans="1:51" x14ac:dyDescent="0.25">
      <c r="A1459" s="5">
        <v>12</v>
      </c>
      <c r="B1459" s="6" t="s">
        <v>81</v>
      </c>
      <c r="C1459" s="13">
        <v>569806644.58000004</v>
      </c>
      <c r="D1459" s="13">
        <v>302335424.79000002</v>
      </c>
      <c r="E1459" s="13">
        <v>69238335.24000001</v>
      </c>
      <c r="F1459" s="13">
        <v>106118839.66999999</v>
      </c>
      <c r="G1459" s="13">
        <v>129915646.47</v>
      </c>
      <c r="H1459" s="13">
        <v>3094789.79</v>
      </c>
      <c r="I1459" s="13">
        <v>596315352.20000005</v>
      </c>
      <c r="J1459" s="13">
        <v>830993533.33000004</v>
      </c>
      <c r="K1459" s="13">
        <v>284027380.64999998</v>
      </c>
      <c r="L1459" s="13">
        <v>214787435.30000001</v>
      </c>
      <c r="M1459" s="13">
        <v>13589365.27</v>
      </c>
      <c r="N1459" s="13">
        <v>9149688.1999999993</v>
      </c>
      <c r="O1459" s="13">
        <v>93355619.829999998</v>
      </c>
      <c r="P1459" s="13">
        <v>-61918886.180000022</v>
      </c>
      <c r="Q1459" s="13">
        <v>-64603124.030000009</v>
      </c>
      <c r="R1459" s="13">
        <v>-126522010.21000004</v>
      </c>
      <c r="S1459" s="13">
        <v>129616800</v>
      </c>
      <c r="T1459" s="13">
        <v>4556414.7</v>
      </c>
      <c r="U1459" s="13">
        <v>0</v>
      </c>
      <c r="V1459" s="13">
        <v>0</v>
      </c>
      <c r="W1459" s="13">
        <v>14719663.859999999</v>
      </c>
      <c r="X1459" s="13">
        <v>188740481.62</v>
      </c>
      <c r="Y1459" s="13">
        <v>2651338.38</v>
      </c>
      <c r="Z1459" s="13">
        <v>7237523.7000000002</v>
      </c>
      <c r="AA1459" s="13">
        <v>12485658.83</v>
      </c>
      <c r="AB1459" s="13">
        <v>62208.76</v>
      </c>
      <c r="AC1459" s="13">
        <v>0</v>
      </c>
      <c r="AD1459" s="13">
        <v>0</v>
      </c>
      <c r="AE1459" s="13">
        <v>0</v>
      </c>
      <c r="AF1459" s="13">
        <v>55963030.509999998</v>
      </c>
      <c r="AG1459" s="13">
        <v>228376800.56999996</v>
      </c>
      <c r="AH1459" s="13">
        <v>78388023.439999998</v>
      </c>
      <c r="AI1459" s="13">
        <v>283948842.31</v>
      </c>
      <c r="AJ1459" s="13">
        <v>190594453.87</v>
      </c>
      <c r="AK1459" s="13">
        <v>1231.3900000000001</v>
      </c>
      <c r="AL1459" s="13">
        <v>312287971.55000007</v>
      </c>
      <c r="AM1459" s="13">
        <v>2.0994995300640573</v>
      </c>
      <c r="AN1459" s="13">
        <v>66354424.399999999</v>
      </c>
      <c r="AO1459" s="13">
        <v>39764415.269999996</v>
      </c>
      <c r="AP1459" s="13">
        <v>528061022.94</v>
      </c>
      <c r="AQ1459" s="13">
        <v>353945422.98000002</v>
      </c>
      <c r="AR1459" s="367"/>
      <c r="AS1459" s="19">
        <v>45138</v>
      </c>
      <c r="AT1459" s="20" t="s">
        <v>6</v>
      </c>
      <c r="AU1459" s="40" t="s">
        <v>292</v>
      </c>
      <c r="AV1459" s="41">
        <v>2023</v>
      </c>
      <c r="AW1459" s="266" t="s">
        <v>152</v>
      </c>
      <c r="AX1459" s="380">
        <v>28.68</v>
      </c>
      <c r="AY1459" s="380">
        <v>29.51</v>
      </c>
    </row>
    <row r="1460" spans="1:51" x14ac:dyDescent="0.25">
      <c r="A1460" s="5">
        <v>74</v>
      </c>
      <c r="B1460" s="6" t="s">
        <v>82</v>
      </c>
      <c r="C1460" s="13">
        <v>3264712062.48</v>
      </c>
      <c r="D1460" s="13">
        <v>1919083486.96</v>
      </c>
      <c r="E1460" s="13">
        <v>19351332.970000003</v>
      </c>
      <c r="F1460" s="13">
        <v>443801900.65999997</v>
      </c>
      <c r="G1460" s="13">
        <v>525243839.38999999</v>
      </c>
      <c r="H1460" s="13">
        <v>5059757.1900000004</v>
      </c>
      <c r="I1460" s="13">
        <v>631453846.22000003</v>
      </c>
      <c r="J1460" s="13">
        <v>205465835.47</v>
      </c>
      <c r="K1460" s="13">
        <v>104252647.41</v>
      </c>
      <c r="L1460" s="13">
        <v>53205941.649999999</v>
      </c>
      <c r="M1460" s="13">
        <v>714733392.59000003</v>
      </c>
      <c r="N1460" s="13">
        <v>1022848998.6</v>
      </c>
      <c r="O1460" s="13">
        <v>1065752831.7999998</v>
      </c>
      <c r="P1460" s="13">
        <v>-689169996.32999992</v>
      </c>
      <c r="Q1460" s="13">
        <v>689590548.90000033</v>
      </c>
      <c r="R1460" s="13">
        <v>420552.57000041008</v>
      </c>
      <c r="S1460" s="13">
        <v>4639204.6100000143</v>
      </c>
      <c r="T1460" s="13">
        <v>5844507.0099999998</v>
      </c>
      <c r="U1460" s="13">
        <v>4305863.0999999996</v>
      </c>
      <c r="V1460" s="13">
        <v>0</v>
      </c>
      <c r="W1460" s="13">
        <v>2820500</v>
      </c>
      <c r="X1460" s="13">
        <v>952867113.09000003</v>
      </c>
      <c r="Y1460" s="13">
        <v>8866354.5999999996</v>
      </c>
      <c r="Z1460" s="13">
        <v>33079454.09</v>
      </c>
      <c r="AA1460" s="13">
        <v>81050617.829999998</v>
      </c>
      <c r="AB1460" s="13">
        <v>1041188.22</v>
      </c>
      <c r="AC1460" s="13">
        <v>0</v>
      </c>
      <c r="AD1460" s="13">
        <v>0</v>
      </c>
      <c r="AE1460" s="13">
        <v>38345116.689999998</v>
      </c>
      <c r="AF1460" s="13">
        <v>798816047.15999997</v>
      </c>
      <c r="AG1460" s="13">
        <v>767939334.24000001</v>
      </c>
      <c r="AH1460" s="13">
        <v>1042200331.5700001</v>
      </c>
      <c r="AI1460" s="13">
        <v>1800298722.3</v>
      </c>
      <c r="AJ1460" s="13">
        <v>734545890.5</v>
      </c>
      <c r="AK1460" s="13">
        <v>0</v>
      </c>
      <c r="AL1460" s="13">
        <v>527201198.81000006</v>
      </c>
      <c r="AM1460" s="13">
        <v>6.0569574193799367</v>
      </c>
      <c r="AN1460" s="13">
        <v>297396135.03000003</v>
      </c>
      <c r="AO1460" s="13">
        <v>146405765.63</v>
      </c>
      <c r="AP1460" s="13">
        <v>2821560343.8799996</v>
      </c>
      <c r="AQ1460" s="13">
        <v>2545342829.27</v>
      </c>
      <c r="AR1460" s="367"/>
      <c r="AS1460" s="19">
        <v>45138</v>
      </c>
      <c r="AT1460" s="20" t="s">
        <v>6</v>
      </c>
      <c r="AU1460" s="40" t="s">
        <v>292</v>
      </c>
      <c r="AV1460" s="41">
        <v>2023</v>
      </c>
      <c r="AW1460" s="266" t="s">
        <v>148</v>
      </c>
      <c r="AX1460" s="380">
        <v>28.68</v>
      </c>
      <c r="AY1460" s="380">
        <v>29.51</v>
      </c>
    </row>
    <row r="1461" spans="1:51" x14ac:dyDescent="0.25">
      <c r="A1461" s="5">
        <v>71</v>
      </c>
      <c r="B1461" s="6" t="s">
        <v>83</v>
      </c>
      <c r="C1461" s="13">
        <v>169470092.82999998</v>
      </c>
      <c r="D1461" s="13">
        <v>16922703.260000002</v>
      </c>
      <c r="E1461" s="13">
        <v>1549138.3199999998</v>
      </c>
      <c r="F1461" s="13">
        <v>0</v>
      </c>
      <c r="G1461" s="13">
        <v>47041546.619999997</v>
      </c>
      <c r="H1461" s="13">
        <v>3178097.08</v>
      </c>
      <c r="I1461" s="13">
        <v>60725946.009999998</v>
      </c>
      <c r="J1461" s="13">
        <v>1072579.23</v>
      </c>
      <c r="K1461" s="13">
        <v>13084872.970000001</v>
      </c>
      <c r="L1461" s="13">
        <v>11535734.66</v>
      </c>
      <c r="M1461" s="13">
        <v>5289488.4800000004</v>
      </c>
      <c r="N1461" s="13">
        <v>2566231.63</v>
      </c>
      <c r="O1461" s="13">
        <v>8719701.5100000016</v>
      </c>
      <c r="P1461" s="13">
        <v>96786141.439999968</v>
      </c>
      <c r="Q1461" s="13">
        <v>-121798538.31</v>
      </c>
      <c r="R1461" s="13">
        <v>-25012396.870000035</v>
      </c>
      <c r="S1461" s="13">
        <v>28190493.949999999</v>
      </c>
      <c r="T1461" s="13">
        <v>0</v>
      </c>
      <c r="U1461" s="13">
        <v>0</v>
      </c>
      <c r="V1461" s="13">
        <v>0</v>
      </c>
      <c r="W1461" s="13">
        <v>18581223.620000001</v>
      </c>
      <c r="X1461" s="13">
        <v>11313235.26</v>
      </c>
      <c r="Y1461" s="13">
        <v>960031.56</v>
      </c>
      <c r="Z1461" s="13">
        <v>0</v>
      </c>
      <c r="AA1461" s="13">
        <v>740896.47</v>
      </c>
      <c r="AB1461" s="13">
        <v>0</v>
      </c>
      <c r="AC1461" s="13">
        <v>0</v>
      </c>
      <c r="AD1461" s="13">
        <v>0</v>
      </c>
      <c r="AE1461" s="13">
        <v>0</v>
      </c>
      <c r="AF1461" s="13">
        <v>3036.9</v>
      </c>
      <c r="AG1461" s="13">
        <v>16825223.140000001</v>
      </c>
      <c r="AH1461" s="13">
        <v>4115369.95</v>
      </c>
      <c r="AI1461" s="13">
        <v>20939959.43</v>
      </c>
      <c r="AJ1461" s="13">
        <v>12220257.919999998</v>
      </c>
      <c r="AK1461" s="13">
        <v>0</v>
      </c>
      <c r="AL1461" s="13">
        <v>47641073.039999999</v>
      </c>
      <c r="AM1461" s="13">
        <v>4.64092743958828</v>
      </c>
      <c r="AN1461" s="13">
        <v>0</v>
      </c>
      <c r="AO1461" s="13">
        <v>0</v>
      </c>
      <c r="AP1461" s="13">
        <v>158479133.91999999</v>
      </c>
      <c r="AQ1461" s="13">
        <v>14651445.84</v>
      </c>
      <c r="AR1461" s="367"/>
      <c r="AS1461" s="19">
        <v>45138</v>
      </c>
      <c r="AT1461" s="20" t="s">
        <v>6</v>
      </c>
      <c r="AU1461" s="40" t="s">
        <v>292</v>
      </c>
      <c r="AV1461" s="41">
        <v>2023</v>
      </c>
      <c r="AW1461" s="266" t="s">
        <v>161</v>
      </c>
      <c r="AX1461" s="380">
        <v>28.68</v>
      </c>
      <c r="AY1461" s="380">
        <v>29.51</v>
      </c>
    </row>
    <row r="1462" spans="1:51" x14ac:dyDescent="0.25">
      <c r="A1462" s="5">
        <v>91</v>
      </c>
      <c r="B1462" s="6" t="s">
        <v>106</v>
      </c>
      <c r="C1462" s="13">
        <v>1901503.41</v>
      </c>
      <c r="D1462" s="13">
        <v>87730</v>
      </c>
      <c r="E1462" s="13">
        <v>616.81000000000006</v>
      </c>
      <c r="F1462" s="13">
        <v>0</v>
      </c>
      <c r="G1462" s="13">
        <v>2632819.04</v>
      </c>
      <c r="H1462" s="13">
        <v>-3611783.68</v>
      </c>
      <c r="I1462" s="13">
        <v>59446492.899999999</v>
      </c>
      <c r="J1462" s="13">
        <v>11806988.5</v>
      </c>
      <c r="K1462" s="13">
        <v>364821.86</v>
      </c>
      <c r="L1462" s="13">
        <v>363758.70999999996</v>
      </c>
      <c r="M1462" s="13">
        <v>0</v>
      </c>
      <c r="N1462" s="13">
        <v>6422521.5200000005</v>
      </c>
      <c r="O1462" s="13">
        <v>-752669.34999999963</v>
      </c>
      <c r="P1462" s="13">
        <v>-66376.280000000086</v>
      </c>
      <c r="Q1462" s="13">
        <v>9.9999997764825821E-3</v>
      </c>
      <c r="R1462" s="13">
        <v>-66376.27000000031</v>
      </c>
      <c r="S1462" s="13">
        <v>-3545407.38</v>
      </c>
      <c r="T1462" s="13">
        <v>254744.5</v>
      </c>
      <c r="U1462" s="13">
        <v>0</v>
      </c>
      <c r="V1462" s="13">
        <v>0</v>
      </c>
      <c r="W1462" s="13">
        <v>0</v>
      </c>
      <c r="X1462" s="13">
        <v>28863.38</v>
      </c>
      <c r="Y1462" s="13">
        <v>21141.94</v>
      </c>
      <c r="Z1462" s="13">
        <v>18123.91</v>
      </c>
      <c r="AA1462" s="13">
        <v>75222.61</v>
      </c>
      <c r="AB1462" s="13">
        <v>1775773.72</v>
      </c>
      <c r="AC1462" s="13">
        <v>0</v>
      </c>
      <c r="AD1462" s="13">
        <v>0</v>
      </c>
      <c r="AE1462" s="13">
        <v>0</v>
      </c>
      <c r="AF1462" s="13">
        <v>1938753.08</v>
      </c>
      <c r="AG1462" s="13">
        <v>363758.70999999996</v>
      </c>
      <c r="AH1462" s="13">
        <v>6423138.3300000001</v>
      </c>
      <c r="AI1462" s="13">
        <v>6713336</v>
      </c>
      <c r="AJ1462" s="13">
        <v>7466005.3499999996</v>
      </c>
      <c r="AK1462" s="13">
        <v>0</v>
      </c>
      <c r="AL1462" s="13">
        <v>59081671.039999999</v>
      </c>
      <c r="AM1462" s="13">
        <v>162.94663071999031</v>
      </c>
      <c r="AN1462" s="13">
        <v>0</v>
      </c>
      <c r="AO1462" s="13">
        <v>0</v>
      </c>
      <c r="AP1462" s="13">
        <v>2654172.7600000002</v>
      </c>
      <c r="AQ1462" s="13">
        <v>87729.999999999767</v>
      </c>
      <c r="AR1462" s="367"/>
      <c r="AS1462" s="19">
        <v>45138</v>
      </c>
      <c r="AT1462" s="20" t="s">
        <v>6</v>
      </c>
      <c r="AU1462" s="40" t="s">
        <v>293</v>
      </c>
      <c r="AV1462" s="41">
        <v>2023</v>
      </c>
      <c r="AW1462" s="266" t="s">
        <v>192</v>
      </c>
      <c r="AX1462" s="380">
        <v>28.68</v>
      </c>
      <c r="AY1462" s="380">
        <v>29.51</v>
      </c>
    </row>
    <row r="1463" spans="1:51" x14ac:dyDescent="0.25">
      <c r="A1463" s="5">
        <v>73</v>
      </c>
      <c r="B1463" s="6" t="s">
        <v>84</v>
      </c>
      <c r="C1463" s="13">
        <v>105181882.87</v>
      </c>
      <c r="D1463" s="13">
        <v>142107.78</v>
      </c>
      <c r="E1463" s="13">
        <v>144527.5</v>
      </c>
      <c r="F1463" s="13">
        <v>6051360.7700000005</v>
      </c>
      <c r="G1463" s="13">
        <v>13948348.75</v>
      </c>
      <c r="H1463" s="13">
        <v>5133392.29</v>
      </c>
      <c r="I1463" s="13">
        <v>13634618.039999999</v>
      </c>
      <c r="J1463" s="13">
        <v>5739152.0199999996</v>
      </c>
      <c r="K1463" s="13">
        <v>10731540.630000001</v>
      </c>
      <c r="L1463" s="13">
        <v>10587013.130000001</v>
      </c>
      <c r="M1463" s="13">
        <v>25067940.809999999</v>
      </c>
      <c r="N1463" s="13">
        <v>0</v>
      </c>
      <c r="O1463" s="13">
        <v>33771008.049999997</v>
      </c>
      <c r="P1463" s="13">
        <v>51269057.520000026</v>
      </c>
      <c r="Q1463" s="13">
        <v>-37129087.380000003</v>
      </c>
      <c r="R1463" s="13">
        <v>14139970.140000023</v>
      </c>
      <c r="S1463" s="13">
        <v>-9006578.3199999984</v>
      </c>
      <c r="T1463" s="13">
        <v>0.27</v>
      </c>
      <c r="U1463" s="13">
        <v>0</v>
      </c>
      <c r="V1463" s="13">
        <v>0</v>
      </c>
      <c r="W1463" s="13">
        <v>0</v>
      </c>
      <c r="X1463" s="13">
        <v>3924216.7</v>
      </c>
      <c r="Y1463" s="13">
        <v>278547.64</v>
      </c>
      <c r="Z1463" s="13">
        <v>373623.32</v>
      </c>
      <c r="AA1463" s="13">
        <v>59671.3</v>
      </c>
      <c r="AB1463" s="13">
        <v>215344.81</v>
      </c>
      <c r="AC1463" s="13">
        <v>0</v>
      </c>
      <c r="AD1463" s="13">
        <v>0</v>
      </c>
      <c r="AE1463" s="13">
        <v>0</v>
      </c>
      <c r="AF1463" s="13">
        <v>12003608.220000001</v>
      </c>
      <c r="AG1463" s="13">
        <v>35654953.939999998</v>
      </c>
      <c r="AH1463" s="13">
        <v>144527.5</v>
      </c>
      <c r="AI1463" s="13">
        <v>35626694.439999998</v>
      </c>
      <c r="AJ1463" s="13">
        <v>1855686.39</v>
      </c>
      <c r="AK1463" s="13">
        <v>0</v>
      </c>
      <c r="AL1463" s="13">
        <v>2903077.4099999983</v>
      </c>
      <c r="AM1463" s="13">
        <v>1.2705182331308937</v>
      </c>
      <c r="AN1463" s="13">
        <v>5371561.9100000001</v>
      </c>
      <c r="AO1463" s="13">
        <v>679798.86</v>
      </c>
      <c r="AP1463" s="13">
        <v>69555376.390000015</v>
      </c>
      <c r="AQ1463" s="13">
        <v>-1713390.6500000001</v>
      </c>
      <c r="AR1463" s="367"/>
      <c r="AS1463" s="19">
        <v>45138</v>
      </c>
      <c r="AT1463" s="20" t="s">
        <v>6</v>
      </c>
      <c r="AU1463" s="40" t="s">
        <v>292</v>
      </c>
      <c r="AV1463" s="41">
        <v>2023</v>
      </c>
      <c r="AW1463" s="266" t="s">
        <v>190</v>
      </c>
      <c r="AX1463" s="380">
        <v>28.68</v>
      </c>
      <c r="AY1463" s="380">
        <v>29.51</v>
      </c>
    </row>
    <row r="1464" spans="1:51" x14ac:dyDescent="0.25">
      <c r="A1464" s="5">
        <v>46</v>
      </c>
      <c r="B1464" s="6" t="s">
        <v>85</v>
      </c>
      <c r="C1464" s="13">
        <v>17389958.489999998</v>
      </c>
      <c r="D1464" s="13">
        <v>6984753.4700000007</v>
      </c>
      <c r="E1464" s="13">
        <v>1653067</v>
      </c>
      <c r="F1464" s="13">
        <v>2932049.72</v>
      </c>
      <c r="G1464" s="13">
        <v>8326936.2199999997</v>
      </c>
      <c r="H1464" s="13">
        <v>45454.26</v>
      </c>
      <c r="I1464" s="13">
        <v>280110360.01999998</v>
      </c>
      <c r="J1464" s="13">
        <v>21829010.960000001</v>
      </c>
      <c r="K1464" s="13">
        <v>12563018.98</v>
      </c>
      <c r="L1464" s="13">
        <v>10909812.210000001</v>
      </c>
      <c r="M1464" s="13">
        <v>664255</v>
      </c>
      <c r="N1464" s="13">
        <v>0</v>
      </c>
      <c r="O1464" s="13">
        <v>8073278</v>
      </c>
      <c r="P1464" s="13">
        <v>-8927058.9199999981</v>
      </c>
      <c r="Q1464" s="13">
        <v>-66123.529999999853</v>
      </c>
      <c r="R1464" s="13">
        <v>-8993182.4499999974</v>
      </c>
      <c r="S1464" s="13">
        <v>9038636.709999999</v>
      </c>
      <c r="T1464" s="13">
        <v>5610691.7199999997</v>
      </c>
      <c r="U1464" s="13">
        <v>0</v>
      </c>
      <c r="V1464" s="13">
        <v>0</v>
      </c>
      <c r="W1464" s="13">
        <v>0</v>
      </c>
      <c r="X1464" s="13">
        <v>3642264.23</v>
      </c>
      <c r="Y1464" s="13">
        <v>166019.44</v>
      </c>
      <c r="Z1464" s="13">
        <v>44521.34</v>
      </c>
      <c r="AA1464" s="13">
        <v>0</v>
      </c>
      <c r="AB1464" s="13">
        <v>3778.46</v>
      </c>
      <c r="AC1464" s="13">
        <v>0</v>
      </c>
      <c r="AD1464" s="13">
        <v>0</v>
      </c>
      <c r="AE1464" s="13">
        <v>0</v>
      </c>
      <c r="AF1464" s="13">
        <v>0</v>
      </c>
      <c r="AG1464" s="13">
        <v>11574067.210000001</v>
      </c>
      <c r="AH1464" s="13">
        <v>1653067</v>
      </c>
      <c r="AI1464" s="13">
        <v>13220867</v>
      </c>
      <c r="AJ1464" s="13">
        <v>5147589</v>
      </c>
      <c r="AK1464" s="13">
        <v>0</v>
      </c>
      <c r="AL1464" s="13">
        <v>267547341.03999999</v>
      </c>
      <c r="AM1464" s="13">
        <v>22.296420984950224</v>
      </c>
      <c r="AN1464" s="13">
        <v>2083866.1600000001</v>
      </c>
      <c r="AO1464" s="13">
        <v>848183.56</v>
      </c>
      <c r="AP1464" s="13">
        <v>10083036.489999998</v>
      </c>
      <c r="AQ1464" s="13">
        <v>7751109.4700000007</v>
      </c>
      <c r="AR1464" s="367"/>
      <c r="AS1464" s="19">
        <v>45138</v>
      </c>
      <c r="AT1464" s="20" t="s">
        <v>6</v>
      </c>
      <c r="AU1464" s="40" t="s">
        <v>292</v>
      </c>
      <c r="AV1464" s="41">
        <v>2023</v>
      </c>
      <c r="AW1464" s="266" t="s">
        <v>176</v>
      </c>
      <c r="AX1464" s="380">
        <v>28.68</v>
      </c>
      <c r="AY1464" s="380">
        <v>29.51</v>
      </c>
    </row>
    <row r="1465" spans="1:51" x14ac:dyDescent="0.25">
      <c r="A1465" s="5">
        <v>51</v>
      </c>
      <c r="B1465" s="6" t="s">
        <v>86</v>
      </c>
      <c r="C1465" s="13">
        <v>10144204.65</v>
      </c>
      <c r="D1465" s="13">
        <v>1143815.26</v>
      </c>
      <c r="E1465" s="13">
        <v>3668567.5500000003</v>
      </c>
      <c r="F1465" s="13">
        <v>2767238.61</v>
      </c>
      <c r="G1465" s="13">
        <v>13648945.870000001</v>
      </c>
      <c r="H1465" s="13">
        <v>1094608.97</v>
      </c>
      <c r="I1465" s="13">
        <v>20426894.050000001</v>
      </c>
      <c r="J1465" s="13">
        <v>142599163.66</v>
      </c>
      <c r="K1465" s="13">
        <v>7868779.2699999996</v>
      </c>
      <c r="L1465" s="13">
        <v>4200211.72</v>
      </c>
      <c r="M1465" s="13">
        <v>1912766.99</v>
      </c>
      <c r="N1465" s="13">
        <v>0</v>
      </c>
      <c r="O1465" s="13">
        <v>1518496.33</v>
      </c>
      <c r="P1465" s="13">
        <v>-8934291.4199999962</v>
      </c>
      <c r="Q1465" s="13">
        <v>33120.290000000037</v>
      </c>
      <c r="R1465" s="13">
        <v>-8901171.1299999952</v>
      </c>
      <c r="S1465" s="13">
        <v>9995780.099999994</v>
      </c>
      <c r="T1465" s="13">
        <v>513014.25</v>
      </c>
      <c r="U1465" s="13">
        <v>0</v>
      </c>
      <c r="V1465" s="13">
        <v>0</v>
      </c>
      <c r="W1465" s="13">
        <v>0</v>
      </c>
      <c r="X1465" s="13">
        <v>66259690.229999997</v>
      </c>
      <c r="Y1465" s="13">
        <v>273649.63</v>
      </c>
      <c r="Z1465" s="13">
        <v>226944.9</v>
      </c>
      <c r="AA1465" s="13">
        <v>6110507.0099999998</v>
      </c>
      <c r="AB1465" s="13">
        <v>9158.1299999999992</v>
      </c>
      <c r="AC1465" s="13">
        <v>0</v>
      </c>
      <c r="AD1465" s="13">
        <v>0</v>
      </c>
      <c r="AE1465" s="13">
        <v>0</v>
      </c>
      <c r="AF1465" s="13">
        <v>50156664.710000001</v>
      </c>
      <c r="AG1465" s="13">
        <v>6112978.71</v>
      </c>
      <c r="AH1465" s="13">
        <v>3668567.5500000003</v>
      </c>
      <c r="AI1465" s="13">
        <v>9632004.3300000001</v>
      </c>
      <c r="AJ1465" s="13">
        <v>8113508</v>
      </c>
      <c r="AK1465" s="13">
        <v>0</v>
      </c>
      <c r="AL1465" s="13">
        <v>12558114.780000001</v>
      </c>
      <c r="AM1465" s="13">
        <v>2.595941930647141</v>
      </c>
      <c r="AN1465" s="13">
        <v>1329017.54</v>
      </c>
      <c r="AO1465" s="13">
        <v>1438221.07</v>
      </c>
      <c r="AP1465" s="13">
        <v>5715327.54</v>
      </c>
      <c r="AQ1465" s="13">
        <v>-1766565.5199999996</v>
      </c>
      <c r="AR1465" s="367"/>
      <c r="AS1465" s="19">
        <v>45138</v>
      </c>
      <c r="AT1465" s="20" t="s">
        <v>6</v>
      </c>
      <c r="AU1465" s="40" t="s">
        <v>292</v>
      </c>
      <c r="AV1465" s="41">
        <v>2023</v>
      </c>
      <c r="AW1465" s="266" t="s">
        <v>179</v>
      </c>
      <c r="AX1465" s="380">
        <v>28.68</v>
      </c>
      <c r="AY1465" s="380">
        <v>29.51</v>
      </c>
    </row>
    <row r="1466" spans="1:51" x14ac:dyDescent="0.25">
      <c r="A1466" s="5">
        <v>117</v>
      </c>
      <c r="B1466" s="6" t="s">
        <v>87</v>
      </c>
      <c r="C1466" s="13">
        <v>433304460.52999997</v>
      </c>
      <c r="D1466" s="13">
        <v>183947867.56999999</v>
      </c>
      <c r="E1466" s="13">
        <v>36071815.560000002</v>
      </c>
      <c r="F1466" s="13">
        <v>65357476.100000001</v>
      </c>
      <c r="G1466" s="13">
        <v>73588369.489999995</v>
      </c>
      <c r="H1466" s="13">
        <v>2745837.07</v>
      </c>
      <c r="I1466" s="13">
        <v>121750963.34</v>
      </c>
      <c r="J1466" s="13">
        <v>39976875.829999998</v>
      </c>
      <c r="K1466" s="13">
        <v>79079191.129999995</v>
      </c>
      <c r="L1466" s="13">
        <v>43007375.570000008</v>
      </c>
      <c r="M1466" s="13">
        <v>130367112.81999999</v>
      </c>
      <c r="N1466" s="13">
        <v>105040854.24000001</v>
      </c>
      <c r="O1466" s="13">
        <v>95674329.169999987</v>
      </c>
      <c r="P1466" s="13">
        <v>14736418.200000037</v>
      </c>
      <c r="Q1466" s="13">
        <v>-23163705.869999915</v>
      </c>
      <c r="R1466" s="13">
        <v>-8427287.6699998789</v>
      </c>
      <c r="S1466" s="13">
        <v>11173124.740000002</v>
      </c>
      <c r="T1466" s="13">
        <v>1177816.29</v>
      </c>
      <c r="U1466" s="13">
        <v>0</v>
      </c>
      <c r="V1466" s="13">
        <v>0</v>
      </c>
      <c r="W1466" s="13">
        <v>577090.68000000005</v>
      </c>
      <c r="X1466" s="13">
        <v>27882599.489999998</v>
      </c>
      <c r="Y1466" s="13">
        <v>1263845.3600000001</v>
      </c>
      <c r="Z1466" s="13">
        <v>5381171.0599999996</v>
      </c>
      <c r="AA1466" s="13">
        <v>5155150.24</v>
      </c>
      <c r="AB1466" s="13">
        <v>656372.80000000005</v>
      </c>
      <c r="AC1466" s="13">
        <v>0</v>
      </c>
      <c r="AD1466" s="13">
        <v>0</v>
      </c>
      <c r="AE1466" s="13">
        <v>0</v>
      </c>
      <c r="AF1466" s="13">
        <v>6007842.2599999998</v>
      </c>
      <c r="AG1466" s="13">
        <v>173374488.38999999</v>
      </c>
      <c r="AH1466" s="13">
        <v>141112669.80000001</v>
      </c>
      <c r="AI1466" s="13">
        <v>314237574.52999997</v>
      </c>
      <c r="AJ1466" s="13">
        <v>218563245.36000001</v>
      </c>
      <c r="AK1466" s="13">
        <v>0</v>
      </c>
      <c r="AL1466" s="13">
        <v>42671772.210000008</v>
      </c>
      <c r="AM1466" s="13">
        <v>1.5396081017046692</v>
      </c>
      <c r="AN1466" s="13">
        <v>41245978.5</v>
      </c>
      <c r="AO1466" s="13">
        <v>24111497.600000001</v>
      </c>
      <c r="AP1466" s="13">
        <v>423632383.45999998</v>
      </c>
      <c r="AQ1466" s="13">
        <v>269950119.67000002</v>
      </c>
      <c r="AR1466" s="367"/>
      <c r="AS1466" s="19">
        <v>45138</v>
      </c>
      <c r="AT1466" s="20" t="s">
        <v>6</v>
      </c>
      <c r="AU1466" s="40" t="s">
        <v>292</v>
      </c>
      <c r="AV1466" s="41">
        <v>2023</v>
      </c>
      <c r="AW1466" s="266" t="s">
        <v>155</v>
      </c>
      <c r="AX1466" s="380">
        <v>28.68</v>
      </c>
      <c r="AY1466" s="380">
        <v>29.51</v>
      </c>
    </row>
    <row r="1467" spans="1:51" x14ac:dyDescent="0.25">
      <c r="A1467" s="7">
        <v>78</v>
      </c>
      <c r="B1467" s="8" t="s">
        <v>88</v>
      </c>
      <c r="C1467" s="14">
        <v>1516970.1500000001</v>
      </c>
      <c r="D1467" s="14">
        <v>6068.5</v>
      </c>
      <c r="E1467" s="14">
        <v>32.480000000000004</v>
      </c>
      <c r="F1467" s="14">
        <v>275289.71999999997</v>
      </c>
      <c r="G1467" s="14">
        <v>2294053.23</v>
      </c>
      <c r="H1467" s="14">
        <v>-347362.21</v>
      </c>
      <c r="I1467" s="14">
        <v>11683402.359999999</v>
      </c>
      <c r="J1467" s="14">
        <v>2440266.87</v>
      </c>
      <c r="K1467" s="14">
        <v>494218.78</v>
      </c>
      <c r="L1467" s="14">
        <v>494186.3</v>
      </c>
      <c r="M1467" s="14">
        <v>287736.27</v>
      </c>
      <c r="N1467" s="14">
        <v>0.2</v>
      </c>
      <c r="O1467" s="14">
        <v>379713.42999999993</v>
      </c>
      <c r="P1467" s="14">
        <v>-1438154.7299999995</v>
      </c>
      <c r="Q1467" s="14">
        <v>-173629.49000000002</v>
      </c>
      <c r="R1467" s="14">
        <v>-1611784.2199999995</v>
      </c>
      <c r="S1467" s="14">
        <v>1264422.01</v>
      </c>
      <c r="T1467" s="14">
        <v>973332.49</v>
      </c>
      <c r="U1467" s="14">
        <v>0</v>
      </c>
      <c r="V1467" s="14">
        <v>0</v>
      </c>
      <c r="W1467" s="14">
        <v>0</v>
      </c>
      <c r="X1467" s="14">
        <v>443088.99</v>
      </c>
      <c r="Y1467" s="14">
        <v>44623.03</v>
      </c>
      <c r="Z1467" s="14">
        <v>27449.81</v>
      </c>
      <c r="AA1467" s="14">
        <v>35408.629999999997</v>
      </c>
      <c r="AB1467" s="14">
        <v>14.84</v>
      </c>
      <c r="AC1467" s="14">
        <v>0</v>
      </c>
      <c r="AD1467" s="14">
        <v>0</v>
      </c>
      <c r="AE1467" s="14">
        <v>0</v>
      </c>
      <c r="AF1467" s="14">
        <v>44503.16</v>
      </c>
      <c r="AG1467" s="14">
        <v>781922.57</v>
      </c>
      <c r="AH1467" s="14">
        <v>32.68</v>
      </c>
      <c r="AI1467" s="14">
        <v>781843.19</v>
      </c>
      <c r="AJ1467" s="14">
        <v>402129.76</v>
      </c>
      <c r="AK1467" s="14">
        <v>0</v>
      </c>
      <c r="AL1467" s="14">
        <v>11189183.58</v>
      </c>
      <c r="AM1467" s="14">
        <v>23.640142448654011</v>
      </c>
      <c r="AN1467" s="14">
        <v>207401.32</v>
      </c>
      <c r="AO1467" s="14">
        <v>67888.399999999994</v>
      </c>
      <c r="AP1467" s="14">
        <v>1137269.3400000001</v>
      </c>
      <c r="AQ1467" s="14">
        <v>6081.1200000000008</v>
      </c>
      <c r="AR1467" s="368"/>
      <c r="AS1467" s="19">
        <v>45138</v>
      </c>
      <c r="AT1467" s="42" t="s">
        <v>6</v>
      </c>
      <c r="AU1467" s="40" t="s">
        <v>293</v>
      </c>
      <c r="AV1467" s="41">
        <v>2023</v>
      </c>
      <c r="AW1467" s="266" t="s">
        <v>185</v>
      </c>
      <c r="AX1467" s="380">
        <v>28.68</v>
      </c>
      <c r="AY1467" s="380">
        <v>29.51</v>
      </c>
    </row>
    <row r="1468" spans="1:51" x14ac:dyDescent="0.25">
      <c r="A1468" s="5">
        <v>80</v>
      </c>
      <c r="B1468" s="6" t="s">
        <v>89</v>
      </c>
      <c r="C1468" s="13">
        <v>963592851.01999998</v>
      </c>
      <c r="D1468" s="13">
        <v>428259311.43000007</v>
      </c>
      <c r="E1468" s="13">
        <v>51060468.119999997</v>
      </c>
      <c r="F1468" s="13">
        <v>155969285.86000001</v>
      </c>
      <c r="G1468" s="13">
        <v>168828887.46000001</v>
      </c>
      <c r="H1468" s="13">
        <v>5349163.0999999996</v>
      </c>
      <c r="I1468" s="13">
        <v>303592571.82999998</v>
      </c>
      <c r="J1468" s="13">
        <v>99082229.569999993</v>
      </c>
      <c r="K1468" s="13">
        <v>90631764.849999994</v>
      </c>
      <c r="L1468" s="13">
        <v>39571296.729999997</v>
      </c>
      <c r="M1468" s="13">
        <v>178941070.24000001</v>
      </c>
      <c r="N1468" s="13">
        <v>2138649518.6400001</v>
      </c>
      <c r="O1468" s="13">
        <v>1096524417.1499999</v>
      </c>
      <c r="P1468" s="13">
        <v>-885989050.87999976</v>
      </c>
      <c r="Q1468" s="13">
        <v>885532200.39000046</v>
      </c>
      <c r="R1468" s="13">
        <v>-456850.48999929428</v>
      </c>
      <c r="S1468" s="13">
        <v>5806013.1299999952</v>
      </c>
      <c r="T1468" s="13">
        <v>37889.040000000001</v>
      </c>
      <c r="U1468" s="13">
        <v>0</v>
      </c>
      <c r="V1468" s="13">
        <v>0</v>
      </c>
      <c r="W1468" s="13">
        <v>691083.08</v>
      </c>
      <c r="X1468" s="13">
        <v>50268463.350000001</v>
      </c>
      <c r="Y1468" s="13">
        <v>2920738.62</v>
      </c>
      <c r="Z1468" s="13">
        <v>13598578.189999999</v>
      </c>
      <c r="AA1468" s="13">
        <v>2750000</v>
      </c>
      <c r="AB1468" s="13">
        <v>2777195.02</v>
      </c>
      <c r="AC1468" s="13">
        <v>0</v>
      </c>
      <c r="AD1468" s="13">
        <v>0</v>
      </c>
      <c r="AE1468" s="13">
        <v>0</v>
      </c>
      <c r="AF1468" s="13">
        <v>23144910.510000002</v>
      </c>
      <c r="AG1468" s="13">
        <v>218512366.97000003</v>
      </c>
      <c r="AH1468" s="13">
        <v>2189709986.7600002</v>
      </c>
      <c r="AI1468" s="13">
        <v>2407994934.2999997</v>
      </c>
      <c r="AJ1468" s="13">
        <v>1311470517.1499999</v>
      </c>
      <c r="AK1468" s="13">
        <v>0</v>
      </c>
      <c r="AL1468" s="13">
        <v>212960806.97999999</v>
      </c>
      <c r="AM1468" s="13">
        <v>3.3497369529597107</v>
      </c>
      <c r="AN1468" s="13">
        <v>65257893.780000001</v>
      </c>
      <c r="AO1468" s="13">
        <v>90711392.079999998</v>
      </c>
      <c r="AP1468" s="13">
        <v>843670597.14999998</v>
      </c>
      <c r="AQ1468" s="13">
        <v>1404861474.71</v>
      </c>
      <c r="AR1468" s="367"/>
      <c r="AS1468" s="19">
        <v>45138</v>
      </c>
      <c r="AT1468" s="20" t="s">
        <v>6</v>
      </c>
      <c r="AU1468" s="40" t="s">
        <v>292</v>
      </c>
      <c r="AV1468" s="41">
        <v>2023</v>
      </c>
      <c r="AW1468" s="266" t="s">
        <v>288</v>
      </c>
      <c r="AX1468" s="380">
        <v>28.68</v>
      </c>
      <c r="AY1468" s="380">
        <v>29.51</v>
      </c>
    </row>
    <row r="1469" spans="1:51" x14ac:dyDescent="0.25">
      <c r="A1469" s="5">
        <v>2</v>
      </c>
      <c r="B1469" s="6" t="s">
        <v>90</v>
      </c>
      <c r="C1469" s="13">
        <v>38538035.740000002</v>
      </c>
      <c r="D1469" s="13">
        <v>2849994.02</v>
      </c>
      <c r="E1469" s="13">
        <v>180481.72</v>
      </c>
      <c r="F1469" s="13">
        <v>49458.210000000006</v>
      </c>
      <c r="G1469" s="13">
        <v>82784533.950000003</v>
      </c>
      <c r="H1469" s="13">
        <v>177912.06</v>
      </c>
      <c r="I1469" s="13">
        <v>356839052.87</v>
      </c>
      <c r="J1469" s="13">
        <v>919101360.00999999</v>
      </c>
      <c r="K1469" s="13">
        <v>2075628.69</v>
      </c>
      <c r="L1469" s="13">
        <v>1895146.9700000002</v>
      </c>
      <c r="M1469" s="13">
        <v>9501805.5099999998</v>
      </c>
      <c r="N1469" s="13">
        <v>0.01</v>
      </c>
      <c r="O1469" s="13">
        <v>8843778.9000000004</v>
      </c>
      <c r="P1469" s="13">
        <v>-55989729.340000004</v>
      </c>
      <c r="Q1469" s="13">
        <v>-3917953.5400000014</v>
      </c>
      <c r="R1469" s="13">
        <v>-59907682.880000003</v>
      </c>
      <c r="S1469" s="13">
        <v>60085594.940000005</v>
      </c>
      <c r="T1469" s="13">
        <v>649.80999999999995</v>
      </c>
      <c r="U1469" s="13">
        <v>0</v>
      </c>
      <c r="V1469" s="13">
        <v>0</v>
      </c>
      <c r="W1469" s="13">
        <v>0</v>
      </c>
      <c r="X1469" s="13">
        <v>70836241.340000004</v>
      </c>
      <c r="Y1469" s="13">
        <v>1689401.99</v>
      </c>
      <c r="Z1469" s="13">
        <v>611964.31000000006</v>
      </c>
      <c r="AA1469" s="13">
        <v>8435484.3900000006</v>
      </c>
      <c r="AB1469" s="13">
        <v>14445.53</v>
      </c>
      <c r="AC1469" s="13">
        <v>0</v>
      </c>
      <c r="AD1469" s="13">
        <v>0</v>
      </c>
      <c r="AE1469" s="13">
        <v>0</v>
      </c>
      <c r="AF1469" s="13">
        <v>0</v>
      </c>
      <c r="AG1469" s="13">
        <v>11396952.479999999</v>
      </c>
      <c r="AH1469" s="13">
        <v>180481.73</v>
      </c>
      <c r="AI1469" s="13">
        <v>11577376.300000001</v>
      </c>
      <c r="AJ1469" s="13">
        <v>2733597.4000000004</v>
      </c>
      <c r="AK1469" s="13">
        <v>0</v>
      </c>
      <c r="AL1469" s="13">
        <v>354763424.18000001</v>
      </c>
      <c r="AM1469" s="13">
        <v>171.91853947152754</v>
      </c>
      <c r="AN1469" s="13">
        <v>49289.759999999995</v>
      </c>
      <c r="AO1469" s="13">
        <v>168.45</v>
      </c>
      <c r="AP1469" s="13">
        <v>29715494.699999999</v>
      </c>
      <c r="AQ1469" s="13">
        <v>2871231.88</v>
      </c>
      <c r="AR1469" s="367"/>
      <c r="AS1469" s="19">
        <v>45138</v>
      </c>
      <c r="AT1469" s="20" t="s">
        <v>6</v>
      </c>
      <c r="AU1469" s="40" t="s">
        <v>292</v>
      </c>
      <c r="AV1469" s="41">
        <v>2023</v>
      </c>
      <c r="AW1469" s="266" t="s">
        <v>168</v>
      </c>
      <c r="AX1469" s="380">
        <v>28.68</v>
      </c>
      <c r="AY1469" s="380">
        <v>29.51</v>
      </c>
    </row>
    <row r="1470" spans="1:51" x14ac:dyDescent="0.25">
      <c r="A1470" s="5">
        <v>115</v>
      </c>
      <c r="B1470" s="6" t="s">
        <v>290</v>
      </c>
      <c r="C1470" s="13">
        <v>19622.769999999997</v>
      </c>
      <c r="D1470" s="13">
        <v>0</v>
      </c>
      <c r="E1470" s="13">
        <v>0.01</v>
      </c>
      <c r="F1470" s="13">
        <v>0</v>
      </c>
      <c r="G1470" s="13">
        <v>828350.99</v>
      </c>
      <c r="H1470" s="13">
        <v>1017016.89</v>
      </c>
      <c r="I1470" s="13">
        <v>671746.64</v>
      </c>
      <c r="J1470" s="13">
        <v>4464639.2300000004</v>
      </c>
      <c r="K1470" s="13">
        <v>11529.61</v>
      </c>
      <c r="L1470" s="13">
        <v>11529.6</v>
      </c>
      <c r="M1470" s="13">
        <v>0</v>
      </c>
      <c r="N1470" s="13">
        <v>0</v>
      </c>
      <c r="O1470" s="13">
        <v>8110.6900000000014</v>
      </c>
      <c r="P1470" s="13">
        <v>-816838.90999999992</v>
      </c>
      <c r="Q1470" s="13">
        <v>0</v>
      </c>
      <c r="R1470" s="13">
        <v>-816838.90999999992</v>
      </c>
      <c r="S1470" s="13">
        <v>1833855.8</v>
      </c>
      <c r="T1470" s="13">
        <v>94792.76</v>
      </c>
      <c r="U1470" s="13">
        <v>0</v>
      </c>
      <c r="V1470" s="13">
        <v>0</v>
      </c>
      <c r="W1470" s="13">
        <v>0</v>
      </c>
      <c r="X1470" s="13">
        <v>1788521.04</v>
      </c>
      <c r="Y1470" s="13">
        <v>16905.080000000002</v>
      </c>
      <c r="Z1470" s="13">
        <v>22526.44</v>
      </c>
      <c r="AA1470" s="13">
        <v>0</v>
      </c>
      <c r="AB1470" s="13">
        <v>376.44</v>
      </c>
      <c r="AC1470" s="13">
        <v>0</v>
      </c>
      <c r="AD1470" s="13">
        <v>0</v>
      </c>
      <c r="AE1470" s="13">
        <v>9650.0400000000009</v>
      </c>
      <c r="AF1470" s="13">
        <v>0</v>
      </c>
      <c r="AG1470" s="13">
        <v>11529.6</v>
      </c>
      <c r="AH1470" s="13">
        <v>0.01</v>
      </c>
      <c r="AI1470" s="13">
        <v>11245.54</v>
      </c>
      <c r="AJ1470" s="13">
        <v>3134.85</v>
      </c>
      <c r="AK1470" s="13">
        <v>0</v>
      </c>
      <c r="AL1470" s="13">
        <v>660217.03</v>
      </c>
      <c r="AM1470" s="13">
        <v>58.262737421300457</v>
      </c>
      <c r="AN1470" s="13">
        <v>0</v>
      </c>
      <c r="AO1470" s="13">
        <v>0</v>
      </c>
      <c r="AP1470" s="13">
        <v>11512.089999999998</v>
      </c>
      <c r="AQ1470" s="13">
        <v>0</v>
      </c>
      <c r="AR1470" s="367"/>
      <c r="AS1470" s="19">
        <v>45138</v>
      </c>
      <c r="AT1470" s="20" t="s">
        <v>6</v>
      </c>
      <c r="AU1470" s="40" t="s">
        <v>292</v>
      </c>
      <c r="AV1470" s="41">
        <v>2023</v>
      </c>
      <c r="AW1470" s="266" t="s">
        <v>291</v>
      </c>
      <c r="AX1470" s="380">
        <v>28.68</v>
      </c>
      <c r="AY1470" s="380">
        <v>29.51</v>
      </c>
    </row>
    <row r="1471" spans="1:51" x14ac:dyDescent="0.25">
      <c r="A1471" s="5">
        <v>106</v>
      </c>
      <c r="B1471" s="6" t="s">
        <v>92</v>
      </c>
      <c r="C1471" s="13">
        <v>20320192.02</v>
      </c>
      <c r="D1471" s="13">
        <v>529308.44999999995</v>
      </c>
      <c r="E1471" s="13">
        <v>1185191.72</v>
      </c>
      <c r="F1471" s="13">
        <v>4628127.1499999994</v>
      </c>
      <c r="G1471" s="13">
        <v>8074118.8399999999</v>
      </c>
      <c r="H1471" s="13">
        <v>9588.0499999999993</v>
      </c>
      <c r="I1471" s="13">
        <v>14925352.07</v>
      </c>
      <c r="J1471" s="13">
        <v>7481013.0599999996</v>
      </c>
      <c r="K1471" s="13">
        <v>8389053.7899999991</v>
      </c>
      <c r="L1471" s="13">
        <v>7203862.0699999994</v>
      </c>
      <c r="M1471" s="13">
        <v>3844653.77</v>
      </c>
      <c r="N1471" s="13">
        <v>52086.84</v>
      </c>
      <c r="O1471" s="13">
        <v>7757309.419999999</v>
      </c>
      <c r="P1471" s="13">
        <v>-668671.83999999799</v>
      </c>
      <c r="Q1471" s="13">
        <v>-2673182.5499999993</v>
      </c>
      <c r="R1471" s="13">
        <v>-3341854.3899999973</v>
      </c>
      <c r="S1471" s="13">
        <v>3351442.4400000004</v>
      </c>
      <c r="T1471" s="13">
        <v>0.23</v>
      </c>
      <c r="U1471" s="13">
        <v>0</v>
      </c>
      <c r="V1471" s="13">
        <v>0</v>
      </c>
      <c r="W1471" s="13">
        <v>1573319.12</v>
      </c>
      <c r="X1471" s="13">
        <v>3611241.85</v>
      </c>
      <c r="Y1471" s="13">
        <v>156880.54</v>
      </c>
      <c r="Z1471" s="13">
        <v>66983.89</v>
      </c>
      <c r="AA1471" s="13">
        <v>16391.009999999998</v>
      </c>
      <c r="AB1471" s="13">
        <v>91031.52</v>
      </c>
      <c r="AC1471" s="13">
        <v>0</v>
      </c>
      <c r="AD1471" s="13">
        <v>0</v>
      </c>
      <c r="AE1471" s="13">
        <v>1101322.53</v>
      </c>
      <c r="AF1471" s="13">
        <v>400509.27</v>
      </c>
      <c r="AG1471" s="13">
        <v>11048515.84</v>
      </c>
      <c r="AH1471" s="13">
        <v>1237278.56</v>
      </c>
      <c r="AI1471" s="13">
        <v>12283393.639999999</v>
      </c>
      <c r="AJ1471" s="13">
        <v>4526084.22</v>
      </c>
      <c r="AK1471" s="13">
        <v>0</v>
      </c>
      <c r="AL1471" s="13">
        <v>6536298.2800000012</v>
      </c>
      <c r="AM1471" s="13">
        <v>1.7791460686295113</v>
      </c>
      <c r="AN1471" s="13">
        <v>2417671.4</v>
      </c>
      <c r="AO1471" s="13">
        <v>2210455.75</v>
      </c>
      <c r="AP1471" s="13">
        <v>13706815.859999999</v>
      </c>
      <c r="AQ1471" s="13">
        <v>1673241.7099999997</v>
      </c>
      <c r="AR1471" s="367"/>
      <c r="AS1471" s="19">
        <v>45138</v>
      </c>
      <c r="AT1471" s="20" t="s">
        <v>6</v>
      </c>
      <c r="AU1471" s="40" t="s">
        <v>292</v>
      </c>
      <c r="AV1471" s="41">
        <v>2023</v>
      </c>
      <c r="AW1471" s="266" t="s">
        <v>172</v>
      </c>
      <c r="AX1471" s="380">
        <v>28.68</v>
      </c>
      <c r="AY1471" s="380">
        <v>29.51</v>
      </c>
    </row>
    <row r="1472" spans="1:51" x14ac:dyDescent="0.25">
      <c r="A1472" s="5">
        <v>118</v>
      </c>
      <c r="B1472" s="6" t="s">
        <v>93</v>
      </c>
      <c r="C1472" s="13">
        <v>133762395.18000001</v>
      </c>
      <c r="D1472" s="13">
        <v>40783318.619999997</v>
      </c>
      <c r="E1472" s="13">
        <v>25279272.540000003</v>
      </c>
      <c r="F1472" s="13">
        <v>15768405.75</v>
      </c>
      <c r="G1472" s="13">
        <v>41697396.059999995</v>
      </c>
      <c r="H1472" s="13">
        <v>206195.16</v>
      </c>
      <c r="I1472" s="13">
        <v>90210352.930000007</v>
      </c>
      <c r="J1472" s="13">
        <v>14774765.439999999</v>
      </c>
      <c r="K1472" s="13">
        <v>59293746.93</v>
      </c>
      <c r="L1472" s="13">
        <v>34014474.390000001</v>
      </c>
      <c r="M1472" s="13">
        <v>284731.64</v>
      </c>
      <c r="N1472" s="13">
        <v>7612096.9000000004</v>
      </c>
      <c r="O1472" s="13">
        <v>44893986.530000001</v>
      </c>
      <c r="P1472" s="13">
        <v>-9380711.7800000068</v>
      </c>
      <c r="Q1472" s="13">
        <v>9072593.3900000025</v>
      </c>
      <c r="R1472" s="13">
        <v>-308118.39000000432</v>
      </c>
      <c r="S1472" s="13">
        <v>514313.54999999981</v>
      </c>
      <c r="T1472" s="13">
        <v>9630.14</v>
      </c>
      <c r="U1472" s="13">
        <v>0</v>
      </c>
      <c r="V1472" s="13">
        <v>0</v>
      </c>
      <c r="W1472" s="13">
        <v>13777.97</v>
      </c>
      <c r="X1472" s="13">
        <v>3911289.62</v>
      </c>
      <c r="Y1472" s="13">
        <v>672501.05</v>
      </c>
      <c r="Z1472" s="13">
        <v>580944.47</v>
      </c>
      <c r="AA1472" s="13">
        <v>66734.320000000007</v>
      </c>
      <c r="AB1472" s="13">
        <v>576488.76</v>
      </c>
      <c r="AC1472" s="13">
        <v>0</v>
      </c>
      <c r="AD1472" s="13">
        <v>0</v>
      </c>
      <c r="AE1472" s="13">
        <v>1405252.77</v>
      </c>
      <c r="AF1472" s="13">
        <v>118462.81</v>
      </c>
      <c r="AG1472" s="13">
        <v>34299206.030000001</v>
      </c>
      <c r="AH1472" s="13">
        <v>32891369.440000001</v>
      </c>
      <c r="AI1472" s="13">
        <v>67137203.859999999</v>
      </c>
      <c r="AJ1472" s="13">
        <v>22243217.330000002</v>
      </c>
      <c r="AK1472" s="13">
        <v>0</v>
      </c>
      <c r="AL1472" s="13">
        <v>30916606.000000007</v>
      </c>
      <c r="AM1472" s="13">
        <v>1.5214142738609353</v>
      </c>
      <c r="AN1472" s="13">
        <v>10302044.119999999</v>
      </c>
      <c r="AO1472" s="13">
        <v>5466361.6299999999</v>
      </c>
      <c r="AP1472" s="13">
        <v>112358349.09</v>
      </c>
      <c r="AQ1472" s="13">
        <v>64273259.059999995</v>
      </c>
      <c r="AR1472" s="367"/>
      <c r="AS1472" s="19">
        <v>45138</v>
      </c>
      <c r="AT1472" s="20" t="s">
        <v>6</v>
      </c>
      <c r="AU1472" s="40" t="s">
        <v>292</v>
      </c>
      <c r="AV1472" s="41">
        <v>2023</v>
      </c>
      <c r="AW1472" s="266" t="s">
        <v>162</v>
      </c>
      <c r="AX1472" s="380">
        <v>28.68</v>
      </c>
      <c r="AY1472" s="380">
        <v>29.51</v>
      </c>
    </row>
    <row r="1473" spans="1:51" x14ac:dyDescent="0.25">
      <c r="A1473" s="5">
        <v>29</v>
      </c>
      <c r="B1473" s="6" t="s">
        <v>94</v>
      </c>
      <c r="C1473" s="13">
        <v>361315943.94000006</v>
      </c>
      <c r="D1473" s="13">
        <v>145951750.65000001</v>
      </c>
      <c r="E1473" s="13">
        <v>38914064.969999999</v>
      </c>
      <c r="F1473" s="13">
        <v>30994982.280000001</v>
      </c>
      <c r="G1473" s="13">
        <v>64235932.369999997</v>
      </c>
      <c r="H1473" s="13">
        <v>965188.43</v>
      </c>
      <c r="I1473" s="13">
        <v>192611796.28999999</v>
      </c>
      <c r="J1473" s="13">
        <v>93914213.810000002</v>
      </c>
      <c r="K1473" s="13">
        <v>88534012.269999996</v>
      </c>
      <c r="L1473" s="13">
        <v>49619947.299999997</v>
      </c>
      <c r="M1473" s="13">
        <v>23415072</v>
      </c>
      <c r="N1473" s="13">
        <v>955655.18</v>
      </c>
      <c r="O1473" s="13">
        <v>80196872.829999998</v>
      </c>
      <c r="P1473" s="13">
        <v>39936405.810000047</v>
      </c>
      <c r="Q1473" s="13">
        <v>-60168708.640000001</v>
      </c>
      <c r="R1473" s="13">
        <v>-20232302.829999954</v>
      </c>
      <c r="S1473" s="13">
        <v>21197491.260000005</v>
      </c>
      <c r="T1473" s="13">
        <v>7538231.4000000004</v>
      </c>
      <c r="U1473" s="13">
        <v>0</v>
      </c>
      <c r="V1473" s="13">
        <v>0</v>
      </c>
      <c r="W1473" s="13">
        <v>277271.11</v>
      </c>
      <c r="X1473" s="13">
        <v>77726268.469999999</v>
      </c>
      <c r="Y1473" s="13">
        <v>1160604.8600000001</v>
      </c>
      <c r="Z1473" s="13">
        <v>2789792.81</v>
      </c>
      <c r="AA1473" s="13">
        <v>201506.82</v>
      </c>
      <c r="AB1473" s="13">
        <v>837762.35</v>
      </c>
      <c r="AC1473" s="13">
        <v>0</v>
      </c>
      <c r="AD1473" s="13">
        <v>0</v>
      </c>
      <c r="AE1473" s="13">
        <v>0</v>
      </c>
      <c r="AF1473" s="13">
        <v>59354612.880000003</v>
      </c>
      <c r="AG1473" s="13">
        <v>73035019.300000012</v>
      </c>
      <c r="AH1473" s="13">
        <v>39869720.149999999</v>
      </c>
      <c r="AI1473" s="13">
        <v>111788907.37</v>
      </c>
      <c r="AJ1473" s="13">
        <v>31769786.780000001</v>
      </c>
      <c r="AK1473" s="13">
        <v>177752.24</v>
      </c>
      <c r="AL1473" s="13">
        <v>104077784.02</v>
      </c>
      <c r="AM1473" s="13">
        <v>2.1755683646483406</v>
      </c>
      <c r="AN1473" s="13">
        <v>15985206.43</v>
      </c>
      <c r="AO1473" s="13">
        <v>15009775.85</v>
      </c>
      <c r="AP1473" s="13">
        <v>311050543.72000003</v>
      </c>
      <c r="AQ1473" s="13">
        <v>176913440.91999999</v>
      </c>
      <c r="AR1473" s="367"/>
      <c r="AS1473" s="19">
        <v>45138</v>
      </c>
      <c r="AT1473" s="20" t="s">
        <v>6</v>
      </c>
      <c r="AU1473" s="40" t="s">
        <v>292</v>
      </c>
      <c r="AV1473" s="41">
        <v>2023</v>
      </c>
      <c r="AW1473" s="266" t="s">
        <v>156</v>
      </c>
      <c r="AX1473" s="380">
        <v>28.68</v>
      </c>
      <c r="AY1473" s="380">
        <v>29.51</v>
      </c>
    </row>
    <row r="1474" spans="1:51" x14ac:dyDescent="0.25">
      <c r="A1474" s="5">
        <v>111</v>
      </c>
      <c r="B1474" s="6" t="s">
        <v>95</v>
      </c>
      <c r="C1474" s="13">
        <v>2531838.04</v>
      </c>
      <c r="D1474" s="13">
        <v>382306.77</v>
      </c>
      <c r="E1474" s="13">
        <v>40172.35</v>
      </c>
      <c r="F1474" s="13">
        <v>311470.92000000004</v>
      </c>
      <c r="G1474" s="13">
        <v>3546972.29</v>
      </c>
      <c r="H1474" s="13">
        <v>888072.68</v>
      </c>
      <c r="I1474" s="13">
        <v>15684798.060000001</v>
      </c>
      <c r="J1474" s="13">
        <v>1519734.69</v>
      </c>
      <c r="K1474" s="13">
        <v>1270475.81</v>
      </c>
      <c r="L1474" s="13">
        <v>1230303.46</v>
      </c>
      <c r="M1474" s="13">
        <v>0</v>
      </c>
      <c r="N1474" s="13">
        <v>0</v>
      </c>
      <c r="O1474" s="13">
        <v>-481955.96999999986</v>
      </c>
      <c r="P1474" s="13">
        <v>-1226955.9699999997</v>
      </c>
      <c r="Q1474" s="13">
        <v>0</v>
      </c>
      <c r="R1474" s="13">
        <v>-1226955.9699999997</v>
      </c>
      <c r="S1474" s="13">
        <v>2115028.66</v>
      </c>
      <c r="T1474" s="13">
        <v>489830.29</v>
      </c>
      <c r="U1474" s="13">
        <v>0</v>
      </c>
      <c r="V1474" s="13">
        <v>0</v>
      </c>
      <c r="W1474" s="13">
        <v>0</v>
      </c>
      <c r="X1474" s="13">
        <v>1892748.36</v>
      </c>
      <c r="Y1474" s="13">
        <v>65773.7</v>
      </c>
      <c r="Z1474" s="13">
        <v>87243.76</v>
      </c>
      <c r="AA1474" s="13">
        <v>4665.71</v>
      </c>
      <c r="AB1474" s="13">
        <v>1212.1199999999999</v>
      </c>
      <c r="AC1474" s="13">
        <v>0</v>
      </c>
      <c r="AD1474" s="13">
        <v>0</v>
      </c>
      <c r="AE1474" s="13">
        <v>0</v>
      </c>
      <c r="AF1474" s="13">
        <v>108654.7</v>
      </c>
      <c r="AG1474" s="13">
        <v>1230303.46</v>
      </c>
      <c r="AH1474" s="13">
        <v>40172.35</v>
      </c>
      <c r="AI1474" s="13">
        <v>1269950.4500000002</v>
      </c>
      <c r="AJ1474" s="13">
        <v>1751906.42</v>
      </c>
      <c r="AK1474" s="13">
        <v>0</v>
      </c>
      <c r="AL1474" s="13">
        <v>14414322.25</v>
      </c>
      <c r="AM1474" s="13">
        <v>12.345609366619897</v>
      </c>
      <c r="AN1474" s="13">
        <v>202256.66999999998</v>
      </c>
      <c r="AO1474" s="13">
        <v>109214.25</v>
      </c>
      <c r="AP1474" s="13">
        <v>2451227.4699999997</v>
      </c>
      <c r="AQ1474" s="13">
        <v>-203645.86999999994</v>
      </c>
      <c r="AR1474" s="367"/>
      <c r="AS1474" s="19">
        <v>45138</v>
      </c>
      <c r="AT1474" s="20" t="s">
        <v>6</v>
      </c>
      <c r="AU1474" s="40" t="s">
        <v>292</v>
      </c>
      <c r="AV1474" s="41">
        <v>2023</v>
      </c>
      <c r="AW1474" s="266" t="s">
        <v>182</v>
      </c>
      <c r="AX1474" s="380">
        <v>28.68</v>
      </c>
      <c r="AY1474" s="380">
        <v>29.51</v>
      </c>
    </row>
    <row r="1475" spans="1:51" x14ac:dyDescent="0.25">
      <c r="A1475" s="5">
        <v>83</v>
      </c>
      <c r="B1475" s="6" t="s">
        <v>96</v>
      </c>
      <c r="C1475" s="13">
        <v>283255161.85000002</v>
      </c>
      <c r="D1475" s="13">
        <v>93873461.710000008</v>
      </c>
      <c r="E1475" s="13">
        <v>39705217</v>
      </c>
      <c r="F1475" s="13">
        <v>52667811.620000005</v>
      </c>
      <c r="G1475" s="13">
        <v>71932078.920000002</v>
      </c>
      <c r="H1475" s="13">
        <v>35671.89</v>
      </c>
      <c r="I1475" s="13">
        <v>308647557.60000002</v>
      </c>
      <c r="J1475" s="13">
        <v>9212811.5600000005</v>
      </c>
      <c r="K1475" s="13">
        <v>108959158.05</v>
      </c>
      <c r="L1475" s="13">
        <v>69253941.049999997</v>
      </c>
      <c r="M1475" s="13">
        <v>71880423</v>
      </c>
      <c r="N1475" s="13">
        <v>914473</v>
      </c>
      <c r="O1475" s="13">
        <v>121890322.63000001</v>
      </c>
      <c r="P1475" s="13">
        <v>-57108513.030000001</v>
      </c>
      <c r="Q1475" s="13">
        <v>58104589.320000008</v>
      </c>
      <c r="R1475" s="13">
        <v>996076.29000000656</v>
      </c>
      <c r="S1475" s="13">
        <v>-960404.39999999851</v>
      </c>
      <c r="T1475" s="13">
        <v>74285.850000000006</v>
      </c>
      <c r="U1475" s="13">
        <v>0</v>
      </c>
      <c r="V1475" s="13">
        <v>0</v>
      </c>
      <c r="W1475" s="13">
        <v>0</v>
      </c>
      <c r="X1475" s="13">
        <v>36978326.07</v>
      </c>
      <c r="Y1475" s="13">
        <v>1214138.1200000001</v>
      </c>
      <c r="Z1475" s="13">
        <v>3088165.02</v>
      </c>
      <c r="AA1475" s="13">
        <v>0</v>
      </c>
      <c r="AB1475" s="13">
        <v>450293.34</v>
      </c>
      <c r="AC1475" s="13">
        <v>15262.79</v>
      </c>
      <c r="AD1475" s="13">
        <v>0</v>
      </c>
      <c r="AE1475" s="13">
        <v>0</v>
      </c>
      <c r="AF1475" s="13">
        <v>33245157.050000001</v>
      </c>
      <c r="AG1475" s="13">
        <v>141134364.04999998</v>
      </c>
      <c r="AH1475" s="13">
        <v>40619690</v>
      </c>
      <c r="AI1475" s="13">
        <v>181629203.04000002</v>
      </c>
      <c r="AJ1475" s="13">
        <v>59738880.409999996</v>
      </c>
      <c r="AK1475" s="13">
        <v>0</v>
      </c>
      <c r="AL1475" s="13">
        <v>199688399.55000001</v>
      </c>
      <c r="AM1475" s="13">
        <v>2.8326903687927318</v>
      </c>
      <c r="AN1475" s="13">
        <v>32068843.509999998</v>
      </c>
      <c r="AO1475" s="13">
        <v>20598968.109999999</v>
      </c>
      <c r="AP1475" s="13">
        <v>188284433.49999997</v>
      </c>
      <c r="AQ1475" s="13">
        <v>120793055.98999999</v>
      </c>
      <c r="AR1475" s="367"/>
      <c r="AS1475" s="19">
        <v>45138</v>
      </c>
      <c r="AT1475" s="20" t="s">
        <v>6</v>
      </c>
      <c r="AU1475" s="40" t="s">
        <v>292</v>
      </c>
      <c r="AV1475" s="41">
        <v>2023</v>
      </c>
      <c r="AW1475" s="266" t="s">
        <v>158</v>
      </c>
      <c r="AX1475" s="380">
        <v>28.68</v>
      </c>
      <c r="AY1475" s="380">
        <v>29.51</v>
      </c>
    </row>
    <row r="1476" spans="1:51" x14ac:dyDescent="0.25">
      <c r="A1476" s="5">
        <v>40</v>
      </c>
      <c r="B1476" s="6" t="s">
        <v>97</v>
      </c>
      <c r="C1476" s="13">
        <v>49120919.730000004</v>
      </c>
      <c r="D1476" s="13">
        <v>11896315.9</v>
      </c>
      <c r="E1476" s="13">
        <v>17667696.669999998</v>
      </c>
      <c r="F1476" s="13">
        <v>4918204.91</v>
      </c>
      <c r="G1476" s="13">
        <v>22937142.34</v>
      </c>
      <c r="H1476" s="13">
        <v>3250.29</v>
      </c>
      <c r="I1476" s="13">
        <v>93828684.379999995</v>
      </c>
      <c r="J1476" s="13">
        <v>29599299.039999999</v>
      </c>
      <c r="K1476" s="13">
        <v>29580458.579999998</v>
      </c>
      <c r="L1476" s="13">
        <v>11912761.91</v>
      </c>
      <c r="M1476" s="13">
        <v>1755151.5</v>
      </c>
      <c r="N1476" s="13">
        <v>8140.04</v>
      </c>
      <c r="O1476" s="13">
        <v>11776626.649999999</v>
      </c>
      <c r="P1476" s="13">
        <v>-2407370.0699999984</v>
      </c>
      <c r="Q1476" s="13">
        <v>-16299983.799999999</v>
      </c>
      <c r="R1476" s="13">
        <v>-18707353.869999997</v>
      </c>
      <c r="S1476" s="13">
        <v>18710604.16</v>
      </c>
      <c r="T1476" s="13">
        <v>13.65</v>
      </c>
      <c r="U1476" s="13">
        <v>0</v>
      </c>
      <c r="V1476" s="13">
        <v>0</v>
      </c>
      <c r="W1476" s="13">
        <v>0</v>
      </c>
      <c r="X1476" s="13">
        <v>29063619.079999998</v>
      </c>
      <c r="Y1476" s="13">
        <v>349997.39</v>
      </c>
      <c r="Z1476" s="13">
        <v>247669.24</v>
      </c>
      <c r="AA1476" s="13">
        <v>10054.56</v>
      </c>
      <c r="AB1476" s="13">
        <v>241264.54</v>
      </c>
      <c r="AC1476" s="13">
        <v>0</v>
      </c>
      <c r="AD1476" s="13">
        <v>0</v>
      </c>
      <c r="AE1476" s="13">
        <v>0</v>
      </c>
      <c r="AF1476" s="13">
        <v>9504042.8399999999</v>
      </c>
      <c r="AG1476" s="13">
        <v>13667913.41</v>
      </c>
      <c r="AH1476" s="13">
        <v>17675836.710000001</v>
      </c>
      <c r="AI1476" s="13">
        <v>31257477.169999998</v>
      </c>
      <c r="AJ1476" s="13">
        <v>19480850.52</v>
      </c>
      <c r="AK1476" s="13">
        <v>0</v>
      </c>
      <c r="AL1476" s="13">
        <v>64248225.799999997</v>
      </c>
      <c r="AM1476" s="13">
        <v>3.171982074795813</v>
      </c>
      <c r="AN1476" s="13">
        <v>3830891.61</v>
      </c>
      <c r="AO1476" s="13">
        <v>1087313.3</v>
      </c>
      <c r="AP1476" s="13">
        <v>43334910.179999992</v>
      </c>
      <c r="AQ1476" s="13">
        <v>17886933</v>
      </c>
      <c r="AR1476" s="367"/>
      <c r="AS1476" s="19">
        <v>45138</v>
      </c>
      <c r="AT1476" s="20" t="s">
        <v>6</v>
      </c>
      <c r="AU1476" s="40" t="s">
        <v>292</v>
      </c>
      <c r="AV1476" s="41">
        <v>2023</v>
      </c>
      <c r="AW1476" s="266" t="s">
        <v>166</v>
      </c>
      <c r="AX1476" s="380">
        <v>28.68</v>
      </c>
      <c r="AY1476" s="380">
        <v>29.51</v>
      </c>
    </row>
    <row r="1477" spans="1:51" x14ac:dyDescent="0.25">
      <c r="A1477" s="5">
        <v>24</v>
      </c>
      <c r="B1477" s="6" t="s">
        <v>98</v>
      </c>
      <c r="C1477" s="13">
        <v>81077746.670000017</v>
      </c>
      <c r="D1477" s="13">
        <v>29531200.530000001</v>
      </c>
      <c r="E1477" s="13">
        <v>5087807.1499999994</v>
      </c>
      <c r="F1477" s="13">
        <v>9485568.9000000004</v>
      </c>
      <c r="G1477" s="13">
        <v>31572262.84</v>
      </c>
      <c r="H1477" s="13">
        <v>5967804.4699999997</v>
      </c>
      <c r="I1477" s="13">
        <v>37704197.280000001</v>
      </c>
      <c r="J1477" s="13">
        <v>38518866.32</v>
      </c>
      <c r="K1477" s="13">
        <v>19092766.550000001</v>
      </c>
      <c r="L1477" s="13">
        <v>13948208.75</v>
      </c>
      <c r="M1477" s="13">
        <v>5345569.88</v>
      </c>
      <c r="N1477" s="13">
        <v>22093.52</v>
      </c>
      <c r="O1477" s="13">
        <v>11591352.669999996</v>
      </c>
      <c r="P1477" s="13">
        <v>-1102638.2699999858</v>
      </c>
      <c r="Q1477" s="13">
        <v>-3058384.5399999996</v>
      </c>
      <c r="R1477" s="13">
        <v>-4161022.8099999856</v>
      </c>
      <c r="S1477" s="13">
        <v>10128827.279999999</v>
      </c>
      <c r="T1477" s="13">
        <v>1095501.3500000001</v>
      </c>
      <c r="U1477" s="13">
        <v>0</v>
      </c>
      <c r="V1477" s="13">
        <v>0</v>
      </c>
      <c r="W1477" s="13">
        <v>6382856.8799999999</v>
      </c>
      <c r="X1477" s="13">
        <v>11763242.58</v>
      </c>
      <c r="Y1477" s="13">
        <v>456513.01</v>
      </c>
      <c r="Z1477" s="13">
        <v>1588372.49</v>
      </c>
      <c r="AA1477" s="13">
        <v>2031671.19</v>
      </c>
      <c r="AB1477" s="13">
        <v>107934.96</v>
      </c>
      <c r="AC1477" s="13">
        <v>0</v>
      </c>
      <c r="AD1477" s="13">
        <v>0</v>
      </c>
      <c r="AE1477" s="13">
        <v>0</v>
      </c>
      <c r="AF1477" s="13">
        <v>4928281.88</v>
      </c>
      <c r="AG1477" s="13">
        <v>19293778.630000003</v>
      </c>
      <c r="AH1477" s="13">
        <v>5109900.67</v>
      </c>
      <c r="AI1477" s="13">
        <v>24339504.079999998</v>
      </c>
      <c r="AJ1477" s="13">
        <v>12758563.49</v>
      </c>
      <c r="AK1477" s="13">
        <v>10412.08</v>
      </c>
      <c r="AL1477" s="13">
        <v>18611430.73</v>
      </c>
      <c r="AM1477" s="13">
        <v>1.9747896241888527</v>
      </c>
      <c r="AN1477" s="13">
        <v>8309858.8800000008</v>
      </c>
      <c r="AO1477" s="13">
        <v>1175710.02</v>
      </c>
      <c r="AP1477" s="13">
        <v>71108211.730000004</v>
      </c>
      <c r="AQ1477" s="13">
        <v>31153018.259999998</v>
      </c>
      <c r="AR1477" s="367"/>
      <c r="AS1477" s="19">
        <v>45138</v>
      </c>
      <c r="AT1477" s="20" t="s">
        <v>6</v>
      </c>
      <c r="AU1477" s="40" t="s">
        <v>292</v>
      </c>
      <c r="AV1477" s="41">
        <v>2023</v>
      </c>
      <c r="AW1477" s="266" t="s">
        <v>164</v>
      </c>
      <c r="AX1477" s="380">
        <v>28.68</v>
      </c>
      <c r="AY1477" s="380">
        <v>29.51</v>
      </c>
    </row>
    <row r="1478" spans="1:51" x14ac:dyDescent="0.25">
      <c r="A1478" s="5">
        <v>124</v>
      </c>
      <c r="B1478" s="6" t="s">
        <v>99</v>
      </c>
      <c r="C1478" s="13">
        <v>6022771.5700000003</v>
      </c>
      <c r="D1478" s="13">
        <v>41407.46</v>
      </c>
      <c r="E1478" s="13">
        <v>0</v>
      </c>
      <c r="F1478" s="13">
        <v>262252.98</v>
      </c>
      <c r="G1478" s="13">
        <v>4194955.95</v>
      </c>
      <c r="H1478" s="13">
        <v>-1663634.15</v>
      </c>
      <c r="I1478" s="13">
        <v>6876247.5700000003</v>
      </c>
      <c r="J1478" s="13">
        <v>0</v>
      </c>
      <c r="K1478" s="13">
        <v>249689.69</v>
      </c>
      <c r="L1478" s="13">
        <v>249689.69</v>
      </c>
      <c r="M1478" s="13">
        <v>2834268.61</v>
      </c>
      <c r="N1478" s="13">
        <v>0</v>
      </c>
      <c r="O1478" s="13">
        <v>1851629.8</v>
      </c>
      <c r="P1478" s="13">
        <v>-327474.62000000011</v>
      </c>
      <c r="Q1478" s="13">
        <v>-1063926.1300000008</v>
      </c>
      <c r="R1478" s="13">
        <v>-1391400.7500000009</v>
      </c>
      <c r="S1478" s="13">
        <v>-272233.40999999992</v>
      </c>
      <c r="T1478" s="13">
        <v>0</v>
      </c>
      <c r="U1478" s="13">
        <v>0</v>
      </c>
      <c r="V1478" s="13">
        <v>0</v>
      </c>
      <c r="W1478" s="13">
        <v>0</v>
      </c>
      <c r="X1478" s="13">
        <v>410762.78</v>
      </c>
      <c r="Y1478" s="13">
        <v>85512.09</v>
      </c>
      <c r="Z1478" s="13">
        <v>13553.95</v>
      </c>
      <c r="AA1478" s="13">
        <v>53655.29</v>
      </c>
      <c r="AB1478" s="13">
        <v>83443.75</v>
      </c>
      <c r="AC1478" s="13">
        <v>0</v>
      </c>
      <c r="AD1478" s="13">
        <v>0</v>
      </c>
      <c r="AE1478" s="13">
        <v>0</v>
      </c>
      <c r="AF1478" s="13">
        <v>446831.11</v>
      </c>
      <c r="AG1478" s="13">
        <v>3083958.3000000003</v>
      </c>
      <c r="AH1478" s="13">
        <v>0</v>
      </c>
      <c r="AI1478" s="13">
        <v>3082857.08</v>
      </c>
      <c r="AJ1478" s="13">
        <v>1231227.28</v>
      </c>
      <c r="AK1478" s="13">
        <v>0</v>
      </c>
      <c r="AL1478" s="13">
        <v>6626557.8799999999</v>
      </c>
      <c r="AM1478" s="13">
        <v>27.539173003098366</v>
      </c>
      <c r="AN1478" s="13">
        <v>169916.1</v>
      </c>
      <c r="AO1478" s="13">
        <v>92336.88</v>
      </c>
      <c r="AP1478" s="13">
        <v>4171141.7699999996</v>
      </c>
      <c r="AQ1478" s="13">
        <v>41407.46</v>
      </c>
      <c r="AR1478" s="367"/>
      <c r="AS1478" s="19">
        <v>45138</v>
      </c>
      <c r="AT1478" s="20" t="s">
        <v>6</v>
      </c>
      <c r="AU1478" s="40" t="s">
        <v>293</v>
      </c>
      <c r="AV1478" s="41">
        <v>2023</v>
      </c>
      <c r="AW1478" s="266" t="s">
        <v>289</v>
      </c>
      <c r="AX1478" s="380">
        <v>28.68</v>
      </c>
      <c r="AY1478" s="380">
        <v>29.51</v>
      </c>
    </row>
    <row r="1479" spans="1:51" x14ac:dyDescent="0.25">
      <c r="A1479" s="5">
        <v>70</v>
      </c>
      <c r="B1479" s="6" t="s">
        <v>100</v>
      </c>
      <c r="C1479" s="13">
        <v>2682454.73</v>
      </c>
      <c r="D1479" s="13">
        <v>393203.19</v>
      </c>
      <c r="E1479" s="13">
        <v>46401.5</v>
      </c>
      <c r="F1479" s="13">
        <v>0</v>
      </c>
      <c r="G1479" s="13">
        <v>1234623.1599999999</v>
      </c>
      <c r="H1479" s="13">
        <v>1418336.35</v>
      </c>
      <c r="I1479" s="13">
        <v>1151425.82</v>
      </c>
      <c r="J1479" s="13">
        <v>1695116.55</v>
      </c>
      <c r="K1479" s="13">
        <v>291843.11</v>
      </c>
      <c r="L1479" s="13">
        <v>185441.61</v>
      </c>
      <c r="M1479" s="13">
        <v>0</v>
      </c>
      <c r="N1479" s="13">
        <v>0</v>
      </c>
      <c r="O1479" s="13">
        <v>83583.26999999999</v>
      </c>
      <c r="P1479" s="13">
        <v>971045.1100000001</v>
      </c>
      <c r="Q1479" s="13">
        <v>0</v>
      </c>
      <c r="R1479" s="13">
        <v>971045.1100000001</v>
      </c>
      <c r="S1479" s="13">
        <v>447291.24</v>
      </c>
      <c r="T1479" s="13">
        <v>354041.06</v>
      </c>
      <c r="U1479" s="13">
        <v>0</v>
      </c>
      <c r="V1479" s="13">
        <v>0</v>
      </c>
      <c r="W1479" s="13">
        <v>0</v>
      </c>
      <c r="X1479" s="13">
        <v>160763.39000000001</v>
      </c>
      <c r="Y1479" s="13">
        <v>12719.2</v>
      </c>
      <c r="Z1479" s="13">
        <v>41179.230000000003</v>
      </c>
      <c r="AA1479" s="13">
        <v>13614.78</v>
      </c>
      <c r="AB1479" s="13">
        <v>0</v>
      </c>
      <c r="AC1479" s="13">
        <v>0</v>
      </c>
      <c r="AD1479" s="13">
        <v>0</v>
      </c>
      <c r="AE1479" s="13">
        <v>0</v>
      </c>
      <c r="AF1479" s="13">
        <v>0</v>
      </c>
      <c r="AG1479" s="13">
        <v>185441.61</v>
      </c>
      <c r="AH1479" s="13">
        <v>46401.5</v>
      </c>
      <c r="AI1479" s="13">
        <v>231843.11</v>
      </c>
      <c r="AJ1479" s="13">
        <v>148259.84</v>
      </c>
      <c r="AK1479" s="13">
        <v>0</v>
      </c>
      <c r="AL1479" s="13">
        <v>859582.71000000008</v>
      </c>
      <c r="AM1479" s="13">
        <v>3.945358929323362</v>
      </c>
      <c r="AN1479" s="13">
        <v>0</v>
      </c>
      <c r="AO1479" s="13">
        <v>0</v>
      </c>
      <c r="AP1479" s="13">
        <v>2644625.2600000002</v>
      </c>
      <c r="AQ1479" s="13">
        <v>438956.99</v>
      </c>
      <c r="AR1479" s="367"/>
      <c r="AS1479" s="19">
        <v>45138</v>
      </c>
      <c r="AT1479" s="20" t="s">
        <v>6</v>
      </c>
      <c r="AU1479" s="40" t="s">
        <v>292</v>
      </c>
      <c r="AV1479" s="41">
        <v>2023</v>
      </c>
      <c r="AW1479" s="266" t="s">
        <v>181</v>
      </c>
      <c r="AX1479" s="380">
        <v>28.68</v>
      </c>
      <c r="AY1479" s="380">
        <v>29.51</v>
      </c>
    </row>
    <row r="1480" spans="1:51" x14ac:dyDescent="0.25">
      <c r="A1480" s="5">
        <v>119</v>
      </c>
      <c r="B1480" s="6" t="s">
        <v>101</v>
      </c>
      <c r="C1480" s="13">
        <v>0.26</v>
      </c>
      <c r="D1480" s="13">
        <v>0</v>
      </c>
      <c r="E1480" s="13">
        <v>0.01</v>
      </c>
      <c r="F1480" s="13">
        <v>0</v>
      </c>
      <c r="G1480" s="13">
        <v>61882.64</v>
      </c>
      <c r="H1480" s="13">
        <v>8.4700000000000006</v>
      </c>
      <c r="I1480" s="13">
        <v>56569.55</v>
      </c>
      <c r="J1480" s="13">
        <v>9.35</v>
      </c>
      <c r="K1480" s="13">
        <v>0.27</v>
      </c>
      <c r="L1480" s="13">
        <v>0.26</v>
      </c>
      <c r="M1480" s="13">
        <v>0</v>
      </c>
      <c r="N1480" s="13">
        <v>0</v>
      </c>
      <c r="O1480" s="13">
        <v>0.12</v>
      </c>
      <c r="P1480" s="13">
        <v>-61882.5</v>
      </c>
      <c r="Q1480" s="13">
        <v>0</v>
      </c>
      <c r="R1480" s="13">
        <v>-61882.5</v>
      </c>
      <c r="S1480" s="13">
        <v>61890.97</v>
      </c>
      <c r="T1480" s="13">
        <v>66535</v>
      </c>
      <c r="U1480" s="13">
        <v>0</v>
      </c>
      <c r="V1480" s="13">
        <v>0</v>
      </c>
      <c r="W1480" s="13">
        <v>0</v>
      </c>
      <c r="X1480" s="13">
        <v>0</v>
      </c>
      <c r="Y1480" s="13">
        <v>1262.9000000000001</v>
      </c>
      <c r="Z1480" s="13">
        <v>1766.72</v>
      </c>
      <c r="AA1480" s="13">
        <v>1600</v>
      </c>
      <c r="AB1480" s="13">
        <v>0.63</v>
      </c>
      <c r="AC1480" s="13">
        <v>0</v>
      </c>
      <c r="AD1480" s="13">
        <v>0</v>
      </c>
      <c r="AE1480" s="13">
        <v>0</v>
      </c>
      <c r="AF1480" s="13">
        <v>13.78</v>
      </c>
      <c r="AG1480" s="13">
        <v>0.26</v>
      </c>
      <c r="AH1480" s="13">
        <v>0.01</v>
      </c>
      <c r="AI1480" s="13">
        <v>0.26</v>
      </c>
      <c r="AJ1480" s="13">
        <v>0.14000000000000001</v>
      </c>
      <c r="AK1480" s="13">
        <v>0</v>
      </c>
      <c r="AL1480" s="13">
        <v>56569.280000000006</v>
      </c>
      <c r="AM1480" s="13">
        <v>209516.85185185185</v>
      </c>
      <c r="AN1480" s="13">
        <v>0</v>
      </c>
      <c r="AO1480" s="13">
        <v>0</v>
      </c>
      <c r="AP1480" s="13">
        <v>0.14000000000000001</v>
      </c>
      <c r="AQ1480" s="13">
        <v>0</v>
      </c>
      <c r="AR1480" s="367"/>
      <c r="AS1480" s="19">
        <v>45138</v>
      </c>
      <c r="AT1480" s="20" t="s">
        <v>6</v>
      </c>
      <c r="AU1480" s="40" t="s">
        <v>292</v>
      </c>
      <c r="AV1480" s="41">
        <v>2023</v>
      </c>
      <c r="AW1480" s="266" t="s">
        <v>189</v>
      </c>
      <c r="AX1480" s="380">
        <v>28.68</v>
      </c>
      <c r="AY1480" s="380">
        <v>29.51</v>
      </c>
    </row>
    <row r="1481" spans="1:51" x14ac:dyDescent="0.25">
      <c r="A1481" s="5">
        <v>108</v>
      </c>
      <c r="B1481" s="6" t="s">
        <v>102</v>
      </c>
      <c r="C1481" s="13">
        <v>2385213.6</v>
      </c>
      <c r="D1481" s="13">
        <v>111118.69</v>
      </c>
      <c r="E1481" s="13">
        <v>25256.22</v>
      </c>
      <c r="F1481" s="13">
        <v>341311.83999999997</v>
      </c>
      <c r="G1481" s="13">
        <v>1234244.28</v>
      </c>
      <c r="H1481" s="13">
        <v>16822.38</v>
      </c>
      <c r="I1481" s="13">
        <v>6304681.1500000004</v>
      </c>
      <c r="J1481" s="13">
        <v>2094081.18</v>
      </c>
      <c r="K1481" s="13">
        <v>518378.61</v>
      </c>
      <c r="L1481" s="13">
        <v>493121.7</v>
      </c>
      <c r="M1481" s="13">
        <v>945206.97</v>
      </c>
      <c r="N1481" s="13">
        <v>34040.520000000004</v>
      </c>
      <c r="O1481" s="13">
        <v>548471.21</v>
      </c>
      <c r="P1481" s="13">
        <v>150067.58000000031</v>
      </c>
      <c r="Q1481" s="13">
        <v>-505665.27000000025</v>
      </c>
      <c r="R1481" s="13">
        <v>-355597.68999999994</v>
      </c>
      <c r="S1481" s="13">
        <v>372420.07</v>
      </c>
      <c r="T1481" s="13">
        <v>10864.27</v>
      </c>
      <c r="U1481" s="13">
        <v>0</v>
      </c>
      <c r="V1481" s="13">
        <v>0</v>
      </c>
      <c r="W1481" s="13">
        <v>0</v>
      </c>
      <c r="X1481" s="13">
        <v>597719.75</v>
      </c>
      <c r="Y1481" s="13">
        <v>21417.78</v>
      </c>
      <c r="Z1481" s="13">
        <v>20680.990000000002</v>
      </c>
      <c r="AA1481" s="13">
        <v>47000</v>
      </c>
      <c r="AB1481" s="13">
        <v>1308.68</v>
      </c>
      <c r="AC1481" s="13">
        <v>0</v>
      </c>
      <c r="AD1481" s="13">
        <v>0</v>
      </c>
      <c r="AE1481" s="13">
        <v>0</v>
      </c>
      <c r="AF1481" s="13">
        <v>145756.5</v>
      </c>
      <c r="AG1481" s="13">
        <v>1438328.67</v>
      </c>
      <c r="AH1481" s="13">
        <v>59296.74</v>
      </c>
      <c r="AI1481" s="13">
        <v>1481865.73</v>
      </c>
      <c r="AJ1481" s="13">
        <v>933394.52</v>
      </c>
      <c r="AK1481" s="13">
        <v>0</v>
      </c>
      <c r="AL1481" s="13">
        <v>5786302.54</v>
      </c>
      <c r="AM1481" s="13">
        <v>12.162309609958637</v>
      </c>
      <c r="AN1481" s="13">
        <v>267420.46000000002</v>
      </c>
      <c r="AO1481" s="13">
        <v>73891.37999999999</v>
      </c>
      <c r="AP1481" s="13">
        <v>1828666.66</v>
      </c>
      <c r="AQ1481" s="13">
        <v>103042.95999999999</v>
      </c>
      <c r="AR1481" s="367"/>
      <c r="AS1481" s="19">
        <v>45138</v>
      </c>
      <c r="AT1481" s="20" t="s">
        <v>6</v>
      </c>
      <c r="AU1481" s="40" t="s">
        <v>292</v>
      </c>
      <c r="AV1481" s="41">
        <v>2023</v>
      </c>
      <c r="AW1481" s="266" t="s">
        <v>183</v>
      </c>
      <c r="AX1481" s="380">
        <v>28.68</v>
      </c>
      <c r="AY1481" s="380">
        <v>29.51</v>
      </c>
    </row>
    <row r="1482" spans="1:51" x14ac:dyDescent="0.25">
      <c r="A1482" s="5">
        <v>93</v>
      </c>
      <c r="B1482" s="6" t="s">
        <v>103</v>
      </c>
      <c r="C1482" s="13">
        <v>18099672.68</v>
      </c>
      <c r="D1482" s="13">
        <v>0</v>
      </c>
      <c r="E1482" s="13">
        <v>7168.8</v>
      </c>
      <c r="F1482" s="13">
        <v>5769877.6499999994</v>
      </c>
      <c r="G1482" s="13">
        <v>11382263.559999999</v>
      </c>
      <c r="H1482" s="13">
        <v>-4010202.57</v>
      </c>
      <c r="I1482" s="13">
        <v>69914358.390000001</v>
      </c>
      <c r="J1482" s="13">
        <v>30690951.510000002</v>
      </c>
      <c r="K1482" s="13">
        <v>9935673.5299999993</v>
      </c>
      <c r="L1482" s="13">
        <v>9928504.7300000004</v>
      </c>
      <c r="M1482" s="13">
        <v>562634.23</v>
      </c>
      <c r="N1482" s="13">
        <v>0</v>
      </c>
      <c r="O1482" s="13">
        <v>6794676.7499999981</v>
      </c>
      <c r="P1482" s="13">
        <v>-5847145.2799999975</v>
      </c>
      <c r="Q1482" s="13">
        <v>-937791.96</v>
      </c>
      <c r="R1482" s="13">
        <v>-6784937.2399999974</v>
      </c>
      <c r="S1482" s="13">
        <v>2774734.7100000004</v>
      </c>
      <c r="T1482" s="13">
        <v>3.47</v>
      </c>
      <c r="U1482" s="13">
        <v>0</v>
      </c>
      <c r="V1482" s="13">
        <v>0</v>
      </c>
      <c r="W1482" s="13">
        <v>0</v>
      </c>
      <c r="X1482" s="13">
        <v>5241363.1399999997</v>
      </c>
      <c r="Y1482" s="13">
        <v>229211.11</v>
      </c>
      <c r="Z1482" s="13">
        <v>412357.23</v>
      </c>
      <c r="AA1482" s="13">
        <v>789242.58</v>
      </c>
      <c r="AB1482" s="13">
        <v>18472.64</v>
      </c>
      <c r="AC1482" s="13">
        <v>0</v>
      </c>
      <c r="AD1482" s="13">
        <v>0</v>
      </c>
      <c r="AE1482" s="13">
        <v>0</v>
      </c>
      <c r="AF1482" s="13">
        <v>1017348.34</v>
      </c>
      <c r="AG1482" s="13">
        <v>10491138.959999999</v>
      </c>
      <c r="AH1482" s="13">
        <v>7168.8</v>
      </c>
      <c r="AI1482" s="13">
        <v>10496656.609999999</v>
      </c>
      <c r="AJ1482" s="13">
        <v>3701979.86</v>
      </c>
      <c r="AK1482" s="13">
        <v>0</v>
      </c>
      <c r="AL1482" s="13">
        <v>59978684.859999999</v>
      </c>
      <c r="AM1482" s="13">
        <v>7.0367004490333738</v>
      </c>
      <c r="AN1482" s="13">
        <v>2662338.4900000002</v>
      </c>
      <c r="AO1482" s="13">
        <v>3107539.16</v>
      </c>
      <c r="AP1482" s="13">
        <v>11311392.23</v>
      </c>
      <c r="AQ1482" s="13">
        <v>6396.3</v>
      </c>
      <c r="AR1482" s="367"/>
      <c r="AS1482" s="19">
        <v>45138</v>
      </c>
      <c r="AT1482" s="20" t="s">
        <v>6</v>
      </c>
      <c r="AU1482" s="40" t="s">
        <v>293</v>
      </c>
      <c r="AV1482" s="41">
        <v>2023</v>
      </c>
      <c r="AW1482" s="266" t="s">
        <v>175</v>
      </c>
      <c r="AX1482" s="380">
        <v>28.68</v>
      </c>
      <c r="AY1482" s="380">
        <v>29.51</v>
      </c>
    </row>
    <row r="1483" spans="1:51" x14ac:dyDescent="0.25">
      <c r="A1483" s="5">
        <v>32</v>
      </c>
      <c r="B1483" s="6" t="s">
        <v>104</v>
      </c>
      <c r="C1483" s="13">
        <v>0</v>
      </c>
      <c r="D1483" s="13">
        <v>0</v>
      </c>
      <c r="E1483" s="13">
        <v>0.01</v>
      </c>
      <c r="F1483" s="13">
        <v>0</v>
      </c>
      <c r="G1483" s="13">
        <v>4498101.41</v>
      </c>
      <c r="H1483" s="13">
        <v>773921.94</v>
      </c>
      <c r="I1483" s="13">
        <v>2967142.69</v>
      </c>
      <c r="J1483" s="13">
        <v>2547162.33</v>
      </c>
      <c r="K1483" s="13">
        <v>38092.620000000003</v>
      </c>
      <c r="L1483" s="13">
        <v>38092.61</v>
      </c>
      <c r="M1483" s="13">
        <v>0</v>
      </c>
      <c r="N1483" s="13">
        <v>0</v>
      </c>
      <c r="O1483" s="13">
        <v>-108883.89</v>
      </c>
      <c r="P1483" s="13">
        <v>-4389217.5200000005</v>
      </c>
      <c r="Q1483" s="13">
        <v>0</v>
      </c>
      <c r="R1483" s="13">
        <v>-4389217.5200000005</v>
      </c>
      <c r="S1483" s="13">
        <v>5163139.4600000009</v>
      </c>
      <c r="T1483" s="13">
        <v>0</v>
      </c>
      <c r="U1483" s="13">
        <v>0</v>
      </c>
      <c r="V1483" s="13">
        <v>0</v>
      </c>
      <c r="W1483" s="13">
        <v>5259624.5999999996</v>
      </c>
      <c r="X1483" s="13">
        <v>28084.13</v>
      </c>
      <c r="Y1483" s="13">
        <v>36275.01</v>
      </c>
      <c r="Z1483" s="13">
        <v>40027.46</v>
      </c>
      <c r="AA1483" s="13">
        <v>0</v>
      </c>
      <c r="AB1483" s="13">
        <v>48266.8</v>
      </c>
      <c r="AC1483" s="13">
        <v>0</v>
      </c>
      <c r="AD1483" s="13">
        <v>0</v>
      </c>
      <c r="AE1483" s="13">
        <v>0</v>
      </c>
      <c r="AF1483" s="13">
        <v>0</v>
      </c>
      <c r="AG1483" s="13">
        <v>38092.61</v>
      </c>
      <c r="AH1483" s="13">
        <v>0.01</v>
      </c>
      <c r="AI1483" s="13">
        <v>38092.61</v>
      </c>
      <c r="AJ1483" s="13">
        <v>146976.5</v>
      </c>
      <c r="AK1483" s="13">
        <v>0</v>
      </c>
      <c r="AL1483" s="13">
        <v>2929050.07</v>
      </c>
      <c r="AM1483" s="13">
        <v>77.892848798533677</v>
      </c>
      <c r="AN1483" s="13">
        <v>0</v>
      </c>
      <c r="AO1483" s="13">
        <v>0</v>
      </c>
      <c r="AP1483" s="13">
        <v>108883.89</v>
      </c>
      <c r="AQ1483" s="13">
        <v>0</v>
      </c>
      <c r="AR1483" s="367"/>
      <c r="AS1483" s="19">
        <v>45169</v>
      </c>
      <c r="AT1483" s="20" t="s">
        <v>7</v>
      </c>
      <c r="AU1483" s="40" t="s">
        <v>292</v>
      </c>
      <c r="AV1483" s="41">
        <v>2023</v>
      </c>
      <c r="AW1483" s="266" t="s">
        <v>287</v>
      </c>
      <c r="AX1483" s="380">
        <v>31.4</v>
      </c>
      <c r="AY1483" s="380">
        <v>32.51</v>
      </c>
    </row>
    <row r="1484" spans="1:51" x14ac:dyDescent="0.25">
      <c r="A1484" s="5">
        <v>107</v>
      </c>
      <c r="B1484" s="6" t="s">
        <v>60</v>
      </c>
      <c r="C1484" s="13">
        <v>289396076.06</v>
      </c>
      <c r="D1484" s="13">
        <v>45212902.359999999</v>
      </c>
      <c r="E1484" s="13">
        <v>78706121.150000006</v>
      </c>
      <c r="F1484" s="13">
        <v>9443220.5500000007</v>
      </c>
      <c r="G1484" s="13">
        <v>22674851.939999998</v>
      </c>
      <c r="H1484" s="13">
        <v>137211.45000000001</v>
      </c>
      <c r="I1484" s="13">
        <v>228780819.75</v>
      </c>
      <c r="J1484" s="13">
        <v>13437349.92</v>
      </c>
      <c r="K1484" s="13">
        <v>118455464.79000001</v>
      </c>
      <c r="L1484" s="13">
        <v>39749343.640000001</v>
      </c>
      <c r="M1484" s="13">
        <v>8829911.0199999996</v>
      </c>
      <c r="N1484" s="13">
        <v>6395500</v>
      </c>
      <c r="O1484" s="13">
        <v>95286354.219999999</v>
      </c>
      <c r="P1484" s="13">
        <v>116778746.99000002</v>
      </c>
      <c r="Q1484" s="13">
        <v>-113759621.25</v>
      </c>
      <c r="R1484" s="13">
        <v>3019125.7400000244</v>
      </c>
      <c r="S1484" s="13">
        <v>-2881914.2899999991</v>
      </c>
      <c r="T1484" s="13">
        <v>161.29</v>
      </c>
      <c r="U1484" s="13">
        <v>0</v>
      </c>
      <c r="V1484" s="13">
        <v>0</v>
      </c>
      <c r="W1484" s="13">
        <v>0</v>
      </c>
      <c r="X1484" s="13">
        <v>11928890.710000001</v>
      </c>
      <c r="Y1484" s="13">
        <v>462752.08</v>
      </c>
      <c r="Z1484" s="13">
        <v>4610867.0999999996</v>
      </c>
      <c r="AA1484" s="13">
        <v>0</v>
      </c>
      <c r="AB1484" s="13">
        <v>0</v>
      </c>
      <c r="AC1484" s="13">
        <v>0</v>
      </c>
      <c r="AD1484" s="13">
        <v>0</v>
      </c>
      <c r="AE1484" s="13">
        <v>0</v>
      </c>
      <c r="AF1484" s="13">
        <v>9737347.1099999994</v>
      </c>
      <c r="AG1484" s="13">
        <v>48579254.659999996</v>
      </c>
      <c r="AH1484" s="13">
        <v>85101621.150000006</v>
      </c>
      <c r="AI1484" s="13">
        <v>133653253.34999999</v>
      </c>
      <c r="AJ1484" s="13">
        <v>38366899.129999995</v>
      </c>
      <c r="AK1484" s="13">
        <v>0</v>
      </c>
      <c r="AL1484" s="13">
        <v>110325354.95999999</v>
      </c>
      <c r="AM1484" s="13">
        <v>1.9313656837663571</v>
      </c>
      <c r="AN1484" s="13">
        <v>9346451.8300000001</v>
      </c>
      <c r="AO1484" s="13">
        <v>96768.72</v>
      </c>
      <c r="AP1484" s="13">
        <v>274829508.58000004</v>
      </c>
      <c r="AQ1484" s="13">
        <v>125932689.09999999</v>
      </c>
      <c r="AR1484" s="367"/>
      <c r="AS1484" s="19">
        <v>45169</v>
      </c>
      <c r="AT1484" s="20" t="s">
        <v>7</v>
      </c>
      <c r="AU1484" s="40" t="s">
        <v>292</v>
      </c>
      <c r="AV1484" s="41">
        <v>2023</v>
      </c>
      <c r="AW1484" s="266" t="s">
        <v>160</v>
      </c>
      <c r="AX1484" s="380">
        <v>31.4</v>
      </c>
      <c r="AY1484" s="380">
        <v>32.51</v>
      </c>
    </row>
    <row r="1485" spans="1:51" x14ac:dyDescent="0.25">
      <c r="A1485" s="5">
        <v>66</v>
      </c>
      <c r="B1485" s="6" t="s">
        <v>61</v>
      </c>
      <c r="C1485" s="13">
        <v>14763649.17</v>
      </c>
      <c r="D1485" s="13">
        <v>2231493.6100000003</v>
      </c>
      <c r="E1485" s="13">
        <v>13228.81</v>
      </c>
      <c r="F1485" s="13">
        <v>172107.6</v>
      </c>
      <c r="G1485" s="13">
        <v>16453306.41</v>
      </c>
      <c r="H1485" s="13">
        <v>-8095886.75</v>
      </c>
      <c r="I1485" s="13">
        <v>31704966.010000002</v>
      </c>
      <c r="J1485" s="13">
        <v>170248854.66999999</v>
      </c>
      <c r="K1485" s="13">
        <v>13266.81</v>
      </c>
      <c r="L1485" s="13">
        <v>38</v>
      </c>
      <c r="M1485" s="13">
        <v>3145027.47</v>
      </c>
      <c r="N1485" s="13">
        <v>5202814.24</v>
      </c>
      <c r="O1485" s="13">
        <v>5858529.3999999994</v>
      </c>
      <c r="P1485" s="13">
        <v>-9951787.8499999978</v>
      </c>
      <c r="Q1485" s="13">
        <v>-1928748.7999999998</v>
      </c>
      <c r="R1485" s="13">
        <v>-11880536.649999999</v>
      </c>
      <c r="S1485" s="13">
        <v>3784649.9699999988</v>
      </c>
      <c r="T1485" s="13">
        <v>3798619.37</v>
      </c>
      <c r="U1485" s="13">
        <v>0</v>
      </c>
      <c r="V1485" s="13">
        <v>0</v>
      </c>
      <c r="W1485" s="13">
        <v>0</v>
      </c>
      <c r="X1485" s="13">
        <v>139416286.69999999</v>
      </c>
      <c r="Y1485" s="13">
        <v>329526.93</v>
      </c>
      <c r="Z1485" s="13">
        <v>222412.32</v>
      </c>
      <c r="AA1485" s="13">
        <v>809360.64</v>
      </c>
      <c r="AB1485" s="13">
        <v>19498.060000000001</v>
      </c>
      <c r="AC1485" s="13">
        <v>0</v>
      </c>
      <c r="AD1485" s="13">
        <v>0</v>
      </c>
      <c r="AE1485" s="13">
        <v>0</v>
      </c>
      <c r="AF1485" s="13">
        <v>138049458.15000001</v>
      </c>
      <c r="AG1485" s="13">
        <v>3145065.47</v>
      </c>
      <c r="AH1485" s="13">
        <v>5247475.13</v>
      </c>
      <c r="AI1485" s="13">
        <v>8392502.5999999996</v>
      </c>
      <c r="AJ1485" s="13">
        <v>2533973.1999999997</v>
      </c>
      <c r="AK1485" s="13">
        <v>0</v>
      </c>
      <c r="AL1485" s="13">
        <v>31691699.200000003</v>
      </c>
      <c r="AM1485" s="13">
        <v>2389.7957391415121</v>
      </c>
      <c r="AN1485" s="13">
        <v>172107.6</v>
      </c>
      <c r="AO1485" s="13">
        <v>0</v>
      </c>
      <c r="AP1485" s="13">
        <v>13066441.279999999</v>
      </c>
      <c r="AQ1485" s="13">
        <v>6392815.1200000001</v>
      </c>
      <c r="AR1485" s="367"/>
      <c r="AS1485" s="19">
        <v>45169</v>
      </c>
      <c r="AT1485" s="20" t="s">
        <v>7</v>
      </c>
      <c r="AU1485" s="40" t="s">
        <v>293</v>
      </c>
      <c r="AV1485" s="41">
        <v>2023</v>
      </c>
      <c r="AW1485" s="266" t="s">
        <v>178</v>
      </c>
      <c r="AX1485" s="380">
        <v>31.4</v>
      </c>
      <c r="AY1485" s="380">
        <v>32.51</v>
      </c>
    </row>
    <row r="1486" spans="1:51" x14ac:dyDescent="0.25">
      <c r="A1486" s="5">
        <v>44</v>
      </c>
      <c r="B1486" s="6" t="s">
        <v>62</v>
      </c>
      <c r="C1486" s="13">
        <v>43812440.24000001</v>
      </c>
      <c r="D1486" s="13">
        <v>6127907.2700000005</v>
      </c>
      <c r="E1486" s="13">
        <v>12823142.84</v>
      </c>
      <c r="F1486" s="13">
        <v>4726543.4000000004</v>
      </c>
      <c r="G1486" s="13">
        <v>21309187.920000002</v>
      </c>
      <c r="H1486" s="13">
        <v>107184.3</v>
      </c>
      <c r="I1486" s="13">
        <v>175697536.66999999</v>
      </c>
      <c r="J1486" s="13">
        <v>12157629.460000001</v>
      </c>
      <c r="K1486" s="13">
        <v>24554516.969999999</v>
      </c>
      <c r="L1486" s="13">
        <v>11542018.309999999</v>
      </c>
      <c r="M1486" s="13">
        <v>24234.95</v>
      </c>
      <c r="N1486" s="13">
        <v>0</v>
      </c>
      <c r="O1486" s="13">
        <v>12658183.400000002</v>
      </c>
      <c r="P1486" s="13">
        <v>-1009381.7499999972</v>
      </c>
      <c r="Q1486" s="13">
        <v>-39756.619999999995</v>
      </c>
      <c r="R1486" s="13">
        <v>-1049138.3699999973</v>
      </c>
      <c r="S1486" s="13">
        <v>1156322.6700000004</v>
      </c>
      <c r="T1486" s="13">
        <v>83616.23</v>
      </c>
      <c r="U1486" s="13">
        <v>0</v>
      </c>
      <c r="V1486" s="13">
        <v>0</v>
      </c>
      <c r="W1486" s="13">
        <v>0</v>
      </c>
      <c r="X1486" s="13">
        <v>4597017.63</v>
      </c>
      <c r="Y1486" s="13">
        <v>355879.3</v>
      </c>
      <c r="Z1486" s="13">
        <v>257703.97</v>
      </c>
      <c r="AA1486" s="13">
        <v>1921015.52</v>
      </c>
      <c r="AB1486" s="13">
        <v>671237.6</v>
      </c>
      <c r="AC1486" s="13">
        <v>0</v>
      </c>
      <c r="AD1486" s="13">
        <v>0</v>
      </c>
      <c r="AE1486" s="13">
        <v>0</v>
      </c>
      <c r="AF1486" s="13">
        <v>318474.8</v>
      </c>
      <c r="AG1486" s="13">
        <v>11566253.259999998</v>
      </c>
      <c r="AH1486" s="13">
        <v>12823142.84</v>
      </c>
      <c r="AI1486" s="13">
        <v>24359251.650000002</v>
      </c>
      <c r="AJ1486" s="13">
        <v>11803640.73</v>
      </c>
      <c r="AK1486" s="13">
        <v>102572.48</v>
      </c>
      <c r="AL1486" s="13">
        <v>151143019.69999999</v>
      </c>
      <c r="AM1486" s="13">
        <v>7.1554059436258584</v>
      </c>
      <c r="AN1486" s="13">
        <v>3190527.06</v>
      </c>
      <c r="AO1486" s="13">
        <v>1536016.3399999999</v>
      </c>
      <c r="AP1486" s="13">
        <v>37373566.270000011</v>
      </c>
      <c r="AQ1486" s="13">
        <v>12347216.700000003</v>
      </c>
      <c r="AR1486" s="367"/>
      <c r="AS1486" s="19">
        <v>45169</v>
      </c>
      <c r="AT1486" s="20" t="s">
        <v>7</v>
      </c>
      <c r="AU1486" s="40" t="s">
        <v>292</v>
      </c>
      <c r="AV1486" s="41">
        <v>2023</v>
      </c>
      <c r="AW1486" s="266" t="s">
        <v>167</v>
      </c>
      <c r="AX1486" s="380">
        <v>31.4</v>
      </c>
      <c r="AY1486" s="380">
        <v>32.51</v>
      </c>
    </row>
    <row r="1487" spans="1:51" ht="30" x14ac:dyDescent="0.25">
      <c r="A1487" s="5">
        <v>113</v>
      </c>
      <c r="B1487" s="6" t="s">
        <v>63</v>
      </c>
      <c r="C1487" s="13">
        <v>27764652.139999997</v>
      </c>
      <c r="D1487" s="13">
        <v>4641444.4800000004</v>
      </c>
      <c r="E1487" s="13">
        <v>2220033.31</v>
      </c>
      <c r="F1487" s="13">
        <v>7110439.54</v>
      </c>
      <c r="G1487" s="13">
        <v>13158515.970000001</v>
      </c>
      <c r="H1487" s="13">
        <v>1013945.57</v>
      </c>
      <c r="I1487" s="13">
        <v>148211535.63999999</v>
      </c>
      <c r="J1487" s="13">
        <v>24267374.510000002</v>
      </c>
      <c r="K1487" s="13">
        <v>11178403.93</v>
      </c>
      <c r="L1487" s="13">
        <v>8958370.620000001</v>
      </c>
      <c r="M1487" s="13">
        <v>3139585.76</v>
      </c>
      <c r="N1487" s="13">
        <v>34159.78</v>
      </c>
      <c r="O1487" s="13">
        <v>10660031.339999998</v>
      </c>
      <c r="P1487" s="13">
        <v>-7805779.1900000032</v>
      </c>
      <c r="Q1487" s="13">
        <v>-1069115.870000001</v>
      </c>
      <c r="R1487" s="13">
        <v>-8874895.0600000042</v>
      </c>
      <c r="S1487" s="13">
        <v>9888840.6300000008</v>
      </c>
      <c r="T1487" s="13">
        <v>479572.85</v>
      </c>
      <c r="U1487" s="13">
        <v>0</v>
      </c>
      <c r="V1487" s="13">
        <v>0</v>
      </c>
      <c r="W1487" s="13">
        <v>0</v>
      </c>
      <c r="X1487" s="13">
        <v>10289267.300000001</v>
      </c>
      <c r="Y1487" s="13">
        <v>239190.38</v>
      </c>
      <c r="Z1487" s="13">
        <v>270090.65000000002</v>
      </c>
      <c r="AA1487" s="13">
        <v>0</v>
      </c>
      <c r="AB1487" s="13">
        <v>173116.48</v>
      </c>
      <c r="AC1487" s="13">
        <v>0</v>
      </c>
      <c r="AD1487" s="13">
        <v>0</v>
      </c>
      <c r="AE1487" s="13">
        <v>0</v>
      </c>
      <c r="AF1487" s="13">
        <v>197602.01</v>
      </c>
      <c r="AG1487" s="13">
        <v>12097956.379999999</v>
      </c>
      <c r="AH1487" s="13">
        <v>2254193.0900000003</v>
      </c>
      <c r="AI1487" s="13">
        <v>14309980.789999999</v>
      </c>
      <c r="AJ1487" s="13">
        <v>3649949.45</v>
      </c>
      <c r="AK1487" s="13">
        <v>0</v>
      </c>
      <c r="AL1487" s="13">
        <v>137033131.70999998</v>
      </c>
      <c r="AM1487" s="13">
        <v>13.25873859704048</v>
      </c>
      <c r="AN1487" s="13">
        <v>2902246.81</v>
      </c>
      <c r="AO1487" s="13">
        <v>4208192.7300000004</v>
      </c>
      <c r="AP1487" s="13">
        <v>18965610.349999998</v>
      </c>
      <c r="AQ1487" s="13">
        <v>6502434.0300000003</v>
      </c>
      <c r="AR1487" s="367"/>
      <c r="AS1487" s="19">
        <v>45169</v>
      </c>
      <c r="AT1487" s="20" t="s">
        <v>7</v>
      </c>
      <c r="AU1487" s="40" t="s">
        <v>292</v>
      </c>
      <c r="AV1487" s="41">
        <v>2023</v>
      </c>
      <c r="AW1487" s="266" t="s">
        <v>171</v>
      </c>
      <c r="AX1487" s="380">
        <v>31.4</v>
      </c>
      <c r="AY1487" s="380">
        <v>32.51</v>
      </c>
    </row>
    <row r="1488" spans="1:51" x14ac:dyDescent="0.25">
      <c r="A1488" s="5">
        <v>98</v>
      </c>
      <c r="B1488" s="6" t="s">
        <v>64</v>
      </c>
      <c r="C1488" s="13">
        <v>71814878.460000008</v>
      </c>
      <c r="D1488" s="13">
        <v>12611271.080000002</v>
      </c>
      <c r="E1488" s="13">
        <v>25920287.100000001</v>
      </c>
      <c r="F1488" s="13">
        <v>12382786.25</v>
      </c>
      <c r="G1488" s="13">
        <v>49424522.269999996</v>
      </c>
      <c r="H1488" s="13">
        <v>31819.97</v>
      </c>
      <c r="I1488" s="13">
        <v>45080319.909999996</v>
      </c>
      <c r="J1488" s="13">
        <v>9336863.3100000005</v>
      </c>
      <c r="K1488" s="13">
        <v>45232687.210000001</v>
      </c>
      <c r="L1488" s="13">
        <v>19312400.109999999</v>
      </c>
      <c r="M1488" s="13">
        <v>15775122.98</v>
      </c>
      <c r="N1488" s="13">
        <v>36116127.149999999</v>
      </c>
      <c r="O1488" s="13">
        <v>48898385.699999996</v>
      </c>
      <c r="P1488" s="13">
        <v>-51502086.840000004</v>
      </c>
      <c r="Q1488" s="13">
        <v>8205082.48999999</v>
      </c>
      <c r="R1488" s="13">
        <v>-43297004.350000016</v>
      </c>
      <c r="S1488" s="13">
        <v>43328824.320000008</v>
      </c>
      <c r="T1488" s="13">
        <v>21767.06</v>
      </c>
      <c r="U1488" s="13">
        <v>0</v>
      </c>
      <c r="V1488" s="13">
        <v>0</v>
      </c>
      <c r="W1488" s="13">
        <v>0</v>
      </c>
      <c r="X1488" s="13">
        <v>72773594.310000002</v>
      </c>
      <c r="Y1488" s="13">
        <v>813152.2</v>
      </c>
      <c r="Z1488" s="13">
        <v>2798288.96</v>
      </c>
      <c r="AA1488" s="13">
        <v>4479697.58</v>
      </c>
      <c r="AB1488" s="13">
        <v>384377.81</v>
      </c>
      <c r="AC1488" s="13">
        <v>0</v>
      </c>
      <c r="AD1488" s="13">
        <v>0</v>
      </c>
      <c r="AE1488" s="13">
        <v>0</v>
      </c>
      <c r="AF1488" s="13">
        <v>20991020.5</v>
      </c>
      <c r="AG1488" s="13">
        <v>35087523.089999996</v>
      </c>
      <c r="AH1488" s="13">
        <v>62036414.25</v>
      </c>
      <c r="AI1488" s="13">
        <v>97084029.299999997</v>
      </c>
      <c r="AJ1488" s="13">
        <v>48185643.600000001</v>
      </c>
      <c r="AK1488" s="13">
        <v>0</v>
      </c>
      <c r="AL1488" s="13">
        <v>-152367.30000000447</v>
      </c>
      <c r="AM1488" s="13">
        <v>0.99663147804390628</v>
      </c>
      <c r="AN1488" s="13">
        <v>8138504.0099999998</v>
      </c>
      <c r="AO1488" s="13">
        <v>4244282.24</v>
      </c>
      <c r="AP1488" s="13">
        <v>56556118.390000001</v>
      </c>
      <c r="AQ1488" s="13">
        <v>46250896.710000008</v>
      </c>
      <c r="AR1488" s="367"/>
      <c r="AS1488" s="19">
        <v>45169</v>
      </c>
      <c r="AT1488" s="20" t="s">
        <v>7</v>
      </c>
      <c r="AU1488" s="40" t="s">
        <v>292</v>
      </c>
      <c r="AV1488" s="41">
        <v>2023</v>
      </c>
      <c r="AW1488" s="266" t="s">
        <v>165</v>
      </c>
      <c r="AX1488" s="380">
        <v>31.4</v>
      </c>
      <c r="AY1488" s="380">
        <v>32.51</v>
      </c>
    </row>
    <row r="1489" spans="1:51" x14ac:dyDescent="0.25">
      <c r="A1489" s="5">
        <v>1</v>
      </c>
      <c r="B1489" s="6" t="s">
        <v>65</v>
      </c>
      <c r="C1489" s="13">
        <v>16909685.990000002</v>
      </c>
      <c r="D1489" s="13">
        <v>703545.77</v>
      </c>
      <c r="E1489" s="13">
        <v>84858.72</v>
      </c>
      <c r="F1489" s="13">
        <v>2162066.35</v>
      </c>
      <c r="G1489" s="13">
        <v>4382572.57</v>
      </c>
      <c r="H1489" s="13">
        <v>19876.37</v>
      </c>
      <c r="I1489" s="13">
        <v>192937118.68000001</v>
      </c>
      <c r="J1489" s="13">
        <v>4695702.07</v>
      </c>
      <c r="K1489" s="13">
        <v>911215.16</v>
      </c>
      <c r="L1489" s="13">
        <v>826356.44000000006</v>
      </c>
      <c r="M1489" s="13">
        <v>5490752.0899999999</v>
      </c>
      <c r="N1489" s="13">
        <v>16093.9</v>
      </c>
      <c r="O1489" s="13">
        <v>3668453.1100000003</v>
      </c>
      <c r="P1489" s="13">
        <v>5993048.1899999976</v>
      </c>
      <c r="Q1489" s="13">
        <v>-8877401.2400000002</v>
      </c>
      <c r="R1489" s="13">
        <v>-2884353.0500000026</v>
      </c>
      <c r="S1489" s="13">
        <v>2904229.52</v>
      </c>
      <c r="T1489" s="13">
        <v>818084.91</v>
      </c>
      <c r="U1489" s="13">
        <v>0</v>
      </c>
      <c r="V1489" s="13">
        <v>0</v>
      </c>
      <c r="W1489" s="13">
        <v>0</v>
      </c>
      <c r="X1489" s="13">
        <v>2385682.09</v>
      </c>
      <c r="Y1489" s="13">
        <v>87685.5</v>
      </c>
      <c r="Z1489" s="13">
        <v>135089.19</v>
      </c>
      <c r="AA1489" s="13">
        <v>28866.799999999999</v>
      </c>
      <c r="AB1489" s="13">
        <v>41181.94</v>
      </c>
      <c r="AC1489" s="13">
        <v>0</v>
      </c>
      <c r="AD1489" s="13">
        <v>0</v>
      </c>
      <c r="AE1489" s="13">
        <v>0</v>
      </c>
      <c r="AF1489" s="13">
        <v>6714.05</v>
      </c>
      <c r="AG1489" s="13">
        <v>6317108.5299999993</v>
      </c>
      <c r="AH1489" s="13">
        <v>100952.62000000001</v>
      </c>
      <c r="AI1489" s="13">
        <v>6410266.1699999999</v>
      </c>
      <c r="AJ1489" s="13">
        <v>2741813.06</v>
      </c>
      <c r="AK1489" s="13">
        <v>0</v>
      </c>
      <c r="AL1489" s="13">
        <v>192025903.52000001</v>
      </c>
      <c r="AM1489" s="13">
        <v>211.73607195033938</v>
      </c>
      <c r="AN1489" s="13">
        <v>1059508.8</v>
      </c>
      <c r="AO1489" s="13">
        <v>1102557.55</v>
      </c>
      <c r="AP1489" s="13">
        <v>13283756.289999999</v>
      </c>
      <c r="AQ1489" s="13">
        <v>746069.18</v>
      </c>
      <c r="AR1489" s="367"/>
      <c r="AS1489" s="19">
        <v>45169</v>
      </c>
      <c r="AT1489" s="20" t="s">
        <v>7</v>
      </c>
      <c r="AU1489" s="40" t="s">
        <v>292</v>
      </c>
      <c r="AV1489" s="41">
        <v>2023</v>
      </c>
      <c r="AW1489" s="266" t="s">
        <v>177</v>
      </c>
      <c r="AX1489" s="380">
        <v>31.4</v>
      </c>
      <c r="AY1489" s="380">
        <v>32.51</v>
      </c>
    </row>
    <row r="1490" spans="1:51" x14ac:dyDescent="0.25">
      <c r="A1490" s="5">
        <v>109</v>
      </c>
      <c r="B1490" s="6" t="s">
        <v>66</v>
      </c>
      <c r="C1490" s="13">
        <v>385773591.18000001</v>
      </c>
      <c r="D1490" s="13">
        <v>156570982.34999999</v>
      </c>
      <c r="E1490" s="13">
        <v>47729577.380000003</v>
      </c>
      <c r="F1490" s="13">
        <v>40596374.230000004</v>
      </c>
      <c r="G1490" s="13">
        <v>85631626.609999999</v>
      </c>
      <c r="H1490" s="13">
        <v>35238407.18</v>
      </c>
      <c r="I1490" s="13">
        <v>451936245.5</v>
      </c>
      <c r="J1490" s="13">
        <v>189191698.03</v>
      </c>
      <c r="K1490" s="13">
        <v>151753131.78999999</v>
      </c>
      <c r="L1490" s="13">
        <v>91073877.599999994</v>
      </c>
      <c r="M1490" s="13">
        <v>9612860</v>
      </c>
      <c r="N1490" s="13">
        <v>7519385</v>
      </c>
      <c r="O1490" s="13">
        <v>104410335.60999998</v>
      </c>
      <c r="P1490" s="13">
        <v>-1435727.6200000755</v>
      </c>
      <c r="Q1490" s="13">
        <v>-19453981.700000003</v>
      </c>
      <c r="R1490" s="13">
        <v>-20889709.320000079</v>
      </c>
      <c r="S1490" s="13">
        <v>56128116.499999993</v>
      </c>
      <c r="T1490" s="13">
        <v>10277320.560000001</v>
      </c>
      <c r="U1490" s="13">
        <v>0</v>
      </c>
      <c r="V1490" s="13">
        <v>0</v>
      </c>
      <c r="W1490" s="13">
        <v>6327167.1699999999</v>
      </c>
      <c r="X1490" s="13">
        <v>63679650.619999997</v>
      </c>
      <c r="Y1490" s="13">
        <v>1498083.48</v>
      </c>
      <c r="Z1490" s="13">
        <v>291571.81</v>
      </c>
      <c r="AA1490" s="13">
        <v>10305821.32</v>
      </c>
      <c r="AB1490" s="13">
        <v>192600.55</v>
      </c>
      <c r="AC1490" s="13">
        <v>0</v>
      </c>
      <c r="AD1490" s="13">
        <v>0</v>
      </c>
      <c r="AE1490" s="13">
        <v>0</v>
      </c>
      <c r="AF1490" s="13">
        <v>11867944.689999999</v>
      </c>
      <c r="AG1490" s="13">
        <v>100686737.59999999</v>
      </c>
      <c r="AH1490" s="13">
        <v>55248962.380000003</v>
      </c>
      <c r="AI1490" s="13">
        <v>155561102.38</v>
      </c>
      <c r="AJ1490" s="13">
        <v>51150766.769999996</v>
      </c>
      <c r="AK1490" s="13">
        <v>0</v>
      </c>
      <c r="AL1490" s="13">
        <v>300183113.71000004</v>
      </c>
      <c r="AM1490" s="13">
        <v>2.9781016060044241</v>
      </c>
      <c r="AN1490" s="13">
        <v>17042490.060000002</v>
      </c>
      <c r="AO1490" s="13">
        <v>23553884.169999998</v>
      </c>
      <c r="AP1490" s="13">
        <v>323310590.19</v>
      </c>
      <c r="AQ1490" s="13">
        <v>198518316.97</v>
      </c>
      <c r="AR1490" s="367"/>
      <c r="AS1490" s="19">
        <v>45169</v>
      </c>
      <c r="AT1490" s="20" t="s">
        <v>7</v>
      </c>
      <c r="AU1490" s="40" t="s">
        <v>292</v>
      </c>
      <c r="AV1490" s="41">
        <v>2023</v>
      </c>
      <c r="AW1490" s="266" t="s">
        <v>157</v>
      </c>
      <c r="AX1490" s="380">
        <v>31.4</v>
      </c>
      <c r="AY1490" s="380">
        <v>32.51</v>
      </c>
    </row>
    <row r="1491" spans="1:51" x14ac:dyDescent="0.25">
      <c r="A1491" s="5">
        <v>25</v>
      </c>
      <c r="B1491" s="6" t="s">
        <v>67</v>
      </c>
      <c r="C1491" s="13">
        <v>25207387.810000002</v>
      </c>
      <c r="D1491" s="13">
        <v>4862508</v>
      </c>
      <c r="E1491" s="13">
        <v>991264</v>
      </c>
      <c r="F1491" s="13">
        <v>0</v>
      </c>
      <c r="G1491" s="13">
        <v>18976862.57</v>
      </c>
      <c r="H1491" s="13">
        <v>71987551.719999999</v>
      </c>
      <c r="I1491" s="13">
        <v>12656879.18</v>
      </c>
      <c r="J1491" s="13">
        <v>384917984.08999997</v>
      </c>
      <c r="K1491" s="13">
        <v>7910394</v>
      </c>
      <c r="L1491" s="13">
        <v>6919130</v>
      </c>
      <c r="M1491" s="13">
        <v>0</v>
      </c>
      <c r="N1491" s="13">
        <v>0</v>
      </c>
      <c r="O1491" s="13">
        <v>4980005.9700000007</v>
      </c>
      <c r="P1491" s="13">
        <v>-3611988.7299999972</v>
      </c>
      <c r="Q1491" s="13">
        <v>-50450.94</v>
      </c>
      <c r="R1491" s="13">
        <v>-3662439.6699999971</v>
      </c>
      <c r="S1491" s="13">
        <v>75649991.389999986</v>
      </c>
      <c r="T1491" s="13">
        <v>6214780.5800000001</v>
      </c>
      <c r="U1491" s="13">
        <v>1885781.23</v>
      </c>
      <c r="V1491" s="13">
        <v>0</v>
      </c>
      <c r="W1491" s="13">
        <v>0</v>
      </c>
      <c r="X1491" s="13">
        <v>68769871.010000005</v>
      </c>
      <c r="Y1491" s="13">
        <v>387282.91</v>
      </c>
      <c r="Z1491" s="13">
        <v>814425.57</v>
      </c>
      <c r="AA1491" s="13">
        <v>0</v>
      </c>
      <c r="AB1491" s="13">
        <v>18732.95</v>
      </c>
      <c r="AC1491" s="13">
        <v>0</v>
      </c>
      <c r="AD1491" s="13">
        <v>0</v>
      </c>
      <c r="AE1491" s="13">
        <v>0</v>
      </c>
      <c r="AF1491" s="13">
        <v>0</v>
      </c>
      <c r="AG1491" s="13">
        <v>6919130</v>
      </c>
      <c r="AH1491" s="13">
        <v>991264</v>
      </c>
      <c r="AI1491" s="13">
        <v>7528695</v>
      </c>
      <c r="AJ1491" s="13">
        <v>2548689.0299999998</v>
      </c>
      <c r="AK1491" s="13">
        <v>0</v>
      </c>
      <c r="AL1491" s="13">
        <v>4746485.18</v>
      </c>
      <c r="AM1491" s="13">
        <v>1.6000314497609094</v>
      </c>
      <c r="AN1491" s="13">
        <v>0</v>
      </c>
      <c r="AO1491" s="13">
        <v>0</v>
      </c>
      <c r="AP1491" s="13">
        <v>20671805.840000004</v>
      </c>
      <c r="AQ1491" s="13">
        <v>5306932</v>
      </c>
      <c r="AR1491" s="367"/>
      <c r="AS1491" s="19">
        <v>45169</v>
      </c>
      <c r="AT1491" s="20" t="s">
        <v>7</v>
      </c>
      <c r="AU1491" s="40" t="s">
        <v>292</v>
      </c>
      <c r="AV1491" s="41">
        <v>2023</v>
      </c>
      <c r="AW1491" s="266" t="s">
        <v>174</v>
      </c>
      <c r="AX1491" s="380">
        <v>31.4</v>
      </c>
      <c r="AY1491" s="380">
        <v>32.51</v>
      </c>
    </row>
    <row r="1492" spans="1:51" x14ac:dyDescent="0.25">
      <c r="A1492" s="5">
        <v>121</v>
      </c>
      <c r="B1492" s="6" t="s">
        <v>68</v>
      </c>
      <c r="C1492" s="13">
        <v>271979.23</v>
      </c>
      <c r="D1492" s="13">
        <v>4.96</v>
      </c>
      <c r="E1492" s="13">
        <v>69.61</v>
      </c>
      <c r="F1492" s="13">
        <v>0</v>
      </c>
      <c r="G1492" s="13">
        <v>285923.08</v>
      </c>
      <c r="H1492" s="13">
        <v>415395.18</v>
      </c>
      <c r="I1492" s="13">
        <v>1205018.28</v>
      </c>
      <c r="J1492" s="13">
        <v>23725024.359999999</v>
      </c>
      <c r="K1492" s="13">
        <v>22940.720000000001</v>
      </c>
      <c r="L1492" s="13">
        <v>22871.109999999997</v>
      </c>
      <c r="M1492" s="13">
        <v>74880.5</v>
      </c>
      <c r="N1492" s="13">
        <v>0</v>
      </c>
      <c r="O1492" s="13">
        <v>81786.05</v>
      </c>
      <c r="P1492" s="13">
        <v>-95734.860000000044</v>
      </c>
      <c r="Q1492" s="13">
        <v>-73186.099999999991</v>
      </c>
      <c r="R1492" s="13">
        <v>-168920.96000000002</v>
      </c>
      <c r="S1492" s="13">
        <v>584316.7699999999</v>
      </c>
      <c r="T1492" s="13">
        <v>0</v>
      </c>
      <c r="U1492" s="13">
        <v>0</v>
      </c>
      <c r="V1492" s="13">
        <v>0</v>
      </c>
      <c r="W1492" s="13">
        <v>0</v>
      </c>
      <c r="X1492" s="13">
        <v>652258.43999999994</v>
      </c>
      <c r="Y1492" s="13">
        <v>4893.3599999999997</v>
      </c>
      <c r="Z1492" s="13">
        <v>19739.5</v>
      </c>
      <c r="AA1492" s="13">
        <v>42932.15</v>
      </c>
      <c r="AB1492" s="13">
        <v>376.66</v>
      </c>
      <c r="AC1492" s="13">
        <v>0</v>
      </c>
      <c r="AD1492" s="13">
        <v>0</v>
      </c>
      <c r="AE1492" s="13">
        <v>0</v>
      </c>
      <c r="AF1492" s="13">
        <v>0</v>
      </c>
      <c r="AG1492" s="13">
        <v>97751.61</v>
      </c>
      <c r="AH1492" s="13">
        <v>69.61</v>
      </c>
      <c r="AI1492" s="13">
        <v>97003.95</v>
      </c>
      <c r="AJ1492" s="13">
        <v>15217.9</v>
      </c>
      <c r="AK1492" s="13">
        <v>0</v>
      </c>
      <c r="AL1492" s="13">
        <v>1182077.56</v>
      </c>
      <c r="AM1492" s="13">
        <v>52.527483008379861</v>
      </c>
      <c r="AN1492" s="13">
        <v>0</v>
      </c>
      <c r="AO1492" s="13">
        <v>0</v>
      </c>
      <c r="AP1492" s="13">
        <v>177296.11</v>
      </c>
      <c r="AQ1492" s="13">
        <v>-12892.11</v>
      </c>
      <c r="AR1492" s="367"/>
      <c r="AS1492" s="19">
        <v>45169</v>
      </c>
      <c r="AT1492" s="20" t="s">
        <v>7</v>
      </c>
      <c r="AU1492" s="40" t="s">
        <v>292</v>
      </c>
      <c r="AV1492" s="41">
        <v>2023</v>
      </c>
      <c r="AW1492" s="266" t="s">
        <v>188</v>
      </c>
      <c r="AX1492" s="380">
        <v>31.4</v>
      </c>
      <c r="AY1492" s="380">
        <v>32.51</v>
      </c>
    </row>
    <row r="1493" spans="1:51" x14ac:dyDescent="0.25">
      <c r="A1493" s="5">
        <v>122</v>
      </c>
      <c r="B1493" s="6" t="s">
        <v>69</v>
      </c>
      <c r="C1493" s="13">
        <v>16595173.790000001</v>
      </c>
      <c r="D1493" s="13">
        <v>87978.13</v>
      </c>
      <c r="E1493" s="13">
        <v>111657.69</v>
      </c>
      <c r="F1493" s="13">
        <v>162374.22</v>
      </c>
      <c r="G1493" s="13">
        <v>16659063.25</v>
      </c>
      <c r="H1493" s="13">
        <v>3263130.92</v>
      </c>
      <c r="I1493" s="13">
        <v>11507367.67</v>
      </c>
      <c r="J1493" s="13">
        <v>395121.6</v>
      </c>
      <c r="K1493" s="13">
        <v>967815.77</v>
      </c>
      <c r="L1493" s="13">
        <v>612026.15999999992</v>
      </c>
      <c r="M1493" s="13">
        <v>465543.55</v>
      </c>
      <c r="N1493" s="13">
        <v>0</v>
      </c>
      <c r="O1493" s="13">
        <v>-435313.04000000004</v>
      </c>
      <c r="P1493" s="13">
        <v>121071.23000000138</v>
      </c>
      <c r="Q1493" s="13">
        <v>-7705035.0599999996</v>
      </c>
      <c r="R1493" s="13">
        <v>-7583963.8299999982</v>
      </c>
      <c r="S1493" s="13">
        <v>10847094.76</v>
      </c>
      <c r="T1493" s="13">
        <v>182117.5</v>
      </c>
      <c r="U1493" s="13">
        <v>0</v>
      </c>
      <c r="V1493" s="13">
        <v>0</v>
      </c>
      <c r="W1493" s="13">
        <v>10604074.130000001</v>
      </c>
      <c r="X1493" s="13">
        <v>536058.41</v>
      </c>
      <c r="Y1493" s="13">
        <v>263673.09000000003</v>
      </c>
      <c r="Z1493" s="13">
        <v>36232.629999999997</v>
      </c>
      <c r="AA1493" s="13">
        <v>0</v>
      </c>
      <c r="AB1493" s="13">
        <v>6698.57</v>
      </c>
      <c r="AC1493" s="13">
        <v>0</v>
      </c>
      <c r="AD1493" s="13">
        <v>0</v>
      </c>
      <c r="AE1493" s="13">
        <v>0</v>
      </c>
      <c r="AF1493" s="13">
        <v>168550.99</v>
      </c>
      <c r="AG1493" s="13">
        <v>1077569.71</v>
      </c>
      <c r="AH1493" s="13">
        <v>111657.69</v>
      </c>
      <c r="AI1493" s="13">
        <v>1187296.21</v>
      </c>
      <c r="AJ1493" s="13">
        <v>1622609.25</v>
      </c>
      <c r="AK1493" s="13">
        <v>0</v>
      </c>
      <c r="AL1493" s="13">
        <v>10539551.9</v>
      </c>
      <c r="AM1493" s="13">
        <v>11.890039433848035</v>
      </c>
      <c r="AN1493" s="13">
        <v>129899.38</v>
      </c>
      <c r="AO1493" s="13">
        <v>32474.84</v>
      </c>
      <c r="AP1493" s="13">
        <v>17121677.890000001</v>
      </c>
      <c r="AQ1493" s="13">
        <v>179169.19000000003</v>
      </c>
      <c r="AR1493" s="367"/>
      <c r="AS1493" s="19">
        <v>45169</v>
      </c>
      <c r="AT1493" s="20" t="s">
        <v>7</v>
      </c>
      <c r="AU1493" s="40" t="s">
        <v>292</v>
      </c>
      <c r="AV1493" s="41">
        <v>2023</v>
      </c>
      <c r="AW1493" s="266" t="s">
        <v>267</v>
      </c>
      <c r="AX1493" s="380">
        <v>31.4</v>
      </c>
      <c r="AY1493" s="380">
        <v>32.51</v>
      </c>
    </row>
    <row r="1494" spans="1:51" x14ac:dyDescent="0.25">
      <c r="A1494" s="5">
        <v>13</v>
      </c>
      <c r="B1494" s="6" t="s">
        <v>70</v>
      </c>
      <c r="C1494" s="13">
        <v>2883807266.8900003</v>
      </c>
      <c r="D1494" s="13">
        <v>1531111107.2700002</v>
      </c>
      <c r="E1494" s="13">
        <v>247009972.36000001</v>
      </c>
      <c r="F1494" s="13">
        <v>452549956.31999999</v>
      </c>
      <c r="G1494" s="13">
        <v>413554566.93000001</v>
      </c>
      <c r="H1494" s="13">
        <v>9399603.3399999999</v>
      </c>
      <c r="I1494" s="13">
        <v>1145286255.8</v>
      </c>
      <c r="J1494" s="13">
        <v>1027698490.04</v>
      </c>
      <c r="K1494" s="13">
        <v>739139122.54999995</v>
      </c>
      <c r="L1494" s="13">
        <v>492126991.41999996</v>
      </c>
      <c r="M1494" s="13">
        <v>368928243.47000003</v>
      </c>
      <c r="N1494" s="13">
        <v>280757622.37</v>
      </c>
      <c r="O1494" s="13">
        <v>852145645.41999996</v>
      </c>
      <c r="P1494" s="13">
        <v>-365554009.05000001</v>
      </c>
      <c r="Q1494" s="13">
        <v>210452529.16999984</v>
      </c>
      <c r="R1494" s="13">
        <v>-155101479.88000017</v>
      </c>
      <c r="S1494" s="13">
        <v>164501083.29999998</v>
      </c>
      <c r="T1494" s="13">
        <v>12102368.630000001</v>
      </c>
      <c r="U1494" s="13">
        <v>13181573.279999999</v>
      </c>
      <c r="V1494" s="13">
        <v>0</v>
      </c>
      <c r="W1494" s="13">
        <v>13699316.699999999</v>
      </c>
      <c r="X1494" s="13">
        <v>356163723.67000002</v>
      </c>
      <c r="Y1494" s="13">
        <v>8439889.0700000003</v>
      </c>
      <c r="Z1494" s="13">
        <v>36510045.950000003</v>
      </c>
      <c r="AA1494" s="13">
        <v>131572178.89</v>
      </c>
      <c r="AB1494" s="13">
        <v>5321321.8899999997</v>
      </c>
      <c r="AC1494" s="13">
        <v>0</v>
      </c>
      <c r="AD1494" s="13">
        <v>0</v>
      </c>
      <c r="AE1494" s="13">
        <v>2418393.38</v>
      </c>
      <c r="AF1494" s="13">
        <v>46384069.799999997</v>
      </c>
      <c r="AG1494" s="13">
        <v>861055234.88999999</v>
      </c>
      <c r="AH1494" s="13">
        <v>527767594.72999996</v>
      </c>
      <c r="AI1494" s="13">
        <v>1385913266.47</v>
      </c>
      <c r="AJ1494" s="13">
        <v>533769716.14999998</v>
      </c>
      <c r="AK1494" s="13">
        <v>2095.1</v>
      </c>
      <c r="AL1494" s="13">
        <v>406147133.25</v>
      </c>
      <c r="AM1494" s="13">
        <v>1.5494867215914765</v>
      </c>
      <c r="AN1494" s="13">
        <v>349328396.18000001</v>
      </c>
      <c r="AO1494" s="13">
        <v>103221560.14</v>
      </c>
      <c r="AP1494" s="13">
        <v>2319484500.7199993</v>
      </c>
      <c r="AQ1494" s="13">
        <v>1818933986.52</v>
      </c>
      <c r="AR1494" s="367"/>
      <c r="AS1494" s="19">
        <v>45169</v>
      </c>
      <c r="AT1494" s="20" t="s">
        <v>7</v>
      </c>
      <c r="AU1494" s="40" t="s">
        <v>292</v>
      </c>
      <c r="AV1494" s="41">
        <v>2023</v>
      </c>
      <c r="AW1494" s="266" t="s">
        <v>149</v>
      </c>
      <c r="AX1494" s="380">
        <v>31.4</v>
      </c>
      <c r="AY1494" s="380">
        <v>32.51</v>
      </c>
    </row>
    <row r="1495" spans="1:51" x14ac:dyDescent="0.25">
      <c r="A1495" s="5">
        <v>110</v>
      </c>
      <c r="B1495" s="6" t="s">
        <v>71</v>
      </c>
      <c r="C1495" s="13">
        <v>25265691.560000002</v>
      </c>
      <c r="D1495" s="13">
        <v>1076739.52</v>
      </c>
      <c r="E1495" s="13">
        <v>7224.4299999999994</v>
      </c>
      <c r="F1495" s="13">
        <v>8162578.4400000004</v>
      </c>
      <c r="G1495" s="13">
        <v>22874344.329999998</v>
      </c>
      <c r="H1495" s="13">
        <v>52571693.990000002</v>
      </c>
      <c r="I1495" s="13">
        <v>203882312.71000001</v>
      </c>
      <c r="J1495" s="13">
        <v>177092952.81999999</v>
      </c>
      <c r="K1495" s="13">
        <v>7811490.0700000003</v>
      </c>
      <c r="L1495" s="13">
        <v>7804265.6399999997</v>
      </c>
      <c r="M1495" s="13">
        <v>2865451.96</v>
      </c>
      <c r="N1495" s="13">
        <v>0</v>
      </c>
      <c r="O1495" s="13">
        <v>7924138.4299999997</v>
      </c>
      <c r="P1495" s="13">
        <v>-14772109.159999996</v>
      </c>
      <c r="Q1495" s="13">
        <v>-2353278.6799999997</v>
      </c>
      <c r="R1495" s="13">
        <v>-17125387.839999996</v>
      </c>
      <c r="S1495" s="13">
        <v>69697081.819999993</v>
      </c>
      <c r="T1495" s="13">
        <v>3058539.06</v>
      </c>
      <c r="U1495" s="13">
        <v>5943846.5199999996</v>
      </c>
      <c r="V1495" s="13">
        <v>0</v>
      </c>
      <c r="W1495" s="13">
        <v>0</v>
      </c>
      <c r="X1495" s="13">
        <v>61875760.469999999</v>
      </c>
      <c r="Y1495" s="13">
        <v>456538.56</v>
      </c>
      <c r="Z1495" s="13">
        <v>501356.17</v>
      </c>
      <c r="AA1495" s="13">
        <v>215009.05</v>
      </c>
      <c r="AB1495" s="13">
        <v>4454.8</v>
      </c>
      <c r="AC1495" s="13">
        <v>0</v>
      </c>
      <c r="AD1495" s="13">
        <v>0</v>
      </c>
      <c r="AE1495" s="13">
        <v>0</v>
      </c>
      <c r="AF1495" s="13">
        <v>3705.65</v>
      </c>
      <c r="AG1495" s="13">
        <v>10669717.600000001</v>
      </c>
      <c r="AH1495" s="13">
        <v>7224.4299999999994</v>
      </c>
      <c r="AI1495" s="13">
        <v>10676907.57</v>
      </c>
      <c r="AJ1495" s="13">
        <v>2752769.14</v>
      </c>
      <c r="AK1495" s="13">
        <v>0</v>
      </c>
      <c r="AL1495" s="13">
        <v>196070822.64000002</v>
      </c>
      <c r="AM1495" s="13">
        <v>26.100310041103334</v>
      </c>
      <c r="AN1495" s="13">
        <v>3016402.28</v>
      </c>
      <c r="AO1495" s="13">
        <v>5146176.16</v>
      </c>
      <c r="AP1495" s="13">
        <v>17341529.440000005</v>
      </c>
      <c r="AQ1495" s="13">
        <v>1076715.83</v>
      </c>
      <c r="AR1495" s="367"/>
      <c r="AS1495" s="19">
        <v>45169</v>
      </c>
      <c r="AT1495" s="20" t="s">
        <v>7</v>
      </c>
      <c r="AU1495" s="40" t="s">
        <v>292</v>
      </c>
      <c r="AV1495" s="41">
        <v>2023</v>
      </c>
      <c r="AW1495" s="266" t="s">
        <v>173</v>
      </c>
      <c r="AX1495" s="380">
        <v>31.4</v>
      </c>
      <c r="AY1495" s="380">
        <v>32.51</v>
      </c>
    </row>
    <row r="1496" spans="1:51" x14ac:dyDescent="0.25">
      <c r="A1496" s="5">
        <v>52</v>
      </c>
      <c r="B1496" s="6" t="s">
        <v>72</v>
      </c>
      <c r="C1496" s="13">
        <v>36271647.710000001</v>
      </c>
      <c r="D1496" s="13">
        <v>2530143.54</v>
      </c>
      <c r="E1496" s="13">
        <v>13084817.610000001</v>
      </c>
      <c r="F1496" s="13">
        <v>5616879.9300000006</v>
      </c>
      <c r="G1496" s="13">
        <v>18709966.460000001</v>
      </c>
      <c r="H1496" s="13">
        <v>1402393.51</v>
      </c>
      <c r="I1496" s="13">
        <v>2204718269.96</v>
      </c>
      <c r="J1496" s="13">
        <v>540322040.83000004</v>
      </c>
      <c r="K1496" s="13">
        <v>25736706.940000001</v>
      </c>
      <c r="L1496" s="13">
        <v>12651889.33</v>
      </c>
      <c r="M1496" s="13">
        <v>3746194.05</v>
      </c>
      <c r="N1496" s="13">
        <v>68886.740000000005</v>
      </c>
      <c r="O1496" s="13">
        <v>12691778.040000003</v>
      </c>
      <c r="P1496" s="13">
        <v>-3277120.2600000082</v>
      </c>
      <c r="Q1496" s="13">
        <v>-1288306.8200000003</v>
      </c>
      <c r="R1496" s="13">
        <v>-4565427.0800000085</v>
      </c>
      <c r="S1496" s="13">
        <v>5967820.7400000021</v>
      </c>
      <c r="T1496" s="13">
        <v>4842253.1100000003</v>
      </c>
      <c r="U1496" s="13">
        <v>0</v>
      </c>
      <c r="V1496" s="13">
        <v>0</v>
      </c>
      <c r="W1496" s="13">
        <v>0</v>
      </c>
      <c r="X1496" s="13">
        <v>38595783.82</v>
      </c>
      <c r="Y1496" s="13">
        <v>381836.07</v>
      </c>
      <c r="Z1496" s="13">
        <v>365060.41</v>
      </c>
      <c r="AA1496" s="13">
        <v>1449500.33</v>
      </c>
      <c r="AB1496" s="13">
        <v>44926.05</v>
      </c>
      <c r="AC1496" s="13">
        <v>0</v>
      </c>
      <c r="AD1496" s="13">
        <v>0</v>
      </c>
      <c r="AE1496" s="13">
        <v>0</v>
      </c>
      <c r="AF1496" s="13">
        <v>35228893.329999998</v>
      </c>
      <c r="AG1496" s="13">
        <v>16398083.379999999</v>
      </c>
      <c r="AH1496" s="13">
        <v>13153704.350000001</v>
      </c>
      <c r="AI1496" s="13">
        <v>29201787.73</v>
      </c>
      <c r="AJ1496" s="13">
        <v>16510009.689999998</v>
      </c>
      <c r="AK1496" s="13">
        <v>0</v>
      </c>
      <c r="AL1496" s="13">
        <v>2178981563.02</v>
      </c>
      <c r="AM1496" s="13">
        <v>85.664349953545369</v>
      </c>
      <c r="AN1496" s="13">
        <v>3705209.37</v>
      </c>
      <c r="AO1496" s="13">
        <v>1911670.56</v>
      </c>
      <c r="AP1496" s="13">
        <v>24835124.910000004</v>
      </c>
      <c r="AQ1496" s="13">
        <v>3785398.7799999993</v>
      </c>
      <c r="AR1496" s="367"/>
      <c r="AS1496" s="19">
        <v>45169</v>
      </c>
      <c r="AT1496" s="20" t="s">
        <v>7</v>
      </c>
      <c r="AU1496" s="40" t="s">
        <v>292</v>
      </c>
      <c r="AV1496" s="41">
        <v>2023</v>
      </c>
      <c r="AW1496" s="266" t="s">
        <v>170</v>
      </c>
      <c r="AX1496" s="380">
        <v>31.4</v>
      </c>
      <c r="AY1496" s="380">
        <v>32.51</v>
      </c>
    </row>
    <row r="1497" spans="1:51" x14ac:dyDescent="0.25">
      <c r="A1497" s="5">
        <v>96</v>
      </c>
      <c r="B1497" s="6" t="s">
        <v>73</v>
      </c>
      <c r="C1497" s="13">
        <v>556626957.10000002</v>
      </c>
      <c r="D1497" s="13">
        <v>159935161.69</v>
      </c>
      <c r="E1497" s="13">
        <v>202732336.48000002</v>
      </c>
      <c r="F1497" s="13">
        <v>57089469.960000001</v>
      </c>
      <c r="G1497" s="13">
        <v>131513472.95999999</v>
      </c>
      <c r="H1497" s="13">
        <v>1208087.03</v>
      </c>
      <c r="I1497" s="13">
        <v>420701689.10000002</v>
      </c>
      <c r="J1497" s="13">
        <v>86000495.219999999</v>
      </c>
      <c r="K1497" s="13">
        <v>323880629.08999997</v>
      </c>
      <c r="L1497" s="13">
        <v>121148292.61000001</v>
      </c>
      <c r="M1497" s="13">
        <v>0</v>
      </c>
      <c r="N1497" s="13">
        <v>0</v>
      </c>
      <c r="O1497" s="13">
        <v>200996345.94999996</v>
      </c>
      <c r="P1497" s="13">
        <v>7092506.5400001723</v>
      </c>
      <c r="Q1497" s="13">
        <v>-89019824.00999999</v>
      </c>
      <c r="R1497" s="13">
        <v>-81927317.46999982</v>
      </c>
      <c r="S1497" s="13">
        <v>83135404.520000011</v>
      </c>
      <c r="T1497" s="13">
        <v>5669184.1200000001</v>
      </c>
      <c r="U1497" s="13">
        <v>0</v>
      </c>
      <c r="V1497" s="13">
        <v>0</v>
      </c>
      <c r="W1497" s="13">
        <v>423379.06</v>
      </c>
      <c r="X1497" s="13">
        <v>135158165.59999999</v>
      </c>
      <c r="Y1497" s="13">
        <v>1458094.84</v>
      </c>
      <c r="Z1497" s="13">
        <v>13817487.539999999</v>
      </c>
      <c r="AA1497" s="13">
        <v>5271990.5599999996</v>
      </c>
      <c r="AB1497" s="13">
        <v>2117403.86</v>
      </c>
      <c r="AC1497" s="13">
        <v>0</v>
      </c>
      <c r="AD1497" s="13">
        <v>0</v>
      </c>
      <c r="AE1497" s="13">
        <v>0</v>
      </c>
      <c r="AF1497" s="13">
        <v>35450347.460000001</v>
      </c>
      <c r="AG1497" s="13">
        <v>121148292.61000001</v>
      </c>
      <c r="AH1497" s="13">
        <v>202732336.48000002</v>
      </c>
      <c r="AI1497" s="13">
        <v>323605939.84999996</v>
      </c>
      <c r="AJ1497" s="13">
        <v>122609593.90000001</v>
      </c>
      <c r="AK1497" s="13">
        <v>0</v>
      </c>
      <c r="AL1497" s="13">
        <v>96821060.01000005</v>
      </c>
      <c r="AM1497" s="13">
        <v>1.2989405704257027</v>
      </c>
      <c r="AN1497" s="13">
        <v>41427396.07</v>
      </c>
      <c r="AO1497" s="13">
        <v>15662073.890000001</v>
      </c>
      <c r="AP1497" s="13">
        <v>492447209.78000009</v>
      </c>
      <c r="AQ1497" s="13">
        <v>296751760.31999999</v>
      </c>
      <c r="AR1497" s="367"/>
      <c r="AS1497" s="19">
        <v>45169</v>
      </c>
      <c r="AT1497" s="20" t="s">
        <v>7</v>
      </c>
      <c r="AU1497" s="40" t="s">
        <v>292</v>
      </c>
      <c r="AV1497" s="41">
        <v>2023</v>
      </c>
      <c r="AW1497" s="266" t="s">
        <v>153</v>
      </c>
      <c r="AX1497" s="380">
        <v>31.4</v>
      </c>
      <c r="AY1497" s="380">
        <v>32.51</v>
      </c>
    </row>
    <row r="1498" spans="1:51" x14ac:dyDescent="0.25">
      <c r="A1498" s="5">
        <v>103</v>
      </c>
      <c r="B1498" s="6" t="s">
        <v>74</v>
      </c>
      <c r="C1498" s="13">
        <v>2147759.4900000002</v>
      </c>
      <c r="D1498" s="13">
        <v>88383.63</v>
      </c>
      <c r="E1498" s="13">
        <v>3866346.5</v>
      </c>
      <c r="F1498" s="13">
        <v>146546.67000000001</v>
      </c>
      <c r="G1498" s="13">
        <v>4156343.5500000003</v>
      </c>
      <c r="H1498" s="13">
        <v>69215119.900000006</v>
      </c>
      <c r="I1498" s="13">
        <v>75130601.849999994</v>
      </c>
      <c r="J1498" s="13">
        <v>155298218.84</v>
      </c>
      <c r="K1498" s="13">
        <v>5328387.45</v>
      </c>
      <c r="L1498" s="13">
        <v>1225991.17</v>
      </c>
      <c r="M1498" s="13">
        <v>0</v>
      </c>
      <c r="N1498" s="13">
        <v>0</v>
      </c>
      <c r="O1498" s="13">
        <v>4859723.4000000004</v>
      </c>
      <c r="P1498" s="13">
        <v>-7103237.7599999998</v>
      </c>
      <c r="Q1498" s="13">
        <v>-835854.34000000008</v>
      </c>
      <c r="R1498" s="13">
        <v>-7939092.0999999996</v>
      </c>
      <c r="S1498" s="13">
        <v>77154212</v>
      </c>
      <c r="T1498" s="13">
        <v>127959.34</v>
      </c>
      <c r="U1498" s="13">
        <v>0</v>
      </c>
      <c r="V1498" s="13">
        <v>0</v>
      </c>
      <c r="W1498" s="13">
        <v>0</v>
      </c>
      <c r="X1498" s="13">
        <v>77176724.629999995</v>
      </c>
      <c r="Y1498" s="13">
        <v>84823.35</v>
      </c>
      <c r="Z1498" s="13">
        <v>2.04</v>
      </c>
      <c r="AA1498" s="13">
        <v>65613.88</v>
      </c>
      <c r="AB1498" s="13">
        <v>0</v>
      </c>
      <c r="AC1498" s="13">
        <v>0</v>
      </c>
      <c r="AD1498" s="13">
        <v>0</v>
      </c>
      <c r="AE1498" s="13">
        <v>0</v>
      </c>
      <c r="AF1498" s="13">
        <v>32.700000000000003</v>
      </c>
      <c r="AG1498" s="13">
        <v>1225991.17</v>
      </c>
      <c r="AH1498" s="13">
        <v>3866346.5</v>
      </c>
      <c r="AI1498" s="13">
        <v>5081839.5</v>
      </c>
      <c r="AJ1498" s="13">
        <v>222116.09999999998</v>
      </c>
      <c r="AK1498" s="13">
        <v>0</v>
      </c>
      <c r="AL1498" s="13">
        <v>69802214.399999991</v>
      </c>
      <c r="AM1498" s="13">
        <v>14.100063584903157</v>
      </c>
      <c r="AN1498" s="13">
        <v>108286.01</v>
      </c>
      <c r="AO1498" s="13">
        <v>38260.660000000003</v>
      </c>
      <c r="AP1498" s="13">
        <v>1154381.5899999999</v>
      </c>
      <c r="AQ1498" s="13">
        <v>3954729.13</v>
      </c>
      <c r="AR1498" s="367"/>
      <c r="AS1498" s="19">
        <v>45169</v>
      </c>
      <c r="AT1498" s="20" t="s">
        <v>7</v>
      </c>
      <c r="AU1498" s="40" t="s">
        <v>292</v>
      </c>
      <c r="AV1498" s="41">
        <v>2023</v>
      </c>
      <c r="AW1498" s="266" t="s">
        <v>184</v>
      </c>
      <c r="AX1498" s="380">
        <v>31.4</v>
      </c>
      <c r="AY1498" s="380">
        <v>32.51</v>
      </c>
    </row>
    <row r="1499" spans="1:51" x14ac:dyDescent="0.25">
      <c r="A1499" s="5">
        <v>23</v>
      </c>
      <c r="B1499" s="6" t="s">
        <v>75</v>
      </c>
      <c r="C1499" s="13">
        <v>324599158.37</v>
      </c>
      <c r="D1499" s="13">
        <v>120549044.41</v>
      </c>
      <c r="E1499" s="13">
        <v>8445991.9199999999</v>
      </c>
      <c r="F1499" s="13">
        <v>61283505.280000001</v>
      </c>
      <c r="G1499" s="13">
        <v>80980572.030000001</v>
      </c>
      <c r="H1499" s="13">
        <v>244143.66</v>
      </c>
      <c r="I1499" s="13">
        <v>302782869.51999998</v>
      </c>
      <c r="J1499" s="13">
        <v>2121730.02</v>
      </c>
      <c r="K1499" s="13">
        <v>44989486.920000002</v>
      </c>
      <c r="L1499" s="13">
        <v>36543495</v>
      </c>
      <c r="M1499" s="13">
        <v>22411956.91</v>
      </c>
      <c r="N1499" s="13">
        <v>37344861.899999999</v>
      </c>
      <c r="O1499" s="13">
        <v>-26698931.370000005</v>
      </c>
      <c r="P1499" s="13">
        <v>88484968.019999981</v>
      </c>
      <c r="Q1499" s="13">
        <v>-70261736.049999997</v>
      </c>
      <c r="R1499" s="13">
        <v>18223231.969999984</v>
      </c>
      <c r="S1499" s="13">
        <v>-17979088.309999999</v>
      </c>
      <c r="T1499" s="13">
        <v>48470.11</v>
      </c>
      <c r="U1499" s="13">
        <v>0</v>
      </c>
      <c r="V1499" s="13">
        <v>0</v>
      </c>
      <c r="W1499" s="13">
        <v>76670</v>
      </c>
      <c r="X1499" s="13">
        <v>2858465.44</v>
      </c>
      <c r="Y1499" s="13">
        <v>1389667.48</v>
      </c>
      <c r="Z1499" s="13">
        <v>9816041.0500000007</v>
      </c>
      <c r="AA1499" s="13">
        <v>1835831.55</v>
      </c>
      <c r="AB1499" s="13">
        <v>184056.91</v>
      </c>
      <c r="AC1499" s="13">
        <v>0</v>
      </c>
      <c r="AD1499" s="13">
        <v>0</v>
      </c>
      <c r="AE1499" s="13">
        <v>0</v>
      </c>
      <c r="AF1499" s="13">
        <v>7737096.8700000001</v>
      </c>
      <c r="AG1499" s="13">
        <v>58955451.909999996</v>
      </c>
      <c r="AH1499" s="13">
        <v>45790853.82</v>
      </c>
      <c r="AI1499" s="13">
        <v>102754541.94</v>
      </c>
      <c r="AJ1499" s="13">
        <v>129453473.31</v>
      </c>
      <c r="AK1499" s="13">
        <v>0</v>
      </c>
      <c r="AL1499" s="13">
        <v>257793382.59999996</v>
      </c>
      <c r="AM1499" s="13">
        <v>6.7300805198869327</v>
      </c>
      <c r="AN1499" s="13">
        <v>39024527.400000006</v>
      </c>
      <c r="AO1499" s="13">
        <v>22258977.879999999</v>
      </c>
      <c r="AP1499" s="13">
        <v>284500802.81</v>
      </c>
      <c r="AQ1499" s="13">
        <v>53751757.479999989</v>
      </c>
      <c r="AR1499" s="367"/>
      <c r="AS1499" s="19">
        <v>45169</v>
      </c>
      <c r="AT1499" s="20" t="s">
        <v>7</v>
      </c>
      <c r="AU1499" s="40" t="s">
        <v>292</v>
      </c>
      <c r="AV1499" s="41">
        <v>2023</v>
      </c>
      <c r="AW1499" s="266" t="s">
        <v>159</v>
      </c>
      <c r="AX1499" s="380">
        <v>31.4</v>
      </c>
      <c r="AY1499" s="380">
        <v>32.51</v>
      </c>
    </row>
    <row r="1500" spans="1:51" x14ac:dyDescent="0.25">
      <c r="A1500" s="5">
        <v>62</v>
      </c>
      <c r="B1500" s="6" t="s">
        <v>203</v>
      </c>
      <c r="C1500" s="13">
        <v>40423065.490000002</v>
      </c>
      <c r="D1500" s="13">
        <v>9690426.3399999999</v>
      </c>
      <c r="E1500" s="13">
        <v>908780.83000000007</v>
      </c>
      <c r="F1500" s="13">
        <v>42479.62</v>
      </c>
      <c r="G1500" s="13">
        <v>26871397.689999998</v>
      </c>
      <c r="H1500" s="13">
        <v>120751.5</v>
      </c>
      <c r="I1500" s="13">
        <v>23678788.449999999</v>
      </c>
      <c r="J1500" s="13">
        <v>490343.75</v>
      </c>
      <c r="K1500" s="13">
        <v>1628516.35</v>
      </c>
      <c r="L1500" s="13">
        <v>708083.56</v>
      </c>
      <c r="M1500" s="13">
        <v>0</v>
      </c>
      <c r="N1500" s="13">
        <v>0</v>
      </c>
      <c r="O1500" s="13">
        <v>752909.04999999993</v>
      </c>
      <c r="P1500" s="13">
        <v>3065852.7899999926</v>
      </c>
      <c r="Q1500" s="13">
        <v>0</v>
      </c>
      <c r="R1500" s="13">
        <v>3065852.7899999926</v>
      </c>
      <c r="S1500" s="13">
        <v>-2945101.3</v>
      </c>
      <c r="T1500" s="13">
        <v>152481.66</v>
      </c>
      <c r="U1500" s="13">
        <v>0</v>
      </c>
      <c r="V1500" s="13">
        <v>0</v>
      </c>
      <c r="W1500" s="13">
        <v>0</v>
      </c>
      <c r="X1500" s="13">
        <v>216657.77</v>
      </c>
      <c r="Y1500" s="13">
        <v>524670.85</v>
      </c>
      <c r="Z1500" s="13">
        <v>1587394.83</v>
      </c>
      <c r="AA1500" s="13">
        <v>1000229.64</v>
      </c>
      <c r="AB1500" s="13">
        <v>176063.69</v>
      </c>
      <c r="AC1500" s="13">
        <v>0</v>
      </c>
      <c r="AD1500" s="13">
        <v>0</v>
      </c>
      <c r="AE1500" s="13">
        <v>0</v>
      </c>
      <c r="AF1500" s="13">
        <v>25881.72</v>
      </c>
      <c r="AG1500" s="13">
        <v>708083.56</v>
      </c>
      <c r="AH1500" s="13">
        <v>908780.83000000007</v>
      </c>
      <c r="AI1500" s="13">
        <v>1616864.39</v>
      </c>
      <c r="AJ1500" s="13">
        <v>863955.34</v>
      </c>
      <c r="AK1500" s="13">
        <v>0</v>
      </c>
      <c r="AL1500" s="13">
        <v>22050272.099999998</v>
      </c>
      <c r="AM1500" s="13">
        <v>14.540098691671101</v>
      </c>
      <c r="AN1500" s="13">
        <v>42479.62</v>
      </c>
      <c r="AO1500" s="13">
        <v>0</v>
      </c>
      <c r="AP1500" s="13">
        <v>39991245.100000001</v>
      </c>
      <c r="AQ1500" s="13">
        <v>10011515</v>
      </c>
      <c r="AR1500" s="367"/>
      <c r="AS1500" s="19">
        <v>45169</v>
      </c>
      <c r="AT1500" s="20" t="s">
        <v>7</v>
      </c>
      <c r="AU1500" s="40" t="s">
        <v>292</v>
      </c>
      <c r="AV1500" s="41">
        <v>2023</v>
      </c>
      <c r="AW1500" s="266" t="s">
        <v>169</v>
      </c>
      <c r="AX1500" s="380">
        <v>31.4</v>
      </c>
      <c r="AY1500" s="380">
        <v>32.51</v>
      </c>
    </row>
    <row r="1501" spans="1:51" x14ac:dyDescent="0.25">
      <c r="A1501" s="5">
        <v>114</v>
      </c>
      <c r="B1501" s="6" t="s">
        <v>76</v>
      </c>
      <c r="C1501" s="13">
        <v>535203031.20000005</v>
      </c>
      <c r="D1501" s="13">
        <v>229946285.03999999</v>
      </c>
      <c r="E1501" s="13">
        <v>37713711.839999996</v>
      </c>
      <c r="F1501" s="13">
        <v>90062784.530000001</v>
      </c>
      <c r="G1501" s="13">
        <v>113649258.15000001</v>
      </c>
      <c r="H1501" s="13">
        <v>359955.39</v>
      </c>
      <c r="I1501" s="13">
        <v>106087373.66</v>
      </c>
      <c r="J1501" s="13">
        <v>40547916.520000003</v>
      </c>
      <c r="K1501" s="13">
        <v>93056235.319999993</v>
      </c>
      <c r="L1501" s="13">
        <v>55342523.480000004</v>
      </c>
      <c r="M1501" s="13">
        <v>94944628.140000001</v>
      </c>
      <c r="N1501" s="13">
        <v>39939153.390000001</v>
      </c>
      <c r="O1501" s="13">
        <v>151742446.20000002</v>
      </c>
      <c r="P1501" s="13">
        <v>-50197742.719999887</v>
      </c>
      <c r="Q1501" s="13">
        <v>24897713.170000017</v>
      </c>
      <c r="R1501" s="13">
        <v>-25300029.54999987</v>
      </c>
      <c r="S1501" s="13">
        <v>25659984.960000001</v>
      </c>
      <c r="T1501" s="13">
        <v>386242.84</v>
      </c>
      <c r="U1501" s="13">
        <v>0</v>
      </c>
      <c r="V1501" s="13">
        <v>0</v>
      </c>
      <c r="W1501" s="13">
        <v>28081931.920000002</v>
      </c>
      <c r="X1501" s="13">
        <v>55503046.719999999</v>
      </c>
      <c r="Y1501" s="13">
        <v>1838026.46</v>
      </c>
      <c r="Z1501" s="13">
        <v>7583064.1399999997</v>
      </c>
      <c r="AA1501" s="13">
        <v>33332100.66</v>
      </c>
      <c r="AB1501" s="13">
        <v>147718.82999999999</v>
      </c>
      <c r="AC1501" s="13">
        <v>0</v>
      </c>
      <c r="AD1501" s="13">
        <v>0</v>
      </c>
      <c r="AE1501" s="13">
        <v>0</v>
      </c>
      <c r="AF1501" s="13">
        <v>15410326.43</v>
      </c>
      <c r="AG1501" s="13">
        <v>150287151.62</v>
      </c>
      <c r="AH1501" s="13">
        <v>77652865.230000004</v>
      </c>
      <c r="AI1501" s="13">
        <v>227475691.74000001</v>
      </c>
      <c r="AJ1501" s="13">
        <v>75733245.539999992</v>
      </c>
      <c r="AK1501" s="13">
        <v>0</v>
      </c>
      <c r="AL1501" s="13">
        <v>13031138.340000004</v>
      </c>
      <c r="AM1501" s="13">
        <v>1.1400350905577554</v>
      </c>
      <c r="AN1501" s="13">
        <v>71222793.129999995</v>
      </c>
      <c r="AO1501" s="13">
        <v>18839991.399999999</v>
      </c>
      <c r="AP1501" s="13">
        <v>449300973.99999988</v>
      </c>
      <c r="AQ1501" s="13">
        <v>295786674.03999996</v>
      </c>
      <c r="AR1501" s="367"/>
      <c r="AS1501" s="19">
        <v>45169</v>
      </c>
      <c r="AT1501" s="20" t="s">
        <v>7</v>
      </c>
      <c r="AU1501" s="40" t="s">
        <v>292</v>
      </c>
      <c r="AV1501" s="41">
        <v>2023</v>
      </c>
      <c r="AW1501" s="266" t="s">
        <v>154</v>
      </c>
      <c r="AX1501" s="380">
        <v>31.4</v>
      </c>
      <c r="AY1501" s="380">
        <v>32.51</v>
      </c>
    </row>
    <row r="1502" spans="1:51" x14ac:dyDescent="0.25">
      <c r="A1502" s="5">
        <v>48</v>
      </c>
      <c r="B1502" s="6" t="s">
        <v>77</v>
      </c>
      <c r="C1502" s="13">
        <v>144309293.53</v>
      </c>
      <c r="D1502" s="13">
        <v>198271987.04999998</v>
      </c>
      <c r="E1502" s="13">
        <v>9239671.5599999987</v>
      </c>
      <c r="F1502" s="13">
        <v>1369812.1199999999</v>
      </c>
      <c r="G1502" s="13">
        <v>41671043.269999996</v>
      </c>
      <c r="H1502" s="13">
        <v>912225.44</v>
      </c>
      <c r="I1502" s="13">
        <v>1213183480.0799999</v>
      </c>
      <c r="J1502" s="13">
        <v>161733580.80000001</v>
      </c>
      <c r="K1502" s="13">
        <v>25757057.940000001</v>
      </c>
      <c r="L1502" s="13">
        <v>12350514.299999999</v>
      </c>
      <c r="M1502" s="13">
        <v>4006887.29</v>
      </c>
      <c r="N1502" s="13">
        <v>215749334.67999998</v>
      </c>
      <c r="O1502" s="13">
        <v>18591252.570000023</v>
      </c>
      <c r="P1502" s="13">
        <v>-115594801.47999996</v>
      </c>
      <c r="Q1502" s="13">
        <v>122502398.21000001</v>
      </c>
      <c r="R1502" s="13">
        <v>6907596.7300000489</v>
      </c>
      <c r="S1502" s="13">
        <v>-5995371.2800000906</v>
      </c>
      <c r="T1502" s="13">
        <v>36524576.630000003</v>
      </c>
      <c r="U1502" s="13">
        <v>0</v>
      </c>
      <c r="V1502" s="13">
        <v>1371938.42</v>
      </c>
      <c r="W1502" s="13">
        <v>15480767.49</v>
      </c>
      <c r="X1502" s="13">
        <v>489100590.25</v>
      </c>
      <c r="Y1502" s="13">
        <v>587874.99</v>
      </c>
      <c r="Z1502" s="13">
        <v>9185190.9800000004</v>
      </c>
      <c r="AA1502" s="13">
        <v>537185344.50999999</v>
      </c>
      <c r="AB1502" s="13">
        <v>0</v>
      </c>
      <c r="AC1502" s="13">
        <v>0</v>
      </c>
      <c r="AD1502" s="13">
        <v>0</v>
      </c>
      <c r="AE1502" s="13">
        <v>0</v>
      </c>
      <c r="AF1502" s="13">
        <v>1514833.6</v>
      </c>
      <c r="AG1502" s="13">
        <v>16357401.59</v>
      </c>
      <c r="AH1502" s="13">
        <v>224989006.24000001</v>
      </c>
      <c r="AI1502" s="13">
        <v>241309196.61000001</v>
      </c>
      <c r="AJ1502" s="13">
        <v>222717944.03999999</v>
      </c>
      <c r="AK1502" s="13">
        <v>0</v>
      </c>
      <c r="AL1502" s="13">
        <v>1187426422.1399999</v>
      </c>
      <c r="AM1502" s="13">
        <v>47.101011416213005</v>
      </c>
      <c r="AN1502" s="13">
        <v>575203.28</v>
      </c>
      <c r="AO1502" s="13">
        <v>794608.85</v>
      </c>
      <c r="AP1502" s="13">
        <v>137252186.56</v>
      </c>
      <c r="AQ1502" s="13">
        <v>209806132.64999998</v>
      </c>
      <c r="AR1502" s="367"/>
      <c r="AS1502" s="19">
        <v>45169</v>
      </c>
      <c r="AT1502" s="20" t="s">
        <v>7</v>
      </c>
      <c r="AU1502" s="40" t="s">
        <v>292</v>
      </c>
      <c r="AV1502" s="41">
        <v>2023</v>
      </c>
      <c r="AW1502" s="266" t="s">
        <v>163</v>
      </c>
      <c r="AX1502" s="380">
        <v>31.4</v>
      </c>
      <c r="AY1502" s="380">
        <v>32.51</v>
      </c>
    </row>
    <row r="1503" spans="1:51" ht="30" x14ac:dyDescent="0.25">
      <c r="A1503" s="5">
        <v>120</v>
      </c>
      <c r="B1503" s="6" t="s">
        <v>78</v>
      </c>
      <c r="C1503" s="13">
        <v>996413.17</v>
      </c>
      <c r="D1503" s="13">
        <v>334493.45</v>
      </c>
      <c r="E1503" s="13">
        <v>437788.07999999996</v>
      </c>
      <c r="F1503" s="13">
        <v>0</v>
      </c>
      <c r="G1503" s="13">
        <v>2856452.99</v>
      </c>
      <c r="H1503" s="13">
        <v>21243.52</v>
      </c>
      <c r="I1503" s="13">
        <v>133715275.68000001</v>
      </c>
      <c r="J1503" s="13">
        <v>28929261.5</v>
      </c>
      <c r="K1503" s="13">
        <v>802738.47</v>
      </c>
      <c r="L1503" s="13">
        <v>364950.39</v>
      </c>
      <c r="M1503" s="13">
        <v>0</v>
      </c>
      <c r="N1503" s="13">
        <v>0</v>
      </c>
      <c r="O1503" s="13">
        <v>802738.35</v>
      </c>
      <c r="P1503" s="13">
        <v>-2997271.62</v>
      </c>
      <c r="Q1503" s="13">
        <v>0</v>
      </c>
      <c r="R1503" s="13">
        <v>-2997271.62</v>
      </c>
      <c r="S1503" s="13">
        <v>3018516.13</v>
      </c>
      <c r="T1503" s="13">
        <v>0</v>
      </c>
      <c r="U1503" s="13">
        <v>0</v>
      </c>
      <c r="V1503" s="13">
        <v>0</v>
      </c>
      <c r="W1503" s="13">
        <v>0</v>
      </c>
      <c r="X1503" s="13">
        <v>4156863.11</v>
      </c>
      <c r="Y1503" s="13">
        <v>58294.95</v>
      </c>
      <c r="Z1503" s="13">
        <v>55047.23</v>
      </c>
      <c r="AA1503" s="13">
        <v>140077.35999999999</v>
      </c>
      <c r="AB1503" s="13">
        <v>791.08</v>
      </c>
      <c r="AC1503" s="13">
        <v>0</v>
      </c>
      <c r="AD1503" s="13">
        <v>0</v>
      </c>
      <c r="AE1503" s="13">
        <v>0</v>
      </c>
      <c r="AF1503" s="13">
        <v>884136.36</v>
      </c>
      <c r="AG1503" s="13">
        <v>364950.39</v>
      </c>
      <c r="AH1503" s="13">
        <v>437788.07999999996</v>
      </c>
      <c r="AI1503" s="13">
        <v>802738.47</v>
      </c>
      <c r="AJ1503" s="13">
        <v>0.12</v>
      </c>
      <c r="AK1503" s="13">
        <v>0</v>
      </c>
      <c r="AL1503" s="13">
        <v>132912537.21000001</v>
      </c>
      <c r="AM1503" s="13">
        <v>166.57389757339027</v>
      </c>
      <c r="AN1503" s="13">
        <v>0</v>
      </c>
      <c r="AO1503" s="13">
        <v>0</v>
      </c>
      <c r="AP1503" s="13">
        <v>631462.82000000007</v>
      </c>
      <c r="AQ1503" s="13">
        <v>772281.45</v>
      </c>
      <c r="AR1503" s="367"/>
      <c r="AS1503" s="19">
        <v>45169</v>
      </c>
      <c r="AT1503" s="20" t="s">
        <v>7</v>
      </c>
      <c r="AU1503" s="40" t="s">
        <v>292</v>
      </c>
      <c r="AV1503" s="41">
        <v>2023</v>
      </c>
      <c r="AW1503" s="266" t="s">
        <v>187</v>
      </c>
      <c r="AX1503" s="380">
        <v>31.4</v>
      </c>
      <c r="AY1503" s="380">
        <v>32.51</v>
      </c>
    </row>
    <row r="1504" spans="1:51" x14ac:dyDescent="0.25">
      <c r="A1504" s="5">
        <v>100</v>
      </c>
      <c r="B1504" s="6" t="s">
        <v>79</v>
      </c>
      <c r="C1504" s="13">
        <v>752450371.23000002</v>
      </c>
      <c r="D1504" s="13">
        <v>367359103.47000003</v>
      </c>
      <c r="E1504" s="13">
        <v>13892432.4</v>
      </c>
      <c r="F1504" s="13">
        <v>149968812.68000001</v>
      </c>
      <c r="G1504" s="13">
        <v>181331114.28</v>
      </c>
      <c r="H1504" s="13">
        <v>2013023.47</v>
      </c>
      <c r="I1504" s="13">
        <v>79484965.239999995</v>
      </c>
      <c r="J1504" s="13">
        <v>166634936.96000001</v>
      </c>
      <c r="K1504" s="13">
        <v>65705654.18</v>
      </c>
      <c r="L1504" s="13">
        <v>51813221.780000001</v>
      </c>
      <c r="M1504" s="13">
        <v>212817518.63</v>
      </c>
      <c r="N1504" s="13">
        <v>51124572.560000002</v>
      </c>
      <c r="O1504" s="13">
        <v>208405678.58000001</v>
      </c>
      <c r="P1504" s="13">
        <v>-154614337.78000009</v>
      </c>
      <c r="Q1504" s="13">
        <v>99888101.120000154</v>
      </c>
      <c r="R1504" s="13">
        <v>-54726236.659999937</v>
      </c>
      <c r="S1504" s="13">
        <v>56739260.189999983</v>
      </c>
      <c r="T1504" s="13">
        <v>16691555.810000001</v>
      </c>
      <c r="U1504" s="13">
        <v>0</v>
      </c>
      <c r="V1504" s="13">
        <v>0</v>
      </c>
      <c r="W1504" s="13">
        <v>0</v>
      </c>
      <c r="X1504" s="13">
        <v>148026144.86000001</v>
      </c>
      <c r="Y1504" s="13">
        <v>3187430.63</v>
      </c>
      <c r="Z1504" s="13">
        <v>30059835.32</v>
      </c>
      <c r="AA1504" s="13">
        <v>465521.47</v>
      </c>
      <c r="AB1504" s="13">
        <v>686389.98</v>
      </c>
      <c r="AC1504" s="13">
        <v>0.05</v>
      </c>
      <c r="AD1504" s="13">
        <v>0</v>
      </c>
      <c r="AE1504" s="13">
        <v>0</v>
      </c>
      <c r="AF1504" s="13">
        <v>73579263.030000001</v>
      </c>
      <c r="AG1504" s="13">
        <v>264630740.40999997</v>
      </c>
      <c r="AH1504" s="13">
        <v>65017004.960000001</v>
      </c>
      <c r="AI1504" s="13">
        <v>329558097.38999999</v>
      </c>
      <c r="AJ1504" s="13">
        <v>121152418.81</v>
      </c>
      <c r="AK1504" s="13">
        <v>0</v>
      </c>
      <c r="AL1504" s="13">
        <v>13779311.059999995</v>
      </c>
      <c r="AM1504" s="13">
        <v>1.2097127139507919</v>
      </c>
      <c r="AN1504" s="13">
        <v>71178643.149999991</v>
      </c>
      <c r="AO1504" s="13">
        <v>78790169.530000001</v>
      </c>
      <c r="AP1504" s="13">
        <v>574189956.5</v>
      </c>
      <c r="AQ1504" s="13">
        <v>397504367.32000005</v>
      </c>
      <c r="AR1504" s="367"/>
      <c r="AS1504" s="19">
        <v>45169</v>
      </c>
      <c r="AT1504" s="20" t="s">
        <v>7</v>
      </c>
      <c r="AU1504" s="40" t="s">
        <v>292</v>
      </c>
      <c r="AV1504" s="41">
        <v>2023</v>
      </c>
      <c r="AW1504" s="266" t="s">
        <v>151</v>
      </c>
      <c r="AX1504" s="380">
        <v>31.4</v>
      </c>
      <c r="AY1504" s="380">
        <v>32.51</v>
      </c>
    </row>
    <row r="1505" spans="1:51" x14ac:dyDescent="0.25">
      <c r="A1505" s="5">
        <v>127</v>
      </c>
      <c r="B1505" s="6" t="s">
        <v>80</v>
      </c>
      <c r="C1505" s="13">
        <v>1094735.54</v>
      </c>
      <c r="D1505" s="13">
        <v>0</v>
      </c>
      <c r="E1505" s="13">
        <v>1</v>
      </c>
      <c r="F1505" s="13">
        <v>374.84</v>
      </c>
      <c r="G1505" s="13">
        <v>970566.94</v>
      </c>
      <c r="H1505" s="13">
        <v>-822970.2</v>
      </c>
      <c r="I1505" s="13">
        <v>2392601.91</v>
      </c>
      <c r="J1505" s="13">
        <v>0</v>
      </c>
      <c r="K1505" s="13">
        <v>507374.97</v>
      </c>
      <c r="L1505" s="13">
        <v>507373.97</v>
      </c>
      <c r="M1505" s="13">
        <v>512190.55</v>
      </c>
      <c r="N1505" s="13">
        <v>0</v>
      </c>
      <c r="O1505" s="13">
        <v>1019565.52</v>
      </c>
      <c r="P1505" s="13">
        <v>-895771.76</v>
      </c>
      <c r="Q1505" s="13">
        <v>42043.320000000065</v>
      </c>
      <c r="R1505" s="13">
        <v>-853728.44</v>
      </c>
      <c r="S1505" s="13">
        <v>30758.239999999991</v>
      </c>
      <c r="T1505" s="13">
        <v>0</v>
      </c>
      <c r="U1505" s="13">
        <v>0</v>
      </c>
      <c r="V1505" s="13">
        <v>0</v>
      </c>
      <c r="W1505" s="13">
        <v>0</v>
      </c>
      <c r="X1505" s="13">
        <v>85860.18</v>
      </c>
      <c r="Y1505" s="13">
        <v>19807.490000000002</v>
      </c>
      <c r="Z1505" s="13">
        <v>21639.52</v>
      </c>
      <c r="AA1505" s="13">
        <v>0</v>
      </c>
      <c r="AB1505" s="13">
        <v>0</v>
      </c>
      <c r="AC1505" s="13">
        <v>0</v>
      </c>
      <c r="AD1505" s="13">
        <v>0</v>
      </c>
      <c r="AE1505" s="13">
        <v>0</v>
      </c>
      <c r="AF1505" s="13">
        <v>13654.93</v>
      </c>
      <c r="AG1505" s="13">
        <v>1019564.52</v>
      </c>
      <c r="AH1505" s="13">
        <v>1</v>
      </c>
      <c r="AI1505" s="13">
        <v>1019565.52</v>
      </c>
      <c r="AJ1505" s="13">
        <v>0</v>
      </c>
      <c r="AK1505" s="13">
        <v>0</v>
      </c>
      <c r="AL1505" s="13">
        <v>1885226.9400000002</v>
      </c>
      <c r="AM1505" s="13">
        <v>4.7156482906517843</v>
      </c>
      <c r="AN1505" s="13">
        <v>294.89</v>
      </c>
      <c r="AO1505" s="13">
        <v>79.95</v>
      </c>
      <c r="AP1505" s="13">
        <v>75171.020000000019</v>
      </c>
      <c r="AQ1505" s="13">
        <v>1</v>
      </c>
      <c r="AR1505" s="367"/>
      <c r="AS1505" s="19">
        <v>45169</v>
      </c>
      <c r="AT1505" s="20" t="s">
        <v>7</v>
      </c>
      <c r="AU1505" s="40" t="s">
        <v>293</v>
      </c>
      <c r="AV1505" s="41">
        <v>2023</v>
      </c>
      <c r="AW1505" s="266" t="s">
        <v>186</v>
      </c>
      <c r="AX1505" s="380">
        <v>31.4</v>
      </c>
      <c r="AY1505" s="380">
        <v>32.51</v>
      </c>
    </row>
    <row r="1506" spans="1:51" x14ac:dyDescent="0.25">
      <c r="A1506" s="5">
        <v>12</v>
      </c>
      <c r="B1506" s="6" t="s">
        <v>81</v>
      </c>
      <c r="C1506" s="13">
        <v>680574052.49000013</v>
      </c>
      <c r="D1506" s="13">
        <v>380677402.86000001</v>
      </c>
      <c r="E1506" s="13">
        <v>72640933.25999999</v>
      </c>
      <c r="F1506" s="13">
        <v>123551886.68000001</v>
      </c>
      <c r="G1506" s="13">
        <v>154693673.53</v>
      </c>
      <c r="H1506" s="13">
        <v>3580820.94</v>
      </c>
      <c r="I1506" s="13">
        <v>592297635.05999994</v>
      </c>
      <c r="J1506" s="13">
        <v>919548283.49000001</v>
      </c>
      <c r="K1506" s="13">
        <v>309193787.26999998</v>
      </c>
      <c r="L1506" s="13">
        <v>236550995.57999998</v>
      </c>
      <c r="M1506" s="13">
        <v>11102783.109999999</v>
      </c>
      <c r="N1506" s="13">
        <v>9693652.0800000001</v>
      </c>
      <c r="O1506" s="13">
        <v>116579408.16999997</v>
      </c>
      <c r="P1506" s="13">
        <v>-94928318.749999836</v>
      </c>
      <c r="Q1506" s="13">
        <v>-81379569.359999985</v>
      </c>
      <c r="R1506" s="13">
        <v>-176307888.10999984</v>
      </c>
      <c r="S1506" s="13">
        <v>179888709.05000001</v>
      </c>
      <c r="T1506" s="13">
        <v>5373645.9100000001</v>
      </c>
      <c r="U1506" s="13">
        <v>0</v>
      </c>
      <c r="V1506" s="13">
        <v>0</v>
      </c>
      <c r="W1506" s="13">
        <v>18455466.760000002</v>
      </c>
      <c r="X1506" s="13">
        <v>270184739.07999998</v>
      </c>
      <c r="Y1506" s="13">
        <v>3157012.4</v>
      </c>
      <c r="Z1506" s="13">
        <v>7940703.2999999998</v>
      </c>
      <c r="AA1506" s="13">
        <v>15600054.630000001</v>
      </c>
      <c r="AB1506" s="13">
        <v>62208.76</v>
      </c>
      <c r="AC1506" s="13">
        <v>0</v>
      </c>
      <c r="AD1506" s="13">
        <v>0</v>
      </c>
      <c r="AE1506" s="13">
        <v>0</v>
      </c>
      <c r="AF1506" s="13">
        <v>87365163.609999999</v>
      </c>
      <c r="AG1506" s="13">
        <v>247653778.69000003</v>
      </c>
      <c r="AH1506" s="13">
        <v>82334585.340000004</v>
      </c>
      <c r="AI1506" s="13">
        <v>307172382.32999998</v>
      </c>
      <c r="AJ1506" s="13">
        <v>190594453.87</v>
      </c>
      <c r="AK1506" s="13">
        <v>1479.71</v>
      </c>
      <c r="AL1506" s="13">
        <v>283103847.78999996</v>
      </c>
      <c r="AM1506" s="13">
        <v>1.915619457588851</v>
      </c>
      <c r="AN1506" s="13">
        <v>77593086.609999999</v>
      </c>
      <c r="AO1506" s="13">
        <v>45958800.07</v>
      </c>
      <c r="AP1506" s="13">
        <v>619551204.41000021</v>
      </c>
      <c r="AQ1506" s="13">
        <v>436233962.95000005</v>
      </c>
      <c r="AR1506" s="367"/>
      <c r="AS1506" s="19">
        <v>45169</v>
      </c>
      <c r="AT1506" s="20" t="s">
        <v>7</v>
      </c>
      <c r="AU1506" s="40" t="s">
        <v>292</v>
      </c>
      <c r="AV1506" s="41">
        <v>2023</v>
      </c>
      <c r="AW1506" s="266" t="s">
        <v>152</v>
      </c>
      <c r="AX1506" s="380">
        <v>31.4</v>
      </c>
      <c r="AY1506" s="380">
        <v>32.51</v>
      </c>
    </row>
    <row r="1507" spans="1:51" x14ac:dyDescent="0.25">
      <c r="A1507" s="5">
        <v>74</v>
      </c>
      <c r="B1507" s="6" t="s">
        <v>82</v>
      </c>
      <c r="C1507" s="13">
        <v>3882352651.3200002</v>
      </c>
      <c r="D1507" s="13">
        <v>2355002085.1599998</v>
      </c>
      <c r="E1507" s="13">
        <v>10827626.870000001</v>
      </c>
      <c r="F1507" s="13">
        <v>526416281.51999998</v>
      </c>
      <c r="G1507" s="13">
        <v>613796646.05999994</v>
      </c>
      <c r="H1507" s="13">
        <v>5976317.1699999999</v>
      </c>
      <c r="I1507" s="13">
        <v>630352579.00999999</v>
      </c>
      <c r="J1507" s="13">
        <v>267365764.94999999</v>
      </c>
      <c r="K1507" s="13">
        <v>135424475.46000001</v>
      </c>
      <c r="L1507" s="13">
        <v>59858456.329999998</v>
      </c>
      <c r="M1507" s="13">
        <v>772131672.94000006</v>
      </c>
      <c r="N1507" s="13">
        <v>1028079285.76</v>
      </c>
      <c r="O1507" s="13">
        <v>1126510207.8899999</v>
      </c>
      <c r="P1507" s="13">
        <v>-739372569.3099997</v>
      </c>
      <c r="Q1507" s="13">
        <v>715988661.04000032</v>
      </c>
      <c r="R1507" s="13">
        <v>-23383908.269999385</v>
      </c>
      <c r="S1507" s="13">
        <v>29360225.429999828</v>
      </c>
      <c r="T1507" s="13">
        <v>6125682.2400000002</v>
      </c>
      <c r="U1507" s="13">
        <v>4305863.0999999996</v>
      </c>
      <c r="V1507" s="13">
        <v>0</v>
      </c>
      <c r="W1507" s="13">
        <v>3190500</v>
      </c>
      <c r="X1507" s="13">
        <v>1200835543.76</v>
      </c>
      <c r="Y1507" s="13">
        <v>10392397.42</v>
      </c>
      <c r="Z1507" s="13">
        <v>41081760.390000001</v>
      </c>
      <c r="AA1507" s="13">
        <v>81689537.700000003</v>
      </c>
      <c r="AB1507" s="13">
        <v>747847.97</v>
      </c>
      <c r="AC1507" s="13">
        <v>0</v>
      </c>
      <c r="AD1507" s="13">
        <v>0</v>
      </c>
      <c r="AE1507" s="13">
        <v>46386947.640000001</v>
      </c>
      <c r="AF1507" s="13">
        <v>1004798872.55</v>
      </c>
      <c r="AG1507" s="13">
        <v>831990129.26999998</v>
      </c>
      <c r="AH1507" s="13">
        <v>1038906912.63</v>
      </c>
      <c r="AI1507" s="13">
        <v>1861056098.3899999</v>
      </c>
      <c r="AJ1507" s="13">
        <v>734545890.5</v>
      </c>
      <c r="AK1507" s="13">
        <v>0</v>
      </c>
      <c r="AL1507" s="13">
        <v>494928103.54999995</v>
      </c>
      <c r="AM1507" s="13">
        <v>4.6546429430046832</v>
      </c>
      <c r="AN1507" s="13">
        <v>345677670.52999997</v>
      </c>
      <c r="AO1507" s="13">
        <v>180738610.99000001</v>
      </c>
      <c r="AP1507" s="13">
        <v>3378808366.9200001</v>
      </c>
      <c r="AQ1507" s="13">
        <v>2977968008.6500001</v>
      </c>
      <c r="AR1507" s="367"/>
      <c r="AS1507" s="19">
        <v>45169</v>
      </c>
      <c r="AT1507" s="20" t="s">
        <v>7</v>
      </c>
      <c r="AU1507" s="40" t="s">
        <v>292</v>
      </c>
      <c r="AV1507" s="41">
        <v>2023</v>
      </c>
      <c r="AW1507" s="266" t="s">
        <v>148</v>
      </c>
      <c r="AX1507" s="380">
        <v>31.4</v>
      </c>
      <c r="AY1507" s="380">
        <v>32.51</v>
      </c>
    </row>
    <row r="1508" spans="1:51" x14ac:dyDescent="0.25">
      <c r="A1508" s="5">
        <v>71</v>
      </c>
      <c r="B1508" s="6" t="s">
        <v>83</v>
      </c>
      <c r="C1508" s="13">
        <v>230955299.68000001</v>
      </c>
      <c r="D1508" s="13">
        <v>19092598.02</v>
      </c>
      <c r="E1508" s="13">
        <v>1930058.99</v>
      </c>
      <c r="F1508" s="13">
        <v>0</v>
      </c>
      <c r="G1508" s="13">
        <v>57114002.020000003</v>
      </c>
      <c r="H1508" s="13">
        <v>1953824.41</v>
      </c>
      <c r="I1508" s="13">
        <v>60155628.909999996</v>
      </c>
      <c r="J1508" s="13">
        <v>1072579.23</v>
      </c>
      <c r="K1508" s="13">
        <v>13884641.51</v>
      </c>
      <c r="L1508" s="13">
        <v>11954582.52</v>
      </c>
      <c r="M1508" s="13">
        <v>20652442.949999999</v>
      </c>
      <c r="N1508" s="13">
        <v>2566231.63</v>
      </c>
      <c r="O1508" s="13">
        <v>24882424.52</v>
      </c>
      <c r="P1508" s="13">
        <v>129866275.11999997</v>
      </c>
      <c r="Q1508" s="13">
        <v>-162444442.95999998</v>
      </c>
      <c r="R1508" s="13">
        <v>-32578167.840000004</v>
      </c>
      <c r="S1508" s="13">
        <v>34531992.240000002</v>
      </c>
      <c r="T1508" s="13">
        <v>0</v>
      </c>
      <c r="U1508" s="13">
        <v>0</v>
      </c>
      <c r="V1508" s="13">
        <v>0</v>
      </c>
      <c r="W1508" s="13">
        <v>18581223.620000001</v>
      </c>
      <c r="X1508" s="13">
        <v>17860293.870000001</v>
      </c>
      <c r="Y1508" s="13">
        <v>1165591.8799999999</v>
      </c>
      <c r="Z1508" s="13">
        <v>0</v>
      </c>
      <c r="AA1508" s="13">
        <v>740896.47</v>
      </c>
      <c r="AB1508" s="13">
        <v>0</v>
      </c>
      <c r="AC1508" s="13">
        <v>0</v>
      </c>
      <c r="AD1508" s="13">
        <v>0</v>
      </c>
      <c r="AE1508" s="13">
        <v>0</v>
      </c>
      <c r="AF1508" s="13">
        <v>3036.9</v>
      </c>
      <c r="AG1508" s="13">
        <v>32607025.469999999</v>
      </c>
      <c r="AH1508" s="13">
        <v>4496290.62</v>
      </c>
      <c r="AI1508" s="13">
        <v>37102682.439999998</v>
      </c>
      <c r="AJ1508" s="13">
        <v>12220257.919999998</v>
      </c>
      <c r="AK1508" s="13">
        <v>0</v>
      </c>
      <c r="AL1508" s="13">
        <v>46270987.399999999</v>
      </c>
      <c r="AM1508" s="13">
        <v>4.3325302181316454</v>
      </c>
      <c r="AN1508" s="13">
        <v>0</v>
      </c>
      <c r="AO1508" s="13">
        <v>0</v>
      </c>
      <c r="AP1508" s="13">
        <v>204182538.42000002</v>
      </c>
      <c r="AQ1508" s="13">
        <v>17202261.280000001</v>
      </c>
      <c r="AR1508" s="367"/>
      <c r="AS1508" s="19">
        <v>45169</v>
      </c>
      <c r="AT1508" s="20" t="s">
        <v>7</v>
      </c>
      <c r="AU1508" s="40" t="s">
        <v>292</v>
      </c>
      <c r="AV1508" s="41">
        <v>2023</v>
      </c>
      <c r="AW1508" s="266" t="s">
        <v>161</v>
      </c>
      <c r="AX1508" s="380">
        <v>31.4</v>
      </c>
      <c r="AY1508" s="380">
        <v>32.51</v>
      </c>
    </row>
    <row r="1509" spans="1:51" x14ac:dyDescent="0.25">
      <c r="A1509" s="5">
        <v>91</v>
      </c>
      <c r="B1509" s="6" t="s">
        <v>106</v>
      </c>
      <c r="C1509" s="13">
        <v>2032311.41</v>
      </c>
      <c r="D1509" s="13">
        <v>87730</v>
      </c>
      <c r="E1509" s="13">
        <v>616.81000000000006</v>
      </c>
      <c r="F1509" s="13">
        <v>267.52</v>
      </c>
      <c r="G1509" s="13">
        <v>4183402.81</v>
      </c>
      <c r="H1509" s="13">
        <v>-4828579.92</v>
      </c>
      <c r="I1509" s="13">
        <v>59328739.869999997</v>
      </c>
      <c r="J1509" s="13">
        <v>11790384.98</v>
      </c>
      <c r="K1509" s="13">
        <v>364821.86</v>
      </c>
      <c r="L1509" s="13">
        <v>363758.70999999996</v>
      </c>
      <c r="M1509" s="13">
        <v>0</v>
      </c>
      <c r="N1509" s="13">
        <v>6422521.5200000005</v>
      </c>
      <c r="O1509" s="13">
        <v>-752669.34999999963</v>
      </c>
      <c r="P1509" s="13">
        <v>-1486419.5699999998</v>
      </c>
      <c r="Q1509" s="13">
        <v>9.9999997764825821E-3</v>
      </c>
      <c r="R1509" s="13">
        <v>-1486419.56</v>
      </c>
      <c r="S1509" s="13">
        <v>-3342160.3499999996</v>
      </c>
      <c r="T1509" s="13">
        <v>727608.09</v>
      </c>
      <c r="U1509" s="13">
        <v>0</v>
      </c>
      <c r="V1509" s="13">
        <v>0</v>
      </c>
      <c r="W1509" s="13">
        <v>0</v>
      </c>
      <c r="X1509" s="13">
        <v>33796.129999999997</v>
      </c>
      <c r="Y1509" s="13">
        <v>33609.56</v>
      </c>
      <c r="Z1509" s="13">
        <v>25203.42</v>
      </c>
      <c r="AA1509" s="13">
        <v>76542.83</v>
      </c>
      <c r="AB1509" s="13">
        <v>2029455.68</v>
      </c>
      <c r="AC1509" s="13">
        <v>0</v>
      </c>
      <c r="AD1509" s="13">
        <v>0</v>
      </c>
      <c r="AE1509" s="13">
        <v>0</v>
      </c>
      <c r="AF1509" s="13">
        <v>1938753.08</v>
      </c>
      <c r="AG1509" s="13">
        <v>363758.70999999996</v>
      </c>
      <c r="AH1509" s="13">
        <v>6423138.3300000001</v>
      </c>
      <c r="AI1509" s="13">
        <v>6713336</v>
      </c>
      <c r="AJ1509" s="13">
        <v>7466005.3499999996</v>
      </c>
      <c r="AK1509" s="13">
        <v>0</v>
      </c>
      <c r="AL1509" s="13">
        <v>58963918.009999998</v>
      </c>
      <c r="AM1509" s="13">
        <v>162.62386215014638</v>
      </c>
      <c r="AN1509" s="13">
        <v>267.52</v>
      </c>
      <c r="AO1509" s="13">
        <v>0</v>
      </c>
      <c r="AP1509" s="13">
        <v>0</v>
      </c>
      <c r="AQ1509" s="13">
        <v>0</v>
      </c>
      <c r="AR1509" s="367"/>
      <c r="AS1509" s="19">
        <v>45169</v>
      </c>
      <c r="AT1509" s="20" t="s">
        <v>7</v>
      </c>
      <c r="AU1509" s="40" t="s">
        <v>293</v>
      </c>
      <c r="AV1509" s="41">
        <v>2023</v>
      </c>
      <c r="AW1509" s="266" t="s">
        <v>192</v>
      </c>
      <c r="AX1509" s="380">
        <v>31.4</v>
      </c>
      <c r="AY1509" s="380">
        <v>32.51</v>
      </c>
    </row>
    <row r="1510" spans="1:51" x14ac:dyDescent="0.25">
      <c r="A1510" s="5">
        <v>73</v>
      </c>
      <c r="B1510" s="6" t="s">
        <v>84</v>
      </c>
      <c r="C1510" s="13">
        <v>120505893.91</v>
      </c>
      <c r="D1510" s="13">
        <v>201720.37</v>
      </c>
      <c r="E1510" s="13">
        <v>144527.5</v>
      </c>
      <c r="F1510" s="13">
        <v>6456334.0199999996</v>
      </c>
      <c r="G1510" s="13">
        <v>17478010.59</v>
      </c>
      <c r="H1510" s="13">
        <v>37076571.229999997</v>
      </c>
      <c r="I1510" s="13">
        <v>31819278.77</v>
      </c>
      <c r="J1510" s="13">
        <v>5743150.6500000004</v>
      </c>
      <c r="K1510" s="13">
        <v>10760974.689999999</v>
      </c>
      <c r="L1510" s="13">
        <v>10616447.189999999</v>
      </c>
      <c r="M1510" s="13">
        <v>25815176.239999998</v>
      </c>
      <c r="N1510" s="13">
        <v>0</v>
      </c>
      <c r="O1510" s="13">
        <v>34547677.539999999</v>
      </c>
      <c r="P1510" s="13">
        <v>61822151.390000015</v>
      </c>
      <c r="Q1510" s="13">
        <v>-44836996.240000002</v>
      </c>
      <c r="R1510" s="13">
        <v>16985155.150000013</v>
      </c>
      <c r="S1510" s="13">
        <v>20091416.609999999</v>
      </c>
      <c r="T1510" s="13">
        <v>0.27</v>
      </c>
      <c r="U1510" s="13">
        <v>0</v>
      </c>
      <c r="V1510" s="13">
        <v>0</v>
      </c>
      <c r="W1510" s="13">
        <v>27346197</v>
      </c>
      <c r="X1510" s="13">
        <v>6214208.9000000004</v>
      </c>
      <c r="Y1510" s="13">
        <v>348935.75</v>
      </c>
      <c r="Z1510" s="13">
        <v>439247.22</v>
      </c>
      <c r="AA1510" s="13">
        <v>59671.3</v>
      </c>
      <c r="AB1510" s="13">
        <v>427552.35</v>
      </c>
      <c r="AC1510" s="13">
        <v>0</v>
      </c>
      <c r="AD1510" s="13">
        <v>0</v>
      </c>
      <c r="AE1510" s="13">
        <v>0</v>
      </c>
      <c r="AF1510" s="13">
        <v>12193582.939999999</v>
      </c>
      <c r="AG1510" s="13">
        <v>36431623.43</v>
      </c>
      <c r="AH1510" s="13">
        <v>144527.5</v>
      </c>
      <c r="AI1510" s="13">
        <v>36403363.93</v>
      </c>
      <c r="AJ1510" s="13">
        <v>1855686.39</v>
      </c>
      <c r="AK1510" s="13">
        <v>0</v>
      </c>
      <c r="AL1510" s="13">
        <v>21058304.079999998</v>
      </c>
      <c r="AM1510" s="13">
        <v>2.9569141910136767</v>
      </c>
      <c r="AN1510" s="13">
        <v>5608391.3200000003</v>
      </c>
      <c r="AO1510" s="13">
        <v>847942.7</v>
      </c>
      <c r="AP1510" s="13">
        <v>84102717.939999998</v>
      </c>
      <c r="AQ1510" s="13">
        <v>-1653778.06</v>
      </c>
      <c r="AR1510" s="367"/>
      <c r="AS1510" s="19">
        <v>45169</v>
      </c>
      <c r="AT1510" s="20" t="s">
        <v>7</v>
      </c>
      <c r="AU1510" s="40" t="s">
        <v>292</v>
      </c>
      <c r="AV1510" s="41">
        <v>2023</v>
      </c>
      <c r="AW1510" s="266" t="s">
        <v>190</v>
      </c>
      <c r="AX1510" s="380">
        <v>31.4</v>
      </c>
      <c r="AY1510" s="380">
        <v>32.51</v>
      </c>
    </row>
    <row r="1511" spans="1:51" x14ac:dyDescent="0.25">
      <c r="A1511" s="5">
        <v>46</v>
      </c>
      <c r="B1511" s="6" t="s">
        <v>85</v>
      </c>
      <c r="C1511" s="13">
        <v>20562486.800000001</v>
      </c>
      <c r="D1511" s="13">
        <v>7900105.3600000003</v>
      </c>
      <c r="E1511" s="13">
        <v>2066097</v>
      </c>
      <c r="F1511" s="13">
        <v>3274512.24</v>
      </c>
      <c r="G1511" s="13">
        <v>10095463.460000001</v>
      </c>
      <c r="H1511" s="13">
        <v>47461.72</v>
      </c>
      <c r="I1511" s="13">
        <v>279377215.31</v>
      </c>
      <c r="J1511" s="13">
        <v>22568864.649999999</v>
      </c>
      <c r="K1511" s="13">
        <v>13983492.98</v>
      </c>
      <c r="L1511" s="13">
        <v>11917256.210000001</v>
      </c>
      <c r="M1511" s="13">
        <v>566781</v>
      </c>
      <c r="N1511" s="13">
        <v>2420</v>
      </c>
      <c r="O1511" s="13">
        <v>9398698</v>
      </c>
      <c r="P1511" s="13">
        <v>-10106292.26</v>
      </c>
      <c r="Q1511" s="13">
        <v>-161177.87999999971</v>
      </c>
      <c r="R1511" s="13">
        <v>-10267470.139999999</v>
      </c>
      <c r="S1511" s="13">
        <v>10314931.859999999</v>
      </c>
      <c r="T1511" s="13">
        <v>6504172.1699999999</v>
      </c>
      <c r="U1511" s="13">
        <v>0</v>
      </c>
      <c r="V1511" s="13">
        <v>0</v>
      </c>
      <c r="W1511" s="13">
        <v>0</v>
      </c>
      <c r="X1511" s="13">
        <v>4061824.52</v>
      </c>
      <c r="Y1511" s="13">
        <v>202111.83</v>
      </c>
      <c r="Z1511" s="13">
        <v>44634.76</v>
      </c>
      <c r="AA1511" s="13">
        <v>0</v>
      </c>
      <c r="AB1511" s="13">
        <v>4318.24</v>
      </c>
      <c r="AC1511" s="13">
        <v>0</v>
      </c>
      <c r="AD1511" s="13">
        <v>0</v>
      </c>
      <c r="AE1511" s="13">
        <v>0</v>
      </c>
      <c r="AF1511" s="13">
        <v>0</v>
      </c>
      <c r="AG1511" s="13">
        <v>12484037.210000001</v>
      </c>
      <c r="AH1511" s="13">
        <v>2068517</v>
      </c>
      <c r="AI1511" s="13">
        <v>14546287</v>
      </c>
      <c r="AJ1511" s="13">
        <v>5147589</v>
      </c>
      <c r="AK1511" s="13">
        <v>0</v>
      </c>
      <c r="AL1511" s="13">
        <v>265393722.33000001</v>
      </c>
      <c r="AM1511" s="13">
        <v>19.979072160981627</v>
      </c>
      <c r="AN1511" s="13">
        <v>2478726.9500000002</v>
      </c>
      <c r="AO1511" s="13">
        <v>795785.29</v>
      </c>
      <c r="AP1511" s="13">
        <v>12345594.800000001</v>
      </c>
      <c r="AQ1511" s="13">
        <v>9081911.3599999994</v>
      </c>
      <c r="AR1511" s="367"/>
      <c r="AS1511" s="19">
        <v>45169</v>
      </c>
      <c r="AT1511" s="20" t="s">
        <v>7</v>
      </c>
      <c r="AU1511" s="40" t="s">
        <v>292</v>
      </c>
      <c r="AV1511" s="41">
        <v>2023</v>
      </c>
      <c r="AW1511" s="266" t="s">
        <v>176</v>
      </c>
      <c r="AX1511" s="380">
        <v>31.4</v>
      </c>
      <c r="AY1511" s="380">
        <v>32.51</v>
      </c>
    </row>
    <row r="1512" spans="1:51" x14ac:dyDescent="0.25">
      <c r="A1512" s="5">
        <v>51</v>
      </c>
      <c r="B1512" s="6" t="s">
        <v>86</v>
      </c>
      <c r="C1512" s="13">
        <v>12018767.500000002</v>
      </c>
      <c r="D1512" s="13">
        <v>1315667.53</v>
      </c>
      <c r="E1512" s="13">
        <v>3535489.2</v>
      </c>
      <c r="F1512" s="13">
        <v>3217142.36</v>
      </c>
      <c r="G1512" s="13">
        <v>16356861.91</v>
      </c>
      <c r="H1512" s="13">
        <v>1674666.31</v>
      </c>
      <c r="I1512" s="13">
        <v>20593247.48</v>
      </c>
      <c r="J1512" s="13">
        <v>156016112.91</v>
      </c>
      <c r="K1512" s="13">
        <v>8206854.9100000001</v>
      </c>
      <c r="L1512" s="13">
        <v>4671365.71</v>
      </c>
      <c r="M1512" s="13">
        <v>1630268.9</v>
      </c>
      <c r="N1512" s="13">
        <v>0</v>
      </c>
      <c r="O1512" s="13">
        <v>1574073.879999999</v>
      </c>
      <c r="P1512" s="13">
        <v>-10444978.179999996</v>
      </c>
      <c r="Q1512" s="13">
        <v>-339554.7200000002</v>
      </c>
      <c r="R1512" s="13">
        <v>-10784532.899999997</v>
      </c>
      <c r="S1512" s="13">
        <v>12459199.209999993</v>
      </c>
      <c r="T1512" s="13">
        <v>513014.25</v>
      </c>
      <c r="U1512" s="13">
        <v>0</v>
      </c>
      <c r="V1512" s="13">
        <v>0</v>
      </c>
      <c r="W1512" s="13">
        <v>0</v>
      </c>
      <c r="X1512" s="13">
        <v>79857528.439999998</v>
      </c>
      <c r="Y1512" s="13">
        <v>322299.63</v>
      </c>
      <c r="Z1512" s="13">
        <v>345645.18</v>
      </c>
      <c r="AA1512" s="13">
        <v>6132915.3499999996</v>
      </c>
      <c r="AB1512" s="13">
        <v>10728.26</v>
      </c>
      <c r="AC1512" s="13">
        <v>0</v>
      </c>
      <c r="AD1512" s="13">
        <v>0</v>
      </c>
      <c r="AE1512" s="13">
        <v>0</v>
      </c>
      <c r="AF1512" s="13">
        <v>61099755.060000002</v>
      </c>
      <c r="AG1512" s="13">
        <v>6301634.6099999994</v>
      </c>
      <c r="AH1512" s="13">
        <v>3535489.2</v>
      </c>
      <c r="AI1512" s="13">
        <v>9687581.879999999</v>
      </c>
      <c r="AJ1512" s="13">
        <v>8113508</v>
      </c>
      <c r="AK1512" s="13">
        <v>0</v>
      </c>
      <c r="AL1512" s="13">
        <v>12386392.57</v>
      </c>
      <c r="AM1512" s="13">
        <v>2.5092739795981114</v>
      </c>
      <c r="AN1512" s="13">
        <v>1549747.55</v>
      </c>
      <c r="AO1512" s="13">
        <v>1667394.81</v>
      </c>
      <c r="AP1512" s="13">
        <v>7401234.4900000002</v>
      </c>
      <c r="AQ1512" s="13">
        <v>-1727791.5999999996</v>
      </c>
      <c r="AR1512" s="367"/>
      <c r="AS1512" s="19">
        <v>45169</v>
      </c>
      <c r="AT1512" s="20" t="s">
        <v>7</v>
      </c>
      <c r="AU1512" s="40" t="s">
        <v>292</v>
      </c>
      <c r="AV1512" s="41">
        <v>2023</v>
      </c>
      <c r="AW1512" s="266" t="s">
        <v>179</v>
      </c>
      <c r="AX1512" s="380">
        <v>31.4</v>
      </c>
      <c r="AY1512" s="380">
        <v>32.51</v>
      </c>
    </row>
    <row r="1513" spans="1:51" x14ac:dyDescent="0.25">
      <c r="A1513" s="5">
        <v>117</v>
      </c>
      <c r="B1513" s="6" t="s">
        <v>87</v>
      </c>
      <c r="C1513" s="13">
        <v>532404148.13</v>
      </c>
      <c r="D1513" s="13">
        <v>227137423.90000004</v>
      </c>
      <c r="E1513" s="13">
        <v>38394621.880000003</v>
      </c>
      <c r="F1513" s="13">
        <v>76310186.420000002</v>
      </c>
      <c r="G1513" s="13">
        <v>90747043.49000001</v>
      </c>
      <c r="H1513" s="13">
        <v>2602825.46</v>
      </c>
      <c r="I1513" s="13">
        <v>128473480.36</v>
      </c>
      <c r="J1513" s="13">
        <v>29027610.77</v>
      </c>
      <c r="K1513" s="13">
        <v>86490938.819999993</v>
      </c>
      <c r="L1513" s="13">
        <v>48096316.940000005</v>
      </c>
      <c r="M1513" s="13">
        <v>143321207.06</v>
      </c>
      <c r="N1513" s="13">
        <v>113650726.66</v>
      </c>
      <c r="O1513" s="13">
        <v>124650043.52000001</v>
      </c>
      <c r="P1513" s="13">
        <v>13559450.800000012</v>
      </c>
      <c r="Q1513" s="13">
        <v>-27144087.900000006</v>
      </c>
      <c r="R1513" s="13">
        <v>-13584637.099999994</v>
      </c>
      <c r="S1513" s="13">
        <v>16187462.559999995</v>
      </c>
      <c r="T1513" s="13">
        <v>1370139.65</v>
      </c>
      <c r="U1513" s="13">
        <v>0</v>
      </c>
      <c r="V1513" s="13">
        <v>0</v>
      </c>
      <c r="W1513" s="13">
        <v>0</v>
      </c>
      <c r="X1513" s="13">
        <v>33804863.759999998</v>
      </c>
      <c r="Y1513" s="13">
        <v>1566108.24</v>
      </c>
      <c r="Z1513" s="13">
        <v>6322809.5499999998</v>
      </c>
      <c r="AA1513" s="13">
        <v>4385507.34</v>
      </c>
      <c r="AB1513" s="13">
        <v>805840.45</v>
      </c>
      <c r="AC1513" s="13">
        <v>0</v>
      </c>
      <c r="AD1513" s="13">
        <v>0</v>
      </c>
      <c r="AE1513" s="13">
        <v>0</v>
      </c>
      <c r="AF1513" s="13">
        <v>5907275.2699999996</v>
      </c>
      <c r="AG1513" s="13">
        <v>191417524</v>
      </c>
      <c r="AH1513" s="13">
        <v>152045348.54000002</v>
      </c>
      <c r="AI1513" s="13">
        <v>343213288.88</v>
      </c>
      <c r="AJ1513" s="13">
        <v>218563245.36000001</v>
      </c>
      <c r="AK1513" s="13">
        <v>0</v>
      </c>
      <c r="AL1513" s="13">
        <v>41982541.540000007</v>
      </c>
      <c r="AM1513" s="13">
        <v>1.4853981482080068</v>
      </c>
      <c r="AN1513" s="13">
        <v>51344731.829999998</v>
      </c>
      <c r="AO1513" s="13">
        <v>24965454.59</v>
      </c>
      <c r="AP1513" s="13">
        <v>504689035.44999993</v>
      </c>
      <c r="AQ1513" s="13">
        <v>324072354.74000007</v>
      </c>
      <c r="AR1513" s="367"/>
      <c r="AS1513" s="19">
        <v>45169</v>
      </c>
      <c r="AT1513" s="20" t="s">
        <v>7</v>
      </c>
      <c r="AU1513" s="40" t="s">
        <v>292</v>
      </c>
      <c r="AV1513" s="41">
        <v>2023</v>
      </c>
      <c r="AW1513" s="266" t="s">
        <v>155</v>
      </c>
      <c r="AX1513" s="380">
        <v>31.4</v>
      </c>
      <c r="AY1513" s="380">
        <v>32.51</v>
      </c>
    </row>
    <row r="1514" spans="1:51" x14ac:dyDescent="0.25">
      <c r="A1514" s="5">
        <v>78</v>
      </c>
      <c r="B1514" s="6" t="s">
        <v>88</v>
      </c>
      <c r="C1514" s="13">
        <v>1815994.4700000002</v>
      </c>
      <c r="D1514" s="13">
        <v>6068.5</v>
      </c>
      <c r="E1514" s="13">
        <v>35.549999999999997</v>
      </c>
      <c r="F1514" s="13">
        <v>337588.7</v>
      </c>
      <c r="G1514" s="13">
        <v>2692993.24</v>
      </c>
      <c r="H1514" s="13">
        <v>-414933.34</v>
      </c>
      <c r="I1514" s="13">
        <v>11605495.66</v>
      </c>
      <c r="J1514" s="13">
        <v>2526873.2599999998</v>
      </c>
      <c r="K1514" s="13">
        <v>565498.82999999996</v>
      </c>
      <c r="L1514" s="13">
        <v>565463.28</v>
      </c>
      <c r="M1514" s="13">
        <v>303532.36</v>
      </c>
      <c r="N1514" s="13">
        <v>0.2</v>
      </c>
      <c r="O1514" s="13">
        <v>466789.56999999995</v>
      </c>
      <c r="P1514" s="13">
        <v>-1687445.5400000003</v>
      </c>
      <c r="Q1514" s="13">
        <v>-195083.65999999995</v>
      </c>
      <c r="R1514" s="13">
        <v>-1882529.2000000002</v>
      </c>
      <c r="S1514" s="13">
        <v>1467595.8699999999</v>
      </c>
      <c r="T1514" s="13">
        <v>1124162.01</v>
      </c>
      <c r="U1514" s="13">
        <v>0</v>
      </c>
      <c r="V1514" s="13">
        <v>0</v>
      </c>
      <c r="W1514" s="13">
        <v>0</v>
      </c>
      <c r="X1514" s="13">
        <v>527445.89</v>
      </c>
      <c r="Y1514" s="13">
        <v>52387.3</v>
      </c>
      <c r="Z1514" s="13">
        <v>29867.96</v>
      </c>
      <c r="AA1514" s="13">
        <v>38262.74</v>
      </c>
      <c r="AB1514" s="13">
        <v>16.96</v>
      </c>
      <c r="AC1514" s="13">
        <v>0</v>
      </c>
      <c r="AD1514" s="13">
        <v>0</v>
      </c>
      <c r="AE1514" s="13">
        <v>0</v>
      </c>
      <c r="AF1514" s="13">
        <v>63477.07</v>
      </c>
      <c r="AG1514" s="13">
        <v>868995.64</v>
      </c>
      <c r="AH1514" s="13">
        <v>35.75</v>
      </c>
      <c r="AI1514" s="13">
        <v>868919.33</v>
      </c>
      <c r="AJ1514" s="13">
        <v>402129.76</v>
      </c>
      <c r="AK1514" s="13">
        <v>0</v>
      </c>
      <c r="AL1514" s="13">
        <v>11039996.83</v>
      </c>
      <c r="AM1514" s="13">
        <v>20.522581204986757</v>
      </c>
      <c r="AN1514" s="13">
        <v>253349.53999999998</v>
      </c>
      <c r="AO1514" s="13">
        <v>84239.16</v>
      </c>
      <c r="AP1514" s="13">
        <v>1349220.59</v>
      </c>
      <c r="AQ1514" s="13">
        <v>6084.19</v>
      </c>
      <c r="AR1514" s="367"/>
      <c r="AS1514" s="19">
        <v>45169</v>
      </c>
      <c r="AT1514" s="20" t="s">
        <v>7</v>
      </c>
      <c r="AU1514" s="40" t="s">
        <v>293</v>
      </c>
      <c r="AV1514" s="41">
        <v>2023</v>
      </c>
      <c r="AW1514" s="266" t="s">
        <v>185</v>
      </c>
      <c r="AX1514" s="380">
        <v>31.4</v>
      </c>
      <c r="AY1514" s="380">
        <v>32.51</v>
      </c>
    </row>
    <row r="1515" spans="1:51" x14ac:dyDescent="0.25">
      <c r="A1515" s="7">
        <v>80</v>
      </c>
      <c r="B1515" s="8" t="s">
        <v>89</v>
      </c>
      <c r="C1515" s="14">
        <v>1178520463.3400002</v>
      </c>
      <c r="D1515" s="14">
        <v>503009583.43000001</v>
      </c>
      <c r="E1515" s="14">
        <v>58720785.789999999</v>
      </c>
      <c r="F1515" s="14">
        <v>230712660.04000002</v>
      </c>
      <c r="G1515" s="14">
        <v>215570817.63</v>
      </c>
      <c r="H1515" s="14">
        <v>7097892.7199999997</v>
      </c>
      <c r="I1515" s="14">
        <v>317665892.79000002</v>
      </c>
      <c r="J1515" s="14">
        <v>102869437.81999999</v>
      </c>
      <c r="K1515" s="14">
        <v>105752205.43000001</v>
      </c>
      <c r="L1515" s="14">
        <v>47031419.640000001</v>
      </c>
      <c r="M1515" s="14">
        <v>217349563.87</v>
      </c>
      <c r="N1515" s="14">
        <v>2387645512.7000003</v>
      </c>
      <c r="O1515" s="14">
        <v>1399049345.8799999</v>
      </c>
      <c r="P1515" s="14">
        <v>-1169821943.6399994</v>
      </c>
      <c r="Q1515" s="14">
        <v>1162332162.7099991</v>
      </c>
      <c r="R1515" s="14">
        <v>-7489780.9300003052</v>
      </c>
      <c r="S1515" s="14">
        <v>14587673.649999999</v>
      </c>
      <c r="T1515" s="14">
        <v>38166.18</v>
      </c>
      <c r="U1515" s="14">
        <v>0</v>
      </c>
      <c r="V1515" s="14">
        <v>0</v>
      </c>
      <c r="W1515" s="14">
        <v>815212.54</v>
      </c>
      <c r="X1515" s="14">
        <v>65506850.170000002</v>
      </c>
      <c r="Y1515" s="14">
        <v>3745911.71</v>
      </c>
      <c r="Z1515" s="14">
        <v>15385566.9</v>
      </c>
      <c r="AA1515" s="14">
        <v>3000000</v>
      </c>
      <c r="AB1515" s="14">
        <v>3257403.79</v>
      </c>
      <c r="AC1515" s="14">
        <v>0</v>
      </c>
      <c r="AD1515" s="14">
        <v>0</v>
      </c>
      <c r="AE1515" s="14">
        <v>0</v>
      </c>
      <c r="AF1515" s="14">
        <v>26383672.84</v>
      </c>
      <c r="AG1515" s="14">
        <v>264380983.51000002</v>
      </c>
      <c r="AH1515" s="14">
        <v>2446366298.4900002</v>
      </c>
      <c r="AI1515" s="14">
        <v>2710519863.0299997</v>
      </c>
      <c r="AJ1515" s="14">
        <v>1311470517.1499999</v>
      </c>
      <c r="AK1515" s="14">
        <v>0</v>
      </c>
      <c r="AL1515" s="14">
        <v>211913687.36000001</v>
      </c>
      <c r="AM1515" s="14">
        <v>3.0038701462379516</v>
      </c>
      <c r="AN1515" s="14">
        <v>79475702.609999999</v>
      </c>
      <c r="AO1515" s="14">
        <v>151236957.43000001</v>
      </c>
      <c r="AP1515" s="14">
        <v>1012729592.9300001</v>
      </c>
      <c r="AQ1515" s="14">
        <v>1736268058.8999999</v>
      </c>
      <c r="AR1515" s="368"/>
      <c r="AS1515" s="19">
        <v>45169</v>
      </c>
      <c r="AT1515" s="42" t="s">
        <v>7</v>
      </c>
      <c r="AU1515" s="40" t="s">
        <v>292</v>
      </c>
      <c r="AV1515" s="41">
        <v>2023</v>
      </c>
      <c r="AW1515" s="266" t="s">
        <v>288</v>
      </c>
      <c r="AX1515" s="380">
        <v>31.4</v>
      </c>
      <c r="AY1515" s="380">
        <v>32.51</v>
      </c>
    </row>
    <row r="1516" spans="1:51" x14ac:dyDescent="0.25">
      <c r="A1516" s="5">
        <v>2</v>
      </c>
      <c r="B1516" s="6" t="s">
        <v>90</v>
      </c>
      <c r="C1516" s="13">
        <v>40472681.870000005</v>
      </c>
      <c r="D1516" s="13">
        <v>3147875.1999999997</v>
      </c>
      <c r="E1516" s="13">
        <v>406613.93000000005</v>
      </c>
      <c r="F1516" s="13">
        <v>63523.770000000004</v>
      </c>
      <c r="G1516" s="13">
        <v>98534304.840000004</v>
      </c>
      <c r="H1516" s="13">
        <v>12210.01</v>
      </c>
      <c r="I1516" s="13">
        <v>341328334.22000003</v>
      </c>
      <c r="J1516" s="13">
        <v>919101360.00999999</v>
      </c>
      <c r="K1516" s="13">
        <v>1890220.26</v>
      </c>
      <c r="L1516" s="13">
        <v>1483606.3300000003</v>
      </c>
      <c r="M1516" s="13">
        <v>7601444.4100000001</v>
      </c>
      <c r="N1516" s="13">
        <v>0.01</v>
      </c>
      <c r="O1516" s="13">
        <v>6758009.3599999994</v>
      </c>
      <c r="P1516" s="13">
        <v>-68031031.299999997</v>
      </c>
      <c r="Q1516" s="13">
        <v>-6131554.1799999997</v>
      </c>
      <c r="R1516" s="13">
        <v>-74162585.479999989</v>
      </c>
      <c r="S1516" s="13">
        <v>74174795.489999995</v>
      </c>
      <c r="T1516" s="13">
        <v>744.77</v>
      </c>
      <c r="U1516" s="13">
        <v>0</v>
      </c>
      <c r="V1516" s="13">
        <v>0</v>
      </c>
      <c r="W1516" s="13">
        <v>0</v>
      </c>
      <c r="X1516" s="13">
        <v>87695371.829999998</v>
      </c>
      <c r="Y1516" s="13">
        <v>2010742.59</v>
      </c>
      <c r="Z1516" s="13">
        <v>669639.36</v>
      </c>
      <c r="AA1516" s="13">
        <v>10826493.09</v>
      </c>
      <c r="AB1516" s="13">
        <v>14446.07</v>
      </c>
      <c r="AC1516" s="13">
        <v>0</v>
      </c>
      <c r="AD1516" s="13">
        <v>0</v>
      </c>
      <c r="AE1516" s="13">
        <v>0</v>
      </c>
      <c r="AF1516" s="13">
        <v>0</v>
      </c>
      <c r="AG1516" s="13">
        <v>9085050.7399999984</v>
      </c>
      <c r="AH1516" s="13">
        <v>406613.94</v>
      </c>
      <c r="AI1516" s="13">
        <v>9491606.7599999998</v>
      </c>
      <c r="AJ1516" s="13">
        <v>2733597.4000000004</v>
      </c>
      <c r="AK1516" s="13">
        <v>0</v>
      </c>
      <c r="AL1516" s="13">
        <v>339438113.96000004</v>
      </c>
      <c r="AM1516" s="13">
        <v>180.57595796798836</v>
      </c>
      <c r="AN1516" s="13">
        <v>62571.380000000005</v>
      </c>
      <c r="AO1516" s="13">
        <v>952.39</v>
      </c>
      <c r="AP1516" s="13">
        <v>33962042.580000006</v>
      </c>
      <c r="AQ1516" s="13">
        <v>3395245.2699999996</v>
      </c>
      <c r="AR1516" s="367"/>
      <c r="AS1516" s="19">
        <v>45169</v>
      </c>
      <c r="AT1516" s="20" t="s">
        <v>7</v>
      </c>
      <c r="AU1516" s="40" t="s">
        <v>292</v>
      </c>
      <c r="AV1516" s="41">
        <v>2023</v>
      </c>
      <c r="AW1516" s="266" t="s">
        <v>168</v>
      </c>
      <c r="AX1516" s="380">
        <v>31.4</v>
      </c>
      <c r="AY1516" s="380">
        <v>32.51</v>
      </c>
    </row>
    <row r="1517" spans="1:51" x14ac:dyDescent="0.25">
      <c r="A1517" s="5">
        <v>115</v>
      </c>
      <c r="B1517" s="6" t="s">
        <v>290</v>
      </c>
      <c r="C1517" s="13">
        <v>22654</v>
      </c>
      <c r="D1517" s="13">
        <v>0</v>
      </c>
      <c r="E1517" s="13">
        <v>0.01</v>
      </c>
      <c r="F1517" s="13">
        <v>0</v>
      </c>
      <c r="G1517" s="13">
        <v>939899.57000000007</v>
      </c>
      <c r="H1517" s="13">
        <v>1374791.19</v>
      </c>
      <c r="I1517" s="13">
        <v>612689.68999999994</v>
      </c>
      <c r="J1517" s="13">
        <v>4937630.83</v>
      </c>
      <c r="K1517" s="13">
        <v>12459.94</v>
      </c>
      <c r="L1517" s="13">
        <v>12459.93</v>
      </c>
      <c r="M1517" s="13">
        <v>0</v>
      </c>
      <c r="N1517" s="13">
        <v>0</v>
      </c>
      <c r="O1517" s="13">
        <v>9041.02</v>
      </c>
      <c r="P1517" s="13">
        <v>-926286.59</v>
      </c>
      <c r="Q1517" s="13">
        <v>0</v>
      </c>
      <c r="R1517" s="13">
        <v>-926286.59</v>
      </c>
      <c r="S1517" s="13">
        <v>2301077.7800000003</v>
      </c>
      <c r="T1517" s="13">
        <v>114681.46</v>
      </c>
      <c r="U1517" s="13">
        <v>0</v>
      </c>
      <c r="V1517" s="13">
        <v>0</v>
      </c>
      <c r="W1517" s="13">
        <v>0</v>
      </c>
      <c r="X1517" s="13">
        <v>2241746.0299999998</v>
      </c>
      <c r="Y1517" s="13">
        <v>19181.599999999999</v>
      </c>
      <c r="Z1517" s="13">
        <v>24367.82</v>
      </c>
      <c r="AA1517" s="13">
        <v>0</v>
      </c>
      <c r="AB1517" s="13">
        <v>443.31</v>
      </c>
      <c r="AC1517" s="13">
        <v>0</v>
      </c>
      <c r="AD1517" s="13">
        <v>0</v>
      </c>
      <c r="AE1517" s="13">
        <v>11356.98</v>
      </c>
      <c r="AF1517" s="13">
        <v>0</v>
      </c>
      <c r="AG1517" s="13">
        <v>12459.93</v>
      </c>
      <c r="AH1517" s="13">
        <v>0.01</v>
      </c>
      <c r="AI1517" s="13">
        <v>12175.87</v>
      </c>
      <c r="AJ1517" s="13">
        <v>3134.85</v>
      </c>
      <c r="AK1517" s="13">
        <v>0</v>
      </c>
      <c r="AL1517" s="13">
        <v>600229.75</v>
      </c>
      <c r="AM1517" s="13">
        <v>49.172764074305327</v>
      </c>
      <c r="AN1517" s="13">
        <v>0</v>
      </c>
      <c r="AO1517" s="13">
        <v>0</v>
      </c>
      <c r="AP1517" s="13">
        <v>13612.989999999998</v>
      </c>
      <c r="AQ1517" s="13">
        <v>0.01</v>
      </c>
      <c r="AR1517" s="367"/>
      <c r="AS1517" s="19">
        <v>45169</v>
      </c>
      <c r="AT1517" s="20" t="s">
        <v>7</v>
      </c>
      <c r="AU1517" s="40" t="s">
        <v>292</v>
      </c>
      <c r="AV1517" s="41">
        <v>2023</v>
      </c>
      <c r="AW1517" s="266" t="s">
        <v>291</v>
      </c>
      <c r="AX1517" s="380">
        <v>31.4</v>
      </c>
      <c r="AY1517" s="380">
        <v>32.51</v>
      </c>
    </row>
    <row r="1518" spans="1:51" x14ac:dyDescent="0.25">
      <c r="A1518" s="5">
        <v>106</v>
      </c>
      <c r="B1518" s="6" t="s">
        <v>92</v>
      </c>
      <c r="C1518" s="13">
        <v>26548343.579999998</v>
      </c>
      <c r="D1518" s="13">
        <v>958404.63</v>
      </c>
      <c r="E1518" s="13">
        <v>905516</v>
      </c>
      <c r="F1518" s="13">
        <v>5995995.6900000004</v>
      </c>
      <c r="G1518" s="13">
        <v>10494343.24</v>
      </c>
      <c r="H1518" s="13">
        <v>21852.35</v>
      </c>
      <c r="I1518" s="13">
        <v>16722138.82</v>
      </c>
      <c r="J1518" s="13">
        <v>7445934.6399999997</v>
      </c>
      <c r="K1518" s="13">
        <v>9807008.7899999991</v>
      </c>
      <c r="L1518" s="13">
        <v>8901492.7899999991</v>
      </c>
      <c r="M1518" s="13">
        <v>4710457.46</v>
      </c>
      <c r="N1518" s="13">
        <v>52086.84</v>
      </c>
      <c r="O1518" s="13">
        <v>10041068.009999998</v>
      </c>
      <c r="P1518" s="13">
        <v>-941467.98999999836</v>
      </c>
      <c r="Q1518" s="13">
        <v>-3101237.7400000007</v>
      </c>
      <c r="R1518" s="13">
        <v>-4042705.7299999991</v>
      </c>
      <c r="S1518" s="13">
        <v>4064558.09</v>
      </c>
      <c r="T1518" s="13">
        <v>0.23</v>
      </c>
      <c r="U1518" s="13">
        <v>0</v>
      </c>
      <c r="V1518" s="13">
        <v>0</v>
      </c>
      <c r="W1518" s="13">
        <v>2359978.6800000002</v>
      </c>
      <c r="X1518" s="13">
        <v>4336996.0599999996</v>
      </c>
      <c r="Y1518" s="13">
        <v>206845.97</v>
      </c>
      <c r="Z1518" s="13">
        <v>108878.96</v>
      </c>
      <c r="AA1518" s="13">
        <v>44887.96</v>
      </c>
      <c r="AB1518" s="13">
        <v>119418.48</v>
      </c>
      <c r="AC1518" s="13">
        <v>0</v>
      </c>
      <c r="AD1518" s="13">
        <v>0</v>
      </c>
      <c r="AE1518" s="13">
        <v>1651983.38</v>
      </c>
      <c r="AF1518" s="13">
        <v>500402.13</v>
      </c>
      <c r="AG1518" s="13">
        <v>13611950.25</v>
      </c>
      <c r="AH1518" s="13">
        <v>957602.84</v>
      </c>
      <c r="AI1518" s="13">
        <v>14567152.229999999</v>
      </c>
      <c r="AJ1518" s="13">
        <v>4526084.22</v>
      </c>
      <c r="AK1518" s="13">
        <v>0</v>
      </c>
      <c r="AL1518" s="13">
        <v>6915130.0300000012</v>
      </c>
      <c r="AM1518" s="13">
        <v>1.7051212227984556</v>
      </c>
      <c r="AN1518" s="13">
        <v>3125012.11</v>
      </c>
      <c r="AO1518" s="13">
        <v>2870983.58</v>
      </c>
      <c r="AP1518" s="13">
        <v>17371533.109999996</v>
      </c>
      <c r="AQ1518" s="13">
        <v>1822662.17</v>
      </c>
      <c r="AR1518" s="367"/>
      <c r="AS1518" s="19">
        <v>45169</v>
      </c>
      <c r="AT1518" s="20" t="s">
        <v>7</v>
      </c>
      <c r="AU1518" s="40" t="s">
        <v>292</v>
      </c>
      <c r="AV1518" s="41">
        <v>2023</v>
      </c>
      <c r="AW1518" s="266" t="s">
        <v>172</v>
      </c>
      <c r="AX1518" s="380">
        <v>31.4</v>
      </c>
      <c r="AY1518" s="380">
        <v>32.51</v>
      </c>
    </row>
    <row r="1519" spans="1:51" x14ac:dyDescent="0.25">
      <c r="A1519" s="5">
        <v>118</v>
      </c>
      <c r="B1519" s="6" t="s">
        <v>93</v>
      </c>
      <c r="C1519" s="13">
        <v>170976745.11999997</v>
      </c>
      <c r="D1519" s="13">
        <v>52339323.520000003</v>
      </c>
      <c r="E1519" s="13">
        <v>26878841.649999999</v>
      </c>
      <c r="F1519" s="13">
        <v>21090002.760000002</v>
      </c>
      <c r="G1519" s="13">
        <v>53310706.309999995</v>
      </c>
      <c r="H1519" s="13">
        <v>206478.58</v>
      </c>
      <c r="I1519" s="13">
        <v>97560315.909999996</v>
      </c>
      <c r="J1519" s="13">
        <v>16813486.32</v>
      </c>
      <c r="K1519" s="13">
        <v>72236070.379999995</v>
      </c>
      <c r="L1519" s="13">
        <v>45357228.730000004</v>
      </c>
      <c r="M1519" s="13">
        <v>572833.05000000005</v>
      </c>
      <c r="N1519" s="13">
        <v>8287879.2599999998</v>
      </c>
      <c r="O1519" s="13">
        <v>58800193.75</v>
      </c>
      <c r="P1519" s="13">
        <v>-14563481.22000004</v>
      </c>
      <c r="Q1519" s="13">
        <v>14019116.800000001</v>
      </c>
      <c r="R1519" s="13">
        <v>-544364.42000003904</v>
      </c>
      <c r="S1519" s="13">
        <v>750843</v>
      </c>
      <c r="T1519" s="13">
        <v>9231.7800000000007</v>
      </c>
      <c r="U1519" s="13">
        <v>0</v>
      </c>
      <c r="V1519" s="13">
        <v>0</v>
      </c>
      <c r="W1519" s="13">
        <v>13777.97</v>
      </c>
      <c r="X1519" s="13">
        <v>5096651.1900000004</v>
      </c>
      <c r="Y1519" s="13">
        <v>840592.8</v>
      </c>
      <c r="Z1519" s="13">
        <v>727284.67</v>
      </c>
      <c r="AA1519" s="13">
        <v>71224.94</v>
      </c>
      <c r="AB1519" s="13">
        <v>686544.34</v>
      </c>
      <c r="AC1519" s="13">
        <v>0</v>
      </c>
      <c r="AD1519" s="13">
        <v>0</v>
      </c>
      <c r="AE1519" s="13">
        <v>1921889</v>
      </c>
      <c r="AF1519" s="13">
        <v>121282.19</v>
      </c>
      <c r="AG1519" s="13">
        <v>45930061.780000001</v>
      </c>
      <c r="AH1519" s="13">
        <v>35166720.910000004</v>
      </c>
      <c r="AI1519" s="13">
        <v>81043411.079999998</v>
      </c>
      <c r="AJ1519" s="13">
        <v>22243217.330000002</v>
      </c>
      <c r="AK1519" s="13">
        <v>0</v>
      </c>
      <c r="AL1519" s="13">
        <v>25324245.530000001</v>
      </c>
      <c r="AM1519" s="13">
        <v>1.3505761788643964</v>
      </c>
      <c r="AN1519" s="13">
        <v>13746297.529999999</v>
      </c>
      <c r="AO1519" s="13">
        <v>7343705.2300000004</v>
      </c>
      <c r="AP1519" s="13">
        <v>137941843.27999997</v>
      </c>
      <c r="AQ1519" s="13">
        <v>78104615.430000007</v>
      </c>
      <c r="AR1519" s="367"/>
      <c r="AS1519" s="19">
        <v>45169</v>
      </c>
      <c r="AT1519" s="20" t="s">
        <v>7</v>
      </c>
      <c r="AU1519" s="40" t="s">
        <v>292</v>
      </c>
      <c r="AV1519" s="41">
        <v>2023</v>
      </c>
      <c r="AW1519" s="266" t="s">
        <v>162</v>
      </c>
      <c r="AX1519" s="380">
        <v>31.4</v>
      </c>
      <c r="AY1519" s="380">
        <v>32.51</v>
      </c>
    </row>
    <row r="1520" spans="1:51" x14ac:dyDescent="0.25">
      <c r="A1520" s="5">
        <v>29</v>
      </c>
      <c r="B1520" s="6" t="s">
        <v>94</v>
      </c>
      <c r="C1520" s="13">
        <v>466976515.92000002</v>
      </c>
      <c r="D1520" s="13">
        <v>206147596.35999998</v>
      </c>
      <c r="E1520" s="13">
        <v>16692992.049999999</v>
      </c>
      <c r="F1520" s="13">
        <v>42525082.789999999</v>
      </c>
      <c r="G1520" s="13">
        <v>78558947.890000001</v>
      </c>
      <c r="H1520" s="13">
        <v>1155874.32</v>
      </c>
      <c r="I1520" s="13">
        <v>193655567.49000001</v>
      </c>
      <c r="J1520" s="13">
        <v>101413112.48999999</v>
      </c>
      <c r="K1520" s="13">
        <v>89311556.530000001</v>
      </c>
      <c r="L1520" s="13">
        <v>72618564.480000004</v>
      </c>
      <c r="M1520" s="13">
        <v>30449811.91</v>
      </c>
      <c r="N1520" s="13">
        <v>7419550.2800000003</v>
      </c>
      <c r="O1520" s="13">
        <v>94473052.099999994</v>
      </c>
      <c r="P1520" s="13">
        <v>45271836.779999934</v>
      </c>
      <c r="Q1520" s="13">
        <v>-71220379.319999993</v>
      </c>
      <c r="R1520" s="13">
        <v>-25948542.540000059</v>
      </c>
      <c r="S1520" s="13">
        <v>27104416.870000005</v>
      </c>
      <c r="T1520" s="13">
        <v>8806167.0399999991</v>
      </c>
      <c r="U1520" s="13">
        <v>0</v>
      </c>
      <c r="V1520" s="13">
        <v>0</v>
      </c>
      <c r="W1520" s="13">
        <v>277271.11</v>
      </c>
      <c r="X1520" s="13">
        <v>88470317.989999995</v>
      </c>
      <c r="Y1520" s="13">
        <v>1427914.37</v>
      </c>
      <c r="Z1520" s="13">
        <v>3362760.56</v>
      </c>
      <c r="AA1520" s="13">
        <v>201506.82</v>
      </c>
      <c r="AB1520" s="13">
        <v>1605562.12</v>
      </c>
      <c r="AC1520" s="13">
        <v>4.13</v>
      </c>
      <c r="AD1520" s="13">
        <v>0</v>
      </c>
      <c r="AE1520" s="13">
        <v>0</v>
      </c>
      <c r="AF1520" s="13">
        <v>63851591.270000003</v>
      </c>
      <c r="AG1520" s="13">
        <v>103068376.39</v>
      </c>
      <c r="AH1520" s="13">
        <v>24112542.329999998</v>
      </c>
      <c r="AI1520" s="13">
        <v>126065086.64</v>
      </c>
      <c r="AJ1520" s="13">
        <v>31769786.780000001</v>
      </c>
      <c r="AK1520" s="13">
        <v>177752.24</v>
      </c>
      <c r="AL1520" s="13">
        <v>104344010.96000001</v>
      </c>
      <c r="AM1520" s="13">
        <v>2.1683147737432003</v>
      </c>
      <c r="AN1520" s="13">
        <v>22570695.120000001</v>
      </c>
      <c r="AO1520" s="13">
        <v>19954387.670000002</v>
      </c>
      <c r="AP1520" s="13">
        <v>387707976.27000004</v>
      </c>
      <c r="AQ1520" s="13">
        <v>221352108.81</v>
      </c>
      <c r="AR1520" s="367"/>
      <c r="AS1520" s="19">
        <v>45169</v>
      </c>
      <c r="AT1520" s="20" t="s">
        <v>7</v>
      </c>
      <c r="AU1520" s="40" t="s">
        <v>292</v>
      </c>
      <c r="AV1520" s="41">
        <v>2023</v>
      </c>
      <c r="AW1520" s="266" t="s">
        <v>156</v>
      </c>
      <c r="AX1520" s="380">
        <v>31.4</v>
      </c>
      <c r="AY1520" s="380">
        <v>32.51</v>
      </c>
    </row>
    <row r="1521" spans="1:51" x14ac:dyDescent="0.25">
      <c r="A1521" s="5">
        <v>111</v>
      </c>
      <c r="B1521" s="6" t="s">
        <v>95</v>
      </c>
      <c r="C1521" s="13">
        <v>3233302.0200000005</v>
      </c>
      <c r="D1521" s="13">
        <v>426887.11</v>
      </c>
      <c r="E1521" s="13">
        <v>687419.2</v>
      </c>
      <c r="F1521" s="13">
        <v>423324.38999999996</v>
      </c>
      <c r="G1521" s="13">
        <v>5276224.1100000003</v>
      </c>
      <c r="H1521" s="13">
        <v>315737.59999999998</v>
      </c>
      <c r="I1521" s="13">
        <v>15929133.710000001</v>
      </c>
      <c r="J1521" s="13">
        <v>1589422.51</v>
      </c>
      <c r="K1521" s="13">
        <v>2313381.38</v>
      </c>
      <c r="L1521" s="13">
        <v>1625962.1800000002</v>
      </c>
      <c r="M1521" s="13">
        <v>0</v>
      </c>
      <c r="N1521" s="13">
        <v>0</v>
      </c>
      <c r="O1521" s="13">
        <v>560949.64000000013</v>
      </c>
      <c r="P1521" s="13">
        <v>-3454083.2299999995</v>
      </c>
      <c r="Q1521" s="13">
        <v>0</v>
      </c>
      <c r="R1521" s="13">
        <v>-3454083.2299999995</v>
      </c>
      <c r="S1521" s="13">
        <v>3769820.8699999996</v>
      </c>
      <c r="T1521" s="13">
        <v>625861.66</v>
      </c>
      <c r="U1521" s="13">
        <v>0</v>
      </c>
      <c r="V1521" s="13">
        <v>0</v>
      </c>
      <c r="W1521" s="13">
        <v>0</v>
      </c>
      <c r="X1521" s="13">
        <v>3458773.14</v>
      </c>
      <c r="Y1521" s="13">
        <v>111607.1</v>
      </c>
      <c r="Z1521" s="13">
        <v>66946.880000000005</v>
      </c>
      <c r="AA1521" s="13">
        <v>1408.06</v>
      </c>
      <c r="AB1521" s="13">
        <v>1616.16</v>
      </c>
      <c r="AC1521" s="13">
        <v>0</v>
      </c>
      <c r="AD1521" s="13">
        <v>0</v>
      </c>
      <c r="AE1521" s="13">
        <v>0</v>
      </c>
      <c r="AF1521" s="13">
        <v>133235.73000000001</v>
      </c>
      <c r="AG1521" s="13">
        <v>1625962.1800000002</v>
      </c>
      <c r="AH1521" s="13">
        <v>687419.2</v>
      </c>
      <c r="AI1521" s="13">
        <v>2312856.06</v>
      </c>
      <c r="AJ1521" s="13">
        <v>1751906.42</v>
      </c>
      <c r="AK1521" s="13">
        <v>0</v>
      </c>
      <c r="AL1521" s="13">
        <v>13615752.330000002</v>
      </c>
      <c r="AM1521" s="13">
        <v>6.8856496588556455</v>
      </c>
      <c r="AN1521" s="13">
        <v>257578.91</v>
      </c>
      <c r="AO1521" s="13">
        <v>165745.48000000001</v>
      </c>
      <c r="AP1521" s="13">
        <v>2733646.5900000008</v>
      </c>
      <c r="AQ1521" s="13">
        <v>488181.32000000007</v>
      </c>
      <c r="AR1521" s="367"/>
      <c r="AS1521" s="19">
        <v>45169</v>
      </c>
      <c r="AT1521" s="20" t="s">
        <v>7</v>
      </c>
      <c r="AU1521" s="40" t="s">
        <v>292</v>
      </c>
      <c r="AV1521" s="41">
        <v>2023</v>
      </c>
      <c r="AW1521" s="266" t="s">
        <v>182</v>
      </c>
      <c r="AX1521" s="380">
        <v>31.4</v>
      </c>
      <c r="AY1521" s="380">
        <v>32.51</v>
      </c>
    </row>
    <row r="1522" spans="1:51" x14ac:dyDescent="0.25">
      <c r="A1522" s="5">
        <v>83</v>
      </c>
      <c r="B1522" s="6" t="s">
        <v>96</v>
      </c>
      <c r="C1522" s="13">
        <v>349465030.84000003</v>
      </c>
      <c r="D1522" s="13">
        <v>120814714.85000001</v>
      </c>
      <c r="E1522" s="13">
        <v>43968388</v>
      </c>
      <c r="F1522" s="13">
        <v>63014147.189999998</v>
      </c>
      <c r="G1522" s="13">
        <v>88109512.319999993</v>
      </c>
      <c r="H1522" s="13">
        <v>35525.42</v>
      </c>
      <c r="I1522" s="13">
        <v>308472829.81999999</v>
      </c>
      <c r="J1522" s="13">
        <v>4908364.2699999996</v>
      </c>
      <c r="K1522" s="13">
        <v>118795308.75</v>
      </c>
      <c r="L1522" s="13">
        <v>74826920.75</v>
      </c>
      <c r="M1522" s="13">
        <v>86361443.900000006</v>
      </c>
      <c r="N1522" s="13">
        <v>774614</v>
      </c>
      <c r="O1522" s="13">
        <v>146067635.22999999</v>
      </c>
      <c r="P1522" s="13">
        <v>-68540978.750000015</v>
      </c>
      <c r="Q1522" s="13">
        <v>66698477.229999997</v>
      </c>
      <c r="R1522" s="13">
        <v>-1842501.5200000182</v>
      </c>
      <c r="S1522" s="13">
        <v>1878026.9400000051</v>
      </c>
      <c r="T1522" s="13">
        <v>379126.53</v>
      </c>
      <c r="U1522" s="13">
        <v>0</v>
      </c>
      <c r="V1522" s="13">
        <v>0</v>
      </c>
      <c r="W1522" s="13">
        <v>1053.52</v>
      </c>
      <c r="X1522" s="13">
        <v>47284783.899999999</v>
      </c>
      <c r="Y1522" s="13">
        <v>1459514.95</v>
      </c>
      <c r="Z1522" s="13">
        <v>3616002.79</v>
      </c>
      <c r="AA1522" s="13">
        <v>0</v>
      </c>
      <c r="AB1522" s="13">
        <v>597302.9</v>
      </c>
      <c r="AC1522" s="13">
        <v>15262.79</v>
      </c>
      <c r="AD1522" s="13">
        <v>0</v>
      </c>
      <c r="AE1522" s="13">
        <v>0</v>
      </c>
      <c r="AF1522" s="13">
        <v>40098853.579999998</v>
      </c>
      <c r="AG1522" s="13">
        <v>161188364.65000001</v>
      </c>
      <c r="AH1522" s="13">
        <v>44743002</v>
      </c>
      <c r="AI1522" s="13">
        <v>205806515.63999999</v>
      </c>
      <c r="AJ1522" s="13">
        <v>59738880.409999996</v>
      </c>
      <c r="AK1522" s="13">
        <v>0</v>
      </c>
      <c r="AL1522" s="13">
        <v>189677521.06999999</v>
      </c>
      <c r="AM1522" s="13">
        <v>2.5966751807444584</v>
      </c>
      <c r="AN1522" s="13">
        <v>38489600.540000007</v>
      </c>
      <c r="AO1522" s="13">
        <v>24524546.649999999</v>
      </c>
      <c r="AP1522" s="13">
        <v>234440301.89000002</v>
      </c>
      <c r="AQ1522" s="13">
        <v>151857621.13000003</v>
      </c>
      <c r="AR1522" s="367"/>
      <c r="AS1522" s="19">
        <v>45169</v>
      </c>
      <c r="AT1522" s="20" t="s">
        <v>7</v>
      </c>
      <c r="AU1522" s="40" t="s">
        <v>292</v>
      </c>
      <c r="AV1522" s="41">
        <v>2023</v>
      </c>
      <c r="AW1522" s="266" t="s">
        <v>158</v>
      </c>
      <c r="AX1522" s="380">
        <v>31.4</v>
      </c>
      <c r="AY1522" s="380">
        <v>32.51</v>
      </c>
    </row>
    <row r="1523" spans="1:51" x14ac:dyDescent="0.25">
      <c r="A1523" s="5">
        <v>40</v>
      </c>
      <c r="B1523" s="6" t="s">
        <v>97</v>
      </c>
      <c r="C1523" s="13">
        <v>54602421.460000001</v>
      </c>
      <c r="D1523" s="13">
        <v>12902525.15</v>
      </c>
      <c r="E1523" s="13">
        <v>17600369.969999999</v>
      </c>
      <c r="F1523" s="13">
        <v>5517642.9100000001</v>
      </c>
      <c r="G1523" s="13">
        <v>23623906.48</v>
      </c>
      <c r="H1523" s="13">
        <v>4615.87</v>
      </c>
      <c r="I1523" s="13">
        <v>94930234.480000004</v>
      </c>
      <c r="J1523" s="13">
        <v>29625158.77</v>
      </c>
      <c r="K1523" s="13">
        <v>29926618.789999999</v>
      </c>
      <c r="L1523" s="13">
        <v>12326248.819999998</v>
      </c>
      <c r="M1523" s="13">
        <v>2587059.0699999998</v>
      </c>
      <c r="N1523" s="13">
        <v>8967.56</v>
      </c>
      <c r="O1523" s="13">
        <v>12955056.589999998</v>
      </c>
      <c r="P1523" s="13">
        <v>-396709.66999999247</v>
      </c>
      <c r="Q1523" s="13">
        <v>-16645706.190000001</v>
      </c>
      <c r="R1523" s="13">
        <v>-17042415.859999992</v>
      </c>
      <c r="S1523" s="13">
        <v>17047031.73</v>
      </c>
      <c r="T1523" s="13">
        <v>19.71</v>
      </c>
      <c r="U1523" s="13">
        <v>0</v>
      </c>
      <c r="V1523" s="13">
        <v>0</v>
      </c>
      <c r="W1523" s="13">
        <v>0</v>
      </c>
      <c r="X1523" s="13">
        <v>28939344.039999999</v>
      </c>
      <c r="Y1523" s="13">
        <v>410596.96</v>
      </c>
      <c r="Z1523" s="13">
        <v>221668.08</v>
      </c>
      <c r="AA1523" s="13">
        <v>11454.37</v>
      </c>
      <c r="AB1523" s="13">
        <v>285456.65999999997</v>
      </c>
      <c r="AC1523" s="13">
        <v>0</v>
      </c>
      <c r="AD1523" s="13">
        <v>0</v>
      </c>
      <c r="AE1523" s="13">
        <v>0</v>
      </c>
      <c r="AF1523" s="13">
        <v>10963155.949999999</v>
      </c>
      <c r="AG1523" s="13">
        <v>14913307.889999999</v>
      </c>
      <c r="AH1523" s="13">
        <v>17609337.530000001</v>
      </c>
      <c r="AI1523" s="13">
        <v>32436372.469999999</v>
      </c>
      <c r="AJ1523" s="13">
        <v>19481315.880000003</v>
      </c>
      <c r="AK1523" s="13">
        <v>0</v>
      </c>
      <c r="AL1523" s="13">
        <v>65003615.690000005</v>
      </c>
      <c r="AM1523" s="13">
        <v>3.1721002344481701</v>
      </c>
      <c r="AN1523" s="13">
        <v>4285445.6500000004</v>
      </c>
      <c r="AO1523" s="13">
        <v>1232197.26</v>
      </c>
      <c r="AP1523" s="13">
        <v>47571482.790000007</v>
      </c>
      <c r="AQ1523" s="13">
        <v>18826643.069999997</v>
      </c>
      <c r="AR1523" s="367"/>
      <c r="AS1523" s="19">
        <v>45169</v>
      </c>
      <c r="AT1523" s="20" t="s">
        <v>7</v>
      </c>
      <c r="AU1523" s="40" t="s">
        <v>292</v>
      </c>
      <c r="AV1523" s="41">
        <v>2023</v>
      </c>
      <c r="AW1523" s="266" t="s">
        <v>166</v>
      </c>
      <c r="AX1523" s="380">
        <v>31.4</v>
      </c>
      <c r="AY1523" s="380">
        <v>32.51</v>
      </c>
    </row>
    <row r="1524" spans="1:51" x14ac:dyDescent="0.25">
      <c r="A1524" s="5">
        <v>24</v>
      </c>
      <c r="B1524" s="6" t="s">
        <v>98</v>
      </c>
      <c r="C1524" s="13">
        <v>94393898.560000002</v>
      </c>
      <c r="D1524" s="13">
        <v>36383328.210000001</v>
      </c>
      <c r="E1524" s="13">
        <v>4022211.26</v>
      </c>
      <c r="F1524" s="13">
        <v>11130131.369999999</v>
      </c>
      <c r="G1524" s="13">
        <v>38413294.140000001</v>
      </c>
      <c r="H1524" s="13">
        <v>7074837.4800000004</v>
      </c>
      <c r="I1524" s="13">
        <v>37234063.630000003</v>
      </c>
      <c r="J1524" s="13">
        <v>41145102.299999997</v>
      </c>
      <c r="K1524" s="13">
        <v>18439969.41</v>
      </c>
      <c r="L1524" s="13">
        <v>14359374.489999998</v>
      </c>
      <c r="M1524" s="13">
        <v>5239657.12</v>
      </c>
      <c r="N1524" s="13">
        <v>0</v>
      </c>
      <c r="O1524" s="13">
        <v>10810549.249999998</v>
      </c>
      <c r="P1524" s="13">
        <v>-2343404.4099999876</v>
      </c>
      <c r="Q1524" s="13">
        <v>-4014978.8799999994</v>
      </c>
      <c r="R1524" s="13">
        <v>-6358383.289999987</v>
      </c>
      <c r="S1524" s="13">
        <v>13433220.770000001</v>
      </c>
      <c r="T1524" s="13">
        <v>1292768.92</v>
      </c>
      <c r="U1524" s="13">
        <v>0</v>
      </c>
      <c r="V1524" s="13">
        <v>78825</v>
      </c>
      <c r="W1524" s="13">
        <v>7210508.8600000003</v>
      </c>
      <c r="X1524" s="13">
        <v>15190650.34</v>
      </c>
      <c r="Y1524" s="13">
        <v>568171.09</v>
      </c>
      <c r="Z1524" s="13">
        <v>1818640.9</v>
      </c>
      <c r="AA1524" s="13">
        <v>2586448.7799999998</v>
      </c>
      <c r="AB1524" s="13">
        <v>166721.26999999999</v>
      </c>
      <c r="AC1524" s="13">
        <v>0</v>
      </c>
      <c r="AD1524" s="13">
        <v>0</v>
      </c>
      <c r="AE1524" s="13">
        <v>0</v>
      </c>
      <c r="AF1524" s="13">
        <v>5199550.3099999996</v>
      </c>
      <c r="AG1524" s="13">
        <v>19599031.609999999</v>
      </c>
      <c r="AH1524" s="13">
        <v>4022211.26</v>
      </c>
      <c r="AI1524" s="13">
        <v>23557067.649999999</v>
      </c>
      <c r="AJ1524" s="13">
        <v>12758563.49</v>
      </c>
      <c r="AK1524" s="13">
        <v>12045.09</v>
      </c>
      <c r="AL1524" s="13">
        <v>18794094.220000003</v>
      </c>
      <c r="AM1524" s="13">
        <v>2.0192041972590236</v>
      </c>
      <c r="AN1524" s="13">
        <v>9892337.5899999999</v>
      </c>
      <c r="AO1524" s="13">
        <v>1237793.78</v>
      </c>
      <c r="AP1524" s="13">
        <v>84117477.63000001</v>
      </c>
      <c r="AQ1524" s="13">
        <v>36917456.530000001</v>
      </c>
      <c r="AR1524" s="367"/>
      <c r="AS1524" s="19">
        <v>45169</v>
      </c>
      <c r="AT1524" s="20" t="s">
        <v>7</v>
      </c>
      <c r="AU1524" s="40" t="s">
        <v>292</v>
      </c>
      <c r="AV1524" s="41">
        <v>2023</v>
      </c>
      <c r="AW1524" s="266" t="s">
        <v>164</v>
      </c>
      <c r="AX1524" s="380">
        <v>31.4</v>
      </c>
      <c r="AY1524" s="380">
        <v>32.51</v>
      </c>
    </row>
    <row r="1525" spans="1:51" x14ac:dyDescent="0.25">
      <c r="A1525" s="5">
        <v>124</v>
      </c>
      <c r="B1525" s="6" t="s">
        <v>99</v>
      </c>
      <c r="C1525" s="13">
        <v>6767432.1399999997</v>
      </c>
      <c r="D1525" s="13">
        <v>41407.46</v>
      </c>
      <c r="E1525" s="13">
        <v>0</v>
      </c>
      <c r="F1525" s="13">
        <v>262252.98</v>
      </c>
      <c r="G1525" s="13">
        <v>4810675.68</v>
      </c>
      <c r="H1525" s="13">
        <v>-2089089.43</v>
      </c>
      <c r="I1525" s="13">
        <v>7649002.5099999998</v>
      </c>
      <c r="J1525" s="13">
        <v>0</v>
      </c>
      <c r="K1525" s="13">
        <v>367110.13</v>
      </c>
      <c r="L1525" s="13">
        <v>367110.12999999995</v>
      </c>
      <c r="M1525" s="13">
        <v>2807042.27</v>
      </c>
      <c r="N1525" s="13">
        <v>0</v>
      </c>
      <c r="O1525" s="13">
        <v>1941823.9000000001</v>
      </c>
      <c r="P1525" s="13">
        <v>-288727.87999999896</v>
      </c>
      <c r="Q1525" s="13">
        <v>-1383816.4000000004</v>
      </c>
      <c r="R1525" s="13">
        <v>-1672544.2799999993</v>
      </c>
      <c r="S1525" s="13">
        <v>-416545.14</v>
      </c>
      <c r="T1525" s="13">
        <v>0</v>
      </c>
      <c r="U1525" s="13">
        <v>0</v>
      </c>
      <c r="V1525" s="13">
        <v>0</v>
      </c>
      <c r="W1525" s="13">
        <v>0</v>
      </c>
      <c r="X1525" s="13">
        <v>530243.47</v>
      </c>
      <c r="Y1525" s="13">
        <v>97805.03</v>
      </c>
      <c r="Z1525" s="13">
        <v>14395.91</v>
      </c>
      <c r="AA1525" s="13">
        <v>58083.92</v>
      </c>
      <c r="AB1525" s="13">
        <v>97795.47</v>
      </c>
      <c r="AC1525" s="13">
        <v>0</v>
      </c>
      <c r="AD1525" s="13">
        <v>0</v>
      </c>
      <c r="AE1525" s="13">
        <v>0</v>
      </c>
      <c r="AF1525" s="13">
        <v>678708.28</v>
      </c>
      <c r="AG1525" s="13">
        <v>3174152.4000000004</v>
      </c>
      <c r="AH1525" s="13">
        <v>0</v>
      </c>
      <c r="AI1525" s="13">
        <v>3173051.18</v>
      </c>
      <c r="AJ1525" s="13">
        <v>1231227.28</v>
      </c>
      <c r="AK1525" s="13">
        <v>0</v>
      </c>
      <c r="AL1525" s="13">
        <v>7281892.3799999999</v>
      </c>
      <c r="AM1525" s="13">
        <v>20.83571627402382</v>
      </c>
      <c r="AN1525" s="13">
        <v>169916.1</v>
      </c>
      <c r="AO1525" s="13">
        <v>92336.88</v>
      </c>
      <c r="AP1525" s="13">
        <v>4825608.24</v>
      </c>
      <c r="AQ1525" s="13">
        <v>41407.46</v>
      </c>
      <c r="AR1525" s="367"/>
      <c r="AS1525" s="19">
        <v>45169</v>
      </c>
      <c r="AT1525" s="20" t="s">
        <v>7</v>
      </c>
      <c r="AU1525" s="40" t="s">
        <v>293</v>
      </c>
      <c r="AV1525" s="41">
        <v>2023</v>
      </c>
      <c r="AW1525" s="266" t="s">
        <v>289</v>
      </c>
      <c r="AX1525" s="380">
        <v>31.4</v>
      </c>
      <c r="AY1525" s="380">
        <v>32.51</v>
      </c>
    </row>
    <row r="1526" spans="1:51" x14ac:dyDescent="0.25">
      <c r="A1526" s="5">
        <v>70</v>
      </c>
      <c r="B1526" s="6" t="s">
        <v>100</v>
      </c>
      <c r="C1526" s="13">
        <v>3241724.86</v>
      </c>
      <c r="D1526" s="13">
        <v>593482.19999999995</v>
      </c>
      <c r="E1526" s="13">
        <v>40973.4</v>
      </c>
      <c r="F1526" s="13">
        <v>0</v>
      </c>
      <c r="G1526" s="13">
        <v>1519658.02</v>
      </c>
      <c r="H1526" s="13">
        <v>1680954.8</v>
      </c>
      <c r="I1526" s="13">
        <v>1134378.68</v>
      </c>
      <c r="J1526" s="13">
        <v>1685811.22</v>
      </c>
      <c r="K1526" s="13">
        <v>138369.71</v>
      </c>
      <c r="L1526" s="13">
        <v>97396.31</v>
      </c>
      <c r="M1526" s="13">
        <v>0</v>
      </c>
      <c r="N1526" s="13">
        <v>0</v>
      </c>
      <c r="O1526" s="13">
        <v>-9890.1300000000047</v>
      </c>
      <c r="P1526" s="13">
        <v>1138474.77</v>
      </c>
      <c r="Q1526" s="13">
        <v>0</v>
      </c>
      <c r="R1526" s="13">
        <v>1138474.77</v>
      </c>
      <c r="S1526" s="13">
        <v>542480.03</v>
      </c>
      <c r="T1526" s="13">
        <v>394041.06</v>
      </c>
      <c r="U1526" s="13">
        <v>0</v>
      </c>
      <c r="V1526" s="13">
        <v>0</v>
      </c>
      <c r="W1526" s="13">
        <v>0</v>
      </c>
      <c r="X1526" s="13">
        <v>226699.34</v>
      </c>
      <c r="Y1526" s="13">
        <v>15056.11</v>
      </c>
      <c r="Z1526" s="13">
        <v>49589.48</v>
      </c>
      <c r="AA1526" s="13">
        <v>13614.78</v>
      </c>
      <c r="AB1526" s="13">
        <v>0</v>
      </c>
      <c r="AC1526" s="13">
        <v>0</v>
      </c>
      <c r="AD1526" s="13">
        <v>0</v>
      </c>
      <c r="AE1526" s="13">
        <v>0</v>
      </c>
      <c r="AF1526" s="13">
        <v>0</v>
      </c>
      <c r="AG1526" s="13">
        <v>97396.31</v>
      </c>
      <c r="AH1526" s="13">
        <v>40973.4</v>
      </c>
      <c r="AI1526" s="13">
        <v>138369.71</v>
      </c>
      <c r="AJ1526" s="13">
        <v>148259.84</v>
      </c>
      <c r="AK1526" s="13">
        <v>0</v>
      </c>
      <c r="AL1526" s="13">
        <v>996008.97</v>
      </c>
      <c r="AM1526" s="13">
        <v>8.1981719843165095</v>
      </c>
      <c r="AN1526" s="13">
        <v>0</v>
      </c>
      <c r="AO1526" s="13">
        <v>0</v>
      </c>
      <c r="AP1526" s="13">
        <v>3291940.69</v>
      </c>
      <c r="AQ1526" s="13">
        <v>633807.9</v>
      </c>
      <c r="AR1526" s="367"/>
      <c r="AS1526" s="19">
        <v>45169</v>
      </c>
      <c r="AT1526" s="20" t="s">
        <v>7</v>
      </c>
      <c r="AU1526" s="40" t="s">
        <v>292</v>
      </c>
      <c r="AV1526" s="41">
        <v>2023</v>
      </c>
      <c r="AW1526" s="266" t="s">
        <v>181</v>
      </c>
      <c r="AX1526" s="380">
        <v>31.4</v>
      </c>
      <c r="AY1526" s="380">
        <v>32.51</v>
      </c>
    </row>
    <row r="1527" spans="1:51" x14ac:dyDescent="0.25">
      <c r="A1527" s="5">
        <v>119</v>
      </c>
      <c r="B1527" s="6" t="s">
        <v>101</v>
      </c>
      <c r="C1527" s="13">
        <v>0.26</v>
      </c>
      <c r="D1527" s="13">
        <v>0</v>
      </c>
      <c r="E1527" s="13">
        <v>0.01</v>
      </c>
      <c r="F1527" s="13">
        <v>0</v>
      </c>
      <c r="G1527" s="13">
        <v>75847.64</v>
      </c>
      <c r="H1527" s="13">
        <v>8.26</v>
      </c>
      <c r="I1527" s="13">
        <v>56939.64</v>
      </c>
      <c r="J1527" s="13">
        <v>9.35</v>
      </c>
      <c r="K1527" s="13">
        <v>0.25</v>
      </c>
      <c r="L1527" s="13">
        <v>0.24</v>
      </c>
      <c r="M1527" s="13">
        <v>0</v>
      </c>
      <c r="N1527" s="13">
        <v>0</v>
      </c>
      <c r="O1527" s="13">
        <v>9.9999999999999978E-2</v>
      </c>
      <c r="P1527" s="13">
        <v>-75847.48</v>
      </c>
      <c r="Q1527" s="13">
        <v>0</v>
      </c>
      <c r="R1527" s="13">
        <v>-75847.48</v>
      </c>
      <c r="S1527" s="13">
        <v>75855.740000000005</v>
      </c>
      <c r="T1527" s="13">
        <v>81035</v>
      </c>
      <c r="U1527" s="13">
        <v>0</v>
      </c>
      <c r="V1527" s="13">
        <v>0</v>
      </c>
      <c r="W1527" s="13">
        <v>0</v>
      </c>
      <c r="X1527" s="13">
        <v>0</v>
      </c>
      <c r="Y1527" s="13">
        <v>1547.9</v>
      </c>
      <c r="Z1527" s="13">
        <v>2016.86</v>
      </c>
      <c r="AA1527" s="13">
        <v>1600</v>
      </c>
      <c r="AB1527" s="13">
        <v>0.72</v>
      </c>
      <c r="AC1527" s="13">
        <v>0</v>
      </c>
      <c r="AD1527" s="13">
        <v>0</v>
      </c>
      <c r="AE1527" s="13">
        <v>0</v>
      </c>
      <c r="AF1527" s="13">
        <v>13.78</v>
      </c>
      <c r="AG1527" s="13">
        <v>0.24</v>
      </c>
      <c r="AH1527" s="13">
        <v>0.01</v>
      </c>
      <c r="AI1527" s="13">
        <v>0.24</v>
      </c>
      <c r="AJ1527" s="13">
        <v>0.14000000000000001</v>
      </c>
      <c r="AK1527" s="13">
        <v>0</v>
      </c>
      <c r="AL1527" s="13">
        <v>56939.39</v>
      </c>
      <c r="AM1527" s="13">
        <v>227758.56</v>
      </c>
      <c r="AN1527" s="13">
        <v>0</v>
      </c>
      <c r="AO1527" s="13">
        <v>0</v>
      </c>
      <c r="AP1527" s="13">
        <v>0.16000000000000003</v>
      </c>
      <c r="AQ1527" s="13">
        <v>0</v>
      </c>
      <c r="AR1527" s="367"/>
      <c r="AS1527" s="19">
        <v>45169</v>
      </c>
      <c r="AT1527" s="20" t="s">
        <v>7</v>
      </c>
      <c r="AU1527" s="40" t="s">
        <v>292</v>
      </c>
      <c r="AV1527" s="41">
        <v>2023</v>
      </c>
      <c r="AW1527" s="266" t="s">
        <v>189</v>
      </c>
      <c r="AX1527" s="380">
        <v>31.4</v>
      </c>
      <c r="AY1527" s="380">
        <v>32.51</v>
      </c>
    </row>
    <row r="1528" spans="1:51" x14ac:dyDescent="0.25">
      <c r="A1528" s="5">
        <v>108</v>
      </c>
      <c r="B1528" s="6" t="s">
        <v>102</v>
      </c>
      <c r="C1528" s="13">
        <v>2937060.9000000004</v>
      </c>
      <c r="D1528" s="13">
        <v>111118.69</v>
      </c>
      <c r="E1528" s="13">
        <v>43073.34</v>
      </c>
      <c r="F1528" s="13">
        <v>408131.83999999997</v>
      </c>
      <c r="G1528" s="13">
        <v>1420619.71</v>
      </c>
      <c r="H1528" s="13">
        <v>19047.22</v>
      </c>
      <c r="I1528" s="13">
        <v>6384117.1600000001</v>
      </c>
      <c r="J1528" s="13">
        <v>2180255.4900000002</v>
      </c>
      <c r="K1528" s="13">
        <v>847078.33</v>
      </c>
      <c r="L1528" s="13">
        <v>804004.3</v>
      </c>
      <c r="M1528" s="13">
        <v>823127.73</v>
      </c>
      <c r="N1528" s="13">
        <v>37497.769999999997</v>
      </c>
      <c r="O1528" s="13">
        <v>758548.94</v>
      </c>
      <c r="P1528" s="13">
        <v>238641.72000000032</v>
      </c>
      <c r="Q1528" s="13">
        <v>-673067.6399999999</v>
      </c>
      <c r="R1528" s="13">
        <v>-434425.91999999958</v>
      </c>
      <c r="S1528" s="13">
        <v>453473.14</v>
      </c>
      <c r="T1528" s="13">
        <v>11537.07</v>
      </c>
      <c r="U1528" s="13">
        <v>0</v>
      </c>
      <c r="V1528" s="13">
        <v>0</v>
      </c>
      <c r="W1528" s="13">
        <v>0</v>
      </c>
      <c r="X1528" s="13">
        <v>711957.79</v>
      </c>
      <c r="Y1528" s="13">
        <v>24382.94</v>
      </c>
      <c r="Z1528" s="13">
        <v>23583.69</v>
      </c>
      <c r="AA1528" s="13">
        <v>47000</v>
      </c>
      <c r="AB1528" s="13">
        <v>1495.63</v>
      </c>
      <c r="AC1528" s="13">
        <v>0</v>
      </c>
      <c r="AD1528" s="13">
        <v>0</v>
      </c>
      <c r="AE1528" s="13">
        <v>0</v>
      </c>
      <c r="AF1528" s="13">
        <v>173559.46</v>
      </c>
      <c r="AG1528" s="13">
        <v>1627132.03</v>
      </c>
      <c r="AH1528" s="13">
        <v>80571.11</v>
      </c>
      <c r="AI1528" s="13">
        <v>1691943.46</v>
      </c>
      <c r="AJ1528" s="13">
        <v>933394.52</v>
      </c>
      <c r="AK1528" s="13">
        <v>0</v>
      </c>
      <c r="AL1528" s="13">
        <v>5537038.8300000001</v>
      </c>
      <c r="AM1528" s="13">
        <v>7.5366314234481724</v>
      </c>
      <c r="AN1528" s="13">
        <v>332310.59999999998</v>
      </c>
      <c r="AO1528" s="13">
        <v>75821.240000000005</v>
      </c>
      <c r="AP1528" s="13">
        <v>2191710.5999999996</v>
      </c>
      <c r="AQ1528" s="13">
        <v>124317.33000000002</v>
      </c>
      <c r="AR1528" s="367"/>
      <c r="AS1528" s="19">
        <v>45169</v>
      </c>
      <c r="AT1528" s="20" t="s">
        <v>7</v>
      </c>
      <c r="AU1528" s="40" t="s">
        <v>292</v>
      </c>
      <c r="AV1528" s="41">
        <v>2023</v>
      </c>
      <c r="AW1528" s="266" t="s">
        <v>183</v>
      </c>
      <c r="AX1528" s="380">
        <v>31.4</v>
      </c>
      <c r="AY1528" s="380">
        <v>32.51</v>
      </c>
    </row>
    <row r="1529" spans="1:51" x14ac:dyDescent="0.25">
      <c r="A1529" s="5">
        <v>93</v>
      </c>
      <c r="B1529" s="6" t="s">
        <v>103</v>
      </c>
      <c r="C1529" s="13">
        <v>22521281.619999997</v>
      </c>
      <c r="D1529" s="13">
        <v>0</v>
      </c>
      <c r="E1529" s="13">
        <v>7168.8</v>
      </c>
      <c r="F1529" s="13">
        <v>7260728.3300000001</v>
      </c>
      <c r="G1529" s="13">
        <v>13675226.450000001</v>
      </c>
      <c r="H1529" s="13">
        <v>-3743724.07</v>
      </c>
      <c r="I1529" s="13">
        <v>70275435.290000007</v>
      </c>
      <c r="J1529" s="13">
        <v>31081620.18</v>
      </c>
      <c r="K1529" s="13">
        <v>10367159.73</v>
      </c>
      <c r="L1529" s="13">
        <v>10359990.930000002</v>
      </c>
      <c r="M1529" s="13">
        <v>841310.53</v>
      </c>
      <c r="N1529" s="13">
        <v>0</v>
      </c>
      <c r="O1529" s="13">
        <v>7504839.2499999981</v>
      </c>
      <c r="P1529" s="13">
        <v>-5919512.4100000039</v>
      </c>
      <c r="Q1529" s="13">
        <v>-918643.13000000012</v>
      </c>
      <c r="R1529" s="13">
        <v>-6838155.5400000038</v>
      </c>
      <c r="S1529" s="13">
        <v>3094431.5100000002</v>
      </c>
      <c r="T1529" s="13">
        <v>4.34</v>
      </c>
      <c r="U1529" s="13">
        <v>0</v>
      </c>
      <c r="V1529" s="13">
        <v>0</v>
      </c>
      <c r="W1529" s="13">
        <v>0</v>
      </c>
      <c r="X1529" s="13">
        <v>6352155.2699999996</v>
      </c>
      <c r="Y1529" s="13">
        <v>272585.21999999997</v>
      </c>
      <c r="Z1529" s="13">
        <v>521803.38</v>
      </c>
      <c r="AA1529" s="13">
        <v>789242.58</v>
      </c>
      <c r="AB1529" s="13">
        <v>21188.61</v>
      </c>
      <c r="AC1529" s="13">
        <v>0</v>
      </c>
      <c r="AD1529" s="13">
        <v>0</v>
      </c>
      <c r="AE1529" s="13">
        <v>0</v>
      </c>
      <c r="AF1529" s="13">
        <v>1652908.31</v>
      </c>
      <c r="AG1529" s="13">
        <v>11201301.460000001</v>
      </c>
      <c r="AH1529" s="13">
        <v>7168.8</v>
      </c>
      <c r="AI1529" s="13">
        <v>11206819.109999999</v>
      </c>
      <c r="AJ1529" s="13">
        <v>3701979.86</v>
      </c>
      <c r="AK1529" s="13">
        <v>0</v>
      </c>
      <c r="AL1529" s="13">
        <v>59908275.560000002</v>
      </c>
      <c r="AM1529" s="13">
        <v>6.7786584870145532</v>
      </c>
      <c r="AN1529" s="13">
        <v>3346546.2600000002</v>
      </c>
      <c r="AO1529" s="13">
        <v>3914182.0700000003</v>
      </c>
      <c r="AP1529" s="13">
        <v>15022838.669999998</v>
      </c>
      <c r="AQ1529" s="13">
        <v>6396.3</v>
      </c>
      <c r="AR1529" s="367"/>
      <c r="AS1529" s="19">
        <v>45169</v>
      </c>
      <c r="AT1529" s="20" t="s">
        <v>7</v>
      </c>
      <c r="AU1529" s="40" t="s">
        <v>293</v>
      </c>
      <c r="AV1529" s="41">
        <v>2023</v>
      </c>
      <c r="AW1529" s="266" t="s">
        <v>175</v>
      </c>
      <c r="AX1529" s="380">
        <v>31.4</v>
      </c>
      <c r="AY1529" s="380">
        <v>32.51</v>
      </c>
    </row>
    <row r="1530" spans="1:51" x14ac:dyDescent="0.25">
      <c r="A1530" s="5">
        <v>32</v>
      </c>
      <c r="B1530" s="6" t="s">
        <v>104</v>
      </c>
      <c r="C1530" s="13">
        <v>0</v>
      </c>
      <c r="D1530" s="13">
        <v>0</v>
      </c>
      <c r="E1530" s="13">
        <v>0.01</v>
      </c>
      <c r="F1530" s="13">
        <v>0</v>
      </c>
      <c r="G1530" s="13">
        <v>5090096.42</v>
      </c>
      <c r="H1530" s="13">
        <v>997871.13</v>
      </c>
      <c r="I1530" s="13">
        <v>3241588.24</v>
      </c>
      <c r="J1530" s="13">
        <v>2547162.33</v>
      </c>
      <c r="K1530" s="13">
        <v>26002.25</v>
      </c>
      <c r="L1530" s="13">
        <v>26002.240000000002</v>
      </c>
      <c r="M1530" s="13">
        <v>0</v>
      </c>
      <c r="N1530" s="13">
        <v>0</v>
      </c>
      <c r="O1530" s="13">
        <v>-120974.26</v>
      </c>
      <c r="P1530" s="13">
        <v>-4969122.16</v>
      </c>
      <c r="Q1530" s="13">
        <v>0</v>
      </c>
      <c r="R1530" s="13">
        <v>-4969122.16</v>
      </c>
      <c r="S1530" s="13">
        <v>5966993.2999999998</v>
      </c>
      <c r="T1530" s="13">
        <v>0</v>
      </c>
      <c r="U1530" s="13">
        <v>0</v>
      </c>
      <c r="V1530" s="13">
        <v>0</v>
      </c>
      <c r="W1530" s="13">
        <v>6151448</v>
      </c>
      <c r="X1530" s="13">
        <v>28119.13</v>
      </c>
      <c r="Y1530" s="13">
        <v>41049.160000000003</v>
      </c>
      <c r="Z1530" s="13">
        <v>43088.11</v>
      </c>
      <c r="AA1530" s="13">
        <v>0</v>
      </c>
      <c r="AB1530" s="13">
        <v>57003.07</v>
      </c>
      <c r="AC1530" s="13">
        <v>0</v>
      </c>
      <c r="AD1530" s="13">
        <v>0</v>
      </c>
      <c r="AE1530" s="13">
        <v>0</v>
      </c>
      <c r="AF1530" s="13">
        <v>71433.490000000005</v>
      </c>
      <c r="AG1530" s="13">
        <v>26002.240000000002</v>
      </c>
      <c r="AH1530" s="13">
        <v>0.01</v>
      </c>
      <c r="AI1530" s="13">
        <v>26002.240000000002</v>
      </c>
      <c r="AJ1530" s="13">
        <v>146976.5</v>
      </c>
      <c r="AK1530" s="13">
        <v>0</v>
      </c>
      <c r="AL1530" s="13">
        <v>3215585.99</v>
      </c>
      <c r="AM1530" s="13">
        <v>124.66568239286985</v>
      </c>
      <c r="AN1530" s="13">
        <v>0</v>
      </c>
      <c r="AO1530" s="13">
        <v>0</v>
      </c>
      <c r="AP1530" s="13">
        <v>120974.26</v>
      </c>
      <c r="AQ1530" s="13">
        <v>0</v>
      </c>
      <c r="AR1530" s="367"/>
      <c r="AS1530" s="19">
        <v>45199</v>
      </c>
      <c r="AT1530" s="20" t="s">
        <v>8</v>
      </c>
      <c r="AU1530" s="40" t="s">
        <v>292</v>
      </c>
      <c r="AV1530" s="41">
        <v>2023</v>
      </c>
      <c r="AW1530" s="266" t="s">
        <v>287</v>
      </c>
      <c r="AX1530" s="380">
        <v>33.53</v>
      </c>
      <c r="AY1530" s="380">
        <v>34.299999999999997</v>
      </c>
    </row>
    <row r="1531" spans="1:51" x14ac:dyDescent="0.25">
      <c r="A1531" s="5">
        <v>107</v>
      </c>
      <c r="B1531" s="6" t="s">
        <v>60</v>
      </c>
      <c r="C1531" s="13">
        <v>338458416.82999998</v>
      </c>
      <c r="D1531" s="13">
        <v>54470865.659999996</v>
      </c>
      <c r="E1531" s="13">
        <v>100101036.15000001</v>
      </c>
      <c r="F1531" s="13">
        <v>9796069.9800000004</v>
      </c>
      <c r="G1531" s="13">
        <v>26897343.75</v>
      </c>
      <c r="H1531" s="13">
        <v>137156.81</v>
      </c>
      <c r="I1531" s="13">
        <v>341539386.13</v>
      </c>
      <c r="J1531" s="13">
        <v>13436174.609999999</v>
      </c>
      <c r="K1531" s="13">
        <v>140876908.93000001</v>
      </c>
      <c r="L1531" s="13">
        <v>40775872.780000001</v>
      </c>
      <c r="M1531" s="13">
        <v>12926241.279999999</v>
      </c>
      <c r="N1531" s="13">
        <v>8638000</v>
      </c>
      <c r="O1531" s="13">
        <v>124046628.67000002</v>
      </c>
      <c r="P1531" s="13">
        <v>123247508.76999997</v>
      </c>
      <c r="Q1531" s="13">
        <v>-119786282.97</v>
      </c>
      <c r="R1531" s="13">
        <v>3461225.7999999672</v>
      </c>
      <c r="S1531" s="13">
        <v>-3324068.6099999994</v>
      </c>
      <c r="T1531" s="13">
        <v>163.44</v>
      </c>
      <c r="U1531" s="13">
        <v>0</v>
      </c>
      <c r="V1531" s="13">
        <v>0</v>
      </c>
      <c r="W1531" s="13">
        <v>0</v>
      </c>
      <c r="X1531" s="13">
        <v>12085281.060000001</v>
      </c>
      <c r="Y1531" s="13">
        <v>548925.38</v>
      </c>
      <c r="Z1531" s="13">
        <v>5123240.62</v>
      </c>
      <c r="AA1531" s="13">
        <v>0</v>
      </c>
      <c r="AB1531" s="13">
        <v>0</v>
      </c>
      <c r="AC1531" s="13">
        <v>0</v>
      </c>
      <c r="AD1531" s="13">
        <v>0</v>
      </c>
      <c r="AE1531" s="13">
        <v>0</v>
      </c>
      <c r="AF1531" s="13">
        <v>9737347.1099999994</v>
      </c>
      <c r="AG1531" s="13">
        <v>53702114.059999995</v>
      </c>
      <c r="AH1531" s="13">
        <v>108739036.15000001</v>
      </c>
      <c r="AI1531" s="13">
        <v>162413527.80000001</v>
      </c>
      <c r="AJ1531" s="13">
        <v>38366899.129999995</v>
      </c>
      <c r="AK1531" s="13">
        <v>0</v>
      </c>
      <c r="AL1531" s="13">
        <v>200662477.19999999</v>
      </c>
      <c r="AM1531" s="13">
        <v>2.4243816018117399</v>
      </c>
      <c r="AN1531" s="13">
        <v>9699301.2599999998</v>
      </c>
      <c r="AO1531" s="13">
        <v>96768.72</v>
      </c>
      <c r="AP1531" s="13">
        <v>318768989.90000004</v>
      </c>
      <c r="AQ1531" s="13">
        <v>158828067.40000004</v>
      </c>
      <c r="AR1531" s="367"/>
      <c r="AS1531" s="19">
        <v>45199</v>
      </c>
      <c r="AT1531" s="20" t="s">
        <v>8</v>
      </c>
      <c r="AU1531" s="40" t="s">
        <v>292</v>
      </c>
      <c r="AV1531" s="41">
        <v>2023</v>
      </c>
      <c r="AW1531" s="266" t="s">
        <v>160</v>
      </c>
      <c r="AX1531" s="380">
        <v>33.53</v>
      </c>
      <c r="AY1531" s="380">
        <v>34.299999999999997</v>
      </c>
    </row>
    <row r="1532" spans="1:51" x14ac:dyDescent="0.25">
      <c r="A1532" s="5">
        <v>66</v>
      </c>
      <c r="B1532" s="6" t="s">
        <v>61</v>
      </c>
      <c r="C1532" s="13">
        <v>16419669.239999998</v>
      </c>
      <c r="D1532" s="13">
        <v>2759157.1799999997</v>
      </c>
      <c r="E1532" s="13">
        <v>37641.46</v>
      </c>
      <c r="F1532" s="13">
        <v>199510.26</v>
      </c>
      <c r="G1532" s="13">
        <v>18663453.02</v>
      </c>
      <c r="H1532" s="13">
        <v>-10420761.08</v>
      </c>
      <c r="I1532" s="13">
        <v>194671358.36000001</v>
      </c>
      <c r="J1532" s="13">
        <v>175757844.56999999</v>
      </c>
      <c r="K1532" s="13">
        <v>37679.46</v>
      </c>
      <c r="L1532" s="13">
        <v>38</v>
      </c>
      <c r="M1532" s="13">
        <v>3593504.68</v>
      </c>
      <c r="N1532" s="13">
        <v>4953119.1900000004</v>
      </c>
      <c r="O1532" s="13">
        <v>6081724.21</v>
      </c>
      <c r="P1532" s="13">
        <v>-11284175.43</v>
      </c>
      <c r="Q1532" s="13">
        <v>-3112065.4699999997</v>
      </c>
      <c r="R1532" s="13">
        <v>-14396240.899999999</v>
      </c>
      <c r="S1532" s="13">
        <v>3975479.8100000024</v>
      </c>
      <c r="T1532" s="13">
        <v>4511826.54</v>
      </c>
      <c r="U1532" s="13">
        <v>0</v>
      </c>
      <c r="V1532" s="13">
        <v>0</v>
      </c>
      <c r="W1532" s="13">
        <v>0</v>
      </c>
      <c r="X1532" s="13">
        <v>156339684.47999999</v>
      </c>
      <c r="Y1532" s="13">
        <v>373189.13</v>
      </c>
      <c r="Z1532" s="13">
        <v>254152.44</v>
      </c>
      <c r="AA1532" s="13">
        <v>900132.92</v>
      </c>
      <c r="AB1532" s="13">
        <v>22174.06</v>
      </c>
      <c r="AC1532" s="13">
        <v>0</v>
      </c>
      <c r="AD1532" s="13">
        <v>0</v>
      </c>
      <c r="AE1532" s="13">
        <v>0</v>
      </c>
      <c r="AF1532" s="13">
        <v>155326382.66</v>
      </c>
      <c r="AG1532" s="13">
        <v>3593542.68</v>
      </c>
      <c r="AH1532" s="13">
        <v>5022192.7300000004</v>
      </c>
      <c r="AI1532" s="13">
        <v>8615697.4100000001</v>
      </c>
      <c r="AJ1532" s="13">
        <v>2533973.1999999997</v>
      </c>
      <c r="AK1532" s="13">
        <v>0</v>
      </c>
      <c r="AL1532" s="13">
        <v>194633678.90000001</v>
      </c>
      <c r="AM1532" s="13">
        <v>5166.5113661395362</v>
      </c>
      <c r="AN1532" s="13">
        <v>199510.26</v>
      </c>
      <c r="AO1532" s="13">
        <v>0</v>
      </c>
      <c r="AP1532" s="13">
        <v>14273984.140000001</v>
      </c>
      <c r="AQ1532" s="13">
        <v>6695196.2899999991</v>
      </c>
      <c r="AR1532" s="367"/>
      <c r="AS1532" s="19">
        <v>45199</v>
      </c>
      <c r="AT1532" s="20" t="s">
        <v>8</v>
      </c>
      <c r="AU1532" s="40" t="s">
        <v>293</v>
      </c>
      <c r="AV1532" s="41">
        <v>2023</v>
      </c>
      <c r="AW1532" s="266" t="s">
        <v>178</v>
      </c>
      <c r="AX1532" s="380">
        <v>33.53</v>
      </c>
      <c r="AY1532" s="380">
        <v>34.299999999999997</v>
      </c>
    </row>
    <row r="1533" spans="1:51" x14ac:dyDescent="0.25">
      <c r="A1533" s="5">
        <v>44</v>
      </c>
      <c r="B1533" s="6" t="s">
        <v>62</v>
      </c>
      <c r="C1533" s="13">
        <v>50325317.100000001</v>
      </c>
      <c r="D1533" s="13">
        <v>9205012.3600000013</v>
      </c>
      <c r="E1533" s="13">
        <v>12288976.540000001</v>
      </c>
      <c r="F1533" s="13">
        <v>5274667.91</v>
      </c>
      <c r="G1533" s="13">
        <v>23470886.57</v>
      </c>
      <c r="H1533" s="13">
        <v>129883.23</v>
      </c>
      <c r="I1533" s="13">
        <v>175149576.63</v>
      </c>
      <c r="J1533" s="13">
        <v>12422089.84</v>
      </c>
      <c r="K1533" s="13">
        <v>24326011.82</v>
      </c>
      <c r="L1533" s="13">
        <v>11460921.32</v>
      </c>
      <c r="M1533" s="13">
        <v>19066.91</v>
      </c>
      <c r="N1533" s="13">
        <v>0</v>
      </c>
      <c r="O1533" s="13">
        <v>12048532.390000001</v>
      </c>
      <c r="P1533" s="13">
        <v>326217.87000001129</v>
      </c>
      <c r="Q1533" s="13">
        <v>-45755.540000000008</v>
      </c>
      <c r="R1533" s="13">
        <v>280462.33000001125</v>
      </c>
      <c r="S1533" s="13">
        <v>-150579.08999999985</v>
      </c>
      <c r="T1533" s="13">
        <v>83618.77</v>
      </c>
      <c r="U1533" s="13">
        <v>0</v>
      </c>
      <c r="V1533" s="13">
        <v>0</v>
      </c>
      <c r="W1533" s="13">
        <v>0</v>
      </c>
      <c r="X1533" s="13">
        <v>3928631.97</v>
      </c>
      <c r="Y1533" s="13">
        <v>414836.65</v>
      </c>
      <c r="Z1533" s="13">
        <v>324849.67</v>
      </c>
      <c r="AA1533" s="13">
        <v>2350805.44</v>
      </c>
      <c r="AB1533" s="13">
        <v>748892.3</v>
      </c>
      <c r="AC1533" s="13">
        <v>0</v>
      </c>
      <c r="AD1533" s="13">
        <v>0</v>
      </c>
      <c r="AE1533" s="13">
        <v>0</v>
      </c>
      <c r="AF1533" s="13">
        <v>323445.77</v>
      </c>
      <c r="AG1533" s="13">
        <v>11479988.229999999</v>
      </c>
      <c r="AH1533" s="13">
        <v>12288976.540000001</v>
      </c>
      <c r="AI1533" s="13">
        <v>23738820.32</v>
      </c>
      <c r="AJ1533" s="13">
        <v>11803640.73</v>
      </c>
      <c r="AK1533" s="13">
        <v>113352.8</v>
      </c>
      <c r="AL1533" s="13">
        <v>150823564.81</v>
      </c>
      <c r="AM1533" s="13">
        <v>7.2000942006448465</v>
      </c>
      <c r="AN1533" s="13">
        <v>3625210.59</v>
      </c>
      <c r="AO1533" s="13">
        <v>1649457.3199999998</v>
      </c>
      <c r="AP1533" s="13">
        <v>43961927.840000004</v>
      </c>
      <c r="AQ1533" s="13">
        <v>14890155.49</v>
      </c>
      <c r="AR1533" s="367"/>
      <c r="AS1533" s="19">
        <v>45199</v>
      </c>
      <c r="AT1533" s="20" t="s">
        <v>8</v>
      </c>
      <c r="AU1533" s="40" t="s">
        <v>292</v>
      </c>
      <c r="AV1533" s="41">
        <v>2023</v>
      </c>
      <c r="AW1533" s="266" t="s">
        <v>167</v>
      </c>
      <c r="AX1533" s="380">
        <v>33.53</v>
      </c>
      <c r="AY1533" s="380">
        <v>34.299999999999997</v>
      </c>
    </row>
    <row r="1534" spans="1:51" ht="30" x14ac:dyDescent="0.25">
      <c r="A1534" s="5">
        <v>113</v>
      </c>
      <c r="B1534" s="6" t="s">
        <v>63</v>
      </c>
      <c r="C1534" s="13">
        <v>33045024.980000004</v>
      </c>
      <c r="D1534" s="13">
        <v>7011511.1200000001</v>
      </c>
      <c r="E1534" s="13">
        <v>3684101.3200000003</v>
      </c>
      <c r="F1534" s="13">
        <v>6111984.8399999999</v>
      </c>
      <c r="G1534" s="13">
        <v>15920200.879999999</v>
      </c>
      <c r="H1534" s="13">
        <v>63048.85</v>
      </c>
      <c r="I1534" s="13">
        <v>152055243.72999999</v>
      </c>
      <c r="J1534" s="13">
        <v>25034865.359999999</v>
      </c>
      <c r="K1534" s="13">
        <v>15597881.699999999</v>
      </c>
      <c r="L1534" s="13">
        <v>11913780.379999999</v>
      </c>
      <c r="M1534" s="13">
        <v>2821498.63</v>
      </c>
      <c r="N1534" s="13">
        <v>728580.22</v>
      </c>
      <c r="O1534" s="13">
        <v>15455842.33</v>
      </c>
      <c r="P1534" s="13">
        <v>-11454514.189999992</v>
      </c>
      <c r="Q1534" s="13">
        <v>806495.30000000016</v>
      </c>
      <c r="R1534" s="13">
        <v>-10648018.889999991</v>
      </c>
      <c r="S1534" s="13">
        <v>10711068.24</v>
      </c>
      <c r="T1534" s="13">
        <v>570506.93000000005</v>
      </c>
      <c r="U1534" s="13">
        <v>0</v>
      </c>
      <c r="V1534" s="13">
        <v>0</v>
      </c>
      <c r="W1534" s="13">
        <v>0</v>
      </c>
      <c r="X1534" s="13">
        <v>11177801.560000001</v>
      </c>
      <c r="Y1534" s="13">
        <v>288678.62</v>
      </c>
      <c r="Z1534" s="13">
        <v>299592.06</v>
      </c>
      <c r="AA1534" s="13">
        <v>0</v>
      </c>
      <c r="AB1534" s="13">
        <v>238442.77</v>
      </c>
      <c r="AC1534" s="13">
        <v>0</v>
      </c>
      <c r="AD1534" s="13">
        <v>0</v>
      </c>
      <c r="AE1534" s="13">
        <v>0</v>
      </c>
      <c r="AF1534" s="13">
        <v>210526.8</v>
      </c>
      <c r="AG1534" s="13">
        <v>14735279.01</v>
      </c>
      <c r="AH1534" s="13">
        <v>4412681.54</v>
      </c>
      <c r="AI1534" s="13">
        <v>19105791.780000001</v>
      </c>
      <c r="AJ1534" s="13">
        <v>3649949.45</v>
      </c>
      <c r="AK1534" s="13">
        <v>0</v>
      </c>
      <c r="AL1534" s="13">
        <v>136457362.03</v>
      </c>
      <c r="AM1534" s="13">
        <v>9.7484547360043123</v>
      </c>
      <c r="AN1534" s="13">
        <v>3113608.69</v>
      </c>
      <c r="AO1534" s="13">
        <v>2998376.15</v>
      </c>
      <c r="AP1534" s="13">
        <v>21608660.560000002</v>
      </c>
      <c r="AQ1534" s="13">
        <v>11030989.029999999</v>
      </c>
      <c r="AR1534" s="367"/>
      <c r="AS1534" s="19">
        <v>45199</v>
      </c>
      <c r="AT1534" s="20" t="s">
        <v>8</v>
      </c>
      <c r="AU1534" s="40" t="s">
        <v>292</v>
      </c>
      <c r="AV1534" s="41">
        <v>2023</v>
      </c>
      <c r="AW1534" s="266" t="s">
        <v>171</v>
      </c>
      <c r="AX1534" s="380">
        <v>33.53</v>
      </c>
      <c r="AY1534" s="380">
        <v>34.299999999999997</v>
      </c>
    </row>
    <row r="1535" spans="1:51" x14ac:dyDescent="0.25">
      <c r="A1535" s="5">
        <v>98</v>
      </c>
      <c r="B1535" s="6" t="s">
        <v>64</v>
      </c>
      <c r="C1535" s="13">
        <v>82693362.950000018</v>
      </c>
      <c r="D1535" s="13">
        <v>16342627.51</v>
      </c>
      <c r="E1535" s="13">
        <v>24847309.170000002</v>
      </c>
      <c r="F1535" s="13">
        <v>14706404.359999999</v>
      </c>
      <c r="G1535" s="13">
        <v>61238126.230000004</v>
      </c>
      <c r="H1535" s="13">
        <v>35320.17</v>
      </c>
      <c r="I1535" s="13">
        <v>47893255.229999997</v>
      </c>
      <c r="J1535" s="13">
        <v>6637986.9800000004</v>
      </c>
      <c r="K1535" s="13">
        <v>42284763.689999998</v>
      </c>
      <c r="L1535" s="13">
        <v>17437454.52</v>
      </c>
      <c r="M1535" s="13">
        <v>18344267.079999998</v>
      </c>
      <c r="N1535" s="13">
        <v>33579272.729999997</v>
      </c>
      <c r="O1535" s="13">
        <v>45982751.860000007</v>
      </c>
      <c r="P1535" s="13">
        <v>-55576547.010000005</v>
      </c>
      <c r="Q1535" s="13">
        <v>10149918.390000001</v>
      </c>
      <c r="R1535" s="13">
        <v>-45426628.620000005</v>
      </c>
      <c r="S1535" s="13">
        <v>45461948.790000007</v>
      </c>
      <c r="T1535" s="13">
        <v>21769.360000000001</v>
      </c>
      <c r="U1535" s="13">
        <v>0</v>
      </c>
      <c r="V1535" s="13">
        <v>0</v>
      </c>
      <c r="W1535" s="13">
        <v>0</v>
      </c>
      <c r="X1535" s="13">
        <v>76574197.870000005</v>
      </c>
      <c r="Y1535" s="13">
        <v>981267.75</v>
      </c>
      <c r="Z1535" s="13">
        <v>2809317.37</v>
      </c>
      <c r="AA1535" s="13">
        <v>4700480.1900000004</v>
      </c>
      <c r="AB1535" s="13">
        <v>433147.25</v>
      </c>
      <c r="AC1535" s="13">
        <v>0</v>
      </c>
      <c r="AD1535" s="13">
        <v>0</v>
      </c>
      <c r="AE1535" s="13">
        <v>0</v>
      </c>
      <c r="AF1535" s="13">
        <v>22209805.879999999</v>
      </c>
      <c r="AG1535" s="13">
        <v>35781721.600000001</v>
      </c>
      <c r="AH1535" s="13">
        <v>58426581.900000006</v>
      </c>
      <c r="AI1535" s="13">
        <v>94168395.460000008</v>
      </c>
      <c r="AJ1535" s="13">
        <v>48185643.600000001</v>
      </c>
      <c r="AK1535" s="13">
        <v>0</v>
      </c>
      <c r="AL1535" s="13">
        <v>5608491.5399999991</v>
      </c>
      <c r="AM1535" s="13">
        <v>1.132636227581103</v>
      </c>
      <c r="AN1535" s="13">
        <v>9581752.8100000005</v>
      </c>
      <c r="AO1535" s="13">
        <v>5124651.5500000007</v>
      </c>
      <c r="AP1535" s="13">
        <v>66740404.369999997</v>
      </c>
      <c r="AQ1535" s="13">
        <v>46372420.790000007</v>
      </c>
      <c r="AR1535" s="367"/>
      <c r="AS1535" s="19">
        <v>45199</v>
      </c>
      <c r="AT1535" s="20" t="s">
        <v>8</v>
      </c>
      <c r="AU1535" s="40" t="s">
        <v>292</v>
      </c>
      <c r="AV1535" s="41">
        <v>2023</v>
      </c>
      <c r="AW1535" s="266" t="s">
        <v>165</v>
      </c>
      <c r="AX1535" s="380">
        <v>33.53</v>
      </c>
      <c r="AY1535" s="380">
        <v>34.299999999999997</v>
      </c>
    </row>
    <row r="1536" spans="1:51" x14ac:dyDescent="0.25">
      <c r="A1536" s="5">
        <v>1</v>
      </c>
      <c r="B1536" s="6" t="s">
        <v>65</v>
      </c>
      <c r="C1536" s="13">
        <v>24230136.989999998</v>
      </c>
      <c r="D1536" s="13">
        <v>629484.64</v>
      </c>
      <c r="E1536" s="13">
        <v>339033.91</v>
      </c>
      <c r="F1536" s="13">
        <v>2312586.0699999998</v>
      </c>
      <c r="G1536" s="13">
        <v>7739765.5500000007</v>
      </c>
      <c r="H1536" s="13">
        <v>21746.18</v>
      </c>
      <c r="I1536" s="13">
        <v>190503044.03999999</v>
      </c>
      <c r="J1536" s="13">
        <v>688441.25</v>
      </c>
      <c r="K1536" s="13">
        <v>1041475.79</v>
      </c>
      <c r="L1536" s="13">
        <v>702441.88</v>
      </c>
      <c r="M1536" s="13">
        <v>6151688.4500000002</v>
      </c>
      <c r="N1536" s="13">
        <v>105488.27</v>
      </c>
      <c r="O1536" s="13">
        <v>4549044.4700000007</v>
      </c>
      <c r="P1536" s="13">
        <v>8999256.2599999942</v>
      </c>
      <c r="Q1536" s="13">
        <v>-11960988.220000001</v>
      </c>
      <c r="R1536" s="13">
        <v>-2961731.9600000065</v>
      </c>
      <c r="S1536" s="13">
        <v>2983478.14</v>
      </c>
      <c r="T1536" s="13">
        <v>825569.31</v>
      </c>
      <c r="U1536" s="13">
        <v>0</v>
      </c>
      <c r="V1536" s="13">
        <v>0</v>
      </c>
      <c r="W1536" s="13">
        <v>0</v>
      </c>
      <c r="X1536" s="13">
        <v>2558376.29</v>
      </c>
      <c r="Y1536" s="13">
        <v>156199.64000000001</v>
      </c>
      <c r="Z1536" s="13">
        <v>142971.32</v>
      </c>
      <c r="AA1536" s="13">
        <v>32111.77</v>
      </c>
      <c r="AB1536" s="13">
        <v>58771.05</v>
      </c>
      <c r="AC1536" s="13">
        <v>0</v>
      </c>
      <c r="AD1536" s="13">
        <v>0</v>
      </c>
      <c r="AE1536" s="13">
        <v>0</v>
      </c>
      <c r="AF1536" s="13">
        <v>10413.68</v>
      </c>
      <c r="AG1536" s="13">
        <v>6854130.3300000001</v>
      </c>
      <c r="AH1536" s="13">
        <v>444522.18</v>
      </c>
      <c r="AI1536" s="13">
        <v>7290857.5300000003</v>
      </c>
      <c r="AJ1536" s="13">
        <v>2741813.06</v>
      </c>
      <c r="AK1536" s="13">
        <v>0</v>
      </c>
      <c r="AL1536" s="13">
        <v>189461568.25</v>
      </c>
      <c r="AM1536" s="13">
        <v>182.9164401795648</v>
      </c>
      <c r="AN1536" s="13">
        <v>1142028.97</v>
      </c>
      <c r="AO1536" s="13">
        <v>1170557.0999999999</v>
      </c>
      <c r="AP1536" s="13">
        <v>20067185.489999998</v>
      </c>
      <c r="AQ1536" s="13">
        <v>1015577.61</v>
      </c>
      <c r="AR1536" s="367"/>
      <c r="AS1536" s="19">
        <v>45199</v>
      </c>
      <c r="AT1536" s="20" t="s">
        <v>8</v>
      </c>
      <c r="AU1536" s="40" t="s">
        <v>292</v>
      </c>
      <c r="AV1536" s="41">
        <v>2023</v>
      </c>
      <c r="AW1536" s="266" t="s">
        <v>177</v>
      </c>
      <c r="AX1536" s="380">
        <v>33.53</v>
      </c>
      <c r="AY1536" s="380">
        <v>34.299999999999997</v>
      </c>
    </row>
    <row r="1537" spans="1:51" x14ac:dyDescent="0.25">
      <c r="A1537" s="5">
        <v>109</v>
      </c>
      <c r="B1537" s="6" t="s">
        <v>66</v>
      </c>
      <c r="C1537" s="13">
        <v>456593028.11000001</v>
      </c>
      <c r="D1537" s="13">
        <v>191935433.78</v>
      </c>
      <c r="E1537" s="13">
        <v>49513316.619999997</v>
      </c>
      <c r="F1537" s="13">
        <v>50171400.82</v>
      </c>
      <c r="G1537" s="13">
        <v>104119564.27</v>
      </c>
      <c r="H1537" s="13">
        <v>37457862.770000003</v>
      </c>
      <c r="I1537" s="13">
        <v>453969420.95999998</v>
      </c>
      <c r="J1537" s="13">
        <v>212005102.65000001</v>
      </c>
      <c r="K1537" s="13">
        <v>158288766.62</v>
      </c>
      <c r="L1537" s="13">
        <v>100772868.59999999</v>
      </c>
      <c r="M1537" s="13">
        <v>7592454</v>
      </c>
      <c r="N1537" s="13">
        <v>8227218</v>
      </c>
      <c r="O1537" s="13">
        <v>114580492.84999999</v>
      </c>
      <c r="P1537" s="13">
        <v>-4213863.6100000627</v>
      </c>
      <c r="Q1537" s="13">
        <v>-22903155.5</v>
      </c>
      <c r="R1537" s="13">
        <v>-27117019.110000063</v>
      </c>
      <c r="S1537" s="13">
        <v>64574881.879999995</v>
      </c>
      <c r="T1537" s="13">
        <v>11719858.07</v>
      </c>
      <c r="U1537" s="13">
        <v>0</v>
      </c>
      <c r="V1537" s="13">
        <v>0</v>
      </c>
      <c r="W1537" s="13">
        <v>7269519.3300000001</v>
      </c>
      <c r="X1537" s="13">
        <v>73672463.620000005</v>
      </c>
      <c r="Y1537" s="13">
        <v>1822076.3</v>
      </c>
      <c r="Z1537" s="13">
        <v>666492.26</v>
      </c>
      <c r="AA1537" s="13">
        <v>12139592.539999999</v>
      </c>
      <c r="AB1537" s="13">
        <v>217076.03</v>
      </c>
      <c r="AC1537" s="13">
        <v>0</v>
      </c>
      <c r="AD1537" s="13">
        <v>0</v>
      </c>
      <c r="AE1537" s="13">
        <v>0</v>
      </c>
      <c r="AF1537" s="13">
        <v>13241722.01</v>
      </c>
      <c r="AG1537" s="13">
        <v>108365322.59999999</v>
      </c>
      <c r="AH1537" s="13">
        <v>57740534.619999997</v>
      </c>
      <c r="AI1537" s="13">
        <v>165731259.62</v>
      </c>
      <c r="AJ1537" s="13">
        <v>51150766.769999996</v>
      </c>
      <c r="AK1537" s="13">
        <v>0</v>
      </c>
      <c r="AL1537" s="13">
        <v>295680654.33999997</v>
      </c>
      <c r="AM1537" s="13">
        <v>2.8679825527343539</v>
      </c>
      <c r="AN1537" s="13">
        <v>20681133.229999997</v>
      </c>
      <c r="AO1537" s="13">
        <v>29490267.59</v>
      </c>
      <c r="AP1537" s="13">
        <v>386451442.12</v>
      </c>
      <c r="AQ1537" s="13">
        <v>236374340.63999996</v>
      </c>
      <c r="AR1537" s="367"/>
      <c r="AS1537" s="19">
        <v>45199</v>
      </c>
      <c r="AT1537" s="20" t="s">
        <v>8</v>
      </c>
      <c r="AU1537" s="40" t="s">
        <v>292</v>
      </c>
      <c r="AV1537" s="41">
        <v>2023</v>
      </c>
      <c r="AW1537" s="266" t="s">
        <v>157</v>
      </c>
      <c r="AX1537" s="380">
        <v>33.53</v>
      </c>
      <c r="AY1537" s="380">
        <v>34.299999999999997</v>
      </c>
    </row>
    <row r="1538" spans="1:51" x14ac:dyDescent="0.25">
      <c r="A1538" s="5">
        <v>25</v>
      </c>
      <c r="B1538" s="6" t="s">
        <v>67</v>
      </c>
      <c r="C1538" s="13">
        <v>29845642.060000002</v>
      </c>
      <c r="D1538" s="13">
        <v>5661848</v>
      </c>
      <c r="E1538" s="13">
        <v>952436</v>
      </c>
      <c r="F1538" s="13">
        <v>0</v>
      </c>
      <c r="G1538" s="13">
        <v>21870162.550000001</v>
      </c>
      <c r="H1538" s="13">
        <v>74373225.030000001</v>
      </c>
      <c r="I1538" s="13">
        <v>13220604.91</v>
      </c>
      <c r="J1538" s="13">
        <v>408885449.31</v>
      </c>
      <c r="K1538" s="13">
        <v>8437957.3200000003</v>
      </c>
      <c r="L1538" s="13">
        <v>7485521.3200000003</v>
      </c>
      <c r="M1538" s="13">
        <v>0</v>
      </c>
      <c r="N1538" s="13">
        <v>0</v>
      </c>
      <c r="O1538" s="13">
        <v>5507569.290000001</v>
      </c>
      <c r="P1538" s="13">
        <v>-3193937.7799999961</v>
      </c>
      <c r="Q1538" s="13">
        <v>-61140.75</v>
      </c>
      <c r="R1538" s="13">
        <v>-3255078.5299999961</v>
      </c>
      <c r="S1538" s="13">
        <v>77628303.560000002</v>
      </c>
      <c r="T1538" s="13">
        <v>7531461.5800000001</v>
      </c>
      <c r="U1538" s="13">
        <v>2268865.23</v>
      </c>
      <c r="V1538" s="13">
        <v>0</v>
      </c>
      <c r="W1538" s="13">
        <v>0</v>
      </c>
      <c r="X1538" s="13">
        <v>69248582.420000002</v>
      </c>
      <c r="Y1538" s="13">
        <v>446329.85</v>
      </c>
      <c r="Z1538" s="13">
        <v>952072.19</v>
      </c>
      <c r="AA1538" s="13">
        <v>0</v>
      </c>
      <c r="AB1538" s="13">
        <v>22203.63</v>
      </c>
      <c r="AC1538" s="13">
        <v>0</v>
      </c>
      <c r="AD1538" s="13">
        <v>0</v>
      </c>
      <c r="AE1538" s="13">
        <v>0</v>
      </c>
      <c r="AF1538" s="13">
        <v>0</v>
      </c>
      <c r="AG1538" s="13">
        <v>7485521.3200000003</v>
      </c>
      <c r="AH1538" s="13">
        <v>952436</v>
      </c>
      <c r="AI1538" s="13">
        <v>8056258.3200000003</v>
      </c>
      <c r="AJ1538" s="13">
        <v>2548689.0299999998</v>
      </c>
      <c r="AK1538" s="13">
        <v>0</v>
      </c>
      <c r="AL1538" s="13">
        <v>4782647.59</v>
      </c>
      <c r="AM1538" s="13">
        <v>1.5668015858131883</v>
      </c>
      <c r="AN1538" s="13">
        <v>0</v>
      </c>
      <c r="AO1538" s="13">
        <v>0</v>
      </c>
      <c r="AP1538" s="13">
        <v>24743668.770000003</v>
      </c>
      <c r="AQ1538" s="13">
        <v>6067444</v>
      </c>
      <c r="AR1538" s="367"/>
      <c r="AS1538" s="19">
        <v>45199</v>
      </c>
      <c r="AT1538" s="20" t="s">
        <v>8</v>
      </c>
      <c r="AU1538" s="40" t="s">
        <v>292</v>
      </c>
      <c r="AV1538" s="41">
        <v>2023</v>
      </c>
      <c r="AW1538" s="266" t="s">
        <v>174</v>
      </c>
      <c r="AX1538" s="380">
        <v>33.53</v>
      </c>
      <c r="AY1538" s="380">
        <v>34.299999999999997</v>
      </c>
    </row>
    <row r="1539" spans="1:51" x14ac:dyDescent="0.25">
      <c r="A1539" s="5">
        <v>121</v>
      </c>
      <c r="B1539" s="6" t="s">
        <v>68</v>
      </c>
      <c r="C1539" s="13">
        <v>271979.23</v>
      </c>
      <c r="D1539" s="13">
        <v>4.96</v>
      </c>
      <c r="E1539" s="13">
        <v>69.61</v>
      </c>
      <c r="F1539" s="13">
        <v>0</v>
      </c>
      <c r="G1539" s="13">
        <v>305971.86</v>
      </c>
      <c r="H1539" s="13">
        <v>453260.7</v>
      </c>
      <c r="I1539" s="13">
        <v>1235213.07</v>
      </c>
      <c r="J1539" s="13">
        <v>24148644.420000002</v>
      </c>
      <c r="K1539" s="13">
        <v>17468.3</v>
      </c>
      <c r="L1539" s="13">
        <v>17398.689999999999</v>
      </c>
      <c r="M1539" s="13">
        <v>56402.26</v>
      </c>
      <c r="N1539" s="13">
        <v>0</v>
      </c>
      <c r="O1539" s="13">
        <v>57835.389999999992</v>
      </c>
      <c r="P1539" s="13">
        <v>-91832.979999999981</v>
      </c>
      <c r="Q1539" s="13">
        <v>-91664.34</v>
      </c>
      <c r="R1539" s="13">
        <v>-183497.31999999998</v>
      </c>
      <c r="S1539" s="13">
        <v>636758.64</v>
      </c>
      <c r="T1539" s="13">
        <v>0</v>
      </c>
      <c r="U1539" s="13">
        <v>0</v>
      </c>
      <c r="V1539" s="13">
        <v>0</v>
      </c>
      <c r="W1539" s="13">
        <v>0</v>
      </c>
      <c r="X1539" s="13">
        <v>706051.72</v>
      </c>
      <c r="Y1539" s="13">
        <v>5302.52</v>
      </c>
      <c r="Z1539" s="13">
        <v>20057.41</v>
      </c>
      <c r="AA1539" s="13">
        <v>43509.4</v>
      </c>
      <c r="AB1539" s="13">
        <v>423.75</v>
      </c>
      <c r="AC1539" s="13">
        <v>0</v>
      </c>
      <c r="AD1539" s="13">
        <v>0</v>
      </c>
      <c r="AE1539" s="13">
        <v>0</v>
      </c>
      <c r="AF1539" s="13">
        <v>0</v>
      </c>
      <c r="AG1539" s="13">
        <v>73800.95</v>
      </c>
      <c r="AH1539" s="13">
        <v>69.61</v>
      </c>
      <c r="AI1539" s="13">
        <v>73053.289999999994</v>
      </c>
      <c r="AJ1539" s="13">
        <v>15217.9</v>
      </c>
      <c r="AK1539" s="13">
        <v>0</v>
      </c>
      <c r="AL1539" s="13">
        <v>1217744.77</v>
      </c>
      <c r="AM1539" s="13">
        <v>70.711693181362818</v>
      </c>
      <c r="AN1539" s="13">
        <v>0</v>
      </c>
      <c r="AO1539" s="13">
        <v>0</v>
      </c>
      <c r="AP1539" s="13">
        <v>201246.77000000002</v>
      </c>
      <c r="AQ1539" s="13">
        <v>-12892.11</v>
      </c>
      <c r="AR1539" s="367"/>
      <c r="AS1539" s="19">
        <v>45199</v>
      </c>
      <c r="AT1539" s="20" t="s">
        <v>8</v>
      </c>
      <c r="AU1539" s="40" t="s">
        <v>292</v>
      </c>
      <c r="AV1539" s="41">
        <v>2023</v>
      </c>
      <c r="AW1539" s="266" t="s">
        <v>188</v>
      </c>
      <c r="AX1539" s="380">
        <v>33.53</v>
      </c>
      <c r="AY1539" s="380">
        <v>34.299999999999997</v>
      </c>
    </row>
    <row r="1540" spans="1:51" x14ac:dyDescent="0.25">
      <c r="A1540" s="5">
        <v>122</v>
      </c>
      <c r="B1540" s="6" t="s">
        <v>69</v>
      </c>
      <c r="C1540" s="13">
        <v>19800069.529999997</v>
      </c>
      <c r="D1540" s="13">
        <v>109055.09</v>
      </c>
      <c r="E1540" s="13">
        <v>126572.09000000001</v>
      </c>
      <c r="F1540" s="13">
        <v>179285.97</v>
      </c>
      <c r="G1540" s="13">
        <v>9112867.4100000001</v>
      </c>
      <c r="H1540" s="13">
        <v>10022234.710000001</v>
      </c>
      <c r="I1540" s="13">
        <v>11015294.449999999</v>
      </c>
      <c r="J1540" s="13">
        <v>395121.6</v>
      </c>
      <c r="K1540" s="13">
        <v>1073141.9099999999</v>
      </c>
      <c r="L1540" s="13">
        <v>413777.4</v>
      </c>
      <c r="M1540" s="13">
        <v>428322.27</v>
      </c>
      <c r="N1540" s="13">
        <v>0</v>
      </c>
      <c r="O1540" s="13">
        <v>-655868.67999999993</v>
      </c>
      <c r="P1540" s="13">
        <v>11054729.739999996</v>
      </c>
      <c r="Q1540" s="13">
        <v>-9509504.5299999993</v>
      </c>
      <c r="R1540" s="13">
        <v>1545225.2099999972</v>
      </c>
      <c r="S1540" s="13">
        <v>8477009.5199999996</v>
      </c>
      <c r="T1540" s="13">
        <v>182117.5</v>
      </c>
      <c r="U1540" s="13">
        <v>0</v>
      </c>
      <c r="V1540" s="13">
        <v>0</v>
      </c>
      <c r="W1540" s="13">
        <v>18257302.25</v>
      </c>
      <c r="X1540" s="13">
        <v>557967.25</v>
      </c>
      <c r="Y1540" s="13">
        <v>97137.09</v>
      </c>
      <c r="Z1540" s="13">
        <v>40387.21</v>
      </c>
      <c r="AA1540" s="13">
        <v>10207102.720000001</v>
      </c>
      <c r="AB1540" s="13">
        <v>7244.69</v>
      </c>
      <c r="AC1540" s="13">
        <v>0</v>
      </c>
      <c r="AD1540" s="13">
        <v>0</v>
      </c>
      <c r="AE1540" s="13">
        <v>0</v>
      </c>
      <c r="AF1540" s="13">
        <v>168505.77</v>
      </c>
      <c r="AG1540" s="13">
        <v>842099.66999999993</v>
      </c>
      <c r="AH1540" s="13">
        <v>126572.09000000001</v>
      </c>
      <c r="AI1540" s="13">
        <v>966740.57000000007</v>
      </c>
      <c r="AJ1540" s="13">
        <v>1622609.25</v>
      </c>
      <c r="AK1540" s="13">
        <v>0</v>
      </c>
      <c r="AL1540" s="13">
        <v>9942152.5399999991</v>
      </c>
      <c r="AM1540" s="13">
        <v>10.264527316801932</v>
      </c>
      <c r="AN1540" s="13">
        <v>143428.78</v>
      </c>
      <c r="AO1540" s="13">
        <v>35857.19</v>
      </c>
      <c r="AP1540" s="13">
        <v>20562043.670000002</v>
      </c>
      <c r="AQ1540" s="13">
        <v>215160.55</v>
      </c>
      <c r="AR1540" s="367"/>
      <c r="AS1540" s="19">
        <v>45199</v>
      </c>
      <c r="AT1540" s="20" t="s">
        <v>8</v>
      </c>
      <c r="AU1540" s="40" t="s">
        <v>292</v>
      </c>
      <c r="AV1540" s="41">
        <v>2023</v>
      </c>
      <c r="AW1540" s="266" t="s">
        <v>267</v>
      </c>
      <c r="AX1540" s="380">
        <v>33.53</v>
      </c>
      <c r="AY1540" s="380">
        <v>34.299999999999997</v>
      </c>
    </row>
    <row r="1541" spans="1:51" x14ac:dyDescent="0.25">
      <c r="A1541" s="5">
        <v>13</v>
      </c>
      <c r="B1541" s="6" t="s">
        <v>70</v>
      </c>
      <c r="C1541" s="13">
        <v>3305794638.25</v>
      </c>
      <c r="D1541" s="13">
        <v>1773668120.0999999</v>
      </c>
      <c r="E1541" s="13">
        <v>307978770.93000001</v>
      </c>
      <c r="F1541" s="13">
        <v>525814977.41999996</v>
      </c>
      <c r="G1541" s="13">
        <v>485967057.94</v>
      </c>
      <c r="H1541" s="13">
        <v>14648625.619999999</v>
      </c>
      <c r="I1541" s="13">
        <v>1228085077.1500001</v>
      </c>
      <c r="J1541" s="13">
        <v>1092419380.1300001</v>
      </c>
      <c r="K1541" s="13">
        <v>826390748.40999997</v>
      </c>
      <c r="L1541" s="13">
        <v>518409818.71000004</v>
      </c>
      <c r="M1541" s="13">
        <v>373535606.27999997</v>
      </c>
      <c r="N1541" s="13">
        <v>362951649.27999997</v>
      </c>
      <c r="O1541" s="13">
        <v>1026198660.9999998</v>
      </c>
      <c r="P1541" s="13">
        <v>-505854178.2100004</v>
      </c>
      <c r="Q1541" s="13">
        <v>282564656.58999979</v>
      </c>
      <c r="R1541" s="13">
        <v>-223289521.6200006</v>
      </c>
      <c r="S1541" s="13">
        <v>237938147.31</v>
      </c>
      <c r="T1541" s="13">
        <v>18274636.390000001</v>
      </c>
      <c r="U1541" s="13">
        <v>13783660.51</v>
      </c>
      <c r="V1541" s="13">
        <v>0</v>
      </c>
      <c r="W1541" s="13">
        <v>17897515.420000002</v>
      </c>
      <c r="X1541" s="13">
        <v>446739837.54000002</v>
      </c>
      <c r="Y1541" s="13">
        <v>9917695.0099999998</v>
      </c>
      <c r="Z1541" s="13">
        <v>42294767.32</v>
      </c>
      <c r="AA1541" s="13">
        <v>145757388.59999999</v>
      </c>
      <c r="AB1541" s="13">
        <v>8194366.8799999999</v>
      </c>
      <c r="AC1541" s="13">
        <v>0</v>
      </c>
      <c r="AD1541" s="13">
        <v>0</v>
      </c>
      <c r="AE1541" s="13">
        <v>2418393.38</v>
      </c>
      <c r="AF1541" s="13">
        <v>50174891.359999999</v>
      </c>
      <c r="AG1541" s="13">
        <v>891945424.99000001</v>
      </c>
      <c r="AH1541" s="13">
        <v>670930420.21000004</v>
      </c>
      <c r="AI1541" s="13">
        <v>1559966282.05</v>
      </c>
      <c r="AJ1541" s="13">
        <v>533769716.14999998</v>
      </c>
      <c r="AK1541" s="13">
        <v>2095.1</v>
      </c>
      <c r="AL1541" s="13">
        <v>401694328.74000013</v>
      </c>
      <c r="AM1541" s="13">
        <v>1.4860827998291024</v>
      </c>
      <c r="AN1541" s="13">
        <v>403216164.21000004</v>
      </c>
      <c r="AO1541" s="13">
        <v>122598813.20999999</v>
      </c>
      <c r="AP1541" s="13">
        <v>2710581681.9699998</v>
      </c>
      <c r="AQ1541" s="13">
        <v>2204653824.8199997</v>
      </c>
      <c r="AR1541" s="367"/>
      <c r="AS1541" s="19">
        <v>45199</v>
      </c>
      <c r="AT1541" s="20" t="s">
        <v>8</v>
      </c>
      <c r="AU1541" s="40" t="s">
        <v>292</v>
      </c>
      <c r="AV1541" s="41">
        <v>2023</v>
      </c>
      <c r="AW1541" s="266" t="s">
        <v>149</v>
      </c>
      <c r="AX1541" s="380">
        <v>33.53</v>
      </c>
      <c r="AY1541" s="380">
        <v>34.299999999999997</v>
      </c>
    </row>
    <row r="1542" spans="1:51" x14ac:dyDescent="0.25">
      <c r="A1542" s="5">
        <v>110</v>
      </c>
      <c r="B1542" s="6" t="s">
        <v>71</v>
      </c>
      <c r="C1542" s="13">
        <v>28729008.760000002</v>
      </c>
      <c r="D1542" s="13">
        <v>1223351.98</v>
      </c>
      <c r="E1542" s="13">
        <v>8513.4399999999987</v>
      </c>
      <c r="F1542" s="13">
        <v>9192538.5800000001</v>
      </c>
      <c r="G1542" s="13">
        <v>32012926.050000001</v>
      </c>
      <c r="H1542" s="13">
        <v>54513143.82</v>
      </c>
      <c r="I1542" s="13">
        <v>210502184.08000001</v>
      </c>
      <c r="J1542" s="13">
        <v>182771790.59999999</v>
      </c>
      <c r="K1542" s="13">
        <v>8274114.6900000004</v>
      </c>
      <c r="L1542" s="13">
        <v>8265601.25</v>
      </c>
      <c r="M1542" s="13">
        <v>2889557.85</v>
      </c>
      <c r="N1542" s="13">
        <v>797.41</v>
      </c>
      <c r="O1542" s="13">
        <v>8411666.3499999996</v>
      </c>
      <c r="P1542" s="13">
        <v>-22111474.200000003</v>
      </c>
      <c r="Q1542" s="13">
        <v>-3029442.6900000004</v>
      </c>
      <c r="R1542" s="13">
        <v>-25140916.890000004</v>
      </c>
      <c r="S1542" s="13">
        <v>79654060.689999998</v>
      </c>
      <c r="T1542" s="13">
        <v>3438413.97</v>
      </c>
      <c r="U1542" s="13">
        <v>5943846.5199999996</v>
      </c>
      <c r="V1542" s="13">
        <v>0</v>
      </c>
      <c r="W1542" s="13">
        <v>0</v>
      </c>
      <c r="X1542" s="13">
        <v>71808611.560000002</v>
      </c>
      <c r="Y1542" s="13">
        <v>643040.22</v>
      </c>
      <c r="Z1542" s="13">
        <v>601361.29</v>
      </c>
      <c r="AA1542" s="13">
        <v>244197.12</v>
      </c>
      <c r="AB1542" s="13">
        <v>45830.080000000002</v>
      </c>
      <c r="AC1542" s="13">
        <v>0</v>
      </c>
      <c r="AD1542" s="13">
        <v>0</v>
      </c>
      <c r="AE1542" s="13">
        <v>0</v>
      </c>
      <c r="AF1542" s="13">
        <v>2382.65</v>
      </c>
      <c r="AG1542" s="13">
        <v>11155159.1</v>
      </c>
      <c r="AH1542" s="13">
        <v>9310.85</v>
      </c>
      <c r="AI1542" s="13">
        <v>11164435.49</v>
      </c>
      <c r="AJ1542" s="13">
        <v>2752769.14</v>
      </c>
      <c r="AK1542" s="13">
        <v>0</v>
      </c>
      <c r="AL1542" s="13">
        <v>202228069.39000002</v>
      </c>
      <c r="AM1542" s="13">
        <v>25.441052241445302</v>
      </c>
      <c r="AN1542" s="13">
        <v>3460574.73</v>
      </c>
      <c r="AO1542" s="13">
        <v>5731963.8500000006</v>
      </c>
      <c r="AP1542" s="13">
        <v>20319405.140000001</v>
      </c>
      <c r="AQ1542" s="13">
        <v>1225414.71</v>
      </c>
      <c r="AR1542" s="367"/>
      <c r="AS1542" s="19">
        <v>45199</v>
      </c>
      <c r="AT1542" s="20" t="s">
        <v>8</v>
      </c>
      <c r="AU1542" s="40" t="s">
        <v>292</v>
      </c>
      <c r="AV1542" s="41">
        <v>2023</v>
      </c>
      <c r="AW1542" s="266" t="s">
        <v>173</v>
      </c>
      <c r="AX1542" s="380">
        <v>33.53</v>
      </c>
      <c r="AY1542" s="380">
        <v>34.299999999999997</v>
      </c>
    </row>
    <row r="1543" spans="1:51" x14ac:dyDescent="0.25">
      <c r="A1543" s="5">
        <v>52</v>
      </c>
      <c r="B1543" s="6" t="s">
        <v>72</v>
      </c>
      <c r="C1543" s="13">
        <v>40301821.879999995</v>
      </c>
      <c r="D1543" s="13">
        <v>2995281</v>
      </c>
      <c r="E1543" s="13">
        <v>13181560.91</v>
      </c>
      <c r="F1543" s="13">
        <v>6383122.5700000003</v>
      </c>
      <c r="G1543" s="13">
        <v>21889554.359999999</v>
      </c>
      <c r="H1543" s="13">
        <v>1733556.81</v>
      </c>
      <c r="I1543" s="13">
        <v>2321288027.9000001</v>
      </c>
      <c r="J1543" s="13">
        <v>562865389</v>
      </c>
      <c r="K1543" s="13">
        <v>26359180.699999999</v>
      </c>
      <c r="L1543" s="13">
        <v>13177619.789999999</v>
      </c>
      <c r="M1543" s="13">
        <v>3563794.59</v>
      </c>
      <c r="N1543" s="13">
        <v>45734.04</v>
      </c>
      <c r="O1543" s="13">
        <v>13108699.640000004</v>
      </c>
      <c r="P1543" s="13">
        <v>-4074835.6900000079</v>
      </c>
      <c r="Q1543" s="13">
        <v>-1854005.1999999993</v>
      </c>
      <c r="R1543" s="13">
        <v>-5928840.8900000071</v>
      </c>
      <c r="S1543" s="13">
        <v>7662397.6999999955</v>
      </c>
      <c r="T1543" s="13">
        <v>5716254.3799999999</v>
      </c>
      <c r="U1543" s="13">
        <v>0</v>
      </c>
      <c r="V1543" s="13">
        <v>0</v>
      </c>
      <c r="W1543" s="13">
        <v>0</v>
      </c>
      <c r="X1543" s="13">
        <v>45497859.170000002</v>
      </c>
      <c r="Y1543" s="13">
        <v>446725.6</v>
      </c>
      <c r="Z1543" s="13">
        <v>423705.49</v>
      </c>
      <c r="AA1543" s="13">
        <v>1410634.19</v>
      </c>
      <c r="AB1543" s="13">
        <v>61279.75</v>
      </c>
      <c r="AC1543" s="13">
        <v>0</v>
      </c>
      <c r="AD1543" s="13">
        <v>0</v>
      </c>
      <c r="AE1543" s="13">
        <v>0</v>
      </c>
      <c r="AF1543" s="13">
        <v>41209370.82</v>
      </c>
      <c r="AG1543" s="13">
        <v>16741414.379999999</v>
      </c>
      <c r="AH1543" s="13">
        <v>13227294.949999999</v>
      </c>
      <c r="AI1543" s="13">
        <v>29618709.330000002</v>
      </c>
      <c r="AJ1543" s="13">
        <v>16510009.689999998</v>
      </c>
      <c r="AK1543" s="13">
        <v>0</v>
      </c>
      <c r="AL1543" s="13">
        <v>2294928847.2000003</v>
      </c>
      <c r="AM1543" s="13">
        <v>88.063739701135702</v>
      </c>
      <c r="AN1543" s="13">
        <v>4264652.6400000006</v>
      </c>
      <c r="AO1543" s="13">
        <v>2118469.9300000002</v>
      </c>
      <c r="AP1543" s="13">
        <v>28521968.080000002</v>
      </c>
      <c r="AQ1543" s="13">
        <v>4324126.83</v>
      </c>
      <c r="AR1543" s="367"/>
      <c r="AS1543" s="19">
        <v>45199</v>
      </c>
      <c r="AT1543" s="20" t="s">
        <v>8</v>
      </c>
      <c r="AU1543" s="40" t="s">
        <v>292</v>
      </c>
      <c r="AV1543" s="41">
        <v>2023</v>
      </c>
      <c r="AW1543" s="266" t="s">
        <v>170</v>
      </c>
      <c r="AX1543" s="380">
        <v>33.53</v>
      </c>
      <c r="AY1543" s="380">
        <v>34.299999999999997</v>
      </c>
    </row>
    <row r="1544" spans="1:51" x14ac:dyDescent="0.25">
      <c r="A1544" s="5">
        <v>96</v>
      </c>
      <c r="B1544" s="6" t="s">
        <v>73</v>
      </c>
      <c r="C1544" s="13">
        <v>638637672.90999997</v>
      </c>
      <c r="D1544" s="13">
        <v>192533276.18000001</v>
      </c>
      <c r="E1544" s="13">
        <v>222897277.18000001</v>
      </c>
      <c r="F1544" s="13">
        <v>66395175.700000003</v>
      </c>
      <c r="G1544" s="13">
        <v>147864147.86000001</v>
      </c>
      <c r="H1544" s="13">
        <v>2645963.2000000002</v>
      </c>
      <c r="I1544" s="13">
        <v>426191302.37</v>
      </c>
      <c r="J1544" s="13">
        <v>85122237.239999995</v>
      </c>
      <c r="K1544" s="13">
        <v>356826827.58999997</v>
      </c>
      <c r="L1544" s="13">
        <v>133929550.41</v>
      </c>
      <c r="M1544" s="13">
        <v>0</v>
      </c>
      <c r="N1544" s="13">
        <v>0</v>
      </c>
      <c r="O1544" s="13">
        <v>233942544.45000002</v>
      </c>
      <c r="P1544" s="13">
        <v>-2097471.2799999416</v>
      </c>
      <c r="Q1544" s="13">
        <v>-100509674.89</v>
      </c>
      <c r="R1544" s="13">
        <v>-102607146.16999994</v>
      </c>
      <c r="S1544" s="13">
        <v>105253109.36000001</v>
      </c>
      <c r="T1544" s="13">
        <v>6247417.2999999998</v>
      </c>
      <c r="U1544" s="13">
        <v>0</v>
      </c>
      <c r="V1544" s="13">
        <v>0</v>
      </c>
      <c r="W1544" s="13">
        <v>504379.06</v>
      </c>
      <c r="X1544" s="13">
        <v>192595417.91</v>
      </c>
      <c r="Y1544" s="13">
        <v>1684562.67</v>
      </c>
      <c r="Z1544" s="13">
        <v>12737434.720000001</v>
      </c>
      <c r="AA1544" s="13">
        <v>5891702.1299999999</v>
      </c>
      <c r="AB1544" s="13">
        <v>2414990.6800000002</v>
      </c>
      <c r="AC1544" s="13">
        <v>0</v>
      </c>
      <c r="AD1544" s="13">
        <v>0</v>
      </c>
      <c r="AE1544" s="13">
        <v>0</v>
      </c>
      <c r="AF1544" s="13">
        <v>71365414.709999993</v>
      </c>
      <c r="AG1544" s="13">
        <v>133929550.41</v>
      </c>
      <c r="AH1544" s="13">
        <v>222897277.18000001</v>
      </c>
      <c r="AI1544" s="13">
        <v>356552138.35000002</v>
      </c>
      <c r="AJ1544" s="13">
        <v>122609593.90000001</v>
      </c>
      <c r="AK1544" s="13">
        <v>0</v>
      </c>
      <c r="AL1544" s="13">
        <v>69364474.780000031</v>
      </c>
      <c r="AM1544" s="13">
        <v>1.1943925439925189</v>
      </c>
      <c r="AN1544" s="13">
        <v>48280360.650000006</v>
      </c>
      <c r="AO1544" s="13">
        <v>18114815.050000001</v>
      </c>
      <c r="AP1544" s="13">
        <v>561676667.78999996</v>
      </c>
      <c r="AQ1544" s="13">
        <v>349514815.50999999</v>
      </c>
      <c r="AR1544" s="367"/>
      <c r="AS1544" s="19">
        <v>45199</v>
      </c>
      <c r="AT1544" s="20" t="s">
        <v>8</v>
      </c>
      <c r="AU1544" s="40" t="s">
        <v>292</v>
      </c>
      <c r="AV1544" s="41">
        <v>2023</v>
      </c>
      <c r="AW1544" s="266" t="s">
        <v>153</v>
      </c>
      <c r="AX1544" s="380">
        <v>33.53</v>
      </c>
      <c r="AY1544" s="380">
        <v>34.299999999999997</v>
      </c>
    </row>
    <row r="1545" spans="1:51" x14ac:dyDescent="0.25">
      <c r="A1545" s="5">
        <v>103</v>
      </c>
      <c r="B1545" s="6" t="s">
        <v>74</v>
      </c>
      <c r="C1545" s="13">
        <v>2230866.94</v>
      </c>
      <c r="D1545" s="13">
        <v>1085007.8599999999</v>
      </c>
      <c r="E1545" s="13">
        <v>2869722.27</v>
      </c>
      <c r="F1545" s="13">
        <v>157346.54</v>
      </c>
      <c r="G1545" s="13">
        <v>5142377.3</v>
      </c>
      <c r="H1545" s="13">
        <v>59931556.329999998</v>
      </c>
      <c r="I1545" s="13">
        <v>78998425.400000006</v>
      </c>
      <c r="J1545" s="13">
        <v>145032367.59999999</v>
      </c>
      <c r="K1545" s="13">
        <v>4228015.62</v>
      </c>
      <c r="L1545" s="13">
        <v>1117145.74</v>
      </c>
      <c r="M1545" s="13">
        <v>0</v>
      </c>
      <c r="N1545" s="13">
        <v>0</v>
      </c>
      <c r="O1545" s="13">
        <v>3754253.7399999998</v>
      </c>
      <c r="P1545" s="13">
        <v>-7908118.5</v>
      </c>
      <c r="Q1545" s="13">
        <v>-1161497.51</v>
      </c>
      <c r="R1545" s="13">
        <v>-9069616.0099999998</v>
      </c>
      <c r="S1545" s="13">
        <v>69001172.539999992</v>
      </c>
      <c r="T1545" s="13">
        <v>115998.74</v>
      </c>
      <c r="U1545" s="13">
        <v>0</v>
      </c>
      <c r="V1545" s="13">
        <v>0</v>
      </c>
      <c r="W1545" s="13">
        <v>0</v>
      </c>
      <c r="X1545" s="13">
        <v>69063656.859999999</v>
      </c>
      <c r="Y1545" s="13">
        <v>104946.49</v>
      </c>
      <c r="Z1545" s="13">
        <v>2.04</v>
      </c>
      <c r="AA1545" s="13">
        <v>73502.080000000002</v>
      </c>
      <c r="AB1545" s="13">
        <v>0</v>
      </c>
      <c r="AC1545" s="13">
        <v>0</v>
      </c>
      <c r="AD1545" s="13">
        <v>0</v>
      </c>
      <c r="AE1545" s="13">
        <v>0</v>
      </c>
      <c r="AF1545" s="13">
        <v>32.450000000000003</v>
      </c>
      <c r="AG1545" s="13">
        <v>1117145.74</v>
      </c>
      <c r="AH1545" s="13">
        <v>2869722.27</v>
      </c>
      <c r="AI1545" s="13">
        <v>3976369.84</v>
      </c>
      <c r="AJ1545" s="13">
        <v>222116.09999999998</v>
      </c>
      <c r="AK1545" s="13">
        <v>0</v>
      </c>
      <c r="AL1545" s="13">
        <v>74770409.780000001</v>
      </c>
      <c r="AM1545" s="13">
        <v>18.684515976315151</v>
      </c>
      <c r="AN1545" s="13">
        <v>118677.05</v>
      </c>
      <c r="AO1545" s="13">
        <v>38669.49</v>
      </c>
      <c r="AP1545" s="13">
        <v>1346334.4700000002</v>
      </c>
      <c r="AQ1545" s="13">
        <v>3954729.13</v>
      </c>
      <c r="AR1545" s="367"/>
      <c r="AS1545" s="19">
        <v>45199</v>
      </c>
      <c r="AT1545" s="20" t="s">
        <v>8</v>
      </c>
      <c r="AU1545" s="40" t="s">
        <v>292</v>
      </c>
      <c r="AV1545" s="41">
        <v>2023</v>
      </c>
      <c r="AW1545" s="266" t="s">
        <v>184</v>
      </c>
      <c r="AX1545" s="380">
        <v>33.53</v>
      </c>
      <c r="AY1545" s="380">
        <v>34.299999999999997</v>
      </c>
    </row>
    <row r="1546" spans="1:51" x14ac:dyDescent="0.25">
      <c r="A1546" s="5">
        <v>23</v>
      </c>
      <c r="B1546" s="6" t="s">
        <v>75</v>
      </c>
      <c r="C1546" s="13">
        <v>382229559.92000002</v>
      </c>
      <c r="D1546" s="13">
        <v>136591748.47999999</v>
      </c>
      <c r="E1546" s="13">
        <v>10604292.35</v>
      </c>
      <c r="F1546" s="13">
        <v>73912220.400000006</v>
      </c>
      <c r="G1546" s="13">
        <v>97468771.840000004</v>
      </c>
      <c r="H1546" s="13">
        <v>169675.41</v>
      </c>
      <c r="I1546" s="13">
        <v>301460712.89999998</v>
      </c>
      <c r="J1546" s="13">
        <v>11668519.84</v>
      </c>
      <c r="K1546" s="13">
        <v>48723944.399999999</v>
      </c>
      <c r="L1546" s="13">
        <v>38119652.050000004</v>
      </c>
      <c r="M1546" s="13">
        <v>23951163.829999998</v>
      </c>
      <c r="N1546" s="13">
        <v>34708818.119999997</v>
      </c>
      <c r="O1546" s="13">
        <v>-24061310.769999996</v>
      </c>
      <c r="P1546" s="13">
        <v>98318129.969999999</v>
      </c>
      <c r="Q1546" s="13">
        <v>-75698101.049999997</v>
      </c>
      <c r="R1546" s="13">
        <v>22620028.920000002</v>
      </c>
      <c r="S1546" s="13">
        <v>-22450353.59</v>
      </c>
      <c r="T1546" s="13">
        <v>52833.49</v>
      </c>
      <c r="U1546" s="13">
        <v>0</v>
      </c>
      <c r="V1546" s="13">
        <v>0</v>
      </c>
      <c r="W1546" s="13">
        <v>76670</v>
      </c>
      <c r="X1546" s="13">
        <v>3030448.44</v>
      </c>
      <c r="Y1546" s="13">
        <v>1654602.55</v>
      </c>
      <c r="Z1546" s="13">
        <v>12417081.91</v>
      </c>
      <c r="AA1546" s="13">
        <v>2253969.56</v>
      </c>
      <c r="AB1546" s="13">
        <v>248252.33</v>
      </c>
      <c r="AC1546" s="13">
        <v>0</v>
      </c>
      <c r="AD1546" s="13">
        <v>0</v>
      </c>
      <c r="AE1546" s="13">
        <v>0</v>
      </c>
      <c r="AF1546" s="13">
        <v>9036399.1699999999</v>
      </c>
      <c r="AG1546" s="13">
        <v>62070815.880000003</v>
      </c>
      <c r="AH1546" s="13">
        <v>45313110.469999999</v>
      </c>
      <c r="AI1546" s="13">
        <v>105392162.54000001</v>
      </c>
      <c r="AJ1546" s="13">
        <v>129453473.31</v>
      </c>
      <c r="AK1546" s="13">
        <v>0</v>
      </c>
      <c r="AL1546" s="13">
        <v>252736768.49999997</v>
      </c>
      <c r="AM1546" s="13">
        <v>6.1871163472553343</v>
      </c>
      <c r="AN1546" s="13">
        <v>46801847.109999999</v>
      </c>
      <c r="AO1546" s="13">
        <v>27110373.289999999</v>
      </c>
      <c r="AP1546" s="13">
        <v>339015840.42000002</v>
      </c>
      <c r="AQ1546" s="13">
        <v>69316718.209999979</v>
      </c>
      <c r="AR1546" s="367"/>
      <c r="AS1546" s="19">
        <v>45199</v>
      </c>
      <c r="AT1546" s="20" t="s">
        <v>8</v>
      </c>
      <c r="AU1546" s="40" t="s">
        <v>292</v>
      </c>
      <c r="AV1546" s="41">
        <v>2023</v>
      </c>
      <c r="AW1546" s="266" t="s">
        <v>159</v>
      </c>
      <c r="AX1546" s="380">
        <v>33.53</v>
      </c>
      <c r="AY1546" s="380">
        <v>34.299999999999997</v>
      </c>
    </row>
    <row r="1547" spans="1:51" x14ac:dyDescent="0.25">
      <c r="A1547" s="5">
        <v>62</v>
      </c>
      <c r="B1547" s="6" t="s">
        <v>203</v>
      </c>
      <c r="C1547" s="13">
        <v>46874306.919999994</v>
      </c>
      <c r="D1547" s="13">
        <v>11188199.4</v>
      </c>
      <c r="E1547" s="13">
        <v>1211071.21</v>
      </c>
      <c r="F1547" s="13">
        <v>45384.23</v>
      </c>
      <c r="G1547" s="13">
        <v>31245115</v>
      </c>
      <c r="H1547" s="13">
        <v>202757.44</v>
      </c>
      <c r="I1547" s="13">
        <v>24212666.129999999</v>
      </c>
      <c r="J1547" s="13">
        <v>517501.25</v>
      </c>
      <c r="K1547" s="13">
        <v>1939853.34</v>
      </c>
      <c r="L1547" s="13">
        <v>728782.13</v>
      </c>
      <c r="M1547" s="13">
        <v>0</v>
      </c>
      <c r="N1547" s="13">
        <v>0</v>
      </c>
      <c r="O1547" s="13">
        <v>1075897.9999999998</v>
      </c>
      <c r="P1547" s="13">
        <v>3319710.2899999986</v>
      </c>
      <c r="Q1547" s="13">
        <v>0</v>
      </c>
      <c r="R1547" s="13">
        <v>3319710.2899999986</v>
      </c>
      <c r="S1547" s="13">
        <v>-3116952.8499999996</v>
      </c>
      <c r="T1547" s="13">
        <v>152501.35999999999</v>
      </c>
      <c r="U1547" s="13">
        <v>0</v>
      </c>
      <c r="V1547" s="13">
        <v>0</v>
      </c>
      <c r="W1547" s="13">
        <v>0</v>
      </c>
      <c r="X1547" s="13">
        <v>489094.67</v>
      </c>
      <c r="Y1547" s="13">
        <v>610251.62</v>
      </c>
      <c r="Z1547" s="13">
        <v>1821483.21</v>
      </c>
      <c r="AA1547" s="13">
        <v>1132917.8500000001</v>
      </c>
      <c r="AB1547" s="13">
        <v>167395.41</v>
      </c>
      <c r="AC1547" s="13">
        <v>0</v>
      </c>
      <c r="AD1547" s="13">
        <v>0</v>
      </c>
      <c r="AE1547" s="13">
        <v>0</v>
      </c>
      <c r="AF1547" s="13">
        <v>26500.79</v>
      </c>
      <c r="AG1547" s="13">
        <v>728782.13</v>
      </c>
      <c r="AH1547" s="13">
        <v>1211071.21</v>
      </c>
      <c r="AI1547" s="13">
        <v>1939853.3399999999</v>
      </c>
      <c r="AJ1547" s="13">
        <v>863955.34</v>
      </c>
      <c r="AK1547" s="13">
        <v>0</v>
      </c>
      <c r="AL1547" s="13">
        <v>22272812.789999999</v>
      </c>
      <c r="AM1547" s="13">
        <v>12.481699327847124</v>
      </c>
      <c r="AN1547" s="13">
        <v>45384.23</v>
      </c>
      <c r="AO1547" s="13">
        <v>0</v>
      </c>
      <c r="AP1547" s="13">
        <v>46421787.960000001</v>
      </c>
      <c r="AQ1547" s="13">
        <v>11811578.439999999</v>
      </c>
      <c r="AR1547" s="367"/>
      <c r="AS1547" s="19">
        <v>45199</v>
      </c>
      <c r="AT1547" s="20" t="s">
        <v>8</v>
      </c>
      <c r="AU1547" s="40" t="s">
        <v>292</v>
      </c>
      <c r="AV1547" s="41">
        <v>2023</v>
      </c>
      <c r="AW1547" s="266" t="s">
        <v>169</v>
      </c>
      <c r="AX1547" s="380">
        <v>33.53</v>
      </c>
      <c r="AY1547" s="380">
        <v>34.299999999999997</v>
      </c>
    </row>
    <row r="1548" spans="1:51" x14ac:dyDescent="0.25">
      <c r="A1548" s="5">
        <v>114</v>
      </c>
      <c r="B1548" s="6" t="s">
        <v>76</v>
      </c>
      <c r="C1548" s="13">
        <v>627379237.46999991</v>
      </c>
      <c r="D1548" s="13">
        <v>285056288.04000002</v>
      </c>
      <c r="E1548" s="13">
        <v>9673748.3800000008</v>
      </c>
      <c r="F1548" s="13">
        <v>102907690.66</v>
      </c>
      <c r="G1548" s="13">
        <v>140791985.02000001</v>
      </c>
      <c r="H1548" s="13">
        <v>493246.94</v>
      </c>
      <c r="I1548" s="13">
        <v>107617248.95</v>
      </c>
      <c r="J1548" s="13">
        <v>46361344.020000003</v>
      </c>
      <c r="K1548" s="13">
        <v>49681279.939999998</v>
      </c>
      <c r="L1548" s="13">
        <v>40007531.560000002</v>
      </c>
      <c r="M1548" s="13">
        <v>122790205.95</v>
      </c>
      <c r="N1548" s="13">
        <v>54908576.259999998</v>
      </c>
      <c r="O1548" s="13">
        <v>151182491.5</v>
      </c>
      <c r="P1548" s="13">
        <v>-52559217.749999933</v>
      </c>
      <c r="Q1548" s="13">
        <v>34304906.75000003</v>
      </c>
      <c r="R1548" s="13">
        <v>-18254310.999999903</v>
      </c>
      <c r="S1548" s="13">
        <v>18747557.969999999</v>
      </c>
      <c r="T1548" s="13">
        <v>395059.81</v>
      </c>
      <c r="U1548" s="13">
        <v>0</v>
      </c>
      <c r="V1548" s="13">
        <v>0</v>
      </c>
      <c r="W1548" s="13">
        <v>30372198.539999999</v>
      </c>
      <c r="X1548" s="13">
        <v>66746264.990000002</v>
      </c>
      <c r="Y1548" s="13">
        <v>2271232.35</v>
      </c>
      <c r="Z1548" s="13">
        <v>9001827.8200000003</v>
      </c>
      <c r="AA1548" s="13">
        <v>45931457.119999997</v>
      </c>
      <c r="AB1548" s="13">
        <v>151936.28</v>
      </c>
      <c r="AC1548" s="13">
        <v>0</v>
      </c>
      <c r="AD1548" s="13">
        <v>0</v>
      </c>
      <c r="AE1548" s="13">
        <v>0</v>
      </c>
      <c r="AF1548" s="13">
        <v>21409511.800000001</v>
      </c>
      <c r="AG1548" s="13">
        <v>162797737.50999999</v>
      </c>
      <c r="AH1548" s="13">
        <v>64582324.640000001</v>
      </c>
      <c r="AI1548" s="13">
        <v>226915737.03999999</v>
      </c>
      <c r="AJ1548" s="13">
        <v>75733245.539999992</v>
      </c>
      <c r="AK1548" s="13">
        <v>0</v>
      </c>
      <c r="AL1548" s="13">
        <v>57935969.010000005</v>
      </c>
      <c r="AM1548" s="13">
        <v>2.166152906687774</v>
      </c>
      <c r="AN1548" s="13">
        <v>80298904.049999997</v>
      </c>
      <c r="AO1548" s="13">
        <v>22608786.609999999</v>
      </c>
      <c r="AP1548" s="13">
        <v>528966594.38000005</v>
      </c>
      <c r="AQ1548" s="13">
        <v>337826136.45000005</v>
      </c>
      <c r="AR1548" s="367"/>
      <c r="AS1548" s="19">
        <v>45199</v>
      </c>
      <c r="AT1548" s="20" t="s">
        <v>8</v>
      </c>
      <c r="AU1548" s="40" t="s">
        <v>292</v>
      </c>
      <c r="AV1548" s="41">
        <v>2023</v>
      </c>
      <c r="AW1548" s="266" t="s">
        <v>154</v>
      </c>
      <c r="AX1548" s="380">
        <v>33.53</v>
      </c>
      <c r="AY1548" s="380">
        <v>34.299999999999997</v>
      </c>
    </row>
    <row r="1549" spans="1:51" x14ac:dyDescent="0.25">
      <c r="A1549" s="5">
        <v>48</v>
      </c>
      <c r="B1549" s="6" t="s">
        <v>77</v>
      </c>
      <c r="C1549" s="13">
        <v>192213368.06</v>
      </c>
      <c r="D1549" s="13">
        <v>201954262.46000001</v>
      </c>
      <c r="E1549" s="13">
        <v>14375110.91</v>
      </c>
      <c r="F1549" s="13">
        <v>1642947.52</v>
      </c>
      <c r="G1549" s="13">
        <v>70728161.010000005</v>
      </c>
      <c r="H1549" s="13">
        <v>1240974.76</v>
      </c>
      <c r="I1549" s="13">
        <v>1240469818.8699999</v>
      </c>
      <c r="J1549" s="13">
        <v>169408691.90000001</v>
      </c>
      <c r="K1549" s="13">
        <v>51499230</v>
      </c>
      <c r="L1549" s="13">
        <v>13193708.290000001</v>
      </c>
      <c r="M1549" s="13">
        <v>4139800.37</v>
      </c>
      <c r="N1549" s="13">
        <v>227628900.66</v>
      </c>
      <c r="O1549" s="13">
        <v>36582364.980000019</v>
      </c>
      <c r="P1549" s="13">
        <v>-118694367.9100001</v>
      </c>
      <c r="Q1549" s="13">
        <v>115207204.22999999</v>
      </c>
      <c r="R1549" s="13">
        <v>-3487163.6800001115</v>
      </c>
      <c r="S1549" s="13">
        <v>4728138.439999938</v>
      </c>
      <c r="T1549" s="13">
        <v>42465060.020000003</v>
      </c>
      <c r="U1549" s="13">
        <v>0</v>
      </c>
      <c r="V1549" s="13">
        <v>1663836.79</v>
      </c>
      <c r="W1549" s="13">
        <v>20885772.199999999</v>
      </c>
      <c r="X1549" s="13">
        <v>548301862.50999999</v>
      </c>
      <c r="Y1549" s="13">
        <v>807846.78</v>
      </c>
      <c r="Z1549" s="13">
        <v>3229008.43</v>
      </c>
      <c r="AA1549" s="13">
        <v>602982088.66999996</v>
      </c>
      <c r="AB1549" s="13">
        <v>0</v>
      </c>
      <c r="AC1549" s="13">
        <v>0</v>
      </c>
      <c r="AD1549" s="13">
        <v>0</v>
      </c>
      <c r="AE1549" s="13">
        <v>0</v>
      </c>
      <c r="AF1549" s="13">
        <v>1569449.2</v>
      </c>
      <c r="AG1549" s="13">
        <v>17333508.66</v>
      </c>
      <c r="AH1549" s="13">
        <v>242004011.56999999</v>
      </c>
      <c r="AI1549" s="13">
        <v>259300309.02000001</v>
      </c>
      <c r="AJ1549" s="13">
        <v>222717944.03999999</v>
      </c>
      <c r="AK1549" s="13">
        <v>0</v>
      </c>
      <c r="AL1549" s="13">
        <v>1188970588.8699999</v>
      </c>
      <c r="AM1549" s="13">
        <v>24.087152737429275</v>
      </c>
      <c r="AN1549" s="13">
        <v>623647.36</v>
      </c>
      <c r="AO1549" s="13">
        <v>1019300.1699999999</v>
      </c>
      <c r="AP1549" s="13">
        <v>184180154.02000001</v>
      </c>
      <c r="AQ1549" s="13">
        <v>230503413.40000004</v>
      </c>
      <c r="AR1549" s="367"/>
      <c r="AS1549" s="19">
        <v>45199</v>
      </c>
      <c r="AT1549" s="20" t="s">
        <v>8</v>
      </c>
      <c r="AU1549" s="40" t="s">
        <v>292</v>
      </c>
      <c r="AV1549" s="41">
        <v>2023</v>
      </c>
      <c r="AW1549" s="266" t="s">
        <v>163</v>
      </c>
      <c r="AX1549" s="380">
        <v>33.53</v>
      </c>
      <c r="AY1549" s="380">
        <v>34.299999999999997</v>
      </c>
    </row>
    <row r="1550" spans="1:51" ht="30" x14ac:dyDescent="0.25">
      <c r="A1550" s="5">
        <v>120</v>
      </c>
      <c r="B1550" s="6" t="s">
        <v>78</v>
      </c>
      <c r="C1550" s="13">
        <v>996413.17</v>
      </c>
      <c r="D1550" s="13">
        <v>334493.45</v>
      </c>
      <c r="E1550" s="13">
        <v>593071.10000000009</v>
      </c>
      <c r="F1550" s="13">
        <v>0</v>
      </c>
      <c r="G1550" s="13">
        <v>3092837.58</v>
      </c>
      <c r="H1550" s="13">
        <v>29941.27</v>
      </c>
      <c r="I1550" s="13">
        <v>133250569.56999999</v>
      </c>
      <c r="J1550" s="13">
        <v>29007157.420000002</v>
      </c>
      <c r="K1550" s="13">
        <v>618438.31999999995</v>
      </c>
      <c r="L1550" s="13">
        <v>25367.22</v>
      </c>
      <c r="M1550" s="13">
        <v>0</v>
      </c>
      <c r="N1550" s="13">
        <v>0</v>
      </c>
      <c r="O1550" s="13">
        <v>618438.19999999995</v>
      </c>
      <c r="P1550" s="13">
        <v>-3049356.06</v>
      </c>
      <c r="Q1550" s="13">
        <v>0</v>
      </c>
      <c r="R1550" s="13">
        <v>-3049356.06</v>
      </c>
      <c r="S1550" s="13">
        <v>3079297.33</v>
      </c>
      <c r="T1550" s="13">
        <v>0</v>
      </c>
      <c r="U1550" s="13">
        <v>0</v>
      </c>
      <c r="V1550" s="13">
        <v>0</v>
      </c>
      <c r="W1550" s="13">
        <v>0</v>
      </c>
      <c r="X1550" s="13">
        <v>4369838.62</v>
      </c>
      <c r="Y1550" s="13">
        <v>63119.13</v>
      </c>
      <c r="Z1550" s="13">
        <v>61477.120000000003</v>
      </c>
      <c r="AA1550" s="13">
        <v>150593.51</v>
      </c>
      <c r="AB1550" s="13">
        <v>791.08</v>
      </c>
      <c r="AC1550" s="13">
        <v>0</v>
      </c>
      <c r="AD1550" s="13">
        <v>0</v>
      </c>
      <c r="AE1550" s="13">
        <v>0</v>
      </c>
      <c r="AF1550" s="13">
        <v>1014560.45</v>
      </c>
      <c r="AG1550" s="13">
        <v>25367.22</v>
      </c>
      <c r="AH1550" s="13">
        <v>593071.10000000009</v>
      </c>
      <c r="AI1550" s="13">
        <v>618438.31999999995</v>
      </c>
      <c r="AJ1550" s="13">
        <v>0.12</v>
      </c>
      <c r="AK1550" s="13">
        <v>0</v>
      </c>
      <c r="AL1550" s="13">
        <v>132632131.25</v>
      </c>
      <c r="AM1550" s="13">
        <v>215.46299001976462</v>
      </c>
      <c r="AN1550" s="13">
        <v>0</v>
      </c>
      <c r="AO1550" s="13">
        <v>0</v>
      </c>
      <c r="AP1550" s="13">
        <v>971045.99</v>
      </c>
      <c r="AQ1550" s="13">
        <v>927564.4700000002</v>
      </c>
      <c r="AR1550" s="367"/>
      <c r="AS1550" s="19">
        <v>45199</v>
      </c>
      <c r="AT1550" s="20" t="s">
        <v>8</v>
      </c>
      <c r="AU1550" s="40" t="s">
        <v>292</v>
      </c>
      <c r="AV1550" s="41">
        <v>2023</v>
      </c>
      <c r="AW1550" s="266" t="s">
        <v>187</v>
      </c>
      <c r="AX1550" s="380">
        <v>33.53</v>
      </c>
      <c r="AY1550" s="380">
        <v>34.299999999999997</v>
      </c>
    </row>
    <row r="1551" spans="1:51" x14ac:dyDescent="0.25">
      <c r="A1551" s="5">
        <v>100</v>
      </c>
      <c r="B1551" s="6" t="s">
        <v>79</v>
      </c>
      <c r="C1551" s="13">
        <v>852373066.25999999</v>
      </c>
      <c r="D1551" s="13">
        <v>425830906.00999999</v>
      </c>
      <c r="E1551" s="13">
        <v>16107310.810000001</v>
      </c>
      <c r="F1551" s="13">
        <v>172929657.38</v>
      </c>
      <c r="G1551" s="13">
        <v>210625657.61000001</v>
      </c>
      <c r="H1551" s="13">
        <v>1762703.74</v>
      </c>
      <c r="I1551" s="13">
        <v>83604410.849999994</v>
      </c>
      <c r="J1551" s="13">
        <v>157862093.97</v>
      </c>
      <c r="K1551" s="13">
        <v>68166855.510000005</v>
      </c>
      <c r="L1551" s="13">
        <v>52059544.700000003</v>
      </c>
      <c r="M1551" s="13">
        <v>212458293.90000001</v>
      </c>
      <c r="N1551" s="13">
        <v>62739471.650000006</v>
      </c>
      <c r="O1551" s="13">
        <v>222122554.30000004</v>
      </c>
      <c r="P1551" s="13">
        <v>-179135709.03999996</v>
      </c>
      <c r="Q1551" s="13">
        <v>109152581.21999986</v>
      </c>
      <c r="R1551" s="13">
        <v>-69983127.820000097</v>
      </c>
      <c r="S1551" s="13">
        <v>71745831.559999987</v>
      </c>
      <c r="T1551" s="13">
        <v>16691581.960000001</v>
      </c>
      <c r="U1551" s="13">
        <v>0</v>
      </c>
      <c r="V1551" s="13">
        <v>0</v>
      </c>
      <c r="W1551" s="13">
        <v>0</v>
      </c>
      <c r="X1551" s="13">
        <v>169970466.71000001</v>
      </c>
      <c r="Y1551" s="13">
        <v>3707497.79</v>
      </c>
      <c r="Z1551" s="13">
        <v>33638943.060000002</v>
      </c>
      <c r="AA1551" s="13">
        <v>648342.51</v>
      </c>
      <c r="AB1551" s="13">
        <v>794365.55</v>
      </c>
      <c r="AC1551" s="13">
        <v>0.05</v>
      </c>
      <c r="AD1551" s="13">
        <v>0</v>
      </c>
      <c r="AE1551" s="13">
        <v>0</v>
      </c>
      <c r="AF1551" s="13">
        <v>76127068.150000006</v>
      </c>
      <c r="AG1551" s="13">
        <v>264517838.59999999</v>
      </c>
      <c r="AH1551" s="13">
        <v>78846782.460000008</v>
      </c>
      <c r="AI1551" s="13">
        <v>343274973.11000001</v>
      </c>
      <c r="AJ1551" s="13">
        <v>121152418.81</v>
      </c>
      <c r="AK1551" s="13">
        <v>0</v>
      </c>
      <c r="AL1551" s="13">
        <v>15437555.339999989</v>
      </c>
      <c r="AM1551" s="13">
        <v>1.2264671771127145</v>
      </c>
      <c r="AN1551" s="13">
        <v>81930954.549999997</v>
      </c>
      <c r="AO1551" s="13">
        <v>90998702.829999998</v>
      </c>
      <c r="AP1551" s="13">
        <v>674225553.33999991</v>
      </c>
      <c r="AQ1551" s="13">
        <v>469805947.39000005</v>
      </c>
      <c r="AR1551" s="367"/>
      <c r="AS1551" s="19">
        <v>45199</v>
      </c>
      <c r="AT1551" s="20" t="s">
        <v>8</v>
      </c>
      <c r="AU1551" s="40" t="s">
        <v>292</v>
      </c>
      <c r="AV1551" s="41">
        <v>2023</v>
      </c>
      <c r="AW1551" s="266" t="s">
        <v>151</v>
      </c>
      <c r="AX1551" s="380">
        <v>33.53</v>
      </c>
      <c r="AY1551" s="380">
        <v>34.299999999999997</v>
      </c>
    </row>
    <row r="1552" spans="1:51" x14ac:dyDescent="0.25">
      <c r="A1552" s="5">
        <v>127</v>
      </c>
      <c r="B1552" s="6" t="s">
        <v>80</v>
      </c>
      <c r="C1552" s="13">
        <v>1094735.54</v>
      </c>
      <c r="D1552" s="13">
        <v>0</v>
      </c>
      <c r="E1552" s="13">
        <v>1</v>
      </c>
      <c r="F1552" s="13">
        <v>374.84</v>
      </c>
      <c r="G1552" s="13">
        <v>3294181.13</v>
      </c>
      <c r="H1552" s="13">
        <v>3217239.8</v>
      </c>
      <c r="I1552" s="13">
        <v>7166165.8399999999</v>
      </c>
      <c r="J1552" s="13">
        <v>0</v>
      </c>
      <c r="K1552" s="13">
        <v>423530.1</v>
      </c>
      <c r="L1552" s="13">
        <v>423529.1</v>
      </c>
      <c r="M1552" s="13">
        <v>454655.72</v>
      </c>
      <c r="N1552" s="13">
        <v>0</v>
      </c>
      <c r="O1552" s="13">
        <v>878185.82</v>
      </c>
      <c r="P1552" s="13">
        <v>-3078006.25</v>
      </c>
      <c r="Q1552" s="13">
        <v>-15491.510000000009</v>
      </c>
      <c r="R1552" s="13">
        <v>-3093497.76</v>
      </c>
      <c r="S1552" s="13">
        <v>6310737.5600000005</v>
      </c>
      <c r="T1552" s="13">
        <v>166654.21</v>
      </c>
      <c r="U1552" s="13">
        <v>0</v>
      </c>
      <c r="V1552" s="13">
        <v>0</v>
      </c>
      <c r="W1552" s="13">
        <v>6172251.6299999999</v>
      </c>
      <c r="X1552" s="13">
        <v>85874.61</v>
      </c>
      <c r="Y1552" s="13">
        <v>67228.19</v>
      </c>
      <c r="Z1552" s="13">
        <v>24718.26</v>
      </c>
      <c r="AA1552" s="13">
        <v>0</v>
      </c>
      <c r="AB1552" s="13">
        <v>0</v>
      </c>
      <c r="AC1552" s="13">
        <v>0</v>
      </c>
      <c r="AD1552" s="13">
        <v>0</v>
      </c>
      <c r="AE1552" s="13">
        <v>0</v>
      </c>
      <c r="AF1552" s="13">
        <v>22096.44</v>
      </c>
      <c r="AG1552" s="13">
        <v>878184.82</v>
      </c>
      <c r="AH1552" s="13">
        <v>1</v>
      </c>
      <c r="AI1552" s="13">
        <v>878185.82</v>
      </c>
      <c r="AJ1552" s="13">
        <v>0</v>
      </c>
      <c r="AK1552" s="13">
        <v>0</v>
      </c>
      <c r="AL1552" s="13">
        <v>6742635.7400000002</v>
      </c>
      <c r="AM1552" s="13">
        <v>16.92008629374866</v>
      </c>
      <c r="AN1552" s="13">
        <v>294.89</v>
      </c>
      <c r="AO1552" s="13">
        <v>79.95</v>
      </c>
      <c r="AP1552" s="13">
        <v>216550.72000000003</v>
      </c>
      <c r="AQ1552" s="13">
        <v>1</v>
      </c>
      <c r="AR1552" s="367"/>
      <c r="AS1552" s="19">
        <v>45199</v>
      </c>
      <c r="AT1552" s="20" t="s">
        <v>8</v>
      </c>
      <c r="AU1552" s="40" t="s">
        <v>292</v>
      </c>
      <c r="AV1552" s="41">
        <v>2023</v>
      </c>
      <c r="AW1552" s="266" t="s">
        <v>186</v>
      </c>
      <c r="AX1552" s="380">
        <v>33.53</v>
      </c>
      <c r="AY1552" s="380">
        <v>34.299999999999997</v>
      </c>
    </row>
    <row r="1553" spans="1:51" x14ac:dyDescent="0.25">
      <c r="A1553" s="5">
        <v>12</v>
      </c>
      <c r="B1553" s="6" t="s">
        <v>81</v>
      </c>
      <c r="C1553" s="13">
        <v>790771911.02999997</v>
      </c>
      <c r="D1553" s="13">
        <v>434182173.5</v>
      </c>
      <c r="E1553" s="13">
        <v>85702862.449999988</v>
      </c>
      <c r="F1553" s="13">
        <v>146393007.88</v>
      </c>
      <c r="G1553" s="13">
        <v>174185213.45000002</v>
      </c>
      <c r="H1553" s="13">
        <v>2193875.23</v>
      </c>
      <c r="I1553" s="13">
        <v>796230818.49000001</v>
      </c>
      <c r="J1553" s="13">
        <v>971377892.99000001</v>
      </c>
      <c r="K1553" s="13">
        <v>336980254.19999999</v>
      </c>
      <c r="L1553" s="13">
        <v>251275293.00999996</v>
      </c>
      <c r="M1553" s="13">
        <v>14453504.41</v>
      </c>
      <c r="N1553" s="13">
        <v>10303772.82</v>
      </c>
      <c r="O1553" s="13">
        <v>148326717.13999999</v>
      </c>
      <c r="P1553" s="13">
        <v>-112315200.94000004</v>
      </c>
      <c r="Q1553" s="13">
        <v>-81406322.079999998</v>
      </c>
      <c r="R1553" s="13">
        <v>-193721523.02000004</v>
      </c>
      <c r="S1553" s="13">
        <v>195915398.26000002</v>
      </c>
      <c r="T1553" s="13">
        <v>6055393.9100000001</v>
      </c>
      <c r="U1553" s="13">
        <v>0</v>
      </c>
      <c r="V1553" s="13">
        <v>0</v>
      </c>
      <c r="W1553" s="13">
        <v>21026506.890000001</v>
      </c>
      <c r="X1553" s="13">
        <v>293942274.06</v>
      </c>
      <c r="Y1553" s="13">
        <v>3397475.04</v>
      </c>
      <c r="Z1553" s="13">
        <v>9176868.7799999993</v>
      </c>
      <c r="AA1553" s="13">
        <v>18214167.350000001</v>
      </c>
      <c r="AB1553" s="13">
        <v>62208.76</v>
      </c>
      <c r="AC1553" s="13">
        <v>0</v>
      </c>
      <c r="AD1553" s="13">
        <v>0</v>
      </c>
      <c r="AE1553" s="13">
        <v>0</v>
      </c>
      <c r="AF1553" s="13">
        <v>94258056.670000002</v>
      </c>
      <c r="AG1553" s="13">
        <v>265728797.41999999</v>
      </c>
      <c r="AH1553" s="13">
        <v>96006635.270000011</v>
      </c>
      <c r="AI1553" s="13">
        <v>338919450.99000001</v>
      </c>
      <c r="AJ1553" s="13">
        <v>190594453.87</v>
      </c>
      <c r="AK1553" s="13">
        <v>1720.02</v>
      </c>
      <c r="AL1553" s="13">
        <v>459250564.29000002</v>
      </c>
      <c r="AM1553" s="13">
        <v>2.3628411711548885</v>
      </c>
      <c r="AN1553" s="13">
        <v>91261054.799999997</v>
      </c>
      <c r="AO1553" s="13">
        <v>55131953.079999998</v>
      </c>
      <c r="AP1553" s="13">
        <v>711673803.90999997</v>
      </c>
      <c r="AQ1553" s="13">
        <v>503410783.51999998</v>
      </c>
      <c r="AR1553" s="367"/>
      <c r="AS1553" s="19">
        <v>45199</v>
      </c>
      <c r="AT1553" s="20" t="s">
        <v>8</v>
      </c>
      <c r="AU1553" s="40" t="s">
        <v>292</v>
      </c>
      <c r="AV1553" s="41">
        <v>2023</v>
      </c>
      <c r="AW1553" s="266" t="s">
        <v>152</v>
      </c>
      <c r="AX1553" s="380">
        <v>33.53</v>
      </c>
      <c r="AY1553" s="380">
        <v>34.299999999999997</v>
      </c>
    </row>
    <row r="1554" spans="1:51" x14ac:dyDescent="0.25">
      <c r="A1554" s="5">
        <v>74</v>
      </c>
      <c r="B1554" s="6" t="s">
        <v>82</v>
      </c>
      <c r="C1554" s="13">
        <v>4589452958.8400002</v>
      </c>
      <c r="D1554" s="13">
        <v>2695871347.7800002</v>
      </c>
      <c r="E1554" s="13">
        <v>18012601.060000002</v>
      </c>
      <c r="F1554" s="13">
        <v>625659158.51999998</v>
      </c>
      <c r="G1554" s="13">
        <v>692996426.59000003</v>
      </c>
      <c r="H1554" s="13">
        <v>9248117.3000000007</v>
      </c>
      <c r="I1554" s="13">
        <v>706593683.52999997</v>
      </c>
      <c r="J1554" s="13">
        <v>260746491.34999999</v>
      </c>
      <c r="K1554" s="13">
        <v>131833081.72</v>
      </c>
      <c r="L1554" s="13">
        <v>69866007.629999995</v>
      </c>
      <c r="M1554" s="13">
        <v>831453817.37</v>
      </c>
      <c r="N1554" s="13">
        <v>1136099538.6200001</v>
      </c>
      <c r="O1554" s="13">
        <v>1311045130.6599998</v>
      </c>
      <c r="P1554" s="13">
        <v>-736119104.70999992</v>
      </c>
      <c r="Q1554" s="13">
        <v>767380239.8900001</v>
      </c>
      <c r="R1554" s="13">
        <v>31261135.180000186</v>
      </c>
      <c r="S1554" s="13">
        <v>-22013017.900000095</v>
      </c>
      <c r="T1554" s="13">
        <v>6456384.0300000003</v>
      </c>
      <c r="U1554" s="13">
        <v>4305863.0999999996</v>
      </c>
      <c r="V1554" s="13">
        <v>0</v>
      </c>
      <c r="W1554" s="13">
        <v>3233500</v>
      </c>
      <c r="X1554" s="13">
        <v>1321713283.3800001</v>
      </c>
      <c r="Y1554" s="13">
        <v>11630637.65</v>
      </c>
      <c r="Z1554" s="13">
        <v>49505598.329999998</v>
      </c>
      <c r="AA1554" s="13">
        <v>103768296.89</v>
      </c>
      <c r="AB1554" s="13">
        <v>3114205.63</v>
      </c>
      <c r="AC1554" s="13">
        <v>0</v>
      </c>
      <c r="AD1554" s="13">
        <v>0</v>
      </c>
      <c r="AE1554" s="13">
        <v>53370823.799999997</v>
      </c>
      <c r="AF1554" s="13">
        <v>1136332486.1099999</v>
      </c>
      <c r="AG1554" s="13">
        <v>901319825</v>
      </c>
      <c r="AH1554" s="13">
        <v>1154112139.6800001</v>
      </c>
      <c r="AI1554" s="13">
        <v>2045591021.1599998</v>
      </c>
      <c r="AJ1554" s="13">
        <v>734545890.5</v>
      </c>
      <c r="AK1554" s="13">
        <v>0</v>
      </c>
      <c r="AL1554" s="13">
        <v>574760601.80999994</v>
      </c>
      <c r="AM1554" s="13">
        <v>5.3597600413432858</v>
      </c>
      <c r="AN1554" s="13">
        <v>404080989.63</v>
      </c>
      <c r="AO1554" s="13">
        <v>221578168.89000002</v>
      </c>
      <c r="AP1554" s="13">
        <v>4016578978.7200007</v>
      </c>
      <c r="AQ1554" s="13">
        <v>3434042498.3200002</v>
      </c>
      <c r="AR1554" s="367"/>
      <c r="AS1554" s="19">
        <v>45199</v>
      </c>
      <c r="AT1554" s="20" t="s">
        <v>8</v>
      </c>
      <c r="AU1554" s="40" t="s">
        <v>292</v>
      </c>
      <c r="AV1554" s="41">
        <v>2023</v>
      </c>
      <c r="AW1554" s="266" t="s">
        <v>148</v>
      </c>
      <c r="AX1554" s="380">
        <v>33.53</v>
      </c>
      <c r="AY1554" s="380">
        <v>34.299999999999997</v>
      </c>
    </row>
    <row r="1555" spans="1:51" x14ac:dyDescent="0.25">
      <c r="A1555" s="5">
        <v>71</v>
      </c>
      <c r="B1555" s="6" t="s">
        <v>83</v>
      </c>
      <c r="C1555" s="13">
        <v>260075006.56</v>
      </c>
      <c r="D1555" s="13">
        <v>22409728.620000001</v>
      </c>
      <c r="E1555" s="13">
        <v>2525787.36</v>
      </c>
      <c r="F1555" s="13">
        <v>0</v>
      </c>
      <c r="G1555" s="13">
        <v>72372561.920000002</v>
      </c>
      <c r="H1555" s="13">
        <v>6811295.8700000001</v>
      </c>
      <c r="I1555" s="13">
        <v>72611337.370000005</v>
      </c>
      <c r="J1555" s="13">
        <v>1072579.23</v>
      </c>
      <c r="K1555" s="13">
        <v>16085552.359999999</v>
      </c>
      <c r="L1555" s="13">
        <v>13559765.010000002</v>
      </c>
      <c r="M1555" s="13">
        <v>17153522.859999999</v>
      </c>
      <c r="N1555" s="13">
        <v>2566231.63</v>
      </c>
      <c r="O1555" s="13">
        <v>23584415.290000003</v>
      </c>
      <c r="P1555" s="13">
        <v>141708300.73000002</v>
      </c>
      <c r="Q1555" s="13">
        <v>-176354014.41999999</v>
      </c>
      <c r="R1555" s="13">
        <v>-34645713.689999968</v>
      </c>
      <c r="S1555" s="13">
        <v>41457009.539999999</v>
      </c>
      <c r="T1555" s="13">
        <v>0</v>
      </c>
      <c r="U1555" s="13">
        <v>0</v>
      </c>
      <c r="V1555" s="13">
        <v>0</v>
      </c>
      <c r="W1555" s="13">
        <v>18581223.620000001</v>
      </c>
      <c r="X1555" s="13">
        <v>25096710.350000001</v>
      </c>
      <c r="Y1555" s="13">
        <v>1476991.06</v>
      </c>
      <c r="Z1555" s="13">
        <v>0</v>
      </c>
      <c r="AA1555" s="13">
        <v>740896.47</v>
      </c>
      <c r="AB1555" s="13">
        <v>0</v>
      </c>
      <c r="AC1555" s="13">
        <v>0</v>
      </c>
      <c r="AD1555" s="13">
        <v>0</v>
      </c>
      <c r="AE1555" s="13">
        <v>0</v>
      </c>
      <c r="AF1555" s="13">
        <v>3036.9</v>
      </c>
      <c r="AG1555" s="13">
        <v>30713287.869999997</v>
      </c>
      <c r="AH1555" s="13">
        <v>5092018.99</v>
      </c>
      <c r="AI1555" s="13">
        <v>35804673.210000001</v>
      </c>
      <c r="AJ1555" s="13">
        <v>12220257.919999998</v>
      </c>
      <c r="AK1555" s="13">
        <v>0</v>
      </c>
      <c r="AL1555" s="13">
        <v>56525785.010000005</v>
      </c>
      <c r="AM1555" s="13">
        <v>4.514071742451498</v>
      </c>
      <c r="AN1555" s="13">
        <v>0</v>
      </c>
      <c r="AO1555" s="13">
        <v>0</v>
      </c>
      <c r="AP1555" s="13">
        <v>235195982.92000002</v>
      </c>
      <c r="AQ1555" s="13">
        <v>21115120.239999998</v>
      </c>
      <c r="AR1555" s="367"/>
      <c r="AS1555" s="19">
        <v>45199</v>
      </c>
      <c r="AT1555" s="20" t="s">
        <v>8</v>
      </c>
      <c r="AU1555" s="40" t="s">
        <v>292</v>
      </c>
      <c r="AV1555" s="41">
        <v>2023</v>
      </c>
      <c r="AW1555" s="266" t="s">
        <v>161</v>
      </c>
      <c r="AX1555" s="380">
        <v>33.53</v>
      </c>
      <c r="AY1555" s="380">
        <v>34.299999999999997</v>
      </c>
    </row>
    <row r="1556" spans="1:51" x14ac:dyDescent="0.25">
      <c r="A1556" s="5">
        <v>91</v>
      </c>
      <c r="B1556" s="6" t="s">
        <v>106</v>
      </c>
      <c r="C1556" s="13">
        <v>2045328.41</v>
      </c>
      <c r="D1556" s="13">
        <v>87730</v>
      </c>
      <c r="E1556" s="13">
        <v>616.81000000000006</v>
      </c>
      <c r="F1556" s="13">
        <v>267.52</v>
      </c>
      <c r="G1556" s="13">
        <v>6471939.9100000001</v>
      </c>
      <c r="H1556" s="13">
        <v>-11190775.6</v>
      </c>
      <c r="I1556" s="13">
        <v>58335880.149999999</v>
      </c>
      <c r="J1556" s="13">
        <v>11773781.460000001</v>
      </c>
      <c r="K1556" s="13">
        <v>364821.86</v>
      </c>
      <c r="L1556" s="13">
        <v>363758.70999999996</v>
      </c>
      <c r="M1556" s="13">
        <v>0</v>
      </c>
      <c r="N1556" s="13">
        <v>6422521.5200000005</v>
      </c>
      <c r="O1556" s="13">
        <v>-752669.34999999963</v>
      </c>
      <c r="P1556" s="13">
        <v>-3761939.6700000004</v>
      </c>
      <c r="Q1556" s="13">
        <v>9.9999997764825821E-3</v>
      </c>
      <c r="R1556" s="13">
        <v>-3761939.6600000006</v>
      </c>
      <c r="S1556" s="13">
        <v>-7428835.9500000011</v>
      </c>
      <c r="T1556" s="13">
        <v>1256450.78</v>
      </c>
      <c r="U1556" s="13">
        <v>0</v>
      </c>
      <c r="V1556" s="13">
        <v>0</v>
      </c>
      <c r="W1556" s="13">
        <v>0</v>
      </c>
      <c r="X1556" s="13">
        <v>899882.25</v>
      </c>
      <c r="Y1556" s="13">
        <v>52014.69</v>
      </c>
      <c r="Z1556" s="13">
        <v>27230.51</v>
      </c>
      <c r="AA1556" s="13">
        <v>78628.850000000006</v>
      </c>
      <c r="AB1556" s="13">
        <v>2283137.64</v>
      </c>
      <c r="AC1556" s="13">
        <v>0</v>
      </c>
      <c r="AD1556" s="13">
        <v>0</v>
      </c>
      <c r="AE1556" s="13">
        <v>0</v>
      </c>
      <c r="AF1556" s="13">
        <v>7144157.29</v>
      </c>
      <c r="AG1556" s="13">
        <v>363758.70999999996</v>
      </c>
      <c r="AH1556" s="13">
        <v>6423138.3300000001</v>
      </c>
      <c r="AI1556" s="13">
        <v>6713336</v>
      </c>
      <c r="AJ1556" s="13">
        <v>7466005.3499999996</v>
      </c>
      <c r="AK1556" s="13">
        <v>0</v>
      </c>
      <c r="AL1556" s="13">
        <v>57971058.289999999</v>
      </c>
      <c r="AM1556" s="13">
        <v>159.90237029656063</v>
      </c>
      <c r="AN1556" s="13">
        <v>267.52</v>
      </c>
      <c r="AO1556" s="13">
        <v>0</v>
      </c>
      <c r="AP1556" s="13">
        <v>2797997.7600000002</v>
      </c>
      <c r="AQ1556" s="13">
        <v>87729.999999999767</v>
      </c>
      <c r="AR1556" s="367"/>
      <c r="AS1556" s="19">
        <v>45199</v>
      </c>
      <c r="AT1556" s="20" t="s">
        <v>8</v>
      </c>
      <c r="AU1556" s="40" t="s">
        <v>293</v>
      </c>
      <c r="AV1556" s="41">
        <v>2023</v>
      </c>
      <c r="AW1556" s="266" t="s">
        <v>192</v>
      </c>
      <c r="AX1556" s="380">
        <v>33.53</v>
      </c>
      <c r="AY1556" s="380">
        <v>34.299999999999997</v>
      </c>
    </row>
    <row r="1557" spans="1:51" x14ac:dyDescent="0.25">
      <c r="A1557" s="5">
        <v>73</v>
      </c>
      <c r="B1557" s="6" t="s">
        <v>84</v>
      </c>
      <c r="C1557" s="13">
        <v>157633141.81999999</v>
      </c>
      <c r="D1557" s="13">
        <v>201720.37</v>
      </c>
      <c r="E1557" s="13">
        <v>144527.5</v>
      </c>
      <c r="F1557" s="13">
        <v>7118221.3600000003</v>
      </c>
      <c r="G1557" s="13">
        <v>41916597.509999998</v>
      </c>
      <c r="H1557" s="13">
        <v>24606828.5</v>
      </c>
      <c r="I1557" s="13">
        <v>34117608.210000001</v>
      </c>
      <c r="J1557" s="13">
        <v>5743017.4299999997</v>
      </c>
      <c r="K1557" s="13">
        <v>20717074.629999999</v>
      </c>
      <c r="L1557" s="13">
        <v>20572547.129999999</v>
      </c>
      <c r="M1557" s="13">
        <v>27947885.210000001</v>
      </c>
      <c r="N1557" s="13">
        <v>0</v>
      </c>
      <c r="O1557" s="13">
        <v>46637517.460000001</v>
      </c>
      <c r="P1557" s="13">
        <v>61759085.120000005</v>
      </c>
      <c r="Q1557" s="13">
        <v>-74220078.419999987</v>
      </c>
      <c r="R1557" s="13">
        <v>-12460993.299999982</v>
      </c>
      <c r="S1557" s="13">
        <v>37067822.549999997</v>
      </c>
      <c r="T1557" s="13">
        <v>0.27</v>
      </c>
      <c r="U1557" s="13">
        <v>0</v>
      </c>
      <c r="V1557" s="13">
        <v>0</v>
      </c>
      <c r="W1557" s="13">
        <v>42995100.57</v>
      </c>
      <c r="X1557" s="13">
        <v>8250070.7999999998</v>
      </c>
      <c r="Y1557" s="13">
        <v>846578.83</v>
      </c>
      <c r="Z1557" s="13">
        <v>439247.22</v>
      </c>
      <c r="AA1557" s="13">
        <v>59671.3</v>
      </c>
      <c r="AB1557" s="13">
        <v>633659.59</v>
      </c>
      <c r="AC1557" s="13">
        <v>0</v>
      </c>
      <c r="AD1557" s="13">
        <v>0</v>
      </c>
      <c r="AE1557" s="13">
        <v>0</v>
      </c>
      <c r="AF1557" s="13">
        <v>12198192.15</v>
      </c>
      <c r="AG1557" s="13">
        <v>48520432.340000004</v>
      </c>
      <c r="AH1557" s="13">
        <v>144527.5</v>
      </c>
      <c r="AI1557" s="13">
        <v>48492172.640000001</v>
      </c>
      <c r="AJ1557" s="13">
        <v>1854655.18</v>
      </c>
      <c r="AK1557" s="13">
        <v>0</v>
      </c>
      <c r="AL1557" s="13">
        <v>13400533.580000002</v>
      </c>
      <c r="AM1557" s="13">
        <v>1.646835222604013</v>
      </c>
      <c r="AN1557" s="13">
        <v>6050866.8799999999</v>
      </c>
      <c r="AO1557" s="13">
        <v>1067354.48</v>
      </c>
      <c r="AP1557" s="13">
        <v>109141157.14</v>
      </c>
      <c r="AQ1557" s="13">
        <v>-1652746.8499999999</v>
      </c>
      <c r="AR1557" s="367"/>
      <c r="AS1557" s="19">
        <v>45199</v>
      </c>
      <c r="AT1557" s="20" t="s">
        <v>8</v>
      </c>
      <c r="AU1557" s="40" t="s">
        <v>292</v>
      </c>
      <c r="AV1557" s="41">
        <v>2023</v>
      </c>
      <c r="AW1557" s="266" t="s">
        <v>190</v>
      </c>
      <c r="AX1557" s="380">
        <v>33.53</v>
      </c>
      <c r="AY1557" s="380">
        <v>34.299999999999997</v>
      </c>
    </row>
    <row r="1558" spans="1:51" x14ac:dyDescent="0.25">
      <c r="A1558" s="5">
        <v>46</v>
      </c>
      <c r="B1558" s="6" t="s">
        <v>85</v>
      </c>
      <c r="C1558" s="13">
        <v>22483513.819999997</v>
      </c>
      <c r="D1558" s="13">
        <v>9870594.8900000006</v>
      </c>
      <c r="E1558" s="13">
        <v>1475478</v>
      </c>
      <c r="F1558" s="13">
        <v>3626344.9800000004</v>
      </c>
      <c r="G1558" s="13">
        <v>11538294.16</v>
      </c>
      <c r="H1558" s="13">
        <v>48961.41</v>
      </c>
      <c r="I1558" s="13">
        <v>278185677.36000001</v>
      </c>
      <c r="J1558" s="13">
        <v>22340790.489999998</v>
      </c>
      <c r="K1558" s="13">
        <v>13326694.98</v>
      </c>
      <c r="L1558" s="13">
        <v>11851077.210000001</v>
      </c>
      <c r="M1558" s="13">
        <v>474103</v>
      </c>
      <c r="N1558" s="13">
        <v>1450</v>
      </c>
      <c r="O1558" s="13">
        <v>8648252</v>
      </c>
      <c r="P1558" s="13">
        <v>-11199972.210000005</v>
      </c>
      <c r="Q1558" s="13">
        <v>-254825.87999999971</v>
      </c>
      <c r="R1558" s="13">
        <v>-11454798.090000004</v>
      </c>
      <c r="S1558" s="13">
        <v>11503759.5</v>
      </c>
      <c r="T1558" s="13">
        <v>7344764.0199999996</v>
      </c>
      <c r="U1558" s="13">
        <v>0</v>
      </c>
      <c r="V1558" s="13">
        <v>0</v>
      </c>
      <c r="W1558" s="13">
        <v>0</v>
      </c>
      <c r="X1558" s="13">
        <v>4440113.75</v>
      </c>
      <c r="Y1558" s="13">
        <v>231557.36</v>
      </c>
      <c r="Z1558" s="13">
        <v>44702.89</v>
      </c>
      <c r="AA1558" s="13">
        <v>0</v>
      </c>
      <c r="AB1558" s="13">
        <v>4858.0200000000004</v>
      </c>
      <c r="AC1558" s="13">
        <v>0</v>
      </c>
      <c r="AD1558" s="13">
        <v>0</v>
      </c>
      <c r="AE1558" s="13">
        <v>0</v>
      </c>
      <c r="AF1558" s="13">
        <v>0</v>
      </c>
      <c r="AG1558" s="13">
        <v>12325180.210000001</v>
      </c>
      <c r="AH1558" s="13">
        <v>1476928</v>
      </c>
      <c r="AI1558" s="13">
        <v>13795841</v>
      </c>
      <c r="AJ1558" s="13">
        <v>5147589</v>
      </c>
      <c r="AK1558" s="13">
        <v>0</v>
      </c>
      <c r="AL1558" s="13">
        <v>264858982.38000003</v>
      </c>
      <c r="AM1558" s="13">
        <v>20.87431863470173</v>
      </c>
      <c r="AN1558" s="13">
        <v>2703137.5300000003</v>
      </c>
      <c r="AO1558" s="13">
        <v>923207.45000000007</v>
      </c>
      <c r="AP1558" s="13">
        <v>14426176.82</v>
      </c>
      <c r="AQ1558" s="13">
        <v>10461509.890000001</v>
      </c>
      <c r="AR1558" s="367"/>
      <c r="AS1558" s="19">
        <v>45199</v>
      </c>
      <c r="AT1558" s="20" t="s">
        <v>8</v>
      </c>
      <c r="AU1558" s="40" t="s">
        <v>292</v>
      </c>
      <c r="AV1558" s="41">
        <v>2023</v>
      </c>
      <c r="AW1558" s="266" t="s">
        <v>176</v>
      </c>
      <c r="AX1558" s="380">
        <v>33.53</v>
      </c>
      <c r="AY1558" s="380">
        <v>34.299999999999997</v>
      </c>
    </row>
    <row r="1559" spans="1:51" x14ac:dyDescent="0.25">
      <c r="A1559" s="5">
        <v>51</v>
      </c>
      <c r="B1559" s="6" t="s">
        <v>86</v>
      </c>
      <c r="C1559" s="13">
        <v>13840337.550000001</v>
      </c>
      <c r="D1559" s="13">
        <v>1440555.86</v>
      </c>
      <c r="E1559" s="13">
        <v>4033317.83</v>
      </c>
      <c r="F1559" s="13">
        <v>3628305.49</v>
      </c>
      <c r="G1559" s="13">
        <v>19107536</v>
      </c>
      <c r="H1559" s="13">
        <v>574127.42000000004</v>
      </c>
      <c r="I1559" s="13">
        <v>20535644.649999999</v>
      </c>
      <c r="J1559" s="13">
        <v>159000044.46000001</v>
      </c>
      <c r="K1559" s="13">
        <v>9540160.5299999993</v>
      </c>
      <c r="L1559" s="13">
        <v>5506842.7000000002</v>
      </c>
      <c r="M1559" s="13">
        <v>1328600.1100000001</v>
      </c>
      <c r="N1559" s="13">
        <v>0</v>
      </c>
      <c r="O1559" s="13">
        <v>2605710.7100000009</v>
      </c>
      <c r="P1559" s="13">
        <v>-12941770.509999996</v>
      </c>
      <c r="Q1559" s="13">
        <v>-652156.91999999946</v>
      </c>
      <c r="R1559" s="13">
        <v>-13593927.429999996</v>
      </c>
      <c r="S1559" s="13">
        <v>14168054.849999994</v>
      </c>
      <c r="T1559" s="13">
        <v>628302.15</v>
      </c>
      <c r="U1559" s="13">
        <v>0</v>
      </c>
      <c r="V1559" s="13">
        <v>0</v>
      </c>
      <c r="W1559" s="13">
        <v>0</v>
      </c>
      <c r="X1559" s="13">
        <v>84187219.840000004</v>
      </c>
      <c r="Y1559" s="13">
        <v>376657.84</v>
      </c>
      <c r="Z1559" s="13">
        <v>325460.69</v>
      </c>
      <c r="AA1559" s="13">
        <v>4594719.28</v>
      </c>
      <c r="AB1559" s="13">
        <v>12747.04</v>
      </c>
      <c r="AC1559" s="13">
        <v>0</v>
      </c>
      <c r="AD1559" s="13">
        <v>0</v>
      </c>
      <c r="AE1559" s="13">
        <v>0</v>
      </c>
      <c r="AF1559" s="13">
        <v>65337882.289999999</v>
      </c>
      <c r="AG1559" s="13">
        <v>6835442.8099999996</v>
      </c>
      <c r="AH1559" s="13">
        <v>4033317.83</v>
      </c>
      <c r="AI1559" s="13">
        <v>10719218.710000001</v>
      </c>
      <c r="AJ1559" s="13">
        <v>8113508</v>
      </c>
      <c r="AK1559" s="13">
        <v>0</v>
      </c>
      <c r="AL1559" s="13">
        <v>10995484.119999999</v>
      </c>
      <c r="AM1559" s="13">
        <v>2.1525470756412943</v>
      </c>
      <c r="AN1559" s="13">
        <v>1793932.6700000002</v>
      </c>
      <c r="AO1559" s="13">
        <v>1834372.82</v>
      </c>
      <c r="AP1559" s="13">
        <v>8688996.3399999999</v>
      </c>
      <c r="AQ1559" s="13">
        <v>-1105074.6399999997</v>
      </c>
      <c r="AR1559" s="367"/>
      <c r="AS1559" s="19">
        <v>45199</v>
      </c>
      <c r="AT1559" s="20" t="s">
        <v>8</v>
      </c>
      <c r="AU1559" s="40" t="s">
        <v>292</v>
      </c>
      <c r="AV1559" s="41">
        <v>2023</v>
      </c>
      <c r="AW1559" s="266" t="s">
        <v>179</v>
      </c>
      <c r="AX1559" s="380">
        <v>33.53</v>
      </c>
      <c r="AY1559" s="380">
        <v>34.299999999999997</v>
      </c>
    </row>
    <row r="1560" spans="1:51" x14ac:dyDescent="0.25">
      <c r="A1560" s="5">
        <v>117</v>
      </c>
      <c r="B1560" s="6" t="s">
        <v>87</v>
      </c>
      <c r="C1560" s="13">
        <v>604349901.75</v>
      </c>
      <c r="D1560" s="13">
        <v>258844732.56</v>
      </c>
      <c r="E1560" s="13">
        <v>25171248.18</v>
      </c>
      <c r="F1560" s="13">
        <v>113763645.86999999</v>
      </c>
      <c r="G1560" s="13">
        <v>93504227.170000002</v>
      </c>
      <c r="H1560" s="13">
        <v>3242631.97</v>
      </c>
      <c r="I1560" s="13">
        <v>138861728.50999999</v>
      </c>
      <c r="J1560" s="13">
        <v>35852980.68</v>
      </c>
      <c r="K1560" s="13">
        <v>65873601.539999999</v>
      </c>
      <c r="L1560" s="13">
        <v>40702353.359999999</v>
      </c>
      <c r="M1560" s="13">
        <v>142334609.31</v>
      </c>
      <c r="N1560" s="13">
        <v>148530508.79000002</v>
      </c>
      <c r="O1560" s="13">
        <v>137925890.62000003</v>
      </c>
      <c r="P1560" s="13">
        <v>311405.53000001982</v>
      </c>
      <c r="Q1560" s="13">
        <v>-12379555.680000022</v>
      </c>
      <c r="R1560" s="13">
        <v>-12068150.150000002</v>
      </c>
      <c r="S1560" s="13">
        <v>15310782.100000001</v>
      </c>
      <c r="T1560" s="13">
        <v>1576680.92</v>
      </c>
      <c r="U1560" s="13">
        <v>0</v>
      </c>
      <c r="V1560" s="13">
        <v>0</v>
      </c>
      <c r="W1560" s="13">
        <v>0</v>
      </c>
      <c r="X1560" s="13">
        <v>34323111.32</v>
      </c>
      <c r="Y1560" s="13">
        <v>1588769.27</v>
      </c>
      <c r="Z1560" s="13">
        <v>6974294.4500000002</v>
      </c>
      <c r="AA1560" s="13">
        <v>5147718.37</v>
      </c>
      <c r="AB1560" s="13">
        <v>957878.71</v>
      </c>
      <c r="AC1560" s="13">
        <v>0</v>
      </c>
      <c r="AD1560" s="13">
        <v>0</v>
      </c>
      <c r="AE1560" s="13">
        <v>0</v>
      </c>
      <c r="AF1560" s="13">
        <v>5920349.3399999999</v>
      </c>
      <c r="AG1560" s="13">
        <v>183036962.67000002</v>
      </c>
      <c r="AH1560" s="13">
        <v>173701756.97</v>
      </c>
      <c r="AI1560" s="13">
        <v>356489135.98000002</v>
      </c>
      <c r="AJ1560" s="13">
        <v>218563245.36000001</v>
      </c>
      <c r="AK1560" s="13">
        <v>0</v>
      </c>
      <c r="AL1560" s="13">
        <v>72988126.969999999</v>
      </c>
      <c r="AM1560" s="13">
        <v>2.1080026788224093</v>
      </c>
      <c r="AN1560" s="13">
        <v>60372124.459999993</v>
      </c>
      <c r="AO1560" s="13">
        <v>53391521.409999996</v>
      </c>
      <c r="AP1560" s="13">
        <v>585015350.39999998</v>
      </c>
      <c r="AQ1560" s="13">
        <v>377436071.82999998</v>
      </c>
      <c r="AR1560" s="367"/>
      <c r="AS1560" s="19">
        <v>45199</v>
      </c>
      <c r="AT1560" s="20" t="s">
        <v>8</v>
      </c>
      <c r="AU1560" s="40" t="s">
        <v>292</v>
      </c>
      <c r="AV1560" s="41">
        <v>2023</v>
      </c>
      <c r="AW1560" s="266" t="s">
        <v>155</v>
      </c>
      <c r="AX1560" s="380">
        <v>33.53</v>
      </c>
      <c r="AY1560" s="380">
        <v>34.299999999999997</v>
      </c>
    </row>
    <row r="1561" spans="1:51" x14ac:dyDescent="0.25">
      <c r="A1561" s="7">
        <v>78</v>
      </c>
      <c r="B1561" s="8" t="s">
        <v>88</v>
      </c>
      <c r="C1561" s="14">
        <v>2096458.36</v>
      </c>
      <c r="D1561" s="14">
        <v>6068.5</v>
      </c>
      <c r="E1561" s="14">
        <v>37.409999999999997</v>
      </c>
      <c r="F1561" s="14">
        <v>389871.55</v>
      </c>
      <c r="G1561" s="14">
        <v>2982074.34</v>
      </c>
      <c r="H1561" s="14">
        <v>-493499.72</v>
      </c>
      <c r="I1561" s="14">
        <v>11525047.43</v>
      </c>
      <c r="J1561" s="14">
        <v>2602027.54</v>
      </c>
      <c r="K1561" s="14">
        <v>589458.31000000006</v>
      </c>
      <c r="L1561" s="14">
        <v>589420.9</v>
      </c>
      <c r="M1561" s="14">
        <v>301273.77</v>
      </c>
      <c r="N1561" s="14">
        <v>0.2</v>
      </c>
      <c r="O1561" s="14">
        <v>488490.45999999996</v>
      </c>
      <c r="P1561" s="14">
        <v>-1770046.4899999998</v>
      </c>
      <c r="Q1561" s="14">
        <v>-224830.42</v>
      </c>
      <c r="R1561" s="14">
        <v>-1994876.9099999997</v>
      </c>
      <c r="S1561" s="14">
        <v>1501377.19</v>
      </c>
      <c r="T1561" s="14">
        <v>1124163.6100000001</v>
      </c>
      <c r="U1561" s="14">
        <v>0</v>
      </c>
      <c r="V1561" s="14">
        <v>0</v>
      </c>
      <c r="W1561" s="14">
        <v>0</v>
      </c>
      <c r="X1561" s="14">
        <v>586864.37</v>
      </c>
      <c r="Y1561" s="14">
        <v>57691.09</v>
      </c>
      <c r="Z1561" s="14">
        <v>19826.349999999999</v>
      </c>
      <c r="AA1561" s="14">
        <v>40029.050000000003</v>
      </c>
      <c r="AB1561" s="14">
        <v>19.079999999999998</v>
      </c>
      <c r="AC1561" s="14">
        <v>0</v>
      </c>
      <c r="AD1561" s="14">
        <v>0</v>
      </c>
      <c r="AE1561" s="14">
        <v>0</v>
      </c>
      <c r="AF1561" s="14">
        <v>92085.22</v>
      </c>
      <c r="AG1561" s="14">
        <v>890694.67</v>
      </c>
      <c r="AH1561" s="14">
        <v>37.61</v>
      </c>
      <c r="AI1561" s="14">
        <v>890620.22</v>
      </c>
      <c r="AJ1561" s="14">
        <v>402129.76</v>
      </c>
      <c r="AK1561" s="14">
        <v>0</v>
      </c>
      <c r="AL1561" s="14">
        <v>10935589.119999999</v>
      </c>
      <c r="AM1561" s="14">
        <v>19.551929686087551</v>
      </c>
      <c r="AN1561" s="14">
        <v>294601.38</v>
      </c>
      <c r="AO1561" s="14">
        <v>95270.17</v>
      </c>
      <c r="AP1561" s="14">
        <v>1607985.45</v>
      </c>
      <c r="AQ1561" s="14">
        <v>6086.05</v>
      </c>
      <c r="AR1561" s="368"/>
      <c r="AS1561" s="19">
        <v>45199</v>
      </c>
      <c r="AT1561" s="42" t="s">
        <v>8</v>
      </c>
      <c r="AU1561" s="40" t="s">
        <v>293</v>
      </c>
      <c r="AV1561" s="41">
        <v>2023</v>
      </c>
      <c r="AW1561" s="266" t="s">
        <v>185</v>
      </c>
      <c r="AX1561" s="380">
        <v>33.53</v>
      </c>
      <c r="AY1561" s="380">
        <v>34.299999999999997</v>
      </c>
    </row>
    <row r="1562" spans="1:51" x14ac:dyDescent="0.25">
      <c r="A1562" s="5">
        <v>80</v>
      </c>
      <c r="B1562" s="6" t="s">
        <v>89</v>
      </c>
      <c r="C1562" s="13">
        <v>1332798957.6399999</v>
      </c>
      <c r="D1562" s="13">
        <v>552269768.27999997</v>
      </c>
      <c r="E1562" s="13">
        <v>65161533.260000005</v>
      </c>
      <c r="F1562" s="13">
        <v>254342689.91</v>
      </c>
      <c r="G1562" s="13">
        <v>224126879.63</v>
      </c>
      <c r="H1562" s="13">
        <v>4857148.1100000003</v>
      </c>
      <c r="I1562" s="13">
        <v>361565445.91000003</v>
      </c>
      <c r="J1562" s="13">
        <v>101846456.47</v>
      </c>
      <c r="K1562" s="13">
        <v>115762507.48999999</v>
      </c>
      <c r="L1562" s="13">
        <v>50600974.230000004</v>
      </c>
      <c r="M1562" s="13">
        <v>225057887.68000001</v>
      </c>
      <c r="N1562" s="13">
        <v>2540018333.7200003</v>
      </c>
      <c r="O1562" s="13">
        <v>1569140792.3100002</v>
      </c>
      <c r="P1562" s="13">
        <v>-1267081172.4899993</v>
      </c>
      <c r="Q1562" s="13">
        <v>1258937070.9500003</v>
      </c>
      <c r="R1562" s="13">
        <v>-8144101.5399990082</v>
      </c>
      <c r="S1562" s="13">
        <v>13001249.650000006</v>
      </c>
      <c r="T1562" s="13">
        <v>41820.07</v>
      </c>
      <c r="U1562" s="13">
        <v>0</v>
      </c>
      <c r="V1562" s="13">
        <v>0</v>
      </c>
      <c r="W1562" s="13">
        <v>815212.54</v>
      </c>
      <c r="X1562" s="13">
        <v>69408749.620000005</v>
      </c>
      <c r="Y1562" s="13">
        <v>3811759.71</v>
      </c>
      <c r="Z1562" s="13">
        <v>16538313.08</v>
      </c>
      <c r="AA1562" s="13">
        <v>3250000</v>
      </c>
      <c r="AB1562" s="13">
        <v>3782538.72</v>
      </c>
      <c r="AC1562" s="13">
        <v>0</v>
      </c>
      <c r="AD1562" s="13">
        <v>0</v>
      </c>
      <c r="AE1562" s="13">
        <v>0</v>
      </c>
      <c r="AF1562" s="13">
        <v>29881921.07</v>
      </c>
      <c r="AG1562" s="13">
        <v>275658861.90999997</v>
      </c>
      <c r="AH1562" s="13">
        <v>2605179866.9799995</v>
      </c>
      <c r="AI1562" s="13">
        <v>2880611309.46</v>
      </c>
      <c r="AJ1562" s="13">
        <v>1311470517.1499999</v>
      </c>
      <c r="AK1562" s="13">
        <v>0</v>
      </c>
      <c r="AL1562" s="13">
        <v>245802938.42000002</v>
      </c>
      <c r="AM1562" s="13">
        <v>3.1233380629841094</v>
      </c>
      <c r="AN1562" s="13">
        <v>151333093.17000002</v>
      </c>
      <c r="AO1562" s="13">
        <v>103009596.74000001</v>
      </c>
      <c r="AP1562" s="13">
        <v>1155730208.8299999</v>
      </c>
      <c r="AQ1562" s="13">
        <v>1944341811.78</v>
      </c>
      <c r="AR1562" s="367"/>
      <c r="AS1562" s="19">
        <v>45199</v>
      </c>
      <c r="AT1562" s="20" t="s">
        <v>8</v>
      </c>
      <c r="AU1562" s="40" t="s">
        <v>292</v>
      </c>
      <c r="AV1562" s="41">
        <v>2023</v>
      </c>
      <c r="AW1562" s="266" t="s">
        <v>288</v>
      </c>
      <c r="AX1562" s="380">
        <v>33.53</v>
      </c>
      <c r="AY1562" s="380">
        <v>34.299999999999997</v>
      </c>
    </row>
    <row r="1563" spans="1:51" x14ac:dyDescent="0.25">
      <c r="A1563" s="5">
        <v>2</v>
      </c>
      <c r="B1563" s="6" t="s">
        <v>90</v>
      </c>
      <c r="C1563" s="13">
        <v>42032213.280000001</v>
      </c>
      <c r="D1563" s="13">
        <v>3821882.78</v>
      </c>
      <c r="E1563" s="13">
        <v>481031.58</v>
      </c>
      <c r="F1563" s="13">
        <v>83258.86</v>
      </c>
      <c r="G1563" s="13">
        <v>81180195.25</v>
      </c>
      <c r="H1563" s="13">
        <v>834962.34</v>
      </c>
      <c r="I1563" s="13">
        <v>339061275.68000001</v>
      </c>
      <c r="J1563" s="13">
        <v>919101360.00999999</v>
      </c>
      <c r="K1563" s="13">
        <v>1633593.83</v>
      </c>
      <c r="L1563" s="13">
        <v>1152562.25</v>
      </c>
      <c r="M1563" s="13">
        <v>5701083.3200000003</v>
      </c>
      <c r="N1563" s="13">
        <v>0.01</v>
      </c>
      <c r="O1563" s="13">
        <v>4601021.84</v>
      </c>
      <c r="P1563" s="13">
        <v>-47654145.45000001</v>
      </c>
      <c r="Q1563" s="13">
        <v>-8031915.2700000014</v>
      </c>
      <c r="R1563" s="13">
        <v>-55686060.720000014</v>
      </c>
      <c r="S1563" s="13">
        <v>56521023.060000002</v>
      </c>
      <c r="T1563" s="13">
        <v>766.28</v>
      </c>
      <c r="U1563" s="13">
        <v>0</v>
      </c>
      <c r="V1563" s="13">
        <v>0</v>
      </c>
      <c r="W1563" s="13">
        <v>0</v>
      </c>
      <c r="X1563" s="13">
        <v>72380433.299999997</v>
      </c>
      <c r="Y1563" s="13">
        <v>1656577.08</v>
      </c>
      <c r="Z1563" s="13">
        <v>725557.76000000001</v>
      </c>
      <c r="AA1563" s="13">
        <v>13399847.16</v>
      </c>
      <c r="AB1563" s="13">
        <v>78194.52</v>
      </c>
      <c r="AC1563" s="13">
        <v>0</v>
      </c>
      <c r="AD1563" s="13">
        <v>0</v>
      </c>
      <c r="AE1563" s="13">
        <v>0</v>
      </c>
      <c r="AF1563" s="13">
        <v>0</v>
      </c>
      <c r="AG1563" s="13">
        <v>6853645.5700000003</v>
      </c>
      <c r="AH1563" s="13">
        <v>481031.59</v>
      </c>
      <c r="AI1563" s="13">
        <v>7334619.2400000002</v>
      </c>
      <c r="AJ1563" s="13">
        <v>2733597.4000000004</v>
      </c>
      <c r="AK1563" s="13">
        <v>0</v>
      </c>
      <c r="AL1563" s="13">
        <v>337427681.85000002</v>
      </c>
      <c r="AM1563" s="13">
        <v>207.55543358045125</v>
      </c>
      <c r="AN1563" s="13">
        <v>82306.47</v>
      </c>
      <c r="AO1563" s="13">
        <v>952.39</v>
      </c>
      <c r="AP1563" s="13">
        <v>37752979.159999996</v>
      </c>
      <c r="AQ1563" s="13">
        <v>4143670.4999999995</v>
      </c>
      <c r="AR1563" s="367"/>
      <c r="AS1563" s="19">
        <v>45199</v>
      </c>
      <c r="AT1563" s="20" t="s">
        <v>8</v>
      </c>
      <c r="AU1563" s="40" t="s">
        <v>292</v>
      </c>
      <c r="AV1563" s="41">
        <v>2023</v>
      </c>
      <c r="AW1563" s="266" t="s">
        <v>168</v>
      </c>
      <c r="AX1563" s="380">
        <v>33.53</v>
      </c>
      <c r="AY1563" s="380">
        <v>34.299999999999997</v>
      </c>
    </row>
    <row r="1564" spans="1:51" x14ac:dyDescent="0.25">
      <c r="A1564" s="5">
        <v>115</v>
      </c>
      <c r="B1564" s="6" t="s">
        <v>290</v>
      </c>
      <c r="C1564" s="13">
        <v>24254.98</v>
      </c>
      <c r="D1564" s="13">
        <v>0</v>
      </c>
      <c r="E1564" s="13">
        <v>0.01</v>
      </c>
      <c r="F1564" s="13">
        <v>0</v>
      </c>
      <c r="G1564" s="13">
        <v>1114883.8999999999</v>
      </c>
      <c r="H1564" s="13">
        <v>1487058.42</v>
      </c>
      <c r="I1564" s="13">
        <v>547093.38</v>
      </c>
      <c r="J1564" s="13">
        <v>5231810.43</v>
      </c>
      <c r="K1564" s="13">
        <v>12191.84</v>
      </c>
      <c r="L1564" s="13">
        <v>12191.83</v>
      </c>
      <c r="M1564" s="13">
        <v>0</v>
      </c>
      <c r="N1564" s="13">
        <v>0</v>
      </c>
      <c r="O1564" s="13">
        <v>8772.9200000000019</v>
      </c>
      <c r="P1564" s="13">
        <v>-1099401.8400000001</v>
      </c>
      <c r="Q1564" s="13">
        <v>0</v>
      </c>
      <c r="R1564" s="13">
        <v>-1099401.8400000001</v>
      </c>
      <c r="S1564" s="13">
        <v>2586460.2599999998</v>
      </c>
      <c r="T1564" s="13">
        <v>136603.69</v>
      </c>
      <c r="U1564" s="13">
        <v>0</v>
      </c>
      <c r="V1564" s="13">
        <v>0</v>
      </c>
      <c r="W1564" s="13">
        <v>0</v>
      </c>
      <c r="X1564" s="13">
        <v>2514082.71</v>
      </c>
      <c r="Y1564" s="13">
        <v>22752.71</v>
      </c>
      <c r="Z1564" s="13">
        <v>27720.11</v>
      </c>
      <c r="AA1564" s="13">
        <v>0</v>
      </c>
      <c r="AB1564" s="13">
        <v>510.18</v>
      </c>
      <c r="AC1564" s="13">
        <v>0</v>
      </c>
      <c r="AD1564" s="13">
        <v>0</v>
      </c>
      <c r="AE1564" s="13">
        <v>13243.14</v>
      </c>
      <c r="AF1564" s="13">
        <v>0</v>
      </c>
      <c r="AG1564" s="13">
        <v>12191.83</v>
      </c>
      <c r="AH1564" s="13">
        <v>0.01</v>
      </c>
      <c r="AI1564" s="13">
        <v>11907.77</v>
      </c>
      <c r="AJ1564" s="13">
        <v>3134.85</v>
      </c>
      <c r="AK1564" s="13">
        <v>0</v>
      </c>
      <c r="AL1564" s="13">
        <v>534901.54</v>
      </c>
      <c r="AM1564" s="13">
        <v>44.873733579180829</v>
      </c>
      <c r="AN1564" s="13">
        <v>0</v>
      </c>
      <c r="AO1564" s="13">
        <v>0</v>
      </c>
      <c r="AP1564" s="13">
        <v>15482.07</v>
      </c>
      <c r="AQ1564" s="13">
        <v>0</v>
      </c>
      <c r="AR1564" s="367"/>
      <c r="AS1564" s="19">
        <v>45199</v>
      </c>
      <c r="AT1564" s="20" t="s">
        <v>8</v>
      </c>
      <c r="AU1564" s="40" t="s">
        <v>292</v>
      </c>
      <c r="AV1564" s="41">
        <v>2023</v>
      </c>
      <c r="AW1564" s="266" t="s">
        <v>291</v>
      </c>
      <c r="AX1564" s="380">
        <v>33.53</v>
      </c>
      <c r="AY1564" s="380">
        <v>34.299999999999997</v>
      </c>
    </row>
    <row r="1565" spans="1:51" x14ac:dyDescent="0.25">
      <c r="A1565" s="5">
        <v>106</v>
      </c>
      <c r="B1565" s="6" t="s">
        <v>92</v>
      </c>
      <c r="C1565" s="13">
        <v>32209989.75</v>
      </c>
      <c r="D1565" s="13">
        <v>1383756.45</v>
      </c>
      <c r="E1565" s="13">
        <v>968899.95000000007</v>
      </c>
      <c r="F1565" s="13">
        <v>7651131.6599999992</v>
      </c>
      <c r="G1565" s="13">
        <v>12332744.98</v>
      </c>
      <c r="H1565" s="13">
        <v>13858.83</v>
      </c>
      <c r="I1565" s="13">
        <v>79873714.019999996</v>
      </c>
      <c r="J1565" s="13">
        <v>7469166.0199999996</v>
      </c>
      <c r="K1565" s="13">
        <v>10544273.890000001</v>
      </c>
      <c r="L1565" s="13">
        <v>9575373.9399999995</v>
      </c>
      <c r="M1565" s="13">
        <v>6307734.5099999998</v>
      </c>
      <c r="N1565" s="13">
        <v>52086.84</v>
      </c>
      <c r="O1565" s="13">
        <v>12375610.159999996</v>
      </c>
      <c r="P1565" s="13">
        <v>-1533253.5000000149</v>
      </c>
      <c r="Q1565" s="13">
        <v>-3172409.6100000017</v>
      </c>
      <c r="R1565" s="13">
        <v>-4705663.1100000162</v>
      </c>
      <c r="S1565" s="13">
        <v>4719521.9399999995</v>
      </c>
      <c r="T1565" s="13">
        <v>0.23</v>
      </c>
      <c r="U1565" s="13">
        <v>0</v>
      </c>
      <c r="V1565" s="13">
        <v>0</v>
      </c>
      <c r="W1565" s="13">
        <v>3278902.89</v>
      </c>
      <c r="X1565" s="13">
        <v>4848794.2699999996</v>
      </c>
      <c r="Y1565" s="13">
        <v>239250.37</v>
      </c>
      <c r="Z1565" s="13">
        <v>139548.46</v>
      </c>
      <c r="AA1565" s="13">
        <v>46426.37</v>
      </c>
      <c r="AB1565" s="13">
        <v>147173.78</v>
      </c>
      <c r="AC1565" s="13">
        <v>0</v>
      </c>
      <c r="AD1565" s="13">
        <v>0</v>
      </c>
      <c r="AE1565" s="13">
        <v>2295230.3199999998</v>
      </c>
      <c r="AF1565" s="13">
        <v>540546.15</v>
      </c>
      <c r="AG1565" s="13">
        <v>15883108.449999999</v>
      </c>
      <c r="AH1565" s="13">
        <v>1020986.79</v>
      </c>
      <c r="AI1565" s="13">
        <v>16901694.379999999</v>
      </c>
      <c r="AJ1565" s="13">
        <v>4526084.22</v>
      </c>
      <c r="AK1565" s="13">
        <v>0</v>
      </c>
      <c r="AL1565" s="13">
        <v>69329440.129999995</v>
      </c>
      <c r="AM1565" s="13">
        <v>7.5750795980129828</v>
      </c>
      <c r="AN1565" s="13">
        <v>3994331.11</v>
      </c>
      <c r="AO1565" s="13">
        <v>3656800.55</v>
      </c>
      <c r="AP1565" s="13">
        <v>20762021.080000002</v>
      </c>
      <c r="AQ1565" s="13">
        <v>2311397.94</v>
      </c>
      <c r="AR1565" s="367"/>
      <c r="AS1565" s="19">
        <v>45199</v>
      </c>
      <c r="AT1565" s="20" t="s">
        <v>8</v>
      </c>
      <c r="AU1565" s="40" t="s">
        <v>292</v>
      </c>
      <c r="AV1565" s="41">
        <v>2023</v>
      </c>
      <c r="AW1565" s="266" t="s">
        <v>172</v>
      </c>
      <c r="AX1565" s="380">
        <v>33.53</v>
      </c>
      <c r="AY1565" s="380">
        <v>34.299999999999997</v>
      </c>
    </row>
    <row r="1566" spans="1:51" x14ac:dyDescent="0.25">
      <c r="A1566" s="5">
        <v>118</v>
      </c>
      <c r="B1566" s="6" t="s">
        <v>93</v>
      </c>
      <c r="C1566" s="13">
        <v>207072670.34999999</v>
      </c>
      <c r="D1566" s="13">
        <v>59578615.939999998</v>
      </c>
      <c r="E1566" s="13">
        <v>32004409.390000001</v>
      </c>
      <c r="F1566" s="13">
        <v>25402422.960000001</v>
      </c>
      <c r="G1566" s="13">
        <v>64155322.169999994</v>
      </c>
      <c r="H1566" s="13">
        <v>345782.77</v>
      </c>
      <c r="I1566" s="13">
        <v>101658525.3</v>
      </c>
      <c r="J1566" s="13">
        <v>19044211.379999999</v>
      </c>
      <c r="K1566" s="13">
        <v>87282141.980000004</v>
      </c>
      <c r="L1566" s="13">
        <v>55277732.589999996</v>
      </c>
      <c r="M1566" s="13">
        <v>560768.42000000004</v>
      </c>
      <c r="N1566" s="13">
        <v>10334865.49</v>
      </c>
      <c r="O1566" s="13">
        <v>75881186.950000003</v>
      </c>
      <c r="P1566" s="13">
        <v>-17944877.670000002</v>
      </c>
      <c r="Q1566" s="13">
        <v>16207331.120000001</v>
      </c>
      <c r="R1566" s="13">
        <v>-1737546.5500000007</v>
      </c>
      <c r="S1566" s="13">
        <v>2083329.3200000003</v>
      </c>
      <c r="T1566" s="13">
        <v>10181.86</v>
      </c>
      <c r="U1566" s="13">
        <v>0</v>
      </c>
      <c r="V1566" s="13">
        <v>0</v>
      </c>
      <c r="W1566" s="13">
        <v>13777.97</v>
      </c>
      <c r="X1566" s="13">
        <v>6671632.9199999999</v>
      </c>
      <c r="Y1566" s="13">
        <v>995321.52</v>
      </c>
      <c r="Z1566" s="13">
        <v>823593.67</v>
      </c>
      <c r="AA1566" s="13">
        <v>74998.19</v>
      </c>
      <c r="AB1566" s="13">
        <v>799087.62</v>
      </c>
      <c r="AC1566" s="13">
        <v>0</v>
      </c>
      <c r="AD1566" s="13">
        <v>0</v>
      </c>
      <c r="AE1566" s="13">
        <v>1796031.34</v>
      </c>
      <c r="AF1566" s="13">
        <v>123231.09</v>
      </c>
      <c r="AG1566" s="13">
        <v>55838501.009999998</v>
      </c>
      <c r="AH1566" s="13">
        <v>42339274.879999995</v>
      </c>
      <c r="AI1566" s="13">
        <v>98124404.280000001</v>
      </c>
      <c r="AJ1566" s="13">
        <v>22243217.330000002</v>
      </c>
      <c r="AK1566" s="13">
        <v>0</v>
      </c>
      <c r="AL1566" s="13">
        <v>14376383.319999993</v>
      </c>
      <c r="AM1566" s="13">
        <v>1.1647116236365307</v>
      </c>
      <c r="AN1566" s="13">
        <v>16589272.6</v>
      </c>
      <c r="AO1566" s="13">
        <v>8813150.3599999994</v>
      </c>
      <c r="AP1566" s="13">
        <v>164129329.28000003</v>
      </c>
      <c r="AQ1566" s="13">
        <v>92516461.819999993</v>
      </c>
      <c r="AR1566" s="367"/>
      <c r="AS1566" s="19">
        <v>45199</v>
      </c>
      <c r="AT1566" s="20" t="s">
        <v>8</v>
      </c>
      <c r="AU1566" s="40" t="s">
        <v>292</v>
      </c>
      <c r="AV1566" s="41">
        <v>2023</v>
      </c>
      <c r="AW1566" s="266" t="s">
        <v>162</v>
      </c>
      <c r="AX1566" s="380">
        <v>33.53</v>
      </c>
      <c r="AY1566" s="380">
        <v>34.299999999999997</v>
      </c>
    </row>
    <row r="1567" spans="1:51" x14ac:dyDescent="0.25">
      <c r="A1567" s="5">
        <v>29</v>
      </c>
      <c r="B1567" s="6" t="s">
        <v>94</v>
      </c>
      <c r="C1567" s="13">
        <v>500353491.88</v>
      </c>
      <c r="D1567" s="13">
        <v>220302965.53999999</v>
      </c>
      <c r="E1567" s="13">
        <v>14632098.779999999</v>
      </c>
      <c r="F1567" s="13">
        <v>47329063.629999995</v>
      </c>
      <c r="G1567" s="13">
        <v>88222228.849999994</v>
      </c>
      <c r="H1567" s="13">
        <v>778164.05</v>
      </c>
      <c r="I1567" s="13">
        <v>202298972.37</v>
      </c>
      <c r="J1567" s="13">
        <v>98624332.230000004</v>
      </c>
      <c r="K1567" s="13">
        <v>83760370.510000005</v>
      </c>
      <c r="L1567" s="13">
        <v>69128271.730000004</v>
      </c>
      <c r="M1567" s="13">
        <v>28958966.640000001</v>
      </c>
      <c r="N1567" s="13">
        <v>7327816.9000000004</v>
      </c>
      <c r="O1567" s="13">
        <v>87339287.429999992</v>
      </c>
      <c r="P1567" s="13">
        <v>57159946.429999925</v>
      </c>
      <c r="Q1567" s="13">
        <v>-89565835.799999982</v>
      </c>
      <c r="R1567" s="13">
        <v>-32405889.370000057</v>
      </c>
      <c r="S1567" s="13">
        <v>33184053.430000007</v>
      </c>
      <c r="T1567" s="13">
        <v>12756136</v>
      </c>
      <c r="U1567" s="13">
        <v>0</v>
      </c>
      <c r="V1567" s="13">
        <v>0</v>
      </c>
      <c r="W1567" s="13">
        <v>277271.11</v>
      </c>
      <c r="X1567" s="13">
        <v>95749785.069999993</v>
      </c>
      <c r="Y1567" s="13">
        <v>1607352.8</v>
      </c>
      <c r="Z1567" s="13">
        <v>3961626.18</v>
      </c>
      <c r="AA1567" s="13">
        <v>201506.82</v>
      </c>
      <c r="AB1567" s="13">
        <v>2968544.58</v>
      </c>
      <c r="AC1567" s="13">
        <v>4.13</v>
      </c>
      <c r="AD1567" s="13">
        <v>0</v>
      </c>
      <c r="AE1567" s="13">
        <v>0</v>
      </c>
      <c r="AF1567" s="13">
        <v>66860104.240000002</v>
      </c>
      <c r="AG1567" s="13">
        <v>98087238.370000005</v>
      </c>
      <c r="AH1567" s="13">
        <v>21959915.68</v>
      </c>
      <c r="AI1567" s="13">
        <v>118931321.97</v>
      </c>
      <c r="AJ1567" s="13">
        <v>31769786.780000001</v>
      </c>
      <c r="AK1567" s="13">
        <v>177752.24</v>
      </c>
      <c r="AL1567" s="13">
        <v>118538601.86</v>
      </c>
      <c r="AM1567" s="13">
        <v>2.4152110495481618</v>
      </c>
      <c r="AN1567" s="13">
        <v>24966207.190000001</v>
      </c>
      <c r="AO1567" s="13">
        <v>22362856.440000001</v>
      </c>
      <c r="AP1567" s="13">
        <v>426066090.24999988</v>
      </c>
      <c r="AQ1567" s="13">
        <v>233354851.33999997</v>
      </c>
      <c r="AR1567" s="367"/>
      <c r="AS1567" s="19">
        <v>45199</v>
      </c>
      <c r="AT1567" s="20" t="s">
        <v>8</v>
      </c>
      <c r="AU1567" s="40" t="s">
        <v>292</v>
      </c>
      <c r="AV1567" s="41">
        <v>2023</v>
      </c>
      <c r="AW1567" s="266" t="s">
        <v>156</v>
      </c>
      <c r="AX1567" s="380">
        <v>33.53</v>
      </c>
      <c r="AY1567" s="380">
        <v>34.299999999999997</v>
      </c>
    </row>
    <row r="1568" spans="1:51" x14ac:dyDescent="0.25">
      <c r="A1568" s="5">
        <v>111</v>
      </c>
      <c r="B1568" s="6" t="s">
        <v>95</v>
      </c>
      <c r="C1568" s="13">
        <v>3425598.1</v>
      </c>
      <c r="D1568" s="13">
        <v>435462.33999999997</v>
      </c>
      <c r="E1568" s="13">
        <v>687437.77999999991</v>
      </c>
      <c r="F1568" s="13">
        <v>447880.69999999995</v>
      </c>
      <c r="G1568" s="13">
        <v>6052160.8500000006</v>
      </c>
      <c r="H1568" s="13">
        <v>376926</v>
      </c>
      <c r="I1568" s="13">
        <v>15354976.09</v>
      </c>
      <c r="J1568" s="13">
        <v>1676423.13</v>
      </c>
      <c r="K1568" s="13">
        <v>1939830.56</v>
      </c>
      <c r="L1568" s="13">
        <v>1252392.78</v>
      </c>
      <c r="M1568" s="13">
        <v>0</v>
      </c>
      <c r="N1568" s="13">
        <v>0</v>
      </c>
      <c r="O1568" s="13">
        <v>187398.75</v>
      </c>
      <c r="P1568" s="13">
        <v>-3697304.5400000019</v>
      </c>
      <c r="Q1568" s="13">
        <v>0</v>
      </c>
      <c r="R1568" s="13">
        <v>-3697304.5400000019</v>
      </c>
      <c r="S1568" s="13">
        <v>4074230.34</v>
      </c>
      <c r="T1568" s="13">
        <v>728799.07</v>
      </c>
      <c r="U1568" s="13">
        <v>0</v>
      </c>
      <c r="V1568" s="13">
        <v>0</v>
      </c>
      <c r="W1568" s="13">
        <v>0</v>
      </c>
      <c r="X1568" s="13">
        <v>3591842.43</v>
      </c>
      <c r="Y1568" s="13">
        <v>122413.09</v>
      </c>
      <c r="Z1568" s="13">
        <v>74187.789999999994</v>
      </c>
      <c r="AA1568" s="13">
        <v>1408.06</v>
      </c>
      <c r="AB1568" s="13">
        <v>1818.16</v>
      </c>
      <c r="AC1568" s="13">
        <v>0</v>
      </c>
      <c r="AD1568" s="13">
        <v>0</v>
      </c>
      <c r="AE1568" s="13">
        <v>0</v>
      </c>
      <c r="AF1568" s="13">
        <v>46584.06</v>
      </c>
      <c r="AG1568" s="13">
        <v>1252392.78</v>
      </c>
      <c r="AH1568" s="13">
        <v>687437.77999999991</v>
      </c>
      <c r="AI1568" s="13">
        <v>1939305.1700000002</v>
      </c>
      <c r="AJ1568" s="13">
        <v>1751906.42</v>
      </c>
      <c r="AK1568" s="13">
        <v>0</v>
      </c>
      <c r="AL1568" s="13">
        <v>13415145.529999999</v>
      </c>
      <c r="AM1568" s="13">
        <v>7.9156274814022929</v>
      </c>
      <c r="AN1568" s="13">
        <v>269043.24</v>
      </c>
      <c r="AO1568" s="13">
        <v>178837.46</v>
      </c>
      <c r="AP1568" s="13">
        <v>3299512.14</v>
      </c>
      <c r="AQ1568" s="13">
        <v>496775.13000000012</v>
      </c>
      <c r="AR1568" s="367"/>
      <c r="AS1568" s="19">
        <v>45199</v>
      </c>
      <c r="AT1568" s="20" t="s">
        <v>8</v>
      </c>
      <c r="AU1568" s="40" t="s">
        <v>292</v>
      </c>
      <c r="AV1568" s="41">
        <v>2023</v>
      </c>
      <c r="AW1568" s="266" t="s">
        <v>182</v>
      </c>
      <c r="AX1568" s="380">
        <v>33.53</v>
      </c>
      <c r="AY1568" s="380">
        <v>34.299999999999997</v>
      </c>
    </row>
    <row r="1569" spans="1:51" x14ac:dyDescent="0.25">
      <c r="A1569" s="5">
        <v>83</v>
      </c>
      <c r="B1569" s="6" t="s">
        <v>96</v>
      </c>
      <c r="C1569" s="13">
        <v>395779703.18000001</v>
      </c>
      <c r="D1569" s="13">
        <v>140789717.21000001</v>
      </c>
      <c r="E1569" s="13">
        <v>48701892</v>
      </c>
      <c r="F1569" s="13">
        <v>71566933.090000004</v>
      </c>
      <c r="G1569" s="13">
        <v>104851435.61</v>
      </c>
      <c r="H1569" s="13">
        <v>41847.32</v>
      </c>
      <c r="I1569" s="13">
        <v>307480271.01999998</v>
      </c>
      <c r="J1569" s="13">
        <v>7674855.9100000001</v>
      </c>
      <c r="K1569" s="13">
        <v>147817783.63</v>
      </c>
      <c r="L1569" s="13">
        <v>99115891.63000001</v>
      </c>
      <c r="M1569" s="13">
        <v>65262140.640000001</v>
      </c>
      <c r="N1569" s="13">
        <v>785647</v>
      </c>
      <c r="O1569" s="13">
        <v>154001839.84999999</v>
      </c>
      <c r="P1569" s="13">
        <v>-75430222.579999998</v>
      </c>
      <c r="Q1569" s="13">
        <v>42295464.93999999</v>
      </c>
      <c r="R1569" s="13">
        <v>-33134757.640000008</v>
      </c>
      <c r="S1569" s="13">
        <v>33176604.960000001</v>
      </c>
      <c r="T1569" s="13">
        <v>379130.1</v>
      </c>
      <c r="U1569" s="13">
        <v>0</v>
      </c>
      <c r="V1569" s="13">
        <v>0</v>
      </c>
      <c r="W1569" s="13">
        <v>11641.48</v>
      </c>
      <c r="X1569" s="13">
        <v>55993488.159999996</v>
      </c>
      <c r="Y1569" s="13">
        <v>1719628.84</v>
      </c>
      <c r="Z1569" s="13">
        <v>4037722.88</v>
      </c>
      <c r="AA1569" s="13">
        <v>0</v>
      </c>
      <c r="AB1569" s="13">
        <v>712572.06</v>
      </c>
      <c r="AC1569" s="13">
        <v>15262.79</v>
      </c>
      <c r="AD1569" s="13">
        <v>0</v>
      </c>
      <c r="AE1569" s="13">
        <v>0</v>
      </c>
      <c r="AF1569" s="13">
        <v>16722468.210000001</v>
      </c>
      <c r="AG1569" s="13">
        <v>164378032.27000001</v>
      </c>
      <c r="AH1569" s="13">
        <v>49487539</v>
      </c>
      <c r="AI1569" s="13">
        <v>213740720.25999999</v>
      </c>
      <c r="AJ1569" s="13">
        <v>59738880.409999996</v>
      </c>
      <c r="AK1569" s="13">
        <v>0</v>
      </c>
      <c r="AL1569" s="13">
        <v>159662487.38999999</v>
      </c>
      <c r="AM1569" s="13">
        <v>2.0801304380915915</v>
      </c>
      <c r="AN1569" s="13">
        <v>43678159.280000001</v>
      </c>
      <c r="AO1569" s="13">
        <v>27888773.810000002</v>
      </c>
      <c r="AP1569" s="13">
        <v>277565306.61000001</v>
      </c>
      <c r="AQ1569" s="13">
        <v>176577160.49000001</v>
      </c>
      <c r="AR1569" s="367"/>
      <c r="AS1569" s="19">
        <v>45199</v>
      </c>
      <c r="AT1569" s="20" t="s">
        <v>8</v>
      </c>
      <c r="AU1569" s="40" t="s">
        <v>292</v>
      </c>
      <c r="AV1569" s="41">
        <v>2023</v>
      </c>
      <c r="AW1569" s="266" t="s">
        <v>158</v>
      </c>
      <c r="AX1569" s="380">
        <v>33.53</v>
      </c>
      <c r="AY1569" s="380">
        <v>34.299999999999997</v>
      </c>
    </row>
    <row r="1570" spans="1:51" x14ac:dyDescent="0.25">
      <c r="A1570" s="5">
        <v>40</v>
      </c>
      <c r="B1570" s="6" t="s">
        <v>97</v>
      </c>
      <c r="C1570" s="13">
        <v>57482778.509999998</v>
      </c>
      <c r="D1570" s="13">
        <v>13757321.939999999</v>
      </c>
      <c r="E1570" s="13">
        <v>18338837.209999997</v>
      </c>
      <c r="F1570" s="13">
        <v>5964243.0800000001</v>
      </c>
      <c r="G1570" s="13">
        <v>26926428.09</v>
      </c>
      <c r="H1570" s="13">
        <v>-5562096.5499999998</v>
      </c>
      <c r="I1570" s="13">
        <v>80085658.980000004</v>
      </c>
      <c r="J1570" s="13">
        <v>28029638.09</v>
      </c>
      <c r="K1570" s="13">
        <v>30046578.75</v>
      </c>
      <c r="L1570" s="13">
        <v>11707741.539999999</v>
      </c>
      <c r="M1570" s="13">
        <v>2295421.46</v>
      </c>
      <c r="N1570" s="13">
        <v>479948.48</v>
      </c>
      <c r="O1570" s="13">
        <v>13234077.290000003</v>
      </c>
      <c r="P1570" s="13">
        <v>-2399291.889999995</v>
      </c>
      <c r="Q1570" s="13">
        <v>-16381532.749999998</v>
      </c>
      <c r="R1570" s="13">
        <v>-18780824.639999993</v>
      </c>
      <c r="S1570" s="13">
        <v>13218728.090000002</v>
      </c>
      <c r="T1570" s="13">
        <v>25.48</v>
      </c>
      <c r="U1570" s="13">
        <v>0</v>
      </c>
      <c r="V1570" s="13">
        <v>0</v>
      </c>
      <c r="W1570" s="13">
        <v>0</v>
      </c>
      <c r="X1570" s="13">
        <v>27355881.370000001</v>
      </c>
      <c r="Y1570" s="13">
        <v>467773.3</v>
      </c>
      <c r="Z1570" s="13">
        <v>275361.13</v>
      </c>
      <c r="AA1570" s="13">
        <v>12854.18</v>
      </c>
      <c r="AB1570" s="13">
        <v>330767.15999999997</v>
      </c>
      <c r="AC1570" s="13">
        <v>0</v>
      </c>
      <c r="AD1570" s="13">
        <v>0</v>
      </c>
      <c r="AE1570" s="13">
        <v>0</v>
      </c>
      <c r="AF1570" s="13">
        <v>13050422.99</v>
      </c>
      <c r="AG1570" s="13">
        <v>14003163</v>
      </c>
      <c r="AH1570" s="13">
        <v>18818785.689999998</v>
      </c>
      <c r="AI1570" s="13">
        <v>32735675.740000002</v>
      </c>
      <c r="AJ1570" s="13">
        <v>19501598.449999999</v>
      </c>
      <c r="AK1570" s="13">
        <v>0</v>
      </c>
      <c r="AL1570" s="13">
        <v>50039080.230000004</v>
      </c>
      <c r="AM1570" s="13">
        <v>2.6653836247496234</v>
      </c>
      <c r="AN1570" s="13">
        <v>4615591.42</v>
      </c>
      <c r="AO1570" s="13">
        <v>1348651.66</v>
      </c>
      <c r="AP1570" s="13">
        <v>51361984.729999989</v>
      </c>
      <c r="AQ1570" s="13">
        <v>20870605.449999999</v>
      </c>
      <c r="AR1570" s="367"/>
      <c r="AS1570" s="19">
        <v>45199</v>
      </c>
      <c r="AT1570" s="20" t="s">
        <v>8</v>
      </c>
      <c r="AU1570" s="40" t="s">
        <v>293</v>
      </c>
      <c r="AV1570" s="41">
        <v>2023</v>
      </c>
      <c r="AW1570" s="266" t="s">
        <v>166</v>
      </c>
      <c r="AX1570" s="380">
        <v>33.53</v>
      </c>
      <c r="AY1570" s="380">
        <v>34.299999999999997</v>
      </c>
    </row>
    <row r="1571" spans="1:51" x14ac:dyDescent="0.25">
      <c r="A1571" s="5">
        <v>24</v>
      </c>
      <c r="B1571" s="6" t="s">
        <v>98</v>
      </c>
      <c r="C1571" s="13">
        <v>107631451.41</v>
      </c>
      <c r="D1571" s="13">
        <v>42053966.410000004</v>
      </c>
      <c r="E1571" s="13">
        <v>3992257.55</v>
      </c>
      <c r="F1571" s="13">
        <v>12554622.770000001</v>
      </c>
      <c r="G1571" s="13">
        <v>44490858.530000001</v>
      </c>
      <c r="H1571" s="13">
        <v>5250874.4800000004</v>
      </c>
      <c r="I1571" s="13">
        <v>37307335.850000001</v>
      </c>
      <c r="J1571" s="13">
        <v>38352940.829999998</v>
      </c>
      <c r="K1571" s="13">
        <v>19013447.039999999</v>
      </c>
      <c r="L1571" s="13">
        <v>14960843.49</v>
      </c>
      <c r="M1571" s="13">
        <v>4334414.6100000003</v>
      </c>
      <c r="N1571" s="13">
        <v>0</v>
      </c>
      <c r="O1571" s="13">
        <v>10478784.369999999</v>
      </c>
      <c r="P1571" s="13">
        <v>-1946780.6699999953</v>
      </c>
      <c r="Q1571" s="13">
        <v>-5336872.6599999983</v>
      </c>
      <c r="R1571" s="13">
        <v>-7283653.3299999936</v>
      </c>
      <c r="S1571" s="13">
        <v>12534527.809999999</v>
      </c>
      <c r="T1571" s="13">
        <v>1478780.32</v>
      </c>
      <c r="U1571" s="13">
        <v>0</v>
      </c>
      <c r="V1571" s="13">
        <v>78825</v>
      </c>
      <c r="W1571" s="13">
        <v>8315177.6399999997</v>
      </c>
      <c r="X1571" s="13">
        <v>16491816.060000001</v>
      </c>
      <c r="Y1571" s="13">
        <v>656811.85</v>
      </c>
      <c r="Z1571" s="13">
        <v>2080376.87</v>
      </c>
      <c r="AA1571" s="13">
        <v>2890314.14</v>
      </c>
      <c r="AB1571" s="13">
        <v>183428.89</v>
      </c>
      <c r="AC1571" s="13">
        <v>0</v>
      </c>
      <c r="AD1571" s="13">
        <v>0</v>
      </c>
      <c r="AE1571" s="13">
        <v>0</v>
      </c>
      <c r="AF1571" s="13">
        <v>8019139.46</v>
      </c>
      <c r="AG1571" s="13">
        <v>19295258.099999998</v>
      </c>
      <c r="AH1571" s="13">
        <v>3992257.55</v>
      </c>
      <c r="AI1571" s="13">
        <v>23223340.43</v>
      </c>
      <c r="AJ1571" s="13">
        <v>12758563.49</v>
      </c>
      <c r="AK1571" s="13">
        <v>14007.43</v>
      </c>
      <c r="AL1571" s="13">
        <v>18293888.810000002</v>
      </c>
      <c r="AM1571" s="13">
        <v>1.9621552983798147</v>
      </c>
      <c r="AN1571" s="13">
        <v>11285710.139999999</v>
      </c>
      <c r="AO1571" s="13">
        <v>1268912.6300000001</v>
      </c>
      <c r="AP1571" s="13">
        <v>97656841.649999991</v>
      </c>
      <c r="AQ1571" s="13">
        <v>42558141.020000011</v>
      </c>
      <c r="AR1571" s="367"/>
      <c r="AS1571" s="19">
        <v>45199</v>
      </c>
      <c r="AT1571" s="20" t="s">
        <v>8</v>
      </c>
      <c r="AU1571" s="40" t="s">
        <v>292</v>
      </c>
      <c r="AV1571" s="41">
        <v>2023</v>
      </c>
      <c r="AW1571" s="266" t="s">
        <v>164</v>
      </c>
      <c r="AX1571" s="380">
        <v>33.53</v>
      </c>
      <c r="AY1571" s="380">
        <v>34.299999999999997</v>
      </c>
    </row>
    <row r="1572" spans="1:51" x14ac:dyDescent="0.25">
      <c r="A1572" s="5">
        <v>124</v>
      </c>
      <c r="B1572" s="6" t="s">
        <v>99</v>
      </c>
      <c r="C1572" s="13">
        <v>13138179.289999999</v>
      </c>
      <c r="D1572" s="13">
        <v>51352.85</v>
      </c>
      <c r="E1572" s="13">
        <v>0</v>
      </c>
      <c r="F1572" s="13">
        <v>1088827.46</v>
      </c>
      <c r="G1572" s="13">
        <v>6136194.6900000004</v>
      </c>
      <c r="H1572" s="13">
        <v>-1081059.1399999999</v>
      </c>
      <c r="I1572" s="13">
        <v>8753274.2699999996</v>
      </c>
      <c r="J1572" s="13">
        <v>0</v>
      </c>
      <c r="K1572" s="13">
        <v>348403.8</v>
      </c>
      <c r="L1572" s="13">
        <v>348403.8</v>
      </c>
      <c r="M1572" s="13">
        <v>5939560.3600000003</v>
      </c>
      <c r="N1572" s="13">
        <v>0</v>
      </c>
      <c r="O1572" s="13">
        <v>5055635.66</v>
      </c>
      <c r="P1572" s="13">
        <v>806168.62999999709</v>
      </c>
      <c r="Q1572" s="13">
        <v>-1428287.6600000001</v>
      </c>
      <c r="R1572" s="13">
        <v>-622119.03000000305</v>
      </c>
      <c r="S1572" s="13">
        <v>-458940.08999999997</v>
      </c>
      <c r="T1572" s="13">
        <v>0</v>
      </c>
      <c r="U1572" s="13">
        <v>0</v>
      </c>
      <c r="V1572" s="13">
        <v>0</v>
      </c>
      <c r="W1572" s="13">
        <v>0</v>
      </c>
      <c r="X1572" s="13">
        <v>636501.18000000005</v>
      </c>
      <c r="Y1572" s="13">
        <v>124856.44</v>
      </c>
      <c r="Z1572" s="13">
        <v>18032.560000000001</v>
      </c>
      <c r="AA1572" s="13">
        <v>110016.56</v>
      </c>
      <c r="AB1572" s="13">
        <v>111684.24</v>
      </c>
      <c r="AC1572" s="13">
        <v>0</v>
      </c>
      <c r="AD1572" s="13">
        <v>0</v>
      </c>
      <c r="AE1572" s="13">
        <v>0</v>
      </c>
      <c r="AF1572" s="13">
        <v>730851.47</v>
      </c>
      <c r="AG1572" s="13">
        <v>6287964.1600000001</v>
      </c>
      <c r="AH1572" s="13">
        <v>0</v>
      </c>
      <c r="AI1572" s="13">
        <v>6286862.9400000004</v>
      </c>
      <c r="AJ1572" s="13">
        <v>1231227.28</v>
      </c>
      <c r="AK1572" s="13">
        <v>0</v>
      </c>
      <c r="AL1572" s="13">
        <v>8404870.4699999988</v>
      </c>
      <c r="AM1572" s="13">
        <v>25.123934555248823</v>
      </c>
      <c r="AN1572" s="13">
        <v>996490.58</v>
      </c>
      <c r="AO1572" s="13">
        <v>92336.88</v>
      </c>
      <c r="AP1572" s="13">
        <v>8082543.6300000018</v>
      </c>
      <c r="AQ1572" s="13">
        <v>51352.85</v>
      </c>
      <c r="AR1572" s="367"/>
      <c r="AS1572" s="19">
        <v>45199</v>
      </c>
      <c r="AT1572" s="20" t="s">
        <v>8</v>
      </c>
      <c r="AU1572" s="40" t="s">
        <v>293</v>
      </c>
      <c r="AV1572" s="41">
        <v>2023</v>
      </c>
      <c r="AW1572" s="266" t="s">
        <v>289</v>
      </c>
      <c r="AX1572" s="380">
        <v>33.53</v>
      </c>
      <c r="AY1572" s="380">
        <v>34.299999999999997</v>
      </c>
    </row>
    <row r="1573" spans="1:51" x14ac:dyDescent="0.25">
      <c r="A1573" s="5">
        <v>70</v>
      </c>
      <c r="B1573" s="6" t="s">
        <v>100</v>
      </c>
      <c r="C1573" s="13">
        <v>3695902.86</v>
      </c>
      <c r="D1573" s="13">
        <v>659857.19999999995</v>
      </c>
      <c r="E1573" s="13">
        <v>65662.399999999994</v>
      </c>
      <c r="F1573" s="13">
        <v>0</v>
      </c>
      <c r="G1573" s="13">
        <v>1869934.65</v>
      </c>
      <c r="H1573" s="13">
        <v>1813699.22</v>
      </c>
      <c r="I1573" s="13">
        <v>1186935.19</v>
      </c>
      <c r="J1573" s="13">
        <v>1676505.89</v>
      </c>
      <c r="K1573" s="13">
        <v>156498</v>
      </c>
      <c r="L1573" s="13">
        <v>90835.6</v>
      </c>
      <c r="M1573" s="13">
        <v>0</v>
      </c>
      <c r="N1573" s="13">
        <v>0</v>
      </c>
      <c r="O1573" s="13">
        <v>8238.1600000000035</v>
      </c>
      <c r="P1573" s="13">
        <v>1157872.8500000001</v>
      </c>
      <c r="Q1573" s="13">
        <v>0</v>
      </c>
      <c r="R1573" s="13">
        <v>1157872.8500000001</v>
      </c>
      <c r="S1573" s="13">
        <v>655826.35</v>
      </c>
      <c r="T1573" s="13">
        <v>457041.06</v>
      </c>
      <c r="U1573" s="13">
        <v>0</v>
      </c>
      <c r="V1573" s="13">
        <v>0</v>
      </c>
      <c r="W1573" s="13">
        <v>0</v>
      </c>
      <c r="X1573" s="13">
        <v>278271.38</v>
      </c>
      <c r="Y1573" s="13">
        <v>19425.79</v>
      </c>
      <c r="Z1573" s="13">
        <v>60060.3</v>
      </c>
      <c r="AA1573" s="13">
        <v>0</v>
      </c>
      <c r="AB1573" s="13">
        <v>0</v>
      </c>
      <c r="AC1573" s="13">
        <v>0</v>
      </c>
      <c r="AD1573" s="13">
        <v>0</v>
      </c>
      <c r="AE1573" s="13">
        <v>0</v>
      </c>
      <c r="AF1573" s="13">
        <v>0</v>
      </c>
      <c r="AG1573" s="13">
        <v>90835.6</v>
      </c>
      <c r="AH1573" s="13">
        <v>65662.399999999994</v>
      </c>
      <c r="AI1573" s="13">
        <v>156498</v>
      </c>
      <c r="AJ1573" s="13">
        <v>148259.84</v>
      </c>
      <c r="AK1573" s="13">
        <v>0</v>
      </c>
      <c r="AL1573" s="13">
        <v>1030437.19</v>
      </c>
      <c r="AM1573" s="13">
        <v>7.5843473399021066</v>
      </c>
      <c r="AN1573" s="13">
        <v>0</v>
      </c>
      <c r="AO1573" s="13">
        <v>0</v>
      </c>
      <c r="AP1573" s="13">
        <v>3752679.4</v>
      </c>
      <c r="AQ1573" s="13">
        <v>724871.9</v>
      </c>
      <c r="AR1573" s="367"/>
      <c r="AS1573" s="19">
        <v>45199</v>
      </c>
      <c r="AT1573" s="20" t="s">
        <v>8</v>
      </c>
      <c r="AU1573" s="40" t="s">
        <v>292</v>
      </c>
      <c r="AV1573" s="41">
        <v>2023</v>
      </c>
      <c r="AW1573" s="266" t="s">
        <v>181</v>
      </c>
      <c r="AX1573" s="380">
        <v>33.53</v>
      </c>
      <c r="AY1573" s="380">
        <v>34.299999999999997</v>
      </c>
    </row>
    <row r="1574" spans="1:51" x14ac:dyDescent="0.25">
      <c r="A1574" s="5">
        <v>119</v>
      </c>
      <c r="B1574" s="6" t="s">
        <v>101</v>
      </c>
      <c r="C1574" s="13">
        <v>0.26</v>
      </c>
      <c r="D1574" s="13">
        <v>0</v>
      </c>
      <c r="E1574" s="13">
        <v>0.01</v>
      </c>
      <c r="F1574" s="13">
        <v>0</v>
      </c>
      <c r="G1574" s="13">
        <v>77420.44</v>
      </c>
      <c r="H1574" s="13">
        <v>3.28</v>
      </c>
      <c r="I1574" s="13">
        <v>55354.62</v>
      </c>
      <c r="J1574" s="13">
        <v>9.35</v>
      </c>
      <c r="K1574" s="13">
        <v>0.25</v>
      </c>
      <c r="L1574" s="13">
        <v>0.24</v>
      </c>
      <c r="M1574" s="13">
        <v>0</v>
      </c>
      <c r="N1574" s="13">
        <v>0</v>
      </c>
      <c r="O1574" s="13">
        <v>9.9999999999999978E-2</v>
      </c>
      <c r="P1574" s="13">
        <v>-77420.28</v>
      </c>
      <c r="Q1574" s="13">
        <v>0</v>
      </c>
      <c r="R1574" s="13">
        <v>-77420.28</v>
      </c>
      <c r="S1574" s="13">
        <v>77423.55</v>
      </c>
      <c r="T1574" s="13">
        <v>81035</v>
      </c>
      <c r="U1574" s="13">
        <v>0</v>
      </c>
      <c r="V1574" s="13">
        <v>0</v>
      </c>
      <c r="W1574" s="13">
        <v>0</v>
      </c>
      <c r="X1574" s="13">
        <v>0</v>
      </c>
      <c r="Y1574" s="13">
        <v>1580</v>
      </c>
      <c r="Z1574" s="13">
        <v>2016.86</v>
      </c>
      <c r="AA1574" s="13">
        <v>0</v>
      </c>
      <c r="AB1574" s="13">
        <v>0.81</v>
      </c>
      <c r="AC1574" s="13">
        <v>0</v>
      </c>
      <c r="AD1574" s="13">
        <v>0</v>
      </c>
      <c r="AE1574" s="13">
        <v>0</v>
      </c>
      <c r="AF1574" s="13">
        <v>13.78</v>
      </c>
      <c r="AG1574" s="13">
        <v>0.24</v>
      </c>
      <c r="AH1574" s="13">
        <v>0.01</v>
      </c>
      <c r="AI1574" s="13">
        <v>0.24</v>
      </c>
      <c r="AJ1574" s="13">
        <v>0.14000000000000001</v>
      </c>
      <c r="AK1574" s="13">
        <v>0</v>
      </c>
      <c r="AL1574" s="13">
        <v>55354.37</v>
      </c>
      <c r="AM1574" s="13">
        <v>221418.48</v>
      </c>
      <c r="AN1574" s="13">
        <v>0</v>
      </c>
      <c r="AO1574" s="13">
        <v>0</v>
      </c>
      <c r="AP1574" s="13">
        <v>0.16000000000000003</v>
      </c>
      <c r="AQ1574" s="13">
        <v>0</v>
      </c>
      <c r="AR1574" s="367"/>
      <c r="AS1574" s="19">
        <v>45199</v>
      </c>
      <c r="AT1574" s="20" t="s">
        <v>8</v>
      </c>
      <c r="AU1574" s="40" t="s">
        <v>292</v>
      </c>
      <c r="AV1574" s="41">
        <v>2023</v>
      </c>
      <c r="AW1574" s="266" t="s">
        <v>189</v>
      </c>
      <c r="AX1574" s="380">
        <v>33.53</v>
      </c>
      <c r="AY1574" s="380">
        <v>34.299999999999997</v>
      </c>
    </row>
    <row r="1575" spans="1:51" x14ac:dyDescent="0.25">
      <c r="A1575" s="5">
        <v>108</v>
      </c>
      <c r="B1575" s="6" t="s">
        <v>102</v>
      </c>
      <c r="C1575" s="13">
        <v>3195294.8200000003</v>
      </c>
      <c r="D1575" s="13">
        <v>111118.69</v>
      </c>
      <c r="E1575" s="13">
        <v>45207.73</v>
      </c>
      <c r="F1575" s="13">
        <v>437073.58999999997</v>
      </c>
      <c r="G1575" s="13">
        <v>1596171.3900000001</v>
      </c>
      <c r="H1575" s="13">
        <v>21271.07</v>
      </c>
      <c r="I1575" s="13">
        <v>6378280.5700000003</v>
      </c>
      <c r="J1575" s="13">
        <v>2173525.33</v>
      </c>
      <c r="K1575" s="13">
        <v>843326.92</v>
      </c>
      <c r="L1575" s="13">
        <v>798118.50000000012</v>
      </c>
      <c r="M1575" s="13">
        <v>752268.02</v>
      </c>
      <c r="N1575" s="13">
        <v>39567.479999999996</v>
      </c>
      <c r="O1575" s="13">
        <v>686007.5299999998</v>
      </c>
      <c r="P1575" s="13">
        <v>364923.62000000069</v>
      </c>
      <c r="Q1575" s="13">
        <v>-800118.26</v>
      </c>
      <c r="R1575" s="13">
        <v>-435194.63999999932</v>
      </c>
      <c r="S1575" s="13">
        <v>456465.70999999996</v>
      </c>
      <c r="T1575" s="13">
        <v>11537.68</v>
      </c>
      <c r="U1575" s="13">
        <v>0</v>
      </c>
      <c r="V1575" s="13">
        <v>0</v>
      </c>
      <c r="W1575" s="13">
        <v>0</v>
      </c>
      <c r="X1575" s="13">
        <v>783264.18</v>
      </c>
      <c r="Y1575" s="13">
        <v>27623.59</v>
      </c>
      <c r="Z1575" s="13">
        <v>27925.8</v>
      </c>
      <c r="AA1575" s="13">
        <v>88911.82</v>
      </c>
      <c r="AB1575" s="13">
        <v>1676.36</v>
      </c>
      <c r="AC1575" s="13">
        <v>0</v>
      </c>
      <c r="AD1575" s="13">
        <v>0</v>
      </c>
      <c r="AE1575" s="13">
        <v>0</v>
      </c>
      <c r="AF1575" s="13">
        <v>192198.58</v>
      </c>
      <c r="AG1575" s="13">
        <v>1550386.52</v>
      </c>
      <c r="AH1575" s="13">
        <v>84775.209999999992</v>
      </c>
      <c r="AI1575" s="13">
        <v>1619402.0499999998</v>
      </c>
      <c r="AJ1575" s="13">
        <v>933394.52</v>
      </c>
      <c r="AK1575" s="13">
        <v>0</v>
      </c>
      <c r="AL1575" s="13">
        <v>5534953.6500000004</v>
      </c>
      <c r="AM1575" s="13">
        <v>7.5632360579690729</v>
      </c>
      <c r="AN1575" s="13">
        <v>360203.38</v>
      </c>
      <c r="AO1575" s="13">
        <v>76870.209999999992</v>
      </c>
      <c r="AP1575" s="13">
        <v>2526690.0299999998</v>
      </c>
      <c r="AQ1575" s="13">
        <v>128521.43</v>
      </c>
      <c r="AR1575" s="367"/>
      <c r="AS1575" s="19">
        <v>45199</v>
      </c>
      <c r="AT1575" s="20" t="s">
        <v>8</v>
      </c>
      <c r="AU1575" s="40" t="s">
        <v>292</v>
      </c>
      <c r="AV1575" s="41">
        <v>2023</v>
      </c>
      <c r="AW1575" s="266" t="s">
        <v>183</v>
      </c>
      <c r="AX1575" s="380">
        <v>33.53</v>
      </c>
      <c r="AY1575" s="380">
        <v>34.299999999999997</v>
      </c>
    </row>
    <row r="1576" spans="1:51" x14ac:dyDescent="0.25">
      <c r="A1576" s="5">
        <v>93</v>
      </c>
      <c r="B1576" s="6" t="s">
        <v>103</v>
      </c>
      <c r="C1576" s="13">
        <v>25507356.719999995</v>
      </c>
      <c r="D1576" s="13">
        <v>6800.27</v>
      </c>
      <c r="E1576" s="13">
        <v>772.5</v>
      </c>
      <c r="F1576" s="13">
        <v>8190563.3799999999</v>
      </c>
      <c r="G1576" s="13">
        <v>17601273.989999998</v>
      </c>
      <c r="H1576" s="13">
        <v>-3055965.31</v>
      </c>
      <c r="I1576" s="13">
        <v>68360662.170000002</v>
      </c>
      <c r="J1576" s="13">
        <v>31427427.640000001</v>
      </c>
      <c r="K1576" s="13">
        <v>9097836.0399999991</v>
      </c>
      <c r="L1576" s="13">
        <v>9097063.5399999991</v>
      </c>
      <c r="M1576" s="13">
        <v>793292.53</v>
      </c>
      <c r="N1576" s="13">
        <v>0</v>
      </c>
      <c r="O1576" s="13">
        <v>6187497.5599999987</v>
      </c>
      <c r="P1576" s="13">
        <v>-6478778.4800000023</v>
      </c>
      <c r="Q1576" s="13">
        <v>-1004181.96</v>
      </c>
      <c r="R1576" s="13">
        <v>-7482960.4400000023</v>
      </c>
      <c r="S1576" s="13">
        <v>4426994.17</v>
      </c>
      <c r="T1576" s="13">
        <v>5.2</v>
      </c>
      <c r="U1576" s="13">
        <v>0</v>
      </c>
      <c r="V1576" s="13">
        <v>0</v>
      </c>
      <c r="W1576" s="13">
        <v>0</v>
      </c>
      <c r="X1576" s="13">
        <v>8368735.8700000001</v>
      </c>
      <c r="Y1576" s="13">
        <v>351839.32</v>
      </c>
      <c r="Z1576" s="13">
        <v>598651.91</v>
      </c>
      <c r="AA1576" s="13">
        <v>789242.58</v>
      </c>
      <c r="AB1576" s="13">
        <v>22816.45</v>
      </c>
      <c r="AC1576" s="13">
        <v>0</v>
      </c>
      <c r="AD1576" s="13">
        <v>0</v>
      </c>
      <c r="AE1576" s="13">
        <v>0</v>
      </c>
      <c r="AF1576" s="13">
        <v>2179196.64</v>
      </c>
      <c r="AG1576" s="13">
        <v>9890356.0700000003</v>
      </c>
      <c r="AH1576" s="13">
        <v>772.5</v>
      </c>
      <c r="AI1576" s="13">
        <v>9889477.4199999999</v>
      </c>
      <c r="AJ1576" s="13">
        <v>3701979.86</v>
      </c>
      <c r="AK1576" s="13">
        <v>0</v>
      </c>
      <c r="AL1576" s="13">
        <v>59262826.130000003</v>
      </c>
      <c r="AM1576" s="13">
        <v>7.513947478218129</v>
      </c>
      <c r="AN1576" s="13">
        <v>3810908.55</v>
      </c>
      <c r="AO1576" s="13">
        <v>4379654.83</v>
      </c>
      <c r="AP1576" s="13">
        <v>19319859.16</v>
      </c>
      <c r="AQ1576" s="13">
        <v>6800.27</v>
      </c>
      <c r="AR1576" s="367"/>
      <c r="AS1576" s="19">
        <v>45199</v>
      </c>
      <c r="AT1576" s="20" t="s">
        <v>8</v>
      </c>
      <c r="AU1576" s="40" t="s">
        <v>293</v>
      </c>
      <c r="AV1576" s="41">
        <v>2023</v>
      </c>
      <c r="AW1576" s="266" t="s">
        <v>175</v>
      </c>
      <c r="AX1576" s="380">
        <v>33.53</v>
      </c>
      <c r="AY1576" s="380">
        <v>34.299999999999997</v>
      </c>
    </row>
    <row r="1577" spans="1:51" x14ac:dyDescent="0.25">
      <c r="A1577" s="5">
        <v>32</v>
      </c>
      <c r="B1577" s="6" t="s">
        <v>104</v>
      </c>
      <c r="C1577" s="13">
        <v>122077.86</v>
      </c>
      <c r="D1577" s="13">
        <v>0</v>
      </c>
      <c r="E1577" s="13">
        <v>0.01</v>
      </c>
      <c r="F1577" s="13">
        <v>0</v>
      </c>
      <c r="G1577" s="13">
        <v>6578440.7000000002</v>
      </c>
      <c r="H1577" s="13">
        <v>594801.61</v>
      </c>
      <c r="I1577" s="13">
        <v>2934254.61</v>
      </c>
      <c r="J1577" s="13">
        <v>2547162.33</v>
      </c>
      <c r="K1577" s="13">
        <v>132431.29</v>
      </c>
      <c r="L1577" s="13">
        <v>132431.28</v>
      </c>
      <c r="M1577" s="13">
        <v>0</v>
      </c>
      <c r="N1577" s="13">
        <v>0</v>
      </c>
      <c r="O1577" s="13">
        <v>-14545.220000000001</v>
      </c>
      <c r="P1577" s="13">
        <v>-6441817.6200000001</v>
      </c>
      <c r="Q1577" s="13">
        <v>0</v>
      </c>
      <c r="R1577" s="13">
        <v>-6441817.6200000001</v>
      </c>
      <c r="S1577" s="13">
        <v>7036619.2300000004</v>
      </c>
      <c r="T1577" s="13">
        <v>0</v>
      </c>
      <c r="U1577" s="13">
        <v>0</v>
      </c>
      <c r="V1577" s="13">
        <v>0</v>
      </c>
      <c r="W1577" s="13">
        <v>7260871.4000000004</v>
      </c>
      <c r="X1577" s="13">
        <v>12032.63</v>
      </c>
      <c r="Y1577" s="13">
        <v>53051.94</v>
      </c>
      <c r="Z1577" s="13">
        <v>46060.02</v>
      </c>
      <c r="AA1577" s="13">
        <v>0</v>
      </c>
      <c r="AB1577" s="13">
        <v>65739.350000000006</v>
      </c>
      <c r="AC1577" s="13">
        <v>0</v>
      </c>
      <c r="AD1577" s="13">
        <v>0</v>
      </c>
      <c r="AE1577" s="13">
        <v>0</v>
      </c>
      <c r="AF1577" s="13">
        <v>71433.490000000005</v>
      </c>
      <c r="AG1577" s="13">
        <v>132431.28</v>
      </c>
      <c r="AH1577" s="13">
        <v>0.01</v>
      </c>
      <c r="AI1577" s="13">
        <v>132431.28</v>
      </c>
      <c r="AJ1577" s="13">
        <v>146976.5</v>
      </c>
      <c r="AK1577" s="13">
        <v>0</v>
      </c>
      <c r="AL1577" s="13">
        <v>2801823.32</v>
      </c>
      <c r="AM1577" s="13">
        <v>22.156807579235991</v>
      </c>
      <c r="AN1577" s="13">
        <v>0</v>
      </c>
      <c r="AO1577" s="13">
        <v>0</v>
      </c>
      <c r="AP1577" s="13">
        <v>136623.07999999999</v>
      </c>
      <c r="AQ1577" s="13">
        <v>0</v>
      </c>
      <c r="AR1577" s="367"/>
      <c r="AS1577" s="19">
        <v>45230</v>
      </c>
      <c r="AT1577" s="20" t="s">
        <v>9</v>
      </c>
      <c r="AU1577" s="40" t="s">
        <v>292</v>
      </c>
      <c r="AV1577" s="41">
        <v>2023</v>
      </c>
      <c r="AW1577" s="266" t="s">
        <v>287</v>
      </c>
      <c r="AX1577" s="380">
        <v>34.85</v>
      </c>
      <c r="AY1577" s="380">
        <v>35.130000000000003</v>
      </c>
    </row>
    <row r="1578" spans="1:51" x14ac:dyDescent="0.25">
      <c r="A1578" s="5">
        <v>107</v>
      </c>
      <c r="B1578" s="6" t="s">
        <v>60</v>
      </c>
      <c r="C1578" s="13">
        <v>384493016.80999994</v>
      </c>
      <c r="D1578" s="13">
        <v>62673317.780000001</v>
      </c>
      <c r="E1578" s="13">
        <v>80167988.320000008</v>
      </c>
      <c r="F1578" s="13">
        <v>9796069.9800000004</v>
      </c>
      <c r="G1578" s="13">
        <v>65883112.119999997</v>
      </c>
      <c r="H1578" s="13">
        <v>126216.99</v>
      </c>
      <c r="I1578" s="13">
        <v>325028175.06</v>
      </c>
      <c r="J1578" s="13">
        <v>14499349.369999999</v>
      </c>
      <c r="K1578" s="13">
        <v>120787680.91</v>
      </c>
      <c r="L1578" s="13">
        <v>40619692.590000004</v>
      </c>
      <c r="M1578" s="13">
        <v>12532848.1</v>
      </c>
      <c r="N1578" s="13">
        <v>4657646.08</v>
      </c>
      <c r="O1578" s="13">
        <v>99583653.51000002</v>
      </c>
      <c r="P1578" s="13">
        <v>146556863.42000002</v>
      </c>
      <c r="Q1578" s="13">
        <v>-136838543.68000001</v>
      </c>
      <c r="R1578" s="13">
        <v>9718319.7400000095</v>
      </c>
      <c r="S1578" s="13">
        <v>-9592102.75</v>
      </c>
      <c r="T1578" s="13">
        <v>176.79</v>
      </c>
      <c r="U1578" s="13">
        <v>0</v>
      </c>
      <c r="V1578" s="13">
        <v>0</v>
      </c>
      <c r="W1578" s="13">
        <v>0</v>
      </c>
      <c r="X1578" s="13">
        <v>8107934.4800000004</v>
      </c>
      <c r="Y1578" s="13">
        <v>1344553.31</v>
      </c>
      <c r="Z1578" s="13">
        <v>12901056.16</v>
      </c>
      <c r="AA1578" s="13">
        <v>0</v>
      </c>
      <c r="AB1578" s="13">
        <v>0</v>
      </c>
      <c r="AC1578" s="13">
        <v>0</v>
      </c>
      <c r="AD1578" s="13">
        <v>0</v>
      </c>
      <c r="AE1578" s="13">
        <v>0</v>
      </c>
      <c r="AF1578" s="13">
        <v>3454604.55</v>
      </c>
      <c r="AG1578" s="13">
        <v>53152540.689999998</v>
      </c>
      <c r="AH1578" s="13">
        <v>84825634.400000006</v>
      </c>
      <c r="AI1578" s="13">
        <v>137950552.64000002</v>
      </c>
      <c r="AJ1578" s="13">
        <v>38366899.129999995</v>
      </c>
      <c r="AK1578" s="13">
        <v>0</v>
      </c>
      <c r="AL1578" s="13">
        <v>204240494.15000001</v>
      </c>
      <c r="AM1578" s="13">
        <v>2.6909050046434908</v>
      </c>
      <c r="AN1578" s="13">
        <v>9699301.2599999998</v>
      </c>
      <c r="AO1578" s="13">
        <v>96768.72</v>
      </c>
      <c r="AP1578" s="13">
        <v>365353163.27999997</v>
      </c>
      <c r="AQ1578" s="13">
        <v>143117117.75999999</v>
      </c>
      <c r="AR1578" s="367"/>
      <c r="AS1578" s="19">
        <v>45230</v>
      </c>
      <c r="AT1578" s="20" t="s">
        <v>9</v>
      </c>
      <c r="AU1578" s="40" t="s">
        <v>292</v>
      </c>
      <c r="AV1578" s="41">
        <v>2023</v>
      </c>
      <c r="AW1578" s="266" t="s">
        <v>160</v>
      </c>
      <c r="AX1578" s="380">
        <v>34.85</v>
      </c>
      <c r="AY1578" s="380">
        <v>35.130000000000003</v>
      </c>
    </row>
    <row r="1579" spans="1:51" x14ac:dyDescent="0.25">
      <c r="A1579" s="5">
        <v>66</v>
      </c>
      <c r="B1579" s="6" t="s">
        <v>61</v>
      </c>
      <c r="C1579" s="13">
        <v>20395198.969999999</v>
      </c>
      <c r="D1579" s="13">
        <v>3228580.4899999998</v>
      </c>
      <c r="E1579" s="13">
        <v>38641.46</v>
      </c>
      <c r="F1579" s="13">
        <v>428618.93000000005</v>
      </c>
      <c r="G1579" s="13">
        <v>23246160.719999999</v>
      </c>
      <c r="H1579" s="13">
        <v>-11602727.310000001</v>
      </c>
      <c r="I1579" s="13">
        <v>193363713.43000001</v>
      </c>
      <c r="J1579" s="13">
        <v>182202782.12</v>
      </c>
      <c r="K1579" s="13">
        <v>38679.46</v>
      </c>
      <c r="L1579" s="13">
        <v>38</v>
      </c>
      <c r="M1579" s="13">
        <v>4278778.22</v>
      </c>
      <c r="N1579" s="13">
        <v>5013279.59</v>
      </c>
      <c r="O1579" s="13">
        <v>6828158.1499999994</v>
      </c>
      <c r="P1579" s="13">
        <v>-13336319.320000006</v>
      </c>
      <c r="Q1579" s="13">
        <v>-7077864.71</v>
      </c>
      <c r="R1579" s="13">
        <v>-20414184.030000005</v>
      </c>
      <c r="S1579" s="13">
        <v>8811456.7800000012</v>
      </c>
      <c r="T1579" s="13">
        <v>5265796.16</v>
      </c>
      <c r="U1579" s="13">
        <v>0</v>
      </c>
      <c r="V1579" s="13">
        <v>0</v>
      </c>
      <c r="W1579" s="13">
        <v>0</v>
      </c>
      <c r="X1579" s="13">
        <v>160844809.37</v>
      </c>
      <c r="Y1579" s="13">
        <v>466088.74</v>
      </c>
      <c r="Z1579" s="13">
        <v>292227.46000000002</v>
      </c>
      <c r="AA1579" s="13">
        <v>949103.15</v>
      </c>
      <c r="AB1579" s="13">
        <v>24850.06</v>
      </c>
      <c r="AC1579" s="13">
        <v>0</v>
      </c>
      <c r="AD1579" s="13">
        <v>0</v>
      </c>
      <c r="AE1579" s="13">
        <v>0</v>
      </c>
      <c r="AF1579" s="13">
        <v>155566879.34</v>
      </c>
      <c r="AG1579" s="13">
        <v>4278816.22</v>
      </c>
      <c r="AH1579" s="13">
        <v>5083353.13</v>
      </c>
      <c r="AI1579" s="13">
        <v>9362131.3499999996</v>
      </c>
      <c r="AJ1579" s="13">
        <v>2533973.1999999997</v>
      </c>
      <c r="AK1579" s="13">
        <v>0</v>
      </c>
      <c r="AL1579" s="13">
        <v>193325033.97</v>
      </c>
      <c r="AM1579" s="13">
        <v>4999.1316691081001</v>
      </c>
      <c r="AN1579" s="13">
        <v>428618.93000000005</v>
      </c>
      <c r="AO1579" s="13">
        <v>0</v>
      </c>
      <c r="AP1579" s="13">
        <v>17564240.329999998</v>
      </c>
      <c r="AQ1579" s="13">
        <v>7225780</v>
      </c>
      <c r="AR1579" s="367"/>
      <c r="AS1579" s="19">
        <v>45230</v>
      </c>
      <c r="AT1579" s="20" t="s">
        <v>9</v>
      </c>
      <c r="AU1579" s="40" t="s">
        <v>293</v>
      </c>
      <c r="AV1579" s="41">
        <v>2023</v>
      </c>
      <c r="AW1579" s="266" t="s">
        <v>178</v>
      </c>
      <c r="AX1579" s="380">
        <v>34.85</v>
      </c>
      <c r="AY1579" s="380">
        <v>35.130000000000003</v>
      </c>
    </row>
    <row r="1580" spans="1:51" x14ac:dyDescent="0.25">
      <c r="A1580" s="5">
        <v>44</v>
      </c>
      <c r="B1580" s="6" t="s">
        <v>62</v>
      </c>
      <c r="C1580" s="13">
        <v>56126690.259999998</v>
      </c>
      <c r="D1580" s="13">
        <v>10982391.800000001</v>
      </c>
      <c r="E1580" s="13">
        <v>11392505.619999999</v>
      </c>
      <c r="F1580" s="13">
        <v>5866674.8300000001</v>
      </c>
      <c r="G1580" s="13">
        <v>27972558.66</v>
      </c>
      <c r="H1580" s="13">
        <v>164739.22</v>
      </c>
      <c r="I1580" s="13">
        <v>175449562.03999999</v>
      </c>
      <c r="J1580" s="13">
        <v>11722008.59</v>
      </c>
      <c r="K1580" s="13">
        <v>25449166.609999999</v>
      </c>
      <c r="L1580" s="13">
        <v>11673316.91</v>
      </c>
      <c r="M1580" s="13">
        <v>14367.71</v>
      </c>
      <c r="N1580" s="13">
        <v>0</v>
      </c>
      <c r="O1580" s="13">
        <v>11370537.889999997</v>
      </c>
      <c r="P1580" s="13">
        <v>-65472.919999995269</v>
      </c>
      <c r="Q1580" s="13">
        <v>-34614.86</v>
      </c>
      <c r="R1580" s="13">
        <v>-100087.77999999527</v>
      </c>
      <c r="S1580" s="13">
        <v>264826.98999999929</v>
      </c>
      <c r="T1580" s="13">
        <v>184067.51</v>
      </c>
      <c r="U1580" s="13">
        <v>0</v>
      </c>
      <c r="V1580" s="13">
        <v>0</v>
      </c>
      <c r="W1580" s="13">
        <v>0</v>
      </c>
      <c r="X1580" s="13">
        <v>4742199.88</v>
      </c>
      <c r="Y1580" s="13">
        <v>492504.35</v>
      </c>
      <c r="Z1580" s="13">
        <v>355116.23</v>
      </c>
      <c r="AA1580" s="13">
        <v>2590887.4300000002</v>
      </c>
      <c r="AB1580" s="13">
        <v>826547</v>
      </c>
      <c r="AC1580" s="13">
        <v>0</v>
      </c>
      <c r="AD1580" s="13">
        <v>0</v>
      </c>
      <c r="AE1580" s="13">
        <v>0</v>
      </c>
      <c r="AF1580" s="13">
        <v>396385.39</v>
      </c>
      <c r="AG1580" s="13">
        <v>11687684.619999999</v>
      </c>
      <c r="AH1580" s="13">
        <v>11392505.619999999</v>
      </c>
      <c r="AI1580" s="13">
        <v>23050045.789999999</v>
      </c>
      <c r="AJ1580" s="13">
        <v>11803640.73</v>
      </c>
      <c r="AK1580" s="13">
        <v>124132.83</v>
      </c>
      <c r="AL1580" s="13">
        <v>150000395.43000001</v>
      </c>
      <c r="AM1580" s="13">
        <v>6.8941181740332045</v>
      </c>
      <c r="AN1580" s="13">
        <v>4087464.65</v>
      </c>
      <c r="AO1580" s="13">
        <v>1779210.18</v>
      </c>
      <c r="AP1580" s="13">
        <v>49544824.580000006</v>
      </c>
      <c r="AQ1580" s="13">
        <v>15771064.010000002</v>
      </c>
      <c r="AR1580" s="367"/>
      <c r="AS1580" s="19">
        <v>45230</v>
      </c>
      <c r="AT1580" s="20" t="s">
        <v>9</v>
      </c>
      <c r="AU1580" s="40" t="s">
        <v>292</v>
      </c>
      <c r="AV1580" s="41">
        <v>2023</v>
      </c>
      <c r="AW1580" s="266" t="s">
        <v>167</v>
      </c>
      <c r="AX1580" s="380">
        <v>34.85</v>
      </c>
      <c r="AY1580" s="380">
        <v>35.130000000000003</v>
      </c>
    </row>
    <row r="1581" spans="1:51" ht="30" x14ac:dyDescent="0.25">
      <c r="A1581" s="5">
        <v>113</v>
      </c>
      <c r="B1581" s="6" t="s">
        <v>63</v>
      </c>
      <c r="C1581" s="13">
        <v>42961770.069999993</v>
      </c>
      <c r="D1581" s="13">
        <v>9427989.5099999998</v>
      </c>
      <c r="E1581" s="13">
        <v>5426694.46</v>
      </c>
      <c r="F1581" s="13">
        <v>7559500.71</v>
      </c>
      <c r="G1581" s="13">
        <v>15883962.529999999</v>
      </c>
      <c r="H1581" s="13">
        <v>193177.16</v>
      </c>
      <c r="I1581" s="13">
        <v>155703988.15000001</v>
      </c>
      <c r="J1581" s="13">
        <v>25426656.129999999</v>
      </c>
      <c r="K1581" s="13">
        <v>20641120.969999999</v>
      </c>
      <c r="L1581" s="13">
        <v>15214426.51</v>
      </c>
      <c r="M1581" s="13">
        <v>586758.23</v>
      </c>
      <c r="N1581" s="13">
        <v>86203.55</v>
      </c>
      <c r="O1581" s="13">
        <v>17622135.780000001</v>
      </c>
      <c r="P1581" s="13">
        <v>-7531818.4600000046</v>
      </c>
      <c r="Q1581" s="13">
        <v>-3317435.2399999998</v>
      </c>
      <c r="R1581" s="13">
        <v>-10849253.700000005</v>
      </c>
      <c r="S1581" s="13">
        <v>11042430.879999999</v>
      </c>
      <c r="T1581" s="13">
        <v>652899.85</v>
      </c>
      <c r="U1581" s="13">
        <v>0</v>
      </c>
      <c r="V1581" s="13">
        <v>0</v>
      </c>
      <c r="W1581" s="13">
        <v>0</v>
      </c>
      <c r="X1581" s="13">
        <v>11653959.41</v>
      </c>
      <c r="Y1581" s="13">
        <v>286199.40000000002</v>
      </c>
      <c r="Z1581" s="13">
        <v>363101.3</v>
      </c>
      <c r="AA1581" s="13">
        <v>0</v>
      </c>
      <c r="AB1581" s="13">
        <v>318883.21999999997</v>
      </c>
      <c r="AC1581" s="13">
        <v>0</v>
      </c>
      <c r="AD1581" s="13">
        <v>0</v>
      </c>
      <c r="AE1581" s="13">
        <v>0</v>
      </c>
      <c r="AF1581" s="13">
        <v>296244.46000000002</v>
      </c>
      <c r="AG1581" s="13">
        <v>15801184.74</v>
      </c>
      <c r="AH1581" s="13">
        <v>5512898.0099999998</v>
      </c>
      <c r="AI1581" s="13">
        <v>21271914.07</v>
      </c>
      <c r="AJ1581" s="13">
        <v>3649778.29</v>
      </c>
      <c r="AK1581" s="13">
        <v>0</v>
      </c>
      <c r="AL1581" s="13">
        <v>135062867.18000001</v>
      </c>
      <c r="AM1581" s="13">
        <v>7.543388189832406</v>
      </c>
      <c r="AN1581" s="13">
        <v>4264827.17</v>
      </c>
      <c r="AO1581" s="13">
        <v>3294673.54</v>
      </c>
      <c r="AP1581" s="13">
        <v>30459328.760000002</v>
      </c>
      <c r="AQ1581" s="13">
        <v>14547683.98</v>
      </c>
      <c r="AR1581" s="367"/>
      <c r="AS1581" s="19">
        <v>45230</v>
      </c>
      <c r="AT1581" s="20" t="s">
        <v>9</v>
      </c>
      <c r="AU1581" s="40" t="s">
        <v>292</v>
      </c>
      <c r="AV1581" s="41">
        <v>2023</v>
      </c>
      <c r="AW1581" s="266" t="s">
        <v>171</v>
      </c>
      <c r="AX1581" s="380">
        <v>34.85</v>
      </c>
      <c r="AY1581" s="380">
        <v>35.130000000000003</v>
      </c>
    </row>
    <row r="1582" spans="1:51" x14ac:dyDescent="0.25">
      <c r="A1582" s="5">
        <v>98</v>
      </c>
      <c r="B1582" s="6" t="s">
        <v>64</v>
      </c>
      <c r="C1582" s="13">
        <v>99184373.400000006</v>
      </c>
      <c r="D1582" s="13">
        <v>32127505.550000001</v>
      </c>
      <c r="E1582" s="13">
        <v>22608619.16</v>
      </c>
      <c r="F1582" s="13">
        <v>16700215.560000001</v>
      </c>
      <c r="G1582" s="13">
        <v>61741665.280000001</v>
      </c>
      <c r="H1582" s="13">
        <v>40971.39</v>
      </c>
      <c r="I1582" s="13">
        <v>62697524.759999998</v>
      </c>
      <c r="J1582" s="13">
        <v>7564513.04</v>
      </c>
      <c r="K1582" s="13">
        <v>40859698.659999996</v>
      </c>
      <c r="L1582" s="13">
        <v>18251079.5</v>
      </c>
      <c r="M1582" s="13">
        <v>21328686.5</v>
      </c>
      <c r="N1582" s="13">
        <v>29331678.289999999</v>
      </c>
      <c r="O1582" s="13">
        <v>43294511.809999995</v>
      </c>
      <c r="P1582" s="13">
        <v>-54679524.799999982</v>
      </c>
      <c r="Q1582" s="13">
        <v>13290097.669999991</v>
      </c>
      <c r="R1582" s="13">
        <v>-41389427.129999995</v>
      </c>
      <c r="S1582" s="13">
        <v>41430398.520000003</v>
      </c>
      <c r="T1582" s="13">
        <v>21771.119999999999</v>
      </c>
      <c r="U1582" s="13">
        <v>0</v>
      </c>
      <c r="V1582" s="13">
        <v>0</v>
      </c>
      <c r="W1582" s="13">
        <v>0</v>
      </c>
      <c r="X1582" s="13">
        <v>74693971.579999998</v>
      </c>
      <c r="Y1582" s="13">
        <v>936746.38</v>
      </c>
      <c r="Z1582" s="13">
        <v>2924390.64</v>
      </c>
      <c r="AA1582" s="13">
        <v>4834685.4000000004</v>
      </c>
      <c r="AB1582" s="13">
        <v>481916.68</v>
      </c>
      <c r="AC1582" s="13">
        <v>0</v>
      </c>
      <c r="AD1582" s="13">
        <v>0</v>
      </c>
      <c r="AE1582" s="13">
        <v>0</v>
      </c>
      <c r="AF1582" s="13">
        <v>24107605.079999998</v>
      </c>
      <c r="AG1582" s="13">
        <v>39579766</v>
      </c>
      <c r="AH1582" s="13">
        <v>51940297.450000003</v>
      </c>
      <c r="AI1582" s="13">
        <v>91480155.409999996</v>
      </c>
      <c r="AJ1582" s="13">
        <v>48185643.600000001</v>
      </c>
      <c r="AK1582" s="13">
        <v>0</v>
      </c>
      <c r="AL1582" s="13">
        <v>21837826.100000001</v>
      </c>
      <c r="AM1582" s="13">
        <v>1.5344588143372275</v>
      </c>
      <c r="AN1582" s="13">
        <v>10919348.780000001</v>
      </c>
      <c r="AO1582" s="13">
        <v>5780866.7799999993</v>
      </c>
      <c r="AP1582" s="13">
        <v>79433370.419999987</v>
      </c>
      <c r="AQ1582" s="13">
        <v>55671014.38000001</v>
      </c>
      <c r="AR1582" s="367"/>
      <c r="AS1582" s="19">
        <v>45230</v>
      </c>
      <c r="AT1582" s="20" t="s">
        <v>9</v>
      </c>
      <c r="AU1582" s="40" t="s">
        <v>292</v>
      </c>
      <c r="AV1582" s="41">
        <v>2023</v>
      </c>
      <c r="AW1582" s="266" t="s">
        <v>165</v>
      </c>
      <c r="AX1582" s="380">
        <v>34.85</v>
      </c>
      <c r="AY1582" s="380">
        <v>35.130000000000003</v>
      </c>
    </row>
    <row r="1583" spans="1:51" x14ac:dyDescent="0.25">
      <c r="A1583" s="5">
        <v>1</v>
      </c>
      <c r="B1583" s="6" t="s">
        <v>65</v>
      </c>
      <c r="C1583" s="13">
        <v>32760611.560000002</v>
      </c>
      <c r="D1583" s="13">
        <v>801008.12</v>
      </c>
      <c r="E1583" s="13">
        <v>340977.52</v>
      </c>
      <c r="F1583" s="13">
        <v>3032994.05</v>
      </c>
      <c r="G1583" s="13">
        <v>8176634.5300000003</v>
      </c>
      <c r="H1583" s="13">
        <v>19897.669999999998</v>
      </c>
      <c r="I1583" s="13">
        <v>187834544.28999999</v>
      </c>
      <c r="J1583" s="13">
        <v>957165.1</v>
      </c>
      <c r="K1583" s="13">
        <v>1116953.69</v>
      </c>
      <c r="L1583" s="13">
        <v>775976.17</v>
      </c>
      <c r="M1583" s="13">
        <v>10229545.32</v>
      </c>
      <c r="N1583" s="13">
        <v>60791.09</v>
      </c>
      <c r="O1583" s="13">
        <v>8657682.0600000024</v>
      </c>
      <c r="P1583" s="13">
        <v>12092292.799999997</v>
      </c>
      <c r="Q1583" s="13">
        <v>-14999698.09</v>
      </c>
      <c r="R1583" s="13">
        <v>-2907405.2900000028</v>
      </c>
      <c r="S1583" s="13">
        <v>2927302.96</v>
      </c>
      <c r="T1583" s="13">
        <v>835054.41</v>
      </c>
      <c r="U1583" s="13">
        <v>0</v>
      </c>
      <c r="V1583" s="13">
        <v>0</v>
      </c>
      <c r="W1583" s="13">
        <v>0</v>
      </c>
      <c r="X1583" s="13">
        <v>2549839.2000000002</v>
      </c>
      <c r="Y1583" s="13">
        <v>165170.09</v>
      </c>
      <c r="Z1583" s="13">
        <v>157832.14000000001</v>
      </c>
      <c r="AA1583" s="13">
        <v>35242.75</v>
      </c>
      <c r="AB1583" s="13">
        <v>76360.160000000003</v>
      </c>
      <c r="AC1583" s="13">
        <v>0</v>
      </c>
      <c r="AD1583" s="13">
        <v>0</v>
      </c>
      <c r="AE1583" s="13">
        <v>0</v>
      </c>
      <c r="AF1583" s="13">
        <v>22985.51</v>
      </c>
      <c r="AG1583" s="13">
        <v>11005521.49</v>
      </c>
      <c r="AH1583" s="13">
        <v>401768.61000000004</v>
      </c>
      <c r="AI1583" s="13">
        <v>11399495.120000001</v>
      </c>
      <c r="AJ1583" s="13">
        <v>2741813.06</v>
      </c>
      <c r="AK1583" s="13">
        <v>0</v>
      </c>
      <c r="AL1583" s="13">
        <v>186717590.59999999</v>
      </c>
      <c r="AM1583" s="13">
        <v>168.16681476740544</v>
      </c>
      <c r="AN1583" s="13">
        <v>1651652.46</v>
      </c>
      <c r="AO1583" s="13">
        <v>1381341.59</v>
      </c>
      <c r="AP1583" s="13">
        <v>24446268.899999999</v>
      </c>
      <c r="AQ1583" s="13">
        <v>1144347.5199999998</v>
      </c>
      <c r="AR1583" s="367"/>
      <c r="AS1583" s="19">
        <v>45230</v>
      </c>
      <c r="AT1583" s="20" t="s">
        <v>9</v>
      </c>
      <c r="AU1583" s="40" t="s">
        <v>292</v>
      </c>
      <c r="AV1583" s="41">
        <v>2023</v>
      </c>
      <c r="AW1583" s="266" t="s">
        <v>177</v>
      </c>
      <c r="AX1583" s="380">
        <v>34.85</v>
      </c>
      <c r="AY1583" s="380">
        <v>35.130000000000003</v>
      </c>
    </row>
    <row r="1584" spans="1:51" x14ac:dyDescent="0.25">
      <c r="A1584" s="5">
        <v>109</v>
      </c>
      <c r="B1584" s="6" t="s">
        <v>66</v>
      </c>
      <c r="C1584" s="13">
        <v>525581876.47000003</v>
      </c>
      <c r="D1584" s="13">
        <v>218503645.46999997</v>
      </c>
      <c r="E1584" s="13">
        <v>62530816.039999999</v>
      </c>
      <c r="F1584" s="13">
        <v>58020257.170000002</v>
      </c>
      <c r="G1584" s="13">
        <v>122053572.94</v>
      </c>
      <c r="H1584" s="13">
        <v>37492417.590000004</v>
      </c>
      <c r="I1584" s="13">
        <v>448920286.57999998</v>
      </c>
      <c r="J1584" s="13">
        <v>210402825.91999999</v>
      </c>
      <c r="K1584" s="13">
        <v>176540403.97</v>
      </c>
      <c r="L1584" s="13">
        <v>105781555.59999999</v>
      </c>
      <c r="M1584" s="13">
        <v>5787893</v>
      </c>
      <c r="N1584" s="13">
        <v>8380146</v>
      </c>
      <c r="O1584" s="13">
        <v>130955046.27000001</v>
      </c>
      <c r="P1584" s="13">
        <v>-3950645.3799999878</v>
      </c>
      <c r="Q1584" s="13">
        <v>-25886909.670000002</v>
      </c>
      <c r="R1584" s="13">
        <v>-29837555.04999999</v>
      </c>
      <c r="S1584" s="13">
        <v>67329972.640000001</v>
      </c>
      <c r="T1584" s="13">
        <v>12638860.02</v>
      </c>
      <c r="U1584" s="13">
        <v>0</v>
      </c>
      <c r="V1584" s="13">
        <v>0</v>
      </c>
      <c r="W1584" s="13">
        <v>8533876.2899999991</v>
      </c>
      <c r="X1584" s="13">
        <v>77641683.519999996</v>
      </c>
      <c r="Y1584" s="13">
        <v>2147183</v>
      </c>
      <c r="Z1584" s="13">
        <v>800576.7</v>
      </c>
      <c r="AA1584" s="13">
        <v>13929055.99</v>
      </c>
      <c r="AB1584" s="13">
        <v>242442.71</v>
      </c>
      <c r="AC1584" s="13">
        <v>0</v>
      </c>
      <c r="AD1584" s="13">
        <v>0</v>
      </c>
      <c r="AE1584" s="13">
        <v>0</v>
      </c>
      <c r="AF1584" s="13">
        <v>14365188.789999999</v>
      </c>
      <c r="AG1584" s="13">
        <v>111569448.59999999</v>
      </c>
      <c r="AH1584" s="13">
        <v>70910962.040000007</v>
      </c>
      <c r="AI1584" s="13">
        <v>182105813.04000002</v>
      </c>
      <c r="AJ1584" s="13">
        <v>51150766.769999996</v>
      </c>
      <c r="AK1584" s="13">
        <v>0</v>
      </c>
      <c r="AL1584" s="13">
        <v>272379882.61000001</v>
      </c>
      <c r="AM1584" s="13">
        <v>2.5428756051577079</v>
      </c>
      <c r="AN1584" s="13">
        <v>23528993.330000002</v>
      </c>
      <c r="AO1584" s="13">
        <v>34491263.840000004</v>
      </c>
      <c r="AP1584" s="13">
        <v>452236164.47999996</v>
      </c>
      <c r="AQ1584" s="13">
        <v>276112979.74999994</v>
      </c>
      <c r="AR1584" s="367"/>
      <c r="AS1584" s="19">
        <v>45230</v>
      </c>
      <c r="AT1584" s="20" t="s">
        <v>9</v>
      </c>
      <c r="AU1584" s="40" t="s">
        <v>292</v>
      </c>
      <c r="AV1584" s="41">
        <v>2023</v>
      </c>
      <c r="AW1584" s="266" t="s">
        <v>157</v>
      </c>
      <c r="AX1584" s="380">
        <v>34.85</v>
      </c>
      <c r="AY1584" s="380">
        <v>35.130000000000003</v>
      </c>
    </row>
    <row r="1585" spans="1:51" x14ac:dyDescent="0.25">
      <c r="A1585" s="5">
        <v>25</v>
      </c>
      <c r="B1585" s="6" t="s">
        <v>67</v>
      </c>
      <c r="C1585" s="13">
        <v>35553425.610000007</v>
      </c>
      <c r="D1585" s="13">
        <v>6857645</v>
      </c>
      <c r="E1585" s="13">
        <v>900249.1</v>
      </c>
      <c r="F1585" s="13">
        <v>0</v>
      </c>
      <c r="G1585" s="13">
        <v>25169438.32</v>
      </c>
      <c r="H1585" s="13">
        <v>76568877.299999997</v>
      </c>
      <c r="I1585" s="13">
        <v>18732837.039999999</v>
      </c>
      <c r="J1585" s="13">
        <v>414451111.57999998</v>
      </c>
      <c r="K1585" s="13">
        <v>9349579.3900000006</v>
      </c>
      <c r="L1585" s="13">
        <v>8449330.2899999991</v>
      </c>
      <c r="M1585" s="13">
        <v>0</v>
      </c>
      <c r="N1585" s="13">
        <v>0</v>
      </c>
      <c r="O1585" s="13">
        <v>6419191.3600000013</v>
      </c>
      <c r="P1585" s="13">
        <v>-2892849.0699999952</v>
      </c>
      <c r="Q1585" s="13">
        <v>-73699.78</v>
      </c>
      <c r="R1585" s="13">
        <v>-2966548.849999995</v>
      </c>
      <c r="S1585" s="13">
        <v>79535426.150000006</v>
      </c>
      <c r="T1585" s="13">
        <v>9128616.4000000004</v>
      </c>
      <c r="U1585" s="13">
        <v>2685502.13</v>
      </c>
      <c r="V1585" s="13">
        <v>0</v>
      </c>
      <c r="W1585" s="13">
        <v>0</v>
      </c>
      <c r="X1585" s="13">
        <v>69365385.469999999</v>
      </c>
      <c r="Y1585" s="13">
        <v>513662.01</v>
      </c>
      <c r="Z1585" s="13">
        <v>1104741.53</v>
      </c>
      <c r="AA1585" s="13">
        <v>0</v>
      </c>
      <c r="AB1585" s="13">
        <v>25674.31</v>
      </c>
      <c r="AC1585" s="13">
        <v>0</v>
      </c>
      <c r="AD1585" s="13">
        <v>0</v>
      </c>
      <c r="AE1585" s="13">
        <v>0</v>
      </c>
      <c r="AF1585" s="13">
        <v>0</v>
      </c>
      <c r="AG1585" s="13">
        <v>8449330.290000001</v>
      </c>
      <c r="AH1585" s="13">
        <v>900249.1</v>
      </c>
      <c r="AI1585" s="13">
        <v>8967880.3900000006</v>
      </c>
      <c r="AJ1585" s="13">
        <v>2548689.0299999998</v>
      </c>
      <c r="AK1585" s="13">
        <v>0</v>
      </c>
      <c r="AL1585" s="13">
        <v>9383257.6499999985</v>
      </c>
      <c r="AM1585" s="13">
        <v>2.003602114982415</v>
      </c>
      <c r="AN1585" s="13">
        <v>0</v>
      </c>
      <c r="AO1585" s="13">
        <v>0</v>
      </c>
      <c r="AP1585" s="13">
        <v>29487643.349999998</v>
      </c>
      <c r="AQ1585" s="13">
        <v>7211054.0999999996</v>
      </c>
      <c r="AR1585" s="367"/>
      <c r="AS1585" s="19">
        <v>45230</v>
      </c>
      <c r="AT1585" s="20" t="s">
        <v>9</v>
      </c>
      <c r="AU1585" s="40" t="s">
        <v>292</v>
      </c>
      <c r="AV1585" s="41">
        <v>2023</v>
      </c>
      <c r="AW1585" s="266" t="s">
        <v>174</v>
      </c>
      <c r="AX1585" s="380">
        <v>34.85</v>
      </c>
      <c r="AY1585" s="380">
        <v>35.130000000000003</v>
      </c>
    </row>
    <row r="1586" spans="1:51" x14ac:dyDescent="0.25">
      <c r="A1586" s="5">
        <v>121</v>
      </c>
      <c r="B1586" s="6" t="s">
        <v>68</v>
      </c>
      <c r="C1586" s="13">
        <v>271979.23</v>
      </c>
      <c r="D1586" s="13">
        <v>4.96</v>
      </c>
      <c r="E1586" s="13">
        <v>69.61</v>
      </c>
      <c r="F1586" s="13">
        <v>0</v>
      </c>
      <c r="G1586" s="13">
        <v>323716.90999999997</v>
      </c>
      <c r="H1586" s="13">
        <v>466673.41</v>
      </c>
      <c r="I1586" s="13">
        <v>1243017.54</v>
      </c>
      <c r="J1586" s="13">
        <v>24800810.66</v>
      </c>
      <c r="K1586" s="13">
        <v>11834.38</v>
      </c>
      <c r="L1586" s="13">
        <v>11764.77</v>
      </c>
      <c r="M1586" s="13">
        <v>37335.279999999999</v>
      </c>
      <c r="N1586" s="13">
        <v>0</v>
      </c>
      <c r="O1586" s="13">
        <v>33134.49</v>
      </c>
      <c r="P1586" s="13">
        <v>-84877.13</v>
      </c>
      <c r="Q1586" s="13">
        <v>-110731.31999999999</v>
      </c>
      <c r="R1586" s="13">
        <v>-195608.45</v>
      </c>
      <c r="S1586" s="13">
        <v>662281.47</v>
      </c>
      <c r="T1586" s="13">
        <v>0</v>
      </c>
      <c r="U1586" s="13">
        <v>0</v>
      </c>
      <c r="V1586" s="13">
        <v>0</v>
      </c>
      <c r="W1586" s="13">
        <v>0</v>
      </c>
      <c r="X1586" s="13">
        <v>732306.49</v>
      </c>
      <c r="Y1586" s="13">
        <v>5664.67</v>
      </c>
      <c r="Z1586" s="13">
        <v>20380.11</v>
      </c>
      <c r="AA1586" s="13">
        <v>43509.4</v>
      </c>
      <c r="AB1586" s="13">
        <v>470.84</v>
      </c>
      <c r="AC1586" s="13">
        <v>0</v>
      </c>
      <c r="AD1586" s="13">
        <v>0</v>
      </c>
      <c r="AE1586" s="13">
        <v>0</v>
      </c>
      <c r="AF1586" s="13">
        <v>0</v>
      </c>
      <c r="AG1586" s="13">
        <v>49100.05</v>
      </c>
      <c r="AH1586" s="13">
        <v>69.61</v>
      </c>
      <c r="AI1586" s="13">
        <v>48352.39</v>
      </c>
      <c r="AJ1586" s="13">
        <v>15217.9</v>
      </c>
      <c r="AK1586" s="13">
        <v>0</v>
      </c>
      <c r="AL1586" s="13">
        <v>1231183.1600000001</v>
      </c>
      <c r="AM1586" s="13">
        <v>105.03444540398399</v>
      </c>
      <c r="AN1586" s="13">
        <v>0</v>
      </c>
      <c r="AO1586" s="13">
        <v>0</v>
      </c>
      <c r="AP1586" s="13">
        <v>225947.67</v>
      </c>
      <c r="AQ1586" s="13">
        <v>-12892.11</v>
      </c>
      <c r="AR1586" s="367"/>
      <c r="AS1586" s="19">
        <v>45230</v>
      </c>
      <c r="AT1586" s="20" t="s">
        <v>9</v>
      </c>
      <c r="AU1586" s="40" t="s">
        <v>292</v>
      </c>
      <c r="AV1586" s="41">
        <v>2023</v>
      </c>
      <c r="AW1586" s="266" t="s">
        <v>188</v>
      </c>
      <c r="AX1586" s="380">
        <v>34.85</v>
      </c>
      <c r="AY1586" s="380">
        <v>35.130000000000003</v>
      </c>
    </row>
    <row r="1587" spans="1:51" x14ac:dyDescent="0.25">
      <c r="A1587" s="5">
        <v>122</v>
      </c>
      <c r="B1587" s="6" t="s">
        <v>69</v>
      </c>
      <c r="C1587" s="13">
        <v>21639239.709999997</v>
      </c>
      <c r="D1587" s="13">
        <v>160615.09</v>
      </c>
      <c r="E1587" s="13">
        <v>72362.87</v>
      </c>
      <c r="F1587" s="13">
        <v>196234.97</v>
      </c>
      <c r="G1587" s="13">
        <v>10606837.970000001</v>
      </c>
      <c r="H1587" s="13">
        <v>2632486.0099999998</v>
      </c>
      <c r="I1587" s="13">
        <v>9829209.7100000009</v>
      </c>
      <c r="J1587" s="13">
        <v>395121.6</v>
      </c>
      <c r="K1587" s="13">
        <v>955168.14</v>
      </c>
      <c r="L1587" s="13">
        <v>554987.93999999994</v>
      </c>
      <c r="M1587" s="13">
        <v>352425.89</v>
      </c>
      <c r="N1587" s="13">
        <v>0</v>
      </c>
      <c r="O1587" s="13">
        <v>-644763.74</v>
      </c>
      <c r="P1587" s="13">
        <v>11320315.419999994</v>
      </c>
      <c r="Q1587" s="13">
        <v>-9585400.9100000001</v>
      </c>
      <c r="R1587" s="13">
        <v>1734914.5099999942</v>
      </c>
      <c r="S1587" s="13">
        <v>897571.51000000164</v>
      </c>
      <c r="T1587" s="13">
        <v>220327.5</v>
      </c>
      <c r="U1587" s="13">
        <v>0</v>
      </c>
      <c r="V1587" s="13">
        <v>0</v>
      </c>
      <c r="W1587" s="13">
        <v>20253693.949999999</v>
      </c>
      <c r="X1587" s="13">
        <v>691848.56</v>
      </c>
      <c r="Y1587" s="13">
        <v>109844.42</v>
      </c>
      <c r="Z1587" s="13">
        <v>46219.72</v>
      </c>
      <c r="AA1587" s="13">
        <v>19935570.030000001</v>
      </c>
      <c r="AB1587" s="13">
        <v>7790.39</v>
      </c>
      <c r="AC1587" s="13">
        <v>0</v>
      </c>
      <c r="AD1587" s="13">
        <v>0</v>
      </c>
      <c r="AE1587" s="13">
        <v>0</v>
      </c>
      <c r="AF1587" s="13">
        <v>168873.94</v>
      </c>
      <c r="AG1587" s="13">
        <v>907413.83</v>
      </c>
      <c r="AH1587" s="13">
        <v>72362.87</v>
      </c>
      <c r="AI1587" s="13">
        <v>977845.51</v>
      </c>
      <c r="AJ1587" s="13">
        <v>1622609.25</v>
      </c>
      <c r="AK1587" s="13">
        <v>0</v>
      </c>
      <c r="AL1587" s="13">
        <v>8874041.5700000003</v>
      </c>
      <c r="AM1587" s="13">
        <v>10.290554404379527</v>
      </c>
      <c r="AN1587" s="13">
        <v>156987.98000000001</v>
      </c>
      <c r="AO1587" s="13">
        <v>39246.99</v>
      </c>
      <c r="AP1587" s="13">
        <v>22335899.689999998</v>
      </c>
      <c r="AQ1587" s="13">
        <v>212511.33</v>
      </c>
      <c r="AR1587" s="367"/>
      <c r="AS1587" s="19">
        <v>45230</v>
      </c>
      <c r="AT1587" s="20" t="s">
        <v>9</v>
      </c>
      <c r="AU1587" s="40" t="s">
        <v>292</v>
      </c>
      <c r="AV1587" s="41">
        <v>2023</v>
      </c>
      <c r="AW1587" s="266" t="s">
        <v>267</v>
      </c>
      <c r="AX1587" s="380">
        <v>34.85</v>
      </c>
      <c r="AY1587" s="380">
        <v>35.130000000000003</v>
      </c>
    </row>
    <row r="1588" spans="1:51" x14ac:dyDescent="0.25">
      <c r="A1588" s="5">
        <v>13</v>
      </c>
      <c r="B1588" s="6" t="s">
        <v>70</v>
      </c>
      <c r="C1588" s="13">
        <v>3916839592.6999998</v>
      </c>
      <c r="D1588" s="13">
        <v>2112545956.5300002</v>
      </c>
      <c r="E1588" s="13">
        <v>318387969.06999999</v>
      </c>
      <c r="F1588" s="13">
        <v>621292962.42999995</v>
      </c>
      <c r="G1588" s="13">
        <v>552037651.75</v>
      </c>
      <c r="H1588" s="13">
        <v>19492603.73</v>
      </c>
      <c r="I1588" s="13">
        <v>1258620442.27</v>
      </c>
      <c r="J1588" s="13">
        <v>1271018222.77</v>
      </c>
      <c r="K1588" s="13">
        <v>909428268.67999995</v>
      </c>
      <c r="L1588" s="13">
        <v>591038140.83999991</v>
      </c>
      <c r="M1588" s="13">
        <v>434200385.98000002</v>
      </c>
      <c r="N1588" s="13">
        <v>360316979.39999998</v>
      </c>
      <c r="O1588" s="13">
        <v>1167266291.1499999</v>
      </c>
      <c r="P1588" s="13">
        <v>-536303269.15999991</v>
      </c>
      <c r="Q1588" s="13">
        <v>321418773.94000077</v>
      </c>
      <c r="R1588" s="13">
        <v>-214884495.21999913</v>
      </c>
      <c r="S1588" s="13">
        <v>234377099.01000005</v>
      </c>
      <c r="T1588" s="13">
        <v>22691273.539999999</v>
      </c>
      <c r="U1588" s="13">
        <v>14385747.74</v>
      </c>
      <c r="V1588" s="13">
        <v>0</v>
      </c>
      <c r="W1588" s="13">
        <v>21831629.719999999</v>
      </c>
      <c r="X1588" s="13">
        <v>488503407.32999998</v>
      </c>
      <c r="Y1588" s="13">
        <v>11266074.48</v>
      </c>
      <c r="Z1588" s="13">
        <v>48282687.170000002</v>
      </c>
      <c r="AA1588" s="13">
        <v>188437264.56999999</v>
      </c>
      <c r="AB1588" s="13">
        <v>8993192.6899999995</v>
      </c>
      <c r="AC1588" s="13">
        <v>0</v>
      </c>
      <c r="AD1588" s="13">
        <v>0</v>
      </c>
      <c r="AE1588" s="13">
        <v>2431336.77</v>
      </c>
      <c r="AF1588" s="13">
        <v>53624403.640000001</v>
      </c>
      <c r="AG1588" s="13">
        <v>1025238526.8200001</v>
      </c>
      <c r="AH1588" s="13">
        <v>678704948.47000003</v>
      </c>
      <c r="AI1588" s="13">
        <v>1701033912.2</v>
      </c>
      <c r="AJ1588" s="13">
        <v>533769716.14999998</v>
      </c>
      <c r="AK1588" s="13">
        <v>2095.1</v>
      </c>
      <c r="AL1588" s="13">
        <v>349192173.59000003</v>
      </c>
      <c r="AM1588" s="13">
        <v>1.383968901798972</v>
      </c>
      <c r="AN1588" s="13">
        <v>475958043.12</v>
      </c>
      <c r="AO1588" s="13">
        <v>145334919.31</v>
      </c>
      <c r="AP1588" s="13">
        <v>3188333534.5300007</v>
      </c>
      <c r="AQ1588" s="13">
        <v>2551306189.5100002</v>
      </c>
      <c r="AR1588" s="367"/>
      <c r="AS1588" s="19">
        <v>45230</v>
      </c>
      <c r="AT1588" s="20" t="s">
        <v>9</v>
      </c>
      <c r="AU1588" s="40" t="s">
        <v>292</v>
      </c>
      <c r="AV1588" s="41">
        <v>2023</v>
      </c>
      <c r="AW1588" s="266" t="s">
        <v>149</v>
      </c>
      <c r="AX1588" s="380">
        <v>34.85</v>
      </c>
      <c r="AY1588" s="380">
        <v>35.130000000000003</v>
      </c>
    </row>
    <row r="1589" spans="1:51" x14ac:dyDescent="0.25">
      <c r="A1589" s="5">
        <v>110</v>
      </c>
      <c r="B1589" s="6" t="s">
        <v>71</v>
      </c>
      <c r="C1589" s="13">
        <v>34430840.310000002</v>
      </c>
      <c r="D1589" s="13">
        <v>1587770.88</v>
      </c>
      <c r="E1589" s="13">
        <v>9207.6899999999987</v>
      </c>
      <c r="F1589" s="13">
        <v>10990415.210000001</v>
      </c>
      <c r="G1589" s="13">
        <v>40291044.82</v>
      </c>
      <c r="H1589" s="13">
        <v>53373453.689999998</v>
      </c>
      <c r="I1589" s="13">
        <v>215547807.63</v>
      </c>
      <c r="J1589" s="13">
        <v>179929623.16</v>
      </c>
      <c r="K1589" s="13">
        <v>9766527.4199999999</v>
      </c>
      <c r="L1589" s="13">
        <v>9757319.7300000004</v>
      </c>
      <c r="M1589" s="13">
        <v>3508869.06</v>
      </c>
      <c r="N1589" s="13">
        <v>3574.43</v>
      </c>
      <c r="O1589" s="13">
        <v>10526167.310000001</v>
      </c>
      <c r="P1589" s="13">
        <v>-28964557.91</v>
      </c>
      <c r="Q1589" s="13">
        <v>-3774110.2600000007</v>
      </c>
      <c r="R1589" s="13">
        <v>-32738668.170000002</v>
      </c>
      <c r="S1589" s="13">
        <v>86112121.809999987</v>
      </c>
      <c r="T1589" s="13">
        <v>3938717.32</v>
      </c>
      <c r="U1589" s="13">
        <v>9791890.7799999993</v>
      </c>
      <c r="V1589" s="13">
        <v>0</v>
      </c>
      <c r="W1589" s="13">
        <v>0</v>
      </c>
      <c r="X1589" s="13">
        <v>74286722.5</v>
      </c>
      <c r="Y1589" s="13">
        <v>811981.42</v>
      </c>
      <c r="Z1589" s="13">
        <v>706654.13</v>
      </c>
      <c r="AA1589" s="13">
        <v>284432.8</v>
      </c>
      <c r="AB1589" s="13">
        <v>99757.7</v>
      </c>
      <c r="AC1589" s="13">
        <v>0</v>
      </c>
      <c r="AD1589" s="13">
        <v>0</v>
      </c>
      <c r="AE1589" s="13">
        <v>0</v>
      </c>
      <c r="AF1589" s="13">
        <v>2382.7399999999998</v>
      </c>
      <c r="AG1589" s="13">
        <v>13266188.790000001</v>
      </c>
      <c r="AH1589" s="13">
        <v>12782.119999999999</v>
      </c>
      <c r="AI1589" s="13">
        <v>13278936.450000001</v>
      </c>
      <c r="AJ1589" s="13">
        <v>2752769.14</v>
      </c>
      <c r="AK1589" s="13">
        <v>0</v>
      </c>
      <c r="AL1589" s="13">
        <v>205781280.21000001</v>
      </c>
      <c r="AM1589" s="13">
        <v>22.070056055809445</v>
      </c>
      <c r="AN1589" s="13">
        <v>4224880.28</v>
      </c>
      <c r="AO1589" s="13">
        <v>6765534.9299999997</v>
      </c>
      <c r="AP1589" s="13">
        <v>23910207.000000004</v>
      </c>
      <c r="AQ1589" s="13">
        <v>1593304.8800000001</v>
      </c>
      <c r="AR1589" s="367"/>
      <c r="AS1589" s="19">
        <v>45230</v>
      </c>
      <c r="AT1589" s="20" t="s">
        <v>9</v>
      </c>
      <c r="AU1589" s="40" t="s">
        <v>292</v>
      </c>
      <c r="AV1589" s="41">
        <v>2023</v>
      </c>
      <c r="AW1589" s="266" t="s">
        <v>173</v>
      </c>
      <c r="AX1589" s="380">
        <v>34.85</v>
      </c>
      <c r="AY1589" s="380">
        <v>35.130000000000003</v>
      </c>
    </row>
    <row r="1590" spans="1:51" x14ac:dyDescent="0.25">
      <c r="A1590" s="5">
        <v>52</v>
      </c>
      <c r="B1590" s="6" t="s">
        <v>72</v>
      </c>
      <c r="C1590" s="13">
        <v>45038443.759999998</v>
      </c>
      <c r="D1590" s="13">
        <v>3169895.8</v>
      </c>
      <c r="E1590" s="13">
        <v>13292011.99</v>
      </c>
      <c r="F1590" s="13">
        <v>7128143.8900000006</v>
      </c>
      <c r="G1590" s="13">
        <v>24453321.080000002</v>
      </c>
      <c r="H1590" s="13">
        <v>2039642.98</v>
      </c>
      <c r="I1590" s="13">
        <v>2375592103.48</v>
      </c>
      <c r="J1590" s="13">
        <v>575808376.38999999</v>
      </c>
      <c r="K1590" s="13">
        <v>26959017.57</v>
      </c>
      <c r="L1590" s="13">
        <v>13667005.58</v>
      </c>
      <c r="M1590" s="13">
        <v>3831332.49</v>
      </c>
      <c r="N1590" s="13">
        <v>53398.57</v>
      </c>
      <c r="O1590" s="13">
        <v>13983738.940000001</v>
      </c>
      <c r="P1590" s="13">
        <v>-3696655.950000002</v>
      </c>
      <c r="Q1590" s="13">
        <v>-1900908.6399999997</v>
      </c>
      <c r="R1590" s="13">
        <v>-5597564.5900000017</v>
      </c>
      <c r="S1590" s="13">
        <v>7637207.5700000003</v>
      </c>
      <c r="T1590" s="13">
        <v>6504153.1399999997</v>
      </c>
      <c r="U1590" s="13">
        <v>0</v>
      </c>
      <c r="V1590" s="13">
        <v>0</v>
      </c>
      <c r="W1590" s="13">
        <v>0</v>
      </c>
      <c r="X1590" s="13">
        <v>46431779.229999997</v>
      </c>
      <c r="Y1590" s="13">
        <v>499047.38</v>
      </c>
      <c r="Z1590" s="13">
        <v>475684.13</v>
      </c>
      <c r="AA1590" s="13">
        <v>5456971.9800000004</v>
      </c>
      <c r="AB1590" s="13">
        <v>77646.5</v>
      </c>
      <c r="AC1590" s="13">
        <v>0</v>
      </c>
      <c r="AD1590" s="13">
        <v>0</v>
      </c>
      <c r="AE1590" s="13">
        <v>0</v>
      </c>
      <c r="AF1590" s="13">
        <v>38789374.810000002</v>
      </c>
      <c r="AG1590" s="13">
        <v>17498338.07</v>
      </c>
      <c r="AH1590" s="13">
        <v>13345410.559999999</v>
      </c>
      <c r="AI1590" s="13">
        <v>30493748.629999999</v>
      </c>
      <c r="AJ1590" s="13">
        <v>16510009.689999998</v>
      </c>
      <c r="AK1590" s="13">
        <v>0</v>
      </c>
      <c r="AL1590" s="13">
        <v>2348633085.9099998</v>
      </c>
      <c r="AM1590" s="13">
        <v>88.118645173611938</v>
      </c>
      <c r="AN1590" s="13">
        <v>4725145.5</v>
      </c>
      <c r="AO1590" s="13">
        <v>2402998.39</v>
      </c>
      <c r="AP1590" s="13">
        <v>32501666.27</v>
      </c>
      <c r="AQ1590" s="13">
        <v>4616857.240000003</v>
      </c>
      <c r="AR1590" s="367"/>
      <c r="AS1590" s="19">
        <v>45230</v>
      </c>
      <c r="AT1590" s="20" t="s">
        <v>9</v>
      </c>
      <c r="AU1590" s="40" t="s">
        <v>292</v>
      </c>
      <c r="AV1590" s="41">
        <v>2023</v>
      </c>
      <c r="AW1590" s="266" t="s">
        <v>170</v>
      </c>
      <c r="AX1590" s="380">
        <v>34.85</v>
      </c>
      <c r="AY1590" s="380">
        <v>35.130000000000003</v>
      </c>
    </row>
    <row r="1591" spans="1:51" x14ac:dyDescent="0.25">
      <c r="A1591" s="5">
        <v>96</v>
      </c>
      <c r="B1591" s="6" t="s">
        <v>73</v>
      </c>
      <c r="C1591" s="13">
        <v>732365822.17999995</v>
      </c>
      <c r="D1591" s="13">
        <v>234217155.28999999</v>
      </c>
      <c r="E1591" s="13">
        <v>234150439.53999999</v>
      </c>
      <c r="F1591" s="13">
        <v>76302580.010000005</v>
      </c>
      <c r="G1591" s="13">
        <v>170826400.09</v>
      </c>
      <c r="H1591" s="13">
        <v>987187.92</v>
      </c>
      <c r="I1591" s="13">
        <v>482816015.77999997</v>
      </c>
      <c r="J1591" s="13">
        <v>28922596.719999999</v>
      </c>
      <c r="K1591" s="13">
        <v>370890786.85000002</v>
      </c>
      <c r="L1591" s="13">
        <v>136740347.31</v>
      </c>
      <c r="M1591" s="13">
        <v>0</v>
      </c>
      <c r="N1591" s="13">
        <v>0</v>
      </c>
      <c r="O1591" s="13">
        <v>248006503.71000001</v>
      </c>
      <c r="P1591" s="13">
        <v>3013183.0800000615</v>
      </c>
      <c r="Q1591" s="13">
        <v>-104011858.7</v>
      </c>
      <c r="R1591" s="13">
        <v>-100998675.61999995</v>
      </c>
      <c r="S1591" s="13">
        <v>101985864.53000002</v>
      </c>
      <c r="T1591" s="13">
        <v>6744743.7999999998</v>
      </c>
      <c r="U1591" s="13">
        <v>0</v>
      </c>
      <c r="V1591" s="13">
        <v>0</v>
      </c>
      <c r="W1591" s="13">
        <v>552979.06000000006</v>
      </c>
      <c r="X1591" s="13">
        <v>155884528</v>
      </c>
      <c r="Y1591" s="13">
        <v>2087108.6</v>
      </c>
      <c r="Z1591" s="13">
        <v>14540935.689999999</v>
      </c>
      <c r="AA1591" s="13">
        <v>6562131.5899999999</v>
      </c>
      <c r="AB1591" s="13">
        <v>2712577.5</v>
      </c>
      <c r="AC1591" s="13">
        <v>0</v>
      </c>
      <c r="AD1591" s="13">
        <v>0</v>
      </c>
      <c r="AE1591" s="13">
        <v>0</v>
      </c>
      <c r="AF1591" s="13">
        <v>35293632.950000003</v>
      </c>
      <c r="AG1591" s="13">
        <v>136740347.31</v>
      </c>
      <c r="AH1591" s="13">
        <v>234150439.53999999</v>
      </c>
      <c r="AI1591" s="13">
        <v>370616097.61000001</v>
      </c>
      <c r="AJ1591" s="13">
        <v>122609593.90000001</v>
      </c>
      <c r="AK1591" s="13">
        <v>0</v>
      </c>
      <c r="AL1591" s="13">
        <v>111925228.92999995</v>
      </c>
      <c r="AM1591" s="13">
        <v>1.3017740879480677</v>
      </c>
      <c r="AN1591" s="13">
        <v>55609997.960000001</v>
      </c>
      <c r="AO1591" s="13">
        <v>20692582.050000001</v>
      </c>
      <c r="AP1591" s="13">
        <v>652594020.16000021</v>
      </c>
      <c r="AQ1591" s="13">
        <v>402451856.97999996</v>
      </c>
      <c r="AR1591" s="367"/>
      <c r="AS1591" s="19">
        <v>45230</v>
      </c>
      <c r="AT1591" s="20" t="s">
        <v>9</v>
      </c>
      <c r="AU1591" s="40" t="s">
        <v>292</v>
      </c>
      <c r="AV1591" s="41">
        <v>2023</v>
      </c>
      <c r="AW1591" s="266" t="s">
        <v>153</v>
      </c>
      <c r="AX1591" s="380">
        <v>34.85</v>
      </c>
      <c r="AY1591" s="380">
        <v>35.130000000000003</v>
      </c>
    </row>
    <row r="1592" spans="1:51" x14ac:dyDescent="0.25">
      <c r="A1592" s="5">
        <v>103</v>
      </c>
      <c r="B1592" s="6" t="s">
        <v>74</v>
      </c>
      <c r="C1592" s="13">
        <v>2784102.5</v>
      </c>
      <c r="D1592" s="13">
        <v>1085007.8599999999</v>
      </c>
      <c r="E1592" s="13">
        <v>2955812.91</v>
      </c>
      <c r="F1592" s="13">
        <v>170095.3</v>
      </c>
      <c r="G1592" s="13">
        <v>5731238.1699999999</v>
      </c>
      <c r="H1592" s="13">
        <v>70815625.890000001</v>
      </c>
      <c r="I1592" s="13">
        <v>40651337.18</v>
      </c>
      <c r="J1592" s="13">
        <v>195926191.63999999</v>
      </c>
      <c r="K1592" s="13">
        <v>4399183.29</v>
      </c>
      <c r="L1592" s="13">
        <v>1357144.6700000002</v>
      </c>
      <c r="M1592" s="13">
        <v>0</v>
      </c>
      <c r="N1592" s="13">
        <v>0</v>
      </c>
      <c r="O1592" s="13">
        <v>4080344.3099999996</v>
      </c>
      <c r="P1592" s="13">
        <v>-8282583.1399999997</v>
      </c>
      <c r="Q1592" s="13">
        <v>-1161497.51</v>
      </c>
      <c r="R1592" s="13">
        <v>-9444080.6500000004</v>
      </c>
      <c r="S1592" s="13">
        <v>80259706.530000001</v>
      </c>
      <c r="T1592" s="13">
        <v>169720.45</v>
      </c>
      <c r="U1592" s="13">
        <v>0</v>
      </c>
      <c r="V1592" s="13">
        <v>0</v>
      </c>
      <c r="W1592" s="13">
        <v>0</v>
      </c>
      <c r="X1592" s="13">
        <v>80299594.230000004</v>
      </c>
      <c r="Y1592" s="13">
        <v>116964.05</v>
      </c>
      <c r="Z1592" s="13">
        <v>2.04</v>
      </c>
      <c r="AA1592" s="13">
        <v>91812.6</v>
      </c>
      <c r="AB1592" s="13">
        <v>0</v>
      </c>
      <c r="AC1592" s="13">
        <v>0</v>
      </c>
      <c r="AD1592" s="13">
        <v>0</v>
      </c>
      <c r="AE1592" s="13">
        <v>0</v>
      </c>
      <c r="AF1592" s="13">
        <v>829.46</v>
      </c>
      <c r="AG1592" s="13">
        <v>1357144.6700000002</v>
      </c>
      <c r="AH1592" s="13">
        <v>2955812.91</v>
      </c>
      <c r="AI1592" s="13">
        <v>4302460.4099999992</v>
      </c>
      <c r="AJ1592" s="13">
        <v>222116.09999999998</v>
      </c>
      <c r="AK1592" s="13">
        <v>0</v>
      </c>
      <c r="AL1592" s="13">
        <v>36252153.890000001</v>
      </c>
      <c r="AM1592" s="13">
        <v>9.2406554808494921</v>
      </c>
      <c r="AN1592" s="13">
        <v>129858.01</v>
      </c>
      <c r="AO1592" s="13">
        <v>40237.29</v>
      </c>
      <c r="AP1592" s="13">
        <v>1659571.0999999999</v>
      </c>
      <c r="AQ1592" s="13">
        <v>4040820.77</v>
      </c>
      <c r="AR1592" s="367"/>
      <c r="AS1592" s="19">
        <v>45230</v>
      </c>
      <c r="AT1592" s="20" t="s">
        <v>9</v>
      </c>
      <c r="AU1592" s="40" t="s">
        <v>292</v>
      </c>
      <c r="AV1592" s="41">
        <v>2023</v>
      </c>
      <c r="AW1592" s="266" t="s">
        <v>184</v>
      </c>
      <c r="AX1592" s="380">
        <v>34.85</v>
      </c>
      <c r="AY1592" s="380">
        <v>35.130000000000003</v>
      </c>
    </row>
    <row r="1593" spans="1:51" x14ac:dyDescent="0.25">
      <c r="A1593" s="5">
        <v>23</v>
      </c>
      <c r="B1593" s="6" t="s">
        <v>75</v>
      </c>
      <c r="C1593" s="13">
        <v>433764366.35999995</v>
      </c>
      <c r="D1593" s="13">
        <v>146652972.32999998</v>
      </c>
      <c r="E1593" s="13">
        <v>12643004.939999999</v>
      </c>
      <c r="F1593" s="13">
        <v>85036344.349999994</v>
      </c>
      <c r="G1593" s="13">
        <v>113858991.58</v>
      </c>
      <c r="H1593" s="13">
        <v>159220.66</v>
      </c>
      <c r="I1593" s="13">
        <v>300441056.89999998</v>
      </c>
      <c r="J1593" s="13">
        <v>4614075.3899999997</v>
      </c>
      <c r="K1593" s="13">
        <v>52032496.310000002</v>
      </c>
      <c r="L1593" s="13">
        <v>39389491.370000005</v>
      </c>
      <c r="M1593" s="13">
        <v>22436537.829999998</v>
      </c>
      <c r="N1593" s="13">
        <v>34478609.799999997</v>
      </c>
      <c r="O1593" s="13">
        <v>-22497593.090000004</v>
      </c>
      <c r="P1593" s="13">
        <v>110713651.19000004</v>
      </c>
      <c r="Q1593" s="13">
        <v>-82594124.579999998</v>
      </c>
      <c r="R1593" s="13">
        <v>28119526.610000044</v>
      </c>
      <c r="S1593" s="13">
        <v>-27960305.530000001</v>
      </c>
      <c r="T1593" s="13">
        <v>131869.75</v>
      </c>
      <c r="U1593" s="13">
        <v>0</v>
      </c>
      <c r="V1593" s="13">
        <v>0</v>
      </c>
      <c r="W1593" s="13">
        <v>76670</v>
      </c>
      <c r="X1593" s="13">
        <v>2979159.51</v>
      </c>
      <c r="Y1593" s="13">
        <v>1919492.04</v>
      </c>
      <c r="Z1593" s="13">
        <v>14619114</v>
      </c>
      <c r="AA1593" s="13">
        <v>2594701.9300000002</v>
      </c>
      <c r="AB1593" s="13">
        <v>312447.75</v>
      </c>
      <c r="AC1593" s="13">
        <v>0</v>
      </c>
      <c r="AD1593" s="13">
        <v>0</v>
      </c>
      <c r="AE1593" s="13">
        <v>0</v>
      </c>
      <c r="AF1593" s="13">
        <v>11702249.07</v>
      </c>
      <c r="AG1593" s="13">
        <v>61826029.199999996</v>
      </c>
      <c r="AH1593" s="13">
        <v>47121614.740000002</v>
      </c>
      <c r="AI1593" s="13">
        <v>106955880.22</v>
      </c>
      <c r="AJ1593" s="13">
        <v>129453473.31</v>
      </c>
      <c r="AK1593" s="13">
        <v>0</v>
      </c>
      <c r="AL1593" s="13">
        <v>248408560.58999997</v>
      </c>
      <c r="AM1593" s="13">
        <v>5.7741042272895706</v>
      </c>
      <c r="AN1593" s="13">
        <v>53603317.950000003</v>
      </c>
      <c r="AO1593" s="13">
        <v>31433026.399999999</v>
      </c>
      <c r="AP1593" s="13">
        <v>390795433.44999999</v>
      </c>
      <c r="AQ1593" s="13">
        <v>81186446.329999983</v>
      </c>
      <c r="AR1593" s="367"/>
      <c r="AS1593" s="19">
        <v>45230</v>
      </c>
      <c r="AT1593" s="20" t="s">
        <v>9</v>
      </c>
      <c r="AU1593" s="40" t="s">
        <v>292</v>
      </c>
      <c r="AV1593" s="41">
        <v>2023</v>
      </c>
      <c r="AW1593" s="266" t="s">
        <v>159</v>
      </c>
      <c r="AX1593" s="380">
        <v>34.85</v>
      </c>
      <c r="AY1593" s="380">
        <v>35.130000000000003</v>
      </c>
    </row>
    <row r="1594" spans="1:51" x14ac:dyDescent="0.25">
      <c r="A1594" s="5">
        <v>62</v>
      </c>
      <c r="B1594" s="6" t="s">
        <v>203</v>
      </c>
      <c r="C1594" s="13">
        <v>54176076.639999993</v>
      </c>
      <c r="D1594" s="13">
        <v>12749554.550000001</v>
      </c>
      <c r="E1594" s="13">
        <v>1453035.93</v>
      </c>
      <c r="F1594" s="13">
        <v>48334.93</v>
      </c>
      <c r="G1594" s="13">
        <v>35351884.380000003</v>
      </c>
      <c r="H1594" s="13">
        <v>213087.22</v>
      </c>
      <c r="I1594" s="13">
        <v>24487732.32</v>
      </c>
      <c r="J1594" s="13">
        <v>509865.05</v>
      </c>
      <c r="K1594" s="13">
        <v>2165263.27</v>
      </c>
      <c r="L1594" s="13">
        <v>712227.34</v>
      </c>
      <c r="M1594" s="13">
        <v>0</v>
      </c>
      <c r="N1594" s="13">
        <v>0</v>
      </c>
      <c r="O1594" s="13">
        <v>1301307.93</v>
      </c>
      <c r="P1594" s="13">
        <v>4724994.8499999819</v>
      </c>
      <c r="Q1594" s="13">
        <v>0</v>
      </c>
      <c r="R1594" s="13">
        <v>4724994.8499999819</v>
      </c>
      <c r="S1594" s="13">
        <v>-4511907.63</v>
      </c>
      <c r="T1594" s="13">
        <v>152520.76</v>
      </c>
      <c r="U1594" s="13">
        <v>0</v>
      </c>
      <c r="V1594" s="13">
        <v>0</v>
      </c>
      <c r="W1594" s="13">
        <v>0</v>
      </c>
      <c r="X1594" s="13">
        <v>495163.82</v>
      </c>
      <c r="Y1594" s="13">
        <v>690085.77</v>
      </c>
      <c r="Z1594" s="13">
        <v>2125279.85</v>
      </c>
      <c r="AA1594" s="13">
        <v>2145378.14</v>
      </c>
      <c r="AB1594" s="13">
        <v>192940.28</v>
      </c>
      <c r="AC1594" s="13">
        <v>0</v>
      </c>
      <c r="AD1594" s="13">
        <v>0</v>
      </c>
      <c r="AE1594" s="13">
        <v>0</v>
      </c>
      <c r="AF1594" s="13">
        <v>5908.17</v>
      </c>
      <c r="AG1594" s="13">
        <v>712227.34000000008</v>
      </c>
      <c r="AH1594" s="13">
        <v>1453035.93</v>
      </c>
      <c r="AI1594" s="13">
        <v>2165263.27</v>
      </c>
      <c r="AJ1594" s="13">
        <v>863955.34</v>
      </c>
      <c r="AK1594" s="13">
        <v>0</v>
      </c>
      <c r="AL1594" s="13">
        <v>22322469.050000001</v>
      </c>
      <c r="AM1594" s="13">
        <v>11.30935561475626</v>
      </c>
      <c r="AN1594" s="13">
        <v>48334.93</v>
      </c>
      <c r="AO1594" s="13">
        <v>0</v>
      </c>
      <c r="AP1594" s="13">
        <v>53740112.469999991</v>
      </c>
      <c r="AQ1594" s="13">
        <v>13614898.309999999</v>
      </c>
      <c r="AR1594" s="367"/>
      <c r="AS1594" s="19">
        <v>45230</v>
      </c>
      <c r="AT1594" s="20" t="s">
        <v>9</v>
      </c>
      <c r="AU1594" s="40" t="s">
        <v>292</v>
      </c>
      <c r="AV1594" s="41">
        <v>2023</v>
      </c>
      <c r="AW1594" s="266" t="s">
        <v>169</v>
      </c>
      <c r="AX1594" s="380">
        <v>34.85</v>
      </c>
      <c r="AY1594" s="380">
        <v>35.130000000000003</v>
      </c>
    </row>
    <row r="1595" spans="1:51" x14ac:dyDescent="0.25">
      <c r="A1595" s="5">
        <v>114</v>
      </c>
      <c r="B1595" s="6" t="s">
        <v>76</v>
      </c>
      <c r="C1595" s="13">
        <v>715258279.94999993</v>
      </c>
      <c r="D1595" s="13">
        <v>325211726.28999996</v>
      </c>
      <c r="E1595" s="13">
        <v>9287418.5700000003</v>
      </c>
      <c r="F1595" s="13">
        <v>111873804.74000001</v>
      </c>
      <c r="G1595" s="13">
        <v>162980339.30000001</v>
      </c>
      <c r="H1595" s="13">
        <v>707713.74</v>
      </c>
      <c r="I1595" s="13">
        <v>110059837.69</v>
      </c>
      <c r="J1595" s="13">
        <v>42724381.229999997</v>
      </c>
      <c r="K1595" s="13">
        <v>41680083.25</v>
      </c>
      <c r="L1595" s="13">
        <v>32392664.68</v>
      </c>
      <c r="M1595" s="13">
        <v>140989836.11000001</v>
      </c>
      <c r="N1595" s="13">
        <v>72131632.950000003</v>
      </c>
      <c r="O1595" s="13">
        <v>178603981.65000001</v>
      </c>
      <c r="P1595" s="13">
        <v>-63411572.029999964</v>
      </c>
      <c r="Q1595" s="13">
        <v>47648194.659999922</v>
      </c>
      <c r="R1595" s="13">
        <v>-15763377.370000042</v>
      </c>
      <c r="S1595" s="13">
        <v>16471091.11999999</v>
      </c>
      <c r="T1595" s="13">
        <v>402915.11</v>
      </c>
      <c r="U1595" s="13">
        <v>0</v>
      </c>
      <c r="V1595" s="13">
        <v>0</v>
      </c>
      <c r="W1595" s="13">
        <v>30373818.539999999</v>
      </c>
      <c r="X1595" s="13">
        <v>69198018.980000004</v>
      </c>
      <c r="Y1595" s="13">
        <v>2692912.15</v>
      </c>
      <c r="Z1595" s="13">
        <v>9928620.2300000004</v>
      </c>
      <c r="AA1595" s="13">
        <v>43986330.43</v>
      </c>
      <c r="AB1595" s="13">
        <v>180232.56</v>
      </c>
      <c r="AC1595" s="13">
        <v>0</v>
      </c>
      <c r="AD1595" s="13">
        <v>0</v>
      </c>
      <c r="AE1595" s="13">
        <v>0</v>
      </c>
      <c r="AF1595" s="13">
        <v>26715566.140000001</v>
      </c>
      <c r="AG1595" s="13">
        <v>173382500.78999999</v>
      </c>
      <c r="AH1595" s="13">
        <v>81419051.520000011</v>
      </c>
      <c r="AI1595" s="13">
        <v>254337227.19</v>
      </c>
      <c r="AJ1595" s="13">
        <v>75733245.539999992</v>
      </c>
      <c r="AK1595" s="13">
        <v>0</v>
      </c>
      <c r="AL1595" s="13">
        <v>68379754.439999998</v>
      </c>
      <c r="AM1595" s="13">
        <v>2.6405858412003052</v>
      </c>
      <c r="AN1595" s="13">
        <v>86071285.629999995</v>
      </c>
      <c r="AO1595" s="13">
        <v>25802519.109999999</v>
      </c>
      <c r="AP1595" s="13">
        <v>606260873.58000016</v>
      </c>
      <c r="AQ1595" s="13">
        <v>394818301.57000005</v>
      </c>
      <c r="AR1595" s="367"/>
      <c r="AS1595" s="19">
        <v>45230</v>
      </c>
      <c r="AT1595" s="20" t="s">
        <v>9</v>
      </c>
      <c r="AU1595" s="40" t="s">
        <v>292</v>
      </c>
      <c r="AV1595" s="41">
        <v>2023</v>
      </c>
      <c r="AW1595" s="266" t="s">
        <v>154</v>
      </c>
      <c r="AX1595" s="380">
        <v>34.85</v>
      </c>
      <c r="AY1595" s="380">
        <v>35.130000000000003</v>
      </c>
    </row>
    <row r="1596" spans="1:51" x14ac:dyDescent="0.25">
      <c r="A1596" s="5">
        <v>48</v>
      </c>
      <c r="B1596" s="6" t="s">
        <v>77</v>
      </c>
      <c r="C1596" s="13">
        <v>248171118.74000001</v>
      </c>
      <c r="D1596" s="13">
        <v>206797136.36000001</v>
      </c>
      <c r="E1596" s="13">
        <v>18824305.48</v>
      </c>
      <c r="F1596" s="13">
        <v>2052713</v>
      </c>
      <c r="G1596" s="13">
        <v>71349418.840000004</v>
      </c>
      <c r="H1596" s="13">
        <v>2480609.19</v>
      </c>
      <c r="I1596" s="13">
        <v>1240395850.6099999</v>
      </c>
      <c r="J1596" s="13">
        <v>173405387.41</v>
      </c>
      <c r="K1596" s="13">
        <v>33916032.350000001</v>
      </c>
      <c r="L1596" s="13">
        <v>12774413.440000001</v>
      </c>
      <c r="M1596" s="13">
        <v>8337269.2300000004</v>
      </c>
      <c r="N1596" s="13">
        <v>233137121.87</v>
      </c>
      <c r="O1596" s="13">
        <v>50317954.769999981</v>
      </c>
      <c r="P1596" s="13">
        <v>-82346104.229999989</v>
      </c>
      <c r="Q1596" s="13">
        <v>79598292.969999999</v>
      </c>
      <c r="R1596" s="13">
        <v>-2747811.2599999905</v>
      </c>
      <c r="S1596" s="13">
        <v>5228420.4500000477</v>
      </c>
      <c r="T1596" s="13">
        <v>48594157.759999998</v>
      </c>
      <c r="U1596" s="13">
        <v>0</v>
      </c>
      <c r="V1596" s="13">
        <v>1989753.9</v>
      </c>
      <c r="W1596" s="13">
        <v>25218013.489999998</v>
      </c>
      <c r="X1596" s="13">
        <v>575157767.17999995</v>
      </c>
      <c r="Y1596" s="13">
        <v>626584.17000000004</v>
      </c>
      <c r="Z1596" s="13">
        <v>4578806.6500000004</v>
      </c>
      <c r="AA1596" s="13">
        <v>638953505.73000002</v>
      </c>
      <c r="AB1596" s="13">
        <v>0</v>
      </c>
      <c r="AC1596" s="13">
        <v>0</v>
      </c>
      <c r="AD1596" s="13">
        <v>0</v>
      </c>
      <c r="AE1596" s="13">
        <v>0</v>
      </c>
      <c r="AF1596" s="13">
        <v>1572375.34</v>
      </c>
      <c r="AG1596" s="13">
        <v>21111682.669999998</v>
      </c>
      <c r="AH1596" s="13">
        <v>251961427.34999999</v>
      </c>
      <c r="AI1596" s="13">
        <v>273035898.81</v>
      </c>
      <c r="AJ1596" s="13">
        <v>222717944.03999999</v>
      </c>
      <c r="AK1596" s="13">
        <v>0</v>
      </c>
      <c r="AL1596" s="13">
        <v>1206479818.26</v>
      </c>
      <c r="AM1596" s="13">
        <v>36.572551818845042</v>
      </c>
      <c r="AN1596" s="13">
        <v>780171.67999999993</v>
      </c>
      <c r="AO1596" s="13">
        <v>1272541.33</v>
      </c>
      <c r="AP1596" s="13">
        <v>236359730.69000003</v>
      </c>
      <c r="AQ1596" s="13">
        <v>245303703.08000001</v>
      </c>
      <c r="AR1596" s="367"/>
      <c r="AS1596" s="19">
        <v>45230</v>
      </c>
      <c r="AT1596" s="20" t="s">
        <v>9</v>
      </c>
      <c r="AU1596" s="40" t="s">
        <v>292</v>
      </c>
      <c r="AV1596" s="41">
        <v>2023</v>
      </c>
      <c r="AW1596" s="266" t="s">
        <v>163</v>
      </c>
      <c r="AX1596" s="380">
        <v>34.85</v>
      </c>
      <c r="AY1596" s="380">
        <v>35.130000000000003</v>
      </c>
    </row>
    <row r="1597" spans="1:51" ht="30" x14ac:dyDescent="0.25">
      <c r="A1597" s="5">
        <v>120</v>
      </c>
      <c r="B1597" s="6" t="s">
        <v>78</v>
      </c>
      <c r="C1597" s="13">
        <v>1273631.9500000002</v>
      </c>
      <c r="D1597" s="13">
        <v>832045.05</v>
      </c>
      <c r="E1597" s="13">
        <v>153159.97</v>
      </c>
      <c r="F1597" s="13">
        <v>0</v>
      </c>
      <c r="G1597" s="13">
        <v>3336914.3</v>
      </c>
      <c r="H1597" s="13">
        <v>28942.25</v>
      </c>
      <c r="I1597" s="13">
        <v>132748246.95999999</v>
      </c>
      <c r="J1597" s="13">
        <v>28961753.5</v>
      </c>
      <c r="K1597" s="13">
        <v>354857.38</v>
      </c>
      <c r="L1597" s="13">
        <v>201697.41</v>
      </c>
      <c r="M1597" s="13">
        <v>0</v>
      </c>
      <c r="N1597" s="13">
        <v>0</v>
      </c>
      <c r="O1597" s="13">
        <v>354857.26</v>
      </c>
      <c r="P1597" s="13">
        <v>-3250184.6599999997</v>
      </c>
      <c r="Q1597" s="13">
        <v>0</v>
      </c>
      <c r="R1597" s="13">
        <v>-3250184.6599999997</v>
      </c>
      <c r="S1597" s="13">
        <v>3279126.9000000004</v>
      </c>
      <c r="T1597" s="13">
        <v>0</v>
      </c>
      <c r="U1597" s="13">
        <v>0</v>
      </c>
      <c r="V1597" s="13">
        <v>0</v>
      </c>
      <c r="W1597" s="13">
        <v>0</v>
      </c>
      <c r="X1597" s="13">
        <v>4590514.07</v>
      </c>
      <c r="Y1597" s="13">
        <v>68100.3</v>
      </c>
      <c r="Z1597" s="13">
        <v>65800.28</v>
      </c>
      <c r="AA1597" s="13">
        <v>160764.31</v>
      </c>
      <c r="AB1597" s="13">
        <v>791.08</v>
      </c>
      <c r="AC1597" s="13">
        <v>0</v>
      </c>
      <c r="AD1597" s="13">
        <v>0</v>
      </c>
      <c r="AE1597" s="13">
        <v>0</v>
      </c>
      <c r="AF1597" s="13">
        <v>1015931.2</v>
      </c>
      <c r="AG1597" s="13">
        <v>201697.41</v>
      </c>
      <c r="AH1597" s="13">
        <v>153159.97</v>
      </c>
      <c r="AI1597" s="13">
        <v>354857.38</v>
      </c>
      <c r="AJ1597" s="13">
        <v>0.12</v>
      </c>
      <c r="AK1597" s="13">
        <v>0</v>
      </c>
      <c r="AL1597" s="13">
        <v>132393389.58</v>
      </c>
      <c r="AM1597" s="13">
        <v>374.08901277465327</v>
      </c>
      <c r="AN1597" s="13">
        <v>0</v>
      </c>
      <c r="AO1597" s="13">
        <v>0</v>
      </c>
      <c r="AP1597" s="13">
        <v>1071934.58</v>
      </c>
      <c r="AQ1597" s="13">
        <v>985204.94000000006</v>
      </c>
      <c r="AR1597" s="367"/>
      <c r="AS1597" s="19">
        <v>45230</v>
      </c>
      <c r="AT1597" s="20" t="s">
        <v>9</v>
      </c>
      <c r="AU1597" s="40" t="s">
        <v>292</v>
      </c>
      <c r="AV1597" s="41">
        <v>2023</v>
      </c>
      <c r="AW1597" s="266" t="s">
        <v>187</v>
      </c>
      <c r="AX1597" s="380">
        <v>34.85</v>
      </c>
      <c r="AY1597" s="380">
        <v>35.130000000000003</v>
      </c>
    </row>
    <row r="1598" spans="1:51" x14ac:dyDescent="0.25">
      <c r="A1598" s="5">
        <v>100</v>
      </c>
      <c r="B1598" s="6" t="s">
        <v>79</v>
      </c>
      <c r="C1598" s="13">
        <v>971578009.92000008</v>
      </c>
      <c r="D1598" s="13">
        <v>505143424.01999998</v>
      </c>
      <c r="E1598" s="13">
        <v>22006012.810000002</v>
      </c>
      <c r="F1598" s="13">
        <v>196611425.49000001</v>
      </c>
      <c r="G1598" s="13">
        <v>240235343.36000001</v>
      </c>
      <c r="H1598" s="13">
        <v>1499029.87</v>
      </c>
      <c r="I1598" s="13">
        <v>91114617.719999999</v>
      </c>
      <c r="J1598" s="13">
        <v>159659924.28</v>
      </c>
      <c r="K1598" s="13">
        <v>74680897.090000004</v>
      </c>
      <c r="L1598" s="13">
        <v>52674884.280000001</v>
      </c>
      <c r="M1598" s="13">
        <v>192997238.30000001</v>
      </c>
      <c r="N1598" s="13">
        <v>78831008.980000004</v>
      </c>
      <c r="O1598" s="13">
        <v>225267077.66</v>
      </c>
      <c r="P1598" s="13">
        <v>-195679260.61000001</v>
      </c>
      <c r="Q1598" s="13">
        <v>113961374.35000016</v>
      </c>
      <c r="R1598" s="13">
        <v>-81717886.259999856</v>
      </c>
      <c r="S1598" s="13">
        <v>83216916.129999995</v>
      </c>
      <c r="T1598" s="13">
        <v>16691628.869999999</v>
      </c>
      <c r="U1598" s="13">
        <v>0</v>
      </c>
      <c r="V1598" s="13">
        <v>0</v>
      </c>
      <c r="W1598" s="13">
        <v>0</v>
      </c>
      <c r="X1598" s="13">
        <v>190712853.94999999</v>
      </c>
      <c r="Y1598" s="13">
        <v>4249431.99</v>
      </c>
      <c r="Z1598" s="13">
        <v>38912879.700000003</v>
      </c>
      <c r="AA1598" s="13">
        <v>921066.17</v>
      </c>
      <c r="AB1598" s="13">
        <v>917014.27</v>
      </c>
      <c r="AC1598" s="13">
        <v>0.05</v>
      </c>
      <c r="AD1598" s="13">
        <v>0</v>
      </c>
      <c r="AE1598" s="13">
        <v>0</v>
      </c>
      <c r="AF1598" s="13">
        <v>79187174.510000005</v>
      </c>
      <c r="AG1598" s="13">
        <v>245672122.57999998</v>
      </c>
      <c r="AH1598" s="13">
        <v>100837021.78999999</v>
      </c>
      <c r="AI1598" s="13">
        <v>346419496.46999997</v>
      </c>
      <c r="AJ1598" s="13">
        <v>121152418.81</v>
      </c>
      <c r="AK1598" s="13">
        <v>0</v>
      </c>
      <c r="AL1598" s="13">
        <v>16433720.629999995</v>
      </c>
      <c r="AM1598" s="13">
        <v>1.220052533785116</v>
      </c>
      <c r="AN1598" s="13">
        <v>93486858.5</v>
      </c>
      <c r="AO1598" s="13">
        <v>103124566.98999999</v>
      </c>
      <c r="AP1598" s="13">
        <v>812276213.01999998</v>
      </c>
      <c r="AQ1598" s="13">
        <v>571108704.77999997</v>
      </c>
      <c r="AR1598" s="367"/>
      <c r="AS1598" s="19">
        <v>45230</v>
      </c>
      <c r="AT1598" s="20" t="s">
        <v>9</v>
      </c>
      <c r="AU1598" s="40" t="s">
        <v>292</v>
      </c>
      <c r="AV1598" s="41">
        <v>2023</v>
      </c>
      <c r="AW1598" s="266" t="s">
        <v>151</v>
      </c>
      <c r="AX1598" s="380">
        <v>34.85</v>
      </c>
      <c r="AY1598" s="380">
        <v>35.130000000000003</v>
      </c>
    </row>
    <row r="1599" spans="1:51" x14ac:dyDescent="0.25">
      <c r="A1599" s="5">
        <v>127</v>
      </c>
      <c r="B1599" s="6" t="s">
        <v>80</v>
      </c>
      <c r="C1599" s="13">
        <v>1644160.35</v>
      </c>
      <c r="D1599" s="13">
        <v>0</v>
      </c>
      <c r="E1599" s="13">
        <v>1</v>
      </c>
      <c r="F1599" s="13">
        <v>137731.17000000001</v>
      </c>
      <c r="G1599" s="13">
        <v>10169102.779999999</v>
      </c>
      <c r="H1599" s="13">
        <v>4141468.74</v>
      </c>
      <c r="I1599" s="13">
        <v>13662365.960000001</v>
      </c>
      <c r="J1599" s="13">
        <v>0</v>
      </c>
      <c r="K1599" s="13">
        <v>1008497.77</v>
      </c>
      <c r="L1599" s="13">
        <v>1008496.77</v>
      </c>
      <c r="M1599" s="13">
        <v>454655.72</v>
      </c>
      <c r="N1599" s="13">
        <v>0</v>
      </c>
      <c r="O1599" s="13">
        <v>1463153.49</v>
      </c>
      <c r="P1599" s="13">
        <v>-10125827.09</v>
      </c>
      <c r="Q1599" s="13">
        <v>-15491.510000000009</v>
      </c>
      <c r="R1599" s="13">
        <v>-10141318.6</v>
      </c>
      <c r="S1599" s="13">
        <v>14282787.34</v>
      </c>
      <c r="T1599" s="13">
        <v>166654.21</v>
      </c>
      <c r="U1599" s="13">
        <v>0</v>
      </c>
      <c r="V1599" s="13">
        <v>0</v>
      </c>
      <c r="W1599" s="13">
        <v>14483607.939999999</v>
      </c>
      <c r="X1599" s="13">
        <v>85874.61</v>
      </c>
      <c r="Y1599" s="13">
        <v>207532.72</v>
      </c>
      <c r="Z1599" s="13">
        <v>55343.85</v>
      </c>
      <c r="AA1599" s="13">
        <v>0</v>
      </c>
      <c r="AB1599" s="13">
        <v>168377.41</v>
      </c>
      <c r="AC1599" s="13">
        <v>0</v>
      </c>
      <c r="AD1599" s="13">
        <v>0</v>
      </c>
      <c r="AE1599" s="13">
        <v>0</v>
      </c>
      <c r="AF1599" s="13">
        <v>22095.439999999999</v>
      </c>
      <c r="AG1599" s="13">
        <v>1463152.49</v>
      </c>
      <c r="AH1599" s="13">
        <v>1</v>
      </c>
      <c r="AI1599" s="13">
        <v>1463153.49</v>
      </c>
      <c r="AJ1599" s="13">
        <v>0</v>
      </c>
      <c r="AK1599" s="13">
        <v>0</v>
      </c>
      <c r="AL1599" s="13">
        <v>12653868.190000001</v>
      </c>
      <c r="AM1599" s="13">
        <v>13.547244591329141</v>
      </c>
      <c r="AN1599" s="13">
        <v>110179.99</v>
      </c>
      <c r="AO1599" s="13">
        <v>27551.18</v>
      </c>
      <c r="AP1599" s="13">
        <v>181007.85999999993</v>
      </c>
      <c r="AQ1599" s="13">
        <v>1</v>
      </c>
      <c r="AR1599" s="367"/>
      <c r="AS1599" s="19">
        <v>45230</v>
      </c>
      <c r="AT1599" s="20" t="s">
        <v>9</v>
      </c>
      <c r="AU1599" s="40" t="s">
        <v>292</v>
      </c>
      <c r="AV1599" s="41">
        <v>2023</v>
      </c>
      <c r="AW1599" s="266" t="s">
        <v>186</v>
      </c>
      <c r="AX1599" s="380">
        <v>34.85</v>
      </c>
      <c r="AY1599" s="380">
        <v>35.130000000000003</v>
      </c>
    </row>
    <row r="1600" spans="1:51" x14ac:dyDescent="0.25">
      <c r="A1600" s="5">
        <v>12</v>
      </c>
      <c r="B1600" s="6" t="s">
        <v>81</v>
      </c>
      <c r="C1600" s="13">
        <v>919897374.72000003</v>
      </c>
      <c r="D1600" s="13">
        <v>503229238.79000002</v>
      </c>
      <c r="E1600" s="13">
        <v>101241958.59</v>
      </c>
      <c r="F1600" s="13">
        <v>170730690.99000001</v>
      </c>
      <c r="G1600" s="13">
        <v>203193206.00000003</v>
      </c>
      <c r="H1600" s="13">
        <v>2760360.44</v>
      </c>
      <c r="I1600" s="13">
        <v>797898050.10000002</v>
      </c>
      <c r="J1600" s="13">
        <v>987271322.45000005</v>
      </c>
      <c r="K1600" s="13">
        <v>366495062.61000001</v>
      </c>
      <c r="L1600" s="13">
        <v>265250756.95999998</v>
      </c>
      <c r="M1600" s="13">
        <v>23806936.100000001</v>
      </c>
      <c r="N1600" s="13">
        <v>10360774.899999999</v>
      </c>
      <c r="O1600" s="13">
        <v>187251959.31999999</v>
      </c>
      <c r="P1600" s="13">
        <v>-144507720.38</v>
      </c>
      <c r="Q1600" s="13">
        <v>-89599101.75</v>
      </c>
      <c r="R1600" s="13">
        <v>-234106822.13</v>
      </c>
      <c r="S1600" s="13">
        <v>236867182.59</v>
      </c>
      <c r="T1600" s="13">
        <v>6746869.7199999997</v>
      </c>
      <c r="U1600" s="13">
        <v>0</v>
      </c>
      <c r="V1600" s="13">
        <v>0</v>
      </c>
      <c r="W1600" s="13">
        <v>25213311.780000001</v>
      </c>
      <c r="X1600" s="13">
        <v>302701885.56</v>
      </c>
      <c r="Y1600" s="13">
        <v>4013820.6</v>
      </c>
      <c r="Z1600" s="13">
        <v>11879961.16</v>
      </c>
      <c r="AA1600" s="13">
        <v>20279481.91</v>
      </c>
      <c r="AB1600" s="13">
        <v>62208.76</v>
      </c>
      <c r="AC1600" s="13">
        <v>0</v>
      </c>
      <c r="AD1600" s="13">
        <v>0</v>
      </c>
      <c r="AE1600" s="13">
        <v>0</v>
      </c>
      <c r="AF1600" s="13">
        <v>61559412.039999999</v>
      </c>
      <c r="AG1600" s="13">
        <v>289057693.06</v>
      </c>
      <c r="AH1600" s="13">
        <v>111602733.48999999</v>
      </c>
      <c r="AI1600" s="13">
        <v>377844444.85000002</v>
      </c>
      <c r="AJ1600" s="13">
        <v>190594453.87</v>
      </c>
      <c r="AK1600" s="13">
        <v>1968.34</v>
      </c>
      <c r="AL1600" s="13">
        <v>431402987.49000001</v>
      </c>
      <c r="AM1600" s="13">
        <v>2.1771045001745923</v>
      </c>
      <c r="AN1600" s="13">
        <v>105101839.84999999</v>
      </c>
      <c r="AO1600" s="13">
        <v>65628851.140000001</v>
      </c>
      <c r="AP1600" s="13">
        <v>817470123.63999999</v>
      </c>
      <c r="AQ1600" s="13">
        <v>588053947.02999997</v>
      </c>
      <c r="AR1600" s="367"/>
      <c r="AS1600" s="19">
        <v>45230</v>
      </c>
      <c r="AT1600" s="20" t="s">
        <v>9</v>
      </c>
      <c r="AU1600" s="40" t="s">
        <v>292</v>
      </c>
      <c r="AV1600" s="41">
        <v>2023</v>
      </c>
      <c r="AW1600" s="266" t="s">
        <v>152</v>
      </c>
      <c r="AX1600" s="380">
        <v>34.85</v>
      </c>
      <c r="AY1600" s="380">
        <v>35.130000000000003</v>
      </c>
    </row>
    <row r="1601" spans="1:51" x14ac:dyDescent="0.25">
      <c r="A1601" s="5">
        <v>74</v>
      </c>
      <c r="B1601" s="6" t="s">
        <v>82</v>
      </c>
      <c r="C1601" s="13">
        <v>5397801877.2599993</v>
      </c>
      <c r="D1601" s="13">
        <v>3077137548.3200002</v>
      </c>
      <c r="E1601" s="13">
        <v>20825492.359999999</v>
      </c>
      <c r="F1601" s="13">
        <v>735801773.71000004</v>
      </c>
      <c r="G1601" s="13">
        <v>785687431.3900001</v>
      </c>
      <c r="H1601" s="13">
        <v>10717964.74</v>
      </c>
      <c r="I1601" s="13">
        <v>705660086.70000005</v>
      </c>
      <c r="J1601" s="13">
        <v>296563568.06</v>
      </c>
      <c r="K1601" s="13">
        <v>154085743.06</v>
      </c>
      <c r="L1601" s="13">
        <v>76701123.129999995</v>
      </c>
      <c r="M1601" s="13">
        <v>863287210.94000006</v>
      </c>
      <c r="N1601" s="13">
        <v>1254315920.79</v>
      </c>
      <c r="O1601" s="13">
        <v>1470742913.21</v>
      </c>
      <c r="P1601" s="13">
        <v>-671567789.3700006</v>
      </c>
      <c r="Q1601" s="13">
        <v>730864537.78000009</v>
      </c>
      <c r="R1601" s="13">
        <v>59296748.40999949</v>
      </c>
      <c r="S1601" s="13">
        <v>-48578783.670000076</v>
      </c>
      <c r="T1601" s="13">
        <v>7160968.96</v>
      </c>
      <c r="U1601" s="13">
        <v>4305863.0999999996</v>
      </c>
      <c r="V1601" s="13">
        <v>0</v>
      </c>
      <c r="W1601" s="13">
        <v>3118500</v>
      </c>
      <c r="X1601" s="13">
        <v>1374161826.45</v>
      </c>
      <c r="Y1601" s="13">
        <v>13034708.609999999</v>
      </c>
      <c r="Z1601" s="13">
        <v>60596181.979999997</v>
      </c>
      <c r="AA1601" s="13">
        <v>116791210.48</v>
      </c>
      <c r="AB1601" s="13">
        <v>3677597.79</v>
      </c>
      <c r="AC1601" s="13">
        <v>0</v>
      </c>
      <c r="AD1601" s="13">
        <v>0</v>
      </c>
      <c r="AE1601" s="13">
        <v>61140257.850000001</v>
      </c>
      <c r="AF1601" s="13">
        <v>1182085985.47</v>
      </c>
      <c r="AG1601" s="13">
        <v>939988334.06999993</v>
      </c>
      <c r="AH1601" s="13">
        <v>1275141413.1500001</v>
      </c>
      <c r="AI1601" s="13">
        <v>2205288803.71</v>
      </c>
      <c r="AJ1601" s="13">
        <v>734545890.5</v>
      </c>
      <c r="AK1601" s="13">
        <v>0</v>
      </c>
      <c r="AL1601" s="13">
        <v>551574343.6400001</v>
      </c>
      <c r="AM1601" s="13">
        <v>4.5796585244438903</v>
      </c>
      <c r="AN1601" s="13">
        <v>468800712.95000005</v>
      </c>
      <c r="AO1601" s="13">
        <v>267001060.75999999</v>
      </c>
      <c r="AP1601" s="13">
        <v>4786259388.0599995</v>
      </c>
      <c r="AQ1601" s="13">
        <v>3936337972.3299999</v>
      </c>
      <c r="AR1601" s="367"/>
      <c r="AS1601" s="19">
        <v>45230</v>
      </c>
      <c r="AT1601" s="20" t="s">
        <v>9</v>
      </c>
      <c r="AU1601" s="40" t="s">
        <v>292</v>
      </c>
      <c r="AV1601" s="41">
        <v>2023</v>
      </c>
      <c r="AW1601" s="266" t="s">
        <v>148</v>
      </c>
      <c r="AX1601" s="380">
        <v>34.85</v>
      </c>
      <c r="AY1601" s="380">
        <v>35.130000000000003</v>
      </c>
    </row>
    <row r="1602" spans="1:51" x14ac:dyDescent="0.25">
      <c r="A1602" s="5">
        <v>71</v>
      </c>
      <c r="B1602" s="6" t="s">
        <v>83</v>
      </c>
      <c r="C1602" s="13">
        <v>278156909.67000002</v>
      </c>
      <c r="D1602" s="13">
        <v>29506034.040000003</v>
      </c>
      <c r="E1602" s="13">
        <v>1890413.31</v>
      </c>
      <c r="F1602" s="13">
        <v>0</v>
      </c>
      <c r="G1602" s="13">
        <v>90139846.25</v>
      </c>
      <c r="H1602" s="13">
        <v>22160167.120000001</v>
      </c>
      <c r="I1602" s="13">
        <v>86665772.420000002</v>
      </c>
      <c r="J1602" s="13">
        <v>1072579.23</v>
      </c>
      <c r="K1602" s="13">
        <v>14936929.119999999</v>
      </c>
      <c r="L1602" s="13">
        <v>13046515.810000001</v>
      </c>
      <c r="M1602" s="13">
        <v>11252482.99</v>
      </c>
      <c r="N1602" s="13">
        <v>2566231.63</v>
      </c>
      <c r="O1602" s="13">
        <v>16534752.170000002</v>
      </c>
      <c r="P1602" s="13">
        <v>141976277.20999998</v>
      </c>
      <c r="Q1602" s="13">
        <v>-185050664.03</v>
      </c>
      <c r="R1602" s="13">
        <v>-43074386.820000023</v>
      </c>
      <c r="S1602" s="13">
        <v>65234553.949999996</v>
      </c>
      <c r="T1602" s="13">
        <v>0</v>
      </c>
      <c r="U1602" s="13">
        <v>0</v>
      </c>
      <c r="V1602" s="13">
        <v>0</v>
      </c>
      <c r="W1602" s="13">
        <v>18581223.620000001</v>
      </c>
      <c r="X1602" s="13">
        <v>49236852.399999999</v>
      </c>
      <c r="Y1602" s="13">
        <v>1839588.7</v>
      </c>
      <c r="Z1602" s="13">
        <v>0</v>
      </c>
      <c r="AA1602" s="13">
        <v>740896.47</v>
      </c>
      <c r="AB1602" s="13">
        <v>0</v>
      </c>
      <c r="AC1602" s="13">
        <v>0</v>
      </c>
      <c r="AD1602" s="13">
        <v>0</v>
      </c>
      <c r="AE1602" s="13">
        <v>0</v>
      </c>
      <c r="AF1602" s="13">
        <v>3036.9</v>
      </c>
      <c r="AG1602" s="13">
        <v>24298998.799999997</v>
      </c>
      <c r="AH1602" s="13">
        <v>4456644.9400000004</v>
      </c>
      <c r="AI1602" s="13">
        <v>28755010.09</v>
      </c>
      <c r="AJ1602" s="13">
        <v>12220257.919999998</v>
      </c>
      <c r="AK1602" s="13">
        <v>0</v>
      </c>
      <c r="AL1602" s="13">
        <v>71728843.299999997</v>
      </c>
      <c r="AM1602" s="13">
        <v>5.8021144589859315</v>
      </c>
      <c r="AN1602" s="13">
        <v>0</v>
      </c>
      <c r="AO1602" s="13">
        <v>0</v>
      </c>
      <c r="AP1602" s="13">
        <v>259692175.06</v>
      </c>
      <c r="AQ1602" s="13">
        <v>27576051.609999999</v>
      </c>
      <c r="AR1602" s="367"/>
      <c r="AS1602" s="19">
        <v>45230</v>
      </c>
      <c r="AT1602" s="20" t="s">
        <v>9</v>
      </c>
      <c r="AU1602" s="40" t="s">
        <v>292</v>
      </c>
      <c r="AV1602" s="41">
        <v>2023</v>
      </c>
      <c r="AW1602" s="266" t="s">
        <v>161</v>
      </c>
      <c r="AX1602" s="380">
        <v>34.85</v>
      </c>
      <c r="AY1602" s="380">
        <v>35.130000000000003</v>
      </c>
    </row>
    <row r="1603" spans="1:51" x14ac:dyDescent="0.25">
      <c r="A1603" s="5">
        <v>91</v>
      </c>
      <c r="B1603" s="6" t="s">
        <v>106</v>
      </c>
      <c r="C1603" s="13">
        <v>2045328.41</v>
      </c>
      <c r="D1603" s="13">
        <v>87730</v>
      </c>
      <c r="E1603" s="13">
        <v>616.81000000000006</v>
      </c>
      <c r="F1603" s="13">
        <v>267.52</v>
      </c>
      <c r="G1603" s="13">
        <v>8731540.4800000004</v>
      </c>
      <c r="H1603" s="13">
        <v>-16094323.029999999</v>
      </c>
      <c r="I1603" s="13">
        <v>58094124.18</v>
      </c>
      <c r="J1603" s="13">
        <v>11757177.939999999</v>
      </c>
      <c r="K1603" s="13">
        <v>364821.86</v>
      </c>
      <c r="L1603" s="13">
        <v>363758.70999999996</v>
      </c>
      <c r="M1603" s="13">
        <v>0</v>
      </c>
      <c r="N1603" s="13">
        <v>6422521.5200000005</v>
      </c>
      <c r="O1603" s="13">
        <v>-752669.34999999963</v>
      </c>
      <c r="P1603" s="13">
        <v>-6021540.2400000002</v>
      </c>
      <c r="Q1603" s="13">
        <v>9.9999997764825821E-3</v>
      </c>
      <c r="R1603" s="13">
        <v>-6021540.2300000004</v>
      </c>
      <c r="S1603" s="13">
        <v>-10072782.82</v>
      </c>
      <c r="T1603" s="13">
        <v>1970496.01</v>
      </c>
      <c r="U1603" s="13">
        <v>0</v>
      </c>
      <c r="V1603" s="13">
        <v>0</v>
      </c>
      <c r="W1603" s="13">
        <v>0</v>
      </c>
      <c r="X1603" s="13">
        <v>932678.55</v>
      </c>
      <c r="Y1603" s="13">
        <v>70194.94</v>
      </c>
      <c r="Z1603" s="13">
        <v>31092.53</v>
      </c>
      <c r="AA1603" s="13">
        <v>91383.13</v>
      </c>
      <c r="AB1603" s="13">
        <v>2536819.6</v>
      </c>
      <c r="AC1603" s="13">
        <v>0</v>
      </c>
      <c r="AD1603" s="13">
        <v>0</v>
      </c>
      <c r="AE1603" s="13">
        <v>0</v>
      </c>
      <c r="AF1603" s="13">
        <v>10246467.18</v>
      </c>
      <c r="AG1603" s="13">
        <v>363758.70999999996</v>
      </c>
      <c r="AH1603" s="13">
        <v>6423138.3300000001</v>
      </c>
      <c r="AI1603" s="13">
        <v>6713336</v>
      </c>
      <c r="AJ1603" s="13">
        <v>7466005.3499999996</v>
      </c>
      <c r="AK1603" s="13">
        <v>0</v>
      </c>
      <c r="AL1603" s="13">
        <v>57729302.32</v>
      </c>
      <c r="AM1603" s="13">
        <v>159.23970175471393</v>
      </c>
      <c r="AN1603" s="13">
        <v>267.52</v>
      </c>
      <c r="AO1603" s="13">
        <v>0</v>
      </c>
      <c r="AP1603" s="13">
        <v>2797997.7600000002</v>
      </c>
      <c r="AQ1603" s="13">
        <v>87729.999999999767</v>
      </c>
      <c r="AR1603" s="367"/>
      <c r="AS1603" s="19">
        <v>45230</v>
      </c>
      <c r="AT1603" s="20" t="s">
        <v>9</v>
      </c>
      <c r="AU1603" s="40" t="s">
        <v>293</v>
      </c>
      <c r="AV1603" s="41">
        <v>2023</v>
      </c>
      <c r="AW1603" s="266" t="s">
        <v>192</v>
      </c>
      <c r="AX1603" s="380">
        <v>34.85</v>
      </c>
      <c r="AY1603" s="380">
        <v>35.130000000000003</v>
      </c>
    </row>
    <row r="1604" spans="1:51" x14ac:dyDescent="0.25">
      <c r="A1604" s="5">
        <v>73</v>
      </c>
      <c r="B1604" s="6" t="s">
        <v>84</v>
      </c>
      <c r="C1604" s="13">
        <v>200965128.91999999</v>
      </c>
      <c r="D1604" s="13">
        <v>223140.16999999998</v>
      </c>
      <c r="E1604" s="13">
        <v>144527.5</v>
      </c>
      <c r="F1604" s="13">
        <v>18586895.779999997</v>
      </c>
      <c r="G1604" s="13">
        <v>49045606.760000005</v>
      </c>
      <c r="H1604" s="13">
        <v>38832636.409999996</v>
      </c>
      <c r="I1604" s="13">
        <v>71308833.930000007</v>
      </c>
      <c r="J1604" s="13">
        <v>5744074.54</v>
      </c>
      <c r="K1604" s="13">
        <v>41088957.079999998</v>
      </c>
      <c r="L1604" s="13">
        <v>40944429.579999998</v>
      </c>
      <c r="M1604" s="13">
        <v>60312612.770000003</v>
      </c>
      <c r="N1604" s="13">
        <v>0</v>
      </c>
      <c r="O1604" s="13">
        <v>99373096.460000008</v>
      </c>
      <c r="P1604" s="13">
        <v>33736389.75</v>
      </c>
      <c r="Q1604" s="13">
        <v>-65072681.409999982</v>
      </c>
      <c r="R1604" s="13">
        <v>-31336291.659999982</v>
      </c>
      <c r="S1604" s="13">
        <v>70168928.299999997</v>
      </c>
      <c r="T1604" s="13">
        <v>0.27</v>
      </c>
      <c r="U1604" s="13">
        <v>0</v>
      </c>
      <c r="V1604" s="13">
        <v>0</v>
      </c>
      <c r="W1604" s="13">
        <v>76246144.5</v>
      </c>
      <c r="X1604" s="13">
        <v>8766745.1500000004</v>
      </c>
      <c r="Y1604" s="13">
        <v>992062.45</v>
      </c>
      <c r="Z1604" s="13">
        <v>511193.26</v>
      </c>
      <c r="AA1604" s="13">
        <v>59671.3</v>
      </c>
      <c r="AB1604" s="13">
        <v>1060262.8899999999</v>
      </c>
      <c r="AC1604" s="13">
        <v>0</v>
      </c>
      <c r="AD1604" s="13">
        <v>0</v>
      </c>
      <c r="AE1604" s="13">
        <v>0</v>
      </c>
      <c r="AF1604" s="13">
        <v>12220771.720000001</v>
      </c>
      <c r="AG1604" s="13">
        <v>101257042.35000001</v>
      </c>
      <c r="AH1604" s="13">
        <v>144527.5</v>
      </c>
      <c r="AI1604" s="13">
        <v>101228782.85000001</v>
      </c>
      <c r="AJ1604" s="13">
        <v>1855686.39</v>
      </c>
      <c r="AK1604" s="13">
        <v>0</v>
      </c>
      <c r="AL1604" s="13">
        <v>30219876.850000009</v>
      </c>
      <c r="AM1604" s="13">
        <v>1.7354744193473215</v>
      </c>
      <c r="AN1604" s="13">
        <v>9392901.8399999999</v>
      </c>
      <c r="AO1604" s="13">
        <v>9193993.9399999995</v>
      </c>
      <c r="AP1604" s="13">
        <v>99736534.029999986</v>
      </c>
      <c r="AQ1604" s="13">
        <v>-1632358.2599999998</v>
      </c>
      <c r="AR1604" s="367"/>
      <c r="AS1604" s="19">
        <v>45230</v>
      </c>
      <c r="AT1604" s="20" t="s">
        <v>9</v>
      </c>
      <c r="AU1604" s="40" t="s">
        <v>292</v>
      </c>
      <c r="AV1604" s="41">
        <v>2023</v>
      </c>
      <c r="AW1604" s="266" t="s">
        <v>190</v>
      </c>
      <c r="AX1604" s="380">
        <v>34.85</v>
      </c>
      <c r="AY1604" s="380">
        <v>35.130000000000003</v>
      </c>
    </row>
    <row r="1605" spans="1:51" x14ac:dyDescent="0.25">
      <c r="A1605" s="5">
        <v>46</v>
      </c>
      <c r="B1605" s="6" t="s">
        <v>85</v>
      </c>
      <c r="C1605" s="13">
        <v>26836890.259999998</v>
      </c>
      <c r="D1605" s="13">
        <v>10958406.970000001</v>
      </c>
      <c r="E1605" s="13">
        <v>3306875</v>
      </c>
      <c r="F1605" s="13">
        <v>3988901.1500000004</v>
      </c>
      <c r="G1605" s="13">
        <v>13010964.109999999</v>
      </c>
      <c r="H1605" s="13">
        <v>317311.44</v>
      </c>
      <c r="I1605" s="13">
        <v>277194201.52999997</v>
      </c>
      <c r="J1605" s="13">
        <v>24643520.969999999</v>
      </c>
      <c r="K1605" s="13">
        <v>16724184.98</v>
      </c>
      <c r="L1605" s="13">
        <v>13417170.210000001</v>
      </c>
      <c r="M1605" s="13">
        <v>447614</v>
      </c>
      <c r="N1605" s="13">
        <v>8678</v>
      </c>
      <c r="O1605" s="13">
        <v>12026481</v>
      </c>
      <c r="P1605" s="13">
        <v>-13147862.970000003</v>
      </c>
      <c r="Q1605" s="13">
        <v>-442076.31999999977</v>
      </c>
      <c r="R1605" s="13">
        <v>-13589939.290000003</v>
      </c>
      <c r="S1605" s="13">
        <v>13907250.73</v>
      </c>
      <c r="T1605" s="13">
        <v>9022888.0600000005</v>
      </c>
      <c r="U1605" s="13">
        <v>0</v>
      </c>
      <c r="V1605" s="13">
        <v>0</v>
      </c>
      <c r="W1605" s="13">
        <v>0</v>
      </c>
      <c r="X1605" s="13">
        <v>5296375.53</v>
      </c>
      <c r="Y1605" s="13">
        <v>261611.84</v>
      </c>
      <c r="Z1605" s="13">
        <v>138403.22</v>
      </c>
      <c r="AA1605" s="13">
        <v>6600</v>
      </c>
      <c r="AB1605" s="13">
        <v>5397.8</v>
      </c>
      <c r="AC1605" s="13">
        <v>0</v>
      </c>
      <c r="AD1605" s="13">
        <v>0</v>
      </c>
      <c r="AE1605" s="13">
        <v>0</v>
      </c>
      <c r="AF1605" s="13">
        <v>0</v>
      </c>
      <c r="AG1605" s="13">
        <v>13864784.210000001</v>
      </c>
      <c r="AH1605" s="13">
        <v>3315553</v>
      </c>
      <c r="AI1605" s="13">
        <v>17174070</v>
      </c>
      <c r="AJ1605" s="13">
        <v>5147589</v>
      </c>
      <c r="AK1605" s="13">
        <v>0</v>
      </c>
      <c r="AL1605" s="13">
        <v>260470016.54999998</v>
      </c>
      <c r="AM1605" s="13">
        <v>16.574452020322006</v>
      </c>
      <c r="AN1605" s="13">
        <v>3336708.74</v>
      </c>
      <c r="AO1605" s="13">
        <v>652192.41</v>
      </c>
      <c r="AP1605" s="13">
        <v>17239251.259999998</v>
      </c>
      <c r="AQ1605" s="13">
        <v>13387248.970000001</v>
      </c>
      <c r="AR1605" s="367"/>
      <c r="AS1605" s="19">
        <v>45230</v>
      </c>
      <c r="AT1605" s="20" t="s">
        <v>9</v>
      </c>
      <c r="AU1605" s="40" t="s">
        <v>292</v>
      </c>
      <c r="AV1605" s="41">
        <v>2023</v>
      </c>
      <c r="AW1605" s="266" t="s">
        <v>176</v>
      </c>
      <c r="AX1605" s="380">
        <v>34.85</v>
      </c>
      <c r="AY1605" s="380">
        <v>35.130000000000003</v>
      </c>
    </row>
    <row r="1606" spans="1:51" x14ac:dyDescent="0.25">
      <c r="A1606" s="5">
        <v>51</v>
      </c>
      <c r="B1606" s="6" t="s">
        <v>86</v>
      </c>
      <c r="C1606" s="13">
        <v>15467113.960000001</v>
      </c>
      <c r="D1606" s="13">
        <v>1551240.81</v>
      </c>
      <c r="E1606" s="13">
        <v>0.08</v>
      </c>
      <c r="F1606" s="13">
        <v>4112674.25</v>
      </c>
      <c r="G1606" s="13">
        <v>22026991.020000003</v>
      </c>
      <c r="H1606" s="13">
        <v>1232349.45</v>
      </c>
      <c r="I1606" s="13">
        <v>20458215.82</v>
      </c>
      <c r="J1606" s="13">
        <v>162239033.69</v>
      </c>
      <c r="K1606" s="13">
        <v>4870030.62</v>
      </c>
      <c r="L1606" s="13">
        <v>4870030.54</v>
      </c>
      <c r="M1606" s="13">
        <v>2107271.84</v>
      </c>
      <c r="N1606" s="13">
        <v>0</v>
      </c>
      <c r="O1606" s="13">
        <v>-1285748</v>
      </c>
      <c r="P1606" s="13">
        <v>-10938044.119999995</v>
      </c>
      <c r="Q1606" s="13">
        <v>-498611.04000000097</v>
      </c>
      <c r="R1606" s="13">
        <v>-11436655.159999996</v>
      </c>
      <c r="S1606" s="13">
        <v>12669005.109999999</v>
      </c>
      <c r="T1606" s="13">
        <v>748940.5</v>
      </c>
      <c r="U1606" s="13">
        <v>0</v>
      </c>
      <c r="V1606" s="13">
        <v>0</v>
      </c>
      <c r="W1606" s="13">
        <v>0</v>
      </c>
      <c r="X1606" s="13">
        <v>88726835.890000001</v>
      </c>
      <c r="Y1606" s="13">
        <v>435090.54</v>
      </c>
      <c r="Z1606" s="13">
        <v>372526.34</v>
      </c>
      <c r="AA1606" s="13">
        <v>8121426.2599999998</v>
      </c>
      <c r="AB1606" s="13">
        <v>14765.82</v>
      </c>
      <c r="AC1606" s="13">
        <v>0</v>
      </c>
      <c r="AD1606" s="13">
        <v>0</v>
      </c>
      <c r="AE1606" s="13">
        <v>0</v>
      </c>
      <c r="AF1606" s="13">
        <v>67862962.319999993</v>
      </c>
      <c r="AG1606" s="13">
        <v>6977302.3799999999</v>
      </c>
      <c r="AH1606" s="13">
        <v>0.08</v>
      </c>
      <c r="AI1606" s="13">
        <v>6827760</v>
      </c>
      <c r="AJ1606" s="13">
        <v>8113508</v>
      </c>
      <c r="AK1606" s="13">
        <v>0</v>
      </c>
      <c r="AL1606" s="13">
        <v>15588185.199999999</v>
      </c>
      <c r="AM1606" s="13">
        <v>4.2008392587888901</v>
      </c>
      <c r="AN1606" s="13">
        <v>2018472.42</v>
      </c>
      <c r="AO1606" s="13">
        <v>2094201.83</v>
      </c>
      <c r="AP1606" s="13">
        <v>10173913.68</v>
      </c>
      <c r="AQ1606" s="13">
        <v>-5027707.47</v>
      </c>
      <c r="AR1606" s="367"/>
      <c r="AS1606" s="19">
        <v>45230</v>
      </c>
      <c r="AT1606" s="20" t="s">
        <v>9</v>
      </c>
      <c r="AU1606" s="40" t="s">
        <v>292</v>
      </c>
      <c r="AV1606" s="41">
        <v>2023</v>
      </c>
      <c r="AW1606" s="266" t="s">
        <v>179</v>
      </c>
      <c r="AX1606" s="380">
        <v>34.85</v>
      </c>
      <c r="AY1606" s="380">
        <v>35.130000000000003</v>
      </c>
    </row>
    <row r="1607" spans="1:51" x14ac:dyDescent="0.25">
      <c r="A1607" s="7">
        <v>117</v>
      </c>
      <c r="B1607" s="8" t="s">
        <v>87</v>
      </c>
      <c r="C1607" s="14">
        <v>715937453.74000001</v>
      </c>
      <c r="D1607" s="14">
        <v>300562059.92000002</v>
      </c>
      <c r="E1607" s="14">
        <v>41368075.82</v>
      </c>
      <c r="F1607" s="14">
        <v>124424576.73</v>
      </c>
      <c r="G1607" s="14">
        <v>100045520.23999999</v>
      </c>
      <c r="H1607" s="14">
        <v>2136198.5299999998</v>
      </c>
      <c r="I1607" s="14">
        <v>157306786.30000001</v>
      </c>
      <c r="J1607" s="14">
        <v>41875219.280000001</v>
      </c>
      <c r="K1607" s="14">
        <v>96397663.560000002</v>
      </c>
      <c r="L1607" s="14">
        <v>55029587.740000002</v>
      </c>
      <c r="M1607" s="14">
        <v>139953452.05000001</v>
      </c>
      <c r="N1607" s="14">
        <v>136497990.57999998</v>
      </c>
      <c r="O1607" s="14">
        <v>154036277.16999999</v>
      </c>
      <c r="P1607" s="14">
        <v>36869019.680000067</v>
      </c>
      <c r="Q1607" s="14">
        <v>-52876042.350000001</v>
      </c>
      <c r="R1607" s="14">
        <v>-16007022.669999935</v>
      </c>
      <c r="S1607" s="14">
        <v>18143221.520000003</v>
      </c>
      <c r="T1607" s="14">
        <v>1870862.29</v>
      </c>
      <c r="U1607" s="14">
        <v>0</v>
      </c>
      <c r="V1607" s="14">
        <v>0</v>
      </c>
      <c r="W1607" s="14">
        <v>0</v>
      </c>
      <c r="X1607" s="14">
        <v>42339533.159999996</v>
      </c>
      <c r="Y1607" s="14">
        <v>1652828.14</v>
      </c>
      <c r="Z1607" s="14">
        <v>11497160.470000001</v>
      </c>
      <c r="AA1607" s="14">
        <v>5584860.2800000003</v>
      </c>
      <c r="AB1607" s="14">
        <v>1138225.8600000001</v>
      </c>
      <c r="AC1607" s="14">
        <v>0</v>
      </c>
      <c r="AD1607" s="14">
        <v>0</v>
      </c>
      <c r="AE1607" s="14">
        <v>0</v>
      </c>
      <c r="AF1607" s="14">
        <v>6194099.1799999997</v>
      </c>
      <c r="AG1607" s="14">
        <v>194983039.79000002</v>
      </c>
      <c r="AH1607" s="14">
        <v>177866066.40000001</v>
      </c>
      <c r="AI1607" s="14">
        <v>372599522.52999997</v>
      </c>
      <c r="AJ1607" s="14">
        <v>218563245.36000001</v>
      </c>
      <c r="AK1607" s="14">
        <v>0</v>
      </c>
      <c r="AL1607" s="14">
        <v>60909122.74000001</v>
      </c>
      <c r="AM1607" s="14">
        <v>1.6318526869905809</v>
      </c>
      <c r="AN1607" s="14">
        <v>72959825.400000006</v>
      </c>
      <c r="AO1607" s="14">
        <v>51464751.329999998</v>
      </c>
      <c r="AP1607" s="14">
        <v>684656825.26999998</v>
      </c>
      <c r="AQ1607" s="14">
        <v>423317708.62</v>
      </c>
      <c r="AR1607" s="368"/>
      <c r="AS1607" s="19">
        <v>45230</v>
      </c>
      <c r="AT1607" s="42" t="s">
        <v>9</v>
      </c>
      <c r="AU1607" s="40" t="s">
        <v>292</v>
      </c>
      <c r="AV1607" s="41">
        <v>2023</v>
      </c>
      <c r="AW1607" s="266" t="s">
        <v>155</v>
      </c>
      <c r="AX1607" s="380">
        <v>34.85</v>
      </c>
      <c r="AY1607" s="380">
        <v>35.130000000000003</v>
      </c>
    </row>
    <row r="1608" spans="1:51" x14ac:dyDescent="0.25">
      <c r="A1608" s="5">
        <v>78</v>
      </c>
      <c r="B1608" s="6" t="s">
        <v>88</v>
      </c>
      <c r="C1608" s="13">
        <v>2433837.9</v>
      </c>
      <c r="D1608" s="13">
        <v>6068.5</v>
      </c>
      <c r="E1608" s="13">
        <v>38.25</v>
      </c>
      <c r="F1608" s="13">
        <v>448149.18</v>
      </c>
      <c r="G1608" s="13">
        <v>3540537.84</v>
      </c>
      <c r="H1608" s="13">
        <v>-762474.67</v>
      </c>
      <c r="I1608" s="13">
        <v>94520259.069999993</v>
      </c>
      <c r="J1608" s="13">
        <v>7688967.4699999997</v>
      </c>
      <c r="K1608" s="13">
        <v>588782.63</v>
      </c>
      <c r="L1608" s="13">
        <v>588744.37999999989</v>
      </c>
      <c r="M1608" s="13">
        <v>311358.8</v>
      </c>
      <c r="N1608" s="13">
        <v>0.2</v>
      </c>
      <c r="O1608" s="13">
        <v>497899.81000000006</v>
      </c>
      <c r="P1608" s="13">
        <v>-2058817.4299999992</v>
      </c>
      <c r="Q1608" s="13">
        <v>-259983.65000000005</v>
      </c>
      <c r="R1608" s="13">
        <v>-2318801.0799999991</v>
      </c>
      <c r="S1608" s="13">
        <v>1556326.42</v>
      </c>
      <c r="T1608" s="13">
        <v>1153243.93</v>
      </c>
      <c r="U1608" s="13">
        <v>0</v>
      </c>
      <c r="V1608" s="13">
        <v>0</v>
      </c>
      <c r="W1608" s="13">
        <v>0</v>
      </c>
      <c r="X1608" s="13">
        <v>631596.25</v>
      </c>
      <c r="Y1608" s="13">
        <v>68469.440000000002</v>
      </c>
      <c r="Z1608" s="13">
        <v>25680.41</v>
      </c>
      <c r="AA1608" s="13">
        <v>42257.49</v>
      </c>
      <c r="AB1608" s="13">
        <v>21.2</v>
      </c>
      <c r="AC1608" s="13">
        <v>0</v>
      </c>
      <c r="AD1608" s="13">
        <v>0</v>
      </c>
      <c r="AE1608" s="13">
        <v>0</v>
      </c>
      <c r="AF1608" s="13">
        <v>92085.22</v>
      </c>
      <c r="AG1608" s="13">
        <v>900103.18</v>
      </c>
      <c r="AH1608" s="13">
        <v>38.450000000000003</v>
      </c>
      <c r="AI1608" s="13">
        <v>900029.57000000007</v>
      </c>
      <c r="AJ1608" s="13">
        <v>402129.76</v>
      </c>
      <c r="AK1608" s="13">
        <v>0</v>
      </c>
      <c r="AL1608" s="13">
        <v>93931476.439999998</v>
      </c>
      <c r="AM1608" s="13">
        <v>160.53506719449246</v>
      </c>
      <c r="AN1608" s="13">
        <v>337386.44</v>
      </c>
      <c r="AO1608" s="13">
        <v>110762.74</v>
      </c>
      <c r="AP1608" s="13">
        <v>1935956.4799999997</v>
      </c>
      <c r="AQ1608" s="13">
        <v>6086.89</v>
      </c>
      <c r="AR1608" s="367"/>
      <c r="AS1608" s="19">
        <v>45230</v>
      </c>
      <c r="AT1608" s="20" t="s">
        <v>9</v>
      </c>
      <c r="AU1608" s="40" t="s">
        <v>293</v>
      </c>
      <c r="AV1608" s="41">
        <v>2023</v>
      </c>
      <c r="AW1608" s="266" t="s">
        <v>185</v>
      </c>
      <c r="AX1608" s="380">
        <v>34.85</v>
      </c>
      <c r="AY1608" s="380">
        <v>35.130000000000003</v>
      </c>
    </row>
    <row r="1609" spans="1:51" x14ac:dyDescent="0.25">
      <c r="A1609" s="5">
        <v>80</v>
      </c>
      <c r="B1609" s="6" t="s">
        <v>89</v>
      </c>
      <c r="C1609" s="13">
        <v>1498657460.1199999</v>
      </c>
      <c r="D1609" s="13">
        <v>611646188.64999998</v>
      </c>
      <c r="E1609" s="13">
        <v>74797625.189999998</v>
      </c>
      <c r="F1609" s="13">
        <v>263266424.41000003</v>
      </c>
      <c r="G1609" s="13">
        <v>231555448.81</v>
      </c>
      <c r="H1609" s="13">
        <v>4676918.7300000004</v>
      </c>
      <c r="I1609" s="13">
        <v>341995785.19999999</v>
      </c>
      <c r="J1609" s="13">
        <v>118447799.43000001</v>
      </c>
      <c r="K1609" s="13">
        <v>131347908.09</v>
      </c>
      <c r="L1609" s="13">
        <v>56550282.899999999</v>
      </c>
      <c r="M1609" s="13">
        <v>237882279.69</v>
      </c>
      <c r="N1609" s="13">
        <v>2618699107.4899998</v>
      </c>
      <c r="O1609" s="13">
        <v>1676231358.4100001</v>
      </c>
      <c r="P1609" s="13">
        <v>-1284041960.1600001</v>
      </c>
      <c r="Q1609" s="13">
        <v>1286272126.3200002</v>
      </c>
      <c r="R1609" s="13">
        <v>2230166.1600000858</v>
      </c>
      <c r="S1609" s="13">
        <v>2446752.5700000077</v>
      </c>
      <c r="T1609" s="13">
        <v>72457.05</v>
      </c>
      <c r="U1609" s="13">
        <v>0</v>
      </c>
      <c r="V1609" s="13">
        <v>0</v>
      </c>
      <c r="W1609" s="13">
        <v>1082732.3799999999</v>
      </c>
      <c r="X1609" s="13">
        <v>76200456.969999999</v>
      </c>
      <c r="Y1609" s="13">
        <v>3829113.72</v>
      </c>
      <c r="Z1609" s="13">
        <v>25238419.010000002</v>
      </c>
      <c r="AA1609" s="13">
        <v>3500000</v>
      </c>
      <c r="AB1609" s="13">
        <v>4319563.18</v>
      </c>
      <c r="AC1609" s="13">
        <v>0</v>
      </c>
      <c r="AD1609" s="13">
        <v>0</v>
      </c>
      <c r="AE1609" s="13">
        <v>0</v>
      </c>
      <c r="AF1609" s="13">
        <v>38021797.920000002</v>
      </c>
      <c r="AG1609" s="13">
        <v>294432562.59000003</v>
      </c>
      <c r="AH1609" s="13">
        <v>2693496732.6800003</v>
      </c>
      <c r="AI1609" s="13">
        <v>2987701875.5599999</v>
      </c>
      <c r="AJ1609" s="13">
        <v>1311470517.1499999</v>
      </c>
      <c r="AK1609" s="13">
        <v>0</v>
      </c>
      <c r="AL1609" s="13">
        <v>210647877.10999998</v>
      </c>
      <c r="AM1609" s="13">
        <v>2.6037398704946515</v>
      </c>
      <c r="AN1609" s="13">
        <v>164083928.65000001</v>
      </c>
      <c r="AO1609" s="13">
        <v>99182495.75999999</v>
      </c>
      <c r="AP1609" s="13">
        <v>1302815010.6300001</v>
      </c>
      <c r="AQ1609" s="13">
        <v>2092035097.5700002</v>
      </c>
      <c r="AR1609" s="367"/>
      <c r="AS1609" s="19">
        <v>45230</v>
      </c>
      <c r="AT1609" s="20" t="s">
        <v>9</v>
      </c>
      <c r="AU1609" s="40" t="s">
        <v>292</v>
      </c>
      <c r="AV1609" s="41">
        <v>2023</v>
      </c>
      <c r="AW1609" s="266" t="s">
        <v>288</v>
      </c>
      <c r="AX1609" s="380">
        <v>34.85</v>
      </c>
      <c r="AY1609" s="380">
        <v>35.130000000000003</v>
      </c>
    </row>
    <row r="1610" spans="1:51" x14ac:dyDescent="0.25">
      <c r="A1610" s="5">
        <v>2</v>
      </c>
      <c r="B1610" s="6" t="s">
        <v>90</v>
      </c>
      <c r="C1610" s="13">
        <v>43840378.170000002</v>
      </c>
      <c r="D1610" s="13">
        <v>4656338.4800000004</v>
      </c>
      <c r="E1610" s="13">
        <v>628084.82999999996</v>
      </c>
      <c r="F1610" s="13">
        <v>104679.9</v>
      </c>
      <c r="G1610" s="13">
        <v>95348413.530000001</v>
      </c>
      <c r="H1610" s="13">
        <v>517407.89</v>
      </c>
      <c r="I1610" s="13">
        <v>363553680.88999999</v>
      </c>
      <c r="J1610" s="13">
        <v>919089212.97000003</v>
      </c>
      <c r="K1610" s="13">
        <v>1577162.36</v>
      </c>
      <c r="L1610" s="13">
        <v>949077.53</v>
      </c>
      <c r="M1610" s="13">
        <v>3800722.21</v>
      </c>
      <c r="N1610" s="13">
        <v>0.01</v>
      </c>
      <c r="O1610" s="13">
        <v>2644229.27</v>
      </c>
      <c r="P1610" s="13">
        <v>-58913283.009999998</v>
      </c>
      <c r="Q1610" s="13">
        <v>-9932276.3800000008</v>
      </c>
      <c r="R1610" s="13">
        <v>-68845559.390000001</v>
      </c>
      <c r="S1610" s="13">
        <v>69362967.269999996</v>
      </c>
      <c r="T1610" s="13">
        <v>776.81</v>
      </c>
      <c r="U1610" s="13">
        <v>0</v>
      </c>
      <c r="V1610" s="13">
        <v>0</v>
      </c>
      <c r="W1610" s="13">
        <v>0</v>
      </c>
      <c r="X1610" s="13">
        <v>86951236.409999996</v>
      </c>
      <c r="Y1610" s="13">
        <v>1945192.26</v>
      </c>
      <c r="Z1610" s="13">
        <v>793045.55</v>
      </c>
      <c r="AA1610" s="13">
        <v>14763528.189999999</v>
      </c>
      <c r="AB1610" s="13">
        <v>87279.95</v>
      </c>
      <c r="AC1610" s="13">
        <v>0</v>
      </c>
      <c r="AD1610" s="13">
        <v>0</v>
      </c>
      <c r="AE1610" s="13">
        <v>0</v>
      </c>
      <c r="AF1610" s="13">
        <v>0</v>
      </c>
      <c r="AG1610" s="13">
        <v>4749799.74</v>
      </c>
      <c r="AH1610" s="13">
        <v>628084.84</v>
      </c>
      <c r="AI1610" s="13">
        <v>5377826.6699999999</v>
      </c>
      <c r="AJ1610" s="13">
        <v>2733597.4000000004</v>
      </c>
      <c r="AK1610" s="13">
        <v>0</v>
      </c>
      <c r="AL1610" s="13">
        <v>361976518.52999997</v>
      </c>
      <c r="AM1610" s="13">
        <v>230.51125877110076</v>
      </c>
      <c r="AN1610" s="13">
        <v>103727.51000000001</v>
      </c>
      <c r="AO1610" s="13">
        <v>952.39</v>
      </c>
      <c r="AP1610" s="13">
        <v>41664989.880000003</v>
      </c>
      <c r="AQ1610" s="13">
        <v>5125179.4399999995</v>
      </c>
      <c r="AR1610" s="367"/>
      <c r="AS1610" s="19">
        <v>45230</v>
      </c>
      <c r="AT1610" s="20" t="s">
        <v>9</v>
      </c>
      <c r="AU1610" s="40" t="s">
        <v>292</v>
      </c>
      <c r="AV1610" s="41">
        <v>2023</v>
      </c>
      <c r="AW1610" s="266" t="s">
        <v>168</v>
      </c>
      <c r="AX1610" s="380">
        <v>34.85</v>
      </c>
      <c r="AY1610" s="380">
        <v>35.130000000000003</v>
      </c>
    </row>
    <row r="1611" spans="1:51" x14ac:dyDescent="0.25">
      <c r="A1611" s="5">
        <v>115</v>
      </c>
      <c r="B1611" s="6" t="s">
        <v>290</v>
      </c>
      <c r="C1611" s="13">
        <v>27044.440000000002</v>
      </c>
      <c r="D1611" s="13">
        <v>0</v>
      </c>
      <c r="E1611" s="13">
        <v>0.01</v>
      </c>
      <c r="F1611" s="13">
        <v>0</v>
      </c>
      <c r="G1611" s="13">
        <v>1245896.77</v>
      </c>
      <c r="H1611" s="13">
        <v>1500456.85</v>
      </c>
      <c r="I1611" s="13">
        <v>482740.59</v>
      </c>
      <c r="J1611" s="13">
        <v>5379648.6600000001</v>
      </c>
      <c r="K1611" s="13">
        <v>12855.91</v>
      </c>
      <c r="L1611" s="13">
        <v>12855.9</v>
      </c>
      <c r="M1611" s="13">
        <v>0</v>
      </c>
      <c r="N1611" s="13">
        <v>0</v>
      </c>
      <c r="O1611" s="13">
        <v>9436.9900000000016</v>
      </c>
      <c r="P1611" s="13">
        <v>-1228289.32</v>
      </c>
      <c r="Q1611" s="13">
        <v>0</v>
      </c>
      <c r="R1611" s="13">
        <v>-1228289.32</v>
      </c>
      <c r="S1611" s="13">
        <v>2728746.17</v>
      </c>
      <c r="T1611" s="13">
        <v>159845.18</v>
      </c>
      <c r="U1611" s="13">
        <v>0</v>
      </c>
      <c r="V1611" s="13">
        <v>0</v>
      </c>
      <c r="W1611" s="13">
        <v>0</v>
      </c>
      <c r="X1611" s="13">
        <v>2640171.7999999998</v>
      </c>
      <c r="Y1611" s="13">
        <v>25426.44</v>
      </c>
      <c r="Z1611" s="13">
        <v>30032.46</v>
      </c>
      <c r="AA1611" s="13">
        <v>0</v>
      </c>
      <c r="AB1611" s="13">
        <v>577.04999999999995</v>
      </c>
      <c r="AC1611" s="13">
        <v>0</v>
      </c>
      <c r="AD1611" s="13">
        <v>0</v>
      </c>
      <c r="AE1611" s="13">
        <v>15234.86</v>
      </c>
      <c r="AF1611" s="13">
        <v>0</v>
      </c>
      <c r="AG1611" s="13">
        <v>12855.9</v>
      </c>
      <c r="AH1611" s="13">
        <v>0.01</v>
      </c>
      <c r="AI1611" s="13">
        <v>12571.84</v>
      </c>
      <c r="AJ1611" s="13">
        <v>3134.85</v>
      </c>
      <c r="AK1611" s="13">
        <v>0</v>
      </c>
      <c r="AL1611" s="13">
        <v>469884.68000000005</v>
      </c>
      <c r="AM1611" s="13">
        <v>37.550090969834109</v>
      </c>
      <c r="AN1611" s="13">
        <v>0</v>
      </c>
      <c r="AO1611" s="13">
        <v>0</v>
      </c>
      <c r="AP1611" s="13">
        <v>17607.46</v>
      </c>
      <c r="AQ1611" s="13">
        <v>0</v>
      </c>
      <c r="AR1611" s="367"/>
      <c r="AS1611" s="19">
        <v>45230</v>
      </c>
      <c r="AT1611" s="20" t="s">
        <v>9</v>
      </c>
      <c r="AU1611" s="40" t="s">
        <v>292</v>
      </c>
      <c r="AV1611" s="41">
        <v>2023</v>
      </c>
      <c r="AW1611" s="266" t="s">
        <v>291</v>
      </c>
      <c r="AX1611" s="380">
        <v>34.85</v>
      </c>
      <c r="AY1611" s="380">
        <v>35.130000000000003</v>
      </c>
    </row>
    <row r="1612" spans="1:51" x14ac:dyDescent="0.25">
      <c r="A1612" s="5">
        <v>106</v>
      </c>
      <c r="B1612" s="6" t="s">
        <v>92</v>
      </c>
      <c r="C1612" s="13">
        <v>44692833.919999994</v>
      </c>
      <c r="D1612" s="13">
        <v>1782590.37</v>
      </c>
      <c r="E1612" s="13">
        <v>738180.05</v>
      </c>
      <c r="F1612" s="13">
        <v>9077396.0899999999</v>
      </c>
      <c r="G1612" s="13">
        <v>16862419.220000003</v>
      </c>
      <c r="H1612" s="13">
        <v>21824.58</v>
      </c>
      <c r="I1612" s="13">
        <v>82236944.879999995</v>
      </c>
      <c r="J1612" s="13">
        <v>7431197.0800000001</v>
      </c>
      <c r="K1612" s="13">
        <v>10802300.869999999</v>
      </c>
      <c r="L1612" s="13">
        <v>10064120.82</v>
      </c>
      <c r="M1612" s="13">
        <v>14054761.67</v>
      </c>
      <c r="N1612" s="13">
        <v>52086.84</v>
      </c>
      <c r="O1612" s="13">
        <v>20380664.299999997</v>
      </c>
      <c r="P1612" s="13">
        <v>-3410236.060000008</v>
      </c>
      <c r="Q1612" s="13">
        <v>-733909.92000000039</v>
      </c>
      <c r="R1612" s="13">
        <v>-4144145.9800000084</v>
      </c>
      <c r="S1612" s="13">
        <v>4165970.5700000003</v>
      </c>
      <c r="T1612" s="13">
        <v>0.24</v>
      </c>
      <c r="U1612" s="13">
        <v>0</v>
      </c>
      <c r="V1612" s="13">
        <v>0</v>
      </c>
      <c r="W1612" s="13">
        <v>4341215.1100000003</v>
      </c>
      <c r="X1612" s="13">
        <v>5072716.71</v>
      </c>
      <c r="Y1612" s="13">
        <v>322346.88</v>
      </c>
      <c r="Z1612" s="13">
        <v>160468.63</v>
      </c>
      <c r="AA1612" s="13">
        <v>973028.53</v>
      </c>
      <c r="AB1612" s="13">
        <v>176708.67</v>
      </c>
      <c r="AC1612" s="13">
        <v>0</v>
      </c>
      <c r="AD1612" s="13">
        <v>0</v>
      </c>
      <c r="AE1612" s="13">
        <v>3038848.88</v>
      </c>
      <c r="AF1612" s="13">
        <v>576559.9</v>
      </c>
      <c r="AG1612" s="13">
        <v>24118882.490000002</v>
      </c>
      <c r="AH1612" s="13">
        <v>790266.89</v>
      </c>
      <c r="AI1612" s="13">
        <v>24906748.52</v>
      </c>
      <c r="AJ1612" s="13">
        <v>4526084.22</v>
      </c>
      <c r="AK1612" s="13">
        <v>0</v>
      </c>
      <c r="AL1612" s="13">
        <v>71434644.00999999</v>
      </c>
      <c r="AM1612" s="13">
        <v>7.6129100521896502</v>
      </c>
      <c r="AN1612" s="13">
        <v>4763447.9000000004</v>
      </c>
      <c r="AO1612" s="13">
        <v>4313948.1899999995</v>
      </c>
      <c r="AP1612" s="13">
        <v>25009091.209999993</v>
      </c>
      <c r="AQ1612" s="13">
        <v>2479511.96</v>
      </c>
      <c r="AR1612" s="367"/>
      <c r="AS1612" s="19">
        <v>45230</v>
      </c>
      <c r="AT1612" s="20" t="s">
        <v>9</v>
      </c>
      <c r="AU1612" s="40" t="s">
        <v>292</v>
      </c>
      <c r="AV1612" s="41">
        <v>2023</v>
      </c>
      <c r="AW1612" s="266" t="s">
        <v>172</v>
      </c>
      <c r="AX1612" s="380">
        <v>34.85</v>
      </c>
      <c r="AY1612" s="380">
        <v>35.130000000000003</v>
      </c>
    </row>
    <row r="1613" spans="1:51" x14ac:dyDescent="0.25">
      <c r="A1613" s="5">
        <v>118</v>
      </c>
      <c r="B1613" s="6" t="s">
        <v>93</v>
      </c>
      <c r="C1613" s="13">
        <v>256563245.55000001</v>
      </c>
      <c r="D1613" s="13">
        <v>74318362.989999995</v>
      </c>
      <c r="E1613" s="13">
        <v>32101850.240000002</v>
      </c>
      <c r="F1613" s="13">
        <v>30667639.920000002</v>
      </c>
      <c r="G1613" s="13">
        <v>79386835.340000004</v>
      </c>
      <c r="H1613" s="13">
        <v>254064.26</v>
      </c>
      <c r="I1613" s="13">
        <v>111776494.09999999</v>
      </c>
      <c r="J1613" s="13">
        <v>18852797.370000001</v>
      </c>
      <c r="K1613" s="13">
        <v>79506636.340000004</v>
      </c>
      <c r="L1613" s="13">
        <v>47404786.100000001</v>
      </c>
      <c r="M1613" s="13">
        <v>4131414.29</v>
      </c>
      <c r="N1613" s="13">
        <v>9937756.1099999994</v>
      </c>
      <c r="O1613" s="13">
        <v>71279217.799999997</v>
      </c>
      <c r="P1613" s="13">
        <v>911189.50000000652</v>
      </c>
      <c r="Q1613" s="13">
        <v>-2484195.2200000063</v>
      </c>
      <c r="R1613" s="13">
        <v>-1573005.7199999997</v>
      </c>
      <c r="S1613" s="13">
        <v>1827069.9900000002</v>
      </c>
      <c r="T1613" s="13">
        <v>11198.69</v>
      </c>
      <c r="U1613" s="13">
        <v>0</v>
      </c>
      <c r="V1613" s="13">
        <v>0</v>
      </c>
      <c r="W1613" s="13">
        <v>37112.18</v>
      </c>
      <c r="X1613" s="13">
        <v>7348362.25</v>
      </c>
      <c r="Y1613" s="13">
        <v>1199956.23</v>
      </c>
      <c r="Z1613" s="13">
        <v>987335.33</v>
      </c>
      <c r="AA1613" s="13">
        <v>81705.72</v>
      </c>
      <c r="AB1613" s="13">
        <v>912665.03</v>
      </c>
      <c r="AC1613" s="13">
        <v>0</v>
      </c>
      <c r="AD1613" s="13">
        <v>0</v>
      </c>
      <c r="AE1613" s="13">
        <v>2263063.41</v>
      </c>
      <c r="AF1613" s="13">
        <v>124877.41</v>
      </c>
      <c r="AG1613" s="13">
        <v>51536200.390000001</v>
      </c>
      <c r="AH1613" s="13">
        <v>42039606.350000001</v>
      </c>
      <c r="AI1613" s="13">
        <v>93522435.129999995</v>
      </c>
      <c r="AJ1613" s="13">
        <v>22243217.330000002</v>
      </c>
      <c r="AK1613" s="13">
        <v>0</v>
      </c>
      <c r="AL1613" s="13">
        <v>32269857.75999999</v>
      </c>
      <c r="AM1613" s="13">
        <v>1.4058762795850406</v>
      </c>
      <c r="AN1613" s="13">
        <v>20112339.57</v>
      </c>
      <c r="AO1613" s="13">
        <v>10555300.35</v>
      </c>
      <c r="AP1613" s="13">
        <v>217922205.09999999</v>
      </c>
      <c r="AQ1613" s="13">
        <v>106956540.33999999</v>
      </c>
      <c r="AR1613" s="367"/>
      <c r="AS1613" s="19">
        <v>45230</v>
      </c>
      <c r="AT1613" s="20" t="s">
        <v>9</v>
      </c>
      <c r="AU1613" s="40" t="s">
        <v>292</v>
      </c>
      <c r="AV1613" s="41">
        <v>2023</v>
      </c>
      <c r="AW1613" s="266" t="s">
        <v>162</v>
      </c>
      <c r="AX1613" s="380">
        <v>34.85</v>
      </c>
      <c r="AY1613" s="380">
        <v>35.130000000000003</v>
      </c>
    </row>
    <row r="1614" spans="1:51" x14ac:dyDescent="0.25">
      <c r="A1614" s="5">
        <v>29</v>
      </c>
      <c r="B1614" s="6" t="s">
        <v>94</v>
      </c>
      <c r="C1614" s="13">
        <v>544326625.92999995</v>
      </c>
      <c r="D1614" s="13">
        <v>238324743.41999999</v>
      </c>
      <c r="E1614" s="13">
        <v>13718167.610000001</v>
      </c>
      <c r="F1614" s="13">
        <v>53704150.119999997</v>
      </c>
      <c r="G1614" s="13">
        <v>102678338.27000001</v>
      </c>
      <c r="H1614" s="13">
        <v>191788.48</v>
      </c>
      <c r="I1614" s="13">
        <v>198870799.66</v>
      </c>
      <c r="J1614" s="13">
        <v>86391447.040000007</v>
      </c>
      <c r="K1614" s="13">
        <v>78617854.129999995</v>
      </c>
      <c r="L1614" s="13">
        <v>64899686.520000003</v>
      </c>
      <c r="M1614" s="13">
        <v>29105278.48</v>
      </c>
      <c r="N1614" s="13">
        <v>6474588.2300000004</v>
      </c>
      <c r="O1614" s="13">
        <v>81489854.219999999</v>
      </c>
      <c r="P1614" s="13">
        <v>68129539.899999887</v>
      </c>
      <c r="Q1614" s="13">
        <v>-101015549.81999999</v>
      </c>
      <c r="R1614" s="13">
        <v>-32886009.920000106</v>
      </c>
      <c r="S1614" s="13">
        <v>33077798.399999991</v>
      </c>
      <c r="T1614" s="13">
        <v>14218025.09</v>
      </c>
      <c r="U1614" s="13">
        <v>0</v>
      </c>
      <c r="V1614" s="13">
        <v>0</v>
      </c>
      <c r="W1614" s="13">
        <v>277271.11</v>
      </c>
      <c r="X1614" s="13">
        <v>97512168.739999995</v>
      </c>
      <c r="Y1614" s="13">
        <v>1883493.04</v>
      </c>
      <c r="Z1614" s="13">
        <v>4819590.32</v>
      </c>
      <c r="AA1614" s="13">
        <v>201506.82</v>
      </c>
      <c r="AB1614" s="13">
        <v>4038970.87</v>
      </c>
      <c r="AC1614" s="13">
        <v>0</v>
      </c>
      <c r="AD1614" s="13">
        <v>0</v>
      </c>
      <c r="AE1614" s="13">
        <v>0</v>
      </c>
      <c r="AF1614" s="13">
        <v>67986105.489999995</v>
      </c>
      <c r="AG1614" s="13">
        <v>94004965</v>
      </c>
      <c r="AH1614" s="13">
        <v>20192755.84</v>
      </c>
      <c r="AI1614" s="13">
        <v>113081888.76000001</v>
      </c>
      <c r="AJ1614" s="13">
        <v>31769786.780000001</v>
      </c>
      <c r="AK1614" s="13">
        <v>177752.24</v>
      </c>
      <c r="AL1614" s="13">
        <v>120252945.53</v>
      </c>
      <c r="AM1614" s="13">
        <v>2.5295882450715781</v>
      </c>
      <c r="AN1614" s="13">
        <v>28086914.18</v>
      </c>
      <c r="AO1614" s="13">
        <v>25617235.940000001</v>
      </c>
      <c r="AP1614" s="13">
        <v>474121497.66999996</v>
      </c>
      <c r="AQ1614" s="13">
        <v>249609469.38000005</v>
      </c>
      <c r="AR1614" s="367"/>
      <c r="AS1614" s="19">
        <v>45230</v>
      </c>
      <c r="AT1614" s="20" t="s">
        <v>9</v>
      </c>
      <c r="AU1614" s="40" t="s">
        <v>292</v>
      </c>
      <c r="AV1614" s="41">
        <v>2023</v>
      </c>
      <c r="AW1614" s="266" t="s">
        <v>156</v>
      </c>
      <c r="AX1614" s="380">
        <v>34.85</v>
      </c>
      <c r="AY1614" s="380">
        <v>35.130000000000003</v>
      </c>
    </row>
    <row r="1615" spans="1:51" x14ac:dyDescent="0.25">
      <c r="A1615" s="5">
        <v>111</v>
      </c>
      <c r="B1615" s="6" t="s">
        <v>95</v>
      </c>
      <c r="C1615" s="13">
        <v>4047381.7600000002</v>
      </c>
      <c r="D1615" s="13">
        <v>503746.45</v>
      </c>
      <c r="E1615" s="13">
        <v>1393887.57</v>
      </c>
      <c r="F1615" s="13">
        <v>474118.93</v>
      </c>
      <c r="G1615" s="13">
        <v>6557907.6199999992</v>
      </c>
      <c r="H1615" s="13">
        <v>1568639.08</v>
      </c>
      <c r="I1615" s="13">
        <v>38347507.719999999</v>
      </c>
      <c r="J1615" s="13">
        <v>1715447.29</v>
      </c>
      <c r="K1615" s="13">
        <v>2879582.56</v>
      </c>
      <c r="L1615" s="13">
        <v>1485694.99</v>
      </c>
      <c r="M1615" s="13">
        <v>0</v>
      </c>
      <c r="N1615" s="13">
        <v>0</v>
      </c>
      <c r="O1615" s="13">
        <v>1127150.8199999998</v>
      </c>
      <c r="P1615" s="13">
        <v>-4615542.0599999987</v>
      </c>
      <c r="Q1615" s="13">
        <v>0</v>
      </c>
      <c r="R1615" s="13">
        <v>-4615542.0599999987</v>
      </c>
      <c r="S1615" s="13">
        <v>6184181.1299999999</v>
      </c>
      <c r="T1615" s="13">
        <v>2819870.87</v>
      </c>
      <c r="U1615" s="13">
        <v>0</v>
      </c>
      <c r="V1615" s="13">
        <v>0</v>
      </c>
      <c r="W1615" s="13">
        <v>0</v>
      </c>
      <c r="X1615" s="13">
        <v>3707863.19</v>
      </c>
      <c r="Y1615" s="13">
        <v>133636.99</v>
      </c>
      <c r="Z1615" s="13">
        <v>144131.35</v>
      </c>
      <c r="AA1615" s="13">
        <v>813.11</v>
      </c>
      <c r="AB1615" s="13">
        <v>14209.74</v>
      </c>
      <c r="AC1615" s="13">
        <v>0</v>
      </c>
      <c r="AD1615" s="13">
        <v>0</v>
      </c>
      <c r="AE1615" s="13">
        <v>0</v>
      </c>
      <c r="AF1615" s="13">
        <v>50761.74</v>
      </c>
      <c r="AG1615" s="13">
        <v>1485694.99</v>
      </c>
      <c r="AH1615" s="13">
        <v>1393887.57</v>
      </c>
      <c r="AI1615" s="13">
        <v>2879057.2399999998</v>
      </c>
      <c r="AJ1615" s="13">
        <v>1751906.42</v>
      </c>
      <c r="AK1615" s="13">
        <v>0</v>
      </c>
      <c r="AL1615" s="13">
        <v>35467925.159999996</v>
      </c>
      <c r="AM1615" s="13">
        <v>13.317037077763104</v>
      </c>
      <c r="AN1615" s="13">
        <v>286450.62999999995</v>
      </c>
      <c r="AO1615" s="13">
        <v>187668.3</v>
      </c>
      <c r="AP1615" s="13">
        <v>3687993.52</v>
      </c>
      <c r="AQ1615" s="13">
        <v>1271509.03</v>
      </c>
      <c r="AR1615" s="367"/>
      <c r="AS1615" s="19">
        <v>45230</v>
      </c>
      <c r="AT1615" s="20" t="s">
        <v>9</v>
      </c>
      <c r="AU1615" s="40" t="s">
        <v>292</v>
      </c>
      <c r="AV1615" s="41">
        <v>2023</v>
      </c>
      <c r="AW1615" s="266" t="s">
        <v>182</v>
      </c>
      <c r="AX1615" s="380">
        <v>34.85</v>
      </c>
      <c r="AY1615" s="380">
        <v>35.130000000000003</v>
      </c>
    </row>
    <row r="1616" spans="1:51" x14ac:dyDescent="0.25">
      <c r="A1616" s="5">
        <v>83</v>
      </c>
      <c r="B1616" s="6" t="s">
        <v>96</v>
      </c>
      <c r="C1616" s="13">
        <v>465530584.07999998</v>
      </c>
      <c r="D1616" s="13">
        <v>165118158.88999999</v>
      </c>
      <c r="E1616" s="13">
        <v>53711922</v>
      </c>
      <c r="F1616" s="13">
        <v>83902739.159999996</v>
      </c>
      <c r="G1616" s="13">
        <v>119674437.84999999</v>
      </c>
      <c r="H1616" s="13">
        <v>31530.58</v>
      </c>
      <c r="I1616" s="13">
        <v>310170541.69999999</v>
      </c>
      <c r="J1616" s="13">
        <v>7093182.9500000002</v>
      </c>
      <c r="K1616" s="13">
        <v>161177375.52000001</v>
      </c>
      <c r="L1616" s="13">
        <v>107465453.52000001</v>
      </c>
      <c r="M1616" s="13">
        <v>73408068.599999994</v>
      </c>
      <c r="N1616" s="13">
        <v>745025</v>
      </c>
      <c r="O1616" s="13">
        <v>175466737.70000002</v>
      </c>
      <c r="P1616" s="13">
        <v>-78631489.52000007</v>
      </c>
      <c r="Q1616" s="13">
        <v>46626789.810000025</v>
      </c>
      <c r="R1616" s="13">
        <v>-32004699.710000046</v>
      </c>
      <c r="S1616" s="13">
        <v>32036230.289999999</v>
      </c>
      <c r="T1616" s="13">
        <v>499820.49</v>
      </c>
      <c r="U1616" s="13">
        <v>0</v>
      </c>
      <c r="V1616" s="13">
        <v>0</v>
      </c>
      <c r="W1616" s="13">
        <v>41960.86</v>
      </c>
      <c r="X1616" s="13">
        <v>59753647.009999998</v>
      </c>
      <c r="Y1616" s="13">
        <v>1960830</v>
      </c>
      <c r="Z1616" s="13">
        <v>4533602.72</v>
      </c>
      <c r="AA1616" s="13">
        <v>0</v>
      </c>
      <c r="AB1616" s="13">
        <v>931251.52</v>
      </c>
      <c r="AC1616" s="13">
        <v>15262.79</v>
      </c>
      <c r="AD1616" s="13">
        <v>0</v>
      </c>
      <c r="AE1616" s="13">
        <v>0</v>
      </c>
      <c r="AF1616" s="13">
        <v>20818251.039999999</v>
      </c>
      <c r="AG1616" s="13">
        <v>180873522.11999997</v>
      </c>
      <c r="AH1616" s="13">
        <v>54456947</v>
      </c>
      <c r="AI1616" s="13">
        <v>235205618.11000001</v>
      </c>
      <c r="AJ1616" s="13">
        <v>59738880.409999996</v>
      </c>
      <c r="AK1616" s="13">
        <v>0</v>
      </c>
      <c r="AL1616" s="13">
        <v>148993166.17999998</v>
      </c>
      <c r="AM1616" s="13">
        <v>1.9244049650225994</v>
      </c>
      <c r="AN1616" s="13">
        <v>50758914.710000001</v>
      </c>
      <c r="AO1616" s="13">
        <v>33143824.449999999</v>
      </c>
      <c r="AP1616" s="13">
        <v>330820697.66000003</v>
      </c>
      <c r="AQ1616" s="13">
        <v>205875010.17000002</v>
      </c>
      <c r="AR1616" s="367"/>
      <c r="AS1616" s="19">
        <v>45230</v>
      </c>
      <c r="AT1616" s="20" t="s">
        <v>9</v>
      </c>
      <c r="AU1616" s="40" t="s">
        <v>292</v>
      </c>
      <c r="AV1616" s="41">
        <v>2023</v>
      </c>
      <c r="AW1616" s="266" t="s">
        <v>158</v>
      </c>
      <c r="AX1616" s="380">
        <v>34.85</v>
      </c>
      <c r="AY1616" s="380">
        <v>35.130000000000003</v>
      </c>
    </row>
    <row r="1617" spans="1:51" x14ac:dyDescent="0.25">
      <c r="A1617" s="5">
        <v>40</v>
      </c>
      <c r="B1617" s="6" t="s">
        <v>97</v>
      </c>
      <c r="C1617" s="13">
        <v>62767104.990000002</v>
      </c>
      <c r="D1617" s="13">
        <v>14580098.379999999</v>
      </c>
      <c r="E1617" s="13">
        <v>19615988.579999998</v>
      </c>
      <c r="F1617" s="13">
        <v>6714728.1500000004</v>
      </c>
      <c r="G1617" s="13">
        <v>30646610.59</v>
      </c>
      <c r="H1617" s="13">
        <v>-8440328.1199999992</v>
      </c>
      <c r="I1617" s="13">
        <v>79622648.25</v>
      </c>
      <c r="J1617" s="13">
        <v>28167099.760000002</v>
      </c>
      <c r="K1617" s="13">
        <v>30902847.149999999</v>
      </c>
      <c r="L1617" s="13">
        <v>11286858.57</v>
      </c>
      <c r="M1617" s="13">
        <v>2716458.06</v>
      </c>
      <c r="N1617" s="13">
        <v>6147.75</v>
      </c>
      <c r="O1617" s="13">
        <v>14037581.560000001</v>
      </c>
      <c r="P1617" s="13">
        <v>-3211913.6900000069</v>
      </c>
      <c r="Q1617" s="13">
        <v>-17036938.210000001</v>
      </c>
      <c r="R1617" s="13">
        <v>-20248851.900000006</v>
      </c>
      <c r="S1617" s="13">
        <v>11808523.780000001</v>
      </c>
      <c r="T1617" s="13">
        <v>38.32</v>
      </c>
      <c r="U1617" s="13">
        <v>0</v>
      </c>
      <c r="V1617" s="13">
        <v>0</v>
      </c>
      <c r="W1617" s="13">
        <v>0</v>
      </c>
      <c r="X1617" s="13">
        <v>27402400.190000001</v>
      </c>
      <c r="Y1617" s="13">
        <v>534028</v>
      </c>
      <c r="Z1617" s="13">
        <v>342521.94</v>
      </c>
      <c r="AA1617" s="13">
        <v>14272.33</v>
      </c>
      <c r="AB1617" s="13">
        <v>383425.28000000003</v>
      </c>
      <c r="AC1617" s="13">
        <v>0</v>
      </c>
      <c r="AD1617" s="13">
        <v>0</v>
      </c>
      <c r="AE1617" s="13">
        <v>0</v>
      </c>
      <c r="AF1617" s="13">
        <v>14319667.18</v>
      </c>
      <c r="AG1617" s="13">
        <v>14003316.629999999</v>
      </c>
      <c r="AH1617" s="13">
        <v>19622136.329999998</v>
      </c>
      <c r="AI1617" s="13">
        <v>33539180.009999998</v>
      </c>
      <c r="AJ1617" s="13">
        <v>19501598.449999999</v>
      </c>
      <c r="AK1617" s="13">
        <v>0</v>
      </c>
      <c r="AL1617" s="13">
        <v>48719801.100000001</v>
      </c>
      <c r="AM1617" s="13">
        <v>2.5765473279377109</v>
      </c>
      <c r="AN1617" s="13">
        <v>5087055.16</v>
      </c>
      <c r="AO1617" s="13">
        <v>1627672.99</v>
      </c>
      <c r="AP1617" s="13">
        <v>56646157.579999998</v>
      </c>
      <c r="AQ1617" s="13">
        <v>22496732.529999994</v>
      </c>
      <c r="AR1617" s="367"/>
      <c r="AS1617" s="19">
        <v>45230</v>
      </c>
      <c r="AT1617" s="20" t="s">
        <v>9</v>
      </c>
      <c r="AU1617" s="40" t="s">
        <v>293</v>
      </c>
      <c r="AV1617" s="41">
        <v>2023</v>
      </c>
      <c r="AW1617" s="266" t="s">
        <v>166</v>
      </c>
      <c r="AX1617" s="380">
        <v>34.85</v>
      </c>
      <c r="AY1617" s="380">
        <v>35.130000000000003</v>
      </c>
    </row>
    <row r="1618" spans="1:51" x14ac:dyDescent="0.25">
      <c r="A1618" s="5">
        <v>24</v>
      </c>
      <c r="B1618" s="6" t="s">
        <v>98</v>
      </c>
      <c r="C1618" s="13">
        <v>120771364.42</v>
      </c>
      <c r="D1618" s="13">
        <v>45832109.520000003</v>
      </c>
      <c r="E1618" s="13">
        <v>8717393.370000001</v>
      </c>
      <c r="F1618" s="13">
        <v>14304305.49</v>
      </c>
      <c r="G1618" s="13">
        <v>52045304.380000003</v>
      </c>
      <c r="H1618" s="13">
        <v>3117107.3</v>
      </c>
      <c r="I1618" s="13">
        <v>39068594.530000001</v>
      </c>
      <c r="J1618" s="13">
        <v>36873003.210000001</v>
      </c>
      <c r="K1618" s="13">
        <v>22599500.690000001</v>
      </c>
      <c r="L1618" s="13">
        <v>13819440.16</v>
      </c>
      <c r="M1618" s="13">
        <v>4669033.8</v>
      </c>
      <c r="N1618" s="13">
        <v>0</v>
      </c>
      <c r="O1618" s="13">
        <v>14399457.209999999</v>
      </c>
      <c r="P1618" s="13">
        <v>-5809812.1800000193</v>
      </c>
      <c r="Q1618" s="13">
        <v>-6372201.0099999979</v>
      </c>
      <c r="R1618" s="13">
        <v>-12182013.190000016</v>
      </c>
      <c r="S1618" s="13">
        <v>15299120.489999998</v>
      </c>
      <c r="T1618" s="13">
        <v>1662542.77</v>
      </c>
      <c r="U1618" s="13">
        <v>0</v>
      </c>
      <c r="V1618" s="13">
        <v>78825</v>
      </c>
      <c r="W1618" s="13">
        <v>9806131.2899999991</v>
      </c>
      <c r="X1618" s="13">
        <v>18074119.07</v>
      </c>
      <c r="Y1618" s="13">
        <v>764094.77</v>
      </c>
      <c r="Z1618" s="13">
        <v>2320101.91</v>
      </c>
      <c r="AA1618" s="13">
        <v>3146952.51</v>
      </c>
      <c r="AB1618" s="13">
        <v>200238.12</v>
      </c>
      <c r="AC1618" s="13">
        <v>0</v>
      </c>
      <c r="AD1618" s="13">
        <v>0</v>
      </c>
      <c r="AE1618" s="13">
        <v>0</v>
      </c>
      <c r="AF1618" s="13">
        <v>7891110.3300000001</v>
      </c>
      <c r="AG1618" s="13">
        <v>18488473.960000001</v>
      </c>
      <c r="AH1618" s="13">
        <v>8717393.370000001</v>
      </c>
      <c r="AI1618" s="13">
        <v>27141692.109999999</v>
      </c>
      <c r="AJ1618" s="13">
        <v>12758563.49</v>
      </c>
      <c r="AK1618" s="13">
        <v>16328.59</v>
      </c>
      <c r="AL1618" s="13">
        <v>16469093.84</v>
      </c>
      <c r="AM1618" s="13">
        <v>1.7287370666241033</v>
      </c>
      <c r="AN1618" s="13">
        <v>12965530.459999999</v>
      </c>
      <c r="AO1618" s="13">
        <v>1338775.03</v>
      </c>
      <c r="AP1618" s="13">
        <v>111601217.63999999</v>
      </c>
      <c r="AQ1618" s="13">
        <v>51061419.950000003</v>
      </c>
      <c r="AR1618" s="367"/>
      <c r="AS1618" s="19">
        <v>45230</v>
      </c>
      <c r="AT1618" s="20" t="s">
        <v>9</v>
      </c>
      <c r="AU1618" s="40" t="s">
        <v>292</v>
      </c>
      <c r="AV1618" s="41">
        <v>2023</v>
      </c>
      <c r="AW1618" s="266" t="s">
        <v>164</v>
      </c>
      <c r="AX1618" s="380">
        <v>34.85</v>
      </c>
      <c r="AY1618" s="380">
        <v>35.130000000000003</v>
      </c>
    </row>
    <row r="1619" spans="1:51" x14ac:dyDescent="0.25">
      <c r="A1619" s="5">
        <v>124</v>
      </c>
      <c r="B1619" s="6" t="s">
        <v>99</v>
      </c>
      <c r="C1619" s="13">
        <v>13199455.460000001</v>
      </c>
      <c r="D1619" s="13">
        <v>54491.83</v>
      </c>
      <c r="E1619" s="13">
        <v>0</v>
      </c>
      <c r="F1619" s="13">
        <v>1094353.98</v>
      </c>
      <c r="G1619" s="13">
        <v>6902690.3700000001</v>
      </c>
      <c r="H1619" s="13">
        <v>-1783420.15</v>
      </c>
      <c r="I1619" s="13">
        <v>6336819.0899999999</v>
      </c>
      <c r="J1619" s="13">
        <v>0</v>
      </c>
      <c r="K1619" s="13">
        <v>257521.57</v>
      </c>
      <c r="L1619" s="13">
        <v>257521.57</v>
      </c>
      <c r="M1619" s="13">
        <v>5011764.1100000003</v>
      </c>
      <c r="N1619" s="13">
        <v>0</v>
      </c>
      <c r="O1619" s="13">
        <v>4036957.1799999997</v>
      </c>
      <c r="P1619" s="13">
        <v>1110962.0999999996</v>
      </c>
      <c r="Q1619" s="13">
        <v>-2386649.3100000005</v>
      </c>
      <c r="R1619" s="13">
        <v>-1275687.2100000009</v>
      </c>
      <c r="S1619" s="13">
        <v>-507732.93999999994</v>
      </c>
      <c r="T1619" s="13">
        <v>0</v>
      </c>
      <c r="U1619" s="13">
        <v>0</v>
      </c>
      <c r="V1619" s="13">
        <v>0</v>
      </c>
      <c r="W1619" s="13">
        <v>0</v>
      </c>
      <c r="X1619" s="13">
        <v>659819.19999999995</v>
      </c>
      <c r="Y1619" s="13">
        <v>140432.54999999999</v>
      </c>
      <c r="Z1619" s="13">
        <v>20616.189999999999</v>
      </c>
      <c r="AA1619" s="13">
        <v>114863.46</v>
      </c>
      <c r="AB1619" s="13">
        <v>129935.72</v>
      </c>
      <c r="AC1619" s="13">
        <v>0</v>
      </c>
      <c r="AD1619" s="13">
        <v>0</v>
      </c>
      <c r="AE1619" s="13">
        <v>0</v>
      </c>
      <c r="AF1619" s="13">
        <v>761704.22</v>
      </c>
      <c r="AG1619" s="13">
        <v>5269285.68</v>
      </c>
      <c r="AH1619" s="13">
        <v>0</v>
      </c>
      <c r="AI1619" s="13">
        <v>5268184.46</v>
      </c>
      <c r="AJ1619" s="13">
        <v>1231227.28</v>
      </c>
      <c r="AK1619" s="13">
        <v>0</v>
      </c>
      <c r="AL1619" s="13">
        <v>6079297.5199999996</v>
      </c>
      <c r="AM1619" s="13">
        <v>24.606944925040647</v>
      </c>
      <c r="AN1619" s="13">
        <v>1002017.1</v>
      </c>
      <c r="AO1619" s="13">
        <v>92336.88</v>
      </c>
      <c r="AP1619" s="13">
        <v>9162498.2800000012</v>
      </c>
      <c r="AQ1619" s="13">
        <v>54491.83</v>
      </c>
      <c r="AR1619" s="367"/>
      <c r="AS1619" s="19">
        <v>45230</v>
      </c>
      <c r="AT1619" s="20" t="s">
        <v>9</v>
      </c>
      <c r="AU1619" s="40" t="s">
        <v>293</v>
      </c>
      <c r="AV1619" s="41">
        <v>2023</v>
      </c>
      <c r="AW1619" s="266" t="s">
        <v>289</v>
      </c>
      <c r="AX1619" s="380">
        <v>34.85</v>
      </c>
      <c r="AY1619" s="380">
        <v>35.130000000000003</v>
      </c>
    </row>
    <row r="1620" spans="1:51" x14ac:dyDescent="0.25">
      <c r="A1620" s="5">
        <v>70</v>
      </c>
      <c r="B1620" s="6" t="s">
        <v>100</v>
      </c>
      <c r="C1620" s="13">
        <v>4554728.8600000003</v>
      </c>
      <c r="D1620" s="13">
        <v>897432.57</v>
      </c>
      <c r="E1620" s="13">
        <v>52881.13</v>
      </c>
      <c r="F1620" s="13">
        <v>0</v>
      </c>
      <c r="G1620" s="13">
        <v>2281572.0099999998</v>
      </c>
      <c r="H1620" s="13">
        <v>1958538.04</v>
      </c>
      <c r="I1620" s="13">
        <v>1224908.8</v>
      </c>
      <c r="J1620" s="13">
        <v>1667200.56</v>
      </c>
      <c r="K1620" s="13">
        <v>298630.63</v>
      </c>
      <c r="L1620" s="13">
        <v>245749.5</v>
      </c>
      <c r="M1620" s="13">
        <v>0</v>
      </c>
      <c r="N1620" s="13">
        <v>0</v>
      </c>
      <c r="O1620" s="13">
        <v>150370.79</v>
      </c>
      <c r="P1620" s="13">
        <v>1225353.4900000007</v>
      </c>
      <c r="Q1620" s="13">
        <v>0</v>
      </c>
      <c r="R1620" s="13">
        <v>1225353.4900000007</v>
      </c>
      <c r="S1620" s="13">
        <v>733184.55</v>
      </c>
      <c r="T1620" s="13">
        <v>520041.35</v>
      </c>
      <c r="U1620" s="13">
        <v>0</v>
      </c>
      <c r="V1620" s="13">
        <v>0</v>
      </c>
      <c r="W1620" s="13">
        <v>0</v>
      </c>
      <c r="X1620" s="13">
        <v>305805.2</v>
      </c>
      <c r="Y1620" s="13">
        <v>22792.87</v>
      </c>
      <c r="Z1620" s="13">
        <v>69869.13</v>
      </c>
      <c r="AA1620" s="13">
        <v>0</v>
      </c>
      <c r="AB1620" s="13">
        <v>0</v>
      </c>
      <c r="AC1620" s="13">
        <v>0</v>
      </c>
      <c r="AD1620" s="13">
        <v>0</v>
      </c>
      <c r="AE1620" s="13">
        <v>0</v>
      </c>
      <c r="AF1620" s="13">
        <v>0</v>
      </c>
      <c r="AG1620" s="13">
        <v>245749.5</v>
      </c>
      <c r="AH1620" s="13">
        <v>52881.13</v>
      </c>
      <c r="AI1620" s="13">
        <v>298630.63</v>
      </c>
      <c r="AJ1620" s="13">
        <v>148259.84</v>
      </c>
      <c r="AK1620" s="13">
        <v>0</v>
      </c>
      <c r="AL1620" s="13">
        <v>926278.17</v>
      </c>
      <c r="AM1620" s="13">
        <v>4.101752054034109</v>
      </c>
      <c r="AN1620" s="13">
        <v>0</v>
      </c>
      <c r="AO1620" s="13">
        <v>0</v>
      </c>
      <c r="AP1620" s="13">
        <v>4456591.5</v>
      </c>
      <c r="AQ1620" s="13">
        <v>949666</v>
      </c>
      <c r="AR1620" s="367"/>
      <c r="AS1620" s="19">
        <v>45230</v>
      </c>
      <c r="AT1620" s="20" t="s">
        <v>9</v>
      </c>
      <c r="AU1620" s="40" t="s">
        <v>292</v>
      </c>
      <c r="AV1620" s="41">
        <v>2023</v>
      </c>
      <c r="AW1620" s="266" t="s">
        <v>181</v>
      </c>
      <c r="AX1620" s="380">
        <v>34.85</v>
      </c>
      <c r="AY1620" s="380">
        <v>35.130000000000003</v>
      </c>
    </row>
    <row r="1621" spans="1:51" x14ac:dyDescent="0.25">
      <c r="A1621" s="5">
        <v>119</v>
      </c>
      <c r="B1621" s="6" t="s">
        <v>101</v>
      </c>
      <c r="C1621" s="13">
        <v>0.26</v>
      </c>
      <c r="D1621" s="13">
        <v>0</v>
      </c>
      <c r="E1621" s="13">
        <v>0.01</v>
      </c>
      <c r="F1621" s="13">
        <v>0</v>
      </c>
      <c r="G1621" s="13">
        <v>106406.87</v>
      </c>
      <c r="H1621" s="13">
        <v>11.86</v>
      </c>
      <c r="I1621" s="13">
        <v>59127.5</v>
      </c>
      <c r="J1621" s="13">
        <v>9.35</v>
      </c>
      <c r="K1621" s="13">
        <v>0.23</v>
      </c>
      <c r="L1621" s="13">
        <v>0.22</v>
      </c>
      <c r="M1621" s="13">
        <v>0</v>
      </c>
      <c r="N1621" s="13">
        <v>0</v>
      </c>
      <c r="O1621" s="13">
        <v>7.9999999999999988E-2</v>
      </c>
      <c r="P1621" s="13">
        <v>-106406.69</v>
      </c>
      <c r="Q1621" s="13">
        <v>0</v>
      </c>
      <c r="R1621" s="13">
        <v>-106406.69</v>
      </c>
      <c r="S1621" s="13">
        <v>106418.55</v>
      </c>
      <c r="T1621" s="13">
        <v>111101.59</v>
      </c>
      <c r="U1621" s="13">
        <v>0</v>
      </c>
      <c r="V1621" s="13">
        <v>0</v>
      </c>
      <c r="W1621" s="13">
        <v>0</v>
      </c>
      <c r="X1621" s="13">
        <v>0</v>
      </c>
      <c r="Y1621" s="13">
        <v>2171.56</v>
      </c>
      <c r="Z1621" s="13">
        <v>2496.8000000000002</v>
      </c>
      <c r="AA1621" s="13">
        <v>0</v>
      </c>
      <c r="AB1621" s="13">
        <v>0.9</v>
      </c>
      <c r="AC1621" s="13">
        <v>0</v>
      </c>
      <c r="AD1621" s="13">
        <v>0</v>
      </c>
      <c r="AE1621" s="13">
        <v>0</v>
      </c>
      <c r="AF1621" s="13">
        <v>13.78</v>
      </c>
      <c r="AG1621" s="13">
        <v>0.22</v>
      </c>
      <c r="AH1621" s="13">
        <v>0.01</v>
      </c>
      <c r="AI1621" s="13">
        <v>0.22</v>
      </c>
      <c r="AJ1621" s="13">
        <v>0.14000000000000001</v>
      </c>
      <c r="AK1621" s="13">
        <v>0</v>
      </c>
      <c r="AL1621" s="13">
        <v>59127.27</v>
      </c>
      <c r="AM1621" s="13">
        <v>257076.08695652173</v>
      </c>
      <c r="AN1621" s="13">
        <v>0</v>
      </c>
      <c r="AO1621" s="13">
        <v>0</v>
      </c>
      <c r="AP1621" s="13">
        <v>0.18000000000000002</v>
      </c>
      <c r="AQ1621" s="13">
        <v>0</v>
      </c>
      <c r="AR1621" s="367"/>
      <c r="AS1621" s="19">
        <v>45230</v>
      </c>
      <c r="AT1621" s="20" t="s">
        <v>9</v>
      </c>
      <c r="AU1621" s="40" t="s">
        <v>292</v>
      </c>
      <c r="AV1621" s="41">
        <v>2023</v>
      </c>
      <c r="AW1621" s="266" t="s">
        <v>189</v>
      </c>
      <c r="AX1621" s="380">
        <v>34.85</v>
      </c>
      <c r="AY1621" s="380">
        <v>35.130000000000003</v>
      </c>
    </row>
    <row r="1622" spans="1:51" x14ac:dyDescent="0.25">
      <c r="A1622" s="5">
        <v>108</v>
      </c>
      <c r="B1622" s="6" t="s">
        <v>102</v>
      </c>
      <c r="C1622" s="13">
        <v>3728540.49</v>
      </c>
      <c r="D1622" s="13">
        <v>126735.07</v>
      </c>
      <c r="E1622" s="13">
        <v>31630.959999999999</v>
      </c>
      <c r="F1622" s="13">
        <v>475963.28</v>
      </c>
      <c r="G1622" s="13">
        <v>1962084.67</v>
      </c>
      <c r="H1622" s="13">
        <v>23055.07</v>
      </c>
      <c r="I1622" s="13">
        <v>6428538.0700000003</v>
      </c>
      <c r="J1622" s="13">
        <v>2120810.9</v>
      </c>
      <c r="K1622" s="13">
        <v>922661.48</v>
      </c>
      <c r="L1622" s="13">
        <v>891029.83000000007</v>
      </c>
      <c r="M1622" s="13">
        <v>751309.31</v>
      </c>
      <c r="N1622" s="13">
        <v>29549.17</v>
      </c>
      <c r="O1622" s="13">
        <v>754365.07000000007</v>
      </c>
      <c r="P1622" s="13">
        <v>409392.39999999874</v>
      </c>
      <c r="Q1622" s="13">
        <v>-894686.94000000018</v>
      </c>
      <c r="R1622" s="13">
        <v>-485294.54000000143</v>
      </c>
      <c r="S1622" s="13">
        <v>508349.60999999993</v>
      </c>
      <c r="T1622" s="13">
        <v>16010.78</v>
      </c>
      <c r="U1622" s="13">
        <v>0</v>
      </c>
      <c r="V1622" s="13">
        <v>0</v>
      </c>
      <c r="W1622" s="13">
        <v>0</v>
      </c>
      <c r="X1622" s="13">
        <v>804333.41</v>
      </c>
      <c r="Y1622" s="13">
        <v>33831.79</v>
      </c>
      <c r="Z1622" s="13">
        <v>35681.370000000003</v>
      </c>
      <c r="AA1622" s="13">
        <v>43911.82</v>
      </c>
      <c r="AB1622" s="13">
        <v>1869.54</v>
      </c>
      <c r="AC1622" s="13">
        <v>0</v>
      </c>
      <c r="AD1622" s="13">
        <v>0</v>
      </c>
      <c r="AE1622" s="13">
        <v>0</v>
      </c>
      <c r="AF1622" s="13">
        <v>196700.06</v>
      </c>
      <c r="AG1622" s="13">
        <v>1642339.14</v>
      </c>
      <c r="AH1622" s="13">
        <v>61180.13</v>
      </c>
      <c r="AI1622" s="13">
        <v>1687759.59</v>
      </c>
      <c r="AJ1622" s="13">
        <v>933394.52</v>
      </c>
      <c r="AK1622" s="13">
        <v>0</v>
      </c>
      <c r="AL1622" s="13">
        <v>5505876.5899999999</v>
      </c>
      <c r="AM1622" s="13">
        <v>6.9673853405042987</v>
      </c>
      <c r="AN1622" s="13">
        <v>396998.07</v>
      </c>
      <c r="AO1622" s="13">
        <v>78965.210000000006</v>
      </c>
      <c r="AP1622" s="13">
        <v>2967983.08</v>
      </c>
      <c r="AQ1622" s="13">
        <v>120542.73000000001</v>
      </c>
      <c r="AR1622" s="367"/>
      <c r="AS1622" s="19">
        <v>45230</v>
      </c>
      <c r="AT1622" s="20" t="s">
        <v>9</v>
      </c>
      <c r="AU1622" s="40" t="s">
        <v>292</v>
      </c>
      <c r="AV1622" s="41">
        <v>2023</v>
      </c>
      <c r="AW1622" s="266" t="s">
        <v>183</v>
      </c>
      <c r="AX1622" s="380">
        <v>34.85</v>
      </c>
      <c r="AY1622" s="380">
        <v>35.130000000000003</v>
      </c>
    </row>
    <row r="1623" spans="1:51" x14ac:dyDescent="0.25">
      <c r="A1623" s="5">
        <v>93</v>
      </c>
      <c r="B1623" s="6" t="s">
        <v>103</v>
      </c>
      <c r="C1623" s="13">
        <v>28444304.84</v>
      </c>
      <c r="D1623" s="13">
        <v>6800.27</v>
      </c>
      <c r="E1623" s="13">
        <v>772.5</v>
      </c>
      <c r="F1623" s="13">
        <v>9131217.8699999992</v>
      </c>
      <c r="G1623" s="13">
        <v>16749125.08</v>
      </c>
      <c r="H1623" s="13">
        <v>-3236106.69</v>
      </c>
      <c r="I1623" s="13">
        <v>68187428.700000003</v>
      </c>
      <c r="J1623" s="13">
        <v>31726536.030000001</v>
      </c>
      <c r="K1623" s="13">
        <v>12449163.23</v>
      </c>
      <c r="L1623" s="13">
        <v>12448390.73</v>
      </c>
      <c r="M1623" s="13">
        <v>691872.69</v>
      </c>
      <c r="N1623" s="13">
        <v>0</v>
      </c>
      <c r="O1623" s="13">
        <v>9437404.9099999983</v>
      </c>
      <c r="P1623" s="13">
        <v>-6880243.2899999991</v>
      </c>
      <c r="Q1623" s="13">
        <v>-1105423.5</v>
      </c>
      <c r="R1623" s="13">
        <v>-7985666.7899999991</v>
      </c>
      <c r="S1623" s="13">
        <v>4749560.1399999997</v>
      </c>
      <c r="T1623" s="13">
        <v>6.35</v>
      </c>
      <c r="U1623" s="13">
        <v>0</v>
      </c>
      <c r="V1623" s="13">
        <v>0</v>
      </c>
      <c r="W1623" s="13">
        <v>0</v>
      </c>
      <c r="X1623" s="13">
        <v>8888935.6699999999</v>
      </c>
      <c r="Y1623" s="13">
        <v>334448.5</v>
      </c>
      <c r="Z1623" s="13">
        <v>683363.05</v>
      </c>
      <c r="AA1623" s="13">
        <v>789242.58</v>
      </c>
      <c r="AB1623" s="13">
        <v>36078.589999999997</v>
      </c>
      <c r="AC1623" s="13">
        <v>0</v>
      </c>
      <c r="AD1623" s="13">
        <v>0</v>
      </c>
      <c r="AE1623" s="13">
        <v>0</v>
      </c>
      <c r="AF1623" s="13">
        <v>2296249.16</v>
      </c>
      <c r="AG1623" s="13">
        <v>13140263.42</v>
      </c>
      <c r="AH1623" s="13">
        <v>772.5</v>
      </c>
      <c r="AI1623" s="13">
        <v>13139384.77</v>
      </c>
      <c r="AJ1623" s="13">
        <v>3701979.86</v>
      </c>
      <c r="AK1623" s="13">
        <v>0</v>
      </c>
      <c r="AL1623" s="13">
        <v>55738265.469999999</v>
      </c>
      <c r="AM1623" s="13">
        <v>5.4772700333530775</v>
      </c>
      <c r="AN1623" s="13">
        <v>4254858.07</v>
      </c>
      <c r="AO1623" s="13">
        <v>4876359.8000000007</v>
      </c>
      <c r="AP1623" s="13">
        <v>19006899.93</v>
      </c>
      <c r="AQ1623" s="13">
        <v>6800.27</v>
      </c>
      <c r="AR1623" s="367"/>
      <c r="AS1623" s="19">
        <v>45230</v>
      </c>
      <c r="AT1623" s="20" t="s">
        <v>9</v>
      </c>
      <c r="AU1623" s="40" t="s">
        <v>293</v>
      </c>
      <c r="AV1623" s="41">
        <v>2023</v>
      </c>
      <c r="AW1623" s="266" t="s">
        <v>175</v>
      </c>
      <c r="AX1623" s="380">
        <v>34.85</v>
      </c>
      <c r="AY1623" s="380">
        <v>35.130000000000003</v>
      </c>
    </row>
    <row r="1624" spans="1:51" x14ac:dyDescent="0.25">
      <c r="A1624" s="5">
        <v>32</v>
      </c>
      <c r="B1624" s="6" t="s">
        <v>104</v>
      </c>
      <c r="C1624" s="13">
        <v>122077.86</v>
      </c>
      <c r="D1624" s="13">
        <v>0</v>
      </c>
      <c r="E1624" s="13">
        <v>0.01</v>
      </c>
      <c r="F1624" s="13">
        <v>0</v>
      </c>
      <c r="G1624" s="13">
        <v>9350582.5600000005</v>
      </c>
      <c r="H1624" s="13">
        <v>605859.68000000005</v>
      </c>
      <c r="I1624" s="13">
        <v>4064371.12</v>
      </c>
      <c r="J1624" s="13">
        <v>2547162.33</v>
      </c>
      <c r="K1624" s="13">
        <v>111706.47</v>
      </c>
      <c r="L1624" s="13">
        <v>111706.46</v>
      </c>
      <c r="M1624" s="13">
        <v>0</v>
      </c>
      <c r="N1624" s="13">
        <v>0</v>
      </c>
      <c r="O1624" s="13">
        <v>-35270.039999999994</v>
      </c>
      <c r="P1624" s="13">
        <v>-9193234.6600000001</v>
      </c>
      <c r="Q1624" s="13">
        <v>0</v>
      </c>
      <c r="R1624" s="13">
        <v>-9193234.6600000001</v>
      </c>
      <c r="S1624" s="13">
        <v>9799094.3300000001</v>
      </c>
      <c r="T1624" s="13">
        <v>0</v>
      </c>
      <c r="U1624" s="13">
        <v>0</v>
      </c>
      <c r="V1624" s="13">
        <v>0</v>
      </c>
      <c r="W1624" s="13">
        <v>10068946.91</v>
      </c>
      <c r="X1624" s="13">
        <v>13405.53</v>
      </c>
      <c r="Y1624" s="13">
        <v>75407.92</v>
      </c>
      <c r="Z1624" s="13">
        <v>61941.07</v>
      </c>
      <c r="AA1624" s="13">
        <v>0</v>
      </c>
      <c r="AB1624" s="13">
        <v>74475.63</v>
      </c>
      <c r="AC1624" s="13">
        <v>0</v>
      </c>
      <c r="AD1624" s="13">
        <v>0</v>
      </c>
      <c r="AE1624" s="13">
        <v>0</v>
      </c>
      <c r="AF1624" s="13">
        <v>71433.490000000005</v>
      </c>
      <c r="AG1624" s="13">
        <v>111706.46</v>
      </c>
      <c r="AH1624" s="13">
        <v>0.01</v>
      </c>
      <c r="AI1624" s="13">
        <v>111706.46</v>
      </c>
      <c r="AJ1624" s="13">
        <v>146976.5</v>
      </c>
      <c r="AK1624" s="13">
        <v>0</v>
      </c>
      <c r="AL1624" s="13">
        <v>3952664.65</v>
      </c>
      <c r="AM1624" s="13">
        <v>36.384384181149045</v>
      </c>
      <c r="AN1624" s="13">
        <v>0</v>
      </c>
      <c r="AO1624" s="13">
        <v>0</v>
      </c>
      <c r="AP1624" s="13">
        <v>157347.89999999997</v>
      </c>
      <c r="AQ1624" s="13">
        <v>0</v>
      </c>
      <c r="AR1624" s="367"/>
      <c r="AS1624" s="19">
        <v>45260</v>
      </c>
      <c r="AT1624" s="20" t="s">
        <v>10</v>
      </c>
      <c r="AU1624" s="40" t="s">
        <v>292</v>
      </c>
      <c r="AV1624" s="41">
        <v>2023</v>
      </c>
      <c r="AW1624" s="266" t="s">
        <v>287</v>
      </c>
      <c r="AX1624" s="380">
        <v>35.35</v>
      </c>
      <c r="AY1624" s="380">
        <v>35.49</v>
      </c>
    </row>
    <row r="1625" spans="1:51" x14ac:dyDescent="0.25">
      <c r="A1625" s="5">
        <v>107</v>
      </c>
      <c r="B1625" s="6" t="s">
        <v>60</v>
      </c>
      <c r="C1625" s="13">
        <v>451815758.44999993</v>
      </c>
      <c r="D1625" s="13">
        <v>76854834.730000004</v>
      </c>
      <c r="E1625" s="13">
        <v>66533767.150000006</v>
      </c>
      <c r="F1625" s="13">
        <v>9885479.9299999997</v>
      </c>
      <c r="G1625" s="13">
        <v>75191458.620000005</v>
      </c>
      <c r="H1625" s="13">
        <v>202950</v>
      </c>
      <c r="I1625" s="13">
        <v>342676675.98000002</v>
      </c>
      <c r="J1625" s="13">
        <v>14487739.9</v>
      </c>
      <c r="K1625" s="13">
        <v>114515717.89</v>
      </c>
      <c r="L1625" s="13">
        <v>47981950.739999995</v>
      </c>
      <c r="M1625" s="13">
        <v>9613084.8100000005</v>
      </c>
      <c r="N1625" s="13">
        <v>40966208.93</v>
      </c>
      <c r="O1625" s="13">
        <v>126700490.06</v>
      </c>
      <c r="P1625" s="13">
        <v>163183495.11000004</v>
      </c>
      <c r="Q1625" s="13">
        <v>-152089491.52000001</v>
      </c>
      <c r="R1625" s="13">
        <v>11094003.590000033</v>
      </c>
      <c r="S1625" s="13">
        <v>-10891053.59</v>
      </c>
      <c r="T1625" s="13">
        <v>176.79</v>
      </c>
      <c r="U1625" s="13">
        <v>0</v>
      </c>
      <c r="V1625" s="13">
        <v>0</v>
      </c>
      <c r="W1625" s="13">
        <v>0</v>
      </c>
      <c r="X1625" s="13">
        <v>8185190.3700000001</v>
      </c>
      <c r="Y1625" s="13">
        <v>1534519.57</v>
      </c>
      <c r="Z1625" s="13">
        <v>14087296.630000001</v>
      </c>
      <c r="AA1625" s="13">
        <v>0</v>
      </c>
      <c r="AB1625" s="13">
        <v>0</v>
      </c>
      <c r="AC1625" s="13">
        <v>0</v>
      </c>
      <c r="AD1625" s="13">
        <v>0</v>
      </c>
      <c r="AE1625" s="13">
        <v>0</v>
      </c>
      <c r="AF1625" s="13">
        <v>3454604.55</v>
      </c>
      <c r="AG1625" s="13">
        <v>57595035.549999997</v>
      </c>
      <c r="AH1625" s="13">
        <v>107499976.08</v>
      </c>
      <c r="AI1625" s="13">
        <v>165067389.19</v>
      </c>
      <c r="AJ1625" s="13">
        <v>38366899.129999995</v>
      </c>
      <c r="AK1625" s="13">
        <v>0</v>
      </c>
      <c r="AL1625" s="13">
        <v>228160958.09000003</v>
      </c>
      <c r="AM1625" s="13">
        <v>2.9923986182330347</v>
      </c>
      <c r="AN1625" s="13">
        <v>9788711.209999999</v>
      </c>
      <c r="AO1625" s="13">
        <v>96768.72</v>
      </c>
      <c r="AP1625" s="13">
        <v>428233410.06</v>
      </c>
      <c r="AQ1625" s="13">
        <v>179972976.40000001</v>
      </c>
      <c r="AR1625" s="367"/>
      <c r="AS1625" s="19">
        <v>45260</v>
      </c>
      <c r="AT1625" s="20" t="s">
        <v>10</v>
      </c>
      <c r="AU1625" s="40" t="s">
        <v>292</v>
      </c>
      <c r="AV1625" s="41">
        <v>2023</v>
      </c>
      <c r="AW1625" s="266" t="s">
        <v>160</v>
      </c>
      <c r="AX1625" s="380">
        <v>35.35</v>
      </c>
      <c r="AY1625" s="380">
        <v>35.49</v>
      </c>
    </row>
    <row r="1626" spans="1:51" x14ac:dyDescent="0.25">
      <c r="A1626" s="5">
        <v>66</v>
      </c>
      <c r="B1626" s="6" t="s">
        <v>61</v>
      </c>
      <c r="C1626" s="13">
        <v>21194524.409999996</v>
      </c>
      <c r="D1626" s="13">
        <v>4528434.8899999997</v>
      </c>
      <c r="E1626" s="13">
        <v>51199.46</v>
      </c>
      <c r="F1626" s="13">
        <v>463312.33</v>
      </c>
      <c r="G1626" s="13">
        <v>26284552.760000002</v>
      </c>
      <c r="H1626" s="13">
        <v>-11496854.529999999</v>
      </c>
      <c r="I1626" s="13">
        <v>192737163.83000001</v>
      </c>
      <c r="J1626" s="13">
        <v>180439951.99000001</v>
      </c>
      <c r="K1626" s="13">
        <v>51237.46</v>
      </c>
      <c r="L1626" s="13">
        <v>38</v>
      </c>
      <c r="M1626" s="13">
        <v>3439579.5</v>
      </c>
      <c r="N1626" s="13">
        <v>4077485.4</v>
      </c>
      <c r="O1626" s="13">
        <v>5065723.24</v>
      </c>
      <c r="P1626" s="13">
        <v>-15147498.810000006</v>
      </c>
      <c r="Q1626" s="13">
        <v>-5422350.1799999988</v>
      </c>
      <c r="R1626" s="13">
        <v>-20569848.990000006</v>
      </c>
      <c r="S1626" s="13">
        <v>9072994.4099999964</v>
      </c>
      <c r="T1626" s="13">
        <v>6165578.1600000001</v>
      </c>
      <c r="U1626" s="13">
        <v>0</v>
      </c>
      <c r="V1626" s="13">
        <v>0</v>
      </c>
      <c r="W1626" s="13">
        <v>0</v>
      </c>
      <c r="X1626" s="13">
        <v>166750107.47</v>
      </c>
      <c r="Y1626" s="13">
        <v>526416.36</v>
      </c>
      <c r="Z1626" s="13">
        <v>333842.90000000002</v>
      </c>
      <c r="AA1626" s="13">
        <v>972939.97</v>
      </c>
      <c r="AB1626" s="13">
        <v>27526.06</v>
      </c>
      <c r="AC1626" s="13">
        <v>0</v>
      </c>
      <c r="AD1626" s="13">
        <v>0</v>
      </c>
      <c r="AE1626" s="13">
        <v>0</v>
      </c>
      <c r="AF1626" s="13">
        <v>161981965.93000001</v>
      </c>
      <c r="AG1626" s="13">
        <v>3439617.5</v>
      </c>
      <c r="AH1626" s="13">
        <v>4160116.94</v>
      </c>
      <c r="AI1626" s="13">
        <v>7599696.4400000004</v>
      </c>
      <c r="AJ1626" s="13">
        <v>2533973.1999999997</v>
      </c>
      <c r="AK1626" s="13">
        <v>0</v>
      </c>
      <c r="AL1626" s="13">
        <v>192685926.37</v>
      </c>
      <c r="AM1626" s="13">
        <v>3761.6455583473503</v>
      </c>
      <c r="AN1626" s="13">
        <v>463312.33</v>
      </c>
      <c r="AO1626" s="13">
        <v>0</v>
      </c>
      <c r="AP1626" s="13">
        <v>19202764.490000002</v>
      </c>
      <c r="AQ1626" s="13">
        <v>7602398.2100000009</v>
      </c>
      <c r="AR1626" s="367"/>
      <c r="AS1626" s="19">
        <v>45260</v>
      </c>
      <c r="AT1626" s="20" t="s">
        <v>10</v>
      </c>
      <c r="AU1626" s="40" t="s">
        <v>293</v>
      </c>
      <c r="AV1626" s="41">
        <v>2023</v>
      </c>
      <c r="AW1626" s="266" t="s">
        <v>178</v>
      </c>
      <c r="AX1626" s="380">
        <v>35.35</v>
      </c>
      <c r="AY1626" s="380">
        <v>35.49</v>
      </c>
    </row>
    <row r="1627" spans="1:51" x14ac:dyDescent="0.25">
      <c r="A1627" s="5">
        <v>44</v>
      </c>
      <c r="B1627" s="6" t="s">
        <v>62</v>
      </c>
      <c r="C1627" s="13">
        <v>61762147.899999999</v>
      </c>
      <c r="D1627" s="13">
        <v>11619922.119999999</v>
      </c>
      <c r="E1627" s="13">
        <v>11361000.66</v>
      </c>
      <c r="F1627" s="13">
        <v>6482970.7300000004</v>
      </c>
      <c r="G1627" s="13">
        <v>31496049.489999998</v>
      </c>
      <c r="H1627" s="13">
        <v>190088.39</v>
      </c>
      <c r="I1627" s="13">
        <v>173080283.36000001</v>
      </c>
      <c r="J1627" s="13">
        <v>11829259.369999999</v>
      </c>
      <c r="K1627" s="13">
        <v>24767796.66</v>
      </c>
      <c r="L1627" s="13">
        <v>11408796.199999999</v>
      </c>
      <c r="M1627" s="13">
        <v>10656.13</v>
      </c>
      <c r="N1627" s="13">
        <v>0</v>
      </c>
      <c r="O1627" s="13">
        <v>11081577.309999999</v>
      </c>
      <c r="P1627" s="13">
        <v>1081628.2500000037</v>
      </c>
      <c r="Q1627" s="13">
        <v>-22208.79</v>
      </c>
      <c r="R1627" s="13">
        <v>1059419.4600000037</v>
      </c>
      <c r="S1627" s="13">
        <v>-869331.0700000003</v>
      </c>
      <c r="T1627" s="13">
        <v>914644.96</v>
      </c>
      <c r="U1627" s="13">
        <v>0</v>
      </c>
      <c r="V1627" s="13">
        <v>0</v>
      </c>
      <c r="W1627" s="13">
        <v>0</v>
      </c>
      <c r="X1627" s="13">
        <v>3322927.21</v>
      </c>
      <c r="Y1627" s="13">
        <v>549645.16</v>
      </c>
      <c r="Z1627" s="13">
        <v>394251.13</v>
      </c>
      <c r="AA1627" s="13">
        <v>2835076.44</v>
      </c>
      <c r="AB1627" s="13">
        <v>904201.7</v>
      </c>
      <c r="AC1627" s="13">
        <v>0</v>
      </c>
      <c r="AD1627" s="13">
        <v>0</v>
      </c>
      <c r="AE1627" s="13">
        <v>0</v>
      </c>
      <c r="AF1627" s="13">
        <v>423728.81</v>
      </c>
      <c r="AG1627" s="13">
        <v>11419452.329999998</v>
      </c>
      <c r="AH1627" s="13">
        <v>11361000.66</v>
      </c>
      <c r="AI1627" s="13">
        <v>22750308.539999999</v>
      </c>
      <c r="AJ1627" s="13">
        <v>11803640.73</v>
      </c>
      <c r="AK1627" s="13">
        <v>134909.5</v>
      </c>
      <c r="AL1627" s="13">
        <v>148312486.70000002</v>
      </c>
      <c r="AM1627" s="13">
        <v>6.988117907134014</v>
      </c>
      <c r="AN1627" s="13">
        <v>4538494.12</v>
      </c>
      <c r="AO1627" s="13">
        <v>1944476.6099999999</v>
      </c>
      <c r="AP1627" s="13">
        <v>55437737.840000004</v>
      </c>
      <c r="AQ1627" s="13">
        <v>16377089.370000001</v>
      </c>
      <c r="AR1627" s="367"/>
      <c r="AS1627" s="19">
        <v>45260</v>
      </c>
      <c r="AT1627" s="20" t="s">
        <v>10</v>
      </c>
      <c r="AU1627" s="40" t="s">
        <v>292</v>
      </c>
      <c r="AV1627" s="41">
        <v>2023</v>
      </c>
      <c r="AW1627" s="266" t="s">
        <v>167</v>
      </c>
      <c r="AX1627" s="380">
        <v>35.35</v>
      </c>
      <c r="AY1627" s="380">
        <v>35.49</v>
      </c>
    </row>
    <row r="1628" spans="1:51" ht="30" x14ac:dyDescent="0.25">
      <c r="A1628" s="5">
        <v>113</v>
      </c>
      <c r="B1628" s="6" t="s">
        <v>63</v>
      </c>
      <c r="C1628" s="13">
        <v>47083969.559999995</v>
      </c>
      <c r="D1628" s="13">
        <v>11321959.57</v>
      </c>
      <c r="E1628" s="13">
        <v>7290753.4800000004</v>
      </c>
      <c r="F1628" s="13">
        <v>8430064.4100000001</v>
      </c>
      <c r="G1628" s="13">
        <v>17931674.719999999</v>
      </c>
      <c r="H1628" s="13">
        <v>74100.710000000006</v>
      </c>
      <c r="I1628" s="13">
        <v>148010585.11000001</v>
      </c>
      <c r="J1628" s="13">
        <v>31624703.140000001</v>
      </c>
      <c r="K1628" s="13">
        <v>21257227.120000001</v>
      </c>
      <c r="L1628" s="13">
        <v>13966473.639999999</v>
      </c>
      <c r="M1628" s="13">
        <v>868035.26</v>
      </c>
      <c r="N1628" s="13">
        <v>921071.42</v>
      </c>
      <c r="O1628" s="13">
        <v>19354386.789999999</v>
      </c>
      <c r="P1628" s="13">
        <v>-9954115.9300000016</v>
      </c>
      <c r="Q1628" s="13">
        <v>-1747525.4999999995</v>
      </c>
      <c r="R1628" s="13">
        <v>-11701641.430000002</v>
      </c>
      <c r="S1628" s="13">
        <v>11775742.129999999</v>
      </c>
      <c r="T1628" s="13">
        <v>765907.56</v>
      </c>
      <c r="U1628" s="13">
        <v>0</v>
      </c>
      <c r="V1628" s="13">
        <v>0</v>
      </c>
      <c r="W1628" s="13">
        <v>0</v>
      </c>
      <c r="X1628" s="13">
        <v>12492795.119999999</v>
      </c>
      <c r="Y1628" s="13">
        <v>317591.43</v>
      </c>
      <c r="Z1628" s="13">
        <v>411020.63</v>
      </c>
      <c r="AA1628" s="13">
        <v>0</v>
      </c>
      <c r="AB1628" s="13">
        <v>413758.27</v>
      </c>
      <c r="AC1628" s="13">
        <v>0</v>
      </c>
      <c r="AD1628" s="13">
        <v>0</v>
      </c>
      <c r="AE1628" s="13">
        <v>0</v>
      </c>
      <c r="AF1628" s="13">
        <v>340590.22</v>
      </c>
      <c r="AG1628" s="13">
        <v>14834508.899999999</v>
      </c>
      <c r="AH1628" s="13">
        <v>8211824.9000000004</v>
      </c>
      <c r="AI1628" s="13">
        <v>23004165.080000002</v>
      </c>
      <c r="AJ1628" s="13">
        <v>3649778.29</v>
      </c>
      <c r="AK1628" s="13">
        <v>0</v>
      </c>
      <c r="AL1628" s="13">
        <v>126753357.99000001</v>
      </c>
      <c r="AM1628" s="13">
        <v>6.9628359463094451</v>
      </c>
      <c r="AN1628" s="13">
        <v>4787500.42</v>
      </c>
      <c r="AO1628" s="13">
        <v>3642563.99</v>
      </c>
      <c r="AP1628" s="13">
        <v>35548204.079999998</v>
      </c>
      <c r="AQ1628" s="13">
        <v>19140580.879999995</v>
      </c>
      <c r="AR1628" s="367"/>
      <c r="AS1628" s="19">
        <v>45260</v>
      </c>
      <c r="AT1628" s="20" t="s">
        <v>10</v>
      </c>
      <c r="AU1628" s="40" t="s">
        <v>292</v>
      </c>
      <c r="AV1628" s="41">
        <v>2023</v>
      </c>
      <c r="AW1628" s="266" t="s">
        <v>171</v>
      </c>
      <c r="AX1628" s="380">
        <v>35.35</v>
      </c>
      <c r="AY1628" s="380">
        <v>35.49</v>
      </c>
    </row>
    <row r="1629" spans="1:51" x14ac:dyDescent="0.25">
      <c r="A1629" s="5">
        <v>98</v>
      </c>
      <c r="B1629" s="6" t="s">
        <v>64</v>
      </c>
      <c r="C1629" s="13">
        <v>113656262.59999999</v>
      </c>
      <c r="D1629" s="13">
        <v>35385899.689999998</v>
      </c>
      <c r="E1629" s="13">
        <v>21172848.100000001</v>
      </c>
      <c r="F1629" s="13">
        <v>18572362.73</v>
      </c>
      <c r="G1629" s="13">
        <v>59029731.539999999</v>
      </c>
      <c r="H1629" s="13">
        <v>32061.83</v>
      </c>
      <c r="I1629" s="13">
        <v>42056209.689999998</v>
      </c>
      <c r="J1629" s="13">
        <v>9500067.8699999992</v>
      </c>
      <c r="K1629" s="13">
        <v>40115267.789999999</v>
      </c>
      <c r="L1629" s="13">
        <v>18942419.689999998</v>
      </c>
      <c r="M1629" s="13">
        <v>21606318.170000002</v>
      </c>
      <c r="N1629" s="13">
        <v>24202773.880000003</v>
      </c>
      <c r="O1629" s="13">
        <v>37698808.199999996</v>
      </c>
      <c r="P1629" s="13">
        <v>-37030539.560000002</v>
      </c>
      <c r="Q1629" s="13">
        <v>6918624.2499999991</v>
      </c>
      <c r="R1629" s="13">
        <v>-30111915.310000002</v>
      </c>
      <c r="S1629" s="13">
        <v>30143977.140000001</v>
      </c>
      <c r="T1629" s="13">
        <v>21773.66</v>
      </c>
      <c r="U1629" s="13">
        <v>0</v>
      </c>
      <c r="V1629" s="13">
        <v>0</v>
      </c>
      <c r="W1629" s="13">
        <v>0</v>
      </c>
      <c r="X1629" s="13">
        <v>64704544.340000004</v>
      </c>
      <c r="Y1629" s="13">
        <v>1029352.32</v>
      </c>
      <c r="Z1629" s="13">
        <v>3088465.57</v>
      </c>
      <c r="AA1629" s="13">
        <v>4910587.7300000004</v>
      </c>
      <c r="AB1629" s="13">
        <v>530686.14</v>
      </c>
      <c r="AC1629" s="13">
        <v>0</v>
      </c>
      <c r="AD1629" s="13">
        <v>0</v>
      </c>
      <c r="AE1629" s="13">
        <v>0</v>
      </c>
      <c r="AF1629" s="13">
        <v>25023249.100000001</v>
      </c>
      <c r="AG1629" s="13">
        <v>40548737.859999999</v>
      </c>
      <c r="AH1629" s="13">
        <v>45375621.980000004</v>
      </c>
      <c r="AI1629" s="13">
        <v>85884451.799999997</v>
      </c>
      <c r="AJ1629" s="13">
        <v>48185643.600000001</v>
      </c>
      <c r="AK1629" s="13">
        <v>0</v>
      </c>
      <c r="AL1629" s="13">
        <v>1940941.8999999985</v>
      </c>
      <c r="AM1629" s="13">
        <v>1.0483841192376095</v>
      </c>
      <c r="AN1629" s="13">
        <v>12076714.25</v>
      </c>
      <c r="AO1629" s="13">
        <v>6495648.4800000004</v>
      </c>
      <c r="AP1629" s="13">
        <v>92936287.75999999</v>
      </c>
      <c r="AQ1629" s="13">
        <v>52364733.049999997</v>
      </c>
      <c r="AR1629" s="367"/>
      <c r="AS1629" s="19">
        <v>45260</v>
      </c>
      <c r="AT1629" s="20" t="s">
        <v>10</v>
      </c>
      <c r="AU1629" s="40" t="s">
        <v>292</v>
      </c>
      <c r="AV1629" s="41">
        <v>2023</v>
      </c>
      <c r="AW1629" s="266" t="s">
        <v>165</v>
      </c>
      <c r="AX1629" s="380">
        <v>35.35</v>
      </c>
      <c r="AY1629" s="380">
        <v>35.49</v>
      </c>
    </row>
    <row r="1630" spans="1:51" x14ac:dyDescent="0.25">
      <c r="A1630" s="5">
        <v>1</v>
      </c>
      <c r="B1630" s="6" t="s">
        <v>65</v>
      </c>
      <c r="C1630" s="13">
        <v>36124943.379999995</v>
      </c>
      <c r="D1630" s="13">
        <v>840801.70000000007</v>
      </c>
      <c r="E1630" s="13">
        <v>482532.41000000003</v>
      </c>
      <c r="F1630" s="13">
        <v>3039053.39</v>
      </c>
      <c r="G1630" s="13">
        <v>9540761.9800000004</v>
      </c>
      <c r="H1630" s="13">
        <v>21986.03</v>
      </c>
      <c r="I1630" s="13">
        <v>192060808.49000001</v>
      </c>
      <c r="J1630" s="13">
        <v>162079.76</v>
      </c>
      <c r="K1630" s="13">
        <v>1688102.86</v>
      </c>
      <c r="L1630" s="13">
        <v>1205570.45</v>
      </c>
      <c r="M1630" s="13">
        <v>9185954.0500000007</v>
      </c>
      <c r="N1630" s="13">
        <v>109749.49</v>
      </c>
      <c r="O1630" s="13">
        <v>8234198.3600000003</v>
      </c>
      <c r="P1630" s="13">
        <v>14470127.950000007</v>
      </c>
      <c r="Q1630" s="13">
        <v>-17744989.169999998</v>
      </c>
      <c r="R1630" s="13">
        <v>-3274861.2199999914</v>
      </c>
      <c r="S1630" s="13">
        <v>3296847.25</v>
      </c>
      <c r="T1630" s="13">
        <v>964619.91</v>
      </c>
      <c r="U1630" s="13">
        <v>0</v>
      </c>
      <c r="V1630" s="13">
        <v>0</v>
      </c>
      <c r="W1630" s="13">
        <v>0</v>
      </c>
      <c r="X1630" s="13">
        <v>2897539.04</v>
      </c>
      <c r="Y1630" s="13">
        <v>192954.67</v>
      </c>
      <c r="Z1630" s="13">
        <v>171605.12</v>
      </c>
      <c r="AA1630" s="13">
        <v>38848.39</v>
      </c>
      <c r="AB1630" s="13">
        <v>94037.18</v>
      </c>
      <c r="AC1630" s="13">
        <v>0</v>
      </c>
      <c r="AD1630" s="13">
        <v>0</v>
      </c>
      <c r="AE1630" s="13">
        <v>0</v>
      </c>
      <c r="AF1630" s="13">
        <v>67866.34</v>
      </c>
      <c r="AG1630" s="13">
        <v>10391524.5</v>
      </c>
      <c r="AH1630" s="13">
        <v>592281.9</v>
      </c>
      <c r="AI1630" s="13">
        <v>10976011.42</v>
      </c>
      <c r="AJ1630" s="13">
        <v>2741813.06</v>
      </c>
      <c r="AK1630" s="13">
        <v>0</v>
      </c>
      <c r="AL1630" s="13">
        <v>190372705.63</v>
      </c>
      <c r="AM1630" s="13">
        <v>113.77316693249368</v>
      </c>
      <c r="AN1630" s="13">
        <v>1506590.11</v>
      </c>
      <c r="AO1630" s="13">
        <v>1532463.28</v>
      </c>
      <c r="AP1630" s="13">
        <v>28424597.709999997</v>
      </c>
      <c r="AQ1630" s="13">
        <v>1374654.3900000001</v>
      </c>
      <c r="AR1630" s="367"/>
      <c r="AS1630" s="19">
        <v>45260</v>
      </c>
      <c r="AT1630" s="20" t="s">
        <v>10</v>
      </c>
      <c r="AU1630" s="40" t="s">
        <v>292</v>
      </c>
      <c r="AV1630" s="41">
        <v>2023</v>
      </c>
      <c r="AW1630" s="266" t="s">
        <v>177</v>
      </c>
      <c r="AX1630" s="380">
        <v>35.35</v>
      </c>
      <c r="AY1630" s="380">
        <v>35.49</v>
      </c>
    </row>
    <row r="1631" spans="1:51" x14ac:dyDescent="0.25">
      <c r="A1631" s="5">
        <v>109</v>
      </c>
      <c r="B1631" s="6" t="s">
        <v>66</v>
      </c>
      <c r="C1631" s="13">
        <v>594418218.47000003</v>
      </c>
      <c r="D1631" s="13">
        <v>263311623.99000001</v>
      </c>
      <c r="E1631" s="13">
        <v>67067002.479999997</v>
      </c>
      <c r="F1631" s="13">
        <v>67758711.530000001</v>
      </c>
      <c r="G1631" s="13">
        <v>143873094.19</v>
      </c>
      <c r="H1631" s="13">
        <v>23431791.640000001</v>
      </c>
      <c r="I1631" s="13">
        <v>447412306.61000001</v>
      </c>
      <c r="J1631" s="13">
        <v>202756996.68000001</v>
      </c>
      <c r="K1631" s="13">
        <v>187795562.80000001</v>
      </c>
      <c r="L1631" s="13">
        <v>105265143.59999999</v>
      </c>
      <c r="M1631" s="13">
        <v>4017133</v>
      </c>
      <c r="N1631" s="13">
        <v>8487163</v>
      </c>
      <c r="O1631" s="13">
        <v>133311077.71000001</v>
      </c>
      <c r="P1631" s="13">
        <v>-13836288.950000003</v>
      </c>
      <c r="Q1631" s="13">
        <v>-29766393.59</v>
      </c>
      <c r="R1631" s="13">
        <v>-43602682.540000007</v>
      </c>
      <c r="S1631" s="13">
        <v>67034474.18</v>
      </c>
      <c r="T1631" s="13">
        <v>13469967.060000001</v>
      </c>
      <c r="U1631" s="13">
        <v>0</v>
      </c>
      <c r="V1631" s="13">
        <v>0</v>
      </c>
      <c r="W1631" s="13">
        <v>9473803.5099999998</v>
      </c>
      <c r="X1631" s="13">
        <v>80502349.650000006</v>
      </c>
      <c r="Y1631" s="13">
        <v>2532625.71</v>
      </c>
      <c r="Z1631" s="13">
        <v>1012922.75</v>
      </c>
      <c r="AA1631" s="13">
        <v>17112539.52</v>
      </c>
      <c r="AB1631" s="13">
        <v>296953.19</v>
      </c>
      <c r="AC1631" s="13">
        <v>0</v>
      </c>
      <c r="AD1631" s="13">
        <v>0</v>
      </c>
      <c r="AE1631" s="13">
        <v>0</v>
      </c>
      <c r="AF1631" s="13">
        <v>15456604.869999999</v>
      </c>
      <c r="AG1631" s="13">
        <v>109282276.59999999</v>
      </c>
      <c r="AH1631" s="13">
        <v>75554165.480000004</v>
      </c>
      <c r="AI1631" s="13">
        <v>184461844.48000002</v>
      </c>
      <c r="AJ1631" s="13">
        <v>51150766.769999996</v>
      </c>
      <c r="AK1631" s="13">
        <v>0</v>
      </c>
      <c r="AL1631" s="13">
        <v>259616743.81</v>
      </c>
      <c r="AM1631" s="13">
        <v>2.3824434397658729</v>
      </c>
      <c r="AN1631" s="13">
        <v>26542378.82</v>
      </c>
      <c r="AO1631" s="13">
        <v>41216332.709999993</v>
      </c>
      <c r="AP1631" s="13">
        <v>523359678.48000002</v>
      </c>
      <c r="AQ1631" s="13">
        <v>325564161.71000004</v>
      </c>
      <c r="AR1631" s="367"/>
      <c r="AS1631" s="19">
        <v>45260</v>
      </c>
      <c r="AT1631" s="20" t="s">
        <v>10</v>
      </c>
      <c r="AU1631" s="40" t="s">
        <v>292</v>
      </c>
      <c r="AV1631" s="41">
        <v>2023</v>
      </c>
      <c r="AW1631" s="266" t="s">
        <v>157</v>
      </c>
      <c r="AX1631" s="380">
        <v>35.35</v>
      </c>
      <c r="AY1631" s="380">
        <v>35.49</v>
      </c>
    </row>
    <row r="1632" spans="1:51" x14ac:dyDescent="0.25">
      <c r="A1632" s="5">
        <v>25</v>
      </c>
      <c r="B1632" s="6" t="s">
        <v>67</v>
      </c>
      <c r="C1632" s="13">
        <v>41839412.140000001</v>
      </c>
      <c r="D1632" s="13">
        <v>7972481</v>
      </c>
      <c r="E1632" s="13">
        <v>870392</v>
      </c>
      <c r="F1632" s="13">
        <v>0</v>
      </c>
      <c r="G1632" s="13">
        <v>28612771.850000001</v>
      </c>
      <c r="H1632" s="13">
        <v>79214603.799999997</v>
      </c>
      <c r="I1632" s="13">
        <v>26744053.23</v>
      </c>
      <c r="J1632" s="13">
        <v>416494752.75</v>
      </c>
      <c r="K1632" s="13">
        <v>10561271.08</v>
      </c>
      <c r="L1632" s="13">
        <v>9690879.0800000001</v>
      </c>
      <c r="M1632" s="13">
        <v>0</v>
      </c>
      <c r="N1632" s="13">
        <v>0</v>
      </c>
      <c r="O1632" s="13">
        <v>7630883.0500000007</v>
      </c>
      <c r="P1632" s="13">
        <v>-2376723.7599999965</v>
      </c>
      <c r="Q1632" s="13">
        <v>-87014.290000000008</v>
      </c>
      <c r="R1632" s="13">
        <v>-2463738.0499999966</v>
      </c>
      <c r="S1632" s="13">
        <v>81678341.849999994</v>
      </c>
      <c r="T1632" s="13">
        <v>11035742.390000001</v>
      </c>
      <c r="U1632" s="13">
        <v>3107258.23</v>
      </c>
      <c r="V1632" s="13">
        <v>0</v>
      </c>
      <c r="W1632" s="13">
        <v>0</v>
      </c>
      <c r="X1632" s="13">
        <v>69415809.459999993</v>
      </c>
      <c r="Y1632" s="13">
        <v>583934.12</v>
      </c>
      <c r="Z1632" s="13">
        <v>1267389.1200000001</v>
      </c>
      <c r="AA1632" s="13">
        <v>0</v>
      </c>
      <c r="AB1632" s="13">
        <v>29144.99</v>
      </c>
      <c r="AC1632" s="13">
        <v>0</v>
      </c>
      <c r="AD1632" s="13">
        <v>0</v>
      </c>
      <c r="AE1632" s="13">
        <v>0</v>
      </c>
      <c r="AF1632" s="13">
        <v>0</v>
      </c>
      <c r="AG1632" s="13">
        <v>9690879.0800000001</v>
      </c>
      <c r="AH1632" s="13">
        <v>870392</v>
      </c>
      <c r="AI1632" s="13">
        <v>10179572.08</v>
      </c>
      <c r="AJ1632" s="13">
        <v>2548689.0299999998</v>
      </c>
      <c r="AK1632" s="13">
        <v>0</v>
      </c>
      <c r="AL1632" s="13">
        <v>16182782.15</v>
      </c>
      <c r="AM1632" s="13">
        <v>2.5322759947564948</v>
      </c>
      <c r="AN1632" s="13">
        <v>0</v>
      </c>
      <c r="AO1632" s="13">
        <v>0</v>
      </c>
      <c r="AP1632" s="13">
        <v>34532081.090000004</v>
      </c>
      <c r="AQ1632" s="13">
        <v>8296033</v>
      </c>
      <c r="AR1632" s="367"/>
      <c r="AS1632" s="19">
        <v>45260</v>
      </c>
      <c r="AT1632" s="20" t="s">
        <v>10</v>
      </c>
      <c r="AU1632" s="40" t="s">
        <v>292</v>
      </c>
      <c r="AV1632" s="41">
        <v>2023</v>
      </c>
      <c r="AW1632" s="266" t="s">
        <v>174</v>
      </c>
      <c r="AX1632" s="380">
        <v>35.35</v>
      </c>
      <c r="AY1632" s="380">
        <v>35.49</v>
      </c>
    </row>
    <row r="1633" spans="1:51" x14ac:dyDescent="0.25">
      <c r="A1633" s="5">
        <v>121</v>
      </c>
      <c r="B1633" s="6" t="s">
        <v>68</v>
      </c>
      <c r="C1633" s="13">
        <v>271979.23</v>
      </c>
      <c r="D1633" s="13">
        <v>4.96</v>
      </c>
      <c r="E1633" s="13">
        <v>69.61</v>
      </c>
      <c r="F1633" s="13">
        <v>0</v>
      </c>
      <c r="G1633" s="13">
        <v>341004.18</v>
      </c>
      <c r="H1633" s="13">
        <v>475875.79</v>
      </c>
      <c r="I1633" s="13">
        <v>1262476.1299999999</v>
      </c>
      <c r="J1633" s="13">
        <v>25931834.75</v>
      </c>
      <c r="K1633" s="13">
        <v>6406.59</v>
      </c>
      <c r="L1633" s="13">
        <v>6336.9800000000005</v>
      </c>
      <c r="M1633" s="13">
        <v>18973.66</v>
      </c>
      <c r="N1633" s="13">
        <v>0</v>
      </c>
      <c r="O1633" s="13">
        <v>9345.08</v>
      </c>
      <c r="P1633" s="13">
        <v>-78374.989999999991</v>
      </c>
      <c r="Q1633" s="13">
        <v>-129092.94</v>
      </c>
      <c r="R1633" s="13">
        <v>-207467.93</v>
      </c>
      <c r="S1633" s="13">
        <v>683343.33</v>
      </c>
      <c r="T1633" s="13">
        <v>0</v>
      </c>
      <c r="U1633" s="13">
        <v>0</v>
      </c>
      <c r="V1633" s="13">
        <v>0</v>
      </c>
      <c r="W1633" s="13">
        <v>0</v>
      </c>
      <c r="X1633" s="13">
        <v>754077.73</v>
      </c>
      <c r="Y1633" s="13">
        <v>6017.47</v>
      </c>
      <c r="Z1633" s="13">
        <v>20689.599999999999</v>
      </c>
      <c r="AA1633" s="13">
        <v>43509.4</v>
      </c>
      <c r="AB1633" s="13">
        <v>517.92999999999995</v>
      </c>
      <c r="AC1633" s="13">
        <v>0</v>
      </c>
      <c r="AD1633" s="13">
        <v>0</v>
      </c>
      <c r="AE1633" s="13">
        <v>0</v>
      </c>
      <c r="AF1633" s="13">
        <v>0</v>
      </c>
      <c r="AG1633" s="13">
        <v>25310.639999999999</v>
      </c>
      <c r="AH1633" s="13">
        <v>69.61</v>
      </c>
      <c r="AI1633" s="13">
        <v>24562.98</v>
      </c>
      <c r="AJ1633" s="13">
        <v>15217.9</v>
      </c>
      <c r="AK1633" s="13">
        <v>0</v>
      </c>
      <c r="AL1633" s="13">
        <v>1256069.5399999998</v>
      </c>
      <c r="AM1633" s="13">
        <v>197.05898613771132</v>
      </c>
      <c r="AN1633" s="13">
        <v>0</v>
      </c>
      <c r="AO1633" s="13">
        <v>0</v>
      </c>
      <c r="AP1633" s="13">
        <v>249737.08000000002</v>
      </c>
      <c r="AQ1633" s="13">
        <v>-12892.11</v>
      </c>
      <c r="AR1633" s="367"/>
      <c r="AS1633" s="19">
        <v>45260</v>
      </c>
      <c r="AT1633" s="20" t="s">
        <v>10</v>
      </c>
      <c r="AU1633" s="40" t="s">
        <v>292</v>
      </c>
      <c r="AV1633" s="41">
        <v>2023</v>
      </c>
      <c r="AW1633" s="266" t="s">
        <v>188</v>
      </c>
      <c r="AX1633" s="380">
        <v>35.35</v>
      </c>
      <c r="AY1633" s="380">
        <v>35.49</v>
      </c>
    </row>
    <row r="1634" spans="1:51" x14ac:dyDescent="0.25">
      <c r="A1634" s="5">
        <v>122</v>
      </c>
      <c r="B1634" s="6" t="s">
        <v>69</v>
      </c>
      <c r="C1634" s="13">
        <v>24520564.93</v>
      </c>
      <c r="D1634" s="13">
        <v>160615.09</v>
      </c>
      <c r="E1634" s="13">
        <v>40210.17</v>
      </c>
      <c r="F1634" s="13">
        <v>213183.97</v>
      </c>
      <c r="G1634" s="13">
        <v>11723115.82</v>
      </c>
      <c r="H1634" s="13">
        <v>3084366.46</v>
      </c>
      <c r="I1634" s="13">
        <v>10701723.810000001</v>
      </c>
      <c r="J1634" s="13">
        <v>395121.6</v>
      </c>
      <c r="K1634" s="13">
        <v>153932.93</v>
      </c>
      <c r="L1634" s="13">
        <v>91764.11</v>
      </c>
      <c r="M1634" s="13">
        <v>311122.01</v>
      </c>
      <c r="N1634" s="13">
        <v>0</v>
      </c>
      <c r="O1634" s="13">
        <v>-1181444.1499999999</v>
      </c>
      <c r="P1634" s="13">
        <v>13605094.200000003</v>
      </c>
      <c r="Q1634" s="13">
        <v>-10547342.99</v>
      </c>
      <c r="R1634" s="13">
        <v>3057751.2100000028</v>
      </c>
      <c r="S1634" s="13">
        <v>26615.259999997914</v>
      </c>
      <c r="T1634" s="13">
        <v>243484</v>
      </c>
      <c r="U1634" s="13">
        <v>0</v>
      </c>
      <c r="V1634" s="13">
        <v>0</v>
      </c>
      <c r="W1634" s="13">
        <v>20253693.949999999</v>
      </c>
      <c r="X1634" s="13">
        <v>699261.79</v>
      </c>
      <c r="Y1634" s="13">
        <v>116262.33</v>
      </c>
      <c r="Z1634" s="13">
        <v>53427.27</v>
      </c>
      <c r="AA1634" s="13">
        <v>887347.5</v>
      </c>
      <c r="AB1634" s="13">
        <v>8343.41</v>
      </c>
      <c r="AC1634" s="13">
        <v>0</v>
      </c>
      <c r="AD1634" s="13">
        <v>0</v>
      </c>
      <c r="AE1634" s="13">
        <v>19935570.030000001</v>
      </c>
      <c r="AF1634" s="13">
        <v>168873.94</v>
      </c>
      <c r="AG1634" s="13">
        <v>402886.12</v>
      </c>
      <c r="AH1634" s="13">
        <v>40210.17</v>
      </c>
      <c r="AI1634" s="13">
        <v>441165.10000000003</v>
      </c>
      <c r="AJ1634" s="13">
        <v>1622609.25</v>
      </c>
      <c r="AK1634" s="13">
        <v>0</v>
      </c>
      <c r="AL1634" s="13">
        <v>10547790.880000001</v>
      </c>
      <c r="AM1634" s="13">
        <v>69.521991233454727</v>
      </c>
      <c r="AN1634" s="13">
        <v>170547.18</v>
      </c>
      <c r="AO1634" s="13">
        <v>42636.79</v>
      </c>
      <c r="AP1634" s="13">
        <v>25721752.620000001</v>
      </c>
      <c r="AQ1634" s="13">
        <v>180358.63</v>
      </c>
      <c r="AR1634" s="367"/>
      <c r="AS1634" s="19">
        <v>45260</v>
      </c>
      <c r="AT1634" s="20" t="s">
        <v>10</v>
      </c>
      <c r="AU1634" s="40" t="s">
        <v>292</v>
      </c>
      <c r="AV1634" s="41">
        <v>2023</v>
      </c>
      <c r="AW1634" s="266" t="s">
        <v>267</v>
      </c>
      <c r="AX1634" s="380">
        <v>35.35</v>
      </c>
      <c r="AY1634" s="380">
        <v>35.49</v>
      </c>
    </row>
    <row r="1635" spans="1:51" x14ac:dyDescent="0.25">
      <c r="A1635" s="5">
        <v>13</v>
      </c>
      <c r="B1635" s="6" t="s">
        <v>70</v>
      </c>
      <c r="C1635" s="13">
        <v>4406636005.4900007</v>
      </c>
      <c r="D1635" s="13">
        <v>2408334130.8800001</v>
      </c>
      <c r="E1635" s="13">
        <v>340714488.34000003</v>
      </c>
      <c r="F1635" s="13">
        <v>705280824.01999998</v>
      </c>
      <c r="G1635" s="13">
        <v>635083424.88999999</v>
      </c>
      <c r="H1635" s="13">
        <v>27472648.23</v>
      </c>
      <c r="I1635" s="13">
        <v>1243704592.6700001</v>
      </c>
      <c r="J1635" s="13">
        <v>1256059211.99</v>
      </c>
      <c r="K1635" s="13">
        <v>935979471.89999998</v>
      </c>
      <c r="L1635" s="13">
        <v>595262824.78999996</v>
      </c>
      <c r="M1635" s="13">
        <v>452727989.69</v>
      </c>
      <c r="N1635" s="13">
        <v>394206587.22000003</v>
      </c>
      <c r="O1635" s="13">
        <v>1246234705.78</v>
      </c>
      <c r="P1635" s="13">
        <v>-588297080.07999814</v>
      </c>
      <c r="Q1635" s="13">
        <v>356205650.62000018</v>
      </c>
      <c r="R1635" s="13">
        <v>-232091429.45999795</v>
      </c>
      <c r="S1635" s="13">
        <v>259564078.41000009</v>
      </c>
      <c r="T1635" s="13">
        <v>35569235.43</v>
      </c>
      <c r="U1635" s="13">
        <v>14987834.970000001</v>
      </c>
      <c r="V1635" s="13">
        <v>0</v>
      </c>
      <c r="W1635" s="13">
        <v>27627655.359999999</v>
      </c>
      <c r="X1635" s="13">
        <v>513161169.43000001</v>
      </c>
      <c r="Y1635" s="13">
        <v>12960886.17</v>
      </c>
      <c r="Z1635" s="13">
        <v>54968924.030000001</v>
      </c>
      <c r="AA1635" s="13">
        <v>201380765.58000001</v>
      </c>
      <c r="AB1635" s="13">
        <v>5701039.21</v>
      </c>
      <c r="AC1635" s="13">
        <v>0</v>
      </c>
      <c r="AD1635" s="13">
        <v>0</v>
      </c>
      <c r="AE1635" s="13">
        <v>4652707.03</v>
      </c>
      <c r="AF1635" s="13">
        <v>52117494.759999998</v>
      </c>
      <c r="AG1635" s="13">
        <v>1047990814.48</v>
      </c>
      <c r="AH1635" s="13">
        <v>734921075.56000006</v>
      </c>
      <c r="AI1635" s="13">
        <v>1780002326.8300002</v>
      </c>
      <c r="AJ1635" s="13">
        <v>533769716.14999998</v>
      </c>
      <c r="AK1635" s="13">
        <v>2095.1</v>
      </c>
      <c r="AL1635" s="13">
        <v>307725120.7700001</v>
      </c>
      <c r="AM1635" s="13">
        <v>1.328773365237734</v>
      </c>
      <c r="AN1635" s="13">
        <v>537081147.39999998</v>
      </c>
      <c r="AO1635" s="13">
        <v>168199676.62</v>
      </c>
      <c r="AP1635" s="13">
        <v>3655377659.7000003</v>
      </c>
      <c r="AQ1635" s="13">
        <v>2903310490.8700004</v>
      </c>
      <c r="AR1635" s="367"/>
      <c r="AS1635" s="19">
        <v>45260</v>
      </c>
      <c r="AT1635" s="20" t="s">
        <v>10</v>
      </c>
      <c r="AU1635" s="40" t="s">
        <v>292</v>
      </c>
      <c r="AV1635" s="41">
        <v>2023</v>
      </c>
      <c r="AW1635" s="266" t="s">
        <v>149</v>
      </c>
      <c r="AX1635" s="380">
        <v>35.35</v>
      </c>
      <c r="AY1635" s="380">
        <v>35.49</v>
      </c>
    </row>
    <row r="1636" spans="1:51" x14ac:dyDescent="0.25">
      <c r="A1636" s="5">
        <v>110</v>
      </c>
      <c r="B1636" s="6" t="s">
        <v>71</v>
      </c>
      <c r="C1636" s="13">
        <v>37601046.609999999</v>
      </c>
      <c r="D1636" s="13">
        <v>2312367.0699999998</v>
      </c>
      <c r="E1636" s="13">
        <v>8790.09</v>
      </c>
      <c r="F1636" s="13">
        <v>11886575.73</v>
      </c>
      <c r="G1636" s="13">
        <v>60392361.540000007</v>
      </c>
      <c r="H1636" s="13">
        <v>36036219.210000001</v>
      </c>
      <c r="I1636" s="13">
        <v>215028256.24000001</v>
      </c>
      <c r="J1636" s="13">
        <v>160535409.59999999</v>
      </c>
      <c r="K1636" s="13">
        <v>9574114.0399999991</v>
      </c>
      <c r="L1636" s="13">
        <v>9565323.9500000011</v>
      </c>
      <c r="M1636" s="13">
        <v>3439985.8</v>
      </c>
      <c r="N1636" s="13">
        <v>24.06</v>
      </c>
      <c r="O1636" s="13">
        <v>10261320.299999999</v>
      </c>
      <c r="P1636" s="13">
        <v>-47251578.030000009</v>
      </c>
      <c r="Q1636" s="13">
        <v>-4085199.5999999992</v>
      </c>
      <c r="R1636" s="13">
        <v>-51336777.63000001</v>
      </c>
      <c r="S1636" s="13">
        <v>87372996.829999998</v>
      </c>
      <c r="T1636" s="13">
        <v>4909877.18</v>
      </c>
      <c r="U1636" s="13">
        <v>9791890.7799999993</v>
      </c>
      <c r="V1636" s="13">
        <v>0</v>
      </c>
      <c r="W1636" s="13">
        <v>0</v>
      </c>
      <c r="X1636" s="13">
        <v>75247228.409999996</v>
      </c>
      <c r="Y1636" s="13">
        <v>1187353.52</v>
      </c>
      <c r="Z1636" s="13">
        <v>876192.35</v>
      </c>
      <c r="AA1636" s="13">
        <v>322483.65000000002</v>
      </c>
      <c r="AB1636" s="13">
        <v>183926.44</v>
      </c>
      <c r="AC1636" s="13">
        <v>0</v>
      </c>
      <c r="AD1636" s="13">
        <v>0</v>
      </c>
      <c r="AE1636" s="13">
        <v>0</v>
      </c>
      <c r="AF1636" s="13">
        <v>6043.58</v>
      </c>
      <c r="AG1636" s="13">
        <v>13005309.750000002</v>
      </c>
      <c r="AH1636" s="13">
        <v>8814.15</v>
      </c>
      <c r="AI1636" s="13">
        <v>13014089.439999999</v>
      </c>
      <c r="AJ1636" s="13">
        <v>2752769.14</v>
      </c>
      <c r="AK1636" s="13">
        <v>0</v>
      </c>
      <c r="AL1636" s="13">
        <v>205454142.20000002</v>
      </c>
      <c r="AM1636" s="13">
        <v>22.459337265216032</v>
      </c>
      <c r="AN1636" s="13">
        <v>4620363.1000000006</v>
      </c>
      <c r="AO1636" s="13">
        <v>7266212.6300000008</v>
      </c>
      <c r="AP1636" s="13">
        <v>27341292.34</v>
      </c>
      <c r="AQ1636" s="13">
        <v>2313933.0999999996</v>
      </c>
      <c r="AR1636" s="367"/>
      <c r="AS1636" s="19">
        <v>45260</v>
      </c>
      <c r="AT1636" s="20" t="s">
        <v>10</v>
      </c>
      <c r="AU1636" s="40" t="s">
        <v>292</v>
      </c>
      <c r="AV1636" s="41">
        <v>2023</v>
      </c>
      <c r="AW1636" s="266" t="s">
        <v>173</v>
      </c>
      <c r="AX1636" s="380">
        <v>35.35</v>
      </c>
      <c r="AY1636" s="380">
        <v>35.49</v>
      </c>
    </row>
    <row r="1637" spans="1:51" x14ac:dyDescent="0.25">
      <c r="A1637" s="5">
        <v>52</v>
      </c>
      <c r="B1637" s="6" t="s">
        <v>72</v>
      </c>
      <c r="C1637" s="13">
        <v>53213903.25</v>
      </c>
      <c r="D1637" s="13">
        <v>3770528.25</v>
      </c>
      <c r="E1637" s="13">
        <v>13597024.289999999</v>
      </c>
      <c r="F1637" s="13">
        <v>8362409.04</v>
      </c>
      <c r="G1637" s="13">
        <v>27653770.169999998</v>
      </c>
      <c r="H1637" s="13">
        <v>2347587.7799999998</v>
      </c>
      <c r="I1637" s="13">
        <v>2619739391.9499998</v>
      </c>
      <c r="J1637" s="13">
        <v>581138580.66999996</v>
      </c>
      <c r="K1637" s="13">
        <v>27978863.57</v>
      </c>
      <c r="L1637" s="13">
        <v>14381839.280000001</v>
      </c>
      <c r="M1637" s="13">
        <v>4494448.59</v>
      </c>
      <c r="N1637" s="13">
        <v>49577.51</v>
      </c>
      <c r="O1637" s="13">
        <v>15662879.980000004</v>
      </c>
      <c r="P1637" s="13">
        <v>-2235684.1899999967</v>
      </c>
      <c r="Q1637" s="13">
        <v>-2803117.8100000019</v>
      </c>
      <c r="R1637" s="13">
        <v>-5038801.9999999981</v>
      </c>
      <c r="S1637" s="13">
        <v>7386389.7800000012</v>
      </c>
      <c r="T1637" s="13">
        <v>7218962.0800000001</v>
      </c>
      <c r="U1637" s="13">
        <v>0</v>
      </c>
      <c r="V1637" s="13">
        <v>0</v>
      </c>
      <c r="W1637" s="13">
        <v>0</v>
      </c>
      <c r="X1637" s="13">
        <v>49700990.560000002</v>
      </c>
      <c r="Y1637" s="13">
        <v>564362.67000000004</v>
      </c>
      <c r="Z1637" s="13">
        <v>565996.82999999996</v>
      </c>
      <c r="AA1637" s="13">
        <v>5639933</v>
      </c>
      <c r="AB1637" s="13">
        <v>94088.6</v>
      </c>
      <c r="AC1637" s="13">
        <v>0</v>
      </c>
      <c r="AD1637" s="13">
        <v>0</v>
      </c>
      <c r="AE1637" s="13">
        <v>0</v>
      </c>
      <c r="AF1637" s="13">
        <v>42669181.759999998</v>
      </c>
      <c r="AG1637" s="13">
        <v>18876287.870000001</v>
      </c>
      <c r="AH1637" s="13">
        <v>13646601.800000001</v>
      </c>
      <c r="AI1637" s="13">
        <v>32172889.670000002</v>
      </c>
      <c r="AJ1637" s="13">
        <v>16510009.689999998</v>
      </c>
      <c r="AK1637" s="13">
        <v>0</v>
      </c>
      <c r="AL1637" s="13">
        <v>2591760528.3799996</v>
      </c>
      <c r="AM1637" s="13">
        <v>93.63280196837529</v>
      </c>
      <c r="AN1637" s="13">
        <v>5528037.6600000001</v>
      </c>
      <c r="AO1637" s="13">
        <v>2834371.3800000004</v>
      </c>
      <c r="AP1637" s="13">
        <v>39299175.960000001</v>
      </c>
      <c r="AQ1637" s="13">
        <v>5518680.9299999997</v>
      </c>
      <c r="AR1637" s="367"/>
      <c r="AS1637" s="19">
        <v>45260</v>
      </c>
      <c r="AT1637" s="20" t="s">
        <v>10</v>
      </c>
      <c r="AU1637" s="40" t="s">
        <v>292</v>
      </c>
      <c r="AV1637" s="41">
        <v>2023</v>
      </c>
      <c r="AW1637" s="266" t="s">
        <v>170</v>
      </c>
      <c r="AX1637" s="380">
        <v>35.35</v>
      </c>
      <c r="AY1637" s="380">
        <v>35.49</v>
      </c>
    </row>
    <row r="1638" spans="1:51" x14ac:dyDescent="0.25">
      <c r="A1638" s="5">
        <v>96</v>
      </c>
      <c r="B1638" s="6" t="s">
        <v>73</v>
      </c>
      <c r="C1638" s="13">
        <v>829485415.46000004</v>
      </c>
      <c r="D1638" s="13">
        <v>269737731.19999999</v>
      </c>
      <c r="E1638" s="13">
        <v>262452696.59</v>
      </c>
      <c r="F1638" s="13">
        <v>86885944.560000002</v>
      </c>
      <c r="G1638" s="13">
        <v>162952779.05000001</v>
      </c>
      <c r="H1638" s="13">
        <v>1001871.55</v>
      </c>
      <c r="I1638" s="13">
        <v>483836760.06999999</v>
      </c>
      <c r="J1638" s="13">
        <v>141944682.34999999</v>
      </c>
      <c r="K1638" s="13">
        <v>408616917.69999999</v>
      </c>
      <c r="L1638" s="13">
        <v>146164221.11000001</v>
      </c>
      <c r="M1638" s="13">
        <v>0</v>
      </c>
      <c r="N1638" s="13">
        <v>0</v>
      </c>
      <c r="O1638" s="13">
        <v>285732634.56000006</v>
      </c>
      <c r="P1638" s="13">
        <v>24176326.090000112</v>
      </c>
      <c r="Q1638" s="13">
        <v>-128161430.03999999</v>
      </c>
      <c r="R1638" s="13">
        <v>-103985103.94999988</v>
      </c>
      <c r="S1638" s="13">
        <v>104986975.5</v>
      </c>
      <c r="T1638" s="13">
        <v>131401947.01000001</v>
      </c>
      <c r="U1638" s="13">
        <v>0</v>
      </c>
      <c r="V1638" s="13">
        <v>0</v>
      </c>
      <c r="W1638" s="13">
        <v>633979.06000000006</v>
      </c>
      <c r="X1638" s="13">
        <v>109315883.41</v>
      </c>
      <c r="Y1638" s="13">
        <v>2481391.14</v>
      </c>
      <c r="Z1638" s="13">
        <v>16450774.800000001</v>
      </c>
      <c r="AA1638" s="13">
        <v>6893878.9100000001</v>
      </c>
      <c r="AB1638" s="13">
        <v>3204273.25</v>
      </c>
      <c r="AC1638" s="13">
        <v>0</v>
      </c>
      <c r="AD1638" s="13">
        <v>0</v>
      </c>
      <c r="AE1638" s="13">
        <v>0</v>
      </c>
      <c r="AF1638" s="13">
        <v>107334515.88</v>
      </c>
      <c r="AG1638" s="13">
        <v>146164221.10999998</v>
      </c>
      <c r="AH1638" s="13">
        <v>262452696.59</v>
      </c>
      <c r="AI1638" s="13">
        <v>408342228.46000004</v>
      </c>
      <c r="AJ1638" s="13">
        <v>122609593.90000001</v>
      </c>
      <c r="AK1638" s="13">
        <v>0</v>
      </c>
      <c r="AL1638" s="13">
        <v>75219842.370000005</v>
      </c>
      <c r="AM1638" s="13">
        <v>1.1840840139301947</v>
      </c>
      <c r="AN1638" s="13">
        <v>63400445.079999998</v>
      </c>
      <c r="AO1638" s="13">
        <v>23485499.48</v>
      </c>
      <c r="AP1638" s="13">
        <v>740289739.63999987</v>
      </c>
      <c r="AQ1638" s="13">
        <v>466274689.94000006</v>
      </c>
      <c r="AR1638" s="367"/>
      <c r="AS1638" s="19">
        <v>45260</v>
      </c>
      <c r="AT1638" s="20" t="s">
        <v>10</v>
      </c>
      <c r="AU1638" s="40" t="s">
        <v>292</v>
      </c>
      <c r="AV1638" s="41">
        <v>2023</v>
      </c>
      <c r="AW1638" s="266" t="s">
        <v>153</v>
      </c>
      <c r="AX1638" s="380">
        <v>35.35</v>
      </c>
      <c r="AY1638" s="380">
        <v>35.49</v>
      </c>
    </row>
    <row r="1639" spans="1:51" x14ac:dyDescent="0.25">
      <c r="A1639" s="5">
        <v>103</v>
      </c>
      <c r="B1639" s="6" t="s">
        <v>74</v>
      </c>
      <c r="C1639" s="13">
        <v>2859555.94</v>
      </c>
      <c r="D1639" s="13">
        <v>2115918.29</v>
      </c>
      <c r="E1639" s="13">
        <v>1893975.1700000002</v>
      </c>
      <c r="F1639" s="13">
        <v>241525.4</v>
      </c>
      <c r="G1639" s="13">
        <v>6675452.71</v>
      </c>
      <c r="H1639" s="13">
        <v>83950540.75</v>
      </c>
      <c r="I1639" s="13">
        <v>41178533.310000002</v>
      </c>
      <c r="J1639" s="13">
        <v>205515560.28</v>
      </c>
      <c r="K1639" s="13">
        <v>3454863.12</v>
      </c>
      <c r="L1639" s="13">
        <v>1191430.1700000002</v>
      </c>
      <c r="M1639" s="13">
        <v>0</v>
      </c>
      <c r="N1639" s="13">
        <v>0</v>
      </c>
      <c r="O1639" s="13">
        <v>2852792.07</v>
      </c>
      <c r="P1639" s="13">
        <v>-9026132.5299999993</v>
      </c>
      <c r="Q1639" s="13">
        <v>-1252441.58</v>
      </c>
      <c r="R1639" s="13">
        <v>-10278574.109999999</v>
      </c>
      <c r="S1639" s="13">
        <v>94229114.859999999</v>
      </c>
      <c r="T1639" s="13">
        <v>167641.17000000001</v>
      </c>
      <c r="U1639" s="13">
        <v>0</v>
      </c>
      <c r="V1639" s="13">
        <v>0</v>
      </c>
      <c r="W1639" s="13">
        <v>0</v>
      </c>
      <c r="X1639" s="13">
        <v>94244677.739999995</v>
      </c>
      <c r="Y1639" s="13">
        <v>136233.74</v>
      </c>
      <c r="Z1639" s="13">
        <v>2.04</v>
      </c>
      <c r="AA1639" s="13">
        <v>44725.84</v>
      </c>
      <c r="AB1639" s="13">
        <v>0</v>
      </c>
      <c r="AC1639" s="13">
        <v>0</v>
      </c>
      <c r="AD1639" s="13">
        <v>0</v>
      </c>
      <c r="AE1639" s="13">
        <v>0</v>
      </c>
      <c r="AF1639" s="13">
        <v>2242.4299999999998</v>
      </c>
      <c r="AG1639" s="13">
        <v>1191430.1700000002</v>
      </c>
      <c r="AH1639" s="13">
        <v>1893975.1700000002</v>
      </c>
      <c r="AI1639" s="13">
        <v>3074908.17</v>
      </c>
      <c r="AJ1639" s="13">
        <v>222116.09999999998</v>
      </c>
      <c r="AK1639" s="13">
        <v>0</v>
      </c>
      <c r="AL1639" s="13">
        <v>37723670.190000005</v>
      </c>
      <c r="AM1639" s="13">
        <v>11.919005726050299</v>
      </c>
      <c r="AN1639" s="13">
        <v>165421.64000000001</v>
      </c>
      <c r="AO1639" s="13">
        <v>76103.759999999995</v>
      </c>
      <c r="AP1639" s="13">
        <v>1900739.04</v>
      </c>
      <c r="AQ1639" s="13">
        <v>4009893.46</v>
      </c>
      <c r="AR1639" s="367"/>
      <c r="AS1639" s="19">
        <v>45260</v>
      </c>
      <c r="AT1639" s="20" t="s">
        <v>10</v>
      </c>
      <c r="AU1639" s="40" t="s">
        <v>292</v>
      </c>
      <c r="AV1639" s="41">
        <v>2023</v>
      </c>
      <c r="AW1639" s="266" t="s">
        <v>184</v>
      </c>
      <c r="AX1639" s="380">
        <v>35.35</v>
      </c>
      <c r="AY1639" s="380">
        <v>35.49</v>
      </c>
    </row>
    <row r="1640" spans="1:51" x14ac:dyDescent="0.25">
      <c r="A1640" s="5">
        <v>23</v>
      </c>
      <c r="B1640" s="6" t="s">
        <v>75</v>
      </c>
      <c r="C1640" s="13">
        <v>508874470.36000001</v>
      </c>
      <c r="D1640" s="13">
        <v>164786986.77000001</v>
      </c>
      <c r="E1640" s="13">
        <v>21843423.579999998</v>
      </c>
      <c r="F1640" s="13">
        <v>101309278.36</v>
      </c>
      <c r="G1640" s="13">
        <v>132966355.42</v>
      </c>
      <c r="H1640" s="13">
        <v>157085.01</v>
      </c>
      <c r="I1640" s="13">
        <v>299566862.18000001</v>
      </c>
      <c r="J1640" s="13">
        <v>30752555.120000001</v>
      </c>
      <c r="K1640" s="13">
        <v>63897266.939999998</v>
      </c>
      <c r="L1640" s="13">
        <v>42053843.359999999</v>
      </c>
      <c r="M1640" s="13">
        <v>23789490.809999999</v>
      </c>
      <c r="N1640" s="13">
        <v>20734760.949999999</v>
      </c>
      <c r="O1640" s="13">
        <v>-23023718.409999996</v>
      </c>
      <c r="P1640" s="13">
        <v>132835568.22000004</v>
      </c>
      <c r="Q1640" s="13">
        <v>-101633469.25999999</v>
      </c>
      <c r="R1640" s="13">
        <v>31202098.960000053</v>
      </c>
      <c r="S1640" s="13">
        <v>-31045013.900000002</v>
      </c>
      <c r="T1640" s="13">
        <v>139782.48000000001</v>
      </c>
      <c r="U1640" s="13">
        <v>0</v>
      </c>
      <c r="V1640" s="13">
        <v>0</v>
      </c>
      <c r="W1640" s="13">
        <v>76670</v>
      </c>
      <c r="X1640" s="13">
        <v>3173569.14</v>
      </c>
      <c r="Y1640" s="13">
        <v>2265620.1</v>
      </c>
      <c r="Z1640" s="13">
        <v>16673467.560000001</v>
      </c>
      <c r="AA1640" s="13">
        <v>3029312.31</v>
      </c>
      <c r="AB1640" s="13">
        <v>369924.1</v>
      </c>
      <c r="AC1640" s="13">
        <v>0</v>
      </c>
      <c r="AD1640" s="13">
        <v>0</v>
      </c>
      <c r="AE1640" s="13">
        <v>0</v>
      </c>
      <c r="AF1640" s="13">
        <v>12096711.449999999</v>
      </c>
      <c r="AG1640" s="13">
        <v>65843334.170000002</v>
      </c>
      <c r="AH1640" s="13">
        <v>42578184.530000001</v>
      </c>
      <c r="AI1640" s="13">
        <v>106429754.90000001</v>
      </c>
      <c r="AJ1640" s="13">
        <v>129453473.31</v>
      </c>
      <c r="AK1640" s="13">
        <v>0</v>
      </c>
      <c r="AL1640" s="13">
        <v>235669595.24000001</v>
      </c>
      <c r="AM1640" s="13">
        <v>4.6882578320806036</v>
      </c>
      <c r="AN1640" s="13">
        <v>64189015.160000004</v>
      </c>
      <c r="AO1640" s="13">
        <v>37120263.200000003</v>
      </c>
      <c r="AP1640" s="13">
        <v>461888232.54999989</v>
      </c>
      <c r="AQ1640" s="13">
        <v>94777030.550000012</v>
      </c>
      <c r="AR1640" s="367"/>
      <c r="AS1640" s="19">
        <v>45260</v>
      </c>
      <c r="AT1640" s="20" t="s">
        <v>10</v>
      </c>
      <c r="AU1640" s="40" t="s">
        <v>292</v>
      </c>
      <c r="AV1640" s="41">
        <v>2023</v>
      </c>
      <c r="AW1640" s="266" t="s">
        <v>159</v>
      </c>
      <c r="AX1640" s="380">
        <v>35.35</v>
      </c>
      <c r="AY1640" s="380">
        <v>35.49</v>
      </c>
    </row>
    <row r="1641" spans="1:51" x14ac:dyDescent="0.25">
      <c r="A1641" s="5">
        <v>62</v>
      </c>
      <c r="B1641" s="6" t="s">
        <v>203</v>
      </c>
      <c r="C1641" s="13">
        <v>61894431.449999996</v>
      </c>
      <c r="D1641" s="13">
        <v>15115210.5</v>
      </c>
      <c r="E1641" s="13">
        <v>1073118.45</v>
      </c>
      <c r="F1641" s="13">
        <v>51593.259999999995</v>
      </c>
      <c r="G1641" s="13">
        <v>39873855.090000004</v>
      </c>
      <c r="H1641" s="13">
        <v>444598.72</v>
      </c>
      <c r="I1641" s="13">
        <v>24218599.699999999</v>
      </c>
      <c r="J1641" s="13">
        <v>522618.42</v>
      </c>
      <c r="K1641" s="13">
        <v>1894168.76</v>
      </c>
      <c r="L1641" s="13">
        <v>821050.31</v>
      </c>
      <c r="M1641" s="13">
        <v>0</v>
      </c>
      <c r="N1641" s="13">
        <v>0</v>
      </c>
      <c r="O1641" s="13">
        <v>1030213.42</v>
      </c>
      <c r="P1641" s="13">
        <v>5823559.1799999904</v>
      </c>
      <c r="Q1641" s="13">
        <v>0</v>
      </c>
      <c r="R1641" s="13">
        <v>5823559.1799999904</v>
      </c>
      <c r="S1641" s="13">
        <v>-5378960.46</v>
      </c>
      <c r="T1641" s="13">
        <v>152534.87</v>
      </c>
      <c r="U1641" s="13">
        <v>0</v>
      </c>
      <c r="V1641" s="13">
        <v>0</v>
      </c>
      <c r="W1641" s="13">
        <v>0</v>
      </c>
      <c r="X1641" s="13">
        <v>542007.48</v>
      </c>
      <c r="Y1641" s="13">
        <v>778047.47</v>
      </c>
      <c r="Z1641" s="13">
        <v>2463360.73</v>
      </c>
      <c r="AA1641" s="13">
        <v>2602350.65</v>
      </c>
      <c r="AB1641" s="13">
        <v>221372.77</v>
      </c>
      <c r="AC1641" s="13">
        <v>0</v>
      </c>
      <c r="AD1641" s="13">
        <v>0</v>
      </c>
      <c r="AE1641" s="13">
        <v>0</v>
      </c>
      <c r="AF1641" s="13">
        <v>8371.19</v>
      </c>
      <c r="AG1641" s="13">
        <v>821050.31</v>
      </c>
      <c r="AH1641" s="13">
        <v>1073118.45</v>
      </c>
      <c r="AI1641" s="13">
        <v>1894168.76</v>
      </c>
      <c r="AJ1641" s="13">
        <v>863955.34</v>
      </c>
      <c r="AK1641" s="13">
        <v>0</v>
      </c>
      <c r="AL1641" s="13">
        <v>22324430.939999998</v>
      </c>
      <c r="AM1641" s="13">
        <v>12.785872204966573</v>
      </c>
      <c r="AN1641" s="13">
        <v>51593.259999999995</v>
      </c>
      <c r="AO1641" s="13">
        <v>0</v>
      </c>
      <c r="AP1641" s="13">
        <v>61349644.310000002</v>
      </c>
      <c r="AQ1641" s="13">
        <v>15600636.780000001</v>
      </c>
      <c r="AR1641" s="367"/>
      <c r="AS1641" s="19">
        <v>45260</v>
      </c>
      <c r="AT1641" s="20" t="s">
        <v>10</v>
      </c>
      <c r="AU1641" s="40" t="s">
        <v>292</v>
      </c>
      <c r="AV1641" s="41">
        <v>2023</v>
      </c>
      <c r="AW1641" s="266" t="s">
        <v>169</v>
      </c>
      <c r="AX1641" s="380">
        <v>35.35</v>
      </c>
      <c r="AY1641" s="380">
        <v>35.49</v>
      </c>
    </row>
    <row r="1642" spans="1:51" x14ac:dyDescent="0.25">
      <c r="A1642" s="5">
        <v>114</v>
      </c>
      <c r="B1642" s="6" t="s">
        <v>76</v>
      </c>
      <c r="C1642" s="13">
        <v>832955898.95000005</v>
      </c>
      <c r="D1642" s="13">
        <v>358209714</v>
      </c>
      <c r="E1642" s="13">
        <v>12477433.560000001</v>
      </c>
      <c r="F1642" s="13">
        <v>124040246.59999999</v>
      </c>
      <c r="G1642" s="13">
        <v>192948501.09</v>
      </c>
      <c r="H1642" s="13">
        <v>892069.58</v>
      </c>
      <c r="I1642" s="13">
        <v>124238263.01000001</v>
      </c>
      <c r="J1642" s="13">
        <v>43077901</v>
      </c>
      <c r="K1642" s="13">
        <v>46248766.840000004</v>
      </c>
      <c r="L1642" s="13">
        <v>33771333.280000001</v>
      </c>
      <c r="M1642" s="13">
        <v>168569875.66</v>
      </c>
      <c r="N1642" s="13">
        <v>87069639.849999994</v>
      </c>
      <c r="O1642" s="13">
        <v>225690711.69000003</v>
      </c>
      <c r="P1642" s="13">
        <v>-67933274.429999918</v>
      </c>
      <c r="Q1642" s="13">
        <v>55781855.449999884</v>
      </c>
      <c r="R1642" s="13">
        <v>-12151418.980000034</v>
      </c>
      <c r="S1642" s="13">
        <v>13043488.560000002</v>
      </c>
      <c r="T1642" s="13">
        <v>416447.18</v>
      </c>
      <c r="U1642" s="13">
        <v>0</v>
      </c>
      <c r="V1642" s="13">
        <v>0</v>
      </c>
      <c r="W1642" s="13">
        <v>33172044.670000002</v>
      </c>
      <c r="X1642" s="13">
        <v>71164631.239999995</v>
      </c>
      <c r="Y1642" s="13">
        <v>3225261.63</v>
      </c>
      <c r="Z1642" s="13">
        <v>10913578.25</v>
      </c>
      <c r="AA1642" s="13">
        <v>49901054.549999997</v>
      </c>
      <c r="AB1642" s="13">
        <v>229129.19</v>
      </c>
      <c r="AC1642" s="13">
        <v>0</v>
      </c>
      <c r="AD1642" s="13">
        <v>0</v>
      </c>
      <c r="AE1642" s="13">
        <v>0</v>
      </c>
      <c r="AF1642" s="13">
        <v>27440610.91</v>
      </c>
      <c r="AG1642" s="13">
        <v>202341208.94</v>
      </c>
      <c r="AH1642" s="13">
        <v>99547073.409999996</v>
      </c>
      <c r="AI1642" s="13">
        <v>301423957.23000002</v>
      </c>
      <c r="AJ1642" s="13">
        <v>75733245.539999992</v>
      </c>
      <c r="AK1642" s="13">
        <v>0</v>
      </c>
      <c r="AL1642" s="13">
        <v>77989496.170000002</v>
      </c>
      <c r="AM1642" s="13">
        <v>2.6863043384444971</v>
      </c>
      <c r="AN1642" s="13">
        <v>93259380.650000006</v>
      </c>
      <c r="AO1642" s="13">
        <v>30780865.949999999</v>
      </c>
      <c r="AP1642" s="13">
        <v>694999784.43000007</v>
      </c>
      <c r="AQ1642" s="13">
        <v>445944311.17000002</v>
      </c>
      <c r="AR1642" s="367"/>
      <c r="AS1642" s="19">
        <v>45260</v>
      </c>
      <c r="AT1642" s="20" t="s">
        <v>10</v>
      </c>
      <c r="AU1642" s="40" t="s">
        <v>292</v>
      </c>
      <c r="AV1642" s="41">
        <v>2023</v>
      </c>
      <c r="AW1642" s="266" t="s">
        <v>154</v>
      </c>
      <c r="AX1642" s="380">
        <v>35.35</v>
      </c>
      <c r="AY1642" s="380">
        <v>35.49</v>
      </c>
    </row>
    <row r="1643" spans="1:51" x14ac:dyDescent="0.25">
      <c r="A1643" s="5">
        <v>48</v>
      </c>
      <c r="B1643" s="6" t="s">
        <v>77</v>
      </c>
      <c r="C1643" s="13">
        <v>285359742.40000004</v>
      </c>
      <c r="D1643" s="13">
        <v>209684000.37</v>
      </c>
      <c r="E1643" s="13">
        <v>24970555.630000003</v>
      </c>
      <c r="F1643" s="13">
        <v>3428455.73</v>
      </c>
      <c r="G1643" s="13">
        <v>87808914.650000006</v>
      </c>
      <c r="H1643" s="13">
        <v>5236909.01</v>
      </c>
      <c r="I1643" s="13">
        <v>1248760875.1700001</v>
      </c>
      <c r="J1643" s="13">
        <v>173383765.19</v>
      </c>
      <c r="K1643" s="13">
        <v>46172993.600000001</v>
      </c>
      <c r="L1643" s="13">
        <v>11521823.780000001</v>
      </c>
      <c r="M1643" s="13">
        <v>6732881.4400000004</v>
      </c>
      <c r="N1643" s="13">
        <v>235526229.86000001</v>
      </c>
      <c r="O1643" s="13">
        <v>55996335.469999969</v>
      </c>
      <c r="P1643" s="13">
        <v>-71557963.819999933</v>
      </c>
      <c r="Q1643" s="13">
        <v>63004773.74999997</v>
      </c>
      <c r="R1643" s="13">
        <v>-8553190.069999963</v>
      </c>
      <c r="S1643" s="13">
        <v>13790099.090000033</v>
      </c>
      <c r="T1643" s="13">
        <v>54589882.25</v>
      </c>
      <c r="U1643" s="13">
        <v>0</v>
      </c>
      <c r="V1643" s="13">
        <v>2297474.52</v>
      </c>
      <c r="W1643" s="13">
        <v>25260291.309999999</v>
      </c>
      <c r="X1643" s="13">
        <v>575339302.66999996</v>
      </c>
      <c r="Y1643" s="13">
        <v>1021345.09</v>
      </c>
      <c r="Z1643" s="13">
        <v>6956020.6200000001</v>
      </c>
      <c r="AA1643" s="13">
        <v>634093973.63</v>
      </c>
      <c r="AB1643" s="13">
        <v>0</v>
      </c>
      <c r="AC1643" s="13">
        <v>0</v>
      </c>
      <c r="AD1643" s="13">
        <v>0</v>
      </c>
      <c r="AE1643" s="13">
        <v>0</v>
      </c>
      <c r="AF1643" s="13">
        <v>1625512.32</v>
      </c>
      <c r="AG1643" s="13">
        <v>18254705.219999999</v>
      </c>
      <c r="AH1643" s="13">
        <v>260496785.48999998</v>
      </c>
      <c r="AI1643" s="13">
        <v>278714279.50999999</v>
      </c>
      <c r="AJ1643" s="13">
        <v>222717944.03999999</v>
      </c>
      <c r="AK1643" s="13">
        <v>0</v>
      </c>
      <c r="AL1643" s="13">
        <v>1202587881.5700002</v>
      </c>
      <c r="AM1643" s="13">
        <v>27.045265593738762</v>
      </c>
      <c r="AN1643" s="13">
        <v>892545.8600000001</v>
      </c>
      <c r="AO1643" s="13">
        <v>2535909.88</v>
      </c>
      <c r="AP1643" s="13">
        <v>276405331.80000001</v>
      </c>
      <c r="AQ1643" s="13">
        <v>256725925.24000001</v>
      </c>
      <c r="AR1643" s="367"/>
      <c r="AS1643" s="19">
        <v>45260</v>
      </c>
      <c r="AT1643" s="20" t="s">
        <v>10</v>
      </c>
      <c r="AU1643" s="40" t="s">
        <v>292</v>
      </c>
      <c r="AV1643" s="41">
        <v>2023</v>
      </c>
      <c r="AW1643" s="266" t="s">
        <v>163</v>
      </c>
      <c r="AX1643" s="380">
        <v>35.35</v>
      </c>
      <c r="AY1643" s="380">
        <v>35.49</v>
      </c>
    </row>
    <row r="1644" spans="1:51" ht="30" x14ac:dyDescent="0.25">
      <c r="A1644" s="5">
        <v>120</v>
      </c>
      <c r="B1644" s="6" t="s">
        <v>78</v>
      </c>
      <c r="C1644" s="13">
        <v>1273631.9500000002</v>
      </c>
      <c r="D1644" s="13">
        <v>834034.93</v>
      </c>
      <c r="E1644" s="13">
        <v>253775.24000000002</v>
      </c>
      <c r="F1644" s="13">
        <v>0</v>
      </c>
      <c r="G1644" s="13">
        <v>3493647.42</v>
      </c>
      <c r="H1644" s="13">
        <v>8662.24</v>
      </c>
      <c r="I1644" s="13">
        <v>132247966.01000001</v>
      </c>
      <c r="J1644" s="13">
        <v>29170067.100000001</v>
      </c>
      <c r="K1644" s="13">
        <v>357880.29</v>
      </c>
      <c r="L1644" s="13">
        <v>104105.05</v>
      </c>
      <c r="M1644" s="13">
        <v>0</v>
      </c>
      <c r="N1644" s="13">
        <v>0</v>
      </c>
      <c r="O1644" s="13">
        <v>357880.17</v>
      </c>
      <c r="P1644" s="13">
        <v>-3411930.57</v>
      </c>
      <c r="Q1644" s="13">
        <v>0</v>
      </c>
      <c r="R1644" s="13">
        <v>-3411930.57</v>
      </c>
      <c r="S1644" s="13">
        <v>3420592.8099999996</v>
      </c>
      <c r="T1644" s="13">
        <v>0</v>
      </c>
      <c r="U1644" s="13">
        <v>0</v>
      </c>
      <c r="V1644" s="13">
        <v>0</v>
      </c>
      <c r="W1644" s="13">
        <v>0</v>
      </c>
      <c r="X1644" s="13">
        <v>4595409.5599999996</v>
      </c>
      <c r="Y1644" s="13">
        <v>71298.929999999993</v>
      </c>
      <c r="Z1644" s="13">
        <v>73097.95</v>
      </c>
      <c r="AA1644" s="13">
        <v>185126.95</v>
      </c>
      <c r="AB1644" s="13">
        <v>791.08</v>
      </c>
      <c r="AC1644" s="13">
        <v>0</v>
      </c>
      <c r="AD1644" s="13">
        <v>0</v>
      </c>
      <c r="AE1644" s="13">
        <v>0</v>
      </c>
      <c r="AF1644" s="13">
        <v>844501.84</v>
      </c>
      <c r="AG1644" s="13">
        <v>104105.05</v>
      </c>
      <c r="AH1644" s="13">
        <v>253775.24000000002</v>
      </c>
      <c r="AI1644" s="13">
        <v>357880.29</v>
      </c>
      <c r="AJ1644" s="13">
        <v>0.12</v>
      </c>
      <c r="AK1644" s="13">
        <v>0</v>
      </c>
      <c r="AL1644" s="13">
        <v>131890085.72</v>
      </c>
      <c r="AM1644" s="13">
        <v>369.5312921815281</v>
      </c>
      <c r="AN1644" s="13">
        <v>0</v>
      </c>
      <c r="AO1644" s="13">
        <v>0</v>
      </c>
      <c r="AP1644" s="13">
        <v>1169526.94</v>
      </c>
      <c r="AQ1644" s="13">
        <v>1087810.0900000001</v>
      </c>
      <c r="AR1644" s="367"/>
      <c r="AS1644" s="19">
        <v>45260</v>
      </c>
      <c r="AT1644" s="20" t="s">
        <v>10</v>
      </c>
      <c r="AU1644" s="40" t="s">
        <v>292</v>
      </c>
      <c r="AV1644" s="41">
        <v>2023</v>
      </c>
      <c r="AW1644" s="266" t="s">
        <v>187</v>
      </c>
      <c r="AX1644" s="380">
        <v>35.35</v>
      </c>
      <c r="AY1644" s="380">
        <v>35.49</v>
      </c>
    </row>
    <row r="1645" spans="1:51" x14ac:dyDescent="0.25">
      <c r="A1645" s="5">
        <v>100</v>
      </c>
      <c r="B1645" s="6" t="s">
        <v>79</v>
      </c>
      <c r="C1645" s="13">
        <v>1132725223</v>
      </c>
      <c r="D1645" s="13">
        <v>579628674.26999998</v>
      </c>
      <c r="E1645" s="13">
        <v>29243402.460000001</v>
      </c>
      <c r="F1645" s="13">
        <v>219691000.75999999</v>
      </c>
      <c r="G1645" s="13">
        <v>272934205.40999997</v>
      </c>
      <c r="H1645" s="13">
        <v>668959.86</v>
      </c>
      <c r="I1645" s="13">
        <v>128922784.95</v>
      </c>
      <c r="J1645" s="13">
        <v>94395890.549999997</v>
      </c>
      <c r="K1645" s="13">
        <v>82601471.260000005</v>
      </c>
      <c r="L1645" s="13">
        <v>53358068.799999997</v>
      </c>
      <c r="M1645" s="13">
        <v>236347913.56999999</v>
      </c>
      <c r="N1645" s="13">
        <v>107719546.25999999</v>
      </c>
      <c r="O1645" s="13">
        <v>305426864.35999995</v>
      </c>
      <c r="P1645" s="13">
        <v>-244955521.79999995</v>
      </c>
      <c r="Q1645" s="13">
        <v>148343459.77999988</v>
      </c>
      <c r="R1645" s="13">
        <v>-96612062.02000007</v>
      </c>
      <c r="S1645" s="13">
        <v>97281021.88000001</v>
      </c>
      <c r="T1645" s="13">
        <v>16691664.82</v>
      </c>
      <c r="U1645" s="13">
        <v>0</v>
      </c>
      <c r="V1645" s="13">
        <v>0</v>
      </c>
      <c r="W1645" s="13">
        <v>0</v>
      </c>
      <c r="X1645" s="13">
        <v>200588773.08000001</v>
      </c>
      <c r="Y1645" s="13">
        <v>4845079.17</v>
      </c>
      <c r="Z1645" s="13">
        <v>46062955.530000001</v>
      </c>
      <c r="AA1645" s="13">
        <v>1109464.97</v>
      </c>
      <c r="AB1645" s="13">
        <v>1063800.55</v>
      </c>
      <c r="AC1645" s="13">
        <v>0.05</v>
      </c>
      <c r="AD1645" s="13">
        <v>0</v>
      </c>
      <c r="AE1645" s="13">
        <v>0</v>
      </c>
      <c r="AF1645" s="13">
        <v>66918115.75</v>
      </c>
      <c r="AG1645" s="13">
        <v>289705982.37</v>
      </c>
      <c r="AH1645" s="13">
        <v>136962948.72</v>
      </c>
      <c r="AI1645" s="13">
        <v>426579283.16999996</v>
      </c>
      <c r="AJ1645" s="13">
        <v>121152418.81</v>
      </c>
      <c r="AK1645" s="13">
        <v>0</v>
      </c>
      <c r="AL1645" s="13">
        <v>46321313.689999998</v>
      </c>
      <c r="AM1645" s="13">
        <v>1.5607807340888276</v>
      </c>
      <c r="AN1645" s="13">
        <v>106446011.7</v>
      </c>
      <c r="AO1645" s="13">
        <v>113244989.06</v>
      </c>
      <c r="AP1645" s="13">
        <v>929389566.31000006</v>
      </c>
      <c r="AQ1645" s="13">
        <v>681719881.93999982</v>
      </c>
      <c r="AR1645" s="367"/>
      <c r="AS1645" s="19">
        <v>45260</v>
      </c>
      <c r="AT1645" s="20" t="s">
        <v>10</v>
      </c>
      <c r="AU1645" s="40" t="s">
        <v>292</v>
      </c>
      <c r="AV1645" s="41">
        <v>2023</v>
      </c>
      <c r="AW1645" s="266" t="s">
        <v>151</v>
      </c>
      <c r="AX1645" s="380">
        <v>35.35</v>
      </c>
      <c r="AY1645" s="380">
        <v>35.49</v>
      </c>
    </row>
    <row r="1646" spans="1:51" x14ac:dyDescent="0.25">
      <c r="A1646" s="5">
        <v>127</v>
      </c>
      <c r="B1646" s="6" t="s">
        <v>80</v>
      </c>
      <c r="C1646" s="13">
        <v>1644160.35</v>
      </c>
      <c r="D1646" s="13">
        <v>0</v>
      </c>
      <c r="E1646" s="13">
        <v>1</v>
      </c>
      <c r="F1646" s="13">
        <v>137731.17000000001</v>
      </c>
      <c r="G1646" s="13">
        <v>20751782.079999998</v>
      </c>
      <c r="H1646" s="13">
        <v>7418928.9699999997</v>
      </c>
      <c r="I1646" s="13">
        <v>25804338.16</v>
      </c>
      <c r="J1646" s="13">
        <v>0</v>
      </c>
      <c r="K1646" s="13">
        <v>1008497.77</v>
      </c>
      <c r="L1646" s="13">
        <v>1008496.77</v>
      </c>
      <c r="M1646" s="13">
        <v>454655.72</v>
      </c>
      <c r="N1646" s="13">
        <v>0</v>
      </c>
      <c r="O1646" s="13">
        <v>1463153.49</v>
      </c>
      <c r="P1646" s="13">
        <v>-20708506.389999997</v>
      </c>
      <c r="Q1646" s="13">
        <v>-15491.510000000009</v>
      </c>
      <c r="R1646" s="13">
        <v>-20723997.899999999</v>
      </c>
      <c r="S1646" s="13">
        <v>28142926.859999999</v>
      </c>
      <c r="T1646" s="13">
        <v>623489.65</v>
      </c>
      <c r="U1646" s="13">
        <v>0</v>
      </c>
      <c r="V1646" s="13">
        <v>0</v>
      </c>
      <c r="W1646" s="13">
        <v>30702740.329999998</v>
      </c>
      <c r="X1646" s="13">
        <v>106028.27</v>
      </c>
      <c r="Y1646" s="13">
        <v>423505.77</v>
      </c>
      <c r="Z1646" s="13">
        <v>155145.82999999999</v>
      </c>
      <c r="AA1646" s="13">
        <v>0</v>
      </c>
      <c r="AB1646" s="13">
        <v>2661699.71</v>
      </c>
      <c r="AC1646" s="13">
        <v>0</v>
      </c>
      <c r="AD1646" s="13">
        <v>0</v>
      </c>
      <c r="AE1646" s="13">
        <v>0</v>
      </c>
      <c r="AF1646" s="13">
        <v>48980.08</v>
      </c>
      <c r="AG1646" s="13">
        <v>1463152.49</v>
      </c>
      <c r="AH1646" s="13">
        <v>1</v>
      </c>
      <c r="AI1646" s="13">
        <v>1463153.49</v>
      </c>
      <c r="AJ1646" s="13">
        <v>0</v>
      </c>
      <c r="AK1646" s="13">
        <v>0</v>
      </c>
      <c r="AL1646" s="13">
        <v>24795840.390000001</v>
      </c>
      <c r="AM1646" s="13">
        <v>25.586906513437306</v>
      </c>
      <c r="AN1646" s="13">
        <v>110179.99</v>
      </c>
      <c r="AO1646" s="13">
        <v>27551.18</v>
      </c>
      <c r="AP1646" s="13">
        <v>181007.85999999993</v>
      </c>
      <c r="AQ1646" s="13">
        <v>1</v>
      </c>
      <c r="AR1646" s="367"/>
      <c r="AS1646" s="19">
        <v>45260</v>
      </c>
      <c r="AT1646" s="20" t="s">
        <v>10</v>
      </c>
      <c r="AU1646" s="40" t="s">
        <v>292</v>
      </c>
      <c r="AV1646" s="41">
        <v>2023</v>
      </c>
      <c r="AW1646" s="266" t="s">
        <v>186</v>
      </c>
      <c r="AX1646" s="380">
        <v>35.35</v>
      </c>
      <c r="AY1646" s="380">
        <v>35.49</v>
      </c>
    </row>
    <row r="1647" spans="1:51" x14ac:dyDescent="0.25">
      <c r="A1647" s="5">
        <v>12</v>
      </c>
      <c r="B1647" s="6" t="s">
        <v>81</v>
      </c>
      <c r="C1647" s="13">
        <v>1040708786.9299999</v>
      </c>
      <c r="D1647" s="13">
        <v>587423235.54000008</v>
      </c>
      <c r="E1647" s="13">
        <v>113022932.86999999</v>
      </c>
      <c r="F1647" s="13">
        <v>197835517.63</v>
      </c>
      <c r="G1647" s="13">
        <v>239969134.70000002</v>
      </c>
      <c r="H1647" s="13">
        <v>3116238.92</v>
      </c>
      <c r="I1647" s="13">
        <v>842167376.39999998</v>
      </c>
      <c r="J1647" s="13">
        <v>976423504.34000003</v>
      </c>
      <c r="K1647" s="13">
        <v>395813912.97000003</v>
      </c>
      <c r="L1647" s="13">
        <v>282788392.72999996</v>
      </c>
      <c r="M1647" s="13">
        <v>22606561.170000002</v>
      </c>
      <c r="N1647" s="13">
        <v>9853118.3399999999</v>
      </c>
      <c r="O1647" s="13">
        <v>214862778.19</v>
      </c>
      <c r="P1647" s="13">
        <v>-199381879.13000026</v>
      </c>
      <c r="Q1647" s="13">
        <v>-92754985.900000006</v>
      </c>
      <c r="R1647" s="13">
        <v>-292136865.03000027</v>
      </c>
      <c r="S1647" s="13">
        <v>295253103.97000003</v>
      </c>
      <c r="T1647" s="13">
        <v>9519093.7400000002</v>
      </c>
      <c r="U1647" s="13">
        <v>0</v>
      </c>
      <c r="V1647" s="13">
        <v>0</v>
      </c>
      <c r="W1647" s="13">
        <v>28634201.43</v>
      </c>
      <c r="X1647" s="13">
        <v>379290790</v>
      </c>
      <c r="Y1647" s="13">
        <v>4897071.91</v>
      </c>
      <c r="Z1647" s="13">
        <v>13195906.49</v>
      </c>
      <c r="AA1647" s="13">
        <v>22552154.73</v>
      </c>
      <c r="AB1647" s="13">
        <v>451321.49</v>
      </c>
      <c r="AC1647" s="13">
        <v>0</v>
      </c>
      <c r="AD1647" s="13">
        <v>0</v>
      </c>
      <c r="AE1647" s="13">
        <v>0</v>
      </c>
      <c r="AF1647" s="13">
        <v>81094526.579999998</v>
      </c>
      <c r="AG1647" s="13">
        <v>305394953.89999998</v>
      </c>
      <c r="AH1647" s="13">
        <v>122876051.21000001</v>
      </c>
      <c r="AI1647" s="13">
        <v>405455023.41000003</v>
      </c>
      <c r="AJ1647" s="13">
        <v>190594453.87</v>
      </c>
      <c r="AK1647" s="13">
        <v>2208.65</v>
      </c>
      <c r="AL1647" s="13">
        <v>446353463.42999995</v>
      </c>
      <c r="AM1647" s="13">
        <v>2.1276851288040257</v>
      </c>
      <c r="AN1647" s="13">
        <v>120062581.53999999</v>
      </c>
      <c r="AO1647" s="13">
        <v>77772936.090000004</v>
      </c>
      <c r="AP1647" s="13">
        <v>921944034.69999993</v>
      </c>
      <c r="AQ1647" s="13">
        <v>683521261.5</v>
      </c>
      <c r="AR1647" s="367"/>
      <c r="AS1647" s="19">
        <v>45260</v>
      </c>
      <c r="AT1647" s="20" t="s">
        <v>10</v>
      </c>
      <c r="AU1647" s="40" t="s">
        <v>292</v>
      </c>
      <c r="AV1647" s="41">
        <v>2023</v>
      </c>
      <c r="AW1647" s="266" t="s">
        <v>152</v>
      </c>
      <c r="AX1647" s="380">
        <v>35.35</v>
      </c>
      <c r="AY1647" s="380">
        <v>35.49</v>
      </c>
    </row>
    <row r="1648" spans="1:51" x14ac:dyDescent="0.25">
      <c r="A1648" s="5">
        <v>74</v>
      </c>
      <c r="B1648" s="6" t="s">
        <v>82</v>
      </c>
      <c r="C1648" s="13">
        <v>6134121937.1300001</v>
      </c>
      <c r="D1648" s="13">
        <v>3463234489.5699997</v>
      </c>
      <c r="E1648" s="13">
        <v>18952830.239999998</v>
      </c>
      <c r="F1648" s="13">
        <v>843320589.92000008</v>
      </c>
      <c r="G1648" s="13">
        <v>883897067.61999989</v>
      </c>
      <c r="H1648" s="13">
        <v>12878085.57</v>
      </c>
      <c r="I1648" s="13">
        <v>703898376.83000004</v>
      </c>
      <c r="J1648" s="13">
        <v>369469225.42000002</v>
      </c>
      <c r="K1648" s="13">
        <v>116216360.36</v>
      </c>
      <c r="L1648" s="13">
        <v>84486890.49000001</v>
      </c>
      <c r="M1648" s="13">
        <v>915400385.27999997</v>
      </c>
      <c r="N1648" s="13">
        <v>1403219085.3199999</v>
      </c>
      <c r="O1648" s="13">
        <v>1677672357.3200002</v>
      </c>
      <c r="P1648" s="13">
        <v>-734002567.29999948</v>
      </c>
      <c r="Q1648" s="13">
        <v>814689321.80000103</v>
      </c>
      <c r="R1648" s="13">
        <v>80686754.50000155</v>
      </c>
      <c r="S1648" s="13">
        <v>-67808668.920000076</v>
      </c>
      <c r="T1648" s="13">
        <v>7530850.3899999997</v>
      </c>
      <c r="U1648" s="13">
        <v>4305863.0999999996</v>
      </c>
      <c r="V1648" s="13">
        <v>0</v>
      </c>
      <c r="W1648" s="13">
        <v>2880500</v>
      </c>
      <c r="X1648" s="13">
        <v>1410341774.03</v>
      </c>
      <c r="Y1648" s="13">
        <v>14604798.98</v>
      </c>
      <c r="Z1648" s="13">
        <v>72115644.700000003</v>
      </c>
      <c r="AA1648" s="13">
        <v>117651811.91</v>
      </c>
      <c r="AB1648" s="13">
        <v>2423578.96</v>
      </c>
      <c r="AC1648" s="13">
        <v>0</v>
      </c>
      <c r="AD1648" s="13">
        <v>0</v>
      </c>
      <c r="AE1648" s="13">
        <v>68540834.590000004</v>
      </c>
      <c r="AF1648" s="13">
        <v>1217530987.3</v>
      </c>
      <c r="AG1648" s="13">
        <v>999887275.7700001</v>
      </c>
      <c r="AH1648" s="13">
        <v>1422171915.5599999</v>
      </c>
      <c r="AI1648" s="13">
        <v>2412218247.8200002</v>
      </c>
      <c r="AJ1648" s="13">
        <v>734545890.5</v>
      </c>
      <c r="AK1648" s="13">
        <v>0</v>
      </c>
      <c r="AL1648" s="13">
        <v>587682016.47000003</v>
      </c>
      <c r="AM1648" s="13">
        <v>6.0567924743947819</v>
      </c>
      <c r="AN1648" s="13">
        <v>537744652.07000005</v>
      </c>
      <c r="AO1648" s="13">
        <v>305575937.85000002</v>
      </c>
      <c r="AP1648" s="13">
        <v>5462680506.2299995</v>
      </c>
      <c r="AQ1648" s="13">
        <v>4469465415.9900007</v>
      </c>
      <c r="AR1648" s="367"/>
      <c r="AS1648" s="19">
        <v>45260</v>
      </c>
      <c r="AT1648" s="20" t="s">
        <v>10</v>
      </c>
      <c r="AU1648" s="40" t="s">
        <v>292</v>
      </c>
      <c r="AV1648" s="41">
        <v>2023</v>
      </c>
      <c r="AW1648" s="266" t="s">
        <v>148</v>
      </c>
      <c r="AX1648" s="380">
        <v>35.35</v>
      </c>
      <c r="AY1648" s="380">
        <v>35.49</v>
      </c>
    </row>
    <row r="1649" spans="1:51" x14ac:dyDescent="0.25">
      <c r="A1649" s="5">
        <v>71</v>
      </c>
      <c r="B1649" s="6" t="s">
        <v>83</v>
      </c>
      <c r="C1649" s="13">
        <v>303649988.81</v>
      </c>
      <c r="D1649" s="13">
        <v>32609877.370000001</v>
      </c>
      <c r="E1649" s="13">
        <v>1264538.28</v>
      </c>
      <c r="F1649" s="13">
        <v>0</v>
      </c>
      <c r="G1649" s="13">
        <v>109055071.66</v>
      </c>
      <c r="H1649" s="13">
        <v>7504839.5</v>
      </c>
      <c r="I1649" s="13">
        <v>69032007.439999998</v>
      </c>
      <c r="J1649" s="13">
        <v>1072579.23</v>
      </c>
      <c r="K1649" s="13">
        <v>12104304.73</v>
      </c>
      <c r="L1649" s="13">
        <v>10839766.449999999</v>
      </c>
      <c r="M1649" s="13">
        <v>5680479.8200000003</v>
      </c>
      <c r="N1649" s="13">
        <v>2566231.63</v>
      </c>
      <c r="O1649" s="13">
        <v>8130124.6100000031</v>
      </c>
      <c r="P1649" s="13">
        <v>153854915.17000005</v>
      </c>
      <c r="Q1649" s="13">
        <v>-202333589.09999999</v>
      </c>
      <c r="R1649" s="13">
        <v>-48478673.929999948</v>
      </c>
      <c r="S1649" s="13">
        <v>55983513.420000002</v>
      </c>
      <c r="T1649" s="13">
        <v>0</v>
      </c>
      <c r="U1649" s="13">
        <v>0</v>
      </c>
      <c r="V1649" s="13">
        <v>0</v>
      </c>
      <c r="W1649" s="13">
        <v>73355652.790000007</v>
      </c>
      <c r="X1649" s="13">
        <v>0</v>
      </c>
      <c r="Y1649" s="13">
        <v>2225613.71</v>
      </c>
      <c r="Z1649" s="13">
        <v>0</v>
      </c>
      <c r="AA1649" s="13">
        <v>15143488.76</v>
      </c>
      <c r="AB1649" s="13">
        <v>0</v>
      </c>
      <c r="AC1649" s="13">
        <v>0</v>
      </c>
      <c r="AD1649" s="13">
        <v>0</v>
      </c>
      <c r="AE1649" s="13">
        <v>0</v>
      </c>
      <c r="AF1649" s="13">
        <v>3036.9</v>
      </c>
      <c r="AG1649" s="13">
        <v>16520246.27</v>
      </c>
      <c r="AH1649" s="13">
        <v>3830769.9099999997</v>
      </c>
      <c r="AI1649" s="13">
        <v>20350382.530000001</v>
      </c>
      <c r="AJ1649" s="13">
        <v>12220257.919999998</v>
      </c>
      <c r="AK1649" s="13">
        <v>0</v>
      </c>
      <c r="AL1649" s="13">
        <v>56927702.709999993</v>
      </c>
      <c r="AM1649" s="13">
        <v>5.7030956324907391</v>
      </c>
      <c r="AN1649" s="13">
        <v>0</v>
      </c>
      <c r="AO1649" s="13">
        <v>0</v>
      </c>
      <c r="AP1649" s="13">
        <v>292964006.75</v>
      </c>
      <c r="AQ1649" s="13">
        <v>30054019.919999998</v>
      </c>
      <c r="AR1649" s="367"/>
      <c r="AS1649" s="19">
        <v>45260</v>
      </c>
      <c r="AT1649" s="20" t="s">
        <v>10</v>
      </c>
      <c r="AU1649" s="40" t="s">
        <v>292</v>
      </c>
      <c r="AV1649" s="41">
        <v>2023</v>
      </c>
      <c r="AW1649" s="266" t="s">
        <v>161</v>
      </c>
      <c r="AX1649" s="380">
        <v>35.35</v>
      </c>
      <c r="AY1649" s="380">
        <v>35.49</v>
      </c>
    </row>
    <row r="1650" spans="1:51" x14ac:dyDescent="0.25">
      <c r="A1650" s="5">
        <v>91</v>
      </c>
      <c r="B1650" s="6" t="s">
        <v>106</v>
      </c>
      <c r="C1650" s="13">
        <v>2045328.41</v>
      </c>
      <c r="D1650" s="13">
        <v>172075.74</v>
      </c>
      <c r="E1650" s="13">
        <v>616.81000000000006</v>
      </c>
      <c r="F1650" s="13">
        <v>267.52</v>
      </c>
      <c r="G1650" s="13">
        <v>9819405.3399999999</v>
      </c>
      <c r="H1650" s="13">
        <v>-17031300.350000001</v>
      </c>
      <c r="I1650" s="13">
        <v>58478790.609999999</v>
      </c>
      <c r="J1650" s="13">
        <v>11740574.42</v>
      </c>
      <c r="K1650" s="13">
        <v>364821.86</v>
      </c>
      <c r="L1650" s="13">
        <v>363758.70999999996</v>
      </c>
      <c r="M1650" s="13">
        <v>0</v>
      </c>
      <c r="N1650" s="13">
        <v>6422521.5200000005</v>
      </c>
      <c r="O1650" s="13">
        <v>-752669.34999999963</v>
      </c>
      <c r="P1650" s="13">
        <v>-7193750.8399999999</v>
      </c>
      <c r="Q1650" s="13">
        <v>9.9999997764825821E-3</v>
      </c>
      <c r="R1650" s="13">
        <v>-7193750.8300000001</v>
      </c>
      <c r="S1650" s="13">
        <v>-9837548.5300000012</v>
      </c>
      <c r="T1650" s="13">
        <v>2712441.43</v>
      </c>
      <c r="U1650" s="13">
        <v>0</v>
      </c>
      <c r="V1650" s="13">
        <v>0</v>
      </c>
      <c r="W1650" s="13">
        <v>0</v>
      </c>
      <c r="X1650" s="13">
        <v>956904.43</v>
      </c>
      <c r="Y1650" s="13">
        <v>78959.990000000005</v>
      </c>
      <c r="Z1650" s="13">
        <v>43130.7</v>
      </c>
      <c r="AA1650" s="13">
        <v>91383.13</v>
      </c>
      <c r="AB1650" s="13">
        <v>2790501.56</v>
      </c>
      <c r="AC1650" s="13">
        <v>0</v>
      </c>
      <c r="AD1650" s="13">
        <v>0</v>
      </c>
      <c r="AE1650" s="13">
        <v>0</v>
      </c>
      <c r="AF1650" s="13">
        <v>10502919.01</v>
      </c>
      <c r="AG1650" s="13">
        <v>363758.70999999996</v>
      </c>
      <c r="AH1650" s="13">
        <v>6423138.3300000001</v>
      </c>
      <c r="AI1650" s="13">
        <v>6713336</v>
      </c>
      <c r="AJ1650" s="13">
        <v>7466005.3499999996</v>
      </c>
      <c r="AK1650" s="13">
        <v>0</v>
      </c>
      <c r="AL1650" s="13">
        <v>58113968.75</v>
      </c>
      <c r="AM1650" s="13">
        <v>160.29409698749961</v>
      </c>
      <c r="AN1650" s="13">
        <v>267.52</v>
      </c>
      <c r="AO1650" s="13">
        <v>0</v>
      </c>
      <c r="AP1650" s="13">
        <v>2797997.7600000002</v>
      </c>
      <c r="AQ1650" s="13">
        <v>172075.73999999979</v>
      </c>
      <c r="AR1650" s="367"/>
      <c r="AS1650" s="19">
        <v>45260</v>
      </c>
      <c r="AT1650" s="20" t="s">
        <v>10</v>
      </c>
      <c r="AU1650" s="40" t="s">
        <v>293</v>
      </c>
      <c r="AV1650" s="41">
        <v>2023</v>
      </c>
      <c r="AW1650" s="266" t="s">
        <v>192</v>
      </c>
      <c r="AX1650" s="380">
        <v>35.35</v>
      </c>
      <c r="AY1650" s="380">
        <v>35.49</v>
      </c>
    </row>
    <row r="1651" spans="1:51" x14ac:dyDescent="0.25">
      <c r="A1651" s="5">
        <v>73</v>
      </c>
      <c r="B1651" s="6" t="s">
        <v>84</v>
      </c>
      <c r="C1651" s="13">
        <v>224718953.31999999</v>
      </c>
      <c r="D1651" s="13">
        <v>264421.56</v>
      </c>
      <c r="E1651" s="13">
        <v>167147.47</v>
      </c>
      <c r="F1651" s="13">
        <v>20402959.670000002</v>
      </c>
      <c r="G1651" s="13">
        <v>123377553.18000001</v>
      </c>
      <c r="H1651" s="13">
        <v>11233458.15</v>
      </c>
      <c r="I1651" s="13">
        <v>41065659.609999999</v>
      </c>
      <c r="J1651" s="13">
        <v>45074.54</v>
      </c>
      <c r="K1651" s="13">
        <v>22673303.739999998</v>
      </c>
      <c r="L1651" s="13">
        <v>22506156.270000003</v>
      </c>
      <c r="M1651" s="13">
        <v>61910950.920000002</v>
      </c>
      <c r="N1651" s="13">
        <v>0</v>
      </c>
      <c r="O1651" s="13">
        <v>82555781.269999996</v>
      </c>
      <c r="P1651" s="13">
        <v>-1881762.3600000218</v>
      </c>
      <c r="Q1651" s="13">
        <v>-74338290.50999999</v>
      </c>
      <c r="R1651" s="13">
        <v>-76220052.870000005</v>
      </c>
      <c r="S1651" s="13">
        <v>87453511.370000005</v>
      </c>
      <c r="T1651" s="13">
        <v>0.27</v>
      </c>
      <c r="U1651" s="13">
        <v>0</v>
      </c>
      <c r="V1651" s="13">
        <v>0</v>
      </c>
      <c r="W1651" s="13">
        <v>93399728.629999995</v>
      </c>
      <c r="X1651" s="13">
        <v>10110753.76</v>
      </c>
      <c r="Y1651" s="13">
        <v>1122152.8500000001</v>
      </c>
      <c r="Z1651" s="13">
        <v>558461.39</v>
      </c>
      <c r="AA1651" s="13">
        <v>59671.3</v>
      </c>
      <c r="AB1651" s="13">
        <v>1361657.13</v>
      </c>
      <c r="AC1651" s="13">
        <v>0</v>
      </c>
      <c r="AD1651" s="13">
        <v>0</v>
      </c>
      <c r="AE1651" s="13">
        <v>0</v>
      </c>
      <c r="AF1651" s="13">
        <v>12955028.619999999</v>
      </c>
      <c r="AG1651" s="13">
        <v>84417107.189999998</v>
      </c>
      <c r="AH1651" s="13">
        <v>167147.47</v>
      </c>
      <c r="AI1651" s="13">
        <v>84411467.659999996</v>
      </c>
      <c r="AJ1651" s="13">
        <v>1855686.39</v>
      </c>
      <c r="AK1651" s="13">
        <v>0</v>
      </c>
      <c r="AL1651" s="13">
        <v>18392355.870000001</v>
      </c>
      <c r="AM1651" s="13">
        <v>1.8111899386569061</v>
      </c>
      <c r="AN1651" s="13">
        <v>10258380.279999999</v>
      </c>
      <c r="AO1651" s="13">
        <v>10144579.389999999</v>
      </c>
      <c r="AP1651" s="13">
        <v>140330293.58999997</v>
      </c>
      <c r="AQ1651" s="13">
        <v>-1568456.9000000001</v>
      </c>
      <c r="AR1651" s="367"/>
      <c r="AS1651" s="19">
        <v>45260</v>
      </c>
      <c r="AT1651" s="20" t="s">
        <v>10</v>
      </c>
      <c r="AU1651" s="40" t="s">
        <v>292</v>
      </c>
      <c r="AV1651" s="41">
        <v>2023</v>
      </c>
      <c r="AW1651" s="266" t="s">
        <v>190</v>
      </c>
      <c r="AX1651" s="380">
        <v>35.35</v>
      </c>
      <c r="AY1651" s="380">
        <v>35.49</v>
      </c>
    </row>
    <row r="1652" spans="1:51" x14ac:dyDescent="0.25">
      <c r="A1652" s="5">
        <v>46</v>
      </c>
      <c r="B1652" s="6" t="s">
        <v>85</v>
      </c>
      <c r="C1652" s="13">
        <v>31273792.429999996</v>
      </c>
      <c r="D1652" s="13">
        <v>12350881.9</v>
      </c>
      <c r="E1652" s="13">
        <v>3458155</v>
      </c>
      <c r="F1652" s="13">
        <v>4840225.1400000006</v>
      </c>
      <c r="G1652" s="13">
        <v>14430659.140000001</v>
      </c>
      <c r="H1652" s="13">
        <v>224484.5</v>
      </c>
      <c r="I1652" s="13">
        <v>275713954.12</v>
      </c>
      <c r="J1652" s="13">
        <v>25805476.190000001</v>
      </c>
      <c r="K1652" s="13">
        <v>18316404.98</v>
      </c>
      <c r="L1652" s="13">
        <v>14858110.210000001</v>
      </c>
      <c r="M1652" s="13">
        <v>536103</v>
      </c>
      <c r="N1652" s="13">
        <v>0</v>
      </c>
      <c r="O1652" s="13">
        <v>13698512</v>
      </c>
      <c r="P1652" s="13">
        <v>-14046485.75</v>
      </c>
      <c r="Q1652" s="13">
        <v>-521917.48999999993</v>
      </c>
      <c r="R1652" s="13">
        <v>-14568403.24</v>
      </c>
      <c r="S1652" s="13">
        <v>14792887.74</v>
      </c>
      <c r="T1652" s="13">
        <v>10039713.66</v>
      </c>
      <c r="U1652" s="13">
        <v>0</v>
      </c>
      <c r="V1652" s="13">
        <v>0</v>
      </c>
      <c r="W1652" s="13">
        <v>0</v>
      </c>
      <c r="X1652" s="13">
        <v>5296375.53</v>
      </c>
      <c r="Y1652" s="13">
        <v>290585.21000000002</v>
      </c>
      <c r="Z1652" s="13">
        <v>240078.66</v>
      </c>
      <c r="AA1652" s="13">
        <v>6600</v>
      </c>
      <c r="AB1652" s="13">
        <v>5937.58</v>
      </c>
      <c r="AC1652" s="13">
        <v>0</v>
      </c>
      <c r="AD1652" s="13">
        <v>0</v>
      </c>
      <c r="AE1652" s="13">
        <v>0</v>
      </c>
      <c r="AF1652" s="13">
        <v>0</v>
      </c>
      <c r="AG1652" s="13">
        <v>15394213.210000001</v>
      </c>
      <c r="AH1652" s="13">
        <v>3458155</v>
      </c>
      <c r="AI1652" s="13">
        <v>18846101</v>
      </c>
      <c r="AJ1652" s="13">
        <v>5147589</v>
      </c>
      <c r="AK1652" s="13">
        <v>0</v>
      </c>
      <c r="AL1652" s="13">
        <v>257397549.14000002</v>
      </c>
      <c r="AM1652" s="13">
        <v>15.052842215547038</v>
      </c>
      <c r="AN1652" s="13">
        <v>3922223.55</v>
      </c>
      <c r="AO1652" s="13">
        <v>918001.59000000008</v>
      </c>
      <c r="AP1652" s="13">
        <v>20146724.43</v>
      </c>
      <c r="AQ1652" s="13">
        <v>14922325.9</v>
      </c>
      <c r="AR1652" s="367"/>
      <c r="AS1652" s="19">
        <v>45260</v>
      </c>
      <c r="AT1652" s="20" t="s">
        <v>10</v>
      </c>
      <c r="AU1652" s="40" t="s">
        <v>292</v>
      </c>
      <c r="AV1652" s="41">
        <v>2023</v>
      </c>
      <c r="AW1652" s="266" t="s">
        <v>176</v>
      </c>
      <c r="AX1652" s="380">
        <v>35.35</v>
      </c>
      <c r="AY1652" s="380">
        <v>35.49</v>
      </c>
    </row>
    <row r="1653" spans="1:51" x14ac:dyDescent="0.25">
      <c r="A1653" s="7">
        <v>51</v>
      </c>
      <c r="B1653" s="8" t="s">
        <v>86</v>
      </c>
      <c r="C1653" s="14">
        <v>18092068.209999997</v>
      </c>
      <c r="D1653" s="14">
        <v>1613858.83</v>
      </c>
      <c r="E1653" s="14">
        <v>4524788.8999999994</v>
      </c>
      <c r="F1653" s="14">
        <v>4712521.09</v>
      </c>
      <c r="G1653" s="14">
        <v>25610121.899999999</v>
      </c>
      <c r="H1653" s="14">
        <v>1303838.25</v>
      </c>
      <c r="I1653" s="14">
        <v>52499285.659999996</v>
      </c>
      <c r="J1653" s="14">
        <v>170001399.03</v>
      </c>
      <c r="K1653" s="14">
        <v>9752356.1999999993</v>
      </c>
      <c r="L1653" s="14">
        <v>5227567.3000000007</v>
      </c>
      <c r="M1653" s="14">
        <v>2669716.4700000002</v>
      </c>
      <c r="N1653" s="14">
        <v>0</v>
      </c>
      <c r="O1653" s="14">
        <v>4159022.76</v>
      </c>
      <c r="P1653" s="14">
        <v>-18003456.370000001</v>
      </c>
      <c r="Q1653" s="14">
        <v>143344.25</v>
      </c>
      <c r="R1653" s="14">
        <v>-17860112.120000001</v>
      </c>
      <c r="S1653" s="14">
        <v>19163950.36999999</v>
      </c>
      <c r="T1653" s="14">
        <v>871977.75</v>
      </c>
      <c r="U1653" s="14">
        <v>0</v>
      </c>
      <c r="V1653" s="14">
        <v>0</v>
      </c>
      <c r="W1653" s="14">
        <v>0</v>
      </c>
      <c r="X1653" s="14">
        <v>97136690.989999995</v>
      </c>
      <c r="Y1653" s="14">
        <v>505265.47</v>
      </c>
      <c r="Z1653" s="14">
        <v>442270.65</v>
      </c>
      <c r="AA1653" s="14">
        <v>4645159.43</v>
      </c>
      <c r="AB1653" s="14">
        <v>17171.96</v>
      </c>
      <c r="AC1653" s="14">
        <v>0</v>
      </c>
      <c r="AD1653" s="14">
        <v>0</v>
      </c>
      <c r="AE1653" s="14">
        <v>0</v>
      </c>
      <c r="AF1653" s="14">
        <v>73234850.859999999</v>
      </c>
      <c r="AG1653" s="14">
        <v>7897283.7700000005</v>
      </c>
      <c r="AH1653" s="14">
        <v>4524788.8999999994</v>
      </c>
      <c r="AI1653" s="14">
        <v>12272530.76</v>
      </c>
      <c r="AJ1653" s="14">
        <v>8113508</v>
      </c>
      <c r="AK1653" s="14">
        <v>0</v>
      </c>
      <c r="AL1653" s="14">
        <v>42746929.459999993</v>
      </c>
      <c r="AM1653" s="14">
        <v>5.3832411966248728</v>
      </c>
      <c r="AN1653" s="14">
        <v>2398029.09</v>
      </c>
      <c r="AO1653" s="14">
        <v>2314492</v>
      </c>
      <c r="AP1653" s="14">
        <v>11878886.02</v>
      </c>
      <c r="AQ1653" s="14">
        <v>-440300.59999999928</v>
      </c>
      <c r="AR1653" s="368"/>
      <c r="AS1653" s="19">
        <v>45260</v>
      </c>
      <c r="AT1653" s="42" t="s">
        <v>10</v>
      </c>
      <c r="AU1653" s="40" t="s">
        <v>292</v>
      </c>
      <c r="AV1653" s="41">
        <v>2023</v>
      </c>
      <c r="AW1653" s="266" t="s">
        <v>179</v>
      </c>
      <c r="AX1653" s="380">
        <v>35.35</v>
      </c>
      <c r="AY1653" s="380">
        <v>35.49</v>
      </c>
    </row>
    <row r="1654" spans="1:51" x14ac:dyDescent="0.25">
      <c r="A1654" s="5">
        <v>117</v>
      </c>
      <c r="B1654" s="6" t="s">
        <v>87</v>
      </c>
      <c r="C1654" s="13">
        <v>946079336.92000008</v>
      </c>
      <c r="D1654" s="13">
        <v>362880339.63</v>
      </c>
      <c r="E1654" s="13">
        <v>28032357.840000004</v>
      </c>
      <c r="F1654" s="13">
        <v>139220755.03</v>
      </c>
      <c r="G1654" s="13">
        <v>148576057.08000001</v>
      </c>
      <c r="H1654" s="13">
        <v>2198107</v>
      </c>
      <c r="I1654" s="13">
        <v>221153757.06999999</v>
      </c>
      <c r="J1654" s="13">
        <v>33838735.149999999</v>
      </c>
      <c r="K1654" s="13">
        <v>85361815.909999996</v>
      </c>
      <c r="L1654" s="13">
        <v>57329458.070000008</v>
      </c>
      <c r="M1654" s="13">
        <v>277610697.89999998</v>
      </c>
      <c r="N1654" s="13">
        <v>140133985.94</v>
      </c>
      <c r="O1654" s="13">
        <v>284293670.73000002</v>
      </c>
      <c r="P1654" s="13">
        <v>11108514.45000004</v>
      </c>
      <c r="Q1654" s="13">
        <v>-20415579.090000052</v>
      </c>
      <c r="R1654" s="13">
        <v>-9307064.6400000118</v>
      </c>
      <c r="S1654" s="13">
        <v>11505171.639999997</v>
      </c>
      <c r="T1654" s="13">
        <v>2093438.24</v>
      </c>
      <c r="U1654" s="13">
        <v>0</v>
      </c>
      <c r="V1654" s="13">
        <v>0</v>
      </c>
      <c r="W1654" s="13">
        <v>0</v>
      </c>
      <c r="X1654" s="13">
        <v>41368703.409999996</v>
      </c>
      <c r="Y1654" s="13">
        <v>2434788.73</v>
      </c>
      <c r="Z1654" s="13">
        <v>14573757.109999999</v>
      </c>
      <c r="AA1654" s="13">
        <v>5793193.6100000003</v>
      </c>
      <c r="AB1654" s="13">
        <v>1325022.3899999999</v>
      </c>
      <c r="AC1654" s="13">
        <v>0</v>
      </c>
      <c r="AD1654" s="13">
        <v>0</v>
      </c>
      <c r="AE1654" s="13">
        <v>0</v>
      </c>
      <c r="AF1654" s="13">
        <v>7830208.1699999999</v>
      </c>
      <c r="AG1654" s="13">
        <v>334940155.96999997</v>
      </c>
      <c r="AH1654" s="13">
        <v>168166343.77999997</v>
      </c>
      <c r="AI1654" s="13">
        <v>502856916.09000003</v>
      </c>
      <c r="AJ1654" s="13">
        <v>218563245.36000001</v>
      </c>
      <c r="AK1654" s="13">
        <v>0</v>
      </c>
      <c r="AL1654" s="13">
        <v>135791941.16</v>
      </c>
      <c r="AM1654" s="13">
        <v>2.5907808393294993</v>
      </c>
      <c r="AN1654" s="13">
        <v>81706835.109999999</v>
      </c>
      <c r="AO1654" s="13">
        <v>57513919.920000002</v>
      </c>
      <c r="AP1654" s="13">
        <v>774841592.26999998</v>
      </c>
      <c r="AQ1654" s="13">
        <v>475936265.71000004</v>
      </c>
      <c r="AR1654" s="367"/>
      <c r="AS1654" s="19">
        <v>45260</v>
      </c>
      <c r="AT1654" s="42" t="s">
        <v>10</v>
      </c>
      <c r="AU1654" s="40" t="s">
        <v>292</v>
      </c>
      <c r="AV1654" s="41">
        <v>2023</v>
      </c>
      <c r="AW1654" s="266" t="s">
        <v>155</v>
      </c>
      <c r="AX1654" s="380">
        <v>35.35</v>
      </c>
      <c r="AY1654" s="380">
        <v>35.49</v>
      </c>
    </row>
    <row r="1655" spans="1:51" x14ac:dyDescent="0.25">
      <c r="A1655" s="5">
        <v>78</v>
      </c>
      <c r="B1655" s="6" t="s">
        <v>88</v>
      </c>
      <c r="C1655" s="13">
        <v>2882461.8899999997</v>
      </c>
      <c r="D1655" s="13">
        <v>6068.5</v>
      </c>
      <c r="E1655" s="13">
        <v>38.630000000000003</v>
      </c>
      <c r="F1655" s="13">
        <v>525584.84</v>
      </c>
      <c r="G1655" s="13">
        <v>4277380.13</v>
      </c>
      <c r="H1655" s="13">
        <v>-599635.66</v>
      </c>
      <c r="I1655" s="13">
        <v>94409058.650000006</v>
      </c>
      <c r="J1655" s="13">
        <v>7633557.3600000003</v>
      </c>
      <c r="K1655" s="13">
        <v>649635.09</v>
      </c>
      <c r="L1655" s="13">
        <v>649596.46</v>
      </c>
      <c r="M1655" s="13">
        <v>374087.27</v>
      </c>
      <c r="N1655" s="13">
        <v>0.2</v>
      </c>
      <c r="O1655" s="13">
        <v>621480.74</v>
      </c>
      <c r="P1655" s="13">
        <v>-2548052.3200000003</v>
      </c>
      <c r="Q1655" s="13">
        <v>-279219.27000000014</v>
      </c>
      <c r="R1655" s="13">
        <v>-2827271.5900000003</v>
      </c>
      <c r="S1655" s="13">
        <v>2227635.94</v>
      </c>
      <c r="T1655" s="13">
        <v>1770359.87</v>
      </c>
      <c r="U1655" s="13">
        <v>0</v>
      </c>
      <c r="V1655" s="13">
        <v>0</v>
      </c>
      <c r="W1655" s="13">
        <v>0</v>
      </c>
      <c r="X1655" s="13">
        <v>704577.05</v>
      </c>
      <c r="Y1655" s="13">
        <v>82899.45</v>
      </c>
      <c r="Z1655" s="13">
        <v>33224.81</v>
      </c>
      <c r="AA1655" s="13">
        <v>48484.75</v>
      </c>
      <c r="AB1655" s="13">
        <v>23.33</v>
      </c>
      <c r="AC1655" s="13">
        <v>0</v>
      </c>
      <c r="AD1655" s="13">
        <v>0</v>
      </c>
      <c r="AE1655" s="13">
        <v>0</v>
      </c>
      <c r="AF1655" s="13">
        <v>82668.639999999999</v>
      </c>
      <c r="AG1655" s="13">
        <v>1023683.73</v>
      </c>
      <c r="AH1655" s="13">
        <v>38.83</v>
      </c>
      <c r="AI1655" s="13">
        <v>1023610.5</v>
      </c>
      <c r="AJ1655" s="13">
        <v>402129.76</v>
      </c>
      <c r="AK1655" s="13">
        <v>0</v>
      </c>
      <c r="AL1655" s="13">
        <v>93759423.560000002</v>
      </c>
      <c r="AM1655" s="13">
        <v>145.32629179559868</v>
      </c>
      <c r="AN1655" s="13">
        <v>391646.77999999997</v>
      </c>
      <c r="AO1655" s="13">
        <v>133938.06</v>
      </c>
      <c r="AP1655" s="13">
        <v>2260999.92</v>
      </c>
      <c r="AQ1655" s="13">
        <v>6087.27</v>
      </c>
      <c r="AR1655" s="367"/>
      <c r="AS1655" s="19">
        <v>45260</v>
      </c>
      <c r="AT1655" s="42" t="s">
        <v>10</v>
      </c>
      <c r="AU1655" s="40" t="s">
        <v>293</v>
      </c>
      <c r="AV1655" s="41">
        <v>2023</v>
      </c>
      <c r="AW1655" s="266" t="s">
        <v>185</v>
      </c>
      <c r="AX1655" s="380">
        <v>35.35</v>
      </c>
      <c r="AY1655" s="380">
        <v>35.49</v>
      </c>
    </row>
    <row r="1656" spans="1:51" x14ac:dyDescent="0.25">
      <c r="A1656" s="5">
        <v>80</v>
      </c>
      <c r="B1656" s="6" t="s">
        <v>89</v>
      </c>
      <c r="C1656" s="13">
        <v>1731238659.2</v>
      </c>
      <c r="D1656" s="13">
        <v>732097869.30000007</v>
      </c>
      <c r="E1656" s="13">
        <v>77480276.409999996</v>
      </c>
      <c r="F1656" s="13">
        <v>307722332.06999999</v>
      </c>
      <c r="G1656" s="13">
        <v>300017475.98000002</v>
      </c>
      <c r="H1656" s="13">
        <v>4606379.1900000004</v>
      </c>
      <c r="I1656" s="13">
        <v>840434703.46000004</v>
      </c>
      <c r="J1656" s="13">
        <v>256906673.19</v>
      </c>
      <c r="K1656" s="13">
        <v>139669902.56999999</v>
      </c>
      <c r="L1656" s="13">
        <v>62189626.160000004</v>
      </c>
      <c r="M1656" s="13">
        <v>254805392.34999999</v>
      </c>
      <c r="N1656" s="13">
        <v>2652357009.2600002</v>
      </c>
      <c r="O1656" s="13">
        <v>1735134368.3700001</v>
      </c>
      <c r="P1656" s="13">
        <v>-1343733386.5199993</v>
      </c>
      <c r="Q1656" s="13">
        <v>1336713404.7099998</v>
      </c>
      <c r="R1656" s="13">
        <v>-7019981.8099994659</v>
      </c>
      <c r="S1656" s="13">
        <v>11626360.529999986</v>
      </c>
      <c r="T1656" s="13">
        <v>74053.070000000007</v>
      </c>
      <c r="U1656" s="13">
        <v>0</v>
      </c>
      <c r="V1656" s="13">
        <v>0</v>
      </c>
      <c r="W1656" s="13">
        <v>1535810.82</v>
      </c>
      <c r="X1656" s="13">
        <v>83797021.069999993</v>
      </c>
      <c r="Y1656" s="13">
        <v>5053859.62</v>
      </c>
      <c r="Z1656" s="13">
        <v>29221782.559999999</v>
      </c>
      <c r="AA1656" s="13">
        <v>11250000</v>
      </c>
      <c r="AB1656" s="13">
        <v>4875808.42</v>
      </c>
      <c r="AC1656" s="13">
        <v>0</v>
      </c>
      <c r="AD1656" s="13">
        <v>0</v>
      </c>
      <c r="AE1656" s="13">
        <v>0</v>
      </c>
      <c r="AF1656" s="13">
        <v>23379073.829999998</v>
      </c>
      <c r="AG1656" s="13">
        <v>316995018.50999999</v>
      </c>
      <c r="AH1656" s="13">
        <v>2729837285.6700001</v>
      </c>
      <c r="AI1656" s="13">
        <v>3046604885.52</v>
      </c>
      <c r="AJ1656" s="13">
        <v>1311470517.1499999</v>
      </c>
      <c r="AK1656" s="13">
        <v>0</v>
      </c>
      <c r="AL1656" s="13">
        <v>700764800.8900001</v>
      </c>
      <c r="AM1656" s="13">
        <v>6.0172928311365403</v>
      </c>
      <c r="AN1656" s="13">
        <v>195164109.74000001</v>
      </c>
      <c r="AO1656" s="13">
        <v>112558222.33</v>
      </c>
      <c r="AP1656" s="13">
        <v>1512833753.7899997</v>
      </c>
      <c r="AQ1656" s="13">
        <v>2248827332.2599998</v>
      </c>
      <c r="AR1656" s="367"/>
      <c r="AS1656" s="19">
        <v>45260</v>
      </c>
      <c r="AT1656" s="42" t="s">
        <v>10</v>
      </c>
      <c r="AU1656" s="40" t="s">
        <v>292</v>
      </c>
      <c r="AV1656" s="41">
        <v>2023</v>
      </c>
      <c r="AW1656" s="266" t="s">
        <v>288</v>
      </c>
      <c r="AX1656" s="380">
        <v>35.35</v>
      </c>
      <c r="AY1656" s="380">
        <v>35.49</v>
      </c>
    </row>
    <row r="1657" spans="1:51" x14ac:dyDescent="0.25">
      <c r="A1657" s="5">
        <v>2</v>
      </c>
      <c r="B1657" s="6" t="s">
        <v>90</v>
      </c>
      <c r="C1657" s="13">
        <v>49532307.100000001</v>
      </c>
      <c r="D1657" s="13">
        <v>9596366.8000000007</v>
      </c>
      <c r="E1657" s="13">
        <v>708982.46</v>
      </c>
      <c r="F1657" s="13">
        <v>167018</v>
      </c>
      <c r="G1657" s="13">
        <v>45651424.549999997</v>
      </c>
      <c r="H1657" s="13">
        <v>574596.09</v>
      </c>
      <c r="I1657" s="13">
        <v>344011611.51999998</v>
      </c>
      <c r="J1657" s="13">
        <v>919069128.72000003</v>
      </c>
      <c r="K1657" s="13">
        <v>1302200.49</v>
      </c>
      <c r="L1657" s="13">
        <v>593218.04</v>
      </c>
      <c r="M1657" s="13">
        <v>1895361.11</v>
      </c>
      <c r="N1657" s="13">
        <v>0.01</v>
      </c>
      <c r="O1657" s="13">
        <v>463906.30999999959</v>
      </c>
      <c r="P1657" s="13">
        <v>-6346408.5600000024</v>
      </c>
      <c r="Q1657" s="13">
        <v>-13595575.1</v>
      </c>
      <c r="R1657" s="13">
        <v>-19941983.660000004</v>
      </c>
      <c r="S1657" s="13">
        <v>20516579.760000005</v>
      </c>
      <c r="T1657" s="13">
        <v>782.04</v>
      </c>
      <c r="U1657" s="13">
        <v>0</v>
      </c>
      <c r="V1657" s="13">
        <v>0</v>
      </c>
      <c r="W1657" s="13">
        <v>6906105.9500000002</v>
      </c>
      <c r="X1657" s="13">
        <v>93376460.180000007</v>
      </c>
      <c r="Y1657" s="13">
        <v>930964.17</v>
      </c>
      <c r="Z1657" s="13">
        <v>887756.91</v>
      </c>
      <c r="AA1657" s="13">
        <v>14772208.460000001</v>
      </c>
      <c r="AB1657" s="13">
        <v>100250.23</v>
      </c>
      <c r="AC1657" s="13">
        <v>0</v>
      </c>
      <c r="AD1657" s="13">
        <v>0</v>
      </c>
      <c r="AE1657" s="13">
        <v>0</v>
      </c>
      <c r="AF1657" s="13">
        <v>63075588.640000001</v>
      </c>
      <c r="AG1657" s="13">
        <v>2488579.15</v>
      </c>
      <c r="AH1657" s="13">
        <v>708982.47</v>
      </c>
      <c r="AI1657" s="13">
        <v>3197503.71</v>
      </c>
      <c r="AJ1657" s="13">
        <v>2733597.4000000004</v>
      </c>
      <c r="AK1657" s="13">
        <v>0</v>
      </c>
      <c r="AL1657" s="13">
        <v>342709411.02999997</v>
      </c>
      <c r="AM1657" s="13">
        <v>264.17714795975849</v>
      </c>
      <c r="AN1657" s="13">
        <v>166065.60999999999</v>
      </c>
      <c r="AO1657" s="13">
        <v>952.39</v>
      </c>
      <c r="AP1657" s="13">
        <v>49618139.410000004</v>
      </c>
      <c r="AQ1657" s="13">
        <v>10146105.400000002</v>
      </c>
      <c r="AR1657" s="367"/>
      <c r="AS1657" s="19">
        <v>45260</v>
      </c>
      <c r="AT1657" s="42" t="s">
        <v>10</v>
      </c>
      <c r="AU1657" s="40" t="s">
        <v>292</v>
      </c>
      <c r="AV1657" s="41">
        <v>2023</v>
      </c>
      <c r="AW1657" s="266" t="s">
        <v>168</v>
      </c>
      <c r="AX1657" s="380">
        <v>35.35</v>
      </c>
      <c r="AY1657" s="380">
        <v>35.49</v>
      </c>
    </row>
    <row r="1658" spans="1:51" x14ac:dyDescent="0.25">
      <c r="A1658" s="5">
        <v>115</v>
      </c>
      <c r="B1658" s="6" t="s">
        <v>290</v>
      </c>
      <c r="C1658" s="13">
        <v>69160.899999999994</v>
      </c>
      <c r="D1658" s="13">
        <v>0</v>
      </c>
      <c r="E1658" s="13">
        <v>0.01</v>
      </c>
      <c r="F1658" s="13">
        <v>0</v>
      </c>
      <c r="G1658" s="13">
        <v>1371747.17</v>
      </c>
      <c r="H1658" s="13">
        <v>1451996.54</v>
      </c>
      <c r="I1658" s="13">
        <v>5432613.8600000003</v>
      </c>
      <c r="J1658" s="13">
        <v>5458542.7199999997</v>
      </c>
      <c r="K1658" s="13">
        <v>48711.38</v>
      </c>
      <c r="L1658" s="13">
        <v>48711.37</v>
      </c>
      <c r="M1658" s="13">
        <v>0</v>
      </c>
      <c r="N1658" s="13">
        <v>0</v>
      </c>
      <c r="O1658" s="13">
        <v>45292.46</v>
      </c>
      <c r="P1658" s="13">
        <v>-1347878.73</v>
      </c>
      <c r="Q1658" s="13">
        <v>0</v>
      </c>
      <c r="R1658" s="13">
        <v>-1347878.73</v>
      </c>
      <c r="S1658" s="13">
        <v>2799875.27</v>
      </c>
      <c r="T1658" s="13">
        <v>182799.45</v>
      </c>
      <c r="U1658" s="13">
        <v>0</v>
      </c>
      <c r="V1658" s="13">
        <v>0</v>
      </c>
      <c r="W1658" s="13">
        <v>0</v>
      </c>
      <c r="X1658" s="13">
        <v>2696271.7</v>
      </c>
      <c r="Y1658" s="13">
        <v>27994.82</v>
      </c>
      <c r="Z1658" s="13">
        <v>33293.440000000002</v>
      </c>
      <c r="AA1658" s="13">
        <v>0</v>
      </c>
      <c r="AB1658" s="13">
        <v>643.91999999999996</v>
      </c>
      <c r="AC1658" s="13">
        <v>0</v>
      </c>
      <c r="AD1658" s="13">
        <v>0</v>
      </c>
      <c r="AE1658" s="13">
        <v>17263.7</v>
      </c>
      <c r="AF1658" s="13">
        <v>0</v>
      </c>
      <c r="AG1658" s="13">
        <v>48711.37</v>
      </c>
      <c r="AH1658" s="13">
        <v>0.01</v>
      </c>
      <c r="AI1658" s="13">
        <v>48427.31</v>
      </c>
      <c r="AJ1658" s="13">
        <v>3134.85</v>
      </c>
      <c r="AK1658" s="13">
        <v>0</v>
      </c>
      <c r="AL1658" s="13">
        <v>5383902.4800000004</v>
      </c>
      <c r="AM1658" s="13">
        <v>111.52658495817612</v>
      </c>
      <c r="AN1658" s="13">
        <v>0</v>
      </c>
      <c r="AO1658" s="13">
        <v>0</v>
      </c>
      <c r="AP1658" s="13">
        <v>23868.449999999997</v>
      </c>
      <c r="AQ1658" s="13">
        <v>0</v>
      </c>
      <c r="AR1658" s="367"/>
      <c r="AS1658" s="19">
        <v>45260</v>
      </c>
      <c r="AT1658" s="42" t="s">
        <v>10</v>
      </c>
      <c r="AU1658" s="40" t="s">
        <v>292</v>
      </c>
      <c r="AV1658" s="41">
        <v>2023</v>
      </c>
      <c r="AW1658" s="266" t="s">
        <v>291</v>
      </c>
      <c r="AX1658" s="380">
        <v>35.35</v>
      </c>
      <c r="AY1658" s="380">
        <v>35.49</v>
      </c>
    </row>
    <row r="1659" spans="1:51" x14ac:dyDescent="0.25">
      <c r="A1659" s="5">
        <v>106</v>
      </c>
      <c r="B1659" s="6" t="s">
        <v>92</v>
      </c>
      <c r="C1659" s="13">
        <v>55728243.280000001</v>
      </c>
      <c r="D1659" s="13">
        <v>2042003.87</v>
      </c>
      <c r="E1659" s="13">
        <v>765378.25999999989</v>
      </c>
      <c r="F1659" s="13">
        <v>11638984.540000001</v>
      </c>
      <c r="G1659" s="13">
        <v>20295812.07</v>
      </c>
      <c r="H1659" s="13">
        <v>36651.67</v>
      </c>
      <c r="I1659" s="13">
        <v>80475890.859999999</v>
      </c>
      <c r="J1659" s="13">
        <v>7399166.8300000001</v>
      </c>
      <c r="K1659" s="13">
        <v>11496152.550000001</v>
      </c>
      <c r="L1659" s="13">
        <v>10730774.289999999</v>
      </c>
      <c r="M1659" s="13">
        <v>14582865.27</v>
      </c>
      <c r="N1659" s="13">
        <v>52086.84</v>
      </c>
      <c r="O1659" s="13">
        <v>21602619.579999998</v>
      </c>
      <c r="P1659" s="13">
        <v>148823.21999999881</v>
      </c>
      <c r="Q1659" s="13">
        <v>-4452022.6100000013</v>
      </c>
      <c r="R1659" s="13">
        <v>-4303199.3900000025</v>
      </c>
      <c r="S1659" s="13">
        <v>4339851.07</v>
      </c>
      <c r="T1659" s="13">
        <v>0.24</v>
      </c>
      <c r="U1659" s="13">
        <v>0</v>
      </c>
      <c r="V1659" s="13">
        <v>0</v>
      </c>
      <c r="W1659" s="13">
        <v>5281758.45</v>
      </c>
      <c r="X1659" s="13">
        <v>5251953.97</v>
      </c>
      <c r="Y1659" s="13">
        <v>391257.59999999998</v>
      </c>
      <c r="Z1659" s="13">
        <v>189308.49</v>
      </c>
      <c r="AA1659" s="13">
        <v>1024499.7</v>
      </c>
      <c r="AB1659" s="13">
        <v>205182.98</v>
      </c>
      <c r="AC1659" s="13">
        <v>0</v>
      </c>
      <c r="AD1659" s="13">
        <v>0</v>
      </c>
      <c r="AE1659" s="13">
        <v>3697229.22</v>
      </c>
      <c r="AF1659" s="13">
        <v>686383.6</v>
      </c>
      <c r="AG1659" s="13">
        <v>25313639.560000002</v>
      </c>
      <c r="AH1659" s="13">
        <v>817465.1</v>
      </c>
      <c r="AI1659" s="13">
        <v>26128703.800000001</v>
      </c>
      <c r="AJ1659" s="13">
        <v>4526084.22</v>
      </c>
      <c r="AK1659" s="13">
        <v>0</v>
      </c>
      <c r="AL1659" s="13">
        <v>68979738.310000002</v>
      </c>
      <c r="AM1659" s="13">
        <v>7.0002455612856318</v>
      </c>
      <c r="AN1659" s="13">
        <v>5995849.5300000003</v>
      </c>
      <c r="AO1659" s="13">
        <v>5643135.0099999998</v>
      </c>
      <c r="AP1659" s="13">
        <v>34849743.5</v>
      </c>
      <c r="AQ1659" s="13">
        <v>2766123.67</v>
      </c>
      <c r="AR1659" s="367"/>
      <c r="AS1659" s="19">
        <v>45260</v>
      </c>
      <c r="AT1659" s="42" t="s">
        <v>10</v>
      </c>
      <c r="AU1659" s="40" t="s">
        <v>292</v>
      </c>
      <c r="AV1659" s="41">
        <v>2023</v>
      </c>
      <c r="AW1659" s="266" t="s">
        <v>172</v>
      </c>
      <c r="AX1659" s="380">
        <v>35.35</v>
      </c>
      <c r="AY1659" s="380">
        <v>35.49</v>
      </c>
    </row>
    <row r="1660" spans="1:51" x14ac:dyDescent="0.25">
      <c r="A1660" s="5">
        <v>118</v>
      </c>
      <c r="B1660" s="6" t="s">
        <v>93</v>
      </c>
      <c r="C1660" s="13">
        <v>296734277.82000005</v>
      </c>
      <c r="D1660" s="13">
        <v>94447685.090000004</v>
      </c>
      <c r="E1660" s="13">
        <v>23827682.27</v>
      </c>
      <c r="F1660" s="13">
        <v>37288040.310000002</v>
      </c>
      <c r="G1660" s="13">
        <v>95660573.340000004</v>
      </c>
      <c r="H1660" s="13">
        <v>269590.94</v>
      </c>
      <c r="I1660" s="13">
        <v>103121913.31</v>
      </c>
      <c r="J1660" s="13">
        <v>15364708.810000001</v>
      </c>
      <c r="K1660" s="13">
        <v>78883581.019999996</v>
      </c>
      <c r="L1660" s="13">
        <v>55055898.750000007</v>
      </c>
      <c r="M1660" s="13">
        <v>11248081.34</v>
      </c>
      <c r="N1660" s="13">
        <v>9819943.5299999993</v>
      </c>
      <c r="O1660" s="13">
        <v>77655016.950000003</v>
      </c>
      <c r="P1660" s="13">
        <v>-8317037.8699999182</v>
      </c>
      <c r="Q1660" s="13">
        <v>6481125.3900000006</v>
      </c>
      <c r="R1660" s="13">
        <v>-1835912.4799999176</v>
      </c>
      <c r="S1660" s="13">
        <v>2105503.419999999</v>
      </c>
      <c r="T1660" s="13">
        <v>12126.74</v>
      </c>
      <c r="U1660" s="13">
        <v>0</v>
      </c>
      <c r="V1660" s="13">
        <v>0</v>
      </c>
      <c r="W1660" s="13">
        <v>37112.18</v>
      </c>
      <c r="X1660" s="13">
        <v>8723199.4399999995</v>
      </c>
      <c r="Y1660" s="13">
        <v>1418451.2</v>
      </c>
      <c r="Z1660" s="13">
        <v>1302677.28</v>
      </c>
      <c r="AA1660" s="13">
        <v>263865.92</v>
      </c>
      <c r="AB1660" s="13">
        <v>1032168.31</v>
      </c>
      <c r="AC1660" s="13">
        <v>0</v>
      </c>
      <c r="AD1660" s="13">
        <v>0</v>
      </c>
      <c r="AE1660" s="13">
        <v>2523237.65</v>
      </c>
      <c r="AF1660" s="13">
        <v>126534.58</v>
      </c>
      <c r="AG1660" s="13">
        <v>66303980.090000004</v>
      </c>
      <c r="AH1660" s="13">
        <v>33647625.799999997</v>
      </c>
      <c r="AI1660" s="13">
        <v>99898234.280000001</v>
      </c>
      <c r="AJ1660" s="13">
        <v>22243217.330000002</v>
      </c>
      <c r="AK1660" s="13">
        <v>0</v>
      </c>
      <c r="AL1660" s="13">
        <v>24238332.290000007</v>
      </c>
      <c r="AM1660" s="13">
        <v>1.3072671394552267</v>
      </c>
      <c r="AN1660" s="13">
        <v>24545655.240000002</v>
      </c>
      <c r="AO1660" s="13">
        <v>12742385.07</v>
      </c>
      <c r="AP1660" s="13">
        <v>243325457.66999999</v>
      </c>
      <c r="AQ1660" s="13">
        <v>118693881.88999999</v>
      </c>
      <c r="AR1660" s="367"/>
      <c r="AS1660" s="19">
        <v>45260</v>
      </c>
      <c r="AT1660" s="42" t="s">
        <v>10</v>
      </c>
      <c r="AU1660" s="40" t="s">
        <v>292</v>
      </c>
      <c r="AV1660" s="41">
        <v>2023</v>
      </c>
      <c r="AW1660" s="266" t="s">
        <v>162</v>
      </c>
      <c r="AX1660" s="380">
        <v>35.35</v>
      </c>
      <c r="AY1660" s="380">
        <v>35.49</v>
      </c>
    </row>
    <row r="1661" spans="1:51" x14ac:dyDescent="0.25">
      <c r="A1661" s="5">
        <v>29</v>
      </c>
      <c r="B1661" s="6" t="s">
        <v>94</v>
      </c>
      <c r="C1661" s="13">
        <v>582198227.00999999</v>
      </c>
      <c r="D1661" s="13">
        <v>251386872.40000001</v>
      </c>
      <c r="E1661" s="13">
        <v>21499470.650000002</v>
      </c>
      <c r="F1661" s="13">
        <v>59995233.659999996</v>
      </c>
      <c r="G1661" s="13">
        <v>113065832.87</v>
      </c>
      <c r="H1661" s="13">
        <v>-4539339.67</v>
      </c>
      <c r="I1661" s="13">
        <v>191405858.74000001</v>
      </c>
      <c r="J1661" s="13">
        <v>92083121.719999999</v>
      </c>
      <c r="K1661" s="13">
        <v>79643811.090000004</v>
      </c>
      <c r="L1661" s="13">
        <v>58144340.439999998</v>
      </c>
      <c r="M1661" s="13">
        <v>26475722.449999999</v>
      </c>
      <c r="N1661" s="13">
        <v>7227917.1099999994</v>
      </c>
      <c r="O1661" s="13">
        <v>80639584.029999986</v>
      </c>
      <c r="P1661" s="13">
        <v>77110704.049999952</v>
      </c>
      <c r="Q1661" s="13">
        <v>-116436935.67999999</v>
      </c>
      <c r="R1661" s="13">
        <v>-39326231.63000004</v>
      </c>
      <c r="S1661" s="13">
        <v>34786891.959999993</v>
      </c>
      <c r="T1661" s="13">
        <v>15596783.789999999</v>
      </c>
      <c r="U1661" s="13">
        <v>0</v>
      </c>
      <c r="V1661" s="13">
        <v>0</v>
      </c>
      <c r="W1661" s="13">
        <v>277271.11</v>
      </c>
      <c r="X1661" s="13">
        <v>98095465.569999993</v>
      </c>
      <c r="Y1661" s="13">
        <v>2071295.57</v>
      </c>
      <c r="Z1661" s="13">
        <v>5435436.3899999997</v>
      </c>
      <c r="AA1661" s="13">
        <v>201506.82</v>
      </c>
      <c r="AB1661" s="13">
        <v>2356179.9900000002</v>
      </c>
      <c r="AC1661" s="13">
        <v>0</v>
      </c>
      <c r="AD1661" s="13">
        <v>0</v>
      </c>
      <c r="AE1661" s="13">
        <v>0</v>
      </c>
      <c r="AF1661" s="13">
        <v>69118209.739999995</v>
      </c>
      <c r="AG1661" s="13">
        <v>84620062.890000001</v>
      </c>
      <c r="AH1661" s="13">
        <v>28727387.759999998</v>
      </c>
      <c r="AI1661" s="13">
        <v>112231618.56999999</v>
      </c>
      <c r="AJ1661" s="13">
        <v>31769786.780000001</v>
      </c>
      <c r="AK1661" s="13">
        <v>177752.24</v>
      </c>
      <c r="AL1661" s="13">
        <v>111762047.65000001</v>
      </c>
      <c r="AM1661" s="13">
        <v>2.4032734762492138</v>
      </c>
      <c r="AN1661" s="13">
        <v>31178022.879999999</v>
      </c>
      <c r="AO1661" s="13">
        <v>28817210.780000001</v>
      </c>
      <c r="AP1661" s="13">
        <v>521378000.86000001</v>
      </c>
      <c r="AQ1661" s="13">
        <v>271206230.27999997</v>
      </c>
      <c r="AR1661" s="367"/>
      <c r="AS1661" s="19">
        <v>45260</v>
      </c>
      <c r="AT1661" s="42" t="s">
        <v>10</v>
      </c>
      <c r="AU1661" s="40" t="s">
        <v>293</v>
      </c>
      <c r="AV1661" s="41">
        <v>2023</v>
      </c>
      <c r="AW1661" s="266" t="s">
        <v>156</v>
      </c>
      <c r="AX1661" s="380">
        <v>35.35</v>
      </c>
      <c r="AY1661" s="380">
        <v>35.49</v>
      </c>
    </row>
    <row r="1662" spans="1:51" x14ac:dyDescent="0.25">
      <c r="A1662" s="5">
        <v>111</v>
      </c>
      <c r="B1662" s="6" t="s">
        <v>95</v>
      </c>
      <c r="C1662" s="13">
        <v>4818394.62</v>
      </c>
      <c r="D1662" s="13">
        <v>653090.02</v>
      </c>
      <c r="E1662" s="13">
        <v>1160433.6100000001</v>
      </c>
      <c r="F1662" s="13">
        <v>554421</v>
      </c>
      <c r="G1662" s="13">
        <v>8045982.9800000004</v>
      </c>
      <c r="H1662" s="13">
        <v>471025.01</v>
      </c>
      <c r="I1662" s="13">
        <v>44378332.039999999</v>
      </c>
      <c r="J1662" s="13">
        <v>1732455.35</v>
      </c>
      <c r="K1662" s="13">
        <v>3003003.95</v>
      </c>
      <c r="L1662" s="13">
        <v>1842570.34</v>
      </c>
      <c r="M1662" s="13">
        <v>0</v>
      </c>
      <c r="N1662" s="13">
        <v>0</v>
      </c>
      <c r="O1662" s="13">
        <v>1250572.21</v>
      </c>
      <c r="P1662" s="13">
        <v>-5685671.5900000017</v>
      </c>
      <c r="Q1662" s="13">
        <v>0</v>
      </c>
      <c r="R1662" s="13">
        <v>-5685671.5900000017</v>
      </c>
      <c r="S1662" s="13">
        <v>6156696.6099999994</v>
      </c>
      <c r="T1662" s="13">
        <v>2837556.17</v>
      </c>
      <c r="U1662" s="13">
        <v>0</v>
      </c>
      <c r="V1662" s="13">
        <v>0</v>
      </c>
      <c r="W1662" s="13">
        <v>0</v>
      </c>
      <c r="X1662" s="13">
        <v>3793205.97</v>
      </c>
      <c r="Y1662" s="13">
        <v>164005.87</v>
      </c>
      <c r="Z1662" s="13">
        <v>230036.7</v>
      </c>
      <c r="AA1662" s="13">
        <v>813.11</v>
      </c>
      <c r="AB1662" s="13">
        <v>26601.3</v>
      </c>
      <c r="AC1662" s="13">
        <v>0</v>
      </c>
      <c r="AD1662" s="13">
        <v>0</v>
      </c>
      <c r="AE1662" s="13">
        <v>0</v>
      </c>
      <c r="AF1662" s="13">
        <v>52608.55</v>
      </c>
      <c r="AG1662" s="13">
        <v>1842570.34</v>
      </c>
      <c r="AH1662" s="13">
        <v>1160433.6100000001</v>
      </c>
      <c r="AI1662" s="13">
        <v>3002478.63</v>
      </c>
      <c r="AJ1662" s="13">
        <v>1751906.42</v>
      </c>
      <c r="AK1662" s="13">
        <v>0</v>
      </c>
      <c r="AL1662" s="13">
        <v>41375328.089999996</v>
      </c>
      <c r="AM1662" s="13">
        <v>14.777979909084035</v>
      </c>
      <c r="AN1662" s="13">
        <v>324194.32999999996</v>
      </c>
      <c r="AO1662" s="13">
        <v>230226.67</v>
      </c>
      <c r="AP1662" s="13">
        <v>4102131.03</v>
      </c>
      <c r="AQ1662" s="13">
        <v>1187398.6399999999</v>
      </c>
      <c r="AR1662" s="367"/>
      <c r="AS1662" s="19">
        <v>45260</v>
      </c>
      <c r="AT1662" s="42" t="s">
        <v>10</v>
      </c>
      <c r="AU1662" s="40" t="s">
        <v>292</v>
      </c>
      <c r="AV1662" s="41">
        <v>2023</v>
      </c>
      <c r="AW1662" s="266" t="s">
        <v>182</v>
      </c>
      <c r="AX1662" s="380">
        <v>35.35</v>
      </c>
      <c r="AY1662" s="380">
        <v>35.49</v>
      </c>
    </row>
    <row r="1663" spans="1:51" x14ac:dyDescent="0.25">
      <c r="A1663" s="5">
        <v>83</v>
      </c>
      <c r="B1663" s="6" t="s">
        <v>96</v>
      </c>
      <c r="C1663" s="13">
        <v>543060063.78999996</v>
      </c>
      <c r="D1663" s="13">
        <v>189762945.20000002</v>
      </c>
      <c r="E1663" s="13">
        <v>60755845</v>
      </c>
      <c r="F1663" s="13">
        <v>96879875.289999992</v>
      </c>
      <c r="G1663" s="13">
        <v>142079578.84</v>
      </c>
      <c r="H1663" s="13">
        <v>27334.67</v>
      </c>
      <c r="I1663" s="13">
        <v>309253262.37</v>
      </c>
      <c r="J1663" s="13">
        <v>10399033.050000001</v>
      </c>
      <c r="K1663" s="13">
        <v>171614504.84999999</v>
      </c>
      <c r="L1663" s="13">
        <v>110858659.85000001</v>
      </c>
      <c r="M1663" s="13">
        <v>80776046.519999996</v>
      </c>
      <c r="N1663" s="13">
        <v>1644734</v>
      </c>
      <c r="O1663" s="13">
        <v>194171553.95000002</v>
      </c>
      <c r="P1663" s="13">
        <v>-79833889.490000129</v>
      </c>
      <c r="Q1663" s="13">
        <v>50473712.01000002</v>
      </c>
      <c r="R1663" s="13">
        <v>-29360177.480000108</v>
      </c>
      <c r="S1663" s="13">
        <v>29387512.149999999</v>
      </c>
      <c r="T1663" s="13">
        <v>627282.93999999994</v>
      </c>
      <c r="U1663" s="13">
        <v>0</v>
      </c>
      <c r="V1663" s="13">
        <v>0</v>
      </c>
      <c r="W1663" s="13">
        <v>41960.86</v>
      </c>
      <c r="X1663" s="13">
        <v>60862280.310000002</v>
      </c>
      <c r="Y1663" s="13">
        <v>2346433.63</v>
      </c>
      <c r="Z1663" s="13">
        <v>5072568.2699999996</v>
      </c>
      <c r="AA1663" s="13">
        <v>0</v>
      </c>
      <c r="AB1663" s="13">
        <v>1049715.79</v>
      </c>
      <c r="AC1663" s="13">
        <v>15262.79</v>
      </c>
      <c r="AD1663" s="13">
        <v>0</v>
      </c>
      <c r="AE1663" s="13">
        <v>0</v>
      </c>
      <c r="AF1663" s="13">
        <v>23660031.48</v>
      </c>
      <c r="AG1663" s="13">
        <v>191634706.37</v>
      </c>
      <c r="AH1663" s="13">
        <v>62400579</v>
      </c>
      <c r="AI1663" s="13">
        <v>253910434.36000001</v>
      </c>
      <c r="AJ1663" s="13">
        <v>59738880.409999996</v>
      </c>
      <c r="AK1663" s="13">
        <v>0</v>
      </c>
      <c r="AL1663" s="13">
        <v>137638757.52000001</v>
      </c>
      <c r="AM1663" s="13">
        <v>1.8020228688729047</v>
      </c>
      <c r="AN1663" s="13">
        <v>57956343.780000001</v>
      </c>
      <c r="AO1663" s="13">
        <v>38923531.509999998</v>
      </c>
      <c r="AP1663" s="13">
        <v>397588993.12</v>
      </c>
      <c r="AQ1663" s="13">
        <v>238463428.48000002</v>
      </c>
      <c r="AR1663" s="367"/>
      <c r="AS1663" s="19">
        <v>45260</v>
      </c>
      <c r="AT1663" s="42" t="s">
        <v>10</v>
      </c>
      <c r="AU1663" s="40" t="s">
        <v>292</v>
      </c>
      <c r="AV1663" s="41">
        <v>2023</v>
      </c>
      <c r="AW1663" s="266" t="s">
        <v>158</v>
      </c>
      <c r="AX1663" s="380">
        <v>35.35</v>
      </c>
      <c r="AY1663" s="380">
        <v>35.49</v>
      </c>
    </row>
    <row r="1664" spans="1:51" x14ac:dyDescent="0.25">
      <c r="A1664" s="5">
        <v>40</v>
      </c>
      <c r="B1664" s="6" t="s">
        <v>97</v>
      </c>
      <c r="C1664" s="13">
        <v>66799776.390000001</v>
      </c>
      <c r="D1664" s="13">
        <v>15932902.439999999</v>
      </c>
      <c r="E1664" s="13">
        <v>21262627.420000002</v>
      </c>
      <c r="F1664" s="13">
        <v>7337502.4500000002</v>
      </c>
      <c r="G1664" s="13">
        <v>33776922.240000002</v>
      </c>
      <c r="H1664" s="13">
        <v>-12401074.470000001</v>
      </c>
      <c r="I1664" s="13">
        <v>74901140.040000007</v>
      </c>
      <c r="J1664" s="13">
        <v>32131858.809999999</v>
      </c>
      <c r="K1664" s="13">
        <v>32116320.510000002</v>
      </c>
      <c r="L1664" s="13">
        <v>10853693.09</v>
      </c>
      <c r="M1664" s="13">
        <v>2523307.7000000002</v>
      </c>
      <c r="N1664" s="13">
        <v>0</v>
      </c>
      <c r="O1664" s="13">
        <v>15051756.800000003</v>
      </c>
      <c r="P1664" s="13">
        <v>-5299307.5399999935</v>
      </c>
      <c r="Q1664" s="13">
        <v>-17656898.760000002</v>
      </c>
      <c r="R1664" s="13">
        <v>-22956206.299999997</v>
      </c>
      <c r="S1664" s="13">
        <v>10555131.830000002</v>
      </c>
      <c r="T1664" s="13">
        <v>50.11</v>
      </c>
      <c r="U1664" s="13">
        <v>0</v>
      </c>
      <c r="V1664" s="13">
        <v>0</v>
      </c>
      <c r="W1664" s="13">
        <v>0</v>
      </c>
      <c r="X1664" s="13">
        <v>27429318.530000001</v>
      </c>
      <c r="Y1664" s="13">
        <v>589839.35</v>
      </c>
      <c r="Z1664" s="13">
        <v>368375.73</v>
      </c>
      <c r="AA1664" s="13">
        <v>15672.11</v>
      </c>
      <c r="AB1664" s="13">
        <v>434806.45</v>
      </c>
      <c r="AC1664" s="13">
        <v>0</v>
      </c>
      <c r="AD1664" s="13">
        <v>0</v>
      </c>
      <c r="AE1664" s="13">
        <v>0</v>
      </c>
      <c r="AF1664" s="13">
        <v>15465543.17</v>
      </c>
      <c r="AG1664" s="13">
        <v>13377000.789999999</v>
      </c>
      <c r="AH1664" s="13">
        <v>21262627.420000002</v>
      </c>
      <c r="AI1664" s="13">
        <v>34553355.25</v>
      </c>
      <c r="AJ1664" s="13">
        <v>19501598.449999999</v>
      </c>
      <c r="AK1664" s="13">
        <v>0</v>
      </c>
      <c r="AL1664" s="13">
        <v>42784819.530000001</v>
      </c>
      <c r="AM1664" s="13">
        <v>2.3321831034996108</v>
      </c>
      <c r="AN1664" s="13">
        <v>5489211.71</v>
      </c>
      <c r="AO1664" s="13">
        <v>1848290.74</v>
      </c>
      <c r="AP1664" s="13">
        <v>61305144.819999993</v>
      </c>
      <c r="AQ1664" s="13">
        <v>25490027.670000006</v>
      </c>
      <c r="AR1664" s="367"/>
      <c r="AS1664" s="19">
        <v>45260</v>
      </c>
      <c r="AT1664" s="42" t="s">
        <v>10</v>
      </c>
      <c r="AU1664" s="40" t="s">
        <v>293</v>
      </c>
      <c r="AV1664" s="41">
        <v>2023</v>
      </c>
      <c r="AW1664" s="266" t="s">
        <v>166</v>
      </c>
      <c r="AX1664" s="380">
        <v>35.35</v>
      </c>
      <c r="AY1664" s="380">
        <v>35.49</v>
      </c>
    </row>
    <row r="1665" spans="1:51" x14ac:dyDescent="0.25">
      <c r="A1665" s="5">
        <v>24</v>
      </c>
      <c r="B1665" s="6" t="s">
        <v>98</v>
      </c>
      <c r="C1665" s="13">
        <v>140251178.36000001</v>
      </c>
      <c r="D1665" s="13">
        <v>52862360.829999998</v>
      </c>
      <c r="E1665" s="13">
        <v>11104806.940000001</v>
      </c>
      <c r="F1665" s="13">
        <v>16737321.399999999</v>
      </c>
      <c r="G1665" s="13">
        <v>57538354.560000002</v>
      </c>
      <c r="H1665" s="13">
        <v>-360996.24</v>
      </c>
      <c r="I1665" s="13">
        <v>42138345.420000002</v>
      </c>
      <c r="J1665" s="13">
        <v>35472999.600000001</v>
      </c>
      <c r="K1665" s="13">
        <v>28861184.34</v>
      </c>
      <c r="L1665" s="13">
        <v>17692780.849999998</v>
      </c>
      <c r="M1665" s="13">
        <v>6296947.0499999998</v>
      </c>
      <c r="N1665" s="13">
        <v>0</v>
      </c>
      <c r="O1665" s="13">
        <v>22289054.109999992</v>
      </c>
      <c r="P1665" s="13">
        <v>-9175912.5400000326</v>
      </c>
      <c r="Q1665" s="13">
        <v>-7448652.2299999986</v>
      </c>
      <c r="R1665" s="13">
        <v>-16624564.770000031</v>
      </c>
      <c r="S1665" s="13">
        <v>16263568.529999999</v>
      </c>
      <c r="T1665" s="13">
        <v>1868737.14</v>
      </c>
      <c r="U1665" s="13">
        <v>0</v>
      </c>
      <c r="V1665" s="13">
        <v>78825</v>
      </c>
      <c r="W1665" s="13">
        <v>11165413.890000001</v>
      </c>
      <c r="X1665" s="13">
        <v>18795237.079999998</v>
      </c>
      <c r="Y1665" s="13">
        <v>874587.03</v>
      </c>
      <c r="Z1665" s="13">
        <v>2618806.27</v>
      </c>
      <c r="AA1665" s="13">
        <v>3565782.73</v>
      </c>
      <c r="AB1665" s="13">
        <v>217118.44</v>
      </c>
      <c r="AC1665" s="13">
        <v>0</v>
      </c>
      <c r="AD1665" s="13">
        <v>0</v>
      </c>
      <c r="AE1665" s="13">
        <v>0</v>
      </c>
      <c r="AF1665" s="13">
        <v>8368350.1100000003</v>
      </c>
      <c r="AG1665" s="13">
        <v>23989727.899999995</v>
      </c>
      <c r="AH1665" s="13">
        <v>11104806.940000001</v>
      </c>
      <c r="AI1665" s="13">
        <v>35030359.619999997</v>
      </c>
      <c r="AJ1665" s="13">
        <v>12758563.49</v>
      </c>
      <c r="AK1665" s="13">
        <v>17257.98</v>
      </c>
      <c r="AL1665" s="13">
        <v>13277161.080000002</v>
      </c>
      <c r="AM1665" s="13">
        <v>1.4600352128169112</v>
      </c>
      <c r="AN1665" s="13">
        <v>15156915.720000001</v>
      </c>
      <c r="AO1665" s="13">
        <v>1580405.68</v>
      </c>
      <c r="AP1665" s="13">
        <v>125578848.25</v>
      </c>
      <c r="AQ1665" s="13">
        <v>60479084.830000006</v>
      </c>
      <c r="AR1665" s="367"/>
      <c r="AS1665" s="19">
        <v>45260</v>
      </c>
      <c r="AT1665" s="42" t="s">
        <v>10</v>
      </c>
      <c r="AU1665" s="40" t="s">
        <v>293</v>
      </c>
      <c r="AV1665" s="41">
        <v>2023</v>
      </c>
      <c r="AW1665" s="266" t="s">
        <v>164</v>
      </c>
      <c r="AX1665" s="380">
        <v>35.35</v>
      </c>
      <c r="AY1665" s="380">
        <v>35.49</v>
      </c>
    </row>
    <row r="1666" spans="1:51" x14ac:dyDescent="0.25">
      <c r="A1666" s="5">
        <v>124</v>
      </c>
      <c r="B1666" s="6" t="s">
        <v>99</v>
      </c>
      <c r="C1666" s="13">
        <v>17479002.09</v>
      </c>
      <c r="D1666" s="13">
        <v>54491.83</v>
      </c>
      <c r="E1666" s="13">
        <v>0</v>
      </c>
      <c r="F1666" s="13">
        <v>1789310.98</v>
      </c>
      <c r="G1666" s="13">
        <v>7784945.0899999999</v>
      </c>
      <c r="H1666" s="13">
        <v>-1261693.3799999999</v>
      </c>
      <c r="I1666" s="13">
        <v>7291761.6699999999</v>
      </c>
      <c r="J1666" s="13">
        <v>0</v>
      </c>
      <c r="K1666" s="13">
        <v>221820.6</v>
      </c>
      <c r="L1666" s="13">
        <v>221820.6</v>
      </c>
      <c r="M1666" s="13">
        <v>7311621.8300000001</v>
      </c>
      <c r="N1666" s="13">
        <v>0</v>
      </c>
      <c r="O1666" s="13">
        <v>6301113.9299999997</v>
      </c>
      <c r="P1666" s="13">
        <v>1549140.2600000016</v>
      </c>
      <c r="Q1666" s="13">
        <v>-2285149.7899999991</v>
      </c>
      <c r="R1666" s="13">
        <v>-736009.52999999747</v>
      </c>
      <c r="S1666" s="13">
        <v>-525683.85</v>
      </c>
      <c r="T1666" s="13">
        <v>0</v>
      </c>
      <c r="U1666" s="13">
        <v>0</v>
      </c>
      <c r="V1666" s="13">
        <v>0</v>
      </c>
      <c r="W1666" s="13">
        <v>0</v>
      </c>
      <c r="X1666" s="13">
        <v>730632.08</v>
      </c>
      <c r="Y1666" s="13">
        <v>157506.44</v>
      </c>
      <c r="Z1666" s="13">
        <v>27670.28</v>
      </c>
      <c r="AA1666" s="13">
        <v>137556.12</v>
      </c>
      <c r="AB1666" s="13">
        <v>147369.70000000001</v>
      </c>
      <c r="AC1666" s="13">
        <v>0</v>
      </c>
      <c r="AD1666" s="13">
        <v>0</v>
      </c>
      <c r="AE1666" s="13">
        <v>0</v>
      </c>
      <c r="AF1666" s="13">
        <v>786213.39</v>
      </c>
      <c r="AG1666" s="13">
        <v>7533442.4299999997</v>
      </c>
      <c r="AH1666" s="13">
        <v>0</v>
      </c>
      <c r="AI1666" s="13">
        <v>7532341.21</v>
      </c>
      <c r="AJ1666" s="13">
        <v>1231227.28</v>
      </c>
      <c r="AK1666" s="13">
        <v>0</v>
      </c>
      <c r="AL1666" s="13">
        <v>7069941.0700000003</v>
      </c>
      <c r="AM1666" s="13">
        <v>32.872337690908779</v>
      </c>
      <c r="AN1666" s="13">
        <v>1568672.59</v>
      </c>
      <c r="AO1666" s="13">
        <v>220638.39</v>
      </c>
      <c r="AP1666" s="13">
        <v>11177888.16</v>
      </c>
      <c r="AQ1666" s="13">
        <v>54491.83</v>
      </c>
      <c r="AR1666" s="367"/>
      <c r="AS1666" s="19">
        <v>45260</v>
      </c>
      <c r="AT1666" s="42" t="s">
        <v>10</v>
      </c>
      <c r="AU1666" s="40" t="s">
        <v>293</v>
      </c>
      <c r="AV1666" s="41">
        <v>2023</v>
      </c>
      <c r="AW1666" s="266" t="s">
        <v>289</v>
      </c>
      <c r="AX1666" s="380">
        <v>35.35</v>
      </c>
      <c r="AY1666" s="380">
        <v>35.49</v>
      </c>
    </row>
    <row r="1667" spans="1:51" x14ac:dyDescent="0.25">
      <c r="A1667" s="5">
        <v>70</v>
      </c>
      <c r="B1667" s="6" t="s">
        <v>100</v>
      </c>
      <c r="C1667" s="13">
        <v>5445204.8600000003</v>
      </c>
      <c r="D1667" s="13">
        <v>1001263.57</v>
      </c>
      <c r="E1667" s="13">
        <v>45103.6</v>
      </c>
      <c r="F1667" s="13">
        <v>0</v>
      </c>
      <c r="G1667" s="13">
        <v>2820391.64</v>
      </c>
      <c r="H1667" s="13">
        <v>2329034.06</v>
      </c>
      <c r="I1667" s="13">
        <v>1210292.28</v>
      </c>
      <c r="J1667" s="13">
        <v>1657895.23</v>
      </c>
      <c r="K1667" s="13">
        <v>223960.32000000001</v>
      </c>
      <c r="L1667" s="13">
        <v>178856.72</v>
      </c>
      <c r="M1667" s="13">
        <v>0</v>
      </c>
      <c r="N1667" s="13">
        <v>0</v>
      </c>
      <c r="O1667" s="13">
        <v>75700.48000000001</v>
      </c>
      <c r="P1667" s="13">
        <v>1547849.1699999995</v>
      </c>
      <c r="Q1667" s="13">
        <v>0</v>
      </c>
      <c r="R1667" s="13">
        <v>1547849.1699999995</v>
      </c>
      <c r="S1667" s="13">
        <v>781184.89</v>
      </c>
      <c r="T1667" s="13">
        <v>583040.93000000005</v>
      </c>
      <c r="U1667" s="13">
        <v>0</v>
      </c>
      <c r="V1667" s="13">
        <v>0</v>
      </c>
      <c r="W1667" s="13">
        <v>0</v>
      </c>
      <c r="X1667" s="13">
        <v>310041.34999999998</v>
      </c>
      <c r="Y1667" s="13">
        <v>27599.85</v>
      </c>
      <c r="Z1667" s="13">
        <v>84297.54</v>
      </c>
      <c r="AA1667" s="13">
        <v>0</v>
      </c>
      <c r="AB1667" s="13">
        <v>0</v>
      </c>
      <c r="AC1667" s="13">
        <v>0</v>
      </c>
      <c r="AD1667" s="13">
        <v>0</v>
      </c>
      <c r="AE1667" s="13">
        <v>0</v>
      </c>
      <c r="AF1667" s="13">
        <v>0</v>
      </c>
      <c r="AG1667" s="13">
        <v>178856.72</v>
      </c>
      <c r="AH1667" s="13">
        <v>45103.6</v>
      </c>
      <c r="AI1667" s="13">
        <v>223960.32000000001</v>
      </c>
      <c r="AJ1667" s="13">
        <v>148259.84</v>
      </c>
      <c r="AK1667" s="13">
        <v>0</v>
      </c>
      <c r="AL1667" s="13">
        <v>986331.96</v>
      </c>
      <c r="AM1667" s="13">
        <v>5.4040478241859988</v>
      </c>
      <c r="AN1667" s="13">
        <v>0</v>
      </c>
      <c r="AO1667" s="13">
        <v>0</v>
      </c>
      <c r="AP1667" s="13">
        <v>5413960.2800000003</v>
      </c>
      <c r="AQ1667" s="13">
        <v>1045719.47</v>
      </c>
      <c r="AR1667" s="367"/>
      <c r="AS1667" s="19">
        <v>45260</v>
      </c>
      <c r="AT1667" s="42" t="s">
        <v>10</v>
      </c>
      <c r="AU1667" s="40" t="s">
        <v>292</v>
      </c>
      <c r="AV1667" s="41">
        <v>2023</v>
      </c>
      <c r="AW1667" s="266" t="s">
        <v>181</v>
      </c>
      <c r="AX1667" s="380">
        <v>35.35</v>
      </c>
      <c r="AY1667" s="380">
        <v>35.49</v>
      </c>
    </row>
    <row r="1668" spans="1:51" x14ac:dyDescent="0.25">
      <c r="A1668" s="5">
        <v>119</v>
      </c>
      <c r="B1668" s="6" t="s">
        <v>101</v>
      </c>
      <c r="C1668" s="13">
        <v>0.26</v>
      </c>
      <c r="D1668" s="13">
        <v>0</v>
      </c>
      <c r="E1668" s="13">
        <v>0.01</v>
      </c>
      <c r="F1668" s="13">
        <v>0</v>
      </c>
      <c r="G1668" s="13">
        <v>125347.59000000001</v>
      </c>
      <c r="H1668" s="13">
        <v>12.89</v>
      </c>
      <c r="I1668" s="13">
        <v>58568.44</v>
      </c>
      <c r="J1668" s="13">
        <v>9.35</v>
      </c>
      <c r="K1668" s="13">
        <v>0.21</v>
      </c>
      <c r="L1668" s="13">
        <v>0.2</v>
      </c>
      <c r="M1668" s="13">
        <v>0</v>
      </c>
      <c r="N1668" s="13">
        <v>0</v>
      </c>
      <c r="O1668" s="13">
        <v>0.06</v>
      </c>
      <c r="P1668" s="13">
        <v>-125347.39000000001</v>
      </c>
      <c r="Q1668" s="13">
        <v>0</v>
      </c>
      <c r="R1668" s="13">
        <v>-125347.39000000001</v>
      </c>
      <c r="S1668" s="13">
        <v>125360.28</v>
      </c>
      <c r="T1668" s="13">
        <v>131101.59</v>
      </c>
      <c r="U1668" s="13">
        <v>0</v>
      </c>
      <c r="V1668" s="13">
        <v>0</v>
      </c>
      <c r="W1668" s="13">
        <v>0</v>
      </c>
      <c r="X1668" s="13">
        <v>0</v>
      </c>
      <c r="Y1668" s="13">
        <v>2558.1</v>
      </c>
      <c r="Z1668" s="13">
        <v>3168.44</v>
      </c>
      <c r="AA1668" s="13">
        <v>0</v>
      </c>
      <c r="AB1668" s="13">
        <v>0.99</v>
      </c>
      <c r="AC1668" s="13">
        <v>0</v>
      </c>
      <c r="AD1668" s="13">
        <v>0</v>
      </c>
      <c r="AE1668" s="13">
        <v>0</v>
      </c>
      <c r="AF1668" s="13">
        <v>13.78</v>
      </c>
      <c r="AG1668" s="13">
        <v>0.2</v>
      </c>
      <c r="AH1668" s="13">
        <v>0.01</v>
      </c>
      <c r="AI1668" s="13">
        <v>0.2</v>
      </c>
      <c r="AJ1668" s="13">
        <v>0.14000000000000001</v>
      </c>
      <c r="AK1668" s="13">
        <v>0</v>
      </c>
      <c r="AL1668" s="13">
        <v>58568.23</v>
      </c>
      <c r="AM1668" s="13">
        <v>278897.33333333337</v>
      </c>
      <c r="AN1668" s="13">
        <v>0</v>
      </c>
      <c r="AO1668" s="13">
        <v>0</v>
      </c>
      <c r="AP1668" s="13">
        <v>0.2</v>
      </c>
      <c r="AQ1668" s="13">
        <v>0</v>
      </c>
      <c r="AR1668" s="367"/>
      <c r="AS1668" s="19">
        <v>45260</v>
      </c>
      <c r="AT1668" s="42" t="s">
        <v>10</v>
      </c>
      <c r="AU1668" s="40" t="s">
        <v>292</v>
      </c>
      <c r="AV1668" s="41">
        <v>2023</v>
      </c>
      <c r="AW1668" s="266" t="s">
        <v>189</v>
      </c>
      <c r="AX1668" s="380">
        <v>35.35</v>
      </c>
      <c r="AY1668" s="380">
        <v>35.49</v>
      </c>
    </row>
    <row r="1669" spans="1:51" x14ac:dyDescent="0.25">
      <c r="A1669" s="5">
        <v>108</v>
      </c>
      <c r="B1669" s="6" t="s">
        <v>102</v>
      </c>
      <c r="C1669" s="13">
        <v>4499894.16</v>
      </c>
      <c r="D1669" s="13">
        <v>133875.61000000002</v>
      </c>
      <c r="E1669" s="13">
        <v>35829.15</v>
      </c>
      <c r="F1669" s="13">
        <v>553028.07000000007</v>
      </c>
      <c r="G1669" s="13">
        <v>2336731.9900000002</v>
      </c>
      <c r="H1669" s="13">
        <v>24076.25</v>
      </c>
      <c r="I1669" s="13">
        <v>6739628.8099999996</v>
      </c>
      <c r="J1669" s="13">
        <v>2219862.0699999998</v>
      </c>
      <c r="K1669" s="13">
        <v>1186340.94</v>
      </c>
      <c r="L1669" s="13">
        <v>1150511.0999999999</v>
      </c>
      <c r="M1669" s="13">
        <v>716115.52</v>
      </c>
      <c r="N1669" s="13">
        <v>28817.32</v>
      </c>
      <c r="O1669" s="13">
        <v>982118.89000000013</v>
      </c>
      <c r="P1669" s="13">
        <v>494139.59999999893</v>
      </c>
      <c r="Q1669" s="13">
        <v>-1002725.6499999999</v>
      </c>
      <c r="R1669" s="13">
        <v>-508586.05000000098</v>
      </c>
      <c r="S1669" s="13">
        <v>532662.30000000005</v>
      </c>
      <c r="T1669" s="13">
        <v>19232.97</v>
      </c>
      <c r="U1669" s="13">
        <v>0</v>
      </c>
      <c r="V1669" s="13">
        <v>0</v>
      </c>
      <c r="W1669" s="13">
        <v>0</v>
      </c>
      <c r="X1669" s="13">
        <v>836873.56</v>
      </c>
      <c r="Y1669" s="13">
        <v>41214.9</v>
      </c>
      <c r="Z1669" s="13">
        <v>41205.879999999997</v>
      </c>
      <c r="AA1669" s="13">
        <v>31911.82</v>
      </c>
      <c r="AB1669" s="13">
        <v>2050.27</v>
      </c>
      <c r="AC1669" s="13">
        <v>0</v>
      </c>
      <c r="AD1669" s="13">
        <v>0</v>
      </c>
      <c r="AE1669" s="13">
        <v>0</v>
      </c>
      <c r="AF1669" s="13">
        <v>207061.36</v>
      </c>
      <c r="AG1669" s="13">
        <v>1866626.6199999999</v>
      </c>
      <c r="AH1669" s="13">
        <v>64646.47</v>
      </c>
      <c r="AI1669" s="13">
        <v>1915513.4100000001</v>
      </c>
      <c r="AJ1669" s="13">
        <v>933394.52</v>
      </c>
      <c r="AK1669" s="13">
        <v>0</v>
      </c>
      <c r="AL1669" s="13">
        <v>5553287.8699999992</v>
      </c>
      <c r="AM1669" s="13">
        <v>5.6810218570051205</v>
      </c>
      <c r="AN1669" s="13">
        <v>466238.71999999997</v>
      </c>
      <c r="AO1669" s="13">
        <v>86789.35</v>
      </c>
      <c r="AP1669" s="13">
        <v>3515049.2699999996</v>
      </c>
      <c r="AQ1669" s="13">
        <v>131149.61000000002</v>
      </c>
      <c r="AR1669" s="367"/>
      <c r="AS1669" s="19">
        <v>45260</v>
      </c>
      <c r="AT1669" s="42" t="s">
        <v>10</v>
      </c>
      <c r="AU1669" s="40" t="s">
        <v>292</v>
      </c>
      <c r="AV1669" s="41">
        <v>2023</v>
      </c>
      <c r="AW1669" s="266" t="s">
        <v>183</v>
      </c>
      <c r="AX1669" s="380">
        <v>35.35</v>
      </c>
      <c r="AY1669" s="380">
        <v>35.49</v>
      </c>
    </row>
    <row r="1670" spans="1:51" x14ac:dyDescent="0.25">
      <c r="A1670" s="5">
        <v>93</v>
      </c>
      <c r="B1670" s="6" t="s">
        <v>103</v>
      </c>
      <c r="C1670" s="13">
        <v>33651937.049999997</v>
      </c>
      <c r="D1670" s="13">
        <v>6800.27</v>
      </c>
      <c r="E1670" s="13">
        <v>45706.25</v>
      </c>
      <c r="F1670" s="13">
        <v>10863213.82</v>
      </c>
      <c r="G1670" s="13">
        <v>19819986.09</v>
      </c>
      <c r="H1670" s="13">
        <v>-3614509.65</v>
      </c>
      <c r="I1670" s="13">
        <v>71967189.120000005</v>
      </c>
      <c r="J1670" s="13">
        <v>31700887.670000002</v>
      </c>
      <c r="K1670" s="13">
        <v>14533782.17</v>
      </c>
      <c r="L1670" s="13">
        <v>14488075.920000002</v>
      </c>
      <c r="M1670" s="13">
        <v>728013.13</v>
      </c>
      <c r="N1670" s="13">
        <v>0</v>
      </c>
      <c r="O1670" s="13">
        <v>11558164.289999999</v>
      </c>
      <c r="P1670" s="13">
        <v>-8596227.4200000055</v>
      </c>
      <c r="Q1670" s="13">
        <v>-1193040.4999999998</v>
      </c>
      <c r="R1670" s="13">
        <v>-9789267.9200000055</v>
      </c>
      <c r="S1670" s="13">
        <v>6174758.3100000005</v>
      </c>
      <c r="T1670" s="13">
        <v>7.99</v>
      </c>
      <c r="U1670" s="13">
        <v>0</v>
      </c>
      <c r="V1670" s="13">
        <v>0</v>
      </c>
      <c r="W1670" s="13">
        <v>0</v>
      </c>
      <c r="X1670" s="13">
        <v>9334365.5600000005</v>
      </c>
      <c r="Y1670" s="13">
        <v>396498.63</v>
      </c>
      <c r="Z1670" s="13">
        <v>779550.31</v>
      </c>
      <c r="AA1670" s="13">
        <v>789242.58</v>
      </c>
      <c r="AB1670" s="13">
        <v>69604.02</v>
      </c>
      <c r="AC1670" s="13">
        <v>0</v>
      </c>
      <c r="AD1670" s="13">
        <v>0</v>
      </c>
      <c r="AE1670" s="13">
        <v>0</v>
      </c>
      <c r="AF1670" s="13">
        <v>1124719.7</v>
      </c>
      <c r="AG1670" s="13">
        <v>15216089.050000001</v>
      </c>
      <c r="AH1670" s="13">
        <v>45706.25</v>
      </c>
      <c r="AI1670" s="13">
        <v>15260144.15</v>
      </c>
      <c r="AJ1670" s="13">
        <v>3701979.86</v>
      </c>
      <c r="AK1670" s="13">
        <v>0</v>
      </c>
      <c r="AL1670" s="13">
        <v>57433406.950000003</v>
      </c>
      <c r="AM1670" s="13">
        <v>4.9517178858337054</v>
      </c>
      <c r="AN1670" s="13">
        <v>5055912.42</v>
      </c>
      <c r="AO1670" s="13">
        <v>5807301.4000000004</v>
      </c>
      <c r="AP1670" s="13">
        <v>22138706.510000002</v>
      </c>
      <c r="AQ1670" s="13">
        <v>51734.020000000004</v>
      </c>
      <c r="AR1670" s="367"/>
      <c r="AS1670" s="19">
        <v>45260</v>
      </c>
      <c r="AT1670" s="42" t="s">
        <v>10</v>
      </c>
      <c r="AU1670" s="40" t="s">
        <v>293</v>
      </c>
      <c r="AV1670" s="41">
        <v>2023</v>
      </c>
      <c r="AW1670" s="266" t="s">
        <v>175</v>
      </c>
      <c r="AX1670" s="380">
        <v>35.35</v>
      </c>
      <c r="AY1670" s="380">
        <v>35.49</v>
      </c>
    </row>
    <row r="1671" spans="1:51" x14ac:dyDescent="0.25">
      <c r="A1671" s="5">
        <v>32</v>
      </c>
      <c r="B1671" s="6" t="s">
        <v>104</v>
      </c>
      <c r="C1671" s="13">
        <v>122077.86</v>
      </c>
      <c r="D1671" s="13">
        <v>0</v>
      </c>
      <c r="E1671" s="13">
        <v>0.01</v>
      </c>
      <c r="F1671" s="13">
        <v>0</v>
      </c>
      <c r="G1671" s="13">
        <v>11680193.91</v>
      </c>
      <c r="H1671" s="13">
        <v>205166.68</v>
      </c>
      <c r="I1671" s="13">
        <v>5972708.4699999997</v>
      </c>
      <c r="J1671" s="13">
        <v>2547162.33</v>
      </c>
      <c r="K1671" s="13">
        <v>98387.35</v>
      </c>
      <c r="L1671" s="13">
        <v>98387.34</v>
      </c>
      <c r="M1671" s="13">
        <v>0</v>
      </c>
      <c r="N1671" s="13">
        <v>0</v>
      </c>
      <c r="O1671" s="13">
        <v>-48589.16</v>
      </c>
      <c r="P1671" s="13">
        <v>-11509526.890000001</v>
      </c>
      <c r="Q1671" s="13">
        <v>0</v>
      </c>
      <c r="R1671" s="13">
        <v>-11509526.890000001</v>
      </c>
      <c r="S1671" s="13">
        <v>11714693.57</v>
      </c>
      <c r="T1671" s="13">
        <v>844574.42</v>
      </c>
      <c r="U1671" s="13">
        <v>0</v>
      </c>
      <c r="V1671" s="13">
        <v>0</v>
      </c>
      <c r="W1671" s="13">
        <v>11203728.039999999</v>
      </c>
      <c r="X1671" s="13">
        <v>13441.9</v>
      </c>
      <c r="Y1671" s="13">
        <v>94195.11</v>
      </c>
      <c r="Z1671" s="13">
        <v>97533.98</v>
      </c>
      <c r="AA1671" s="13">
        <v>0</v>
      </c>
      <c r="AB1671" s="13">
        <v>83840.13</v>
      </c>
      <c r="AC1671" s="13">
        <v>0</v>
      </c>
      <c r="AD1671" s="13">
        <v>0</v>
      </c>
      <c r="AE1671" s="13">
        <v>0</v>
      </c>
      <c r="AF1671" s="13">
        <v>71481.570000000007</v>
      </c>
      <c r="AG1671" s="13">
        <v>98387.34</v>
      </c>
      <c r="AH1671" s="13">
        <v>0.01</v>
      </c>
      <c r="AI1671" s="13">
        <v>98387.34</v>
      </c>
      <c r="AJ1671" s="13">
        <v>146976.5</v>
      </c>
      <c r="AK1671" s="13">
        <v>0</v>
      </c>
      <c r="AL1671" s="13">
        <v>5874321.1200000001</v>
      </c>
      <c r="AM1671" s="13">
        <v>60.706060992597109</v>
      </c>
      <c r="AN1671" s="13">
        <v>0</v>
      </c>
      <c r="AO1671" s="13">
        <v>0</v>
      </c>
      <c r="AP1671" s="13">
        <v>170667.02</v>
      </c>
      <c r="AQ1671" s="13">
        <v>0</v>
      </c>
      <c r="AR1671" s="367"/>
      <c r="AS1671" s="19">
        <v>45291</v>
      </c>
      <c r="AT1671" s="42" t="s">
        <v>11</v>
      </c>
      <c r="AU1671" s="40" t="s">
        <v>292</v>
      </c>
      <c r="AV1671" s="41">
        <v>2023</v>
      </c>
      <c r="AW1671" s="266" t="s">
        <v>287</v>
      </c>
      <c r="AX1671" s="380">
        <v>35.67</v>
      </c>
      <c r="AY1671" s="380">
        <v>35.93</v>
      </c>
    </row>
    <row r="1672" spans="1:51" x14ac:dyDescent="0.25">
      <c r="A1672" s="5">
        <v>107</v>
      </c>
      <c r="B1672" s="6" t="s">
        <v>60</v>
      </c>
      <c r="C1672" s="13">
        <v>503781634.29000002</v>
      </c>
      <c r="D1672" s="13">
        <v>88703280.370000005</v>
      </c>
      <c r="E1672" s="13">
        <v>79552970.760000005</v>
      </c>
      <c r="F1672" s="13">
        <v>10574264.25</v>
      </c>
      <c r="G1672" s="13">
        <v>113947111.90000001</v>
      </c>
      <c r="H1672" s="13">
        <v>606250.74</v>
      </c>
      <c r="I1672" s="13">
        <v>325213645.94999999</v>
      </c>
      <c r="J1672" s="13">
        <v>19181739.219999999</v>
      </c>
      <c r="K1672" s="13">
        <v>126895373.79000001</v>
      </c>
      <c r="L1672" s="13">
        <v>47342403.030000001</v>
      </c>
      <c r="M1672" s="13">
        <v>14476985.9</v>
      </c>
      <c r="N1672" s="13">
        <v>57363262.170000002</v>
      </c>
      <c r="O1672" s="13">
        <v>160341100.25999999</v>
      </c>
      <c r="P1672" s="13">
        <v>130215877.51000006</v>
      </c>
      <c r="Q1672" s="13">
        <v>-119287671.41000001</v>
      </c>
      <c r="R1672" s="13">
        <v>10928206.100000054</v>
      </c>
      <c r="S1672" s="13">
        <v>-10321955.360000001</v>
      </c>
      <c r="T1672" s="13">
        <v>1186180.19</v>
      </c>
      <c r="U1672" s="13">
        <v>0</v>
      </c>
      <c r="V1672" s="13">
        <v>0</v>
      </c>
      <c r="W1672" s="13">
        <v>0</v>
      </c>
      <c r="X1672" s="13">
        <v>13190184.800000001</v>
      </c>
      <c r="Y1672" s="13">
        <v>2325451.2599999998</v>
      </c>
      <c r="Z1672" s="13">
        <v>17654307.109999999</v>
      </c>
      <c r="AA1672" s="13">
        <v>0</v>
      </c>
      <c r="AB1672" s="13">
        <v>0</v>
      </c>
      <c r="AC1672" s="13">
        <v>0</v>
      </c>
      <c r="AD1672" s="13">
        <v>0</v>
      </c>
      <c r="AE1672" s="13">
        <v>0</v>
      </c>
      <c r="AF1672" s="13">
        <v>4718561.9800000004</v>
      </c>
      <c r="AG1672" s="13">
        <v>61819388.929999992</v>
      </c>
      <c r="AH1672" s="13">
        <v>136916232.93000001</v>
      </c>
      <c r="AI1672" s="13">
        <v>198707999.38999999</v>
      </c>
      <c r="AJ1672" s="13">
        <v>38366899.129999995</v>
      </c>
      <c r="AK1672" s="13">
        <v>0</v>
      </c>
      <c r="AL1672" s="13">
        <v>198318272.15999997</v>
      </c>
      <c r="AM1672" s="13">
        <v>2.5628487173078365</v>
      </c>
      <c r="AN1672" s="13">
        <v>10477495.529999999</v>
      </c>
      <c r="AO1672" s="13">
        <v>96768.72</v>
      </c>
      <c r="AP1672" s="13">
        <v>475974932.55000001</v>
      </c>
      <c r="AQ1672" s="13">
        <v>221237678.89000002</v>
      </c>
      <c r="AR1672" s="367"/>
      <c r="AS1672" s="19">
        <v>45291</v>
      </c>
      <c r="AT1672" s="42" t="s">
        <v>11</v>
      </c>
      <c r="AU1672" s="40" t="s">
        <v>292</v>
      </c>
      <c r="AV1672" s="41">
        <v>2023</v>
      </c>
      <c r="AW1672" s="266" t="s">
        <v>160</v>
      </c>
      <c r="AX1672" s="380">
        <v>35.67</v>
      </c>
      <c r="AY1672" s="380">
        <v>35.93</v>
      </c>
    </row>
    <row r="1673" spans="1:51" x14ac:dyDescent="0.25">
      <c r="A1673" s="5">
        <v>66</v>
      </c>
      <c r="B1673" s="6" t="s">
        <v>61</v>
      </c>
      <c r="C1673" s="13">
        <v>22789868.57</v>
      </c>
      <c r="D1673" s="13">
        <v>5433861.1200000001</v>
      </c>
      <c r="E1673" s="13">
        <v>56954.879999999997</v>
      </c>
      <c r="F1673" s="13">
        <v>511545.06</v>
      </c>
      <c r="G1673" s="13">
        <v>30378357.52</v>
      </c>
      <c r="H1673" s="13">
        <v>14440198.609999999</v>
      </c>
      <c r="I1673" s="13">
        <v>165253309.43000001</v>
      </c>
      <c r="J1673" s="13">
        <v>224220918.19999999</v>
      </c>
      <c r="K1673" s="13">
        <v>56992.88</v>
      </c>
      <c r="L1673" s="13">
        <v>38</v>
      </c>
      <c r="M1673" s="13">
        <v>2832239.61</v>
      </c>
      <c r="N1673" s="13">
        <v>5964834.4000000004</v>
      </c>
      <c r="O1673" s="13">
        <v>6499000.7199999997</v>
      </c>
      <c r="P1673" s="13">
        <v>-20032895.849999998</v>
      </c>
      <c r="Q1673" s="13">
        <v>-3725649.1700000009</v>
      </c>
      <c r="R1673" s="13">
        <v>-23758545.02</v>
      </c>
      <c r="S1673" s="13">
        <v>38198743.649999976</v>
      </c>
      <c r="T1673" s="13">
        <v>7069487.1399999997</v>
      </c>
      <c r="U1673" s="13">
        <v>0</v>
      </c>
      <c r="V1673" s="13">
        <v>0</v>
      </c>
      <c r="W1673" s="13">
        <v>0</v>
      </c>
      <c r="X1673" s="13">
        <v>211626418.78</v>
      </c>
      <c r="Y1673" s="13">
        <v>607677.62</v>
      </c>
      <c r="Z1673" s="13">
        <v>364613.12</v>
      </c>
      <c r="AA1673" s="13">
        <v>9049692.5399999991</v>
      </c>
      <c r="AB1673" s="13">
        <v>30202.06</v>
      </c>
      <c r="AC1673" s="13">
        <v>0</v>
      </c>
      <c r="AD1673" s="13">
        <v>0</v>
      </c>
      <c r="AE1673" s="13">
        <v>0</v>
      </c>
      <c r="AF1673" s="13">
        <v>170444976.93000001</v>
      </c>
      <c r="AG1673" s="13">
        <v>2832277.61</v>
      </c>
      <c r="AH1673" s="13">
        <v>6200734.3100000005</v>
      </c>
      <c r="AI1673" s="13">
        <v>9032973.9199999999</v>
      </c>
      <c r="AJ1673" s="13">
        <v>2533973.1999999997</v>
      </c>
      <c r="AK1673" s="13">
        <v>0</v>
      </c>
      <c r="AL1673" s="13">
        <v>165196316.55000001</v>
      </c>
      <c r="AM1673" s="13">
        <v>2899.543055729067</v>
      </c>
      <c r="AN1673" s="13">
        <v>511545.06</v>
      </c>
      <c r="AO1673" s="13">
        <v>0</v>
      </c>
      <c r="AP1673" s="13">
        <v>21405448.539999999</v>
      </c>
      <c r="AQ1673" s="13">
        <v>10548441.810000001</v>
      </c>
      <c r="AR1673" s="367"/>
      <c r="AS1673" s="19">
        <v>45291</v>
      </c>
      <c r="AT1673" s="42" t="s">
        <v>11</v>
      </c>
      <c r="AU1673" s="40" t="s">
        <v>292</v>
      </c>
      <c r="AV1673" s="41">
        <v>2023</v>
      </c>
      <c r="AW1673" s="266" t="s">
        <v>178</v>
      </c>
      <c r="AX1673" s="380">
        <v>35.67</v>
      </c>
      <c r="AY1673" s="380">
        <v>35.93</v>
      </c>
    </row>
    <row r="1674" spans="1:51" ht="30" x14ac:dyDescent="0.25">
      <c r="A1674" s="5">
        <v>113</v>
      </c>
      <c r="B1674" s="6" t="s">
        <v>63</v>
      </c>
      <c r="C1674" s="13">
        <v>53449956.07</v>
      </c>
      <c r="D1674" s="13">
        <v>16000196.630000001</v>
      </c>
      <c r="E1674" s="13">
        <v>8022754.2799999993</v>
      </c>
      <c r="F1674" s="13">
        <v>6866800.5700000003</v>
      </c>
      <c r="G1674" s="13">
        <v>23029237.990000002</v>
      </c>
      <c r="H1674" s="13">
        <v>151220.48000000001</v>
      </c>
      <c r="I1674" s="13">
        <v>152797696.24000001</v>
      </c>
      <c r="J1674" s="13">
        <v>25022412.82</v>
      </c>
      <c r="K1674" s="13">
        <v>22306773.370000001</v>
      </c>
      <c r="L1674" s="13">
        <v>14284019.090000002</v>
      </c>
      <c r="M1674" s="13">
        <v>1667039.92</v>
      </c>
      <c r="N1674" s="13">
        <v>0.3</v>
      </c>
      <c r="O1674" s="13">
        <v>20281866.57</v>
      </c>
      <c r="P1674" s="13">
        <v>-12728145.690000003</v>
      </c>
      <c r="Q1674" s="13">
        <v>-976137.97999999963</v>
      </c>
      <c r="R1674" s="13">
        <v>-13704283.670000004</v>
      </c>
      <c r="S1674" s="13">
        <v>13855504.15</v>
      </c>
      <c r="T1674" s="13">
        <v>820520.57</v>
      </c>
      <c r="U1674" s="13">
        <v>0</v>
      </c>
      <c r="V1674" s="13">
        <v>0</v>
      </c>
      <c r="W1674" s="13">
        <v>0</v>
      </c>
      <c r="X1674" s="13">
        <v>14960982.939999999</v>
      </c>
      <c r="Y1674" s="13">
        <v>398101.14</v>
      </c>
      <c r="Z1674" s="13">
        <v>457129.53</v>
      </c>
      <c r="AA1674" s="13">
        <v>0</v>
      </c>
      <c r="AB1674" s="13">
        <v>523991.73</v>
      </c>
      <c r="AC1674" s="13">
        <v>0</v>
      </c>
      <c r="AD1674" s="13">
        <v>0</v>
      </c>
      <c r="AE1674" s="13">
        <v>0</v>
      </c>
      <c r="AF1674" s="13">
        <v>546776.96</v>
      </c>
      <c r="AG1674" s="13">
        <v>15951059.01</v>
      </c>
      <c r="AH1674" s="13">
        <v>8022754.5800000001</v>
      </c>
      <c r="AI1674" s="13">
        <v>23931644.859999999</v>
      </c>
      <c r="AJ1674" s="13">
        <v>3649778.29</v>
      </c>
      <c r="AK1674" s="13">
        <v>0</v>
      </c>
      <c r="AL1674" s="13">
        <v>130490922.87</v>
      </c>
      <c r="AM1674" s="13">
        <v>6.8498340708250982</v>
      </c>
      <c r="AN1674" s="13">
        <v>5313745.8</v>
      </c>
      <c r="AO1674" s="13">
        <v>1553054.77</v>
      </c>
      <c r="AP1674" s="13">
        <v>40797640.49000001</v>
      </c>
      <c r="AQ1674" s="13">
        <v>23629747.620000005</v>
      </c>
      <c r="AR1674" s="367"/>
      <c r="AS1674" s="19">
        <v>45291</v>
      </c>
      <c r="AT1674" s="42" t="s">
        <v>11</v>
      </c>
      <c r="AU1674" s="40" t="s">
        <v>292</v>
      </c>
      <c r="AV1674" s="41">
        <v>2023</v>
      </c>
      <c r="AW1674" s="266" t="s">
        <v>171</v>
      </c>
      <c r="AX1674" s="380">
        <v>35.67</v>
      </c>
      <c r="AY1674" s="380">
        <v>35.93</v>
      </c>
    </row>
    <row r="1675" spans="1:51" x14ac:dyDescent="0.25">
      <c r="A1675" s="5">
        <v>98</v>
      </c>
      <c r="B1675" s="6" t="s">
        <v>64</v>
      </c>
      <c r="C1675" s="13">
        <v>173742487.97999999</v>
      </c>
      <c r="D1675" s="13">
        <v>41317566.369999997</v>
      </c>
      <c r="E1675" s="13">
        <v>12948626.710000001</v>
      </c>
      <c r="F1675" s="13">
        <v>21255816.350000001</v>
      </c>
      <c r="G1675" s="13">
        <v>62924488.719999999</v>
      </c>
      <c r="H1675" s="13">
        <v>26298.66</v>
      </c>
      <c r="I1675" s="13">
        <v>51626941.18</v>
      </c>
      <c r="J1675" s="13">
        <v>42893344.609999999</v>
      </c>
      <c r="K1675" s="13">
        <v>32389184.859999999</v>
      </c>
      <c r="L1675" s="13">
        <v>19440558.149999999</v>
      </c>
      <c r="M1675" s="13">
        <v>24678735.800000001</v>
      </c>
      <c r="N1675" s="13">
        <v>32238668.510000002</v>
      </c>
      <c r="O1675" s="13">
        <v>41081037.529999994</v>
      </c>
      <c r="P1675" s="13">
        <v>7163579.0100000277</v>
      </c>
      <c r="Q1675" s="13">
        <v>18118696.790000007</v>
      </c>
      <c r="R1675" s="13">
        <v>25282275.800000034</v>
      </c>
      <c r="S1675" s="13">
        <v>-25255977.140000001</v>
      </c>
      <c r="T1675" s="13">
        <v>21780.2</v>
      </c>
      <c r="U1675" s="13">
        <v>0</v>
      </c>
      <c r="V1675" s="13">
        <v>0</v>
      </c>
      <c r="W1675" s="13">
        <v>0</v>
      </c>
      <c r="X1675" s="13">
        <v>15084211.01</v>
      </c>
      <c r="Y1675" s="13">
        <v>1133539.06</v>
      </c>
      <c r="Z1675" s="13">
        <v>3357283.87</v>
      </c>
      <c r="AA1675" s="13">
        <v>5963357.4400000004</v>
      </c>
      <c r="AB1675" s="13">
        <v>579455.57999999996</v>
      </c>
      <c r="AC1675" s="13">
        <v>0</v>
      </c>
      <c r="AD1675" s="13">
        <v>0</v>
      </c>
      <c r="AE1675" s="13">
        <v>0</v>
      </c>
      <c r="AF1675" s="13">
        <v>29328332.399999999</v>
      </c>
      <c r="AG1675" s="13">
        <v>44119293.950000003</v>
      </c>
      <c r="AH1675" s="13">
        <v>45187295.219999999</v>
      </c>
      <c r="AI1675" s="13">
        <v>89266681.129999995</v>
      </c>
      <c r="AJ1675" s="13">
        <v>48185643.600000001</v>
      </c>
      <c r="AK1675" s="13">
        <v>0</v>
      </c>
      <c r="AL1675" s="13">
        <v>19237756.32</v>
      </c>
      <c r="AM1675" s="13">
        <v>1.5939561740486481</v>
      </c>
      <c r="AN1675" s="13">
        <v>13814321.880000001</v>
      </c>
      <c r="AO1675" s="13">
        <v>7441494.4699999997</v>
      </c>
      <c r="AP1675" s="13">
        <v>149451957.05000001</v>
      </c>
      <c r="AQ1675" s="13">
        <v>58108072.970000014</v>
      </c>
      <c r="AR1675" s="367"/>
      <c r="AS1675" s="19">
        <v>45291</v>
      </c>
      <c r="AT1675" s="42" t="s">
        <v>11</v>
      </c>
      <c r="AU1675" s="40" t="s">
        <v>292</v>
      </c>
      <c r="AV1675" s="41">
        <v>2023</v>
      </c>
      <c r="AW1675" s="266" t="s">
        <v>165</v>
      </c>
      <c r="AX1675" s="380">
        <v>35.67</v>
      </c>
      <c r="AY1675" s="380">
        <v>35.93</v>
      </c>
    </row>
    <row r="1676" spans="1:51" x14ac:dyDescent="0.25">
      <c r="A1676" s="5">
        <v>1</v>
      </c>
      <c r="B1676" s="6" t="s">
        <v>65</v>
      </c>
      <c r="C1676" s="13">
        <v>46955522.109999999</v>
      </c>
      <c r="D1676" s="13">
        <v>913737.5</v>
      </c>
      <c r="E1676" s="13">
        <v>751191.11</v>
      </c>
      <c r="F1676" s="13">
        <v>4150108.5700000003</v>
      </c>
      <c r="G1676" s="13">
        <v>9392385.379999999</v>
      </c>
      <c r="H1676" s="13">
        <v>19745.79</v>
      </c>
      <c r="I1676" s="13">
        <v>298043676.12</v>
      </c>
      <c r="J1676" s="13">
        <v>161869.44</v>
      </c>
      <c r="K1676" s="13">
        <v>4157542.77</v>
      </c>
      <c r="L1676" s="13">
        <v>3406351.66</v>
      </c>
      <c r="M1676" s="13">
        <v>12778008.189999999</v>
      </c>
      <c r="N1676" s="13">
        <v>48259.37</v>
      </c>
      <c r="O1676" s="13">
        <v>14234201.66</v>
      </c>
      <c r="P1676" s="13">
        <v>18265089.000000007</v>
      </c>
      <c r="Q1676" s="13">
        <v>-21739689.089999996</v>
      </c>
      <c r="R1676" s="13">
        <v>-3474600.0899999887</v>
      </c>
      <c r="S1676" s="13">
        <v>3494345.87</v>
      </c>
      <c r="T1676" s="13">
        <v>1083104.9099999999</v>
      </c>
      <c r="U1676" s="13">
        <v>0</v>
      </c>
      <c r="V1676" s="13">
        <v>0</v>
      </c>
      <c r="W1676" s="13">
        <v>0</v>
      </c>
      <c r="X1676" s="13">
        <v>3009335.65</v>
      </c>
      <c r="Y1676" s="13">
        <v>188472.29</v>
      </c>
      <c r="Z1676" s="13">
        <v>185851.3</v>
      </c>
      <c r="AA1676" s="13">
        <v>42893.52</v>
      </c>
      <c r="AB1676" s="13">
        <v>111714.2</v>
      </c>
      <c r="AC1676" s="13">
        <v>0</v>
      </c>
      <c r="AD1676" s="13">
        <v>0</v>
      </c>
      <c r="AE1676" s="13">
        <v>0</v>
      </c>
      <c r="AF1676" s="13">
        <v>69163.38</v>
      </c>
      <c r="AG1676" s="13">
        <v>16184359.85</v>
      </c>
      <c r="AH1676" s="13">
        <v>799450.48</v>
      </c>
      <c r="AI1676" s="13">
        <v>16976014.719999999</v>
      </c>
      <c r="AJ1676" s="13">
        <v>2741813.06</v>
      </c>
      <c r="AK1676" s="13">
        <v>0</v>
      </c>
      <c r="AL1676" s="13">
        <v>293886133.35000002</v>
      </c>
      <c r="AM1676" s="13">
        <v>71.687458820778403</v>
      </c>
      <c r="AN1676" s="13">
        <v>2364355.1799999997</v>
      </c>
      <c r="AO1676" s="13">
        <v>1785753.39</v>
      </c>
      <c r="AP1676" s="13">
        <v>33462341.720000003</v>
      </c>
      <c r="AQ1676" s="13">
        <v>1654758.7699999998</v>
      </c>
      <c r="AR1676" s="367"/>
      <c r="AS1676" s="19">
        <v>45291</v>
      </c>
      <c r="AT1676" s="42" t="s">
        <v>11</v>
      </c>
      <c r="AU1676" s="40" t="s">
        <v>292</v>
      </c>
      <c r="AV1676" s="41">
        <v>2023</v>
      </c>
      <c r="AW1676" s="266" t="s">
        <v>177</v>
      </c>
      <c r="AX1676" s="380">
        <v>35.67</v>
      </c>
      <c r="AY1676" s="380">
        <v>35.93</v>
      </c>
    </row>
    <row r="1677" spans="1:51" x14ac:dyDescent="0.25">
      <c r="A1677" s="5">
        <v>109</v>
      </c>
      <c r="B1677" s="6" t="s">
        <v>66</v>
      </c>
      <c r="C1677" s="13">
        <v>703121932.62999988</v>
      </c>
      <c r="D1677" s="13">
        <v>303945972.71999997</v>
      </c>
      <c r="E1677" s="13">
        <v>68341604.560000002</v>
      </c>
      <c r="F1677" s="13">
        <v>85151736.5</v>
      </c>
      <c r="G1677" s="13">
        <v>169360315.97</v>
      </c>
      <c r="H1677" s="13">
        <v>9022128.5899999999</v>
      </c>
      <c r="I1677" s="13">
        <v>961506140.02999997</v>
      </c>
      <c r="J1677" s="13">
        <v>212526819.09999999</v>
      </c>
      <c r="K1677" s="13">
        <v>216572388.12</v>
      </c>
      <c r="L1677" s="13">
        <v>139724758.59999999</v>
      </c>
      <c r="M1677" s="13">
        <v>8849729</v>
      </c>
      <c r="N1677" s="13">
        <v>8302021</v>
      </c>
      <c r="O1677" s="13">
        <v>173692748.78999999</v>
      </c>
      <c r="P1677" s="13">
        <v>-29028841.350000039</v>
      </c>
      <c r="Q1677" s="13">
        <v>-32383765.900000002</v>
      </c>
      <c r="R1677" s="13">
        <v>-61412607.250000045</v>
      </c>
      <c r="S1677" s="13">
        <v>70434735.840000004</v>
      </c>
      <c r="T1677" s="13">
        <v>14658672.800000001</v>
      </c>
      <c r="U1677" s="13">
        <v>0</v>
      </c>
      <c r="V1677" s="13">
        <v>0</v>
      </c>
      <c r="W1677" s="13">
        <v>10790761.43</v>
      </c>
      <c r="X1677" s="13">
        <v>84146552.489999995</v>
      </c>
      <c r="Y1677" s="13">
        <v>2987585.51</v>
      </c>
      <c r="Z1677" s="13">
        <v>995556.94</v>
      </c>
      <c r="AA1677" s="13">
        <v>18033030.43</v>
      </c>
      <c r="AB1677" s="13">
        <v>351463.67</v>
      </c>
      <c r="AC1677" s="13">
        <v>0</v>
      </c>
      <c r="AD1677" s="13">
        <v>0</v>
      </c>
      <c r="AE1677" s="13">
        <v>0</v>
      </c>
      <c r="AF1677" s="13">
        <v>16793614.329999998</v>
      </c>
      <c r="AG1677" s="13">
        <v>148574487.59999999</v>
      </c>
      <c r="AH1677" s="13">
        <v>76643625.560000002</v>
      </c>
      <c r="AI1677" s="13">
        <v>224843515.56</v>
      </c>
      <c r="AJ1677" s="13">
        <v>51150766.769999996</v>
      </c>
      <c r="AK1677" s="13">
        <v>0</v>
      </c>
      <c r="AL1677" s="13">
        <v>744933751.90999997</v>
      </c>
      <c r="AM1677" s="13">
        <v>4.4396524800624242</v>
      </c>
      <c r="AN1677" s="13">
        <v>33599411.390000001</v>
      </c>
      <c r="AO1677" s="13">
        <v>51552325.109999999</v>
      </c>
      <c r="AP1677" s="13">
        <v>592771181.63999999</v>
      </c>
      <c r="AQ1677" s="13">
        <v>367287970.52000004</v>
      </c>
      <c r="AR1677" s="367"/>
      <c r="AS1677" s="19">
        <v>45291</v>
      </c>
      <c r="AT1677" s="42" t="s">
        <v>11</v>
      </c>
      <c r="AU1677" s="40" t="s">
        <v>292</v>
      </c>
      <c r="AV1677" s="41">
        <v>2023</v>
      </c>
      <c r="AW1677" s="266" t="s">
        <v>157</v>
      </c>
      <c r="AX1677" s="380">
        <v>35.67</v>
      </c>
      <c r="AY1677" s="380">
        <v>35.93</v>
      </c>
    </row>
    <row r="1678" spans="1:51" x14ac:dyDescent="0.25">
      <c r="A1678" s="5">
        <v>25</v>
      </c>
      <c r="B1678" s="6" t="s">
        <v>67</v>
      </c>
      <c r="C1678" s="13">
        <v>47968801.089999996</v>
      </c>
      <c r="D1678" s="13">
        <v>9195120</v>
      </c>
      <c r="E1678" s="13">
        <v>1180456</v>
      </c>
      <c r="F1678" s="13">
        <v>0</v>
      </c>
      <c r="G1678" s="13">
        <v>31981349.649999999</v>
      </c>
      <c r="H1678" s="13">
        <v>84750410.859999999</v>
      </c>
      <c r="I1678" s="13">
        <v>27807083.969999999</v>
      </c>
      <c r="J1678" s="13">
        <v>425503756.06999999</v>
      </c>
      <c r="K1678" s="13">
        <v>11402208.75</v>
      </c>
      <c r="L1678" s="13">
        <v>10221752.75</v>
      </c>
      <c r="M1678" s="13">
        <v>0</v>
      </c>
      <c r="N1678" s="13">
        <v>0</v>
      </c>
      <c r="O1678" s="13">
        <v>8471820.7200000007</v>
      </c>
      <c r="P1678" s="13">
        <v>-1679489.2800000012</v>
      </c>
      <c r="Q1678" s="13">
        <v>-100328.78</v>
      </c>
      <c r="R1678" s="13">
        <v>-1779818.0600000012</v>
      </c>
      <c r="S1678" s="13">
        <v>86530228.909999996</v>
      </c>
      <c r="T1678" s="13">
        <v>13224458.82</v>
      </c>
      <c r="U1678" s="13">
        <v>3525229.73</v>
      </c>
      <c r="V1678" s="13">
        <v>0</v>
      </c>
      <c r="W1678" s="13">
        <v>0</v>
      </c>
      <c r="X1678" s="13">
        <v>71897935.579999998</v>
      </c>
      <c r="Y1678" s="13">
        <v>652680.61</v>
      </c>
      <c r="Z1678" s="13">
        <v>1432092.94</v>
      </c>
      <c r="AA1678" s="13">
        <v>0</v>
      </c>
      <c r="AB1678" s="13">
        <v>32615.67</v>
      </c>
      <c r="AC1678" s="13">
        <v>0</v>
      </c>
      <c r="AD1678" s="13">
        <v>0</v>
      </c>
      <c r="AE1678" s="13">
        <v>0</v>
      </c>
      <c r="AF1678" s="13">
        <v>6</v>
      </c>
      <c r="AG1678" s="13">
        <v>10221752.75</v>
      </c>
      <c r="AH1678" s="13">
        <v>1180456</v>
      </c>
      <c r="AI1678" s="13">
        <v>11020509.75</v>
      </c>
      <c r="AJ1678" s="13">
        <v>2548689.0299999998</v>
      </c>
      <c r="AK1678" s="13">
        <v>0</v>
      </c>
      <c r="AL1678" s="13">
        <v>16404875.219999999</v>
      </c>
      <c r="AM1678" s="13">
        <v>2.4387453851868832</v>
      </c>
      <c r="AN1678" s="13">
        <v>0</v>
      </c>
      <c r="AO1678" s="13">
        <v>0</v>
      </c>
      <c r="AP1678" s="13">
        <v>40130596.370000005</v>
      </c>
      <c r="AQ1678" s="13">
        <v>9828736</v>
      </c>
      <c r="AR1678" s="367"/>
      <c r="AS1678" s="19">
        <v>45291</v>
      </c>
      <c r="AT1678" s="42" t="s">
        <v>11</v>
      </c>
      <c r="AU1678" s="40" t="s">
        <v>292</v>
      </c>
      <c r="AV1678" s="41">
        <v>2023</v>
      </c>
      <c r="AW1678" s="266" t="s">
        <v>174</v>
      </c>
      <c r="AX1678" s="380">
        <v>35.67</v>
      </c>
      <c r="AY1678" s="380">
        <v>35.93</v>
      </c>
    </row>
    <row r="1679" spans="1:51" x14ac:dyDescent="0.25">
      <c r="A1679" s="5">
        <v>121</v>
      </c>
      <c r="B1679" s="6" t="s">
        <v>68</v>
      </c>
      <c r="C1679" s="13">
        <v>271979.23</v>
      </c>
      <c r="D1679" s="13">
        <v>4.96</v>
      </c>
      <c r="E1679" s="13">
        <v>69.61</v>
      </c>
      <c r="F1679" s="13">
        <v>0</v>
      </c>
      <c r="G1679" s="13">
        <v>516065.1</v>
      </c>
      <c r="H1679" s="13">
        <v>314548.98</v>
      </c>
      <c r="I1679" s="13">
        <v>1080124.3799999999</v>
      </c>
      <c r="J1679" s="13">
        <v>26579166.739999998</v>
      </c>
      <c r="K1679" s="13">
        <v>886.86</v>
      </c>
      <c r="L1679" s="13">
        <v>817.25</v>
      </c>
      <c r="M1679" s="13">
        <v>0.01</v>
      </c>
      <c r="N1679" s="13">
        <v>0</v>
      </c>
      <c r="O1679" s="13">
        <v>-15148.27</v>
      </c>
      <c r="P1679" s="13">
        <v>-228942.56</v>
      </c>
      <c r="Q1679" s="13">
        <v>-148066.62</v>
      </c>
      <c r="R1679" s="13">
        <v>-377009.18</v>
      </c>
      <c r="S1679" s="13">
        <v>691557.72</v>
      </c>
      <c r="T1679" s="13">
        <v>0</v>
      </c>
      <c r="U1679" s="13">
        <v>0</v>
      </c>
      <c r="V1679" s="13">
        <v>0</v>
      </c>
      <c r="W1679" s="13">
        <v>0</v>
      </c>
      <c r="X1679" s="13">
        <v>771246.35</v>
      </c>
      <c r="Y1679" s="13">
        <v>9590.14</v>
      </c>
      <c r="Z1679" s="13">
        <v>26024.07</v>
      </c>
      <c r="AA1679" s="13">
        <v>43509.4</v>
      </c>
      <c r="AB1679" s="13">
        <v>565.02</v>
      </c>
      <c r="AC1679" s="13">
        <v>0</v>
      </c>
      <c r="AD1679" s="13">
        <v>0</v>
      </c>
      <c r="AE1679" s="13">
        <v>0</v>
      </c>
      <c r="AF1679" s="13">
        <v>0</v>
      </c>
      <c r="AG1679" s="13">
        <v>817.26</v>
      </c>
      <c r="AH1679" s="13">
        <v>69.61</v>
      </c>
      <c r="AI1679" s="13">
        <v>69.63</v>
      </c>
      <c r="AJ1679" s="13">
        <v>15217.9</v>
      </c>
      <c r="AK1679" s="13">
        <v>0</v>
      </c>
      <c r="AL1679" s="13">
        <v>1079237.5199999998</v>
      </c>
      <c r="AM1679" s="13">
        <v>1217.9198295108583</v>
      </c>
      <c r="AN1679" s="13">
        <v>0</v>
      </c>
      <c r="AO1679" s="13">
        <v>0</v>
      </c>
      <c r="AP1679" s="13">
        <v>274230.43</v>
      </c>
      <c r="AQ1679" s="13">
        <v>-12892.11</v>
      </c>
      <c r="AR1679" s="367"/>
      <c r="AS1679" s="19">
        <v>45291</v>
      </c>
      <c r="AT1679" s="42" t="s">
        <v>11</v>
      </c>
      <c r="AU1679" s="40" t="s">
        <v>292</v>
      </c>
      <c r="AV1679" s="41">
        <v>2023</v>
      </c>
      <c r="AW1679" s="266" t="s">
        <v>188</v>
      </c>
      <c r="AX1679" s="380">
        <v>35.67</v>
      </c>
      <c r="AY1679" s="380">
        <v>35.93</v>
      </c>
    </row>
    <row r="1680" spans="1:51" x14ac:dyDescent="0.25">
      <c r="A1680" s="5">
        <v>13</v>
      </c>
      <c r="B1680" s="6" t="s">
        <v>70</v>
      </c>
      <c r="C1680" s="13">
        <v>5011388760.6999998</v>
      </c>
      <c r="D1680" s="13">
        <v>2757881419.4200001</v>
      </c>
      <c r="E1680" s="13">
        <v>284215319.74000001</v>
      </c>
      <c r="F1680" s="13">
        <v>798325651.44000006</v>
      </c>
      <c r="G1680" s="13">
        <v>743631283.50999999</v>
      </c>
      <c r="H1680" s="13">
        <v>70032127.219999999</v>
      </c>
      <c r="I1680" s="13">
        <v>1397807806.1099999</v>
      </c>
      <c r="J1680" s="13">
        <v>1379838636.1400001</v>
      </c>
      <c r="K1680" s="13">
        <v>974848416.75</v>
      </c>
      <c r="L1680" s="13">
        <v>641830418.97000003</v>
      </c>
      <c r="M1680" s="13">
        <v>500343528.26999998</v>
      </c>
      <c r="N1680" s="13">
        <v>348559499.56</v>
      </c>
      <c r="O1680" s="13">
        <v>1238273410.3000004</v>
      </c>
      <c r="P1680" s="13">
        <v>-526723003.97000045</v>
      </c>
      <c r="Q1680" s="13">
        <v>227506634.9799996</v>
      </c>
      <c r="R1680" s="13">
        <v>-299216368.99000084</v>
      </c>
      <c r="S1680" s="13">
        <v>369248496.24000001</v>
      </c>
      <c r="T1680" s="13">
        <v>40208522.689999998</v>
      </c>
      <c r="U1680" s="13">
        <v>15589922.199999999</v>
      </c>
      <c r="V1680" s="13">
        <v>0</v>
      </c>
      <c r="W1680" s="13">
        <v>34227530.200000003</v>
      </c>
      <c r="X1680" s="13">
        <v>534935549.01999998</v>
      </c>
      <c r="Y1680" s="13">
        <v>15176148.59</v>
      </c>
      <c r="Z1680" s="13">
        <v>62377664.609999999</v>
      </c>
      <c r="AA1680" s="13">
        <v>114491316.15000001</v>
      </c>
      <c r="AB1680" s="13">
        <v>5005515.32</v>
      </c>
      <c r="AC1680" s="13">
        <v>0</v>
      </c>
      <c r="AD1680" s="13">
        <v>0</v>
      </c>
      <c r="AE1680" s="13">
        <v>5010097.6399999997</v>
      </c>
      <c r="AF1680" s="13">
        <v>53652285.560000002</v>
      </c>
      <c r="AG1680" s="13">
        <v>1142173947.2400002</v>
      </c>
      <c r="AH1680" s="13">
        <v>632774819.30000007</v>
      </c>
      <c r="AI1680" s="13">
        <v>1772039203.4200003</v>
      </c>
      <c r="AJ1680" s="13">
        <v>533769716.14999998</v>
      </c>
      <c r="AK1680" s="13">
        <v>3923.03</v>
      </c>
      <c r="AL1680" s="13">
        <v>422959389.3599999</v>
      </c>
      <c r="AM1680" s="13">
        <v>1.4338719559806885</v>
      </c>
      <c r="AN1680" s="13">
        <v>606975922.00999999</v>
      </c>
      <c r="AO1680" s="13">
        <v>191349729.42999998</v>
      </c>
      <c r="AP1680" s="13">
        <v>4165945454.2199993</v>
      </c>
      <c r="AQ1680" s="13">
        <v>3150711523.2400002</v>
      </c>
      <c r="AR1680" s="367"/>
      <c r="AS1680" s="19">
        <v>45291</v>
      </c>
      <c r="AT1680" s="42" t="s">
        <v>11</v>
      </c>
      <c r="AU1680" s="40" t="s">
        <v>292</v>
      </c>
      <c r="AV1680" s="41">
        <v>2023</v>
      </c>
      <c r="AW1680" s="266" t="s">
        <v>149</v>
      </c>
      <c r="AX1680" s="380">
        <v>35.67</v>
      </c>
      <c r="AY1680" s="380">
        <v>35.93</v>
      </c>
    </row>
    <row r="1681" spans="1:51" x14ac:dyDescent="0.25">
      <c r="A1681" s="5">
        <v>110</v>
      </c>
      <c r="B1681" s="6" t="s">
        <v>71</v>
      </c>
      <c r="C1681" s="13">
        <v>43364211.039999999</v>
      </c>
      <c r="D1681" s="13">
        <v>2662461.14</v>
      </c>
      <c r="E1681" s="13">
        <v>10046.68</v>
      </c>
      <c r="F1681" s="13">
        <v>13619912.979999999</v>
      </c>
      <c r="G1681" s="13">
        <v>85649120.400000006</v>
      </c>
      <c r="H1681" s="13">
        <v>10878562.6</v>
      </c>
      <c r="I1681" s="13">
        <v>173794662.97</v>
      </c>
      <c r="J1681" s="13">
        <v>184846987.25999999</v>
      </c>
      <c r="K1681" s="13">
        <v>11525944.609999999</v>
      </c>
      <c r="L1681" s="13">
        <v>11515897.930000002</v>
      </c>
      <c r="M1681" s="13">
        <v>2663469.25</v>
      </c>
      <c r="N1681" s="13">
        <v>4.9000000000000004</v>
      </c>
      <c r="O1681" s="13">
        <v>11436615.16</v>
      </c>
      <c r="P1681" s="13">
        <v>-70003898.640000001</v>
      </c>
      <c r="Q1681" s="13">
        <v>-2451819.1999999997</v>
      </c>
      <c r="R1681" s="13">
        <v>-72455717.840000004</v>
      </c>
      <c r="S1681" s="13">
        <v>83334280.420000002</v>
      </c>
      <c r="T1681" s="13">
        <v>5335095.8600000003</v>
      </c>
      <c r="U1681" s="13">
        <v>11042364.970000001</v>
      </c>
      <c r="V1681" s="13">
        <v>0</v>
      </c>
      <c r="W1681" s="13">
        <v>0</v>
      </c>
      <c r="X1681" s="13">
        <v>75347548.040000007</v>
      </c>
      <c r="Y1681" s="13">
        <v>1596379.61</v>
      </c>
      <c r="Z1681" s="13">
        <v>1143762.93</v>
      </c>
      <c r="AA1681" s="13">
        <v>361405.78</v>
      </c>
      <c r="AB1681" s="13">
        <v>283086.94</v>
      </c>
      <c r="AC1681" s="13">
        <v>0</v>
      </c>
      <c r="AD1681" s="13">
        <v>0</v>
      </c>
      <c r="AE1681" s="13">
        <v>0</v>
      </c>
      <c r="AF1681" s="13">
        <v>5006093.1900000004</v>
      </c>
      <c r="AG1681" s="13">
        <v>14179367.180000002</v>
      </c>
      <c r="AH1681" s="13">
        <v>10051.58</v>
      </c>
      <c r="AI1681" s="13">
        <v>14189384.300000001</v>
      </c>
      <c r="AJ1681" s="13">
        <v>2752769.14</v>
      </c>
      <c r="AK1681" s="13">
        <v>0</v>
      </c>
      <c r="AL1681" s="13">
        <v>162268718.36000001</v>
      </c>
      <c r="AM1681" s="13">
        <v>15.078561354460648</v>
      </c>
      <c r="AN1681" s="13">
        <v>5389884.3899999997</v>
      </c>
      <c r="AO1681" s="13">
        <v>8230028.5899999999</v>
      </c>
      <c r="AP1681" s="13">
        <v>31930399.34</v>
      </c>
      <c r="AQ1681" s="13">
        <v>2665264.5999999996</v>
      </c>
      <c r="AR1681" s="367"/>
      <c r="AS1681" s="19">
        <v>45291</v>
      </c>
      <c r="AT1681" s="42" t="s">
        <v>11</v>
      </c>
      <c r="AU1681" s="40" t="s">
        <v>292</v>
      </c>
      <c r="AV1681" s="41">
        <v>2023</v>
      </c>
      <c r="AW1681" s="266" t="s">
        <v>173</v>
      </c>
      <c r="AX1681" s="380">
        <v>35.67</v>
      </c>
      <c r="AY1681" s="380">
        <v>35.93</v>
      </c>
    </row>
    <row r="1682" spans="1:51" x14ac:dyDescent="0.25">
      <c r="A1682" s="5">
        <v>52</v>
      </c>
      <c r="B1682" s="6" t="s">
        <v>72</v>
      </c>
      <c r="C1682" s="13">
        <v>61876053.769999996</v>
      </c>
      <c r="D1682" s="13">
        <v>4428321.6399999997</v>
      </c>
      <c r="E1682" s="13">
        <v>23060036.27</v>
      </c>
      <c r="F1682" s="13">
        <v>9701305.4900000002</v>
      </c>
      <c r="G1682" s="13">
        <v>31471208.600000001</v>
      </c>
      <c r="H1682" s="13">
        <v>8140660.9000000004</v>
      </c>
      <c r="I1682" s="13">
        <v>2646175332.1100001</v>
      </c>
      <c r="J1682" s="13">
        <v>589055896.76999998</v>
      </c>
      <c r="K1682" s="13">
        <v>39021057.780000001</v>
      </c>
      <c r="L1682" s="13">
        <v>15961021.51</v>
      </c>
      <c r="M1682" s="13">
        <v>4719173.0599999996</v>
      </c>
      <c r="N1682" s="13">
        <v>34655.339999999997</v>
      </c>
      <c r="O1682" s="13">
        <v>26914876.490000002</v>
      </c>
      <c r="P1682" s="13">
        <v>-10639658.449999973</v>
      </c>
      <c r="Q1682" s="13">
        <v>-3149577.2000000007</v>
      </c>
      <c r="R1682" s="13">
        <v>-13789235.649999974</v>
      </c>
      <c r="S1682" s="13">
        <v>21929896.550000004</v>
      </c>
      <c r="T1682" s="13">
        <v>8064552.8600000003</v>
      </c>
      <c r="U1682" s="13">
        <v>0</v>
      </c>
      <c r="V1682" s="13">
        <v>0</v>
      </c>
      <c r="W1682" s="13">
        <v>0</v>
      </c>
      <c r="X1682" s="13">
        <v>50737333.880000003</v>
      </c>
      <c r="Y1682" s="13">
        <v>642269.56000000006</v>
      </c>
      <c r="Z1682" s="13">
        <v>663872.42000000004</v>
      </c>
      <c r="AA1682" s="13">
        <v>5868315.3700000001</v>
      </c>
      <c r="AB1682" s="13">
        <v>142758.34</v>
      </c>
      <c r="AC1682" s="13">
        <v>0</v>
      </c>
      <c r="AD1682" s="13">
        <v>0</v>
      </c>
      <c r="AE1682" s="13">
        <v>0</v>
      </c>
      <c r="AF1682" s="13">
        <v>29554774.5</v>
      </c>
      <c r="AG1682" s="13">
        <v>20680194.57</v>
      </c>
      <c r="AH1682" s="13">
        <v>23094691.609999999</v>
      </c>
      <c r="AI1682" s="13">
        <v>43424886.18</v>
      </c>
      <c r="AJ1682" s="13">
        <v>16510009.689999998</v>
      </c>
      <c r="AK1682" s="13">
        <v>0</v>
      </c>
      <c r="AL1682" s="13">
        <v>2607154274.3299999</v>
      </c>
      <c r="AM1682" s="13">
        <v>67.814033823200987</v>
      </c>
      <c r="AN1682" s="13">
        <v>6436842.6500000004</v>
      </c>
      <c r="AO1682" s="13">
        <v>3264462.8400000003</v>
      </c>
      <c r="AP1682" s="13">
        <v>46157419.780000009</v>
      </c>
      <c r="AQ1682" s="13">
        <v>15624564.140000001</v>
      </c>
      <c r="AR1682" s="367"/>
      <c r="AS1682" s="19">
        <v>45291</v>
      </c>
      <c r="AT1682" s="42" t="s">
        <v>11</v>
      </c>
      <c r="AU1682" s="40" t="s">
        <v>292</v>
      </c>
      <c r="AV1682" s="41">
        <v>2023</v>
      </c>
      <c r="AW1682" s="266" t="s">
        <v>170</v>
      </c>
      <c r="AX1682" s="380">
        <v>35.67</v>
      </c>
      <c r="AY1682" s="380">
        <v>35.93</v>
      </c>
    </row>
    <row r="1683" spans="1:51" x14ac:dyDescent="0.25">
      <c r="A1683" s="5">
        <v>96</v>
      </c>
      <c r="B1683" s="6" t="s">
        <v>73</v>
      </c>
      <c r="C1683" s="13">
        <v>916713096.34000003</v>
      </c>
      <c r="D1683" s="13">
        <v>339867903.84999996</v>
      </c>
      <c r="E1683" s="13">
        <v>212688777.48999998</v>
      </c>
      <c r="F1683" s="13">
        <v>98297055.050000012</v>
      </c>
      <c r="G1683" s="13">
        <v>278123398.03999996</v>
      </c>
      <c r="H1683" s="13">
        <v>2812975.69</v>
      </c>
      <c r="I1683" s="13">
        <v>1270622436.96</v>
      </c>
      <c r="J1683" s="13">
        <v>1240724.52</v>
      </c>
      <c r="K1683" s="13">
        <v>450222198.95999998</v>
      </c>
      <c r="L1683" s="13">
        <v>237533421.47</v>
      </c>
      <c r="M1683" s="13">
        <v>0</v>
      </c>
      <c r="N1683" s="13">
        <v>0</v>
      </c>
      <c r="O1683" s="13">
        <v>327337915.81999999</v>
      </c>
      <c r="P1683" s="13">
        <v>-126913176.41999987</v>
      </c>
      <c r="Q1683" s="13">
        <v>-140378652.58000001</v>
      </c>
      <c r="R1683" s="13">
        <v>-267291828.99999988</v>
      </c>
      <c r="S1683" s="13">
        <v>270104804.69</v>
      </c>
      <c r="T1683" s="13">
        <v>337777683</v>
      </c>
      <c r="U1683" s="13">
        <v>0</v>
      </c>
      <c r="V1683" s="13">
        <v>0</v>
      </c>
      <c r="W1683" s="13">
        <v>714979.06</v>
      </c>
      <c r="X1683" s="13">
        <v>108697743.06999999</v>
      </c>
      <c r="Y1683" s="13">
        <v>4082893.06</v>
      </c>
      <c r="Z1683" s="13">
        <v>23281172.940000001</v>
      </c>
      <c r="AA1683" s="13">
        <v>10440074.08</v>
      </c>
      <c r="AB1683" s="13">
        <v>3505551.88</v>
      </c>
      <c r="AC1683" s="13">
        <v>0</v>
      </c>
      <c r="AD1683" s="13">
        <v>0</v>
      </c>
      <c r="AE1683" s="13">
        <v>0</v>
      </c>
      <c r="AF1683" s="13">
        <v>135775908.47999999</v>
      </c>
      <c r="AG1683" s="13">
        <v>237533421.47000003</v>
      </c>
      <c r="AH1683" s="13">
        <v>212688777.48999998</v>
      </c>
      <c r="AI1683" s="13">
        <v>449947509.71999997</v>
      </c>
      <c r="AJ1683" s="13">
        <v>122609593.90000001</v>
      </c>
      <c r="AK1683" s="13">
        <v>0</v>
      </c>
      <c r="AL1683" s="13">
        <v>820400238</v>
      </c>
      <c r="AM1683" s="13">
        <v>2.8222118764803255</v>
      </c>
      <c r="AN1683" s="13">
        <v>71089129.099999994</v>
      </c>
      <c r="AO1683" s="13">
        <v>27207925.949999999</v>
      </c>
      <c r="AP1683" s="13">
        <v>736148220.15999997</v>
      </c>
      <c r="AQ1683" s="13">
        <v>486640943.48999995</v>
      </c>
      <c r="AR1683" s="367"/>
      <c r="AS1683" s="19">
        <v>45291</v>
      </c>
      <c r="AT1683" s="42" t="s">
        <v>11</v>
      </c>
      <c r="AU1683" s="40" t="s">
        <v>292</v>
      </c>
      <c r="AV1683" s="41">
        <v>2023</v>
      </c>
      <c r="AW1683" s="266" t="s">
        <v>153</v>
      </c>
      <c r="AX1683" s="380">
        <v>35.67</v>
      </c>
      <c r="AY1683" s="380">
        <v>35.93</v>
      </c>
    </row>
    <row r="1684" spans="1:51" x14ac:dyDescent="0.25">
      <c r="A1684" s="5">
        <v>103</v>
      </c>
      <c r="B1684" s="6" t="s">
        <v>74</v>
      </c>
      <c r="C1684" s="13">
        <v>3062012.59</v>
      </c>
      <c r="D1684" s="13">
        <v>3954729.13</v>
      </c>
      <c r="E1684" s="13">
        <v>1</v>
      </c>
      <c r="F1684" s="13">
        <v>242551.18</v>
      </c>
      <c r="G1684" s="13">
        <v>7940896.6900000004</v>
      </c>
      <c r="H1684" s="13">
        <v>90778715.769999996</v>
      </c>
      <c r="I1684" s="13">
        <v>42820275.630000003</v>
      </c>
      <c r="J1684" s="13">
        <v>211339411.21000001</v>
      </c>
      <c r="K1684" s="13">
        <v>1759608.45</v>
      </c>
      <c r="L1684" s="13">
        <v>1066284.02</v>
      </c>
      <c r="M1684" s="13">
        <v>0</v>
      </c>
      <c r="N1684" s="13">
        <v>0</v>
      </c>
      <c r="O1684" s="13">
        <v>833670.75000000012</v>
      </c>
      <c r="P1684" s="13">
        <v>-9909835.1600000001</v>
      </c>
      <c r="Q1684" s="13">
        <v>-1252441.58</v>
      </c>
      <c r="R1684" s="13">
        <v>-11162276.74</v>
      </c>
      <c r="S1684" s="13">
        <v>101940992.50999999</v>
      </c>
      <c r="T1684" s="13">
        <v>277475.13</v>
      </c>
      <c r="U1684" s="13">
        <v>0</v>
      </c>
      <c r="V1684" s="13">
        <v>0</v>
      </c>
      <c r="W1684" s="13">
        <v>0</v>
      </c>
      <c r="X1684" s="13">
        <v>102037956</v>
      </c>
      <c r="Y1684" s="13">
        <v>162059.12</v>
      </c>
      <c r="Z1684" s="13">
        <v>2.04</v>
      </c>
      <c r="AA1684" s="13">
        <v>66785.25</v>
      </c>
      <c r="AB1684" s="13">
        <v>0</v>
      </c>
      <c r="AC1684" s="13">
        <v>0</v>
      </c>
      <c r="AD1684" s="13">
        <v>0</v>
      </c>
      <c r="AE1684" s="13">
        <v>0</v>
      </c>
      <c r="AF1684" s="13">
        <v>145592.21</v>
      </c>
      <c r="AG1684" s="13">
        <v>1066284.02</v>
      </c>
      <c r="AH1684" s="13">
        <v>1</v>
      </c>
      <c r="AI1684" s="13">
        <v>1055786.8500000001</v>
      </c>
      <c r="AJ1684" s="13">
        <v>222116.09999999998</v>
      </c>
      <c r="AK1684" s="13">
        <v>0</v>
      </c>
      <c r="AL1684" s="13">
        <v>41060667.18</v>
      </c>
      <c r="AM1684" s="13">
        <v>24.335115934456898</v>
      </c>
      <c r="AN1684" s="13">
        <v>162668.16</v>
      </c>
      <c r="AO1684" s="13">
        <v>79883.02</v>
      </c>
      <c r="AP1684" s="13">
        <v>2228341.84</v>
      </c>
      <c r="AQ1684" s="13">
        <v>3954729.13</v>
      </c>
      <c r="AR1684" s="367"/>
      <c r="AS1684" s="19">
        <v>45291</v>
      </c>
      <c r="AT1684" s="42" t="s">
        <v>11</v>
      </c>
      <c r="AU1684" s="40" t="s">
        <v>292</v>
      </c>
      <c r="AV1684" s="41">
        <v>2023</v>
      </c>
      <c r="AW1684" s="266" t="s">
        <v>184</v>
      </c>
      <c r="AX1684" s="380">
        <v>35.67</v>
      </c>
      <c r="AY1684" s="380">
        <v>35.93</v>
      </c>
    </row>
    <row r="1685" spans="1:51" x14ac:dyDescent="0.25">
      <c r="A1685" s="5">
        <v>23</v>
      </c>
      <c r="B1685" s="6" t="s">
        <v>75</v>
      </c>
      <c r="C1685" s="13">
        <v>601879396.75999999</v>
      </c>
      <c r="D1685" s="13">
        <v>195717357.10000002</v>
      </c>
      <c r="E1685" s="13">
        <v>24101785.68</v>
      </c>
      <c r="F1685" s="13">
        <v>112137965.33999999</v>
      </c>
      <c r="G1685" s="13">
        <v>140857730.33000001</v>
      </c>
      <c r="H1685" s="13">
        <v>147900.66</v>
      </c>
      <c r="I1685" s="13">
        <v>684977630.67999995</v>
      </c>
      <c r="J1685" s="13">
        <v>39282089.530000001</v>
      </c>
      <c r="K1685" s="13">
        <v>90208425.469999999</v>
      </c>
      <c r="L1685" s="13">
        <v>66106639.789999999</v>
      </c>
      <c r="M1685" s="13">
        <v>27836778.52</v>
      </c>
      <c r="N1685" s="13">
        <v>20760313.920000002</v>
      </c>
      <c r="O1685" s="13">
        <v>7360280.8000000119</v>
      </c>
      <c r="P1685" s="13">
        <v>145806063.19000003</v>
      </c>
      <c r="Q1685" s="13">
        <v>-105931448.22</v>
      </c>
      <c r="R1685" s="13">
        <v>39874614.970000029</v>
      </c>
      <c r="S1685" s="13">
        <v>-39726715.280000001</v>
      </c>
      <c r="T1685" s="13">
        <v>196966.61</v>
      </c>
      <c r="U1685" s="13">
        <v>0</v>
      </c>
      <c r="V1685" s="13">
        <v>0</v>
      </c>
      <c r="W1685" s="13">
        <v>76670</v>
      </c>
      <c r="X1685" s="13">
        <v>3616431.98</v>
      </c>
      <c r="Y1685" s="13">
        <v>2504520.5099999998</v>
      </c>
      <c r="Z1685" s="13">
        <v>14724506.210000001</v>
      </c>
      <c r="AA1685" s="13">
        <v>3800623.31</v>
      </c>
      <c r="AB1685" s="13">
        <v>432584.75</v>
      </c>
      <c r="AC1685" s="13">
        <v>0</v>
      </c>
      <c r="AD1685" s="13">
        <v>0</v>
      </c>
      <c r="AE1685" s="13">
        <v>0</v>
      </c>
      <c r="AF1685" s="13">
        <v>22154549.09</v>
      </c>
      <c r="AG1685" s="13">
        <v>93943418.310000002</v>
      </c>
      <c r="AH1685" s="13">
        <v>44862099.600000001</v>
      </c>
      <c r="AI1685" s="13">
        <v>136813754.11000001</v>
      </c>
      <c r="AJ1685" s="13">
        <v>129453473.31</v>
      </c>
      <c r="AK1685" s="13">
        <v>0</v>
      </c>
      <c r="AL1685" s="13">
        <v>594769205.20999992</v>
      </c>
      <c r="AM1685" s="13">
        <v>7.5932777577167476</v>
      </c>
      <c r="AN1685" s="13">
        <v>78254620.519999996</v>
      </c>
      <c r="AO1685" s="13">
        <v>33883344.82</v>
      </c>
      <c r="AP1685" s="13">
        <v>526793074.80000001</v>
      </c>
      <c r="AQ1685" s="13">
        <v>127991315.94</v>
      </c>
      <c r="AR1685" s="367"/>
      <c r="AS1685" s="19">
        <v>45291</v>
      </c>
      <c r="AT1685" s="42" t="s">
        <v>11</v>
      </c>
      <c r="AU1685" s="40" t="s">
        <v>292</v>
      </c>
      <c r="AV1685" s="41">
        <v>2023</v>
      </c>
      <c r="AW1685" s="266" t="s">
        <v>159</v>
      </c>
      <c r="AX1685" s="380">
        <v>35.67</v>
      </c>
      <c r="AY1685" s="380">
        <v>35.93</v>
      </c>
    </row>
    <row r="1686" spans="1:51" x14ac:dyDescent="0.25">
      <c r="A1686" s="5">
        <v>62</v>
      </c>
      <c r="B1686" s="6" t="s">
        <v>203</v>
      </c>
      <c r="C1686" s="13">
        <v>69362370.519999996</v>
      </c>
      <c r="D1686" s="13">
        <v>16915817.009999998</v>
      </c>
      <c r="E1686" s="13">
        <v>649958.9</v>
      </c>
      <c r="F1686" s="13">
        <v>54384.17</v>
      </c>
      <c r="G1686" s="13">
        <v>43731580.020000003</v>
      </c>
      <c r="H1686" s="13">
        <v>378741.77</v>
      </c>
      <c r="I1686" s="13">
        <v>43381072.310000002</v>
      </c>
      <c r="J1686" s="13">
        <v>517943.62</v>
      </c>
      <c r="K1686" s="13">
        <v>1429086.28</v>
      </c>
      <c r="L1686" s="13">
        <v>779127.38</v>
      </c>
      <c r="M1686" s="13">
        <v>0</v>
      </c>
      <c r="N1686" s="13">
        <v>0</v>
      </c>
      <c r="O1686" s="13">
        <v>565130.94000000006</v>
      </c>
      <c r="P1686" s="13">
        <v>8095458.3800000018</v>
      </c>
      <c r="Q1686" s="13">
        <v>0</v>
      </c>
      <c r="R1686" s="13">
        <v>8095458.3800000018</v>
      </c>
      <c r="S1686" s="13">
        <v>-7716716.6100000003</v>
      </c>
      <c r="T1686" s="13">
        <v>152537.31</v>
      </c>
      <c r="U1686" s="13">
        <v>0</v>
      </c>
      <c r="V1686" s="13">
        <v>0</v>
      </c>
      <c r="W1686" s="13">
        <v>0</v>
      </c>
      <c r="X1686" s="13">
        <v>547401.98</v>
      </c>
      <c r="Y1686" s="13">
        <v>852201.68</v>
      </c>
      <c r="Z1686" s="13">
        <v>2827815.32</v>
      </c>
      <c r="AA1686" s="13">
        <v>4296432.7</v>
      </c>
      <c r="AB1686" s="13">
        <v>251383.69</v>
      </c>
      <c r="AC1686" s="13">
        <v>0</v>
      </c>
      <c r="AD1686" s="13">
        <v>0</v>
      </c>
      <c r="AE1686" s="13">
        <v>0</v>
      </c>
      <c r="AF1686" s="13">
        <v>188822.51</v>
      </c>
      <c r="AG1686" s="13">
        <v>779127.38000000012</v>
      </c>
      <c r="AH1686" s="13">
        <v>649958.9</v>
      </c>
      <c r="AI1686" s="13">
        <v>1429086.28</v>
      </c>
      <c r="AJ1686" s="13">
        <v>863955.34</v>
      </c>
      <c r="AK1686" s="13">
        <v>0</v>
      </c>
      <c r="AL1686" s="13">
        <v>41951986.030000001</v>
      </c>
      <c r="AM1686" s="13">
        <v>30.355810504317486</v>
      </c>
      <c r="AN1686" s="13">
        <v>54384.17</v>
      </c>
      <c r="AO1686" s="13">
        <v>0</v>
      </c>
      <c r="AP1686" s="13">
        <v>68859506.310000002</v>
      </c>
      <c r="AQ1686" s="13">
        <v>16978083.739999998</v>
      </c>
      <c r="AR1686" s="367"/>
      <c r="AS1686" s="19">
        <v>45291</v>
      </c>
      <c r="AT1686" s="42" t="s">
        <v>11</v>
      </c>
      <c r="AU1686" s="40" t="s">
        <v>292</v>
      </c>
      <c r="AV1686" s="41">
        <v>2023</v>
      </c>
      <c r="AW1686" s="266" t="s">
        <v>169</v>
      </c>
      <c r="AX1686" s="380">
        <v>35.67</v>
      </c>
      <c r="AY1686" s="380">
        <v>35.93</v>
      </c>
    </row>
    <row r="1687" spans="1:51" x14ac:dyDescent="0.25">
      <c r="A1687" s="5">
        <v>114</v>
      </c>
      <c r="B1687" s="6" t="s">
        <v>76</v>
      </c>
      <c r="C1687" s="13">
        <v>955552816.13</v>
      </c>
      <c r="D1687" s="13">
        <v>426849880.77000004</v>
      </c>
      <c r="E1687" s="13">
        <v>20308174.129999999</v>
      </c>
      <c r="F1687" s="13">
        <v>129305615.95</v>
      </c>
      <c r="G1687" s="13">
        <v>235682526.63999999</v>
      </c>
      <c r="H1687" s="13">
        <v>4187660.63</v>
      </c>
      <c r="I1687" s="13">
        <v>216538416.66999999</v>
      </c>
      <c r="J1687" s="13">
        <v>46123153.219999999</v>
      </c>
      <c r="K1687" s="13">
        <v>64096790.039999999</v>
      </c>
      <c r="L1687" s="13">
        <v>43788615.910000004</v>
      </c>
      <c r="M1687" s="13">
        <v>185124870.84999999</v>
      </c>
      <c r="N1687" s="13">
        <v>54486336.950000003</v>
      </c>
      <c r="O1687" s="13">
        <v>227510427.19000003</v>
      </c>
      <c r="P1687" s="13">
        <v>-63795634.419999912</v>
      </c>
      <c r="Q1687" s="13">
        <v>49842039.52000007</v>
      </c>
      <c r="R1687" s="13">
        <v>-13953594.899999842</v>
      </c>
      <c r="S1687" s="13">
        <v>18141255.529999986</v>
      </c>
      <c r="T1687" s="13">
        <v>426480.56</v>
      </c>
      <c r="U1687" s="13">
        <v>0</v>
      </c>
      <c r="V1687" s="13">
        <v>0</v>
      </c>
      <c r="W1687" s="13">
        <v>34920294.670000002</v>
      </c>
      <c r="X1687" s="13">
        <v>80631255.590000004</v>
      </c>
      <c r="Y1687" s="13">
        <v>3884868.39</v>
      </c>
      <c r="Z1687" s="13">
        <v>12935476.130000001</v>
      </c>
      <c r="AA1687" s="13">
        <v>51726320.579999998</v>
      </c>
      <c r="AB1687" s="13">
        <v>233034.32</v>
      </c>
      <c r="AC1687" s="13">
        <v>0</v>
      </c>
      <c r="AD1687" s="13">
        <v>0</v>
      </c>
      <c r="AE1687" s="13">
        <v>0</v>
      </c>
      <c r="AF1687" s="13">
        <v>29057075.870000001</v>
      </c>
      <c r="AG1687" s="13">
        <v>228913486.75999999</v>
      </c>
      <c r="AH1687" s="13">
        <v>74794511.079999998</v>
      </c>
      <c r="AI1687" s="13">
        <v>303243672.73000002</v>
      </c>
      <c r="AJ1687" s="13">
        <v>75733245.539999992</v>
      </c>
      <c r="AK1687" s="13">
        <v>0</v>
      </c>
      <c r="AL1687" s="13">
        <v>152441626.63</v>
      </c>
      <c r="AM1687" s="13">
        <v>3.3783036020191939</v>
      </c>
      <c r="AN1687" s="13">
        <v>93441012.299999997</v>
      </c>
      <c r="AO1687" s="13">
        <v>35864603.649999999</v>
      </c>
      <c r="AP1687" s="13">
        <v>791024423.78999996</v>
      </c>
      <c r="AQ1687" s="13">
        <v>489831915.61999995</v>
      </c>
      <c r="AR1687" s="367"/>
      <c r="AS1687" s="19">
        <v>45291</v>
      </c>
      <c r="AT1687" s="42" t="s">
        <v>11</v>
      </c>
      <c r="AU1687" s="40" t="s">
        <v>292</v>
      </c>
      <c r="AV1687" s="41">
        <v>2023</v>
      </c>
      <c r="AW1687" s="266" t="s">
        <v>154</v>
      </c>
      <c r="AX1687" s="380">
        <v>35.67</v>
      </c>
      <c r="AY1687" s="380">
        <v>35.93</v>
      </c>
    </row>
    <row r="1688" spans="1:51" x14ac:dyDescent="0.25">
      <c r="A1688" s="5">
        <v>48</v>
      </c>
      <c r="B1688" s="6" t="s">
        <v>77</v>
      </c>
      <c r="C1688" s="13">
        <v>338300505.82999998</v>
      </c>
      <c r="D1688" s="13">
        <v>220583139.47999999</v>
      </c>
      <c r="E1688" s="13">
        <v>20304270.550000001</v>
      </c>
      <c r="F1688" s="13">
        <v>3647826.78</v>
      </c>
      <c r="G1688" s="13">
        <v>113409956.31</v>
      </c>
      <c r="H1688" s="13">
        <v>8020398.3899999997</v>
      </c>
      <c r="I1688" s="13">
        <v>1267497318.9100001</v>
      </c>
      <c r="J1688" s="13">
        <v>178435572.91999999</v>
      </c>
      <c r="K1688" s="13">
        <v>50440184.670000002</v>
      </c>
      <c r="L1688" s="13">
        <v>10725007.6</v>
      </c>
      <c r="M1688" s="13">
        <v>5342073.47</v>
      </c>
      <c r="N1688" s="13">
        <v>238447591.40000001</v>
      </c>
      <c r="O1688" s="13">
        <v>52063787.769999981</v>
      </c>
      <c r="P1688" s="13">
        <v>-51404204.509999976</v>
      </c>
      <c r="Q1688" s="13">
        <v>44086063.769999951</v>
      </c>
      <c r="R1688" s="13">
        <v>-7318140.7400000244</v>
      </c>
      <c r="S1688" s="13">
        <v>15338539.129999995</v>
      </c>
      <c r="T1688" s="13">
        <v>60965314.100000001</v>
      </c>
      <c r="U1688" s="13">
        <v>0</v>
      </c>
      <c r="V1688" s="13">
        <v>2597081.96</v>
      </c>
      <c r="W1688" s="13">
        <v>26590185.59</v>
      </c>
      <c r="X1688" s="13">
        <v>602438143.89999998</v>
      </c>
      <c r="Y1688" s="13">
        <v>1460318.81</v>
      </c>
      <c r="Z1688" s="13">
        <v>7785283.3899999997</v>
      </c>
      <c r="AA1688" s="13">
        <v>666354407.47000003</v>
      </c>
      <c r="AB1688" s="13">
        <v>0</v>
      </c>
      <c r="AC1688" s="13">
        <v>0</v>
      </c>
      <c r="AD1688" s="13">
        <v>0</v>
      </c>
      <c r="AE1688" s="13">
        <v>0</v>
      </c>
      <c r="AF1688" s="13">
        <v>1652176.76</v>
      </c>
      <c r="AG1688" s="13">
        <v>16067081.069999998</v>
      </c>
      <c r="AH1688" s="13">
        <v>258751861.95000002</v>
      </c>
      <c r="AI1688" s="13">
        <v>274781731.81</v>
      </c>
      <c r="AJ1688" s="13">
        <v>222717944.03999999</v>
      </c>
      <c r="AK1688" s="13">
        <v>0</v>
      </c>
      <c r="AL1688" s="13">
        <v>1217057134.24</v>
      </c>
      <c r="AM1688" s="13">
        <v>25.128720824526674</v>
      </c>
      <c r="AN1688" s="13">
        <v>1045173.3999999999</v>
      </c>
      <c r="AO1688" s="13">
        <v>2602653.39</v>
      </c>
      <c r="AP1688" s="13">
        <v>331533719.38</v>
      </c>
      <c r="AQ1688" s="13">
        <v>265880140.80000001</v>
      </c>
      <c r="AR1688" s="367"/>
      <c r="AS1688" s="19">
        <v>45291</v>
      </c>
      <c r="AT1688" s="42" t="s">
        <v>11</v>
      </c>
      <c r="AU1688" s="40" t="s">
        <v>292</v>
      </c>
      <c r="AV1688" s="41">
        <v>2023</v>
      </c>
      <c r="AW1688" s="266" t="s">
        <v>163</v>
      </c>
      <c r="AX1688" s="380">
        <v>35.67</v>
      </c>
      <c r="AY1688" s="380">
        <v>35.93</v>
      </c>
    </row>
    <row r="1689" spans="1:51" ht="30" x14ac:dyDescent="0.25">
      <c r="A1689" s="5">
        <v>120</v>
      </c>
      <c r="B1689" s="6" t="s">
        <v>78</v>
      </c>
      <c r="C1689" s="13">
        <v>1220876.99</v>
      </c>
      <c r="D1689" s="13">
        <v>1063005.24</v>
      </c>
      <c r="E1689" s="13">
        <v>1</v>
      </c>
      <c r="F1689" s="13">
        <v>0</v>
      </c>
      <c r="G1689" s="13">
        <v>6737590.2599999998</v>
      </c>
      <c r="H1689" s="13">
        <v>-6867041</v>
      </c>
      <c r="I1689" s="13">
        <v>303351015.82999998</v>
      </c>
      <c r="J1689" s="13">
        <v>76607209.540000007</v>
      </c>
      <c r="K1689" s="13">
        <v>1</v>
      </c>
      <c r="L1689" s="13">
        <v>0</v>
      </c>
      <c r="M1689" s="13">
        <v>0</v>
      </c>
      <c r="N1689" s="13">
        <v>0</v>
      </c>
      <c r="O1689" s="13">
        <v>0.88</v>
      </c>
      <c r="P1689" s="13">
        <v>-6579719.3899999997</v>
      </c>
      <c r="Q1689" s="13">
        <v>0</v>
      </c>
      <c r="R1689" s="13">
        <v>-6579719.3899999997</v>
      </c>
      <c r="S1689" s="13">
        <v>-287321.6099999994</v>
      </c>
      <c r="T1689" s="13">
        <v>0</v>
      </c>
      <c r="U1689" s="13">
        <v>0</v>
      </c>
      <c r="V1689" s="13">
        <v>0</v>
      </c>
      <c r="W1689" s="13">
        <v>0</v>
      </c>
      <c r="X1689" s="13">
        <v>9052568.4800000004</v>
      </c>
      <c r="Y1689" s="13">
        <v>137501.84</v>
      </c>
      <c r="Z1689" s="13">
        <v>331352.67</v>
      </c>
      <c r="AA1689" s="13">
        <v>212482.01</v>
      </c>
      <c r="AB1689" s="13">
        <v>791.08</v>
      </c>
      <c r="AC1689" s="13">
        <v>0</v>
      </c>
      <c r="AD1689" s="13">
        <v>0</v>
      </c>
      <c r="AE1689" s="13">
        <v>0</v>
      </c>
      <c r="AF1689" s="13">
        <v>8657762.4900000002</v>
      </c>
      <c r="AG1689" s="13">
        <v>0</v>
      </c>
      <c r="AH1689" s="13">
        <v>1</v>
      </c>
      <c r="AI1689" s="13">
        <v>1</v>
      </c>
      <c r="AJ1689" s="13">
        <v>0.12</v>
      </c>
      <c r="AK1689" s="13">
        <v>0</v>
      </c>
      <c r="AL1689" s="13">
        <v>303351014.82999998</v>
      </c>
      <c r="AM1689" s="13">
        <v>303351015.82999998</v>
      </c>
      <c r="AN1689" s="13">
        <v>0</v>
      </c>
      <c r="AO1689" s="13">
        <v>0</v>
      </c>
      <c r="AP1689" s="13">
        <v>1220877.0299999998</v>
      </c>
      <c r="AQ1689" s="13">
        <v>1063006.1599999999</v>
      </c>
      <c r="AR1689" s="367"/>
      <c r="AS1689" s="19">
        <v>45291</v>
      </c>
      <c r="AT1689" s="42" t="s">
        <v>11</v>
      </c>
      <c r="AU1689" s="40" t="s">
        <v>293</v>
      </c>
      <c r="AV1689" s="41">
        <v>2023</v>
      </c>
      <c r="AW1689" s="266" t="s">
        <v>187</v>
      </c>
      <c r="AX1689" s="380">
        <v>35.67</v>
      </c>
      <c r="AY1689" s="380">
        <v>35.93</v>
      </c>
    </row>
    <row r="1690" spans="1:51" x14ac:dyDescent="0.25">
      <c r="A1690" s="5">
        <v>100</v>
      </c>
      <c r="B1690" s="6" t="s">
        <v>79</v>
      </c>
      <c r="C1690" s="13">
        <v>1541385920.75</v>
      </c>
      <c r="D1690" s="13">
        <v>631437288.83999991</v>
      </c>
      <c r="E1690" s="13">
        <v>23000586.789999999</v>
      </c>
      <c r="F1690" s="13">
        <v>262152084.76999998</v>
      </c>
      <c r="G1690" s="13">
        <v>321558619.06999999</v>
      </c>
      <c r="H1690" s="13">
        <v>520112.33</v>
      </c>
      <c r="I1690" s="13">
        <v>189445194.68000001</v>
      </c>
      <c r="J1690" s="13">
        <v>421748772.26999998</v>
      </c>
      <c r="K1690" s="13">
        <v>100748245.67</v>
      </c>
      <c r="L1690" s="13">
        <v>77747658.879999995</v>
      </c>
      <c r="M1690" s="13">
        <v>368100601.74000001</v>
      </c>
      <c r="N1690" s="13">
        <v>87654453.329999998</v>
      </c>
      <c r="O1690" s="13">
        <v>435261234.00999993</v>
      </c>
      <c r="P1690" s="13">
        <v>-109023305.94000006</v>
      </c>
      <c r="Q1690" s="13">
        <v>18771037.149999931</v>
      </c>
      <c r="R1690" s="13">
        <v>-90252268.790000126</v>
      </c>
      <c r="S1690" s="13">
        <v>90772381.120000005</v>
      </c>
      <c r="T1690" s="13">
        <v>17684744.559999999</v>
      </c>
      <c r="U1690" s="13">
        <v>0</v>
      </c>
      <c r="V1690" s="13">
        <v>0</v>
      </c>
      <c r="W1690" s="13">
        <v>0</v>
      </c>
      <c r="X1690" s="13">
        <v>211565846.22</v>
      </c>
      <c r="Y1690" s="13">
        <v>5748728.0899999999</v>
      </c>
      <c r="Z1690" s="13">
        <v>53360421.670000002</v>
      </c>
      <c r="AA1690" s="13">
        <v>10337355.17</v>
      </c>
      <c r="AB1690" s="13">
        <v>1220755.6499999999</v>
      </c>
      <c r="AC1690" s="13">
        <v>0.05</v>
      </c>
      <c r="AD1690" s="13">
        <v>0</v>
      </c>
      <c r="AE1690" s="13">
        <v>0</v>
      </c>
      <c r="AF1690" s="13">
        <v>67810949.030000001</v>
      </c>
      <c r="AG1690" s="13">
        <v>445848260.61999995</v>
      </c>
      <c r="AH1690" s="13">
        <v>110655040.12</v>
      </c>
      <c r="AI1690" s="13">
        <v>556413652.81999993</v>
      </c>
      <c r="AJ1690" s="13">
        <v>121152418.81</v>
      </c>
      <c r="AK1690" s="13">
        <v>0</v>
      </c>
      <c r="AL1690" s="13">
        <v>88696949.010000005</v>
      </c>
      <c r="AM1690" s="13">
        <v>1.8803820693863602</v>
      </c>
      <c r="AN1690" s="13">
        <v>126682462.09999999</v>
      </c>
      <c r="AO1690" s="13">
        <v>135469622.67000002</v>
      </c>
      <c r="AP1690" s="13">
        <v>1181907985.8099999</v>
      </c>
      <c r="AQ1690" s="13">
        <v>707220587.91000021</v>
      </c>
      <c r="AR1690" s="367"/>
      <c r="AS1690" s="19">
        <v>45291</v>
      </c>
      <c r="AT1690" s="42" t="s">
        <v>11</v>
      </c>
      <c r="AU1690" s="40" t="s">
        <v>292</v>
      </c>
      <c r="AV1690" s="41">
        <v>2023</v>
      </c>
      <c r="AW1690" s="266" t="s">
        <v>151</v>
      </c>
      <c r="AX1690" s="380">
        <v>35.67</v>
      </c>
      <c r="AY1690" s="380">
        <v>35.93</v>
      </c>
    </row>
    <row r="1691" spans="1:51" x14ac:dyDescent="0.25">
      <c r="A1691" s="5">
        <v>127</v>
      </c>
      <c r="B1691" s="6" t="s">
        <v>80</v>
      </c>
      <c r="C1691" s="13">
        <v>2399708.19</v>
      </c>
      <c r="D1691" s="13">
        <v>0</v>
      </c>
      <c r="E1691" s="13">
        <v>1</v>
      </c>
      <c r="F1691" s="13">
        <v>142183.70000000001</v>
      </c>
      <c r="G1691" s="13">
        <v>23189540.510000002</v>
      </c>
      <c r="H1691" s="13">
        <v>2123417.2200000002</v>
      </c>
      <c r="I1691" s="13">
        <v>13517999.449999999</v>
      </c>
      <c r="J1691" s="13">
        <v>0</v>
      </c>
      <c r="K1691" s="13">
        <v>1022592</v>
      </c>
      <c r="L1691" s="13">
        <v>1022591</v>
      </c>
      <c r="M1691" s="13">
        <v>454655.72</v>
      </c>
      <c r="N1691" s="13">
        <v>0</v>
      </c>
      <c r="O1691" s="13">
        <v>1477247.72</v>
      </c>
      <c r="P1691" s="13">
        <v>-22409263.740000002</v>
      </c>
      <c r="Q1691" s="13">
        <v>-17466403.829999998</v>
      </c>
      <c r="R1691" s="13">
        <v>-39875667.57</v>
      </c>
      <c r="S1691" s="13">
        <v>41999084.780000001</v>
      </c>
      <c r="T1691" s="13">
        <v>1010391.72</v>
      </c>
      <c r="U1691" s="13">
        <v>0</v>
      </c>
      <c r="V1691" s="13">
        <v>0</v>
      </c>
      <c r="W1691" s="13">
        <v>44836376.25</v>
      </c>
      <c r="X1691" s="13">
        <v>110065.14</v>
      </c>
      <c r="Y1691" s="13">
        <v>473255.94</v>
      </c>
      <c r="Z1691" s="13">
        <v>63610.06</v>
      </c>
      <c r="AA1691" s="13">
        <v>0</v>
      </c>
      <c r="AB1691" s="13">
        <v>3309070.55</v>
      </c>
      <c r="AC1691" s="13">
        <v>0</v>
      </c>
      <c r="AD1691" s="13">
        <v>0</v>
      </c>
      <c r="AE1691" s="13">
        <v>0</v>
      </c>
      <c r="AF1691" s="13">
        <v>111811.78</v>
      </c>
      <c r="AG1691" s="13">
        <v>1477246.72</v>
      </c>
      <c r="AH1691" s="13">
        <v>1</v>
      </c>
      <c r="AI1691" s="13">
        <v>1477247.72</v>
      </c>
      <c r="AJ1691" s="13">
        <v>0</v>
      </c>
      <c r="AK1691" s="13">
        <v>0</v>
      </c>
      <c r="AL1691" s="13">
        <v>12495407.449999999</v>
      </c>
      <c r="AM1691" s="13">
        <v>13.219347941309925</v>
      </c>
      <c r="AN1691" s="13">
        <v>113742.47</v>
      </c>
      <c r="AO1691" s="13">
        <v>28441.23</v>
      </c>
      <c r="AP1691" s="13">
        <v>922461.47000000009</v>
      </c>
      <c r="AQ1691" s="13">
        <v>1</v>
      </c>
      <c r="AR1691" s="367"/>
      <c r="AS1691" s="19">
        <v>45291</v>
      </c>
      <c r="AT1691" s="42" t="s">
        <v>11</v>
      </c>
      <c r="AU1691" s="40" t="s">
        <v>292</v>
      </c>
      <c r="AV1691" s="41">
        <v>2023</v>
      </c>
      <c r="AW1691" s="266" t="s">
        <v>186</v>
      </c>
      <c r="AX1691" s="380">
        <v>35.67</v>
      </c>
      <c r="AY1691" s="380">
        <v>35.93</v>
      </c>
    </row>
    <row r="1692" spans="1:51" x14ac:dyDescent="0.25">
      <c r="A1692" s="5">
        <v>12</v>
      </c>
      <c r="B1692" s="6" t="s">
        <v>81</v>
      </c>
      <c r="C1692" s="13">
        <v>1177659824.3199999</v>
      </c>
      <c r="D1692" s="13">
        <v>683087686.6500001</v>
      </c>
      <c r="E1692" s="13">
        <v>73153523.179999992</v>
      </c>
      <c r="F1692" s="13">
        <v>222630597.93000001</v>
      </c>
      <c r="G1692" s="13">
        <v>274521892.46999997</v>
      </c>
      <c r="H1692" s="13">
        <v>3517552.37</v>
      </c>
      <c r="I1692" s="13">
        <v>861447512</v>
      </c>
      <c r="J1692" s="13">
        <v>985068987.88</v>
      </c>
      <c r="K1692" s="13">
        <v>381460091.06</v>
      </c>
      <c r="L1692" s="13">
        <v>306862543.84999996</v>
      </c>
      <c r="M1692" s="13">
        <v>24018963.120000001</v>
      </c>
      <c r="N1692" s="13">
        <v>9172358.7199999988</v>
      </c>
      <c r="O1692" s="13">
        <v>199799410.27999997</v>
      </c>
      <c r="P1692" s="13">
        <v>-202379763.01000017</v>
      </c>
      <c r="Q1692" s="13">
        <v>-89133043.799999997</v>
      </c>
      <c r="R1692" s="13">
        <v>-291512806.81000018</v>
      </c>
      <c r="S1692" s="13">
        <v>295030359.19</v>
      </c>
      <c r="T1692" s="13">
        <v>18327934.02</v>
      </c>
      <c r="U1692" s="13">
        <v>0</v>
      </c>
      <c r="V1692" s="13">
        <v>0</v>
      </c>
      <c r="W1692" s="13">
        <v>32394515.460000001</v>
      </c>
      <c r="X1692" s="13">
        <v>386652047.60000002</v>
      </c>
      <c r="Y1692" s="13">
        <v>5602230.2300000004</v>
      </c>
      <c r="Z1692" s="13">
        <v>15547751.24</v>
      </c>
      <c r="AA1692" s="13">
        <v>23096568.02</v>
      </c>
      <c r="AB1692" s="13">
        <v>594830.85</v>
      </c>
      <c r="AC1692" s="13">
        <v>0</v>
      </c>
      <c r="AD1692" s="13">
        <v>0</v>
      </c>
      <c r="AE1692" s="13">
        <v>0</v>
      </c>
      <c r="AF1692" s="13">
        <v>97502757.549999997</v>
      </c>
      <c r="AG1692" s="13">
        <v>330881506.96999997</v>
      </c>
      <c r="AH1692" s="13">
        <v>82325881.900000006</v>
      </c>
      <c r="AI1692" s="13">
        <v>390391407.16999996</v>
      </c>
      <c r="AJ1692" s="13">
        <v>190594453.87</v>
      </c>
      <c r="AK1692" s="13">
        <v>2456.98</v>
      </c>
      <c r="AL1692" s="13">
        <v>479987420.94</v>
      </c>
      <c r="AM1692" s="13">
        <v>2.2582900077599537</v>
      </c>
      <c r="AN1692" s="13">
        <v>133481876.95999999</v>
      </c>
      <c r="AO1692" s="13">
        <v>89148720.969999999</v>
      </c>
      <c r="AP1692" s="13">
        <v>1033408270.6899999</v>
      </c>
      <c r="AQ1692" s="13">
        <v>738635543.29999995</v>
      </c>
      <c r="AR1692" s="367"/>
      <c r="AS1692" s="19">
        <v>45291</v>
      </c>
      <c r="AT1692" s="42" t="s">
        <v>11</v>
      </c>
      <c r="AU1692" s="40" t="s">
        <v>292</v>
      </c>
      <c r="AV1692" s="41">
        <v>2023</v>
      </c>
      <c r="AW1692" s="266" t="s">
        <v>152</v>
      </c>
      <c r="AX1692" s="380">
        <v>35.67</v>
      </c>
      <c r="AY1692" s="380">
        <v>35.93</v>
      </c>
    </row>
    <row r="1693" spans="1:51" x14ac:dyDescent="0.25">
      <c r="A1693" s="5">
        <v>74</v>
      </c>
      <c r="B1693" s="6" t="s">
        <v>82</v>
      </c>
      <c r="C1693" s="13">
        <v>6831104746.25</v>
      </c>
      <c r="D1693" s="13">
        <v>3912868262.52</v>
      </c>
      <c r="E1693" s="13">
        <v>14209247.359999999</v>
      </c>
      <c r="F1693" s="13">
        <v>952634797.35000002</v>
      </c>
      <c r="G1693" s="13">
        <v>989249440.18999994</v>
      </c>
      <c r="H1693" s="13">
        <v>54146074.039999999</v>
      </c>
      <c r="I1693" s="13">
        <v>1096297255.21</v>
      </c>
      <c r="J1693" s="13">
        <v>431559432.54000002</v>
      </c>
      <c r="K1693" s="13">
        <v>185338363.59</v>
      </c>
      <c r="L1693" s="13">
        <v>99928477.239999995</v>
      </c>
      <c r="M1693" s="13">
        <v>997621836.91999996</v>
      </c>
      <c r="N1693" s="13">
        <v>1671841379</v>
      </c>
      <c r="O1693" s="13">
        <v>2039172106.5200005</v>
      </c>
      <c r="P1693" s="13">
        <v>-1062819860.3300004</v>
      </c>
      <c r="Q1693" s="13">
        <v>1120284895.22</v>
      </c>
      <c r="R1693" s="13">
        <v>57465034.889999628</v>
      </c>
      <c r="S1693" s="13">
        <v>-3318960.8500001431</v>
      </c>
      <c r="T1693" s="13">
        <v>7913253.2800000003</v>
      </c>
      <c r="U1693" s="13">
        <v>4305863.0999999996</v>
      </c>
      <c r="V1693" s="13">
        <v>0</v>
      </c>
      <c r="W1693" s="13">
        <v>3318300</v>
      </c>
      <c r="X1693" s="13">
        <v>1676570453.2</v>
      </c>
      <c r="Y1693" s="13">
        <v>16384829.890000001</v>
      </c>
      <c r="Z1693" s="13">
        <v>82543598.579999998</v>
      </c>
      <c r="AA1693" s="13">
        <v>267689968.13999999</v>
      </c>
      <c r="AB1693" s="13">
        <v>2009744.62</v>
      </c>
      <c r="AC1693" s="13">
        <v>0</v>
      </c>
      <c r="AD1693" s="13">
        <v>0</v>
      </c>
      <c r="AE1693" s="13">
        <v>74997856.209999993</v>
      </c>
      <c r="AF1693" s="13">
        <v>1251800832.99</v>
      </c>
      <c r="AG1693" s="13">
        <v>1097550314.1600001</v>
      </c>
      <c r="AH1693" s="13">
        <v>1686050626.3600001</v>
      </c>
      <c r="AI1693" s="13">
        <v>2773759997.0200005</v>
      </c>
      <c r="AJ1693" s="13">
        <v>734587890.5</v>
      </c>
      <c r="AK1693" s="13">
        <v>0</v>
      </c>
      <c r="AL1693" s="13">
        <v>910958891.62</v>
      </c>
      <c r="AM1693" s="13">
        <v>5.915112413721296</v>
      </c>
      <c r="AN1693" s="13">
        <v>572627533.21000004</v>
      </c>
      <c r="AO1693" s="13">
        <v>380007264.13999999</v>
      </c>
      <c r="AP1693" s="13">
        <v>6062000276.9500008</v>
      </c>
      <c r="AQ1693" s="13">
        <v>5182935899.7400007</v>
      </c>
      <c r="AR1693" s="367"/>
      <c r="AS1693" s="19">
        <v>45291</v>
      </c>
      <c r="AT1693" s="42" t="s">
        <v>11</v>
      </c>
      <c r="AU1693" s="40" t="s">
        <v>292</v>
      </c>
      <c r="AV1693" s="41">
        <v>2023</v>
      </c>
      <c r="AW1693" s="266" t="s">
        <v>148</v>
      </c>
      <c r="AX1693" s="380">
        <v>35.67</v>
      </c>
      <c r="AY1693" s="380">
        <v>35.93</v>
      </c>
    </row>
    <row r="1694" spans="1:51" x14ac:dyDescent="0.25">
      <c r="A1694" s="5">
        <v>71</v>
      </c>
      <c r="B1694" s="6" t="s">
        <v>83</v>
      </c>
      <c r="C1694" s="13">
        <v>347337333.93000001</v>
      </c>
      <c r="D1694" s="13">
        <v>41259773.030000001</v>
      </c>
      <c r="E1694" s="13">
        <v>16514333.67</v>
      </c>
      <c r="F1694" s="13">
        <v>0</v>
      </c>
      <c r="G1694" s="13">
        <v>146469777.53</v>
      </c>
      <c r="H1694" s="13">
        <v>1775921.15</v>
      </c>
      <c r="I1694" s="13">
        <v>235504843.16</v>
      </c>
      <c r="J1694" s="13">
        <v>1072579.23</v>
      </c>
      <c r="K1694" s="13">
        <v>33290670.48</v>
      </c>
      <c r="L1694" s="13">
        <v>16776336.810000001</v>
      </c>
      <c r="M1694" s="13">
        <v>3553435.68</v>
      </c>
      <c r="N1694" s="13">
        <v>2566231.63</v>
      </c>
      <c r="O1694" s="13">
        <v>27189446.239999995</v>
      </c>
      <c r="P1694" s="13">
        <v>132418337.13000003</v>
      </c>
      <c r="Q1694" s="13">
        <v>-217791603.86999997</v>
      </c>
      <c r="R1694" s="13">
        <v>-85373266.73999995</v>
      </c>
      <c r="S1694" s="13">
        <v>87149187.890000015</v>
      </c>
      <c r="T1694" s="13">
        <v>0</v>
      </c>
      <c r="U1694" s="13">
        <v>0</v>
      </c>
      <c r="V1694" s="13">
        <v>0</v>
      </c>
      <c r="W1694" s="13">
        <v>105284892.68000001</v>
      </c>
      <c r="X1694" s="13">
        <v>0</v>
      </c>
      <c r="Y1694" s="13">
        <v>2989179.13</v>
      </c>
      <c r="Z1694" s="13">
        <v>0</v>
      </c>
      <c r="AA1694" s="13">
        <v>15143488.76</v>
      </c>
      <c r="AB1694" s="13">
        <v>0</v>
      </c>
      <c r="AC1694" s="13">
        <v>0</v>
      </c>
      <c r="AD1694" s="13">
        <v>0</v>
      </c>
      <c r="AE1694" s="13">
        <v>0</v>
      </c>
      <c r="AF1694" s="13">
        <v>3036.9</v>
      </c>
      <c r="AG1694" s="13">
        <v>20329772.5</v>
      </c>
      <c r="AH1694" s="13">
        <v>19080565.300000001</v>
      </c>
      <c r="AI1694" s="13">
        <v>39409704.159999996</v>
      </c>
      <c r="AJ1694" s="13">
        <v>12220257.919999998</v>
      </c>
      <c r="AK1694" s="13">
        <v>0</v>
      </c>
      <c r="AL1694" s="13">
        <v>202214172.68000001</v>
      </c>
      <c r="AM1694" s="13">
        <v>7.0741994608214327</v>
      </c>
      <c r="AN1694" s="13">
        <v>0</v>
      </c>
      <c r="AO1694" s="13">
        <v>0</v>
      </c>
      <c r="AP1694" s="13">
        <v>332841825.66999996</v>
      </c>
      <c r="AQ1694" s="13">
        <v>53953710.950000003</v>
      </c>
      <c r="AR1694" s="367"/>
      <c r="AS1694" s="19">
        <v>45291</v>
      </c>
      <c r="AT1694" s="42" t="s">
        <v>11</v>
      </c>
      <c r="AU1694" s="40" t="s">
        <v>292</v>
      </c>
      <c r="AV1694" s="41">
        <v>2023</v>
      </c>
      <c r="AW1694" s="266" t="s">
        <v>161</v>
      </c>
      <c r="AX1694" s="380">
        <v>35.67</v>
      </c>
      <c r="AY1694" s="380">
        <v>35.93</v>
      </c>
    </row>
    <row r="1695" spans="1:51" x14ac:dyDescent="0.25">
      <c r="A1695" s="5">
        <v>91</v>
      </c>
      <c r="B1695" s="6" t="s">
        <v>106</v>
      </c>
      <c r="C1695" s="13">
        <v>2045328.41</v>
      </c>
      <c r="D1695" s="13">
        <v>172075.74</v>
      </c>
      <c r="E1695" s="13">
        <v>616.81000000000006</v>
      </c>
      <c r="F1695" s="13">
        <v>267.52</v>
      </c>
      <c r="G1695" s="13">
        <v>10057501.640000001</v>
      </c>
      <c r="H1695" s="13">
        <v>-16748439.449999999</v>
      </c>
      <c r="I1695" s="13">
        <v>58280679.539999999</v>
      </c>
      <c r="J1695" s="13">
        <v>11723970.9</v>
      </c>
      <c r="K1695" s="13">
        <v>364821.86</v>
      </c>
      <c r="L1695" s="13">
        <v>363758.70999999996</v>
      </c>
      <c r="M1695" s="13">
        <v>0</v>
      </c>
      <c r="N1695" s="13">
        <v>6422521.5200000005</v>
      </c>
      <c r="O1695" s="13">
        <v>-752669.34999999963</v>
      </c>
      <c r="P1695" s="13">
        <v>-7431847.1400000006</v>
      </c>
      <c r="Q1695" s="13">
        <v>9.9999997764825821E-3</v>
      </c>
      <c r="R1695" s="13">
        <v>-7431847.1300000008</v>
      </c>
      <c r="S1695" s="13">
        <v>-9316592.3399999999</v>
      </c>
      <c r="T1695" s="13">
        <v>3491524.17</v>
      </c>
      <c r="U1695" s="13">
        <v>0</v>
      </c>
      <c r="V1695" s="13">
        <v>0</v>
      </c>
      <c r="W1695" s="13">
        <v>0</v>
      </c>
      <c r="X1695" s="13">
        <v>957097.64</v>
      </c>
      <c r="Y1695" s="13">
        <v>80891.19</v>
      </c>
      <c r="Z1695" s="13">
        <v>45837.3</v>
      </c>
      <c r="AA1695" s="13">
        <v>91383.13</v>
      </c>
      <c r="AB1695" s="13">
        <v>3044183.52</v>
      </c>
      <c r="AC1695" s="13">
        <v>0</v>
      </c>
      <c r="AD1695" s="13">
        <v>0</v>
      </c>
      <c r="AE1695" s="13">
        <v>0</v>
      </c>
      <c r="AF1695" s="13">
        <v>10502919.01</v>
      </c>
      <c r="AG1695" s="13">
        <v>363758.70999999996</v>
      </c>
      <c r="AH1695" s="13">
        <v>6423138.3300000001</v>
      </c>
      <c r="AI1695" s="13">
        <v>6713336</v>
      </c>
      <c r="AJ1695" s="13">
        <v>7466005.3499999996</v>
      </c>
      <c r="AK1695" s="13">
        <v>0</v>
      </c>
      <c r="AL1695" s="13">
        <v>57915857.68</v>
      </c>
      <c r="AM1695" s="13">
        <v>159.75106190182794</v>
      </c>
      <c r="AN1695" s="13">
        <v>267.52</v>
      </c>
      <c r="AO1695" s="13">
        <v>0</v>
      </c>
      <c r="AP1695" s="13">
        <v>2797997.7600000002</v>
      </c>
      <c r="AQ1695" s="13">
        <v>172075.73999999979</v>
      </c>
      <c r="AR1695" s="367"/>
      <c r="AS1695" s="19">
        <v>45291</v>
      </c>
      <c r="AT1695" s="42" t="s">
        <v>11</v>
      </c>
      <c r="AU1695" s="40" t="s">
        <v>293</v>
      </c>
      <c r="AV1695" s="41">
        <v>2023</v>
      </c>
      <c r="AW1695" s="266" t="s">
        <v>192</v>
      </c>
      <c r="AX1695" s="380">
        <v>35.67</v>
      </c>
      <c r="AY1695" s="380">
        <v>35.93</v>
      </c>
    </row>
    <row r="1696" spans="1:51" x14ac:dyDescent="0.25">
      <c r="A1696" s="5">
        <v>73</v>
      </c>
      <c r="B1696" s="6" t="s">
        <v>84</v>
      </c>
      <c r="C1696" s="13">
        <v>248338279</v>
      </c>
      <c r="D1696" s="13">
        <v>281524.23</v>
      </c>
      <c r="E1696" s="13">
        <v>152072.91</v>
      </c>
      <c r="F1696" s="13">
        <v>26826884.379999999</v>
      </c>
      <c r="G1696" s="13">
        <v>143104491.34</v>
      </c>
      <c r="H1696" s="13">
        <v>17128078.059999999</v>
      </c>
      <c r="I1696" s="13">
        <v>54113939.450000003</v>
      </c>
      <c r="J1696" s="13">
        <v>44069.09</v>
      </c>
      <c r="K1696" s="13">
        <v>18118165.109999999</v>
      </c>
      <c r="L1696" s="13">
        <v>17966092.199999999</v>
      </c>
      <c r="M1696" s="13">
        <v>35553436.810000002</v>
      </c>
      <c r="N1696" s="13">
        <v>0</v>
      </c>
      <c r="O1696" s="13">
        <v>51643128.869999997</v>
      </c>
      <c r="P1696" s="13">
        <v>26482250.180000007</v>
      </c>
      <c r="Q1696" s="13">
        <v>-113257981.84999999</v>
      </c>
      <c r="R1696" s="13">
        <v>-86775731.669999987</v>
      </c>
      <c r="S1696" s="13">
        <v>103903810.16999999</v>
      </c>
      <c r="T1696" s="13">
        <v>0.27</v>
      </c>
      <c r="U1696" s="13">
        <v>0</v>
      </c>
      <c r="V1696" s="13">
        <v>0</v>
      </c>
      <c r="W1696" s="13">
        <v>110669313.89</v>
      </c>
      <c r="X1696" s="13">
        <v>9947479.5500000007</v>
      </c>
      <c r="Y1696" s="13">
        <v>1376863.83</v>
      </c>
      <c r="Z1696" s="13">
        <v>607692.15</v>
      </c>
      <c r="AA1696" s="13">
        <v>59671.3</v>
      </c>
      <c r="AB1696" s="13">
        <v>1673202.04</v>
      </c>
      <c r="AC1696" s="13">
        <v>0</v>
      </c>
      <c r="AD1696" s="13">
        <v>0</v>
      </c>
      <c r="AE1696" s="13">
        <v>0</v>
      </c>
      <c r="AF1696" s="13">
        <v>12995554.220000001</v>
      </c>
      <c r="AG1696" s="13">
        <v>53519529.009999998</v>
      </c>
      <c r="AH1696" s="13">
        <v>152072.91</v>
      </c>
      <c r="AI1696" s="13">
        <v>53498815.259999998</v>
      </c>
      <c r="AJ1696" s="13">
        <v>1855686.39</v>
      </c>
      <c r="AK1696" s="13">
        <v>0</v>
      </c>
      <c r="AL1696" s="13">
        <v>35995774.340000004</v>
      </c>
      <c r="AM1696" s="13">
        <v>2.9867229447055195</v>
      </c>
      <c r="AN1696" s="13">
        <v>12604115.459999999</v>
      </c>
      <c r="AO1696" s="13">
        <v>14222768.92</v>
      </c>
      <c r="AP1696" s="13">
        <v>194847197.10999998</v>
      </c>
      <c r="AQ1696" s="13">
        <v>-1566428.7899999998</v>
      </c>
      <c r="AR1696" s="367"/>
      <c r="AS1696" s="19">
        <v>45291</v>
      </c>
      <c r="AT1696" s="42" t="s">
        <v>11</v>
      </c>
      <c r="AU1696" s="40" t="s">
        <v>292</v>
      </c>
      <c r="AV1696" s="41">
        <v>2023</v>
      </c>
      <c r="AW1696" s="266" t="s">
        <v>190</v>
      </c>
      <c r="AX1696" s="380">
        <v>35.67</v>
      </c>
      <c r="AY1696" s="380">
        <v>35.93</v>
      </c>
    </row>
    <row r="1697" spans="1:51" x14ac:dyDescent="0.25">
      <c r="A1697" s="5">
        <v>46</v>
      </c>
      <c r="B1697" s="6" t="s">
        <v>85</v>
      </c>
      <c r="C1697" s="13">
        <v>36018307.899999991</v>
      </c>
      <c r="D1697" s="13">
        <v>13452834.41</v>
      </c>
      <c r="E1697" s="13">
        <v>3981793</v>
      </c>
      <c r="F1697" s="13">
        <v>6971035.04</v>
      </c>
      <c r="G1697" s="13">
        <v>18289277.060000002</v>
      </c>
      <c r="H1697" s="13">
        <v>124510.99</v>
      </c>
      <c r="I1697" s="13">
        <v>276761872.47000003</v>
      </c>
      <c r="J1697" s="13">
        <v>29183819.960000001</v>
      </c>
      <c r="K1697" s="13">
        <v>20449796.98</v>
      </c>
      <c r="L1697" s="13">
        <v>16467864.210000001</v>
      </c>
      <c r="M1697" s="13">
        <v>446829</v>
      </c>
      <c r="N1697" s="13">
        <v>0</v>
      </c>
      <c r="O1697" s="13">
        <v>15742630</v>
      </c>
      <c r="P1697" s="13">
        <v>-18437468.610000003</v>
      </c>
      <c r="Q1697" s="13">
        <v>-632859.57000000007</v>
      </c>
      <c r="R1697" s="13">
        <v>-19070328.180000003</v>
      </c>
      <c r="S1697" s="13">
        <v>19194839.169999998</v>
      </c>
      <c r="T1697" s="13">
        <v>11163726.43</v>
      </c>
      <c r="U1697" s="13">
        <v>0</v>
      </c>
      <c r="V1697" s="13">
        <v>0</v>
      </c>
      <c r="W1697" s="13">
        <v>0</v>
      </c>
      <c r="X1697" s="13">
        <v>8912973.3100000005</v>
      </c>
      <c r="Y1697" s="13">
        <v>369332.52</v>
      </c>
      <c r="Z1697" s="13">
        <v>296115.64</v>
      </c>
      <c r="AA1697" s="13">
        <v>209935</v>
      </c>
      <c r="AB1697" s="13">
        <v>6477.36</v>
      </c>
      <c r="AC1697" s="13">
        <v>0</v>
      </c>
      <c r="AD1697" s="13">
        <v>0</v>
      </c>
      <c r="AE1697" s="13">
        <v>0</v>
      </c>
      <c r="AF1697" s="13">
        <v>0.05</v>
      </c>
      <c r="AG1697" s="13">
        <v>16914693.210000001</v>
      </c>
      <c r="AH1697" s="13">
        <v>3981793</v>
      </c>
      <c r="AI1697" s="13">
        <v>20890219</v>
      </c>
      <c r="AJ1697" s="13">
        <v>5147589</v>
      </c>
      <c r="AK1697" s="13">
        <v>0</v>
      </c>
      <c r="AL1697" s="13">
        <v>256312075.49000004</v>
      </c>
      <c r="AM1697" s="13">
        <v>13.533722253608408</v>
      </c>
      <c r="AN1697" s="13">
        <v>4513459.26</v>
      </c>
      <c r="AO1697" s="13">
        <v>2457575.7799999998</v>
      </c>
      <c r="AP1697" s="13">
        <v>23370759.899999999</v>
      </c>
      <c r="AQ1697" s="13">
        <v>16547916.410000004</v>
      </c>
      <c r="AR1697" s="367"/>
      <c r="AS1697" s="19">
        <v>45291</v>
      </c>
      <c r="AT1697" s="42" t="s">
        <v>11</v>
      </c>
      <c r="AU1697" s="40" t="s">
        <v>292</v>
      </c>
      <c r="AV1697" s="41">
        <v>2023</v>
      </c>
      <c r="AW1697" s="266" t="s">
        <v>176</v>
      </c>
      <c r="AX1697" s="380">
        <v>35.67</v>
      </c>
      <c r="AY1697" s="380">
        <v>35.93</v>
      </c>
    </row>
    <row r="1698" spans="1:51" x14ac:dyDescent="0.25">
      <c r="A1698" s="337">
        <v>51</v>
      </c>
      <c r="B1698" s="338" t="s">
        <v>86</v>
      </c>
      <c r="C1698" s="340">
        <v>19483080.419999998</v>
      </c>
      <c r="D1698" s="340">
        <v>1711903.0299999998</v>
      </c>
      <c r="E1698" s="340">
        <v>4626085.4399999995</v>
      </c>
      <c r="F1698" s="340">
        <v>5072122.92</v>
      </c>
      <c r="G1698" s="340">
        <v>28745878.68</v>
      </c>
      <c r="H1698" s="340">
        <v>2554614.44</v>
      </c>
      <c r="I1698" s="340">
        <v>93400725.260000005</v>
      </c>
      <c r="J1698" s="340">
        <v>175112886.13999999</v>
      </c>
      <c r="K1698" s="340">
        <v>9365531.6999999993</v>
      </c>
      <c r="L1698" s="340">
        <v>4739446.26</v>
      </c>
      <c r="M1698" s="340">
        <v>2908277.39</v>
      </c>
      <c r="N1698" s="340">
        <v>0</v>
      </c>
      <c r="O1698" s="340">
        <v>4010759.16</v>
      </c>
      <c r="P1698" s="340">
        <v>-20057583.369999997</v>
      </c>
      <c r="Q1698" s="340">
        <v>381905.16999999993</v>
      </c>
      <c r="R1698" s="340">
        <v>-19675678.199999996</v>
      </c>
      <c r="S1698" s="340">
        <v>22230292.640000001</v>
      </c>
      <c r="T1698" s="340">
        <v>2247370.38</v>
      </c>
      <c r="U1698" s="340">
        <v>0</v>
      </c>
      <c r="V1698" s="340">
        <v>0</v>
      </c>
      <c r="W1698" s="340">
        <v>0</v>
      </c>
      <c r="X1698" s="340">
        <v>101863352.37</v>
      </c>
      <c r="Y1698" s="340">
        <v>566747.11</v>
      </c>
      <c r="Z1698" s="340">
        <v>487813.65</v>
      </c>
      <c r="AA1698" s="340">
        <v>4678158.6900000004</v>
      </c>
      <c r="AB1698" s="340">
        <v>19578.09</v>
      </c>
      <c r="AC1698" s="340">
        <v>0</v>
      </c>
      <c r="AD1698" s="340">
        <v>0</v>
      </c>
      <c r="AE1698" s="340">
        <v>0</v>
      </c>
      <c r="AF1698" s="340">
        <v>76128132.569999993</v>
      </c>
      <c r="AG1698" s="340">
        <v>7647723.6500000004</v>
      </c>
      <c r="AH1698" s="340">
        <v>4626085.4399999995</v>
      </c>
      <c r="AI1698" s="340">
        <v>12124267.16</v>
      </c>
      <c r="AJ1698" s="340">
        <v>8113508</v>
      </c>
      <c r="AK1698" s="340">
        <v>0</v>
      </c>
      <c r="AL1698" s="340">
        <v>84035193.560000002</v>
      </c>
      <c r="AM1698" s="340">
        <v>9.9728160932923871</v>
      </c>
      <c r="AN1698" s="340">
        <v>2556734.7000000002</v>
      </c>
      <c r="AO1698" s="340">
        <v>2515388.2200000002</v>
      </c>
      <c r="AP1698" s="13">
        <v>13519458.370000001</v>
      </c>
      <c r="AQ1698" s="13">
        <v>-240959.86000000019</v>
      </c>
      <c r="AR1698" s="367"/>
      <c r="AS1698" s="19">
        <v>45291</v>
      </c>
      <c r="AT1698" s="42" t="s">
        <v>11</v>
      </c>
      <c r="AU1698" s="40" t="s">
        <v>292</v>
      </c>
      <c r="AV1698" s="41">
        <v>2023</v>
      </c>
      <c r="AW1698" s="266" t="s">
        <v>179</v>
      </c>
      <c r="AX1698" s="380">
        <v>35.67</v>
      </c>
      <c r="AY1698" s="380">
        <v>35.93</v>
      </c>
    </row>
    <row r="1699" spans="1:51" x14ac:dyDescent="0.25">
      <c r="A1699" s="5">
        <v>117</v>
      </c>
      <c r="B1699" s="6" t="s">
        <v>87</v>
      </c>
      <c r="C1699" s="13">
        <v>1167293240.2699997</v>
      </c>
      <c r="D1699" s="13">
        <v>411703729.05000001</v>
      </c>
      <c r="E1699" s="13">
        <v>30134628.800000001</v>
      </c>
      <c r="F1699" s="13">
        <v>166500272.88999999</v>
      </c>
      <c r="G1699" s="13">
        <v>172605316.47</v>
      </c>
      <c r="H1699" s="13">
        <v>3288413.77</v>
      </c>
      <c r="I1699" s="13">
        <v>222142295.59999999</v>
      </c>
      <c r="J1699" s="13">
        <v>29165990.02</v>
      </c>
      <c r="K1699" s="13">
        <v>98474794.269999996</v>
      </c>
      <c r="L1699" s="13">
        <v>68340165.469999999</v>
      </c>
      <c r="M1699" s="13">
        <v>371758792.98000002</v>
      </c>
      <c r="N1699" s="13">
        <v>118306913.41000001</v>
      </c>
      <c r="O1699" s="13">
        <v>369727671.63999999</v>
      </c>
      <c r="P1699" s="13">
        <v>46756250.21999979</v>
      </c>
      <c r="Q1699" s="13">
        <v>-57687199.409999982</v>
      </c>
      <c r="R1699" s="13">
        <v>-10930949.190000191</v>
      </c>
      <c r="S1699" s="13">
        <v>14219362.950000003</v>
      </c>
      <c r="T1699" s="13">
        <v>2314329.9</v>
      </c>
      <c r="U1699" s="13">
        <v>0</v>
      </c>
      <c r="V1699" s="13">
        <v>0</v>
      </c>
      <c r="W1699" s="13">
        <v>0</v>
      </c>
      <c r="X1699" s="13">
        <v>47231579.350000001</v>
      </c>
      <c r="Y1699" s="13">
        <v>2717680.11</v>
      </c>
      <c r="Z1699" s="13">
        <v>13687211.83</v>
      </c>
      <c r="AA1699" s="13">
        <v>6115286.9199999999</v>
      </c>
      <c r="AB1699" s="13">
        <v>1535017.4</v>
      </c>
      <c r="AC1699" s="13">
        <v>0</v>
      </c>
      <c r="AD1699" s="13">
        <v>0</v>
      </c>
      <c r="AE1699" s="13">
        <v>0</v>
      </c>
      <c r="AF1699" s="13">
        <v>11271350.039999999</v>
      </c>
      <c r="AG1699" s="13">
        <v>440098958.44999999</v>
      </c>
      <c r="AH1699" s="13">
        <v>148441542.21000001</v>
      </c>
      <c r="AI1699" s="13">
        <v>588290917</v>
      </c>
      <c r="AJ1699" s="13">
        <v>218563245.36000001</v>
      </c>
      <c r="AK1699" s="13">
        <v>0</v>
      </c>
      <c r="AL1699" s="13">
        <v>123667501.33</v>
      </c>
      <c r="AM1699" s="13">
        <v>2.2558289889992174</v>
      </c>
      <c r="AN1699" s="13">
        <v>95560079.550000012</v>
      </c>
      <c r="AO1699" s="13">
        <v>70940193.340000004</v>
      </c>
      <c r="AP1699" s="340">
        <v>890896693.1400001</v>
      </c>
      <c r="AQ1699" s="13">
        <v>505034853.56</v>
      </c>
      <c r="AR1699" s="367"/>
      <c r="AS1699" s="19">
        <v>45291</v>
      </c>
      <c r="AT1699" s="42" t="s">
        <v>11</v>
      </c>
      <c r="AU1699" s="40" t="s">
        <v>292</v>
      </c>
      <c r="AV1699" s="41">
        <v>2023</v>
      </c>
      <c r="AW1699" s="266" t="s">
        <v>155</v>
      </c>
      <c r="AX1699" s="380">
        <v>35.67</v>
      </c>
      <c r="AY1699" s="380">
        <v>35.93</v>
      </c>
    </row>
    <row r="1700" spans="1:51" x14ac:dyDescent="0.25">
      <c r="A1700" s="5">
        <v>78</v>
      </c>
      <c r="B1700" s="6" t="s">
        <v>88</v>
      </c>
      <c r="C1700" s="13">
        <v>3228989.07</v>
      </c>
      <c r="D1700" s="13">
        <v>6068.5</v>
      </c>
      <c r="E1700" s="13">
        <v>39.07</v>
      </c>
      <c r="F1700" s="13">
        <v>583191.92999999993</v>
      </c>
      <c r="G1700" s="13">
        <v>4758482.79</v>
      </c>
      <c r="H1700" s="13">
        <v>183012.62</v>
      </c>
      <c r="I1700" s="13">
        <v>94582640.189999998</v>
      </c>
      <c r="J1700" s="13">
        <v>7703857.3399999999</v>
      </c>
      <c r="K1700" s="13">
        <v>672114.85</v>
      </c>
      <c r="L1700" s="13">
        <v>672075.78</v>
      </c>
      <c r="M1700" s="13">
        <v>368901.05</v>
      </c>
      <c r="N1700" s="13">
        <v>0.2</v>
      </c>
      <c r="O1700" s="13">
        <v>638774.28</v>
      </c>
      <c r="P1700" s="13">
        <v>-2757528.43</v>
      </c>
      <c r="Q1700" s="13">
        <v>-324485.62</v>
      </c>
      <c r="R1700" s="13">
        <v>-3082014.0500000003</v>
      </c>
      <c r="S1700" s="13">
        <v>3265026.68</v>
      </c>
      <c r="T1700" s="13">
        <v>2810041.46</v>
      </c>
      <c r="U1700" s="13">
        <v>0</v>
      </c>
      <c r="V1700" s="13">
        <v>0</v>
      </c>
      <c r="W1700" s="13">
        <v>0</v>
      </c>
      <c r="X1700" s="13">
        <v>731850.1</v>
      </c>
      <c r="Y1700" s="13">
        <v>92113.03</v>
      </c>
      <c r="Z1700" s="13">
        <v>41680.39</v>
      </c>
      <c r="AA1700" s="13">
        <v>55631.23</v>
      </c>
      <c r="AB1700" s="13">
        <v>25.45</v>
      </c>
      <c r="AC1700" s="13">
        <v>0</v>
      </c>
      <c r="AD1700" s="13">
        <v>0</v>
      </c>
      <c r="AE1700" s="13">
        <v>0</v>
      </c>
      <c r="AF1700" s="13">
        <v>87414.78</v>
      </c>
      <c r="AG1700" s="13">
        <v>1040976.8300000001</v>
      </c>
      <c r="AH1700" s="13">
        <v>39.270000000000003</v>
      </c>
      <c r="AI1700" s="13">
        <v>1040904.04</v>
      </c>
      <c r="AJ1700" s="13">
        <v>402129.76</v>
      </c>
      <c r="AK1700" s="13">
        <v>0</v>
      </c>
      <c r="AL1700" s="13">
        <v>93910525.340000004</v>
      </c>
      <c r="AM1700" s="13">
        <v>140.72392566538292</v>
      </c>
      <c r="AN1700" s="13">
        <v>433546.17</v>
      </c>
      <c r="AO1700" s="13">
        <v>149645.76000000001</v>
      </c>
      <c r="AP1700" s="13">
        <v>2590233.9999999995</v>
      </c>
      <c r="AQ1700" s="13">
        <v>6087.71</v>
      </c>
      <c r="AR1700" s="367"/>
      <c r="AS1700" s="19">
        <v>45291</v>
      </c>
      <c r="AT1700" s="20" t="s">
        <v>11</v>
      </c>
      <c r="AU1700" s="40" t="s">
        <v>292</v>
      </c>
      <c r="AV1700" s="41">
        <v>2023</v>
      </c>
      <c r="AW1700" s="266" t="s">
        <v>185</v>
      </c>
      <c r="AX1700" s="380">
        <v>35.67</v>
      </c>
      <c r="AY1700" s="380">
        <v>35.93</v>
      </c>
    </row>
    <row r="1701" spans="1:51" x14ac:dyDescent="0.25">
      <c r="A1701" s="5">
        <v>80</v>
      </c>
      <c r="B1701" s="6" t="s">
        <v>89</v>
      </c>
      <c r="C1701" s="13">
        <v>1935873883.3099999</v>
      </c>
      <c r="D1701" s="13">
        <v>792737833.01999998</v>
      </c>
      <c r="E1701" s="13">
        <v>80243320.179999992</v>
      </c>
      <c r="F1701" s="13">
        <v>353296983.69999999</v>
      </c>
      <c r="G1701" s="13">
        <v>314414136.15999997</v>
      </c>
      <c r="H1701" s="13">
        <v>3924908.64</v>
      </c>
      <c r="I1701" s="13">
        <v>832258484.38999999</v>
      </c>
      <c r="J1701" s="13">
        <v>255361248.19</v>
      </c>
      <c r="K1701" s="13">
        <v>145532009.47</v>
      </c>
      <c r="L1701" s="13">
        <v>65288689.289999992</v>
      </c>
      <c r="M1701" s="13">
        <v>279644235.69999999</v>
      </c>
      <c r="N1701" s="13">
        <v>2668238822.8099999</v>
      </c>
      <c r="O1701" s="13">
        <v>1781717131.9000003</v>
      </c>
      <c r="P1701" s="13">
        <v>-1306292201.4700005</v>
      </c>
      <c r="Q1701" s="13">
        <v>1293077958.3099999</v>
      </c>
      <c r="R1701" s="13">
        <v>-13214243.160000563</v>
      </c>
      <c r="S1701" s="13">
        <v>17139151.730000004</v>
      </c>
      <c r="T1701" s="13">
        <v>154666.10999999999</v>
      </c>
      <c r="U1701" s="13">
        <v>0</v>
      </c>
      <c r="V1701" s="13">
        <v>0</v>
      </c>
      <c r="W1701" s="13">
        <v>2084750.98</v>
      </c>
      <c r="X1701" s="13">
        <v>121687994.22</v>
      </c>
      <c r="Y1701" s="13">
        <v>5211351.32</v>
      </c>
      <c r="Z1701" s="13">
        <v>30263032.489999998</v>
      </c>
      <c r="AA1701" s="13">
        <v>11500000</v>
      </c>
      <c r="AB1701" s="13">
        <v>5452425.2300000004</v>
      </c>
      <c r="AC1701" s="13">
        <v>0</v>
      </c>
      <c r="AD1701" s="13">
        <v>0</v>
      </c>
      <c r="AE1701" s="13">
        <v>0</v>
      </c>
      <c r="AF1701" s="13">
        <v>54361450.539999999</v>
      </c>
      <c r="AG1701" s="13">
        <v>344932924.99000007</v>
      </c>
      <c r="AH1701" s="13">
        <v>2748482142.9899998</v>
      </c>
      <c r="AI1701" s="13">
        <v>3093187649.0500002</v>
      </c>
      <c r="AJ1701" s="13">
        <v>1311470517.1499999</v>
      </c>
      <c r="AK1701" s="13">
        <v>0</v>
      </c>
      <c r="AL1701" s="13">
        <v>686726474.91999996</v>
      </c>
      <c r="AM1701" s="13">
        <v>5.7187314833412088</v>
      </c>
      <c r="AN1701" s="13">
        <v>193081753.41000003</v>
      </c>
      <c r="AO1701" s="13">
        <v>160215230.28999999</v>
      </c>
      <c r="AP1701" s="13">
        <v>1689531071.3799996</v>
      </c>
      <c r="AQ1701" s="13">
        <v>2328112152.9899998</v>
      </c>
      <c r="AR1701" s="367"/>
      <c r="AS1701" s="19">
        <v>45291</v>
      </c>
      <c r="AT1701" s="20" t="s">
        <v>11</v>
      </c>
      <c r="AU1701" s="40" t="s">
        <v>292</v>
      </c>
      <c r="AV1701" s="41">
        <v>2023</v>
      </c>
      <c r="AW1701" s="266" t="s">
        <v>288</v>
      </c>
      <c r="AX1701" s="380">
        <v>35.67</v>
      </c>
      <c r="AY1701" s="380">
        <v>35.93</v>
      </c>
    </row>
    <row r="1702" spans="1:51" x14ac:dyDescent="0.25">
      <c r="A1702" s="5">
        <v>2</v>
      </c>
      <c r="B1702" s="6" t="s">
        <v>90</v>
      </c>
      <c r="C1702" s="13">
        <v>58382049.530000001</v>
      </c>
      <c r="D1702" s="13">
        <v>12308584.98</v>
      </c>
      <c r="E1702" s="13">
        <v>900261.12</v>
      </c>
      <c r="F1702" s="13">
        <v>548293.45000000007</v>
      </c>
      <c r="G1702" s="13">
        <v>48458071.030000001</v>
      </c>
      <c r="H1702" s="13">
        <v>963565.27</v>
      </c>
      <c r="I1702" s="13">
        <v>346542071.81999999</v>
      </c>
      <c r="J1702" s="13">
        <v>907162428.46000004</v>
      </c>
      <c r="K1702" s="13">
        <v>939065.45</v>
      </c>
      <c r="L1702" s="13">
        <v>38804.340000000004</v>
      </c>
      <c r="M1702" s="13">
        <v>0</v>
      </c>
      <c r="N1702" s="13">
        <v>0</v>
      </c>
      <c r="O1702" s="13">
        <v>-1794589.84</v>
      </c>
      <c r="P1702" s="13">
        <v>-1138310.0900000036</v>
      </c>
      <c r="Q1702" s="13">
        <v>-18285056.920000002</v>
      </c>
      <c r="R1702" s="13">
        <v>-19423367.010000005</v>
      </c>
      <c r="S1702" s="13">
        <v>20386932.289999992</v>
      </c>
      <c r="T1702" s="13">
        <v>811.36</v>
      </c>
      <c r="U1702" s="13">
        <v>0</v>
      </c>
      <c r="V1702" s="13">
        <v>0</v>
      </c>
      <c r="W1702" s="13">
        <v>13493843.439999999</v>
      </c>
      <c r="X1702" s="13">
        <v>100401252.83</v>
      </c>
      <c r="Y1702" s="13">
        <v>988109.05</v>
      </c>
      <c r="Z1702" s="13">
        <v>1115433.7</v>
      </c>
      <c r="AA1702" s="13">
        <v>17022252.539999999</v>
      </c>
      <c r="AB1702" s="13">
        <v>383160.52</v>
      </c>
      <c r="AC1702" s="13">
        <v>0</v>
      </c>
      <c r="AD1702" s="13">
        <v>0</v>
      </c>
      <c r="AE1702" s="13">
        <v>0</v>
      </c>
      <c r="AF1702" s="13">
        <v>74000019.530000001</v>
      </c>
      <c r="AG1702" s="13">
        <v>38804.340000000004</v>
      </c>
      <c r="AH1702" s="13">
        <v>900261.12</v>
      </c>
      <c r="AI1702" s="13">
        <v>939007.56</v>
      </c>
      <c r="AJ1702" s="13">
        <v>2733597.4000000004</v>
      </c>
      <c r="AK1702" s="13">
        <v>0</v>
      </c>
      <c r="AL1702" s="13">
        <v>345603006.37</v>
      </c>
      <c r="AM1702" s="13">
        <v>369.02866761842853</v>
      </c>
      <c r="AN1702" s="13">
        <v>547341.06000000006</v>
      </c>
      <c r="AO1702" s="13">
        <v>952.39</v>
      </c>
      <c r="AP1702" s="13">
        <v>60917656.670000009</v>
      </c>
      <c r="AQ1702" s="13">
        <v>13049602.280000001</v>
      </c>
      <c r="AR1702" s="367"/>
      <c r="AS1702" s="19">
        <v>45291</v>
      </c>
      <c r="AT1702" s="20" t="s">
        <v>11</v>
      </c>
      <c r="AU1702" s="40" t="s">
        <v>292</v>
      </c>
      <c r="AV1702" s="41">
        <v>2023</v>
      </c>
      <c r="AW1702" s="266" t="s">
        <v>168</v>
      </c>
      <c r="AX1702" s="380">
        <v>35.67</v>
      </c>
      <c r="AY1702" s="380">
        <v>35.93</v>
      </c>
    </row>
    <row r="1703" spans="1:51" x14ac:dyDescent="0.25">
      <c r="A1703" s="5">
        <v>115</v>
      </c>
      <c r="B1703" s="6" t="s">
        <v>290</v>
      </c>
      <c r="C1703" s="13">
        <v>152554.92000000001</v>
      </c>
      <c r="D1703" s="13">
        <v>0</v>
      </c>
      <c r="E1703" s="13">
        <v>0.01</v>
      </c>
      <c r="F1703" s="13">
        <v>0</v>
      </c>
      <c r="G1703" s="13">
        <v>1488788.22</v>
      </c>
      <c r="H1703" s="13">
        <v>1431515.73</v>
      </c>
      <c r="I1703" s="13">
        <v>3908459.01</v>
      </c>
      <c r="J1703" s="13">
        <v>5552695.7699999996</v>
      </c>
      <c r="K1703" s="13">
        <v>122152.18</v>
      </c>
      <c r="L1703" s="13">
        <v>122152.17</v>
      </c>
      <c r="M1703" s="13">
        <v>0</v>
      </c>
      <c r="N1703" s="13">
        <v>0</v>
      </c>
      <c r="O1703" s="13">
        <v>118733.26</v>
      </c>
      <c r="P1703" s="13">
        <v>-1454966.5599999998</v>
      </c>
      <c r="Q1703" s="13">
        <v>0</v>
      </c>
      <c r="R1703" s="13">
        <v>-1454966.5599999998</v>
      </c>
      <c r="S1703" s="13">
        <v>2886482.2899999996</v>
      </c>
      <c r="T1703" s="13">
        <v>205522.86</v>
      </c>
      <c r="U1703" s="13">
        <v>0</v>
      </c>
      <c r="V1703" s="13">
        <v>0</v>
      </c>
      <c r="W1703" s="13">
        <v>0</v>
      </c>
      <c r="X1703" s="13">
        <v>2767854.65</v>
      </c>
      <c r="Y1703" s="13">
        <v>30383.43</v>
      </c>
      <c r="Z1703" s="13">
        <v>36482.94</v>
      </c>
      <c r="AA1703" s="13">
        <v>0</v>
      </c>
      <c r="AB1703" s="13">
        <v>710.79</v>
      </c>
      <c r="AC1703" s="13">
        <v>0</v>
      </c>
      <c r="AD1703" s="13">
        <v>0</v>
      </c>
      <c r="AE1703" s="13">
        <v>19318.060000000001</v>
      </c>
      <c r="AF1703" s="13">
        <v>0</v>
      </c>
      <c r="AG1703" s="13">
        <v>122152.17</v>
      </c>
      <c r="AH1703" s="13">
        <v>0.01</v>
      </c>
      <c r="AI1703" s="13">
        <v>121868.10999999999</v>
      </c>
      <c r="AJ1703" s="13">
        <v>3134.85</v>
      </c>
      <c r="AK1703" s="13">
        <v>0</v>
      </c>
      <c r="AL1703" s="13">
        <v>3786306.8299999996</v>
      </c>
      <c r="AM1703" s="13">
        <v>31.996637391162402</v>
      </c>
      <c r="AN1703" s="13">
        <v>0</v>
      </c>
      <c r="AO1703" s="13">
        <v>0</v>
      </c>
      <c r="AP1703" s="13">
        <v>33821.669999999991</v>
      </c>
      <c r="AQ1703" s="13">
        <v>0</v>
      </c>
      <c r="AR1703" s="367"/>
      <c r="AS1703" s="19">
        <v>45291</v>
      </c>
      <c r="AT1703" s="20" t="s">
        <v>11</v>
      </c>
      <c r="AU1703" s="40" t="s">
        <v>292</v>
      </c>
      <c r="AV1703" s="41">
        <v>2023</v>
      </c>
      <c r="AW1703" s="266" t="s">
        <v>291</v>
      </c>
      <c r="AX1703" s="380">
        <v>35.67</v>
      </c>
      <c r="AY1703" s="380">
        <v>35.93</v>
      </c>
    </row>
    <row r="1704" spans="1:51" x14ac:dyDescent="0.25">
      <c r="A1704" s="5">
        <v>106</v>
      </c>
      <c r="B1704" s="6" t="s">
        <v>92</v>
      </c>
      <c r="C1704" s="13">
        <v>62041512.240000002</v>
      </c>
      <c r="D1704" s="13">
        <v>2290330.27</v>
      </c>
      <c r="E1704" s="13">
        <v>1888888.6900000002</v>
      </c>
      <c r="F1704" s="13">
        <v>13075039.57</v>
      </c>
      <c r="G1704" s="13">
        <v>22644516.949999999</v>
      </c>
      <c r="H1704" s="13">
        <v>40308.06</v>
      </c>
      <c r="I1704" s="13">
        <v>74961186.700000003</v>
      </c>
      <c r="J1704" s="13">
        <v>7385917.8399999999</v>
      </c>
      <c r="K1704" s="13">
        <v>12528503.880000001</v>
      </c>
      <c r="L1704" s="13">
        <v>10639615.189999999</v>
      </c>
      <c r="M1704" s="13">
        <v>14163521.68</v>
      </c>
      <c r="N1704" s="13">
        <v>54059.06</v>
      </c>
      <c r="O1704" s="13">
        <v>22217600.099999998</v>
      </c>
      <c r="P1704" s="13">
        <v>1814025.3500000015</v>
      </c>
      <c r="Q1704" s="13">
        <v>-7221324.4500000011</v>
      </c>
      <c r="R1704" s="13">
        <v>-5407299.0999999996</v>
      </c>
      <c r="S1704" s="13">
        <v>5447607.5999999996</v>
      </c>
      <c r="T1704" s="13">
        <v>0.24</v>
      </c>
      <c r="U1704" s="13">
        <v>0</v>
      </c>
      <c r="V1704" s="13">
        <v>0</v>
      </c>
      <c r="W1704" s="13">
        <v>6570368.8899999997</v>
      </c>
      <c r="X1704" s="13">
        <v>5358653.7300000004</v>
      </c>
      <c r="Y1704" s="13">
        <v>437835.86</v>
      </c>
      <c r="Z1704" s="13">
        <v>216023.53</v>
      </c>
      <c r="AA1704" s="13">
        <v>246728.64</v>
      </c>
      <c r="AB1704" s="13">
        <v>249373.35</v>
      </c>
      <c r="AC1704" s="13">
        <v>0</v>
      </c>
      <c r="AD1704" s="13">
        <v>0</v>
      </c>
      <c r="AE1704" s="13">
        <v>4616056.53</v>
      </c>
      <c r="AF1704" s="13">
        <v>715397.35</v>
      </c>
      <c r="AG1704" s="13">
        <v>24803136.869999997</v>
      </c>
      <c r="AH1704" s="13">
        <v>1942947.75</v>
      </c>
      <c r="AI1704" s="13">
        <v>26743684.32</v>
      </c>
      <c r="AJ1704" s="13">
        <v>4526084.22</v>
      </c>
      <c r="AK1704" s="13">
        <v>0</v>
      </c>
      <c r="AL1704" s="13">
        <v>62432682.82</v>
      </c>
      <c r="AM1704" s="13">
        <v>5.9832512659125268</v>
      </c>
      <c r="AN1704" s="13">
        <v>6684268</v>
      </c>
      <c r="AO1704" s="13">
        <v>6390771.5699999994</v>
      </c>
      <c r="AP1704" s="13">
        <v>41673514.590000004</v>
      </c>
      <c r="AQ1704" s="13">
        <v>4139932.7200000007</v>
      </c>
      <c r="AR1704" s="367"/>
      <c r="AS1704" s="19">
        <v>45291</v>
      </c>
      <c r="AT1704" s="20" t="s">
        <v>11</v>
      </c>
      <c r="AU1704" s="40" t="s">
        <v>292</v>
      </c>
      <c r="AV1704" s="41">
        <v>2023</v>
      </c>
      <c r="AW1704" s="266" t="s">
        <v>172</v>
      </c>
      <c r="AX1704" s="380">
        <v>35.67</v>
      </c>
      <c r="AY1704" s="380">
        <v>35.93</v>
      </c>
    </row>
    <row r="1705" spans="1:51" x14ac:dyDescent="0.25">
      <c r="A1705" s="5">
        <v>118</v>
      </c>
      <c r="B1705" s="6" t="s">
        <v>93</v>
      </c>
      <c r="C1705" s="13">
        <v>334401718.26000005</v>
      </c>
      <c r="D1705" s="13">
        <v>108751353.81</v>
      </c>
      <c r="E1705" s="13">
        <v>21154413.130000003</v>
      </c>
      <c r="F1705" s="13">
        <v>41749776.57</v>
      </c>
      <c r="G1705" s="13">
        <v>113432566.82000001</v>
      </c>
      <c r="H1705" s="13">
        <v>210192.43</v>
      </c>
      <c r="I1705" s="13">
        <v>215043784.81</v>
      </c>
      <c r="J1705" s="13">
        <v>13593145.51</v>
      </c>
      <c r="K1705" s="13">
        <v>76127155.280000001</v>
      </c>
      <c r="L1705" s="13">
        <v>54972742.149999999</v>
      </c>
      <c r="M1705" s="13">
        <v>10071199.26</v>
      </c>
      <c r="N1705" s="13">
        <v>9016332.4800000004</v>
      </c>
      <c r="O1705" s="13">
        <v>72918098.059999987</v>
      </c>
      <c r="P1705" s="13">
        <v>-2450076.9999999274</v>
      </c>
      <c r="Q1705" s="13">
        <v>-295824.00000001374</v>
      </c>
      <c r="R1705" s="13">
        <v>-2745900.9999999413</v>
      </c>
      <c r="S1705" s="13">
        <v>2956093.4400000004</v>
      </c>
      <c r="T1705" s="13">
        <v>14489.57</v>
      </c>
      <c r="U1705" s="13">
        <v>0</v>
      </c>
      <c r="V1705" s="13">
        <v>0</v>
      </c>
      <c r="W1705" s="13">
        <v>242117.95</v>
      </c>
      <c r="X1705" s="13">
        <v>10346879.859999999</v>
      </c>
      <c r="Y1705" s="13">
        <v>1662411.53</v>
      </c>
      <c r="Z1705" s="13">
        <v>1559424.18</v>
      </c>
      <c r="AA1705" s="13">
        <v>92705.74</v>
      </c>
      <c r="AB1705" s="13">
        <v>1179363.69</v>
      </c>
      <c r="AC1705" s="13">
        <v>0</v>
      </c>
      <c r="AD1705" s="13">
        <v>0</v>
      </c>
      <c r="AE1705" s="13">
        <v>3021126.47</v>
      </c>
      <c r="AF1705" s="13">
        <v>132362.32999999999</v>
      </c>
      <c r="AG1705" s="13">
        <v>65043941.409999996</v>
      </c>
      <c r="AH1705" s="13">
        <v>30170745.609999999</v>
      </c>
      <c r="AI1705" s="13">
        <v>95161315.390000001</v>
      </c>
      <c r="AJ1705" s="13">
        <v>22243217.330000002</v>
      </c>
      <c r="AK1705" s="13">
        <v>0</v>
      </c>
      <c r="AL1705" s="13">
        <v>138916629.53</v>
      </c>
      <c r="AM1705" s="13">
        <v>2.8247973278268019</v>
      </c>
      <c r="AN1705" s="13">
        <v>27482299.190000001</v>
      </c>
      <c r="AO1705" s="13">
        <v>14267477.379999999</v>
      </c>
      <c r="AP1705" s="13">
        <v>282252936.79000002</v>
      </c>
      <c r="AQ1705" s="13">
        <v>129520670.39999999</v>
      </c>
      <c r="AR1705" s="367"/>
      <c r="AS1705" s="19">
        <v>45291</v>
      </c>
      <c r="AT1705" s="20" t="s">
        <v>11</v>
      </c>
      <c r="AU1705" s="40" t="s">
        <v>292</v>
      </c>
      <c r="AV1705" s="41">
        <v>2023</v>
      </c>
      <c r="AW1705" s="266" t="s">
        <v>162</v>
      </c>
      <c r="AX1705" s="380">
        <v>35.67</v>
      </c>
      <c r="AY1705" s="380">
        <v>35.93</v>
      </c>
    </row>
    <row r="1706" spans="1:51" x14ac:dyDescent="0.25">
      <c r="A1706" s="5">
        <v>29</v>
      </c>
      <c r="B1706" s="6" t="s">
        <v>94</v>
      </c>
      <c r="C1706" s="13">
        <v>645344934.71999991</v>
      </c>
      <c r="D1706" s="13">
        <v>282184930.25999999</v>
      </c>
      <c r="E1706" s="13">
        <v>16115479.82</v>
      </c>
      <c r="F1706" s="13">
        <v>63414656.939999998</v>
      </c>
      <c r="G1706" s="13">
        <v>108055569.83</v>
      </c>
      <c r="H1706" s="13">
        <v>179652.61</v>
      </c>
      <c r="I1706" s="13">
        <v>199823829.28</v>
      </c>
      <c r="J1706" s="13">
        <v>163962628.56</v>
      </c>
      <c r="K1706" s="13">
        <v>83096398.180000007</v>
      </c>
      <c r="L1706" s="13">
        <v>66855019.240000002</v>
      </c>
      <c r="M1706" s="13">
        <v>25328975.170000002</v>
      </c>
      <c r="N1706" s="13">
        <v>3362925.9099999997</v>
      </c>
      <c r="O1706" s="13">
        <v>78954533.519999996</v>
      </c>
      <c r="P1706" s="13">
        <v>112735244.1699999</v>
      </c>
      <c r="Q1706" s="13">
        <v>-133617084.31</v>
      </c>
      <c r="R1706" s="13">
        <v>-20881840.140000105</v>
      </c>
      <c r="S1706" s="13">
        <v>21061492.810000002</v>
      </c>
      <c r="T1706" s="13">
        <v>16982240.699999999</v>
      </c>
      <c r="U1706" s="13">
        <v>0</v>
      </c>
      <c r="V1706" s="13">
        <v>0</v>
      </c>
      <c r="W1706" s="13">
        <v>277271.11</v>
      </c>
      <c r="X1706" s="13">
        <v>93392178.170000002</v>
      </c>
      <c r="Y1706" s="13">
        <v>1945343.95</v>
      </c>
      <c r="Z1706" s="13">
        <v>6180657.5700000003</v>
      </c>
      <c r="AA1706" s="13">
        <v>8152345.7400000002</v>
      </c>
      <c r="AB1706" s="13">
        <v>2304065.4300000002</v>
      </c>
      <c r="AC1706" s="13">
        <v>0</v>
      </c>
      <c r="AD1706" s="13">
        <v>0</v>
      </c>
      <c r="AE1706" s="13">
        <v>0</v>
      </c>
      <c r="AF1706" s="13">
        <v>71007784.480000004</v>
      </c>
      <c r="AG1706" s="13">
        <v>92183994.410000011</v>
      </c>
      <c r="AH1706" s="13">
        <v>19478405.73</v>
      </c>
      <c r="AI1706" s="13">
        <v>110546568.06</v>
      </c>
      <c r="AJ1706" s="13">
        <v>31769786.780000001</v>
      </c>
      <c r="AK1706" s="13">
        <v>177752.24</v>
      </c>
      <c r="AL1706" s="13">
        <v>116727431.09999999</v>
      </c>
      <c r="AM1706" s="13">
        <v>2.4047231126329907</v>
      </c>
      <c r="AN1706" s="13">
        <v>35069317.219999999</v>
      </c>
      <c r="AO1706" s="13">
        <v>28345339.719999999</v>
      </c>
      <c r="AP1706" s="13">
        <v>576960777.04999995</v>
      </c>
      <c r="AQ1706" s="13">
        <v>292755306.11000001</v>
      </c>
      <c r="AR1706" s="367"/>
      <c r="AS1706" s="19">
        <v>45291</v>
      </c>
      <c r="AT1706" s="20" t="s">
        <v>11</v>
      </c>
      <c r="AU1706" s="40" t="s">
        <v>292</v>
      </c>
      <c r="AV1706" s="41">
        <v>2023</v>
      </c>
      <c r="AW1706" s="266" t="s">
        <v>156</v>
      </c>
      <c r="AX1706" s="380">
        <v>35.67</v>
      </c>
      <c r="AY1706" s="380">
        <v>35.93</v>
      </c>
    </row>
    <row r="1707" spans="1:51" x14ac:dyDescent="0.25">
      <c r="A1707" s="5">
        <v>122</v>
      </c>
      <c r="B1707" s="6" t="s">
        <v>69</v>
      </c>
      <c r="C1707" s="13">
        <v>33101330.779999997</v>
      </c>
      <c r="D1707" s="13">
        <v>210648.63</v>
      </c>
      <c r="E1707" s="13">
        <v>40210.17</v>
      </c>
      <c r="F1707" s="13">
        <v>250706.72</v>
      </c>
      <c r="G1707" s="13">
        <v>13830731.49</v>
      </c>
      <c r="H1707" s="13">
        <v>1447579.96</v>
      </c>
      <c r="I1707" s="13">
        <v>10414596.369999999</v>
      </c>
      <c r="J1707" s="13">
        <v>395121.6</v>
      </c>
      <c r="K1707" s="13">
        <v>718158.4</v>
      </c>
      <c r="L1707" s="13">
        <v>626487.04999999993</v>
      </c>
      <c r="M1707" s="13">
        <v>325692.5</v>
      </c>
      <c r="N1707" s="13">
        <v>0</v>
      </c>
      <c r="O1707" s="13">
        <v>-632150.72</v>
      </c>
      <c r="P1707" s="13">
        <v>19441394.659999996</v>
      </c>
      <c r="Q1707" s="13">
        <v>-16482669.229999999</v>
      </c>
      <c r="R1707" s="13">
        <v>2958725.4299999978</v>
      </c>
      <c r="S1707" s="13">
        <v>-1511145.4600000009</v>
      </c>
      <c r="T1707" s="13">
        <v>254789</v>
      </c>
      <c r="U1707" s="13">
        <v>0</v>
      </c>
      <c r="V1707" s="13">
        <v>0</v>
      </c>
      <c r="W1707" s="13">
        <v>20546816.809999999</v>
      </c>
      <c r="X1707" s="13">
        <v>709952.74</v>
      </c>
      <c r="Y1707" s="13">
        <v>140704.4</v>
      </c>
      <c r="Z1707" s="13">
        <v>65634.05</v>
      </c>
      <c r="AA1707" s="13">
        <v>2403780.59</v>
      </c>
      <c r="AB1707" s="13">
        <v>8896.43</v>
      </c>
      <c r="AC1707" s="13">
        <v>0</v>
      </c>
      <c r="AD1707" s="13">
        <v>0</v>
      </c>
      <c r="AE1707" s="13">
        <v>20234674.989999998</v>
      </c>
      <c r="AF1707" s="13">
        <v>169013.55</v>
      </c>
      <c r="AG1707" s="13">
        <v>952179.54999999981</v>
      </c>
      <c r="AH1707" s="13">
        <v>40210.17</v>
      </c>
      <c r="AI1707" s="13">
        <v>990458.53</v>
      </c>
      <c r="AJ1707" s="13">
        <v>1622609.25</v>
      </c>
      <c r="AK1707" s="13">
        <v>0</v>
      </c>
      <c r="AL1707" s="13">
        <v>9696437.9699999988</v>
      </c>
      <c r="AM1707" s="13">
        <v>14.501809586854375</v>
      </c>
      <c r="AN1707" s="13">
        <v>200565.38</v>
      </c>
      <c r="AO1707" s="13">
        <v>50141.34</v>
      </c>
      <c r="AP1707" s="13">
        <v>33753225.039999999</v>
      </c>
      <c r="AQ1707" s="13">
        <v>230392.17</v>
      </c>
      <c r="AR1707" s="367"/>
      <c r="AS1707" s="19">
        <v>45291</v>
      </c>
      <c r="AT1707" s="20" t="s">
        <v>11</v>
      </c>
      <c r="AU1707" s="40" t="s">
        <v>292</v>
      </c>
      <c r="AV1707" s="41">
        <v>2023</v>
      </c>
      <c r="AW1707" s="266" t="s">
        <v>267</v>
      </c>
      <c r="AX1707" s="380">
        <v>35.67</v>
      </c>
      <c r="AY1707" s="380">
        <v>35.93</v>
      </c>
    </row>
    <row r="1708" spans="1:51" x14ac:dyDescent="0.25">
      <c r="A1708" s="5">
        <v>111</v>
      </c>
      <c r="B1708" s="6" t="s">
        <v>95</v>
      </c>
      <c r="C1708" s="13">
        <v>6022953.6200000001</v>
      </c>
      <c r="D1708" s="13">
        <v>699675.27</v>
      </c>
      <c r="E1708" s="13">
        <v>1075136.6299999999</v>
      </c>
      <c r="F1708" s="13">
        <v>732642.79999999993</v>
      </c>
      <c r="G1708" s="13">
        <v>9271920.5700000003</v>
      </c>
      <c r="H1708" s="13">
        <v>467183.92</v>
      </c>
      <c r="I1708" s="13">
        <v>46864331.920000002</v>
      </c>
      <c r="J1708" s="13">
        <v>1752856.19</v>
      </c>
      <c r="K1708" s="13">
        <v>3872366.12</v>
      </c>
      <c r="L1708" s="13">
        <v>2797229.4899999998</v>
      </c>
      <c r="M1708" s="13">
        <v>0</v>
      </c>
      <c r="N1708" s="13">
        <v>0</v>
      </c>
      <c r="O1708" s="13">
        <v>2119934.3800000004</v>
      </c>
      <c r="P1708" s="13">
        <v>-6801219.4000000004</v>
      </c>
      <c r="Q1708" s="13">
        <v>0</v>
      </c>
      <c r="R1708" s="13">
        <v>-6801219.4000000004</v>
      </c>
      <c r="S1708" s="13">
        <v>7268403.2599999998</v>
      </c>
      <c r="T1708" s="13">
        <v>2892738.96</v>
      </c>
      <c r="U1708" s="13">
        <v>0</v>
      </c>
      <c r="V1708" s="13">
        <v>0</v>
      </c>
      <c r="W1708" s="13">
        <v>0</v>
      </c>
      <c r="X1708" s="13">
        <v>4971595.62</v>
      </c>
      <c r="Y1708" s="13">
        <v>189025.01</v>
      </c>
      <c r="Z1708" s="13">
        <v>268425.21999999997</v>
      </c>
      <c r="AA1708" s="13">
        <v>813.11</v>
      </c>
      <c r="AB1708" s="13">
        <v>51728.83</v>
      </c>
      <c r="AC1708" s="13">
        <v>0</v>
      </c>
      <c r="AD1708" s="13">
        <v>0</v>
      </c>
      <c r="AE1708" s="13">
        <v>0</v>
      </c>
      <c r="AF1708" s="13">
        <v>85939.15</v>
      </c>
      <c r="AG1708" s="13">
        <v>2797229.4899999998</v>
      </c>
      <c r="AH1708" s="13">
        <v>1075136.6299999999</v>
      </c>
      <c r="AI1708" s="13">
        <v>3871840.8000000003</v>
      </c>
      <c r="AJ1708" s="13">
        <v>1751906.42</v>
      </c>
      <c r="AK1708" s="13">
        <v>0</v>
      </c>
      <c r="AL1708" s="13">
        <v>42991965.800000004</v>
      </c>
      <c r="AM1708" s="13">
        <v>12.102247170781466</v>
      </c>
      <c r="AN1708" s="13">
        <v>428985.18</v>
      </c>
      <c r="AO1708" s="13">
        <v>303657.62</v>
      </c>
      <c r="AP1708" s="13">
        <v>4352030.88</v>
      </c>
      <c r="AQ1708" s="13">
        <v>1148686.9099999999</v>
      </c>
      <c r="AR1708" s="367"/>
      <c r="AS1708" s="19">
        <v>45291</v>
      </c>
      <c r="AT1708" s="20" t="s">
        <v>11</v>
      </c>
      <c r="AU1708" s="40" t="s">
        <v>292</v>
      </c>
      <c r="AV1708" s="41">
        <v>2023</v>
      </c>
      <c r="AW1708" s="266" t="s">
        <v>182</v>
      </c>
      <c r="AX1708" s="380">
        <v>35.67</v>
      </c>
      <c r="AY1708" s="380">
        <v>35.93</v>
      </c>
    </row>
    <row r="1709" spans="1:51" x14ac:dyDescent="0.25">
      <c r="A1709" s="5">
        <v>83</v>
      </c>
      <c r="B1709" s="6" t="s">
        <v>96</v>
      </c>
      <c r="C1709" s="13">
        <v>604470983.46000004</v>
      </c>
      <c r="D1709" s="13">
        <v>219036197.97</v>
      </c>
      <c r="E1709" s="13">
        <v>60520650</v>
      </c>
      <c r="F1709" s="13">
        <v>107694110.47</v>
      </c>
      <c r="G1709" s="13">
        <v>171697733.94999999</v>
      </c>
      <c r="H1709" s="13">
        <v>720000.01</v>
      </c>
      <c r="I1709" s="13">
        <v>678271519.04999995</v>
      </c>
      <c r="J1709" s="13">
        <v>14242047.67</v>
      </c>
      <c r="K1709" s="13">
        <v>248421440.63999999</v>
      </c>
      <c r="L1709" s="13">
        <v>187900790.63999999</v>
      </c>
      <c r="M1709" s="13">
        <v>6241093.0300000003</v>
      </c>
      <c r="N1709" s="13">
        <v>1231054</v>
      </c>
      <c r="O1709" s="13">
        <v>196029856.25</v>
      </c>
      <c r="P1709" s="13">
        <v>-89986915.180000067</v>
      </c>
      <c r="Q1709" s="13">
        <v>-27542937.489999995</v>
      </c>
      <c r="R1709" s="13">
        <v>-117529852.67000006</v>
      </c>
      <c r="S1709" s="13">
        <v>118249852.68999998</v>
      </c>
      <c r="T1709" s="13">
        <v>765659.49</v>
      </c>
      <c r="U1709" s="13">
        <v>0</v>
      </c>
      <c r="V1709" s="13">
        <v>0</v>
      </c>
      <c r="W1709" s="13">
        <v>128502.87</v>
      </c>
      <c r="X1709" s="13">
        <v>185884655.84</v>
      </c>
      <c r="Y1709" s="13">
        <v>2836940.14</v>
      </c>
      <c r="Z1709" s="13">
        <v>5520833.96</v>
      </c>
      <c r="AA1709" s="13">
        <v>5900000</v>
      </c>
      <c r="AB1709" s="13">
        <v>1178579.6399999999</v>
      </c>
      <c r="AC1709" s="13">
        <v>15262.79</v>
      </c>
      <c r="AD1709" s="13">
        <v>0</v>
      </c>
      <c r="AE1709" s="13">
        <v>0</v>
      </c>
      <c r="AF1709" s="13">
        <v>53077348.979999997</v>
      </c>
      <c r="AG1709" s="13">
        <v>194141883.66999999</v>
      </c>
      <c r="AH1709" s="13">
        <v>61751704</v>
      </c>
      <c r="AI1709" s="13">
        <v>255768736.66</v>
      </c>
      <c r="AJ1709" s="13">
        <v>59738880.409999996</v>
      </c>
      <c r="AK1709" s="13">
        <v>0</v>
      </c>
      <c r="AL1709" s="13">
        <v>429850078.40999997</v>
      </c>
      <c r="AM1709" s="13">
        <v>2.7303260028707319</v>
      </c>
      <c r="AN1709" s="13">
        <v>65390896.43</v>
      </c>
      <c r="AO1709" s="13">
        <v>42303214.039999999</v>
      </c>
      <c r="AP1709" s="13">
        <v>456492735.48999989</v>
      </c>
      <c r="AQ1709" s="13">
        <v>267087806.25</v>
      </c>
      <c r="AR1709" s="367"/>
      <c r="AS1709" s="19">
        <v>45291</v>
      </c>
      <c r="AT1709" s="20" t="s">
        <v>11</v>
      </c>
      <c r="AU1709" s="40" t="s">
        <v>292</v>
      </c>
      <c r="AV1709" s="41">
        <v>2023</v>
      </c>
      <c r="AW1709" s="266" t="s">
        <v>158</v>
      </c>
      <c r="AX1709" s="380">
        <v>35.67</v>
      </c>
      <c r="AY1709" s="380">
        <v>35.93</v>
      </c>
    </row>
    <row r="1710" spans="1:51" x14ac:dyDescent="0.25">
      <c r="A1710" s="5">
        <v>40</v>
      </c>
      <c r="B1710" s="6" t="s">
        <v>97</v>
      </c>
      <c r="C1710" s="13">
        <v>84569288.940000013</v>
      </c>
      <c r="D1710" s="13">
        <v>16845831.400000002</v>
      </c>
      <c r="E1710" s="13">
        <v>20984405.789999999</v>
      </c>
      <c r="F1710" s="13">
        <v>7948401.8000000007</v>
      </c>
      <c r="G1710" s="13">
        <v>43084755.670000002</v>
      </c>
      <c r="H1710" s="13">
        <v>-10607119.92</v>
      </c>
      <c r="I1710" s="13">
        <v>74969356.260000005</v>
      </c>
      <c r="J1710" s="13">
        <v>28225258.760000002</v>
      </c>
      <c r="K1710" s="13">
        <v>30414835.890000001</v>
      </c>
      <c r="L1710" s="13">
        <v>9430430.0999999996</v>
      </c>
      <c r="M1710" s="13">
        <v>3476011.63</v>
      </c>
      <c r="N1710" s="13">
        <v>0</v>
      </c>
      <c r="O1710" s="13">
        <v>14302976.110000005</v>
      </c>
      <c r="P1710" s="13">
        <v>2387323.9600000083</v>
      </c>
      <c r="Q1710" s="13">
        <v>-27941515.299999997</v>
      </c>
      <c r="R1710" s="13">
        <v>-25554191.339999989</v>
      </c>
      <c r="S1710" s="13">
        <v>14947071.420000002</v>
      </c>
      <c r="T1710" s="13">
        <v>67.87</v>
      </c>
      <c r="U1710" s="13">
        <v>0</v>
      </c>
      <c r="V1710" s="13">
        <v>0</v>
      </c>
      <c r="W1710" s="13">
        <v>0</v>
      </c>
      <c r="X1710" s="13">
        <v>32824403.32</v>
      </c>
      <c r="Y1710" s="13">
        <v>767538.03</v>
      </c>
      <c r="Z1710" s="13">
        <v>603852.41</v>
      </c>
      <c r="AA1710" s="13">
        <v>17071.89</v>
      </c>
      <c r="AB1710" s="13">
        <v>488635.07</v>
      </c>
      <c r="AC1710" s="13">
        <v>0</v>
      </c>
      <c r="AD1710" s="13">
        <v>0</v>
      </c>
      <c r="AE1710" s="13">
        <v>0</v>
      </c>
      <c r="AF1710" s="13">
        <v>16000302.369999999</v>
      </c>
      <c r="AG1710" s="13">
        <v>12906441.729999999</v>
      </c>
      <c r="AH1710" s="13">
        <v>20984405.789999999</v>
      </c>
      <c r="AI1710" s="13">
        <v>33804574.560000002</v>
      </c>
      <c r="AJ1710" s="13">
        <v>19501598.449999999</v>
      </c>
      <c r="AK1710" s="13">
        <v>0</v>
      </c>
      <c r="AL1710" s="13">
        <v>44554520.370000005</v>
      </c>
      <c r="AM1710" s="13">
        <v>2.4648943210194649</v>
      </c>
      <c r="AN1710" s="13">
        <v>5769783.8399999999</v>
      </c>
      <c r="AO1710" s="13">
        <v>2178617.96</v>
      </c>
      <c r="AP1710" s="13">
        <v>79545216.429999992</v>
      </c>
      <c r="AQ1710" s="13">
        <v>26124735</v>
      </c>
      <c r="AR1710" s="367"/>
      <c r="AS1710" s="19">
        <v>45291</v>
      </c>
      <c r="AT1710" s="20" t="s">
        <v>11</v>
      </c>
      <c r="AU1710" s="40" t="s">
        <v>293</v>
      </c>
      <c r="AV1710" s="41">
        <v>2023</v>
      </c>
      <c r="AW1710" s="266" t="s">
        <v>166</v>
      </c>
      <c r="AX1710" s="380">
        <v>35.67</v>
      </c>
      <c r="AY1710" s="380">
        <v>35.93</v>
      </c>
    </row>
    <row r="1711" spans="1:51" x14ac:dyDescent="0.25">
      <c r="A1711" s="5">
        <v>24</v>
      </c>
      <c r="B1711" s="6" t="s">
        <v>98</v>
      </c>
      <c r="C1711" s="13">
        <v>170118063.88000003</v>
      </c>
      <c r="D1711" s="13">
        <v>63045378.310000002</v>
      </c>
      <c r="E1711" s="13">
        <v>6397625.0899999999</v>
      </c>
      <c r="F1711" s="13">
        <v>20034899.309999999</v>
      </c>
      <c r="G1711" s="13">
        <v>67901912.460000008</v>
      </c>
      <c r="H1711" s="13">
        <v>1597923.25</v>
      </c>
      <c r="I1711" s="13">
        <v>80294068.319999993</v>
      </c>
      <c r="J1711" s="13">
        <v>36998278.82</v>
      </c>
      <c r="K1711" s="13">
        <v>35152396.109999999</v>
      </c>
      <c r="L1711" s="13">
        <v>28581088.210000001</v>
      </c>
      <c r="M1711" s="13">
        <v>9140527.3800000008</v>
      </c>
      <c r="N1711" s="13">
        <v>12585.76</v>
      </c>
      <c r="O1711" s="13">
        <v>31931864.110000003</v>
      </c>
      <c r="P1711" s="13">
        <v>-12795990.31000001</v>
      </c>
      <c r="Q1711" s="13">
        <v>-8229340.1199999992</v>
      </c>
      <c r="R1711" s="13">
        <v>-21025330.430000007</v>
      </c>
      <c r="S1711" s="13">
        <v>22623253.680000003</v>
      </c>
      <c r="T1711" s="13">
        <v>2085902.42</v>
      </c>
      <c r="U1711" s="13">
        <v>0</v>
      </c>
      <c r="V1711" s="13">
        <v>78825</v>
      </c>
      <c r="W1711" s="13">
        <v>12657673.07</v>
      </c>
      <c r="X1711" s="13">
        <v>25522768.100000001</v>
      </c>
      <c r="Y1711" s="13">
        <v>1147075.44</v>
      </c>
      <c r="Z1711" s="13">
        <v>3189302.7</v>
      </c>
      <c r="AA1711" s="13">
        <v>4032905.38</v>
      </c>
      <c r="AB1711" s="13">
        <v>602736.99</v>
      </c>
      <c r="AC1711" s="13">
        <v>0</v>
      </c>
      <c r="AD1711" s="13">
        <v>0</v>
      </c>
      <c r="AE1711" s="13">
        <v>0</v>
      </c>
      <c r="AF1711" s="13">
        <v>8749894.4000000004</v>
      </c>
      <c r="AG1711" s="13">
        <v>37721615.589999996</v>
      </c>
      <c r="AH1711" s="13">
        <v>6410210.8499999996</v>
      </c>
      <c r="AI1711" s="13">
        <v>44067651.219999999</v>
      </c>
      <c r="AJ1711" s="13">
        <v>12758563.49</v>
      </c>
      <c r="AK1711" s="13">
        <v>622776.38</v>
      </c>
      <c r="AL1711" s="13">
        <v>45141672.209999993</v>
      </c>
      <c r="AM1711" s="13">
        <v>2.2841705603436315</v>
      </c>
      <c r="AN1711" s="13">
        <v>17984059.59</v>
      </c>
      <c r="AO1711" s="13">
        <v>2050839.7200000002</v>
      </c>
      <c r="AP1711" s="13">
        <v>141108327.68000001</v>
      </c>
      <c r="AQ1711" s="13">
        <v>65967506.220000006</v>
      </c>
      <c r="AR1711" s="367"/>
      <c r="AS1711" s="19">
        <v>45291</v>
      </c>
      <c r="AT1711" s="20" t="s">
        <v>11</v>
      </c>
      <c r="AU1711" s="40" t="s">
        <v>292</v>
      </c>
      <c r="AV1711" s="41">
        <v>2023</v>
      </c>
      <c r="AW1711" s="266" t="s">
        <v>164</v>
      </c>
      <c r="AX1711" s="380">
        <v>35.67</v>
      </c>
      <c r="AY1711" s="380">
        <v>35.93</v>
      </c>
    </row>
    <row r="1712" spans="1:51" x14ac:dyDescent="0.25">
      <c r="A1712" s="5">
        <v>124</v>
      </c>
      <c r="B1712" s="6" t="s">
        <v>99</v>
      </c>
      <c r="C1712" s="13">
        <v>22207485.420000002</v>
      </c>
      <c r="D1712" s="13">
        <v>64427.7</v>
      </c>
      <c r="E1712" s="13">
        <v>0</v>
      </c>
      <c r="F1712" s="13">
        <v>1786750.77</v>
      </c>
      <c r="G1712" s="13">
        <v>9083862</v>
      </c>
      <c r="H1712" s="13">
        <v>-1770762.93</v>
      </c>
      <c r="I1712" s="13">
        <v>8514126.5800000001</v>
      </c>
      <c r="J1712" s="13">
        <v>0</v>
      </c>
      <c r="K1712" s="13">
        <v>122942.35</v>
      </c>
      <c r="L1712" s="13">
        <v>122942.35</v>
      </c>
      <c r="M1712" s="13">
        <v>10140700.43</v>
      </c>
      <c r="N1712" s="13">
        <v>0</v>
      </c>
      <c r="O1712" s="13">
        <v>9031314.2800000012</v>
      </c>
      <c r="P1712" s="13">
        <v>2241130.6700000055</v>
      </c>
      <c r="Q1712" s="13">
        <v>-3446557.8299999963</v>
      </c>
      <c r="R1712" s="13">
        <v>-1205427.1599999908</v>
      </c>
      <c r="S1712" s="13">
        <v>-565335.79</v>
      </c>
      <c r="T1712" s="13">
        <v>0</v>
      </c>
      <c r="U1712" s="13">
        <v>0</v>
      </c>
      <c r="V1712" s="13">
        <v>0</v>
      </c>
      <c r="W1712" s="13">
        <v>0</v>
      </c>
      <c r="X1712" s="13">
        <v>802920.49</v>
      </c>
      <c r="Y1712" s="13">
        <v>183690.83</v>
      </c>
      <c r="Z1712" s="13">
        <v>31370.799999999999</v>
      </c>
      <c r="AA1712" s="13">
        <v>162822.07999999999</v>
      </c>
      <c r="AB1712" s="13">
        <v>165384.82999999999</v>
      </c>
      <c r="AC1712" s="13">
        <v>0</v>
      </c>
      <c r="AD1712" s="13">
        <v>0</v>
      </c>
      <c r="AE1712" s="13">
        <v>0</v>
      </c>
      <c r="AF1712" s="13">
        <v>824987.74</v>
      </c>
      <c r="AG1712" s="13">
        <v>10263642.780000001</v>
      </c>
      <c r="AH1712" s="13">
        <v>0</v>
      </c>
      <c r="AI1712" s="13">
        <v>10262541.560000001</v>
      </c>
      <c r="AJ1712" s="13">
        <v>1231227.28</v>
      </c>
      <c r="AK1712" s="13">
        <v>0</v>
      </c>
      <c r="AL1712" s="13">
        <v>8391184.2300000004</v>
      </c>
      <c r="AM1712" s="13">
        <v>69.253000125668649</v>
      </c>
      <c r="AN1712" s="13">
        <v>1567135.76</v>
      </c>
      <c r="AO1712" s="13">
        <v>219615.01</v>
      </c>
      <c r="AP1712" s="13">
        <v>13176171.140000001</v>
      </c>
      <c r="AQ1712" s="13">
        <v>64427.7</v>
      </c>
      <c r="AR1712" s="367"/>
      <c r="AS1712" s="19">
        <v>45291</v>
      </c>
      <c r="AT1712" s="20" t="s">
        <v>11</v>
      </c>
      <c r="AU1712" s="40" t="s">
        <v>293</v>
      </c>
      <c r="AV1712" s="41">
        <v>2023</v>
      </c>
      <c r="AW1712" s="266" t="s">
        <v>289</v>
      </c>
      <c r="AX1712" s="380">
        <v>35.67</v>
      </c>
      <c r="AY1712" s="380">
        <v>35.93</v>
      </c>
    </row>
    <row r="1713" spans="1:51" x14ac:dyDescent="0.25">
      <c r="A1713" s="5">
        <v>70</v>
      </c>
      <c r="B1713" s="6" t="s">
        <v>100</v>
      </c>
      <c r="C1713" s="13">
        <v>6060747.8600000003</v>
      </c>
      <c r="D1713" s="13">
        <v>1148853.57</v>
      </c>
      <c r="E1713" s="13">
        <v>39501.43</v>
      </c>
      <c r="F1713" s="13">
        <v>0</v>
      </c>
      <c r="G1713" s="13">
        <v>3443389.88</v>
      </c>
      <c r="H1713" s="13">
        <v>2229075.2400000002</v>
      </c>
      <c r="I1713" s="13">
        <v>2301853.75</v>
      </c>
      <c r="J1713" s="13">
        <v>5605920.8600000003</v>
      </c>
      <c r="K1713" s="13">
        <v>327173.33</v>
      </c>
      <c r="L1713" s="13">
        <v>184671.9</v>
      </c>
      <c r="M1713" s="13">
        <v>0</v>
      </c>
      <c r="N1713" s="13">
        <v>0</v>
      </c>
      <c r="O1713" s="13">
        <v>75913.489999999991</v>
      </c>
      <c r="P1713" s="13">
        <v>1392590.92</v>
      </c>
      <c r="Q1713" s="13">
        <v>0</v>
      </c>
      <c r="R1713" s="13">
        <v>1392590.92</v>
      </c>
      <c r="S1713" s="13">
        <v>836484.32</v>
      </c>
      <c r="T1713" s="13">
        <v>646041.21</v>
      </c>
      <c r="U1713" s="13">
        <v>0</v>
      </c>
      <c r="V1713" s="13">
        <v>0</v>
      </c>
      <c r="W1713" s="13">
        <v>0</v>
      </c>
      <c r="X1713" s="13">
        <v>323568.51</v>
      </c>
      <c r="Y1713" s="13">
        <v>33464.14</v>
      </c>
      <c r="Z1713" s="13">
        <v>99661.26</v>
      </c>
      <c r="AA1713" s="13">
        <v>0</v>
      </c>
      <c r="AB1713" s="13">
        <v>0</v>
      </c>
      <c r="AC1713" s="13">
        <v>0</v>
      </c>
      <c r="AD1713" s="13">
        <v>0</v>
      </c>
      <c r="AE1713" s="13">
        <v>0</v>
      </c>
      <c r="AF1713" s="13">
        <v>0</v>
      </c>
      <c r="AG1713" s="13">
        <v>184671.9</v>
      </c>
      <c r="AH1713" s="13">
        <v>39501.43</v>
      </c>
      <c r="AI1713" s="13">
        <v>224173.33</v>
      </c>
      <c r="AJ1713" s="13">
        <v>148259.84</v>
      </c>
      <c r="AK1713" s="13">
        <v>0</v>
      </c>
      <c r="AL1713" s="13">
        <v>1974680.42</v>
      </c>
      <c r="AM1713" s="13">
        <v>7.0355788168919506</v>
      </c>
      <c r="AN1713" s="13">
        <v>0</v>
      </c>
      <c r="AO1713" s="13">
        <v>0</v>
      </c>
      <c r="AP1713" s="13">
        <v>6023688.0999999996</v>
      </c>
      <c r="AQ1713" s="13">
        <v>1187707.3</v>
      </c>
      <c r="AR1713" s="367"/>
      <c r="AS1713" s="19">
        <v>45291</v>
      </c>
      <c r="AT1713" s="20" t="s">
        <v>11</v>
      </c>
      <c r="AU1713" s="40" t="s">
        <v>292</v>
      </c>
      <c r="AV1713" s="41">
        <v>2023</v>
      </c>
      <c r="AW1713" s="266" t="s">
        <v>181</v>
      </c>
      <c r="AX1713" s="380">
        <v>35.67</v>
      </c>
      <c r="AY1713" s="380">
        <v>35.93</v>
      </c>
    </row>
    <row r="1714" spans="1:51" x14ac:dyDescent="0.25">
      <c r="A1714" s="5">
        <v>119</v>
      </c>
      <c r="B1714" s="6" t="s">
        <v>101</v>
      </c>
      <c r="C1714" s="13">
        <v>0.26</v>
      </c>
      <c r="D1714" s="13">
        <v>0</v>
      </c>
      <c r="E1714" s="13">
        <v>0.01</v>
      </c>
      <c r="F1714" s="13">
        <v>0</v>
      </c>
      <c r="G1714" s="13">
        <v>142499.31</v>
      </c>
      <c r="H1714" s="13">
        <v>8.9600000000000009</v>
      </c>
      <c r="I1714" s="13">
        <v>64524.1</v>
      </c>
      <c r="J1714" s="13">
        <v>9.35</v>
      </c>
      <c r="K1714" s="13">
        <v>0.19</v>
      </c>
      <c r="L1714" s="13">
        <v>0.18</v>
      </c>
      <c r="M1714" s="13">
        <v>0</v>
      </c>
      <c r="N1714" s="13">
        <v>0</v>
      </c>
      <c r="O1714" s="13">
        <v>3.999999999999998E-2</v>
      </c>
      <c r="P1714" s="13">
        <v>-142499.09</v>
      </c>
      <c r="Q1714" s="13">
        <v>0</v>
      </c>
      <c r="R1714" s="13">
        <v>-142499.09</v>
      </c>
      <c r="S1714" s="13">
        <v>142508.04999999999</v>
      </c>
      <c r="T1714" s="13">
        <v>151101.59</v>
      </c>
      <c r="U1714" s="13">
        <v>0</v>
      </c>
      <c r="V1714" s="13">
        <v>0</v>
      </c>
      <c r="W1714" s="13">
        <v>0</v>
      </c>
      <c r="X1714" s="13">
        <v>0</v>
      </c>
      <c r="Y1714" s="13">
        <v>2908.14</v>
      </c>
      <c r="Z1714" s="13">
        <v>3726.54</v>
      </c>
      <c r="AA1714" s="13">
        <v>1944</v>
      </c>
      <c r="AB1714" s="13">
        <v>1.08</v>
      </c>
      <c r="AC1714" s="13">
        <v>0</v>
      </c>
      <c r="AD1714" s="13">
        <v>0</v>
      </c>
      <c r="AE1714" s="13">
        <v>0</v>
      </c>
      <c r="AF1714" s="13">
        <v>13.78</v>
      </c>
      <c r="AG1714" s="13">
        <v>0.18</v>
      </c>
      <c r="AH1714" s="13">
        <v>0.01</v>
      </c>
      <c r="AI1714" s="13">
        <v>0.18</v>
      </c>
      <c r="AJ1714" s="13">
        <v>0.14000000000000001</v>
      </c>
      <c r="AK1714" s="13">
        <v>0</v>
      </c>
      <c r="AL1714" s="13">
        <v>64523.909999999996</v>
      </c>
      <c r="AM1714" s="13">
        <v>339600.52631578944</v>
      </c>
      <c r="AN1714" s="13">
        <v>0</v>
      </c>
      <c r="AO1714" s="13">
        <v>0</v>
      </c>
      <c r="AP1714" s="13">
        <v>0.22000000000000003</v>
      </c>
      <c r="AQ1714" s="13">
        <v>0</v>
      </c>
      <c r="AR1714" s="367"/>
      <c r="AS1714" s="19">
        <v>45291</v>
      </c>
      <c r="AT1714" s="20" t="s">
        <v>11</v>
      </c>
      <c r="AU1714" s="40" t="s">
        <v>292</v>
      </c>
      <c r="AV1714" s="41">
        <v>2023</v>
      </c>
      <c r="AW1714" s="266" t="s">
        <v>189</v>
      </c>
      <c r="AX1714" s="380">
        <v>35.67</v>
      </c>
      <c r="AY1714" s="380">
        <v>35.93</v>
      </c>
    </row>
    <row r="1715" spans="1:51" x14ac:dyDescent="0.25">
      <c r="A1715" s="5">
        <v>108</v>
      </c>
      <c r="B1715" s="6" t="s">
        <v>102</v>
      </c>
      <c r="C1715" s="13">
        <v>5647826.8800000008</v>
      </c>
      <c r="D1715" s="13">
        <v>162543.54999999999</v>
      </c>
      <c r="E1715" s="13">
        <v>22304.07</v>
      </c>
      <c r="F1715" s="13">
        <v>750950.29</v>
      </c>
      <c r="G1715" s="13">
        <v>2619891.5700000003</v>
      </c>
      <c r="H1715" s="13">
        <v>25016.400000000001</v>
      </c>
      <c r="I1715" s="13">
        <v>6752657.46</v>
      </c>
      <c r="J1715" s="13">
        <v>2032342.86</v>
      </c>
      <c r="K1715" s="13">
        <v>1285868.95</v>
      </c>
      <c r="L1715" s="13">
        <v>1263564.1899999997</v>
      </c>
      <c r="M1715" s="13">
        <v>1389996.38</v>
      </c>
      <c r="N1715" s="13">
        <v>13836.56</v>
      </c>
      <c r="O1715" s="13">
        <v>1740546.98</v>
      </c>
      <c r="P1715" s="13">
        <v>373894.49000000046</v>
      </c>
      <c r="Q1715" s="13">
        <v>-923516.29000000015</v>
      </c>
      <c r="R1715" s="13">
        <v>-549621.7999999997</v>
      </c>
      <c r="S1715" s="13">
        <v>574638.19999999995</v>
      </c>
      <c r="T1715" s="13">
        <v>22339.77</v>
      </c>
      <c r="U1715" s="13">
        <v>0</v>
      </c>
      <c r="V1715" s="13">
        <v>0</v>
      </c>
      <c r="W1715" s="13">
        <v>0</v>
      </c>
      <c r="X1715" s="13">
        <v>894203.21</v>
      </c>
      <c r="Y1715" s="13">
        <v>46685.4</v>
      </c>
      <c r="Z1715" s="13">
        <v>48633.19</v>
      </c>
      <c r="AA1715" s="13">
        <v>31911.82</v>
      </c>
      <c r="AB1715" s="13">
        <v>2243.41</v>
      </c>
      <c r="AC1715" s="13">
        <v>0</v>
      </c>
      <c r="AD1715" s="13">
        <v>0</v>
      </c>
      <c r="AE1715" s="13">
        <v>0</v>
      </c>
      <c r="AF1715" s="13">
        <v>212430.96</v>
      </c>
      <c r="AG1715" s="13">
        <v>2653560.5700000003</v>
      </c>
      <c r="AH1715" s="13">
        <v>36140.629999999997</v>
      </c>
      <c r="AI1715" s="13">
        <v>2673941.5</v>
      </c>
      <c r="AJ1715" s="13">
        <v>933394.52</v>
      </c>
      <c r="AK1715" s="13">
        <v>0</v>
      </c>
      <c r="AL1715" s="13">
        <v>5466788.5099999998</v>
      </c>
      <c r="AM1715" s="13">
        <v>5.2514351948540323</v>
      </c>
      <c r="AN1715" s="13">
        <v>590744.62</v>
      </c>
      <c r="AO1715" s="13">
        <v>160205.67000000001</v>
      </c>
      <c r="AP1715" s="13">
        <v>3876048.04</v>
      </c>
      <c r="AQ1715" s="13">
        <v>131311.69</v>
      </c>
      <c r="AR1715" s="367"/>
      <c r="AS1715" s="19">
        <v>45291</v>
      </c>
      <c r="AT1715" s="20" t="s">
        <v>11</v>
      </c>
      <c r="AU1715" s="40" t="s">
        <v>292</v>
      </c>
      <c r="AV1715" s="41">
        <v>2023</v>
      </c>
      <c r="AW1715" s="266" t="s">
        <v>183</v>
      </c>
      <c r="AX1715" s="380">
        <v>35.67</v>
      </c>
      <c r="AY1715" s="380">
        <v>35.93</v>
      </c>
    </row>
    <row r="1716" spans="1:51" x14ac:dyDescent="0.25">
      <c r="A1716" s="5">
        <v>93</v>
      </c>
      <c r="B1716" s="6" t="s">
        <v>103</v>
      </c>
      <c r="C1716" s="13">
        <v>40828957.290000007</v>
      </c>
      <c r="D1716" s="13">
        <v>6800.27</v>
      </c>
      <c r="E1716" s="13">
        <v>45706.25</v>
      </c>
      <c r="F1716" s="13">
        <v>12982635.539999999</v>
      </c>
      <c r="G1716" s="13">
        <v>28030771.189999998</v>
      </c>
      <c r="H1716" s="13">
        <v>-10996996.960000001</v>
      </c>
      <c r="I1716" s="13">
        <v>94607921.510000005</v>
      </c>
      <c r="J1716" s="13">
        <v>42335069.32</v>
      </c>
      <c r="K1716" s="13">
        <v>17695307.859999999</v>
      </c>
      <c r="L1716" s="13">
        <v>17649601.609999996</v>
      </c>
      <c r="M1716" s="13">
        <v>649911.44999999995</v>
      </c>
      <c r="N1716" s="13">
        <v>0</v>
      </c>
      <c r="O1716" s="13">
        <v>14641588.299999999</v>
      </c>
      <c r="P1716" s="13">
        <v>-14832838.010000002</v>
      </c>
      <c r="Q1716" s="13">
        <v>-1495567.47</v>
      </c>
      <c r="R1716" s="13">
        <v>-16328405.480000002</v>
      </c>
      <c r="S1716" s="13">
        <v>5331408.5600000005</v>
      </c>
      <c r="T1716" s="13">
        <v>9.83</v>
      </c>
      <c r="U1716" s="13">
        <v>0</v>
      </c>
      <c r="V1716" s="13">
        <v>0</v>
      </c>
      <c r="W1716" s="13">
        <v>0</v>
      </c>
      <c r="X1716" s="13">
        <v>10049713.4</v>
      </c>
      <c r="Y1716" s="13">
        <v>506204.29</v>
      </c>
      <c r="Z1716" s="13">
        <v>980325.17</v>
      </c>
      <c r="AA1716" s="13">
        <v>789242.58</v>
      </c>
      <c r="AB1716" s="13">
        <v>92921.53</v>
      </c>
      <c r="AC1716" s="13">
        <v>0</v>
      </c>
      <c r="AD1716" s="13">
        <v>0</v>
      </c>
      <c r="AE1716" s="13">
        <v>0</v>
      </c>
      <c r="AF1716" s="13">
        <v>2349621.1</v>
      </c>
      <c r="AG1716" s="13">
        <v>18299513.059999999</v>
      </c>
      <c r="AH1716" s="13">
        <v>45706.25</v>
      </c>
      <c r="AI1716" s="13">
        <v>18343568.16</v>
      </c>
      <c r="AJ1716" s="13">
        <v>3701979.86</v>
      </c>
      <c r="AK1716" s="13">
        <v>0</v>
      </c>
      <c r="AL1716" s="13">
        <v>76912613.650000006</v>
      </c>
      <c r="AM1716" s="13">
        <v>5.3464976285527035</v>
      </c>
      <c r="AN1716" s="13">
        <v>6095416.6099999994</v>
      </c>
      <c r="AO1716" s="13">
        <v>6887218.9299999997</v>
      </c>
      <c r="AP1716" s="13">
        <v>26232302.739999998</v>
      </c>
      <c r="AQ1716" s="13">
        <v>51734.020000000004</v>
      </c>
      <c r="AR1716" s="367"/>
      <c r="AS1716" s="19">
        <v>45291</v>
      </c>
      <c r="AT1716" s="20" t="s">
        <v>11</v>
      </c>
      <c r="AU1716" s="40" t="s">
        <v>293</v>
      </c>
      <c r="AV1716" s="41">
        <v>2023</v>
      </c>
      <c r="AW1716" s="266" t="s">
        <v>175</v>
      </c>
      <c r="AX1716" s="380">
        <v>35.67</v>
      </c>
      <c r="AY1716" s="380">
        <v>35.93</v>
      </c>
    </row>
    <row r="1717" spans="1:51" x14ac:dyDescent="0.25">
      <c r="A1717" s="47">
        <v>32</v>
      </c>
      <c r="B1717" s="48" t="s">
        <v>104</v>
      </c>
      <c r="C1717" s="49">
        <v>0</v>
      </c>
      <c r="D1717" s="49">
        <v>0</v>
      </c>
      <c r="E1717" s="49">
        <v>0.01</v>
      </c>
      <c r="F1717" s="49">
        <v>0</v>
      </c>
      <c r="G1717" s="49">
        <v>788389.42</v>
      </c>
      <c r="H1717" s="49">
        <v>-806159.66</v>
      </c>
      <c r="I1717" s="49">
        <v>4974708.99</v>
      </c>
      <c r="J1717" s="49">
        <v>2547162.33</v>
      </c>
      <c r="K1717" s="49">
        <v>88047.43</v>
      </c>
      <c r="L1717" s="49">
        <v>88047.42</v>
      </c>
      <c r="M1717" s="49">
        <v>0</v>
      </c>
      <c r="N1717" s="49">
        <v>0</v>
      </c>
      <c r="O1717" s="49">
        <v>-10339.919999999998</v>
      </c>
      <c r="P1717" s="49">
        <v>-778049.5</v>
      </c>
      <c r="Q1717" s="49">
        <v>0</v>
      </c>
      <c r="R1717" s="49">
        <v>-778049.5</v>
      </c>
      <c r="S1717" s="49">
        <v>-28110.16</v>
      </c>
      <c r="T1717" s="49">
        <v>0</v>
      </c>
      <c r="U1717" s="49">
        <v>0</v>
      </c>
      <c r="V1717" s="49">
        <v>0</v>
      </c>
      <c r="W1717" s="49">
        <v>0</v>
      </c>
      <c r="X1717" s="49">
        <v>0</v>
      </c>
      <c r="Y1717" s="49">
        <v>6357.98</v>
      </c>
      <c r="Z1717" s="49">
        <v>12701.79</v>
      </c>
      <c r="AA1717" s="49">
        <v>0</v>
      </c>
      <c r="AB1717" s="49">
        <v>9050.39</v>
      </c>
      <c r="AC1717" s="49">
        <v>0</v>
      </c>
      <c r="AD1717" s="49">
        <v>0</v>
      </c>
      <c r="AE1717" s="49">
        <v>0</v>
      </c>
      <c r="AF1717" s="49">
        <v>0</v>
      </c>
      <c r="AG1717" s="49">
        <v>88047.42</v>
      </c>
      <c r="AH1717" s="49">
        <v>0.01</v>
      </c>
      <c r="AI1717" s="49">
        <v>88047.42</v>
      </c>
      <c r="AJ1717" s="49">
        <v>98387.34</v>
      </c>
      <c r="AK1717" s="49">
        <v>0</v>
      </c>
      <c r="AL1717" s="49">
        <v>4886661.5600000005</v>
      </c>
      <c r="AM1717" s="49">
        <v>56.50033158264813</v>
      </c>
      <c r="AN1717" s="49">
        <v>0</v>
      </c>
      <c r="AO1717" s="49">
        <v>0</v>
      </c>
      <c r="AP1717" s="49">
        <v>10339.919999999998</v>
      </c>
      <c r="AQ1717" s="49">
        <v>0</v>
      </c>
      <c r="AR1717" s="369"/>
      <c r="AS1717" s="50">
        <v>45322</v>
      </c>
      <c r="AT1717" s="51" t="s">
        <v>0</v>
      </c>
      <c r="AU1717" s="52" t="s">
        <v>293</v>
      </c>
      <c r="AV1717" s="53">
        <v>2024</v>
      </c>
      <c r="AW1717" s="266" t="s">
        <v>287</v>
      </c>
      <c r="AX1717" s="380">
        <v>36.049999999999997</v>
      </c>
      <c r="AY1717" s="380">
        <v>36.200000000000003</v>
      </c>
    </row>
    <row r="1718" spans="1:51" x14ac:dyDescent="0.25">
      <c r="A1718" s="47">
        <v>107</v>
      </c>
      <c r="B1718" s="48" t="s">
        <v>60</v>
      </c>
      <c r="C1718" s="49">
        <v>41593730.009999998</v>
      </c>
      <c r="D1718" s="49">
        <v>8362019.5599999996</v>
      </c>
      <c r="E1718" s="49">
        <v>126542816.34</v>
      </c>
      <c r="F1718" s="49">
        <v>2221446.5300000003</v>
      </c>
      <c r="G1718" s="49">
        <v>10441065</v>
      </c>
      <c r="H1718" s="49">
        <v>17498.509999999998</v>
      </c>
      <c r="I1718" s="49">
        <v>331579964.11000001</v>
      </c>
      <c r="J1718" s="49">
        <v>27712703.129999999</v>
      </c>
      <c r="K1718" s="49">
        <v>135795177.11000001</v>
      </c>
      <c r="L1718" s="49">
        <v>9252360.7699999996</v>
      </c>
      <c r="M1718" s="49">
        <v>7101616.0300000003</v>
      </c>
      <c r="N1718" s="49">
        <v>19468279.239999998</v>
      </c>
      <c r="O1718" s="49">
        <v>-36370455.959999971</v>
      </c>
      <c r="P1718" s="49">
        <v>56939654.87999998</v>
      </c>
      <c r="Q1718" s="49">
        <v>-55966456.140000008</v>
      </c>
      <c r="R1718" s="49">
        <v>973198.73999997228</v>
      </c>
      <c r="S1718" s="49">
        <v>-955700.25000000012</v>
      </c>
      <c r="T1718" s="49">
        <v>15.24</v>
      </c>
      <c r="U1718" s="49">
        <v>0</v>
      </c>
      <c r="V1718" s="49">
        <v>0</v>
      </c>
      <c r="W1718" s="49">
        <v>0</v>
      </c>
      <c r="X1718" s="49">
        <v>119092.62</v>
      </c>
      <c r="Y1718" s="49">
        <v>213082.96</v>
      </c>
      <c r="Z1718" s="49">
        <v>857688.17</v>
      </c>
      <c r="AA1718" s="49">
        <v>0</v>
      </c>
      <c r="AB1718" s="49">
        <v>0</v>
      </c>
      <c r="AC1718" s="49">
        <v>0</v>
      </c>
      <c r="AD1718" s="49">
        <v>0</v>
      </c>
      <c r="AE1718" s="49">
        <v>0</v>
      </c>
      <c r="AF1718" s="49">
        <v>4036.98</v>
      </c>
      <c r="AG1718" s="49">
        <v>16353976.799999999</v>
      </c>
      <c r="AH1718" s="49">
        <v>146011095.58000001</v>
      </c>
      <c r="AI1718" s="49">
        <v>162337449.95000002</v>
      </c>
      <c r="AJ1718" s="49">
        <v>198707905.91</v>
      </c>
      <c r="AK1718" s="49">
        <v>0</v>
      </c>
      <c r="AL1718" s="49">
        <v>195784787</v>
      </c>
      <c r="AM1718" s="49">
        <v>2.4417653937842414</v>
      </c>
      <c r="AN1718" s="49">
        <v>1788968.93</v>
      </c>
      <c r="AO1718" s="49">
        <v>432477.60000000003</v>
      </c>
      <c r="AP1718" s="49">
        <v>87059048.63000001</v>
      </c>
      <c r="AQ1718" s="49">
        <v>17456882.219999999</v>
      </c>
      <c r="AR1718" s="369"/>
      <c r="AS1718" s="50">
        <v>45322</v>
      </c>
      <c r="AT1718" s="51" t="s">
        <v>0</v>
      </c>
      <c r="AU1718" s="52" t="s">
        <v>292</v>
      </c>
      <c r="AV1718" s="53">
        <v>2024</v>
      </c>
      <c r="AW1718" s="266" t="s">
        <v>160</v>
      </c>
      <c r="AX1718" s="380">
        <v>36.049999999999997</v>
      </c>
      <c r="AY1718" s="380">
        <v>36.200000000000003</v>
      </c>
    </row>
    <row r="1719" spans="1:51" x14ac:dyDescent="0.25">
      <c r="A1719" s="47">
        <v>66</v>
      </c>
      <c r="B1719" s="48" t="s">
        <v>61</v>
      </c>
      <c r="C1719" s="49">
        <v>6326139.3099999996</v>
      </c>
      <c r="D1719" s="49">
        <v>123817.52</v>
      </c>
      <c r="E1719" s="49">
        <v>65554.880000000005</v>
      </c>
      <c r="F1719" s="49">
        <v>476372.33</v>
      </c>
      <c r="G1719" s="49">
        <v>4305355.63</v>
      </c>
      <c r="H1719" s="49">
        <v>-2709593.31</v>
      </c>
      <c r="I1719" s="49">
        <v>161539198.78999999</v>
      </c>
      <c r="J1719" s="49">
        <v>222449807.75999999</v>
      </c>
      <c r="K1719" s="49">
        <v>65592.88</v>
      </c>
      <c r="L1719" s="49">
        <v>38</v>
      </c>
      <c r="M1719" s="49">
        <v>3448504.26</v>
      </c>
      <c r="N1719" s="49">
        <v>5943292.5</v>
      </c>
      <c r="O1719" s="49">
        <v>603322.75</v>
      </c>
      <c r="P1719" s="49">
        <v>817271.07999999961</v>
      </c>
      <c r="Q1719" s="49">
        <v>-3646784.6500000004</v>
      </c>
      <c r="R1719" s="49">
        <v>-2829513.5700000008</v>
      </c>
      <c r="S1719" s="49">
        <v>119920.25</v>
      </c>
      <c r="T1719" s="49">
        <v>1026939.7</v>
      </c>
      <c r="U1719" s="49">
        <v>0</v>
      </c>
      <c r="V1719" s="49">
        <v>0</v>
      </c>
      <c r="W1719" s="49">
        <v>0</v>
      </c>
      <c r="X1719" s="49">
        <v>1738884.52</v>
      </c>
      <c r="Y1719" s="49">
        <v>86338.31</v>
      </c>
      <c r="Z1719" s="49">
        <v>9607.67</v>
      </c>
      <c r="AA1719" s="49">
        <v>134664.17000000001</v>
      </c>
      <c r="AB1719" s="49">
        <v>2676</v>
      </c>
      <c r="AC1719" s="49">
        <v>0</v>
      </c>
      <c r="AD1719" s="49">
        <v>0</v>
      </c>
      <c r="AE1719" s="49">
        <v>0</v>
      </c>
      <c r="AF1719" s="49">
        <v>2412617.8199999998</v>
      </c>
      <c r="AG1719" s="49">
        <v>3448542.26</v>
      </c>
      <c r="AH1719" s="49">
        <v>6187792.4100000001</v>
      </c>
      <c r="AI1719" s="49">
        <v>9636296.6699999999</v>
      </c>
      <c r="AJ1719" s="49">
        <v>9032973.9199999999</v>
      </c>
      <c r="AK1719" s="49">
        <v>0</v>
      </c>
      <c r="AL1719" s="49">
        <v>161473605.91</v>
      </c>
      <c r="AM1719" s="49">
        <v>2462.7550854604947</v>
      </c>
      <c r="AN1719" s="49">
        <v>476372.33</v>
      </c>
      <c r="AO1719" s="49">
        <v>0</v>
      </c>
      <c r="AP1719" s="49">
        <v>5709874.6600000001</v>
      </c>
      <c r="AQ1719" s="49">
        <v>110875.62000000008</v>
      </c>
      <c r="AR1719" s="369"/>
      <c r="AS1719" s="50">
        <v>45322</v>
      </c>
      <c r="AT1719" s="51" t="s">
        <v>0</v>
      </c>
      <c r="AU1719" s="52" t="s">
        <v>293</v>
      </c>
      <c r="AV1719" s="53">
        <v>2024</v>
      </c>
      <c r="AW1719" s="266" t="s">
        <v>178</v>
      </c>
      <c r="AX1719" s="380">
        <v>36.049999999999997</v>
      </c>
      <c r="AY1719" s="380">
        <v>36.200000000000003</v>
      </c>
    </row>
    <row r="1720" spans="1:51" x14ac:dyDescent="0.25">
      <c r="A1720" s="47">
        <v>44</v>
      </c>
      <c r="B1720" s="48" t="s">
        <v>62</v>
      </c>
      <c r="C1720" s="49">
        <v>3299043.9099999997</v>
      </c>
      <c r="D1720" s="49">
        <v>1462239.24</v>
      </c>
      <c r="E1720" s="49">
        <v>17503468.960000001</v>
      </c>
      <c r="F1720" s="49">
        <v>505200.07999999996</v>
      </c>
      <c r="G1720" s="49">
        <v>3788678.94</v>
      </c>
      <c r="H1720" s="49">
        <v>46355.199999999997</v>
      </c>
      <c r="I1720" s="49">
        <v>189434497.38999999</v>
      </c>
      <c r="J1720" s="49">
        <v>26114642.399999999</v>
      </c>
      <c r="K1720" s="49">
        <v>33835737.899999999</v>
      </c>
      <c r="L1720" s="49">
        <v>16099799.42</v>
      </c>
      <c r="M1720" s="49">
        <v>865890.69</v>
      </c>
      <c r="N1720" s="49">
        <v>0</v>
      </c>
      <c r="O1720" s="49">
        <v>117987.23999999836</v>
      </c>
      <c r="P1720" s="49">
        <v>-2575061.590000005</v>
      </c>
      <c r="Q1720" s="49">
        <v>-95150.330000000075</v>
      </c>
      <c r="R1720" s="49">
        <v>-2670211.920000005</v>
      </c>
      <c r="S1720" s="49">
        <v>2716567.12</v>
      </c>
      <c r="T1720" s="49">
        <v>116794.27</v>
      </c>
      <c r="U1720" s="49">
        <v>0</v>
      </c>
      <c r="V1720" s="49">
        <v>0</v>
      </c>
      <c r="W1720" s="49">
        <v>0</v>
      </c>
      <c r="X1720" s="49">
        <v>2993655.14</v>
      </c>
      <c r="Y1720" s="49">
        <v>50321.72</v>
      </c>
      <c r="Z1720" s="49">
        <v>20558.259999999998</v>
      </c>
      <c r="AA1720" s="49">
        <v>168778.39</v>
      </c>
      <c r="AB1720" s="49">
        <v>77654.7</v>
      </c>
      <c r="AC1720" s="49">
        <v>0</v>
      </c>
      <c r="AD1720" s="49">
        <v>0</v>
      </c>
      <c r="AE1720" s="49">
        <v>0</v>
      </c>
      <c r="AF1720" s="49">
        <v>76569.22</v>
      </c>
      <c r="AG1720" s="49">
        <v>16965690.109999999</v>
      </c>
      <c r="AH1720" s="49">
        <v>17503468.960000001</v>
      </c>
      <c r="AI1720" s="49">
        <v>34412865.399999999</v>
      </c>
      <c r="AJ1720" s="49">
        <v>34294878.159999996</v>
      </c>
      <c r="AK1720" s="49">
        <v>0</v>
      </c>
      <c r="AL1720" s="49">
        <v>155598759.48999998</v>
      </c>
      <c r="AM1720" s="49">
        <v>5.5986512825541181</v>
      </c>
      <c r="AN1720" s="49">
        <v>394509.63</v>
      </c>
      <c r="AO1720" s="49">
        <v>110690.45</v>
      </c>
      <c r="AP1720" s="49">
        <v>3521592.8900000006</v>
      </c>
      <c r="AQ1720" s="49">
        <v>1802775.4600000009</v>
      </c>
      <c r="AR1720" s="369"/>
      <c r="AS1720" s="50">
        <v>45322</v>
      </c>
      <c r="AT1720" s="51" t="s">
        <v>0</v>
      </c>
      <c r="AU1720" s="52" t="s">
        <v>292</v>
      </c>
      <c r="AV1720" s="53">
        <v>2024</v>
      </c>
      <c r="AW1720" s="266" t="s">
        <v>167</v>
      </c>
      <c r="AX1720" s="380">
        <v>36.049999999999997</v>
      </c>
      <c r="AY1720" s="380">
        <v>36.200000000000003</v>
      </c>
    </row>
    <row r="1721" spans="1:51" ht="30" x14ac:dyDescent="0.25">
      <c r="A1721" s="47">
        <v>113</v>
      </c>
      <c r="B1721" s="48" t="s">
        <v>63</v>
      </c>
      <c r="C1721" s="49">
        <v>6256428.4399999995</v>
      </c>
      <c r="D1721" s="49">
        <v>2378848.08</v>
      </c>
      <c r="E1721" s="49">
        <v>3778300.01</v>
      </c>
      <c r="F1721" s="49">
        <v>1435603.87</v>
      </c>
      <c r="G1721" s="49">
        <v>1460764.41</v>
      </c>
      <c r="H1721" s="49">
        <v>898737.54</v>
      </c>
      <c r="I1721" s="49">
        <v>154000207.28</v>
      </c>
      <c r="J1721" s="49">
        <v>24106665.609999999</v>
      </c>
      <c r="K1721" s="49">
        <v>16392262.34</v>
      </c>
      <c r="L1721" s="49">
        <v>12613962.33</v>
      </c>
      <c r="M1721" s="49">
        <v>3901564.38</v>
      </c>
      <c r="N1721" s="49">
        <v>8008902.7599999998</v>
      </c>
      <c r="O1721" s="49">
        <v>2334720.0600000033</v>
      </c>
      <c r="P1721" s="49">
        <v>-1353507.9799999988</v>
      </c>
      <c r="Q1721" s="49">
        <v>2275464.5799999987</v>
      </c>
      <c r="R1721" s="49">
        <v>921956.59999999986</v>
      </c>
      <c r="S1721" s="49">
        <v>-23219.070000000007</v>
      </c>
      <c r="T1721" s="49">
        <v>40443.94</v>
      </c>
      <c r="U1721" s="49">
        <v>0</v>
      </c>
      <c r="V1721" s="49">
        <v>0</v>
      </c>
      <c r="W1721" s="49">
        <v>0</v>
      </c>
      <c r="X1721" s="49">
        <v>147231.85999999999</v>
      </c>
      <c r="Y1721" s="49">
        <v>26228.63</v>
      </c>
      <c r="Z1721" s="49">
        <v>31212.6</v>
      </c>
      <c r="AA1721" s="49">
        <v>0</v>
      </c>
      <c r="AB1721" s="49">
        <v>125075.4</v>
      </c>
      <c r="AC1721" s="49">
        <v>0</v>
      </c>
      <c r="AD1721" s="49">
        <v>0</v>
      </c>
      <c r="AE1721" s="49">
        <v>0</v>
      </c>
      <c r="AF1721" s="49">
        <v>28378.240000000002</v>
      </c>
      <c r="AG1721" s="49">
        <v>16515526.709999999</v>
      </c>
      <c r="AH1721" s="49">
        <v>11787202.770000001</v>
      </c>
      <c r="AI1721" s="49">
        <v>28022166.310000002</v>
      </c>
      <c r="AJ1721" s="49">
        <v>25687446.25</v>
      </c>
      <c r="AK1721" s="49">
        <v>0</v>
      </c>
      <c r="AL1721" s="49">
        <v>137607944.94</v>
      </c>
      <c r="AM1721" s="49">
        <v>9.3946890359491402</v>
      </c>
      <c r="AN1721" s="49">
        <v>888888.7699999999</v>
      </c>
      <c r="AO1721" s="49">
        <v>546715.1</v>
      </c>
      <c r="AP1721" s="49">
        <v>5691960.7399999993</v>
      </c>
      <c r="AQ1721" s="49">
        <v>4149100.4399999995</v>
      </c>
      <c r="AR1721" s="369"/>
      <c r="AS1721" s="50">
        <v>45322</v>
      </c>
      <c r="AT1721" s="51" t="s">
        <v>0</v>
      </c>
      <c r="AU1721" s="52" t="s">
        <v>292</v>
      </c>
      <c r="AV1721" s="53">
        <v>2024</v>
      </c>
      <c r="AW1721" s="266" t="s">
        <v>171</v>
      </c>
      <c r="AX1721" s="380">
        <v>36.049999999999997</v>
      </c>
      <c r="AY1721" s="380">
        <v>36.200000000000003</v>
      </c>
    </row>
    <row r="1722" spans="1:51" x14ac:dyDescent="0.25">
      <c r="A1722" s="47">
        <v>98</v>
      </c>
      <c r="B1722" s="48" t="s">
        <v>64</v>
      </c>
      <c r="C1722" s="49">
        <v>27871495.43</v>
      </c>
      <c r="D1722" s="49">
        <v>1681799.28</v>
      </c>
      <c r="E1722" s="49">
        <v>29927667.57</v>
      </c>
      <c r="F1722" s="49">
        <v>2165065.29</v>
      </c>
      <c r="G1722" s="49">
        <v>6588397.1299999999</v>
      </c>
      <c r="H1722" s="49">
        <v>61063.839999999997</v>
      </c>
      <c r="I1722" s="49">
        <v>51663800.719999999</v>
      </c>
      <c r="J1722" s="49">
        <v>61553052.950000003</v>
      </c>
      <c r="K1722" s="49">
        <v>45514264.840000004</v>
      </c>
      <c r="L1722" s="49">
        <v>15586597.27</v>
      </c>
      <c r="M1722" s="49">
        <v>19117836.739999998</v>
      </c>
      <c r="N1722" s="49">
        <v>18150362.68</v>
      </c>
      <c r="O1722" s="49">
        <v>-6524124.8900000006</v>
      </c>
      <c r="P1722" s="49">
        <v>23960358.620000012</v>
      </c>
      <c r="Q1722" s="49">
        <v>-21005972.280000009</v>
      </c>
      <c r="R1722" s="49">
        <v>2954386.3400000036</v>
      </c>
      <c r="S1722" s="49">
        <v>-2893322.5</v>
      </c>
      <c r="T1722" s="49">
        <v>3.3</v>
      </c>
      <c r="U1722" s="49">
        <v>0</v>
      </c>
      <c r="V1722" s="49">
        <v>0</v>
      </c>
      <c r="W1722" s="49">
        <v>0</v>
      </c>
      <c r="X1722" s="49">
        <v>1328094.6200000001</v>
      </c>
      <c r="Y1722" s="49">
        <v>117791.42</v>
      </c>
      <c r="Z1722" s="49">
        <v>492445.84</v>
      </c>
      <c r="AA1722" s="49">
        <v>2236829.42</v>
      </c>
      <c r="AB1722" s="49">
        <v>48769.440000000002</v>
      </c>
      <c r="AC1722" s="49">
        <v>0</v>
      </c>
      <c r="AD1722" s="49">
        <v>0</v>
      </c>
      <c r="AE1722" s="49">
        <v>0</v>
      </c>
      <c r="AF1722" s="49">
        <v>1325584.3</v>
      </c>
      <c r="AG1722" s="49">
        <v>34704434.009999998</v>
      </c>
      <c r="AH1722" s="49">
        <v>48078030.25</v>
      </c>
      <c r="AI1722" s="49">
        <v>82742556.219999999</v>
      </c>
      <c r="AJ1722" s="49">
        <v>89266681.109999999</v>
      </c>
      <c r="AK1722" s="49">
        <v>0</v>
      </c>
      <c r="AL1722" s="49">
        <v>6149535.8799999952</v>
      </c>
      <c r="AM1722" s="49">
        <v>1.1351122752749705</v>
      </c>
      <c r="AN1722" s="49">
        <v>1198327.06</v>
      </c>
      <c r="AO1722" s="49">
        <v>966738.23</v>
      </c>
      <c r="AP1722" s="49">
        <v>37286355.350000001</v>
      </c>
      <c r="AQ1722" s="49">
        <v>4572534.3099999977</v>
      </c>
      <c r="AR1722" s="369"/>
      <c r="AS1722" s="50">
        <v>45322</v>
      </c>
      <c r="AT1722" s="51" t="s">
        <v>0</v>
      </c>
      <c r="AU1722" s="52" t="s">
        <v>292</v>
      </c>
      <c r="AV1722" s="53">
        <v>2024</v>
      </c>
      <c r="AW1722" s="266" t="s">
        <v>165</v>
      </c>
      <c r="AX1722" s="380">
        <v>36.049999999999997</v>
      </c>
      <c r="AY1722" s="380">
        <v>36.200000000000003</v>
      </c>
    </row>
    <row r="1723" spans="1:51" x14ac:dyDescent="0.25">
      <c r="A1723" s="47">
        <v>1</v>
      </c>
      <c r="B1723" s="48" t="s">
        <v>65</v>
      </c>
      <c r="C1723" s="49">
        <v>1459981.15</v>
      </c>
      <c r="D1723" s="49">
        <v>88365.2</v>
      </c>
      <c r="E1723" s="49">
        <v>751191.11</v>
      </c>
      <c r="F1723" s="49">
        <v>306298.23</v>
      </c>
      <c r="G1723" s="49">
        <v>409501.73000000004</v>
      </c>
      <c r="H1723" s="49">
        <v>21549.88</v>
      </c>
      <c r="I1723" s="49">
        <v>296385196.67000002</v>
      </c>
      <c r="J1723" s="49">
        <v>214324.39</v>
      </c>
      <c r="K1723" s="49">
        <v>4163969.26</v>
      </c>
      <c r="L1723" s="49">
        <v>3412778.15</v>
      </c>
      <c r="M1723" s="49">
        <v>12778011.699999999</v>
      </c>
      <c r="N1723" s="49">
        <v>48259.37</v>
      </c>
      <c r="O1723" s="49">
        <v>224495.65999999829</v>
      </c>
      <c r="P1723" s="49">
        <v>431320.33000000176</v>
      </c>
      <c r="Q1723" s="49">
        <v>-2816994.0100000016</v>
      </c>
      <c r="R1723" s="49">
        <v>-2385673.6799999997</v>
      </c>
      <c r="S1723" s="49">
        <v>2407223.1700000004</v>
      </c>
      <c r="T1723" s="49">
        <v>2430509</v>
      </c>
      <c r="U1723" s="49">
        <v>0</v>
      </c>
      <c r="V1723" s="49">
        <v>0</v>
      </c>
      <c r="W1723" s="49">
        <v>0</v>
      </c>
      <c r="X1723" s="49">
        <v>75306.990000000005</v>
      </c>
      <c r="Y1723" s="49">
        <v>8355.25</v>
      </c>
      <c r="Z1723" s="49">
        <v>10351.93</v>
      </c>
      <c r="AA1723" s="49">
        <v>6034.62</v>
      </c>
      <c r="AB1723" s="49">
        <v>57026.58</v>
      </c>
      <c r="AC1723" s="49">
        <v>0</v>
      </c>
      <c r="AD1723" s="49">
        <v>0</v>
      </c>
      <c r="AE1723" s="49">
        <v>0</v>
      </c>
      <c r="AF1723" s="49">
        <v>16824.439999999999</v>
      </c>
      <c r="AG1723" s="49">
        <v>16190789.85</v>
      </c>
      <c r="AH1723" s="49">
        <v>799450.48</v>
      </c>
      <c r="AI1723" s="49">
        <v>16976014.719999999</v>
      </c>
      <c r="AJ1723" s="49">
        <v>16751519.060000001</v>
      </c>
      <c r="AK1723" s="49">
        <v>0</v>
      </c>
      <c r="AL1723" s="49">
        <v>292221227.41000003</v>
      </c>
      <c r="AM1723" s="49">
        <v>71.178526584511829</v>
      </c>
      <c r="AN1723" s="49">
        <v>176297.56</v>
      </c>
      <c r="AO1723" s="49">
        <v>130000.67</v>
      </c>
      <c r="AP1723" s="49">
        <v>1883514.6400000004</v>
      </c>
      <c r="AQ1723" s="49">
        <v>736394.35000000009</v>
      </c>
      <c r="AR1723" s="369"/>
      <c r="AS1723" s="50">
        <v>45322</v>
      </c>
      <c r="AT1723" s="51" t="s">
        <v>0</v>
      </c>
      <c r="AU1723" s="52" t="s">
        <v>292</v>
      </c>
      <c r="AV1723" s="53">
        <v>2024</v>
      </c>
      <c r="AW1723" s="266" t="s">
        <v>177</v>
      </c>
      <c r="AX1723" s="380">
        <v>36.049999999999997</v>
      </c>
      <c r="AY1723" s="380">
        <v>36.200000000000003</v>
      </c>
    </row>
    <row r="1724" spans="1:51" x14ac:dyDescent="0.25">
      <c r="A1724" s="47">
        <v>109</v>
      </c>
      <c r="B1724" s="48" t="s">
        <v>66</v>
      </c>
      <c r="C1724" s="49">
        <v>84717935.769999996</v>
      </c>
      <c r="D1724" s="49">
        <v>38895740.670000002</v>
      </c>
      <c r="E1724" s="49">
        <v>63176732.259999998</v>
      </c>
      <c r="F1724" s="49">
        <v>12134353.52</v>
      </c>
      <c r="G1724" s="49">
        <v>18543704.630000003</v>
      </c>
      <c r="H1724" s="49">
        <v>1386210.13</v>
      </c>
      <c r="I1724" s="49">
        <v>958781820.02999997</v>
      </c>
      <c r="J1724" s="49">
        <v>221383808.44999999</v>
      </c>
      <c r="K1724" s="49">
        <v>222373094.88</v>
      </c>
      <c r="L1724" s="49">
        <v>145476893.06</v>
      </c>
      <c r="M1724" s="49">
        <v>19024041</v>
      </c>
      <c r="N1724" s="49">
        <v>8371469</v>
      </c>
      <c r="O1724" s="49">
        <v>10831022.160000011</v>
      </c>
      <c r="P1724" s="49">
        <v>4313114.7900000643</v>
      </c>
      <c r="Q1724" s="49">
        <v>-4180596.0599999996</v>
      </c>
      <c r="R1724" s="49">
        <v>132518.73000006471</v>
      </c>
      <c r="S1724" s="49">
        <v>1253691.4000000004</v>
      </c>
      <c r="T1724" s="49">
        <v>1292957.71</v>
      </c>
      <c r="U1724" s="49">
        <v>0</v>
      </c>
      <c r="V1724" s="49">
        <v>0</v>
      </c>
      <c r="W1724" s="49">
        <v>2775308.34</v>
      </c>
      <c r="X1724" s="49">
        <v>2520613.0699999998</v>
      </c>
      <c r="Y1724" s="49">
        <v>318818.96000000002</v>
      </c>
      <c r="Z1724" s="49">
        <v>1520417.78</v>
      </c>
      <c r="AA1724" s="49">
        <v>2224526.56</v>
      </c>
      <c r="AB1724" s="49">
        <v>61008.2</v>
      </c>
      <c r="AC1724" s="49">
        <v>0</v>
      </c>
      <c r="AD1724" s="49">
        <v>0</v>
      </c>
      <c r="AE1724" s="49">
        <v>0</v>
      </c>
      <c r="AF1724" s="49">
        <v>1210416.22</v>
      </c>
      <c r="AG1724" s="49">
        <v>164500934.06</v>
      </c>
      <c r="AH1724" s="49">
        <v>71548201.260000005</v>
      </c>
      <c r="AI1724" s="49">
        <v>234506505.72</v>
      </c>
      <c r="AJ1724" s="49">
        <v>223675483.56</v>
      </c>
      <c r="AK1724" s="49">
        <v>0</v>
      </c>
      <c r="AL1724" s="49">
        <v>736408725.14999998</v>
      </c>
      <c r="AM1724" s="49">
        <v>4.3115909348088666</v>
      </c>
      <c r="AN1724" s="49">
        <v>4776565.12</v>
      </c>
      <c r="AO1724" s="49">
        <v>7357788.4000000004</v>
      </c>
      <c r="AP1724" s="49">
        <v>68791489.310000002</v>
      </c>
      <c r="AQ1724" s="49">
        <v>33800316.370000005</v>
      </c>
      <c r="AR1724" s="369"/>
      <c r="AS1724" s="50">
        <v>45322</v>
      </c>
      <c r="AT1724" s="51" t="s">
        <v>0</v>
      </c>
      <c r="AU1724" s="52" t="s">
        <v>292</v>
      </c>
      <c r="AV1724" s="53">
        <v>2024</v>
      </c>
      <c r="AW1724" s="266" t="s">
        <v>157</v>
      </c>
      <c r="AX1724" s="380">
        <v>36.049999999999997</v>
      </c>
      <c r="AY1724" s="380">
        <v>36.200000000000003</v>
      </c>
    </row>
    <row r="1725" spans="1:51" x14ac:dyDescent="0.25">
      <c r="A1725" s="47">
        <v>25</v>
      </c>
      <c r="B1725" s="48" t="s">
        <v>67</v>
      </c>
      <c r="C1725" s="49">
        <v>5848956.0900000008</v>
      </c>
      <c r="D1725" s="49">
        <v>1775205</v>
      </c>
      <c r="E1725" s="49">
        <v>1033411</v>
      </c>
      <c r="F1725" s="49">
        <v>0</v>
      </c>
      <c r="G1725" s="49">
        <v>3539407.34</v>
      </c>
      <c r="H1725" s="49">
        <v>3067578.52</v>
      </c>
      <c r="I1725" s="49">
        <v>29121395.920000002</v>
      </c>
      <c r="J1725" s="49">
        <v>432832139.29000002</v>
      </c>
      <c r="K1725" s="49">
        <v>11365063.25</v>
      </c>
      <c r="L1725" s="49">
        <v>10331652.25</v>
      </c>
      <c r="M1725" s="49">
        <v>0</v>
      </c>
      <c r="N1725" s="49">
        <v>0</v>
      </c>
      <c r="O1725" s="49">
        <v>-37145.499999999702</v>
      </c>
      <c r="P1725" s="49">
        <v>571489.25</v>
      </c>
      <c r="Q1725" s="49">
        <v>-10242.480000000001</v>
      </c>
      <c r="R1725" s="49">
        <v>561246.77</v>
      </c>
      <c r="S1725" s="49">
        <v>2506331.75</v>
      </c>
      <c r="T1725" s="49">
        <v>2272337.21</v>
      </c>
      <c r="U1725" s="49">
        <v>443077.11</v>
      </c>
      <c r="V1725" s="49">
        <v>0</v>
      </c>
      <c r="W1725" s="49">
        <v>0</v>
      </c>
      <c r="X1725" s="49">
        <v>30683.47</v>
      </c>
      <c r="Y1725" s="49">
        <v>72232.800000000003</v>
      </c>
      <c r="Z1725" s="49">
        <v>162765.15</v>
      </c>
      <c r="AA1725" s="49">
        <v>0</v>
      </c>
      <c r="AB1725" s="49">
        <v>3716.36</v>
      </c>
      <c r="AC1725" s="49">
        <v>0</v>
      </c>
      <c r="AD1725" s="49">
        <v>0</v>
      </c>
      <c r="AE1725" s="49">
        <v>0</v>
      </c>
      <c r="AF1725" s="49">
        <v>1051.73</v>
      </c>
      <c r="AG1725" s="49">
        <v>10331652.25</v>
      </c>
      <c r="AH1725" s="49">
        <v>1033411</v>
      </c>
      <c r="AI1725" s="49">
        <v>9759643</v>
      </c>
      <c r="AJ1725" s="49">
        <v>9796788.5</v>
      </c>
      <c r="AK1725" s="49">
        <v>0</v>
      </c>
      <c r="AL1725" s="49">
        <v>17756332.670000002</v>
      </c>
      <c r="AM1725" s="49">
        <v>2.5623610955266791</v>
      </c>
      <c r="AN1725" s="49">
        <v>0</v>
      </c>
      <c r="AO1725" s="49">
        <v>0</v>
      </c>
      <c r="AP1725" s="49">
        <v>5739056.5899999999</v>
      </c>
      <c r="AQ1725" s="49">
        <v>1628160</v>
      </c>
      <c r="AR1725" s="369"/>
      <c r="AS1725" s="50">
        <v>45322</v>
      </c>
      <c r="AT1725" s="51" t="s">
        <v>0</v>
      </c>
      <c r="AU1725" s="52" t="s">
        <v>292</v>
      </c>
      <c r="AV1725" s="53">
        <v>2024</v>
      </c>
      <c r="AW1725" s="266" t="s">
        <v>174</v>
      </c>
      <c r="AX1725" s="380">
        <v>36.049999999999997</v>
      </c>
      <c r="AY1725" s="380">
        <v>36.200000000000003</v>
      </c>
    </row>
    <row r="1726" spans="1:51" x14ac:dyDescent="0.25">
      <c r="A1726" s="47">
        <v>121</v>
      </c>
      <c r="B1726" s="48" t="s">
        <v>68</v>
      </c>
      <c r="C1726" s="49">
        <v>1080</v>
      </c>
      <c r="D1726" s="49">
        <v>0</v>
      </c>
      <c r="E1726" s="49">
        <v>69.61</v>
      </c>
      <c r="F1726" s="49">
        <v>0</v>
      </c>
      <c r="G1726" s="49">
        <v>12071.22</v>
      </c>
      <c r="H1726" s="49">
        <v>940631.88</v>
      </c>
      <c r="I1726" s="49">
        <v>2019375.53</v>
      </c>
      <c r="J1726" s="49">
        <v>26130578.68</v>
      </c>
      <c r="K1726" s="49">
        <v>1902.23</v>
      </c>
      <c r="L1726" s="49">
        <v>1832.62</v>
      </c>
      <c r="M1726" s="49">
        <v>0</v>
      </c>
      <c r="N1726" s="49">
        <v>0</v>
      </c>
      <c r="O1726" s="49">
        <v>1015.36</v>
      </c>
      <c r="P1726" s="49">
        <v>-12006.58</v>
      </c>
      <c r="Q1726" s="49">
        <v>0</v>
      </c>
      <c r="R1726" s="49">
        <v>-12006.58</v>
      </c>
      <c r="S1726" s="49">
        <v>952638.49000000011</v>
      </c>
      <c r="T1726" s="49">
        <v>0</v>
      </c>
      <c r="U1726" s="49">
        <v>0</v>
      </c>
      <c r="V1726" s="49">
        <v>0</v>
      </c>
      <c r="W1726" s="49">
        <v>960648.12</v>
      </c>
      <c r="X1726" s="49">
        <v>4732.0600000000004</v>
      </c>
      <c r="Y1726" s="49">
        <v>246.35</v>
      </c>
      <c r="Z1726" s="49">
        <v>6915.17</v>
      </c>
      <c r="AA1726" s="49">
        <v>0</v>
      </c>
      <c r="AB1726" s="49">
        <v>47.12</v>
      </c>
      <c r="AC1726" s="49">
        <v>0</v>
      </c>
      <c r="AD1726" s="49">
        <v>0</v>
      </c>
      <c r="AE1726" s="49">
        <v>0</v>
      </c>
      <c r="AF1726" s="49">
        <v>5533.05</v>
      </c>
      <c r="AG1726" s="49">
        <v>1832.62</v>
      </c>
      <c r="AH1726" s="49">
        <v>69.61</v>
      </c>
      <c r="AI1726" s="49">
        <v>1084.97</v>
      </c>
      <c r="AJ1726" s="49">
        <v>69.61</v>
      </c>
      <c r="AK1726" s="49">
        <v>0</v>
      </c>
      <c r="AL1726" s="49">
        <v>2017473.3</v>
      </c>
      <c r="AM1726" s="49">
        <v>1061.5832628020796</v>
      </c>
      <c r="AN1726" s="49">
        <v>0</v>
      </c>
      <c r="AO1726" s="49">
        <v>0</v>
      </c>
      <c r="AP1726" s="49">
        <v>64.639999999999986</v>
      </c>
      <c r="AQ1726" s="49">
        <v>1.3322676295501878E-15</v>
      </c>
      <c r="AR1726" s="369"/>
      <c r="AS1726" s="50">
        <v>45322</v>
      </c>
      <c r="AT1726" s="51" t="s">
        <v>0</v>
      </c>
      <c r="AU1726" s="52" t="s">
        <v>292</v>
      </c>
      <c r="AV1726" s="53">
        <v>2024</v>
      </c>
      <c r="AW1726" s="266" t="s">
        <v>188</v>
      </c>
      <c r="AX1726" s="380">
        <v>36.049999999999997</v>
      </c>
      <c r="AY1726" s="380">
        <v>36.200000000000003</v>
      </c>
    </row>
    <row r="1727" spans="1:51" x14ac:dyDescent="0.25">
      <c r="A1727" s="47">
        <v>122</v>
      </c>
      <c r="B1727" s="48" t="s">
        <v>69</v>
      </c>
      <c r="C1727" s="49">
        <v>3211135.9</v>
      </c>
      <c r="D1727" s="49">
        <v>0</v>
      </c>
      <c r="E1727" s="49">
        <v>190343.50999999998</v>
      </c>
      <c r="F1727" s="49">
        <v>0</v>
      </c>
      <c r="G1727" s="49">
        <v>1331756.24</v>
      </c>
      <c r="H1727" s="49">
        <v>-17996.03</v>
      </c>
      <c r="I1727" s="49">
        <v>11213050.25</v>
      </c>
      <c r="J1727" s="49">
        <v>395121.6</v>
      </c>
      <c r="K1727" s="49">
        <v>837194.46</v>
      </c>
      <c r="L1727" s="49">
        <v>646850.94999999995</v>
      </c>
      <c r="M1727" s="49">
        <v>41966.58</v>
      </c>
      <c r="N1727" s="49">
        <v>0</v>
      </c>
      <c r="O1727" s="49">
        <v>-113228.68</v>
      </c>
      <c r="P1727" s="49">
        <v>1992608.3399999996</v>
      </c>
      <c r="Q1727" s="49">
        <v>-1418817.05</v>
      </c>
      <c r="R1727" s="49">
        <v>573791.28999999957</v>
      </c>
      <c r="S1727" s="49">
        <v>-591787.31999999983</v>
      </c>
      <c r="T1727" s="49">
        <v>0</v>
      </c>
      <c r="U1727" s="49">
        <v>0</v>
      </c>
      <c r="V1727" s="49">
        <v>0</v>
      </c>
      <c r="W1727" s="49">
        <v>4068639.57</v>
      </c>
      <c r="X1727" s="49">
        <v>0.12</v>
      </c>
      <c r="Y1727" s="49">
        <v>14634.13</v>
      </c>
      <c r="Z1727" s="49">
        <v>111676.84</v>
      </c>
      <c r="AA1727" s="49">
        <v>464923.45</v>
      </c>
      <c r="AB1727" s="49">
        <v>553.02</v>
      </c>
      <c r="AC1727" s="49">
        <v>0</v>
      </c>
      <c r="AD1727" s="49">
        <v>0</v>
      </c>
      <c r="AE1727" s="49">
        <v>4068639.57</v>
      </c>
      <c r="AF1727" s="49">
        <v>0</v>
      </c>
      <c r="AG1727" s="49">
        <v>688817.52999999991</v>
      </c>
      <c r="AH1727" s="49">
        <v>190343.50999999998</v>
      </c>
      <c r="AI1727" s="49">
        <v>877229.85</v>
      </c>
      <c r="AJ1727" s="49">
        <v>990458.53</v>
      </c>
      <c r="AK1727" s="49">
        <v>0</v>
      </c>
      <c r="AL1727" s="49">
        <v>10375855.789999999</v>
      </c>
      <c r="AM1727" s="49">
        <v>13.39360302264781</v>
      </c>
      <c r="AN1727" s="49">
        <v>0</v>
      </c>
      <c r="AO1727" s="49">
        <v>0</v>
      </c>
      <c r="AP1727" s="49">
        <v>3474497.92</v>
      </c>
      <c r="AQ1727" s="49">
        <v>150133.33999999997</v>
      </c>
      <c r="AR1727" s="369"/>
      <c r="AS1727" s="50">
        <v>45322</v>
      </c>
      <c r="AT1727" s="51" t="s">
        <v>0</v>
      </c>
      <c r="AU1727" s="52" t="s">
        <v>293</v>
      </c>
      <c r="AV1727" s="53">
        <v>2024</v>
      </c>
      <c r="AW1727" s="266" t="s">
        <v>267</v>
      </c>
      <c r="AX1727" s="380">
        <v>36.049999999999997</v>
      </c>
      <c r="AY1727" s="380">
        <v>36.200000000000003</v>
      </c>
    </row>
    <row r="1728" spans="1:51" x14ac:dyDescent="0.25">
      <c r="A1728" s="47">
        <v>13</v>
      </c>
      <c r="B1728" s="48" t="s">
        <v>70</v>
      </c>
      <c r="C1728" s="49">
        <v>525878635.63</v>
      </c>
      <c r="D1728" s="49">
        <v>294880818.18999994</v>
      </c>
      <c r="E1728" s="49">
        <v>297591945.37</v>
      </c>
      <c r="F1728" s="49">
        <v>83438624.159999996</v>
      </c>
      <c r="G1728" s="49">
        <v>84583159.489999995</v>
      </c>
      <c r="H1728" s="49">
        <v>1702137.73</v>
      </c>
      <c r="I1728" s="49">
        <v>1358346766.6800001</v>
      </c>
      <c r="J1728" s="49">
        <v>1412430280.1700001</v>
      </c>
      <c r="K1728" s="49">
        <v>967461670.07000005</v>
      </c>
      <c r="L1728" s="49">
        <v>669865737.99999988</v>
      </c>
      <c r="M1728" s="49">
        <v>482513709.49000001</v>
      </c>
      <c r="N1728" s="49">
        <v>357266548.29000002</v>
      </c>
      <c r="O1728" s="49">
        <v>32289188.650000181</v>
      </c>
      <c r="P1728" s="49">
        <v>30686845.139999885</v>
      </c>
      <c r="Q1728" s="49">
        <v>-31277414.979999799</v>
      </c>
      <c r="R1728" s="49">
        <v>-590569.83999991417</v>
      </c>
      <c r="S1728" s="49">
        <v>2292707.620000001</v>
      </c>
      <c r="T1728" s="49">
        <v>4879047.4800000004</v>
      </c>
      <c r="U1728" s="49">
        <v>5414150.0899999999</v>
      </c>
      <c r="V1728" s="49">
        <v>0</v>
      </c>
      <c r="W1728" s="49">
        <v>3040578.58</v>
      </c>
      <c r="X1728" s="49">
        <v>16367392.02</v>
      </c>
      <c r="Y1728" s="49">
        <v>1726186.88</v>
      </c>
      <c r="Z1728" s="49">
        <v>6150639.7199999997</v>
      </c>
      <c r="AA1728" s="49">
        <v>11669377.08</v>
      </c>
      <c r="AB1728" s="49">
        <v>4933743.45</v>
      </c>
      <c r="AC1728" s="49">
        <v>0</v>
      </c>
      <c r="AD1728" s="49">
        <v>0</v>
      </c>
      <c r="AE1728" s="49">
        <v>1136244.33</v>
      </c>
      <c r="AF1728" s="49">
        <v>1792269.09</v>
      </c>
      <c r="AG1728" s="49">
        <v>1152379447.49</v>
      </c>
      <c r="AH1728" s="49">
        <v>654858493.66000009</v>
      </c>
      <c r="AI1728" s="49">
        <v>1797265856.6900001</v>
      </c>
      <c r="AJ1728" s="49">
        <v>1764976668.04</v>
      </c>
      <c r="AK1728" s="49">
        <v>0</v>
      </c>
      <c r="AL1728" s="49">
        <v>390885096.61000001</v>
      </c>
      <c r="AM1728" s="49">
        <v>1.4040316104530712</v>
      </c>
      <c r="AN1728" s="49">
        <v>65134288.75</v>
      </c>
      <c r="AO1728" s="49">
        <v>18304335.41</v>
      </c>
      <c r="AP1728" s="49">
        <v>515673121.34000009</v>
      </c>
      <c r="AQ1728" s="49">
        <v>316964492.55000001</v>
      </c>
      <c r="AR1728" s="369"/>
      <c r="AS1728" s="50">
        <v>45322</v>
      </c>
      <c r="AT1728" s="51" t="s">
        <v>0</v>
      </c>
      <c r="AU1728" s="52" t="s">
        <v>292</v>
      </c>
      <c r="AV1728" s="53">
        <v>2024</v>
      </c>
      <c r="AW1728" s="266" t="s">
        <v>149</v>
      </c>
      <c r="AX1728" s="380">
        <v>36.049999999999997</v>
      </c>
      <c r="AY1728" s="380">
        <v>36.200000000000003</v>
      </c>
    </row>
    <row r="1729" spans="1:51" x14ac:dyDescent="0.25">
      <c r="A1729" s="47">
        <v>110</v>
      </c>
      <c r="B1729" s="48" t="s">
        <v>71</v>
      </c>
      <c r="C1729" s="49">
        <v>3643533.39</v>
      </c>
      <c r="D1729" s="49">
        <v>10815.02</v>
      </c>
      <c r="E1729" s="49">
        <v>31859.01</v>
      </c>
      <c r="F1729" s="49">
        <v>1186591.19</v>
      </c>
      <c r="G1729" s="49">
        <v>11847601.399999999</v>
      </c>
      <c r="H1729" s="49">
        <v>338765.29</v>
      </c>
      <c r="I1729" s="49">
        <v>221354108.28</v>
      </c>
      <c r="J1729" s="49">
        <v>129250526.09</v>
      </c>
      <c r="K1729" s="49">
        <v>8290242.71</v>
      </c>
      <c r="L1729" s="49">
        <v>8258383.7000000002</v>
      </c>
      <c r="M1729" s="49">
        <v>6025424.04</v>
      </c>
      <c r="N1729" s="49">
        <v>342.37</v>
      </c>
      <c r="O1729" s="49">
        <v>104862.37999999709</v>
      </c>
      <c r="P1729" s="49">
        <v>-9506336.5999999978</v>
      </c>
      <c r="Q1729" s="49">
        <v>2708826.3000000017</v>
      </c>
      <c r="R1729" s="49">
        <v>-6797510.2999999961</v>
      </c>
      <c r="S1729" s="49">
        <v>7136275.5899999999</v>
      </c>
      <c r="T1729" s="49">
        <v>342319.82</v>
      </c>
      <c r="U1729" s="49">
        <v>0</v>
      </c>
      <c r="V1729" s="49">
        <v>0</v>
      </c>
      <c r="W1729" s="49">
        <v>0</v>
      </c>
      <c r="X1729" s="49">
        <v>7134144.1299999999</v>
      </c>
      <c r="Y1729" s="49">
        <v>106378.97</v>
      </c>
      <c r="Z1729" s="49">
        <v>94483.89</v>
      </c>
      <c r="AA1729" s="49">
        <v>38444.32</v>
      </c>
      <c r="AB1729" s="49">
        <v>99281.08</v>
      </c>
      <c r="AC1729" s="49">
        <v>0</v>
      </c>
      <c r="AD1729" s="49">
        <v>0</v>
      </c>
      <c r="AE1729" s="49">
        <v>0</v>
      </c>
      <c r="AF1729" s="49">
        <v>1600.1</v>
      </c>
      <c r="AG1729" s="49">
        <v>14283807.74</v>
      </c>
      <c r="AH1729" s="49">
        <v>32201.379999999997</v>
      </c>
      <c r="AI1729" s="49">
        <v>14315974.659999998</v>
      </c>
      <c r="AJ1729" s="49">
        <v>14211112.280000001</v>
      </c>
      <c r="AK1729" s="49">
        <v>0</v>
      </c>
      <c r="AL1729" s="49">
        <v>213063865.56999999</v>
      </c>
      <c r="AM1729" s="49">
        <v>26.700558237335372</v>
      </c>
      <c r="AN1729" s="49">
        <v>488818.96</v>
      </c>
      <c r="AO1729" s="49">
        <v>697772.2300000001</v>
      </c>
      <c r="AP1729" s="49">
        <v>3539092.83</v>
      </c>
      <c r="AQ1729" s="49">
        <v>11236.840000000004</v>
      </c>
      <c r="AR1729" s="369"/>
      <c r="AS1729" s="50">
        <v>45322</v>
      </c>
      <c r="AT1729" s="51" t="s">
        <v>0</v>
      </c>
      <c r="AU1729" s="52" t="s">
        <v>292</v>
      </c>
      <c r="AV1729" s="53">
        <v>2024</v>
      </c>
      <c r="AW1729" s="266" t="s">
        <v>173</v>
      </c>
      <c r="AX1729" s="380">
        <v>36.049999999999997</v>
      </c>
      <c r="AY1729" s="380">
        <v>36.200000000000003</v>
      </c>
    </row>
    <row r="1730" spans="1:51" x14ac:dyDescent="0.25">
      <c r="A1730" s="47">
        <v>52</v>
      </c>
      <c r="B1730" s="48" t="s">
        <v>72</v>
      </c>
      <c r="C1730" s="49">
        <v>9414664.3600000013</v>
      </c>
      <c r="D1730" s="49">
        <v>1298197.1000000001</v>
      </c>
      <c r="E1730" s="49">
        <v>21764451.510000002</v>
      </c>
      <c r="F1730" s="49">
        <v>1518672.58</v>
      </c>
      <c r="G1730" s="49">
        <v>3763699.24</v>
      </c>
      <c r="H1730" s="49">
        <v>122244.73</v>
      </c>
      <c r="I1730" s="49">
        <v>2665391168.5500002</v>
      </c>
      <c r="J1730" s="49">
        <v>587138207.98000002</v>
      </c>
      <c r="K1730" s="49">
        <v>38186525.509999998</v>
      </c>
      <c r="L1730" s="49">
        <v>16422074</v>
      </c>
      <c r="M1730" s="49">
        <v>7819560.8399999999</v>
      </c>
      <c r="N1730" s="49">
        <v>19280.560000000001</v>
      </c>
      <c r="O1730" s="49">
        <v>2250480.7299999958</v>
      </c>
      <c r="P1730" s="49">
        <v>583614.70999999112</v>
      </c>
      <c r="Q1730" s="49">
        <v>1032479.2999999986</v>
      </c>
      <c r="R1730" s="49">
        <v>1616094.0099999898</v>
      </c>
      <c r="S1730" s="49">
        <v>-1493849.2800000003</v>
      </c>
      <c r="T1730" s="49">
        <v>759392.32</v>
      </c>
      <c r="U1730" s="49">
        <v>0</v>
      </c>
      <c r="V1730" s="49">
        <v>0</v>
      </c>
      <c r="W1730" s="49">
        <v>0</v>
      </c>
      <c r="X1730" s="49">
        <v>266652.58</v>
      </c>
      <c r="Y1730" s="49">
        <v>76810.19</v>
      </c>
      <c r="Z1730" s="49">
        <v>43681.9</v>
      </c>
      <c r="AA1730" s="49">
        <v>195580.55</v>
      </c>
      <c r="AB1730" s="49">
        <v>32691.99</v>
      </c>
      <c r="AC1730" s="49">
        <v>0</v>
      </c>
      <c r="AD1730" s="49">
        <v>0</v>
      </c>
      <c r="AE1730" s="49">
        <v>0</v>
      </c>
      <c r="AF1730" s="49">
        <v>2171129.5499999998</v>
      </c>
      <c r="AG1730" s="49">
        <v>24241634.84</v>
      </c>
      <c r="AH1730" s="49">
        <v>21783732.07</v>
      </c>
      <c r="AI1730" s="49">
        <v>45575366.909999996</v>
      </c>
      <c r="AJ1730" s="49">
        <v>43324886.18</v>
      </c>
      <c r="AK1730" s="49">
        <v>0</v>
      </c>
      <c r="AL1730" s="49">
        <v>2627204643.04</v>
      </c>
      <c r="AM1730" s="49">
        <v>69.799258585387875</v>
      </c>
      <c r="AN1730" s="49">
        <v>1307260.53</v>
      </c>
      <c r="AO1730" s="49">
        <v>211412.05</v>
      </c>
      <c r="AP1730" s="49">
        <v>5853224.0899999989</v>
      </c>
      <c r="AQ1730" s="49">
        <v>-12762.439999999398</v>
      </c>
      <c r="AR1730" s="369"/>
      <c r="AS1730" s="50">
        <v>45322</v>
      </c>
      <c r="AT1730" s="51" t="s">
        <v>0</v>
      </c>
      <c r="AU1730" s="52" t="s">
        <v>292</v>
      </c>
      <c r="AV1730" s="53">
        <v>2024</v>
      </c>
      <c r="AW1730" s="266" t="s">
        <v>170</v>
      </c>
      <c r="AX1730" s="380">
        <v>36.049999999999997</v>
      </c>
      <c r="AY1730" s="380">
        <v>36.200000000000003</v>
      </c>
    </row>
    <row r="1731" spans="1:51" x14ac:dyDescent="0.25">
      <c r="A1731" s="47">
        <v>96</v>
      </c>
      <c r="B1731" s="48" t="s">
        <v>73</v>
      </c>
      <c r="C1731" s="49">
        <v>103793223.97999999</v>
      </c>
      <c r="D1731" s="49">
        <v>36744662.559999995</v>
      </c>
      <c r="E1731" s="49">
        <v>227535044.96000001</v>
      </c>
      <c r="F1731" s="49">
        <v>9188836.3399999999</v>
      </c>
      <c r="G1731" s="49">
        <v>12266891.049999999</v>
      </c>
      <c r="H1731" s="49">
        <v>1052032.31</v>
      </c>
      <c r="I1731" s="49">
        <v>1253259914.46</v>
      </c>
      <c r="J1731" s="49">
        <v>36291.769999999997</v>
      </c>
      <c r="K1731" s="49">
        <v>466896969.64999998</v>
      </c>
      <c r="L1731" s="49">
        <v>239361924.69000003</v>
      </c>
      <c r="M1731" s="49">
        <v>0</v>
      </c>
      <c r="N1731" s="49">
        <v>0</v>
      </c>
      <c r="O1731" s="49">
        <v>40518154.179999992</v>
      </c>
      <c r="P1731" s="49">
        <v>5074679.849999941</v>
      </c>
      <c r="Q1731" s="49">
        <v>-1443901.0299999998</v>
      </c>
      <c r="R1731" s="49">
        <v>3630778.8199999412</v>
      </c>
      <c r="S1731" s="49">
        <v>-2578746.5099999998</v>
      </c>
      <c r="T1731" s="49">
        <v>133776.94</v>
      </c>
      <c r="U1731" s="49">
        <v>0</v>
      </c>
      <c r="V1731" s="49">
        <v>0</v>
      </c>
      <c r="W1731" s="49">
        <v>32400</v>
      </c>
      <c r="X1731" s="49">
        <v>993732.76</v>
      </c>
      <c r="Y1731" s="49">
        <v>246300.87</v>
      </c>
      <c r="Z1731" s="49">
        <v>681424.34</v>
      </c>
      <c r="AA1731" s="49">
        <v>423648.64</v>
      </c>
      <c r="AB1731" s="49">
        <v>1314323.79</v>
      </c>
      <c r="AC1731" s="49">
        <v>0</v>
      </c>
      <c r="AD1731" s="49">
        <v>0</v>
      </c>
      <c r="AE1731" s="49">
        <v>0</v>
      </c>
      <c r="AF1731" s="49">
        <v>1072958.57</v>
      </c>
      <c r="AG1731" s="49">
        <v>239361924.69000003</v>
      </c>
      <c r="AH1731" s="49">
        <v>227535044.96000001</v>
      </c>
      <c r="AI1731" s="49">
        <v>465841085.45999998</v>
      </c>
      <c r="AJ1731" s="49">
        <v>425322931.27999997</v>
      </c>
      <c r="AK1731" s="49">
        <v>0</v>
      </c>
      <c r="AL1731" s="49">
        <v>786362944.81000006</v>
      </c>
      <c r="AM1731" s="49">
        <v>2.6842322737701241</v>
      </c>
      <c r="AN1731" s="49">
        <v>6286048.8200000003</v>
      </c>
      <c r="AO1731" s="49">
        <v>2902787.5199999996</v>
      </c>
      <c r="AP1731" s="49">
        <v>102073518.30999999</v>
      </c>
      <c r="AQ1731" s="49">
        <v>75543111.070000008</v>
      </c>
      <c r="AR1731" s="369"/>
      <c r="AS1731" s="50">
        <v>45322</v>
      </c>
      <c r="AT1731" s="51" t="s">
        <v>0</v>
      </c>
      <c r="AU1731" s="52" t="s">
        <v>292</v>
      </c>
      <c r="AV1731" s="53">
        <v>2024</v>
      </c>
      <c r="AW1731" s="266" t="s">
        <v>153</v>
      </c>
      <c r="AX1731" s="380">
        <v>36.049999999999997</v>
      </c>
      <c r="AY1731" s="380">
        <v>36.200000000000003</v>
      </c>
    </row>
    <row r="1732" spans="1:51" x14ac:dyDescent="0.25">
      <c r="A1732" s="47">
        <v>103</v>
      </c>
      <c r="B1732" s="48" t="s">
        <v>74</v>
      </c>
      <c r="C1732" s="49">
        <v>917138.32</v>
      </c>
      <c r="D1732" s="49">
        <v>0</v>
      </c>
      <c r="E1732" s="49">
        <v>1</v>
      </c>
      <c r="F1732" s="49">
        <v>72596.97</v>
      </c>
      <c r="G1732" s="49">
        <v>462973.67</v>
      </c>
      <c r="H1732" s="49">
        <v>421303.1</v>
      </c>
      <c r="I1732" s="49">
        <v>42801542.079999998</v>
      </c>
      <c r="J1732" s="49">
        <v>212261088.88</v>
      </c>
      <c r="K1732" s="49">
        <v>1746302.64</v>
      </c>
      <c r="L1732" s="49">
        <v>1679329.02</v>
      </c>
      <c r="M1732" s="49">
        <v>0</v>
      </c>
      <c r="N1732" s="49">
        <v>0</v>
      </c>
      <c r="O1732" s="49">
        <v>613045.09999999986</v>
      </c>
      <c r="P1732" s="49">
        <v>-231477.41999999998</v>
      </c>
      <c r="Q1732" s="49">
        <v>0</v>
      </c>
      <c r="R1732" s="49">
        <v>-231477.41999999998</v>
      </c>
      <c r="S1732" s="49">
        <v>652780.52</v>
      </c>
      <c r="T1732" s="49">
        <v>52873.43</v>
      </c>
      <c r="U1732" s="49">
        <v>0</v>
      </c>
      <c r="V1732" s="49">
        <v>0</v>
      </c>
      <c r="W1732" s="49">
        <v>0</v>
      </c>
      <c r="X1732" s="49">
        <v>664013.46</v>
      </c>
      <c r="Y1732" s="49">
        <v>9448.4500000000007</v>
      </c>
      <c r="Z1732" s="49">
        <v>0</v>
      </c>
      <c r="AA1732" s="49">
        <v>54657.919999999998</v>
      </c>
      <c r="AB1732" s="49">
        <v>0</v>
      </c>
      <c r="AC1732" s="49">
        <v>0</v>
      </c>
      <c r="AD1732" s="49">
        <v>0</v>
      </c>
      <c r="AE1732" s="49">
        <v>0</v>
      </c>
      <c r="AF1732" s="49">
        <v>0</v>
      </c>
      <c r="AG1732" s="49">
        <v>1679329.02</v>
      </c>
      <c r="AH1732" s="49">
        <v>1</v>
      </c>
      <c r="AI1732" s="49">
        <v>1631184.9</v>
      </c>
      <c r="AJ1732" s="49">
        <v>1018139.7999999999</v>
      </c>
      <c r="AK1732" s="49">
        <v>0</v>
      </c>
      <c r="AL1732" s="49">
        <v>41055239.439999998</v>
      </c>
      <c r="AM1732" s="49">
        <v>24.509807807425638</v>
      </c>
      <c r="AN1732" s="49">
        <v>69354.929999999993</v>
      </c>
      <c r="AO1732" s="49">
        <v>3242.04</v>
      </c>
      <c r="AP1732" s="49">
        <v>304093.22000000003</v>
      </c>
      <c r="AQ1732" s="49">
        <v>0</v>
      </c>
      <c r="AR1732" s="369"/>
      <c r="AS1732" s="50">
        <v>45322</v>
      </c>
      <c r="AT1732" s="51" t="s">
        <v>0</v>
      </c>
      <c r="AU1732" s="52" t="s">
        <v>292</v>
      </c>
      <c r="AV1732" s="53">
        <v>2024</v>
      </c>
      <c r="AW1732" s="266" t="s">
        <v>184</v>
      </c>
      <c r="AX1732" s="380">
        <v>36.049999999999997</v>
      </c>
      <c r="AY1732" s="380">
        <v>36.200000000000003</v>
      </c>
    </row>
    <row r="1733" spans="1:51" x14ac:dyDescent="0.25">
      <c r="A1733" s="47">
        <v>23</v>
      </c>
      <c r="B1733" s="48" t="s">
        <v>75</v>
      </c>
      <c r="C1733" s="49">
        <v>73302619.680000007</v>
      </c>
      <c r="D1733" s="49">
        <v>22333588.899999999</v>
      </c>
      <c r="E1733" s="49">
        <v>29664596.270000003</v>
      </c>
      <c r="F1733" s="49">
        <v>16956515.02</v>
      </c>
      <c r="G1733" s="49">
        <v>21232193.030000001</v>
      </c>
      <c r="H1733" s="49">
        <v>102373.69</v>
      </c>
      <c r="I1733" s="49">
        <v>682681245.12</v>
      </c>
      <c r="J1733" s="49">
        <v>20175637.460000001</v>
      </c>
      <c r="K1733" s="49">
        <v>88954002.329999998</v>
      </c>
      <c r="L1733" s="49">
        <v>59289406.060000002</v>
      </c>
      <c r="M1733" s="49">
        <v>31980927.93</v>
      </c>
      <c r="N1733" s="49">
        <v>21503398.970000003</v>
      </c>
      <c r="O1733" s="49">
        <v>24534184.239999995</v>
      </c>
      <c r="P1733" s="49">
        <v>-11753861.509999979</v>
      </c>
      <c r="Q1733" s="49">
        <v>14023208.729999989</v>
      </c>
      <c r="R1733" s="49">
        <v>2269347.22000001</v>
      </c>
      <c r="S1733" s="49">
        <v>-2166973.54</v>
      </c>
      <c r="T1733" s="49">
        <v>3526.97</v>
      </c>
      <c r="U1733" s="49">
        <v>0</v>
      </c>
      <c r="V1733" s="49">
        <v>0</v>
      </c>
      <c r="W1733" s="49">
        <v>0</v>
      </c>
      <c r="X1733" s="49">
        <v>454060.24</v>
      </c>
      <c r="Y1733" s="49">
        <v>342477.44</v>
      </c>
      <c r="Z1733" s="49">
        <v>1475459.42</v>
      </c>
      <c r="AA1733" s="49">
        <v>401177.79</v>
      </c>
      <c r="AB1733" s="49">
        <v>62769.68</v>
      </c>
      <c r="AC1733" s="49">
        <v>0</v>
      </c>
      <c r="AD1733" s="49">
        <v>0</v>
      </c>
      <c r="AE1733" s="49">
        <v>0</v>
      </c>
      <c r="AF1733" s="49">
        <v>342676.42</v>
      </c>
      <c r="AG1733" s="49">
        <v>91270333.989999995</v>
      </c>
      <c r="AH1733" s="49">
        <v>51167995.240000002</v>
      </c>
      <c r="AI1733" s="49">
        <v>132262067.89999999</v>
      </c>
      <c r="AJ1733" s="49">
        <v>107727883.66</v>
      </c>
      <c r="AK1733" s="49">
        <v>0</v>
      </c>
      <c r="AL1733" s="49">
        <v>593727242.78999996</v>
      </c>
      <c r="AM1733" s="49">
        <v>7.6745422042664373</v>
      </c>
      <c r="AN1733" s="49">
        <v>7910989.6299999999</v>
      </c>
      <c r="AO1733" s="49">
        <v>9045525.3900000006</v>
      </c>
      <c r="AP1733" s="49">
        <v>55074331.089999996</v>
      </c>
      <c r="AQ1733" s="49">
        <v>28639484.549999997</v>
      </c>
      <c r="AR1733" s="369"/>
      <c r="AS1733" s="50">
        <v>45322</v>
      </c>
      <c r="AT1733" s="51" t="s">
        <v>0</v>
      </c>
      <c r="AU1733" s="52" t="s">
        <v>292</v>
      </c>
      <c r="AV1733" s="53">
        <v>2024</v>
      </c>
      <c r="AW1733" s="266" t="s">
        <v>159</v>
      </c>
      <c r="AX1733" s="380">
        <v>36.049999999999997</v>
      </c>
      <c r="AY1733" s="380">
        <v>36.200000000000003</v>
      </c>
    </row>
    <row r="1734" spans="1:51" x14ac:dyDescent="0.25">
      <c r="A1734" s="47">
        <v>62</v>
      </c>
      <c r="B1734" s="6" t="s">
        <v>203</v>
      </c>
      <c r="C1734" s="49">
        <v>7055791</v>
      </c>
      <c r="D1734" s="49">
        <v>1900881.85</v>
      </c>
      <c r="E1734" s="49">
        <v>778540.84</v>
      </c>
      <c r="F1734" s="49">
        <v>4018.51</v>
      </c>
      <c r="G1734" s="49">
        <v>4030353.12</v>
      </c>
      <c r="H1734" s="49">
        <v>208881.03</v>
      </c>
      <c r="I1734" s="49">
        <v>43551561.109999999</v>
      </c>
      <c r="J1734" s="49">
        <v>524228.95</v>
      </c>
      <c r="K1734" s="49">
        <v>1659270.08</v>
      </c>
      <c r="L1734" s="49">
        <v>880729.24000000011</v>
      </c>
      <c r="M1734" s="49">
        <v>0</v>
      </c>
      <c r="N1734" s="49">
        <v>0</v>
      </c>
      <c r="O1734" s="49">
        <v>230183.8</v>
      </c>
      <c r="P1734" s="49">
        <v>890353.7200000002</v>
      </c>
      <c r="Q1734" s="49">
        <v>0</v>
      </c>
      <c r="R1734" s="49">
        <v>890353.7200000002</v>
      </c>
      <c r="S1734" s="49">
        <v>-681472.69000000006</v>
      </c>
      <c r="T1734" s="49">
        <v>21.17</v>
      </c>
      <c r="U1734" s="49">
        <v>0</v>
      </c>
      <c r="V1734" s="49">
        <v>0</v>
      </c>
      <c r="W1734" s="49">
        <v>0</v>
      </c>
      <c r="X1734" s="49">
        <v>16383.69</v>
      </c>
      <c r="Y1734" s="49">
        <v>75492.3</v>
      </c>
      <c r="Z1734" s="49">
        <v>297505.94</v>
      </c>
      <c r="AA1734" s="49">
        <v>260161.44</v>
      </c>
      <c r="AB1734" s="49">
        <v>31922.89</v>
      </c>
      <c r="AC1734" s="49">
        <v>0</v>
      </c>
      <c r="AD1734" s="49">
        <v>0</v>
      </c>
      <c r="AE1734" s="49">
        <v>0</v>
      </c>
      <c r="AF1734" s="49">
        <v>32794.980000000003</v>
      </c>
      <c r="AG1734" s="49">
        <v>880729.24000000011</v>
      </c>
      <c r="AH1734" s="49">
        <v>778540.84</v>
      </c>
      <c r="AI1734" s="49">
        <v>1659270.08</v>
      </c>
      <c r="AJ1734" s="49">
        <v>1429086.28</v>
      </c>
      <c r="AK1734" s="49">
        <v>0</v>
      </c>
      <c r="AL1734" s="49">
        <v>41892291.030000001</v>
      </c>
      <c r="AM1734" s="49">
        <v>26.247421462574675</v>
      </c>
      <c r="AN1734" s="49">
        <v>4018.51</v>
      </c>
      <c r="AO1734" s="49">
        <v>0</v>
      </c>
      <c r="AP1734" s="49">
        <v>6954189.1399999997</v>
      </c>
      <c r="AQ1734" s="49">
        <v>2029463.79</v>
      </c>
      <c r="AR1734" s="369"/>
      <c r="AS1734" s="50">
        <v>45322</v>
      </c>
      <c r="AT1734" s="51" t="s">
        <v>0</v>
      </c>
      <c r="AU1734" s="52" t="s">
        <v>292</v>
      </c>
      <c r="AV1734" s="53">
        <v>2024</v>
      </c>
      <c r="AW1734" s="266" t="s">
        <v>169</v>
      </c>
      <c r="AX1734" s="380">
        <v>36.049999999999997</v>
      </c>
      <c r="AY1734" s="380">
        <v>36.200000000000003</v>
      </c>
    </row>
    <row r="1735" spans="1:51" x14ac:dyDescent="0.25">
      <c r="A1735" s="47">
        <v>114</v>
      </c>
      <c r="B1735" s="48" t="s">
        <v>76</v>
      </c>
      <c r="C1735" s="49">
        <v>84605833.850000009</v>
      </c>
      <c r="D1735" s="49">
        <v>36966339.220000006</v>
      </c>
      <c r="E1735" s="49">
        <v>31389169.530000001</v>
      </c>
      <c r="F1735" s="49">
        <v>12732763.08</v>
      </c>
      <c r="G1735" s="49">
        <v>16311748.030000001</v>
      </c>
      <c r="H1735" s="49">
        <v>442563.85</v>
      </c>
      <c r="I1735" s="49">
        <v>202646491.31999999</v>
      </c>
      <c r="J1735" s="49">
        <v>40931469.439999998</v>
      </c>
      <c r="K1735" s="49">
        <v>76997586.780000001</v>
      </c>
      <c r="L1735" s="49">
        <v>45608417.25</v>
      </c>
      <c r="M1735" s="49">
        <v>177588787.83000001</v>
      </c>
      <c r="N1735" s="49">
        <v>59414043.729999997</v>
      </c>
      <c r="O1735" s="49">
        <v>10292420.499999985</v>
      </c>
      <c r="P1735" s="49">
        <v>8302563.0200000079</v>
      </c>
      <c r="Q1735" s="49">
        <v>-1912533.0700000152</v>
      </c>
      <c r="R1735" s="49">
        <v>6390029.9499999927</v>
      </c>
      <c r="S1735" s="49">
        <v>-5947466.0999999996</v>
      </c>
      <c r="T1735" s="49">
        <v>14297.93</v>
      </c>
      <c r="U1735" s="49">
        <v>0</v>
      </c>
      <c r="V1735" s="49">
        <v>0</v>
      </c>
      <c r="W1735" s="49">
        <v>553707.77</v>
      </c>
      <c r="X1735" s="49">
        <v>1037681.84</v>
      </c>
      <c r="Y1735" s="49">
        <v>297338.11</v>
      </c>
      <c r="Z1735" s="49">
        <v>771959.91</v>
      </c>
      <c r="AA1735" s="49">
        <v>5507690.4400000004</v>
      </c>
      <c r="AB1735" s="49">
        <v>52239.23</v>
      </c>
      <c r="AC1735" s="49">
        <v>0</v>
      </c>
      <c r="AD1735" s="49">
        <v>0</v>
      </c>
      <c r="AE1735" s="49">
        <v>0</v>
      </c>
      <c r="AF1735" s="49">
        <v>923925.95</v>
      </c>
      <c r="AG1735" s="49">
        <v>223197205.08000001</v>
      </c>
      <c r="AH1735" s="49">
        <v>90803213.260000005</v>
      </c>
      <c r="AI1735" s="49">
        <v>311899452.25999999</v>
      </c>
      <c r="AJ1735" s="49">
        <v>301607031.75999999</v>
      </c>
      <c r="AK1735" s="49">
        <v>0</v>
      </c>
      <c r="AL1735" s="49">
        <v>125648904.53999999</v>
      </c>
      <c r="AM1735" s="49">
        <v>2.6318550982514313</v>
      </c>
      <c r="AN1735" s="49">
        <v>8988531.0600000005</v>
      </c>
      <c r="AO1735" s="49">
        <v>3744232.02</v>
      </c>
      <c r="AP1735" s="49">
        <v>90322115.530000001</v>
      </c>
      <c r="AQ1735" s="49">
        <v>52975041.399999999</v>
      </c>
      <c r="AR1735" s="369"/>
      <c r="AS1735" s="50">
        <v>45322</v>
      </c>
      <c r="AT1735" s="51" t="s">
        <v>0</v>
      </c>
      <c r="AU1735" s="52" t="s">
        <v>292</v>
      </c>
      <c r="AV1735" s="53">
        <v>2024</v>
      </c>
      <c r="AW1735" s="266" t="s">
        <v>154</v>
      </c>
      <c r="AX1735" s="380">
        <v>36.049999999999997</v>
      </c>
      <c r="AY1735" s="380">
        <v>36.200000000000003</v>
      </c>
    </row>
    <row r="1736" spans="1:51" x14ac:dyDescent="0.25">
      <c r="A1736" s="47">
        <v>48</v>
      </c>
      <c r="B1736" s="48" t="s">
        <v>77</v>
      </c>
      <c r="C1736" s="49">
        <v>25001631.440000001</v>
      </c>
      <c r="D1736" s="49">
        <v>2941590.77</v>
      </c>
      <c r="E1736" s="49">
        <v>20453926.960000001</v>
      </c>
      <c r="F1736" s="49">
        <v>1348628.8399999999</v>
      </c>
      <c r="G1736" s="49">
        <v>10268175.199999999</v>
      </c>
      <c r="H1736" s="49">
        <v>757119.73</v>
      </c>
      <c r="I1736" s="49">
        <v>2237445223.6199999</v>
      </c>
      <c r="J1736" s="49">
        <v>205586991.09999999</v>
      </c>
      <c r="K1736" s="49">
        <v>37554879.310000002</v>
      </c>
      <c r="L1736" s="49">
        <v>12334402.199999999</v>
      </c>
      <c r="M1736" s="49">
        <v>4847217.6399999997</v>
      </c>
      <c r="N1736" s="49">
        <v>241543091.74000001</v>
      </c>
      <c r="O1736" s="49">
        <v>4553383.2199999988</v>
      </c>
      <c r="P1736" s="49">
        <v>5889853.4099999918</v>
      </c>
      <c r="Q1736" s="49">
        <v>2000157.8100000322</v>
      </c>
      <c r="R1736" s="49">
        <v>7890011.220000024</v>
      </c>
      <c r="S1736" s="49">
        <v>-7132891.4900000021</v>
      </c>
      <c r="T1736" s="49">
        <v>6463912.6100000003</v>
      </c>
      <c r="U1736" s="49">
        <v>0</v>
      </c>
      <c r="V1736" s="49">
        <v>320990.17</v>
      </c>
      <c r="W1736" s="49">
        <v>2126758.42</v>
      </c>
      <c r="X1736" s="49">
        <v>9109714.8599999994</v>
      </c>
      <c r="Y1736" s="49">
        <v>36979.760000000002</v>
      </c>
      <c r="Z1736" s="49">
        <v>116202.06</v>
      </c>
      <c r="AA1736" s="49">
        <v>24485918.129999999</v>
      </c>
      <c r="AB1736" s="49">
        <v>0</v>
      </c>
      <c r="AC1736" s="49">
        <v>0</v>
      </c>
      <c r="AD1736" s="49">
        <v>0</v>
      </c>
      <c r="AE1736" s="49">
        <v>0</v>
      </c>
      <c r="AF1736" s="49">
        <v>515167.6</v>
      </c>
      <c r="AG1736" s="49">
        <v>17181619.84</v>
      </c>
      <c r="AH1736" s="49">
        <v>261997018.69999999</v>
      </c>
      <c r="AI1736" s="49">
        <v>278798987</v>
      </c>
      <c r="AJ1736" s="49">
        <v>274245603.77999997</v>
      </c>
      <c r="AK1736" s="49">
        <v>0</v>
      </c>
      <c r="AL1736" s="49">
        <v>2199890344.3099999</v>
      </c>
      <c r="AM1736" s="49">
        <v>59.578016618048871</v>
      </c>
      <c r="AN1736" s="49">
        <v>72484.56</v>
      </c>
      <c r="AO1736" s="49">
        <v>1276144.29</v>
      </c>
      <c r="AP1736" s="49">
        <v>26241729.780000001</v>
      </c>
      <c r="AQ1736" s="49">
        <v>8735072.3300000131</v>
      </c>
      <c r="AR1736" s="369"/>
      <c r="AS1736" s="50">
        <v>45322</v>
      </c>
      <c r="AT1736" s="51" t="s">
        <v>0</v>
      </c>
      <c r="AU1736" s="52" t="s">
        <v>292</v>
      </c>
      <c r="AV1736" s="53">
        <v>2024</v>
      </c>
      <c r="AW1736" s="266" t="s">
        <v>163</v>
      </c>
      <c r="AX1736" s="380">
        <v>36.049999999999997</v>
      </c>
      <c r="AY1736" s="380">
        <v>36.200000000000003</v>
      </c>
    </row>
    <row r="1737" spans="1:51" ht="30" x14ac:dyDescent="0.25">
      <c r="A1737" s="47">
        <v>120</v>
      </c>
      <c r="B1737" s="48" t="s">
        <v>78</v>
      </c>
      <c r="C1737" s="49">
        <v>0</v>
      </c>
      <c r="D1737" s="49">
        <v>0</v>
      </c>
      <c r="E1737" s="49">
        <v>1</v>
      </c>
      <c r="F1737" s="49">
        <v>0</v>
      </c>
      <c r="G1737" s="49">
        <v>202372.63</v>
      </c>
      <c r="H1737" s="49">
        <v>-223774.83</v>
      </c>
      <c r="I1737" s="49">
        <v>303337527.37</v>
      </c>
      <c r="J1737" s="49">
        <v>76608711.269999996</v>
      </c>
      <c r="K1737" s="49">
        <v>1</v>
      </c>
      <c r="L1737" s="49">
        <v>0</v>
      </c>
      <c r="M1737" s="49">
        <v>0</v>
      </c>
      <c r="N1737" s="49">
        <v>0</v>
      </c>
      <c r="O1737" s="49">
        <v>1</v>
      </c>
      <c r="P1737" s="49">
        <v>-202373.63</v>
      </c>
      <c r="Q1737" s="49">
        <v>0</v>
      </c>
      <c r="R1737" s="49">
        <v>-202373.63</v>
      </c>
      <c r="S1737" s="49">
        <v>-21401.200000000001</v>
      </c>
      <c r="T1737" s="49">
        <v>0</v>
      </c>
      <c r="U1737" s="49">
        <v>0</v>
      </c>
      <c r="V1737" s="49">
        <v>0</v>
      </c>
      <c r="W1737" s="49">
        <v>0</v>
      </c>
      <c r="X1737" s="49">
        <v>1508.8</v>
      </c>
      <c r="Y1737" s="49">
        <v>4130.07</v>
      </c>
      <c r="Z1737" s="49">
        <v>5843.46</v>
      </c>
      <c r="AA1737" s="49">
        <v>10419.379999999999</v>
      </c>
      <c r="AB1737" s="49">
        <v>0</v>
      </c>
      <c r="AC1737" s="49">
        <v>0</v>
      </c>
      <c r="AD1737" s="49">
        <v>0</v>
      </c>
      <c r="AE1737" s="49">
        <v>0</v>
      </c>
      <c r="AF1737" s="49">
        <v>2517.09</v>
      </c>
      <c r="AG1737" s="49">
        <v>0</v>
      </c>
      <c r="AH1737" s="49">
        <v>1</v>
      </c>
      <c r="AI1737" s="49">
        <v>1</v>
      </c>
      <c r="AJ1737" s="49">
        <v>0</v>
      </c>
      <c r="AK1737" s="49">
        <v>0</v>
      </c>
      <c r="AL1737" s="49">
        <v>303337526.37</v>
      </c>
      <c r="AM1737" s="49">
        <v>303337527.37</v>
      </c>
      <c r="AN1737" s="49">
        <v>0</v>
      </c>
      <c r="AO1737" s="49">
        <v>0</v>
      </c>
      <c r="AP1737" s="49">
        <v>0</v>
      </c>
      <c r="AQ1737" s="49">
        <v>1</v>
      </c>
      <c r="AR1737" s="369"/>
      <c r="AS1737" s="50">
        <v>45322</v>
      </c>
      <c r="AT1737" s="51" t="s">
        <v>0</v>
      </c>
      <c r="AU1737" s="52" t="s">
        <v>293</v>
      </c>
      <c r="AV1737" s="53">
        <v>2024</v>
      </c>
      <c r="AW1737" s="266" t="s">
        <v>187</v>
      </c>
      <c r="AX1737" s="380">
        <v>36.049999999999997</v>
      </c>
      <c r="AY1737" s="380">
        <v>36.200000000000003</v>
      </c>
    </row>
    <row r="1738" spans="1:51" x14ac:dyDescent="0.25">
      <c r="A1738" s="47">
        <v>100</v>
      </c>
      <c r="B1738" s="48" t="s">
        <v>79</v>
      </c>
      <c r="C1738" s="49">
        <v>147132282.68000001</v>
      </c>
      <c r="D1738" s="49">
        <v>81343430.349999994</v>
      </c>
      <c r="E1738" s="49">
        <v>31935094.129999999</v>
      </c>
      <c r="F1738" s="49">
        <v>32281569.640000001</v>
      </c>
      <c r="G1738" s="49">
        <v>37248585.700000003</v>
      </c>
      <c r="H1738" s="49">
        <v>1292942.79</v>
      </c>
      <c r="I1738" s="49">
        <v>188233714.47999999</v>
      </c>
      <c r="J1738" s="49">
        <v>243317373.75999999</v>
      </c>
      <c r="K1738" s="49">
        <v>85971352.109999999</v>
      </c>
      <c r="L1738" s="49">
        <v>54036257.979999997</v>
      </c>
      <c r="M1738" s="49">
        <v>298857238.72000003</v>
      </c>
      <c r="N1738" s="49">
        <v>124586736.84</v>
      </c>
      <c r="O1738" s="49">
        <v>-50524672.769999981</v>
      </c>
      <c r="P1738" s="49">
        <v>46783369.76000002</v>
      </c>
      <c r="Q1738" s="49">
        <v>-49133994.810000047</v>
      </c>
      <c r="R1738" s="49">
        <v>-2350625.0500000268</v>
      </c>
      <c r="S1738" s="49">
        <v>3643567.8399999989</v>
      </c>
      <c r="T1738" s="49">
        <v>41.36</v>
      </c>
      <c r="U1738" s="49">
        <v>0</v>
      </c>
      <c r="V1738" s="49">
        <v>0</v>
      </c>
      <c r="W1738" s="49">
        <v>0</v>
      </c>
      <c r="X1738" s="49">
        <v>10393561.76</v>
      </c>
      <c r="Y1738" s="49">
        <v>664140.06999999995</v>
      </c>
      <c r="Z1738" s="49">
        <v>4578835.9800000004</v>
      </c>
      <c r="AA1738" s="49">
        <v>190402</v>
      </c>
      <c r="AB1738" s="49">
        <v>0</v>
      </c>
      <c r="AC1738" s="49">
        <v>0</v>
      </c>
      <c r="AD1738" s="49">
        <v>0</v>
      </c>
      <c r="AE1738" s="49">
        <v>0</v>
      </c>
      <c r="AF1738" s="49">
        <v>1316657.23</v>
      </c>
      <c r="AG1738" s="49">
        <v>352893496.70000005</v>
      </c>
      <c r="AH1738" s="49">
        <v>156521830.97</v>
      </c>
      <c r="AI1738" s="49">
        <v>509325679.75</v>
      </c>
      <c r="AJ1738" s="49">
        <v>559850352.51999998</v>
      </c>
      <c r="AK1738" s="49">
        <v>0</v>
      </c>
      <c r="AL1738" s="49">
        <v>102262362.36999999</v>
      </c>
      <c r="AM1738" s="49">
        <v>2.1894934749793826</v>
      </c>
      <c r="AN1738" s="49">
        <v>13626291.43</v>
      </c>
      <c r="AO1738" s="49">
        <v>18655278.210000001</v>
      </c>
      <c r="AP1738" s="49">
        <v>240087046.61000001</v>
      </c>
      <c r="AQ1738" s="49">
        <v>123773521.50999999</v>
      </c>
      <c r="AR1738" s="369"/>
      <c r="AS1738" s="50">
        <v>45322</v>
      </c>
      <c r="AT1738" s="51" t="s">
        <v>0</v>
      </c>
      <c r="AU1738" s="52" t="s">
        <v>292</v>
      </c>
      <c r="AV1738" s="53">
        <v>2024</v>
      </c>
      <c r="AW1738" s="266" t="s">
        <v>151</v>
      </c>
      <c r="AX1738" s="380">
        <v>36.049999999999997</v>
      </c>
      <c r="AY1738" s="380">
        <v>36.200000000000003</v>
      </c>
    </row>
    <row r="1739" spans="1:51" x14ac:dyDescent="0.25">
      <c r="A1739" s="47">
        <v>127</v>
      </c>
      <c r="B1739" s="48" t="s">
        <v>80</v>
      </c>
      <c r="C1739" s="49">
        <v>7120656.1299999999</v>
      </c>
      <c r="D1739" s="49">
        <v>0</v>
      </c>
      <c r="E1739" s="49">
        <v>1</v>
      </c>
      <c r="F1739" s="49">
        <v>2089352.56</v>
      </c>
      <c r="G1739" s="49">
        <v>5904042.1900000004</v>
      </c>
      <c r="H1739" s="49">
        <v>2440238.0099999998</v>
      </c>
      <c r="I1739" s="49">
        <v>17827012.030000001</v>
      </c>
      <c r="J1739" s="49">
        <v>0</v>
      </c>
      <c r="K1739" s="49">
        <v>4347268.04</v>
      </c>
      <c r="L1739" s="49">
        <v>4347267.04</v>
      </c>
      <c r="M1739" s="49">
        <v>4182945.53</v>
      </c>
      <c r="N1739" s="49">
        <v>0</v>
      </c>
      <c r="O1739" s="49">
        <v>7052966.8500000006</v>
      </c>
      <c r="P1739" s="49">
        <v>-7925705.4700000016</v>
      </c>
      <c r="Q1739" s="49">
        <v>-1523952.9200000006</v>
      </c>
      <c r="R1739" s="49">
        <v>-9449658.3900000025</v>
      </c>
      <c r="S1739" s="49">
        <v>11889896.4</v>
      </c>
      <c r="T1739" s="49">
        <v>131149.01999999999</v>
      </c>
      <c r="U1739" s="49">
        <v>0</v>
      </c>
      <c r="V1739" s="49">
        <v>0</v>
      </c>
      <c r="W1739" s="49">
        <v>12402470.42</v>
      </c>
      <c r="X1739" s="49">
        <v>18612.38</v>
      </c>
      <c r="Y1739" s="49">
        <v>120489.66</v>
      </c>
      <c r="Z1739" s="49">
        <v>230098.2</v>
      </c>
      <c r="AA1739" s="49">
        <v>0</v>
      </c>
      <c r="AB1739" s="49">
        <v>287086.64</v>
      </c>
      <c r="AC1739" s="49">
        <v>0</v>
      </c>
      <c r="AD1739" s="49">
        <v>0</v>
      </c>
      <c r="AE1739" s="49">
        <v>0</v>
      </c>
      <c r="AF1739" s="49">
        <v>24660.92</v>
      </c>
      <c r="AG1739" s="49">
        <v>8530212.5700000003</v>
      </c>
      <c r="AH1739" s="49">
        <v>1</v>
      </c>
      <c r="AI1739" s="49">
        <v>8530213.5700000003</v>
      </c>
      <c r="AJ1739" s="49">
        <v>1477246.72</v>
      </c>
      <c r="AK1739" s="49">
        <v>0</v>
      </c>
      <c r="AL1739" s="49">
        <v>13479743.990000002</v>
      </c>
      <c r="AM1739" s="49">
        <v>4.1007391000440823</v>
      </c>
      <c r="AN1739" s="49">
        <v>1418899.1</v>
      </c>
      <c r="AO1739" s="49">
        <v>670453.46</v>
      </c>
      <c r="AP1739" s="49">
        <v>67690.28</v>
      </c>
      <c r="AQ1739" s="49">
        <v>1</v>
      </c>
      <c r="AR1739" s="369"/>
      <c r="AS1739" s="50">
        <v>45322</v>
      </c>
      <c r="AT1739" s="51" t="s">
        <v>0</v>
      </c>
      <c r="AU1739" s="52" t="s">
        <v>292</v>
      </c>
      <c r="AV1739" s="53">
        <v>2024</v>
      </c>
      <c r="AW1739" s="266" t="s">
        <v>186</v>
      </c>
      <c r="AX1739" s="380">
        <v>36.049999999999997</v>
      </c>
      <c r="AY1739" s="380">
        <v>36.200000000000003</v>
      </c>
    </row>
    <row r="1740" spans="1:51" x14ac:dyDescent="0.25">
      <c r="A1740" s="47">
        <v>12</v>
      </c>
      <c r="B1740" s="48" t="s">
        <v>81</v>
      </c>
      <c r="C1740" s="49">
        <v>203586300.63000003</v>
      </c>
      <c r="D1740" s="49">
        <v>65373585.310000002</v>
      </c>
      <c r="E1740" s="49">
        <v>79363537.799999997</v>
      </c>
      <c r="F1740" s="49">
        <v>25445493.66</v>
      </c>
      <c r="G1740" s="49">
        <v>29337765.210000001</v>
      </c>
      <c r="H1740" s="49">
        <v>1813473.48</v>
      </c>
      <c r="I1740" s="49">
        <v>877235979.40999997</v>
      </c>
      <c r="J1740" s="49">
        <v>1006154873.05</v>
      </c>
      <c r="K1740" s="49">
        <v>403531428.85000002</v>
      </c>
      <c r="L1740" s="49">
        <v>324164967.23000002</v>
      </c>
      <c r="M1740" s="49">
        <v>58558884.979999997</v>
      </c>
      <c r="N1740" s="49">
        <v>9426501.4000000004</v>
      </c>
      <c r="O1740" s="49">
        <v>58306590.660000034</v>
      </c>
      <c r="P1740" s="49">
        <v>25122865.790000014</v>
      </c>
      <c r="Q1740" s="49">
        <v>-25664340.510000002</v>
      </c>
      <c r="R1740" s="49">
        <v>-541474.71999998763</v>
      </c>
      <c r="S1740" s="49">
        <v>2354948.1899999976</v>
      </c>
      <c r="T1740" s="49">
        <v>460037.39</v>
      </c>
      <c r="U1740" s="49">
        <v>0</v>
      </c>
      <c r="V1740" s="49">
        <v>0</v>
      </c>
      <c r="W1740" s="49">
        <v>3726825.65</v>
      </c>
      <c r="X1740" s="49">
        <v>43069062.109999999</v>
      </c>
      <c r="Y1740" s="49">
        <v>598729.9</v>
      </c>
      <c r="Z1740" s="49">
        <v>1392582.81</v>
      </c>
      <c r="AA1740" s="49">
        <v>2929255.23</v>
      </c>
      <c r="AB1740" s="49">
        <v>151992.68</v>
      </c>
      <c r="AC1740" s="49">
        <v>0</v>
      </c>
      <c r="AD1740" s="49">
        <v>0</v>
      </c>
      <c r="AE1740" s="49">
        <v>0</v>
      </c>
      <c r="AF1740" s="49">
        <v>39828416.340000004</v>
      </c>
      <c r="AG1740" s="49">
        <v>382723852.21000004</v>
      </c>
      <c r="AH1740" s="49">
        <v>88790039.200000003</v>
      </c>
      <c r="AI1740" s="49">
        <v>444906803.71000004</v>
      </c>
      <c r="AJ1740" s="49">
        <v>386600301.16999996</v>
      </c>
      <c r="AK1740" s="49">
        <v>88.12</v>
      </c>
      <c r="AL1740" s="49">
        <v>473704550.55999994</v>
      </c>
      <c r="AM1740" s="49">
        <v>2.1738975373243719</v>
      </c>
      <c r="AN1740" s="49">
        <v>15549826.84</v>
      </c>
      <c r="AO1740" s="49">
        <v>9895666.8200000003</v>
      </c>
      <c r="AP1740" s="49">
        <v>151743867.27000001</v>
      </c>
      <c r="AQ1740" s="49">
        <v>71837742.610000014</v>
      </c>
      <c r="AR1740" s="369"/>
      <c r="AS1740" s="50">
        <v>45322</v>
      </c>
      <c r="AT1740" s="51" t="s">
        <v>0</v>
      </c>
      <c r="AU1740" s="52" t="s">
        <v>292</v>
      </c>
      <c r="AV1740" s="53">
        <v>2024</v>
      </c>
      <c r="AW1740" s="266" t="s">
        <v>152</v>
      </c>
      <c r="AX1740" s="380">
        <v>36.049999999999997</v>
      </c>
      <c r="AY1740" s="380">
        <v>36.200000000000003</v>
      </c>
    </row>
    <row r="1741" spans="1:51" x14ac:dyDescent="0.25">
      <c r="A1741" s="47">
        <v>74</v>
      </c>
      <c r="B1741" s="48" t="s">
        <v>82</v>
      </c>
      <c r="C1741" s="49">
        <v>837283344.81999981</v>
      </c>
      <c r="D1741" s="49">
        <v>480598143.44</v>
      </c>
      <c r="E1741" s="49">
        <v>32617337.009999998</v>
      </c>
      <c r="F1741" s="49">
        <v>110081692.61</v>
      </c>
      <c r="G1741" s="49">
        <v>103237543.43000001</v>
      </c>
      <c r="H1741" s="49">
        <v>2473913.4700000002</v>
      </c>
      <c r="I1741" s="49">
        <v>979820427.32000005</v>
      </c>
      <c r="J1741" s="49">
        <v>323158615.16000003</v>
      </c>
      <c r="K1741" s="49">
        <v>113849467.23</v>
      </c>
      <c r="L1741" s="49">
        <v>73098674.319999993</v>
      </c>
      <c r="M1741" s="49">
        <v>1072795042.2</v>
      </c>
      <c r="N1741" s="49">
        <v>1419110477.8</v>
      </c>
      <c r="O1741" s="49">
        <v>-185979408.58000058</v>
      </c>
      <c r="P1741" s="49">
        <v>329345373.91999996</v>
      </c>
      <c r="Q1741" s="49">
        <v>-304175829.18999988</v>
      </c>
      <c r="R1741" s="49">
        <v>25169544.730000079</v>
      </c>
      <c r="S1741" s="49">
        <v>-22695631.249999996</v>
      </c>
      <c r="T1741" s="49">
        <v>275090.01</v>
      </c>
      <c r="U1741" s="49">
        <v>1321530</v>
      </c>
      <c r="V1741" s="49">
        <v>0</v>
      </c>
      <c r="W1741" s="49">
        <v>0</v>
      </c>
      <c r="X1741" s="49">
        <v>31219096.109999999</v>
      </c>
      <c r="Y1741" s="49">
        <v>1657296.69</v>
      </c>
      <c r="Z1741" s="49">
        <v>7404423.2699999996</v>
      </c>
      <c r="AA1741" s="49">
        <v>13079501.109999999</v>
      </c>
      <c r="AB1741" s="49">
        <v>1506530.35</v>
      </c>
      <c r="AC1741" s="49">
        <v>0</v>
      </c>
      <c r="AD1741" s="49">
        <v>0</v>
      </c>
      <c r="AE1741" s="49">
        <v>7076757.96</v>
      </c>
      <c r="AF1741" s="49">
        <v>24786837.989999998</v>
      </c>
      <c r="AG1741" s="49">
        <v>1145893716.52</v>
      </c>
      <c r="AH1741" s="49">
        <v>1451727814.8099999</v>
      </c>
      <c r="AI1741" s="49">
        <v>2578259131.3599997</v>
      </c>
      <c r="AJ1741" s="49">
        <v>2764238539.9400001</v>
      </c>
      <c r="AK1741" s="49">
        <v>0</v>
      </c>
      <c r="AL1741" s="49">
        <v>865970960.09000003</v>
      </c>
      <c r="AM1741" s="49">
        <v>8.6062803029245227</v>
      </c>
      <c r="AN1741" s="49">
        <v>67743617.109999999</v>
      </c>
      <c r="AO1741" s="49">
        <v>42338075.5</v>
      </c>
      <c r="AP1741" s="49">
        <v>788939942.00999999</v>
      </c>
      <c r="AQ1741" s="49">
        <v>246275332.04999992</v>
      </c>
      <c r="AR1741" s="369"/>
      <c r="AS1741" s="50">
        <v>45322</v>
      </c>
      <c r="AT1741" s="51" t="s">
        <v>0</v>
      </c>
      <c r="AU1741" s="52" t="s">
        <v>292</v>
      </c>
      <c r="AV1741" s="53">
        <v>2024</v>
      </c>
      <c r="AW1741" s="266" t="s">
        <v>148</v>
      </c>
      <c r="AX1741" s="380">
        <v>36.049999999999997</v>
      </c>
      <c r="AY1741" s="380">
        <v>36.200000000000003</v>
      </c>
    </row>
    <row r="1742" spans="1:51" x14ac:dyDescent="0.25">
      <c r="A1742" s="47">
        <v>71</v>
      </c>
      <c r="B1742" s="48" t="s">
        <v>83</v>
      </c>
      <c r="C1742" s="49">
        <v>26867071.690000001</v>
      </c>
      <c r="D1742" s="49">
        <v>1928678.26</v>
      </c>
      <c r="E1742" s="49">
        <v>20809581.829999998</v>
      </c>
      <c r="F1742" s="49">
        <v>0</v>
      </c>
      <c r="G1742" s="49">
        <v>7608745.7200000007</v>
      </c>
      <c r="H1742" s="49">
        <v>946444.81</v>
      </c>
      <c r="I1742" s="49">
        <v>248678431.93000001</v>
      </c>
      <c r="J1742" s="49">
        <v>1072579.23</v>
      </c>
      <c r="K1742" s="49">
        <v>51063510.719999999</v>
      </c>
      <c r="L1742" s="49">
        <v>30253928.899999999</v>
      </c>
      <c r="M1742" s="49">
        <v>3292782.95</v>
      </c>
      <c r="N1742" s="49">
        <v>2566231.63</v>
      </c>
      <c r="O1742" s="49">
        <v>17512187.500000004</v>
      </c>
      <c r="P1742" s="49">
        <v>-182539.78999999631</v>
      </c>
      <c r="Q1742" s="49">
        <v>-8432612.6499999985</v>
      </c>
      <c r="R1742" s="49">
        <v>-8615152.4399999939</v>
      </c>
      <c r="S1742" s="49">
        <v>9561597.25</v>
      </c>
      <c r="T1742" s="49">
        <v>0</v>
      </c>
      <c r="U1742" s="49">
        <v>0</v>
      </c>
      <c r="V1742" s="49">
        <v>0</v>
      </c>
      <c r="W1742" s="49">
        <v>10460811.140000001</v>
      </c>
      <c r="X1742" s="49">
        <v>0</v>
      </c>
      <c r="Y1742" s="49">
        <v>155280.51999999999</v>
      </c>
      <c r="Z1742" s="49">
        <v>0</v>
      </c>
      <c r="AA1742" s="49">
        <v>740896.47</v>
      </c>
      <c r="AB1742" s="49">
        <v>0</v>
      </c>
      <c r="AC1742" s="49">
        <v>0</v>
      </c>
      <c r="AD1742" s="49">
        <v>0</v>
      </c>
      <c r="AE1742" s="49">
        <v>0</v>
      </c>
      <c r="AF1742" s="49">
        <v>3036.9</v>
      </c>
      <c r="AG1742" s="49">
        <v>33546711.859999999</v>
      </c>
      <c r="AH1742" s="49">
        <v>23375813.460000001</v>
      </c>
      <c r="AI1742" s="49">
        <v>56921891.650000006</v>
      </c>
      <c r="AJ1742" s="49">
        <v>39409704.149999999</v>
      </c>
      <c r="AK1742" s="49">
        <v>0</v>
      </c>
      <c r="AL1742" s="49">
        <v>197614921.21000001</v>
      </c>
      <c r="AM1742" s="49">
        <v>4.8699830548979541</v>
      </c>
      <c r="AN1742" s="49">
        <v>0</v>
      </c>
      <c r="AO1742" s="49">
        <v>0</v>
      </c>
      <c r="AP1742" s="49">
        <v>13650132.34</v>
      </c>
      <c r="AQ1742" s="49">
        <v>6223926.4199999999</v>
      </c>
      <c r="AR1742" s="369"/>
      <c r="AS1742" s="50">
        <v>45322</v>
      </c>
      <c r="AT1742" s="51" t="s">
        <v>0</v>
      </c>
      <c r="AU1742" s="52" t="s">
        <v>292</v>
      </c>
      <c r="AV1742" s="53">
        <v>2024</v>
      </c>
      <c r="AW1742" s="266" t="s">
        <v>161</v>
      </c>
      <c r="AX1742" s="380">
        <v>36.049999999999997</v>
      </c>
      <c r="AY1742" s="380">
        <v>36.200000000000003</v>
      </c>
    </row>
    <row r="1743" spans="1:51" x14ac:dyDescent="0.25">
      <c r="A1743" s="47">
        <v>91</v>
      </c>
      <c r="B1743" s="48" t="s">
        <v>106</v>
      </c>
      <c r="C1743" s="49">
        <v>150441.5</v>
      </c>
      <c r="D1743" s="49">
        <v>0</v>
      </c>
      <c r="E1743" s="49">
        <v>616.81000000000006</v>
      </c>
      <c r="F1743" s="49">
        <v>0</v>
      </c>
      <c r="G1743" s="49">
        <v>165836.48000000001</v>
      </c>
      <c r="H1743" s="49">
        <v>220574.84</v>
      </c>
      <c r="I1743" s="49">
        <v>57470537.079999998</v>
      </c>
      <c r="J1743" s="49">
        <v>11707367.380000001</v>
      </c>
      <c r="K1743" s="49">
        <v>426560.91</v>
      </c>
      <c r="L1743" s="49">
        <v>425497.76</v>
      </c>
      <c r="M1743" s="49">
        <v>0</v>
      </c>
      <c r="N1743" s="49">
        <v>6422521.5200000005</v>
      </c>
      <c r="O1743" s="49">
        <v>61739.629999999888</v>
      </c>
      <c r="P1743" s="49">
        <v>-77134.609999999899</v>
      </c>
      <c r="Q1743" s="49">
        <v>0</v>
      </c>
      <c r="R1743" s="49">
        <v>-77134.609999999899</v>
      </c>
      <c r="S1743" s="49">
        <v>297709.48000000004</v>
      </c>
      <c r="T1743" s="49">
        <v>714024.8</v>
      </c>
      <c r="U1743" s="49">
        <v>0</v>
      </c>
      <c r="V1743" s="49">
        <v>0</v>
      </c>
      <c r="W1743" s="49">
        <v>0</v>
      </c>
      <c r="X1743" s="49">
        <v>15371.62</v>
      </c>
      <c r="Y1743" s="49">
        <v>1337.39</v>
      </c>
      <c r="Z1743" s="49">
        <v>1802.73</v>
      </c>
      <c r="AA1743" s="49">
        <v>0</v>
      </c>
      <c r="AB1743" s="49">
        <v>253681.98</v>
      </c>
      <c r="AC1743" s="49">
        <v>0</v>
      </c>
      <c r="AD1743" s="49">
        <v>0</v>
      </c>
      <c r="AE1743" s="49">
        <v>0</v>
      </c>
      <c r="AF1743" s="49">
        <v>174864.84</v>
      </c>
      <c r="AG1743" s="49">
        <v>425497.76</v>
      </c>
      <c r="AH1743" s="49">
        <v>6423138.3300000001</v>
      </c>
      <c r="AI1743" s="49">
        <v>6713336</v>
      </c>
      <c r="AJ1743" s="49">
        <v>6651596.3700000001</v>
      </c>
      <c r="AK1743" s="49">
        <v>0</v>
      </c>
      <c r="AL1743" s="49">
        <v>57043976.170000002</v>
      </c>
      <c r="AM1743" s="49">
        <v>134.72996641909828</v>
      </c>
      <c r="AN1743" s="49">
        <v>0</v>
      </c>
      <c r="AO1743" s="49">
        <v>0</v>
      </c>
      <c r="AP1743" s="49">
        <v>88702.450000000012</v>
      </c>
      <c r="AQ1743" s="49">
        <v>0.58000000007450581</v>
      </c>
      <c r="AR1743" s="369"/>
      <c r="AS1743" s="50">
        <v>45322</v>
      </c>
      <c r="AT1743" s="51" t="s">
        <v>0</v>
      </c>
      <c r="AU1743" s="52" t="s">
        <v>292</v>
      </c>
      <c r="AV1743" s="53">
        <v>2024</v>
      </c>
      <c r="AW1743" s="266" t="s">
        <v>192</v>
      </c>
      <c r="AX1743" s="380">
        <v>36.049999999999997</v>
      </c>
      <c r="AY1743" s="380">
        <v>36.200000000000003</v>
      </c>
    </row>
    <row r="1744" spans="1:51" x14ac:dyDescent="0.25">
      <c r="A1744" s="54">
        <v>73</v>
      </c>
      <c r="B1744" s="55" t="s">
        <v>84</v>
      </c>
      <c r="C1744" s="56">
        <v>17448303.219999999</v>
      </c>
      <c r="D1744" s="56">
        <v>200435.31</v>
      </c>
      <c r="E1744" s="56">
        <v>144527.5</v>
      </c>
      <c r="F1744" s="56">
        <v>2528335.16</v>
      </c>
      <c r="G1744" s="56">
        <v>4081165.84</v>
      </c>
      <c r="H1744" s="56">
        <v>938080.96</v>
      </c>
      <c r="I1744" s="56">
        <v>50698402.350000001</v>
      </c>
      <c r="J1744" s="56">
        <v>44069.09</v>
      </c>
      <c r="K1744" s="56">
        <v>25746628.25</v>
      </c>
      <c r="L1744" s="56">
        <v>25602100.75</v>
      </c>
      <c r="M1744" s="56">
        <v>51255298.520000003</v>
      </c>
      <c r="N1744" s="56">
        <v>0</v>
      </c>
      <c r="O1744" s="56">
        <v>58891307.379999988</v>
      </c>
      <c r="P1744" s="56">
        <v>-48252940.469999999</v>
      </c>
      <c r="Q1744" s="56">
        <v>48930636.889999993</v>
      </c>
      <c r="R1744" s="56">
        <v>677696.41999999434</v>
      </c>
      <c r="S1744" s="56">
        <v>260384.84999999998</v>
      </c>
      <c r="T1744" s="56">
        <v>0</v>
      </c>
      <c r="U1744" s="56">
        <v>0</v>
      </c>
      <c r="V1744" s="56">
        <v>0</v>
      </c>
      <c r="W1744" s="56">
        <v>0</v>
      </c>
      <c r="X1744" s="56">
        <v>544827.87</v>
      </c>
      <c r="Y1744" s="56">
        <v>78849.97</v>
      </c>
      <c r="Z1744" s="56">
        <v>0</v>
      </c>
      <c r="AA1744" s="56">
        <v>0</v>
      </c>
      <c r="AB1744" s="56">
        <v>0</v>
      </c>
      <c r="AC1744" s="56">
        <v>0</v>
      </c>
      <c r="AD1744" s="56">
        <v>0</v>
      </c>
      <c r="AE1744" s="56">
        <v>0</v>
      </c>
      <c r="AF1744" s="56">
        <v>205593.05</v>
      </c>
      <c r="AG1744" s="56">
        <v>76857399.269999996</v>
      </c>
      <c r="AH1744" s="56">
        <v>144527.5</v>
      </c>
      <c r="AI1744" s="56">
        <v>76829139.779999986</v>
      </c>
      <c r="AJ1744" s="56">
        <v>17937832.399999999</v>
      </c>
      <c r="AK1744" s="56">
        <v>0</v>
      </c>
      <c r="AL1744" s="56">
        <v>24951774.100000001</v>
      </c>
      <c r="AM1744" s="56">
        <v>1.9691278352146946</v>
      </c>
      <c r="AN1744" s="56">
        <v>1071519.3600000001</v>
      </c>
      <c r="AO1744" s="56">
        <v>1456815.8</v>
      </c>
      <c r="AP1744" s="56">
        <v>-58930632.199999996</v>
      </c>
      <c r="AQ1744" s="56">
        <v>-17287192.73</v>
      </c>
      <c r="AR1744" s="370"/>
      <c r="AS1744" s="50">
        <v>45322</v>
      </c>
      <c r="AT1744" s="57" t="s">
        <v>0</v>
      </c>
      <c r="AU1744" s="52" t="s">
        <v>292</v>
      </c>
      <c r="AV1744" s="53">
        <v>2024</v>
      </c>
      <c r="AW1744" s="266" t="s">
        <v>190</v>
      </c>
      <c r="AX1744" s="380">
        <v>36.049999999999997</v>
      </c>
      <c r="AY1744" s="380">
        <v>36.200000000000003</v>
      </c>
    </row>
    <row r="1745" spans="1:51" x14ac:dyDescent="0.25">
      <c r="A1745" s="47">
        <v>46</v>
      </c>
      <c r="B1745" s="48" t="s">
        <v>85</v>
      </c>
      <c r="C1745" s="49">
        <v>4816367.1099999994</v>
      </c>
      <c r="D1745" s="49">
        <v>1330304.99</v>
      </c>
      <c r="E1745" s="49">
        <v>3488982</v>
      </c>
      <c r="F1745" s="49">
        <v>710972.33000000007</v>
      </c>
      <c r="G1745" s="49">
        <v>2170093.0499999998</v>
      </c>
      <c r="H1745" s="49">
        <v>1041251.91</v>
      </c>
      <c r="I1745" s="49">
        <v>274909364.54000002</v>
      </c>
      <c r="J1745" s="49">
        <v>31300875.52</v>
      </c>
      <c r="K1745" s="49">
        <v>20506594.98</v>
      </c>
      <c r="L1745" s="49">
        <v>17017473.210000001</v>
      </c>
      <c r="M1745" s="49">
        <v>1491740</v>
      </c>
      <c r="N1745" s="49">
        <v>0</v>
      </c>
      <c r="O1745" s="49">
        <v>1101709</v>
      </c>
      <c r="P1745" s="49">
        <v>-496712.25999999885</v>
      </c>
      <c r="Q1745" s="49">
        <v>150242.5</v>
      </c>
      <c r="R1745" s="49">
        <v>-346469.75999999885</v>
      </c>
      <c r="S1745" s="49">
        <v>1387721.67</v>
      </c>
      <c r="T1745" s="49">
        <v>1434261.04</v>
      </c>
      <c r="U1745" s="49">
        <v>0</v>
      </c>
      <c r="V1745" s="49">
        <v>0</v>
      </c>
      <c r="W1745" s="49">
        <v>0</v>
      </c>
      <c r="X1745" s="49">
        <v>0</v>
      </c>
      <c r="Y1745" s="49">
        <v>44287.61</v>
      </c>
      <c r="Z1745" s="49">
        <v>1711.98</v>
      </c>
      <c r="AA1745" s="49">
        <v>0</v>
      </c>
      <c r="AB1745" s="49">
        <v>539.78</v>
      </c>
      <c r="AC1745" s="49">
        <v>0</v>
      </c>
      <c r="AD1745" s="49">
        <v>0</v>
      </c>
      <c r="AE1745" s="49">
        <v>0</v>
      </c>
      <c r="AF1745" s="49">
        <v>0</v>
      </c>
      <c r="AG1745" s="49">
        <v>18509213.210000001</v>
      </c>
      <c r="AH1745" s="49">
        <v>3488982</v>
      </c>
      <c r="AI1745" s="49">
        <v>21983337</v>
      </c>
      <c r="AJ1745" s="49">
        <v>20881628</v>
      </c>
      <c r="AK1745" s="49">
        <v>0</v>
      </c>
      <c r="AL1745" s="49">
        <v>254402769.56000003</v>
      </c>
      <c r="AM1745" s="49">
        <v>13.405900141301762</v>
      </c>
      <c r="AN1745" s="49">
        <v>552004.9</v>
      </c>
      <c r="AO1745" s="49">
        <v>158967.43000000002</v>
      </c>
      <c r="AP1745" s="49">
        <v>3221847.1099999994</v>
      </c>
      <c r="AQ1745" s="49">
        <v>837493.99000000046</v>
      </c>
      <c r="AR1745" s="369"/>
      <c r="AS1745" s="50">
        <v>45322</v>
      </c>
      <c r="AT1745" s="51" t="s">
        <v>0</v>
      </c>
      <c r="AU1745" s="52" t="s">
        <v>292</v>
      </c>
      <c r="AV1745" s="53">
        <v>2024</v>
      </c>
      <c r="AW1745" s="266" t="s">
        <v>176</v>
      </c>
      <c r="AX1745" s="380">
        <v>36.049999999999997</v>
      </c>
      <c r="AY1745" s="380">
        <v>36.200000000000003</v>
      </c>
    </row>
    <row r="1746" spans="1:51" x14ac:dyDescent="0.25">
      <c r="A1746" s="47">
        <v>51</v>
      </c>
      <c r="B1746" s="48" t="s">
        <v>86</v>
      </c>
      <c r="C1746" s="49">
        <v>2284287.4900000002</v>
      </c>
      <c r="D1746" s="49">
        <v>69590.13</v>
      </c>
      <c r="E1746" s="49">
        <v>4702492</v>
      </c>
      <c r="F1746" s="49">
        <v>520152.73</v>
      </c>
      <c r="G1746" s="49">
        <v>2726997.7199999997</v>
      </c>
      <c r="H1746" s="49">
        <v>579993.78</v>
      </c>
      <c r="I1746" s="49">
        <v>90364573.590000004</v>
      </c>
      <c r="J1746" s="49">
        <v>178639604.53</v>
      </c>
      <c r="K1746" s="49">
        <v>9665012</v>
      </c>
      <c r="L1746" s="49">
        <v>4962520</v>
      </c>
      <c r="M1746" s="49">
        <v>3115929.28</v>
      </c>
      <c r="N1746" s="49">
        <v>0</v>
      </c>
      <c r="O1746" s="49">
        <v>507132.1400000006</v>
      </c>
      <c r="P1746" s="49">
        <v>-1539585.2300000007</v>
      </c>
      <c r="Q1746" s="49">
        <v>239114.14999999991</v>
      </c>
      <c r="R1746" s="49">
        <v>-1300471.0800000008</v>
      </c>
      <c r="S1746" s="49">
        <v>1880464.8599999999</v>
      </c>
      <c r="T1746" s="49">
        <v>300209.53000000003</v>
      </c>
      <c r="U1746" s="49">
        <v>0</v>
      </c>
      <c r="V1746" s="49">
        <v>0</v>
      </c>
      <c r="W1746" s="49">
        <v>0</v>
      </c>
      <c r="X1746" s="49">
        <v>2719930.48</v>
      </c>
      <c r="Y1746" s="49">
        <v>51991.63</v>
      </c>
      <c r="Z1746" s="49">
        <v>45606.36</v>
      </c>
      <c r="AA1746" s="49">
        <v>26688.35</v>
      </c>
      <c r="AB1746" s="49">
        <v>2405.9699999999998</v>
      </c>
      <c r="AC1746" s="49">
        <v>0</v>
      </c>
      <c r="AD1746" s="49">
        <v>0</v>
      </c>
      <c r="AE1746" s="49">
        <v>0</v>
      </c>
      <c r="AF1746" s="49">
        <v>1012982.84</v>
      </c>
      <c r="AG1746" s="49">
        <v>8078449.2799999993</v>
      </c>
      <c r="AH1746" s="49">
        <v>4702492</v>
      </c>
      <c r="AI1746" s="49">
        <v>12573927.210000001</v>
      </c>
      <c r="AJ1746" s="49">
        <v>12066795.07</v>
      </c>
      <c r="AK1746" s="49">
        <v>0</v>
      </c>
      <c r="AL1746" s="49">
        <v>80699561.590000004</v>
      </c>
      <c r="AM1746" s="49">
        <v>9.3496597407225153</v>
      </c>
      <c r="AN1746" s="49">
        <v>310863</v>
      </c>
      <c r="AO1746" s="49">
        <v>209289.72999999998</v>
      </c>
      <c r="AP1746" s="49">
        <v>1853561.8600000008</v>
      </c>
      <c r="AQ1746" s="49">
        <v>145996.63999999996</v>
      </c>
      <c r="AR1746" s="369"/>
      <c r="AS1746" s="50">
        <v>45322</v>
      </c>
      <c r="AT1746" s="51" t="s">
        <v>0</v>
      </c>
      <c r="AU1746" s="52" t="s">
        <v>292</v>
      </c>
      <c r="AV1746" s="53">
        <v>2024</v>
      </c>
      <c r="AW1746" s="266" t="s">
        <v>179</v>
      </c>
      <c r="AX1746" s="380">
        <v>36.049999999999997</v>
      </c>
      <c r="AY1746" s="380">
        <v>36.200000000000003</v>
      </c>
    </row>
    <row r="1747" spans="1:51" x14ac:dyDescent="0.25">
      <c r="A1747" s="47">
        <v>117</v>
      </c>
      <c r="B1747" s="48" t="s">
        <v>87</v>
      </c>
      <c r="C1747" s="49">
        <v>107190595.55</v>
      </c>
      <c r="D1747" s="49">
        <v>40389481.020000003</v>
      </c>
      <c r="E1747" s="49">
        <v>39637858.060000002</v>
      </c>
      <c r="F1747" s="49">
        <v>22108268.579999998</v>
      </c>
      <c r="G1747" s="49">
        <v>15859928.6</v>
      </c>
      <c r="H1747" s="49">
        <v>2434207.98</v>
      </c>
      <c r="I1747" s="49">
        <v>206093718.09</v>
      </c>
      <c r="J1747" s="49">
        <v>37284368.32</v>
      </c>
      <c r="K1747" s="49">
        <v>119143139.51000001</v>
      </c>
      <c r="L1747" s="49">
        <v>79505281.450000003</v>
      </c>
      <c r="M1747" s="49">
        <v>350137936.11000001</v>
      </c>
      <c r="N1747" s="49">
        <v>107736449.96000001</v>
      </c>
      <c r="O1747" s="49">
        <v>-11522975.079999983</v>
      </c>
      <c r="P1747" s="49">
        <v>40355892.429999948</v>
      </c>
      <c r="Q1747" s="49">
        <v>-51687389.270000041</v>
      </c>
      <c r="R1747" s="49">
        <v>-11331496.840000093</v>
      </c>
      <c r="S1747" s="49">
        <v>13765704.82</v>
      </c>
      <c r="T1747" s="49">
        <v>226296.02</v>
      </c>
      <c r="U1747" s="49">
        <v>0</v>
      </c>
      <c r="V1747" s="49">
        <v>0</v>
      </c>
      <c r="W1747" s="49">
        <v>0</v>
      </c>
      <c r="X1747" s="49">
        <v>16359757.609999999</v>
      </c>
      <c r="Y1747" s="49">
        <v>283669.03000000003</v>
      </c>
      <c r="Z1747" s="49">
        <v>1556568.23</v>
      </c>
      <c r="AA1747" s="49">
        <v>0</v>
      </c>
      <c r="AB1747" s="49">
        <v>226505.29</v>
      </c>
      <c r="AC1747" s="49">
        <v>0</v>
      </c>
      <c r="AD1747" s="49">
        <v>0</v>
      </c>
      <c r="AE1747" s="49">
        <v>0</v>
      </c>
      <c r="AF1747" s="49">
        <v>753606.26</v>
      </c>
      <c r="AG1747" s="49">
        <v>429643217.56</v>
      </c>
      <c r="AH1747" s="49">
        <v>147374308.01999998</v>
      </c>
      <c r="AI1747" s="49">
        <v>575717248.49000001</v>
      </c>
      <c r="AJ1747" s="49">
        <v>587240223.56999993</v>
      </c>
      <c r="AK1747" s="49">
        <v>0</v>
      </c>
      <c r="AL1747" s="49">
        <v>86950578.579999998</v>
      </c>
      <c r="AM1747" s="49">
        <v>1.7297992896410288</v>
      </c>
      <c r="AN1747" s="49">
        <v>11888451.379999999</v>
      </c>
      <c r="AO1747" s="49">
        <v>10219817.199999999</v>
      </c>
      <c r="AP1747" s="49">
        <v>117646336.44</v>
      </c>
      <c r="AQ1747" s="49">
        <v>39322246.829999998</v>
      </c>
      <c r="AR1747" s="369"/>
      <c r="AS1747" s="50">
        <v>45322</v>
      </c>
      <c r="AT1747" s="51" t="s">
        <v>0</v>
      </c>
      <c r="AU1747" s="52" t="s">
        <v>292</v>
      </c>
      <c r="AV1747" s="53">
        <v>2024</v>
      </c>
      <c r="AW1747" s="266" t="s">
        <v>155</v>
      </c>
      <c r="AX1747" s="380">
        <v>36.049999999999997</v>
      </c>
      <c r="AY1747" s="380">
        <v>36.200000000000003</v>
      </c>
    </row>
    <row r="1748" spans="1:51" x14ac:dyDescent="0.25">
      <c r="A1748" s="47">
        <v>78</v>
      </c>
      <c r="B1748" s="48" t="s">
        <v>88</v>
      </c>
      <c r="C1748" s="49">
        <v>338921.45999999996</v>
      </c>
      <c r="D1748" s="49">
        <v>0</v>
      </c>
      <c r="E1748" s="49">
        <v>39.370000000000005</v>
      </c>
      <c r="F1748" s="49">
        <v>62613.590000000004</v>
      </c>
      <c r="G1748" s="49">
        <v>754689.28</v>
      </c>
      <c r="H1748" s="49">
        <v>-512854.26</v>
      </c>
      <c r="I1748" s="49">
        <v>93882087.829999998</v>
      </c>
      <c r="J1748" s="49">
        <v>7529204.4299999997</v>
      </c>
      <c r="K1748" s="49">
        <v>753517.14</v>
      </c>
      <c r="L1748" s="49">
        <v>753477.77</v>
      </c>
      <c r="M1748" s="49">
        <v>317034</v>
      </c>
      <c r="N1748" s="49">
        <v>0.2</v>
      </c>
      <c r="O1748" s="49">
        <v>29535.240000000107</v>
      </c>
      <c r="P1748" s="49">
        <v>-507916.65000000037</v>
      </c>
      <c r="Q1748" s="49">
        <v>-56228.450000000012</v>
      </c>
      <c r="R1748" s="49">
        <v>-564145.10000000033</v>
      </c>
      <c r="S1748" s="49">
        <v>51290.84</v>
      </c>
      <c r="T1748" s="49">
        <v>54231.91</v>
      </c>
      <c r="U1748" s="49">
        <v>0</v>
      </c>
      <c r="V1748" s="49">
        <v>0</v>
      </c>
      <c r="W1748" s="49">
        <v>0</v>
      </c>
      <c r="X1748" s="49">
        <v>26787.01</v>
      </c>
      <c r="Y1748" s="49">
        <v>14812.6</v>
      </c>
      <c r="Z1748" s="49">
        <v>5876.27</v>
      </c>
      <c r="AA1748" s="49">
        <v>8966.24</v>
      </c>
      <c r="AB1748" s="49">
        <v>2.12</v>
      </c>
      <c r="AC1748" s="49">
        <v>0</v>
      </c>
      <c r="AD1748" s="49">
        <v>0</v>
      </c>
      <c r="AE1748" s="49">
        <v>0</v>
      </c>
      <c r="AF1748" s="49">
        <v>70.849999999999994</v>
      </c>
      <c r="AG1748" s="49">
        <v>1070511.77</v>
      </c>
      <c r="AH1748" s="49">
        <v>39.57</v>
      </c>
      <c r="AI1748" s="49">
        <v>1068621.6000000001</v>
      </c>
      <c r="AJ1748" s="49">
        <v>1039086.36</v>
      </c>
      <c r="AK1748" s="49">
        <v>0</v>
      </c>
      <c r="AL1748" s="49">
        <v>93128570.689999998</v>
      </c>
      <c r="AM1748" s="49">
        <v>124.59184117563669</v>
      </c>
      <c r="AN1748" s="49">
        <v>43576.56</v>
      </c>
      <c r="AO1748" s="49">
        <v>19037.03</v>
      </c>
      <c r="AP1748" s="49">
        <v>309387.12</v>
      </c>
      <c r="AQ1748" s="49">
        <v>0.89999999999999736</v>
      </c>
      <c r="AR1748" s="369"/>
      <c r="AS1748" s="50">
        <v>45322</v>
      </c>
      <c r="AT1748" s="51" t="s">
        <v>0</v>
      </c>
      <c r="AU1748" s="52" t="s">
        <v>293</v>
      </c>
      <c r="AV1748" s="53">
        <v>2024</v>
      </c>
      <c r="AW1748" s="266" t="s">
        <v>185</v>
      </c>
      <c r="AX1748" s="380">
        <v>36.049999999999997</v>
      </c>
      <c r="AY1748" s="380">
        <v>36.200000000000003</v>
      </c>
    </row>
    <row r="1749" spans="1:51" x14ac:dyDescent="0.25">
      <c r="A1749" s="47">
        <v>80</v>
      </c>
      <c r="B1749" s="48" t="s">
        <v>89</v>
      </c>
      <c r="C1749" s="49">
        <v>120904178.56999998</v>
      </c>
      <c r="D1749" s="49">
        <v>90846970.729999989</v>
      </c>
      <c r="E1749" s="49">
        <v>84937804.549999997</v>
      </c>
      <c r="F1749" s="49">
        <v>20762515.48</v>
      </c>
      <c r="G1749" s="49">
        <v>29785014.580000002</v>
      </c>
      <c r="H1749" s="49">
        <v>3765153.96</v>
      </c>
      <c r="I1749" s="49">
        <v>814881419.27999997</v>
      </c>
      <c r="J1749" s="49">
        <v>264322894.33000001</v>
      </c>
      <c r="K1749" s="49">
        <v>153146027.94</v>
      </c>
      <c r="L1749" s="49">
        <v>68208223.390000001</v>
      </c>
      <c r="M1749" s="49">
        <v>264065679.44999999</v>
      </c>
      <c r="N1749" s="49">
        <v>2651432803.3600001</v>
      </c>
      <c r="O1749" s="49">
        <v>-24770557.740000248</v>
      </c>
      <c r="P1749" s="49">
        <v>4280235.5199998282</v>
      </c>
      <c r="Q1749" s="49">
        <v>-18321057.429999352</v>
      </c>
      <c r="R1749" s="49">
        <v>-14040821.909999523</v>
      </c>
      <c r="S1749" s="49">
        <v>17805975.859999999</v>
      </c>
      <c r="T1749" s="49">
        <v>3489.59</v>
      </c>
      <c r="U1749" s="49">
        <v>0</v>
      </c>
      <c r="V1749" s="49">
        <v>0</v>
      </c>
      <c r="W1749" s="49">
        <v>0</v>
      </c>
      <c r="X1749" s="49">
        <v>23831933.440000001</v>
      </c>
      <c r="Y1749" s="49">
        <v>485697.37</v>
      </c>
      <c r="Z1749" s="49">
        <v>1195032.3500000001</v>
      </c>
      <c r="AA1749" s="49">
        <v>250000</v>
      </c>
      <c r="AB1749" s="49">
        <v>629056.93000000005</v>
      </c>
      <c r="AC1749" s="49">
        <v>0</v>
      </c>
      <c r="AD1749" s="49">
        <v>0</v>
      </c>
      <c r="AE1749" s="49">
        <v>0</v>
      </c>
      <c r="AF1749" s="49">
        <v>3469660.52</v>
      </c>
      <c r="AG1749" s="49">
        <v>332273902.84000003</v>
      </c>
      <c r="AH1749" s="49">
        <v>2736370607.9099998</v>
      </c>
      <c r="AI1749" s="49">
        <v>3067037643.1599998</v>
      </c>
      <c r="AJ1749" s="49">
        <v>3091808200.9000001</v>
      </c>
      <c r="AK1749" s="49">
        <v>0</v>
      </c>
      <c r="AL1749" s="49">
        <v>661735391.33999991</v>
      </c>
      <c r="AM1749" s="49">
        <v>5.3209438745564892</v>
      </c>
      <c r="AN1749" s="49">
        <v>11312506.25</v>
      </c>
      <c r="AO1749" s="49">
        <v>9450009.2300000004</v>
      </c>
      <c r="AP1749" s="49">
        <v>133563200.75999999</v>
      </c>
      <c r="AQ1749" s="49">
        <v>78735435.180000171</v>
      </c>
      <c r="AR1749" s="369"/>
      <c r="AS1749" s="50">
        <v>45322</v>
      </c>
      <c r="AT1749" s="51" t="s">
        <v>0</v>
      </c>
      <c r="AU1749" s="52" t="s">
        <v>292</v>
      </c>
      <c r="AV1749" s="53">
        <v>2024</v>
      </c>
      <c r="AW1749" s="266" t="s">
        <v>288</v>
      </c>
      <c r="AX1749" s="380">
        <v>36.049999999999997</v>
      </c>
      <c r="AY1749" s="380">
        <v>36.200000000000003</v>
      </c>
    </row>
    <row r="1750" spans="1:51" x14ac:dyDescent="0.25">
      <c r="A1750" s="47">
        <v>2</v>
      </c>
      <c r="B1750" s="48" t="s">
        <v>90</v>
      </c>
      <c r="C1750" s="49">
        <v>54750131.130000003</v>
      </c>
      <c r="D1750" s="49">
        <v>1140427.52</v>
      </c>
      <c r="E1750" s="49">
        <v>326098</v>
      </c>
      <c r="F1750" s="49">
        <v>7357.7699999999995</v>
      </c>
      <c r="G1750" s="49">
        <v>27832295.379999999</v>
      </c>
      <c r="H1750" s="49">
        <v>7278747.5099999998</v>
      </c>
      <c r="I1750" s="49">
        <v>390947361.55000001</v>
      </c>
      <c r="J1750" s="49">
        <v>904942422.95000005</v>
      </c>
      <c r="K1750" s="49">
        <v>25352093.949999999</v>
      </c>
      <c r="L1750" s="49">
        <v>25025995.950000003</v>
      </c>
      <c r="M1750" s="49">
        <v>4539161.49</v>
      </c>
      <c r="N1750" s="49">
        <v>0.01</v>
      </c>
      <c r="O1750" s="49">
        <v>20379123.199999999</v>
      </c>
      <c r="P1750" s="49">
        <v>5390927.2600000016</v>
      </c>
      <c r="Q1750" s="49">
        <v>-374741.96999999974</v>
      </c>
      <c r="R1750" s="49">
        <v>5016185.2900000019</v>
      </c>
      <c r="S1750" s="49">
        <v>2262562.2300000004</v>
      </c>
      <c r="T1750" s="49">
        <v>7.43</v>
      </c>
      <c r="U1750" s="49">
        <v>0</v>
      </c>
      <c r="V1750" s="49">
        <v>0</v>
      </c>
      <c r="W1750" s="49">
        <v>9272614.0099999998</v>
      </c>
      <c r="X1750" s="49">
        <v>7510405.29</v>
      </c>
      <c r="Y1750" s="49">
        <v>554369.06000000006</v>
      </c>
      <c r="Z1750" s="49">
        <v>84172.9</v>
      </c>
      <c r="AA1750" s="49">
        <v>1441585.98</v>
      </c>
      <c r="AB1750" s="49">
        <v>65599.25</v>
      </c>
      <c r="AC1750" s="49">
        <v>0</v>
      </c>
      <c r="AD1750" s="49">
        <v>0</v>
      </c>
      <c r="AE1750" s="49">
        <v>0</v>
      </c>
      <c r="AF1750" s="49">
        <v>12374737.310000001</v>
      </c>
      <c r="AG1750" s="49">
        <v>29565157.440000001</v>
      </c>
      <c r="AH1750" s="49">
        <v>326098.01</v>
      </c>
      <c r="AI1750" s="49">
        <v>29891197.550000001</v>
      </c>
      <c r="AJ1750" s="49">
        <v>9512074.3499999996</v>
      </c>
      <c r="AK1750" s="49">
        <v>0</v>
      </c>
      <c r="AL1750" s="49">
        <v>365595267.60000002</v>
      </c>
      <c r="AM1750" s="49">
        <v>15.420712873699335</v>
      </c>
      <c r="AN1750" s="49">
        <v>7357.7699999999995</v>
      </c>
      <c r="AO1750" s="49">
        <v>0</v>
      </c>
      <c r="AP1750" s="49">
        <v>33796844.809999995</v>
      </c>
      <c r="AQ1750" s="49">
        <v>566264.40000000014</v>
      </c>
      <c r="AR1750" s="369"/>
      <c r="AS1750" s="50">
        <v>45322</v>
      </c>
      <c r="AT1750" s="51" t="s">
        <v>0</v>
      </c>
      <c r="AU1750" s="52" t="s">
        <v>292</v>
      </c>
      <c r="AV1750" s="53">
        <v>2024</v>
      </c>
      <c r="AW1750" s="266" t="s">
        <v>168</v>
      </c>
      <c r="AX1750" s="380">
        <v>36.049999999999997</v>
      </c>
      <c r="AY1750" s="380">
        <v>36.200000000000003</v>
      </c>
    </row>
    <row r="1751" spans="1:51" x14ac:dyDescent="0.25">
      <c r="A1751" s="47">
        <v>115</v>
      </c>
      <c r="B1751" s="48" t="s">
        <v>290</v>
      </c>
      <c r="C1751" s="49">
        <v>122972.67</v>
      </c>
      <c r="D1751" s="49">
        <v>0</v>
      </c>
      <c r="E1751" s="49">
        <v>0.01</v>
      </c>
      <c r="F1751" s="49">
        <v>0</v>
      </c>
      <c r="G1751" s="49">
        <v>133978.69</v>
      </c>
      <c r="H1751" s="49">
        <v>-60524.79</v>
      </c>
      <c r="I1751" s="49">
        <v>2338915.35</v>
      </c>
      <c r="J1751" s="49">
        <v>5613854.2800000003</v>
      </c>
      <c r="K1751" s="49">
        <v>224051.6</v>
      </c>
      <c r="L1751" s="49">
        <v>224051.59000000003</v>
      </c>
      <c r="M1751" s="49">
        <v>0</v>
      </c>
      <c r="N1751" s="49">
        <v>0</v>
      </c>
      <c r="O1751" s="49">
        <v>101899.43000000002</v>
      </c>
      <c r="P1751" s="49">
        <v>-112905.45000000003</v>
      </c>
      <c r="Q1751" s="49">
        <v>0</v>
      </c>
      <c r="R1751" s="49">
        <v>-112905.45000000003</v>
      </c>
      <c r="S1751" s="49">
        <v>52380.66</v>
      </c>
      <c r="T1751" s="49">
        <v>23660.42</v>
      </c>
      <c r="U1751" s="49">
        <v>0</v>
      </c>
      <c r="V1751" s="49">
        <v>0</v>
      </c>
      <c r="W1751" s="49">
        <v>0</v>
      </c>
      <c r="X1751" s="49">
        <v>37648.120000000003</v>
      </c>
      <c r="Y1751" s="49">
        <v>2734.25</v>
      </c>
      <c r="Z1751" s="49">
        <v>4046.3</v>
      </c>
      <c r="AA1751" s="49">
        <v>0</v>
      </c>
      <c r="AB1751" s="49">
        <v>66.87</v>
      </c>
      <c r="AC1751" s="49">
        <v>0</v>
      </c>
      <c r="AD1751" s="49">
        <v>0</v>
      </c>
      <c r="AE1751" s="49">
        <v>2080.46</v>
      </c>
      <c r="AF1751" s="49">
        <v>0</v>
      </c>
      <c r="AG1751" s="49">
        <v>224051.59000000003</v>
      </c>
      <c r="AH1751" s="49">
        <v>0.01</v>
      </c>
      <c r="AI1751" s="49">
        <v>221100.80000000002</v>
      </c>
      <c r="AJ1751" s="49">
        <v>119201.37</v>
      </c>
      <c r="AK1751" s="49">
        <v>0</v>
      </c>
      <c r="AL1751" s="49">
        <v>2114863.75</v>
      </c>
      <c r="AM1751" s="49">
        <v>10.439181643871322</v>
      </c>
      <c r="AN1751" s="49">
        <v>0</v>
      </c>
      <c r="AO1751" s="49">
        <v>0</v>
      </c>
      <c r="AP1751" s="49">
        <v>21073.25</v>
      </c>
      <c r="AQ1751" s="49">
        <v>0</v>
      </c>
      <c r="AR1751" s="369"/>
      <c r="AS1751" s="50">
        <v>45322</v>
      </c>
      <c r="AT1751" s="51" t="s">
        <v>0</v>
      </c>
      <c r="AU1751" s="52" t="s">
        <v>293</v>
      </c>
      <c r="AV1751" s="53">
        <v>2024</v>
      </c>
      <c r="AW1751" s="266" t="s">
        <v>291</v>
      </c>
      <c r="AX1751" s="380">
        <v>36.049999999999997</v>
      </c>
      <c r="AY1751" s="380">
        <v>36.200000000000003</v>
      </c>
    </row>
    <row r="1752" spans="1:51" x14ac:dyDescent="0.25">
      <c r="A1752" s="47">
        <v>106</v>
      </c>
      <c r="B1752" s="48" t="s">
        <v>92</v>
      </c>
      <c r="C1752" s="49">
        <v>6024660.8799999999</v>
      </c>
      <c r="D1752" s="49">
        <v>370967.25</v>
      </c>
      <c r="E1752" s="49">
        <v>1467677.51</v>
      </c>
      <c r="F1752" s="49">
        <v>1966157.31</v>
      </c>
      <c r="G1752" s="49">
        <v>1986243.02</v>
      </c>
      <c r="H1752" s="49">
        <v>46765.45</v>
      </c>
      <c r="I1752" s="49">
        <v>75060416.680000007</v>
      </c>
      <c r="J1752" s="49">
        <v>7801090.8499999996</v>
      </c>
      <c r="K1752" s="49">
        <v>12396908.710000001</v>
      </c>
      <c r="L1752" s="49">
        <v>10929231.199999999</v>
      </c>
      <c r="M1752" s="49">
        <v>15173051.27</v>
      </c>
      <c r="N1752" s="49">
        <v>81689.539999999994</v>
      </c>
      <c r="O1752" s="49">
        <v>905665.05999999866</v>
      </c>
      <c r="P1752" s="49">
        <v>795628.23999999883</v>
      </c>
      <c r="Q1752" s="49">
        <v>-998935.44999999925</v>
      </c>
      <c r="R1752" s="49">
        <v>-203307.21000000043</v>
      </c>
      <c r="S1752" s="49">
        <v>250072.76</v>
      </c>
      <c r="T1752" s="49">
        <v>5.79</v>
      </c>
      <c r="U1752" s="49">
        <v>0</v>
      </c>
      <c r="V1752" s="49">
        <v>0</v>
      </c>
      <c r="W1752" s="49">
        <v>915421.55</v>
      </c>
      <c r="X1752" s="49">
        <v>136674.38</v>
      </c>
      <c r="Y1752" s="49">
        <v>36763.17</v>
      </c>
      <c r="Z1752" s="49">
        <v>26240.639999999999</v>
      </c>
      <c r="AA1752" s="49">
        <v>1891.09</v>
      </c>
      <c r="AB1752" s="49">
        <v>69587.41</v>
      </c>
      <c r="AC1752" s="49">
        <v>0</v>
      </c>
      <c r="AD1752" s="49">
        <v>0</v>
      </c>
      <c r="AE1752" s="49">
        <v>640795.09</v>
      </c>
      <c r="AF1752" s="49">
        <v>26751.56</v>
      </c>
      <c r="AG1752" s="49">
        <v>26102282.470000003</v>
      </c>
      <c r="AH1752" s="49">
        <v>1549367.05</v>
      </c>
      <c r="AI1752" s="49">
        <v>27630776.759999998</v>
      </c>
      <c r="AJ1752" s="49">
        <v>26725111.699999999</v>
      </c>
      <c r="AK1752" s="49">
        <v>0</v>
      </c>
      <c r="AL1752" s="49">
        <v>62663507.970000006</v>
      </c>
      <c r="AM1752" s="49">
        <v>6.0547688489028166</v>
      </c>
      <c r="AN1752" s="49">
        <v>932142.43</v>
      </c>
      <c r="AO1752" s="49">
        <v>1034014.88</v>
      </c>
      <c r="AP1752" s="49">
        <v>4725515.18</v>
      </c>
      <c r="AQ1752" s="49">
        <v>-22513.390000000159</v>
      </c>
      <c r="AR1752" s="369"/>
      <c r="AS1752" s="50">
        <v>45322</v>
      </c>
      <c r="AT1752" s="51" t="s">
        <v>0</v>
      </c>
      <c r="AU1752" s="52" t="s">
        <v>292</v>
      </c>
      <c r="AV1752" s="53">
        <v>2024</v>
      </c>
      <c r="AW1752" s="266" t="s">
        <v>172</v>
      </c>
      <c r="AX1752" s="380">
        <v>36.049999999999997</v>
      </c>
      <c r="AY1752" s="380">
        <v>36.200000000000003</v>
      </c>
    </row>
    <row r="1753" spans="1:51" x14ac:dyDescent="0.25">
      <c r="A1753" s="47">
        <v>118</v>
      </c>
      <c r="B1753" s="48" t="s">
        <v>93</v>
      </c>
      <c r="C1753" s="49">
        <v>19250861.840000004</v>
      </c>
      <c r="D1753" s="49">
        <v>5384459.9900000002</v>
      </c>
      <c r="E1753" s="49">
        <v>20020806.719999999</v>
      </c>
      <c r="F1753" s="49">
        <v>3823576.31</v>
      </c>
      <c r="G1753" s="49">
        <v>13232256.51</v>
      </c>
      <c r="H1753" s="49">
        <v>177638.47</v>
      </c>
      <c r="I1753" s="49">
        <v>213867876.77000001</v>
      </c>
      <c r="J1753" s="49">
        <v>11675345.48</v>
      </c>
      <c r="K1753" s="49">
        <v>69089852.989999995</v>
      </c>
      <c r="L1753" s="49">
        <v>49069046.269999996</v>
      </c>
      <c r="M1753" s="49">
        <v>11297319.16</v>
      </c>
      <c r="N1753" s="49">
        <v>17303703.370000001</v>
      </c>
      <c r="O1753" s="49">
        <v>5103796.390000008</v>
      </c>
      <c r="P1753" s="49">
        <v>-8293227.3599999957</v>
      </c>
      <c r="Q1753" s="49">
        <v>8990024.6499999985</v>
      </c>
      <c r="R1753" s="49">
        <v>696797.29000000283</v>
      </c>
      <c r="S1753" s="49">
        <v>-519158.82</v>
      </c>
      <c r="T1753" s="49">
        <v>915.17</v>
      </c>
      <c r="U1753" s="49">
        <v>0</v>
      </c>
      <c r="V1753" s="49">
        <v>0</v>
      </c>
      <c r="W1753" s="49">
        <v>17200.14</v>
      </c>
      <c r="X1753" s="49">
        <v>307710.02</v>
      </c>
      <c r="Y1753" s="49">
        <v>232694.33</v>
      </c>
      <c r="Z1753" s="49">
        <v>109297.39</v>
      </c>
      <c r="AA1753" s="49">
        <v>5965.14</v>
      </c>
      <c r="AB1753" s="49">
        <v>178153.52</v>
      </c>
      <c r="AC1753" s="49">
        <v>0</v>
      </c>
      <c r="AD1753" s="49">
        <v>0</v>
      </c>
      <c r="AE1753" s="49">
        <v>314512.78000000003</v>
      </c>
      <c r="AF1753" s="49">
        <v>4360.99</v>
      </c>
      <c r="AG1753" s="49">
        <v>60366365.43</v>
      </c>
      <c r="AH1753" s="49">
        <v>37324510.090000004</v>
      </c>
      <c r="AI1753" s="49">
        <v>97607822.980000004</v>
      </c>
      <c r="AJ1753" s="49">
        <v>92504026.590000004</v>
      </c>
      <c r="AK1753" s="49">
        <v>0</v>
      </c>
      <c r="AL1753" s="49">
        <v>144778023.78000003</v>
      </c>
      <c r="AM1753" s="49">
        <v>3.0955034279918796</v>
      </c>
      <c r="AN1753" s="49">
        <v>2341314</v>
      </c>
      <c r="AO1753" s="49">
        <v>1482262.31</v>
      </c>
      <c r="AP1753" s="49">
        <v>23928437.820000004</v>
      </c>
      <c r="AQ1753" s="49">
        <v>15165832.359999994</v>
      </c>
      <c r="AR1753" s="369"/>
      <c r="AS1753" s="50">
        <v>45322</v>
      </c>
      <c r="AT1753" s="51" t="s">
        <v>0</v>
      </c>
      <c r="AU1753" s="52" t="s">
        <v>292</v>
      </c>
      <c r="AV1753" s="53">
        <v>2024</v>
      </c>
      <c r="AW1753" s="266" t="s">
        <v>162</v>
      </c>
      <c r="AX1753" s="380">
        <v>36.049999999999997</v>
      </c>
      <c r="AY1753" s="380">
        <v>36.200000000000003</v>
      </c>
    </row>
    <row r="1754" spans="1:51" x14ac:dyDescent="0.25">
      <c r="A1754" s="47">
        <v>29</v>
      </c>
      <c r="B1754" s="48" t="s">
        <v>94</v>
      </c>
      <c r="C1754" s="49">
        <v>34139152.650000006</v>
      </c>
      <c r="D1754" s="49">
        <v>14185864.250000002</v>
      </c>
      <c r="E1754" s="49">
        <v>19267509.729999997</v>
      </c>
      <c r="F1754" s="49">
        <v>5371789.54</v>
      </c>
      <c r="G1754" s="49">
        <v>9512896.2699999996</v>
      </c>
      <c r="H1754" s="49">
        <v>-1498189.6</v>
      </c>
      <c r="I1754" s="49">
        <v>192215165.56999999</v>
      </c>
      <c r="J1754" s="49">
        <v>156994546.12</v>
      </c>
      <c r="K1754" s="49">
        <v>80251883.469999999</v>
      </c>
      <c r="L1754" s="49">
        <v>60984373.740000002</v>
      </c>
      <c r="M1754" s="49">
        <v>24998337.149999999</v>
      </c>
      <c r="N1754" s="49">
        <v>4910941.37</v>
      </c>
      <c r="O1754" s="49">
        <v>-1501238.1499999985</v>
      </c>
      <c r="P1754" s="49">
        <v>6569840.7399999741</v>
      </c>
      <c r="Q1754" s="49">
        <v>-7698475.9600000046</v>
      </c>
      <c r="R1754" s="49">
        <v>-1128635.2200000305</v>
      </c>
      <c r="S1754" s="49">
        <v>-369554.39000000013</v>
      </c>
      <c r="T1754" s="49">
        <v>1454660.92</v>
      </c>
      <c r="U1754" s="49">
        <v>0</v>
      </c>
      <c r="V1754" s="49">
        <v>0</v>
      </c>
      <c r="W1754" s="49">
        <v>0</v>
      </c>
      <c r="X1754" s="49">
        <v>380623.12</v>
      </c>
      <c r="Y1754" s="49">
        <v>172344.65</v>
      </c>
      <c r="Z1754" s="49">
        <v>731673.93</v>
      </c>
      <c r="AA1754" s="49">
        <v>612.70000000000005</v>
      </c>
      <c r="AB1754" s="49">
        <v>190362.17</v>
      </c>
      <c r="AC1754" s="49">
        <v>0</v>
      </c>
      <c r="AD1754" s="49">
        <v>0</v>
      </c>
      <c r="AE1754" s="49">
        <v>0</v>
      </c>
      <c r="AF1754" s="49">
        <v>1109844.98</v>
      </c>
      <c r="AG1754" s="49">
        <v>85982710.890000001</v>
      </c>
      <c r="AH1754" s="49">
        <v>24178451.100000001</v>
      </c>
      <c r="AI1754" s="49">
        <v>103509317.91</v>
      </c>
      <c r="AJ1754" s="49">
        <v>105010556.06</v>
      </c>
      <c r="AK1754" s="49">
        <v>0</v>
      </c>
      <c r="AL1754" s="49">
        <v>111963282.09999999</v>
      </c>
      <c r="AM1754" s="49">
        <v>2.3951483411832251</v>
      </c>
      <c r="AN1754" s="49">
        <v>3432984.34</v>
      </c>
      <c r="AO1754" s="49">
        <v>1938805.2</v>
      </c>
      <c r="AP1754" s="49">
        <v>40340436.170000002</v>
      </c>
      <c r="AQ1754" s="49">
        <v>18885909.619999997</v>
      </c>
      <c r="AR1754" s="369"/>
      <c r="AS1754" s="50">
        <v>45322</v>
      </c>
      <c r="AT1754" s="51" t="s">
        <v>0</v>
      </c>
      <c r="AU1754" s="52" t="s">
        <v>293</v>
      </c>
      <c r="AV1754" s="53">
        <v>2024</v>
      </c>
      <c r="AW1754" s="266" t="s">
        <v>156</v>
      </c>
      <c r="AX1754" s="380">
        <v>36.049999999999997</v>
      </c>
      <c r="AY1754" s="380">
        <v>36.200000000000003</v>
      </c>
    </row>
    <row r="1755" spans="1:51" x14ac:dyDescent="0.25">
      <c r="A1755" s="47">
        <v>111</v>
      </c>
      <c r="B1755" s="48" t="s">
        <v>95</v>
      </c>
      <c r="C1755" s="49">
        <v>1006781.29</v>
      </c>
      <c r="D1755" s="49">
        <v>132463.57</v>
      </c>
      <c r="E1755" s="49">
        <v>858555.69</v>
      </c>
      <c r="F1755" s="49">
        <v>144146.16</v>
      </c>
      <c r="G1755" s="49">
        <v>298508.02</v>
      </c>
      <c r="H1755" s="49">
        <v>42581.75</v>
      </c>
      <c r="I1755" s="49">
        <v>46894342.210000001</v>
      </c>
      <c r="J1755" s="49">
        <v>1764942.22</v>
      </c>
      <c r="K1755" s="49">
        <v>4205743.41</v>
      </c>
      <c r="L1755" s="49">
        <v>3347187.7199999997</v>
      </c>
      <c r="M1755" s="49">
        <v>0</v>
      </c>
      <c r="N1755" s="49">
        <v>0</v>
      </c>
      <c r="O1755" s="49">
        <v>283341.13999999966</v>
      </c>
      <c r="P1755" s="49">
        <v>148322.40000000031</v>
      </c>
      <c r="Q1755" s="49">
        <v>0</v>
      </c>
      <c r="R1755" s="49">
        <v>148322.40000000031</v>
      </c>
      <c r="S1755" s="49">
        <v>-105740.64000000001</v>
      </c>
      <c r="T1755" s="49">
        <v>0</v>
      </c>
      <c r="U1755" s="49">
        <v>0</v>
      </c>
      <c r="V1755" s="49">
        <v>0</v>
      </c>
      <c r="W1755" s="49">
        <v>0</v>
      </c>
      <c r="X1755" s="49">
        <v>61826.99</v>
      </c>
      <c r="Y1755" s="49">
        <v>6092</v>
      </c>
      <c r="Z1755" s="49">
        <v>110804.46</v>
      </c>
      <c r="AA1755" s="49">
        <v>0</v>
      </c>
      <c r="AB1755" s="49">
        <v>4288.6899999999996</v>
      </c>
      <c r="AC1755" s="49">
        <v>0</v>
      </c>
      <c r="AD1755" s="49">
        <v>0</v>
      </c>
      <c r="AE1755" s="49">
        <v>0</v>
      </c>
      <c r="AF1755" s="49">
        <v>46382.48</v>
      </c>
      <c r="AG1755" s="49">
        <v>3347187.7199999997</v>
      </c>
      <c r="AH1755" s="49">
        <v>858555.69</v>
      </c>
      <c r="AI1755" s="49">
        <v>4205218.09</v>
      </c>
      <c r="AJ1755" s="49">
        <v>3921876.95</v>
      </c>
      <c r="AK1755" s="49">
        <v>0</v>
      </c>
      <c r="AL1755" s="49">
        <v>42688598.799999997</v>
      </c>
      <c r="AM1755" s="49">
        <v>11.150072089157717</v>
      </c>
      <c r="AN1755" s="49">
        <v>61322.59</v>
      </c>
      <c r="AO1755" s="49">
        <v>82823.570000000007</v>
      </c>
      <c r="AP1755" s="49">
        <v>523954.71000000008</v>
      </c>
      <c r="AQ1755" s="49">
        <v>-67021.87</v>
      </c>
      <c r="AR1755" s="369"/>
      <c r="AS1755" s="50">
        <v>45322</v>
      </c>
      <c r="AT1755" s="51" t="s">
        <v>0</v>
      </c>
      <c r="AU1755" s="52" t="s">
        <v>292</v>
      </c>
      <c r="AV1755" s="53">
        <v>2024</v>
      </c>
      <c r="AW1755" s="266" t="s">
        <v>182</v>
      </c>
      <c r="AX1755" s="380">
        <v>36.049999999999997</v>
      </c>
      <c r="AY1755" s="380">
        <v>36.200000000000003</v>
      </c>
    </row>
    <row r="1756" spans="1:51" x14ac:dyDescent="0.25">
      <c r="A1756" s="47">
        <v>83</v>
      </c>
      <c r="B1756" s="48" t="s">
        <v>96</v>
      </c>
      <c r="C1756" s="49">
        <v>54921534.590000004</v>
      </c>
      <c r="D1756" s="49">
        <v>22782331.300000001</v>
      </c>
      <c r="E1756" s="49">
        <v>64109420</v>
      </c>
      <c r="F1756" s="49">
        <v>12864317.859999999</v>
      </c>
      <c r="G1756" s="49">
        <v>11461531.449999999</v>
      </c>
      <c r="H1756" s="49">
        <v>164727.39000000001</v>
      </c>
      <c r="I1756" s="49">
        <v>672103416.90999997</v>
      </c>
      <c r="J1756" s="49">
        <v>9723716.0099999998</v>
      </c>
      <c r="K1756" s="49">
        <v>254886210.00999999</v>
      </c>
      <c r="L1756" s="49">
        <v>190776790.00999999</v>
      </c>
      <c r="M1756" s="49">
        <v>5677338.25</v>
      </c>
      <c r="N1756" s="49">
        <v>802057</v>
      </c>
      <c r="O1756" s="49">
        <v>5472017.5900000334</v>
      </c>
      <c r="P1756" s="49">
        <v>2341336.3899999745</v>
      </c>
      <c r="Q1756" s="49">
        <v>-3760193.4200000009</v>
      </c>
      <c r="R1756" s="49">
        <v>-1418857.0300000263</v>
      </c>
      <c r="S1756" s="49">
        <v>1583584.42</v>
      </c>
      <c r="T1756" s="49">
        <v>151540.15</v>
      </c>
      <c r="U1756" s="49">
        <v>0</v>
      </c>
      <c r="V1756" s="49">
        <v>0</v>
      </c>
      <c r="W1756" s="49">
        <v>13242.1</v>
      </c>
      <c r="X1756" s="49">
        <v>3816784.55</v>
      </c>
      <c r="Y1756" s="49">
        <v>228546.23</v>
      </c>
      <c r="Z1756" s="49">
        <v>534649.26</v>
      </c>
      <c r="AA1756" s="49">
        <v>0</v>
      </c>
      <c r="AB1756" s="49">
        <v>133788.29999999999</v>
      </c>
      <c r="AC1756" s="49">
        <v>0</v>
      </c>
      <c r="AD1756" s="49">
        <v>0</v>
      </c>
      <c r="AE1756" s="49">
        <v>0</v>
      </c>
      <c r="AF1756" s="49">
        <v>1500998.59</v>
      </c>
      <c r="AG1756" s="49">
        <v>196454128.26000002</v>
      </c>
      <c r="AH1756" s="49">
        <v>64911477</v>
      </c>
      <c r="AI1756" s="49">
        <v>260621300.28000003</v>
      </c>
      <c r="AJ1756" s="49">
        <v>255149282.69</v>
      </c>
      <c r="AK1756" s="49">
        <v>0</v>
      </c>
      <c r="AL1756" s="49">
        <v>417217206.89999998</v>
      </c>
      <c r="AM1756" s="49">
        <v>2.636876341343187</v>
      </c>
      <c r="AN1756" s="49">
        <v>6340376.0800000001</v>
      </c>
      <c r="AO1756" s="49">
        <v>6523941.7799999993</v>
      </c>
      <c r="AP1756" s="49">
        <v>52609290.000000015</v>
      </c>
      <c r="AQ1756" s="49">
        <v>25942104.299999997</v>
      </c>
      <c r="AR1756" s="369"/>
      <c r="AS1756" s="50">
        <v>45322</v>
      </c>
      <c r="AT1756" s="51" t="s">
        <v>0</v>
      </c>
      <c r="AU1756" s="52" t="s">
        <v>292</v>
      </c>
      <c r="AV1756" s="53">
        <v>2024</v>
      </c>
      <c r="AW1756" s="266" t="s">
        <v>158</v>
      </c>
      <c r="AX1756" s="380">
        <v>36.049999999999997</v>
      </c>
      <c r="AY1756" s="380">
        <v>36.200000000000003</v>
      </c>
    </row>
    <row r="1757" spans="1:51" x14ac:dyDescent="0.25">
      <c r="A1757" s="47">
        <v>40</v>
      </c>
      <c r="B1757" s="48" t="s">
        <v>97</v>
      </c>
      <c r="C1757" s="49">
        <v>1423007.56</v>
      </c>
      <c r="D1757" s="49">
        <v>215666.03</v>
      </c>
      <c r="E1757" s="49">
        <v>21913568.939999998</v>
      </c>
      <c r="F1757" s="49">
        <v>565968.98</v>
      </c>
      <c r="G1757" s="49">
        <v>1566754.72</v>
      </c>
      <c r="H1757" s="49">
        <v>-1089889.3999999999</v>
      </c>
      <c r="I1757" s="49">
        <v>74664112.040000007</v>
      </c>
      <c r="J1757" s="49">
        <v>28424296.57</v>
      </c>
      <c r="K1757" s="49">
        <v>30204092.260000002</v>
      </c>
      <c r="L1757" s="49">
        <v>8290523.3200000012</v>
      </c>
      <c r="M1757" s="49">
        <v>3032770.6</v>
      </c>
      <c r="N1757" s="49">
        <v>6335</v>
      </c>
      <c r="O1757" s="49">
        <v>-647649.65999999829</v>
      </c>
      <c r="P1757" s="49">
        <v>-277732.51000000688</v>
      </c>
      <c r="Q1757" s="49">
        <v>-680565.56999999983</v>
      </c>
      <c r="R1757" s="49">
        <v>-958298.08000000671</v>
      </c>
      <c r="S1757" s="49">
        <v>-131591.32</v>
      </c>
      <c r="T1757" s="49">
        <v>11.99</v>
      </c>
      <c r="U1757" s="49">
        <v>0</v>
      </c>
      <c r="V1757" s="49">
        <v>0</v>
      </c>
      <c r="W1757" s="49">
        <v>0</v>
      </c>
      <c r="X1757" s="49">
        <v>110494.93</v>
      </c>
      <c r="Y1757" s="49">
        <v>26956.52</v>
      </c>
      <c r="Z1757" s="49">
        <v>18854.189999999999</v>
      </c>
      <c r="AA1757" s="49">
        <v>1399.78</v>
      </c>
      <c r="AB1757" s="49">
        <v>58117.96</v>
      </c>
      <c r="AC1757" s="49">
        <v>0</v>
      </c>
      <c r="AD1757" s="49">
        <v>0</v>
      </c>
      <c r="AE1757" s="49">
        <v>0</v>
      </c>
      <c r="AF1757" s="49">
        <v>136769.79</v>
      </c>
      <c r="AG1757" s="49">
        <v>11323293.92</v>
      </c>
      <c r="AH1757" s="49">
        <v>21919903.939999998</v>
      </c>
      <c r="AI1757" s="49">
        <v>33015723.140000001</v>
      </c>
      <c r="AJ1757" s="49">
        <v>33663372.799999997</v>
      </c>
      <c r="AK1757" s="49">
        <v>0</v>
      </c>
      <c r="AL1757" s="49">
        <v>44460019.780000001</v>
      </c>
      <c r="AM1757" s="49">
        <v>2.4719866234443821</v>
      </c>
      <c r="AN1757" s="49">
        <v>173642.49</v>
      </c>
      <c r="AO1757" s="49">
        <v>392326.49</v>
      </c>
      <c r="AP1757" s="49">
        <v>3006155.37</v>
      </c>
      <c r="AQ1757" s="49">
        <v>1151164.1799999992</v>
      </c>
      <c r="AR1757" s="369"/>
      <c r="AS1757" s="50">
        <v>45322</v>
      </c>
      <c r="AT1757" s="51" t="s">
        <v>0</v>
      </c>
      <c r="AU1757" s="52" t="s">
        <v>293</v>
      </c>
      <c r="AV1757" s="53">
        <v>2024</v>
      </c>
      <c r="AW1757" s="266" t="s">
        <v>166</v>
      </c>
      <c r="AX1757" s="380">
        <v>36.049999999999997</v>
      </c>
      <c r="AY1757" s="380">
        <v>36.200000000000003</v>
      </c>
    </row>
    <row r="1758" spans="1:51" x14ac:dyDescent="0.25">
      <c r="A1758" s="47">
        <v>24</v>
      </c>
      <c r="B1758" s="48" t="s">
        <v>98</v>
      </c>
      <c r="C1758" s="49">
        <v>15007905.949999999</v>
      </c>
      <c r="D1758" s="49">
        <v>9827782.9800000004</v>
      </c>
      <c r="E1758" s="49">
        <v>3327422.99</v>
      </c>
      <c r="F1758" s="49">
        <v>1416216.4300000002</v>
      </c>
      <c r="G1758" s="49">
        <v>7018267.5399999991</v>
      </c>
      <c r="H1758" s="49">
        <v>2146490.6</v>
      </c>
      <c r="I1758" s="49">
        <v>112045283</v>
      </c>
      <c r="J1758" s="49">
        <v>34639906.649999999</v>
      </c>
      <c r="K1758" s="49">
        <v>29227465.260000002</v>
      </c>
      <c r="L1758" s="49">
        <v>25724326.780000001</v>
      </c>
      <c r="M1758" s="49">
        <v>9669494.4100000001</v>
      </c>
      <c r="N1758" s="49">
        <v>5060.43</v>
      </c>
      <c r="O1758" s="49">
        <v>-5403489.1499999985</v>
      </c>
      <c r="P1758" s="49">
        <v>2149128.149999999</v>
      </c>
      <c r="Q1758" s="49">
        <v>-1349220.1000000015</v>
      </c>
      <c r="R1758" s="49">
        <v>799908.04999999749</v>
      </c>
      <c r="S1758" s="49">
        <v>1346582.55</v>
      </c>
      <c r="T1758" s="49">
        <v>209420.99</v>
      </c>
      <c r="U1758" s="49">
        <v>0</v>
      </c>
      <c r="V1758" s="49">
        <v>0</v>
      </c>
      <c r="W1758" s="49">
        <v>1811652.6</v>
      </c>
      <c r="X1758" s="49">
        <v>461627.41</v>
      </c>
      <c r="Y1758" s="49">
        <v>113983.8</v>
      </c>
      <c r="Z1758" s="49">
        <v>372872.59</v>
      </c>
      <c r="AA1758" s="49">
        <v>404253.28</v>
      </c>
      <c r="AB1758" s="49">
        <v>16998.93</v>
      </c>
      <c r="AC1758" s="49">
        <v>0</v>
      </c>
      <c r="AD1758" s="49">
        <v>0</v>
      </c>
      <c r="AE1758" s="49">
        <v>0</v>
      </c>
      <c r="AF1758" s="49">
        <v>228009.85</v>
      </c>
      <c r="AG1758" s="49">
        <v>35393821.189999998</v>
      </c>
      <c r="AH1758" s="49">
        <v>3332483.42</v>
      </c>
      <c r="AI1758" s="49">
        <v>38518528.57</v>
      </c>
      <c r="AJ1758" s="49">
        <v>43924050.399999999</v>
      </c>
      <c r="AK1758" s="49">
        <v>2032.68</v>
      </c>
      <c r="AL1758" s="49">
        <v>82817817.739999995</v>
      </c>
      <c r="AM1758" s="49">
        <v>3.8335614122974411</v>
      </c>
      <c r="AN1758" s="49">
        <v>1357731.58</v>
      </c>
      <c r="AO1758" s="49">
        <v>58484.85</v>
      </c>
      <c r="AP1758" s="49">
        <v>17333667.669999998</v>
      </c>
      <c r="AQ1758" s="49">
        <v>6750055.5500000026</v>
      </c>
      <c r="AR1758" s="369"/>
      <c r="AS1758" s="50">
        <v>45322</v>
      </c>
      <c r="AT1758" s="51" t="s">
        <v>0</v>
      </c>
      <c r="AU1758" s="52" t="s">
        <v>292</v>
      </c>
      <c r="AV1758" s="53">
        <v>2024</v>
      </c>
      <c r="AW1758" s="266" t="s">
        <v>164</v>
      </c>
      <c r="AX1758" s="380">
        <v>36.049999999999997</v>
      </c>
      <c r="AY1758" s="380">
        <v>36.200000000000003</v>
      </c>
    </row>
    <row r="1759" spans="1:51" x14ac:dyDescent="0.25">
      <c r="A1759" s="47">
        <v>124</v>
      </c>
      <c r="B1759" s="48" t="s">
        <v>99</v>
      </c>
      <c r="C1759" s="49">
        <v>1354517.23</v>
      </c>
      <c r="D1759" s="49">
        <v>0</v>
      </c>
      <c r="E1759" s="49">
        <v>0</v>
      </c>
      <c r="F1759" s="49">
        <v>0</v>
      </c>
      <c r="G1759" s="49">
        <v>833480.16</v>
      </c>
      <c r="H1759" s="49">
        <v>-243880.67</v>
      </c>
      <c r="I1759" s="49">
        <v>8527048.5600000005</v>
      </c>
      <c r="J1759" s="49">
        <v>0</v>
      </c>
      <c r="K1759" s="49">
        <v>177102.14</v>
      </c>
      <c r="L1759" s="49">
        <v>177102.14</v>
      </c>
      <c r="M1759" s="49">
        <v>9527388.4700000007</v>
      </c>
      <c r="N1759" s="49">
        <v>0</v>
      </c>
      <c r="O1759" s="49">
        <v>-550837.79999999981</v>
      </c>
      <c r="P1759" s="49">
        <v>1071874.8700000001</v>
      </c>
      <c r="Q1759" s="49">
        <v>-1280057.6099999985</v>
      </c>
      <c r="R1759" s="49">
        <v>-208182.73999999836</v>
      </c>
      <c r="S1759" s="49">
        <v>-35697.919999999998</v>
      </c>
      <c r="T1759" s="49">
        <v>0</v>
      </c>
      <c r="U1759" s="49">
        <v>0</v>
      </c>
      <c r="V1759" s="49">
        <v>0</v>
      </c>
      <c r="W1759" s="49">
        <v>0</v>
      </c>
      <c r="X1759" s="49">
        <v>20098.25</v>
      </c>
      <c r="Y1759" s="49">
        <v>17009.8</v>
      </c>
      <c r="Z1759" s="49">
        <v>2495.13</v>
      </c>
      <c r="AA1759" s="49">
        <v>11670.12</v>
      </c>
      <c r="AB1759" s="49">
        <v>18015.13</v>
      </c>
      <c r="AC1759" s="49">
        <v>0</v>
      </c>
      <c r="AD1759" s="49">
        <v>0</v>
      </c>
      <c r="AE1759" s="49">
        <v>0</v>
      </c>
      <c r="AF1759" s="49">
        <v>6605.99</v>
      </c>
      <c r="AG1759" s="49">
        <v>9704490.6100000013</v>
      </c>
      <c r="AH1759" s="49">
        <v>0</v>
      </c>
      <c r="AI1759" s="49">
        <v>9703389.3900000006</v>
      </c>
      <c r="AJ1759" s="49">
        <v>10254227.190000001</v>
      </c>
      <c r="AK1759" s="49">
        <v>0</v>
      </c>
      <c r="AL1759" s="49">
        <v>8349946.4200000009</v>
      </c>
      <c r="AM1759" s="49">
        <v>48.147631417666666</v>
      </c>
      <c r="AN1759" s="49">
        <v>0</v>
      </c>
      <c r="AO1759" s="49">
        <v>0</v>
      </c>
      <c r="AP1759" s="49">
        <v>1905355.03</v>
      </c>
      <c r="AQ1759" s="49">
        <v>0</v>
      </c>
      <c r="AR1759" s="369"/>
      <c r="AS1759" s="50">
        <v>45322</v>
      </c>
      <c r="AT1759" s="51" t="s">
        <v>0</v>
      </c>
      <c r="AU1759" s="52" t="s">
        <v>293</v>
      </c>
      <c r="AV1759" s="53">
        <v>2024</v>
      </c>
      <c r="AW1759" s="266" t="s">
        <v>289</v>
      </c>
      <c r="AX1759" s="380">
        <v>36.049999999999997</v>
      </c>
      <c r="AY1759" s="380">
        <v>36.200000000000003</v>
      </c>
    </row>
    <row r="1760" spans="1:51" x14ac:dyDescent="0.25">
      <c r="A1760" s="47">
        <v>70</v>
      </c>
      <c r="B1760" s="48" t="s">
        <v>100</v>
      </c>
      <c r="C1760" s="49">
        <v>832641</v>
      </c>
      <c r="D1760" s="49">
        <v>122451.01</v>
      </c>
      <c r="E1760" s="49">
        <v>85903.03</v>
      </c>
      <c r="F1760" s="49">
        <v>0</v>
      </c>
      <c r="G1760" s="49">
        <v>168239.63</v>
      </c>
      <c r="H1760" s="49">
        <v>1343133.72</v>
      </c>
      <c r="I1760" s="49">
        <v>2279193.61</v>
      </c>
      <c r="J1760" s="49">
        <v>5581573.0199999996</v>
      </c>
      <c r="K1760" s="49">
        <v>196268.72</v>
      </c>
      <c r="L1760" s="49">
        <v>85124</v>
      </c>
      <c r="M1760" s="49">
        <v>0</v>
      </c>
      <c r="N1760" s="49">
        <v>0</v>
      </c>
      <c r="O1760" s="49">
        <v>-739235.58</v>
      </c>
      <c r="P1760" s="49">
        <v>1281185.94</v>
      </c>
      <c r="Q1760" s="49">
        <v>0</v>
      </c>
      <c r="R1760" s="49">
        <v>1281185.94</v>
      </c>
      <c r="S1760" s="49">
        <v>61947.78</v>
      </c>
      <c r="T1760" s="49">
        <v>63000</v>
      </c>
      <c r="U1760" s="49">
        <v>0</v>
      </c>
      <c r="V1760" s="49">
        <v>0</v>
      </c>
      <c r="W1760" s="49">
        <v>0</v>
      </c>
      <c r="X1760" s="49">
        <v>0</v>
      </c>
      <c r="Y1760" s="49">
        <v>1052.22</v>
      </c>
      <c r="Z1760" s="49">
        <v>0</v>
      </c>
      <c r="AA1760" s="49">
        <v>0</v>
      </c>
      <c r="AB1760" s="49">
        <v>0</v>
      </c>
      <c r="AC1760" s="49">
        <v>0</v>
      </c>
      <c r="AD1760" s="49">
        <v>0</v>
      </c>
      <c r="AE1760" s="49">
        <v>0</v>
      </c>
      <c r="AF1760" s="49">
        <v>0</v>
      </c>
      <c r="AG1760" s="49">
        <v>85124</v>
      </c>
      <c r="AH1760" s="49">
        <v>85903.03</v>
      </c>
      <c r="AI1760" s="49">
        <v>171027.03</v>
      </c>
      <c r="AJ1760" s="49">
        <v>910262.61</v>
      </c>
      <c r="AK1760" s="49">
        <v>0</v>
      </c>
      <c r="AL1760" s="49">
        <v>2082924.89</v>
      </c>
      <c r="AM1760" s="49">
        <v>11.612617690684486</v>
      </c>
      <c r="AN1760" s="49">
        <v>0</v>
      </c>
      <c r="AO1760" s="49">
        <v>0</v>
      </c>
      <c r="AP1760" s="49">
        <v>1656629.1800000002</v>
      </c>
      <c r="AQ1760" s="49">
        <v>207203.61000000002</v>
      </c>
      <c r="AR1760" s="369"/>
      <c r="AS1760" s="50">
        <v>45322</v>
      </c>
      <c r="AT1760" s="51" t="s">
        <v>0</v>
      </c>
      <c r="AU1760" s="52" t="s">
        <v>292</v>
      </c>
      <c r="AV1760" s="53">
        <v>2024</v>
      </c>
      <c r="AW1760" s="266" t="s">
        <v>181</v>
      </c>
      <c r="AX1760" s="380">
        <v>36.049999999999997</v>
      </c>
      <c r="AY1760" s="380">
        <v>36.200000000000003</v>
      </c>
    </row>
    <row r="1761" spans="1:51" x14ac:dyDescent="0.25">
      <c r="A1761" s="47">
        <v>119</v>
      </c>
      <c r="B1761" s="48" t="s">
        <v>101</v>
      </c>
      <c r="C1761" s="49">
        <v>0</v>
      </c>
      <c r="D1761" s="49">
        <v>0</v>
      </c>
      <c r="E1761" s="49">
        <v>0.01</v>
      </c>
      <c r="F1761" s="49">
        <v>0</v>
      </c>
      <c r="G1761" s="49">
        <v>25798.639999999999</v>
      </c>
      <c r="H1761" s="49">
        <v>6.9</v>
      </c>
      <c r="I1761" s="49">
        <v>58505.04</v>
      </c>
      <c r="J1761" s="49">
        <v>9.35</v>
      </c>
      <c r="K1761" s="49">
        <v>0.17</v>
      </c>
      <c r="L1761" s="49">
        <v>0.16</v>
      </c>
      <c r="M1761" s="49">
        <v>0</v>
      </c>
      <c r="N1761" s="49">
        <v>0</v>
      </c>
      <c r="O1761" s="49">
        <v>-1.999999999999999E-2</v>
      </c>
      <c r="P1761" s="49">
        <v>-25798.62</v>
      </c>
      <c r="Q1761" s="49">
        <v>0</v>
      </c>
      <c r="R1761" s="49">
        <v>-25798.62</v>
      </c>
      <c r="S1761" s="49">
        <v>25805.52</v>
      </c>
      <c r="T1761" s="49">
        <v>27094.11</v>
      </c>
      <c r="U1761" s="49">
        <v>0</v>
      </c>
      <c r="V1761" s="49">
        <v>0</v>
      </c>
      <c r="W1761" s="49">
        <v>0</v>
      </c>
      <c r="X1761" s="49">
        <v>0</v>
      </c>
      <c r="Y1761" s="49">
        <v>526.49</v>
      </c>
      <c r="Z1761" s="49">
        <v>0</v>
      </c>
      <c r="AA1761" s="49">
        <v>762.01</v>
      </c>
      <c r="AB1761" s="49">
        <v>0.09</v>
      </c>
      <c r="AC1761" s="49">
        <v>0</v>
      </c>
      <c r="AD1761" s="49">
        <v>0</v>
      </c>
      <c r="AE1761" s="49">
        <v>0</v>
      </c>
      <c r="AF1761" s="49">
        <v>0</v>
      </c>
      <c r="AG1761" s="49">
        <v>0.16</v>
      </c>
      <c r="AH1761" s="49">
        <v>0.01</v>
      </c>
      <c r="AI1761" s="49">
        <v>0.16</v>
      </c>
      <c r="AJ1761" s="49">
        <v>0.18</v>
      </c>
      <c r="AK1761" s="49">
        <v>0</v>
      </c>
      <c r="AL1761" s="49">
        <v>58504.87</v>
      </c>
      <c r="AM1761" s="49">
        <v>344147.29411764705</v>
      </c>
      <c r="AN1761" s="49">
        <v>0</v>
      </c>
      <c r="AO1761" s="49">
        <v>0</v>
      </c>
      <c r="AP1761" s="49">
        <v>1.999999999999999E-2</v>
      </c>
      <c r="AQ1761" s="49">
        <v>0</v>
      </c>
      <c r="AR1761" s="369"/>
      <c r="AS1761" s="50">
        <v>45322</v>
      </c>
      <c r="AT1761" s="51" t="s">
        <v>0</v>
      </c>
      <c r="AU1761" s="52" t="s">
        <v>292</v>
      </c>
      <c r="AV1761" s="53">
        <v>2024</v>
      </c>
      <c r="AW1761" s="266" t="s">
        <v>189</v>
      </c>
      <c r="AX1761" s="380">
        <v>36.049999999999997</v>
      </c>
      <c r="AY1761" s="380">
        <v>36.200000000000003</v>
      </c>
    </row>
    <row r="1762" spans="1:51" x14ac:dyDescent="0.25">
      <c r="A1762" s="47">
        <v>108</v>
      </c>
      <c r="B1762" s="48" t="s">
        <v>102</v>
      </c>
      <c r="C1762" s="49">
        <v>236072.09999999998</v>
      </c>
      <c r="D1762" s="49">
        <v>24795.99</v>
      </c>
      <c r="E1762" s="49">
        <v>20725.38</v>
      </c>
      <c r="F1762" s="49">
        <v>39918.800000000003</v>
      </c>
      <c r="G1762" s="49">
        <v>313700.93</v>
      </c>
      <c r="H1762" s="49">
        <v>4329.1000000000004</v>
      </c>
      <c r="I1762" s="49">
        <v>14823251.42</v>
      </c>
      <c r="J1762" s="49">
        <v>1855396.27</v>
      </c>
      <c r="K1762" s="49">
        <v>1112324.02</v>
      </c>
      <c r="L1762" s="49">
        <v>1091597.95</v>
      </c>
      <c r="M1762" s="49">
        <v>1238015.6200000001</v>
      </c>
      <c r="N1762" s="49">
        <v>3858.62</v>
      </c>
      <c r="O1762" s="49">
        <v>-336234.70999999973</v>
      </c>
      <c r="P1762" s="49">
        <v>193891.09000000008</v>
      </c>
      <c r="Q1762" s="49">
        <v>-186682.45999999996</v>
      </c>
      <c r="R1762" s="49">
        <v>7208.6300000001211</v>
      </c>
      <c r="S1762" s="49">
        <v>-2879.5300000000007</v>
      </c>
      <c r="T1762" s="49">
        <v>0.54</v>
      </c>
      <c r="U1762" s="49">
        <v>0</v>
      </c>
      <c r="V1762" s="49">
        <v>0</v>
      </c>
      <c r="W1762" s="49">
        <v>0</v>
      </c>
      <c r="X1762" s="49">
        <v>10415.93</v>
      </c>
      <c r="Y1762" s="49">
        <v>6397.01</v>
      </c>
      <c r="Z1762" s="49">
        <v>5175.8100000000004</v>
      </c>
      <c r="AA1762" s="49">
        <v>0</v>
      </c>
      <c r="AB1762" s="49">
        <v>306.38</v>
      </c>
      <c r="AC1762" s="49">
        <v>0</v>
      </c>
      <c r="AD1762" s="49">
        <v>0</v>
      </c>
      <c r="AE1762" s="49">
        <v>0</v>
      </c>
      <c r="AF1762" s="49">
        <v>1416.8</v>
      </c>
      <c r="AG1762" s="49">
        <v>2329613.5700000003</v>
      </c>
      <c r="AH1762" s="49">
        <v>24584</v>
      </c>
      <c r="AI1762" s="49">
        <v>2338437.89</v>
      </c>
      <c r="AJ1762" s="49">
        <v>2674672.5999999996</v>
      </c>
      <c r="AK1762" s="49">
        <v>0</v>
      </c>
      <c r="AL1762" s="49">
        <v>13710927.4</v>
      </c>
      <c r="AM1762" s="49">
        <v>13.326378962849333</v>
      </c>
      <c r="AN1762" s="49">
        <v>23010.43</v>
      </c>
      <c r="AO1762" s="49">
        <v>16908.37</v>
      </c>
      <c r="AP1762" s="49">
        <v>560750.18000000017</v>
      </c>
      <c r="AQ1762" s="49">
        <v>13239.360000000004</v>
      </c>
      <c r="AR1762" s="369"/>
      <c r="AS1762" s="50">
        <v>45322</v>
      </c>
      <c r="AT1762" s="51" t="s">
        <v>0</v>
      </c>
      <c r="AU1762" s="52" t="s">
        <v>292</v>
      </c>
      <c r="AV1762" s="53">
        <v>2024</v>
      </c>
      <c r="AW1762" s="266" t="s">
        <v>183</v>
      </c>
      <c r="AX1762" s="380">
        <v>36.049999999999997</v>
      </c>
      <c r="AY1762" s="380">
        <v>36.200000000000003</v>
      </c>
    </row>
    <row r="1763" spans="1:51" x14ac:dyDescent="0.25">
      <c r="A1763" s="47">
        <v>93</v>
      </c>
      <c r="B1763" s="48" t="s">
        <v>103</v>
      </c>
      <c r="C1763" s="49">
        <v>3972583.81</v>
      </c>
      <c r="D1763" s="49">
        <v>0</v>
      </c>
      <c r="E1763" s="49">
        <v>45706.25</v>
      </c>
      <c r="F1763" s="49">
        <v>1209210.23</v>
      </c>
      <c r="G1763" s="49">
        <v>2496778.83</v>
      </c>
      <c r="H1763" s="49">
        <v>351309.83</v>
      </c>
      <c r="I1763" s="49">
        <v>93632369.299999997</v>
      </c>
      <c r="J1763" s="49">
        <v>42311698.710000001</v>
      </c>
      <c r="K1763" s="49">
        <v>17285245.48</v>
      </c>
      <c r="L1763" s="49">
        <v>17239539.23</v>
      </c>
      <c r="M1763" s="49">
        <v>1150424.83</v>
      </c>
      <c r="N1763" s="49">
        <v>0</v>
      </c>
      <c r="O1763" s="49">
        <v>33017.889999996871</v>
      </c>
      <c r="P1763" s="49">
        <v>233576.86000000266</v>
      </c>
      <c r="Q1763" s="49">
        <v>-8451.9099999999162</v>
      </c>
      <c r="R1763" s="49">
        <v>225124.95000000275</v>
      </c>
      <c r="S1763" s="49">
        <v>126185.02000000002</v>
      </c>
      <c r="T1763" s="49">
        <v>8547.7000000000007</v>
      </c>
      <c r="U1763" s="49">
        <v>0</v>
      </c>
      <c r="V1763" s="49">
        <v>0</v>
      </c>
      <c r="W1763" s="49">
        <v>0</v>
      </c>
      <c r="X1763" s="49">
        <v>444724.5</v>
      </c>
      <c r="Y1763" s="49">
        <v>50804.12</v>
      </c>
      <c r="Z1763" s="49">
        <v>125048.43</v>
      </c>
      <c r="AA1763" s="49">
        <v>0</v>
      </c>
      <c r="AB1763" s="49">
        <v>23317.51</v>
      </c>
      <c r="AC1763" s="49">
        <v>0</v>
      </c>
      <c r="AD1763" s="49">
        <v>0</v>
      </c>
      <c r="AE1763" s="49">
        <v>0</v>
      </c>
      <c r="AF1763" s="49">
        <v>127917.12</v>
      </c>
      <c r="AG1763" s="49">
        <v>18389964.059999999</v>
      </c>
      <c r="AH1763" s="49">
        <v>45706.25</v>
      </c>
      <c r="AI1763" s="49">
        <v>18376583.349999998</v>
      </c>
      <c r="AJ1763" s="49">
        <v>18343565.460000001</v>
      </c>
      <c r="AK1763" s="49">
        <v>0</v>
      </c>
      <c r="AL1763" s="49">
        <v>76347123.819999993</v>
      </c>
      <c r="AM1763" s="49">
        <v>5.4168955487694932</v>
      </c>
      <c r="AN1763" s="49">
        <v>568676.74</v>
      </c>
      <c r="AO1763" s="49">
        <v>640533.49000000011</v>
      </c>
      <c r="AP1763" s="49">
        <v>3939565.9199999971</v>
      </c>
      <c r="AQ1763" s="49">
        <v>0</v>
      </c>
      <c r="AR1763" s="369"/>
      <c r="AS1763" s="50">
        <v>45322</v>
      </c>
      <c r="AT1763" s="51" t="s">
        <v>0</v>
      </c>
      <c r="AU1763" s="52" t="s">
        <v>292</v>
      </c>
      <c r="AV1763" s="53">
        <v>2024</v>
      </c>
      <c r="AW1763" s="266" t="s">
        <v>175</v>
      </c>
      <c r="AX1763" s="380">
        <v>36.049999999999997</v>
      </c>
      <c r="AY1763" s="380">
        <v>36.200000000000003</v>
      </c>
    </row>
    <row r="1764" spans="1:51" x14ac:dyDescent="0.25">
      <c r="A1764" s="58">
        <v>32</v>
      </c>
      <c r="B1764" s="59" t="s">
        <v>104</v>
      </c>
      <c r="C1764" s="49">
        <v>0</v>
      </c>
      <c r="D1764" s="49">
        <v>0</v>
      </c>
      <c r="E1764" s="49">
        <v>0.01</v>
      </c>
      <c r="F1764" s="49">
        <v>0</v>
      </c>
      <c r="G1764" s="49">
        <v>1372934.65</v>
      </c>
      <c r="H1764" s="49">
        <v>-1408924.62</v>
      </c>
      <c r="I1764" s="49">
        <v>4940064.6100000003</v>
      </c>
      <c r="J1764" s="49">
        <v>2547162.33</v>
      </c>
      <c r="K1764" s="49">
        <v>78374.59</v>
      </c>
      <c r="L1764" s="49">
        <v>78374.58</v>
      </c>
      <c r="M1764" s="49">
        <v>0</v>
      </c>
      <c r="N1764" s="49">
        <v>0</v>
      </c>
      <c r="O1764" s="49">
        <v>-20012.759999999995</v>
      </c>
      <c r="P1764" s="49">
        <v>-1352921.89</v>
      </c>
      <c r="Q1764" s="49">
        <v>0</v>
      </c>
      <c r="R1764" s="49">
        <v>-1352921.89</v>
      </c>
      <c r="S1764" s="49">
        <v>-56002.73</v>
      </c>
      <c r="T1764" s="49">
        <v>0</v>
      </c>
      <c r="U1764" s="49">
        <v>0</v>
      </c>
      <c r="V1764" s="49">
        <v>0</v>
      </c>
      <c r="W1764" s="49">
        <v>0</v>
      </c>
      <c r="X1764" s="49">
        <v>0</v>
      </c>
      <c r="Y1764" s="49">
        <v>11072.05</v>
      </c>
      <c r="Z1764" s="49">
        <v>26829.89</v>
      </c>
      <c r="AA1764" s="49">
        <v>0</v>
      </c>
      <c r="AB1764" s="49">
        <v>18100.79</v>
      </c>
      <c r="AC1764" s="49">
        <v>0</v>
      </c>
      <c r="AD1764" s="49">
        <v>0</v>
      </c>
      <c r="AE1764" s="49">
        <v>0</v>
      </c>
      <c r="AF1764" s="49">
        <v>0</v>
      </c>
      <c r="AG1764" s="49">
        <v>78374.58</v>
      </c>
      <c r="AH1764" s="49">
        <v>0.01</v>
      </c>
      <c r="AI1764" s="49">
        <v>78374.58</v>
      </c>
      <c r="AJ1764" s="49">
        <v>98387.34</v>
      </c>
      <c r="AK1764" s="49">
        <v>0</v>
      </c>
      <c r="AL1764" s="49">
        <v>4861690.0200000005</v>
      </c>
      <c r="AM1764" s="49">
        <v>63.031457134257423</v>
      </c>
      <c r="AN1764" s="49">
        <v>0</v>
      </c>
      <c r="AO1764" s="49">
        <v>0</v>
      </c>
      <c r="AP1764" s="49">
        <v>20012.759999999987</v>
      </c>
      <c r="AQ1764" s="49">
        <v>0</v>
      </c>
      <c r="AR1764" s="369"/>
      <c r="AS1764" s="50">
        <v>45350</v>
      </c>
      <c r="AT1764" s="51" t="s">
        <v>1</v>
      </c>
      <c r="AU1764" s="52" t="s">
        <v>293</v>
      </c>
      <c r="AV1764" s="53">
        <v>2024</v>
      </c>
      <c r="AW1764" s="266" t="s">
        <v>287</v>
      </c>
      <c r="AX1764" s="380">
        <v>36.229999999999997</v>
      </c>
      <c r="AY1764" s="380">
        <v>36.130000000000003</v>
      </c>
    </row>
    <row r="1765" spans="1:51" x14ac:dyDescent="0.25">
      <c r="A1765" s="58">
        <v>107</v>
      </c>
      <c r="B1765" s="59" t="s">
        <v>60</v>
      </c>
      <c r="C1765" s="49">
        <v>110747058.93000001</v>
      </c>
      <c r="D1765" s="49">
        <v>24605848.77</v>
      </c>
      <c r="E1765" s="49">
        <v>73793605.090000004</v>
      </c>
      <c r="F1765" s="49">
        <v>5474463.71</v>
      </c>
      <c r="G1765" s="49">
        <v>29889889.170000002</v>
      </c>
      <c r="H1765" s="49">
        <v>38958.300000000003</v>
      </c>
      <c r="I1765" s="49">
        <v>343961983.93000001</v>
      </c>
      <c r="J1765" s="49">
        <v>27125183.670000002</v>
      </c>
      <c r="K1765" s="49">
        <v>123079530.08</v>
      </c>
      <c r="L1765" s="49">
        <v>49285924.990000002</v>
      </c>
      <c r="M1765" s="49">
        <v>11701872.98</v>
      </c>
      <c r="N1765" s="49">
        <v>77154387.030000001</v>
      </c>
      <c r="O1765" s="49">
        <v>13062991.619999982</v>
      </c>
      <c r="P1765" s="49">
        <v>37713865.660000004</v>
      </c>
      <c r="Q1765" s="49">
        <v>-31589163.839999981</v>
      </c>
      <c r="R1765" s="49">
        <v>6124701.8200000226</v>
      </c>
      <c r="S1765" s="49">
        <v>-6085743.5199999996</v>
      </c>
      <c r="T1765" s="49">
        <v>545241.18000000005</v>
      </c>
      <c r="U1765" s="49">
        <v>0</v>
      </c>
      <c r="V1765" s="49">
        <v>0</v>
      </c>
      <c r="W1765" s="49">
        <v>0</v>
      </c>
      <c r="X1765" s="49">
        <v>162249.73000000001</v>
      </c>
      <c r="Y1765" s="49">
        <v>609997.73</v>
      </c>
      <c r="Z1765" s="49">
        <v>1677101.18</v>
      </c>
      <c r="AA1765" s="49">
        <v>0</v>
      </c>
      <c r="AB1765" s="49">
        <v>0</v>
      </c>
      <c r="AC1765" s="49">
        <v>0</v>
      </c>
      <c r="AD1765" s="49">
        <v>0</v>
      </c>
      <c r="AE1765" s="49">
        <v>0</v>
      </c>
      <c r="AF1765" s="49">
        <v>4506135.5199999996</v>
      </c>
      <c r="AG1765" s="49">
        <v>60987797.969999999</v>
      </c>
      <c r="AH1765" s="49">
        <v>150947992.12</v>
      </c>
      <c r="AI1765" s="49">
        <v>211908167.64999998</v>
      </c>
      <c r="AJ1765" s="49">
        <v>198845176.03</v>
      </c>
      <c r="AK1765" s="49">
        <v>0</v>
      </c>
      <c r="AL1765" s="49">
        <v>220882453.85000002</v>
      </c>
      <c r="AM1765" s="49">
        <v>2.794631923817303</v>
      </c>
      <c r="AN1765" s="49">
        <v>4312020.82</v>
      </c>
      <c r="AO1765" s="49">
        <v>1162442.8899999999</v>
      </c>
      <c r="AP1765" s="49">
        <v>111578556.18000001</v>
      </c>
      <c r="AQ1765" s="49">
        <v>38500337.640000015</v>
      </c>
      <c r="AR1765" s="369"/>
      <c r="AS1765" s="50">
        <v>45350</v>
      </c>
      <c r="AT1765" s="51" t="s">
        <v>1</v>
      </c>
      <c r="AU1765" s="52" t="s">
        <v>292</v>
      </c>
      <c r="AV1765" s="53">
        <v>2024</v>
      </c>
      <c r="AW1765" s="266" t="s">
        <v>160</v>
      </c>
      <c r="AX1765" s="380">
        <v>36.229999999999997</v>
      </c>
      <c r="AY1765" s="380">
        <v>36.130000000000003</v>
      </c>
    </row>
    <row r="1766" spans="1:51" x14ac:dyDescent="0.25">
      <c r="A1766" s="58">
        <v>66</v>
      </c>
      <c r="B1766" s="59" t="s">
        <v>61</v>
      </c>
      <c r="C1766" s="49">
        <v>5648824</v>
      </c>
      <c r="D1766" s="49">
        <v>1167064.8899999999</v>
      </c>
      <c r="E1766" s="49">
        <v>48580.079999999994</v>
      </c>
      <c r="F1766" s="49">
        <v>76035.39</v>
      </c>
      <c r="G1766" s="49">
        <v>7120880.1500000004</v>
      </c>
      <c r="H1766" s="49">
        <v>-5759399.71</v>
      </c>
      <c r="I1766" s="49">
        <v>166559709.78</v>
      </c>
      <c r="J1766" s="49">
        <v>213812491.36000001</v>
      </c>
      <c r="K1766" s="49">
        <v>48618.080000000002</v>
      </c>
      <c r="L1766" s="49">
        <v>38</v>
      </c>
      <c r="M1766" s="49">
        <v>3219895.25</v>
      </c>
      <c r="N1766" s="49">
        <v>5745458.0199999996</v>
      </c>
      <c r="O1766" s="49">
        <v>159904.46000000089</v>
      </c>
      <c r="P1766" s="49">
        <v>-2875060.8900000043</v>
      </c>
      <c r="Q1766" s="49">
        <v>-3739391.1499999985</v>
      </c>
      <c r="R1766" s="49">
        <v>-6614452.0400000028</v>
      </c>
      <c r="S1766" s="49">
        <v>855052.33000000054</v>
      </c>
      <c r="T1766" s="49">
        <v>1866677.26</v>
      </c>
      <c r="U1766" s="49">
        <v>0</v>
      </c>
      <c r="V1766" s="49">
        <v>0</v>
      </c>
      <c r="W1766" s="49">
        <v>0</v>
      </c>
      <c r="X1766" s="49">
        <v>2809239.72</v>
      </c>
      <c r="Y1766" s="49">
        <v>142284.82999999999</v>
      </c>
      <c r="Z1766" s="49">
        <v>77283.11</v>
      </c>
      <c r="AA1766" s="49">
        <v>130479.45</v>
      </c>
      <c r="AB1766" s="49">
        <v>5352</v>
      </c>
      <c r="AC1766" s="49">
        <v>0</v>
      </c>
      <c r="AD1766" s="49">
        <v>0</v>
      </c>
      <c r="AE1766" s="49">
        <v>0</v>
      </c>
      <c r="AF1766" s="49">
        <v>3465465.26</v>
      </c>
      <c r="AG1766" s="49">
        <v>3219933.25</v>
      </c>
      <c r="AH1766" s="49">
        <v>5972983.1299999999</v>
      </c>
      <c r="AI1766" s="49">
        <v>9192878.3800000008</v>
      </c>
      <c r="AJ1766" s="49">
        <v>9032973.9199999999</v>
      </c>
      <c r="AK1766" s="49">
        <v>0</v>
      </c>
      <c r="AL1766" s="49">
        <v>166511091.69999999</v>
      </c>
      <c r="AM1766" s="49">
        <v>3425.8800384548299</v>
      </c>
      <c r="AN1766" s="49">
        <v>76035.39</v>
      </c>
      <c r="AO1766" s="49">
        <v>0</v>
      </c>
      <c r="AP1766" s="49">
        <v>5261168.3599999994</v>
      </c>
      <c r="AQ1766" s="49">
        <v>939313.70999999857</v>
      </c>
      <c r="AR1766" s="369"/>
      <c r="AS1766" s="50">
        <v>45350</v>
      </c>
      <c r="AT1766" s="51" t="s">
        <v>1</v>
      </c>
      <c r="AU1766" s="52" t="s">
        <v>293</v>
      </c>
      <c r="AV1766" s="53">
        <v>2024</v>
      </c>
      <c r="AW1766" s="266" t="s">
        <v>178</v>
      </c>
      <c r="AX1766" s="380">
        <v>36.229999999999997</v>
      </c>
      <c r="AY1766" s="380">
        <v>36.130000000000003</v>
      </c>
    </row>
    <row r="1767" spans="1:51" x14ac:dyDescent="0.25">
      <c r="A1767" s="58">
        <v>44</v>
      </c>
      <c r="B1767" s="59" t="s">
        <v>62</v>
      </c>
      <c r="C1767" s="49">
        <v>6361537.9199999999</v>
      </c>
      <c r="D1767" s="49">
        <v>1802608.2</v>
      </c>
      <c r="E1767" s="49">
        <v>18293260.259999998</v>
      </c>
      <c r="F1767" s="49">
        <v>968202.2</v>
      </c>
      <c r="G1767" s="49">
        <v>6441130.0099999998</v>
      </c>
      <c r="H1767" s="49">
        <v>49243.58</v>
      </c>
      <c r="I1767" s="49">
        <v>191414141.41</v>
      </c>
      <c r="J1767" s="49">
        <v>25646913.309999999</v>
      </c>
      <c r="K1767" s="49">
        <v>34301523.310000002</v>
      </c>
      <c r="L1767" s="49">
        <v>15775793.529999999</v>
      </c>
      <c r="M1767" s="49">
        <v>771266.2</v>
      </c>
      <c r="N1767" s="49">
        <v>0</v>
      </c>
      <c r="O1767" s="49">
        <v>489148.16000000015</v>
      </c>
      <c r="P1767" s="49">
        <v>-3339550.6499999966</v>
      </c>
      <c r="Q1767" s="49">
        <v>-189774.82000000007</v>
      </c>
      <c r="R1767" s="49">
        <v>-3529325.4699999969</v>
      </c>
      <c r="S1767" s="49">
        <v>3578569.05</v>
      </c>
      <c r="T1767" s="49">
        <v>116794.64</v>
      </c>
      <c r="U1767" s="49">
        <v>0</v>
      </c>
      <c r="V1767" s="49">
        <v>0</v>
      </c>
      <c r="W1767" s="49">
        <v>0</v>
      </c>
      <c r="X1767" s="49">
        <v>4091109.53</v>
      </c>
      <c r="Y1767" s="49">
        <v>100804.72</v>
      </c>
      <c r="Z1767" s="49">
        <v>37928.47</v>
      </c>
      <c r="AA1767" s="49">
        <v>245783.07</v>
      </c>
      <c r="AB1767" s="49">
        <v>155309.4</v>
      </c>
      <c r="AC1767" s="49">
        <v>0</v>
      </c>
      <c r="AD1767" s="49">
        <v>0</v>
      </c>
      <c r="AE1767" s="49">
        <v>0</v>
      </c>
      <c r="AF1767" s="49">
        <v>89509.46</v>
      </c>
      <c r="AG1767" s="49">
        <v>16547059.73</v>
      </c>
      <c r="AH1767" s="49">
        <v>18293260.259999998</v>
      </c>
      <c r="AI1767" s="49">
        <v>34784026.32</v>
      </c>
      <c r="AJ1767" s="49">
        <v>34294878.159999996</v>
      </c>
      <c r="AK1767" s="49">
        <v>0</v>
      </c>
      <c r="AL1767" s="49">
        <v>157112618.09999999</v>
      </c>
      <c r="AM1767" s="49">
        <v>5.5803393826010224</v>
      </c>
      <c r="AN1767" s="49">
        <v>700169.88</v>
      </c>
      <c r="AO1767" s="49">
        <v>268032.32</v>
      </c>
      <c r="AP1767" s="49">
        <v>7002717.2800000012</v>
      </c>
      <c r="AQ1767" s="49">
        <v>2932935.7200000049</v>
      </c>
      <c r="AR1767" s="369"/>
      <c r="AS1767" s="50">
        <v>45350</v>
      </c>
      <c r="AT1767" s="51" t="s">
        <v>1</v>
      </c>
      <c r="AU1767" s="52" t="s">
        <v>292</v>
      </c>
      <c r="AV1767" s="53">
        <v>2024</v>
      </c>
      <c r="AW1767" s="266" t="s">
        <v>167</v>
      </c>
      <c r="AX1767" s="380">
        <v>36.229999999999997</v>
      </c>
      <c r="AY1767" s="380">
        <v>36.130000000000003</v>
      </c>
    </row>
    <row r="1768" spans="1:51" ht="30" x14ac:dyDescent="0.25">
      <c r="A1768" s="58">
        <v>113</v>
      </c>
      <c r="B1768" s="59" t="s">
        <v>63</v>
      </c>
      <c r="C1768" s="49">
        <v>9742587.5700000003</v>
      </c>
      <c r="D1768" s="49">
        <v>4529928.1700000009</v>
      </c>
      <c r="E1768" s="49">
        <v>5872348.9800000004</v>
      </c>
      <c r="F1768" s="49">
        <v>2568856.91</v>
      </c>
      <c r="G1768" s="49">
        <v>3544079.7700000005</v>
      </c>
      <c r="H1768" s="49">
        <v>22873.71</v>
      </c>
      <c r="I1768" s="49">
        <v>256000317.86000001</v>
      </c>
      <c r="J1768" s="49">
        <v>35600260.68</v>
      </c>
      <c r="K1768" s="49">
        <v>17190712.989999998</v>
      </c>
      <c r="L1768" s="49">
        <v>11318364.010000002</v>
      </c>
      <c r="M1768" s="49">
        <v>3029821.68</v>
      </c>
      <c r="N1768" s="49">
        <v>9348079.5500000007</v>
      </c>
      <c r="O1768" s="49">
        <v>-5737171.6500000013</v>
      </c>
      <c r="P1768" s="49">
        <v>4836894.3700000048</v>
      </c>
      <c r="Q1768" s="49">
        <v>-4399206.6400000006</v>
      </c>
      <c r="R1768" s="49">
        <v>437687.73000000417</v>
      </c>
      <c r="S1768" s="49">
        <v>-414814.33999999997</v>
      </c>
      <c r="T1768" s="49">
        <v>110312.35</v>
      </c>
      <c r="U1768" s="49">
        <v>0</v>
      </c>
      <c r="V1768" s="49">
        <v>0</v>
      </c>
      <c r="W1768" s="49">
        <v>0</v>
      </c>
      <c r="X1768" s="49">
        <v>412686.63</v>
      </c>
      <c r="Y1768" s="49">
        <v>64485.22</v>
      </c>
      <c r="Z1768" s="49">
        <v>418441.74</v>
      </c>
      <c r="AA1768" s="49">
        <v>0</v>
      </c>
      <c r="AB1768" s="49">
        <v>263709.21999999997</v>
      </c>
      <c r="AC1768" s="49">
        <v>0</v>
      </c>
      <c r="AD1768" s="49">
        <v>0</v>
      </c>
      <c r="AE1768" s="49">
        <v>0</v>
      </c>
      <c r="AF1768" s="49">
        <v>191177.14</v>
      </c>
      <c r="AG1768" s="49">
        <v>14348185.690000001</v>
      </c>
      <c r="AH1768" s="49">
        <v>15220428.529999999</v>
      </c>
      <c r="AI1768" s="49">
        <v>29288051</v>
      </c>
      <c r="AJ1768" s="49">
        <v>35025222.649999999</v>
      </c>
      <c r="AK1768" s="49">
        <v>0</v>
      </c>
      <c r="AL1768" s="49">
        <v>238809604.87</v>
      </c>
      <c r="AM1768" s="49">
        <v>14.891780114583836</v>
      </c>
      <c r="AN1768" s="49">
        <v>1370271.9500000002</v>
      </c>
      <c r="AO1768" s="49">
        <v>1198584.96</v>
      </c>
      <c r="AP1768" s="49">
        <v>11345460.910000004</v>
      </c>
      <c r="AQ1768" s="49">
        <v>395629.86000000092</v>
      </c>
      <c r="AR1768" s="369"/>
      <c r="AS1768" s="50">
        <v>45350</v>
      </c>
      <c r="AT1768" s="51" t="s">
        <v>1</v>
      </c>
      <c r="AU1768" s="52" t="s">
        <v>292</v>
      </c>
      <c r="AV1768" s="53">
        <v>2024</v>
      </c>
      <c r="AW1768" s="266" t="s">
        <v>171</v>
      </c>
      <c r="AX1768" s="380">
        <v>36.229999999999997</v>
      </c>
      <c r="AY1768" s="380">
        <v>36.130000000000003</v>
      </c>
    </row>
    <row r="1769" spans="1:51" x14ac:dyDescent="0.25">
      <c r="A1769" s="58">
        <v>98</v>
      </c>
      <c r="B1769" s="59" t="s">
        <v>64</v>
      </c>
      <c r="C1769" s="49">
        <v>56813059.339999996</v>
      </c>
      <c r="D1769" s="49">
        <v>3674202.75</v>
      </c>
      <c r="E1769" s="49">
        <v>30195312.540000003</v>
      </c>
      <c r="F1769" s="49">
        <v>4720394.29</v>
      </c>
      <c r="G1769" s="49">
        <v>13102013.92</v>
      </c>
      <c r="H1769" s="49">
        <v>66431.03</v>
      </c>
      <c r="I1769" s="49">
        <v>52421922.68</v>
      </c>
      <c r="J1769" s="49">
        <v>80920072.530000001</v>
      </c>
      <c r="K1769" s="49">
        <v>49677001.899999999</v>
      </c>
      <c r="L1769" s="49">
        <v>19481689.359999999</v>
      </c>
      <c r="M1769" s="49">
        <v>18058888.949999999</v>
      </c>
      <c r="N1769" s="49">
        <v>17800600.5</v>
      </c>
      <c r="O1769" s="49">
        <v>-3770097.799999997</v>
      </c>
      <c r="P1769" s="49">
        <v>39086546.180000007</v>
      </c>
      <c r="Q1769" s="49">
        <v>-23712758.049999997</v>
      </c>
      <c r="R1769" s="49">
        <v>15373788.13000001</v>
      </c>
      <c r="S1769" s="49">
        <v>-15307357.1</v>
      </c>
      <c r="T1769" s="49">
        <v>8.39</v>
      </c>
      <c r="U1769" s="49">
        <v>0</v>
      </c>
      <c r="V1769" s="49">
        <v>0</v>
      </c>
      <c r="W1769" s="49">
        <v>0</v>
      </c>
      <c r="X1769" s="49">
        <v>3639394.33</v>
      </c>
      <c r="Y1769" s="49">
        <v>218885.6</v>
      </c>
      <c r="Z1769" s="49">
        <v>594649.27</v>
      </c>
      <c r="AA1769" s="49">
        <v>16045874.939999999</v>
      </c>
      <c r="AB1769" s="49">
        <v>97930.76</v>
      </c>
      <c r="AC1769" s="49">
        <v>0</v>
      </c>
      <c r="AD1769" s="49">
        <v>0</v>
      </c>
      <c r="AE1769" s="49">
        <v>0</v>
      </c>
      <c r="AF1769" s="49">
        <v>1989419.25</v>
      </c>
      <c r="AG1769" s="49">
        <v>37540578.310000002</v>
      </c>
      <c r="AH1769" s="49">
        <v>47995913.039999999</v>
      </c>
      <c r="AI1769" s="49">
        <v>85496583.310000002</v>
      </c>
      <c r="AJ1769" s="49">
        <v>89266681.109999999</v>
      </c>
      <c r="AK1769" s="49">
        <v>0</v>
      </c>
      <c r="AL1769" s="49">
        <v>2744920.7800000012</v>
      </c>
      <c r="AM1769" s="49">
        <v>1.0552553631462207</v>
      </c>
      <c r="AN1769" s="49">
        <v>2709942.21</v>
      </c>
      <c r="AO1769" s="49">
        <v>2010452.08</v>
      </c>
      <c r="AP1769" s="49">
        <v>63391774.959999993</v>
      </c>
      <c r="AQ1769" s="49">
        <v>6482820.5700000031</v>
      </c>
      <c r="AR1769" s="369"/>
      <c r="AS1769" s="50">
        <v>45350</v>
      </c>
      <c r="AT1769" s="51" t="s">
        <v>1</v>
      </c>
      <c r="AU1769" s="52" t="s">
        <v>292</v>
      </c>
      <c r="AV1769" s="53">
        <v>2024</v>
      </c>
      <c r="AW1769" s="266" t="s">
        <v>165</v>
      </c>
      <c r="AX1769" s="380">
        <v>36.229999999999997</v>
      </c>
      <c r="AY1769" s="380">
        <v>36.130000000000003</v>
      </c>
    </row>
    <row r="1770" spans="1:51" x14ac:dyDescent="0.25">
      <c r="A1770" s="58">
        <v>1</v>
      </c>
      <c r="B1770" s="59" t="s">
        <v>65</v>
      </c>
      <c r="C1770" s="49">
        <v>8096708.7300000004</v>
      </c>
      <c r="D1770" s="49">
        <v>197946.46</v>
      </c>
      <c r="E1770" s="49">
        <v>689311.39999999991</v>
      </c>
      <c r="F1770" s="49">
        <v>1160444.07</v>
      </c>
      <c r="G1770" s="49">
        <v>1167151.96</v>
      </c>
      <c r="H1770" s="49">
        <v>19549.88</v>
      </c>
      <c r="I1770" s="49">
        <v>296023160.01999998</v>
      </c>
      <c r="J1770" s="49">
        <v>169094.44</v>
      </c>
      <c r="K1770" s="49">
        <v>1698259</v>
      </c>
      <c r="L1770" s="49">
        <v>1008947.6</v>
      </c>
      <c r="M1770" s="49">
        <v>14185155.76</v>
      </c>
      <c r="N1770" s="49">
        <v>48259.37</v>
      </c>
      <c r="O1770" s="49">
        <v>-834070.54000000097</v>
      </c>
      <c r="P1770" s="49">
        <v>6405236.7800000003</v>
      </c>
      <c r="Q1770" s="49">
        <v>-7238019.7200000016</v>
      </c>
      <c r="R1770" s="49">
        <v>-832782.94000000134</v>
      </c>
      <c r="S1770" s="49">
        <v>852332.5</v>
      </c>
      <c r="T1770" s="49">
        <v>41684.6</v>
      </c>
      <c r="U1770" s="49">
        <v>0</v>
      </c>
      <c r="V1770" s="49">
        <v>0</v>
      </c>
      <c r="W1770" s="49">
        <v>0</v>
      </c>
      <c r="X1770" s="49">
        <v>997253.82</v>
      </c>
      <c r="Y1770" s="49">
        <v>22461.72</v>
      </c>
      <c r="Z1770" s="49">
        <v>26824.71</v>
      </c>
      <c r="AA1770" s="49">
        <v>6034.62</v>
      </c>
      <c r="AB1770" s="49">
        <v>113650.63</v>
      </c>
      <c r="AC1770" s="49">
        <v>0</v>
      </c>
      <c r="AD1770" s="49">
        <v>0</v>
      </c>
      <c r="AE1770" s="49">
        <v>0</v>
      </c>
      <c r="AF1770" s="49">
        <v>17634.240000000002</v>
      </c>
      <c r="AG1770" s="49">
        <v>15194103.359999999</v>
      </c>
      <c r="AH1770" s="49">
        <v>737570.7699999999</v>
      </c>
      <c r="AI1770" s="49">
        <v>15917448.52</v>
      </c>
      <c r="AJ1770" s="49">
        <v>16751519.060000001</v>
      </c>
      <c r="AK1770" s="49">
        <v>0</v>
      </c>
      <c r="AL1770" s="49">
        <v>294324901.01999998</v>
      </c>
      <c r="AM1770" s="49">
        <v>174.30978432618346</v>
      </c>
      <c r="AN1770" s="49">
        <v>626910.54</v>
      </c>
      <c r="AO1770" s="49">
        <v>533533.53</v>
      </c>
      <c r="AP1770" s="49">
        <v>9516928.7100000009</v>
      </c>
      <c r="AQ1770" s="49">
        <v>784095.89999999979</v>
      </c>
      <c r="AR1770" s="369"/>
      <c r="AS1770" s="50">
        <v>45350</v>
      </c>
      <c r="AT1770" s="51" t="s">
        <v>1</v>
      </c>
      <c r="AU1770" s="52" t="s">
        <v>292</v>
      </c>
      <c r="AV1770" s="53">
        <v>2024</v>
      </c>
      <c r="AW1770" s="266" t="s">
        <v>177</v>
      </c>
      <c r="AX1770" s="380">
        <v>36.229999999999997</v>
      </c>
      <c r="AY1770" s="380">
        <v>36.130000000000003</v>
      </c>
    </row>
    <row r="1771" spans="1:51" x14ac:dyDescent="0.25">
      <c r="A1771" s="58">
        <v>109</v>
      </c>
      <c r="B1771" s="59" t="s">
        <v>66</v>
      </c>
      <c r="C1771" s="49">
        <v>166018701.00999999</v>
      </c>
      <c r="D1771" s="49">
        <v>69280868.949999988</v>
      </c>
      <c r="E1771" s="49">
        <v>72188737.510000005</v>
      </c>
      <c r="F1771" s="49">
        <v>25023444.090000004</v>
      </c>
      <c r="G1771" s="49">
        <v>36238240.899999999</v>
      </c>
      <c r="H1771" s="49">
        <v>2651966.6</v>
      </c>
      <c r="I1771" s="49">
        <v>954461390.42999995</v>
      </c>
      <c r="J1771" s="49">
        <v>220176490.18000001</v>
      </c>
      <c r="K1771" s="49">
        <v>230857889.18000001</v>
      </c>
      <c r="L1771" s="49">
        <v>138779185.06</v>
      </c>
      <c r="M1771" s="49">
        <v>35946905</v>
      </c>
      <c r="N1771" s="49">
        <v>8346466</v>
      </c>
      <c r="O1771" s="49">
        <v>30043180.410000041</v>
      </c>
      <c r="P1771" s="49">
        <v>5432966.6600000337</v>
      </c>
      <c r="Q1771" s="49">
        <v>-5075487.739999989</v>
      </c>
      <c r="R1771" s="49">
        <v>357478.92000004463</v>
      </c>
      <c r="S1771" s="49">
        <v>2294487.6799999997</v>
      </c>
      <c r="T1771" s="49">
        <v>2421851.4</v>
      </c>
      <c r="U1771" s="49">
        <v>0</v>
      </c>
      <c r="V1771" s="49">
        <v>0</v>
      </c>
      <c r="W1771" s="49">
        <v>5601396.1600000001</v>
      </c>
      <c r="X1771" s="49">
        <v>4654271.8600000003</v>
      </c>
      <c r="Y1771" s="49">
        <v>612736.48</v>
      </c>
      <c r="Z1771" s="49">
        <v>1616662.19</v>
      </c>
      <c r="AA1771" s="49">
        <v>4465188.0199999996</v>
      </c>
      <c r="AB1771" s="49">
        <v>122016.42</v>
      </c>
      <c r="AC1771" s="49">
        <v>0</v>
      </c>
      <c r="AD1771" s="49">
        <v>0</v>
      </c>
      <c r="AE1771" s="49">
        <v>0</v>
      </c>
      <c r="AF1771" s="49">
        <v>3566428.63</v>
      </c>
      <c r="AG1771" s="49">
        <v>174726090.06</v>
      </c>
      <c r="AH1771" s="49">
        <v>80535203.510000005</v>
      </c>
      <c r="AI1771" s="49">
        <v>253718663.97000003</v>
      </c>
      <c r="AJ1771" s="49">
        <v>223675483.56</v>
      </c>
      <c r="AK1771" s="49">
        <v>0</v>
      </c>
      <c r="AL1771" s="49">
        <v>723603501.25</v>
      </c>
      <c r="AM1771" s="49">
        <v>4.1344109738688894</v>
      </c>
      <c r="AN1771" s="49">
        <v>15957366</v>
      </c>
      <c r="AO1771" s="49">
        <v>9066078.0899999999</v>
      </c>
      <c r="AP1771" s="49">
        <v>139867098.54999998</v>
      </c>
      <c r="AQ1771" s="49">
        <v>73172446.899999991</v>
      </c>
      <c r="AR1771" s="369"/>
      <c r="AS1771" s="50">
        <v>45350</v>
      </c>
      <c r="AT1771" s="51" t="s">
        <v>1</v>
      </c>
      <c r="AU1771" s="52" t="s">
        <v>292</v>
      </c>
      <c r="AV1771" s="53">
        <v>2024</v>
      </c>
      <c r="AW1771" s="266" t="s">
        <v>157</v>
      </c>
      <c r="AX1771" s="380">
        <v>36.229999999999997</v>
      </c>
      <c r="AY1771" s="380">
        <v>36.130000000000003</v>
      </c>
    </row>
    <row r="1772" spans="1:51" x14ac:dyDescent="0.25">
      <c r="A1772" s="58">
        <v>25</v>
      </c>
      <c r="B1772" s="59" t="s">
        <v>67</v>
      </c>
      <c r="C1772" s="49">
        <v>12882732.970000001</v>
      </c>
      <c r="D1772" s="49">
        <v>3372340</v>
      </c>
      <c r="E1772" s="49">
        <v>1072151</v>
      </c>
      <c r="F1772" s="49">
        <v>0</v>
      </c>
      <c r="G1772" s="49">
        <v>8030037.9400000004</v>
      </c>
      <c r="H1772" s="49">
        <v>12616183.27</v>
      </c>
      <c r="I1772" s="49">
        <v>14908018.08</v>
      </c>
      <c r="J1772" s="49">
        <v>440532650.76999998</v>
      </c>
      <c r="K1772" s="49">
        <v>12569586.25</v>
      </c>
      <c r="L1772" s="49">
        <v>11497435.25</v>
      </c>
      <c r="M1772" s="49">
        <v>0</v>
      </c>
      <c r="N1772" s="49">
        <v>0</v>
      </c>
      <c r="O1772" s="49">
        <v>1167377.5000000002</v>
      </c>
      <c r="P1772" s="49">
        <v>312977.5299999984</v>
      </c>
      <c r="Q1772" s="49">
        <v>-21315.43</v>
      </c>
      <c r="R1772" s="49">
        <v>291662.09999999841</v>
      </c>
      <c r="S1772" s="49">
        <v>12324521.17</v>
      </c>
      <c r="T1772" s="49">
        <v>3852630.92</v>
      </c>
      <c r="U1772" s="49">
        <v>785504.87</v>
      </c>
      <c r="V1772" s="49">
        <v>0</v>
      </c>
      <c r="W1772" s="49">
        <v>0</v>
      </c>
      <c r="X1772" s="49">
        <v>9519861.5800000001</v>
      </c>
      <c r="Y1772" s="49">
        <v>163878.32999999999</v>
      </c>
      <c r="Z1772" s="49">
        <v>384021.54</v>
      </c>
      <c r="AA1772" s="49">
        <v>0</v>
      </c>
      <c r="AB1772" s="49">
        <v>7432.72</v>
      </c>
      <c r="AC1772" s="49">
        <v>0</v>
      </c>
      <c r="AD1772" s="49">
        <v>0</v>
      </c>
      <c r="AE1772" s="49">
        <v>0</v>
      </c>
      <c r="AF1772" s="49">
        <v>1278143.6100000001</v>
      </c>
      <c r="AG1772" s="49">
        <v>11497435.25</v>
      </c>
      <c r="AH1772" s="49">
        <v>1072151</v>
      </c>
      <c r="AI1772" s="49">
        <v>10964166</v>
      </c>
      <c r="AJ1772" s="49">
        <v>9796788.5</v>
      </c>
      <c r="AK1772" s="49">
        <v>0</v>
      </c>
      <c r="AL1772" s="49">
        <v>2338431.83</v>
      </c>
      <c r="AM1772" s="49">
        <v>1.1860388865226172</v>
      </c>
      <c r="AN1772" s="49">
        <v>0</v>
      </c>
      <c r="AO1772" s="49">
        <v>0</v>
      </c>
      <c r="AP1772" s="49">
        <v>11607050.469999997</v>
      </c>
      <c r="AQ1772" s="49">
        <v>3264035</v>
      </c>
      <c r="AR1772" s="369"/>
      <c r="AS1772" s="50">
        <v>45350</v>
      </c>
      <c r="AT1772" s="51" t="s">
        <v>1</v>
      </c>
      <c r="AU1772" s="52" t="s">
        <v>292</v>
      </c>
      <c r="AV1772" s="53">
        <v>2024</v>
      </c>
      <c r="AW1772" s="266" t="s">
        <v>174</v>
      </c>
      <c r="AX1772" s="380">
        <v>36.229999999999997</v>
      </c>
      <c r="AY1772" s="380">
        <v>36.130000000000003</v>
      </c>
    </row>
    <row r="1773" spans="1:51" x14ac:dyDescent="0.25">
      <c r="A1773" s="58">
        <v>121</v>
      </c>
      <c r="B1773" s="59" t="s">
        <v>68</v>
      </c>
      <c r="C1773" s="49">
        <v>683412.7</v>
      </c>
      <c r="D1773" s="49">
        <v>0</v>
      </c>
      <c r="E1773" s="49">
        <v>69.61</v>
      </c>
      <c r="F1773" s="49">
        <v>0</v>
      </c>
      <c r="G1773" s="49">
        <v>86614.99</v>
      </c>
      <c r="H1773" s="49">
        <v>1001393.27</v>
      </c>
      <c r="I1773" s="49">
        <v>6271814.96</v>
      </c>
      <c r="J1773" s="49">
        <v>26064213.190000001</v>
      </c>
      <c r="K1773" s="49">
        <v>544841.41</v>
      </c>
      <c r="L1773" s="49">
        <v>544771.80000000005</v>
      </c>
      <c r="M1773" s="49">
        <v>0</v>
      </c>
      <c r="N1773" s="49">
        <v>0</v>
      </c>
      <c r="O1773" s="49">
        <v>543954.57000000007</v>
      </c>
      <c r="P1773" s="49">
        <v>52843.139999999883</v>
      </c>
      <c r="Q1773" s="49">
        <v>0</v>
      </c>
      <c r="R1773" s="49">
        <v>52843.139999999883</v>
      </c>
      <c r="S1773" s="49">
        <v>948550.76</v>
      </c>
      <c r="T1773" s="49">
        <v>0</v>
      </c>
      <c r="U1773" s="49">
        <v>0</v>
      </c>
      <c r="V1773" s="49">
        <v>0</v>
      </c>
      <c r="W1773" s="49">
        <v>960648.12</v>
      </c>
      <c r="X1773" s="49">
        <v>4732.0600000000004</v>
      </c>
      <c r="Y1773" s="49">
        <v>1767.65</v>
      </c>
      <c r="Z1773" s="49">
        <v>7488.72</v>
      </c>
      <c r="AA1773" s="49">
        <v>0</v>
      </c>
      <c r="AB1773" s="49">
        <v>91.55</v>
      </c>
      <c r="AC1773" s="49">
        <v>0</v>
      </c>
      <c r="AD1773" s="49">
        <v>0</v>
      </c>
      <c r="AE1773" s="49">
        <v>0</v>
      </c>
      <c r="AF1773" s="49">
        <v>7481.5</v>
      </c>
      <c r="AG1773" s="49">
        <v>544771.80000000005</v>
      </c>
      <c r="AH1773" s="49">
        <v>69.61</v>
      </c>
      <c r="AI1773" s="49">
        <v>544024.18000000005</v>
      </c>
      <c r="AJ1773" s="49">
        <v>69.61</v>
      </c>
      <c r="AK1773" s="49">
        <v>0</v>
      </c>
      <c r="AL1773" s="49">
        <v>5726973.5499999998</v>
      </c>
      <c r="AM1773" s="49">
        <v>11.511267030896201</v>
      </c>
      <c r="AN1773" s="49">
        <v>0</v>
      </c>
      <c r="AO1773" s="49">
        <v>0</v>
      </c>
      <c r="AP1773" s="49">
        <v>139458.12999999998</v>
      </c>
      <c r="AQ1773" s="49">
        <v>0</v>
      </c>
      <c r="AR1773" s="369"/>
      <c r="AS1773" s="50">
        <v>45350</v>
      </c>
      <c r="AT1773" s="51" t="s">
        <v>1</v>
      </c>
      <c r="AU1773" s="52" t="s">
        <v>292</v>
      </c>
      <c r="AV1773" s="53">
        <v>2024</v>
      </c>
      <c r="AW1773" s="266" t="s">
        <v>188</v>
      </c>
      <c r="AX1773" s="380">
        <v>36.229999999999997</v>
      </c>
      <c r="AY1773" s="380">
        <v>36.130000000000003</v>
      </c>
    </row>
    <row r="1774" spans="1:51" x14ac:dyDescent="0.25">
      <c r="A1774" s="58">
        <v>122</v>
      </c>
      <c r="B1774" s="59" t="s">
        <v>69</v>
      </c>
      <c r="C1774" s="49">
        <v>6233095.6100000003</v>
      </c>
      <c r="D1774" s="49">
        <v>26430.539999999997</v>
      </c>
      <c r="E1774" s="49">
        <v>189528.77000000002</v>
      </c>
      <c r="F1774" s="49">
        <v>25552.25</v>
      </c>
      <c r="G1774" s="49">
        <v>7255616.9100000001</v>
      </c>
      <c r="H1774" s="49">
        <v>5390749.3499999996</v>
      </c>
      <c r="I1774" s="49">
        <v>10939517.970000001</v>
      </c>
      <c r="J1774" s="49">
        <v>395121.6</v>
      </c>
      <c r="K1774" s="49">
        <v>762709.38</v>
      </c>
      <c r="L1774" s="49">
        <v>573180.61</v>
      </c>
      <c r="M1774" s="49">
        <v>45013.52</v>
      </c>
      <c r="N1774" s="49">
        <v>0</v>
      </c>
      <c r="O1774" s="49">
        <v>-184666.82</v>
      </c>
      <c r="P1774" s="49">
        <v>-889837.26999999885</v>
      </c>
      <c r="Q1774" s="49">
        <v>-2554724.67</v>
      </c>
      <c r="R1774" s="49">
        <v>-3444561.9399999985</v>
      </c>
      <c r="S1774" s="49">
        <v>8835311.2899999991</v>
      </c>
      <c r="T1774" s="49">
        <v>0</v>
      </c>
      <c r="U1774" s="49">
        <v>0</v>
      </c>
      <c r="V1774" s="49">
        <v>0</v>
      </c>
      <c r="W1774" s="49">
        <v>9827894.0099999998</v>
      </c>
      <c r="X1774" s="49">
        <v>3.66</v>
      </c>
      <c r="Y1774" s="49">
        <v>35977.4</v>
      </c>
      <c r="Z1774" s="49">
        <v>490203.77</v>
      </c>
      <c r="AA1774" s="49">
        <v>464923.45</v>
      </c>
      <c r="AB1774" s="49">
        <v>1481.76</v>
      </c>
      <c r="AC1774" s="49">
        <v>0</v>
      </c>
      <c r="AD1774" s="49">
        <v>0</v>
      </c>
      <c r="AE1774" s="49">
        <v>0</v>
      </c>
      <c r="AF1774" s="49">
        <v>0</v>
      </c>
      <c r="AG1774" s="49">
        <v>618194.13</v>
      </c>
      <c r="AH1774" s="49">
        <v>189528.77000000002</v>
      </c>
      <c r="AI1774" s="49">
        <v>805791.71</v>
      </c>
      <c r="AJ1774" s="49">
        <v>990458.53</v>
      </c>
      <c r="AK1774" s="49">
        <v>0</v>
      </c>
      <c r="AL1774" s="49">
        <v>10176808.59</v>
      </c>
      <c r="AM1774" s="49">
        <v>14.342970280501861</v>
      </c>
      <c r="AN1774" s="49">
        <v>20441.8</v>
      </c>
      <c r="AO1774" s="49">
        <v>5110.45</v>
      </c>
      <c r="AP1774" s="49">
        <v>6567081.0300000003</v>
      </c>
      <c r="AQ1774" s="49">
        <v>175749.14</v>
      </c>
      <c r="AR1774" s="369"/>
      <c r="AS1774" s="50">
        <v>45350</v>
      </c>
      <c r="AT1774" s="51" t="s">
        <v>1</v>
      </c>
      <c r="AU1774" s="52" t="s">
        <v>292</v>
      </c>
      <c r="AV1774" s="53">
        <v>2024</v>
      </c>
      <c r="AW1774" s="266" t="s">
        <v>267</v>
      </c>
      <c r="AX1774" s="380">
        <v>36.229999999999997</v>
      </c>
      <c r="AY1774" s="380">
        <v>36.130000000000003</v>
      </c>
    </row>
    <row r="1775" spans="1:51" x14ac:dyDescent="0.25">
      <c r="A1775" s="58">
        <v>13</v>
      </c>
      <c r="B1775" s="59" t="s">
        <v>70</v>
      </c>
      <c r="C1775" s="49">
        <v>1021083992.3</v>
      </c>
      <c r="D1775" s="49">
        <v>563649292.63999999</v>
      </c>
      <c r="E1775" s="49">
        <v>331437291.79999995</v>
      </c>
      <c r="F1775" s="49">
        <v>164979610.55000001</v>
      </c>
      <c r="G1775" s="49">
        <v>153543927.13999999</v>
      </c>
      <c r="H1775" s="49">
        <v>3662422.81</v>
      </c>
      <c r="I1775" s="49">
        <v>1381077963.1199999</v>
      </c>
      <c r="J1775" s="49">
        <v>1404685684.5699999</v>
      </c>
      <c r="K1775" s="49">
        <v>990139972.33000004</v>
      </c>
      <c r="L1775" s="49">
        <v>658698693.83000004</v>
      </c>
      <c r="M1775" s="49">
        <v>491436338.16000003</v>
      </c>
      <c r="N1775" s="49">
        <v>383021819.88999999</v>
      </c>
      <c r="O1775" s="49">
        <v>89645391.200000137</v>
      </c>
      <c r="P1775" s="49">
        <v>49265770.769999929</v>
      </c>
      <c r="Q1775" s="49">
        <v>-25260284.619999975</v>
      </c>
      <c r="R1775" s="49">
        <v>24005486.149999954</v>
      </c>
      <c r="S1775" s="49">
        <v>-20343063.289999999</v>
      </c>
      <c r="T1775" s="49">
        <v>11197437.859999999</v>
      </c>
      <c r="U1775" s="49">
        <v>6016237.3200000003</v>
      </c>
      <c r="V1775" s="49">
        <v>0</v>
      </c>
      <c r="W1775" s="49">
        <v>5821609.8499999996</v>
      </c>
      <c r="X1775" s="49">
        <v>27668693.18</v>
      </c>
      <c r="Y1775" s="49">
        <v>3133549.48</v>
      </c>
      <c r="Z1775" s="49">
        <v>12317899.1</v>
      </c>
      <c r="AA1775" s="49">
        <v>43641573.799999997</v>
      </c>
      <c r="AB1775" s="49">
        <v>4617131.21</v>
      </c>
      <c r="AC1775" s="49">
        <v>0</v>
      </c>
      <c r="AD1775" s="49">
        <v>0</v>
      </c>
      <c r="AE1775" s="49">
        <v>1212450.02</v>
      </c>
      <c r="AF1775" s="49">
        <v>6124437.8899999997</v>
      </c>
      <c r="AG1775" s="49">
        <v>1150135031.9900002</v>
      </c>
      <c r="AH1775" s="49">
        <v>714459111.69000006</v>
      </c>
      <c r="AI1775" s="49">
        <v>1854622059.24</v>
      </c>
      <c r="AJ1775" s="49">
        <v>1764976668.04</v>
      </c>
      <c r="AK1775" s="49">
        <v>0</v>
      </c>
      <c r="AL1775" s="49">
        <v>390937990.78999984</v>
      </c>
      <c r="AM1775" s="49">
        <v>1.3948310357272453</v>
      </c>
      <c r="AN1775" s="49">
        <v>126352261.59</v>
      </c>
      <c r="AO1775" s="49">
        <v>38627348.960000001</v>
      </c>
      <c r="AP1775" s="49">
        <v>1013122893.5099996</v>
      </c>
      <c r="AQ1775" s="49">
        <v>645333585.05000043</v>
      </c>
      <c r="AR1775" s="369"/>
      <c r="AS1775" s="50">
        <v>45350</v>
      </c>
      <c r="AT1775" s="51" t="s">
        <v>1</v>
      </c>
      <c r="AU1775" s="52" t="s">
        <v>292</v>
      </c>
      <c r="AV1775" s="53">
        <v>2024</v>
      </c>
      <c r="AW1775" s="266" t="s">
        <v>149</v>
      </c>
      <c r="AX1775" s="380">
        <v>36.229999999999997</v>
      </c>
      <c r="AY1775" s="380">
        <v>36.130000000000003</v>
      </c>
    </row>
    <row r="1776" spans="1:51" x14ac:dyDescent="0.25">
      <c r="A1776" s="58">
        <v>110</v>
      </c>
      <c r="B1776" s="59" t="s">
        <v>71</v>
      </c>
      <c r="C1776" s="49">
        <v>8930687.4100000001</v>
      </c>
      <c r="D1776" s="49">
        <v>101041.54</v>
      </c>
      <c r="E1776" s="49">
        <v>31981.559999999998</v>
      </c>
      <c r="F1776" s="49">
        <v>2953402.95</v>
      </c>
      <c r="G1776" s="49">
        <v>18826827.609999999</v>
      </c>
      <c r="H1776" s="49">
        <v>7620253.0599999996</v>
      </c>
      <c r="I1776" s="49">
        <v>241061449.22</v>
      </c>
      <c r="J1776" s="49">
        <v>104905647.22</v>
      </c>
      <c r="K1776" s="49">
        <v>12479594.93</v>
      </c>
      <c r="L1776" s="49">
        <v>12447613.369999999</v>
      </c>
      <c r="M1776" s="49">
        <v>3354044.21</v>
      </c>
      <c r="N1776" s="49">
        <v>832.29</v>
      </c>
      <c r="O1776" s="49">
        <v>1623060.879999999</v>
      </c>
      <c r="P1776" s="49">
        <v>-14573645.569999997</v>
      </c>
      <c r="Q1776" s="49">
        <v>-770652.83000000007</v>
      </c>
      <c r="R1776" s="49">
        <v>-15344298.399999997</v>
      </c>
      <c r="S1776" s="49">
        <v>22964551.460000001</v>
      </c>
      <c r="T1776" s="49">
        <v>623696.43999999994</v>
      </c>
      <c r="U1776" s="49">
        <v>0</v>
      </c>
      <c r="V1776" s="49">
        <v>0</v>
      </c>
      <c r="W1776" s="49">
        <v>0</v>
      </c>
      <c r="X1776" s="49">
        <v>23074591.309999999</v>
      </c>
      <c r="Y1776" s="49">
        <v>248812.17</v>
      </c>
      <c r="Z1776" s="49">
        <v>190727.87</v>
      </c>
      <c r="AA1776" s="49">
        <v>100467.05</v>
      </c>
      <c r="AB1776" s="49">
        <v>192156.93</v>
      </c>
      <c r="AC1776" s="49">
        <v>0</v>
      </c>
      <c r="AD1776" s="49">
        <v>0</v>
      </c>
      <c r="AE1776" s="49">
        <v>0</v>
      </c>
      <c r="AF1776" s="49">
        <v>1572.27</v>
      </c>
      <c r="AG1776" s="49">
        <v>15801657.58</v>
      </c>
      <c r="AH1776" s="49">
        <v>32813.85</v>
      </c>
      <c r="AI1776" s="49">
        <v>15834173.15</v>
      </c>
      <c r="AJ1776" s="49">
        <v>14211112.270000001</v>
      </c>
      <c r="AK1776" s="49">
        <v>0</v>
      </c>
      <c r="AL1776" s="49">
        <v>228581854.28999999</v>
      </c>
      <c r="AM1776" s="49">
        <v>19.316448215839646</v>
      </c>
      <c r="AN1776" s="49">
        <v>1218849.33</v>
      </c>
      <c r="AO1776" s="49">
        <v>1734553.62</v>
      </c>
      <c r="AP1776" s="49">
        <v>7308660.830000001</v>
      </c>
      <c r="AQ1776" s="49">
        <v>102075.84</v>
      </c>
      <c r="AR1776" s="369"/>
      <c r="AS1776" s="50">
        <v>45350</v>
      </c>
      <c r="AT1776" s="51" t="s">
        <v>1</v>
      </c>
      <c r="AU1776" s="52" t="s">
        <v>292</v>
      </c>
      <c r="AV1776" s="53">
        <v>2024</v>
      </c>
      <c r="AW1776" s="266" t="s">
        <v>173</v>
      </c>
      <c r="AX1776" s="380">
        <v>36.229999999999997</v>
      </c>
      <c r="AY1776" s="380">
        <v>36.130000000000003</v>
      </c>
    </row>
    <row r="1777" spans="1:51" x14ac:dyDescent="0.25">
      <c r="A1777" s="58">
        <v>52</v>
      </c>
      <c r="B1777" s="59" t="s">
        <v>72</v>
      </c>
      <c r="C1777" s="49">
        <v>18438261.110000003</v>
      </c>
      <c r="D1777" s="49">
        <v>1993791.57</v>
      </c>
      <c r="E1777" s="49">
        <v>22889406.390000001</v>
      </c>
      <c r="F1777" s="49">
        <v>2998115.12</v>
      </c>
      <c r="G1777" s="49">
        <v>7028301.4400000004</v>
      </c>
      <c r="H1777" s="49">
        <v>683382.18</v>
      </c>
      <c r="I1777" s="49">
        <v>2661041667.79</v>
      </c>
      <c r="J1777" s="49">
        <v>589078366.16999996</v>
      </c>
      <c r="K1777" s="49">
        <v>40395488.549999997</v>
      </c>
      <c r="L1777" s="49">
        <v>17506082.16</v>
      </c>
      <c r="M1777" s="49">
        <v>8287960.2199999997</v>
      </c>
      <c r="N1777" s="49">
        <v>221048.55000000002</v>
      </c>
      <c r="O1777" s="49">
        <v>5149623.2400000012</v>
      </c>
      <c r="P1777" s="49">
        <v>1268429.7399999965</v>
      </c>
      <c r="Q1777" s="49">
        <v>501600.60000000038</v>
      </c>
      <c r="R1777" s="49">
        <v>1770030.3399999968</v>
      </c>
      <c r="S1777" s="49">
        <v>-1086648.3599999994</v>
      </c>
      <c r="T1777" s="49">
        <v>2778768.02</v>
      </c>
      <c r="U1777" s="49">
        <v>0</v>
      </c>
      <c r="V1777" s="49">
        <v>0</v>
      </c>
      <c r="W1777" s="49">
        <v>0</v>
      </c>
      <c r="X1777" s="49">
        <v>5559915.6600000001</v>
      </c>
      <c r="Y1777" s="49">
        <v>143434.72</v>
      </c>
      <c r="Z1777" s="49">
        <v>159755.9</v>
      </c>
      <c r="AA1777" s="49">
        <v>351846.71</v>
      </c>
      <c r="AB1777" s="49">
        <v>156236.24</v>
      </c>
      <c r="AC1777" s="49">
        <v>0</v>
      </c>
      <c r="AD1777" s="49">
        <v>0</v>
      </c>
      <c r="AE1777" s="49">
        <v>0</v>
      </c>
      <c r="AF1777" s="49">
        <v>8614058.4700000007</v>
      </c>
      <c r="AG1777" s="49">
        <v>25794042.379999999</v>
      </c>
      <c r="AH1777" s="49">
        <v>23110454.940000001</v>
      </c>
      <c r="AI1777" s="49">
        <v>48454497.32</v>
      </c>
      <c r="AJ1777" s="49">
        <v>43304874.079999998</v>
      </c>
      <c r="AK1777" s="49">
        <v>0</v>
      </c>
      <c r="AL1777" s="49">
        <v>2620646179.2399998</v>
      </c>
      <c r="AM1777" s="49">
        <v>65.874724215707005</v>
      </c>
      <c r="AN1777" s="49">
        <v>2335701.35</v>
      </c>
      <c r="AO1777" s="49">
        <v>662413.77</v>
      </c>
      <c r="AP1777" s="49">
        <v>13304401.200000003</v>
      </c>
      <c r="AQ1777" s="49">
        <v>2009554.8999999992</v>
      </c>
      <c r="AR1777" s="369"/>
      <c r="AS1777" s="50">
        <v>45350</v>
      </c>
      <c r="AT1777" s="51" t="s">
        <v>1</v>
      </c>
      <c r="AU1777" s="52" t="s">
        <v>292</v>
      </c>
      <c r="AV1777" s="53">
        <v>2024</v>
      </c>
      <c r="AW1777" s="266" t="s">
        <v>170</v>
      </c>
      <c r="AX1777" s="380">
        <v>36.229999999999997</v>
      </c>
      <c r="AY1777" s="380">
        <v>36.130000000000003</v>
      </c>
    </row>
    <row r="1778" spans="1:51" x14ac:dyDescent="0.25">
      <c r="A1778" s="58">
        <v>96</v>
      </c>
      <c r="B1778" s="59" t="s">
        <v>73</v>
      </c>
      <c r="C1778" s="49">
        <v>304499854.45999998</v>
      </c>
      <c r="D1778" s="49">
        <v>92623174.689999998</v>
      </c>
      <c r="E1778" s="49">
        <v>265149477.79000002</v>
      </c>
      <c r="F1778" s="49">
        <v>24817720.02</v>
      </c>
      <c r="G1778" s="49">
        <v>46904494.810000002</v>
      </c>
      <c r="H1778" s="49">
        <v>1878548.41</v>
      </c>
      <c r="I1778" s="49">
        <v>1207204759.23</v>
      </c>
      <c r="J1778" s="49">
        <v>20036468.399999999</v>
      </c>
      <c r="K1778" s="49">
        <v>526659593.42000002</v>
      </c>
      <c r="L1778" s="49">
        <v>261510115.63000003</v>
      </c>
      <c r="M1778" s="49">
        <v>0</v>
      </c>
      <c r="N1778" s="49">
        <v>0</v>
      </c>
      <c r="O1778" s="49">
        <v>100173523.56000005</v>
      </c>
      <c r="P1778" s="49">
        <v>39980941.380000055</v>
      </c>
      <c r="Q1778" s="49">
        <v>-25012843.449999999</v>
      </c>
      <c r="R1778" s="49">
        <v>14968097.930000056</v>
      </c>
      <c r="S1778" s="49">
        <v>-13089549.51</v>
      </c>
      <c r="T1778" s="49">
        <v>267886.74</v>
      </c>
      <c r="U1778" s="49">
        <v>0</v>
      </c>
      <c r="V1778" s="49">
        <v>0</v>
      </c>
      <c r="W1778" s="49">
        <v>38610</v>
      </c>
      <c r="X1778" s="49">
        <v>0</v>
      </c>
      <c r="Y1778" s="49">
        <v>527169.47</v>
      </c>
      <c r="Z1778" s="49">
        <v>4904635.72</v>
      </c>
      <c r="AA1778" s="49">
        <v>894240.13</v>
      </c>
      <c r="AB1778" s="49">
        <v>2639088.81</v>
      </c>
      <c r="AC1778" s="49">
        <v>0</v>
      </c>
      <c r="AD1778" s="49">
        <v>0</v>
      </c>
      <c r="AE1778" s="49">
        <v>0</v>
      </c>
      <c r="AF1778" s="49">
        <v>4430912.12</v>
      </c>
      <c r="AG1778" s="49">
        <v>261510115.63000003</v>
      </c>
      <c r="AH1778" s="49">
        <v>265149477.79000002</v>
      </c>
      <c r="AI1778" s="49">
        <v>525603709.23000002</v>
      </c>
      <c r="AJ1778" s="49">
        <v>425430185.66999996</v>
      </c>
      <c r="AK1778" s="49">
        <v>0</v>
      </c>
      <c r="AL1778" s="49">
        <v>680545165.80999994</v>
      </c>
      <c r="AM1778" s="49">
        <v>2.2921917198748898</v>
      </c>
      <c r="AN1778" s="49">
        <v>16576196.810000001</v>
      </c>
      <c r="AO1778" s="49">
        <v>8241523.21</v>
      </c>
      <c r="AP1778" s="49">
        <v>280739212.23999995</v>
      </c>
      <c r="AQ1778" s="49">
        <v>169036056.02999997</v>
      </c>
      <c r="AR1778" s="369"/>
      <c r="AS1778" s="50">
        <v>45350</v>
      </c>
      <c r="AT1778" s="51" t="s">
        <v>1</v>
      </c>
      <c r="AU1778" s="52" t="s">
        <v>292</v>
      </c>
      <c r="AV1778" s="53">
        <v>2024</v>
      </c>
      <c r="AW1778" s="266" t="s">
        <v>153</v>
      </c>
      <c r="AX1778" s="380">
        <v>36.229999999999997</v>
      </c>
      <c r="AY1778" s="380">
        <v>36.130000000000003</v>
      </c>
    </row>
    <row r="1779" spans="1:51" x14ac:dyDescent="0.25">
      <c r="A1779" s="58">
        <v>103</v>
      </c>
      <c r="B1779" s="59" t="s">
        <v>74</v>
      </c>
      <c r="C1779" s="49">
        <v>1107484.1399999999</v>
      </c>
      <c r="D1779" s="49">
        <v>0</v>
      </c>
      <c r="E1779" s="49">
        <v>1</v>
      </c>
      <c r="F1779" s="49">
        <v>85054.73</v>
      </c>
      <c r="G1779" s="49">
        <v>1113025.5900000001</v>
      </c>
      <c r="H1779" s="49">
        <v>2525229.9500000002</v>
      </c>
      <c r="I1779" s="49">
        <v>42613004.840000004</v>
      </c>
      <c r="J1779" s="49">
        <v>214448457.75999999</v>
      </c>
      <c r="K1779" s="49">
        <v>1685984.3</v>
      </c>
      <c r="L1779" s="49">
        <v>1589490.83</v>
      </c>
      <c r="M1779" s="49">
        <v>0</v>
      </c>
      <c r="N1779" s="49">
        <v>0</v>
      </c>
      <c r="O1779" s="49">
        <v>523206.80999999994</v>
      </c>
      <c r="P1779" s="49">
        <v>-613802.99000000022</v>
      </c>
      <c r="Q1779" s="49">
        <v>-41513.94</v>
      </c>
      <c r="R1779" s="49">
        <v>-655316.93000000017</v>
      </c>
      <c r="S1779" s="49">
        <v>3180546.9</v>
      </c>
      <c r="T1779" s="49">
        <v>85478.93</v>
      </c>
      <c r="U1779" s="49">
        <v>0</v>
      </c>
      <c r="V1779" s="49">
        <v>0</v>
      </c>
      <c r="W1779" s="49">
        <v>0</v>
      </c>
      <c r="X1779" s="49">
        <v>3207434.16</v>
      </c>
      <c r="Y1779" s="49">
        <v>22714.82</v>
      </c>
      <c r="Z1779" s="49">
        <v>1733.12</v>
      </c>
      <c r="AA1779" s="49">
        <v>87918.25</v>
      </c>
      <c r="AB1779" s="49">
        <v>0</v>
      </c>
      <c r="AC1779" s="49">
        <v>0</v>
      </c>
      <c r="AD1779" s="49">
        <v>0</v>
      </c>
      <c r="AE1779" s="49">
        <v>0</v>
      </c>
      <c r="AF1779" s="49">
        <v>0</v>
      </c>
      <c r="AG1779" s="49">
        <v>1589490.83</v>
      </c>
      <c r="AH1779" s="49">
        <v>1</v>
      </c>
      <c r="AI1779" s="49">
        <v>1541346.71</v>
      </c>
      <c r="AJ1779" s="49">
        <v>1018139.8999999999</v>
      </c>
      <c r="AK1779" s="49">
        <v>0</v>
      </c>
      <c r="AL1779" s="49">
        <v>40927020.540000007</v>
      </c>
      <c r="AM1779" s="49">
        <v>25.274852701771898</v>
      </c>
      <c r="AN1779" s="49">
        <v>81812.69</v>
      </c>
      <c r="AO1779" s="49">
        <v>3242.04</v>
      </c>
      <c r="AP1779" s="49">
        <v>584277.33000000007</v>
      </c>
      <c r="AQ1779" s="49">
        <v>0</v>
      </c>
      <c r="AR1779" s="369"/>
      <c r="AS1779" s="50">
        <v>45350</v>
      </c>
      <c r="AT1779" s="51" t="s">
        <v>1</v>
      </c>
      <c r="AU1779" s="52" t="s">
        <v>292</v>
      </c>
      <c r="AV1779" s="53">
        <v>2024</v>
      </c>
      <c r="AW1779" s="266" t="s">
        <v>184</v>
      </c>
      <c r="AX1779" s="380">
        <v>36.229999999999997</v>
      </c>
      <c r="AY1779" s="380">
        <v>36.130000000000003</v>
      </c>
    </row>
    <row r="1780" spans="1:51" x14ac:dyDescent="0.25">
      <c r="A1780" s="58">
        <v>23</v>
      </c>
      <c r="B1780" s="59" t="s">
        <v>75</v>
      </c>
      <c r="C1780" s="49">
        <v>145913810.62</v>
      </c>
      <c r="D1780" s="49">
        <v>40130207.299999997</v>
      </c>
      <c r="E1780" s="49">
        <v>36134397.100000001</v>
      </c>
      <c r="F1780" s="49">
        <v>29773485.859999999</v>
      </c>
      <c r="G1780" s="49">
        <v>39371918.049999997</v>
      </c>
      <c r="H1780" s="49">
        <v>136562.82</v>
      </c>
      <c r="I1780" s="49">
        <v>682080599.54999995</v>
      </c>
      <c r="J1780" s="49">
        <v>19980868.41</v>
      </c>
      <c r="K1780" s="49">
        <v>100789802.31999999</v>
      </c>
      <c r="L1780" s="49">
        <v>64655405.219999999</v>
      </c>
      <c r="M1780" s="49">
        <v>29852772.579999998</v>
      </c>
      <c r="N1780" s="49">
        <v>17031609.170000002</v>
      </c>
      <c r="O1780" s="49">
        <v>29770039.090000004</v>
      </c>
      <c r="P1780" s="49">
        <v>6868160.3199999891</v>
      </c>
      <c r="Q1780" s="49">
        <v>59840.779999997467</v>
      </c>
      <c r="R1780" s="49">
        <v>6928001.0999999866</v>
      </c>
      <c r="S1780" s="49">
        <v>-6791438.2700000005</v>
      </c>
      <c r="T1780" s="49">
        <v>4200.33</v>
      </c>
      <c r="U1780" s="49">
        <v>0</v>
      </c>
      <c r="V1780" s="49">
        <v>0</v>
      </c>
      <c r="W1780" s="49">
        <v>0</v>
      </c>
      <c r="X1780" s="49">
        <v>747127.72</v>
      </c>
      <c r="Y1780" s="49">
        <v>644023.96</v>
      </c>
      <c r="Z1780" s="49">
        <v>4976621.55</v>
      </c>
      <c r="AA1780" s="49">
        <v>785179.67</v>
      </c>
      <c r="AB1780" s="49">
        <v>62769.68</v>
      </c>
      <c r="AC1780" s="49">
        <v>0</v>
      </c>
      <c r="AD1780" s="49">
        <v>0</v>
      </c>
      <c r="AE1780" s="49">
        <v>0</v>
      </c>
      <c r="AF1780" s="49">
        <v>1074171.46</v>
      </c>
      <c r="AG1780" s="49">
        <v>94508177.799999997</v>
      </c>
      <c r="AH1780" s="49">
        <v>53166006.269999996</v>
      </c>
      <c r="AI1780" s="49">
        <v>137497922.75</v>
      </c>
      <c r="AJ1780" s="49">
        <v>107727883.66</v>
      </c>
      <c r="AK1780" s="49">
        <v>0</v>
      </c>
      <c r="AL1780" s="49">
        <v>581290797.23000002</v>
      </c>
      <c r="AM1780" s="49">
        <v>6.7673572509294706</v>
      </c>
      <c r="AN1780" s="49">
        <v>15474828.43</v>
      </c>
      <c r="AO1780" s="49">
        <v>14298657.43</v>
      </c>
      <c r="AP1780" s="49">
        <v>124447678.20999998</v>
      </c>
      <c r="AQ1780" s="49">
        <v>48434113.980000004</v>
      </c>
      <c r="AR1780" s="369"/>
      <c r="AS1780" s="50">
        <v>45350</v>
      </c>
      <c r="AT1780" s="51" t="s">
        <v>1</v>
      </c>
      <c r="AU1780" s="52" t="s">
        <v>292</v>
      </c>
      <c r="AV1780" s="53">
        <v>2024</v>
      </c>
      <c r="AW1780" s="266" t="s">
        <v>159</v>
      </c>
      <c r="AX1780" s="380">
        <v>36.229999999999997</v>
      </c>
      <c r="AY1780" s="380">
        <v>36.130000000000003</v>
      </c>
    </row>
    <row r="1781" spans="1:51" x14ac:dyDescent="0.25">
      <c r="A1781" s="58">
        <v>62</v>
      </c>
      <c r="B1781" s="6" t="s">
        <v>203</v>
      </c>
      <c r="C1781" s="49">
        <v>13401036.409999998</v>
      </c>
      <c r="D1781" s="49">
        <v>3280053.89</v>
      </c>
      <c r="E1781" s="49">
        <v>1183692.8699999999</v>
      </c>
      <c r="F1781" s="49">
        <v>6452.31</v>
      </c>
      <c r="G1781" s="49">
        <v>8060964.7400000002</v>
      </c>
      <c r="H1781" s="49">
        <v>222579.41</v>
      </c>
      <c r="I1781" s="49">
        <v>43464533.189999998</v>
      </c>
      <c r="J1781" s="49">
        <v>517652.58</v>
      </c>
      <c r="K1781" s="49">
        <v>2036948.01</v>
      </c>
      <c r="L1781" s="49">
        <v>853255.14</v>
      </c>
      <c r="M1781" s="49">
        <v>0</v>
      </c>
      <c r="N1781" s="49">
        <v>0</v>
      </c>
      <c r="O1781" s="49">
        <v>607861.72999999986</v>
      </c>
      <c r="P1781" s="49">
        <v>1445703.7399999953</v>
      </c>
      <c r="Q1781" s="49">
        <v>0</v>
      </c>
      <c r="R1781" s="49">
        <v>1445703.7399999953</v>
      </c>
      <c r="S1781" s="49">
        <v>-1223124.6600000001</v>
      </c>
      <c r="T1781" s="49">
        <v>41.92</v>
      </c>
      <c r="U1781" s="49">
        <v>0</v>
      </c>
      <c r="V1781" s="49">
        <v>0</v>
      </c>
      <c r="W1781" s="49">
        <v>0</v>
      </c>
      <c r="X1781" s="49">
        <v>22006.28</v>
      </c>
      <c r="Y1781" s="49">
        <v>154311.96</v>
      </c>
      <c r="Z1781" s="49">
        <v>577775.46</v>
      </c>
      <c r="AA1781" s="49">
        <v>442873.47</v>
      </c>
      <c r="AB1781" s="49">
        <v>62961.599999999999</v>
      </c>
      <c r="AC1781" s="49">
        <v>0</v>
      </c>
      <c r="AD1781" s="49">
        <v>0</v>
      </c>
      <c r="AE1781" s="49">
        <v>0</v>
      </c>
      <c r="AF1781" s="49">
        <v>7250.37</v>
      </c>
      <c r="AG1781" s="49">
        <v>853255.14</v>
      </c>
      <c r="AH1781" s="49">
        <v>1183692.8699999999</v>
      </c>
      <c r="AI1781" s="49">
        <v>2036948.01</v>
      </c>
      <c r="AJ1781" s="49">
        <v>1429086.28</v>
      </c>
      <c r="AK1781" s="49">
        <v>0</v>
      </c>
      <c r="AL1781" s="49">
        <v>41427585.18</v>
      </c>
      <c r="AM1781" s="49">
        <v>21.33806703785238</v>
      </c>
      <c r="AN1781" s="49">
        <v>6452.31</v>
      </c>
      <c r="AO1781" s="49">
        <v>0</v>
      </c>
      <c r="AP1781" s="49">
        <v>13326908.65</v>
      </c>
      <c r="AQ1781" s="49">
        <v>3813787.86</v>
      </c>
      <c r="AR1781" s="369"/>
      <c r="AS1781" s="50">
        <v>45350</v>
      </c>
      <c r="AT1781" s="51" t="s">
        <v>1</v>
      </c>
      <c r="AU1781" s="52" t="s">
        <v>292</v>
      </c>
      <c r="AV1781" s="53">
        <v>2024</v>
      </c>
      <c r="AW1781" s="266" t="s">
        <v>169</v>
      </c>
      <c r="AX1781" s="380">
        <v>36.229999999999997</v>
      </c>
      <c r="AY1781" s="380">
        <v>36.130000000000003</v>
      </c>
    </row>
    <row r="1782" spans="1:51" x14ac:dyDescent="0.25">
      <c r="A1782" s="58">
        <v>114</v>
      </c>
      <c r="B1782" s="59" t="s">
        <v>76</v>
      </c>
      <c r="C1782" s="49">
        <v>192590374.95000002</v>
      </c>
      <c r="D1782" s="49">
        <v>80305204.939999998</v>
      </c>
      <c r="E1782" s="49">
        <v>40919645.5</v>
      </c>
      <c r="F1782" s="49">
        <v>25650522.309999999</v>
      </c>
      <c r="G1782" s="49">
        <v>43598090.629999995</v>
      </c>
      <c r="H1782" s="49">
        <v>705255.13</v>
      </c>
      <c r="I1782" s="49">
        <v>208122607.34999999</v>
      </c>
      <c r="J1782" s="49">
        <v>36429641.859999999</v>
      </c>
      <c r="K1782" s="49">
        <v>99426323.939999998</v>
      </c>
      <c r="L1782" s="49">
        <v>58506678.439999998</v>
      </c>
      <c r="M1782" s="49">
        <v>179042012.34</v>
      </c>
      <c r="N1782" s="49">
        <v>68481033.650000006</v>
      </c>
      <c r="O1782" s="49">
        <v>43241372.109999999</v>
      </c>
      <c r="P1782" s="49">
        <v>-204815.0399999842</v>
      </c>
      <c r="Q1782" s="49">
        <v>12297081.259999998</v>
      </c>
      <c r="R1782" s="49">
        <v>12092266.220000014</v>
      </c>
      <c r="S1782" s="49">
        <v>-11387011.09</v>
      </c>
      <c r="T1782" s="49">
        <v>37084.89</v>
      </c>
      <c r="U1782" s="49">
        <v>0</v>
      </c>
      <c r="V1782" s="49">
        <v>0</v>
      </c>
      <c r="W1782" s="49">
        <v>2820838.44</v>
      </c>
      <c r="X1782" s="49">
        <v>2020441.17</v>
      </c>
      <c r="Y1782" s="49">
        <v>631132.1</v>
      </c>
      <c r="Z1782" s="49">
        <v>1429424.18</v>
      </c>
      <c r="AA1782" s="49">
        <v>12142532.869999999</v>
      </c>
      <c r="AB1782" s="49">
        <v>104478.46</v>
      </c>
      <c r="AC1782" s="49">
        <v>0</v>
      </c>
      <c r="AD1782" s="49">
        <v>0</v>
      </c>
      <c r="AE1782" s="49">
        <v>0</v>
      </c>
      <c r="AF1782" s="49">
        <v>1957807.98</v>
      </c>
      <c r="AG1782" s="49">
        <v>237548690.78</v>
      </c>
      <c r="AH1782" s="49">
        <v>109400679.15000001</v>
      </c>
      <c r="AI1782" s="49">
        <v>344848403.87</v>
      </c>
      <c r="AJ1782" s="49">
        <v>301607031.75999999</v>
      </c>
      <c r="AK1782" s="49">
        <v>0</v>
      </c>
      <c r="AL1782" s="49">
        <v>108696283.41</v>
      </c>
      <c r="AM1782" s="49">
        <v>2.0932344584679008</v>
      </c>
      <c r="AN1782" s="49">
        <v>18341407.850000001</v>
      </c>
      <c r="AO1782" s="49">
        <v>7309114.46</v>
      </c>
      <c r="AP1782" s="49">
        <v>183955170.89000005</v>
      </c>
      <c r="AQ1782" s="49">
        <v>114911372.99000005</v>
      </c>
      <c r="AR1782" s="369"/>
      <c r="AS1782" s="50">
        <v>45350</v>
      </c>
      <c r="AT1782" s="51" t="s">
        <v>1</v>
      </c>
      <c r="AU1782" s="52" t="s">
        <v>292</v>
      </c>
      <c r="AV1782" s="53">
        <v>2024</v>
      </c>
      <c r="AW1782" s="266" t="s">
        <v>154</v>
      </c>
      <c r="AX1782" s="380">
        <v>36.229999999999997</v>
      </c>
      <c r="AY1782" s="380">
        <v>36.130000000000003</v>
      </c>
    </row>
    <row r="1783" spans="1:51" x14ac:dyDescent="0.25">
      <c r="A1783" s="58">
        <v>48</v>
      </c>
      <c r="B1783" s="59" t="s">
        <v>77</v>
      </c>
      <c r="C1783" s="49">
        <v>42718296.340000004</v>
      </c>
      <c r="D1783" s="49">
        <v>9127803.5699999984</v>
      </c>
      <c r="E1783" s="49">
        <v>21704130.289999999</v>
      </c>
      <c r="F1783" s="49">
        <v>1888239.4000000001</v>
      </c>
      <c r="G1783" s="49">
        <v>17233405.420000002</v>
      </c>
      <c r="H1783" s="49">
        <v>1318578.8</v>
      </c>
      <c r="I1783" s="49">
        <v>2226626439.25</v>
      </c>
      <c r="J1783" s="49">
        <v>205188910.72</v>
      </c>
      <c r="K1783" s="49">
        <v>40329029.829999998</v>
      </c>
      <c r="L1783" s="49">
        <v>13858349.390000001</v>
      </c>
      <c r="M1783" s="49">
        <v>4734949.58</v>
      </c>
      <c r="N1783" s="49">
        <v>241076019.46000001</v>
      </c>
      <c r="O1783" s="49">
        <v>6748193.3900000155</v>
      </c>
      <c r="P1783" s="49">
        <v>7720654.5600000154</v>
      </c>
      <c r="Q1783" s="49">
        <v>-52719.079999983311</v>
      </c>
      <c r="R1783" s="49">
        <v>7667935.4800000321</v>
      </c>
      <c r="S1783" s="49">
        <v>-6349356.6699999981</v>
      </c>
      <c r="T1783" s="49">
        <v>12414540</v>
      </c>
      <c r="U1783" s="49">
        <v>0</v>
      </c>
      <c r="V1783" s="49">
        <v>662840.85</v>
      </c>
      <c r="W1783" s="49">
        <v>2192378.4700000002</v>
      </c>
      <c r="X1783" s="49">
        <v>9388707.6600000001</v>
      </c>
      <c r="Y1783" s="49">
        <v>256465.01</v>
      </c>
      <c r="Z1783" s="49">
        <v>454897.08</v>
      </c>
      <c r="AA1783" s="49">
        <v>26642888.329999998</v>
      </c>
      <c r="AB1783" s="49">
        <v>0</v>
      </c>
      <c r="AC1783" s="49">
        <v>0</v>
      </c>
      <c r="AD1783" s="49">
        <v>0</v>
      </c>
      <c r="AE1783" s="49">
        <v>0</v>
      </c>
      <c r="AF1783" s="49">
        <v>3653573.23</v>
      </c>
      <c r="AG1783" s="49">
        <v>18593298.970000003</v>
      </c>
      <c r="AH1783" s="49">
        <v>262780149.75</v>
      </c>
      <c r="AI1783" s="49">
        <v>280993797.17000002</v>
      </c>
      <c r="AJ1783" s="49">
        <v>274245603.77999997</v>
      </c>
      <c r="AK1783" s="49">
        <v>0</v>
      </c>
      <c r="AL1783" s="49">
        <v>2186297409.4200001</v>
      </c>
      <c r="AM1783" s="49">
        <v>55.211505177187647</v>
      </c>
      <c r="AN1783" s="49">
        <v>191780.97999999998</v>
      </c>
      <c r="AO1783" s="49">
        <v>1696458.43</v>
      </c>
      <c r="AP1783" s="49">
        <v>42546715.549999997</v>
      </c>
      <c r="AQ1783" s="49">
        <v>15704416.170000041</v>
      </c>
      <c r="AR1783" s="369"/>
      <c r="AS1783" s="50">
        <v>45350</v>
      </c>
      <c r="AT1783" s="51" t="s">
        <v>1</v>
      </c>
      <c r="AU1783" s="52" t="s">
        <v>292</v>
      </c>
      <c r="AV1783" s="53">
        <v>2024</v>
      </c>
      <c r="AW1783" s="266" t="s">
        <v>163</v>
      </c>
      <c r="AX1783" s="380">
        <v>36.229999999999997</v>
      </c>
      <c r="AY1783" s="380">
        <v>36.130000000000003</v>
      </c>
    </row>
    <row r="1784" spans="1:51" ht="30" x14ac:dyDescent="0.25">
      <c r="A1784" s="58">
        <v>120</v>
      </c>
      <c r="B1784" s="59" t="s">
        <v>78</v>
      </c>
      <c r="C1784" s="49">
        <v>0</v>
      </c>
      <c r="D1784" s="49">
        <v>0</v>
      </c>
      <c r="E1784" s="49">
        <v>1</v>
      </c>
      <c r="F1784" s="49">
        <v>0</v>
      </c>
      <c r="G1784" s="49">
        <v>415147.32</v>
      </c>
      <c r="H1784" s="49">
        <v>-463999.4</v>
      </c>
      <c r="I1784" s="49">
        <v>301210210.72000003</v>
      </c>
      <c r="J1784" s="49">
        <v>76607242.909999996</v>
      </c>
      <c r="K1784" s="49">
        <v>1</v>
      </c>
      <c r="L1784" s="49">
        <v>0</v>
      </c>
      <c r="M1784" s="49">
        <v>0</v>
      </c>
      <c r="N1784" s="49">
        <v>0</v>
      </c>
      <c r="O1784" s="49">
        <v>1</v>
      </c>
      <c r="P1784" s="49">
        <v>-415148.32</v>
      </c>
      <c r="Q1784" s="49">
        <v>0</v>
      </c>
      <c r="R1784" s="49">
        <v>-415148.32</v>
      </c>
      <c r="S1784" s="49">
        <v>-48851.08</v>
      </c>
      <c r="T1784" s="49">
        <v>0</v>
      </c>
      <c r="U1784" s="49">
        <v>0</v>
      </c>
      <c r="V1784" s="49">
        <v>0</v>
      </c>
      <c r="W1784" s="49">
        <v>0</v>
      </c>
      <c r="X1784" s="49">
        <v>2449.31</v>
      </c>
      <c r="Y1784" s="49">
        <v>8471.39</v>
      </c>
      <c r="Z1784" s="49">
        <v>9405.77</v>
      </c>
      <c r="AA1784" s="49">
        <v>30268.1</v>
      </c>
      <c r="AB1784" s="49">
        <v>0</v>
      </c>
      <c r="AC1784" s="49">
        <v>0</v>
      </c>
      <c r="AD1784" s="49">
        <v>0</v>
      </c>
      <c r="AE1784" s="49">
        <v>0</v>
      </c>
      <c r="AF1784" s="49">
        <v>3155.13</v>
      </c>
      <c r="AG1784" s="49">
        <v>0</v>
      </c>
      <c r="AH1784" s="49">
        <v>1</v>
      </c>
      <c r="AI1784" s="49">
        <v>1</v>
      </c>
      <c r="AJ1784" s="49">
        <v>0</v>
      </c>
      <c r="AK1784" s="49">
        <v>0</v>
      </c>
      <c r="AL1784" s="49">
        <v>301210209.72000003</v>
      </c>
      <c r="AM1784" s="49">
        <v>301210210.72000003</v>
      </c>
      <c r="AN1784" s="49">
        <v>0</v>
      </c>
      <c r="AO1784" s="49">
        <v>0</v>
      </c>
      <c r="AP1784" s="49">
        <v>0</v>
      </c>
      <c r="AQ1784" s="49">
        <v>1</v>
      </c>
      <c r="AR1784" s="369"/>
      <c r="AS1784" s="50">
        <v>45350</v>
      </c>
      <c r="AT1784" s="51" t="s">
        <v>1</v>
      </c>
      <c r="AU1784" s="52" t="s">
        <v>293</v>
      </c>
      <c r="AV1784" s="53">
        <v>2024</v>
      </c>
      <c r="AW1784" s="266" t="s">
        <v>187</v>
      </c>
      <c r="AX1784" s="380">
        <v>36.229999999999997</v>
      </c>
      <c r="AY1784" s="380">
        <v>36.130000000000003</v>
      </c>
    </row>
    <row r="1785" spans="1:51" x14ac:dyDescent="0.25">
      <c r="A1785" s="58">
        <v>100</v>
      </c>
      <c r="B1785" s="59" t="s">
        <v>79</v>
      </c>
      <c r="C1785" s="49">
        <v>283469505.89000005</v>
      </c>
      <c r="D1785" s="49">
        <v>196909595.85999998</v>
      </c>
      <c r="E1785" s="49">
        <v>28194437.789999999</v>
      </c>
      <c r="F1785" s="49">
        <v>51369444.960000001</v>
      </c>
      <c r="G1785" s="49">
        <v>73598340.609999999</v>
      </c>
      <c r="H1785" s="49">
        <v>1355981.84</v>
      </c>
      <c r="I1785" s="49">
        <v>162187878.19999999</v>
      </c>
      <c r="J1785" s="49">
        <v>110163860.04000001</v>
      </c>
      <c r="K1785" s="49">
        <v>89323344.280000001</v>
      </c>
      <c r="L1785" s="49">
        <v>61128906.489999995</v>
      </c>
      <c r="M1785" s="49">
        <v>292786592.41000003</v>
      </c>
      <c r="N1785" s="49">
        <v>123586716.82000001</v>
      </c>
      <c r="O1785" s="49">
        <v>-54243346.929999948</v>
      </c>
      <c r="P1785" s="49">
        <v>15835471.389999876</v>
      </c>
      <c r="Q1785" s="49">
        <v>-19996224.030000098</v>
      </c>
      <c r="R1785" s="49">
        <v>-4160752.6400002223</v>
      </c>
      <c r="S1785" s="49">
        <v>5516734.4800000004</v>
      </c>
      <c r="T1785" s="49">
        <v>1087.56</v>
      </c>
      <c r="U1785" s="49">
        <v>0</v>
      </c>
      <c r="V1785" s="49">
        <v>0</v>
      </c>
      <c r="W1785" s="49">
        <v>0</v>
      </c>
      <c r="X1785" s="49">
        <v>19155391.829999998</v>
      </c>
      <c r="Y1785" s="49">
        <v>1170111.25</v>
      </c>
      <c r="Z1785" s="49">
        <v>10149974.689999999</v>
      </c>
      <c r="AA1785" s="49">
        <v>194203.7</v>
      </c>
      <c r="AB1785" s="49">
        <v>317125.19</v>
      </c>
      <c r="AC1785" s="49">
        <v>0</v>
      </c>
      <c r="AD1785" s="49">
        <v>0</v>
      </c>
      <c r="AE1785" s="49">
        <v>0</v>
      </c>
      <c r="AF1785" s="49">
        <v>1808330.08</v>
      </c>
      <c r="AG1785" s="49">
        <v>353915498.89999998</v>
      </c>
      <c r="AH1785" s="49">
        <v>151781154.60999998</v>
      </c>
      <c r="AI1785" s="49">
        <v>505607005.59000003</v>
      </c>
      <c r="AJ1785" s="49">
        <v>559850352.51999998</v>
      </c>
      <c r="AK1785" s="49">
        <v>0</v>
      </c>
      <c r="AL1785" s="49">
        <v>72864533.919999987</v>
      </c>
      <c r="AM1785" s="49">
        <v>1.8157389818678651</v>
      </c>
      <c r="AN1785" s="49">
        <v>24676772.329999998</v>
      </c>
      <c r="AO1785" s="49">
        <v>26692672.629999999</v>
      </c>
      <c r="AP1785" s="49">
        <v>375402267.62</v>
      </c>
      <c r="AQ1785" s="49">
        <v>234599010.66000003</v>
      </c>
      <c r="AR1785" s="369"/>
      <c r="AS1785" s="50">
        <v>45350</v>
      </c>
      <c r="AT1785" s="51" t="s">
        <v>1</v>
      </c>
      <c r="AU1785" s="52" t="s">
        <v>292</v>
      </c>
      <c r="AV1785" s="53">
        <v>2024</v>
      </c>
      <c r="AW1785" s="266" t="s">
        <v>151</v>
      </c>
      <c r="AX1785" s="380">
        <v>36.229999999999997</v>
      </c>
      <c r="AY1785" s="380">
        <v>36.130000000000003</v>
      </c>
    </row>
    <row r="1786" spans="1:51" x14ac:dyDescent="0.25">
      <c r="A1786" s="58">
        <v>127</v>
      </c>
      <c r="B1786" s="59" t="s">
        <v>80</v>
      </c>
      <c r="C1786" s="49">
        <v>9376111.1600000001</v>
      </c>
      <c r="D1786" s="49">
        <v>0</v>
      </c>
      <c r="E1786" s="49">
        <v>1</v>
      </c>
      <c r="F1786" s="49">
        <v>2132326.4900000002</v>
      </c>
      <c r="G1786" s="49">
        <v>10604138.68</v>
      </c>
      <c r="H1786" s="49">
        <v>1420676.73</v>
      </c>
      <c r="I1786" s="49">
        <v>18872814.550000001</v>
      </c>
      <c r="J1786" s="49">
        <v>0</v>
      </c>
      <c r="K1786" s="49">
        <v>6670413.3700000001</v>
      </c>
      <c r="L1786" s="49">
        <v>6670412.3700000001</v>
      </c>
      <c r="M1786" s="49">
        <v>4182945.53</v>
      </c>
      <c r="N1786" s="49">
        <v>0</v>
      </c>
      <c r="O1786" s="49">
        <v>9275327.5700000003</v>
      </c>
      <c r="P1786" s="49">
        <v>-12635681.58</v>
      </c>
      <c r="Q1786" s="49">
        <v>-7576383.5300000003</v>
      </c>
      <c r="R1786" s="49">
        <v>-20212065.109999999</v>
      </c>
      <c r="S1786" s="49">
        <v>21632741.850000001</v>
      </c>
      <c r="T1786" s="49">
        <v>203952.6</v>
      </c>
      <c r="U1786" s="49">
        <v>0</v>
      </c>
      <c r="V1786" s="49">
        <v>0</v>
      </c>
      <c r="W1786" s="49">
        <v>22514549.059999999</v>
      </c>
      <c r="X1786" s="49">
        <v>42962.89</v>
      </c>
      <c r="Y1786" s="49">
        <v>199476.2</v>
      </c>
      <c r="Z1786" s="49">
        <v>291320.75</v>
      </c>
      <c r="AA1786" s="49">
        <v>0</v>
      </c>
      <c r="AB1786" s="49">
        <v>546280.29</v>
      </c>
      <c r="AC1786" s="49">
        <v>0</v>
      </c>
      <c r="AD1786" s="49">
        <v>0</v>
      </c>
      <c r="AE1786" s="49">
        <v>0</v>
      </c>
      <c r="AF1786" s="49">
        <v>91645.46</v>
      </c>
      <c r="AG1786" s="49">
        <v>10853357.9</v>
      </c>
      <c r="AH1786" s="49">
        <v>1</v>
      </c>
      <c r="AI1786" s="49">
        <v>10853358.9</v>
      </c>
      <c r="AJ1786" s="49">
        <v>1578031.33</v>
      </c>
      <c r="AK1786" s="49">
        <v>0</v>
      </c>
      <c r="AL1786" s="49">
        <v>12202401.18</v>
      </c>
      <c r="AM1786" s="49">
        <v>2.8293320823084165</v>
      </c>
      <c r="AN1786" s="49">
        <v>1422565.38</v>
      </c>
      <c r="AO1786" s="49">
        <v>709761.11</v>
      </c>
      <c r="AP1786" s="49">
        <v>100784.5899999993</v>
      </c>
      <c r="AQ1786" s="49">
        <v>1</v>
      </c>
      <c r="AR1786" s="369"/>
      <c r="AS1786" s="50">
        <v>45350</v>
      </c>
      <c r="AT1786" s="51" t="s">
        <v>1</v>
      </c>
      <c r="AU1786" s="52" t="s">
        <v>292</v>
      </c>
      <c r="AV1786" s="53">
        <v>2024</v>
      </c>
      <c r="AW1786" s="266" t="s">
        <v>186</v>
      </c>
      <c r="AX1786" s="380">
        <v>36.229999999999997</v>
      </c>
      <c r="AY1786" s="380">
        <v>36.130000000000003</v>
      </c>
    </row>
    <row r="1787" spans="1:51" x14ac:dyDescent="0.25">
      <c r="A1787" s="58">
        <v>12</v>
      </c>
      <c r="B1787" s="59" t="s">
        <v>81</v>
      </c>
      <c r="C1787" s="49">
        <v>305327349.32000005</v>
      </c>
      <c r="D1787" s="49">
        <v>131915451.89</v>
      </c>
      <c r="E1787" s="49">
        <v>87071305.319999993</v>
      </c>
      <c r="F1787" s="49">
        <v>40622267.370000005</v>
      </c>
      <c r="G1787" s="49">
        <v>61690406.300000004</v>
      </c>
      <c r="H1787" s="49">
        <v>3303316.27</v>
      </c>
      <c r="I1787" s="49">
        <v>861129425.37</v>
      </c>
      <c r="J1787" s="49">
        <v>990169599.07000005</v>
      </c>
      <c r="K1787" s="49">
        <v>404843882.92000002</v>
      </c>
      <c r="L1787" s="49">
        <v>317769653.77999997</v>
      </c>
      <c r="M1787" s="49">
        <v>51420665.289999999</v>
      </c>
      <c r="N1787" s="49">
        <v>13352215.860000001</v>
      </c>
      <c r="O1787" s="49">
        <v>56406539.500000007</v>
      </c>
      <c r="P1787" s="49">
        <v>14692684.25999989</v>
      </c>
      <c r="Q1787" s="49">
        <v>-30286068.240000006</v>
      </c>
      <c r="R1787" s="49">
        <v>-15593383.980000116</v>
      </c>
      <c r="S1787" s="49">
        <v>18896700.229999997</v>
      </c>
      <c r="T1787" s="49">
        <v>1615406.52</v>
      </c>
      <c r="U1787" s="49">
        <v>0</v>
      </c>
      <c r="V1787" s="49">
        <v>0</v>
      </c>
      <c r="W1787" s="49">
        <v>10166199.98</v>
      </c>
      <c r="X1787" s="49">
        <v>73628827.219999999</v>
      </c>
      <c r="Y1787" s="49">
        <v>1258987.8799999999</v>
      </c>
      <c r="Z1787" s="49">
        <v>4162261.96</v>
      </c>
      <c r="AA1787" s="49">
        <v>5394277.0599999996</v>
      </c>
      <c r="AB1787" s="49">
        <v>151992.68</v>
      </c>
      <c r="AC1787" s="49">
        <v>0</v>
      </c>
      <c r="AD1787" s="49">
        <v>0</v>
      </c>
      <c r="AE1787" s="49">
        <v>0</v>
      </c>
      <c r="AF1787" s="49">
        <v>55546213.909999996</v>
      </c>
      <c r="AG1787" s="49">
        <v>369190319.06999999</v>
      </c>
      <c r="AH1787" s="49">
        <v>100423521.17999999</v>
      </c>
      <c r="AI1787" s="49">
        <v>443006752.55000001</v>
      </c>
      <c r="AJ1787" s="49">
        <v>386600301.16999996</v>
      </c>
      <c r="AK1787" s="49">
        <v>88.12</v>
      </c>
      <c r="AL1787" s="49">
        <v>456285542.44999999</v>
      </c>
      <c r="AM1787" s="49">
        <v>2.127065423735611</v>
      </c>
      <c r="AN1787" s="49">
        <v>25020466.150000002</v>
      </c>
      <c r="AO1787" s="49">
        <v>15601801.219999999</v>
      </c>
      <c r="AP1787" s="49">
        <v>267018449.0999999</v>
      </c>
      <c r="AQ1787" s="49">
        <v>150013091.17000002</v>
      </c>
      <c r="AR1787" s="369"/>
      <c r="AS1787" s="50">
        <v>45350</v>
      </c>
      <c r="AT1787" s="51" t="s">
        <v>1</v>
      </c>
      <c r="AU1787" s="52" t="s">
        <v>292</v>
      </c>
      <c r="AV1787" s="53">
        <v>2024</v>
      </c>
      <c r="AW1787" s="266" t="s">
        <v>152</v>
      </c>
      <c r="AX1787" s="380">
        <v>36.229999999999997</v>
      </c>
      <c r="AY1787" s="380">
        <v>36.130000000000003</v>
      </c>
    </row>
    <row r="1788" spans="1:51" x14ac:dyDescent="0.25">
      <c r="A1788" s="60">
        <v>74</v>
      </c>
      <c r="B1788" s="61" t="s">
        <v>82</v>
      </c>
      <c r="C1788" s="56">
        <v>1660466840.1899998</v>
      </c>
      <c r="D1788" s="56">
        <v>973489817.23000002</v>
      </c>
      <c r="E1788" s="56">
        <v>21441748.77</v>
      </c>
      <c r="F1788" s="56">
        <v>210007785.59999999</v>
      </c>
      <c r="G1788" s="56">
        <v>219911134.01000002</v>
      </c>
      <c r="H1788" s="56">
        <v>4125335.7</v>
      </c>
      <c r="I1788" s="56">
        <v>976162399.88999999</v>
      </c>
      <c r="J1788" s="56">
        <v>401206228.25999999</v>
      </c>
      <c r="K1788" s="56">
        <v>115266332.90000001</v>
      </c>
      <c r="L1788" s="56">
        <v>86556934.659999996</v>
      </c>
      <c r="M1788" s="56">
        <v>1113251178.4200001</v>
      </c>
      <c r="N1788" s="56">
        <v>1618896137.3500001</v>
      </c>
      <c r="O1788" s="56">
        <v>56545059.599999726</v>
      </c>
      <c r="P1788" s="56">
        <v>200513043.75000072</v>
      </c>
      <c r="Q1788" s="56">
        <v>-137223821.27999979</v>
      </c>
      <c r="R1788" s="56">
        <v>63289222.470000923</v>
      </c>
      <c r="S1788" s="56">
        <v>-59163886.769999996</v>
      </c>
      <c r="T1788" s="56">
        <v>578881.56999999995</v>
      </c>
      <c r="U1788" s="56">
        <v>1321530</v>
      </c>
      <c r="V1788" s="56">
        <v>0</v>
      </c>
      <c r="W1788" s="56">
        <v>30000</v>
      </c>
      <c r="X1788" s="56">
        <v>73126959.260000005</v>
      </c>
      <c r="Y1788" s="56">
        <v>3601458.84</v>
      </c>
      <c r="Z1788" s="56">
        <v>24625938.960000001</v>
      </c>
      <c r="AA1788" s="56">
        <v>56366655.829999998</v>
      </c>
      <c r="AB1788" s="56">
        <v>1477231.2</v>
      </c>
      <c r="AC1788" s="56">
        <v>0</v>
      </c>
      <c r="AD1788" s="56">
        <v>0</v>
      </c>
      <c r="AE1788" s="56">
        <v>13513923.720000001</v>
      </c>
      <c r="AF1788" s="56">
        <v>34636049.049999997</v>
      </c>
      <c r="AG1788" s="56">
        <v>1199808113.0800002</v>
      </c>
      <c r="AH1788" s="56">
        <v>1640337886.1200001</v>
      </c>
      <c r="AI1788" s="56">
        <v>2820783599.54</v>
      </c>
      <c r="AJ1788" s="56">
        <v>2764238539.9400001</v>
      </c>
      <c r="AK1788" s="56">
        <v>0</v>
      </c>
      <c r="AL1788" s="56">
        <v>860896066.99000001</v>
      </c>
      <c r="AM1788" s="56">
        <v>8.4687555796268406</v>
      </c>
      <c r="AN1788" s="56">
        <v>131090786.54000001</v>
      </c>
      <c r="AO1788" s="56">
        <v>78916999.060000002</v>
      </c>
      <c r="AP1788" s="56">
        <v>1558209040.51</v>
      </c>
      <c r="AQ1788" s="56">
        <v>927777077.14999998</v>
      </c>
      <c r="AR1788" s="370"/>
      <c r="AS1788" s="50">
        <v>45350</v>
      </c>
      <c r="AT1788" s="57" t="s">
        <v>1</v>
      </c>
      <c r="AU1788" s="52" t="s">
        <v>292</v>
      </c>
      <c r="AV1788" s="53">
        <v>2024</v>
      </c>
      <c r="AW1788" s="266" t="s">
        <v>148</v>
      </c>
      <c r="AX1788" s="380">
        <v>36.229999999999997</v>
      </c>
      <c r="AY1788" s="380">
        <v>36.130000000000003</v>
      </c>
    </row>
    <row r="1789" spans="1:51" x14ac:dyDescent="0.25">
      <c r="A1789" s="58">
        <v>71</v>
      </c>
      <c r="B1789" s="59" t="s">
        <v>83</v>
      </c>
      <c r="C1789" s="49">
        <v>114412533.45</v>
      </c>
      <c r="D1789" s="49">
        <v>15137883.58</v>
      </c>
      <c r="E1789" s="49">
        <v>11073354.59</v>
      </c>
      <c r="F1789" s="49">
        <v>0</v>
      </c>
      <c r="G1789" s="49">
        <v>42576274.189999998</v>
      </c>
      <c r="H1789" s="49">
        <v>3941209.19</v>
      </c>
      <c r="I1789" s="49">
        <v>230824747.80000001</v>
      </c>
      <c r="J1789" s="49">
        <v>1072579.23</v>
      </c>
      <c r="K1789" s="49">
        <v>33984837.340000004</v>
      </c>
      <c r="L1789" s="49">
        <v>22911482.75</v>
      </c>
      <c r="M1789" s="49">
        <v>13557795.199999999</v>
      </c>
      <c r="N1789" s="49">
        <v>7987231.6299999999</v>
      </c>
      <c r="O1789" s="49">
        <v>16119526.379999999</v>
      </c>
      <c r="P1789" s="49">
        <v>40578849.29999999</v>
      </c>
      <c r="Q1789" s="49">
        <v>-52839667.990000002</v>
      </c>
      <c r="R1789" s="49">
        <v>-12260818.690000013</v>
      </c>
      <c r="S1789" s="49">
        <v>16202027.879999999</v>
      </c>
      <c r="T1789" s="49">
        <v>0</v>
      </c>
      <c r="U1789" s="49">
        <v>0</v>
      </c>
      <c r="V1789" s="49">
        <v>0</v>
      </c>
      <c r="W1789" s="49">
        <v>22072208.32</v>
      </c>
      <c r="X1789" s="49">
        <v>0</v>
      </c>
      <c r="Y1789" s="49">
        <v>868903.55</v>
      </c>
      <c r="Z1789" s="49">
        <v>0</v>
      </c>
      <c r="AA1789" s="49">
        <v>4998239.99</v>
      </c>
      <c r="AB1789" s="49">
        <v>0</v>
      </c>
      <c r="AC1789" s="49">
        <v>0</v>
      </c>
      <c r="AD1789" s="49">
        <v>0</v>
      </c>
      <c r="AE1789" s="49">
        <v>0</v>
      </c>
      <c r="AF1789" s="49">
        <v>3036.9</v>
      </c>
      <c r="AG1789" s="49">
        <v>36469277.960000001</v>
      </c>
      <c r="AH1789" s="49">
        <v>19060586.220000003</v>
      </c>
      <c r="AI1789" s="49">
        <v>55529230.530000001</v>
      </c>
      <c r="AJ1789" s="49">
        <v>39409704.149999999</v>
      </c>
      <c r="AK1789" s="49">
        <v>0</v>
      </c>
      <c r="AL1789" s="49">
        <v>196839910.46000001</v>
      </c>
      <c r="AM1789" s="49">
        <v>6.7919921313944407</v>
      </c>
      <c r="AN1789" s="49">
        <v>0</v>
      </c>
      <c r="AO1789" s="49">
        <v>0</v>
      </c>
      <c r="AP1789" s="49">
        <v>98273028</v>
      </c>
      <c r="AQ1789" s="49">
        <v>15117904.509999996</v>
      </c>
      <c r="AR1789" s="369"/>
      <c r="AS1789" s="50">
        <v>45350</v>
      </c>
      <c r="AT1789" s="51" t="s">
        <v>1</v>
      </c>
      <c r="AU1789" s="52" t="s">
        <v>292</v>
      </c>
      <c r="AV1789" s="53">
        <v>2024</v>
      </c>
      <c r="AW1789" s="266" t="s">
        <v>161</v>
      </c>
      <c r="AX1789" s="380">
        <v>36.229999999999997</v>
      </c>
      <c r="AY1789" s="380">
        <v>36.130000000000003</v>
      </c>
    </row>
    <row r="1790" spans="1:51" x14ac:dyDescent="0.25">
      <c r="A1790" s="58">
        <v>91</v>
      </c>
      <c r="B1790" s="59" t="s">
        <v>106</v>
      </c>
      <c r="C1790" s="49">
        <v>480738.5</v>
      </c>
      <c r="D1790" s="49">
        <v>0</v>
      </c>
      <c r="E1790" s="49">
        <v>616.81000000000006</v>
      </c>
      <c r="F1790" s="49">
        <v>0</v>
      </c>
      <c r="G1790" s="49">
        <v>808567.85</v>
      </c>
      <c r="H1790" s="49">
        <v>261059.15</v>
      </c>
      <c r="I1790" s="49">
        <v>57227500.359999999</v>
      </c>
      <c r="J1790" s="49">
        <v>11690763.859999999</v>
      </c>
      <c r="K1790" s="49">
        <v>426560.91</v>
      </c>
      <c r="L1790" s="49">
        <v>425497.76</v>
      </c>
      <c r="M1790" s="49">
        <v>0</v>
      </c>
      <c r="N1790" s="49">
        <v>6422521.5200000005</v>
      </c>
      <c r="O1790" s="49">
        <v>61739.049999999814</v>
      </c>
      <c r="P1790" s="49">
        <v>-389568.39999999979</v>
      </c>
      <c r="Q1790" s="49">
        <v>0</v>
      </c>
      <c r="R1790" s="49">
        <v>-389568.39999999979</v>
      </c>
      <c r="S1790" s="49">
        <v>650627.57000000007</v>
      </c>
      <c r="T1790" s="49">
        <v>1268357.82</v>
      </c>
      <c r="U1790" s="49">
        <v>0</v>
      </c>
      <c r="V1790" s="49">
        <v>0</v>
      </c>
      <c r="W1790" s="49">
        <v>0</v>
      </c>
      <c r="X1790" s="49">
        <v>73871.27</v>
      </c>
      <c r="Y1790" s="49">
        <v>6520.71</v>
      </c>
      <c r="Z1790" s="49">
        <v>2852.03</v>
      </c>
      <c r="AA1790" s="49">
        <v>0</v>
      </c>
      <c r="AB1790" s="49">
        <v>507363.94</v>
      </c>
      <c r="AC1790" s="49">
        <v>0</v>
      </c>
      <c r="AD1790" s="49">
        <v>0</v>
      </c>
      <c r="AE1790" s="49">
        <v>0</v>
      </c>
      <c r="AF1790" s="49">
        <v>174864.84</v>
      </c>
      <c r="AG1790" s="49">
        <v>425497.76</v>
      </c>
      <c r="AH1790" s="49">
        <v>6423138.3300000001</v>
      </c>
      <c r="AI1790" s="49">
        <v>6713336.0099999998</v>
      </c>
      <c r="AJ1790" s="49">
        <v>6651596.96</v>
      </c>
      <c r="AK1790" s="49">
        <v>0</v>
      </c>
      <c r="AL1790" s="49">
        <v>56800939.450000003</v>
      </c>
      <c r="AM1790" s="49">
        <v>134.16020788215218</v>
      </c>
      <c r="AN1790" s="49">
        <v>0</v>
      </c>
      <c r="AO1790" s="49">
        <v>0</v>
      </c>
      <c r="AP1790" s="49">
        <v>418999.45000000007</v>
      </c>
      <c r="AQ1790" s="49">
        <v>0</v>
      </c>
      <c r="AR1790" s="369"/>
      <c r="AS1790" s="50">
        <v>45350</v>
      </c>
      <c r="AT1790" s="51" t="s">
        <v>1</v>
      </c>
      <c r="AU1790" s="52" t="s">
        <v>292</v>
      </c>
      <c r="AV1790" s="53">
        <v>2024</v>
      </c>
      <c r="AW1790" s="266" t="s">
        <v>192</v>
      </c>
      <c r="AX1790" s="380">
        <v>36.229999999999997</v>
      </c>
      <c r="AY1790" s="380">
        <v>36.130000000000003</v>
      </c>
    </row>
    <row r="1791" spans="1:51" x14ac:dyDescent="0.25">
      <c r="A1791" s="58">
        <v>73</v>
      </c>
      <c r="B1791" s="59" t="s">
        <v>84</v>
      </c>
      <c r="C1791" s="49">
        <v>50669311.449999996</v>
      </c>
      <c r="D1791" s="49">
        <v>237624.12</v>
      </c>
      <c r="E1791" s="49">
        <v>144527.5</v>
      </c>
      <c r="F1791" s="49">
        <v>3984083.87</v>
      </c>
      <c r="G1791" s="49">
        <v>8260889.0199999996</v>
      </c>
      <c r="H1791" s="49">
        <v>12822346.939999999</v>
      </c>
      <c r="I1791" s="49">
        <v>56596427.469999999</v>
      </c>
      <c r="J1791" s="49">
        <v>44069.09</v>
      </c>
      <c r="K1791" s="49">
        <v>29131672.210000001</v>
      </c>
      <c r="L1791" s="49">
        <v>28987144.710000001</v>
      </c>
      <c r="M1791" s="49">
        <v>43737842.780000001</v>
      </c>
      <c r="N1791" s="49">
        <v>0</v>
      </c>
      <c r="O1791" s="49">
        <v>54758895.589999996</v>
      </c>
      <c r="P1791" s="49">
        <v>-16572181.149999995</v>
      </c>
      <c r="Q1791" s="49">
        <v>23689022.310000002</v>
      </c>
      <c r="R1791" s="49">
        <v>7116841.1600000076</v>
      </c>
      <c r="S1791" s="49">
        <v>5705505.4799999995</v>
      </c>
      <c r="T1791" s="49">
        <v>0</v>
      </c>
      <c r="U1791" s="49">
        <v>0</v>
      </c>
      <c r="V1791" s="49">
        <v>0</v>
      </c>
      <c r="W1791" s="49">
        <v>6539301.2300000004</v>
      </c>
      <c r="X1791" s="49">
        <v>545965.29</v>
      </c>
      <c r="Y1791" s="49">
        <v>162588.19</v>
      </c>
      <c r="Z1791" s="49">
        <v>0</v>
      </c>
      <c r="AA1791" s="49">
        <v>0</v>
      </c>
      <c r="AB1791" s="49">
        <v>752358.18</v>
      </c>
      <c r="AC1791" s="49">
        <v>0</v>
      </c>
      <c r="AD1791" s="49">
        <v>0</v>
      </c>
      <c r="AE1791" s="49">
        <v>0</v>
      </c>
      <c r="AF1791" s="49">
        <v>464814.67</v>
      </c>
      <c r="AG1791" s="49">
        <v>72724987.489999995</v>
      </c>
      <c r="AH1791" s="49">
        <v>144527.5</v>
      </c>
      <c r="AI1791" s="49">
        <v>72696727.989999995</v>
      </c>
      <c r="AJ1791" s="49">
        <v>17937832.399999999</v>
      </c>
      <c r="AK1791" s="49">
        <v>0</v>
      </c>
      <c r="AL1791" s="49">
        <v>27464755.259999998</v>
      </c>
      <c r="AM1791" s="49">
        <v>1.9427799084795483</v>
      </c>
      <c r="AN1791" s="49">
        <v>1949820.46</v>
      </c>
      <c r="AO1791" s="49">
        <v>2034263.41</v>
      </c>
      <c r="AP1791" s="49">
        <v>-21577212.180000003</v>
      </c>
      <c r="AQ1791" s="49">
        <v>-17250003.919999998</v>
      </c>
      <c r="AR1791" s="369"/>
      <c r="AS1791" s="50">
        <v>45350</v>
      </c>
      <c r="AT1791" s="51" t="s">
        <v>1</v>
      </c>
      <c r="AU1791" s="52" t="s">
        <v>292</v>
      </c>
      <c r="AV1791" s="53">
        <v>2024</v>
      </c>
      <c r="AW1791" s="266" t="s">
        <v>190</v>
      </c>
      <c r="AX1791" s="380">
        <v>36.229999999999997</v>
      </c>
      <c r="AY1791" s="380">
        <v>36.130000000000003</v>
      </c>
    </row>
    <row r="1792" spans="1:51" x14ac:dyDescent="0.25">
      <c r="A1792" s="58">
        <v>46</v>
      </c>
      <c r="B1792" s="59" t="s">
        <v>85</v>
      </c>
      <c r="C1792" s="49">
        <v>7703308.0999999996</v>
      </c>
      <c r="D1792" s="49">
        <v>2032469.9100000001</v>
      </c>
      <c r="E1792" s="49">
        <v>4426148</v>
      </c>
      <c r="F1792" s="49">
        <v>1227641.1000000001</v>
      </c>
      <c r="G1792" s="49">
        <v>4892991.62</v>
      </c>
      <c r="H1792" s="49">
        <v>31410.89</v>
      </c>
      <c r="I1792" s="49">
        <v>273931612.08999997</v>
      </c>
      <c r="J1792" s="49">
        <v>31182966.199999999</v>
      </c>
      <c r="K1792" s="49">
        <v>21523676.98</v>
      </c>
      <c r="L1792" s="49">
        <v>17097389.210000001</v>
      </c>
      <c r="M1792" s="49">
        <v>1349919</v>
      </c>
      <c r="N1792" s="49">
        <v>0</v>
      </c>
      <c r="O1792" s="49">
        <v>1976970</v>
      </c>
      <c r="P1792" s="49">
        <v>-2426764.5299999979</v>
      </c>
      <c r="Q1792" s="49">
        <v>-120449.29999999993</v>
      </c>
      <c r="R1792" s="49">
        <v>-2547213.8299999977</v>
      </c>
      <c r="S1792" s="49">
        <v>2578624.7200000002</v>
      </c>
      <c r="T1792" s="49">
        <v>2693982.49</v>
      </c>
      <c r="U1792" s="49">
        <v>0</v>
      </c>
      <c r="V1792" s="49">
        <v>0</v>
      </c>
      <c r="W1792" s="49">
        <v>0</v>
      </c>
      <c r="X1792" s="49">
        <v>0</v>
      </c>
      <c r="Y1792" s="49">
        <v>99856.97</v>
      </c>
      <c r="Z1792" s="49">
        <v>14421.24</v>
      </c>
      <c r="AA1792" s="49">
        <v>0</v>
      </c>
      <c r="AB1792" s="49">
        <v>1079.56</v>
      </c>
      <c r="AC1792" s="49">
        <v>0</v>
      </c>
      <c r="AD1792" s="49">
        <v>0</v>
      </c>
      <c r="AE1792" s="49">
        <v>0</v>
      </c>
      <c r="AF1792" s="49">
        <v>0</v>
      </c>
      <c r="AG1792" s="49">
        <v>18447308.210000001</v>
      </c>
      <c r="AH1792" s="49">
        <v>4426148</v>
      </c>
      <c r="AI1792" s="49">
        <v>22858598</v>
      </c>
      <c r="AJ1792" s="49">
        <v>20881628</v>
      </c>
      <c r="AK1792" s="49">
        <v>0</v>
      </c>
      <c r="AL1792" s="49">
        <v>252407935.10999998</v>
      </c>
      <c r="AM1792" s="49">
        <v>12.726989554086867</v>
      </c>
      <c r="AN1792" s="49">
        <v>879459.44</v>
      </c>
      <c r="AO1792" s="49">
        <v>348181.66000000003</v>
      </c>
      <c r="AP1792" s="49">
        <v>6170693.1000000006</v>
      </c>
      <c r="AQ1792" s="49">
        <v>2476824.9099999997</v>
      </c>
      <c r="AR1792" s="369"/>
      <c r="AS1792" s="50">
        <v>45350</v>
      </c>
      <c r="AT1792" s="51" t="s">
        <v>1</v>
      </c>
      <c r="AU1792" s="52" t="s">
        <v>292</v>
      </c>
      <c r="AV1792" s="53">
        <v>2024</v>
      </c>
      <c r="AW1792" s="266" t="s">
        <v>176</v>
      </c>
      <c r="AX1792" s="380">
        <v>36.229999999999997</v>
      </c>
      <c r="AY1792" s="380">
        <v>36.130000000000003</v>
      </c>
    </row>
    <row r="1793" spans="1:51" x14ac:dyDescent="0.25">
      <c r="A1793" s="58">
        <v>51</v>
      </c>
      <c r="B1793" s="59" t="s">
        <v>86</v>
      </c>
      <c r="C1793" s="49">
        <v>4148469.56</v>
      </c>
      <c r="D1793" s="49">
        <v>73839.25</v>
      </c>
      <c r="E1793" s="49">
        <v>4587332.75</v>
      </c>
      <c r="F1793" s="49">
        <v>828413.3</v>
      </c>
      <c r="G1793" s="49">
        <v>5169268.6899999995</v>
      </c>
      <c r="H1793" s="49">
        <v>-781456.99</v>
      </c>
      <c r="I1793" s="49">
        <v>90210186.680000007</v>
      </c>
      <c r="J1793" s="49">
        <v>177913771.62</v>
      </c>
      <c r="K1793" s="49">
        <v>9993015.5199999996</v>
      </c>
      <c r="L1793" s="49">
        <v>5405682.7700000005</v>
      </c>
      <c r="M1793" s="49">
        <v>2878505.02</v>
      </c>
      <c r="N1793" s="49">
        <v>0</v>
      </c>
      <c r="O1793" s="49">
        <v>597711.44999999925</v>
      </c>
      <c r="P1793" s="49">
        <v>-2520763.1300000013</v>
      </c>
      <c r="Q1793" s="49">
        <v>-608393.58000000007</v>
      </c>
      <c r="R1793" s="49">
        <v>-3129156.7100000014</v>
      </c>
      <c r="S1793" s="49">
        <v>2347699.7200000002</v>
      </c>
      <c r="T1793" s="49">
        <v>427096.43</v>
      </c>
      <c r="U1793" s="49">
        <v>0</v>
      </c>
      <c r="V1793" s="49">
        <v>0</v>
      </c>
      <c r="W1793" s="49">
        <v>0</v>
      </c>
      <c r="X1793" s="49">
        <v>3196090.23</v>
      </c>
      <c r="Y1793" s="49">
        <v>99641.49</v>
      </c>
      <c r="Z1793" s="49">
        <v>86466.52</v>
      </c>
      <c r="AA1793" s="49">
        <v>41408.29</v>
      </c>
      <c r="AB1793" s="49">
        <v>4811.62</v>
      </c>
      <c r="AC1793" s="49">
        <v>0</v>
      </c>
      <c r="AD1793" s="49">
        <v>0</v>
      </c>
      <c r="AE1793" s="49">
        <v>0</v>
      </c>
      <c r="AF1793" s="49">
        <v>1043159.02</v>
      </c>
      <c r="AG1793" s="49">
        <v>8284187.79</v>
      </c>
      <c r="AH1793" s="49">
        <v>4587332.75</v>
      </c>
      <c r="AI1793" s="49">
        <v>12664506.52</v>
      </c>
      <c r="AJ1793" s="49">
        <v>12066795.07</v>
      </c>
      <c r="AK1793" s="49">
        <v>0</v>
      </c>
      <c r="AL1793" s="49">
        <v>80217171.160000011</v>
      </c>
      <c r="AM1793" s="49">
        <v>9.0273237842424585</v>
      </c>
      <c r="AN1793" s="49">
        <v>439956.63</v>
      </c>
      <c r="AO1793" s="49">
        <v>388456.67</v>
      </c>
      <c r="AP1793" s="49">
        <v>3512005.4199999995</v>
      </c>
      <c r="AQ1793" s="49">
        <v>35086.559999998826</v>
      </c>
      <c r="AR1793" s="369"/>
      <c r="AS1793" s="50">
        <v>45350</v>
      </c>
      <c r="AT1793" s="51" t="s">
        <v>1</v>
      </c>
      <c r="AU1793" s="52" t="s">
        <v>293</v>
      </c>
      <c r="AV1793" s="53">
        <v>2024</v>
      </c>
      <c r="AW1793" s="266" t="s">
        <v>179</v>
      </c>
      <c r="AX1793" s="380">
        <v>36.229999999999997</v>
      </c>
      <c r="AY1793" s="380">
        <v>36.130000000000003</v>
      </c>
    </row>
    <row r="1794" spans="1:51" x14ac:dyDescent="0.25">
      <c r="A1794" s="58">
        <v>117</v>
      </c>
      <c r="B1794" s="59" t="s">
        <v>87</v>
      </c>
      <c r="C1794" s="49">
        <v>186810390.97</v>
      </c>
      <c r="D1794" s="49">
        <v>77714284.439999998</v>
      </c>
      <c r="E1794" s="49">
        <v>38685590.260000005</v>
      </c>
      <c r="F1794" s="49">
        <v>35533301.140000001</v>
      </c>
      <c r="G1794" s="49">
        <v>35126112.25</v>
      </c>
      <c r="H1794" s="49">
        <v>1407419.43</v>
      </c>
      <c r="I1794" s="49">
        <v>194864147.13</v>
      </c>
      <c r="J1794" s="49">
        <v>57681165.840000004</v>
      </c>
      <c r="K1794" s="49">
        <v>112085035.23</v>
      </c>
      <c r="L1794" s="49">
        <v>73399444.969999999</v>
      </c>
      <c r="M1794" s="49">
        <v>330343054.38999999</v>
      </c>
      <c r="N1794" s="49">
        <v>113336698.3</v>
      </c>
      <c r="O1794" s="49">
        <v>-32775712.740000069</v>
      </c>
      <c r="P1794" s="49">
        <v>71212405.879999995</v>
      </c>
      <c r="Q1794" s="49">
        <v>-81880880.699999988</v>
      </c>
      <c r="R1794" s="49">
        <v>-10668474.819999993</v>
      </c>
      <c r="S1794" s="49">
        <v>12075894.239999998</v>
      </c>
      <c r="T1794" s="49">
        <v>434348.33</v>
      </c>
      <c r="U1794" s="49">
        <v>0</v>
      </c>
      <c r="V1794" s="49">
        <v>0</v>
      </c>
      <c r="W1794" s="49">
        <v>0</v>
      </c>
      <c r="X1794" s="49">
        <v>16867971.370000001</v>
      </c>
      <c r="Y1794" s="49">
        <v>641339.31999999995</v>
      </c>
      <c r="Z1794" s="49">
        <v>2277950.15</v>
      </c>
      <c r="AA1794" s="49">
        <v>0</v>
      </c>
      <c r="AB1794" s="49">
        <v>449223.93</v>
      </c>
      <c r="AC1794" s="49">
        <v>0</v>
      </c>
      <c r="AD1794" s="49">
        <v>0</v>
      </c>
      <c r="AE1794" s="49">
        <v>0</v>
      </c>
      <c r="AF1794" s="49">
        <v>1857912.06</v>
      </c>
      <c r="AG1794" s="49">
        <v>403742499.35999995</v>
      </c>
      <c r="AH1794" s="49">
        <v>152022288.56</v>
      </c>
      <c r="AI1794" s="49">
        <v>554464510.82999992</v>
      </c>
      <c r="AJ1794" s="49">
        <v>587240223.56999993</v>
      </c>
      <c r="AK1794" s="49">
        <v>0</v>
      </c>
      <c r="AL1794" s="49">
        <v>82779111.899999991</v>
      </c>
      <c r="AM1794" s="49">
        <v>1.738538483126995</v>
      </c>
      <c r="AN1794" s="49">
        <v>22037711.280000001</v>
      </c>
      <c r="AO1794" s="49">
        <v>13495589.859999999</v>
      </c>
      <c r="AP1794" s="49">
        <v>223166850.06000009</v>
      </c>
      <c r="AQ1794" s="49">
        <v>81295030.789999992</v>
      </c>
      <c r="AR1794" s="369"/>
      <c r="AS1794" s="50">
        <v>45350</v>
      </c>
      <c r="AT1794" s="51" t="s">
        <v>1</v>
      </c>
      <c r="AU1794" s="52" t="s">
        <v>292</v>
      </c>
      <c r="AV1794" s="53">
        <v>2024</v>
      </c>
      <c r="AW1794" s="266" t="s">
        <v>155</v>
      </c>
      <c r="AX1794" s="380">
        <v>36.229999999999997</v>
      </c>
      <c r="AY1794" s="380">
        <v>36.130000000000003</v>
      </c>
    </row>
    <row r="1795" spans="1:51" x14ac:dyDescent="0.25">
      <c r="A1795" s="58">
        <v>78</v>
      </c>
      <c r="B1795" s="59" t="s">
        <v>88</v>
      </c>
      <c r="C1795" s="49">
        <v>637201.75</v>
      </c>
      <c r="D1795" s="49">
        <v>0</v>
      </c>
      <c r="E1795" s="49">
        <v>39.29</v>
      </c>
      <c r="F1795" s="49">
        <v>120344.47</v>
      </c>
      <c r="G1795" s="49">
        <v>1298370.9700000002</v>
      </c>
      <c r="H1795" s="49">
        <v>-706800.94</v>
      </c>
      <c r="I1795" s="49">
        <v>93612318.489999995</v>
      </c>
      <c r="J1795" s="49">
        <v>7497497.46</v>
      </c>
      <c r="K1795" s="49">
        <v>777139.59</v>
      </c>
      <c r="L1795" s="49">
        <v>777100.3</v>
      </c>
      <c r="M1795" s="49">
        <v>285933.78000000003</v>
      </c>
      <c r="N1795" s="49">
        <v>0.2</v>
      </c>
      <c r="O1795" s="49">
        <v>22057.470000000088</v>
      </c>
      <c r="P1795" s="49">
        <v>-803571.16000000027</v>
      </c>
      <c r="Q1795" s="49">
        <v>-101136.51999999999</v>
      </c>
      <c r="R1795" s="49">
        <v>-904707.68000000028</v>
      </c>
      <c r="S1795" s="49">
        <v>197906.75</v>
      </c>
      <c r="T1795" s="49">
        <v>211415.7</v>
      </c>
      <c r="U1795" s="49">
        <v>0</v>
      </c>
      <c r="V1795" s="49">
        <v>0</v>
      </c>
      <c r="W1795" s="49">
        <v>0</v>
      </c>
      <c r="X1795" s="49">
        <v>37990.32</v>
      </c>
      <c r="Y1795" s="49">
        <v>25566.91</v>
      </c>
      <c r="Z1795" s="49">
        <v>9636.7800000000007</v>
      </c>
      <c r="AA1795" s="49">
        <v>11171.51</v>
      </c>
      <c r="AB1795" s="49">
        <v>4.24</v>
      </c>
      <c r="AC1795" s="49">
        <v>0</v>
      </c>
      <c r="AD1795" s="49">
        <v>0</v>
      </c>
      <c r="AE1795" s="49">
        <v>0</v>
      </c>
      <c r="AF1795" s="49">
        <v>5119.83</v>
      </c>
      <c r="AG1795" s="49">
        <v>1063034.08</v>
      </c>
      <c r="AH1795" s="49">
        <v>39.489999999999995</v>
      </c>
      <c r="AI1795" s="49">
        <v>1061143.83</v>
      </c>
      <c r="AJ1795" s="49">
        <v>1039086.36</v>
      </c>
      <c r="AK1795" s="49">
        <v>0</v>
      </c>
      <c r="AL1795" s="49">
        <v>92835178.899999991</v>
      </c>
      <c r="AM1795" s="49">
        <v>120.45753387753672</v>
      </c>
      <c r="AN1795" s="49">
        <v>83753.049999999988</v>
      </c>
      <c r="AO1795" s="49">
        <v>36591.42</v>
      </c>
      <c r="AP1795" s="49">
        <v>615145.1</v>
      </c>
      <c r="AQ1795" s="49">
        <v>0.82000000000000128</v>
      </c>
      <c r="AR1795" s="369"/>
      <c r="AS1795" s="50">
        <v>45350</v>
      </c>
      <c r="AT1795" s="51" t="s">
        <v>1</v>
      </c>
      <c r="AU1795" s="52" t="s">
        <v>293</v>
      </c>
      <c r="AV1795" s="53">
        <v>2024</v>
      </c>
      <c r="AW1795" s="266" t="s">
        <v>185</v>
      </c>
      <c r="AX1795" s="380">
        <v>36.229999999999997</v>
      </c>
      <c r="AY1795" s="380">
        <v>36.130000000000003</v>
      </c>
    </row>
    <row r="1796" spans="1:51" x14ac:dyDescent="0.25">
      <c r="A1796" s="58">
        <v>80</v>
      </c>
      <c r="B1796" s="59" t="s">
        <v>89</v>
      </c>
      <c r="C1796" s="49">
        <v>284289333.20999998</v>
      </c>
      <c r="D1796" s="49">
        <v>149160031.58999997</v>
      </c>
      <c r="E1796" s="49">
        <v>97623740.529999986</v>
      </c>
      <c r="F1796" s="49">
        <v>46248617.960000001</v>
      </c>
      <c r="G1796" s="49">
        <v>60107468.829999998</v>
      </c>
      <c r="H1796" s="49">
        <v>2424212.5299999998</v>
      </c>
      <c r="I1796" s="49">
        <v>823852506.03999996</v>
      </c>
      <c r="J1796" s="49">
        <v>261435335.31</v>
      </c>
      <c r="K1796" s="49">
        <v>177419572.56999999</v>
      </c>
      <c r="L1796" s="49">
        <v>79795832.039999992</v>
      </c>
      <c r="M1796" s="49">
        <v>251859076.05000001</v>
      </c>
      <c r="N1796" s="49">
        <v>2632193887.5899997</v>
      </c>
      <c r="O1796" s="49">
        <v>-31942531.799999714</v>
      </c>
      <c r="P1796" s="49">
        <v>60715746.629999332</v>
      </c>
      <c r="Q1796" s="49">
        <v>-73055615.650000095</v>
      </c>
      <c r="R1796" s="49">
        <v>-12339869.020000763</v>
      </c>
      <c r="S1796" s="49">
        <v>14764082.339999998</v>
      </c>
      <c r="T1796" s="49">
        <v>10232.89</v>
      </c>
      <c r="U1796" s="49">
        <v>0</v>
      </c>
      <c r="V1796" s="49">
        <v>0</v>
      </c>
      <c r="W1796" s="49">
        <v>464930.33</v>
      </c>
      <c r="X1796" s="49">
        <v>24228386.77</v>
      </c>
      <c r="Y1796" s="49">
        <v>1002364.83</v>
      </c>
      <c r="Z1796" s="49">
        <v>2192784.83</v>
      </c>
      <c r="AA1796" s="49">
        <v>250000</v>
      </c>
      <c r="AB1796" s="49">
        <v>1272350.72</v>
      </c>
      <c r="AC1796" s="49">
        <v>0</v>
      </c>
      <c r="AD1796" s="49">
        <v>0</v>
      </c>
      <c r="AE1796" s="49">
        <v>0</v>
      </c>
      <c r="AF1796" s="49">
        <v>5221967.2699999996</v>
      </c>
      <c r="AG1796" s="49">
        <v>331654908.09000003</v>
      </c>
      <c r="AH1796" s="49">
        <v>2729817628.1199999</v>
      </c>
      <c r="AI1796" s="49">
        <v>3059865669.1000004</v>
      </c>
      <c r="AJ1796" s="49">
        <v>3091808200.9000001</v>
      </c>
      <c r="AK1796" s="49">
        <v>0</v>
      </c>
      <c r="AL1796" s="49">
        <v>646432933.47000003</v>
      </c>
      <c r="AM1796" s="49">
        <v>4.6435266081759563</v>
      </c>
      <c r="AN1796" s="49">
        <v>24497444.07</v>
      </c>
      <c r="AO1796" s="49">
        <v>21751173.890000001</v>
      </c>
      <c r="AP1796" s="49">
        <v>297567350.15000015</v>
      </c>
      <c r="AQ1796" s="49">
        <v>130495516.7299998</v>
      </c>
      <c r="AR1796" s="369"/>
      <c r="AS1796" s="50">
        <v>45350</v>
      </c>
      <c r="AT1796" s="51" t="s">
        <v>1</v>
      </c>
      <c r="AU1796" s="52" t="s">
        <v>292</v>
      </c>
      <c r="AV1796" s="53">
        <v>2024</v>
      </c>
      <c r="AW1796" s="266" t="s">
        <v>288</v>
      </c>
      <c r="AX1796" s="380">
        <v>36.229999999999997</v>
      </c>
      <c r="AY1796" s="380">
        <v>36.130000000000003</v>
      </c>
    </row>
    <row r="1797" spans="1:51" x14ac:dyDescent="0.25">
      <c r="A1797" s="58">
        <v>2</v>
      </c>
      <c r="B1797" s="59" t="s">
        <v>90</v>
      </c>
      <c r="C1797" s="49">
        <v>76731914.399999991</v>
      </c>
      <c r="D1797" s="49">
        <v>2696462.87</v>
      </c>
      <c r="E1797" s="49">
        <v>1083705.23</v>
      </c>
      <c r="F1797" s="49">
        <v>19202.84</v>
      </c>
      <c r="G1797" s="49">
        <v>36548683.219999999</v>
      </c>
      <c r="H1797" s="49">
        <v>7327738.1399999997</v>
      </c>
      <c r="I1797" s="49">
        <v>359395874.5</v>
      </c>
      <c r="J1797" s="49">
        <v>902722417.45000005</v>
      </c>
      <c r="K1797" s="49">
        <v>31828173.780000001</v>
      </c>
      <c r="L1797" s="49">
        <v>30744468.549999997</v>
      </c>
      <c r="M1797" s="49">
        <v>30089695.199999999</v>
      </c>
      <c r="N1797" s="49">
        <v>0.01</v>
      </c>
      <c r="O1797" s="49">
        <v>52405736.74000001</v>
      </c>
      <c r="P1797" s="49">
        <v>-14938171.27</v>
      </c>
      <c r="Q1797" s="49">
        <v>-2711440.209999999</v>
      </c>
      <c r="R1797" s="49">
        <v>-17649611.479999997</v>
      </c>
      <c r="S1797" s="49">
        <v>24977349.630000003</v>
      </c>
      <c r="T1797" s="49">
        <v>45.82</v>
      </c>
      <c r="U1797" s="49">
        <v>0</v>
      </c>
      <c r="V1797" s="49">
        <v>0</v>
      </c>
      <c r="W1797" s="49">
        <v>19465121.649999999</v>
      </c>
      <c r="X1797" s="49">
        <v>20778334.02</v>
      </c>
      <c r="Y1797" s="49">
        <v>732171.55</v>
      </c>
      <c r="Z1797" s="49">
        <v>184850.45</v>
      </c>
      <c r="AA1797" s="49">
        <v>4900289.0199999996</v>
      </c>
      <c r="AB1797" s="49">
        <v>133845.76999999999</v>
      </c>
      <c r="AC1797" s="49">
        <v>0</v>
      </c>
      <c r="AD1797" s="49">
        <v>0</v>
      </c>
      <c r="AE1797" s="49">
        <v>0</v>
      </c>
      <c r="AF1797" s="49">
        <v>9314995.0700000003</v>
      </c>
      <c r="AG1797" s="49">
        <v>60834163.75</v>
      </c>
      <c r="AH1797" s="49">
        <v>1083705.24</v>
      </c>
      <c r="AI1797" s="49">
        <v>61917811.090000004</v>
      </c>
      <c r="AJ1797" s="49">
        <v>9512074.3499999996</v>
      </c>
      <c r="AK1797" s="49">
        <v>0</v>
      </c>
      <c r="AL1797" s="49">
        <v>327567700.72000003</v>
      </c>
      <c r="AM1797" s="49">
        <v>11.291752928841776</v>
      </c>
      <c r="AN1797" s="49">
        <v>19202.84</v>
      </c>
      <c r="AO1797" s="49">
        <v>0</v>
      </c>
      <c r="AP1797" s="49">
        <v>24509621.77</v>
      </c>
      <c r="AQ1797" s="49">
        <v>2879906.9899999998</v>
      </c>
      <c r="AR1797" s="369"/>
      <c r="AS1797" s="50">
        <v>45350</v>
      </c>
      <c r="AT1797" s="51" t="s">
        <v>1</v>
      </c>
      <c r="AU1797" s="52" t="s">
        <v>292</v>
      </c>
      <c r="AV1797" s="53">
        <v>2024</v>
      </c>
      <c r="AW1797" s="266" t="s">
        <v>168</v>
      </c>
      <c r="AX1797" s="380">
        <v>36.229999999999997</v>
      </c>
      <c r="AY1797" s="380">
        <v>36.130000000000003</v>
      </c>
    </row>
    <row r="1798" spans="1:51" x14ac:dyDescent="0.25">
      <c r="A1798" s="58">
        <v>115</v>
      </c>
      <c r="B1798" s="59" t="s">
        <v>290</v>
      </c>
      <c r="C1798" s="49">
        <v>216074.41999999998</v>
      </c>
      <c r="D1798" s="49">
        <v>0</v>
      </c>
      <c r="E1798" s="49">
        <v>0.01</v>
      </c>
      <c r="F1798" s="49">
        <v>0</v>
      </c>
      <c r="G1798" s="49">
        <v>251372.38</v>
      </c>
      <c r="H1798" s="49">
        <v>-144146.26999999999</v>
      </c>
      <c r="I1798" s="49">
        <v>1690237.35</v>
      </c>
      <c r="J1798" s="49">
        <v>5625959.3499999996</v>
      </c>
      <c r="K1798" s="49">
        <v>288025.95</v>
      </c>
      <c r="L1798" s="49">
        <v>288025.94</v>
      </c>
      <c r="M1798" s="49">
        <v>0</v>
      </c>
      <c r="N1798" s="49">
        <v>0</v>
      </c>
      <c r="O1798" s="49">
        <v>165873.77999999994</v>
      </c>
      <c r="P1798" s="49">
        <v>-201171.74</v>
      </c>
      <c r="Q1798" s="49">
        <v>0</v>
      </c>
      <c r="R1798" s="49">
        <v>-201171.74</v>
      </c>
      <c r="S1798" s="49">
        <v>57025.47</v>
      </c>
      <c r="T1798" s="49">
        <v>47124.69</v>
      </c>
      <c r="U1798" s="49">
        <v>0</v>
      </c>
      <c r="V1798" s="49">
        <v>0</v>
      </c>
      <c r="W1798" s="49">
        <v>0</v>
      </c>
      <c r="X1798" s="49">
        <v>37648.120000000003</v>
      </c>
      <c r="Y1798" s="49">
        <v>5130.04</v>
      </c>
      <c r="Z1798" s="49">
        <v>7019.27</v>
      </c>
      <c r="AA1798" s="49">
        <v>0</v>
      </c>
      <c r="AB1798" s="49">
        <v>133.74</v>
      </c>
      <c r="AC1798" s="49">
        <v>0</v>
      </c>
      <c r="AD1798" s="49">
        <v>0</v>
      </c>
      <c r="AE1798" s="49">
        <v>4178.32</v>
      </c>
      <c r="AF1798" s="49">
        <v>11285.97</v>
      </c>
      <c r="AG1798" s="49">
        <v>288025.94</v>
      </c>
      <c r="AH1798" s="49">
        <v>0.01</v>
      </c>
      <c r="AI1798" s="49">
        <v>285075.14999999997</v>
      </c>
      <c r="AJ1798" s="49">
        <v>119201.37</v>
      </c>
      <c r="AK1798" s="49">
        <v>0</v>
      </c>
      <c r="AL1798" s="49">
        <v>1402211.4000000001</v>
      </c>
      <c r="AM1798" s="49">
        <v>5.8683509246302288</v>
      </c>
      <c r="AN1798" s="49">
        <v>0</v>
      </c>
      <c r="AO1798" s="49">
        <v>0</v>
      </c>
      <c r="AP1798" s="49">
        <v>50200.649999999936</v>
      </c>
      <c r="AQ1798" s="49">
        <v>0.01</v>
      </c>
      <c r="AR1798" s="369"/>
      <c r="AS1798" s="50">
        <v>45350</v>
      </c>
      <c r="AT1798" s="51" t="s">
        <v>1</v>
      </c>
      <c r="AU1798" s="52" t="s">
        <v>293</v>
      </c>
      <c r="AV1798" s="53">
        <v>2024</v>
      </c>
      <c r="AW1798" s="266" t="s">
        <v>291</v>
      </c>
      <c r="AX1798" s="380">
        <v>36.229999999999997</v>
      </c>
      <c r="AY1798" s="380">
        <v>36.130000000000003</v>
      </c>
    </row>
    <row r="1799" spans="1:51" x14ac:dyDescent="0.25">
      <c r="A1799" s="58">
        <v>106</v>
      </c>
      <c r="B1799" s="59" t="s">
        <v>92</v>
      </c>
      <c r="C1799" s="49">
        <v>16964658.319999997</v>
      </c>
      <c r="D1799" s="49">
        <v>848185.79</v>
      </c>
      <c r="E1799" s="49">
        <v>2211717.7999999998</v>
      </c>
      <c r="F1799" s="49">
        <v>3105056.23</v>
      </c>
      <c r="G1799" s="49">
        <v>5513249.6499999994</v>
      </c>
      <c r="H1799" s="49">
        <v>51544.92</v>
      </c>
      <c r="I1799" s="49">
        <v>75583286.920000002</v>
      </c>
      <c r="J1799" s="49">
        <v>7360150.7199999997</v>
      </c>
      <c r="K1799" s="49">
        <v>15841613.57</v>
      </c>
      <c r="L1799" s="49">
        <v>13629895.77</v>
      </c>
      <c r="M1799" s="49">
        <v>17226248.329999998</v>
      </c>
      <c r="N1799" s="49">
        <v>81689.53</v>
      </c>
      <c r="O1799" s="49">
        <v>6403566.8599999994</v>
      </c>
      <c r="P1799" s="49">
        <v>1094599.7900000075</v>
      </c>
      <c r="Q1799" s="49">
        <v>-1561826.6899999995</v>
      </c>
      <c r="R1799" s="49">
        <v>-467226.89999999199</v>
      </c>
      <c r="S1799" s="49">
        <v>518771.84000000032</v>
      </c>
      <c r="T1799" s="49">
        <v>6.51</v>
      </c>
      <c r="U1799" s="49">
        <v>0</v>
      </c>
      <c r="V1799" s="49">
        <v>0</v>
      </c>
      <c r="W1799" s="49">
        <v>2859671.55</v>
      </c>
      <c r="X1799" s="49">
        <v>192444.08</v>
      </c>
      <c r="Y1799" s="49">
        <v>106583.88</v>
      </c>
      <c r="Z1799" s="49">
        <v>53095.85</v>
      </c>
      <c r="AA1799" s="49">
        <v>62291.09</v>
      </c>
      <c r="AB1799" s="49">
        <v>182758.8</v>
      </c>
      <c r="AC1799" s="49">
        <v>0</v>
      </c>
      <c r="AD1799" s="49">
        <v>0</v>
      </c>
      <c r="AE1799" s="49">
        <v>2001770.09</v>
      </c>
      <c r="AF1799" s="49">
        <v>126850.59</v>
      </c>
      <c r="AG1799" s="49">
        <v>30856144.099999998</v>
      </c>
      <c r="AH1799" s="49">
        <v>2293407.33</v>
      </c>
      <c r="AI1799" s="49">
        <v>33128678.559999999</v>
      </c>
      <c r="AJ1799" s="49">
        <v>26725111.699999999</v>
      </c>
      <c r="AK1799" s="49">
        <v>0</v>
      </c>
      <c r="AL1799" s="49">
        <v>59741673.350000001</v>
      </c>
      <c r="AM1799" s="49">
        <v>4.7711861286110135</v>
      </c>
      <c r="AN1799" s="49">
        <v>1529694.29</v>
      </c>
      <c r="AO1799" s="49">
        <v>1575361.94</v>
      </c>
      <c r="AP1799" s="49">
        <v>10911651.09</v>
      </c>
      <c r="AQ1799" s="49">
        <v>1198745.42</v>
      </c>
      <c r="AR1799" s="369"/>
      <c r="AS1799" s="50">
        <v>45350</v>
      </c>
      <c r="AT1799" s="51" t="s">
        <v>1</v>
      </c>
      <c r="AU1799" s="52" t="s">
        <v>292</v>
      </c>
      <c r="AV1799" s="53">
        <v>2024</v>
      </c>
      <c r="AW1799" s="266" t="s">
        <v>172</v>
      </c>
      <c r="AX1799" s="380">
        <v>36.229999999999997</v>
      </c>
      <c r="AY1799" s="380">
        <v>36.130000000000003</v>
      </c>
    </row>
    <row r="1800" spans="1:51" x14ac:dyDescent="0.25">
      <c r="A1800" s="58">
        <v>118</v>
      </c>
      <c r="B1800" s="59" t="s">
        <v>93</v>
      </c>
      <c r="C1800" s="49">
        <v>41573352.870000005</v>
      </c>
      <c r="D1800" s="49">
        <v>11886334.51</v>
      </c>
      <c r="E1800" s="49">
        <v>19444757.34</v>
      </c>
      <c r="F1800" s="49">
        <v>7842610.8199999994</v>
      </c>
      <c r="G1800" s="49">
        <v>23261806.98</v>
      </c>
      <c r="H1800" s="49">
        <v>165803.49</v>
      </c>
      <c r="I1800" s="49">
        <v>212905437.22</v>
      </c>
      <c r="J1800" s="49">
        <v>11318518.310000001</v>
      </c>
      <c r="K1800" s="49">
        <v>68502335.299999997</v>
      </c>
      <c r="L1800" s="49">
        <v>49057577.959999993</v>
      </c>
      <c r="M1800" s="49">
        <v>10352386.27</v>
      </c>
      <c r="N1800" s="49">
        <v>25084909.719999999</v>
      </c>
      <c r="O1800" s="49">
        <v>11352552.160000004</v>
      </c>
      <c r="P1800" s="49">
        <v>-12769951.600000005</v>
      </c>
      <c r="Q1800" s="49">
        <v>13806265.750000004</v>
      </c>
      <c r="R1800" s="49">
        <v>1036314.1499999985</v>
      </c>
      <c r="S1800" s="49">
        <v>-870510.67000000016</v>
      </c>
      <c r="T1800" s="49">
        <v>2514.27</v>
      </c>
      <c r="U1800" s="49">
        <v>0</v>
      </c>
      <c r="V1800" s="49">
        <v>0</v>
      </c>
      <c r="W1800" s="49">
        <v>233967.54</v>
      </c>
      <c r="X1800" s="49">
        <v>298797.39</v>
      </c>
      <c r="Y1800" s="49">
        <v>401188.39</v>
      </c>
      <c r="Z1800" s="49">
        <v>246100.23</v>
      </c>
      <c r="AA1800" s="49">
        <v>10571.13</v>
      </c>
      <c r="AB1800" s="49">
        <v>360902.71</v>
      </c>
      <c r="AC1800" s="49">
        <v>0</v>
      </c>
      <c r="AD1800" s="49">
        <v>0</v>
      </c>
      <c r="AE1800" s="49">
        <v>381104.88</v>
      </c>
      <c r="AF1800" s="49">
        <v>5922.53</v>
      </c>
      <c r="AG1800" s="49">
        <v>59409964.229999989</v>
      </c>
      <c r="AH1800" s="49">
        <v>44529667.060000002</v>
      </c>
      <c r="AI1800" s="49">
        <v>103856578.75</v>
      </c>
      <c r="AJ1800" s="49">
        <v>92504026.590000004</v>
      </c>
      <c r="AK1800" s="49">
        <v>0</v>
      </c>
      <c r="AL1800" s="49">
        <v>144403101.92000002</v>
      </c>
      <c r="AM1800" s="49">
        <v>3.1080026146203514</v>
      </c>
      <c r="AN1800" s="49">
        <v>4959628.34</v>
      </c>
      <c r="AO1800" s="49">
        <v>2882982.48</v>
      </c>
      <c r="AP1800" s="49">
        <v>47207330.050000004</v>
      </c>
      <c r="AQ1800" s="49">
        <v>28872863.84999999</v>
      </c>
      <c r="AR1800" s="369"/>
      <c r="AS1800" s="50">
        <v>45350</v>
      </c>
      <c r="AT1800" s="51" t="s">
        <v>1</v>
      </c>
      <c r="AU1800" s="52" t="s">
        <v>292</v>
      </c>
      <c r="AV1800" s="53">
        <v>2024</v>
      </c>
      <c r="AW1800" s="266" t="s">
        <v>162</v>
      </c>
      <c r="AX1800" s="380">
        <v>36.229999999999997</v>
      </c>
      <c r="AY1800" s="380">
        <v>36.130000000000003</v>
      </c>
    </row>
    <row r="1801" spans="1:51" x14ac:dyDescent="0.25">
      <c r="A1801" s="58">
        <v>29</v>
      </c>
      <c r="B1801" s="59" t="s">
        <v>94</v>
      </c>
      <c r="C1801" s="49">
        <v>131453384.72</v>
      </c>
      <c r="D1801" s="49">
        <v>32052762.410000004</v>
      </c>
      <c r="E1801" s="49">
        <v>23595646.059999999</v>
      </c>
      <c r="F1801" s="49">
        <v>14854756.43</v>
      </c>
      <c r="G1801" s="49">
        <v>21558149.27</v>
      </c>
      <c r="H1801" s="49">
        <v>230994.93</v>
      </c>
      <c r="I1801" s="49">
        <v>187481483.86000001</v>
      </c>
      <c r="J1801" s="49">
        <v>170805976.81999999</v>
      </c>
      <c r="K1801" s="49">
        <v>100593284.18000001</v>
      </c>
      <c r="L1801" s="49">
        <v>76997638.120000005</v>
      </c>
      <c r="M1801" s="49">
        <v>48690758.240000002</v>
      </c>
      <c r="N1801" s="49">
        <v>5426140.1299999999</v>
      </c>
      <c r="O1801" s="49">
        <v>43047782.410000004</v>
      </c>
      <c r="P1801" s="49">
        <v>19939934.199999977</v>
      </c>
      <c r="Q1801" s="49">
        <v>-20732171.250000004</v>
      </c>
      <c r="R1801" s="49">
        <v>-792237.05000002682</v>
      </c>
      <c r="S1801" s="49">
        <v>1023231.98</v>
      </c>
      <c r="T1801" s="49">
        <v>2920968.48</v>
      </c>
      <c r="U1801" s="49">
        <v>0</v>
      </c>
      <c r="V1801" s="49">
        <v>0</v>
      </c>
      <c r="W1801" s="49">
        <v>0</v>
      </c>
      <c r="X1801" s="49">
        <v>873312.92</v>
      </c>
      <c r="Y1801" s="49">
        <v>395943.83</v>
      </c>
      <c r="Z1801" s="49">
        <v>1417728.79</v>
      </c>
      <c r="AA1801" s="49">
        <v>612.70000000000005</v>
      </c>
      <c r="AB1801" s="49">
        <v>386712.22</v>
      </c>
      <c r="AC1801" s="49">
        <v>0</v>
      </c>
      <c r="AD1801" s="49">
        <v>0</v>
      </c>
      <c r="AE1801" s="49">
        <v>0</v>
      </c>
      <c r="AF1801" s="49">
        <v>570051.88</v>
      </c>
      <c r="AG1801" s="49">
        <v>125688396.36</v>
      </c>
      <c r="AH1801" s="49">
        <v>29021786.190000001</v>
      </c>
      <c r="AI1801" s="49">
        <v>148058338.47</v>
      </c>
      <c r="AJ1801" s="49">
        <v>105010556.06</v>
      </c>
      <c r="AK1801" s="49">
        <v>0</v>
      </c>
      <c r="AL1801" s="49">
        <v>86888199.680000007</v>
      </c>
      <c r="AM1801" s="49">
        <v>1.8637574604336773</v>
      </c>
      <c r="AN1801" s="49">
        <v>6908148.6900000004</v>
      </c>
      <c r="AO1801" s="49">
        <v>7946607.7400000002</v>
      </c>
      <c r="AP1801" s="49">
        <v>97948982.770000026</v>
      </c>
      <c r="AQ1801" s="49">
        <v>41596142.869999997</v>
      </c>
      <c r="AR1801" s="369"/>
      <c r="AS1801" s="50">
        <v>45350</v>
      </c>
      <c r="AT1801" s="51" t="s">
        <v>1</v>
      </c>
      <c r="AU1801" s="52" t="s">
        <v>292</v>
      </c>
      <c r="AV1801" s="53">
        <v>2024</v>
      </c>
      <c r="AW1801" s="266" t="s">
        <v>156</v>
      </c>
      <c r="AX1801" s="380">
        <v>36.229999999999997</v>
      </c>
      <c r="AY1801" s="380">
        <v>36.130000000000003</v>
      </c>
    </row>
    <row r="1802" spans="1:51" x14ac:dyDescent="0.25">
      <c r="A1802" s="58">
        <v>111</v>
      </c>
      <c r="B1802" s="59" t="s">
        <v>95</v>
      </c>
      <c r="C1802" s="49">
        <v>3301240.2</v>
      </c>
      <c r="D1802" s="49">
        <v>348944.57999999996</v>
      </c>
      <c r="E1802" s="49">
        <v>682984.2</v>
      </c>
      <c r="F1802" s="49">
        <v>722482.65</v>
      </c>
      <c r="G1802" s="49">
        <v>751700.9</v>
      </c>
      <c r="H1802" s="49">
        <v>15131.45</v>
      </c>
      <c r="I1802" s="49">
        <v>48041308.18</v>
      </c>
      <c r="J1802" s="49">
        <v>1760463.45</v>
      </c>
      <c r="K1802" s="49">
        <v>5318424.87</v>
      </c>
      <c r="L1802" s="49">
        <v>4635440.67</v>
      </c>
      <c r="M1802" s="49">
        <v>0</v>
      </c>
      <c r="N1802" s="49">
        <v>0</v>
      </c>
      <c r="O1802" s="49">
        <v>1390688.7900000005</v>
      </c>
      <c r="P1802" s="49">
        <v>87423.280000000028</v>
      </c>
      <c r="Q1802" s="49">
        <v>0</v>
      </c>
      <c r="R1802" s="49">
        <v>87423.280000000028</v>
      </c>
      <c r="S1802" s="49">
        <v>-72291.390000000014</v>
      </c>
      <c r="T1802" s="49">
        <v>0</v>
      </c>
      <c r="U1802" s="49">
        <v>0</v>
      </c>
      <c r="V1802" s="49">
        <v>0</v>
      </c>
      <c r="W1802" s="49">
        <v>0</v>
      </c>
      <c r="X1802" s="49">
        <v>142534.34</v>
      </c>
      <c r="Y1802" s="49">
        <v>15340.84</v>
      </c>
      <c r="Z1802" s="49">
        <v>132684.76999999999</v>
      </c>
      <c r="AA1802" s="49">
        <v>0</v>
      </c>
      <c r="AB1802" s="49">
        <v>8041.42</v>
      </c>
      <c r="AC1802" s="49">
        <v>0</v>
      </c>
      <c r="AD1802" s="49">
        <v>0</v>
      </c>
      <c r="AE1802" s="49">
        <v>0</v>
      </c>
      <c r="AF1802" s="49">
        <v>58758.7</v>
      </c>
      <c r="AG1802" s="49">
        <v>4635440.67</v>
      </c>
      <c r="AH1802" s="49">
        <v>682984.2</v>
      </c>
      <c r="AI1802" s="49">
        <v>5312565.74</v>
      </c>
      <c r="AJ1802" s="49">
        <v>3921876.95</v>
      </c>
      <c r="AK1802" s="49">
        <v>0</v>
      </c>
      <c r="AL1802" s="49">
        <v>42722883.310000002</v>
      </c>
      <c r="AM1802" s="49">
        <v>9.0329955493006704</v>
      </c>
      <c r="AN1802" s="49">
        <v>612188.56000000006</v>
      </c>
      <c r="AO1802" s="49">
        <v>110294.09</v>
      </c>
      <c r="AP1802" s="49">
        <v>1535494.4799999993</v>
      </c>
      <c r="AQ1802" s="49">
        <v>-26112.349999999878</v>
      </c>
      <c r="AR1802" s="369"/>
      <c r="AS1802" s="50">
        <v>45350</v>
      </c>
      <c r="AT1802" s="51" t="s">
        <v>1</v>
      </c>
      <c r="AU1802" s="52" t="s">
        <v>292</v>
      </c>
      <c r="AV1802" s="53">
        <v>2024</v>
      </c>
      <c r="AW1802" s="266" t="s">
        <v>182</v>
      </c>
      <c r="AX1802" s="380">
        <v>36.229999999999997</v>
      </c>
      <c r="AY1802" s="380">
        <v>36.130000000000003</v>
      </c>
    </row>
    <row r="1803" spans="1:51" x14ac:dyDescent="0.25">
      <c r="A1803" s="58">
        <v>83</v>
      </c>
      <c r="B1803" s="59" t="s">
        <v>96</v>
      </c>
      <c r="C1803" s="49">
        <v>127124714.17</v>
      </c>
      <c r="D1803" s="49">
        <v>38572039.359999999</v>
      </c>
      <c r="E1803" s="49">
        <v>60981655</v>
      </c>
      <c r="F1803" s="49">
        <v>29341455.210000001</v>
      </c>
      <c r="G1803" s="49">
        <v>29524155.82</v>
      </c>
      <c r="H1803" s="49">
        <v>26972.75</v>
      </c>
      <c r="I1803" s="49">
        <v>671993581.88999999</v>
      </c>
      <c r="J1803" s="49">
        <v>10676028.869999999</v>
      </c>
      <c r="K1803" s="49">
        <v>266179676.87</v>
      </c>
      <c r="L1803" s="49">
        <v>205198021.87</v>
      </c>
      <c r="M1803" s="49">
        <v>10300449.85</v>
      </c>
      <c r="N1803" s="49">
        <v>774147</v>
      </c>
      <c r="O1803" s="49">
        <v>21360686.050000012</v>
      </c>
      <c r="P1803" s="49">
        <v>8326377.7299999837</v>
      </c>
      <c r="Q1803" s="49">
        <v>-5253078.6700000009</v>
      </c>
      <c r="R1803" s="49">
        <v>3073299.0599999828</v>
      </c>
      <c r="S1803" s="49">
        <v>-3046326.3100000005</v>
      </c>
      <c r="T1803" s="49">
        <v>216059.63</v>
      </c>
      <c r="U1803" s="49">
        <v>0</v>
      </c>
      <c r="V1803" s="49">
        <v>0</v>
      </c>
      <c r="W1803" s="49">
        <v>13242.1</v>
      </c>
      <c r="X1803" s="49">
        <v>1336298.53</v>
      </c>
      <c r="Y1803" s="49">
        <v>507899.62</v>
      </c>
      <c r="Z1803" s="49">
        <v>1050671.28</v>
      </c>
      <c r="AA1803" s="49">
        <v>0</v>
      </c>
      <c r="AB1803" s="49">
        <v>254559.57</v>
      </c>
      <c r="AC1803" s="49">
        <v>0</v>
      </c>
      <c r="AD1803" s="49">
        <v>0</v>
      </c>
      <c r="AE1803" s="49">
        <v>0</v>
      </c>
      <c r="AF1803" s="49">
        <v>2798796.1</v>
      </c>
      <c r="AG1803" s="49">
        <v>215498471.71999997</v>
      </c>
      <c r="AH1803" s="49">
        <v>61755802</v>
      </c>
      <c r="AI1803" s="49">
        <v>276509968.74000001</v>
      </c>
      <c r="AJ1803" s="49">
        <v>255149282.69</v>
      </c>
      <c r="AK1803" s="49">
        <v>0</v>
      </c>
      <c r="AL1803" s="49">
        <v>405813905.01999998</v>
      </c>
      <c r="AM1803" s="49">
        <v>2.5245863613328985</v>
      </c>
      <c r="AN1803" s="49">
        <v>14792454.27</v>
      </c>
      <c r="AO1803" s="49">
        <v>14549000.939999999</v>
      </c>
      <c r="AP1803" s="49">
        <v>105768126.12000003</v>
      </c>
      <c r="AQ1803" s="49">
        <v>38576137.360000007</v>
      </c>
      <c r="AR1803" s="369"/>
      <c r="AS1803" s="50">
        <v>45350</v>
      </c>
      <c r="AT1803" s="51" t="s">
        <v>1</v>
      </c>
      <c r="AU1803" s="52" t="s">
        <v>292</v>
      </c>
      <c r="AV1803" s="53">
        <v>2024</v>
      </c>
      <c r="AW1803" s="266" t="s">
        <v>158</v>
      </c>
      <c r="AX1803" s="380">
        <v>36.229999999999997</v>
      </c>
      <c r="AY1803" s="380">
        <v>36.130000000000003</v>
      </c>
    </row>
    <row r="1804" spans="1:51" x14ac:dyDescent="0.25">
      <c r="A1804" s="58">
        <v>40</v>
      </c>
      <c r="B1804" s="59" t="s">
        <v>97</v>
      </c>
      <c r="C1804" s="49">
        <v>5767440.8300000001</v>
      </c>
      <c r="D1804" s="49">
        <v>403805.2</v>
      </c>
      <c r="E1804" s="49">
        <v>22406899.490000002</v>
      </c>
      <c r="F1804" s="49">
        <v>862332.62</v>
      </c>
      <c r="G1804" s="49">
        <v>3017211.76</v>
      </c>
      <c r="H1804" s="49">
        <v>-1179111.95</v>
      </c>
      <c r="I1804" s="49">
        <v>71967872.109999999</v>
      </c>
      <c r="J1804" s="49">
        <v>27681401.93</v>
      </c>
      <c r="K1804" s="49">
        <v>30233849.93</v>
      </c>
      <c r="L1804" s="49">
        <v>7826950.4400000004</v>
      </c>
      <c r="M1804" s="49">
        <v>3739339.96</v>
      </c>
      <c r="N1804" s="49">
        <v>0</v>
      </c>
      <c r="O1804" s="49">
        <v>82342.370000002906</v>
      </c>
      <c r="P1804" s="49">
        <v>1401748.8800000027</v>
      </c>
      <c r="Q1804" s="49">
        <v>-2827729.8299999996</v>
      </c>
      <c r="R1804" s="49">
        <v>-1425980.9499999969</v>
      </c>
      <c r="S1804" s="49">
        <v>246869</v>
      </c>
      <c r="T1804" s="49">
        <v>16.8</v>
      </c>
      <c r="U1804" s="49">
        <v>0</v>
      </c>
      <c r="V1804" s="49">
        <v>0</v>
      </c>
      <c r="W1804" s="49">
        <v>0</v>
      </c>
      <c r="X1804" s="49">
        <v>800878.85</v>
      </c>
      <c r="Y1804" s="49">
        <v>58079.62</v>
      </c>
      <c r="Z1804" s="49">
        <v>30697.49</v>
      </c>
      <c r="AA1804" s="49">
        <v>2799.56</v>
      </c>
      <c r="AB1804" s="49">
        <v>118179.09</v>
      </c>
      <c r="AC1804" s="49">
        <v>0</v>
      </c>
      <c r="AD1804" s="49">
        <v>0</v>
      </c>
      <c r="AE1804" s="49">
        <v>0</v>
      </c>
      <c r="AF1804" s="49">
        <v>344270.89</v>
      </c>
      <c r="AG1804" s="49">
        <v>11566290.4</v>
      </c>
      <c r="AH1804" s="49">
        <v>22406899.490000002</v>
      </c>
      <c r="AI1804" s="49">
        <v>33745715.170000002</v>
      </c>
      <c r="AJ1804" s="49">
        <v>33663372.799999997</v>
      </c>
      <c r="AK1804" s="49">
        <v>0</v>
      </c>
      <c r="AL1804" s="49">
        <v>41734022.18</v>
      </c>
      <c r="AM1804" s="49">
        <v>2.3803740600891445</v>
      </c>
      <c r="AN1804" s="49">
        <v>352719.98</v>
      </c>
      <c r="AO1804" s="49">
        <v>509612.64</v>
      </c>
      <c r="AP1804" s="49">
        <v>7107592.1600000001</v>
      </c>
      <c r="AQ1804" s="49">
        <v>1826298.9000000053</v>
      </c>
      <c r="AR1804" s="369"/>
      <c r="AS1804" s="50">
        <v>45350</v>
      </c>
      <c r="AT1804" s="51" t="s">
        <v>1</v>
      </c>
      <c r="AU1804" s="52" t="s">
        <v>293</v>
      </c>
      <c r="AV1804" s="53">
        <v>2024</v>
      </c>
      <c r="AW1804" s="266" t="s">
        <v>166</v>
      </c>
      <c r="AX1804" s="380">
        <v>36.229999999999997</v>
      </c>
      <c r="AY1804" s="380">
        <v>36.130000000000003</v>
      </c>
    </row>
    <row r="1805" spans="1:51" x14ac:dyDescent="0.25">
      <c r="A1805" s="58">
        <v>24</v>
      </c>
      <c r="B1805" s="59" t="s">
        <v>98</v>
      </c>
      <c r="C1805" s="49">
        <v>36210683.710000001</v>
      </c>
      <c r="D1805" s="49">
        <v>17329852.299999997</v>
      </c>
      <c r="E1805" s="49">
        <v>4579754.24</v>
      </c>
      <c r="F1805" s="49">
        <v>3564218.83</v>
      </c>
      <c r="G1805" s="49">
        <v>15387951.689999999</v>
      </c>
      <c r="H1805" s="49">
        <v>503944.2</v>
      </c>
      <c r="I1805" s="49">
        <v>78070481.209999993</v>
      </c>
      <c r="J1805" s="49">
        <v>35311185.030000001</v>
      </c>
      <c r="K1805" s="49">
        <v>32368213.48</v>
      </c>
      <c r="L1805" s="49">
        <v>27547249.890000001</v>
      </c>
      <c r="M1805" s="49">
        <v>10798199.369999999</v>
      </c>
      <c r="N1805" s="49">
        <v>2168.75</v>
      </c>
      <c r="O1805" s="49">
        <v>-1136927.6499999985</v>
      </c>
      <c r="P1805" s="49">
        <v>1065588.5400000103</v>
      </c>
      <c r="Q1805" s="49">
        <v>-3383550.5200000014</v>
      </c>
      <c r="R1805" s="49">
        <v>-2317961.9799999911</v>
      </c>
      <c r="S1805" s="49">
        <v>2821906.1800000006</v>
      </c>
      <c r="T1805" s="49">
        <v>420317.97</v>
      </c>
      <c r="U1805" s="49">
        <v>0</v>
      </c>
      <c r="V1805" s="49">
        <v>0</v>
      </c>
      <c r="W1805" s="49">
        <v>3816732.02</v>
      </c>
      <c r="X1805" s="49">
        <v>800700.74</v>
      </c>
      <c r="Y1805" s="49">
        <v>233147.24</v>
      </c>
      <c r="Z1805" s="49">
        <v>711633.69</v>
      </c>
      <c r="AA1805" s="49">
        <v>746581.49</v>
      </c>
      <c r="AB1805" s="49">
        <v>154565.07</v>
      </c>
      <c r="AC1805" s="49">
        <v>0</v>
      </c>
      <c r="AD1805" s="49">
        <v>0</v>
      </c>
      <c r="AE1805" s="49">
        <v>0</v>
      </c>
      <c r="AF1805" s="49">
        <v>369917.06</v>
      </c>
      <c r="AG1805" s="49">
        <v>38345449.259999998</v>
      </c>
      <c r="AH1805" s="49">
        <v>4581922.99</v>
      </c>
      <c r="AI1805" s="49">
        <v>42719596.210000001</v>
      </c>
      <c r="AJ1805" s="49">
        <v>43924050.399999999</v>
      </c>
      <c r="AK1805" s="49">
        <v>67526.539999999994</v>
      </c>
      <c r="AL1805" s="49">
        <v>45702267.729999989</v>
      </c>
      <c r="AM1805" s="49">
        <v>2.4119490332155333</v>
      </c>
      <c r="AN1805" s="49">
        <v>3496338.05</v>
      </c>
      <c r="AO1805" s="49">
        <v>67880.78</v>
      </c>
      <c r="AP1805" s="49">
        <v>35519323.499999993</v>
      </c>
      <c r="AQ1805" s="49">
        <v>15501564.439999998</v>
      </c>
      <c r="AR1805" s="369"/>
      <c r="AS1805" s="50">
        <v>45350</v>
      </c>
      <c r="AT1805" s="51" t="s">
        <v>1</v>
      </c>
      <c r="AU1805" s="52" t="s">
        <v>292</v>
      </c>
      <c r="AV1805" s="53">
        <v>2024</v>
      </c>
      <c r="AW1805" s="266" t="s">
        <v>164</v>
      </c>
      <c r="AX1805" s="380">
        <v>36.229999999999997</v>
      </c>
      <c r="AY1805" s="380">
        <v>36.130000000000003</v>
      </c>
    </row>
    <row r="1806" spans="1:51" x14ac:dyDescent="0.25">
      <c r="A1806" s="58">
        <v>124</v>
      </c>
      <c r="B1806" s="59" t="s">
        <v>99</v>
      </c>
      <c r="C1806" s="49">
        <v>2178325.11</v>
      </c>
      <c r="D1806" s="49">
        <v>0</v>
      </c>
      <c r="E1806" s="49">
        <v>0</v>
      </c>
      <c r="F1806" s="49">
        <v>48042.2</v>
      </c>
      <c r="G1806" s="49">
        <v>2018618.73</v>
      </c>
      <c r="H1806" s="49">
        <v>-1122843.8999999999</v>
      </c>
      <c r="I1806" s="49">
        <v>7248678.3300000001</v>
      </c>
      <c r="J1806" s="49">
        <v>0</v>
      </c>
      <c r="K1806" s="49">
        <v>179314.16</v>
      </c>
      <c r="L1806" s="49">
        <v>179314.16</v>
      </c>
      <c r="M1806" s="49">
        <v>8411476.0600000005</v>
      </c>
      <c r="N1806" s="49">
        <v>0</v>
      </c>
      <c r="O1806" s="49">
        <v>-1664538.1900000004</v>
      </c>
      <c r="P1806" s="49">
        <v>1776202.3700000015</v>
      </c>
      <c r="Q1806" s="49">
        <v>-2805557.0300000007</v>
      </c>
      <c r="R1806" s="49">
        <v>-1029354.6599999992</v>
      </c>
      <c r="S1806" s="49">
        <v>-93489.239999999991</v>
      </c>
      <c r="T1806" s="49">
        <v>0</v>
      </c>
      <c r="U1806" s="49">
        <v>0</v>
      </c>
      <c r="V1806" s="49">
        <v>0</v>
      </c>
      <c r="W1806" s="49">
        <v>0</v>
      </c>
      <c r="X1806" s="49">
        <v>35657.15</v>
      </c>
      <c r="Y1806" s="49">
        <v>41196.300000000003</v>
      </c>
      <c r="Z1806" s="49">
        <v>9256.86</v>
      </c>
      <c r="AA1806" s="49">
        <v>16045.59</v>
      </c>
      <c r="AB1806" s="49">
        <v>34867.99</v>
      </c>
      <c r="AC1806" s="49">
        <v>0</v>
      </c>
      <c r="AD1806" s="49">
        <v>0</v>
      </c>
      <c r="AE1806" s="49">
        <v>0</v>
      </c>
      <c r="AF1806" s="49">
        <v>27779.65</v>
      </c>
      <c r="AG1806" s="49">
        <v>8590790.2200000007</v>
      </c>
      <c r="AH1806" s="49">
        <v>0</v>
      </c>
      <c r="AI1806" s="49">
        <v>8589689</v>
      </c>
      <c r="AJ1806" s="49">
        <v>10254227.190000001</v>
      </c>
      <c r="AK1806" s="49">
        <v>0</v>
      </c>
      <c r="AL1806" s="49">
        <v>7069364.1699999999</v>
      </c>
      <c r="AM1806" s="49">
        <v>40.424461347614709</v>
      </c>
      <c r="AN1806" s="49">
        <v>36031.69</v>
      </c>
      <c r="AO1806" s="49">
        <v>12010.51</v>
      </c>
      <c r="AP1806" s="49">
        <v>3842863.3000000007</v>
      </c>
      <c r="AQ1806" s="49">
        <v>0</v>
      </c>
      <c r="AR1806" s="369"/>
      <c r="AS1806" s="50">
        <v>45350</v>
      </c>
      <c r="AT1806" s="51" t="s">
        <v>1</v>
      </c>
      <c r="AU1806" s="52" t="s">
        <v>293</v>
      </c>
      <c r="AV1806" s="53">
        <v>2024</v>
      </c>
      <c r="AW1806" s="266" t="s">
        <v>289</v>
      </c>
      <c r="AX1806" s="380">
        <v>36.229999999999997</v>
      </c>
      <c r="AY1806" s="380">
        <v>36.130000000000003</v>
      </c>
    </row>
    <row r="1807" spans="1:51" x14ac:dyDescent="0.25">
      <c r="A1807" s="58">
        <v>70</v>
      </c>
      <c r="B1807" s="59" t="s">
        <v>100</v>
      </c>
      <c r="C1807" s="49">
        <v>1806164.32</v>
      </c>
      <c r="D1807" s="49">
        <v>271012.01</v>
      </c>
      <c r="E1807" s="49">
        <v>115566</v>
      </c>
      <c r="F1807" s="49">
        <v>0</v>
      </c>
      <c r="G1807" s="49">
        <v>639047.56999999995</v>
      </c>
      <c r="H1807" s="49">
        <v>1076664.93</v>
      </c>
      <c r="I1807" s="49">
        <v>2546138.62</v>
      </c>
      <c r="J1807" s="49">
        <v>5557232.1699999999</v>
      </c>
      <c r="K1807" s="49">
        <v>848212</v>
      </c>
      <c r="L1807" s="49">
        <v>727646</v>
      </c>
      <c r="M1807" s="49">
        <v>0</v>
      </c>
      <c r="N1807" s="49">
        <v>0</v>
      </c>
      <c r="O1807" s="49">
        <v>-67050.609999999986</v>
      </c>
      <c r="P1807" s="49">
        <v>963155.35</v>
      </c>
      <c r="Q1807" s="49">
        <v>0</v>
      </c>
      <c r="R1807" s="49">
        <v>963155.35</v>
      </c>
      <c r="S1807" s="49">
        <v>113509.58000000002</v>
      </c>
      <c r="T1807" s="49">
        <v>126000</v>
      </c>
      <c r="U1807" s="49">
        <v>0</v>
      </c>
      <c r="V1807" s="49">
        <v>0</v>
      </c>
      <c r="W1807" s="49">
        <v>0</v>
      </c>
      <c r="X1807" s="49">
        <v>5273.98</v>
      </c>
      <c r="Y1807" s="49">
        <v>5416.81</v>
      </c>
      <c r="Z1807" s="49">
        <v>12347.59</v>
      </c>
      <c r="AA1807" s="49">
        <v>0</v>
      </c>
      <c r="AB1807" s="49">
        <v>0</v>
      </c>
      <c r="AC1807" s="49">
        <v>0</v>
      </c>
      <c r="AD1807" s="49">
        <v>0</v>
      </c>
      <c r="AE1807" s="49">
        <v>0</v>
      </c>
      <c r="AF1807" s="49">
        <v>0</v>
      </c>
      <c r="AG1807" s="49">
        <v>727646</v>
      </c>
      <c r="AH1807" s="49">
        <v>115566</v>
      </c>
      <c r="AI1807" s="49">
        <v>843212</v>
      </c>
      <c r="AJ1807" s="49">
        <v>910262.61</v>
      </c>
      <c r="AK1807" s="49">
        <v>0</v>
      </c>
      <c r="AL1807" s="49">
        <v>1697926.62</v>
      </c>
      <c r="AM1807" s="49">
        <v>3.0017715146685027</v>
      </c>
      <c r="AN1807" s="49">
        <v>0</v>
      </c>
      <c r="AO1807" s="49">
        <v>0</v>
      </c>
      <c r="AP1807" s="49">
        <v>1987630.5</v>
      </c>
      <c r="AQ1807" s="49">
        <v>385427.58</v>
      </c>
      <c r="AR1807" s="369"/>
      <c r="AS1807" s="50">
        <v>45350</v>
      </c>
      <c r="AT1807" s="51" t="s">
        <v>1</v>
      </c>
      <c r="AU1807" s="52" t="s">
        <v>292</v>
      </c>
      <c r="AV1807" s="53">
        <v>2024</v>
      </c>
      <c r="AW1807" s="266" t="s">
        <v>181</v>
      </c>
      <c r="AX1807" s="380">
        <v>36.229999999999997</v>
      </c>
      <c r="AY1807" s="380">
        <v>36.130000000000003</v>
      </c>
    </row>
    <row r="1808" spans="1:51" x14ac:dyDescent="0.25">
      <c r="A1808" s="58">
        <v>119</v>
      </c>
      <c r="B1808" s="59" t="s">
        <v>101</v>
      </c>
      <c r="C1808" s="49">
        <v>0</v>
      </c>
      <c r="D1808" s="49">
        <v>0</v>
      </c>
      <c r="E1808" s="49">
        <v>0.01</v>
      </c>
      <c r="F1808" s="49">
        <v>0</v>
      </c>
      <c r="G1808" s="49">
        <v>50228.42</v>
      </c>
      <c r="H1808" s="49">
        <v>11.95</v>
      </c>
      <c r="I1808" s="49">
        <v>66677.17</v>
      </c>
      <c r="J1808" s="49">
        <v>9.35</v>
      </c>
      <c r="K1808" s="49">
        <v>0.15</v>
      </c>
      <c r="L1808" s="49">
        <v>0.14000000000000001</v>
      </c>
      <c r="M1808" s="49">
        <v>0</v>
      </c>
      <c r="N1808" s="49">
        <v>0</v>
      </c>
      <c r="O1808" s="49">
        <v>-3.999999999999998E-2</v>
      </c>
      <c r="P1808" s="49">
        <v>-50228.38</v>
      </c>
      <c r="Q1808" s="49">
        <v>0</v>
      </c>
      <c r="R1808" s="49">
        <v>-50228.38</v>
      </c>
      <c r="S1808" s="49">
        <v>50240.33</v>
      </c>
      <c r="T1808" s="49">
        <v>56692.42</v>
      </c>
      <c r="U1808" s="49">
        <v>0</v>
      </c>
      <c r="V1808" s="49">
        <v>0</v>
      </c>
      <c r="W1808" s="49">
        <v>0</v>
      </c>
      <c r="X1808" s="49">
        <v>0</v>
      </c>
      <c r="Y1808" s="49">
        <v>1025.06</v>
      </c>
      <c r="Z1808" s="49">
        <v>1026.93</v>
      </c>
      <c r="AA1808" s="49">
        <v>4400.01</v>
      </c>
      <c r="AB1808" s="49">
        <v>0.09</v>
      </c>
      <c r="AC1808" s="49">
        <v>0</v>
      </c>
      <c r="AD1808" s="49">
        <v>0</v>
      </c>
      <c r="AE1808" s="49">
        <v>0</v>
      </c>
      <c r="AF1808" s="49">
        <v>0</v>
      </c>
      <c r="AG1808" s="49">
        <v>0.14000000000000001</v>
      </c>
      <c r="AH1808" s="49">
        <v>0.01</v>
      </c>
      <c r="AI1808" s="49">
        <v>0.14000000000000001</v>
      </c>
      <c r="AJ1808" s="49">
        <v>0.18</v>
      </c>
      <c r="AK1808" s="49">
        <v>0</v>
      </c>
      <c r="AL1808" s="49">
        <v>66677.02</v>
      </c>
      <c r="AM1808" s="49">
        <v>444514.46666666667</v>
      </c>
      <c r="AN1808" s="49">
        <v>0</v>
      </c>
      <c r="AO1808" s="49">
        <v>0</v>
      </c>
      <c r="AP1808" s="49">
        <v>3.9999999999999966E-2</v>
      </c>
      <c r="AQ1808" s="49">
        <v>0</v>
      </c>
      <c r="AR1808" s="369"/>
      <c r="AS1808" s="50">
        <v>45350</v>
      </c>
      <c r="AT1808" s="51" t="s">
        <v>1</v>
      </c>
      <c r="AU1808" s="52" t="s">
        <v>292</v>
      </c>
      <c r="AV1808" s="53">
        <v>2024</v>
      </c>
      <c r="AW1808" s="266" t="s">
        <v>189</v>
      </c>
      <c r="AX1808" s="380">
        <v>36.229999999999997</v>
      </c>
      <c r="AY1808" s="380">
        <v>36.130000000000003</v>
      </c>
    </row>
    <row r="1809" spans="1:51" x14ac:dyDescent="0.25">
      <c r="A1809" s="58">
        <v>108</v>
      </c>
      <c r="B1809" s="59" t="s">
        <v>102</v>
      </c>
      <c r="C1809" s="49">
        <v>751410.13</v>
      </c>
      <c r="D1809" s="49">
        <v>32533.37</v>
      </c>
      <c r="E1809" s="49">
        <v>72204.990000000005</v>
      </c>
      <c r="F1809" s="49">
        <v>72303.81</v>
      </c>
      <c r="G1809" s="49">
        <v>670728.43999999994</v>
      </c>
      <c r="H1809" s="49">
        <v>4988.78</v>
      </c>
      <c r="I1809" s="49">
        <v>14913186.17</v>
      </c>
      <c r="J1809" s="49">
        <v>1858601.55</v>
      </c>
      <c r="K1809" s="49">
        <v>1097847.69</v>
      </c>
      <c r="L1809" s="49">
        <v>1025642.01</v>
      </c>
      <c r="M1809" s="49">
        <v>1216766.6299999999</v>
      </c>
      <c r="N1809" s="49">
        <v>10215.869999999999</v>
      </c>
      <c r="O1809" s="49">
        <v>-365602.76</v>
      </c>
      <c r="P1809" s="49">
        <v>341447.27000000019</v>
      </c>
      <c r="Q1809" s="49">
        <v>-303477.99</v>
      </c>
      <c r="R1809" s="49">
        <v>37969.280000000203</v>
      </c>
      <c r="S1809" s="49">
        <v>-32980.5</v>
      </c>
      <c r="T1809" s="49">
        <v>1.57</v>
      </c>
      <c r="U1809" s="49">
        <v>0</v>
      </c>
      <c r="V1809" s="49">
        <v>0</v>
      </c>
      <c r="W1809" s="49">
        <v>0</v>
      </c>
      <c r="X1809" s="49">
        <v>10910.33</v>
      </c>
      <c r="Y1809" s="49">
        <v>13068.09</v>
      </c>
      <c r="Z1809" s="49">
        <v>10301.32</v>
      </c>
      <c r="AA1809" s="49">
        <v>13400</v>
      </c>
      <c r="AB1809" s="49">
        <v>592.34</v>
      </c>
      <c r="AC1809" s="49">
        <v>0</v>
      </c>
      <c r="AD1809" s="49">
        <v>0</v>
      </c>
      <c r="AE1809" s="49">
        <v>0</v>
      </c>
      <c r="AF1809" s="49">
        <v>6530.65</v>
      </c>
      <c r="AG1809" s="49">
        <v>2242408.64</v>
      </c>
      <c r="AH1809" s="49">
        <v>82420.86</v>
      </c>
      <c r="AI1809" s="49">
        <v>2309069.8199999998</v>
      </c>
      <c r="AJ1809" s="49">
        <v>2674672.58</v>
      </c>
      <c r="AK1809" s="49">
        <v>0</v>
      </c>
      <c r="AL1809" s="49">
        <v>13815338.48</v>
      </c>
      <c r="AM1809" s="49">
        <v>13.58402108583933</v>
      </c>
      <c r="AN1809" s="49">
        <v>52546.69</v>
      </c>
      <c r="AO1809" s="49">
        <v>19757.12</v>
      </c>
      <c r="AP1809" s="49">
        <v>1163293.1400000001</v>
      </c>
      <c r="AQ1809" s="49">
        <v>78813.619999999981</v>
      </c>
      <c r="AR1809" s="369"/>
      <c r="AS1809" s="50">
        <v>45350</v>
      </c>
      <c r="AT1809" s="51" t="s">
        <v>1</v>
      </c>
      <c r="AU1809" s="52" t="s">
        <v>292</v>
      </c>
      <c r="AV1809" s="53">
        <v>2024</v>
      </c>
      <c r="AW1809" s="266" t="s">
        <v>183</v>
      </c>
      <c r="AX1809" s="380">
        <v>36.229999999999997</v>
      </c>
      <c r="AY1809" s="380">
        <v>36.130000000000003</v>
      </c>
    </row>
    <row r="1810" spans="1:51" x14ac:dyDescent="0.25">
      <c r="A1810" s="58">
        <v>93</v>
      </c>
      <c r="B1810" s="59" t="s">
        <v>103</v>
      </c>
      <c r="C1810" s="49">
        <v>12184091.15</v>
      </c>
      <c r="D1810" s="49">
        <v>0</v>
      </c>
      <c r="E1810" s="49">
        <v>45706.25</v>
      </c>
      <c r="F1810" s="49">
        <v>4159127.4</v>
      </c>
      <c r="G1810" s="49">
        <v>5384670.9400000004</v>
      </c>
      <c r="H1810" s="49">
        <v>-1282002.52</v>
      </c>
      <c r="I1810" s="49">
        <v>95040931</v>
      </c>
      <c r="J1810" s="49">
        <v>42169580.399999999</v>
      </c>
      <c r="K1810" s="49">
        <v>20770927.649999999</v>
      </c>
      <c r="L1810" s="49">
        <v>20725221.400000002</v>
      </c>
      <c r="M1810" s="49">
        <v>1520320.38</v>
      </c>
      <c r="N1810" s="49">
        <v>0</v>
      </c>
      <c r="O1810" s="49">
        <v>3888595.6099999994</v>
      </c>
      <c r="P1810" s="49">
        <v>-1248302.8000000035</v>
      </c>
      <c r="Q1810" s="49">
        <v>-116952.36999999988</v>
      </c>
      <c r="R1810" s="49">
        <v>-1365255.1700000034</v>
      </c>
      <c r="S1810" s="49">
        <v>83252.790000000037</v>
      </c>
      <c r="T1810" s="49">
        <v>16046.4</v>
      </c>
      <c r="U1810" s="49">
        <v>0</v>
      </c>
      <c r="V1810" s="49">
        <v>0</v>
      </c>
      <c r="W1810" s="49">
        <v>0</v>
      </c>
      <c r="X1810" s="49">
        <v>844243.27</v>
      </c>
      <c r="Y1810" s="49">
        <v>108485.56</v>
      </c>
      <c r="Z1810" s="49">
        <v>306639.69</v>
      </c>
      <c r="AA1810" s="49">
        <v>0</v>
      </c>
      <c r="AB1810" s="49">
        <v>47063.75</v>
      </c>
      <c r="AC1810" s="49">
        <v>0</v>
      </c>
      <c r="AD1810" s="49">
        <v>0</v>
      </c>
      <c r="AE1810" s="49">
        <v>0</v>
      </c>
      <c r="AF1810" s="49">
        <v>314847.88</v>
      </c>
      <c r="AG1810" s="49">
        <v>22245541.780000001</v>
      </c>
      <c r="AH1810" s="49">
        <v>45706.25</v>
      </c>
      <c r="AI1810" s="49">
        <v>22232161.07</v>
      </c>
      <c r="AJ1810" s="49">
        <v>18343565.460000001</v>
      </c>
      <c r="AK1810" s="49">
        <v>0</v>
      </c>
      <c r="AL1810" s="49">
        <v>74270003.349999994</v>
      </c>
      <c r="AM1810" s="49">
        <v>4.5756709859802536</v>
      </c>
      <c r="AN1810" s="49">
        <v>1895068.5299999998</v>
      </c>
      <c r="AO1810" s="49">
        <v>2264058.87</v>
      </c>
      <c r="AP1810" s="49">
        <v>8295495.54</v>
      </c>
      <c r="AQ1810" s="49">
        <v>0</v>
      </c>
      <c r="AR1810" s="369"/>
      <c r="AS1810" s="50">
        <v>45350</v>
      </c>
      <c r="AT1810" s="51" t="s">
        <v>1</v>
      </c>
      <c r="AU1810" s="52" t="s">
        <v>293</v>
      </c>
      <c r="AV1810" s="53">
        <v>2024</v>
      </c>
      <c r="AW1810" s="266" t="s">
        <v>175</v>
      </c>
      <c r="AX1810" s="380">
        <v>36.229999999999997</v>
      </c>
      <c r="AY1810" s="380">
        <v>36.130000000000003</v>
      </c>
    </row>
    <row r="1811" spans="1:51" x14ac:dyDescent="0.25">
      <c r="A1811" s="5">
        <v>32</v>
      </c>
      <c r="B1811" s="6" t="s">
        <v>104</v>
      </c>
      <c r="C1811" s="13">
        <v>0</v>
      </c>
      <c r="D1811" s="13">
        <v>0</v>
      </c>
      <c r="E1811" s="13">
        <v>0.01</v>
      </c>
      <c r="F1811" s="13">
        <v>0</v>
      </c>
      <c r="G1811" s="13">
        <v>2013542.06</v>
      </c>
      <c r="H1811" s="13">
        <v>-2063924.35</v>
      </c>
      <c r="I1811" s="13">
        <v>3378805.6</v>
      </c>
      <c r="J1811" s="13">
        <v>2547162.33</v>
      </c>
      <c r="K1811" s="13">
        <v>68034.66</v>
      </c>
      <c r="L1811" s="13">
        <v>68034.649999999994</v>
      </c>
      <c r="M1811" s="13">
        <v>0</v>
      </c>
      <c r="N1811" s="13">
        <v>0</v>
      </c>
      <c r="O1811" s="13">
        <v>-30352.690000000002</v>
      </c>
      <c r="P1811" s="13">
        <v>-1983189.37</v>
      </c>
      <c r="Q1811" s="13">
        <v>0</v>
      </c>
      <c r="R1811" s="13">
        <v>-1983189.37</v>
      </c>
      <c r="S1811" s="13">
        <v>-80734.97</v>
      </c>
      <c r="T1811" s="13">
        <v>0</v>
      </c>
      <c r="U1811" s="13">
        <v>0</v>
      </c>
      <c r="V1811" s="13">
        <v>0</v>
      </c>
      <c r="W1811" s="13">
        <v>0</v>
      </c>
      <c r="X1811" s="13">
        <v>0.04</v>
      </c>
      <c r="Y1811" s="13">
        <v>16238.24</v>
      </c>
      <c r="Z1811" s="13">
        <v>37345.589999999997</v>
      </c>
      <c r="AA1811" s="13">
        <v>0</v>
      </c>
      <c r="AB1811" s="13">
        <v>27151.18</v>
      </c>
      <c r="AC1811" s="13">
        <v>0</v>
      </c>
      <c r="AD1811" s="13">
        <v>0</v>
      </c>
      <c r="AE1811" s="13">
        <v>0</v>
      </c>
      <c r="AF1811" s="13">
        <v>0</v>
      </c>
      <c r="AG1811" s="13">
        <v>68034.649999999994</v>
      </c>
      <c r="AH1811" s="13">
        <v>0.01</v>
      </c>
      <c r="AI1811" s="13">
        <v>68034.649999999994</v>
      </c>
      <c r="AJ1811" s="13">
        <v>98387.34</v>
      </c>
      <c r="AK1811" s="13">
        <v>0</v>
      </c>
      <c r="AL1811" s="13">
        <v>3310770.94</v>
      </c>
      <c r="AM1811" s="13">
        <v>49.663004121722665</v>
      </c>
      <c r="AN1811" s="13">
        <v>0</v>
      </c>
      <c r="AO1811" s="13">
        <v>0</v>
      </c>
      <c r="AP1811" s="13">
        <v>30352.690000000002</v>
      </c>
      <c r="AQ1811" s="13">
        <v>0</v>
      </c>
      <c r="AR1811" s="367"/>
      <c r="AS1811" s="19">
        <v>45382</v>
      </c>
      <c r="AT1811" s="20" t="s">
        <v>2</v>
      </c>
      <c r="AU1811" s="40" t="s">
        <v>293</v>
      </c>
      <c r="AV1811" s="41">
        <v>2024</v>
      </c>
      <c r="AW1811" s="266" t="s">
        <v>287</v>
      </c>
      <c r="AX1811" s="380">
        <v>36.229999999999997</v>
      </c>
      <c r="AY1811" s="380">
        <v>36.33</v>
      </c>
    </row>
    <row r="1812" spans="1:51" x14ac:dyDescent="0.25">
      <c r="A1812" s="5">
        <v>107</v>
      </c>
      <c r="B1812" s="6" t="s">
        <v>60</v>
      </c>
      <c r="C1812" s="13">
        <v>175649883.79000002</v>
      </c>
      <c r="D1812" s="13">
        <v>42584603.899999999</v>
      </c>
      <c r="E1812" s="13">
        <v>91349021.859999999</v>
      </c>
      <c r="F1812" s="13">
        <v>9951495.9100000001</v>
      </c>
      <c r="G1812" s="13">
        <v>36290272.660000004</v>
      </c>
      <c r="H1812" s="13">
        <v>68949.460000000006</v>
      </c>
      <c r="I1812" s="13">
        <v>357792085.55000001</v>
      </c>
      <c r="J1812" s="13">
        <v>35216713.609999999</v>
      </c>
      <c r="K1812" s="13">
        <v>157702692</v>
      </c>
      <c r="L1812" s="13">
        <v>66353670.140000001</v>
      </c>
      <c r="M1812" s="13">
        <v>8882120.0999999996</v>
      </c>
      <c r="N1812" s="13">
        <v>62298949.239999995</v>
      </c>
      <c r="O1812" s="13">
        <v>29862398.480000012</v>
      </c>
      <c r="P1812" s="13">
        <v>56961112.840000026</v>
      </c>
      <c r="Q1812" s="13">
        <v>-49440780.109999999</v>
      </c>
      <c r="R1812" s="13">
        <v>7520332.7300000265</v>
      </c>
      <c r="S1812" s="13">
        <v>-7451383.2699999996</v>
      </c>
      <c r="T1812" s="13">
        <v>804714.13</v>
      </c>
      <c r="U1812" s="13">
        <v>0</v>
      </c>
      <c r="V1812" s="13">
        <v>0</v>
      </c>
      <c r="W1812" s="13">
        <v>0</v>
      </c>
      <c r="X1812" s="13">
        <v>376278.77</v>
      </c>
      <c r="Y1812" s="13">
        <v>740617.81</v>
      </c>
      <c r="Z1812" s="13">
        <v>7532141.0700000003</v>
      </c>
      <c r="AA1812" s="13">
        <v>0</v>
      </c>
      <c r="AB1812" s="13">
        <v>0</v>
      </c>
      <c r="AC1812" s="13">
        <v>0</v>
      </c>
      <c r="AD1812" s="13">
        <v>0</v>
      </c>
      <c r="AE1812" s="13">
        <v>0</v>
      </c>
      <c r="AF1812" s="13">
        <v>359617.29</v>
      </c>
      <c r="AG1812" s="13">
        <v>75235790.24000001</v>
      </c>
      <c r="AH1812" s="13">
        <v>153647971.09999999</v>
      </c>
      <c r="AI1812" s="13">
        <v>228797570.78</v>
      </c>
      <c r="AJ1812" s="13">
        <v>198935172.29999998</v>
      </c>
      <c r="AK1812" s="13">
        <v>0</v>
      </c>
      <c r="AL1812" s="13">
        <v>200089393.55000001</v>
      </c>
      <c r="AM1812" s="13">
        <v>2.2687760177866845</v>
      </c>
      <c r="AN1812" s="13">
        <v>8374395.25</v>
      </c>
      <c r="AO1812" s="13">
        <v>1577100.6600000001</v>
      </c>
      <c r="AP1812" s="13">
        <v>162381953.16000003</v>
      </c>
      <c r="AQ1812" s="13">
        <v>59179071.749999985</v>
      </c>
      <c r="AR1812" s="367"/>
      <c r="AS1812" s="19">
        <v>45382</v>
      </c>
      <c r="AT1812" s="20" t="s">
        <v>2</v>
      </c>
      <c r="AU1812" s="40" t="s">
        <v>292</v>
      </c>
      <c r="AV1812" s="41">
        <v>2024</v>
      </c>
      <c r="AW1812" s="266" t="s">
        <v>160</v>
      </c>
      <c r="AX1812" s="380">
        <v>36.229999999999997</v>
      </c>
      <c r="AY1812" s="380">
        <v>36.33</v>
      </c>
    </row>
    <row r="1813" spans="1:51" x14ac:dyDescent="0.25">
      <c r="A1813" s="5">
        <v>66</v>
      </c>
      <c r="B1813" s="6" t="s">
        <v>61</v>
      </c>
      <c r="C1813" s="13">
        <v>6390743.2000000002</v>
      </c>
      <c r="D1813" s="13">
        <v>1316220.52</v>
      </c>
      <c r="E1813" s="13">
        <v>53580.079999999994</v>
      </c>
      <c r="F1813" s="13">
        <v>124341.14</v>
      </c>
      <c r="G1813" s="13">
        <v>10304780.59</v>
      </c>
      <c r="H1813" s="13">
        <v>-4019579.28</v>
      </c>
      <c r="I1813" s="13">
        <v>188517709.12</v>
      </c>
      <c r="J1813" s="13">
        <v>199984508.77000001</v>
      </c>
      <c r="K1813" s="13">
        <v>53618.080000000002</v>
      </c>
      <c r="L1813" s="13">
        <v>38</v>
      </c>
      <c r="M1813" s="13">
        <v>3225979.34</v>
      </c>
      <c r="N1813" s="13">
        <v>6590347.2400000002</v>
      </c>
      <c r="O1813" s="13">
        <v>1015877.7699999996</v>
      </c>
      <c r="P1813" s="13">
        <v>-6370476.8200000003</v>
      </c>
      <c r="Q1813" s="13">
        <v>-2519095.5099999998</v>
      </c>
      <c r="R1813" s="13">
        <v>-8889572.3300000001</v>
      </c>
      <c r="S1813" s="13">
        <v>4869993.08</v>
      </c>
      <c r="T1813" s="13">
        <v>2733152.48</v>
      </c>
      <c r="U1813" s="13">
        <v>0</v>
      </c>
      <c r="V1813" s="13">
        <v>0</v>
      </c>
      <c r="W1813" s="13">
        <v>0</v>
      </c>
      <c r="X1813" s="13">
        <v>6939055.3300000001</v>
      </c>
      <c r="Y1813" s="13">
        <v>205748.51</v>
      </c>
      <c r="Z1813" s="13">
        <v>129839.92</v>
      </c>
      <c r="AA1813" s="13">
        <v>158903.28</v>
      </c>
      <c r="AB1813" s="13">
        <v>8027.95</v>
      </c>
      <c r="AC1813" s="13">
        <v>0</v>
      </c>
      <c r="AD1813" s="13">
        <v>0</v>
      </c>
      <c r="AE1813" s="13">
        <v>0</v>
      </c>
      <c r="AF1813" s="13">
        <v>4299695.07</v>
      </c>
      <c r="AG1813" s="13">
        <v>3226017.34</v>
      </c>
      <c r="AH1813" s="13">
        <v>6822872.3500000006</v>
      </c>
      <c r="AI1813" s="13">
        <v>10048851.689999999</v>
      </c>
      <c r="AJ1813" s="13">
        <v>9032973.9199999999</v>
      </c>
      <c r="AK1813" s="13">
        <v>0</v>
      </c>
      <c r="AL1813" s="13">
        <v>188464091.03999999</v>
      </c>
      <c r="AM1813" s="13">
        <v>3515.935466544121</v>
      </c>
      <c r="AN1813" s="13">
        <v>124341.14</v>
      </c>
      <c r="AO1813" s="13">
        <v>0</v>
      </c>
      <c r="AP1813" s="13">
        <v>5997003.4700000007</v>
      </c>
      <c r="AQ1813" s="13">
        <v>1938358.5599999994</v>
      </c>
      <c r="AR1813" s="367"/>
      <c r="AS1813" s="19">
        <v>45382</v>
      </c>
      <c r="AT1813" s="20" t="s">
        <v>2</v>
      </c>
      <c r="AU1813" s="40" t="s">
        <v>293</v>
      </c>
      <c r="AV1813" s="41">
        <v>2024</v>
      </c>
      <c r="AW1813" s="266" t="s">
        <v>178</v>
      </c>
      <c r="AX1813" s="380">
        <v>36.229999999999997</v>
      </c>
      <c r="AY1813" s="380">
        <v>36.33</v>
      </c>
    </row>
    <row r="1814" spans="1:51" x14ac:dyDescent="0.25">
      <c r="A1814" s="5">
        <v>44</v>
      </c>
      <c r="B1814" s="6" t="s">
        <v>62</v>
      </c>
      <c r="C1814" s="13">
        <v>15822437.319999998</v>
      </c>
      <c r="D1814" s="13">
        <v>4434229.97</v>
      </c>
      <c r="E1814" s="13">
        <v>17095717.989999998</v>
      </c>
      <c r="F1814" s="13">
        <v>1505259.19</v>
      </c>
      <c r="G1814" s="13">
        <v>11149417.529999999</v>
      </c>
      <c r="H1814" s="13">
        <v>75922.350000000006</v>
      </c>
      <c r="I1814" s="13">
        <v>207341149.97999999</v>
      </c>
      <c r="J1814" s="13">
        <v>26045304.190000001</v>
      </c>
      <c r="K1814" s="13">
        <v>33238943.23</v>
      </c>
      <c r="L1814" s="13">
        <v>15910755.720000001</v>
      </c>
      <c r="M1814" s="13">
        <v>771266.2</v>
      </c>
      <c r="N1814" s="13">
        <v>0</v>
      </c>
      <c r="O1814" s="13">
        <v>-573431.92000000551</v>
      </c>
      <c r="P1814" s="13">
        <v>-693037.45000000624</v>
      </c>
      <c r="Q1814" s="13">
        <v>-189774.82000000007</v>
      </c>
      <c r="R1814" s="13">
        <v>-882812.27000000631</v>
      </c>
      <c r="S1814" s="13">
        <v>958734.62000000011</v>
      </c>
      <c r="T1814" s="13">
        <v>116840.62</v>
      </c>
      <c r="U1814" s="13">
        <v>0</v>
      </c>
      <c r="V1814" s="13">
        <v>0</v>
      </c>
      <c r="W1814" s="13">
        <v>0</v>
      </c>
      <c r="X1814" s="13">
        <v>2925281.96</v>
      </c>
      <c r="Y1814" s="13">
        <v>154971.62</v>
      </c>
      <c r="Z1814" s="13">
        <v>678813.78</v>
      </c>
      <c r="AA1814" s="13">
        <v>734329.97</v>
      </c>
      <c r="AB1814" s="13">
        <v>232964.1</v>
      </c>
      <c r="AC1814" s="13">
        <v>0</v>
      </c>
      <c r="AD1814" s="13">
        <v>0</v>
      </c>
      <c r="AE1814" s="13">
        <v>0</v>
      </c>
      <c r="AF1814" s="13">
        <v>282308.49</v>
      </c>
      <c r="AG1814" s="13">
        <v>16682021.92</v>
      </c>
      <c r="AH1814" s="13">
        <v>17095717.989999998</v>
      </c>
      <c r="AI1814" s="13">
        <v>33721446.239999995</v>
      </c>
      <c r="AJ1814" s="13">
        <v>34294878.159999996</v>
      </c>
      <c r="AK1814" s="13">
        <v>0</v>
      </c>
      <c r="AL1814" s="13">
        <v>174102206.75</v>
      </c>
      <c r="AM1814" s="13">
        <v>6.2378983755675792</v>
      </c>
      <c r="AN1814" s="13">
        <v>1088447.28</v>
      </c>
      <c r="AO1814" s="13">
        <v>416811.91000000003</v>
      </c>
      <c r="AP1814" s="13">
        <v>16328654.49</v>
      </c>
      <c r="AQ1814" s="13">
        <v>4367015.2200000016</v>
      </c>
      <c r="AR1814" s="367"/>
      <c r="AS1814" s="19">
        <v>45382</v>
      </c>
      <c r="AT1814" s="20" t="s">
        <v>2</v>
      </c>
      <c r="AU1814" s="40" t="s">
        <v>292</v>
      </c>
      <c r="AV1814" s="41">
        <v>2024</v>
      </c>
      <c r="AW1814" s="266" t="s">
        <v>167</v>
      </c>
      <c r="AX1814" s="380">
        <v>36.229999999999997</v>
      </c>
      <c r="AY1814" s="380">
        <v>36.33</v>
      </c>
    </row>
    <row r="1815" spans="1:51" ht="30" x14ac:dyDescent="0.25">
      <c r="A1815" s="5">
        <v>113</v>
      </c>
      <c r="B1815" s="6" t="s">
        <v>63</v>
      </c>
      <c r="C1815" s="13">
        <v>15629945.77</v>
      </c>
      <c r="D1815" s="13">
        <v>8194298.3599999994</v>
      </c>
      <c r="E1815" s="13">
        <v>5788050.9400000004</v>
      </c>
      <c r="F1815" s="13">
        <v>4514571.58</v>
      </c>
      <c r="G1815" s="13">
        <v>6370255.2200000007</v>
      </c>
      <c r="H1815" s="13">
        <v>415104.05</v>
      </c>
      <c r="I1815" s="13">
        <v>255711768.74000001</v>
      </c>
      <c r="J1815" s="13">
        <v>33833010.880000003</v>
      </c>
      <c r="K1815" s="13">
        <v>16491119.140000001</v>
      </c>
      <c r="L1815" s="13">
        <v>10703068.200000001</v>
      </c>
      <c r="M1815" s="13">
        <v>2835609.78</v>
      </c>
      <c r="N1815" s="13">
        <v>9711939.5099999998</v>
      </c>
      <c r="O1815" s="13">
        <v>-6641280.4400000004</v>
      </c>
      <c r="P1815" s="13">
        <v>3192101.049999997</v>
      </c>
      <c r="Q1815" s="13">
        <v>-2775271.4400000009</v>
      </c>
      <c r="R1815" s="13">
        <v>416829.60999999614</v>
      </c>
      <c r="S1815" s="13">
        <v>-1725.5600000000559</v>
      </c>
      <c r="T1815" s="13">
        <v>231860.38</v>
      </c>
      <c r="U1815" s="13">
        <v>0</v>
      </c>
      <c r="V1815" s="13">
        <v>0</v>
      </c>
      <c r="W1815" s="13">
        <v>0</v>
      </c>
      <c r="X1815" s="13">
        <v>900014.58</v>
      </c>
      <c r="Y1815" s="13">
        <v>117727.33</v>
      </c>
      <c r="Z1815" s="13">
        <v>462495.48</v>
      </c>
      <c r="AA1815" s="13">
        <v>0</v>
      </c>
      <c r="AB1815" s="13">
        <v>359673.21</v>
      </c>
      <c r="AC1815" s="13">
        <v>0</v>
      </c>
      <c r="AD1815" s="13">
        <v>0</v>
      </c>
      <c r="AE1815" s="13">
        <v>0</v>
      </c>
      <c r="AF1815" s="13">
        <v>193704.5</v>
      </c>
      <c r="AG1815" s="13">
        <v>13538677.980000002</v>
      </c>
      <c r="AH1815" s="13">
        <v>15499990.449999999</v>
      </c>
      <c r="AI1815" s="13">
        <v>28758105.219999999</v>
      </c>
      <c r="AJ1815" s="13">
        <v>35399385.659999996</v>
      </c>
      <c r="AK1815" s="13">
        <v>0</v>
      </c>
      <c r="AL1815" s="13">
        <v>239220649.60000002</v>
      </c>
      <c r="AM1815" s="13">
        <v>15.506028824918186</v>
      </c>
      <c r="AN1815" s="13">
        <v>1903132.48</v>
      </c>
      <c r="AO1815" s="13">
        <v>2611439.1</v>
      </c>
      <c r="AP1815" s="13">
        <v>18042326.810000002</v>
      </c>
      <c r="AQ1815" s="13">
        <v>3965398.959999999</v>
      </c>
      <c r="AR1815" s="367"/>
      <c r="AS1815" s="19">
        <v>45382</v>
      </c>
      <c r="AT1815" s="20" t="s">
        <v>2</v>
      </c>
      <c r="AU1815" s="40" t="s">
        <v>292</v>
      </c>
      <c r="AV1815" s="41">
        <v>2024</v>
      </c>
      <c r="AW1815" s="266" t="s">
        <v>171</v>
      </c>
      <c r="AX1815" s="380">
        <v>36.229999999999997</v>
      </c>
      <c r="AY1815" s="380">
        <v>36.33</v>
      </c>
    </row>
    <row r="1816" spans="1:51" x14ac:dyDescent="0.25">
      <c r="A1816" s="5">
        <v>98</v>
      </c>
      <c r="B1816" s="6" t="s">
        <v>64</v>
      </c>
      <c r="C1816" s="13">
        <v>79241296.190000013</v>
      </c>
      <c r="D1816" s="13">
        <v>7417331.4199999999</v>
      </c>
      <c r="E1816" s="13">
        <v>31938502.669999998</v>
      </c>
      <c r="F1816" s="13">
        <v>6429662.6699999999</v>
      </c>
      <c r="G1816" s="13">
        <v>22587911.420000002</v>
      </c>
      <c r="H1816" s="13">
        <v>94332.06</v>
      </c>
      <c r="I1816" s="13">
        <v>54223221.57</v>
      </c>
      <c r="J1816" s="13">
        <v>87550245.810000002</v>
      </c>
      <c r="K1816" s="13">
        <v>54476202.710000001</v>
      </c>
      <c r="L1816" s="13">
        <v>22537700.040000003</v>
      </c>
      <c r="M1816" s="13">
        <v>18651666.75</v>
      </c>
      <c r="N1816" s="13">
        <v>18504434.98</v>
      </c>
      <c r="O1816" s="13">
        <v>2164392.8900000006</v>
      </c>
      <c r="P1816" s="13">
        <v>40641997.789999984</v>
      </c>
      <c r="Q1816" s="13">
        <v>-24302778.209999993</v>
      </c>
      <c r="R1816" s="13">
        <v>16339219.579999991</v>
      </c>
      <c r="S1816" s="13">
        <v>-16244887.520000001</v>
      </c>
      <c r="T1816" s="13">
        <v>46.6</v>
      </c>
      <c r="U1816" s="13">
        <v>0</v>
      </c>
      <c r="V1816" s="13">
        <v>0</v>
      </c>
      <c r="W1816" s="13">
        <v>0</v>
      </c>
      <c r="X1816" s="13">
        <v>4363126.5</v>
      </c>
      <c r="Y1816" s="13">
        <v>368997.68</v>
      </c>
      <c r="Z1816" s="13">
        <v>681007.43</v>
      </c>
      <c r="AA1816" s="13">
        <v>16591089.35</v>
      </c>
      <c r="AB1816" s="13">
        <v>147092.07999999999</v>
      </c>
      <c r="AC1816" s="13">
        <v>0</v>
      </c>
      <c r="AD1816" s="13">
        <v>0</v>
      </c>
      <c r="AE1816" s="13">
        <v>0</v>
      </c>
      <c r="AF1816" s="13">
        <v>2819874.08</v>
      </c>
      <c r="AG1816" s="13">
        <v>41189366.789999999</v>
      </c>
      <c r="AH1816" s="13">
        <v>50442937.649999999</v>
      </c>
      <c r="AI1816" s="13">
        <v>91431074</v>
      </c>
      <c r="AJ1816" s="13">
        <v>89266681.109999999</v>
      </c>
      <c r="AK1816" s="13">
        <v>0</v>
      </c>
      <c r="AL1816" s="13">
        <v>-252981.1400000006</v>
      </c>
      <c r="AM1816" s="13">
        <v>0.99535611647994759</v>
      </c>
      <c r="AN1816" s="13">
        <v>4420152.07</v>
      </c>
      <c r="AO1816" s="13">
        <v>2009510.5999999999</v>
      </c>
      <c r="AP1816" s="13">
        <v>82332545.730000004</v>
      </c>
      <c r="AQ1816" s="13">
        <v>12672973.849999996</v>
      </c>
      <c r="AR1816" s="367"/>
      <c r="AS1816" s="19">
        <v>45382</v>
      </c>
      <c r="AT1816" s="20" t="s">
        <v>2</v>
      </c>
      <c r="AU1816" s="40" t="s">
        <v>292</v>
      </c>
      <c r="AV1816" s="41">
        <v>2024</v>
      </c>
      <c r="AW1816" s="266" t="s">
        <v>165</v>
      </c>
      <c r="AX1816" s="380">
        <v>36.229999999999997</v>
      </c>
      <c r="AY1816" s="380">
        <v>36.33</v>
      </c>
    </row>
    <row r="1817" spans="1:51" x14ac:dyDescent="0.25">
      <c r="A1817" s="5">
        <v>1</v>
      </c>
      <c r="B1817" s="6" t="s">
        <v>65</v>
      </c>
      <c r="C1817" s="13">
        <v>10356154.83</v>
      </c>
      <c r="D1817" s="13">
        <v>237725.24</v>
      </c>
      <c r="E1817" s="13">
        <v>714010.41999999993</v>
      </c>
      <c r="F1817" s="13">
        <v>1503193.5</v>
      </c>
      <c r="G1817" s="13">
        <v>2341489.5900000003</v>
      </c>
      <c r="H1817" s="13">
        <v>21549.88</v>
      </c>
      <c r="I1817" s="13">
        <v>291878800.75</v>
      </c>
      <c r="J1817" s="13">
        <v>54241.279999999999</v>
      </c>
      <c r="K1817" s="13">
        <v>3051486.05</v>
      </c>
      <c r="L1817" s="13">
        <v>2337475.63</v>
      </c>
      <c r="M1817" s="13">
        <v>12941532.18</v>
      </c>
      <c r="N1817" s="13">
        <v>48259.37</v>
      </c>
      <c r="O1817" s="13">
        <v>-724467.07000000216</v>
      </c>
      <c r="P1817" s="13">
        <v>6998213.5700000096</v>
      </c>
      <c r="Q1817" s="13">
        <v>-9706406.0299999993</v>
      </c>
      <c r="R1817" s="13">
        <v>-2708192.4599999897</v>
      </c>
      <c r="S1817" s="13">
        <v>2729742.21</v>
      </c>
      <c r="T1817" s="13">
        <v>72201.8</v>
      </c>
      <c r="U1817" s="13">
        <v>0</v>
      </c>
      <c r="V1817" s="13">
        <v>0</v>
      </c>
      <c r="W1817" s="13">
        <v>0</v>
      </c>
      <c r="X1817" s="13">
        <v>2934797.74</v>
      </c>
      <c r="Y1817" s="13">
        <v>46426.8</v>
      </c>
      <c r="Z1817" s="13">
        <v>32208.86</v>
      </c>
      <c r="AA1817" s="13">
        <v>6034.62</v>
      </c>
      <c r="AB1817" s="13">
        <v>170274.68</v>
      </c>
      <c r="AC1817" s="13">
        <v>0</v>
      </c>
      <c r="AD1817" s="13">
        <v>0</v>
      </c>
      <c r="AE1817" s="13">
        <v>0</v>
      </c>
      <c r="AF1817" s="13">
        <v>22312.37</v>
      </c>
      <c r="AG1817" s="13">
        <v>15279007.809999999</v>
      </c>
      <c r="AH1817" s="13">
        <v>762269.78999999992</v>
      </c>
      <c r="AI1817" s="13">
        <v>16027051.989999998</v>
      </c>
      <c r="AJ1817" s="13">
        <v>16751519.060000001</v>
      </c>
      <c r="AK1817" s="13">
        <v>0</v>
      </c>
      <c r="AL1817" s="13">
        <v>288827314.69999999</v>
      </c>
      <c r="AM1817" s="13">
        <v>95.651363292321136</v>
      </c>
      <c r="AN1817" s="13">
        <v>606431.98</v>
      </c>
      <c r="AO1817" s="13">
        <v>896761.52</v>
      </c>
      <c r="AP1817" s="13">
        <v>11691470.359999999</v>
      </c>
      <c r="AQ1817" s="13">
        <v>848573.70000000007</v>
      </c>
      <c r="AR1817" s="367"/>
      <c r="AS1817" s="19">
        <v>45382</v>
      </c>
      <c r="AT1817" s="20" t="s">
        <v>2</v>
      </c>
      <c r="AU1817" s="40" t="s">
        <v>292</v>
      </c>
      <c r="AV1817" s="41">
        <v>2024</v>
      </c>
      <c r="AW1817" s="266" t="s">
        <v>177</v>
      </c>
      <c r="AX1817" s="380">
        <v>36.229999999999997</v>
      </c>
      <c r="AY1817" s="380">
        <v>36.33</v>
      </c>
    </row>
    <row r="1818" spans="1:51" x14ac:dyDescent="0.25">
      <c r="A1818" s="5">
        <v>109</v>
      </c>
      <c r="B1818" s="6" t="s">
        <v>66</v>
      </c>
      <c r="C1818" s="13">
        <v>238153551.41</v>
      </c>
      <c r="D1818" s="13">
        <v>102738707.18000001</v>
      </c>
      <c r="E1818" s="13">
        <v>75621092.769999996</v>
      </c>
      <c r="F1818" s="13">
        <v>36046770.780000001</v>
      </c>
      <c r="G1818" s="13">
        <v>54687972.079999998</v>
      </c>
      <c r="H1818" s="13">
        <v>5269000.3099999996</v>
      </c>
      <c r="I1818" s="13">
        <v>958987028.16999996</v>
      </c>
      <c r="J1818" s="13">
        <v>213611710.03</v>
      </c>
      <c r="K1818" s="13">
        <v>230741556.38</v>
      </c>
      <c r="L1818" s="13">
        <v>140943272.06</v>
      </c>
      <c r="M1818" s="13">
        <v>27900566</v>
      </c>
      <c r="N1818" s="13">
        <v>8378280</v>
      </c>
      <c r="O1818" s="13">
        <v>27625097.670000032</v>
      </c>
      <c r="P1818" s="13">
        <v>17055003.700000048</v>
      </c>
      <c r="Q1818" s="13">
        <v>-15537370.030000001</v>
      </c>
      <c r="R1818" s="13">
        <v>1517633.6700000465</v>
      </c>
      <c r="S1818" s="13">
        <v>3751366.6399999987</v>
      </c>
      <c r="T1818" s="13">
        <v>3696232.63</v>
      </c>
      <c r="U1818" s="13">
        <v>0</v>
      </c>
      <c r="V1818" s="13">
        <v>0</v>
      </c>
      <c r="W1818" s="13">
        <v>8231964.9699999997</v>
      </c>
      <c r="X1818" s="13">
        <v>6604399.5300000003</v>
      </c>
      <c r="Y1818" s="13">
        <v>922888.45</v>
      </c>
      <c r="Z1818" s="13">
        <v>1640983.64</v>
      </c>
      <c r="AA1818" s="13">
        <v>7593817.8300000001</v>
      </c>
      <c r="AB1818" s="13">
        <v>185130.03</v>
      </c>
      <c r="AC1818" s="13">
        <v>0</v>
      </c>
      <c r="AD1818" s="13">
        <v>0</v>
      </c>
      <c r="AE1818" s="13">
        <v>0</v>
      </c>
      <c r="AF1818" s="13">
        <v>4438410.54</v>
      </c>
      <c r="AG1818" s="13">
        <v>168843838.06</v>
      </c>
      <c r="AH1818" s="13">
        <v>83999372.769999996</v>
      </c>
      <c r="AI1818" s="13">
        <v>251300581.23000002</v>
      </c>
      <c r="AJ1818" s="13">
        <v>223675483.56</v>
      </c>
      <c r="AK1818" s="13">
        <v>0</v>
      </c>
      <c r="AL1818" s="13">
        <v>728245471.78999996</v>
      </c>
      <c r="AM1818" s="13">
        <v>4.1561088657592249</v>
      </c>
      <c r="AN1818" s="13">
        <v>24916472.25</v>
      </c>
      <c r="AO1818" s="13">
        <v>11130298.529999999</v>
      </c>
      <c r="AP1818" s="13">
        <v>217884200.95000002</v>
      </c>
      <c r="AQ1818" s="13">
        <v>110094454.38999999</v>
      </c>
      <c r="AR1818" s="367"/>
      <c r="AS1818" s="19">
        <v>45382</v>
      </c>
      <c r="AT1818" s="20" t="s">
        <v>2</v>
      </c>
      <c r="AU1818" s="40" t="s">
        <v>292</v>
      </c>
      <c r="AV1818" s="41">
        <v>2024</v>
      </c>
      <c r="AW1818" s="266" t="s">
        <v>157</v>
      </c>
      <c r="AX1818" s="380">
        <v>36.229999999999997</v>
      </c>
      <c r="AY1818" s="380">
        <v>36.33</v>
      </c>
    </row>
    <row r="1819" spans="1:51" x14ac:dyDescent="0.25">
      <c r="A1819" s="5">
        <v>25</v>
      </c>
      <c r="B1819" s="6" t="s">
        <v>67</v>
      </c>
      <c r="C1819" s="13">
        <v>19880911.559999999</v>
      </c>
      <c r="D1819" s="13">
        <v>5034445</v>
      </c>
      <c r="E1819" s="13">
        <v>1142495</v>
      </c>
      <c r="F1819" s="13">
        <v>0</v>
      </c>
      <c r="G1819" s="13">
        <v>11972594.210000001</v>
      </c>
      <c r="H1819" s="13">
        <v>17048202.600000001</v>
      </c>
      <c r="I1819" s="13">
        <v>15596343.789999999</v>
      </c>
      <c r="J1819" s="13">
        <v>444646619.61000001</v>
      </c>
      <c r="K1819" s="13">
        <v>12931162.92</v>
      </c>
      <c r="L1819" s="13">
        <v>11788667.92</v>
      </c>
      <c r="M1819" s="13">
        <v>0</v>
      </c>
      <c r="N1819" s="13">
        <v>0</v>
      </c>
      <c r="O1819" s="13">
        <v>1528954.1700000002</v>
      </c>
      <c r="P1819" s="13">
        <v>1344918.1799999971</v>
      </c>
      <c r="Q1819" s="13">
        <v>-32388.379999999997</v>
      </c>
      <c r="R1819" s="13">
        <v>1312529.7999999973</v>
      </c>
      <c r="S1819" s="13">
        <v>15735672.799999999</v>
      </c>
      <c r="T1819" s="13">
        <v>5560843.5199999996</v>
      </c>
      <c r="U1819" s="13">
        <v>1162045.19</v>
      </c>
      <c r="V1819" s="13">
        <v>0</v>
      </c>
      <c r="W1819" s="13">
        <v>0</v>
      </c>
      <c r="X1819" s="13">
        <v>9835119.7300000004</v>
      </c>
      <c r="Y1819" s="13">
        <v>244338.66</v>
      </c>
      <c r="Z1819" s="13">
        <v>565796.17000000004</v>
      </c>
      <c r="AA1819" s="13">
        <v>0</v>
      </c>
      <c r="AB1819" s="13">
        <v>11149.08</v>
      </c>
      <c r="AC1819" s="13">
        <v>0</v>
      </c>
      <c r="AD1819" s="13">
        <v>0</v>
      </c>
      <c r="AE1819" s="13">
        <v>0</v>
      </c>
      <c r="AF1819" s="13">
        <v>1051.73</v>
      </c>
      <c r="AG1819" s="13">
        <v>11788667.919999998</v>
      </c>
      <c r="AH1819" s="13">
        <v>1142495</v>
      </c>
      <c r="AI1819" s="13">
        <v>11325742.67</v>
      </c>
      <c r="AJ1819" s="13">
        <v>9796788.5</v>
      </c>
      <c r="AK1819" s="13">
        <v>0</v>
      </c>
      <c r="AL1819" s="13">
        <v>2665180.8699999992</v>
      </c>
      <c r="AM1819" s="13">
        <v>1.2061052734768265</v>
      </c>
      <c r="AN1819" s="13">
        <v>0</v>
      </c>
      <c r="AO1819" s="13">
        <v>0</v>
      </c>
      <c r="AP1819" s="13">
        <v>18312532.82</v>
      </c>
      <c r="AQ1819" s="13">
        <v>4996484</v>
      </c>
      <c r="AR1819" s="367"/>
      <c r="AS1819" s="19">
        <v>45382</v>
      </c>
      <c r="AT1819" s="20" t="s">
        <v>2</v>
      </c>
      <c r="AU1819" s="40" t="s">
        <v>292</v>
      </c>
      <c r="AV1819" s="41">
        <v>2024</v>
      </c>
      <c r="AW1819" s="266" t="s">
        <v>174</v>
      </c>
      <c r="AX1819" s="380">
        <v>36.229999999999997</v>
      </c>
      <c r="AY1819" s="380">
        <v>36.33</v>
      </c>
    </row>
    <row r="1820" spans="1:51" x14ac:dyDescent="0.25">
      <c r="A1820" s="5">
        <v>121</v>
      </c>
      <c r="B1820" s="6" t="s">
        <v>68</v>
      </c>
      <c r="C1820" s="13">
        <v>1073984.6599999999</v>
      </c>
      <c r="D1820" s="13">
        <v>0</v>
      </c>
      <c r="E1820" s="13">
        <v>69.61</v>
      </c>
      <c r="F1820" s="13">
        <v>0</v>
      </c>
      <c r="G1820" s="13">
        <v>126558.63</v>
      </c>
      <c r="H1820" s="13">
        <v>1268608.53</v>
      </c>
      <c r="I1820" s="13">
        <v>9925002.6699999999</v>
      </c>
      <c r="J1820" s="13">
        <v>26243536.350000001</v>
      </c>
      <c r="K1820" s="13">
        <v>345395.24</v>
      </c>
      <c r="L1820" s="13">
        <v>345325.63</v>
      </c>
      <c r="M1820" s="13">
        <v>196740.53</v>
      </c>
      <c r="N1820" s="13">
        <v>0</v>
      </c>
      <c r="O1820" s="13">
        <v>541244.42000000004</v>
      </c>
      <c r="P1820" s="13">
        <v>406181.61</v>
      </c>
      <c r="Q1820" s="13">
        <v>-88789.410000000033</v>
      </c>
      <c r="R1820" s="13">
        <v>317392.19999999995</v>
      </c>
      <c r="S1820" s="13">
        <v>951215.92</v>
      </c>
      <c r="T1820" s="13">
        <v>0</v>
      </c>
      <c r="U1820" s="13">
        <v>0</v>
      </c>
      <c r="V1820" s="13">
        <v>0</v>
      </c>
      <c r="W1820" s="13">
        <v>960648.12</v>
      </c>
      <c r="X1820" s="13">
        <v>10321.799999999999</v>
      </c>
      <c r="Y1820" s="13">
        <v>2582.83</v>
      </c>
      <c r="Z1820" s="13">
        <v>9553.7099999999991</v>
      </c>
      <c r="AA1820" s="13">
        <v>0</v>
      </c>
      <c r="AB1820" s="13">
        <v>135.96</v>
      </c>
      <c r="AC1820" s="13">
        <v>0</v>
      </c>
      <c r="AD1820" s="13">
        <v>0</v>
      </c>
      <c r="AE1820" s="13">
        <v>0</v>
      </c>
      <c r="AF1820" s="13">
        <v>7481.5</v>
      </c>
      <c r="AG1820" s="13">
        <v>542066.16</v>
      </c>
      <c r="AH1820" s="13">
        <v>69.61</v>
      </c>
      <c r="AI1820" s="13">
        <v>541314.03</v>
      </c>
      <c r="AJ1820" s="13">
        <v>69.61</v>
      </c>
      <c r="AK1820" s="13">
        <v>0</v>
      </c>
      <c r="AL1820" s="13">
        <v>9579607.4299999997</v>
      </c>
      <c r="AM1820" s="13">
        <v>28.735203965173348</v>
      </c>
      <c r="AN1820" s="13">
        <v>0</v>
      </c>
      <c r="AO1820" s="13">
        <v>0</v>
      </c>
      <c r="AP1820" s="13">
        <v>532740.24</v>
      </c>
      <c r="AQ1820" s="13">
        <v>1.3322676295501878E-15</v>
      </c>
      <c r="AR1820" s="367"/>
      <c r="AS1820" s="19">
        <v>45382</v>
      </c>
      <c r="AT1820" s="20" t="s">
        <v>2</v>
      </c>
      <c r="AU1820" s="40" t="s">
        <v>292</v>
      </c>
      <c r="AV1820" s="41">
        <v>2024</v>
      </c>
      <c r="AW1820" s="266" t="s">
        <v>188</v>
      </c>
      <c r="AX1820" s="380">
        <v>36.229999999999997</v>
      </c>
      <c r="AY1820" s="380">
        <v>36.33</v>
      </c>
    </row>
    <row r="1821" spans="1:51" x14ac:dyDescent="0.25">
      <c r="A1821" s="5">
        <v>122</v>
      </c>
      <c r="B1821" s="6" t="s">
        <v>69</v>
      </c>
      <c r="C1821" s="13">
        <v>11060242.709999999</v>
      </c>
      <c r="D1821" s="13">
        <v>95012.06</v>
      </c>
      <c r="E1821" s="13">
        <v>209552.02</v>
      </c>
      <c r="F1821" s="13">
        <v>51414.25</v>
      </c>
      <c r="G1821" s="13">
        <v>8645106.9000000004</v>
      </c>
      <c r="H1821" s="13">
        <v>5847666.4500000002</v>
      </c>
      <c r="I1821" s="13">
        <v>17341256.129999999</v>
      </c>
      <c r="J1821" s="13">
        <v>395121.6</v>
      </c>
      <c r="K1821" s="13">
        <v>932599.22</v>
      </c>
      <c r="L1821" s="13">
        <v>484757.43000000005</v>
      </c>
      <c r="M1821" s="13">
        <v>42006.879999999997</v>
      </c>
      <c r="N1821" s="13">
        <v>0</v>
      </c>
      <c r="O1821" s="13">
        <v>-294888.72999999992</v>
      </c>
      <c r="P1821" s="13">
        <v>2563598.2299999995</v>
      </c>
      <c r="Q1821" s="13">
        <v>-5300181.7</v>
      </c>
      <c r="R1821" s="13">
        <v>-2736583.4700000007</v>
      </c>
      <c r="S1821" s="13">
        <v>8584249.9299999997</v>
      </c>
      <c r="T1821" s="13">
        <v>0</v>
      </c>
      <c r="U1821" s="13">
        <v>0</v>
      </c>
      <c r="V1821" s="13">
        <v>0</v>
      </c>
      <c r="W1821" s="13">
        <v>9827894.0099999998</v>
      </c>
      <c r="X1821" s="13">
        <v>22.4</v>
      </c>
      <c r="Y1821" s="13">
        <v>47260.160000000003</v>
      </c>
      <c r="Z1821" s="13">
        <v>729125.28</v>
      </c>
      <c r="AA1821" s="13">
        <v>464923.45</v>
      </c>
      <c r="AB1821" s="13">
        <v>2342.7199999999998</v>
      </c>
      <c r="AC1821" s="13">
        <v>0</v>
      </c>
      <c r="AD1821" s="13">
        <v>0</v>
      </c>
      <c r="AE1821" s="13">
        <v>0</v>
      </c>
      <c r="AF1821" s="13">
        <v>14.87</v>
      </c>
      <c r="AG1821" s="13">
        <v>526764.30999999994</v>
      </c>
      <c r="AH1821" s="13">
        <v>209552.02</v>
      </c>
      <c r="AI1821" s="13">
        <v>695569.8</v>
      </c>
      <c r="AJ1821" s="13">
        <v>990458.53</v>
      </c>
      <c r="AK1821" s="13">
        <v>0</v>
      </c>
      <c r="AL1821" s="13">
        <v>16408656.909999998</v>
      </c>
      <c r="AM1821" s="13">
        <v>18.59454281979777</v>
      </c>
      <c r="AN1821" s="13">
        <v>41131.4</v>
      </c>
      <c r="AO1821" s="13">
        <v>10282.85</v>
      </c>
      <c r="AP1821" s="13">
        <v>11524473.289999999</v>
      </c>
      <c r="AQ1821" s="13">
        <v>264353.90999999997</v>
      </c>
      <c r="AR1821" s="367"/>
      <c r="AS1821" s="19">
        <v>45382</v>
      </c>
      <c r="AT1821" s="20" t="s">
        <v>2</v>
      </c>
      <c r="AU1821" s="40" t="s">
        <v>292</v>
      </c>
      <c r="AV1821" s="41">
        <v>2024</v>
      </c>
      <c r="AW1821" s="266" t="s">
        <v>267</v>
      </c>
      <c r="AX1821" s="380">
        <v>36.229999999999997</v>
      </c>
      <c r="AY1821" s="380">
        <v>36.33</v>
      </c>
    </row>
    <row r="1822" spans="1:51" x14ac:dyDescent="0.25">
      <c r="A1822" s="5">
        <v>13</v>
      </c>
      <c r="B1822" s="6" t="s">
        <v>70</v>
      </c>
      <c r="C1822" s="13">
        <v>1576455504.26</v>
      </c>
      <c r="D1822" s="13">
        <v>849673422.05999994</v>
      </c>
      <c r="E1822" s="13">
        <v>341788650.90000004</v>
      </c>
      <c r="F1822" s="13">
        <v>255033388.63999999</v>
      </c>
      <c r="G1822" s="13">
        <v>252076249.47999999</v>
      </c>
      <c r="H1822" s="13">
        <v>28176863.609999999</v>
      </c>
      <c r="I1822" s="13">
        <v>1426745424.4400001</v>
      </c>
      <c r="J1822" s="13">
        <v>1429055172.5699999</v>
      </c>
      <c r="K1822" s="13">
        <v>1009061691.12</v>
      </c>
      <c r="L1822" s="13">
        <v>667268122.8499999</v>
      </c>
      <c r="M1822" s="13">
        <v>492291974.38999999</v>
      </c>
      <c r="N1822" s="13">
        <v>400353423.46999997</v>
      </c>
      <c r="O1822" s="13">
        <v>126754349.78000006</v>
      </c>
      <c r="P1822" s="13">
        <v>92918094.299999952</v>
      </c>
      <c r="Q1822" s="13">
        <v>-49778149.470000088</v>
      </c>
      <c r="R1822" s="13">
        <v>43139944.829999864</v>
      </c>
      <c r="S1822" s="13">
        <v>-14963081.180000007</v>
      </c>
      <c r="T1822" s="13">
        <v>16710539.619999999</v>
      </c>
      <c r="U1822" s="13">
        <v>6618324.5499999998</v>
      </c>
      <c r="V1822" s="13">
        <v>0</v>
      </c>
      <c r="W1822" s="13">
        <v>10266977.960000001</v>
      </c>
      <c r="X1822" s="13">
        <v>42350013.810000002</v>
      </c>
      <c r="Y1822" s="13">
        <v>5144413.2</v>
      </c>
      <c r="Z1822" s="13">
        <v>18395141.48</v>
      </c>
      <c r="AA1822" s="13">
        <v>54896140.689999998</v>
      </c>
      <c r="AB1822" s="13">
        <v>4418693.9800000004</v>
      </c>
      <c r="AC1822" s="13">
        <v>0</v>
      </c>
      <c r="AD1822" s="13">
        <v>0</v>
      </c>
      <c r="AE1822" s="13">
        <v>1212450.02</v>
      </c>
      <c r="AF1822" s="13">
        <v>6842097.75</v>
      </c>
      <c r="AG1822" s="13">
        <v>1159560097.24</v>
      </c>
      <c r="AH1822" s="13">
        <v>742142074.37</v>
      </c>
      <c r="AI1822" s="13">
        <v>1891730087.1499999</v>
      </c>
      <c r="AJ1822" s="13">
        <v>1764976668.04</v>
      </c>
      <c r="AK1822" s="13">
        <v>930.67</v>
      </c>
      <c r="AL1822" s="13">
        <v>417683733.32000005</v>
      </c>
      <c r="AM1822" s="13">
        <v>1.4139328021227278</v>
      </c>
      <c r="AN1822" s="13">
        <v>192542190.63999999</v>
      </c>
      <c r="AO1822" s="13">
        <v>62491198</v>
      </c>
      <c r="AP1822" s="13">
        <v>1559068409.5499997</v>
      </c>
      <c r="AQ1822" s="13">
        <v>959040677.13</v>
      </c>
      <c r="AR1822" s="367"/>
      <c r="AS1822" s="19">
        <v>45382</v>
      </c>
      <c r="AT1822" s="20" t="s">
        <v>2</v>
      </c>
      <c r="AU1822" s="40" t="s">
        <v>292</v>
      </c>
      <c r="AV1822" s="41">
        <v>2024</v>
      </c>
      <c r="AW1822" s="266" t="s">
        <v>149</v>
      </c>
      <c r="AX1822" s="380">
        <v>36.229999999999997</v>
      </c>
      <c r="AY1822" s="380">
        <v>36.33</v>
      </c>
    </row>
    <row r="1823" spans="1:51" x14ac:dyDescent="0.25">
      <c r="A1823" s="5">
        <v>110</v>
      </c>
      <c r="B1823" s="6" t="s">
        <v>71</v>
      </c>
      <c r="C1823" s="13">
        <v>13276789.029999999</v>
      </c>
      <c r="D1823" s="13">
        <v>426177.99</v>
      </c>
      <c r="E1823" s="13">
        <v>31845.079999999998</v>
      </c>
      <c r="F1823" s="13">
        <v>3938801.21</v>
      </c>
      <c r="G1823" s="13">
        <v>26679284.620000001</v>
      </c>
      <c r="H1823" s="13">
        <v>2757565.77</v>
      </c>
      <c r="I1823" s="13">
        <v>229429090.94999999</v>
      </c>
      <c r="J1823" s="13">
        <v>113765541.27</v>
      </c>
      <c r="K1823" s="13">
        <v>12129681.42</v>
      </c>
      <c r="L1823" s="13">
        <v>12097836.339999998</v>
      </c>
      <c r="M1823" s="13">
        <v>4169272.86</v>
      </c>
      <c r="N1823" s="13">
        <v>286.56</v>
      </c>
      <c r="O1823" s="13">
        <v>2087830.2899999972</v>
      </c>
      <c r="P1823" s="13">
        <v>-19855305.079999998</v>
      </c>
      <c r="Q1823" s="13">
        <v>-445507.56999999937</v>
      </c>
      <c r="R1823" s="13">
        <v>-20300812.649999999</v>
      </c>
      <c r="S1823" s="13">
        <v>23058378.409999996</v>
      </c>
      <c r="T1823" s="13">
        <v>1048038.03</v>
      </c>
      <c r="U1823" s="13">
        <v>197878.12</v>
      </c>
      <c r="V1823" s="13">
        <v>0</v>
      </c>
      <c r="W1823" s="13">
        <v>0</v>
      </c>
      <c r="X1823" s="13">
        <v>22976770.59</v>
      </c>
      <c r="Y1823" s="13">
        <v>409066.39</v>
      </c>
      <c r="Z1823" s="13">
        <v>287633.25</v>
      </c>
      <c r="AA1823" s="13">
        <v>151491.85999999999</v>
      </c>
      <c r="AB1823" s="13">
        <v>291438.01</v>
      </c>
      <c r="AC1823" s="13">
        <v>0</v>
      </c>
      <c r="AD1823" s="13">
        <v>0</v>
      </c>
      <c r="AE1823" s="13">
        <v>0</v>
      </c>
      <c r="AF1823" s="13">
        <v>24678.82</v>
      </c>
      <c r="AG1823" s="13">
        <v>16267109.199999999</v>
      </c>
      <c r="AH1823" s="13">
        <v>32131.64</v>
      </c>
      <c r="AI1823" s="13">
        <v>16298942.559999999</v>
      </c>
      <c r="AJ1823" s="13">
        <v>14211112.270000001</v>
      </c>
      <c r="AK1823" s="13">
        <v>0</v>
      </c>
      <c r="AL1823" s="13">
        <v>217299409.53</v>
      </c>
      <c r="AM1823" s="13">
        <v>18.914683989284857</v>
      </c>
      <c r="AN1823" s="13">
        <v>1795918.8599999999</v>
      </c>
      <c r="AO1823" s="13">
        <v>2142882.35</v>
      </c>
      <c r="AP1823" s="13">
        <v>11189310.829999998</v>
      </c>
      <c r="AQ1823" s="13">
        <v>426530.08</v>
      </c>
      <c r="AR1823" s="367"/>
      <c r="AS1823" s="19">
        <v>45382</v>
      </c>
      <c r="AT1823" s="20" t="s">
        <v>2</v>
      </c>
      <c r="AU1823" s="40" t="s">
        <v>292</v>
      </c>
      <c r="AV1823" s="41">
        <v>2024</v>
      </c>
      <c r="AW1823" s="266" t="s">
        <v>173</v>
      </c>
      <c r="AX1823" s="380">
        <v>36.229999999999997</v>
      </c>
      <c r="AY1823" s="380">
        <v>36.33</v>
      </c>
    </row>
    <row r="1824" spans="1:51" x14ac:dyDescent="0.25">
      <c r="A1824" s="5">
        <v>52</v>
      </c>
      <c r="B1824" s="6" t="s">
        <v>72</v>
      </c>
      <c r="C1824" s="13">
        <v>24606070.190000001</v>
      </c>
      <c r="D1824" s="13">
        <v>2850243.62</v>
      </c>
      <c r="E1824" s="13">
        <v>22587546.550000001</v>
      </c>
      <c r="F1824" s="13">
        <v>4212246.07</v>
      </c>
      <c r="G1824" s="13">
        <v>10475974.299999999</v>
      </c>
      <c r="H1824" s="13">
        <v>1122892.7</v>
      </c>
      <c r="I1824" s="13">
        <v>2670352316.8800001</v>
      </c>
      <c r="J1824" s="13">
        <v>574689048.30999994</v>
      </c>
      <c r="K1824" s="13">
        <v>40383718.109999999</v>
      </c>
      <c r="L1824" s="13">
        <v>17796171.559999999</v>
      </c>
      <c r="M1824" s="13">
        <v>8587027.5099999998</v>
      </c>
      <c r="N1824" s="13">
        <v>18307.59</v>
      </c>
      <c r="O1824" s="13">
        <v>5214167.03</v>
      </c>
      <c r="P1824" s="13">
        <v>1853439.170000012</v>
      </c>
      <c r="Q1824" s="13">
        <v>-2939446.370000001</v>
      </c>
      <c r="R1824" s="13">
        <v>-1086007.199999989</v>
      </c>
      <c r="S1824" s="13">
        <v>2208899.9000000004</v>
      </c>
      <c r="T1824" s="13">
        <v>4369474.9800000004</v>
      </c>
      <c r="U1824" s="13">
        <v>0</v>
      </c>
      <c r="V1824" s="13">
        <v>0</v>
      </c>
      <c r="W1824" s="13">
        <v>0</v>
      </c>
      <c r="X1824" s="13">
        <v>9574743.1799999997</v>
      </c>
      <c r="Y1824" s="13">
        <v>213795.39</v>
      </c>
      <c r="Z1824" s="13">
        <v>247955.06</v>
      </c>
      <c r="AA1824" s="13">
        <v>578312.9</v>
      </c>
      <c r="AB1824" s="13">
        <v>49241.56</v>
      </c>
      <c r="AC1824" s="13">
        <v>0</v>
      </c>
      <c r="AD1824" s="13">
        <v>0</v>
      </c>
      <c r="AE1824" s="13">
        <v>0</v>
      </c>
      <c r="AF1824" s="13">
        <v>10646013.35</v>
      </c>
      <c r="AG1824" s="13">
        <v>26383199.07</v>
      </c>
      <c r="AH1824" s="13">
        <v>22605854.139999997</v>
      </c>
      <c r="AI1824" s="13">
        <v>48539053.210000001</v>
      </c>
      <c r="AJ1824" s="13">
        <v>43324886.18</v>
      </c>
      <c r="AK1824" s="13">
        <v>0</v>
      </c>
      <c r="AL1824" s="13">
        <v>2629968598.77</v>
      </c>
      <c r="AM1824" s="13">
        <v>66.124478920101097</v>
      </c>
      <c r="AN1824" s="13">
        <v>2990571.92</v>
      </c>
      <c r="AO1824" s="13">
        <v>1221674.1499999999</v>
      </c>
      <c r="AP1824" s="13">
        <v>18903065.690000005</v>
      </c>
      <c r="AQ1824" s="13">
        <v>2361406.1500000008</v>
      </c>
      <c r="AR1824" s="367"/>
      <c r="AS1824" s="19">
        <v>45382</v>
      </c>
      <c r="AT1824" s="20" t="s">
        <v>2</v>
      </c>
      <c r="AU1824" s="40" t="s">
        <v>292</v>
      </c>
      <c r="AV1824" s="41">
        <v>2024</v>
      </c>
      <c r="AW1824" s="266" t="s">
        <v>170</v>
      </c>
      <c r="AX1824" s="380">
        <v>36.229999999999997</v>
      </c>
      <c r="AY1824" s="380">
        <v>36.33</v>
      </c>
    </row>
    <row r="1825" spans="1:51" x14ac:dyDescent="0.25">
      <c r="A1825" s="5">
        <v>96</v>
      </c>
      <c r="B1825" s="6" t="s">
        <v>73</v>
      </c>
      <c r="C1825" s="13">
        <v>500846100.26999998</v>
      </c>
      <c r="D1825" s="13">
        <v>156677173</v>
      </c>
      <c r="E1825" s="13">
        <v>267413364.33000001</v>
      </c>
      <c r="F1825" s="13">
        <v>45618289.100000001</v>
      </c>
      <c r="G1825" s="13">
        <v>49837145.709999993</v>
      </c>
      <c r="H1825" s="13">
        <v>1107275.0900000001</v>
      </c>
      <c r="I1825" s="13">
        <v>1163329811.5699999</v>
      </c>
      <c r="J1825" s="13">
        <v>36443.94</v>
      </c>
      <c r="K1825" s="13">
        <v>545533628.44000006</v>
      </c>
      <c r="L1825" s="13">
        <v>278120264.11000001</v>
      </c>
      <c r="M1825" s="13">
        <v>0</v>
      </c>
      <c r="N1825" s="13">
        <v>49271657.909999996</v>
      </c>
      <c r="O1825" s="13">
        <v>168107680.83000004</v>
      </c>
      <c r="P1825" s="13">
        <v>80605811.630000129</v>
      </c>
      <c r="Q1825" s="13">
        <v>-65453326.910000004</v>
      </c>
      <c r="R1825" s="13">
        <v>15152484.720000125</v>
      </c>
      <c r="S1825" s="13">
        <v>-14045209.630000003</v>
      </c>
      <c r="T1825" s="13">
        <v>414373.46</v>
      </c>
      <c r="U1825" s="13">
        <v>0</v>
      </c>
      <c r="V1825" s="13">
        <v>0</v>
      </c>
      <c r="W1825" s="13">
        <v>41715</v>
      </c>
      <c r="X1825" s="13">
        <v>3599535.17</v>
      </c>
      <c r="Y1825" s="13">
        <v>749053.49</v>
      </c>
      <c r="Z1825" s="13">
        <v>5860613.2000000002</v>
      </c>
      <c r="AA1825" s="13">
        <v>824269.54</v>
      </c>
      <c r="AB1825" s="13">
        <v>3962905.96</v>
      </c>
      <c r="AC1825" s="13">
        <v>0</v>
      </c>
      <c r="AD1825" s="13">
        <v>0</v>
      </c>
      <c r="AE1825" s="13">
        <v>0</v>
      </c>
      <c r="AF1825" s="13">
        <v>6703991.0700000003</v>
      </c>
      <c r="AG1825" s="13">
        <v>278120264.11000001</v>
      </c>
      <c r="AH1825" s="13">
        <v>316685022.24000001</v>
      </c>
      <c r="AI1825" s="13">
        <v>593537866.5</v>
      </c>
      <c r="AJ1825" s="13">
        <v>425430185.66999996</v>
      </c>
      <c r="AK1825" s="13">
        <v>0</v>
      </c>
      <c r="AL1825" s="13">
        <v>617796183.12999988</v>
      </c>
      <c r="AM1825" s="13">
        <v>2.1324621451781822</v>
      </c>
      <c r="AN1825" s="13">
        <v>33039404.990000002</v>
      </c>
      <c r="AO1825" s="13">
        <v>12578884.109999999</v>
      </c>
      <c r="AP1825" s="13">
        <v>460686845.23000002</v>
      </c>
      <c r="AQ1825" s="13">
        <v>284625598.78999996</v>
      </c>
      <c r="AR1825" s="367"/>
      <c r="AS1825" s="19">
        <v>45382</v>
      </c>
      <c r="AT1825" s="20" t="s">
        <v>2</v>
      </c>
      <c r="AU1825" s="40" t="s">
        <v>292</v>
      </c>
      <c r="AV1825" s="41">
        <v>2024</v>
      </c>
      <c r="AW1825" s="266" t="s">
        <v>153</v>
      </c>
      <c r="AX1825" s="380">
        <v>36.229999999999997</v>
      </c>
      <c r="AY1825" s="380">
        <v>36.33</v>
      </c>
    </row>
    <row r="1826" spans="1:51" x14ac:dyDescent="0.25">
      <c r="A1826" s="5">
        <v>103</v>
      </c>
      <c r="B1826" s="6" t="s">
        <v>74</v>
      </c>
      <c r="C1826" s="13">
        <v>1914068.61</v>
      </c>
      <c r="D1826" s="13">
        <v>0</v>
      </c>
      <c r="E1826" s="13">
        <v>1</v>
      </c>
      <c r="F1826" s="13">
        <v>96290.1</v>
      </c>
      <c r="G1826" s="13">
        <v>1465733.99</v>
      </c>
      <c r="H1826" s="13">
        <v>5386268.4800000004</v>
      </c>
      <c r="I1826" s="13">
        <v>43575442.420000002</v>
      </c>
      <c r="J1826" s="13">
        <v>218624476.84999999</v>
      </c>
      <c r="K1826" s="13">
        <v>2490368.31</v>
      </c>
      <c r="L1826" s="13">
        <v>2107572.04</v>
      </c>
      <c r="M1826" s="13">
        <v>0</v>
      </c>
      <c r="N1826" s="13">
        <v>0</v>
      </c>
      <c r="O1826" s="13">
        <v>1041288.0199999999</v>
      </c>
      <c r="P1826" s="13">
        <v>-689243.49999999977</v>
      </c>
      <c r="Q1826" s="13">
        <v>-1065148.45</v>
      </c>
      <c r="R1826" s="13">
        <v>-1754391.9499999997</v>
      </c>
      <c r="S1826" s="13">
        <v>7140660.4000000004</v>
      </c>
      <c r="T1826" s="13">
        <v>112219.53</v>
      </c>
      <c r="U1826" s="13">
        <v>0</v>
      </c>
      <c r="V1826" s="13">
        <v>0</v>
      </c>
      <c r="W1826" s="13">
        <v>0</v>
      </c>
      <c r="X1826" s="13">
        <v>7149778.1799999997</v>
      </c>
      <c r="Y1826" s="13">
        <v>29912.95</v>
      </c>
      <c r="Z1826" s="13">
        <v>3461.06</v>
      </c>
      <c r="AA1826" s="13">
        <v>87963.3</v>
      </c>
      <c r="AB1826" s="13">
        <v>0</v>
      </c>
      <c r="AC1826" s="13">
        <v>0</v>
      </c>
      <c r="AD1826" s="13">
        <v>0</v>
      </c>
      <c r="AE1826" s="13">
        <v>0</v>
      </c>
      <c r="AF1826" s="13">
        <v>0</v>
      </c>
      <c r="AG1826" s="13">
        <v>2107572.04</v>
      </c>
      <c r="AH1826" s="13">
        <v>1</v>
      </c>
      <c r="AI1826" s="13">
        <v>2059427.92</v>
      </c>
      <c r="AJ1826" s="13">
        <v>1018139.8999999999</v>
      </c>
      <c r="AK1826" s="13">
        <v>0</v>
      </c>
      <c r="AL1826" s="13">
        <v>41085074.109999999</v>
      </c>
      <c r="AM1826" s="13">
        <v>17.497589511167526</v>
      </c>
      <c r="AN1826" s="13">
        <v>90591.5</v>
      </c>
      <c r="AO1826" s="13">
        <v>5698.6</v>
      </c>
      <c r="AP1826" s="13">
        <v>872780.59000000032</v>
      </c>
      <c r="AQ1826" s="13">
        <v>0</v>
      </c>
      <c r="AR1826" s="367"/>
      <c r="AS1826" s="19">
        <v>45382</v>
      </c>
      <c r="AT1826" s="20" t="s">
        <v>2</v>
      </c>
      <c r="AU1826" s="40" t="s">
        <v>292</v>
      </c>
      <c r="AV1826" s="41">
        <v>2024</v>
      </c>
      <c r="AW1826" s="266" t="s">
        <v>184</v>
      </c>
      <c r="AX1826" s="380">
        <v>36.229999999999997</v>
      </c>
      <c r="AY1826" s="380">
        <v>36.33</v>
      </c>
    </row>
    <row r="1827" spans="1:51" x14ac:dyDescent="0.25">
      <c r="A1827" s="5">
        <v>23</v>
      </c>
      <c r="B1827" s="6" t="s">
        <v>75</v>
      </c>
      <c r="C1827" s="13">
        <v>224539127.33000001</v>
      </c>
      <c r="D1827" s="13">
        <v>72718168.359999999</v>
      </c>
      <c r="E1827" s="13">
        <v>24196887</v>
      </c>
      <c r="F1827" s="13">
        <v>48073006.57</v>
      </c>
      <c r="G1827" s="13">
        <v>60892343.530000001</v>
      </c>
      <c r="H1827" s="13">
        <v>159380.17000000001</v>
      </c>
      <c r="I1827" s="13">
        <v>641436880.80999994</v>
      </c>
      <c r="J1827" s="13">
        <v>19269354.469999999</v>
      </c>
      <c r="K1827" s="13">
        <v>91220980.5</v>
      </c>
      <c r="L1827" s="13">
        <v>67024093.5</v>
      </c>
      <c r="M1827" s="13">
        <v>30204809.629999999</v>
      </c>
      <c r="N1827" s="13">
        <v>24412092.27</v>
      </c>
      <c r="O1827" s="13">
        <v>27933737.460000008</v>
      </c>
      <c r="P1827" s="13">
        <v>14921871.409999937</v>
      </c>
      <c r="Q1827" s="13">
        <v>-3337907.2400000123</v>
      </c>
      <c r="R1827" s="13">
        <v>11583964.169999924</v>
      </c>
      <c r="S1827" s="13">
        <v>-11424584.02</v>
      </c>
      <c r="T1827" s="13">
        <v>5007.3</v>
      </c>
      <c r="U1827" s="13">
        <v>0</v>
      </c>
      <c r="V1827" s="13">
        <v>0</v>
      </c>
      <c r="W1827" s="13">
        <v>0</v>
      </c>
      <c r="X1827" s="13">
        <v>801812.42</v>
      </c>
      <c r="Y1827" s="13">
        <v>987214.15</v>
      </c>
      <c r="Z1827" s="13">
        <v>7242143.0899999999</v>
      </c>
      <c r="AA1827" s="13">
        <v>1491078.71</v>
      </c>
      <c r="AB1827" s="13">
        <v>1354368.42</v>
      </c>
      <c r="AC1827" s="13">
        <v>0</v>
      </c>
      <c r="AD1827" s="13">
        <v>0</v>
      </c>
      <c r="AE1827" s="13">
        <v>0</v>
      </c>
      <c r="AF1827" s="13">
        <v>1156599.3700000001</v>
      </c>
      <c r="AG1827" s="13">
        <v>97228903.129999995</v>
      </c>
      <c r="AH1827" s="13">
        <v>48608979.270000003</v>
      </c>
      <c r="AI1827" s="13">
        <v>135661621.12</v>
      </c>
      <c r="AJ1827" s="13">
        <v>107727883.66</v>
      </c>
      <c r="AK1827" s="13">
        <v>0</v>
      </c>
      <c r="AL1827" s="13">
        <v>550215900.30999994</v>
      </c>
      <c r="AM1827" s="13">
        <v>7.0316814979860904</v>
      </c>
      <c r="AN1827" s="13">
        <v>26576596.43</v>
      </c>
      <c r="AO1827" s="13">
        <v>21496410.140000001</v>
      </c>
      <c r="AP1827" s="13">
        <v>200352269.56000003</v>
      </c>
      <c r="AQ1827" s="13">
        <v>76465048.049999997</v>
      </c>
      <c r="AR1827" s="367"/>
      <c r="AS1827" s="19">
        <v>45382</v>
      </c>
      <c r="AT1827" s="20" t="s">
        <v>2</v>
      </c>
      <c r="AU1827" s="40" t="s">
        <v>292</v>
      </c>
      <c r="AV1827" s="41">
        <v>2024</v>
      </c>
      <c r="AW1827" s="266" t="s">
        <v>159</v>
      </c>
      <c r="AX1827" s="380">
        <v>36.229999999999997</v>
      </c>
      <c r="AY1827" s="380">
        <v>36.33</v>
      </c>
    </row>
    <row r="1828" spans="1:51" x14ac:dyDescent="0.25">
      <c r="A1828" s="5">
        <v>62</v>
      </c>
      <c r="B1828" s="6" t="s">
        <v>203</v>
      </c>
      <c r="C1828" s="13">
        <v>19678845.509999998</v>
      </c>
      <c r="D1828" s="13">
        <v>5033005.18</v>
      </c>
      <c r="E1828" s="13">
        <v>876684.59</v>
      </c>
      <c r="F1828" s="13">
        <v>8661.57</v>
      </c>
      <c r="G1828" s="13">
        <v>12136770.629999999</v>
      </c>
      <c r="H1828" s="13">
        <v>340249.35</v>
      </c>
      <c r="I1828" s="13">
        <v>43415331.640000001</v>
      </c>
      <c r="J1828" s="13">
        <v>515795.18</v>
      </c>
      <c r="K1828" s="13">
        <v>1715666.68</v>
      </c>
      <c r="L1828" s="13">
        <v>838982.09</v>
      </c>
      <c r="M1828" s="13">
        <v>0</v>
      </c>
      <c r="N1828" s="13">
        <v>0</v>
      </c>
      <c r="O1828" s="13">
        <v>286580.39999999985</v>
      </c>
      <c r="P1828" s="13">
        <v>2213827.7300000009</v>
      </c>
      <c r="Q1828" s="13">
        <v>0</v>
      </c>
      <c r="R1828" s="13">
        <v>2213827.7300000009</v>
      </c>
      <c r="S1828" s="13">
        <v>-1873578.37</v>
      </c>
      <c r="T1828" s="13">
        <v>70.44</v>
      </c>
      <c r="U1828" s="13">
        <v>0</v>
      </c>
      <c r="V1828" s="13">
        <v>0</v>
      </c>
      <c r="W1828" s="13">
        <v>0</v>
      </c>
      <c r="X1828" s="13">
        <v>21999.439999999999</v>
      </c>
      <c r="Y1828" s="13">
        <v>233501.21</v>
      </c>
      <c r="Z1828" s="13">
        <v>842953.52</v>
      </c>
      <c r="AA1828" s="13">
        <v>704530.77</v>
      </c>
      <c r="AB1828" s="13">
        <v>99230.78</v>
      </c>
      <c r="AC1828" s="13">
        <v>0</v>
      </c>
      <c r="AD1828" s="13">
        <v>0</v>
      </c>
      <c r="AE1828" s="13">
        <v>0</v>
      </c>
      <c r="AF1828" s="13">
        <v>15431.97</v>
      </c>
      <c r="AG1828" s="13">
        <v>838982.09000000008</v>
      </c>
      <c r="AH1828" s="13">
        <v>876684.59</v>
      </c>
      <c r="AI1828" s="13">
        <v>1715666.68</v>
      </c>
      <c r="AJ1828" s="13">
        <v>1429086.28</v>
      </c>
      <c r="AK1828" s="13">
        <v>0</v>
      </c>
      <c r="AL1828" s="13">
        <v>41699664.960000001</v>
      </c>
      <c r="AM1828" s="13">
        <v>25.305225161801243</v>
      </c>
      <c r="AN1828" s="13">
        <v>8661.57</v>
      </c>
      <c r="AO1828" s="13">
        <v>0</v>
      </c>
      <c r="AP1828" s="13">
        <v>19618990.800000001</v>
      </c>
      <c r="AQ1828" s="13">
        <v>5259730.8699999992</v>
      </c>
      <c r="AR1828" s="367"/>
      <c r="AS1828" s="19">
        <v>45382</v>
      </c>
      <c r="AT1828" s="20" t="s">
        <v>2</v>
      </c>
      <c r="AU1828" s="40" t="s">
        <v>292</v>
      </c>
      <c r="AV1828" s="41">
        <v>2024</v>
      </c>
      <c r="AW1828" s="266" t="s">
        <v>169</v>
      </c>
      <c r="AX1828" s="380">
        <v>36.229999999999997</v>
      </c>
      <c r="AY1828" s="380">
        <v>36.33</v>
      </c>
    </row>
    <row r="1829" spans="1:51" x14ac:dyDescent="0.25">
      <c r="A1829" s="5">
        <v>114</v>
      </c>
      <c r="B1829" s="6" t="s">
        <v>76</v>
      </c>
      <c r="C1829" s="13">
        <v>300043187.28999996</v>
      </c>
      <c r="D1829" s="13">
        <v>128366629.53</v>
      </c>
      <c r="E1829" s="13">
        <v>16485286.379999999</v>
      </c>
      <c r="F1829" s="13">
        <v>41005037.060000002</v>
      </c>
      <c r="G1829" s="13">
        <v>62075593.239999995</v>
      </c>
      <c r="H1829" s="13">
        <v>797246.46</v>
      </c>
      <c r="I1829" s="13">
        <v>229709351.33000001</v>
      </c>
      <c r="J1829" s="13">
        <v>39170356.770000003</v>
      </c>
      <c r="K1829" s="13">
        <v>74673343.069999993</v>
      </c>
      <c r="L1829" s="13">
        <v>58188056.689999998</v>
      </c>
      <c r="M1829" s="13">
        <v>182302296.46000001</v>
      </c>
      <c r="N1829" s="13">
        <v>119837578.11</v>
      </c>
      <c r="O1829" s="13">
        <v>73105219.820000038</v>
      </c>
      <c r="P1829" s="13">
        <v>-4509292.3600001447</v>
      </c>
      <c r="Q1829" s="13">
        <v>20215951.200000025</v>
      </c>
      <c r="R1829" s="13">
        <v>15706658.839999881</v>
      </c>
      <c r="S1829" s="13">
        <v>-14909412.379999999</v>
      </c>
      <c r="T1829" s="13">
        <v>54776.58</v>
      </c>
      <c r="U1829" s="13">
        <v>0</v>
      </c>
      <c r="V1829" s="13">
        <v>0</v>
      </c>
      <c r="W1829" s="13">
        <v>6503503.0999999996</v>
      </c>
      <c r="X1829" s="13">
        <v>3606920.28</v>
      </c>
      <c r="Y1829" s="13">
        <v>994056.41</v>
      </c>
      <c r="Z1829" s="13">
        <v>2097524.7999999998</v>
      </c>
      <c r="AA1829" s="13">
        <v>19497940.09</v>
      </c>
      <c r="AB1829" s="13">
        <v>159336.93</v>
      </c>
      <c r="AC1829" s="13">
        <v>0</v>
      </c>
      <c r="AD1829" s="13">
        <v>0</v>
      </c>
      <c r="AE1829" s="13">
        <v>0</v>
      </c>
      <c r="AF1829" s="13">
        <v>2325754.11</v>
      </c>
      <c r="AG1829" s="13">
        <v>240490353.15000001</v>
      </c>
      <c r="AH1829" s="13">
        <v>136322864.49000001</v>
      </c>
      <c r="AI1829" s="13">
        <v>374712251.58000004</v>
      </c>
      <c r="AJ1829" s="13">
        <v>301607031.75999999</v>
      </c>
      <c r="AK1829" s="13">
        <v>0</v>
      </c>
      <c r="AL1829" s="13">
        <v>155036008.26000002</v>
      </c>
      <c r="AM1829" s="13">
        <v>3.0761894658267379</v>
      </c>
      <c r="AN1829" s="13">
        <v>29827450.090000004</v>
      </c>
      <c r="AO1829" s="13">
        <v>11177586.970000001</v>
      </c>
      <c r="AP1829" s="13">
        <v>288466320.86000001</v>
      </c>
      <c r="AQ1829" s="13">
        <v>189894982.92000002</v>
      </c>
      <c r="AR1829" s="367"/>
      <c r="AS1829" s="19">
        <v>45382</v>
      </c>
      <c r="AT1829" s="20" t="s">
        <v>2</v>
      </c>
      <c r="AU1829" s="40" t="s">
        <v>292</v>
      </c>
      <c r="AV1829" s="41">
        <v>2024</v>
      </c>
      <c r="AW1829" s="266" t="s">
        <v>154</v>
      </c>
      <c r="AX1829" s="380">
        <v>36.229999999999997</v>
      </c>
      <c r="AY1829" s="380">
        <v>36.33</v>
      </c>
    </row>
    <row r="1830" spans="1:51" x14ac:dyDescent="0.25">
      <c r="A1830" s="5">
        <v>48</v>
      </c>
      <c r="B1830" s="6" t="s">
        <v>77</v>
      </c>
      <c r="C1830" s="13">
        <v>60263939.950000003</v>
      </c>
      <c r="D1830" s="13">
        <v>16153842.300000001</v>
      </c>
      <c r="E1830" s="13">
        <v>21280442.899999999</v>
      </c>
      <c r="F1830" s="13">
        <v>3486558.1</v>
      </c>
      <c r="G1830" s="13">
        <v>22966145.91</v>
      </c>
      <c r="H1830" s="13">
        <v>1942389.88</v>
      </c>
      <c r="I1830" s="13">
        <v>2227467447.0500002</v>
      </c>
      <c r="J1830" s="13">
        <v>187316051.52000001</v>
      </c>
      <c r="K1830" s="13">
        <v>53848072.359999999</v>
      </c>
      <c r="L1830" s="13">
        <v>21595943.010000002</v>
      </c>
      <c r="M1830" s="13">
        <v>5969076.8600000003</v>
      </c>
      <c r="N1830" s="13">
        <v>242410511.69</v>
      </c>
      <c r="O1830" s="13">
        <v>16630719.129999965</v>
      </c>
      <c r="P1830" s="13">
        <v>1026674.5099999914</v>
      </c>
      <c r="Q1830" s="13">
        <v>113724.40000000596</v>
      </c>
      <c r="R1830" s="13">
        <v>1140398.9099999974</v>
      </c>
      <c r="S1830" s="13">
        <v>801990.98000000417</v>
      </c>
      <c r="T1830" s="13">
        <v>19045533.899999999</v>
      </c>
      <c r="U1830" s="13">
        <v>0</v>
      </c>
      <c r="V1830" s="13">
        <v>1089414.2</v>
      </c>
      <c r="W1830" s="13">
        <v>2192378.4700000002</v>
      </c>
      <c r="X1830" s="13">
        <v>18400213.739999998</v>
      </c>
      <c r="Y1830" s="13">
        <v>356930.86</v>
      </c>
      <c r="Z1830" s="13">
        <v>668342.4</v>
      </c>
      <c r="AA1830" s="13">
        <v>33817570.130000003</v>
      </c>
      <c r="AB1830" s="13">
        <v>0</v>
      </c>
      <c r="AC1830" s="13">
        <v>0</v>
      </c>
      <c r="AD1830" s="13">
        <v>0</v>
      </c>
      <c r="AE1830" s="13">
        <v>0</v>
      </c>
      <c r="AF1830" s="13">
        <v>5082705.9400000004</v>
      </c>
      <c r="AG1830" s="13">
        <v>27565019.870000001</v>
      </c>
      <c r="AH1830" s="13">
        <v>263690954.58999997</v>
      </c>
      <c r="AI1830" s="13">
        <v>290876322.90999997</v>
      </c>
      <c r="AJ1830" s="13">
        <v>274245603.77999997</v>
      </c>
      <c r="AK1830" s="13">
        <v>0</v>
      </c>
      <c r="AL1830" s="13">
        <v>2173619374.6900001</v>
      </c>
      <c r="AM1830" s="13">
        <v>41.365778744284846</v>
      </c>
      <c r="AN1830" s="13">
        <v>356691.86</v>
      </c>
      <c r="AO1830" s="13">
        <v>3129866.25</v>
      </c>
      <c r="AP1830" s="13">
        <v>51120638.250000007</v>
      </c>
      <c r="AQ1830" s="13">
        <v>23641259.739999995</v>
      </c>
      <c r="AR1830" s="367"/>
      <c r="AS1830" s="19">
        <v>45382</v>
      </c>
      <c r="AT1830" s="20" t="s">
        <v>2</v>
      </c>
      <c r="AU1830" s="40" t="s">
        <v>292</v>
      </c>
      <c r="AV1830" s="41">
        <v>2024</v>
      </c>
      <c r="AW1830" s="266" t="s">
        <v>163</v>
      </c>
      <c r="AX1830" s="380">
        <v>36.229999999999997</v>
      </c>
      <c r="AY1830" s="380">
        <v>36.33</v>
      </c>
    </row>
    <row r="1831" spans="1:51" ht="30" x14ac:dyDescent="0.25">
      <c r="A1831" s="7">
        <v>120</v>
      </c>
      <c r="B1831" s="8" t="s">
        <v>78</v>
      </c>
      <c r="C1831" s="14">
        <v>43899.81</v>
      </c>
      <c r="D1831" s="14">
        <v>0</v>
      </c>
      <c r="E1831" s="14">
        <v>0.01</v>
      </c>
      <c r="F1831" s="14">
        <v>0</v>
      </c>
      <c r="G1831" s="14">
        <v>969021.35</v>
      </c>
      <c r="H1831" s="14">
        <v>-1065762</v>
      </c>
      <c r="I1831" s="14">
        <v>324434036.42000002</v>
      </c>
      <c r="J1831" s="14">
        <v>76607218.920000002</v>
      </c>
      <c r="K1831" s="14">
        <v>39776.6</v>
      </c>
      <c r="L1831" s="14">
        <v>39776.589999999997</v>
      </c>
      <c r="M1831" s="14">
        <v>0</v>
      </c>
      <c r="N1831" s="14">
        <v>0</v>
      </c>
      <c r="O1831" s="14">
        <v>39776.6</v>
      </c>
      <c r="P1831" s="14">
        <v>-964898.14</v>
      </c>
      <c r="Q1831" s="14">
        <v>0</v>
      </c>
      <c r="R1831" s="14">
        <v>-964898.14</v>
      </c>
      <c r="S1831" s="14">
        <v>-100863.95999999999</v>
      </c>
      <c r="T1831" s="14">
        <v>0</v>
      </c>
      <c r="U1831" s="14">
        <v>0</v>
      </c>
      <c r="V1831" s="14">
        <v>0</v>
      </c>
      <c r="W1831" s="14">
        <v>0</v>
      </c>
      <c r="X1831" s="14">
        <v>7327.07</v>
      </c>
      <c r="Y1831" s="14">
        <v>19775.95</v>
      </c>
      <c r="Z1831" s="14">
        <v>21427.119999999999</v>
      </c>
      <c r="AA1831" s="14">
        <v>63832.83</v>
      </c>
      <c r="AB1831" s="14">
        <v>0</v>
      </c>
      <c r="AC1831" s="14">
        <v>0</v>
      </c>
      <c r="AD1831" s="14">
        <v>0</v>
      </c>
      <c r="AE1831" s="14">
        <v>0</v>
      </c>
      <c r="AF1831" s="14">
        <v>3155.13</v>
      </c>
      <c r="AG1831" s="14">
        <v>39776.589999999997</v>
      </c>
      <c r="AH1831" s="14">
        <v>0.01</v>
      </c>
      <c r="AI1831" s="14">
        <v>39776.6</v>
      </c>
      <c r="AJ1831" s="14">
        <v>0</v>
      </c>
      <c r="AK1831" s="14">
        <v>0</v>
      </c>
      <c r="AL1831" s="14">
        <v>324394259.81999999</v>
      </c>
      <c r="AM1831" s="14">
        <v>8156.404429237291</v>
      </c>
      <c r="AN1831" s="14">
        <v>0</v>
      </c>
      <c r="AO1831" s="14">
        <v>0</v>
      </c>
      <c r="AP1831" s="14">
        <v>4123.2200000000012</v>
      </c>
      <c r="AQ1831" s="14">
        <v>0.01</v>
      </c>
      <c r="AR1831" s="368"/>
      <c r="AS1831" s="19">
        <v>45382</v>
      </c>
      <c r="AT1831" s="42" t="s">
        <v>2</v>
      </c>
      <c r="AU1831" s="40" t="s">
        <v>293</v>
      </c>
      <c r="AV1831" s="41">
        <v>2024</v>
      </c>
      <c r="AW1831" s="266" t="s">
        <v>187</v>
      </c>
      <c r="AX1831" s="380">
        <v>36.229999999999997</v>
      </c>
      <c r="AY1831" s="380">
        <v>36.33</v>
      </c>
    </row>
    <row r="1832" spans="1:51" x14ac:dyDescent="0.25">
      <c r="A1832" s="5">
        <v>100</v>
      </c>
      <c r="B1832" s="6" t="s">
        <v>79</v>
      </c>
      <c r="C1832" s="13">
        <v>418356997.16000003</v>
      </c>
      <c r="D1832" s="13">
        <v>271161487.07999998</v>
      </c>
      <c r="E1832" s="13">
        <v>16539637.290000001</v>
      </c>
      <c r="F1832" s="13">
        <v>77922656.080000013</v>
      </c>
      <c r="G1832" s="13">
        <v>114293515.89</v>
      </c>
      <c r="H1832" s="13">
        <v>1178882.6299999999</v>
      </c>
      <c r="I1832" s="13">
        <v>198859745.55000001</v>
      </c>
      <c r="J1832" s="13">
        <v>136072956.12</v>
      </c>
      <c r="K1832" s="13">
        <v>72874189.510000005</v>
      </c>
      <c r="L1832" s="13">
        <v>56334552.220000006</v>
      </c>
      <c r="M1832" s="13">
        <v>254479619.09</v>
      </c>
      <c r="N1832" s="13">
        <v>161818910.29000002</v>
      </c>
      <c r="O1832" s="13">
        <v>-75000019.140000045</v>
      </c>
      <c r="P1832" s="13">
        <v>29979357.25000013</v>
      </c>
      <c r="Q1832" s="13">
        <v>-19841129.460000038</v>
      </c>
      <c r="R1832" s="13">
        <v>10138227.790000092</v>
      </c>
      <c r="S1832" s="13">
        <v>-8959345.1600000001</v>
      </c>
      <c r="T1832" s="13">
        <v>2761.15</v>
      </c>
      <c r="U1832" s="13">
        <v>0</v>
      </c>
      <c r="V1832" s="13">
        <v>0</v>
      </c>
      <c r="W1832" s="13">
        <v>0</v>
      </c>
      <c r="X1832" s="13">
        <v>24025962.469999999</v>
      </c>
      <c r="Y1832" s="13">
        <v>1790083.07</v>
      </c>
      <c r="Z1832" s="13">
        <v>14647380.92</v>
      </c>
      <c r="AA1832" s="13">
        <v>1251426.52</v>
      </c>
      <c r="AB1832" s="13">
        <v>495275.37</v>
      </c>
      <c r="AC1832" s="13">
        <v>0</v>
      </c>
      <c r="AD1832" s="13">
        <v>0</v>
      </c>
      <c r="AE1832" s="13">
        <v>0</v>
      </c>
      <c r="AF1832" s="13">
        <v>14803902.9</v>
      </c>
      <c r="AG1832" s="13">
        <v>310814171.31000006</v>
      </c>
      <c r="AH1832" s="13">
        <v>178358547.58000001</v>
      </c>
      <c r="AI1832" s="13">
        <v>488657670.77999997</v>
      </c>
      <c r="AJ1832" s="13">
        <v>563657689.92000008</v>
      </c>
      <c r="AK1832" s="13">
        <v>0</v>
      </c>
      <c r="AL1832" s="13">
        <v>125985556.04000001</v>
      </c>
      <c r="AM1832" s="13">
        <v>2.7288090184894873</v>
      </c>
      <c r="AN1832" s="13">
        <v>37714118.039999999</v>
      </c>
      <c r="AO1832" s="13">
        <v>40208538.039999999</v>
      </c>
      <c r="AP1832" s="13">
        <v>553816486.69000006</v>
      </c>
      <c r="AQ1832" s="13">
        <v>331620957.46999997</v>
      </c>
      <c r="AR1832" s="367"/>
      <c r="AS1832" s="19">
        <v>45382</v>
      </c>
      <c r="AT1832" s="20" t="s">
        <v>2</v>
      </c>
      <c r="AU1832" s="40" t="s">
        <v>292</v>
      </c>
      <c r="AV1832" s="41">
        <v>2024</v>
      </c>
      <c r="AW1832" s="266" t="s">
        <v>151</v>
      </c>
      <c r="AX1832" s="380">
        <v>36.229999999999997</v>
      </c>
      <c r="AY1832" s="380">
        <v>36.33</v>
      </c>
    </row>
    <row r="1833" spans="1:51" x14ac:dyDescent="0.25">
      <c r="A1833" s="5">
        <v>127</v>
      </c>
      <c r="B1833" s="6" t="s">
        <v>80</v>
      </c>
      <c r="C1833" s="13">
        <v>9704659.8300000001</v>
      </c>
      <c r="D1833" s="13">
        <v>0</v>
      </c>
      <c r="E1833" s="13">
        <v>1</v>
      </c>
      <c r="F1833" s="13">
        <v>2216152.25</v>
      </c>
      <c r="G1833" s="13">
        <v>12966657.699999999</v>
      </c>
      <c r="H1833" s="13">
        <v>534368.05000000005</v>
      </c>
      <c r="I1833" s="13">
        <v>17580786.120000001</v>
      </c>
      <c r="J1833" s="13">
        <v>0</v>
      </c>
      <c r="K1833" s="13">
        <v>7866744.9299999997</v>
      </c>
      <c r="L1833" s="13">
        <v>7866743.9299999997</v>
      </c>
      <c r="M1833" s="13">
        <v>3175631.61</v>
      </c>
      <c r="N1833" s="13">
        <v>0</v>
      </c>
      <c r="O1833" s="13">
        <v>9464345.209999999</v>
      </c>
      <c r="P1833" s="13">
        <v>-14942495.329999998</v>
      </c>
      <c r="Q1833" s="13">
        <v>-20170897.449999999</v>
      </c>
      <c r="R1833" s="13">
        <v>-35113392.780000001</v>
      </c>
      <c r="S1833" s="13">
        <v>35647760.839999996</v>
      </c>
      <c r="T1833" s="13">
        <v>281519.53999999998</v>
      </c>
      <c r="U1833" s="13">
        <v>0</v>
      </c>
      <c r="V1833" s="13">
        <v>0</v>
      </c>
      <c r="W1833" s="13">
        <v>36886369.539999999</v>
      </c>
      <c r="X1833" s="13">
        <v>42965.5</v>
      </c>
      <c r="Y1833" s="13">
        <v>247690.65</v>
      </c>
      <c r="Z1833" s="13">
        <v>345289.09</v>
      </c>
      <c r="AA1833" s="13">
        <v>0</v>
      </c>
      <c r="AB1833" s="13">
        <v>878466.48</v>
      </c>
      <c r="AC1833" s="13">
        <v>0</v>
      </c>
      <c r="AD1833" s="13">
        <v>0</v>
      </c>
      <c r="AE1833" s="13">
        <v>0</v>
      </c>
      <c r="AF1833" s="13">
        <v>91647.52</v>
      </c>
      <c r="AG1833" s="13">
        <v>11042375.539999999</v>
      </c>
      <c r="AH1833" s="13">
        <v>1</v>
      </c>
      <c r="AI1833" s="13">
        <v>11042376.539999999</v>
      </c>
      <c r="AJ1833" s="13">
        <v>1578031.33</v>
      </c>
      <c r="AK1833" s="13">
        <v>0</v>
      </c>
      <c r="AL1833" s="13">
        <v>9714041.1900000013</v>
      </c>
      <c r="AM1833" s="13">
        <v>2.2348234595677936</v>
      </c>
      <c r="AN1833" s="13">
        <v>1475339.9</v>
      </c>
      <c r="AO1833" s="13">
        <v>740812.35</v>
      </c>
      <c r="AP1833" s="13">
        <v>240315.61999999918</v>
      </c>
      <c r="AQ1833" s="13">
        <v>1</v>
      </c>
      <c r="AR1833" s="367"/>
      <c r="AS1833" s="19">
        <v>45382</v>
      </c>
      <c r="AT1833" s="20" t="s">
        <v>2</v>
      </c>
      <c r="AU1833" s="40" t="s">
        <v>292</v>
      </c>
      <c r="AV1833" s="41">
        <v>2024</v>
      </c>
      <c r="AW1833" s="266" t="s">
        <v>186</v>
      </c>
      <c r="AX1833" s="380">
        <v>36.229999999999997</v>
      </c>
      <c r="AY1833" s="380">
        <v>36.33</v>
      </c>
    </row>
    <row r="1834" spans="1:51" x14ac:dyDescent="0.25">
      <c r="A1834" s="5">
        <v>12</v>
      </c>
      <c r="B1834" s="6" t="s">
        <v>81</v>
      </c>
      <c r="C1834" s="13">
        <v>433944247.63000005</v>
      </c>
      <c r="D1834" s="13">
        <v>195343204.05000001</v>
      </c>
      <c r="E1834" s="13">
        <v>108871992.31</v>
      </c>
      <c r="F1834" s="13">
        <v>59977270.129999995</v>
      </c>
      <c r="G1834" s="13">
        <v>100081321.66000001</v>
      </c>
      <c r="H1834" s="13">
        <v>3663855.26</v>
      </c>
      <c r="I1834" s="13">
        <v>867338265.95000005</v>
      </c>
      <c r="J1834" s="13">
        <v>995082117.49000001</v>
      </c>
      <c r="K1834" s="13">
        <v>426474855.77999997</v>
      </c>
      <c r="L1834" s="13">
        <v>317599939.64999992</v>
      </c>
      <c r="M1834" s="13">
        <v>49531728.210000001</v>
      </c>
      <c r="N1834" s="13">
        <v>9853305.870000001</v>
      </c>
      <c r="O1834" s="13">
        <v>80154040.88000004</v>
      </c>
      <c r="P1834" s="13">
        <v>-1611589.0900001163</v>
      </c>
      <c r="Q1834" s="13">
        <v>2686558.7499999888</v>
      </c>
      <c r="R1834" s="13">
        <v>1074969.6599998726</v>
      </c>
      <c r="S1834" s="13">
        <v>2588885.6099999994</v>
      </c>
      <c r="T1834" s="13">
        <v>2074507.77</v>
      </c>
      <c r="U1834" s="13">
        <v>0</v>
      </c>
      <c r="V1834" s="13">
        <v>0</v>
      </c>
      <c r="W1834" s="13">
        <v>13882028.27</v>
      </c>
      <c r="X1834" s="13">
        <v>76995254.629999995</v>
      </c>
      <c r="Y1834" s="13">
        <v>2042475.95</v>
      </c>
      <c r="Z1834" s="13">
        <v>5619758.0499999998</v>
      </c>
      <c r="AA1834" s="13">
        <v>8754114.5899999999</v>
      </c>
      <c r="AB1834" s="13">
        <v>151992.68</v>
      </c>
      <c r="AC1834" s="13">
        <v>0</v>
      </c>
      <c r="AD1834" s="13">
        <v>0</v>
      </c>
      <c r="AE1834" s="13">
        <v>0</v>
      </c>
      <c r="AF1834" s="13">
        <v>73794563.790000007</v>
      </c>
      <c r="AG1834" s="13">
        <v>367131667.85999995</v>
      </c>
      <c r="AH1834" s="13">
        <v>118725298.17999999</v>
      </c>
      <c r="AI1834" s="13">
        <v>459249878.34000003</v>
      </c>
      <c r="AJ1834" s="13">
        <v>379095925.57999998</v>
      </c>
      <c r="AK1834" s="13">
        <v>88.12</v>
      </c>
      <c r="AL1834" s="13">
        <v>440863410.17000008</v>
      </c>
      <c r="AM1834" s="13">
        <v>2.0337383416513131</v>
      </c>
      <c r="AN1834" s="13">
        <v>35823224.5</v>
      </c>
      <c r="AO1834" s="13">
        <v>24154045.630000003</v>
      </c>
      <c r="AP1834" s="13">
        <v>397693998.61999995</v>
      </c>
      <c r="AQ1834" s="13">
        <v>239246995.91999996</v>
      </c>
      <c r="AR1834" s="367"/>
      <c r="AS1834" s="19">
        <v>45382</v>
      </c>
      <c r="AT1834" s="20" t="s">
        <v>2</v>
      </c>
      <c r="AU1834" s="40" t="s">
        <v>292</v>
      </c>
      <c r="AV1834" s="41">
        <v>2024</v>
      </c>
      <c r="AW1834" s="266" t="s">
        <v>152</v>
      </c>
      <c r="AX1834" s="380">
        <v>36.229999999999997</v>
      </c>
      <c r="AY1834" s="380">
        <v>36.33</v>
      </c>
    </row>
    <row r="1835" spans="1:51" x14ac:dyDescent="0.25">
      <c r="A1835" s="5">
        <v>74</v>
      </c>
      <c r="B1835" s="6" t="s">
        <v>82</v>
      </c>
      <c r="C1835" s="13">
        <v>2287030687.48</v>
      </c>
      <c r="D1835" s="13">
        <v>1439177613.1299999</v>
      </c>
      <c r="E1835" s="13">
        <v>21507446.880000003</v>
      </c>
      <c r="F1835" s="13">
        <v>260751973.15000001</v>
      </c>
      <c r="G1835" s="13">
        <v>302128445.54000002</v>
      </c>
      <c r="H1835" s="13">
        <v>6129722.21</v>
      </c>
      <c r="I1835" s="13">
        <v>1046898417.3200001</v>
      </c>
      <c r="J1835" s="13">
        <v>380333048.64999998</v>
      </c>
      <c r="K1835" s="13">
        <v>96331655.840000004</v>
      </c>
      <c r="L1835" s="13">
        <v>56806655.409999996</v>
      </c>
      <c r="M1835" s="13">
        <v>1071826938.87</v>
      </c>
      <c r="N1835" s="13">
        <v>1668074513.2</v>
      </c>
      <c r="O1835" s="13">
        <v>34614615.059999764</v>
      </c>
      <c r="P1835" s="13">
        <v>250358040.60000026</v>
      </c>
      <c r="Q1835" s="13">
        <v>-179676457.82999986</v>
      </c>
      <c r="R1835" s="13">
        <v>70681582.770000398</v>
      </c>
      <c r="S1835" s="13">
        <v>-64551860.569999993</v>
      </c>
      <c r="T1835" s="13">
        <v>976230.8</v>
      </c>
      <c r="U1835" s="13">
        <v>1321530</v>
      </c>
      <c r="V1835" s="13">
        <v>0</v>
      </c>
      <c r="W1835" s="13">
        <v>752000</v>
      </c>
      <c r="X1835" s="13">
        <v>83386260.450000003</v>
      </c>
      <c r="Y1835" s="13">
        <v>4899790.8099999996</v>
      </c>
      <c r="Z1835" s="13">
        <v>31759825.140000001</v>
      </c>
      <c r="AA1835" s="13">
        <v>38693476.049999997</v>
      </c>
      <c r="AB1835" s="13">
        <v>1316843.55</v>
      </c>
      <c r="AC1835" s="13">
        <v>0</v>
      </c>
      <c r="AD1835" s="13">
        <v>0</v>
      </c>
      <c r="AE1835" s="13">
        <v>19176750.57</v>
      </c>
      <c r="AF1835" s="13">
        <v>55141195.700000003</v>
      </c>
      <c r="AG1835" s="13">
        <v>1128633594.2800002</v>
      </c>
      <c r="AH1835" s="13">
        <v>1689581960.0800002</v>
      </c>
      <c r="AI1835" s="13">
        <v>2798853155</v>
      </c>
      <c r="AJ1835" s="13">
        <v>2764238539.9400001</v>
      </c>
      <c r="AK1835" s="13">
        <v>0</v>
      </c>
      <c r="AL1835" s="13">
        <v>950566761.48000002</v>
      </c>
      <c r="AM1835" s="13">
        <v>10.867646862198896</v>
      </c>
      <c r="AN1835" s="13">
        <v>159231035.03</v>
      </c>
      <c r="AO1835" s="13">
        <v>101520938.12</v>
      </c>
      <c r="AP1835" s="13">
        <v>2255947406.5900006</v>
      </c>
      <c r="AQ1835" s="13">
        <v>1442708947.2999997</v>
      </c>
      <c r="AR1835" s="367"/>
      <c r="AS1835" s="19">
        <v>45382</v>
      </c>
      <c r="AT1835" s="20" t="s">
        <v>2</v>
      </c>
      <c r="AU1835" s="40" t="s">
        <v>292</v>
      </c>
      <c r="AV1835" s="41">
        <v>2024</v>
      </c>
      <c r="AW1835" s="266" t="s">
        <v>148</v>
      </c>
      <c r="AX1835" s="380">
        <v>36.229999999999997</v>
      </c>
      <c r="AY1835" s="380">
        <v>36.33</v>
      </c>
    </row>
    <row r="1836" spans="1:51" x14ac:dyDescent="0.25">
      <c r="A1836" s="5">
        <v>71</v>
      </c>
      <c r="B1836" s="6" t="s">
        <v>83</v>
      </c>
      <c r="C1836" s="13">
        <v>191126927.25</v>
      </c>
      <c r="D1836" s="13">
        <v>22331147.650000002</v>
      </c>
      <c r="E1836" s="13">
        <v>6439092.0700000003</v>
      </c>
      <c r="F1836" s="13">
        <v>0</v>
      </c>
      <c r="G1836" s="13">
        <v>82721701.780000001</v>
      </c>
      <c r="H1836" s="13">
        <v>3756456.26</v>
      </c>
      <c r="I1836" s="13">
        <v>223549334.69999999</v>
      </c>
      <c r="J1836" s="13">
        <v>1072579.23</v>
      </c>
      <c r="K1836" s="13">
        <v>30663952.280000001</v>
      </c>
      <c r="L1836" s="13">
        <v>24224860.219999999</v>
      </c>
      <c r="M1836" s="13">
        <v>24586583.969999999</v>
      </c>
      <c r="N1836" s="13">
        <v>7987231.6299999999</v>
      </c>
      <c r="O1836" s="13">
        <v>7707903.7200000063</v>
      </c>
      <c r="P1836" s="13">
        <v>78366174.099999994</v>
      </c>
      <c r="Q1836" s="13">
        <v>-108815944.23999999</v>
      </c>
      <c r="R1836" s="13">
        <v>-30449770.140000001</v>
      </c>
      <c r="S1836" s="13">
        <v>34206226.410000004</v>
      </c>
      <c r="T1836" s="13">
        <v>0</v>
      </c>
      <c r="U1836" s="13">
        <v>0</v>
      </c>
      <c r="V1836" s="13">
        <v>0</v>
      </c>
      <c r="W1836" s="13">
        <v>43899036.490000002</v>
      </c>
      <c r="X1836" s="13">
        <v>0</v>
      </c>
      <c r="Y1836" s="13">
        <v>1688197.99</v>
      </c>
      <c r="Z1836" s="13">
        <v>0</v>
      </c>
      <c r="AA1836" s="13">
        <v>8001575.1900000004</v>
      </c>
      <c r="AB1836" s="13">
        <v>0</v>
      </c>
      <c r="AC1836" s="13">
        <v>0</v>
      </c>
      <c r="AD1836" s="13">
        <v>0</v>
      </c>
      <c r="AE1836" s="13">
        <v>0</v>
      </c>
      <c r="AF1836" s="13">
        <v>3036.9</v>
      </c>
      <c r="AG1836" s="13">
        <v>48811444.189999998</v>
      </c>
      <c r="AH1836" s="13">
        <v>14426323.700000001</v>
      </c>
      <c r="AI1836" s="13">
        <v>63237134.240000002</v>
      </c>
      <c r="AJ1836" s="13">
        <v>55529230.519999996</v>
      </c>
      <c r="AK1836" s="13">
        <v>0</v>
      </c>
      <c r="AL1836" s="13">
        <v>192885382.41999999</v>
      </c>
      <c r="AM1836" s="13">
        <v>7.2902975017283058</v>
      </c>
      <c r="AN1836" s="13">
        <v>0</v>
      </c>
      <c r="AO1836" s="13">
        <v>0</v>
      </c>
      <c r="AP1836" s="13">
        <v>178784761.00000003</v>
      </c>
      <c r="AQ1836" s="13">
        <v>17696885.129999999</v>
      </c>
      <c r="AR1836" s="367"/>
      <c r="AS1836" s="19">
        <v>45382</v>
      </c>
      <c r="AT1836" s="20" t="s">
        <v>2</v>
      </c>
      <c r="AU1836" s="40" t="s">
        <v>292</v>
      </c>
      <c r="AV1836" s="41">
        <v>2024</v>
      </c>
      <c r="AW1836" s="266" t="s">
        <v>161</v>
      </c>
      <c r="AX1836" s="380">
        <v>36.229999999999997</v>
      </c>
      <c r="AY1836" s="380">
        <v>36.33</v>
      </c>
    </row>
    <row r="1837" spans="1:51" x14ac:dyDescent="0.25">
      <c r="A1837" s="5">
        <v>91</v>
      </c>
      <c r="B1837" s="6" t="s">
        <v>106</v>
      </c>
      <c r="C1837" s="13">
        <v>482903.6</v>
      </c>
      <c r="D1837" s="13">
        <v>0</v>
      </c>
      <c r="E1837" s="13">
        <v>584.08000000000004</v>
      </c>
      <c r="F1837" s="13">
        <v>0</v>
      </c>
      <c r="G1837" s="13">
        <v>2138606.1</v>
      </c>
      <c r="H1837" s="13">
        <v>-927755.73</v>
      </c>
      <c r="I1837" s="13">
        <v>57462430.240000002</v>
      </c>
      <c r="J1837" s="13">
        <v>11674160.34</v>
      </c>
      <c r="K1837" s="13">
        <v>672238.09</v>
      </c>
      <c r="L1837" s="13">
        <v>671207.67</v>
      </c>
      <c r="M1837" s="13">
        <v>0</v>
      </c>
      <c r="N1837" s="13">
        <v>13355328.210000001</v>
      </c>
      <c r="O1837" s="13">
        <v>378060.3900000006</v>
      </c>
      <c r="P1837" s="13">
        <v>-2033762.8900000001</v>
      </c>
      <c r="Q1837" s="13">
        <v>0</v>
      </c>
      <c r="R1837" s="13">
        <v>-2033762.8900000001</v>
      </c>
      <c r="S1837" s="13">
        <v>1106007.1200000001</v>
      </c>
      <c r="T1837" s="13">
        <v>2066108.29</v>
      </c>
      <c r="U1837" s="13">
        <v>0</v>
      </c>
      <c r="V1837" s="13">
        <v>0</v>
      </c>
      <c r="W1837" s="13">
        <v>0</v>
      </c>
      <c r="X1837" s="13">
        <v>73871.27</v>
      </c>
      <c r="Y1837" s="13">
        <v>17246.82</v>
      </c>
      <c r="Z1837" s="13">
        <v>6360.79</v>
      </c>
      <c r="AA1837" s="13">
        <v>0</v>
      </c>
      <c r="AB1837" s="13">
        <v>761045.88</v>
      </c>
      <c r="AC1837" s="13">
        <v>0</v>
      </c>
      <c r="AD1837" s="13">
        <v>0</v>
      </c>
      <c r="AE1837" s="13">
        <v>0</v>
      </c>
      <c r="AF1837" s="13">
        <v>249318.95</v>
      </c>
      <c r="AG1837" s="13">
        <v>671207.67</v>
      </c>
      <c r="AH1837" s="13">
        <v>13355912.290000001</v>
      </c>
      <c r="AI1837" s="13">
        <v>13891819.84</v>
      </c>
      <c r="AJ1837" s="13">
        <v>13513759.449999999</v>
      </c>
      <c r="AK1837" s="13">
        <v>0</v>
      </c>
      <c r="AL1837" s="13">
        <v>56790192.149999999</v>
      </c>
      <c r="AM1837" s="13">
        <v>85.479283448517478</v>
      </c>
      <c r="AN1837" s="13">
        <v>0</v>
      </c>
      <c r="AO1837" s="13">
        <v>0</v>
      </c>
      <c r="AP1837" s="13">
        <v>104814.97000000004</v>
      </c>
      <c r="AQ1837" s="13">
        <v>-28.239999999999995</v>
      </c>
      <c r="AR1837" s="367"/>
      <c r="AS1837" s="19">
        <v>45382</v>
      </c>
      <c r="AT1837" s="20" t="s">
        <v>2</v>
      </c>
      <c r="AU1837" s="40" t="s">
        <v>293</v>
      </c>
      <c r="AV1837" s="41">
        <v>2024</v>
      </c>
      <c r="AW1837" s="266" t="s">
        <v>192</v>
      </c>
      <c r="AX1837" s="380">
        <v>36.229999999999997</v>
      </c>
      <c r="AY1837" s="380">
        <v>36.33</v>
      </c>
    </row>
    <row r="1838" spans="1:51" x14ac:dyDescent="0.25">
      <c r="A1838" s="5">
        <v>73</v>
      </c>
      <c r="B1838" s="6" t="s">
        <v>84</v>
      </c>
      <c r="C1838" s="13">
        <v>97756500.959999993</v>
      </c>
      <c r="D1838" s="13">
        <v>260213.2</v>
      </c>
      <c r="E1838" s="13">
        <v>1</v>
      </c>
      <c r="F1838" s="13">
        <v>18340159.080000002</v>
      </c>
      <c r="G1838" s="13">
        <v>55791152.699999996</v>
      </c>
      <c r="H1838" s="13">
        <v>17947401.879999999</v>
      </c>
      <c r="I1838" s="13">
        <v>94183738.609999999</v>
      </c>
      <c r="J1838" s="13">
        <v>41625.82</v>
      </c>
      <c r="K1838" s="13">
        <v>7707710.8099999996</v>
      </c>
      <c r="L1838" s="13">
        <v>7707709.8100000005</v>
      </c>
      <c r="M1838" s="13">
        <v>55596193.009999998</v>
      </c>
      <c r="N1838" s="13">
        <v>0</v>
      </c>
      <c r="O1838" s="13">
        <v>45152097.739999995</v>
      </c>
      <c r="P1838" s="13">
        <v>-21787121.759999998</v>
      </c>
      <c r="Q1838" s="13">
        <v>27630577.270000003</v>
      </c>
      <c r="R1838" s="13">
        <v>5843455.5100000054</v>
      </c>
      <c r="S1838" s="13">
        <v>12103946.640000001</v>
      </c>
      <c r="T1838" s="13">
        <v>0</v>
      </c>
      <c r="U1838" s="13">
        <v>0</v>
      </c>
      <c r="V1838" s="13">
        <v>0</v>
      </c>
      <c r="W1838" s="13">
        <v>14756378.449999999</v>
      </c>
      <c r="X1838" s="13">
        <v>469241.05</v>
      </c>
      <c r="Y1838" s="13">
        <v>1137574.83</v>
      </c>
      <c r="Z1838" s="13">
        <v>0</v>
      </c>
      <c r="AA1838" s="13">
        <v>0</v>
      </c>
      <c r="AB1838" s="13">
        <v>1133041.8400000001</v>
      </c>
      <c r="AC1838" s="13">
        <v>0</v>
      </c>
      <c r="AD1838" s="13">
        <v>0</v>
      </c>
      <c r="AE1838" s="13">
        <v>0</v>
      </c>
      <c r="AF1838" s="13">
        <v>851056.19</v>
      </c>
      <c r="AG1838" s="13">
        <v>63303902.82</v>
      </c>
      <c r="AH1838" s="13">
        <v>1</v>
      </c>
      <c r="AI1838" s="13">
        <v>63212279.259999998</v>
      </c>
      <c r="AJ1838" s="13">
        <v>18060181.520000003</v>
      </c>
      <c r="AK1838" s="13">
        <v>0</v>
      </c>
      <c r="AL1838" s="13">
        <v>86476027.799999997</v>
      </c>
      <c r="AM1838" s="13">
        <v>12.219417792349685</v>
      </c>
      <c r="AN1838" s="13">
        <v>9802125.8200000003</v>
      </c>
      <c r="AO1838" s="13">
        <v>8538033.2599999998</v>
      </c>
      <c r="AP1838" s="13">
        <v>35004996.619999997</v>
      </c>
      <c r="AQ1838" s="13">
        <v>-17339193.399999999</v>
      </c>
      <c r="AR1838" s="367"/>
      <c r="AS1838" s="19">
        <v>45382</v>
      </c>
      <c r="AT1838" s="20" t="s">
        <v>2</v>
      </c>
      <c r="AU1838" s="40" t="s">
        <v>292</v>
      </c>
      <c r="AV1838" s="41">
        <v>2024</v>
      </c>
      <c r="AW1838" s="266" t="s">
        <v>190</v>
      </c>
      <c r="AX1838" s="380">
        <v>36.229999999999997</v>
      </c>
      <c r="AY1838" s="380">
        <v>36.33</v>
      </c>
    </row>
    <row r="1839" spans="1:51" x14ac:dyDescent="0.25">
      <c r="A1839" s="5">
        <v>46</v>
      </c>
      <c r="B1839" s="6" t="s">
        <v>85</v>
      </c>
      <c r="C1839" s="13">
        <v>11198115.879999999</v>
      </c>
      <c r="D1839" s="13">
        <v>3168714.25</v>
      </c>
      <c r="E1839" s="13">
        <v>5116410</v>
      </c>
      <c r="F1839" s="13">
        <v>1748681.41</v>
      </c>
      <c r="G1839" s="13">
        <v>7041625.75</v>
      </c>
      <c r="H1839" s="13">
        <v>42019.89</v>
      </c>
      <c r="I1839" s="13">
        <v>272794713.49000001</v>
      </c>
      <c r="J1839" s="13">
        <v>32110189.23</v>
      </c>
      <c r="K1839" s="13">
        <v>22300593.98</v>
      </c>
      <c r="L1839" s="13">
        <v>17184044.210000001</v>
      </c>
      <c r="M1839" s="13">
        <v>1247624</v>
      </c>
      <c r="N1839" s="13">
        <v>0</v>
      </c>
      <c r="O1839" s="13">
        <v>2651592</v>
      </c>
      <c r="P1839" s="13">
        <v>-3412497.5300000049</v>
      </c>
      <c r="Q1839" s="13">
        <v>-388867.81999999983</v>
      </c>
      <c r="R1839" s="13">
        <v>-3801365.3500000047</v>
      </c>
      <c r="S1839" s="13">
        <v>3843385.2399999998</v>
      </c>
      <c r="T1839" s="13">
        <v>4023603.57</v>
      </c>
      <c r="U1839" s="13">
        <v>0</v>
      </c>
      <c r="V1839" s="13">
        <v>0</v>
      </c>
      <c r="W1839" s="13">
        <v>0</v>
      </c>
      <c r="X1839" s="13">
        <v>0</v>
      </c>
      <c r="Y1839" s="13">
        <v>143706.65</v>
      </c>
      <c r="Z1839" s="13">
        <v>34892.339999999997</v>
      </c>
      <c r="AA1839" s="13">
        <v>0</v>
      </c>
      <c r="AB1839" s="13">
        <v>1619.34</v>
      </c>
      <c r="AC1839" s="13">
        <v>0</v>
      </c>
      <c r="AD1839" s="13">
        <v>0</v>
      </c>
      <c r="AE1839" s="13">
        <v>0</v>
      </c>
      <c r="AF1839" s="13">
        <v>0</v>
      </c>
      <c r="AG1839" s="13">
        <v>18431668.210000001</v>
      </c>
      <c r="AH1839" s="13">
        <v>5116410</v>
      </c>
      <c r="AI1839" s="13">
        <v>23533220</v>
      </c>
      <c r="AJ1839" s="13">
        <v>20881628</v>
      </c>
      <c r="AK1839" s="13">
        <v>0</v>
      </c>
      <c r="AL1839" s="13">
        <v>250494119.51000002</v>
      </c>
      <c r="AM1839" s="13">
        <v>12.232620966717407</v>
      </c>
      <c r="AN1839" s="13">
        <v>1260018.71</v>
      </c>
      <c r="AO1839" s="13">
        <v>488662.7</v>
      </c>
      <c r="AP1839" s="13">
        <v>9681140.879999999</v>
      </c>
      <c r="AQ1839" s="13">
        <v>4303331.25</v>
      </c>
      <c r="AR1839" s="367"/>
      <c r="AS1839" s="19">
        <v>45382</v>
      </c>
      <c r="AT1839" s="20" t="s">
        <v>2</v>
      </c>
      <c r="AU1839" s="40" t="s">
        <v>292</v>
      </c>
      <c r="AV1839" s="41">
        <v>2024</v>
      </c>
      <c r="AW1839" s="266" t="s">
        <v>176</v>
      </c>
      <c r="AX1839" s="380">
        <v>36.229999999999997</v>
      </c>
      <c r="AY1839" s="380">
        <v>36.33</v>
      </c>
    </row>
    <row r="1840" spans="1:51" x14ac:dyDescent="0.25">
      <c r="A1840" s="5">
        <v>51</v>
      </c>
      <c r="B1840" s="6" t="s">
        <v>86</v>
      </c>
      <c r="C1840" s="13">
        <v>6175952.2699999996</v>
      </c>
      <c r="D1840" s="13">
        <v>446520.81</v>
      </c>
      <c r="E1840" s="13">
        <v>4864721.1500000004</v>
      </c>
      <c r="F1840" s="13">
        <v>1244839.53</v>
      </c>
      <c r="G1840" s="13">
        <v>7421707.71</v>
      </c>
      <c r="H1840" s="13">
        <v>-2723987.24</v>
      </c>
      <c r="I1840" s="13">
        <v>90738502.920000002</v>
      </c>
      <c r="J1840" s="13">
        <v>178034894.06</v>
      </c>
      <c r="K1840" s="13">
        <v>10142606.09</v>
      </c>
      <c r="L1840" s="13">
        <v>5277884.9399999995</v>
      </c>
      <c r="M1840" s="13">
        <v>2996372.53</v>
      </c>
      <c r="N1840" s="13">
        <v>0</v>
      </c>
      <c r="O1840" s="13">
        <v>865169.52999999933</v>
      </c>
      <c r="P1840" s="13">
        <v>-3802285.3099999959</v>
      </c>
      <c r="Q1840" s="13">
        <v>-877373.85000000056</v>
      </c>
      <c r="R1840" s="13">
        <v>-4679659.1599999964</v>
      </c>
      <c r="S1840" s="13">
        <v>1955671.92</v>
      </c>
      <c r="T1840" s="13">
        <v>553557.73</v>
      </c>
      <c r="U1840" s="13">
        <v>0</v>
      </c>
      <c r="V1840" s="13">
        <v>0</v>
      </c>
      <c r="W1840" s="13">
        <v>0</v>
      </c>
      <c r="X1840" s="13">
        <v>3290191.63</v>
      </c>
      <c r="Y1840" s="13">
        <v>140261.72</v>
      </c>
      <c r="Z1840" s="13">
        <v>133598.94</v>
      </c>
      <c r="AA1840" s="13">
        <v>75000</v>
      </c>
      <c r="AB1840" s="13">
        <v>7217.27</v>
      </c>
      <c r="AC1840" s="13">
        <v>0</v>
      </c>
      <c r="AD1840" s="13">
        <v>0</v>
      </c>
      <c r="AE1840" s="13">
        <v>0</v>
      </c>
      <c r="AF1840" s="13">
        <v>1531999.51</v>
      </c>
      <c r="AG1840" s="13">
        <v>8274257.4699999997</v>
      </c>
      <c r="AH1840" s="13">
        <v>4864721.1500000004</v>
      </c>
      <c r="AI1840" s="13">
        <v>12931964.6</v>
      </c>
      <c r="AJ1840" s="13">
        <v>12066795.07</v>
      </c>
      <c r="AK1840" s="13">
        <v>0</v>
      </c>
      <c r="AL1840" s="13">
        <v>80595896.829999998</v>
      </c>
      <c r="AM1840" s="13">
        <v>8.9462710189901511</v>
      </c>
      <c r="AN1840" s="13">
        <v>710202.45</v>
      </c>
      <c r="AO1840" s="13">
        <v>534637.07999999996</v>
      </c>
      <c r="AP1840" s="13">
        <v>5549418.4500000002</v>
      </c>
      <c r="AQ1840" s="13">
        <v>685156.51999999979</v>
      </c>
      <c r="AR1840" s="367"/>
      <c r="AS1840" s="19">
        <v>45382</v>
      </c>
      <c r="AT1840" s="20" t="s">
        <v>2</v>
      </c>
      <c r="AU1840" s="40" t="s">
        <v>293</v>
      </c>
      <c r="AV1840" s="41">
        <v>2024</v>
      </c>
      <c r="AW1840" s="266" t="s">
        <v>179</v>
      </c>
      <c r="AX1840" s="380">
        <v>36.229999999999997</v>
      </c>
      <c r="AY1840" s="380">
        <v>36.33</v>
      </c>
    </row>
    <row r="1841" spans="1:51" x14ac:dyDescent="0.25">
      <c r="A1841" s="5">
        <v>117</v>
      </c>
      <c r="B1841" s="6" t="s">
        <v>87</v>
      </c>
      <c r="C1841" s="13">
        <v>270429777.88</v>
      </c>
      <c r="D1841" s="13">
        <v>121721365.37</v>
      </c>
      <c r="E1841" s="13">
        <v>41674764.149999999</v>
      </c>
      <c r="F1841" s="13">
        <v>50011470.730000004</v>
      </c>
      <c r="G1841" s="13">
        <v>60632895.949999996</v>
      </c>
      <c r="H1841" s="13">
        <v>1323794.24</v>
      </c>
      <c r="I1841" s="13">
        <v>263559569.21000001</v>
      </c>
      <c r="J1841" s="13">
        <v>45173869.810000002</v>
      </c>
      <c r="K1841" s="13">
        <v>111408464.02</v>
      </c>
      <c r="L1841" s="13">
        <v>69733699.86999999</v>
      </c>
      <c r="M1841" s="13">
        <v>302146127.81999999</v>
      </c>
      <c r="N1841" s="13">
        <v>124133961.45</v>
      </c>
      <c r="O1841" s="13">
        <v>-50851947.370000005</v>
      </c>
      <c r="P1841" s="13">
        <v>88915993.200000018</v>
      </c>
      <c r="Q1841" s="13">
        <v>-101462659.44000006</v>
      </c>
      <c r="R1841" s="13">
        <v>-12546666.240000039</v>
      </c>
      <c r="S1841" s="13">
        <v>13870460.48</v>
      </c>
      <c r="T1841" s="13">
        <v>660132.46</v>
      </c>
      <c r="U1841" s="13">
        <v>0</v>
      </c>
      <c r="V1841" s="13">
        <v>0</v>
      </c>
      <c r="W1841" s="13">
        <v>0</v>
      </c>
      <c r="X1841" s="13">
        <v>19782313.449999999</v>
      </c>
      <c r="Y1841" s="13">
        <v>962947.67</v>
      </c>
      <c r="Z1841" s="13">
        <v>3133334.3</v>
      </c>
      <c r="AA1841" s="13">
        <v>0</v>
      </c>
      <c r="AB1841" s="13">
        <v>703129.06</v>
      </c>
      <c r="AC1841" s="13">
        <v>0</v>
      </c>
      <c r="AD1841" s="13">
        <v>0</v>
      </c>
      <c r="AE1841" s="13">
        <v>0</v>
      </c>
      <c r="AF1841" s="13">
        <v>1772574.4</v>
      </c>
      <c r="AG1841" s="13">
        <v>371879827.69</v>
      </c>
      <c r="AH1841" s="13">
        <v>165808725.60000002</v>
      </c>
      <c r="AI1841" s="13">
        <v>536388276.19999999</v>
      </c>
      <c r="AJ1841" s="13">
        <v>587240223.56999993</v>
      </c>
      <c r="AK1841" s="13">
        <v>0</v>
      </c>
      <c r="AL1841" s="13">
        <v>152151105.19</v>
      </c>
      <c r="AM1841" s="13">
        <v>2.3657050793078516</v>
      </c>
      <c r="AN1841" s="13">
        <v>32452797.550000001</v>
      </c>
      <c r="AO1841" s="13">
        <v>17558673.18</v>
      </c>
      <c r="AP1841" s="13">
        <v>338648908.63999999</v>
      </c>
      <c r="AQ1841" s="13">
        <v>139088548.76000005</v>
      </c>
      <c r="AR1841" s="367"/>
      <c r="AS1841" s="19">
        <v>45382</v>
      </c>
      <c r="AT1841" s="20" t="s">
        <v>2</v>
      </c>
      <c r="AU1841" s="40" t="s">
        <v>292</v>
      </c>
      <c r="AV1841" s="41">
        <v>2024</v>
      </c>
      <c r="AW1841" s="266" t="s">
        <v>155</v>
      </c>
      <c r="AX1841" s="380">
        <v>36.229999999999997</v>
      </c>
      <c r="AY1841" s="380">
        <v>36.33</v>
      </c>
    </row>
    <row r="1842" spans="1:51" x14ac:dyDescent="0.25">
      <c r="A1842" s="5">
        <v>78</v>
      </c>
      <c r="B1842" s="6" t="s">
        <v>88</v>
      </c>
      <c r="C1842" s="13">
        <v>961825.15999999992</v>
      </c>
      <c r="D1842" s="13">
        <v>0</v>
      </c>
      <c r="E1842" s="13">
        <v>39.5</v>
      </c>
      <c r="F1842" s="13">
        <v>166419.4</v>
      </c>
      <c r="G1842" s="13">
        <v>1771076.21</v>
      </c>
      <c r="H1842" s="13">
        <v>-828558.7</v>
      </c>
      <c r="I1842" s="13">
        <v>93377915.079999998</v>
      </c>
      <c r="J1842" s="13">
        <v>7524414.79</v>
      </c>
      <c r="K1842" s="13">
        <v>786433.61</v>
      </c>
      <c r="L1842" s="13">
        <v>786394.11</v>
      </c>
      <c r="M1842" s="13">
        <v>252208.72</v>
      </c>
      <c r="N1842" s="13">
        <v>0.2</v>
      </c>
      <c r="O1842" s="13">
        <v>-2373.5700000000652</v>
      </c>
      <c r="P1842" s="13">
        <v>-973296.87999999977</v>
      </c>
      <c r="Q1842" s="13">
        <v>-169161.72999999995</v>
      </c>
      <c r="R1842" s="13">
        <v>-1142458.6099999996</v>
      </c>
      <c r="S1842" s="13">
        <v>313899.93</v>
      </c>
      <c r="T1842" s="13">
        <v>317047.09999999998</v>
      </c>
      <c r="U1842" s="13">
        <v>0</v>
      </c>
      <c r="V1842" s="13">
        <v>0</v>
      </c>
      <c r="W1842" s="13">
        <v>0</v>
      </c>
      <c r="X1842" s="13">
        <v>63445.02</v>
      </c>
      <c r="Y1842" s="13">
        <v>34680.92</v>
      </c>
      <c r="Z1842" s="13">
        <v>12497.94</v>
      </c>
      <c r="AA1842" s="13">
        <v>13306.79</v>
      </c>
      <c r="AB1842" s="13">
        <v>6.36</v>
      </c>
      <c r="AC1842" s="13">
        <v>0</v>
      </c>
      <c r="AD1842" s="13">
        <v>0</v>
      </c>
      <c r="AE1842" s="13">
        <v>0</v>
      </c>
      <c r="AF1842" s="13">
        <v>6100.18</v>
      </c>
      <c r="AG1842" s="13">
        <v>1038602.83</v>
      </c>
      <c r="AH1842" s="13">
        <v>39.699999999999996</v>
      </c>
      <c r="AI1842" s="13">
        <v>1036712.7899999999</v>
      </c>
      <c r="AJ1842" s="13">
        <v>1039086.36</v>
      </c>
      <c r="AK1842" s="13">
        <v>0</v>
      </c>
      <c r="AL1842" s="13">
        <v>92591481.469999999</v>
      </c>
      <c r="AM1842" s="13">
        <v>118.735916029835</v>
      </c>
      <c r="AN1842" s="13">
        <v>117768.11</v>
      </c>
      <c r="AO1842" s="13">
        <v>48651.289999999994</v>
      </c>
      <c r="AP1842" s="13">
        <v>964199.76</v>
      </c>
      <c r="AQ1842" s="13">
        <v>1.0299999999999998</v>
      </c>
      <c r="AR1842" s="367"/>
      <c r="AS1842" s="19">
        <v>45382</v>
      </c>
      <c r="AT1842" s="20" t="s">
        <v>2</v>
      </c>
      <c r="AU1842" s="40" t="s">
        <v>293</v>
      </c>
      <c r="AV1842" s="41">
        <v>2024</v>
      </c>
      <c r="AW1842" s="266" t="s">
        <v>185</v>
      </c>
      <c r="AX1842" s="380">
        <v>36.229999999999997</v>
      </c>
      <c r="AY1842" s="380">
        <v>36.33</v>
      </c>
    </row>
    <row r="1843" spans="1:51" x14ac:dyDescent="0.25">
      <c r="A1843" s="5">
        <v>80</v>
      </c>
      <c r="B1843" s="6" t="s">
        <v>89</v>
      </c>
      <c r="C1843" s="13">
        <v>413474904.52999997</v>
      </c>
      <c r="D1843" s="13">
        <v>186704392.81999999</v>
      </c>
      <c r="E1843" s="13">
        <v>101357994.05</v>
      </c>
      <c r="F1843" s="13">
        <v>66494915.369999997</v>
      </c>
      <c r="G1843" s="13">
        <v>107527729.86</v>
      </c>
      <c r="H1843" s="13">
        <v>2390349.7799999998</v>
      </c>
      <c r="I1843" s="13">
        <v>825293111.48000002</v>
      </c>
      <c r="J1843" s="13">
        <v>255801879.46000001</v>
      </c>
      <c r="K1843" s="13">
        <v>173737434.78</v>
      </c>
      <c r="L1843" s="13">
        <v>72379440.729999989</v>
      </c>
      <c r="M1843" s="13">
        <v>248880477.84999999</v>
      </c>
      <c r="N1843" s="13">
        <v>2660771479.4699998</v>
      </c>
      <c r="O1843" s="13">
        <v>-10025675.920000553</v>
      </c>
      <c r="P1843" s="13">
        <v>62773542.399999544</v>
      </c>
      <c r="Q1843" s="13">
        <v>-81479956.879999161</v>
      </c>
      <c r="R1843" s="13">
        <v>-18706414.479999617</v>
      </c>
      <c r="S1843" s="13">
        <v>21096763.840000004</v>
      </c>
      <c r="T1843" s="13">
        <v>72177.91</v>
      </c>
      <c r="U1843" s="13">
        <v>0</v>
      </c>
      <c r="V1843" s="13">
        <v>0</v>
      </c>
      <c r="W1843" s="13">
        <v>583322.81999999995</v>
      </c>
      <c r="X1843" s="13">
        <v>33814170.289999999</v>
      </c>
      <c r="Y1843" s="13">
        <v>1738211.94</v>
      </c>
      <c r="Z1843" s="13">
        <v>3189022.67</v>
      </c>
      <c r="AA1843" s="13">
        <v>1000000</v>
      </c>
      <c r="AB1843" s="13">
        <v>1915644.51</v>
      </c>
      <c r="AC1843" s="13">
        <v>0</v>
      </c>
      <c r="AD1843" s="13">
        <v>0</v>
      </c>
      <c r="AE1843" s="13">
        <v>0</v>
      </c>
      <c r="AF1843" s="13">
        <v>5530028.0599999996</v>
      </c>
      <c r="AG1843" s="13">
        <v>321259918.57999998</v>
      </c>
      <c r="AH1843" s="13">
        <v>2762129473.52</v>
      </c>
      <c r="AI1843" s="13">
        <v>3081782524.9799995</v>
      </c>
      <c r="AJ1843" s="13">
        <v>3091808200.9000001</v>
      </c>
      <c r="AK1843" s="13">
        <v>0</v>
      </c>
      <c r="AL1843" s="13">
        <v>651555676.70000005</v>
      </c>
      <c r="AM1843" s="13">
        <v>4.750231937780427</v>
      </c>
      <c r="AN1843" s="13">
        <v>35006664.390000001</v>
      </c>
      <c r="AO1843" s="13">
        <v>31488250.979999997</v>
      </c>
      <c r="AP1843" s="13">
        <v>437147910.98000002</v>
      </c>
      <c r="AQ1843" s="13">
        <v>200351723.35000017</v>
      </c>
      <c r="AR1843" s="367"/>
      <c r="AS1843" s="19">
        <v>45382</v>
      </c>
      <c r="AT1843" s="20" t="s">
        <v>2</v>
      </c>
      <c r="AU1843" s="40" t="s">
        <v>292</v>
      </c>
      <c r="AV1843" s="41">
        <v>2024</v>
      </c>
      <c r="AW1843" s="266" t="s">
        <v>288</v>
      </c>
      <c r="AX1843" s="380">
        <v>36.229999999999997</v>
      </c>
      <c r="AY1843" s="380">
        <v>36.33</v>
      </c>
    </row>
    <row r="1844" spans="1:51" x14ac:dyDescent="0.25">
      <c r="A1844" s="5">
        <v>2</v>
      </c>
      <c r="B1844" s="6" t="s">
        <v>90</v>
      </c>
      <c r="C1844" s="13">
        <v>86279118.400000006</v>
      </c>
      <c r="D1844" s="13">
        <v>5674041.4399999995</v>
      </c>
      <c r="E1844" s="13">
        <v>5777219.8099999996</v>
      </c>
      <c r="F1844" s="13">
        <v>37741.83</v>
      </c>
      <c r="G1844" s="13">
        <v>43735095.469999999</v>
      </c>
      <c r="H1844" s="13">
        <v>14161738.5</v>
      </c>
      <c r="I1844" s="13">
        <v>348797711.98000002</v>
      </c>
      <c r="J1844" s="13">
        <v>900502411.94000006</v>
      </c>
      <c r="K1844" s="13">
        <v>30411183.140000001</v>
      </c>
      <c r="L1844" s="13">
        <v>24633963.329999998</v>
      </c>
      <c r="M1844" s="13">
        <v>29117212.280000001</v>
      </c>
      <c r="N1844" s="13">
        <v>0</v>
      </c>
      <c r="O1844" s="13">
        <v>50016263.170000002</v>
      </c>
      <c r="P1844" s="13">
        <v>-13184023.509999976</v>
      </c>
      <c r="Q1844" s="13">
        <v>-3762687.08</v>
      </c>
      <c r="R1844" s="13">
        <v>-16946710.589999974</v>
      </c>
      <c r="S1844" s="13">
        <v>31108449.099999998</v>
      </c>
      <c r="T1844" s="13">
        <v>75.81</v>
      </c>
      <c r="U1844" s="13">
        <v>0</v>
      </c>
      <c r="V1844" s="13">
        <v>0</v>
      </c>
      <c r="W1844" s="13">
        <v>29209546.960000001</v>
      </c>
      <c r="X1844" s="13">
        <v>29092297.890000001</v>
      </c>
      <c r="Y1844" s="13">
        <v>878222.14</v>
      </c>
      <c r="Z1844" s="13">
        <v>278053.28000000003</v>
      </c>
      <c r="AA1844" s="13">
        <v>8256981.9000000004</v>
      </c>
      <c r="AB1844" s="13">
        <v>675788.9</v>
      </c>
      <c r="AC1844" s="13">
        <v>0</v>
      </c>
      <c r="AD1844" s="13">
        <v>0</v>
      </c>
      <c r="AE1844" s="13">
        <v>0</v>
      </c>
      <c r="AF1844" s="13">
        <v>17104425.34</v>
      </c>
      <c r="AG1844" s="13">
        <v>53751175.609999999</v>
      </c>
      <c r="AH1844" s="13">
        <v>5777219.8099999996</v>
      </c>
      <c r="AI1844" s="13">
        <v>59528337.519999996</v>
      </c>
      <c r="AJ1844" s="13">
        <v>9512074.3499999996</v>
      </c>
      <c r="AK1844" s="13">
        <v>0</v>
      </c>
      <c r="AL1844" s="13">
        <v>318386528.84000003</v>
      </c>
      <c r="AM1844" s="13">
        <v>11.469389743052266</v>
      </c>
      <c r="AN1844" s="13">
        <v>37741.83</v>
      </c>
      <c r="AO1844" s="13">
        <v>0</v>
      </c>
      <c r="AP1844" s="13">
        <v>41139813.919999994</v>
      </c>
      <c r="AQ1844" s="13">
        <v>10551000.140000001</v>
      </c>
      <c r="AR1844" s="367"/>
      <c r="AS1844" s="19">
        <v>45382</v>
      </c>
      <c r="AT1844" s="20" t="s">
        <v>2</v>
      </c>
      <c r="AU1844" s="40" t="s">
        <v>292</v>
      </c>
      <c r="AV1844" s="41">
        <v>2024</v>
      </c>
      <c r="AW1844" s="266" t="s">
        <v>168</v>
      </c>
      <c r="AX1844" s="380">
        <v>36.229999999999997</v>
      </c>
      <c r="AY1844" s="380">
        <v>36.33</v>
      </c>
    </row>
    <row r="1845" spans="1:51" x14ac:dyDescent="0.25">
      <c r="A1845" s="5">
        <v>115</v>
      </c>
      <c r="B1845" s="6" t="s">
        <v>290</v>
      </c>
      <c r="C1845" s="13">
        <v>311260.99000000005</v>
      </c>
      <c r="D1845" s="13">
        <v>0</v>
      </c>
      <c r="E1845" s="13">
        <v>0.01</v>
      </c>
      <c r="F1845" s="13">
        <v>0</v>
      </c>
      <c r="G1845" s="13">
        <v>371583.89999999997</v>
      </c>
      <c r="H1845" s="13">
        <v>-189336.94</v>
      </c>
      <c r="I1845" s="13">
        <v>977654.47</v>
      </c>
      <c r="J1845" s="13">
        <v>5672790.3499999996</v>
      </c>
      <c r="K1845" s="13">
        <v>348314.8</v>
      </c>
      <c r="L1845" s="13">
        <v>348314.79000000004</v>
      </c>
      <c r="M1845" s="13">
        <v>0</v>
      </c>
      <c r="N1845" s="13">
        <v>0</v>
      </c>
      <c r="O1845" s="13">
        <v>226162.62999999998</v>
      </c>
      <c r="P1845" s="13">
        <v>-286485.53999999986</v>
      </c>
      <c r="Q1845" s="13">
        <v>0</v>
      </c>
      <c r="R1845" s="13">
        <v>-286485.53999999986</v>
      </c>
      <c r="S1845" s="13">
        <v>97148.6</v>
      </c>
      <c r="T1845" s="13">
        <v>69316.41</v>
      </c>
      <c r="U1845" s="13">
        <v>0</v>
      </c>
      <c r="V1845" s="13">
        <v>0</v>
      </c>
      <c r="W1845" s="13">
        <v>0</v>
      </c>
      <c r="X1845" s="13">
        <v>62437.31</v>
      </c>
      <c r="Y1845" s="13">
        <v>7583.34</v>
      </c>
      <c r="Z1845" s="13">
        <v>9264.83</v>
      </c>
      <c r="AA1845" s="13">
        <v>0</v>
      </c>
      <c r="AB1845" s="13">
        <v>200.61</v>
      </c>
      <c r="AC1845" s="13">
        <v>0</v>
      </c>
      <c r="AD1845" s="13">
        <v>0</v>
      </c>
      <c r="AE1845" s="13">
        <v>6269.8</v>
      </c>
      <c r="AF1845" s="13">
        <v>11286.54</v>
      </c>
      <c r="AG1845" s="13">
        <v>348314.79000000004</v>
      </c>
      <c r="AH1845" s="13">
        <v>0.01</v>
      </c>
      <c r="AI1845" s="13">
        <v>345364</v>
      </c>
      <c r="AJ1845" s="13">
        <v>119201.37</v>
      </c>
      <c r="AK1845" s="13">
        <v>0</v>
      </c>
      <c r="AL1845" s="13">
        <v>629339.66999999993</v>
      </c>
      <c r="AM1845" s="13">
        <v>2.8068128888005908</v>
      </c>
      <c r="AN1845" s="13">
        <v>0</v>
      </c>
      <c r="AO1845" s="13">
        <v>0</v>
      </c>
      <c r="AP1845" s="13">
        <v>85098.37000000001</v>
      </c>
      <c r="AQ1845" s="13">
        <v>0</v>
      </c>
      <c r="AR1845" s="367"/>
      <c r="AS1845" s="19">
        <v>45382</v>
      </c>
      <c r="AT1845" s="20" t="s">
        <v>2</v>
      </c>
      <c r="AU1845" s="40" t="s">
        <v>293</v>
      </c>
      <c r="AV1845" s="41">
        <v>2024</v>
      </c>
      <c r="AW1845" s="266" t="s">
        <v>291</v>
      </c>
      <c r="AX1845" s="380">
        <v>36.229999999999997</v>
      </c>
      <c r="AY1845" s="380">
        <v>36.33</v>
      </c>
    </row>
    <row r="1846" spans="1:51" x14ac:dyDescent="0.25">
      <c r="A1846" s="5">
        <v>106</v>
      </c>
      <c r="B1846" s="6" t="s">
        <v>92</v>
      </c>
      <c r="C1846" s="13">
        <v>21195664.32</v>
      </c>
      <c r="D1846" s="13">
        <v>902793.04</v>
      </c>
      <c r="E1846" s="13">
        <v>1712469.85</v>
      </c>
      <c r="F1846" s="13">
        <v>4426816.9800000004</v>
      </c>
      <c r="G1846" s="13">
        <v>8830935.1100000013</v>
      </c>
      <c r="H1846" s="13">
        <v>45138.99</v>
      </c>
      <c r="I1846" s="13">
        <v>73226776.689999998</v>
      </c>
      <c r="J1846" s="13">
        <v>7487441.4400000004</v>
      </c>
      <c r="K1846" s="13">
        <v>15156190.029999999</v>
      </c>
      <c r="L1846" s="13">
        <v>13443720.18</v>
      </c>
      <c r="M1846" s="13">
        <v>15842102.49</v>
      </c>
      <c r="N1846" s="13">
        <v>81689.53</v>
      </c>
      <c r="O1846" s="13">
        <v>4333997.4800000042</v>
      </c>
      <c r="P1846" s="13">
        <v>2701121.7100000028</v>
      </c>
      <c r="Q1846" s="13">
        <v>-3720486.7500000019</v>
      </c>
      <c r="R1846" s="13">
        <v>-1019365.0399999991</v>
      </c>
      <c r="S1846" s="13">
        <v>1064504.7800000003</v>
      </c>
      <c r="T1846" s="13">
        <v>6.51</v>
      </c>
      <c r="U1846" s="13">
        <v>0</v>
      </c>
      <c r="V1846" s="13">
        <v>0</v>
      </c>
      <c r="W1846" s="13">
        <v>5290054.75</v>
      </c>
      <c r="X1846" s="13">
        <v>1295277.1100000001</v>
      </c>
      <c r="Y1846" s="13">
        <v>171523.01</v>
      </c>
      <c r="Z1846" s="13">
        <v>86406.41</v>
      </c>
      <c r="AA1846" s="13">
        <v>1132691.0900000001</v>
      </c>
      <c r="AB1846" s="13">
        <v>284183.09999999998</v>
      </c>
      <c r="AC1846" s="13">
        <v>0</v>
      </c>
      <c r="AD1846" s="13">
        <v>0</v>
      </c>
      <c r="AE1846" s="13">
        <v>3703038.33</v>
      </c>
      <c r="AF1846" s="13">
        <v>142991.65</v>
      </c>
      <c r="AG1846" s="13">
        <v>29285822.670000002</v>
      </c>
      <c r="AH1846" s="13">
        <v>1794159.38</v>
      </c>
      <c r="AI1846" s="13">
        <v>31059109.180000003</v>
      </c>
      <c r="AJ1846" s="13">
        <v>26725111.699999999</v>
      </c>
      <c r="AK1846" s="13">
        <v>0</v>
      </c>
      <c r="AL1846" s="13">
        <v>58070586.659999996</v>
      </c>
      <c r="AM1846" s="13">
        <v>4.831476548199495</v>
      </c>
      <c r="AN1846" s="13">
        <v>2206162.1199999996</v>
      </c>
      <c r="AO1846" s="13">
        <v>2220654.8600000003</v>
      </c>
      <c r="AP1846" s="13">
        <v>16712978.520000001</v>
      </c>
      <c r="AQ1846" s="13">
        <v>754104.71999999986</v>
      </c>
      <c r="AR1846" s="367"/>
      <c r="AS1846" s="19">
        <v>45382</v>
      </c>
      <c r="AT1846" s="20" t="s">
        <v>2</v>
      </c>
      <c r="AU1846" s="40" t="s">
        <v>292</v>
      </c>
      <c r="AV1846" s="41">
        <v>2024</v>
      </c>
      <c r="AW1846" s="266" t="s">
        <v>172</v>
      </c>
      <c r="AX1846" s="380">
        <v>36.229999999999997</v>
      </c>
      <c r="AY1846" s="380">
        <v>36.33</v>
      </c>
    </row>
    <row r="1847" spans="1:51" x14ac:dyDescent="0.25">
      <c r="A1847" s="5">
        <v>118</v>
      </c>
      <c r="B1847" s="6" t="s">
        <v>93</v>
      </c>
      <c r="C1847" s="13">
        <v>64335648.110000007</v>
      </c>
      <c r="D1847" s="13">
        <v>17645536</v>
      </c>
      <c r="E1847" s="13">
        <v>27861819.380000003</v>
      </c>
      <c r="F1847" s="13">
        <v>11329161.600000001</v>
      </c>
      <c r="G1847" s="13">
        <v>33807137.549999997</v>
      </c>
      <c r="H1847" s="13">
        <v>186543.34</v>
      </c>
      <c r="I1847" s="13">
        <v>211375589.43000001</v>
      </c>
      <c r="J1847" s="13">
        <v>9628139.6799999997</v>
      </c>
      <c r="K1847" s="13">
        <v>76691526.980000004</v>
      </c>
      <c r="L1847" s="13">
        <v>48829707.600000001</v>
      </c>
      <c r="M1847" s="13">
        <v>9080962.7200000007</v>
      </c>
      <c r="N1847" s="13">
        <v>22869975.460000001</v>
      </c>
      <c r="O1847" s="13">
        <v>16055386.030000009</v>
      </c>
      <c r="P1847" s="13">
        <v>-14501573.07</v>
      </c>
      <c r="Q1847" s="13">
        <v>16573908.149999991</v>
      </c>
      <c r="R1847" s="13">
        <v>2072335.0799999908</v>
      </c>
      <c r="S1847" s="13">
        <v>-1885791.7500000002</v>
      </c>
      <c r="T1847" s="13">
        <v>4775.54</v>
      </c>
      <c r="U1847" s="13">
        <v>0</v>
      </c>
      <c r="V1847" s="13">
        <v>0</v>
      </c>
      <c r="W1847" s="13">
        <v>233967.54</v>
      </c>
      <c r="X1847" s="13">
        <v>424250.91</v>
      </c>
      <c r="Y1847" s="13">
        <v>579855.56000000006</v>
      </c>
      <c r="Z1847" s="13">
        <v>412606.64</v>
      </c>
      <c r="AA1847" s="13">
        <v>14898.87</v>
      </c>
      <c r="AB1847" s="13">
        <v>548450.32999999996</v>
      </c>
      <c r="AC1847" s="13">
        <v>0</v>
      </c>
      <c r="AD1847" s="13">
        <v>0</v>
      </c>
      <c r="AE1847" s="13">
        <v>985496.14</v>
      </c>
      <c r="AF1847" s="13">
        <v>7478.2</v>
      </c>
      <c r="AG1847" s="13">
        <v>57910670.32</v>
      </c>
      <c r="AH1847" s="13">
        <v>50731794.840000004</v>
      </c>
      <c r="AI1847" s="13">
        <v>108559412.62</v>
      </c>
      <c r="AJ1847" s="13">
        <v>92504026.590000004</v>
      </c>
      <c r="AK1847" s="13">
        <v>0</v>
      </c>
      <c r="AL1847" s="13">
        <v>134684062.44999999</v>
      </c>
      <c r="AM1847" s="13">
        <v>2.7561791732889032</v>
      </c>
      <c r="AN1847" s="13">
        <v>7240871.9399999995</v>
      </c>
      <c r="AO1847" s="13">
        <v>4088289.66</v>
      </c>
      <c r="AP1847" s="13">
        <v>71468919.200000003</v>
      </c>
      <c r="AQ1847" s="13">
        <v>40834193.120000012</v>
      </c>
      <c r="AR1847" s="367"/>
      <c r="AS1847" s="19">
        <v>45382</v>
      </c>
      <c r="AT1847" s="20" t="s">
        <v>2</v>
      </c>
      <c r="AU1847" s="40" t="s">
        <v>292</v>
      </c>
      <c r="AV1847" s="41">
        <v>2024</v>
      </c>
      <c r="AW1847" s="266" t="s">
        <v>162</v>
      </c>
      <c r="AX1847" s="380">
        <v>36.229999999999997</v>
      </c>
      <c r="AY1847" s="380">
        <v>36.33</v>
      </c>
    </row>
    <row r="1848" spans="1:51" x14ac:dyDescent="0.25">
      <c r="A1848" s="5">
        <v>29</v>
      </c>
      <c r="B1848" s="6" t="s">
        <v>94</v>
      </c>
      <c r="C1848" s="13">
        <v>175817021.81</v>
      </c>
      <c r="D1848" s="13">
        <v>50101575.449999996</v>
      </c>
      <c r="E1848" s="13">
        <v>22312338.040000003</v>
      </c>
      <c r="F1848" s="13">
        <v>22917344.530000001</v>
      </c>
      <c r="G1848" s="13">
        <v>34764133.560000002</v>
      </c>
      <c r="H1848" s="13">
        <v>370436.87</v>
      </c>
      <c r="I1848" s="13">
        <v>187858333.31</v>
      </c>
      <c r="J1848" s="13">
        <v>157979940.63999999</v>
      </c>
      <c r="K1848" s="13">
        <v>95246388.840000004</v>
      </c>
      <c r="L1848" s="13">
        <v>72934050.799999997</v>
      </c>
      <c r="M1848" s="13">
        <v>41144816.049999997</v>
      </c>
      <c r="N1848" s="13">
        <v>4912339.93</v>
      </c>
      <c r="O1848" s="13">
        <v>29641144.680000015</v>
      </c>
      <c r="P1848" s="13">
        <v>38392823.589999981</v>
      </c>
      <c r="Q1848" s="13">
        <v>-39727010.359999999</v>
      </c>
      <c r="R1848" s="13">
        <v>-1334186.7700000182</v>
      </c>
      <c r="S1848" s="13">
        <v>1704623.6499999994</v>
      </c>
      <c r="T1848" s="13">
        <v>5005858.95</v>
      </c>
      <c r="U1848" s="13">
        <v>0</v>
      </c>
      <c r="V1848" s="13">
        <v>0</v>
      </c>
      <c r="W1848" s="13">
        <v>0</v>
      </c>
      <c r="X1848" s="13">
        <v>1330608.3999999999</v>
      </c>
      <c r="Y1848" s="13">
        <v>634579.12</v>
      </c>
      <c r="Z1848" s="13">
        <v>2308602.29</v>
      </c>
      <c r="AA1848" s="13">
        <v>612.70000000000005</v>
      </c>
      <c r="AB1848" s="13">
        <v>577074.39</v>
      </c>
      <c r="AC1848" s="13">
        <v>0</v>
      </c>
      <c r="AD1848" s="13">
        <v>0</v>
      </c>
      <c r="AE1848" s="13">
        <v>0</v>
      </c>
      <c r="AF1848" s="13">
        <v>1110975.2</v>
      </c>
      <c r="AG1848" s="13">
        <v>114078866.85000001</v>
      </c>
      <c r="AH1848" s="13">
        <v>27224677.969999999</v>
      </c>
      <c r="AI1848" s="13">
        <v>134651700.74000001</v>
      </c>
      <c r="AJ1848" s="13">
        <v>105010556.06</v>
      </c>
      <c r="AK1848" s="13">
        <v>0</v>
      </c>
      <c r="AL1848" s="13">
        <v>92611944.469999999</v>
      </c>
      <c r="AM1848" s="13">
        <v>1.9723407427611195</v>
      </c>
      <c r="AN1848" s="13">
        <v>9562426.3200000003</v>
      </c>
      <c r="AO1848" s="13">
        <v>13354918.210000001</v>
      </c>
      <c r="AP1848" s="13">
        <v>153922149.37</v>
      </c>
      <c r="AQ1848" s="13">
        <v>57847847.689999998</v>
      </c>
      <c r="AR1848" s="367"/>
      <c r="AS1848" s="19">
        <v>45382</v>
      </c>
      <c r="AT1848" s="20" t="s">
        <v>2</v>
      </c>
      <c r="AU1848" s="40" t="s">
        <v>292</v>
      </c>
      <c r="AV1848" s="41">
        <v>2024</v>
      </c>
      <c r="AW1848" s="266" t="s">
        <v>156</v>
      </c>
      <c r="AX1848" s="380">
        <v>36.229999999999997</v>
      </c>
      <c r="AY1848" s="380">
        <v>36.33</v>
      </c>
    </row>
    <row r="1849" spans="1:51" x14ac:dyDescent="0.25">
      <c r="A1849" s="5">
        <v>111</v>
      </c>
      <c r="B1849" s="6" t="s">
        <v>95</v>
      </c>
      <c r="C1849" s="13">
        <v>5486628.6100000003</v>
      </c>
      <c r="D1849" s="13">
        <v>475860.58999999997</v>
      </c>
      <c r="E1849" s="13">
        <v>798638.17999999993</v>
      </c>
      <c r="F1849" s="13">
        <v>1242150.95</v>
      </c>
      <c r="G1849" s="13">
        <v>1628943.0399999998</v>
      </c>
      <c r="H1849" s="13">
        <v>203039.19</v>
      </c>
      <c r="I1849" s="13">
        <v>71313362.819999993</v>
      </c>
      <c r="J1849" s="13">
        <v>1769100.61</v>
      </c>
      <c r="K1849" s="13">
        <v>5900204.0300000003</v>
      </c>
      <c r="L1849" s="13">
        <v>5101565.8500000006</v>
      </c>
      <c r="M1849" s="13">
        <v>0</v>
      </c>
      <c r="N1849" s="13">
        <v>0</v>
      </c>
      <c r="O1849" s="13">
        <v>1972467.9500000007</v>
      </c>
      <c r="P1849" s="13">
        <v>167206.07999999961</v>
      </c>
      <c r="Q1849" s="13">
        <v>0</v>
      </c>
      <c r="R1849" s="13">
        <v>167206.07999999961</v>
      </c>
      <c r="S1849" s="13">
        <v>35833.109999999986</v>
      </c>
      <c r="T1849" s="13">
        <v>0</v>
      </c>
      <c r="U1849" s="13">
        <v>0</v>
      </c>
      <c r="V1849" s="13">
        <v>0</v>
      </c>
      <c r="W1849" s="13">
        <v>0</v>
      </c>
      <c r="X1849" s="13">
        <v>368556.35</v>
      </c>
      <c r="Y1849" s="13">
        <v>33243.74</v>
      </c>
      <c r="Z1849" s="13">
        <v>225554.01</v>
      </c>
      <c r="AA1849" s="13">
        <v>2613.5</v>
      </c>
      <c r="AB1849" s="13">
        <v>12345.15</v>
      </c>
      <c r="AC1849" s="13">
        <v>0</v>
      </c>
      <c r="AD1849" s="13">
        <v>0</v>
      </c>
      <c r="AE1849" s="13">
        <v>0</v>
      </c>
      <c r="AF1849" s="13">
        <v>58966.84</v>
      </c>
      <c r="AG1849" s="13">
        <v>5101565.8500000006</v>
      </c>
      <c r="AH1849" s="13">
        <v>798638.17999999993</v>
      </c>
      <c r="AI1849" s="13">
        <v>5894344.9000000004</v>
      </c>
      <c r="AJ1849" s="13">
        <v>3921876.95</v>
      </c>
      <c r="AK1849" s="13">
        <v>0</v>
      </c>
      <c r="AL1849" s="13">
        <v>65413158.789999992</v>
      </c>
      <c r="AM1849" s="13">
        <v>12.086592676694265</v>
      </c>
      <c r="AN1849" s="13">
        <v>829554.14</v>
      </c>
      <c r="AO1849" s="13">
        <v>412596.81</v>
      </c>
      <c r="AP1849" s="13">
        <v>3254757.71</v>
      </c>
      <c r="AQ1849" s="13">
        <v>216457.63999999996</v>
      </c>
      <c r="AR1849" s="367"/>
      <c r="AS1849" s="19">
        <v>45382</v>
      </c>
      <c r="AT1849" s="20" t="s">
        <v>2</v>
      </c>
      <c r="AU1849" s="40" t="s">
        <v>292</v>
      </c>
      <c r="AV1849" s="41">
        <v>2024</v>
      </c>
      <c r="AW1849" s="266" t="s">
        <v>182</v>
      </c>
      <c r="AX1849" s="380">
        <v>36.229999999999997</v>
      </c>
      <c r="AY1849" s="380">
        <v>36.33</v>
      </c>
    </row>
    <row r="1850" spans="1:51" x14ac:dyDescent="0.25">
      <c r="A1850" s="5">
        <v>83</v>
      </c>
      <c r="B1850" s="6" t="s">
        <v>96</v>
      </c>
      <c r="C1850" s="13">
        <v>199139870.32999998</v>
      </c>
      <c r="D1850" s="13">
        <v>59290194.609999999</v>
      </c>
      <c r="E1850" s="13">
        <v>69311776</v>
      </c>
      <c r="F1850" s="13">
        <v>45198812.840000004</v>
      </c>
      <c r="G1850" s="13">
        <v>42466111.079999998</v>
      </c>
      <c r="H1850" s="13">
        <v>162339.19</v>
      </c>
      <c r="I1850" s="13">
        <v>677786160.20000005</v>
      </c>
      <c r="J1850" s="13">
        <v>9178422.1099999994</v>
      </c>
      <c r="K1850" s="13">
        <v>282775137.89999998</v>
      </c>
      <c r="L1850" s="13">
        <v>213463361.90000001</v>
      </c>
      <c r="M1850" s="13">
        <v>9167116.7400000002</v>
      </c>
      <c r="N1850" s="13">
        <v>9142</v>
      </c>
      <c r="O1850" s="13">
        <v>36057808.970000029</v>
      </c>
      <c r="P1850" s="13">
        <v>16126942.830000024</v>
      </c>
      <c r="Q1850" s="13">
        <v>-11737587.600000001</v>
      </c>
      <c r="R1850" s="13">
        <v>4389355.2300000228</v>
      </c>
      <c r="S1850" s="13">
        <v>-4227016.04</v>
      </c>
      <c r="T1850" s="13">
        <v>297164.51</v>
      </c>
      <c r="U1850" s="13">
        <v>0</v>
      </c>
      <c r="V1850" s="13">
        <v>0</v>
      </c>
      <c r="W1850" s="13">
        <v>13242.1</v>
      </c>
      <c r="X1850" s="13">
        <v>1962605.77</v>
      </c>
      <c r="Y1850" s="13">
        <v>738807.99</v>
      </c>
      <c r="Z1850" s="13">
        <v>1611608.13</v>
      </c>
      <c r="AA1850" s="13">
        <v>0</v>
      </c>
      <c r="AB1850" s="13">
        <v>396241.2</v>
      </c>
      <c r="AC1850" s="13">
        <v>0</v>
      </c>
      <c r="AD1850" s="13">
        <v>0</v>
      </c>
      <c r="AE1850" s="13">
        <v>0</v>
      </c>
      <c r="AF1850" s="13">
        <v>3753371.1</v>
      </c>
      <c r="AG1850" s="13">
        <v>222630478.63999999</v>
      </c>
      <c r="AH1850" s="13">
        <v>69320918</v>
      </c>
      <c r="AI1850" s="13">
        <v>291207091.66000003</v>
      </c>
      <c r="AJ1850" s="13">
        <v>255149282.69</v>
      </c>
      <c r="AK1850" s="13">
        <v>0</v>
      </c>
      <c r="AL1850" s="13">
        <v>395011022.30000007</v>
      </c>
      <c r="AM1850" s="13">
        <v>2.3969086010655256</v>
      </c>
      <c r="AN1850" s="13">
        <v>23129963.699999999</v>
      </c>
      <c r="AO1850" s="13">
        <v>22068849.140000001</v>
      </c>
      <c r="AP1850" s="13">
        <v>170651275.36000001</v>
      </c>
      <c r="AQ1850" s="13">
        <v>66859408.609999999</v>
      </c>
      <c r="AR1850" s="367"/>
      <c r="AS1850" s="19">
        <v>45382</v>
      </c>
      <c r="AT1850" s="20" t="s">
        <v>2</v>
      </c>
      <c r="AU1850" s="40" t="s">
        <v>292</v>
      </c>
      <c r="AV1850" s="41">
        <v>2024</v>
      </c>
      <c r="AW1850" s="266" t="s">
        <v>158</v>
      </c>
      <c r="AX1850" s="380">
        <v>36.229999999999997</v>
      </c>
      <c r="AY1850" s="380">
        <v>36.33</v>
      </c>
    </row>
    <row r="1851" spans="1:51" x14ac:dyDescent="0.25">
      <c r="A1851" s="5">
        <v>40</v>
      </c>
      <c r="B1851" s="6" t="s">
        <v>97</v>
      </c>
      <c r="C1851" s="13">
        <v>9861762.3499999996</v>
      </c>
      <c r="D1851" s="13">
        <v>1498342.5</v>
      </c>
      <c r="E1851" s="13">
        <v>21752993.93</v>
      </c>
      <c r="F1851" s="13">
        <v>1116914.3500000001</v>
      </c>
      <c r="G1851" s="13">
        <v>13658814.23</v>
      </c>
      <c r="H1851" s="13">
        <v>-12302212.869999999</v>
      </c>
      <c r="I1851" s="13">
        <v>65378115.18</v>
      </c>
      <c r="J1851" s="13">
        <v>27725980.030000001</v>
      </c>
      <c r="K1851" s="13">
        <v>31399202.239999998</v>
      </c>
      <c r="L1851" s="13">
        <v>9646208.3099999987</v>
      </c>
      <c r="M1851" s="13">
        <v>2599579.2999999998</v>
      </c>
      <c r="N1851" s="13">
        <v>0</v>
      </c>
      <c r="O1851" s="13">
        <v>107934.02000000142</v>
      </c>
      <c r="P1851" s="13">
        <v>-6520242.7500000056</v>
      </c>
      <c r="Q1851" s="13">
        <v>-4434411.5</v>
      </c>
      <c r="R1851" s="13">
        <v>-10954654.250000006</v>
      </c>
      <c r="S1851" s="13">
        <v>-1347558.62</v>
      </c>
      <c r="T1851" s="13">
        <v>22.19</v>
      </c>
      <c r="U1851" s="13">
        <v>0</v>
      </c>
      <c r="V1851" s="13">
        <v>0</v>
      </c>
      <c r="W1851" s="13">
        <v>0</v>
      </c>
      <c r="X1851" s="13">
        <v>167078.29999999999</v>
      </c>
      <c r="Y1851" s="13">
        <v>244458.51</v>
      </c>
      <c r="Z1851" s="13">
        <v>65294.13</v>
      </c>
      <c r="AA1851" s="13">
        <v>4199.34</v>
      </c>
      <c r="AB1851" s="13">
        <v>186765.31</v>
      </c>
      <c r="AC1851" s="13">
        <v>0</v>
      </c>
      <c r="AD1851" s="13">
        <v>0</v>
      </c>
      <c r="AE1851" s="13">
        <v>0</v>
      </c>
      <c r="AF1851" s="13">
        <v>1013941.82</v>
      </c>
      <c r="AG1851" s="13">
        <v>12245787.609999999</v>
      </c>
      <c r="AH1851" s="13">
        <v>21752993.93</v>
      </c>
      <c r="AI1851" s="13">
        <v>33771306.82</v>
      </c>
      <c r="AJ1851" s="13">
        <v>33663372.799999997</v>
      </c>
      <c r="AK1851" s="13">
        <v>0</v>
      </c>
      <c r="AL1851" s="13">
        <v>33978912.939999998</v>
      </c>
      <c r="AM1851" s="13">
        <v>2.0821584790684162</v>
      </c>
      <c r="AN1851" s="13">
        <v>453585.28</v>
      </c>
      <c r="AO1851" s="13">
        <v>663329.07000000007</v>
      </c>
      <c r="AP1851" s="13">
        <v>10522416.470000001</v>
      </c>
      <c r="AQ1851" s="13">
        <v>2266930.6399999978</v>
      </c>
      <c r="AR1851" s="367"/>
      <c r="AS1851" s="19">
        <v>45382</v>
      </c>
      <c r="AT1851" s="20" t="s">
        <v>2</v>
      </c>
      <c r="AU1851" s="40" t="s">
        <v>293</v>
      </c>
      <c r="AV1851" s="41">
        <v>2024</v>
      </c>
      <c r="AW1851" s="266" t="s">
        <v>166</v>
      </c>
      <c r="AX1851" s="380">
        <v>36.229999999999997</v>
      </c>
      <c r="AY1851" s="380">
        <v>36.33</v>
      </c>
    </row>
    <row r="1852" spans="1:51" x14ac:dyDescent="0.25">
      <c r="A1852" s="5">
        <v>24</v>
      </c>
      <c r="B1852" s="6" t="s">
        <v>98</v>
      </c>
      <c r="C1852" s="13">
        <v>94615132.770000011</v>
      </c>
      <c r="D1852" s="13">
        <v>28358763.149999999</v>
      </c>
      <c r="E1852" s="13">
        <v>8703805.6500000004</v>
      </c>
      <c r="F1852" s="13">
        <v>10351290.450000001</v>
      </c>
      <c r="G1852" s="13">
        <v>26892282.600000001</v>
      </c>
      <c r="H1852" s="13">
        <v>-3982814.85</v>
      </c>
      <c r="I1852" s="13">
        <v>99089724.650000006</v>
      </c>
      <c r="J1852" s="13">
        <v>45988601.700000003</v>
      </c>
      <c r="K1852" s="13">
        <v>54423791.079999998</v>
      </c>
      <c r="L1852" s="13">
        <v>45473951.890000001</v>
      </c>
      <c r="M1852" s="13">
        <v>22683207.559999999</v>
      </c>
      <c r="N1852" s="13">
        <v>291074.2</v>
      </c>
      <c r="O1852" s="13">
        <v>33092563.510000013</v>
      </c>
      <c r="P1852" s="13">
        <v>-4079766.9399999771</v>
      </c>
      <c r="Q1852" s="13">
        <v>-5127686.7999999989</v>
      </c>
      <c r="R1852" s="13">
        <v>-9207453.739999976</v>
      </c>
      <c r="S1852" s="13">
        <v>5224638.080000001</v>
      </c>
      <c r="T1852" s="13">
        <v>749987.53</v>
      </c>
      <c r="U1852" s="13">
        <v>0</v>
      </c>
      <c r="V1852" s="13">
        <v>0</v>
      </c>
      <c r="W1852" s="13">
        <v>6078788.54</v>
      </c>
      <c r="X1852" s="13">
        <v>2271599.14</v>
      </c>
      <c r="Y1852" s="13">
        <v>401449.22</v>
      </c>
      <c r="Z1852" s="13">
        <v>1331391.6000000001</v>
      </c>
      <c r="AA1852" s="13">
        <v>1515368.45</v>
      </c>
      <c r="AB1852" s="13">
        <v>182329.66</v>
      </c>
      <c r="AC1852" s="13">
        <v>0</v>
      </c>
      <c r="AD1852" s="13">
        <v>0</v>
      </c>
      <c r="AE1852" s="13">
        <v>0</v>
      </c>
      <c r="AF1852" s="13">
        <v>445198.2</v>
      </c>
      <c r="AG1852" s="13">
        <v>68157159.449999988</v>
      </c>
      <c r="AH1852" s="13">
        <v>8994879.8499999996</v>
      </c>
      <c r="AI1852" s="13">
        <v>76944263.180000007</v>
      </c>
      <c r="AJ1852" s="13">
        <v>43924050.399999999</v>
      </c>
      <c r="AK1852" s="13">
        <v>72350.73</v>
      </c>
      <c r="AL1852" s="13">
        <v>44665933.570000008</v>
      </c>
      <c r="AM1852" s="13">
        <v>1.8207060310139647</v>
      </c>
      <c r="AN1852" s="13">
        <v>10143139.800000001</v>
      </c>
      <c r="AO1852" s="13">
        <v>208150.65</v>
      </c>
      <c r="AP1852" s="13">
        <v>64107238.179999985</v>
      </c>
      <c r="AQ1852" s="13">
        <v>30943432.07</v>
      </c>
      <c r="AR1852" s="367"/>
      <c r="AS1852" s="19">
        <v>45382</v>
      </c>
      <c r="AT1852" s="20" t="s">
        <v>2</v>
      </c>
      <c r="AU1852" s="40" t="s">
        <v>293</v>
      </c>
      <c r="AV1852" s="41">
        <v>2024</v>
      </c>
      <c r="AW1852" s="266" t="s">
        <v>164</v>
      </c>
      <c r="AX1852" s="380">
        <v>36.229999999999997</v>
      </c>
      <c r="AY1852" s="380">
        <v>36.33</v>
      </c>
    </row>
    <row r="1853" spans="1:51" x14ac:dyDescent="0.25">
      <c r="A1853" s="5">
        <v>124</v>
      </c>
      <c r="B1853" s="6" t="s">
        <v>99</v>
      </c>
      <c r="C1853" s="13">
        <v>3924373.64</v>
      </c>
      <c r="D1853" s="13">
        <v>0</v>
      </c>
      <c r="E1853" s="13">
        <v>0</v>
      </c>
      <c r="F1853" s="13">
        <v>171154.37</v>
      </c>
      <c r="G1853" s="13">
        <v>2957239.71</v>
      </c>
      <c r="H1853" s="13">
        <v>-1532466.81</v>
      </c>
      <c r="I1853" s="13">
        <v>6859298.2400000002</v>
      </c>
      <c r="J1853" s="13">
        <v>0</v>
      </c>
      <c r="K1853" s="13">
        <v>210280.44</v>
      </c>
      <c r="L1853" s="13">
        <v>210280.44</v>
      </c>
      <c r="M1853" s="13">
        <v>7159984.7000000002</v>
      </c>
      <c r="N1853" s="13">
        <v>0</v>
      </c>
      <c r="O1853" s="13">
        <v>-2926132.0700000003</v>
      </c>
      <c r="P1853" s="13">
        <v>3722111.6300000008</v>
      </c>
      <c r="Q1853" s="13">
        <v>-5077522.9799999986</v>
      </c>
      <c r="R1853" s="13">
        <v>-1355411.3499999978</v>
      </c>
      <c r="S1853" s="13">
        <v>-177055.45</v>
      </c>
      <c r="T1853" s="13">
        <v>0</v>
      </c>
      <c r="U1853" s="13">
        <v>0</v>
      </c>
      <c r="V1853" s="13">
        <v>0</v>
      </c>
      <c r="W1853" s="13">
        <v>0</v>
      </c>
      <c r="X1853" s="13">
        <v>40732.019999999997</v>
      </c>
      <c r="Y1853" s="13">
        <v>60351.83</v>
      </c>
      <c r="Z1853" s="13">
        <v>39539.74</v>
      </c>
      <c r="AA1853" s="13">
        <v>34755.24</v>
      </c>
      <c r="AB1853" s="13">
        <v>52883.12</v>
      </c>
      <c r="AC1853" s="13">
        <v>0</v>
      </c>
      <c r="AD1853" s="13">
        <v>0</v>
      </c>
      <c r="AE1853" s="13">
        <v>0</v>
      </c>
      <c r="AF1853" s="13">
        <v>30257.54</v>
      </c>
      <c r="AG1853" s="13">
        <v>7370265.1399999997</v>
      </c>
      <c r="AH1853" s="13">
        <v>0</v>
      </c>
      <c r="AI1853" s="13">
        <v>7328095.1200000001</v>
      </c>
      <c r="AJ1853" s="13">
        <v>10254227.190000001</v>
      </c>
      <c r="AK1853" s="13">
        <v>0</v>
      </c>
      <c r="AL1853" s="13">
        <v>6649017.7999999998</v>
      </c>
      <c r="AM1853" s="13">
        <v>32.619763588092169</v>
      </c>
      <c r="AN1853" s="13">
        <v>134469.31</v>
      </c>
      <c r="AO1853" s="13">
        <v>36685.06</v>
      </c>
      <c r="AP1853" s="13">
        <v>6850505.7100000018</v>
      </c>
      <c r="AQ1853" s="13">
        <v>0</v>
      </c>
      <c r="AR1853" s="367"/>
      <c r="AS1853" s="19">
        <v>45382</v>
      </c>
      <c r="AT1853" s="20" t="s">
        <v>2</v>
      </c>
      <c r="AU1853" s="40" t="s">
        <v>293</v>
      </c>
      <c r="AV1853" s="41">
        <v>2024</v>
      </c>
      <c r="AW1853" s="266" t="s">
        <v>289</v>
      </c>
      <c r="AX1853" s="380">
        <v>36.229999999999997</v>
      </c>
      <c r="AY1853" s="380">
        <v>36.33</v>
      </c>
    </row>
    <row r="1854" spans="1:51" x14ac:dyDescent="0.25">
      <c r="A1854" s="5">
        <v>70</v>
      </c>
      <c r="B1854" s="6" t="s">
        <v>100</v>
      </c>
      <c r="C1854" s="13">
        <v>2517978.62</v>
      </c>
      <c r="D1854" s="13">
        <v>501362.01</v>
      </c>
      <c r="E1854" s="13">
        <v>57783</v>
      </c>
      <c r="F1854" s="13">
        <v>0</v>
      </c>
      <c r="G1854" s="13">
        <v>1117744.08</v>
      </c>
      <c r="H1854" s="13">
        <v>1167989.99</v>
      </c>
      <c r="I1854" s="13">
        <v>2454524.48</v>
      </c>
      <c r="J1854" s="13">
        <v>5532891.3200000003</v>
      </c>
      <c r="K1854" s="13">
        <v>831941.6</v>
      </c>
      <c r="L1854" s="13">
        <v>731158.6</v>
      </c>
      <c r="M1854" s="13">
        <v>0</v>
      </c>
      <c r="N1854" s="13">
        <v>0</v>
      </c>
      <c r="O1854" s="13">
        <v>-121321.01000000001</v>
      </c>
      <c r="P1854" s="13">
        <v>1020193.5399999996</v>
      </c>
      <c r="Q1854" s="13">
        <v>0</v>
      </c>
      <c r="R1854" s="13">
        <v>1020193.5399999996</v>
      </c>
      <c r="S1854" s="13">
        <v>147796.45000000001</v>
      </c>
      <c r="T1854" s="13">
        <v>189000.56</v>
      </c>
      <c r="U1854" s="13">
        <v>0</v>
      </c>
      <c r="V1854" s="13">
        <v>0</v>
      </c>
      <c r="W1854" s="13">
        <v>0</v>
      </c>
      <c r="X1854" s="13">
        <v>2994.34</v>
      </c>
      <c r="Y1854" s="13">
        <v>9406.08</v>
      </c>
      <c r="Z1854" s="13">
        <v>34792.370000000003</v>
      </c>
      <c r="AA1854" s="13">
        <v>0</v>
      </c>
      <c r="AB1854" s="13">
        <v>0</v>
      </c>
      <c r="AC1854" s="13">
        <v>0</v>
      </c>
      <c r="AD1854" s="13">
        <v>0</v>
      </c>
      <c r="AE1854" s="13">
        <v>0</v>
      </c>
      <c r="AF1854" s="13">
        <v>0</v>
      </c>
      <c r="AG1854" s="13">
        <v>731158.6</v>
      </c>
      <c r="AH1854" s="13">
        <v>57783</v>
      </c>
      <c r="AI1854" s="13">
        <v>788941.6</v>
      </c>
      <c r="AJ1854" s="13">
        <v>910262.61</v>
      </c>
      <c r="AK1854" s="13">
        <v>0</v>
      </c>
      <c r="AL1854" s="13">
        <v>1622582.88</v>
      </c>
      <c r="AM1854" s="13">
        <v>2.9503567077304464</v>
      </c>
      <c r="AN1854" s="13">
        <v>0</v>
      </c>
      <c r="AO1854" s="13">
        <v>0</v>
      </c>
      <c r="AP1854" s="13">
        <v>2695932.2</v>
      </c>
      <c r="AQ1854" s="13">
        <v>557994.57999999996</v>
      </c>
      <c r="AR1854" s="367"/>
      <c r="AS1854" s="19">
        <v>45382</v>
      </c>
      <c r="AT1854" s="20" t="s">
        <v>2</v>
      </c>
      <c r="AU1854" s="40" t="s">
        <v>292</v>
      </c>
      <c r="AV1854" s="41">
        <v>2024</v>
      </c>
      <c r="AW1854" s="266" t="s">
        <v>181</v>
      </c>
      <c r="AX1854" s="380">
        <v>36.229999999999997</v>
      </c>
      <c r="AY1854" s="380">
        <v>36.33</v>
      </c>
    </row>
    <row r="1855" spans="1:51" x14ac:dyDescent="0.25">
      <c r="A1855" s="5">
        <v>119</v>
      </c>
      <c r="B1855" s="6" t="s">
        <v>101</v>
      </c>
      <c r="C1855" s="13">
        <v>0</v>
      </c>
      <c r="D1855" s="13">
        <v>0</v>
      </c>
      <c r="E1855" s="13">
        <v>0.01</v>
      </c>
      <c r="F1855" s="13">
        <v>0</v>
      </c>
      <c r="G1855" s="13">
        <v>74515.759999999995</v>
      </c>
      <c r="H1855" s="13">
        <v>18.38</v>
      </c>
      <c r="I1855" s="13">
        <v>71708.17</v>
      </c>
      <c r="J1855" s="13">
        <v>9.35</v>
      </c>
      <c r="K1855" s="13">
        <v>0.13</v>
      </c>
      <c r="L1855" s="13">
        <v>0.12</v>
      </c>
      <c r="M1855" s="13">
        <v>0</v>
      </c>
      <c r="N1855" s="13">
        <v>0</v>
      </c>
      <c r="O1855" s="13">
        <v>-0.06</v>
      </c>
      <c r="P1855" s="13">
        <v>-74515.7</v>
      </c>
      <c r="Q1855" s="13">
        <v>0</v>
      </c>
      <c r="R1855" s="13">
        <v>-74515.7</v>
      </c>
      <c r="S1855" s="13">
        <v>74534.080000000002</v>
      </c>
      <c r="T1855" s="13">
        <v>82828.850000000006</v>
      </c>
      <c r="U1855" s="13">
        <v>0</v>
      </c>
      <c r="V1855" s="13">
        <v>0</v>
      </c>
      <c r="W1855" s="13">
        <v>0</v>
      </c>
      <c r="X1855" s="13">
        <v>0</v>
      </c>
      <c r="Y1855" s="13">
        <v>1520.72</v>
      </c>
      <c r="Z1855" s="13">
        <v>1770.39</v>
      </c>
      <c r="AA1855" s="13">
        <v>5003.55</v>
      </c>
      <c r="AB1855" s="13">
        <v>0.11</v>
      </c>
      <c r="AC1855" s="13">
        <v>0</v>
      </c>
      <c r="AD1855" s="13">
        <v>0</v>
      </c>
      <c r="AE1855" s="13">
        <v>0</v>
      </c>
      <c r="AF1855" s="13">
        <v>0</v>
      </c>
      <c r="AG1855" s="13">
        <v>0.12</v>
      </c>
      <c r="AH1855" s="13">
        <v>0.01</v>
      </c>
      <c r="AI1855" s="13">
        <v>0.12</v>
      </c>
      <c r="AJ1855" s="13">
        <v>0.18</v>
      </c>
      <c r="AK1855" s="13">
        <v>0</v>
      </c>
      <c r="AL1855" s="13">
        <v>71708.039999999994</v>
      </c>
      <c r="AM1855" s="13">
        <v>551601.30769230763</v>
      </c>
      <c r="AN1855" s="13">
        <v>0</v>
      </c>
      <c r="AO1855" s="13">
        <v>0</v>
      </c>
      <c r="AP1855" s="13">
        <v>0.06</v>
      </c>
      <c r="AQ1855" s="13">
        <v>0</v>
      </c>
      <c r="AR1855" s="367"/>
      <c r="AS1855" s="19">
        <v>45382</v>
      </c>
      <c r="AT1855" s="20" t="s">
        <v>2</v>
      </c>
      <c r="AU1855" s="40" t="s">
        <v>292</v>
      </c>
      <c r="AV1855" s="41">
        <v>2024</v>
      </c>
      <c r="AW1855" s="266" t="s">
        <v>189</v>
      </c>
      <c r="AX1855" s="380">
        <v>36.229999999999997</v>
      </c>
      <c r="AY1855" s="380">
        <v>36.33</v>
      </c>
    </row>
    <row r="1856" spans="1:51" x14ac:dyDescent="0.25">
      <c r="A1856" s="5">
        <v>108</v>
      </c>
      <c r="B1856" s="6" t="s">
        <v>102</v>
      </c>
      <c r="C1856" s="13">
        <v>1612635.5699999998</v>
      </c>
      <c r="D1856" s="13">
        <v>74408.23</v>
      </c>
      <c r="E1856" s="13">
        <v>362085.08999999997</v>
      </c>
      <c r="F1856" s="13">
        <v>114904.47</v>
      </c>
      <c r="G1856" s="13">
        <v>1199800.2</v>
      </c>
      <c r="H1856" s="13">
        <v>5223.2299999999996</v>
      </c>
      <c r="I1856" s="13">
        <v>15223316.02</v>
      </c>
      <c r="J1856" s="13">
        <v>1751721.12</v>
      </c>
      <c r="K1856" s="13">
        <v>1394852.68</v>
      </c>
      <c r="L1856" s="13">
        <v>1032766.8999999999</v>
      </c>
      <c r="M1856" s="13">
        <v>1389081.84</v>
      </c>
      <c r="N1856" s="13">
        <v>446963.13</v>
      </c>
      <c r="O1856" s="13">
        <v>501268.41000000038</v>
      </c>
      <c r="P1856" s="13">
        <v>-277745.74000000139</v>
      </c>
      <c r="Q1856" s="13">
        <v>105607.30999999982</v>
      </c>
      <c r="R1856" s="13">
        <v>-172138.43000000156</v>
      </c>
      <c r="S1856" s="13">
        <v>177361.65</v>
      </c>
      <c r="T1856" s="13">
        <v>229756.26</v>
      </c>
      <c r="U1856" s="13">
        <v>0</v>
      </c>
      <c r="V1856" s="13">
        <v>0</v>
      </c>
      <c r="W1856" s="13">
        <v>0</v>
      </c>
      <c r="X1856" s="13">
        <v>17423.29</v>
      </c>
      <c r="Y1856" s="13">
        <v>22880.639999999999</v>
      </c>
      <c r="Z1856" s="13">
        <v>14742.68</v>
      </c>
      <c r="AA1856" s="13">
        <v>22680.57</v>
      </c>
      <c r="AB1856" s="13">
        <v>919.15</v>
      </c>
      <c r="AC1856" s="13">
        <v>0</v>
      </c>
      <c r="AD1856" s="13">
        <v>0</v>
      </c>
      <c r="AE1856" s="13">
        <v>0</v>
      </c>
      <c r="AF1856" s="13">
        <v>8594.86</v>
      </c>
      <c r="AG1856" s="13">
        <v>2421848.7400000002</v>
      </c>
      <c r="AH1856" s="13">
        <v>809048.22</v>
      </c>
      <c r="AI1856" s="13">
        <v>3175940.99</v>
      </c>
      <c r="AJ1856" s="13">
        <v>2674672.58</v>
      </c>
      <c r="AK1856" s="13">
        <v>0</v>
      </c>
      <c r="AL1856" s="13">
        <v>13828463.34</v>
      </c>
      <c r="AM1856" s="13">
        <v>10.913923913455864</v>
      </c>
      <c r="AN1856" s="13">
        <v>86510.87</v>
      </c>
      <c r="AO1856" s="13">
        <v>28393.599999999999</v>
      </c>
      <c r="AP1856" s="13">
        <v>1884274.7699999998</v>
      </c>
      <c r="AQ1856" s="13">
        <v>847315.84000000008</v>
      </c>
      <c r="AR1856" s="367"/>
      <c r="AS1856" s="19">
        <v>45382</v>
      </c>
      <c r="AT1856" s="20" t="s">
        <v>2</v>
      </c>
      <c r="AU1856" s="40" t="s">
        <v>292</v>
      </c>
      <c r="AV1856" s="41">
        <v>2024</v>
      </c>
      <c r="AW1856" s="266" t="s">
        <v>183</v>
      </c>
      <c r="AX1856" s="380">
        <v>36.229999999999997</v>
      </c>
      <c r="AY1856" s="380">
        <v>36.33</v>
      </c>
    </row>
    <row r="1857" spans="1:51" x14ac:dyDescent="0.25">
      <c r="A1857" s="5">
        <v>93</v>
      </c>
      <c r="B1857" s="6" t="s">
        <v>103</v>
      </c>
      <c r="C1857" s="13">
        <v>19577180.57</v>
      </c>
      <c r="D1857" s="13">
        <v>0</v>
      </c>
      <c r="E1857" s="13">
        <v>45706.62</v>
      </c>
      <c r="F1857" s="13">
        <v>5974183.5899999999</v>
      </c>
      <c r="G1857" s="13">
        <v>9533940.4799999986</v>
      </c>
      <c r="H1857" s="13">
        <v>-2211040.09</v>
      </c>
      <c r="I1857" s="13">
        <v>94064569.439999998</v>
      </c>
      <c r="J1857" s="13">
        <v>42190589.469999999</v>
      </c>
      <c r="K1857" s="13">
        <v>21743473.640000001</v>
      </c>
      <c r="L1857" s="13">
        <v>21697767.02</v>
      </c>
      <c r="M1857" s="13">
        <v>3040010.95</v>
      </c>
      <c r="N1857" s="13">
        <v>0</v>
      </c>
      <c r="O1857" s="13">
        <v>6380832.2699999996</v>
      </c>
      <c r="P1857" s="13">
        <v>-2311775.7699999921</v>
      </c>
      <c r="Q1857" s="13">
        <v>-266816.67999999993</v>
      </c>
      <c r="R1857" s="13">
        <v>-2578592.4499999918</v>
      </c>
      <c r="S1857" s="13">
        <v>367552.39999999991</v>
      </c>
      <c r="T1857" s="13">
        <v>22568.36</v>
      </c>
      <c r="U1857" s="13">
        <v>0</v>
      </c>
      <c r="V1857" s="13">
        <v>0</v>
      </c>
      <c r="W1857" s="13">
        <v>0</v>
      </c>
      <c r="X1857" s="13">
        <v>1481954.37</v>
      </c>
      <c r="Y1857" s="13">
        <v>191805.71</v>
      </c>
      <c r="Z1857" s="13">
        <v>449711.67</v>
      </c>
      <c r="AA1857" s="13">
        <v>0</v>
      </c>
      <c r="AB1857" s="13">
        <v>71678.59</v>
      </c>
      <c r="AC1857" s="13">
        <v>0</v>
      </c>
      <c r="AD1857" s="13">
        <v>0</v>
      </c>
      <c r="AE1857" s="13">
        <v>0</v>
      </c>
      <c r="AF1857" s="13">
        <v>423774.36</v>
      </c>
      <c r="AG1857" s="13">
        <v>24737777.970000003</v>
      </c>
      <c r="AH1857" s="13">
        <v>45706.62</v>
      </c>
      <c r="AI1857" s="13">
        <v>24724397.630000003</v>
      </c>
      <c r="AJ1857" s="13">
        <v>18343565.360000003</v>
      </c>
      <c r="AK1857" s="13">
        <v>0</v>
      </c>
      <c r="AL1857" s="13">
        <v>72321095.799999997</v>
      </c>
      <c r="AM1857" s="13">
        <v>4.3261058926185445</v>
      </c>
      <c r="AN1857" s="13">
        <v>2800279.13</v>
      </c>
      <c r="AO1857" s="13">
        <v>3173904.46</v>
      </c>
      <c r="AP1857" s="13">
        <v>13196348.669999996</v>
      </c>
      <c r="AQ1857" s="13">
        <v>0.37000000000261934</v>
      </c>
      <c r="AR1857" s="367"/>
      <c r="AS1857" s="19">
        <v>45382</v>
      </c>
      <c r="AT1857" s="20" t="s">
        <v>2</v>
      </c>
      <c r="AU1857" s="40" t="s">
        <v>293</v>
      </c>
      <c r="AV1857" s="41">
        <v>2024</v>
      </c>
      <c r="AW1857" s="266" t="s">
        <v>175</v>
      </c>
      <c r="AX1857" s="380">
        <v>36.229999999999997</v>
      </c>
      <c r="AY1857" s="380">
        <v>36.33</v>
      </c>
    </row>
    <row r="1858" spans="1:51" x14ac:dyDescent="0.25">
      <c r="A1858" s="5">
        <v>32</v>
      </c>
      <c r="B1858" s="6" t="s">
        <v>104</v>
      </c>
      <c r="C1858" s="13">
        <v>0</v>
      </c>
      <c r="D1858" s="13">
        <v>0</v>
      </c>
      <c r="E1858" s="13">
        <v>0.01</v>
      </c>
      <c r="F1858" s="13">
        <v>0</v>
      </c>
      <c r="G1858" s="13">
        <v>2294833.4300000002</v>
      </c>
      <c r="H1858" s="13">
        <v>-2349215.64</v>
      </c>
      <c r="I1858" s="13">
        <v>2882433.92</v>
      </c>
      <c r="J1858" s="13">
        <v>2547162.33</v>
      </c>
      <c r="K1858" s="13">
        <v>58028.27</v>
      </c>
      <c r="L1858" s="13">
        <v>58028.26</v>
      </c>
      <c r="M1858" s="13">
        <v>0</v>
      </c>
      <c r="N1858" s="13">
        <v>0</v>
      </c>
      <c r="O1858" s="13">
        <v>-40359.07</v>
      </c>
      <c r="P1858" s="13">
        <v>-2254474.3600000003</v>
      </c>
      <c r="Q1858" s="13">
        <v>0</v>
      </c>
      <c r="R1858" s="13">
        <v>-2254474.3600000003</v>
      </c>
      <c r="S1858" s="13">
        <v>-94741.28</v>
      </c>
      <c r="T1858" s="13">
        <v>0</v>
      </c>
      <c r="U1858" s="13">
        <v>0</v>
      </c>
      <c r="V1858" s="13">
        <v>0</v>
      </c>
      <c r="W1858" s="13">
        <v>3642.62</v>
      </c>
      <c r="X1858" s="13">
        <v>44.91</v>
      </c>
      <c r="Y1858" s="13">
        <v>18506.72</v>
      </c>
      <c r="Z1858" s="13">
        <v>43720.52</v>
      </c>
      <c r="AA1858" s="13">
        <v>0</v>
      </c>
      <c r="AB1858" s="13">
        <v>36201.57</v>
      </c>
      <c r="AC1858" s="13">
        <v>0</v>
      </c>
      <c r="AD1858" s="13">
        <v>0</v>
      </c>
      <c r="AE1858" s="13">
        <v>0</v>
      </c>
      <c r="AF1858" s="13">
        <v>0</v>
      </c>
      <c r="AG1858" s="13">
        <v>58028.26</v>
      </c>
      <c r="AH1858" s="13">
        <v>0.01</v>
      </c>
      <c r="AI1858" s="13">
        <v>58028.27</v>
      </c>
      <c r="AJ1858" s="13">
        <v>98387.34</v>
      </c>
      <c r="AK1858" s="13">
        <v>0</v>
      </c>
      <c r="AL1858" s="13">
        <v>2824405.65</v>
      </c>
      <c r="AM1858" s="13">
        <v>49.672925282797507</v>
      </c>
      <c r="AN1858" s="13">
        <v>0</v>
      </c>
      <c r="AO1858" s="13">
        <v>0</v>
      </c>
      <c r="AP1858" s="13">
        <v>40359.07</v>
      </c>
      <c r="AQ1858" s="13">
        <v>0</v>
      </c>
      <c r="AR1858" s="367"/>
      <c r="AS1858" s="19">
        <v>45412</v>
      </c>
      <c r="AT1858" s="20" t="s">
        <v>3</v>
      </c>
      <c r="AU1858" s="40" t="s">
        <v>293</v>
      </c>
      <c r="AV1858" s="41">
        <v>2024</v>
      </c>
      <c r="AW1858" s="266" t="s">
        <v>287</v>
      </c>
      <c r="AX1858" s="380">
        <v>36.299999999999997</v>
      </c>
      <c r="AY1858" s="380">
        <v>36.43</v>
      </c>
    </row>
    <row r="1859" spans="1:51" x14ac:dyDescent="0.25">
      <c r="A1859" s="5">
        <v>107</v>
      </c>
      <c r="B1859" s="6" t="s">
        <v>60</v>
      </c>
      <c r="C1859" s="13">
        <v>236306226.31999999</v>
      </c>
      <c r="D1859" s="13">
        <v>63147436.199999996</v>
      </c>
      <c r="E1859" s="13">
        <v>107372195.73</v>
      </c>
      <c r="F1859" s="13">
        <v>14602242.41</v>
      </c>
      <c r="G1859" s="13">
        <v>47625397.680000007</v>
      </c>
      <c r="H1859" s="13">
        <v>71252.87</v>
      </c>
      <c r="I1859" s="13">
        <v>377053346.37</v>
      </c>
      <c r="J1859" s="13">
        <v>40312849.200000003</v>
      </c>
      <c r="K1859" s="13">
        <v>179536472.91</v>
      </c>
      <c r="L1859" s="13">
        <v>72164277.180000007</v>
      </c>
      <c r="M1859" s="13">
        <v>12972597.710000001</v>
      </c>
      <c r="N1859" s="13">
        <v>51233707.989999995</v>
      </c>
      <c r="O1859" s="13">
        <v>44721415.780000024</v>
      </c>
      <c r="P1859" s="13">
        <v>66209734.250000037</v>
      </c>
      <c r="Q1859" s="13">
        <v>-57432910.520000003</v>
      </c>
      <c r="R1859" s="13">
        <v>8776823.730000034</v>
      </c>
      <c r="S1859" s="13">
        <v>-8705570.8600000013</v>
      </c>
      <c r="T1859" s="13">
        <v>1075571.8500000001</v>
      </c>
      <c r="U1859" s="13">
        <v>0</v>
      </c>
      <c r="V1859" s="13">
        <v>0</v>
      </c>
      <c r="W1859" s="13">
        <v>0</v>
      </c>
      <c r="X1859" s="13">
        <v>451281.17</v>
      </c>
      <c r="Y1859" s="13">
        <v>971946.89</v>
      </c>
      <c r="Z1859" s="13">
        <v>8852571.0800000001</v>
      </c>
      <c r="AA1859" s="13">
        <v>0</v>
      </c>
      <c r="AB1859" s="13">
        <v>0</v>
      </c>
      <c r="AC1859" s="13">
        <v>0</v>
      </c>
      <c r="AD1859" s="13">
        <v>0</v>
      </c>
      <c r="AE1859" s="13">
        <v>0</v>
      </c>
      <c r="AF1859" s="13">
        <v>407905.91</v>
      </c>
      <c r="AG1859" s="13">
        <v>85136874.890000001</v>
      </c>
      <c r="AH1859" s="13">
        <v>158605903.72</v>
      </c>
      <c r="AI1859" s="13">
        <v>243656588.08000001</v>
      </c>
      <c r="AJ1859" s="13">
        <v>198935172.29999998</v>
      </c>
      <c r="AK1859" s="13">
        <v>0</v>
      </c>
      <c r="AL1859" s="13">
        <v>197516873.46000001</v>
      </c>
      <c r="AM1859" s="13">
        <v>2.1001490129474329</v>
      </c>
      <c r="AN1859" s="13">
        <v>12332448.24</v>
      </c>
      <c r="AO1859" s="13">
        <v>2269794.17</v>
      </c>
      <c r="AP1859" s="13">
        <v>213137211.01000005</v>
      </c>
      <c r="AQ1859" s="13">
        <v>84699836.669999987</v>
      </c>
      <c r="AR1859" s="367"/>
      <c r="AS1859" s="19">
        <v>45412</v>
      </c>
      <c r="AT1859" s="20" t="s">
        <v>3</v>
      </c>
      <c r="AU1859" s="40" t="s">
        <v>292</v>
      </c>
      <c r="AV1859" s="41">
        <v>2024</v>
      </c>
      <c r="AW1859" s="266" t="s">
        <v>160</v>
      </c>
      <c r="AX1859" s="380">
        <v>36.299999999999997</v>
      </c>
      <c r="AY1859" s="380">
        <v>36.43</v>
      </c>
    </row>
    <row r="1860" spans="1:51" x14ac:dyDescent="0.25">
      <c r="A1860" s="5">
        <v>66</v>
      </c>
      <c r="B1860" s="6" t="s">
        <v>61</v>
      </c>
      <c r="C1860" s="13">
        <v>17836125.27</v>
      </c>
      <c r="D1860" s="13">
        <v>1385242.07</v>
      </c>
      <c r="E1860" s="13">
        <v>43721.079999999994</v>
      </c>
      <c r="F1860" s="13">
        <v>518994.54999999993</v>
      </c>
      <c r="G1860" s="13">
        <v>15494965.02</v>
      </c>
      <c r="H1860" s="13">
        <v>-5902462.6399999997</v>
      </c>
      <c r="I1860" s="13">
        <v>186461074.84</v>
      </c>
      <c r="J1860" s="13">
        <v>207967702.78</v>
      </c>
      <c r="K1860" s="13">
        <v>43759.08</v>
      </c>
      <c r="L1860" s="13">
        <v>38</v>
      </c>
      <c r="M1860" s="13">
        <v>8571329.25</v>
      </c>
      <c r="N1860" s="13">
        <v>7048561</v>
      </c>
      <c r="O1860" s="13">
        <v>6809582.4399999995</v>
      </c>
      <c r="P1860" s="13">
        <v>-6372658.8099999968</v>
      </c>
      <c r="Q1860" s="13">
        <v>-6016816.2299999986</v>
      </c>
      <c r="R1860" s="13">
        <v>-12389475.039999995</v>
      </c>
      <c r="S1860" s="13">
        <v>6487012.4000000004</v>
      </c>
      <c r="T1860" s="13">
        <v>3334700.49</v>
      </c>
      <c r="U1860" s="13">
        <v>0</v>
      </c>
      <c r="V1860" s="13">
        <v>0</v>
      </c>
      <c r="W1860" s="13">
        <v>0</v>
      </c>
      <c r="X1860" s="13">
        <v>10159147.390000001</v>
      </c>
      <c r="Y1860" s="13">
        <v>309880.15000000002</v>
      </c>
      <c r="Z1860" s="13">
        <v>181645.81</v>
      </c>
      <c r="AA1860" s="13">
        <v>217754.05</v>
      </c>
      <c r="AB1860" s="13">
        <v>10703.95</v>
      </c>
      <c r="AC1860" s="13">
        <v>0</v>
      </c>
      <c r="AD1860" s="13">
        <v>0</v>
      </c>
      <c r="AE1860" s="13">
        <v>0</v>
      </c>
      <c r="AF1860" s="13">
        <v>6286851.5199999996</v>
      </c>
      <c r="AG1860" s="13">
        <v>8571367.25</v>
      </c>
      <c r="AH1860" s="13">
        <v>7271227.1100000003</v>
      </c>
      <c r="AI1860" s="13">
        <v>15842556.359999999</v>
      </c>
      <c r="AJ1860" s="13">
        <v>9032973.9199999999</v>
      </c>
      <c r="AK1860" s="13">
        <v>0</v>
      </c>
      <c r="AL1860" s="13">
        <v>186417315.75999999</v>
      </c>
      <c r="AM1860" s="13">
        <v>4261.0830675599209</v>
      </c>
      <c r="AN1860" s="13">
        <v>518994.54999999993</v>
      </c>
      <c r="AO1860" s="13">
        <v>0</v>
      </c>
      <c r="AP1860" s="13">
        <v>12097035.629999999</v>
      </c>
      <c r="AQ1860" s="13">
        <v>2455734.8699999996</v>
      </c>
      <c r="AR1860" s="367"/>
      <c r="AS1860" s="19">
        <v>45412</v>
      </c>
      <c r="AT1860" s="20" t="s">
        <v>3</v>
      </c>
      <c r="AU1860" s="40" t="s">
        <v>293</v>
      </c>
      <c r="AV1860" s="41">
        <v>2024</v>
      </c>
      <c r="AW1860" s="266" t="s">
        <v>178</v>
      </c>
      <c r="AX1860" s="380">
        <v>36.299999999999997</v>
      </c>
      <c r="AY1860" s="380">
        <v>36.43</v>
      </c>
    </row>
    <row r="1861" spans="1:51" x14ac:dyDescent="0.25">
      <c r="A1861" s="5">
        <v>44</v>
      </c>
      <c r="B1861" s="6" t="s">
        <v>62</v>
      </c>
      <c r="C1861" s="13">
        <v>30305444.899999995</v>
      </c>
      <c r="D1861" s="13">
        <v>8753672.7599999998</v>
      </c>
      <c r="E1861" s="13">
        <v>16592256.439999999</v>
      </c>
      <c r="F1861" s="13">
        <v>1952837.09</v>
      </c>
      <c r="G1861" s="13">
        <v>13353728.290000001</v>
      </c>
      <c r="H1861" s="13">
        <v>121051.31</v>
      </c>
      <c r="I1861" s="13">
        <v>191938370.99000001</v>
      </c>
      <c r="J1861" s="13">
        <v>26058979.050000001</v>
      </c>
      <c r="K1861" s="13">
        <v>34814549.979999997</v>
      </c>
      <c r="L1861" s="13">
        <v>17989824.020000003</v>
      </c>
      <c r="M1861" s="13">
        <v>771266.2</v>
      </c>
      <c r="N1861" s="13">
        <v>0</v>
      </c>
      <c r="O1861" s="13">
        <v>1002174.8300000019</v>
      </c>
      <c r="P1861" s="13">
        <v>5243031.9299999941</v>
      </c>
      <c r="Q1861" s="13">
        <v>-2851461.6399999997</v>
      </c>
      <c r="R1861" s="13">
        <v>2391570.2899999944</v>
      </c>
      <c r="S1861" s="13">
        <v>-2270518.9799999995</v>
      </c>
      <c r="T1861" s="13">
        <v>253021.06</v>
      </c>
      <c r="U1861" s="13">
        <v>0</v>
      </c>
      <c r="V1861" s="13">
        <v>0</v>
      </c>
      <c r="W1861" s="13">
        <v>0</v>
      </c>
      <c r="X1861" s="13">
        <v>725153.24</v>
      </c>
      <c r="Y1861" s="13">
        <v>226061.96</v>
      </c>
      <c r="Z1861" s="13">
        <v>727041.25</v>
      </c>
      <c r="AA1861" s="13">
        <v>1670222.06</v>
      </c>
      <c r="AB1861" s="13">
        <v>310618.8</v>
      </c>
      <c r="AC1861" s="13">
        <v>0</v>
      </c>
      <c r="AD1861" s="13">
        <v>0</v>
      </c>
      <c r="AE1861" s="13">
        <v>0</v>
      </c>
      <c r="AF1861" s="13">
        <v>314749.21000000002</v>
      </c>
      <c r="AG1861" s="13">
        <v>18761090.220000003</v>
      </c>
      <c r="AH1861" s="13">
        <v>16592256.439999999</v>
      </c>
      <c r="AI1861" s="13">
        <v>35297052.990000002</v>
      </c>
      <c r="AJ1861" s="13">
        <v>34294878.159999996</v>
      </c>
      <c r="AK1861" s="13">
        <v>0</v>
      </c>
      <c r="AL1861" s="13">
        <v>157123821.01000002</v>
      </c>
      <c r="AM1861" s="13">
        <v>5.5131653604674868</v>
      </c>
      <c r="AN1861" s="13">
        <v>1416670.21</v>
      </c>
      <c r="AO1861" s="13">
        <v>536166.88</v>
      </c>
      <c r="AP1861" s="13">
        <v>28732593.77</v>
      </c>
      <c r="AQ1861" s="13">
        <v>8182996.4600000009</v>
      </c>
      <c r="AR1861" s="367"/>
      <c r="AS1861" s="19">
        <v>45412</v>
      </c>
      <c r="AT1861" s="20" t="s">
        <v>3</v>
      </c>
      <c r="AU1861" s="40" t="s">
        <v>292</v>
      </c>
      <c r="AV1861" s="41">
        <v>2024</v>
      </c>
      <c r="AW1861" s="266" t="s">
        <v>167</v>
      </c>
      <c r="AX1861" s="380">
        <v>36.299999999999997</v>
      </c>
      <c r="AY1861" s="380">
        <v>36.43</v>
      </c>
    </row>
    <row r="1862" spans="1:51" ht="30" x14ac:dyDescent="0.25">
      <c r="A1862" s="5">
        <v>113</v>
      </c>
      <c r="B1862" s="6" t="s">
        <v>63</v>
      </c>
      <c r="C1862" s="13">
        <v>21108460.509999998</v>
      </c>
      <c r="D1862" s="13">
        <v>11957834.620000001</v>
      </c>
      <c r="E1862" s="13">
        <v>4034848.37</v>
      </c>
      <c r="F1862" s="13">
        <v>5511264.8799999999</v>
      </c>
      <c r="G1862" s="13">
        <v>8591499.9900000002</v>
      </c>
      <c r="H1862" s="13">
        <v>836755.08</v>
      </c>
      <c r="I1862" s="13">
        <v>257528791.99000001</v>
      </c>
      <c r="J1862" s="13">
        <v>32758136.66</v>
      </c>
      <c r="K1862" s="13">
        <v>17420196.16</v>
      </c>
      <c r="L1862" s="13">
        <v>13385347.790000001</v>
      </c>
      <c r="M1862" s="13">
        <v>1338677.83</v>
      </c>
      <c r="N1862" s="13">
        <v>9860920.4100000001</v>
      </c>
      <c r="O1862" s="13">
        <v>-7209135.3700000001</v>
      </c>
      <c r="P1862" s="13">
        <v>2256996.3900000085</v>
      </c>
      <c r="Q1862" s="13">
        <v>-2747622.2799999989</v>
      </c>
      <c r="R1862" s="13">
        <v>-490625.88999999035</v>
      </c>
      <c r="S1862" s="13">
        <v>1327380.9700000002</v>
      </c>
      <c r="T1862" s="13">
        <v>293973.90000000002</v>
      </c>
      <c r="U1862" s="13">
        <v>0</v>
      </c>
      <c r="V1862" s="13">
        <v>0</v>
      </c>
      <c r="W1862" s="13">
        <v>0</v>
      </c>
      <c r="X1862" s="13">
        <v>2101815.7999999998</v>
      </c>
      <c r="Y1862" s="13">
        <v>156469.22</v>
      </c>
      <c r="Z1862" s="13">
        <v>499305.61</v>
      </c>
      <c r="AA1862" s="13">
        <v>0</v>
      </c>
      <c r="AB1862" s="13">
        <v>193313.67</v>
      </c>
      <c r="AC1862" s="13">
        <v>0</v>
      </c>
      <c r="AD1862" s="13">
        <v>0</v>
      </c>
      <c r="AE1862" s="13">
        <v>0</v>
      </c>
      <c r="AF1862" s="13">
        <v>219320.23</v>
      </c>
      <c r="AG1862" s="13">
        <v>14724025.620000001</v>
      </c>
      <c r="AH1862" s="13">
        <v>13895768.780000001</v>
      </c>
      <c r="AI1862" s="13">
        <v>28339231.190000001</v>
      </c>
      <c r="AJ1862" s="13">
        <v>35548366.560000002</v>
      </c>
      <c r="AK1862" s="13">
        <v>0</v>
      </c>
      <c r="AL1862" s="13">
        <v>240108595.83000001</v>
      </c>
      <c r="AM1862" s="13">
        <v>14.783346273754015</v>
      </c>
      <c r="AN1862" s="13">
        <v>2540729.48</v>
      </c>
      <c r="AO1862" s="13">
        <v>2970535.4000000004</v>
      </c>
      <c r="AP1862" s="13">
        <v>22335493.910000004</v>
      </c>
      <c r="AQ1862" s="13">
        <v>5975732.6499999985</v>
      </c>
      <c r="AR1862" s="367"/>
      <c r="AS1862" s="19">
        <v>45412</v>
      </c>
      <c r="AT1862" s="20" t="s">
        <v>3</v>
      </c>
      <c r="AU1862" s="40" t="s">
        <v>292</v>
      </c>
      <c r="AV1862" s="41">
        <v>2024</v>
      </c>
      <c r="AW1862" s="266" t="s">
        <v>171</v>
      </c>
      <c r="AX1862" s="380">
        <v>36.299999999999997</v>
      </c>
      <c r="AY1862" s="380">
        <v>36.43</v>
      </c>
    </row>
    <row r="1863" spans="1:51" x14ac:dyDescent="0.25">
      <c r="A1863" s="5">
        <v>98</v>
      </c>
      <c r="B1863" s="6" t="s">
        <v>64</v>
      </c>
      <c r="C1863" s="13">
        <v>103055819.16</v>
      </c>
      <c r="D1863" s="13">
        <v>26223232.300000001</v>
      </c>
      <c r="E1863" s="13">
        <v>29423058.710000001</v>
      </c>
      <c r="F1863" s="13">
        <v>10609040.109999999</v>
      </c>
      <c r="G1863" s="13">
        <v>29513885</v>
      </c>
      <c r="H1863" s="13">
        <v>79238.929999999993</v>
      </c>
      <c r="I1863" s="13">
        <v>54301553.259999998</v>
      </c>
      <c r="J1863" s="13">
        <v>69559059.909999996</v>
      </c>
      <c r="K1863" s="13">
        <v>56392217.210000001</v>
      </c>
      <c r="L1863" s="13">
        <v>26969158.500000004</v>
      </c>
      <c r="M1863" s="13">
        <v>18518343.550000001</v>
      </c>
      <c r="N1863" s="13">
        <v>15646041.890000001</v>
      </c>
      <c r="O1863" s="13">
        <v>1088691.1000000089</v>
      </c>
      <c r="P1863" s="13">
        <v>35620970.649999976</v>
      </c>
      <c r="Q1863" s="13">
        <v>-35217112.990000002</v>
      </c>
      <c r="R1863" s="13">
        <v>403857.65999997407</v>
      </c>
      <c r="S1863" s="13">
        <v>-324618.73000000045</v>
      </c>
      <c r="T1863" s="13">
        <v>48.13</v>
      </c>
      <c r="U1863" s="13">
        <v>0</v>
      </c>
      <c r="V1863" s="13">
        <v>0</v>
      </c>
      <c r="W1863" s="13">
        <v>0</v>
      </c>
      <c r="X1863" s="13">
        <v>12636659.48</v>
      </c>
      <c r="Y1863" s="13">
        <v>414853.11</v>
      </c>
      <c r="Z1863" s="13">
        <v>803169.7</v>
      </c>
      <c r="AA1863" s="13">
        <v>337846.51</v>
      </c>
      <c r="AB1863" s="13">
        <v>196253.55</v>
      </c>
      <c r="AC1863" s="13">
        <v>0</v>
      </c>
      <c r="AD1863" s="13">
        <v>0</v>
      </c>
      <c r="AE1863" s="13">
        <v>0</v>
      </c>
      <c r="AF1863" s="13">
        <v>11209203.470000001</v>
      </c>
      <c r="AG1863" s="13">
        <v>45487502.049999997</v>
      </c>
      <c r="AH1863" s="13">
        <v>45069100.600000001</v>
      </c>
      <c r="AI1863" s="13">
        <v>90355372.210000008</v>
      </c>
      <c r="AJ1863" s="13">
        <v>89266681.109999999</v>
      </c>
      <c r="AK1863" s="13">
        <v>0</v>
      </c>
      <c r="AL1863" s="13">
        <v>-2090663.950000003</v>
      </c>
      <c r="AM1863" s="13">
        <v>0.96292637435739503</v>
      </c>
      <c r="AN1863" s="13">
        <v>6589189.71</v>
      </c>
      <c r="AO1863" s="13">
        <v>4019850.4000000004</v>
      </c>
      <c r="AP1863" s="13">
        <v>101848933.44</v>
      </c>
      <c r="AQ1863" s="13">
        <v>26105037.679999992</v>
      </c>
      <c r="AR1863" s="367"/>
      <c r="AS1863" s="19">
        <v>45412</v>
      </c>
      <c r="AT1863" s="20" t="s">
        <v>3</v>
      </c>
      <c r="AU1863" s="40" t="s">
        <v>292</v>
      </c>
      <c r="AV1863" s="41">
        <v>2024</v>
      </c>
      <c r="AW1863" s="266" t="s">
        <v>165</v>
      </c>
      <c r="AX1863" s="380">
        <v>36.299999999999997</v>
      </c>
      <c r="AY1863" s="380">
        <v>36.43</v>
      </c>
    </row>
    <row r="1864" spans="1:51" x14ac:dyDescent="0.25">
      <c r="A1864" s="5">
        <v>1</v>
      </c>
      <c r="B1864" s="6" t="s">
        <v>65</v>
      </c>
      <c r="C1864" s="13">
        <v>13923844.49</v>
      </c>
      <c r="D1864" s="13">
        <v>254706.31</v>
      </c>
      <c r="E1864" s="13">
        <v>706339.71000000008</v>
      </c>
      <c r="F1864" s="13">
        <v>1964259.07</v>
      </c>
      <c r="G1864" s="13">
        <v>7777427.8700000001</v>
      </c>
      <c r="H1864" s="13">
        <v>421595.95</v>
      </c>
      <c r="I1864" s="13">
        <v>290463325.29000002</v>
      </c>
      <c r="J1864" s="13">
        <v>41903.730000000003</v>
      </c>
      <c r="K1864" s="13">
        <v>3472363.62</v>
      </c>
      <c r="L1864" s="13">
        <v>2766023.9099999997</v>
      </c>
      <c r="M1864" s="13">
        <v>17404143.149999999</v>
      </c>
      <c r="N1864" s="13">
        <v>48259.37</v>
      </c>
      <c r="O1864" s="13">
        <v>4159021.4700000007</v>
      </c>
      <c r="P1864" s="13">
        <v>-231570.22999999858</v>
      </c>
      <c r="Q1864" s="13">
        <v>-6013183.4399999995</v>
      </c>
      <c r="R1864" s="13">
        <v>-6244753.6699999981</v>
      </c>
      <c r="S1864" s="13">
        <v>6666349.6500000004</v>
      </c>
      <c r="T1864" s="13">
        <v>79451.8</v>
      </c>
      <c r="U1864" s="13">
        <v>0</v>
      </c>
      <c r="V1864" s="13">
        <v>0</v>
      </c>
      <c r="W1864" s="13">
        <v>0</v>
      </c>
      <c r="X1864" s="13">
        <v>7046337.3899999997</v>
      </c>
      <c r="Y1864" s="13">
        <v>157364.01</v>
      </c>
      <c r="Z1864" s="13">
        <v>46675.5</v>
      </c>
      <c r="AA1864" s="13">
        <v>6034.62</v>
      </c>
      <c r="AB1864" s="13">
        <v>226898.73</v>
      </c>
      <c r="AC1864" s="13">
        <v>0</v>
      </c>
      <c r="AD1864" s="13">
        <v>0</v>
      </c>
      <c r="AE1864" s="13">
        <v>0</v>
      </c>
      <c r="AF1864" s="13">
        <v>22466.68</v>
      </c>
      <c r="AG1864" s="13">
        <v>20170167.060000002</v>
      </c>
      <c r="AH1864" s="13">
        <v>754599.08000000007</v>
      </c>
      <c r="AI1864" s="13">
        <v>20910540.530000001</v>
      </c>
      <c r="AJ1864" s="13">
        <v>16751519.060000001</v>
      </c>
      <c r="AK1864" s="13">
        <v>0</v>
      </c>
      <c r="AL1864" s="13">
        <v>286990961.67000002</v>
      </c>
      <c r="AM1864" s="13">
        <v>83.650031240103829</v>
      </c>
      <c r="AN1864" s="13">
        <v>813873.27999999991</v>
      </c>
      <c r="AO1864" s="13">
        <v>1150385.79</v>
      </c>
      <c r="AP1864" s="13">
        <v>10368000.770000003</v>
      </c>
      <c r="AQ1864" s="13">
        <v>857884.06</v>
      </c>
      <c r="AR1864" s="367"/>
      <c r="AS1864" s="19">
        <v>45412</v>
      </c>
      <c r="AT1864" s="20" t="s">
        <v>3</v>
      </c>
      <c r="AU1864" s="40" t="s">
        <v>292</v>
      </c>
      <c r="AV1864" s="41">
        <v>2024</v>
      </c>
      <c r="AW1864" s="266" t="s">
        <v>177</v>
      </c>
      <c r="AX1864" s="380">
        <v>36.299999999999997</v>
      </c>
      <c r="AY1864" s="380">
        <v>36.43</v>
      </c>
    </row>
    <row r="1865" spans="1:51" x14ac:dyDescent="0.25">
      <c r="A1865" s="5">
        <v>109</v>
      </c>
      <c r="B1865" s="6" t="s">
        <v>66</v>
      </c>
      <c r="C1865" s="13">
        <v>301481786.98000002</v>
      </c>
      <c r="D1865" s="13">
        <v>145900104.18000001</v>
      </c>
      <c r="E1865" s="13">
        <v>71831789.909999996</v>
      </c>
      <c r="F1865" s="13">
        <v>44937755.079999998</v>
      </c>
      <c r="G1865" s="13">
        <v>75918761.349999994</v>
      </c>
      <c r="H1865" s="13">
        <v>9539146.3699999992</v>
      </c>
      <c r="I1865" s="13">
        <v>939652665.36000001</v>
      </c>
      <c r="J1865" s="13">
        <v>218188582.38</v>
      </c>
      <c r="K1865" s="13">
        <v>217598164.22999999</v>
      </c>
      <c r="L1865" s="13">
        <v>128585648.06</v>
      </c>
      <c r="M1865" s="13">
        <v>29836885</v>
      </c>
      <c r="N1865" s="13">
        <v>8413127</v>
      </c>
      <c r="O1865" s="13">
        <v>13449336.810000017</v>
      </c>
      <c r="P1865" s="13">
        <v>21275829.560000073</v>
      </c>
      <c r="Q1865" s="13">
        <v>-16607808.600000005</v>
      </c>
      <c r="R1865" s="13">
        <v>4668020.9600000679</v>
      </c>
      <c r="S1865" s="13">
        <v>4871125.41</v>
      </c>
      <c r="T1865" s="13">
        <v>4816036.71</v>
      </c>
      <c r="U1865" s="13">
        <v>0</v>
      </c>
      <c r="V1865" s="13">
        <v>0</v>
      </c>
      <c r="W1865" s="13">
        <v>9607880</v>
      </c>
      <c r="X1865" s="13">
        <v>8725174.9800000004</v>
      </c>
      <c r="Y1865" s="13">
        <v>1305961.3999999999</v>
      </c>
      <c r="Z1865" s="13">
        <v>1687153.95</v>
      </c>
      <c r="AA1865" s="13">
        <v>9795546.4800000004</v>
      </c>
      <c r="AB1865" s="13">
        <v>248547.14</v>
      </c>
      <c r="AC1865" s="13">
        <v>0</v>
      </c>
      <c r="AD1865" s="13">
        <v>0</v>
      </c>
      <c r="AE1865" s="13">
        <v>0</v>
      </c>
      <c r="AF1865" s="13">
        <v>5240757.3099999996</v>
      </c>
      <c r="AG1865" s="13">
        <v>158422533.06</v>
      </c>
      <c r="AH1865" s="13">
        <v>80244916.909999996</v>
      </c>
      <c r="AI1865" s="13">
        <v>237124820.37</v>
      </c>
      <c r="AJ1865" s="13">
        <v>223675483.56</v>
      </c>
      <c r="AK1865" s="13">
        <v>0</v>
      </c>
      <c r="AL1865" s="13">
        <v>722054501.13</v>
      </c>
      <c r="AM1865" s="13">
        <v>4.318293165225386</v>
      </c>
      <c r="AN1865" s="13">
        <v>31684914.91</v>
      </c>
      <c r="AO1865" s="13">
        <v>13252840.17</v>
      </c>
      <c r="AP1865" s="13">
        <v>291633741.51999998</v>
      </c>
      <c r="AQ1865" s="13">
        <v>149501395.53</v>
      </c>
      <c r="AR1865" s="367"/>
      <c r="AS1865" s="19">
        <v>45412</v>
      </c>
      <c r="AT1865" s="20" t="s">
        <v>3</v>
      </c>
      <c r="AU1865" s="40" t="s">
        <v>292</v>
      </c>
      <c r="AV1865" s="41">
        <v>2024</v>
      </c>
      <c r="AW1865" s="266" t="s">
        <v>157</v>
      </c>
      <c r="AX1865" s="380">
        <v>36.299999999999997</v>
      </c>
      <c r="AY1865" s="380">
        <v>36.43</v>
      </c>
    </row>
    <row r="1866" spans="1:51" x14ac:dyDescent="0.25">
      <c r="A1866" s="5">
        <v>25</v>
      </c>
      <c r="B1866" s="6" t="s">
        <v>67</v>
      </c>
      <c r="C1866" s="13">
        <v>27297742.129999999</v>
      </c>
      <c r="D1866" s="13">
        <v>6892915</v>
      </c>
      <c r="E1866" s="13">
        <v>1181679</v>
      </c>
      <c r="F1866" s="13">
        <v>0</v>
      </c>
      <c r="G1866" s="13">
        <v>15576346.529999999</v>
      </c>
      <c r="H1866" s="13">
        <v>20375646.199999999</v>
      </c>
      <c r="I1866" s="13">
        <v>14032980.15</v>
      </c>
      <c r="J1866" s="13">
        <v>452172213.26999998</v>
      </c>
      <c r="K1866" s="13">
        <v>13457555.439999999</v>
      </c>
      <c r="L1866" s="13">
        <v>12275876.439999999</v>
      </c>
      <c r="M1866" s="13">
        <v>0</v>
      </c>
      <c r="N1866" s="13">
        <v>0</v>
      </c>
      <c r="O1866" s="13">
        <v>2055346.6899999997</v>
      </c>
      <c r="P1866" s="13">
        <v>2773133.9099999978</v>
      </c>
      <c r="Q1866" s="13">
        <v>-44679.33</v>
      </c>
      <c r="R1866" s="13">
        <v>2728454.5799999977</v>
      </c>
      <c r="S1866" s="13">
        <v>17647191.619999997</v>
      </c>
      <c r="T1866" s="13">
        <v>7325903.7000000002</v>
      </c>
      <c r="U1866" s="13">
        <v>1553931.56</v>
      </c>
      <c r="V1866" s="13">
        <v>0</v>
      </c>
      <c r="W1866" s="13">
        <v>0</v>
      </c>
      <c r="X1866" s="13">
        <v>9847042.3900000006</v>
      </c>
      <c r="Y1866" s="13">
        <v>317884.62</v>
      </c>
      <c r="Z1866" s="13">
        <v>745884.24</v>
      </c>
      <c r="AA1866" s="13">
        <v>0</v>
      </c>
      <c r="AB1866" s="13">
        <v>14865.44</v>
      </c>
      <c r="AC1866" s="13">
        <v>0</v>
      </c>
      <c r="AD1866" s="13">
        <v>0</v>
      </c>
      <c r="AE1866" s="13">
        <v>0</v>
      </c>
      <c r="AF1866" s="13">
        <v>1051.73</v>
      </c>
      <c r="AG1866" s="13">
        <v>12275876.439999999</v>
      </c>
      <c r="AH1866" s="13">
        <v>1181679</v>
      </c>
      <c r="AI1866" s="13">
        <v>11852135.189999999</v>
      </c>
      <c r="AJ1866" s="13">
        <v>9796788.5</v>
      </c>
      <c r="AK1866" s="13">
        <v>0</v>
      </c>
      <c r="AL1866" s="13">
        <v>575424.71000000089</v>
      </c>
      <c r="AM1866" s="13">
        <v>1.0427584870495619</v>
      </c>
      <c r="AN1866" s="13">
        <v>0</v>
      </c>
      <c r="AO1866" s="13">
        <v>0</v>
      </c>
      <c r="AP1866" s="13">
        <v>25243618.439998738</v>
      </c>
      <c r="AQ1866" s="13">
        <v>6894138</v>
      </c>
      <c r="AR1866" s="367"/>
      <c r="AS1866" s="19">
        <v>45412</v>
      </c>
      <c r="AT1866" s="20" t="s">
        <v>3</v>
      </c>
      <c r="AU1866" s="40" t="s">
        <v>292</v>
      </c>
      <c r="AV1866" s="41">
        <v>2024</v>
      </c>
      <c r="AW1866" s="266" t="s">
        <v>174</v>
      </c>
      <c r="AX1866" s="380">
        <v>36.299999999999997</v>
      </c>
      <c r="AY1866" s="380">
        <v>36.43</v>
      </c>
    </row>
    <row r="1867" spans="1:51" x14ac:dyDescent="0.25">
      <c r="A1867" s="5">
        <v>121</v>
      </c>
      <c r="B1867" s="6" t="s">
        <v>68</v>
      </c>
      <c r="C1867" s="13">
        <v>1074524.6599999999</v>
      </c>
      <c r="D1867" s="13">
        <v>0</v>
      </c>
      <c r="E1867" s="13">
        <v>69.61</v>
      </c>
      <c r="F1867" s="13">
        <v>0</v>
      </c>
      <c r="G1867" s="13">
        <v>197379.20000000001</v>
      </c>
      <c r="H1867" s="13">
        <v>1499003.75</v>
      </c>
      <c r="I1867" s="13">
        <v>2689026.69</v>
      </c>
      <c r="J1867" s="13">
        <v>26018302.899999999</v>
      </c>
      <c r="K1867" s="13">
        <v>231270.16</v>
      </c>
      <c r="L1867" s="13">
        <v>231200.55</v>
      </c>
      <c r="M1867" s="13">
        <v>131881.01</v>
      </c>
      <c r="N1867" s="13">
        <v>0</v>
      </c>
      <c r="O1867" s="13">
        <v>362259.82</v>
      </c>
      <c r="P1867" s="13">
        <v>514885.64000000007</v>
      </c>
      <c r="Q1867" s="13">
        <v>-153648.93</v>
      </c>
      <c r="R1867" s="13">
        <v>361236.71000000008</v>
      </c>
      <c r="S1867" s="13">
        <v>1137766.6099999999</v>
      </c>
      <c r="T1867" s="13">
        <v>0</v>
      </c>
      <c r="U1867" s="13">
        <v>0</v>
      </c>
      <c r="V1867" s="13">
        <v>0</v>
      </c>
      <c r="W1867" s="13">
        <v>1177728.1200000001</v>
      </c>
      <c r="X1867" s="13">
        <v>12049.11</v>
      </c>
      <c r="Y1867" s="13">
        <v>4028.15</v>
      </c>
      <c r="Z1867" s="13">
        <v>36651.94</v>
      </c>
      <c r="AA1867" s="13">
        <v>896.53</v>
      </c>
      <c r="AB1867" s="13">
        <v>180.37</v>
      </c>
      <c r="AC1867" s="13">
        <v>0</v>
      </c>
      <c r="AD1867" s="13">
        <v>0</v>
      </c>
      <c r="AE1867" s="13">
        <v>0</v>
      </c>
      <c r="AF1867" s="13">
        <v>10253.629999999999</v>
      </c>
      <c r="AG1867" s="13">
        <v>363081.56</v>
      </c>
      <c r="AH1867" s="13">
        <v>69.61</v>
      </c>
      <c r="AI1867" s="13">
        <v>362329.43</v>
      </c>
      <c r="AJ1867" s="13">
        <v>69.61</v>
      </c>
      <c r="AK1867" s="13">
        <v>0</v>
      </c>
      <c r="AL1867" s="13">
        <v>2457756.5299999998</v>
      </c>
      <c r="AM1867" s="13">
        <v>11.627209883021656</v>
      </c>
      <c r="AN1867" s="13">
        <v>0</v>
      </c>
      <c r="AO1867" s="13">
        <v>0</v>
      </c>
      <c r="AP1867" s="13">
        <v>712264.84</v>
      </c>
      <c r="AQ1867" s="13">
        <v>1.3322676295501878E-15</v>
      </c>
      <c r="AR1867" s="367"/>
      <c r="AS1867" s="19">
        <v>45412</v>
      </c>
      <c r="AT1867" s="20" t="s">
        <v>3</v>
      </c>
      <c r="AU1867" s="40" t="s">
        <v>292</v>
      </c>
      <c r="AV1867" s="41">
        <v>2024</v>
      </c>
      <c r="AW1867" s="266" t="s">
        <v>188</v>
      </c>
      <c r="AX1867" s="380">
        <v>36.299999999999997</v>
      </c>
      <c r="AY1867" s="380">
        <v>36.43</v>
      </c>
    </row>
    <row r="1868" spans="1:51" x14ac:dyDescent="0.25">
      <c r="A1868" s="5">
        <v>122</v>
      </c>
      <c r="B1868" s="6" t="s">
        <v>69</v>
      </c>
      <c r="C1868" s="13">
        <v>16397775.649999999</v>
      </c>
      <c r="D1868" s="13">
        <v>156680.24</v>
      </c>
      <c r="E1868" s="13">
        <v>0</v>
      </c>
      <c r="F1868" s="13">
        <v>70868.25</v>
      </c>
      <c r="G1868" s="13">
        <v>5814760.3399999999</v>
      </c>
      <c r="H1868" s="13">
        <v>413853.11</v>
      </c>
      <c r="I1868" s="13">
        <v>9972410.2400000002</v>
      </c>
      <c r="J1868" s="13">
        <v>395121.6</v>
      </c>
      <c r="K1868" s="13">
        <v>924103.74</v>
      </c>
      <c r="L1868" s="13">
        <v>900006.89</v>
      </c>
      <c r="M1868" s="13">
        <v>175972.51</v>
      </c>
      <c r="N1868" s="13">
        <v>0</v>
      </c>
      <c r="O1868" s="13">
        <v>44773.950000000012</v>
      </c>
      <c r="P1868" s="13">
        <v>10310692.870000001</v>
      </c>
      <c r="Q1868" s="13">
        <v>-7931829.8899999987</v>
      </c>
      <c r="R1868" s="13">
        <v>2378862.9800000023</v>
      </c>
      <c r="S1868" s="13">
        <v>-1965009.6899999995</v>
      </c>
      <c r="T1868" s="13">
        <v>0</v>
      </c>
      <c r="U1868" s="13">
        <v>0</v>
      </c>
      <c r="V1868" s="13">
        <v>0</v>
      </c>
      <c r="W1868" s="13">
        <v>9827894.0099999998</v>
      </c>
      <c r="X1868" s="13">
        <v>22.24</v>
      </c>
      <c r="Y1868" s="13">
        <v>58995.63</v>
      </c>
      <c r="Z1868" s="13">
        <v>731744.57</v>
      </c>
      <c r="AA1868" s="13">
        <v>1171059.49</v>
      </c>
      <c r="AB1868" s="13">
        <v>3203.68</v>
      </c>
      <c r="AC1868" s="13">
        <v>0</v>
      </c>
      <c r="AD1868" s="13">
        <v>0</v>
      </c>
      <c r="AE1868" s="13">
        <v>9827894.0099999998</v>
      </c>
      <c r="AF1868" s="13">
        <v>28.56</v>
      </c>
      <c r="AG1868" s="13">
        <v>1075979.3999999999</v>
      </c>
      <c r="AH1868" s="13">
        <v>0</v>
      </c>
      <c r="AI1868" s="13">
        <v>1035232.87</v>
      </c>
      <c r="AJ1868" s="13">
        <v>990458.91999999993</v>
      </c>
      <c r="AK1868" s="13">
        <v>0</v>
      </c>
      <c r="AL1868" s="13">
        <v>9048306.5</v>
      </c>
      <c r="AM1868" s="13">
        <v>10.791440190470391</v>
      </c>
      <c r="AN1868" s="13">
        <v>56694.6</v>
      </c>
      <c r="AO1868" s="13">
        <v>14173.65</v>
      </c>
      <c r="AP1868" s="13">
        <v>16312791.140000001</v>
      </c>
      <c r="AQ1868" s="13">
        <v>116469.68</v>
      </c>
      <c r="AR1868" s="367"/>
      <c r="AS1868" s="19">
        <v>45412</v>
      </c>
      <c r="AT1868" s="20" t="s">
        <v>3</v>
      </c>
      <c r="AU1868" s="40" t="s">
        <v>292</v>
      </c>
      <c r="AV1868" s="41">
        <v>2024</v>
      </c>
      <c r="AW1868" s="266" t="s">
        <v>267</v>
      </c>
      <c r="AX1868" s="380">
        <v>36.299999999999997</v>
      </c>
      <c r="AY1868" s="380">
        <v>36.43</v>
      </c>
    </row>
    <row r="1869" spans="1:51" x14ac:dyDescent="0.25">
      <c r="A1869" s="5">
        <v>13</v>
      </c>
      <c r="B1869" s="6" t="s">
        <v>70</v>
      </c>
      <c r="C1869" s="13">
        <v>2290178439.6400003</v>
      </c>
      <c r="D1869" s="13">
        <v>1186445216.1799998</v>
      </c>
      <c r="E1869" s="13">
        <v>394928578.79000002</v>
      </c>
      <c r="F1869" s="13">
        <v>366621570.59999996</v>
      </c>
      <c r="G1869" s="13">
        <v>338890798.14999998</v>
      </c>
      <c r="H1869" s="13">
        <v>30001405.620000001</v>
      </c>
      <c r="I1869" s="13">
        <v>1447016697.8299999</v>
      </c>
      <c r="J1869" s="13">
        <v>1823140746.79</v>
      </c>
      <c r="K1869" s="13">
        <v>1113004542.6199999</v>
      </c>
      <c r="L1869" s="13">
        <v>718071046.45999992</v>
      </c>
      <c r="M1869" s="13">
        <v>552417061.67999995</v>
      </c>
      <c r="N1869" s="13">
        <v>445180796.20999998</v>
      </c>
      <c r="O1869" s="13">
        <v>335649661.31000024</v>
      </c>
      <c r="P1869" s="13">
        <v>62571193.400000103</v>
      </c>
      <c r="Q1869" s="13">
        <v>-18624013.670000128</v>
      </c>
      <c r="R1869" s="13">
        <v>43947179.729999974</v>
      </c>
      <c r="S1869" s="13">
        <v>-13945774.49000001</v>
      </c>
      <c r="T1869" s="13">
        <v>22483619.510000002</v>
      </c>
      <c r="U1869" s="13">
        <v>10732269.800000001</v>
      </c>
      <c r="V1869" s="13">
        <v>0</v>
      </c>
      <c r="W1869" s="13">
        <v>15949590.58</v>
      </c>
      <c r="X1869" s="13">
        <v>54060457.770000003</v>
      </c>
      <c r="Y1869" s="13">
        <v>6916138.6900000004</v>
      </c>
      <c r="Z1869" s="13">
        <v>25479609.399999999</v>
      </c>
      <c r="AA1869" s="13">
        <v>69006711.469999999</v>
      </c>
      <c r="AB1869" s="13">
        <v>4238708.9800000004</v>
      </c>
      <c r="AC1869" s="13">
        <v>0</v>
      </c>
      <c r="AD1869" s="13">
        <v>0</v>
      </c>
      <c r="AE1869" s="13">
        <v>3015032.83</v>
      </c>
      <c r="AF1869" s="13">
        <v>8515510.7799999993</v>
      </c>
      <c r="AG1869" s="13">
        <v>1270488108.1400003</v>
      </c>
      <c r="AH1869" s="13">
        <v>840109375</v>
      </c>
      <c r="AI1869" s="13">
        <v>2100625398.6800001</v>
      </c>
      <c r="AJ1869" s="13">
        <v>1764976668.04</v>
      </c>
      <c r="AK1869" s="13">
        <v>930.67</v>
      </c>
      <c r="AL1869" s="13">
        <v>334012155.21000004</v>
      </c>
      <c r="AM1869" s="13">
        <v>1.3000995435505944</v>
      </c>
      <c r="AN1869" s="13">
        <v>273208719.94</v>
      </c>
      <c r="AO1869" s="13">
        <v>93412850.659999996</v>
      </c>
      <c r="AP1869" s="13">
        <v>2161863334.0300002</v>
      </c>
      <c r="AQ1869" s="13">
        <v>1393779771.8799996</v>
      </c>
      <c r="AR1869" s="367"/>
      <c r="AS1869" s="19">
        <v>45412</v>
      </c>
      <c r="AT1869" s="20" t="s">
        <v>3</v>
      </c>
      <c r="AU1869" s="40" t="s">
        <v>292</v>
      </c>
      <c r="AV1869" s="41">
        <v>2024</v>
      </c>
      <c r="AW1869" s="266" t="s">
        <v>149</v>
      </c>
      <c r="AX1869" s="380">
        <v>36.299999999999997</v>
      </c>
      <c r="AY1869" s="380">
        <v>36.43</v>
      </c>
    </row>
    <row r="1870" spans="1:51" x14ac:dyDescent="0.25">
      <c r="A1870" s="5">
        <v>110</v>
      </c>
      <c r="B1870" s="6" t="s">
        <v>71</v>
      </c>
      <c r="C1870" s="13">
        <v>21341757.77</v>
      </c>
      <c r="D1870" s="13">
        <v>855611.95</v>
      </c>
      <c r="E1870" s="13">
        <v>41846.58</v>
      </c>
      <c r="F1870" s="13">
        <v>6081736.5999999996</v>
      </c>
      <c r="G1870" s="13">
        <v>37488986.810000002</v>
      </c>
      <c r="H1870" s="13">
        <v>2203575.1800000002</v>
      </c>
      <c r="I1870" s="13">
        <v>219606434.83000001</v>
      </c>
      <c r="J1870" s="13">
        <v>116659329.66</v>
      </c>
      <c r="K1870" s="13">
        <v>14901223.99</v>
      </c>
      <c r="L1870" s="13">
        <v>14859377.409999998</v>
      </c>
      <c r="M1870" s="13">
        <v>4777491.51</v>
      </c>
      <c r="N1870" s="13">
        <v>292.56</v>
      </c>
      <c r="O1870" s="13">
        <v>5467597.5100000016</v>
      </c>
      <c r="P1870" s="13">
        <v>-28552175.100000009</v>
      </c>
      <c r="Q1870" s="13">
        <v>-993707.58999999985</v>
      </c>
      <c r="R1870" s="13">
        <v>-29545882.690000009</v>
      </c>
      <c r="S1870" s="13">
        <v>31749457.84</v>
      </c>
      <c r="T1870" s="13">
        <v>1501256.28</v>
      </c>
      <c r="U1870" s="13">
        <v>437171.14</v>
      </c>
      <c r="V1870" s="13">
        <v>0</v>
      </c>
      <c r="W1870" s="13">
        <v>0</v>
      </c>
      <c r="X1870" s="13">
        <v>31455125.539999999</v>
      </c>
      <c r="Y1870" s="13">
        <v>629672.56000000006</v>
      </c>
      <c r="Z1870" s="13">
        <v>408751</v>
      </c>
      <c r="AA1870" s="13">
        <v>194592.84</v>
      </c>
      <c r="AB1870" s="13">
        <v>387516.48</v>
      </c>
      <c r="AC1870" s="13">
        <v>0</v>
      </c>
      <c r="AD1870" s="13">
        <v>0</v>
      </c>
      <c r="AE1870" s="13">
        <v>0</v>
      </c>
      <c r="AF1870" s="13">
        <v>23562.240000000002</v>
      </c>
      <c r="AG1870" s="13">
        <v>19636868.920000002</v>
      </c>
      <c r="AH1870" s="13">
        <v>42139.14</v>
      </c>
      <c r="AI1870" s="13">
        <v>19678709.780000001</v>
      </c>
      <c r="AJ1870" s="13">
        <v>14211112.270000001</v>
      </c>
      <c r="AK1870" s="13">
        <v>0</v>
      </c>
      <c r="AL1870" s="13">
        <v>204705210.84</v>
      </c>
      <c r="AM1870" s="13">
        <v>14.737476262176502</v>
      </c>
      <c r="AN1870" s="13">
        <v>2753134.87</v>
      </c>
      <c r="AO1870" s="13">
        <v>3328601.73</v>
      </c>
      <c r="AP1870" s="13">
        <v>15884519.849999998</v>
      </c>
      <c r="AQ1870" s="13">
        <v>865971.54</v>
      </c>
      <c r="AR1870" s="367"/>
      <c r="AS1870" s="19">
        <v>45412</v>
      </c>
      <c r="AT1870" s="20" t="s">
        <v>3</v>
      </c>
      <c r="AU1870" s="40" t="s">
        <v>292</v>
      </c>
      <c r="AV1870" s="41">
        <v>2024</v>
      </c>
      <c r="AW1870" s="266" t="s">
        <v>173</v>
      </c>
      <c r="AX1870" s="380">
        <v>36.299999999999997</v>
      </c>
      <c r="AY1870" s="380">
        <v>36.43</v>
      </c>
    </row>
    <row r="1871" spans="1:51" x14ac:dyDescent="0.25">
      <c r="A1871" s="5">
        <v>52</v>
      </c>
      <c r="B1871" s="6" t="s">
        <v>72</v>
      </c>
      <c r="C1871" s="13">
        <v>30533011.149999999</v>
      </c>
      <c r="D1871" s="13">
        <v>5161613.91</v>
      </c>
      <c r="E1871" s="13">
        <v>22703668.59</v>
      </c>
      <c r="F1871" s="13">
        <v>5111450.28</v>
      </c>
      <c r="G1871" s="13">
        <v>14227048.75</v>
      </c>
      <c r="H1871" s="13">
        <v>1661336.3</v>
      </c>
      <c r="I1871" s="13">
        <v>2676237670.3800001</v>
      </c>
      <c r="J1871" s="13">
        <v>577705089.49000001</v>
      </c>
      <c r="K1871" s="13">
        <v>41308793.700000003</v>
      </c>
      <c r="L1871" s="13">
        <v>18605125.109999999</v>
      </c>
      <c r="M1871" s="13">
        <v>8167702.7800000003</v>
      </c>
      <c r="N1871" s="13">
        <v>39597.590000000004</v>
      </c>
      <c r="O1871" s="13">
        <v>5741207.8899999997</v>
      </c>
      <c r="P1871" s="13">
        <v>291690.32000000315</v>
      </c>
      <c r="Q1871" s="13">
        <v>-1164653.6299999992</v>
      </c>
      <c r="R1871" s="13">
        <v>-872963.3099999961</v>
      </c>
      <c r="S1871" s="13">
        <v>2534299.629999999</v>
      </c>
      <c r="T1871" s="13">
        <v>5228986.3499999996</v>
      </c>
      <c r="U1871" s="13">
        <v>0</v>
      </c>
      <c r="V1871" s="13">
        <v>0</v>
      </c>
      <c r="W1871" s="13">
        <v>0</v>
      </c>
      <c r="X1871" s="13">
        <v>11863274.26</v>
      </c>
      <c r="Y1871" s="13">
        <v>290347.93</v>
      </c>
      <c r="Z1871" s="13">
        <v>298749.53999999998</v>
      </c>
      <c r="AA1871" s="13">
        <v>803397.72</v>
      </c>
      <c r="AB1871" s="13">
        <v>66300.17</v>
      </c>
      <c r="AC1871" s="13">
        <v>0</v>
      </c>
      <c r="AD1871" s="13">
        <v>0</v>
      </c>
      <c r="AE1871" s="13">
        <v>0</v>
      </c>
      <c r="AF1871" s="13">
        <v>13099165.619999999</v>
      </c>
      <c r="AG1871" s="13">
        <v>26772827.890000001</v>
      </c>
      <c r="AH1871" s="13">
        <v>22743266.18</v>
      </c>
      <c r="AI1871" s="13">
        <v>49066094.07</v>
      </c>
      <c r="AJ1871" s="13">
        <v>43324886.18</v>
      </c>
      <c r="AK1871" s="13">
        <v>0</v>
      </c>
      <c r="AL1871" s="13">
        <v>2634928876.6800003</v>
      </c>
      <c r="AM1871" s="13">
        <v>64.78614916271448</v>
      </c>
      <c r="AN1871" s="13">
        <v>3626407.72</v>
      </c>
      <c r="AO1871" s="13">
        <v>1485042.56</v>
      </c>
      <c r="AP1871" s="13">
        <v>24440377.829999998</v>
      </c>
      <c r="AQ1871" s="13">
        <v>4810188.4799999967</v>
      </c>
      <c r="AR1871" s="367"/>
      <c r="AS1871" s="19">
        <v>45412</v>
      </c>
      <c r="AT1871" s="20" t="s">
        <v>3</v>
      </c>
      <c r="AU1871" s="40" t="s">
        <v>292</v>
      </c>
      <c r="AV1871" s="41">
        <v>2024</v>
      </c>
      <c r="AW1871" s="266" t="s">
        <v>170</v>
      </c>
      <c r="AX1871" s="380">
        <v>36.299999999999997</v>
      </c>
      <c r="AY1871" s="380">
        <v>36.43</v>
      </c>
    </row>
    <row r="1872" spans="1:51" x14ac:dyDescent="0.25">
      <c r="A1872" s="5">
        <v>96</v>
      </c>
      <c r="B1872" s="6" t="s">
        <v>73</v>
      </c>
      <c r="C1872" s="13">
        <v>802967672.4799999</v>
      </c>
      <c r="D1872" s="13">
        <v>264229316.45000002</v>
      </c>
      <c r="E1872" s="13">
        <v>277358030.41000003</v>
      </c>
      <c r="F1872" s="13">
        <v>63921467.619999997</v>
      </c>
      <c r="G1872" s="13">
        <v>85755681.780000001</v>
      </c>
      <c r="H1872" s="13">
        <v>1533346.98</v>
      </c>
      <c r="I1872" s="13">
        <v>1185451666.5999999</v>
      </c>
      <c r="J1872" s="13">
        <v>36130.639999999999</v>
      </c>
      <c r="K1872" s="13">
        <v>562992957.72000003</v>
      </c>
      <c r="L1872" s="13">
        <v>285634927.31</v>
      </c>
      <c r="M1872" s="13">
        <v>0</v>
      </c>
      <c r="N1872" s="13">
        <v>64716725.75</v>
      </c>
      <c r="O1872" s="13">
        <v>201012077.95000005</v>
      </c>
      <c r="P1872" s="13">
        <v>188049128.67999983</v>
      </c>
      <c r="Q1872" s="13">
        <v>-153180871.90000004</v>
      </c>
      <c r="R1872" s="13">
        <v>34868256.779999793</v>
      </c>
      <c r="S1872" s="13">
        <v>-33334909.789999999</v>
      </c>
      <c r="T1872" s="13">
        <v>2086795.6</v>
      </c>
      <c r="U1872" s="13">
        <v>0</v>
      </c>
      <c r="V1872" s="13">
        <v>0</v>
      </c>
      <c r="W1872" s="13">
        <v>50686.29</v>
      </c>
      <c r="X1872" s="13">
        <v>0</v>
      </c>
      <c r="Y1872" s="13">
        <v>1277215.22</v>
      </c>
      <c r="Z1872" s="13">
        <v>14849817.560000001</v>
      </c>
      <c r="AA1872" s="13">
        <v>3983396.16</v>
      </c>
      <c r="AB1872" s="13">
        <v>5533876.6500000004</v>
      </c>
      <c r="AC1872" s="13">
        <v>0</v>
      </c>
      <c r="AD1872" s="13">
        <v>0</v>
      </c>
      <c r="AE1872" s="13">
        <v>0</v>
      </c>
      <c r="AF1872" s="13">
        <v>9828086.0899999999</v>
      </c>
      <c r="AG1872" s="13">
        <v>285634927.31000006</v>
      </c>
      <c r="AH1872" s="13">
        <v>342074756.15999997</v>
      </c>
      <c r="AI1872" s="13">
        <v>626442263.62</v>
      </c>
      <c r="AJ1872" s="13">
        <v>425430185.66999996</v>
      </c>
      <c r="AK1872" s="13">
        <v>0</v>
      </c>
      <c r="AL1872" s="13">
        <v>622458708.87999988</v>
      </c>
      <c r="AM1872" s="13">
        <v>2.1056243250374274</v>
      </c>
      <c r="AN1872" s="13">
        <v>48253768.150000006</v>
      </c>
      <c r="AO1872" s="13">
        <v>15667699.469999999</v>
      </c>
      <c r="AP1872" s="13">
        <v>755293754.24000013</v>
      </c>
      <c r="AQ1872" s="13">
        <v>417567476.16000009</v>
      </c>
      <c r="AR1872" s="367"/>
      <c r="AS1872" s="19">
        <v>45412</v>
      </c>
      <c r="AT1872" s="20" t="s">
        <v>3</v>
      </c>
      <c r="AU1872" s="40" t="s">
        <v>292</v>
      </c>
      <c r="AV1872" s="41">
        <v>2024</v>
      </c>
      <c r="AW1872" s="266" t="s">
        <v>153</v>
      </c>
      <c r="AX1872" s="380">
        <v>36.299999999999997</v>
      </c>
      <c r="AY1872" s="380">
        <v>36.43</v>
      </c>
    </row>
    <row r="1873" spans="1:51" x14ac:dyDescent="0.25">
      <c r="A1873" s="5">
        <v>103</v>
      </c>
      <c r="B1873" s="6" t="s">
        <v>74</v>
      </c>
      <c r="C1873" s="13">
        <v>2587764.54</v>
      </c>
      <c r="D1873" s="13">
        <v>0</v>
      </c>
      <c r="E1873" s="13">
        <v>1</v>
      </c>
      <c r="F1873" s="13">
        <v>123468.27</v>
      </c>
      <c r="G1873" s="13">
        <v>2538317.65</v>
      </c>
      <c r="H1873" s="13">
        <v>1980827.29</v>
      </c>
      <c r="I1873" s="13">
        <v>43505194.689999998</v>
      </c>
      <c r="J1873" s="13">
        <v>215486153.86000001</v>
      </c>
      <c r="K1873" s="13">
        <v>2632445.6</v>
      </c>
      <c r="L1873" s="13">
        <v>2409688.79</v>
      </c>
      <c r="M1873" s="13">
        <v>0</v>
      </c>
      <c r="N1873" s="13">
        <v>0</v>
      </c>
      <c r="O1873" s="13">
        <v>1343404.77</v>
      </c>
      <c r="P1873" s="13">
        <v>-1417426.15</v>
      </c>
      <c r="Q1873" s="13">
        <v>-1065148.45</v>
      </c>
      <c r="R1873" s="13">
        <v>-2482574.5999999996</v>
      </c>
      <c r="S1873" s="13">
        <v>4463401.87</v>
      </c>
      <c r="T1873" s="13">
        <v>112219.53</v>
      </c>
      <c r="U1873" s="13">
        <v>0</v>
      </c>
      <c r="V1873" s="13">
        <v>0</v>
      </c>
      <c r="W1873" s="13">
        <v>0</v>
      </c>
      <c r="X1873" s="13">
        <v>7149778.1799999997</v>
      </c>
      <c r="Y1873" s="13">
        <v>51802.41</v>
      </c>
      <c r="Z1873" s="13">
        <v>3461.06</v>
      </c>
      <c r="AA1873" s="13">
        <v>115489.01</v>
      </c>
      <c r="AB1873" s="13">
        <v>0</v>
      </c>
      <c r="AC1873" s="13">
        <v>0</v>
      </c>
      <c r="AD1873" s="13">
        <v>0</v>
      </c>
      <c r="AE1873" s="13">
        <v>0</v>
      </c>
      <c r="AF1873" s="13">
        <v>2627843.36</v>
      </c>
      <c r="AG1873" s="13">
        <v>2409688.79</v>
      </c>
      <c r="AH1873" s="13">
        <v>1</v>
      </c>
      <c r="AI1873" s="13">
        <v>2361544.67</v>
      </c>
      <c r="AJ1873" s="13">
        <v>1018139.8999999999</v>
      </c>
      <c r="AK1873" s="13">
        <v>0</v>
      </c>
      <c r="AL1873" s="13">
        <v>40872749.089999996</v>
      </c>
      <c r="AM1873" s="13">
        <v>16.526531332689267</v>
      </c>
      <c r="AN1873" s="13">
        <v>117769.67</v>
      </c>
      <c r="AO1873" s="13">
        <v>5698.6</v>
      </c>
      <c r="AP1873" s="13">
        <v>1244359.77</v>
      </c>
      <c r="AQ1873" s="13">
        <v>0</v>
      </c>
      <c r="AR1873" s="367"/>
      <c r="AS1873" s="19">
        <v>45412</v>
      </c>
      <c r="AT1873" s="20" t="s">
        <v>3</v>
      </c>
      <c r="AU1873" s="40" t="s">
        <v>292</v>
      </c>
      <c r="AV1873" s="41">
        <v>2024</v>
      </c>
      <c r="AW1873" s="266" t="s">
        <v>184</v>
      </c>
      <c r="AX1873" s="380">
        <v>36.299999999999997</v>
      </c>
      <c r="AY1873" s="380">
        <v>36.43</v>
      </c>
    </row>
    <row r="1874" spans="1:51" x14ac:dyDescent="0.25">
      <c r="A1874" s="7">
        <v>23</v>
      </c>
      <c r="B1874" s="8" t="s">
        <v>75</v>
      </c>
      <c r="C1874" s="14">
        <v>336349407.23000002</v>
      </c>
      <c r="D1874" s="14">
        <v>99535818.090000004</v>
      </c>
      <c r="E1874" s="14">
        <v>34618594.539999999</v>
      </c>
      <c r="F1874" s="14">
        <v>65836927.299999997</v>
      </c>
      <c r="G1874" s="14">
        <v>87163504.539999992</v>
      </c>
      <c r="H1874" s="14">
        <v>188717.83</v>
      </c>
      <c r="I1874" s="14">
        <v>651785469.97000003</v>
      </c>
      <c r="J1874" s="14">
        <v>21164310.27</v>
      </c>
      <c r="K1874" s="14">
        <v>76358586.030000001</v>
      </c>
      <c r="L1874" s="14">
        <v>41739991.489999995</v>
      </c>
      <c r="M1874" s="14">
        <v>71799225.459999993</v>
      </c>
      <c r="N1874" s="14">
        <v>58445460.350000001</v>
      </c>
      <c r="O1874" s="14">
        <v>88699126.850000009</v>
      </c>
      <c r="P1874" s="14">
        <v>-4885969.5500000585</v>
      </c>
      <c r="Q1874" s="14">
        <v>20111258.569999989</v>
      </c>
      <c r="R1874" s="14">
        <v>15225289.019999931</v>
      </c>
      <c r="S1874" s="14">
        <v>-15036571.15</v>
      </c>
      <c r="T1874" s="14">
        <v>7493.64</v>
      </c>
      <c r="U1874" s="14">
        <v>0</v>
      </c>
      <c r="V1874" s="14">
        <v>0</v>
      </c>
      <c r="W1874" s="14">
        <v>0</v>
      </c>
      <c r="X1874" s="14">
        <v>824877.62</v>
      </c>
      <c r="Y1874" s="14">
        <v>1463151.66</v>
      </c>
      <c r="Z1874" s="14">
        <v>10060189.18</v>
      </c>
      <c r="AA1874" s="14">
        <v>2091255.58</v>
      </c>
      <c r="AB1874" s="14">
        <v>824571.2</v>
      </c>
      <c r="AC1874" s="14">
        <v>0</v>
      </c>
      <c r="AD1874" s="14">
        <v>0</v>
      </c>
      <c r="AE1874" s="14">
        <v>0</v>
      </c>
      <c r="AF1874" s="14">
        <v>1429774.79</v>
      </c>
      <c r="AG1874" s="14">
        <v>113539216.95</v>
      </c>
      <c r="AH1874" s="14">
        <v>93064054.890000001</v>
      </c>
      <c r="AI1874" s="14">
        <v>196427010.50999999</v>
      </c>
      <c r="AJ1874" s="14">
        <v>107727883.66</v>
      </c>
      <c r="AK1874" s="14">
        <v>0</v>
      </c>
      <c r="AL1874" s="14">
        <v>575426883.94000006</v>
      </c>
      <c r="AM1874" s="14">
        <v>8.5358504374861592</v>
      </c>
      <c r="AN1874" s="14">
        <v>37148255.049999997</v>
      </c>
      <c r="AO1874" s="14">
        <v>28688672.25</v>
      </c>
      <c r="AP1874" s="14">
        <v>295852235.68999994</v>
      </c>
      <c r="AQ1874" s="14">
        <v>147737773.40000001</v>
      </c>
      <c r="AR1874" s="368"/>
      <c r="AS1874" s="19">
        <v>45412</v>
      </c>
      <c r="AT1874" s="42" t="s">
        <v>3</v>
      </c>
      <c r="AU1874" s="40" t="s">
        <v>292</v>
      </c>
      <c r="AV1874" s="41">
        <v>2024</v>
      </c>
      <c r="AW1874" s="266" t="s">
        <v>159</v>
      </c>
      <c r="AX1874" s="380">
        <v>36.299999999999997</v>
      </c>
      <c r="AY1874" s="380">
        <v>36.43</v>
      </c>
    </row>
    <row r="1875" spans="1:51" x14ac:dyDescent="0.25">
      <c r="A1875" s="5">
        <v>62</v>
      </c>
      <c r="B1875" s="6" t="s">
        <v>203</v>
      </c>
      <c r="C1875" s="13">
        <v>26318680.390000001</v>
      </c>
      <c r="D1875" s="13">
        <v>6926679.6400000006</v>
      </c>
      <c r="E1875" s="13">
        <v>681922.78999999992</v>
      </c>
      <c r="F1875" s="13">
        <v>12083.7</v>
      </c>
      <c r="G1875" s="13">
        <v>16257576.439999999</v>
      </c>
      <c r="H1875" s="13">
        <v>312120.09999999998</v>
      </c>
      <c r="I1875" s="13">
        <v>43204972.68</v>
      </c>
      <c r="J1875" s="13">
        <v>446905.03</v>
      </c>
      <c r="K1875" s="13">
        <v>1680474.01</v>
      </c>
      <c r="L1875" s="13">
        <v>998551.22000000009</v>
      </c>
      <c r="M1875" s="13">
        <v>0</v>
      </c>
      <c r="N1875" s="13">
        <v>0</v>
      </c>
      <c r="O1875" s="13">
        <v>251387.72999999992</v>
      </c>
      <c r="P1875" s="13">
        <v>2870952.8800000013</v>
      </c>
      <c r="Q1875" s="13">
        <v>0</v>
      </c>
      <c r="R1875" s="13">
        <v>2870952.8800000013</v>
      </c>
      <c r="S1875" s="13">
        <v>-2558832.7800000003</v>
      </c>
      <c r="T1875" s="13">
        <v>92.44</v>
      </c>
      <c r="U1875" s="13">
        <v>0</v>
      </c>
      <c r="V1875" s="13">
        <v>0</v>
      </c>
      <c r="W1875" s="13">
        <v>0</v>
      </c>
      <c r="X1875" s="13">
        <v>29642.38</v>
      </c>
      <c r="Y1875" s="13">
        <v>312675.18</v>
      </c>
      <c r="Z1875" s="13">
        <v>1190566.68</v>
      </c>
      <c r="AA1875" s="13">
        <v>932824.56</v>
      </c>
      <c r="AB1875" s="13">
        <v>135187.49</v>
      </c>
      <c r="AC1875" s="13">
        <v>0</v>
      </c>
      <c r="AD1875" s="13">
        <v>0</v>
      </c>
      <c r="AE1875" s="13">
        <v>0</v>
      </c>
      <c r="AF1875" s="13">
        <v>17313.689999999999</v>
      </c>
      <c r="AG1875" s="13">
        <v>998551.22000000009</v>
      </c>
      <c r="AH1875" s="13">
        <v>681922.78999999992</v>
      </c>
      <c r="AI1875" s="13">
        <v>1680474.01</v>
      </c>
      <c r="AJ1875" s="13">
        <v>1429086.28</v>
      </c>
      <c r="AK1875" s="13">
        <v>0</v>
      </c>
      <c r="AL1875" s="13">
        <v>41524498.670000002</v>
      </c>
      <c r="AM1875" s="13">
        <v>25.709991599334522</v>
      </c>
      <c r="AN1875" s="13">
        <v>12083.7</v>
      </c>
      <c r="AO1875" s="13">
        <v>0</v>
      </c>
      <c r="AP1875" s="13">
        <v>26099256.550000001</v>
      </c>
      <c r="AQ1875" s="13">
        <v>6958643.5300000003</v>
      </c>
      <c r="AR1875" s="367"/>
      <c r="AS1875" s="19">
        <v>45412</v>
      </c>
      <c r="AT1875" s="20" t="s">
        <v>3</v>
      </c>
      <c r="AU1875" s="40" t="s">
        <v>292</v>
      </c>
      <c r="AV1875" s="41">
        <v>2024</v>
      </c>
      <c r="AW1875" s="266" t="s">
        <v>169</v>
      </c>
      <c r="AX1875" s="380">
        <v>36.299999999999997</v>
      </c>
      <c r="AY1875" s="380">
        <v>36.43</v>
      </c>
    </row>
    <row r="1876" spans="1:51" x14ac:dyDescent="0.25">
      <c r="A1876" s="5">
        <v>114</v>
      </c>
      <c r="B1876" s="6" t="s">
        <v>76</v>
      </c>
      <c r="C1876" s="13">
        <v>393613904.99999994</v>
      </c>
      <c r="D1876" s="13">
        <v>184642589.94999999</v>
      </c>
      <c r="E1876" s="13">
        <v>16991484.66</v>
      </c>
      <c r="F1876" s="13">
        <v>53177431.400000006</v>
      </c>
      <c r="G1876" s="13">
        <v>91814630.819999993</v>
      </c>
      <c r="H1876" s="13">
        <v>810227.97</v>
      </c>
      <c r="I1876" s="13">
        <v>197933784.41999999</v>
      </c>
      <c r="J1876" s="13">
        <v>43687212.659999996</v>
      </c>
      <c r="K1876" s="13">
        <v>74059891.459999993</v>
      </c>
      <c r="L1876" s="13">
        <v>57068406.800000004</v>
      </c>
      <c r="M1876" s="13">
        <v>182977840.05000001</v>
      </c>
      <c r="N1876" s="13">
        <v>122598881.66</v>
      </c>
      <c r="O1876" s="13">
        <v>75928615.350000009</v>
      </c>
      <c r="P1876" s="13">
        <v>-11949362.520000011</v>
      </c>
      <c r="Q1876" s="13">
        <v>26950841.439999945</v>
      </c>
      <c r="R1876" s="13">
        <v>15001478.919999935</v>
      </c>
      <c r="S1876" s="13">
        <v>-14191250.949999999</v>
      </c>
      <c r="T1876" s="13">
        <v>83660.31</v>
      </c>
      <c r="U1876" s="13">
        <v>0</v>
      </c>
      <c r="V1876" s="13">
        <v>0</v>
      </c>
      <c r="W1876" s="13">
        <v>6517111.4900000002</v>
      </c>
      <c r="X1876" s="13">
        <v>11165970.43</v>
      </c>
      <c r="Y1876" s="13">
        <v>1425451.54</v>
      </c>
      <c r="Z1876" s="13">
        <v>3268575.6</v>
      </c>
      <c r="AA1876" s="13">
        <v>24217981.780000001</v>
      </c>
      <c r="AB1876" s="13">
        <v>232229.47</v>
      </c>
      <c r="AC1876" s="13">
        <v>0</v>
      </c>
      <c r="AD1876" s="13">
        <v>0</v>
      </c>
      <c r="AE1876" s="13">
        <v>0</v>
      </c>
      <c r="AF1876" s="13">
        <v>2813754.79</v>
      </c>
      <c r="AG1876" s="13">
        <v>240046246.84999999</v>
      </c>
      <c r="AH1876" s="13">
        <v>139590366.31999999</v>
      </c>
      <c r="AI1876" s="13">
        <v>377535647.11000001</v>
      </c>
      <c r="AJ1876" s="13">
        <v>301607031.75999999</v>
      </c>
      <c r="AK1876" s="13">
        <v>0</v>
      </c>
      <c r="AL1876" s="13">
        <v>123873892.95999999</v>
      </c>
      <c r="AM1876" s="13">
        <v>2.6726178032127512</v>
      </c>
      <c r="AN1876" s="13">
        <v>38383525.980000004</v>
      </c>
      <c r="AO1876" s="13">
        <v>14793905.42</v>
      </c>
      <c r="AP1876" s="13">
        <v>382481144.87</v>
      </c>
      <c r="AQ1876" s="13">
        <v>249438445.16999993</v>
      </c>
      <c r="AR1876" s="367"/>
      <c r="AS1876" s="19">
        <v>45412</v>
      </c>
      <c r="AT1876" s="20" t="s">
        <v>3</v>
      </c>
      <c r="AU1876" s="40" t="s">
        <v>292</v>
      </c>
      <c r="AV1876" s="41">
        <v>2024</v>
      </c>
      <c r="AW1876" s="266" t="s">
        <v>154</v>
      </c>
      <c r="AX1876" s="380">
        <v>36.299999999999997</v>
      </c>
      <c r="AY1876" s="380">
        <v>36.43</v>
      </c>
    </row>
    <row r="1877" spans="1:51" x14ac:dyDescent="0.25">
      <c r="A1877" s="5">
        <v>48</v>
      </c>
      <c r="B1877" s="6" t="s">
        <v>77</v>
      </c>
      <c r="C1877" s="13">
        <v>90065614.799999997</v>
      </c>
      <c r="D1877" s="13">
        <v>23378627.23</v>
      </c>
      <c r="E1877" s="13">
        <v>20554973.719999999</v>
      </c>
      <c r="F1877" s="13">
        <v>5258136.33</v>
      </c>
      <c r="G1877" s="13">
        <v>38618458.329999998</v>
      </c>
      <c r="H1877" s="13">
        <v>2635489.2000000002</v>
      </c>
      <c r="I1877" s="13">
        <v>2221782507.75</v>
      </c>
      <c r="J1877" s="13">
        <v>187438353.71000001</v>
      </c>
      <c r="K1877" s="13">
        <v>53974832.840000004</v>
      </c>
      <c r="L1877" s="13">
        <v>23655031.779999997</v>
      </c>
      <c r="M1877" s="13">
        <v>9899608.3699999992</v>
      </c>
      <c r="N1877" s="13">
        <v>243055244.03999999</v>
      </c>
      <c r="O1877" s="13">
        <v>22539602.619999975</v>
      </c>
      <c r="P1877" s="13">
        <v>270790.28999999352</v>
      </c>
      <c r="Q1877" s="13">
        <v>-147837.48999997973</v>
      </c>
      <c r="R1877" s="13">
        <v>122952.80000001378</v>
      </c>
      <c r="S1877" s="13">
        <v>2512536.4099999964</v>
      </c>
      <c r="T1877" s="13">
        <v>26883696.510000002</v>
      </c>
      <c r="U1877" s="13">
        <v>0</v>
      </c>
      <c r="V1877" s="13">
        <v>1266154.94</v>
      </c>
      <c r="W1877" s="13">
        <v>4453220.05</v>
      </c>
      <c r="X1877" s="13">
        <v>21885792.539999999</v>
      </c>
      <c r="Y1877" s="13">
        <v>548463.22</v>
      </c>
      <c r="Z1877" s="13">
        <v>1377213.16</v>
      </c>
      <c r="AA1877" s="13">
        <v>43983776.270000003</v>
      </c>
      <c r="AB1877" s="13">
        <v>0</v>
      </c>
      <c r="AC1877" s="13">
        <v>0</v>
      </c>
      <c r="AD1877" s="13">
        <v>0</v>
      </c>
      <c r="AE1877" s="13">
        <v>0</v>
      </c>
      <c r="AF1877" s="13">
        <v>6066874.9800000004</v>
      </c>
      <c r="AG1877" s="13">
        <v>33554640.150000006</v>
      </c>
      <c r="AH1877" s="13">
        <v>263610217.76000002</v>
      </c>
      <c r="AI1877" s="13">
        <v>296785206.39999998</v>
      </c>
      <c r="AJ1877" s="13">
        <v>274245603.77999997</v>
      </c>
      <c r="AK1877" s="13">
        <v>0</v>
      </c>
      <c r="AL1877" s="13">
        <v>2167807674.9099998</v>
      </c>
      <c r="AM1877" s="13">
        <v>41.163305022845158</v>
      </c>
      <c r="AN1877" s="13">
        <v>519994.87</v>
      </c>
      <c r="AO1877" s="13">
        <v>4738141.47</v>
      </c>
      <c r="AP1877" s="13">
        <v>74932692.820000008</v>
      </c>
      <c r="AQ1877" s="13">
        <v>30785307.879999995</v>
      </c>
      <c r="AR1877" s="367"/>
      <c r="AS1877" s="19">
        <v>45412</v>
      </c>
      <c r="AT1877" s="20" t="s">
        <v>3</v>
      </c>
      <c r="AU1877" s="40" t="s">
        <v>292</v>
      </c>
      <c r="AV1877" s="41">
        <v>2024</v>
      </c>
      <c r="AW1877" s="266" t="s">
        <v>163</v>
      </c>
      <c r="AX1877" s="380">
        <v>36.299999999999997</v>
      </c>
      <c r="AY1877" s="380">
        <v>36.43</v>
      </c>
    </row>
    <row r="1878" spans="1:51" ht="30" x14ac:dyDescent="0.25">
      <c r="A1878" s="5">
        <v>120</v>
      </c>
      <c r="B1878" s="6" t="s">
        <v>78</v>
      </c>
      <c r="C1878" s="13">
        <v>286757.58</v>
      </c>
      <c r="D1878" s="13">
        <v>0</v>
      </c>
      <c r="E1878" s="13">
        <v>0.01</v>
      </c>
      <c r="F1878" s="13">
        <v>0</v>
      </c>
      <c r="G1878" s="13">
        <v>1239549.5900000001</v>
      </c>
      <c r="H1878" s="13">
        <v>-1344770.15</v>
      </c>
      <c r="I1878" s="13">
        <v>324465441.73000002</v>
      </c>
      <c r="J1878" s="13">
        <v>76607218.920000002</v>
      </c>
      <c r="K1878" s="13">
        <v>259202.81</v>
      </c>
      <c r="L1878" s="13">
        <v>259202.8</v>
      </c>
      <c r="M1878" s="13">
        <v>0</v>
      </c>
      <c r="N1878" s="13">
        <v>0</v>
      </c>
      <c r="O1878" s="13">
        <v>259202.81</v>
      </c>
      <c r="P1878" s="13">
        <v>-1211994.82</v>
      </c>
      <c r="Q1878" s="13">
        <v>0</v>
      </c>
      <c r="R1878" s="13">
        <v>-1211994.82</v>
      </c>
      <c r="S1878" s="13">
        <v>-132775.32999999999</v>
      </c>
      <c r="T1878" s="13">
        <v>0</v>
      </c>
      <c r="U1878" s="13">
        <v>0</v>
      </c>
      <c r="V1878" s="13">
        <v>0</v>
      </c>
      <c r="W1878" s="13">
        <v>0</v>
      </c>
      <c r="X1878" s="13">
        <v>7327.07</v>
      </c>
      <c r="Y1878" s="13">
        <v>25296.93</v>
      </c>
      <c r="Z1878" s="13">
        <v>26189.34</v>
      </c>
      <c r="AA1878" s="13">
        <v>85235.7</v>
      </c>
      <c r="AB1878" s="13">
        <v>0</v>
      </c>
      <c r="AC1878" s="13">
        <v>0</v>
      </c>
      <c r="AD1878" s="13">
        <v>0</v>
      </c>
      <c r="AE1878" s="13">
        <v>0</v>
      </c>
      <c r="AF1878" s="13">
        <v>3380.43</v>
      </c>
      <c r="AG1878" s="13">
        <v>259202.8</v>
      </c>
      <c r="AH1878" s="13">
        <v>0.01</v>
      </c>
      <c r="AI1878" s="13">
        <v>259202.81</v>
      </c>
      <c r="AJ1878" s="13">
        <v>0</v>
      </c>
      <c r="AK1878" s="13">
        <v>0</v>
      </c>
      <c r="AL1878" s="13">
        <v>324206238.92000002</v>
      </c>
      <c r="AM1878" s="13">
        <v>1251.7821150550028</v>
      </c>
      <c r="AN1878" s="13">
        <v>0</v>
      </c>
      <c r="AO1878" s="13">
        <v>0</v>
      </c>
      <c r="AP1878" s="13">
        <v>27554.780000000028</v>
      </c>
      <c r="AQ1878" s="13">
        <v>0.01</v>
      </c>
      <c r="AR1878" s="367"/>
      <c r="AS1878" s="19">
        <v>45412</v>
      </c>
      <c r="AT1878" s="20" t="s">
        <v>3</v>
      </c>
      <c r="AU1878" s="40" t="s">
        <v>293</v>
      </c>
      <c r="AV1878" s="41">
        <v>2024</v>
      </c>
      <c r="AW1878" s="266" t="s">
        <v>187</v>
      </c>
      <c r="AX1878" s="380">
        <v>36.299999999999997</v>
      </c>
      <c r="AY1878" s="380">
        <v>36.43</v>
      </c>
    </row>
    <row r="1879" spans="1:51" x14ac:dyDescent="0.25">
      <c r="A1879" s="5">
        <v>100</v>
      </c>
      <c r="B1879" s="6" t="s">
        <v>79</v>
      </c>
      <c r="C1879" s="13">
        <v>620554030.51000011</v>
      </c>
      <c r="D1879" s="13">
        <v>389726872.00999999</v>
      </c>
      <c r="E1879" s="13">
        <v>35391220.509999998</v>
      </c>
      <c r="F1879" s="13">
        <v>116383057.35000001</v>
      </c>
      <c r="G1879" s="13">
        <v>143798001.08000001</v>
      </c>
      <c r="H1879" s="13">
        <v>1689000.99</v>
      </c>
      <c r="I1879" s="13">
        <v>160112805.28999999</v>
      </c>
      <c r="J1879" s="13">
        <v>168824403.13999999</v>
      </c>
      <c r="K1879" s="13">
        <v>108902027.98</v>
      </c>
      <c r="L1879" s="13">
        <v>73510807.469999999</v>
      </c>
      <c r="M1879" s="13">
        <v>231706518.19999999</v>
      </c>
      <c r="N1879" s="13">
        <v>159026514.73000002</v>
      </c>
      <c r="O1879" s="13">
        <v>-64537677.139999986</v>
      </c>
      <c r="P1879" s="13">
        <v>35183777.210000224</v>
      </c>
      <c r="Q1879" s="13">
        <v>-25590741.819999814</v>
      </c>
      <c r="R1879" s="13">
        <v>9593035.3900004104</v>
      </c>
      <c r="S1879" s="13">
        <v>-7904034.3999999985</v>
      </c>
      <c r="T1879" s="13">
        <v>2467.2399999999998</v>
      </c>
      <c r="U1879" s="13">
        <v>0</v>
      </c>
      <c r="V1879" s="13">
        <v>0</v>
      </c>
      <c r="W1879" s="13">
        <v>0</v>
      </c>
      <c r="X1879" s="13">
        <v>36007463</v>
      </c>
      <c r="Y1879" s="13">
        <v>2285722.14</v>
      </c>
      <c r="Z1879" s="13">
        <v>22028319.329999998</v>
      </c>
      <c r="AA1879" s="13">
        <v>1508970.02</v>
      </c>
      <c r="AB1879" s="13">
        <v>669189.02</v>
      </c>
      <c r="AC1879" s="13">
        <v>0</v>
      </c>
      <c r="AD1879" s="13">
        <v>0</v>
      </c>
      <c r="AE1879" s="13">
        <v>0</v>
      </c>
      <c r="AF1879" s="13">
        <v>17421764.129999999</v>
      </c>
      <c r="AG1879" s="13">
        <v>305217325.67000002</v>
      </c>
      <c r="AH1879" s="13">
        <v>194417735.24000001</v>
      </c>
      <c r="AI1879" s="13">
        <v>499120012.78000003</v>
      </c>
      <c r="AJ1879" s="13">
        <v>563657689.92000008</v>
      </c>
      <c r="AK1879" s="13">
        <v>0</v>
      </c>
      <c r="AL1879" s="13">
        <v>51210777.309999987</v>
      </c>
      <c r="AM1879" s="13">
        <v>1.4702463145994389</v>
      </c>
      <c r="AN1879" s="13">
        <v>56040809.090000004</v>
      </c>
      <c r="AO1879" s="13">
        <v>60342248.259999998</v>
      </c>
      <c r="AP1879" s="13">
        <v>761610365.67999995</v>
      </c>
      <c r="AQ1879" s="13">
        <v>466245530.04000008</v>
      </c>
      <c r="AR1879" s="367"/>
      <c r="AS1879" s="19">
        <v>45412</v>
      </c>
      <c r="AT1879" s="20" t="s">
        <v>3</v>
      </c>
      <c r="AU1879" s="40" t="s">
        <v>292</v>
      </c>
      <c r="AV1879" s="41">
        <v>2024</v>
      </c>
      <c r="AW1879" s="266" t="s">
        <v>151</v>
      </c>
      <c r="AX1879" s="380">
        <v>36.299999999999997</v>
      </c>
      <c r="AY1879" s="380">
        <v>36.43</v>
      </c>
    </row>
    <row r="1880" spans="1:51" x14ac:dyDescent="0.25">
      <c r="A1880" s="5">
        <v>127</v>
      </c>
      <c r="B1880" s="6" t="s">
        <v>80</v>
      </c>
      <c r="C1880" s="13">
        <v>9842991.6999999993</v>
      </c>
      <c r="D1880" s="13">
        <v>8782.35</v>
      </c>
      <c r="E1880" s="13">
        <v>1</v>
      </c>
      <c r="F1880" s="13">
        <v>2219005.5099999998</v>
      </c>
      <c r="G1880" s="13">
        <v>18725695.91</v>
      </c>
      <c r="H1880" s="13">
        <v>555989.99</v>
      </c>
      <c r="I1880" s="13">
        <v>15916354.560000001</v>
      </c>
      <c r="J1880" s="13">
        <v>0</v>
      </c>
      <c r="K1880" s="13">
        <v>7971563.7800000003</v>
      </c>
      <c r="L1880" s="13">
        <v>7971562.7800000003</v>
      </c>
      <c r="M1880" s="13">
        <v>3176104.92</v>
      </c>
      <c r="N1880" s="13">
        <v>0</v>
      </c>
      <c r="O1880" s="13">
        <v>9569637.3699999992</v>
      </c>
      <c r="P1880" s="13">
        <v>-20680129.439999998</v>
      </c>
      <c r="Q1880" s="13">
        <v>-24593710.830000002</v>
      </c>
      <c r="R1880" s="13">
        <v>-45273840.269999996</v>
      </c>
      <c r="S1880" s="13">
        <v>45829830.140000001</v>
      </c>
      <c r="T1880" s="13">
        <v>281519.53999999998</v>
      </c>
      <c r="U1880" s="13">
        <v>0</v>
      </c>
      <c r="V1880" s="13">
        <v>0</v>
      </c>
      <c r="W1880" s="13">
        <v>48634560.32</v>
      </c>
      <c r="X1880" s="13">
        <v>42964.5</v>
      </c>
      <c r="Y1880" s="13">
        <v>365221.46</v>
      </c>
      <c r="Z1880" s="13">
        <v>393072.3</v>
      </c>
      <c r="AA1880" s="13">
        <v>0</v>
      </c>
      <c r="AB1880" s="13">
        <v>1212462.0800000001</v>
      </c>
      <c r="AC1880" s="13">
        <v>0</v>
      </c>
      <c r="AD1880" s="13">
        <v>0</v>
      </c>
      <c r="AE1880" s="13">
        <v>0</v>
      </c>
      <c r="AF1880" s="13">
        <v>1158458.3799999999</v>
      </c>
      <c r="AG1880" s="13">
        <v>11147667.699999999</v>
      </c>
      <c r="AH1880" s="13">
        <v>1</v>
      </c>
      <c r="AI1880" s="13">
        <v>11147668.699999999</v>
      </c>
      <c r="AJ1880" s="13">
        <v>1578031.33</v>
      </c>
      <c r="AK1880" s="13">
        <v>0</v>
      </c>
      <c r="AL1880" s="13">
        <v>7944790.7800000003</v>
      </c>
      <c r="AM1880" s="13">
        <v>1.9966414368950831</v>
      </c>
      <c r="AN1880" s="13">
        <v>1477365.65</v>
      </c>
      <c r="AO1880" s="13">
        <v>741639.86</v>
      </c>
      <c r="AP1880" s="13">
        <v>273355.32999999914</v>
      </c>
      <c r="AQ1880" s="13">
        <v>8783.35</v>
      </c>
      <c r="AR1880" s="367"/>
      <c r="AS1880" s="19">
        <v>45412</v>
      </c>
      <c r="AT1880" s="20" t="s">
        <v>3</v>
      </c>
      <c r="AU1880" s="40" t="s">
        <v>292</v>
      </c>
      <c r="AV1880" s="41">
        <v>2024</v>
      </c>
      <c r="AW1880" s="266" t="s">
        <v>186</v>
      </c>
      <c r="AX1880" s="380">
        <v>36.299999999999997</v>
      </c>
      <c r="AY1880" s="380">
        <v>36.43</v>
      </c>
    </row>
    <row r="1881" spans="1:51" x14ac:dyDescent="0.25">
      <c r="A1881" s="5">
        <v>12</v>
      </c>
      <c r="B1881" s="6" t="s">
        <v>81</v>
      </c>
      <c r="C1881" s="13">
        <v>566293465.29999995</v>
      </c>
      <c r="D1881" s="13">
        <v>288299266.86000001</v>
      </c>
      <c r="E1881" s="13">
        <v>101912999.63000001</v>
      </c>
      <c r="F1881" s="13">
        <v>82911137.729999989</v>
      </c>
      <c r="G1881" s="13">
        <v>119932709.62</v>
      </c>
      <c r="H1881" s="13">
        <v>945271.03</v>
      </c>
      <c r="I1881" s="13">
        <v>871822016.95000005</v>
      </c>
      <c r="J1881" s="13">
        <v>980473590.28999996</v>
      </c>
      <c r="K1881" s="13">
        <v>418482665.23000002</v>
      </c>
      <c r="L1881" s="13">
        <v>316566741.77999991</v>
      </c>
      <c r="M1881" s="13">
        <v>49647047.409999996</v>
      </c>
      <c r="N1881" s="13">
        <v>9817805.4499999993</v>
      </c>
      <c r="O1881" s="13">
        <v>72241669.10999994</v>
      </c>
      <c r="P1881" s="13">
        <v>2908681.9800000112</v>
      </c>
      <c r="Q1881" s="13">
        <v>-5189217.4900000095</v>
      </c>
      <c r="R1881" s="13">
        <v>-2280535.5099999984</v>
      </c>
      <c r="S1881" s="13">
        <v>3225806.5400000066</v>
      </c>
      <c r="T1881" s="13">
        <v>2617941.36</v>
      </c>
      <c r="U1881" s="13">
        <v>0</v>
      </c>
      <c r="V1881" s="13">
        <v>0</v>
      </c>
      <c r="W1881" s="13">
        <v>17894609.469999999</v>
      </c>
      <c r="X1881" s="13">
        <v>101786895.76000001</v>
      </c>
      <c r="Y1881" s="13">
        <v>2447606.3199999998</v>
      </c>
      <c r="Z1881" s="13">
        <v>7009010.2199999997</v>
      </c>
      <c r="AA1881" s="13">
        <v>11723029.439999999</v>
      </c>
      <c r="AB1881" s="13">
        <v>527516.23</v>
      </c>
      <c r="AC1881" s="13">
        <v>0</v>
      </c>
      <c r="AD1881" s="13">
        <v>0</v>
      </c>
      <c r="AE1881" s="13">
        <v>0</v>
      </c>
      <c r="AF1881" s="13">
        <v>97366477.840000004</v>
      </c>
      <c r="AG1881" s="13">
        <v>366213789.18999994</v>
      </c>
      <c r="AH1881" s="13">
        <v>111730805.08</v>
      </c>
      <c r="AI1881" s="13">
        <v>451337506.56999993</v>
      </c>
      <c r="AJ1881" s="13">
        <v>379095925.57999998</v>
      </c>
      <c r="AK1881" s="13">
        <v>88.12</v>
      </c>
      <c r="AL1881" s="13">
        <v>453339351.72000003</v>
      </c>
      <c r="AM1881" s="13">
        <v>2.083293023549357</v>
      </c>
      <c r="AN1881" s="13">
        <v>48582284.909999996</v>
      </c>
      <c r="AO1881" s="13">
        <v>34328852.82</v>
      </c>
      <c r="AP1881" s="13">
        <v>530961094.96000004</v>
      </c>
      <c r="AQ1881" s="13">
        <v>325208565.63</v>
      </c>
      <c r="AR1881" s="367"/>
      <c r="AS1881" s="19">
        <v>45412</v>
      </c>
      <c r="AT1881" s="20" t="s">
        <v>3</v>
      </c>
      <c r="AU1881" s="40" t="s">
        <v>292</v>
      </c>
      <c r="AV1881" s="41">
        <v>2024</v>
      </c>
      <c r="AW1881" s="266" t="s">
        <v>152</v>
      </c>
      <c r="AX1881" s="380">
        <v>36.299999999999997</v>
      </c>
      <c r="AY1881" s="380">
        <v>36.43</v>
      </c>
    </row>
    <row r="1882" spans="1:51" x14ac:dyDescent="0.25">
      <c r="A1882" s="5">
        <v>74</v>
      </c>
      <c r="B1882" s="6" t="s">
        <v>82</v>
      </c>
      <c r="C1882" s="13">
        <v>3166975427.0699997</v>
      </c>
      <c r="D1882" s="13">
        <v>1919832052.3699999</v>
      </c>
      <c r="E1882" s="13">
        <v>20994113.43</v>
      </c>
      <c r="F1882" s="13">
        <v>379872480.82999998</v>
      </c>
      <c r="G1882" s="13">
        <v>414563366.96999997</v>
      </c>
      <c r="H1882" s="13">
        <v>11579119.57</v>
      </c>
      <c r="I1882" s="13">
        <v>1051856825.77</v>
      </c>
      <c r="J1882" s="13">
        <v>318482252.72000003</v>
      </c>
      <c r="K1882" s="13">
        <v>143926407.24000001</v>
      </c>
      <c r="L1882" s="13">
        <v>76104381.060000002</v>
      </c>
      <c r="M1882" s="13">
        <v>1127968427.6700001</v>
      </c>
      <c r="N1882" s="13">
        <v>1578719468.4000001</v>
      </c>
      <c r="O1882" s="13">
        <v>20185450.959999382</v>
      </c>
      <c r="P1882" s="13">
        <v>432522075.94000047</v>
      </c>
      <c r="Q1882" s="13">
        <v>-347097932.11000001</v>
      </c>
      <c r="R1882" s="13">
        <v>85424143.83000046</v>
      </c>
      <c r="S1882" s="13">
        <v>-73845024.140000015</v>
      </c>
      <c r="T1882" s="13">
        <v>1671816.87</v>
      </c>
      <c r="U1882" s="13">
        <v>1321530</v>
      </c>
      <c r="V1882" s="13">
        <v>0</v>
      </c>
      <c r="W1882" s="13">
        <v>707000</v>
      </c>
      <c r="X1882" s="13">
        <v>121060153.84999999</v>
      </c>
      <c r="Y1882" s="13">
        <v>6771953.8600000003</v>
      </c>
      <c r="Z1882" s="13">
        <v>44730856.509999998</v>
      </c>
      <c r="AA1882" s="13">
        <v>55846150.950000003</v>
      </c>
      <c r="AB1882" s="13">
        <v>1833491.02</v>
      </c>
      <c r="AC1882" s="13">
        <v>0</v>
      </c>
      <c r="AD1882" s="13">
        <v>0</v>
      </c>
      <c r="AE1882" s="13">
        <v>25849145.870000001</v>
      </c>
      <c r="AF1882" s="13">
        <v>63573926.649999999</v>
      </c>
      <c r="AG1882" s="13">
        <v>1204072808.73</v>
      </c>
      <c r="AH1882" s="13">
        <v>1599713581.8300002</v>
      </c>
      <c r="AI1882" s="13">
        <v>2784423990.8999996</v>
      </c>
      <c r="AJ1882" s="13">
        <v>2764238539.9400001</v>
      </c>
      <c r="AK1882" s="13">
        <v>0</v>
      </c>
      <c r="AL1882" s="13">
        <v>907930418.52999997</v>
      </c>
      <c r="AM1882" s="13">
        <v>7.3082962740535082</v>
      </c>
      <c r="AN1882" s="13">
        <v>232075170.96000001</v>
      </c>
      <c r="AO1882" s="13">
        <v>147797309.87</v>
      </c>
      <c r="AP1882" s="13">
        <v>3060452931.7300005</v>
      </c>
      <c r="AQ1882" s="13">
        <v>1833495007.9899995</v>
      </c>
      <c r="AR1882" s="367"/>
      <c r="AS1882" s="19">
        <v>45412</v>
      </c>
      <c r="AT1882" s="20" t="s">
        <v>3</v>
      </c>
      <c r="AU1882" s="40" t="s">
        <v>292</v>
      </c>
      <c r="AV1882" s="41">
        <v>2024</v>
      </c>
      <c r="AW1882" s="266" t="s">
        <v>148</v>
      </c>
      <c r="AX1882" s="380">
        <v>36.299999999999997</v>
      </c>
      <c r="AY1882" s="380">
        <v>36.43</v>
      </c>
    </row>
    <row r="1883" spans="1:51" x14ac:dyDescent="0.25">
      <c r="A1883" s="5">
        <v>71</v>
      </c>
      <c r="B1883" s="6" t="s">
        <v>83</v>
      </c>
      <c r="C1883" s="13">
        <v>277702523.12</v>
      </c>
      <c r="D1883" s="13">
        <v>33044687.18</v>
      </c>
      <c r="E1883" s="13">
        <v>7882703.2300000004</v>
      </c>
      <c r="F1883" s="13">
        <v>0</v>
      </c>
      <c r="G1883" s="13">
        <v>99143831.870000005</v>
      </c>
      <c r="H1883" s="13">
        <v>1261167.27</v>
      </c>
      <c r="I1883" s="13">
        <v>226477298.99000001</v>
      </c>
      <c r="J1883" s="13">
        <v>1072579.23</v>
      </c>
      <c r="K1883" s="13">
        <v>39856980.689999998</v>
      </c>
      <c r="L1883" s="13">
        <v>31974277.460000001</v>
      </c>
      <c r="M1883" s="13">
        <v>38322964.950000003</v>
      </c>
      <c r="N1883" s="13">
        <v>8169381.6299999999</v>
      </c>
      <c r="O1883" s="13">
        <v>30819463.099999994</v>
      </c>
      <c r="P1883" s="13">
        <v>114694540.96999997</v>
      </c>
      <c r="Q1883" s="13">
        <v>-146448427.78999999</v>
      </c>
      <c r="R1883" s="13">
        <v>-31753886.820000023</v>
      </c>
      <c r="S1883" s="13">
        <v>33015054.089999996</v>
      </c>
      <c r="T1883" s="13">
        <v>0</v>
      </c>
      <c r="U1883" s="13">
        <v>0</v>
      </c>
      <c r="V1883" s="13">
        <v>0</v>
      </c>
      <c r="W1883" s="13">
        <v>65531507.799999997</v>
      </c>
      <c r="X1883" s="13">
        <v>0</v>
      </c>
      <c r="Y1883" s="13">
        <v>2023343.51</v>
      </c>
      <c r="Z1883" s="13">
        <v>22487984.030000001</v>
      </c>
      <c r="AA1883" s="13">
        <v>8002089.2699999996</v>
      </c>
      <c r="AB1883" s="13">
        <v>0</v>
      </c>
      <c r="AC1883" s="13">
        <v>0</v>
      </c>
      <c r="AD1883" s="13">
        <v>0</v>
      </c>
      <c r="AE1883" s="13">
        <v>0</v>
      </c>
      <c r="AF1883" s="13">
        <v>3036.9</v>
      </c>
      <c r="AG1883" s="13">
        <v>70297242.409999996</v>
      </c>
      <c r="AH1883" s="13">
        <v>16052084.859999999</v>
      </c>
      <c r="AI1883" s="13">
        <v>86348693.61999999</v>
      </c>
      <c r="AJ1883" s="13">
        <v>55529230.519999996</v>
      </c>
      <c r="AK1883" s="13">
        <v>0</v>
      </c>
      <c r="AL1883" s="13">
        <v>186620318.30000001</v>
      </c>
      <c r="AM1883" s="13">
        <v>5.6822492589565998</v>
      </c>
      <c r="AN1883" s="13">
        <v>0</v>
      </c>
      <c r="AO1883" s="13">
        <v>0</v>
      </c>
      <c r="AP1883" s="13">
        <v>243874558.68000007</v>
      </c>
      <c r="AQ1883" s="13">
        <v>30036185.830000002</v>
      </c>
      <c r="AR1883" s="367"/>
      <c r="AS1883" s="19">
        <v>45412</v>
      </c>
      <c r="AT1883" s="20" t="s">
        <v>3</v>
      </c>
      <c r="AU1883" s="40" t="s">
        <v>292</v>
      </c>
      <c r="AV1883" s="41">
        <v>2024</v>
      </c>
      <c r="AW1883" s="266" t="s">
        <v>161</v>
      </c>
      <c r="AX1883" s="380">
        <v>36.299999999999997</v>
      </c>
      <c r="AY1883" s="380">
        <v>36.43</v>
      </c>
    </row>
    <row r="1884" spans="1:51" x14ac:dyDescent="0.25">
      <c r="A1884" s="5">
        <v>73</v>
      </c>
      <c r="B1884" s="6" t="s">
        <v>84</v>
      </c>
      <c r="C1884" s="13">
        <v>117686825.17</v>
      </c>
      <c r="D1884" s="13">
        <v>456309.81000000006</v>
      </c>
      <c r="E1884" s="13">
        <v>1052538.8700000001</v>
      </c>
      <c r="F1884" s="13">
        <v>19428353.440000001</v>
      </c>
      <c r="G1884" s="13">
        <v>63957914.839999996</v>
      </c>
      <c r="H1884" s="13">
        <v>13479318.039999999</v>
      </c>
      <c r="I1884" s="13">
        <v>101271678.90000001</v>
      </c>
      <c r="J1884" s="13">
        <v>41983.12</v>
      </c>
      <c r="K1884" s="13">
        <v>15235108.880000001</v>
      </c>
      <c r="L1884" s="13">
        <v>14182570.010000002</v>
      </c>
      <c r="M1884" s="13">
        <v>81422720.349999994</v>
      </c>
      <c r="N1884" s="13">
        <v>18759493</v>
      </c>
      <c r="O1884" s="13">
        <v>96756314.700000003</v>
      </c>
      <c r="P1884" s="13">
        <v>-62912067.61999999</v>
      </c>
      <c r="Q1884" s="13">
        <v>61742510.669999994</v>
      </c>
      <c r="R1884" s="13">
        <v>-1169556.9499999955</v>
      </c>
      <c r="S1884" s="13">
        <v>14648874.9</v>
      </c>
      <c r="T1884" s="13">
        <v>0</v>
      </c>
      <c r="U1884" s="13">
        <v>0</v>
      </c>
      <c r="V1884" s="13">
        <v>0</v>
      </c>
      <c r="W1884" s="13">
        <v>19153374.57</v>
      </c>
      <c r="X1884" s="13">
        <v>279211.40999999997</v>
      </c>
      <c r="Y1884" s="13">
        <v>1301177.58</v>
      </c>
      <c r="Z1884" s="13">
        <v>0</v>
      </c>
      <c r="AA1884" s="13">
        <v>0</v>
      </c>
      <c r="AB1884" s="13">
        <v>1521709.5</v>
      </c>
      <c r="AC1884" s="13">
        <v>0</v>
      </c>
      <c r="AD1884" s="13">
        <v>0</v>
      </c>
      <c r="AE1884" s="13">
        <v>0</v>
      </c>
      <c r="AF1884" s="13">
        <v>1960824</v>
      </c>
      <c r="AG1884" s="13">
        <v>95605290.359999985</v>
      </c>
      <c r="AH1884" s="13">
        <v>19812031.869999997</v>
      </c>
      <c r="AI1884" s="13">
        <v>115325697.24000001</v>
      </c>
      <c r="AJ1884" s="13">
        <v>18569382.540000003</v>
      </c>
      <c r="AK1884" s="13">
        <v>0</v>
      </c>
      <c r="AL1884" s="13">
        <v>86036570.020000011</v>
      </c>
      <c r="AM1884" s="13">
        <v>6.6472566555100325</v>
      </c>
      <c r="AN1884" s="13">
        <v>9402233.4299999997</v>
      </c>
      <c r="AO1884" s="13">
        <v>10026120.010000002</v>
      </c>
      <c r="AP1884" s="13">
        <v>22633933.720000003</v>
      </c>
      <c r="AQ1884" s="13">
        <v>2159733.0599999982</v>
      </c>
      <c r="AR1884" s="367"/>
      <c r="AS1884" s="19">
        <v>45412</v>
      </c>
      <c r="AT1884" s="20" t="s">
        <v>3</v>
      </c>
      <c r="AU1884" s="40" t="s">
        <v>292</v>
      </c>
      <c r="AV1884" s="41">
        <v>2024</v>
      </c>
      <c r="AW1884" s="266" t="s">
        <v>190</v>
      </c>
      <c r="AX1884" s="380">
        <v>36.299999999999997</v>
      </c>
      <c r="AY1884" s="380">
        <v>36.43</v>
      </c>
    </row>
    <row r="1885" spans="1:51" x14ac:dyDescent="0.25">
      <c r="A1885" s="5">
        <v>46</v>
      </c>
      <c r="B1885" s="6" t="s">
        <v>85</v>
      </c>
      <c r="C1885" s="13">
        <v>14680146.060000001</v>
      </c>
      <c r="D1885" s="13">
        <v>5374838.6899999995</v>
      </c>
      <c r="E1885" s="13">
        <v>4945384</v>
      </c>
      <c r="F1885" s="13">
        <v>2108305.9500000002</v>
      </c>
      <c r="G1885" s="13">
        <v>9452377.5300000012</v>
      </c>
      <c r="H1885" s="13">
        <v>55847.51</v>
      </c>
      <c r="I1885" s="13">
        <v>271806730.37</v>
      </c>
      <c r="J1885" s="13">
        <v>31574210.77</v>
      </c>
      <c r="K1885" s="13">
        <v>22334660.98</v>
      </c>
      <c r="L1885" s="13">
        <v>17389137.210000001</v>
      </c>
      <c r="M1885" s="13">
        <v>1114462</v>
      </c>
      <c r="N1885" s="13">
        <v>0</v>
      </c>
      <c r="O1885" s="13">
        <v>2552497</v>
      </c>
      <c r="P1885" s="13">
        <v>-4807873.1100000022</v>
      </c>
      <c r="Q1885" s="13">
        <v>-538033.32999999984</v>
      </c>
      <c r="R1885" s="13">
        <v>-5345906.4400000023</v>
      </c>
      <c r="S1885" s="13">
        <v>5401753.9500000002</v>
      </c>
      <c r="T1885" s="13">
        <v>5644645.3600000003</v>
      </c>
      <c r="U1885" s="13">
        <v>0</v>
      </c>
      <c r="V1885" s="13">
        <v>0</v>
      </c>
      <c r="W1885" s="13">
        <v>0</v>
      </c>
      <c r="X1885" s="13">
        <v>0</v>
      </c>
      <c r="Y1885" s="13">
        <v>192905.66</v>
      </c>
      <c r="Z1885" s="13">
        <v>47826.63</v>
      </c>
      <c r="AA1885" s="13">
        <v>0</v>
      </c>
      <c r="AB1885" s="13">
        <v>2159.12</v>
      </c>
      <c r="AC1885" s="13">
        <v>0</v>
      </c>
      <c r="AD1885" s="13">
        <v>0</v>
      </c>
      <c r="AE1885" s="13">
        <v>0</v>
      </c>
      <c r="AF1885" s="13">
        <v>0</v>
      </c>
      <c r="AG1885" s="13">
        <v>18503599.210000001</v>
      </c>
      <c r="AH1885" s="13">
        <v>4945384</v>
      </c>
      <c r="AI1885" s="13">
        <v>23434125</v>
      </c>
      <c r="AJ1885" s="13">
        <v>20881628</v>
      </c>
      <c r="AK1885" s="13">
        <v>0</v>
      </c>
      <c r="AL1885" s="13">
        <v>249472069.39000002</v>
      </c>
      <c r="AM1885" s="13">
        <v>12.169727161446263</v>
      </c>
      <c r="AN1885" s="13">
        <v>1651389.16</v>
      </c>
      <c r="AO1885" s="13">
        <v>456916.79000000004</v>
      </c>
      <c r="AP1885" s="13">
        <v>13091240.060000002</v>
      </c>
      <c r="AQ1885" s="13">
        <v>6338429.6899999995</v>
      </c>
      <c r="AR1885" s="367"/>
      <c r="AS1885" s="19">
        <v>45412</v>
      </c>
      <c r="AT1885" s="20" t="s">
        <v>3</v>
      </c>
      <c r="AU1885" s="40" t="s">
        <v>292</v>
      </c>
      <c r="AV1885" s="41">
        <v>2024</v>
      </c>
      <c r="AW1885" s="266" t="s">
        <v>176</v>
      </c>
      <c r="AX1885" s="380">
        <v>36.299999999999997</v>
      </c>
      <c r="AY1885" s="380">
        <v>36.43</v>
      </c>
    </row>
    <row r="1886" spans="1:51" x14ac:dyDescent="0.25">
      <c r="A1886" s="5">
        <v>51</v>
      </c>
      <c r="B1886" s="6" t="s">
        <v>86</v>
      </c>
      <c r="C1886" s="13">
        <v>8347169.9299999997</v>
      </c>
      <c r="D1886" s="13">
        <v>514938.6</v>
      </c>
      <c r="E1886" s="13">
        <v>5295021.7300000004</v>
      </c>
      <c r="F1886" s="13">
        <v>1756156.4400000002</v>
      </c>
      <c r="G1886" s="13">
        <v>9751446.9700000007</v>
      </c>
      <c r="H1886" s="13">
        <v>-5076839.33</v>
      </c>
      <c r="I1886" s="13">
        <v>91926606.430000007</v>
      </c>
      <c r="J1886" s="13">
        <v>177938667.34</v>
      </c>
      <c r="K1886" s="13">
        <v>10722407.279999999</v>
      </c>
      <c r="L1886" s="13">
        <v>5427385.5499999998</v>
      </c>
      <c r="M1886" s="13">
        <v>3075866.46</v>
      </c>
      <c r="N1886" s="13">
        <v>0</v>
      </c>
      <c r="O1886" s="13">
        <v>1524464.6499999985</v>
      </c>
      <c r="P1886" s="13">
        <v>-5199836.729999993</v>
      </c>
      <c r="Q1886" s="13">
        <v>-1145249.8999999999</v>
      </c>
      <c r="R1886" s="13">
        <v>-6345086.6299999934</v>
      </c>
      <c r="S1886" s="13">
        <v>1268247.2999999998</v>
      </c>
      <c r="T1886" s="13">
        <v>680353.63</v>
      </c>
      <c r="U1886" s="13">
        <v>0</v>
      </c>
      <c r="V1886" s="13">
        <v>0</v>
      </c>
      <c r="W1886" s="13">
        <v>0</v>
      </c>
      <c r="X1886" s="13">
        <v>3317584.91</v>
      </c>
      <c r="Y1886" s="13">
        <v>184490.93</v>
      </c>
      <c r="Z1886" s="13">
        <v>137689.26999999999</v>
      </c>
      <c r="AA1886" s="13">
        <v>75000</v>
      </c>
      <c r="AB1886" s="13">
        <v>9622.92</v>
      </c>
      <c r="AC1886" s="13">
        <v>0</v>
      </c>
      <c r="AD1886" s="13">
        <v>0</v>
      </c>
      <c r="AE1886" s="13">
        <v>0</v>
      </c>
      <c r="AF1886" s="13">
        <v>2322888.12</v>
      </c>
      <c r="AG1886" s="13">
        <v>8503252.0099999998</v>
      </c>
      <c r="AH1886" s="13">
        <v>5295021.7300000004</v>
      </c>
      <c r="AI1886" s="13">
        <v>13591259.719999999</v>
      </c>
      <c r="AJ1886" s="13">
        <v>12066795.07</v>
      </c>
      <c r="AK1886" s="13">
        <v>0</v>
      </c>
      <c r="AL1886" s="13">
        <v>81204199.150000006</v>
      </c>
      <c r="AM1886" s="13">
        <v>8.5733179154149806</v>
      </c>
      <c r="AN1886" s="13">
        <v>1022245.87</v>
      </c>
      <c r="AO1886" s="13">
        <v>733910.57</v>
      </c>
      <c r="AP1886" s="13">
        <v>7491641.5700000012</v>
      </c>
      <c r="AQ1886" s="13">
        <v>1183874.8900000001</v>
      </c>
      <c r="AR1886" s="367"/>
      <c r="AS1886" s="19">
        <v>45412</v>
      </c>
      <c r="AT1886" s="20" t="s">
        <v>3</v>
      </c>
      <c r="AU1886" s="40" t="s">
        <v>293</v>
      </c>
      <c r="AV1886" s="41">
        <v>2024</v>
      </c>
      <c r="AW1886" s="266" t="s">
        <v>179</v>
      </c>
      <c r="AX1886" s="380">
        <v>36.299999999999997</v>
      </c>
      <c r="AY1886" s="380">
        <v>36.43</v>
      </c>
    </row>
    <row r="1887" spans="1:51" x14ac:dyDescent="0.25">
      <c r="A1887" s="5">
        <v>117</v>
      </c>
      <c r="B1887" s="6" t="s">
        <v>87</v>
      </c>
      <c r="C1887" s="13">
        <v>395570226.44999999</v>
      </c>
      <c r="D1887" s="13">
        <v>176179755.42000002</v>
      </c>
      <c r="E1887" s="13">
        <v>50378255.159999996</v>
      </c>
      <c r="F1887" s="13">
        <v>63623761.399999991</v>
      </c>
      <c r="G1887" s="13">
        <v>77033801.129999995</v>
      </c>
      <c r="H1887" s="13">
        <v>1950946.76</v>
      </c>
      <c r="I1887" s="13">
        <v>259172104.90000001</v>
      </c>
      <c r="J1887" s="13">
        <v>44139299.909999996</v>
      </c>
      <c r="K1887" s="13">
        <v>127963699.62</v>
      </c>
      <c r="L1887" s="13">
        <v>77585444.459999993</v>
      </c>
      <c r="M1887" s="13">
        <v>299048234.47000003</v>
      </c>
      <c r="N1887" s="13">
        <v>129482395.86</v>
      </c>
      <c r="O1887" s="13">
        <v>-32046170.710000098</v>
      </c>
      <c r="P1887" s="13">
        <v>110779079.21000016</v>
      </c>
      <c r="Q1887" s="13">
        <v>-130511058.12999994</v>
      </c>
      <c r="R1887" s="13">
        <v>-19731978.919999778</v>
      </c>
      <c r="S1887" s="13">
        <v>21682925.729999997</v>
      </c>
      <c r="T1887" s="13">
        <v>889671.02</v>
      </c>
      <c r="U1887" s="13">
        <v>0</v>
      </c>
      <c r="V1887" s="13">
        <v>0</v>
      </c>
      <c r="W1887" s="13">
        <v>0</v>
      </c>
      <c r="X1887" s="13">
        <v>30493250.059999999</v>
      </c>
      <c r="Y1887" s="13">
        <v>1354314.9</v>
      </c>
      <c r="Z1887" s="13">
        <v>4123550.5</v>
      </c>
      <c r="AA1887" s="13">
        <v>800000</v>
      </c>
      <c r="AB1887" s="13">
        <v>968136.19</v>
      </c>
      <c r="AC1887" s="13">
        <v>0</v>
      </c>
      <c r="AD1887" s="13">
        <v>0</v>
      </c>
      <c r="AE1887" s="13">
        <v>0</v>
      </c>
      <c r="AF1887" s="13">
        <v>2453993.7599999998</v>
      </c>
      <c r="AG1887" s="13">
        <v>376633678.93000001</v>
      </c>
      <c r="AH1887" s="13">
        <v>179860651.02000001</v>
      </c>
      <c r="AI1887" s="13">
        <v>555194052.8599999</v>
      </c>
      <c r="AJ1887" s="13">
        <v>587240223.56999993</v>
      </c>
      <c r="AK1887" s="13">
        <v>0</v>
      </c>
      <c r="AL1887" s="13">
        <v>131208405.28</v>
      </c>
      <c r="AM1887" s="13">
        <v>2.0253564539758968</v>
      </c>
      <c r="AN1887" s="13">
        <v>38398588.170000002</v>
      </c>
      <c r="AO1887" s="13">
        <v>25225173.23</v>
      </c>
      <c r="AP1887" s="13">
        <v>459035505.96999997</v>
      </c>
      <c r="AQ1887" s="13">
        <v>207598864.23000002</v>
      </c>
      <c r="AR1887" s="367"/>
      <c r="AS1887" s="19">
        <v>45412</v>
      </c>
      <c r="AT1887" s="20" t="s">
        <v>3</v>
      </c>
      <c r="AU1887" s="40" t="s">
        <v>292</v>
      </c>
      <c r="AV1887" s="41">
        <v>2024</v>
      </c>
      <c r="AW1887" s="266" t="s">
        <v>155</v>
      </c>
      <c r="AX1887" s="380">
        <v>36.299999999999997</v>
      </c>
      <c r="AY1887" s="380">
        <v>36.43</v>
      </c>
    </row>
    <row r="1888" spans="1:51" x14ac:dyDescent="0.25">
      <c r="A1888" s="5">
        <v>78</v>
      </c>
      <c r="B1888" s="6" t="s">
        <v>88</v>
      </c>
      <c r="C1888" s="13">
        <v>1344126.04</v>
      </c>
      <c r="D1888" s="13">
        <v>0</v>
      </c>
      <c r="E1888" s="13">
        <v>39.6</v>
      </c>
      <c r="F1888" s="13">
        <v>242215.76</v>
      </c>
      <c r="G1888" s="13">
        <v>2184447.63</v>
      </c>
      <c r="H1888" s="13">
        <v>-793716.98</v>
      </c>
      <c r="I1888" s="13">
        <v>93140696.420000002</v>
      </c>
      <c r="J1888" s="13">
        <v>7500619.9199999999</v>
      </c>
      <c r="K1888" s="13">
        <v>800422.06</v>
      </c>
      <c r="L1888" s="13">
        <v>800382.46000000008</v>
      </c>
      <c r="M1888" s="13">
        <v>239553.56</v>
      </c>
      <c r="N1888" s="13">
        <v>0.2</v>
      </c>
      <c r="O1888" s="13">
        <v>-1040.2800000000279</v>
      </c>
      <c r="P1888" s="13">
        <v>-1081497.0699999998</v>
      </c>
      <c r="Q1888" s="13">
        <v>-158449.20999999996</v>
      </c>
      <c r="R1888" s="13">
        <v>-1239946.2799999998</v>
      </c>
      <c r="S1888" s="13">
        <v>446229.32000000007</v>
      </c>
      <c r="T1888" s="13">
        <v>444411.73</v>
      </c>
      <c r="U1888" s="13">
        <v>0</v>
      </c>
      <c r="V1888" s="13">
        <v>0</v>
      </c>
      <c r="W1888" s="13">
        <v>0</v>
      </c>
      <c r="X1888" s="13">
        <v>80532.570000000007</v>
      </c>
      <c r="Y1888" s="13">
        <v>42000.22</v>
      </c>
      <c r="Z1888" s="13">
        <v>14665.05</v>
      </c>
      <c r="AA1888" s="13">
        <v>15933.26</v>
      </c>
      <c r="AB1888" s="13">
        <v>8.48</v>
      </c>
      <c r="AC1888" s="13">
        <v>0</v>
      </c>
      <c r="AD1888" s="13">
        <v>0</v>
      </c>
      <c r="AE1888" s="13">
        <v>0</v>
      </c>
      <c r="AF1888" s="13">
        <v>6107.97</v>
      </c>
      <c r="AG1888" s="13">
        <v>1039936.02</v>
      </c>
      <c r="AH1888" s="13">
        <v>39.800000000000004</v>
      </c>
      <c r="AI1888" s="13">
        <v>1038046.08</v>
      </c>
      <c r="AJ1888" s="13">
        <v>1039086.36</v>
      </c>
      <c r="AK1888" s="13">
        <v>0</v>
      </c>
      <c r="AL1888" s="13">
        <v>92340274.359999999</v>
      </c>
      <c r="AM1888" s="13">
        <v>116.36447953470947</v>
      </c>
      <c r="AN1888" s="13">
        <v>175426.23</v>
      </c>
      <c r="AO1888" s="13">
        <v>66789.53</v>
      </c>
      <c r="AP1888" s="13">
        <v>1345167.4500000002</v>
      </c>
      <c r="AQ1888" s="13">
        <v>1.1300000000000012</v>
      </c>
      <c r="AR1888" s="367"/>
      <c r="AS1888" s="19">
        <v>45412</v>
      </c>
      <c r="AT1888" s="20" t="s">
        <v>3</v>
      </c>
      <c r="AU1888" s="40" t="s">
        <v>293</v>
      </c>
      <c r="AV1888" s="41">
        <v>2024</v>
      </c>
      <c r="AW1888" s="266" t="s">
        <v>185</v>
      </c>
      <c r="AX1888" s="380">
        <v>36.299999999999997</v>
      </c>
      <c r="AY1888" s="380">
        <v>36.43</v>
      </c>
    </row>
    <row r="1889" spans="1:51" x14ac:dyDescent="0.25">
      <c r="A1889" s="5">
        <v>80</v>
      </c>
      <c r="B1889" s="6" t="s">
        <v>89</v>
      </c>
      <c r="C1889" s="13">
        <v>545527886.54999995</v>
      </c>
      <c r="D1889" s="13">
        <v>245408019.66</v>
      </c>
      <c r="E1889" s="13">
        <v>105577296.36</v>
      </c>
      <c r="F1889" s="13">
        <v>79110764.939999998</v>
      </c>
      <c r="G1889" s="13">
        <v>129160917.58000001</v>
      </c>
      <c r="H1889" s="13">
        <v>5055518.7300000004</v>
      </c>
      <c r="I1889" s="13">
        <v>802018432.11000001</v>
      </c>
      <c r="J1889" s="13">
        <v>249679114.06999999</v>
      </c>
      <c r="K1889" s="13">
        <v>177656592.02000001</v>
      </c>
      <c r="L1889" s="13">
        <v>72079295.659999996</v>
      </c>
      <c r="M1889" s="13">
        <v>245793356.97</v>
      </c>
      <c r="N1889" s="13">
        <v>1596046945.1099999</v>
      </c>
      <c r="O1889" s="13">
        <v>-1073918174.3200002</v>
      </c>
      <c r="P1889" s="13">
        <v>1165766358.6899998</v>
      </c>
      <c r="Q1889" s="13">
        <v>-1178514366.7499998</v>
      </c>
      <c r="R1889" s="13">
        <v>-12748008.059999943</v>
      </c>
      <c r="S1889" s="13">
        <v>17803527.110000003</v>
      </c>
      <c r="T1889" s="13">
        <v>72224.98</v>
      </c>
      <c r="U1889" s="13">
        <v>0</v>
      </c>
      <c r="V1889" s="13">
        <v>0</v>
      </c>
      <c r="W1889" s="13">
        <v>735880.38</v>
      </c>
      <c r="X1889" s="13">
        <v>36227301.490000002</v>
      </c>
      <c r="Y1889" s="13">
        <v>2061778.34</v>
      </c>
      <c r="Z1889" s="13">
        <v>8396157.8300000001</v>
      </c>
      <c r="AA1889" s="13">
        <v>1000000</v>
      </c>
      <c r="AB1889" s="13">
        <v>2558938.2999999998</v>
      </c>
      <c r="AC1889" s="13">
        <v>0</v>
      </c>
      <c r="AD1889" s="13">
        <v>0</v>
      </c>
      <c r="AE1889" s="13">
        <v>0</v>
      </c>
      <c r="AF1889" s="13">
        <v>5215005.2699999996</v>
      </c>
      <c r="AG1889" s="13">
        <v>317872652.63000005</v>
      </c>
      <c r="AH1889" s="13">
        <v>1701624241.4699998</v>
      </c>
      <c r="AI1889" s="13">
        <v>2017890026.5799999</v>
      </c>
      <c r="AJ1889" s="13">
        <v>3091808200.9000001</v>
      </c>
      <c r="AK1889" s="13">
        <v>0</v>
      </c>
      <c r="AL1889" s="13">
        <v>624361840.09000003</v>
      </c>
      <c r="AM1889" s="13">
        <v>4.5144310323126726</v>
      </c>
      <c r="AN1889" s="13">
        <v>48043031.480000004</v>
      </c>
      <c r="AO1889" s="13">
        <v>31067733.460000001</v>
      </c>
      <c r="AP1889" s="13">
        <v>572588158.94999993</v>
      </c>
      <c r="AQ1889" s="13">
        <v>-801449882.26000011</v>
      </c>
      <c r="AR1889" s="367"/>
      <c r="AS1889" s="19">
        <v>45412</v>
      </c>
      <c r="AT1889" s="20" t="s">
        <v>3</v>
      </c>
      <c r="AU1889" s="40" t="s">
        <v>292</v>
      </c>
      <c r="AV1889" s="41">
        <v>2024</v>
      </c>
      <c r="AW1889" s="266" t="s">
        <v>288</v>
      </c>
      <c r="AX1889" s="380">
        <v>36.299999999999997</v>
      </c>
      <c r="AY1889" s="380">
        <v>36.43</v>
      </c>
    </row>
    <row r="1890" spans="1:51" x14ac:dyDescent="0.25">
      <c r="A1890" s="5">
        <v>2</v>
      </c>
      <c r="B1890" s="6" t="s">
        <v>90</v>
      </c>
      <c r="C1890" s="13">
        <v>96678687.179999992</v>
      </c>
      <c r="D1890" s="13">
        <v>8408290.3099999987</v>
      </c>
      <c r="E1890" s="13">
        <v>3763742.14</v>
      </c>
      <c r="F1890" s="13">
        <v>54636.759999999995</v>
      </c>
      <c r="G1890" s="13">
        <v>49757192.719999999</v>
      </c>
      <c r="H1890" s="13">
        <v>17183218.760000002</v>
      </c>
      <c r="I1890" s="13">
        <v>346669330.13</v>
      </c>
      <c r="J1890" s="13">
        <v>898282406.42999995</v>
      </c>
      <c r="K1890" s="13">
        <v>26344880.02</v>
      </c>
      <c r="L1890" s="13">
        <v>22581137.879999999</v>
      </c>
      <c r="M1890" s="13">
        <v>26690777.899999999</v>
      </c>
      <c r="N1890" s="13">
        <v>0</v>
      </c>
      <c r="O1890" s="13">
        <v>43523525.670000002</v>
      </c>
      <c r="P1890" s="13">
        <v>-5064958.2799999863</v>
      </c>
      <c r="Q1890" s="13">
        <v>-12278217.860000001</v>
      </c>
      <c r="R1890" s="13">
        <v>-17343176.139999986</v>
      </c>
      <c r="S1890" s="13">
        <v>34526394.899999999</v>
      </c>
      <c r="T1890" s="13">
        <v>94.67</v>
      </c>
      <c r="U1890" s="13">
        <v>0</v>
      </c>
      <c r="V1890" s="13">
        <v>0</v>
      </c>
      <c r="W1890" s="13">
        <v>40184234.539999999</v>
      </c>
      <c r="X1890" s="13">
        <v>32877560.460000001</v>
      </c>
      <c r="Y1890" s="13">
        <v>1000791.07</v>
      </c>
      <c r="Z1890" s="13">
        <v>377114.34</v>
      </c>
      <c r="AA1890" s="13">
        <v>12236139.09</v>
      </c>
      <c r="AB1890" s="13">
        <v>883683.15</v>
      </c>
      <c r="AC1890" s="13">
        <v>0</v>
      </c>
      <c r="AD1890" s="13">
        <v>0</v>
      </c>
      <c r="AE1890" s="13">
        <v>0</v>
      </c>
      <c r="AF1890" s="13">
        <v>24037767.109999999</v>
      </c>
      <c r="AG1890" s="13">
        <v>49271915.779999994</v>
      </c>
      <c r="AH1890" s="13">
        <v>3763742.14</v>
      </c>
      <c r="AI1890" s="13">
        <v>53035600.020000003</v>
      </c>
      <c r="AJ1890" s="13">
        <v>9512074.3499999996</v>
      </c>
      <c r="AK1890" s="13">
        <v>0</v>
      </c>
      <c r="AL1890" s="13">
        <v>320324450.11000001</v>
      </c>
      <c r="AM1890" s="13">
        <v>13.158888173596624</v>
      </c>
      <c r="AN1890" s="13">
        <v>54636.759999999995</v>
      </c>
      <c r="AO1890" s="13">
        <v>0</v>
      </c>
      <c r="AP1890" s="13">
        <v>56018642.530000001</v>
      </c>
      <c r="AQ1890" s="13">
        <v>11271771.330000002</v>
      </c>
      <c r="AR1890" s="367"/>
      <c r="AS1890" s="19">
        <v>45412</v>
      </c>
      <c r="AT1890" s="20" t="s">
        <v>3</v>
      </c>
      <c r="AU1890" s="40" t="s">
        <v>292</v>
      </c>
      <c r="AV1890" s="41">
        <v>2024</v>
      </c>
      <c r="AW1890" s="266" t="s">
        <v>168</v>
      </c>
      <c r="AX1890" s="380">
        <v>36.299999999999997</v>
      </c>
      <c r="AY1890" s="380">
        <v>36.43</v>
      </c>
    </row>
    <row r="1891" spans="1:51" x14ac:dyDescent="0.25">
      <c r="A1891" s="5">
        <v>115</v>
      </c>
      <c r="B1891" s="6" t="s">
        <v>290</v>
      </c>
      <c r="C1891" s="13">
        <v>407766.83</v>
      </c>
      <c r="D1891" s="13">
        <v>0</v>
      </c>
      <c r="E1891" s="13">
        <v>0.01</v>
      </c>
      <c r="F1891" s="13">
        <v>0</v>
      </c>
      <c r="G1891" s="13">
        <v>831818.5</v>
      </c>
      <c r="H1891" s="13">
        <v>-578065.62</v>
      </c>
      <c r="I1891" s="13">
        <v>764475.36</v>
      </c>
      <c r="J1891" s="13">
        <v>5717854.5</v>
      </c>
      <c r="K1891" s="13">
        <v>404217.14</v>
      </c>
      <c r="L1891" s="13">
        <v>404217.13</v>
      </c>
      <c r="M1891" s="13">
        <v>0</v>
      </c>
      <c r="N1891" s="13">
        <v>0</v>
      </c>
      <c r="O1891" s="13">
        <v>282064.96999999997</v>
      </c>
      <c r="P1891" s="13">
        <v>-706116.6399999999</v>
      </c>
      <c r="Q1891" s="13">
        <v>0</v>
      </c>
      <c r="R1891" s="13">
        <v>-706116.6399999999</v>
      </c>
      <c r="S1891" s="13">
        <v>128051.01999999999</v>
      </c>
      <c r="T1891" s="13">
        <v>93165.93</v>
      </c>
      <c r="U1891" s="13">
        <v>0</v>
      </c>
      <c r="V1891" s="13">
        <v>0</v>
      </c>
      <c r="W1891" s="13">
        <v>0</v>
      </c>
      <c r="X1891" s="13">
        <v>83797.179999999993</v>
      </c>
      <c r="Y1891" s="13">
        <v>16975.88</v>
      </c>
      <c r="Z1891" s="13">
        <v>12012.78</v>
      </c>
      <c r="AA1891" s="13">
        <v>0.01</v>
      </c>
      <c r="AB1891" s="13">
        <v>267.48</v>
      </c>
      <c r="AC1891" s="13">
        <v>0</v>
      </c>
      <c r="AD1891" s="13">
        <v>0</v>
      </c>
      <c r="AE1891" s="13">
        <v>8369.4</v>
      </c>
      <c r="AF1891" s="13">
        <v>11286.54</v>
      </c>
      <c r="AG1891" s="13">
        <v>404217.13</v>
      </c>
      <c r="AH1891" s="13">
        <v>0.01</v>
      </c>
      <c r="AI1891" s="13">
        <v>401266.33999999997</v>
      </c>
      <c r="AJ1891" s="13">
        <v>119201.37</v>
      </c>
      <c r="AK1891" s="13">
        <v>0</v>
      </c>
      <c r="AL1891" s="13">
        <v>360258.22</v>
      </c>
      <c r="AM1891" s="13">
        <v>1.8912492429192882</v>
      </c>
      <c r="AN1891" s="13">
        <v>0</v>
      </c>
      <c r="AO1891" s="13">
        <v>0</v>
      </c>
      <c r="AP1891" s="13">
        <v>125701.87000000002</v>
      </c>
      <c r="AQ1891" s="13">
        <v>0</v>
      </c>
      <c r="AR1891" s="367"/>
      <c r="AS1891" s="19">
        <v>45412</v>
      </c>
      <c r="AT1891" s="20" t="s">
        <v>3</v>
      </c>
      <c r="AU1891" s="40" t="s">
        <v>293</v>
      </c>
      <c r="AV1891" s="41">
        <v>2024</v>
      </c>
      <c r="AW1891" s="266" t="s">
        <v>291</v>
      </c>
      <c r="AX1891" s="380">
        <v>36.299999999999997</v>
      </c>
      <c r="AY1891" s="380">
        <v>36.43</v>
      </c>
    </row>
    <row r="1892" spans="1:51" x14ac:dyDescent="0.25">
      <c r="A1892" s="5">
        <v>106</v>
      </c>
      <c r="B1892" s="6" t="s">
        <v>92</v>
      </c>
      <c r="C1892" s="13">
        <v>25775716.16</v>
      </c>
      <c r="D1892" s="13">
        <v>996552.82000000007</v>
      </c>
      <c r="E1892" s="13">
        <v>1989672.92</v>
      </c>
      <c r="F1892" s="13">
        <v>5808299.7999999998</v>
      </c>
      <c r="G1892" s="13">
        <v>12039254.27</v>
      </c>
      <c r="H1892" s="13">
        <v>54177.52</v>
      </c>
      <c r="I1892" s="13">
        <v>70981774.700000003</v>
      </c>
      <c r="J1892" s="13">
        <v>7247044.0899999999</v>
      </c>
      <c r="K1892" s="13">
        <v>15387134.85</v>
      </c>
      <c r="L1892" s="13">
        <v>13397461.93</v>
      </c>
      <c r="M1892" s="13">
        <v>14435633.140000001</v>
      </c>
      <c r="N1892" s="13">
        <v>81689.53</v>
      </c>
      <c r="O1892" s="13">
        <v>3158473.0500000007</v>
      </c>
      <c r="P1892" s="13">
        <v>3773136.2199999988</v>
      </c>
      <c r="Q1892" s="13">
        <v>-5981272.1300000027</v>
      </c>
      <c r="R1892" s="13">
        <v>-2208135.9100000039</v>
      </c>
      <c r="S1892" s="13">
        <v>2262313.3499999996</v>
      </c>
      <c r="T1892" s="13">
        <v>6.87</v>
      </c>
      <c r="U1892" s="13">
        <v>0</v>
      </c>
      <c r="V1892" s="13">
        <v>0</v>
      </c>
      <c r="W1892" s="13">
        <v>7234304.75</v>
      </c>
      <c r="X1892" s="13">
        <v>1332457.72</v>
      </c>
      <c r="Y1892" s="13">
        <v>232376.06</v>
      </c>
      <c r="Z1892" s="13">
        <v>111190.96</v>
      </c>
      <c r="AA1892" s="13">
        <v>1208091.0900000001</v>
      </c>
      <c r="AB1892" s="13">
        <v>376920.9</v>
      </c>
      <c r="AC1892" s="13">
        <v>0</v>
      </c>
      <c r="AD1892" s="13">
        <v>0</v>
      </c>
      <c r="AE1892" s="13">
        <v>4213379.21</v>
      </c>
      <c r="AF1892" s="13">
        <v>162497.76999999999</v>
      </c>
      <c r="AG1892" s="13">
        <v>27833095.07</v>
      </c>
      <c r="AH1892" s="13">
        <v>2071362.45</v>
      </c>
      <c r="AI1892" s="13">
        <v>29883584.75</v>
      </c>
      <c r="AJ1892" s="13">
        <v>26725111.699999999</v>
      </c>
      <c r="AK1892" s="13">
        <v>0</v>
      </c>
      <c r="AL1892" s="13">
        <v>55594639.850000001</v>
      </c>
      <c r="AM1892" s="13">
        <v>4.6130598965927696</v>
      </c>
      <c r="AN1892" s="13">
        <v>2891632.4699999997</v>
      </c>
      <c r="AO1892" s="13">
        <v>2916667.33</v>
      </c>
      <c r="AP1892" s="13">
        <v>22745757.860000003</v>
      </c>
      <c r="AQ1892" s="13">
        <v>1125067.5700000003</v>
      </c>
      <c r="AR1892" s="367"/>
      <c r="AS1892" s="19">
        <v>45412</v>
      </c>
      <c r="AT1892" s="20" t="s">
        <v>3</v>
      </c>
      <c r="AU1892" s="40" t="s">
        <v>292</v>
      </c>
      <c r="AV1892" s="41">
        <v>2024</v>
      </c>
      <c r="AW1892" s="266" t="s">
        <v>172</v>
      </c>
      <c r="AX1892" s="380">
        <v>36.299999999999997</v>
      </c>
      <c r="AY1892" s="380">
        <v>36.43</v>
      </c>
    </row>
    <row r="1893" spans="1:51" x14ac:dyDescent="0.25">
      <c r="A1893" s="5">
        <v>118</v>
      </c>
      <c r="B1893" s="6" t="s">
        <v>93</v>
      </c>
      <c r="C1893" s="13">
        <v>87703853.349999979</v>
      </c>
      <c r="D1893" s="13">
        <v>26791143.109999999</v>
      </c>
      <c r="E1893" s="13">
        <v>28679120.899999999</v>
      </c>
      <c r="F1893" s="13">
        <v>15673351.219999999</v>
      </c>
      <c r="G1893" s="13">
        <v>43335822.25</v>
      </c>
      <c r="H1893" s="13">
        <v>185699.74</v>
      </c>
      <c r="I1893" s="13">
        <v>209499136.81</v>
      </c>
      <c r="J1893" s="13">
        <v>9705328.5899999999</v>
      </c>
      <c r="K1893" s="13">
        <v>75491416.920000002</v>
      </c>
      <c r="L1893" s="13">
        <v>46812296.020000003</v>
      </c>
      <c r="M1893" s="13">
        <v>9304990.75</v>
      </c>
      <c r="N1893" s="13">
        <v>30573569.380000003</v>
      </c>
      <c r="O1893" s="13">
        <v>22782897.919999994</v>
      </c>
      <c r="P1893" s="13">
        <v>-20879361.149999995</v>
      </c>
      <c r="Q1893" s="13">
        <v>23820298.709999997</v>
      </c>
      <c r="R1893" s="13">
        <v>2940937.5600000024</v>
      </c>
      <c r="S1893" s="13">
        <v>-2755237.83</v>
      </c>
      <c r="T1893" s="13">
        <v>6416.46</v>
      </c>
      <c r="U1893" s="13">
        <v>0</v>
      </c>
      <c r="V1893" s="13">
        <v>0</v>
      </c>
      <c r="W1893" s="13">
        <v>233967.54</v>
      </c>
      <c r="X1893" s="13">
        <v>575921.88</v>
      </c>
      <c r="Y1893" s="13">
        <v>737275.46</v>
      </c>
      <c r="Z1893" s="13">
        <v>559589.93999999994</v>
      </c>
      <c r="AA1893" s="13">
        <v>23053.07</v>
      </c>
      <c r="AB1893" s="13">
        <v>739167.81</v>
      </c>
      <c r="AC1893" s="13">
        <v>0</v>
      </c>
      <c r="AD1893" s="13">
        <v>0</v>
      </c>
      <c r="AE1893" s="13">
        <v>1503425.02</v>
      </c>
      <c r="AF1893" s="13">
        <v>9032.41</v>
      </c>
      <c r="AG1893" s="13">
        <v>56117286.770000003</v>
      </c>
      <c r="AH1893" s="13">
        <v>59252690.280000001</v>
      </c>
      <c r="AI1893" s="13">
        <v>115286924.50999999</v>
      </c>
      <c r="AJ1893" s="13">
        <v>92504026.590000004</v>
      </c>
      <c r="AK1893" s="13">
        <v>0</v>
      </c>
      <c r="AL1893" s="13">
        <v>134007719.89</v>
      </c>
      <c r="AM1893" s="13">
        <v>2.7751384906712122</v>
      </c>
      <c r="AN1893" s="13">
        <v>9968864.709999999</v>
      </c>
      <c r="AO1893" s="13">
        <v>5704486.5099999998</v>
      </c>
      <c r="AP1893" s="13">
        <v>96630507.98999998</v>
      </c>
      <c r="AQ1893" s="13">
        <v>58500695.669999994</v>
      </c>
      <c r="AR1893" s="367"/>
      <c r="AS1893" s="19">
        <v>45412</v>
      </c>
      <c r="AT1893" s="20" t="s">
        <v>3</v>
      </c>
      <c r="AU1893" s="40" t="s">
        <v>292</v>
      </c>
      <c r="AV1893" s="41">
        <v>2024</v>
      </c>
      <c r="AW1893" s="266" t="s">
        <v>162</v>
      </c>
      <c r="AX1893" s="380">
        <v>36.299999999999997</v>
      </c>
      <c r="AY1893" s="380">
        <v>36.43</v>
      </c>
    </row>
    <row r="1894" spans="1:51" x14ac:dyDescent="0.25">
      <c r="A1894" s="5">
        <v>29</v>
      </c>
      <c r="B1894" s="6" t="s">
        <v>94</v>
      </c>
      <c r="C1894" s="13">
        <v>234119104.23999998</v>
      </c>
      <c r="D1894" s="13">
        <v>67258465.349999994</v>
      </c>
      <c r="E1894" s="13">
        <v>23083065.850000001</v>
      </c>
      <c r="F1894" s="13">
        <v>33214743.43</v>
      </c>
      <c r="G1894" s="13">
        <v>48640258.189999998</v>
      </c>
      <c r="H1894" s="13">
        <v>-66628.58</v>
      </c>
      <c r="I1894" s="13">
        <v>186383817.97999999</v>
      </c>
      <c r="J1894" s="13">
        <v>165997418.21000001</v>
      </c>
      <c r="K1894" s="13">
        <v>94990964.670000002</v>
      </c>
      <c r="L1894" s="13">
        <v>71907898.819999993</v>
      </c>
      <c r="M1894" s="13">
        <v>44052043.960000001</v>
      </c>
      <c r="N1894" s="13">
        <v>3025658.05</v>
      </c>
      <c r="O1894" s="13">
        <v>31215018.590000011</v>
      </c>
      <c r="P1894" s="13">
        <v>53790618.680000022</v>
      </c>
      <c r="Q1894" s="13">
        <v>-53101239.800000012</v>
      </c>
      <c r="R1894" s="13">
        <v>689378.88000001013</v>
      </c>
      <c r="S1894" s="13">
        <v>-756007.45999999903</v>
      </c>
      <c r="T1894" s="13">
        <v>6439598.4299999997</v>
      </c>
      <c r="U1894" s="13">
        <v>0</v>
      </c>
      <c r="V1894" s="13">
        <v>0</v>
      </c>
      <c r="W1894" s="13">
        <v>0</v>
      </c>
      <c r="X1894" s="13">
        <v>2446665.21</v>
      </c>
      <c r="Y1894" s="13">
        <v>888124.84</v>
      </c>
      <c r="Z1894" s="13">
        <v>3154715.79</v>
      </c>
      <c r="AA1894" s="13">
        <v>612.70000000000005</v>
      </c>
      <c r="AB1894" s="13">
        <v>4278876.93</v>
      </c>
      <c r="AC1894" s="13">
        <v>0</v>
      </c>
      <c r="AD1894" s="13">
        <v>0</v>
      </c>
      <c r="AE1894" s="13">
        <v>0</v>
      </c>
      <c r="AF1894" s="13">
        <v>1319940.8400000001</v>
      </c>
      <c r="AG1894" s="13">
        <v>115959942.78</v>
      </c>
      <c r="AH1894" s="13">
        <v>26108723.900000002</v>
      </c>
      <c r="AI1894" s="13">
        <v>135416822.59999999</v>
      </c>
      <c r="AJ1894" s="13">
        <v>105010556.06</v>
      </c>
      <c r="AK1894" s="13">
        <v>808752.05</v>
      </c>
      <c r="AL1894" s="13">
        <v>91392853.309999987</v>
      </c>
      <c r="AM1894" s="13">
        <v>1.9621215410065589</v>
      </c>
      <c r="AN1894" s="13">
        <v>16813356.060000002</v>
      </c>
      <c r="AO1894" s="13">
        <v>16401387.370000001</v>
      </c>
      <c r="AP1894" s="13">
        <v>209534403.82000002</v>
      </c>
      <c r="AQ1894" s="13">
        <v>73888783.519999996</v>
      </c>
      <c r="AR1894" s="367"/>
      <c r="AS1894" s="19">
        <v>45412</v>
      </c>
      <c r="AT1894" s="20" t="s">
        <v>3</v>
      </c>
      <c r="AU1894" s="40" t="s">
        <v>293</v>
      </c>
      <c r="AV1894" s="41">
        <v>2024</v>
      </c>
      <c r="AW1894" s="266" t="s">
        <v>156</v>
      </c>
      <c r="AX1894" s="380">
        <v>36.299999999999997</v>
      </c>
      <c r="AY1894" s="380">
        <v>36.43</v>
      </c>
    </row>
    <row r="1895" spans="1:51" x14ac:dyDescent="0.25">
      <c r="A1895" s="5">
        <v>111</v>
      </c>
      <c r="B1895" s="6" t="s">
        <v>95</v>
      </c>
      <c r="C1895" s="13">
        <v>6504833.21</v>
      </c>
      <c r="D1895" s="13">
        <v>592674.19999999995</v>
      </c>
      <c r="E1895" s="13">
        <v>674006.65999999992</v>
      </c>
      <c r="F1895" s="13">
        <v>1300694.73</v>
      </c>
      <c r="G1895" s="13">
        <v>1945076.87</v>
      </c>
      <c r="H1895" s="13">
        <v>19337.53</v>
      </c>
      <c r="I1895" s="13">
        <v>53781668.659999996</v>
      </c>
      <c r="J1895" s="13">
        <v>19253990.59</v>
      </c>
      <c r="K1895" s="13">
        <v>5928233.8899999997</v>
      </c>
      <c r="L1895" s="13">
        <v>5254227.2299999995</v>
      </c>
      <c r="M1895" s="13">
        <v>0</v>
      </c>
      <c r="N1895" s="13">
        <v>0</v>
      </c>
      <c r="O1895" s="13">
        <v>2000497.810000001</v>
      </c>
      <c r="P1895" s="13">
        <v>665889.59999999846</v>
      </c>
      <c r="Q1895" s="13">
        <v>-301776.83</v>
      </c>
      <c r="R1895" s="13">
        <v>364112.76999999845</v>
      </c>
      <c r="S1895" s="13">
        <v>-344775.25</v>
      </c>
      <c r="T1895" s="13">
        <v>0</v>
      </c>
      <c r="U1895" s="13">
        <v>0</v>
      </c>
      <c r="V1895" s="13">
        <v>0</v>
      </c>
      <c r="W1895" s="13">
        <v>0</v>
      </c>
      <c r="X1895" s="13">
        <v>559625.28</v>
      </c>
      <c r="Y1895" s="13">
        <v>39695.449999999997</v>
      </c>
      <c r="Z1895" s="13">
        <v>770861.23</v>
      </c>
      <c r="AA1895" s="13">
        <v>2613.5</v>
      </c>
      <c r="AB1895" s="13">
        <v>16784.939999999999</v>
      </c>
      <c r="AC1895" s="13">
        <v>0</v>
      </c>
      <c r="AD1895" s="13">
        <v>0</v>
      </c>
      <c r="AE1895" s="13">
        <v>0</v>
      </c>
      <c r="AF1895" s="13">
        <v>74445.41</v>
      </c>
      <c r="AG1895" s="13">
        <v>5254227.2299999995</v>
      </c>
      <c r="AH1895" s="13">
        <v>674006.65999999992</v>
      </c>
      <c r="AI1895" s="13">
        <v>5922374.7600000007</v>
      </c>
      <c r="AJ1895" s="13">
        <v>3921876.95</v>
      </c>
      <c r="AK1895" s="13">
        <v>0</v>
      </c>
      <c r="AL1895" s="13">
        <v>47853434.769999996</v>
      </c>
      <c r="AM1895" s="13">
        <v>9.0721232761617649</v>
      </c>
      <c r="AN1895" s="13">
        <v>871346.95</v>
      </c>
      <c r="AO1895" s="13">
        <v>429347.78</v>
      </c>
      <c r="AP1895" s="13">
        <v>4120300.93</v>
      </c>
      <c r="AQ1895" s="13">
        <v>208639.73000000004</v>
      </c>
      <c r="AR1895" s="367"/>
      <c r="AS1895" s="19">
        <v>45412</v>
      </c>
      <c r="AT1895" s="20" t="s">
        <v>3</v>
      </c>
      <c r="AU1895" s="40" t="s">
        <v>292</v>
      </c>
      <c r="AV1895" s="41">
        <v>2024</v>
      </c>
      <c r="AW1895" s="266" t="s">
        <v>182</v>
      </c>
      <c r="AX1895" s="380">
        <v>36.299999999999997</v>
      </c>
      <c r="AY1895" s="380">
        <v>36.43</v>
      </c>
    </row>
    <row r="1896" spans="1:51" x14ac:dyDescent="0.25">
      <c r="A1896" s="5">
        <v>83</v>
      </c>
      <c r="B1896" s="6" t="s">
        <v>96</v>
      </c>
      <c r="C1896" s="13">
        <v>287658975.80000001</v>
      </c>
      <c r="D1896" s="13">
        <v>97349132.49000001</v>
      </c>
      <c r="E1896" s="13">
        <v>72553851</v>
      </c>
      <c r="F1896" s="13">
        <v>62098974.530000001</v>
      </c>
      <c r="G1896" s="13">
        <v>61862383.329999998</v>
      </c>
      <c r="H1896" s="13">
        <v>217245.84</v>
      </c>
      <c r="I1896" s="13">
        <v>672397051.00999999</v>
      </c>
      <c r="J1896" s="13">
        <v>10895904.800000001</v>
      </c>
      <c r="K1896" s="13">
        <v>297039623.44999999</v>
      </c>
      <c r="L1896" s="13">
        <v>224485772.44999999</v>
      </c>
      <c r="M1896" s="13">
        <v>6345392.71</v>
      </c>
      <c r="N1896" s="13">
        <v>9142</v>
      </c>
      <c r="O1896" s="13">
        <v>47500570.49000001</v>
      </c>
      <c r="P1896" s="13">
        <v>18847914.96000006</v>
      </c>
      <c r="Q1896" s="13">
        <v>-14929744.029999997</v>
      </c>
      <c r="R1896" s="13">
        <v>3918170.930000063</v>
      </c>
      <c r="S1896" s="13">
        <v>-3700925.09</v>
      </c>
      <c r="T1896" s="13">
        <v>341845.16</v>
      </c>
      <c r="U1896" s="13">
        <v>0</v>
      </c>
      <c r="V1896" s="13">
        <v>0</v>
      </c>
      <c r="W1896" s="13">
        <v>120348.7</v>
      </c>
      <c r="X1896" s="13">
        <v>3576389.52</v>
      </c>
      <c r="Y1896" s="13">
        <v>1086301.3</v>
      </c>
      <c r="Z1896" s="13">
        <v>2193764.69</v>
      </c>
      <c r="AA1896" s="13">
        <v>0</v>
      </c>
      <c r="AB1896" s="13">
        <v>524639.07999999996</v>
      </c>
      <c r="AC1896" s="13">
        <v>0</v>
      </c>
      <c r="AD1896" s="13">
        <v>0</v>
      </c>
      <c r="AE1896" s="13">
        <v>0</v>
      </c>
      <c r="AF1896" s="13">
        <v>3934803.4</v>
      </c>
      <c r="AG1896" s="13">
        <v>230831165.16</v>
      </c>
      <c r="AH1896" s="13">
        <v>72562993</v>
      </c>
      <c r="AI1896" s="13">
        <v>302649853.18000001</v>
      </c>
      <c r="AJ1896" s="13">
        <v>255149282.69</v>
      </c>
      <c r="AK1896" s="13">
        <v>0</v>
      </c>
      <c r="AL1896" s="13">
        <v>375357427.56</v>
      </c>
      <c r="AM1896" s="13">
        <v>2.263661134499058</v>
      </c>
      <c r="AN1896" s="13">
        <v>32337547.840000004</v>
      </c>
      <c r="AO1896" s="13">
        <v>29761426.689999998</v>
      </c>
      <c r="AP1896" s="13">
        <v>250969694.31</v>
      </c>
      <c r="AQ1896" s="13">
        <v>108160421.49000001</v>
      </c>
      <c r="AR1896" s="367"/>
      <c r="AS1896" s="19">
        <v>45412</v>
      </c>
      <c r="AT1896" s="20" t="s">
        <v>3</v>
      </c>
      <c r="AU1896" s="40" t="s">
        <v>292</v>
      </c>
      <c r="AV1896" s="41">
        <v>2024</v>
      </c>
      <c r="AW1896" s="266" t="s">
        <v>158</v>
      </c>
      <c r="AX1896" s="380">
        <v>36.299999999999997</v>
      </c>
      <c r="AY1896" s="380">
        <v>36.43</v>
      </c>
    </row>
    <row r="1897" spans="1:51" x14ac:dyDescent="0.25">
      <c r="A1897" s="5">
        <v>40</v>
      </c>
      <c r="B1897" s="6" t="s">
        <v>97</v>
      </c>
      <c r="C1897" s="13">
        <v>10941708.630000001</v>
      </c>
      <c r="D1897" s="13">
        <v>13091239.439999999</v>
      </c>
      <c r="E1897" s="13">
        <v>9279168.1799999997</v>
      </c>
      <c r="F1897" s="13">
        <v>1417138.18</v>
      </c>
      <c r="G1897" s="13">
        <v>14154864.42</v>
      </c>
      <c r="H1897" s="13">
        <v>-10886107.630000001</v>
      </c>
      <c r="I1897" s="13">
        <v>68199547.310000002</v>
      </c>
      <c r="J1897" s="13">
        <v>27714049.539999999</v>
      </c>
      <c r="K1897" s="13">
        <v>18027166.829999998</v>
      </c>
      <c r="L1897" s="13">
        <v>8747998.6499999985</v>
      </c>
      <c r="M1897" s="13">
        <v>2274645.59</v>
      </c>
      <c r="N1897" s="13">
        <v>0</v>
      </c>
      <c r="O1897" s="13">
        <v>-13589035.099999996</v>
      </c>
      <c r="P1897" s="13">
        <v>-4132498.3100000024</v>
      </c>
      <c r="Q1897" s="13">
        <v>-5086828.5</v>
      </c>
      <c r="R1897" s="13">
        <v>-9219326.8100000024</v>
      </c>
      <c r="S1897" s="13">
        <v>-1666780.8200000003</v>
      </c>
      <c r="T1897" s="13">
        <v>690.24</v>
      </c>
      <c r="U1897" s="13">
        <v>0</v>
      </c>
      <c r="V1897" s="13">
        <v>0</v>
      </c>
      <c r="W1897" s="13">
        <v>0</v>
      </c>
      <c r="X1897" s="13">
        <v>651062.14</v>
      </c>
      <c r="Y1897" s="13">
        <v>242265.31</v>
      </c>
      <c r="Z1897" s="13">
        <v>135735.67000000001</v>
      </c>
      <c r="AA1897" s="13">
        <v>22831.360000000001</v>
      </c>
      <c r="AB1897" s="13">
        <v>250914.5</v>
      </c>
      <c r="AC1897" s="13">
        <v>0</v>
      </c>
      <c r="AD1897" s="13">
        <v>0</v>
      </c>
      <c r="AE1897" s="13">
        <v>0</v>
      </c>
      <c r="AF1897" s="13">
        <v>1666786.36</v>
      </c>
      <c r="AG1897" s="13">
        <v>11022644.24</v>
      </c>
      <c r="AH1897" s="13">
        <v>9279168.1799999997</v>
      </c>
      <c r="AI1897" s="13">
        <v>20074337.700000003</v>
      </c>
      <c r="AJ1897" s="13">
        <v>33663372.799999997</v>
      </c>
      <c r="AK1897" s="13">
        <v>0</v>
      </c>
      <c r="AL1897" s="13">
        <v>50172380.480000004</v>
      </c>
      <c r="AM1897" s="13">
        <v>3.7831539449951386</v>
      </c>
      <c r="AN1897" s="13">
        <v>584820.25</v>
      </c>
      <c r="AO1897" s="13">
        <v>832317.93</v>
      </c>
      <c r="AP1897" s="13">
        <v>12825506.120000001</v>
      </c>
      <c r="AQ1897" s="13">
        <v>1386001.8299999989</v>
      </c>
      <c r="AR1897" s="367"/>
      <c r="AS1897" s="19">
        <v>45412</v>
      </c>
      <c r="AT1897" s="20" t="s">
        <v>3</v>
      </c>
      <c r="AU1897" s="40" t="s">
        <v>293</v>
      </c>
      <c r="AV1897" s="41">
        <v>2024</v>
      </c>
      <c r="AW1897" s="266" t="s">
        <v>166</v>
      </c>
      <c r="AX1897" s="380">
        <v>36.299999999999997</v>
      </c>
      <c r="AY1897" s="380">
        <v>36.43</v>
      </c>
    </row>
    <row r="1898" spans="1:51" x14ac:dyDescent="0.25">
      <c r="A1898" s="5">
        <v>24</v>
      </c>
      <c r="B1898" s="6" t="s">
        <v>98</v>
      </c>
      <c r="C1898" s="13">
        <v>130093327.44</v>
      </c>
      <c r="D1898" s="13">
        <v>47338925.390000008</v>
      </c>
      <c r="E1898" s="13">
        <v>10573737.789999999</v>
      </c>
      <c r="F1898" s="13">
        <v>13845696.890000001</v>
      </c>
      <c r="G1898" s="13">
        <v>41874632.519999996</v>
      </c>
      <c r="H1898" s="13">
        <v>-12239071.859999999</v>
      </c>
      <c r="I1898" s="13">
        <v>92103883.480000004</v>
      </c>
      <c r="J1898" s="13">
        <v>46203665.229999997</v>
      </c>
      <c r="K1898" s="13">
        <v>60900431.909999996</v>
      </c>
      <c r="L1898" s="13">
        <v>50076970.079999998</v>
      </c>
      <c r="M1898" s="13">
        <v>23287600.059999999</v>
      </c>
      <c r="N1898" s="13">
        <v>351905.72</v>
      </c>
      <c r="O1898" s="13">
        <v>40234428.440000005</v>
      </c>
      <c r="P1898" s="13">
        <v>-13200355.800000025</v>
      </c>
      <c r="Q1898" s="13">
        <v>-4464646.1599999983</v>
      </c>
      <c r="R1898" s="13">
        <v>-17665001.960000023</v>
      </c>
      <c r="S1898" s="13">
        <v>5425930.1000000006</v>
      </c>
      <c r="T1898" s="13">
        <v>1181074.25</v>
      </c>
      <c r="U1898" s="13">
        <v>0</v>
      </c>
      <c r="V1898" s="13">
        <v>0</v>
      </c>
      <c r="W1898" s="13">
        <v>8093566.3899999997</v>
      </c>
      <c r="X1898" s="13">
        <v>2922820.33</v>
      </c>
      <c r="Y1898" s="13">
        <v>599642.75</v>
      </c>
      <c r="Z1898" s="13">
        <v>1820425.18</v>
      </c>
      <c r="AA1898" s="13">
        <v>2144458.11</v>
      </c>
      <c r="AB1898" s="13">
        <v>212092.36</v>
      </c>
      <c r="AC1898" s="13">
        <v>0</v>
      </c>
      <c r="AD1898" s="13">
        <v>0</v>
      </c>
      <c r="AE1898" s="13">
        <v>0</v>
      </c>
      <c r="AF1898" s="13">
        <v>1994912.47</v>
      </c>
      <c r="AG1898" s="13">
        <v>73364570.140000001</v>
      </c>
      <c r="AH1898" s="13">
        <v>10925643.51</v>
      </c>
      <c r="AI1898" s="13">
        <v>84082437.609999999</v>
      </c>
      <c r="AJ1898" s="13">
        <v>43924050.399999999</v>
      </c>
      <c r="AK1898" s="13">
        <v>76041.23</v>
      </c>
      <c r="AL1898" s="13">
        <v>31203451.570000008</v>
      </c>
      <c r="AM1898" s="13">
        <v>1.5123683131855807</v>
      </c>
      <c r="AN1898" s="13">
        <v>13229559.26</v>
      </c>
      <c r="AO1898" s="13">
        <v>616137.63</v>
      </c>
      <c r="AP1898" s="13">
        <v>94374331.659999996</v>
      </c>
      <c r="AQ1898" s="13">
        <v>51854358.04999999</v>
      </c>
      <c r="AR1898" s="367"/>
      <c r="AS1898" s="19">
        <v>45412</v>
      </c>
      <c r="AT1898" s="20" t="s">
        <v>3</v>
      </c>
      <c r="AU1898" s="40" t="s">
        <v>293</v>
      </c>
      <c r="AV1898" s="41">
        <v>2024</v>
      </c>
      <c r="AW1898" s="266" t="s">
        <v>164</v>
      </c>
      <c r="AX1898" s="380">
        <v>36.299999999999997</v>
      </c>
      <c r="AY1898" s="380">
        <v>36.43</v>
      </c>
    </row>
    <row r="1899" spans="1:51" x14ac:dyDescent="0.25">
      <c r="A1899" s="5">
        <v>124</v>
      </c>
      <c r="B1899" s="6" t="s">
        <v>99</v>
      </c>
      <c r="C1899" s="13">
        <v>7679290.1699999999</v>
      </c>
      <c r="D1899" s="13">
        <v>0</v>
      </c>
      <c r="E1899" s="13">
        <v>0</v>
      </c>
      <c r="F1899" s="13">
        <v>235014.06</v>
      </c>
      <c r="G1899" s="13">
        <v>4025747.5900000003</v>
      </c>
      <c r="H1899" s="13">
        <v>-840250.31</v>
      </c>
      <c r="I1899" s="13">
        <v>7170786.3200000003</v>
      </c>
      <c r="J1899" s="13">
        <v>0</v>
      </c>
      <c r="K1899" s="13">
        <v>198553.81</v>
      </c>
      <c r="L1899" s="13">
        <v>198553.81</v>
      </c>
      <c r="M1899" s="13">
        <v>8766505.9900000002</v>
      </c>
      <c r="N1899" s="13">
        <v>0</v>
      </c>
      <c r="O1899" s="13">
        <v>-1331337.4099999992</v>
      </c>
      <c r="P1899" s="13">
        <v>4749865.9300000016</v>
      </c>
      <c r="Q1899" s="13">
        <v>-5346767.1599999992</v>
      </c>
      <c r="R1899" s="13">
        <v>-596901.22999999765</v>
      </c>
      <c r="S1899" s="13">
        <v>-243349.05999999997</v>
      </c>
      <c r="T1899" s="13">
        <v>0</v>
      </c>
      <c r="U1899" s="13">
        <v>0</v>
      </c>
      <c r="V1899" s="13">
        <v>0</v>
      </c>
      <c r="W1899" s="13">
        <v>0</v>
      </c>
      <c r="X1899" s="13">
        <v>45452.480000000003</v>
      </c>
      <c r="Y1899" s="13">
        <v>81985.429999999993</v>
      </c>
      <c r="Z1899" s="13">
        <v>42043.55</v>
      </c>
      <c r="AA1899" s="13">
        <v>55215.82</v>
      </c>
      <c r="AB1899" s="13">
        <v>70317.13</v>
      </c>
      <c r="AC1899" s="13">
        <v>0</v>
      </c>
      <c r="AD1899" s="13">
        <v>0</v>
      </c>
      <c r="AE1899" s="13">
        <v>0</v>
      </c>
      <c r="AF1899" s="13">
        <v>39239.61</v>
      </c>
      <c r="AG1899" s="13">
        <v>8965059.8000000007</v>
      </c>
      <c r="AH1899" s="13">
        <v>0</v>
      </c>
      <c r="AI1899" s="13">
        <v>8922889.7800000012</v>
      </c>
      <c r="AJ1899" s="13">
        <v>10254227.190000001</v>
      </c>
      <c r="AK1899" s="13">
        <v>0</v>
      </c>
      <c r="AL1899" s="13">
        <v>6972232.5100000007</v>
      </c>
      <c r="AM1899" s="13">
        <v>36.11507792270519</v>
      </c>
      <c r="AN1899" s="13">
        <v>185996.83</v>
      </c>
      <c r="AO1899" s="13">
        <v>49017.23</v>
      </c>
      <c r="AP1899" s="13">
        <v>9010627.5800000019</v>
      </c>
      <c r="AQ1899" s="13">
        <v>0</v>
      </c>
      <c r="AR1899" s="367"/>
      <c r="AS1899" s="19">
        <v>45412</v>
      </c>
      <c r="AT1899" s="20" t="s">
        <v>3</v>
      </c>
      <c r="AU1899" s="40" t="s">
        <v>293</v>
      </c>
      <c r="AV1899" s="41">
        <v>2024</v>
      </c>
      <c r="AW1899" s="266" t="s">
        <v>289</v>
      </c>
      <c r="AX1899" s="380">
        <v>36.299999999999997</v>
      </c>
      <c r="AY1899" s="380">
        <v>36.43</v>
      </c>
    </row>
    <row r="1900" spans="1:51" x14ac:dyDescent="0.25">
      <c r="A1900" s="5">
        <v>70</v>
      </c>
      <c r="B1900" s="6" t="s">
        <v>100</v>
      </c>
      <c r="C1900" s="13">
        <v>3656087.62</v>
      </c>
      <c r="D1900" s="13">
        <v>747144.99</v>
      </c>
      <c r="E1900" s="13">
        <v>97180.5</v>
      </c>
      <c r="F1900" s="13">
        <v>0</v>
      </c>
      <c r="G1900" s="13">
        <v>1666067.86</v>
      </c>
      <c r="H1900" s="13">
        <v>1563414.87</v>
      </c>
      <c r="I1900" s="13">
        <v>2260633.31</v>
      </c>
      <c r="J1900" s="13">
        <v>5525070.4100000001</v>
      </c>
      <c r="K1900" s="13">
        <v>804969.38</v>
      </c>
      <c r="L1900" s="13">
        <v>679788.88</v>
      </c>
      <c r="M1900" s="13">
        <v>0</v>
      </c>
      <c r="N1900" s="13">
        <v>0</v>
      </c>
      <c r="O1900" s="13">
        <v>-133293.22999999998</v>
      </c>
      <c r="P1900" s="13">
        <v>1376168.0000000002</v>
      </c>
      <c r="Q1900" s="13">
        <v>0</v>
      </c>
      <c r="R1900" s="13">
        <v>1376168.0000000002</v>
      </c>
      <c r="S1900" s="13">
        <v>187246.87</v>
      </c>
      <c r="T1900" s="13">
        <v>252000.61</v>
      </c>
      <c r="U1900" s="13">
        <v>0</v>
      </c>
      <c r="V1900" s="13">
        <v>0</v>
      </c>
      <c r="W1900" s="13">
        <v>0</v>
      </c>
      <c r="X1900" s="13">
        <v>3514.57</v>
      </c>
      <c r="Y1900" s="13">
        <v>12811.36</v>
      </c>
      <c r="Z1900" s="13">
        <v>55456.95</v>
      </c>
      <c r="AA1900" s="13">
        <v>0</v>
      </c>
      <c r="AB1900" s="13">
        <v>0</v>
      </c>
      <c r="AC1900" s="13">
        <v>0</v>
      </c>
      <c r="AD1900" s="13">
        <v>0</v>
      </c>
      <c r="AE1900" s="13">
        <v>0</v>
      </c>
      <c r="AF1900" s="13">
        <v>0</v>
      </c>
      <c r="AG1900" s="13">
        <v>679788.88</v>
      </c>
      <c r="AH1900" s="13">
        <v>97180.5</v>
      </c>
      <c r="AI1900" s="13">
        <v>776969.38</v>
      </c>
      <c r="AJ1900" s="13">
        <v>910262.61</v>
      </c>
      <c r="AK1900" s="13">
        <v>0</v>
      </c>
      <c r="AL1900" s="13">
        <v>1455663.9300000002</v>
      </c>
      <c r="AM1900" s="13">
        <v>2.8083469584892784</v>
      </c>
      <c r="AN1900" s="13">
        <v>0</v>
      </c>
      <c r="AO1900" s="13">
        <v>0</v>
      </c>
      <c r="AP1900" s="13">
        <v>3885410.92</v>
      </c>
      <c r="AQ1900" s="13">
        <v>843175.05999999994</v>
      </c>
      <c r="AR1900" s="367"/>
      <c r="AS1900" s="19">
        <v>45412</v>
      </c>
      <c r="AT1900" s="20" t="s">
        <v>3</v>
      </c>
      <c r="AU1900" s="40" t="s">
        <v>292</v>
      </c>
      <c r="AV1900" s="41">
        <v>2024</v>
      </c>
      <c r="AW1900" s="266" t="s">
        <v>181</v>
      </c>
      <c r="AX1900" s="380">
        <v>36.299999999999997</v>
      </c>
      <c r="AY1900" s="380">
        <v>36.43</v>
      </c>
    </row>
    <row r="1901" spans="1:51" x14ac:dyDescent="0.25">
      <c r="A1901" s="5">
        <v>119</v>
      </c>
      <c r="B1901" s="6" t="s">
        <v>101</v>
      </c>
      <c r="C1901" s="13">
        <v>0</v>
      </c>
      <c r="D1901" s="13">
        <v>0</v>
      </c>
      <c r="E1901" s="13">
        <v>0.01</v>
      </c>
      <c r="F1901" s="13">
        <v>0</v>
      </c>
      <c r="G1901" s="13">
        <v>93459.16</v>
      </c>
      <c r="H1901" s="13">
        <v>25.56</v>
      </c>
      <c r="I1901" s="13">
        <v>73429.539999999994</v>
      </c>
      <c r="J1901" s="13">
        <v>9.35</v>
      </c>
      <c r="K1901" s="13">
        <v>0.11</v>
      </c>
      <c r="L1901" s="13">
        <v>0.1</v>
      </c>
      <c r="M1901" s="13">
        <v>0</v>
      </c>
      <c r="N1901" s="13">
        <v>0</v>
      </c>
      <c r="O1901" s="13">
        <v>-7.9999999999999988E-2</v>
      </c>
      <c r="P1901" s="13">
        <v>-93459.08</v>
      </c>
      <c r="Q1901" s="13">
        <v>0</v>
      </c>
      <c r="R1901" s="13">
        <v>-93459.08</v>
      </c>
      <c r="S1901" s="13">
        <v>93484.640000000014</v>
      </c>
      <c r="T1901" s="13">
        <v>104828.85</v>
      </c>
      <c r="U1901" s="13">
        <v>0</v>
      </c>
      <c r="V1901" s="13">
        <v>0</v>
      </c>
      <c r="W1901" s="13">
        <v>0</v>
      </c>
      <c r="X1901" s="13">
        <v>0</v>
      </c>
      <c r="Y1901" s="13">
        <v>1907.32</v>
      </c>
      <c r="Z1901" s="13">
        <v>2477.85</v>
      </c>
      <c r="AA1901" s="13">
        <v>6958.91</v>
      </c>
      <c r="AB1901" s="13">
        <v>0.13</v>
      </c>
      <c r="AC1901" s="13">
        <v>0</v>
      </c>
      <c r="AD1901" s="13">
        <v>0</v>
      </c>
      <c r="AE1901" s="13">
        <v>0</v>
      </c>
      <c r="AF1901" s="13">
        <v>0</v>
      </c>
      <c r="AG1901" s="13">
        <v>0.1</v>
      </c>
      <c r="AH1901" s="13">
        <v>0.01</v>
      </c>
      <c r="AI1901" s="13">
        <v>0.1</v>
      </c>
      <c r="AJ1901" s="13">
        <v>0.18</v>
      </c>
      <c r="AK1901" s="13">
        <v>0</v>
      </c>
      <c r="AL1901" s="13">
        <v>73429.429999999993</v>
      </c>
      <c r="AM1901" s="13">
        <v>667541.27272727271</v>
      </c>
      <c r="AN1901" s="13">
        <v>0</v>
      </c>
      <c r="AO1901" s="13">
        <v>0</v>
      </c>
      <c r="AP1901" s="13">
        <v>7.9999999999999988E-2</v>
      </c>
      <c r="AQ1901" s="13">
        <v>0</v>
      </c>
      <c r="AR1901" s="367"/>
      <c r="AS1901" s="19">
        <v>45412</v>
      </c>
      <c r="AT1901" s="20" t="s">
        <v>3</v>
      </c>
      <c r="AU1901" s="40" t="s">
        <v>292</v>
      </c>
      <c r="AV1901" s="41">
        <v>2024</v>
      </c>
      <c r="AW1901" s="266" t="s">
        <v>189</v>
      </c>
      <c r="AX1901" s="380">
        <v>36.299999999999997</v>
      </c>
      <c r="AY1901" s="380">
        <v>36.43</v>
      </c>
    </row>
    <row r="1902" spans="1:51" x14ac:dyDescent="0.25">
      <c r="A1902" s="5">
        <v>108</v>
      </c>
      <c r="B1902" s="6" t="s">
        <v>102</v>
      </c>
      <c r="C1902" s="13">
        <v>2179664.69</v>
      </c>
      <c r="D1902" s="13">
        <v>272514.36</v>
      </c>
      <c r="E1902" s="13">
        <v>293889.96999999997</v>
      </c>
      <c r="F1902" s="13">
        <v>186472.95999999999</v>
      </c>
      <c r="G1902" s="13">
        <v>1577027.87</v>
      </c>
      <c r="H1902" s="13">
        <v>5930.68</v>
      </c>
      <c r="I1902" s="13">
        <v>15214398.560000001</v>
      </c>
      <c r="J1902" s="13">
        <v>1883459.52</v>
      </c>
      <c r="K1902" s="13">
        <v>1358596.8</v>
      </c>
      <c r="L1902" s="13">
        <v>1064706.1400000001</v>
      </c>
      <c r="M1902" s="13">
        <v>1384623.86</v>
      </c>
      <c r="N1902" s="13">
        <v>332215.64999999997</v>
      </c>
      <c r="O1902" s="13">
        <v>345807.07000000053</v>
      </c>
      <c r="P1902" s="13">
        <v>-202157.57000000041</v>
      </c>
      <c r="Q1902" s="13">
        <v>-39938.760000000009</v>
      </c>
      <c r="R1902" s="13">
        <v>-242096.33000000042</v>
      </c>
      <c r="S1902" s="13">
        <v>248027.00999999995</v>
      </c>
      <c r="T1902" s="13">
        <v>316972.78999999998</v>
      </c>
      <c r="U1902" s="13">
        <v>0</v>
      </c>
      <c r="V1902" s="13">
        <v>0</v>
      </c>
      <c r="W1902" s="13">
        <v>0</v>
      </c>
      <c r="X1902" s="13">
        <v>24748.18</v>
      </c>
      <c r="Y1902" s="13">
        <v>28648.87</v>
      </c>
      <c r="Z1902" s="13">
        <v>23976.22</v>
      </c>
      <c r="AA1902" s="13">
        <v>28180.57</v>
      </c>
      <c r="AB1902" s="13">
        <v>919.15</v>
      </c>
      <c r="AC1902" s="13">
        <v>0</v>
      </c>
      <c r="AD1902" s="13">
        <v>0</v>
      </c>
      <c r="AE1902" s="13">
        <v>0</v>
      </c>
      <c r="AF1902" s="13">
        <v>11969.15</v>
      </c>
      <c r="AG1902" s="13">
        <v>2449330</v>
      </c>
      <c r="AH1902" s="13">
        <v>626105.62</v>
      </c>
      <c r="AI1902" s="13">
        <v>3020479.6500000004</v>
      </c>
      <c r="AJ1902" s="13">
        <v>2674672.58</v>
      </c>
      <c r="AK1902" s="13">
        <v>0</v>
      </c>
      <c r="AL1902" s="13">
        <v>13855801.76</v>
      </c>
      <c r="AM1902" s="13">
        <v>11.19861209742287</v>
      </c>
      <c r="AN1902" s="13">
        <v>154872.43</v>
      </c>
      <c r="AO1902" s="13">
        <v>31600.53</v>
      </c>
      <c r="AP1902" s="13">
        <v>2423822.63</v>
      </c>
      <c r="AQ1902" s="13">
        <v>862479.37000000011</v>
      </c>
      <c r="AR1902" s="367"/>
      <c r="AS1902" s="19">
        <v>45412</v>
      </c>
      <c r="AT1902" s="20" t="s">
        <v>3</v>
      </c>
      <c r="AU1902" s="40" t="s">
        <v>292</v>
      </c>
      <c r="AV1902" s="41">
        <v>2024</v>
      </c>
      <c r="AW1902" s="266" t="s">
        <v>183</v>
      </c>
      <c r="AX1902" s="380">
        <v>36.299999999999997</v>
      </c>
      <c r="AY1902" s="380">
        <v>36.43</v>
      </c>
    </row>
    <row r="1903" spans="1:51" x14ac:dyDescent="0.25">
      <c r="A1903" s="5">
        <v>93</v>
      </c>
      <c r="B1903" s="6" t="s">
        <v>103</v>
      </c>
      <c r="C1903" s="13">
        <v>27641446.199999999</v>
      </c>
      <c r="D1903" s="13">
        <v>45273.33</v>
      </c>
      <c r="E1903" s="13">
        <v>1030</v>
      </c>
      <c r="F1903" s="13">
        <v>7996491</v>
      </c>
      <c r="G1903" s="13">
        <v>13073776.930000002</v>
      </c>
      <c r="H1903" s="13">
        <v>-3679126.38</v>
      </c>
      <c r="I1903" s="13">
        <v>94431095.319999993</v>
      </c>
      <c r="J1903" s="13">
        <v>42506661.219999999</v>
      </c>
      <c r="K1903" s="13">
        <v>24235054.170000002</v>
      </c>
      <c r="L1903" s="13">
        <v>24234024.169999998</v>
      </c>
      <c r="M1903" s="13">
        <v>3164793.16</v>
      </c>
      <c r="N1903" s="13">
        <v>0</v>
      </c>
      <c r="O1903" s="13">
        <v>8997195.0099999942</v>
      </c>
      <c r="P1903" s="13">
        <v>-2471290.0699999928</v>
      </c>
      <c r="Q1903" s="13">
        <v>-697653.96999999951</v>
      </c>
      <c r="R1903" s="13">
        <v>-3168944.0399999926</v>
      </c>
      <c r="S1903" s="13">
        <v>-510182.30000000005</v>
      </c>
      <c r="T1903" s="13">
        <v>33164.949999999997</v>
      </c>
      <c r="U1903" s="13">
        <v>0</v>
      </c>
      <c r="V1903" s="13">
        <v>0</v>
      </c>
      <c r="W1903" s="13">
        <v>0</v>
      </c>
      <c r="X1903" s="13">
        <v>2015291.58</v>
      </c>
      <c r="Y1903" s="13">
        <v>263431.14</v>
      </c>
      <c r="Z1903" s="13">
        <v>607459.22</v>
      </c>
      <c r="AA1903" s="13">
        <v>0</v>
      </c>
      <c r="AB1903" s="13">
        <v>93126.7</v>
      </c>
      <c r="AC1903" s="13">
        <v>0</v>
      </c>
      <c r="AD1903" s="13">
        <v>0</v>
      </c>
      <c r="AE1903" s="13">
        <v>0</v>
      </c>
      <c r="AF1903" s="13">
        <v>1594621.77</v>
      </c>
      <c r="AG1903" s="13">
        <v>27398817.329999998</v>
      </c>
      <c r="AH1903" s="13">
        <v>1030</v>
      </c>
      <c r="AI1903" s="13">
        <v>27340760.369999997</v>
      </c>
      <c r="AJ1903" s="13">
        <v>18343565.360000003</v>
      </c>
      <c r="AK1903" s="13">
        <v>0</v>
      </c>
      <c r="AL1903" s="13">
        <v>70196041.149999991</v>
      </c>
      <c r="AM1903" s="13">
        <v>3.8964672683461132</v>
      </c>
      <c r="AN1903" s="13">
        <v>3830732.8200000003</v>
      </c>
      <c r="AO1903" s="13">
        <v>4165758.18</v>
      </c>
      <c r="AP1903" s="13">
        <v>18599574.940000001</v>
      </c>
      <c r="AQ1903" s="13">
        <v>597.08000000000175</v>
      </c>
      <c r="AR1903" s="367"/>
      <c r="AS1903" s="19">
        <v>45412</v>
      </c>
      <c r="AT1903" s="20" t="s">
        <v>3</v>
      </c>
      <c r="AU1903" s="40" t="s">
        <v>293</v>
      </c>
      <c r="AV1903" s="41">
        <v>2024</v>
      </c>
      <c r="AW1903" s="266" t="s">
        <v>175</v>
      </c>
      <c r="AX1903" s="380">
        <v>36.299999999999997</v>
      </c>
      <c r="AY1903" s="380">
        <v>36.43</v>
      </c>
    </row>
    <row r="1904" spans="1:51" x14ac:dyDescent="0.25">
      <c r="A1904" s="5">
        <v>91</v>
      </c>
      <c r="B1904" s="6" t="s">
        <v>106</v>
      </c>
      <c r="C1904" s="13">
        <v>648317.62</v>
      </c>
      <c r="D1904" s="13">
        <v>0</v>
      </c>
      <c r="E1904" s="13">
        <v>584.08000000000004</v>
      </c>
      <c r="F1904" s="13">
        <v>0</v>
      </c>
      <c r="G1904" s="13">
        <v>3835499.8000000003</v>
      </c>
      <c r="H1904" s="13">
        <v>-2119355.65</v>
      </c>
      <c r="I1904" s="13">
        <v>56688647.399999999</v>
      </c>
      <c r="J1904" s="13">
        <v>11657556.82</v>
      </c>
      <c r="K1904" s="13">
        <v>615691.66</v>
      </c>
      <c r="L1904" s="13">
        <v>614661.24</v>
      </c>
      <c r="M1904" s="13">
        <v>0</v>
      </c>
      <c r="N1904" s="13">
        <v>13355328.210000001</v>
      </c>
      <c r="O1904" s="13">
        <v>321513.96000000089</v>
      </c>
      <c r="P1904" s="13">
        <v>-3508696.140000002</v>
      </c>
      <c r="Q1904" s="13">
        <v>0</v>
      </c>
      <c r="R1904" s="13">
        <v>-3508696.140000002</v>
      </c>
      <c r="S1904" s="13">
        <v>1389340.4900000002</v>
      </c>
      <c r="T1904" s="13">
        <v>2698702.29</v>
      </c>
      <c r="U1904" s="13">
        <v>0</v>
      </c>
      <c r="V1904" s="13">
        <v>0</v>
      </c>
      <c r="W1904" s="13">
        <v>0</v>
      </c>
      <c r="X1904" s="13">
        <v>90615.12</v>
      </c>
      <c r="Y1904" s="13">
        <v>30931.45</v>
      </c>
      <c r="Z1904" s="13">
        <v>8798.92</v>
      </c>
      <c r="AA1904" s="13">
        <v>0</v>
      </c>
      <c r="AB1904" s="13">
        <v>1014727.84</v>
      </c>
      <c r="AC1904" s="13">
        <v>0</v>
      </c>
      <c r="AD1904" s="13">
        <v>0</v>
      </c>
      <c r="AE1904" s="13">
        <v>0</v>
      </c>
      <c r="AF1904" s="13">
        <v>345518.71</v>
      </c>
      <c r="AG1904" s="13">
        <v>614661.24</v>
      </c>
      <c r="AH1904" s="13">
        <v>13355912.290000001</v>
      </c>
      <c r="AI1904" s="13">
        <v>13835273.41</v>
      </c>
      <c r="AJ1904" s="13">
        <v>13513759.449999999</v>
      </c>
      <c r="AK1904" s="13">
        <v>0</v>
      </c>
      <c r="AL1904" s="13">
        <v>56072955.740000002</v>
      </c>
      <c r="AM1904" s="13">
        <v>92.073112375762889</v>
      </c>
      <c r="AN1904" s="13">
        <v>0</v>
      </c>
      <c r="AO1904" s="13">
        <v>0</v>
      </c>
      <c r="AP1904" s="13">
        <v>326775.4200000001</v>
      </c>
      <c r="AQ1904" s="13">
        <v>-28.23999999895932</v>
      </c>
      <c r="AR1904" s="367"/>
      <c r="AS1904" s="19">
        <v>45412</v>
      </c>
      <c r="AT1904" s="20" t="s">
        <v>3</v>
      </c>
      <c r="AU1904" s="40" t="s">
        <v>293</v>
      </c>
      <c r="AV1904" s="41">
        <v>2024</v>
      </c>
      <c r="AW1904" s="266" t="s">
        <v>192</v>
      </c>
      <c r="AX1904" s="380">
        <v>36.299999999999997</v>
      </c>
      <c r="AY1904" s="380">
        <v>36.43</v>
      </c>
    </row>
    <row r="1905" spans="1:51" x14ac:dyDescent="0.25">
      <c r="A1905" s="9">
        <v>32</v>
      </c>
      <c r="B1905" s="10" t="s">
        <v>104</v>
      </c>
      <c r="C1905" s="13">
        <v>0</v>
      </c>
      <c r="D1905" s="13">
        <v>0</v>
      </c>
      <c r="E1905" s="13">
        <v>0.01</v>
      </c>
      <c r="F1905" s="13">
        <v>0</v>
      </c>
      <c r="G1905" s="13">
        <v>2647547.0699999998</v>
      </c>
      <c r="H1905" s="13">
        <v>-2704414.02</v>
      </c>
      <c r="I1905" s="13">
        <v>2514619.4500000002</v>
      </c>
      <c r="J1905" s="13">
        <v>2547162.33</v>
      </c>
      <c r="K1905" s="13">
        <v>47688.34</v>
      </c>
      <c r="L1905" s="13">
        <v>47688.33</v>
      </c>
      <c r="M1905" s="13">
        <v>0</v>
      </c>
      <c r="N1905" s="13">
        <v>0</v>
      </c>
      <c r="O1905" s="13">
        <v>-50699</v>
      </c>
      <c r="P1905" s="13">
        <v>-2596848.0699999998</v>
      </c>
      <c r="Q1905" s="13">
        <v>0</v>
      </c>
      <c r="R1905" s="13">
        <v>-2596848.0699999998</v>
      </c>
      <c r="S1905" s="13">
        <v>-107565.96</v>
      </c>
      <c r="T1905" s="13">
        <v>0</v>
      </c>
      <c r="U1905" s="13">
        <v>0</v>
      </c>
      <c r="V1905" s="13">
        <v>0</v>
      </c>
      <c r="W1905" s="13">
        <v>3642.62</v>
      </c>
      <c r="X1905" s="13">
        <v>44.91</v>
      </c>
      <c r="Y1905" s="13">
        <v>21351.19</v>
      </c>
      <c r="Z1905" s="13">
        <v>44650.33</v>
      </c>
      <c r="AA1905" s="13">
        <v>0</v>
      </c>
      <c r="AB1905" s="13">
        <v>45251.97</v>
      </c>
      <c r="AC1905" s="13">
        <v>0</v>
      </c>
      <c r="AD1905" s="13">
        <v>0</v>
      </c>
      <c r="AE1905" s="13">
        <v>0</v>
      </c>
      <c r="AF1905" s="13">
        <v>0</v>
      </c>
      <c r="AG1905" s="13">
        <v>47688.33</v>
      </c>
      <c r="AH1905" s="13">
        <v>0.01</v>
      </c>
      <c r="AI1905" s="13">
        <v>47688.34</v>
      </c>
      <c r="AJ1905" s="13">
        <v>98387.34</v>
      </c>
      <c r="AK1905" s="13">
        <v>0</v>
      </c>
      <c r="AL1905" s="13">
        <v>2466931.1100000003</v>
      </c>
      <c r="AM1905" s="13">
        <v>52.730278512525288</v>
      </c>
      <c r="AN1905" s="13">
        <v>0</v>
      </c>
      <c r="AO1905" s="13">
        <v>0</v>
      </c>
      <c r="AP1905" s="13">
        <v>50699</v>
      </c>
      <c r="AQ1905" s="13">
        <v>0</v>
      </c>
      <c r="AR1905" s="367"/>
      <c r="AS1905" s="19">
        <v>45443</v>
      </c>
      <c r="AT1905" s="20" t="s">
        <v>4</v>
      </c>
      <c r="AU1905" s="40" t="s">
        <v>293</v>
      </c>
      <c r="AV1905" s="41">
        <v>2024</v>
      </c>
      <c r="AW1905" s="266" t="s">
        <v>287</v>
      </c>
      <c r="AX1905" s="380">
        <v>36.56</v>
      </c>
      <c r="AY1905" s="380">
        <v>36.54</v>
      </c>
    </row>
    <row r="1906" spans="1:51" x14ac:dyDescent="0.25">
      <c r="A1906" s="9">
        <v>107</v>
      </c>
      <c r="B1906" s="10" t="s">
        <v>60</v>
      </c>
      <c r="C1906" s="13">
        <v>307853657.46000004</v>
      </c>
      <c r="D1906" s="13">
        <v>83758831.409999996</v>
      </c>
      <c r="E1906" s="13">
        <v>86470789.049999997</v>
      </c>
      <c r="F1906" s="13">
        <v>19830834.459999997</v>
      </c>
      <c r="G1906" s="13">
        <v>70250771.459999993</v>
      </c>
      <c r="H1906" s="13">
        <v>94200.01</v>
      </c>
      <c r="I1906" s="13">
        <v>388087996.25</v>
      </c>
      <c r="J1906" s="13">
        <v>43370897.590000004</v>
      </c>
      <c r="K1906" s="13">
        <v>160246628.81999999</v>
      </c>
      <c r="L1906" s="13">
        <v>73775839.770000011</v>
      </c>
      <c r="M1906" s="13">
        <v>11224222.470000001</v>
      </c>
      <c r="N1906" s="13">
        <v>79851709.299999997</v>
      </c>
      <c r="O1906" s="13">
        <v>52301197.760000013</v>
      </c>
      <c r="P1906" s="13">
        <v>81712022.36999999</v>
      </c>
      <c r="Q1906" s="13">
        <v>-70619198.300000012</v>
      </c>
      <c r="R1906" s="13">
        <v>11092824.069999978</v>
      </c>
      <c r="S1906" s="13">
        <v>-10998624.059999999</v>
      </c>
      <c r="T1906" s="13">
        <v>1801500.35</v>
      </c>
      <c r="U1906" s="13">
        <v>0</v>
      </c>
      <c r="V1906" s="13">
        <v>0</v>
      </c>
      <c r="W1906" s="13">
        <v>0</v>
      </c>
      <c r="X1906" s="13">
        <v>523810.94</v>
      </c>
      <c r="Y1906" s="13">
        <v>1433689.21</v>
      </c>
      <c r="Z1906" s="13">
        <v>11356190.18</v>
      </c>
      <c r="AA1906" s="13">
        <v>0</v>
      </c>
      <c r="AB1906" s="13">
        <v>0</v>
      </c>
      <c r="AC1906" s="13">
        <v>0</v>
      </c>
      <c r="AD1906" s="13">
        <v>0</v>
      </c>
      <c r="AE1906" s="13">
        <v>0</v>
      </c>
      <c r="AF1906" s="13">
        <v>534055.96</v>
      </c>
      <c r="AG1906" s="13">
        <v>85000062.24000001</v>
      </c>
      <c r="AH1906" s="13">
        <v>166322498.35000002</v>
      </c>
      <c r="AI1906" s="13">
        <v>251236370.06</v>
      </c>
      <c r="AJ1906" s="13">
        <v>198935172.29999998</v>
      </c>
      <c r="AK1906" s="13">
        <v>0</v>
      </c>
      <c r="AL1906" s="13">
        <v>227841367.43000001</v>
      </c>
      <c r="AM1906" s="13">
        <v>2.4218169150124655</v>
      </c>
      <c r="AN1906" s="13">
        <v>14974865.15</v>
      </c>
      <c r="AO1906" s="13">
        <v>4855969.3100000005</v>
      </c>
      <c r="AP1906" s="13">
        <v>284821454.79999995</v>
      </c>
      <c r="AQ1906" s="13">
        <v>113027826.50999999</v>
      </c>
      <c r="AR1906" s="367"/>
      <c r="AS1906" s="19">
        <v>45443</v>
      </c>
      <c r="AT1906" s="20" t="s">
        <v>4</v>
      </c>
      <c r="AU1906" s="40" t="s">
        <v>292</v>
      </c>
      <c r="AV1906" s="41">
        <v>2024</v>
      </c>
      <c r="AW1906" s="266" t="s">
        <v>160</v>
      </c>
      <c r="AX1906" s="380">
        <v>36.56</v>
      </c>
      <c r="AY1906" s="380">
        <v>36.54</v>
      </c>
    </row>
    <row r="1907" spans="1:51" x14ac:dyDescent="0.25">
      <c r="A1907" s="9">
        <v>66</v>
      </c>
      <c r="B1907" s="10" t="s">
        <v>61</v>
      </c>
      <c r="C1907" s="13">
        <v>17837727.66</v>
      </c>
      <c r="D1907" s="13">
        <v>1511382.41</v>
      </c>
      <c r="E1907" s="13">
        <v>42356.34</v>
      </c>
      <c r="F1907" s="13">
        <v>274195.76</v>
      </c>
      <c r="G1907" s="13">
        <v>19108055.449999999</v>
      </c>
      <c r="H1907" s="13">
        <v>-9729407.7300000004</v>
      </c>
      <c r="I1907" s="13">
        <v>181704526.47</v>
      </c>
      <c r="J1907" s="13">
        <v>201675843.56999999</v>
      </c>
      <c r="K1907" s="13">
        <v>42394.34</v>
      </c>
      <c r="L1907" s="13">
        <v>38</v>
      </c>
      <c r="M1907" s="13">
        <v>7216648.7800000003</v>
      </c>
      <c r="N1907" s="13">
        <v>6088387.8900000006</v>
      </c>
      <c r="O1907" s="13">
        <v>4314419.09</v>
      </c>
      <c r="P1907" s="13">
        <v>-7370325.0499999952</v>
      </c>
      <c r="Q1907" s="13">
        <v>-9764580.0199999996</v>
      </c>
      <c r="R1907" s="13">
        <v>-17134905.069999993</v>
      </c>
      <c r="S1907" s="13">
        <v>7405497.3300000001</v>
      </c>
      <c r="T1907" s="13">
        <v>4312023.83</v>
      </c>
      <c r="U1907" s="13">
        <v>0</v>
      </c>
      <c r="V1907" s="13">
        <v>0</v>
      </c>
      <c r="W1907" s="13">
        <v>0</v>
      </c>
      <c r="X1907" s="13">
        <v>10918389.18</v>
      </c>
      <c r="Y1907" s="13">
        <v>381371.79</v>
      </c>
      <c r="Z1907" s="13">
        <v>235352.6</v>
      </c>
      <c r="AA1907" s="13">
        <v>210446.61</v>
      </c>
      <c r="AB1907" s="13">
        <v>13390.95</v>
      </c>
      <c r="AC1907" s="13">
        <v>0</v>
      </c>
      <c r="AD1907" s="13">
        <v>0</v>
      </c>
      <c r="AE1907" s="13">
        <v>0</v>
      </c>
      <c r="AF1907" s="13">
        <v>6984353.7300000004</v>
      </c>
      <c r="AG1907" s="13">
        <v>7216686.7800000003</v>
      </c>
      <c r="AH1907" s="13">
        <v>6130744.2300000004</v>
      </c>
      <c r="AI1907" s="13">
        <v>13347393.01</v>
      </c>
      <c r="AJ1907" s="13">
        <v>9032973.9199999999</v>
      </c>
      <c r="AK1907" s="13">
        <v>0</v>
      </c>
      <c r="AL1907" s="13">
        <v>181662132.13</v>
      </c>
      <c r="AM1907" s="13">
        <v>4286.0562629350998</v>
      </c>
      <c r="AN1907" s="13">
        <v>274195.76</v>
      </c>
      <c r="AO1907" s="13">
        <v>0</v>
      </c>
      <c r="AP1907" s="13">
        <v>13453318.490000002</v>
      </c>
      <c r="AQ1907" s="13">
        <v>1441392.3300000003</v>
      </c>
      <c r="AR1907" s="367"/>
      <c r="AS1907" s="19">
        <v>45443</v>
      </c>
      <c r="AT1907" s="20" t="s">
        <v>4</v>
      </c>
      <c r="AU1907" s="40" t="s">
        <v>293</v>
      </c>
      <c r="AV1907" s="41">
        <v>2024</v>
      </c>
      <c r="AW1907" s="266" t="s">
        <v>178</v>
      </c>
      <c r="AX1907" s="380">
        <v>36.56</v>
      </c>
      <c r="AY1907" s="380">
        <v>36.54</v>
      </c>
    </row>
    <row r="1908" spans="1:51" x14ac:dyDescent="0.25">
      <c r="A1908" s="9">
        <v>44</v>
      </c>
      <c r="B1908" s="10" t="s">
        <v>62</v>
      </c>
      <c r="C1908" s="13">
        <v>44205090.880000003</v>
      </c>
      <c r="D1908" s="13">
        <v>12673960.310000001</v>
      </c>
      <c r="E1908" s="13">
        <v>15475992.35</v>
      </c>
      <c r="F1908" s="13">
        <v>2648286.96</v>
      </c>
      <c r="G1908" s="13">
        <v>20389510.189999998</v>
      </c>
      <c r="H1908" s="13">
        <v>158211.18</v>
      </c>
      <c r="I1908" s="13">
        <v>184884043.68000001</v>
      </c>
      <c r="J1908" s="13">
        <v>28869680.710000001</v>
      </c>
      <c r="K1908" s="13">
        <v>32625758.920000002</v>
      </c>
      <c r="L1908" s="13">
        <v>16917297.050000004</v>
      </c>
      <c r="M1908" s="13">
        <v>2462287.27</v>
      </c>
      <c r="N1908" s="13">
        <v>0</v>
      </c>
      <c r="O1908" s="13">
        <v>504404.83999999985</v>
      </c>
      <c r="P1908" s="13">
        <v>7988928.5800000019</v>
      </c>
      <c r="Q1908" s="13">
        <v>-1159031.5099999998</v>
      </c>
      <c r="R1908" s="13">
        <v>6829897.0700000022</v>
      </c>
      <c r="S1908" s="13">
        <v>-6671685.8899999997</v>
      </c>
      <c r="T1908" s="13">
        <v>328649.18</v>
      </c>
      <c r="U1908" s="13">
        <v>0</v>
      </c>
      <c r="V1908" s="13">
        <v>0</v>
      </c>
      <c r="W1908" s="13">
        <v>0</v>
      </c>
      <c r="X1908" s="13">
        <v>124965.81</v>
      </c>
      <c r="Y1908" s="13">
        <v>308146</v>
      </c>
      <c r="Z1908" s="13">
        <v>776854.31</v>
      </c>
      <c r="AA1908" s="13">
        <v>2312461.08</v>
      </c>
      <c r="AB1908" s="13">
        <v>269579.92</v>
      </c>
      <c r="AC1908" s="13">
        <v>0</v>
      </c>
      <c r="AD1908" s="13">
        <v>0</v>
      </c>
      <c r="AE1908" s="13">
        <v>0</v>
      </c>
      <c r="AF1908" s="13">
        <v>3458259.57</v>
      </c>
      <c r="AG1908" s="13">
        <v>19379584.32</v>
      </c>
      <c r="AH1908" s="13">
        <v>15475992.35</v>
      </c>
      <c r="AI1908" s="13">
        <v>34799283</v>
      </c>
      <c r="AJ1908" s="13">
        <v>34294878.159999996</v>
      </c>
      <c r="AK1908" s="13">
        <v>0</v>
      </c>
      <c r="AL1908" s="13">
        <v>152258284.75999999</v>
      </c>
      <c r="AM1908" s="13">
        <v>5.6668120466820389</v>
      </c>
      <c r="AN1908" s="13">
        <v>2017301.8399999999</v>
      </c>
      <c r="AO1908" s="13">
        <v>630985.12</v>
      </c>
      <c r="AP1908" s="13">
        <v>42013745.649999999</v>
      </c>
      <c r="AQ1908" s="13">
        <v>10987019.920000004</v>
      </c>
      <c r="AR1908" s="367"/>
      <c r="AS1908" s="19">
        <v>45443</v>
      </c>
      <c r="AT1908" s="20" t="s">
        <v>4</v>
      </c>
      <c r="AU1908" s="40" t="s">
        <v>292</v>
      </c>
      <c r="AV1908" s="41">
        <v>2024</v>
      </c>
      <c r="AW1908" s="266" t="s">
        <v>167</v>
      </c>
      <c r="AX1908" s="380">
        <v>36.56</v>
      </c>
      <c r="AY1908" s="380">
        <v>36.54</v>
      </c>
    </row>
    <row r="1909" spans="1:51" ht="30" x14ac:dyDescent="0.25">
      <c r="A1909" s="9">
        <v>113</v>
      </c>
      <c r="B1909" s="10" t="s">
        <v>63</v>
      </c>
      <c r="C1909" s="13">
        <v>29382246.34</v>
      </c>
      <c r="D1909" s="13">
        <v>14920009.68</v>
      </c>
      <c r="E1909" s="13">
        <v>2123574.66</v>
      </c>
      <c r="F1909" s="13">
        <v>6933751.1100000003</v>
      </c>
      <c r="G1909" s="13">
        <v>12278098.02</v>
      </c>
      <c r="H1909" s="13">
        <v>517412.05</v>
      </c>
      <c r="I1909" s="13">
        <v>257386854.68000001</v>
      </c>
      <c r="J1909" s="13">
        <v>33105045.23</v>
      </c>
      <c r="K1909" s="13">
        <v>18308427.329999998</v>
      </c>
      <c r="L1909" s="13">
        <v>16184852.67</v>
      </c>
      <c r="M1909" s="13">
        <v>1966540.54</v>
      </c>
      <c r="N1909" s="13">
        <v>7196416.5700000003</v>
      </c>
      <c r="O1909" s="13">
        <v>1503375.0799999991</v>
      </c>
      <c r="P1909" s="13">
        <v>-6252987.5499999989</v>
      </c>
      <c r="Q1909" s="13">
        <v>5449565.8499999996</v>
      </c>
      <c r="R1909" s="13">
        <v>-803421.69999999925</v>
      </c>
      <c r="S1909" s="13">
        <v>1320833.73</v>
      </c>
      <c r="T1909" s="13">
        <v>316817.40999999997</v>
      </c>
      <c r="U1909" s="13">
        <v>0</v>
      </c>
      <c r="V1909" s="13">
        <v>0</v>
      </c>
      <c r="W1909" s="13">
        <v>0</v>
      </c>
      <c r="X1909" s="13">
        <v>2618353.7400000002</v>
      </c>
      <c r="Y1909" s="13">
        <v>212400.63</v>
      </c>
      <c r="Z1909" s="13">
        <v>601997.36</v>
      </c>
      <c r="AA1909" s="13">
        <v>0</v>
      </c>
      <c r="AB1909" s="13">
        <v>211357.9</v>
      </c>
      <c r="AC1909" s="13">
        <v>0</v>
      </c>
      <c r="AD1909" s="13">
        <v>0</v>
      </c>
      <c r="AE1909" s="13">
        <v>0</v>
      </c>
      <c r="AF1909" s="13">
        <v>588581.53</v>
      </c>
      <c r="AG1909" s="13">
        <v>18151393.210000001</v>
      </c>
      <c r="AH1909" s="13">
        <v>9319991.2300000004</v>
      </c>
      <c r="AI1909" s="13">
        <v>27190821.23</v>
      </c>
      <c r="AJ1909" s="13">
        <v>25687446.150000002</v>
      </c>
      <c r="AK1909" s="13">
        <v>0</v>
      </c>
      <c r="AL1909" s="13">
        <v>239078427.35000002</v>
      </c>
      <c r="AM1909" s="13">
        <v>14.058381424069593</v>
      </c>
      <c r="AN1909" s="13">
        <v>3310148.5300000003</v>
      </c>
      <c r="AO1909" s="13">
        <v>3623602.58</v>
      </c>
      <c r="AP1909" s="13">
        <v>27181912.149999999</v>
      </c>
      <c r="AQ1909" s="13">
        <v>14223050.57</v>
      </c>
      <c r="AR1909" s="367"/>
      <c r="AS1909" s="19">
        <v>45443</v>
      </c>
      <c r="AT1909" s="20" t="s">
        <v>4</v>
      </c>
      <c r="AU1909" s="40" t="s">
        <v>292</v>
      </c>
      <c r="AV1909" s="41">
        <v>2024</v>
      </c>
      <c r="AW1909" s="266" t="s">
        <v>171</v>
      </c>
      <c r="AX1909" s="380">
        <v>36.56</v>
      </c>
      <c r="AY1909" s="380">
        <v>36.54</v>
      </c>
    </row>
    <row r="1910" spans="1:51" x14ac:dyDescent="0.25">
      <c r="A1910" s="9">
        <v>98</v>
      </c>
      <c r="B1910" s="10" t="s">
        <v>64</v>
      </c>
      <c r="C1910" s="13">
        <v>121272628.66999999</v>
      </c>
      <c r="D1910" s="13">
        <v>27778382.030000001</v>
      </c>
      <c r="E1910" s="13">
        <v>28625671.949999999</v>
      </c>
      <c r="F1910" s="13">
        <v>13400739.83</v>
      </c>
      <c r="G1910" s="13">
        <v>24452881.969999999</v>
      </c>
      <c r="H1910" s="13">
        <v>50949.84</v>
      </c>
      <c r="I1910" s="13">
        <v>60599666.299999997</v>
      </c>
      <c r="J1910" s="13">
        <v>72558993.480000004</v>
      </c>
      <c r="K1910" s="13">
        <v>56927761.420000002</v>
      </c>
      <c r="L1910" s="13">
        <v>28302089.470000003</v>
      </c>
      <c r="M1910" s="13">
        <v>17975745</v>
      </c>
      <c r="N1910" s="13">
        <v>16261065.439999999</v>
      </c>
      <c r="O1910" s="13">
        <v>1696660.3099999875</v>
      </c>
      <c r="P1910" s="13">
        <v>53943964.530000016</v>
      </c>
      <c r="Q1910" s="13">
        <v>-40352340.940000005</v>
      </c>
      <c r="R1910" s="13">
        <v>13591623.590000011</v>
      </c>
      <c r="S1910" s="13">
        <v>-13540673.749999998</v>
      </c>
      <c r="T1910" s="13">
        <v>49.55</v>
      </c>
      <c r="U1910" s="13">
        <v>0</v>
      </c>
      <c r="V1910" s="13">
        <v>0</v>
      </c>
      <c r="W1910" s="13">
        <v>0</v>
      </c>
      <c r="X1910" s="13">
        <v>4177072.44</v>
      </c>
      <c r="Y1910" s="13">
        <v>418597.93</v>
      </c>
      <c r="Z1910" s="13">
        <v>893577.27</v>
      </c>
      <c r="AA1910" s="13">
        <v>2975786.65</v>
      </c>
      <c r="AB1910" s="13">
        <v>245414.89</v>
      </c>
      <c r="AC1910" s="13">
        <v>0</v>
      </c>
      <c r="AD1910" s="13">
        <v>0</v>
      </c>
      <c r="AE1910" s="13">
        <v>0</v>
      </c>
      <c r="AF1910" s="13">
        <v>13184419</v>
      </c>
      <c r="AG1910" s="13">
        <v>46277834.469999999</v>
      </c>
      <c r="AH1910" s="13">
        <v>44886737.390000001</v>
      </c>
      <c r="AI1910" s="13">
        <v>90963341.419999987</v>
      </c>
      <c r="AJ1910" s="13">
        <v>89266681.109999999</v>
      </c>
      <c r="AK1910" s="13">
        <v>0</v>
      </c>
      <c r="AL1910" s="13">
        <v>3671904.8799999952</v>
      </c>
      <c r="AM1910" s="13">
        <v>1.0645011289467281</v>
      </c>
      <c r="AN1910" s="13">
        <v>8273523.4399999995</v>
      </c>
      <c r="AO1910" s="13">
        <v>5127216.3899999997</v>
      </c>
      <c r="AP1910" s="13">
        <v>119275410.53000002</v>
      </c>
      <c r="AQ1910" s="13">
        <v>27477824.199999996</v>
      </c>
      <c r="AR1910" s="367"/>
      <c r="AS1910" s="19">
        <v>45443</v>
      </c>
      <c r="AT1910" s="20" t="s">
        <v>4</v>
      </c>
      <c r="AU1910" s="40" t="s">
        <v>292</v>
      </c>
      <c r="AV1910" s="41">
        <v>2024</v>
      </c>
      <c r="AW1910" s="266" t="s">
        <v>165</v>
      </c>
      <c r="AX1910" s="380">
        <v>36.56</v>
      </c>
      <c r="AY1910" s="380">
        <v>36.54</v>
      </c>
    </row>
    <row r="1911" spans="1:51" x14ac:dyDescent="0.25">
      <c r="A1911" s="9">
        <v>1</v>
      </c>
      <c r="B1911" s="10" t="s">
        <v>65</v>
      </c>
      <c r="C1911" s="13">
        <v>17419743.5</v>
      </c>
      <c r="D1911" s="13">
        <v>332521.52</v>
      </c>
      <c r="E1911" s="13">
        <v>747736.21000000008</v>
      </c>
      <c r="F1911" s="13">
        <v>2757444.1500000004</v>
      </c>
      <c r="G1911" s="13">
        <v>1913907.67</v>
      </c>
      <c r="H1911" s="13">
        <v>21465.68</v>
      </c>
      <c r="I1911" s="13">
        <v>289777343.24000001</v>
      </c>
      <c r="J1911" s="13">
        <v>18973.52</v>
      </c>
      <c r="K1911" s="13">
        <v>4234871.72</v>
      </c>
      <c r="L1911" s="13">
        <v>3487135.51</v>
      </c>
      <c r="M1911" s="13">
        <v>10953305.359999999</v>
      </c>
      <c r="N1911" s="13">
        <v>121419.37</v>
      </c>
      <c r="O1911" s="13">
        <v>-1456148.2200000007</v>
      </c>
      <c r="P1911" s="13">
        <v>13872018.380000003</v>
      </c>
      <c r="Q1911" s="13">
        <v>-15075662.08</v>
      </c>
      <c r="R1911" s="13">
        <v>-1203643.6999999974</v>
      </c>
      <c r="S1911" s="13">
        <v>1225108.75</v>
      </c>
      <c r="T1911" s="13">
        <v>229051.8</v>
      </c>
      <c r="U1911" s="13">
        <v>0</v>
      </c>
      <c r="V1911" s="13">
        <v>0</v>
      </c>
      <c r="W1911" s="13">
        <v>0</v>
      </c>
      <c r="X1911" s="13">
        <v>1435584.96</v>
      </c>
      <c r="Y1911" s="13">
        <v>37700.58</v>
      </c>
      <c r="Z1911" s="13">
        <v>60060.24</v>
      </c>
      <c r="AA1911" s="13">
        <v>17843.419999999998</v>
      </c>
      <c r="AB1911" s="13">
        <v>283597.46999999997</v>
      </c>
      <c r="AC1911" s="13">
        <v>0</v>
      </c>
      <c r="AD1911" s="13">
        <v>0</v>
      </c>
      <c r="AE1911" s="13">
        <v>0</v>
      </c>
      <c r="AF1911" s="13">
        <v>40326.300000000003</v>
      </c>
      <c r="AG1911" s="13">
        <v>14440440.870000001</v>
      </c>
      <c r="AH1911" s="13">
        <v>869155.58000000007</v>
      </c>
      <c r="AI1911" s="13">
        <v>15295370.84</v>
      </c>
      <c r="AJ1911" s="13">
        <v>16751519.060000001</v>
      </c>
      <c r="AK1911" s="13">
        <v>0</v>
      </c>
      <c r="AL1911" s="13">
        <v>285542471.51999998</v>
      </c>
      <c r="AM1911" s="13">
        <v>68.426474849632527</v>
      </c>
      <c r="AN1911" s="13">
        <v>1246370.0900000001</v>
      </c>
      <c r="AO1911" s="13">
        <v>1511074.0599999998</v>
      </c>
      <c r="AP1911" s="13">
        <v>19593625.970000003</v>
      </c>
      <c r="AQ1911" s="13">
        <v>1050255.77</v>
      </c>
      <c r="AR1911" s="367"/>
      <c r="AS1911" s="19">
        <v>45443</v>
      </c>
      <c r="AT1911" s="20" t="s">
        <v>4</v>
      </c>
      <c r="AU1911" s="40" t="s">
        <v>292</v>
      </c>
      <c r="AV1911" s="41">
        <v>2024</v>
      </c>
      <c r="AW1911" s="266" t="s">
        <v>177</v>
      </c>
      <c r="AX1911" s="380">
        <v>36.56</v>
      </c>
      <c r="AY1911" s="380">
        <v>36.54</v>
      </c>
    </row>
    <row r="1912" spans="1:51" x14ac:dyDescent="0.25">
      <c r="A1912" s="9">
        <v>109</v>
      </c>
      <c r="B1912" s="10" t="s">
        <v>66</v>
      </c>
      <c r="C1912" s="13">
        <v>363931760.88999999</v>
      </c>
      <c r="D1912" s="13">
        <v>176175979.91999999</v>
      </c>
      <c r="E1912" s="13">
        <v>80364972.090000004</v>
      </c>
      <c r="F1912" s="13">
        <v>52662117.280000001</v>
      </c>
      <c r="G1912" s="13">
        <v>90677154.480000004</v>
      </c>
      <c r="H1912" s="13">
        <v>19787175.27</v>
      </c>
      <c r="I1912" s="13">
        <v>929947664.75999999</v>
      </c>
      <c r="J1912" s="13">
        <v>229315370.66</v>
      </c>
      <c r="K1912" s="13">
        <v>220551792.84999999</v>
      </c>
      <c r="L1912" s="13">
        <v>120060799.06</v>
      </c>
      <c r="M1912" s="13">
        <v>23020757</v>
      </c>
      <c r="N1912" s="13">
        <v>8452351</v>
      </c>
      <c r="O1912" s="13">
        <v>6680765.9900000244</v>
      </c>
      <c r="P1912" s="13">
        <v>37735743.219999909</v>
      </c>
      <c r="Q1912" s="13">
        <v>-25605941.939999998</v>
      </c>
      <c r="R1912" s="13">
        <v>12129801.279999912</v>
      </c>
      <c r="S1912" s="13">
        <v>7657373.9900000021</v>
      </c>
      <c r="T1912" s="13">
        <v>5807241.46</v>
      </c>
      <c r="U1912" s="13">
        <v>0</v>
      </c>
      <c r="V1912" s="13">
        <v>0</v>
      </c>
      <c r="W1912" s="13">
        <v>11530543.550000001</v>
      </c>
      <c r="X1912" s="13">
        <v>9765148.4100000001</v>
      </c>
      <c r="Y1912" s="13">
        <v>1542673.51</v>
      </c>
      <c r="Z1912" s="13">
        <v>1798445.86</v>
      </c>
      <c r="AA1912" s="13">
        <v>10508372.34</v>
      </c>
      <c r="AB1912" s="13">
        <v>316389.94</v>
      </c>
      <c r="AC1912" s="13">
        <v>0</v>
      </c>
      <c r="AD1912" s="13">
        <v>0</v>
      </c>
      <c r="AE1912" s="13">
        <v>75504.25</v>
      </c>
      <c r="AF1912" s="13">
        <v>5204173.53</v>
      </c>
      <c r="AG1912" s="13">
        <v>143081556.06</v>
      </c>
      <c r="AH1912" s="13">
        <v>88817323.090000004</v>
      </c>
      <c r="AI1912" s="13">
        <v>230356249.55000001</v>
      </c>
      <c r="AJ1912" s="13">
        <v>223675483.56</v>
      </c>
      <c r="AK1912" s="13">
        <v>0</v>
      </c>
      <c r="AL1912" s="13">
        <v>709395871.90999997</v>
      </c>
      <c r="AM1912" s="13">
        <v>4.2164593302239393</v>
      </c>
      <c r="AN1912" s="13">
        <v>37361797</v>
      </c>
      <c r="AO1912" s="13">
        <v>15300320.279999999</v>
      </c>
      <c r="AP1912" s="13">
        <v>369424692.43000001</v>
      </c>
      <c r="AQ1912" s="13">
        <v>188349677.44999999</v>
      </c>
      <c r="AR1912" s="367"/>
      <c r="AS1912" s="19">
        <v>45443</v>
      </c>
      <c r="AT1912" s="20" t="s">
        <v>4</v>
      </c>
      <c r="AU1912" s="40" t="s">
        <v>292</v>
      </c>
      <c r="AV1912" s="41">
        <v>2024</v>
      </c>
      <c r="AW1912" s="266" t="s">
        <v>157</v>
      </c>
      <c r="AX1912" s="380">
        <v>36.56</v>
      </c>
      <c r="AY1912" s="380">
        <v>36.54</v>
      </c>
    </row>
    <row r="1913" spans="1:51" x14ac:dyDescent="0.25">
      <c r="A1913" s="9">
        <v>25</v>
      </c>
      <c r="B1913" s="10" t="s">
        <v>67</v>
      </c>
      <c r="C1913" s="13">
        <v>35790823.719999991</v>
      </c>
      <c r="D1913" s="13">
        <v>8784296</v>
      </c>
      <c r="E1913" s="13">
        <v>1423850</v>
      </c>
      <c r="F1913" s="13">
        <v>0</v>
      </c>
      <c r="G1913" s="13">
        <v>19532063.079999998</v>
      </c>
      <c r="H1913" s="13">
        <v>23731205.02</v>
      </c>
      <c r="I1913" s="13">
        <v>14756681.93</v>
      </c>
      <c r="J1913" s="13">
        <v>458402147.75999999</v>
      </c>
      <c r="K1913" s="13">
        <v>14549335.939999999</v>
      </c>
      <c r="L1913" s="13">
        <v>13125485.940000001</v>
      </c>
      <c r="M1913" s="13">
        <v>0</v>
      </c>
      <c r="N1913" s="13">
        <v>0</v>
      </c>
      <c r="O1913" s="13">
        <v>3147127.1900000018</v>
      </c>
      <c r="P1913" s="13">
        <v>4327337.4499999946</v>
      </c>
      <c r="Q1913" s="13">
        <v>-57966.83</v>
      </c>
      <c r="R1913" s="13">
        <v>4269370.6199999945</v>
      </c>
      <c r="S1913" s="13">
        <v>19461834.399999999</v>
      </c>
      <c r="T1913" s="13">
        <v>9036310.0700000003</v>
      </c>
      <c r="U1913" s="13">
        <v>1941889.07</v>
      </c>
      <c r="V1913" s="13">
        <v>0</v>
      </c>
      <c r="W1913" s="13">
        <v>0</v>
      </c>
      <c r="X1913" s="13">
        <v>9854034.4900000002</v>
      </c>
      <c r="Y1913" s="13">
        <v>398613.53</v>
      </c>
      <c r="Z1913" s="13">
        <v>952152.17</v>
      </c>
      <c r="AA1913" s="13">
        <v>0</v>
      </c>
      <c r="AB1913" s="13">
        <v>18581.8</v>
      </c>
      <c r="AC1913" s="13">
        <v>0</v>
      </c>
      <c r="AD1913" s="13">
        <v>0</v>
      </c>
      <c r="AE1913" s="13">
        <v>0</v>
      </c>
      <c r="AF1913" s="13">
        <v>1051.73</v>
      </c>
      <c r="AG1913" s="13">
        <v>13125485.939999999</v>
      </c>
      <c r="AH1913" s="13">
        <v>1423850</v>
      </c>
      <c r="AI1913" s="13">
        <v>12943915.690000001</v>
      </c>
      <c r="AJ1913" s="13">
        <v>9796788.5</v>
      </c>
      <c r="AK1913" s="13">
        <v>0</v>
      </c>
      <c r="AL1913" s="13">
        <v>207345.99000000022</v>
      </c>
      <c r="AM1913" s="13">
        <v>1.0142512339295122</v>
      </c>
      <c r="AN1913" s="13">
        <v>0</v>
      </c>
      <c r="AO1913" s="13">
        <v>0</v>
      </c>
      <c r="AP1913" s="13">
        <v>32887090.529999997</v>
      </c>
      <c r="AQ1913" s="13">
        <v>9027690</v>
      </c>
      <c r="AR1913" s="367"/>
      <c r="AS1913" s="19">
        <v>45443</v>
      </c>
      <c r="AT1913" s="20" t="s">
        <v>4</v>
      </c>
      <c r="AU1913" s="40" t="s">
        <v>292</v>
      </c>
      <c r="AV1913" s="41">
        <v>2024</v>
      </c>
      <c r="AW1913" s="266" t="s">
        <v>174</v>
      </c>
      <c r="AX1913" s="380">
        <v>36.56</v>
      </c>
      <c r="AY1913" s="380">
        <v>36.54</v>
      </c>
    </row>
    <row r="1914" spans="1:51" x14ac:dyDescent="0.25">
      <c r="A1914" s="9">
        <v>121</v>
      </c>
      <c r="B1914" s="10" t="s">
        <v>68</v>
      </c>
      <c r="C1914" s="13">
        <v>1343500.86</v>
      </c>
      <c r="D1914" s="13">
        <v>0</v>
      </c>
      <c r="E1914" s="13">
        <v>69.61</v>
      </c>
      <c r="F1914" s="13">
        <v>0</v>
      </c>
      <c r="G1914" s="13">
        <v>448774.22</v>
      </c>
      <c r="H1914" s="13">
        <v>1717211.03</v>
      </c>
      <c r="I1914" s="13">
        <v>2915646.43</v>
      </c>
      <c r="J1914" s="13">
        <v>26397666.620000001</v>
      </c>
      <c r="K1914" s="13">
        <v>241844.46</v>
      </c>
      <c r="L1914" s="13">
        <v>241774.84999999998</v>
      </c>
      <c r="M1914" s="13">
        <v>64859.5</v>
      </c>
      <c r="N1914" s="13">
        <v>0</v>
      </c>
      <c r="O1914" s="13">
        <v>305812.61</v>
      </c>
      <c r="P1914" s="13">
        <v>588914.03000000026</v>
      </c>
      <c r="Q1914" s="13">
        <v>-220670.43999999997</v>
      </c>
      <c r="R1914" s="13">
        <v>368243.59000000032</v>
      </c>
      <c r="S1914" s="13">
        <v>1348968.05</v>
      </c>
      <c r="T1914" s="13">
        <v>0</v>
      </c>
      <c r="U1914" s="13">
        <v>0</v>
      </c>
      <c r="V1914" s="13">
        <v>0</v>
      </c>
      <c r="W1914" s="13">
        <v>1397088.12</v>
      </c>
      <c r="X1914" s="13">
        <v>18580.2</v>
      </c>
      <c r="Y1914" s="13">
        <v>9158.66</v>
      </c>
      <c r="Z1914" s="13">
        <v>46166.7</v>
      </c>
      <c r="AA1914" s="13">
        <v>896.5</v>
      </c>
      <c r="AB1914" s="13">
        <v>224.78</v>
      </c>
      <c r="AC1914" s="13">
        <v>0</v>
      </c>
      <c r="AD1914" s="13">
        <v>0</v>
      </c>
      <c r="AE1914" s="13">
        <v>0</v>
      </c>
      <c r="AF1914" s="13">
        <v>10253.629999999999</v>
      </c>
      <c r="AG1914" s="13">
        <v>306634.35000000003</v>
      </c>
      <c r="AH1914" s="13">
        <v>69.61</v>
      </c>
      <c r="AI1914" s="13">
        <v>305882.21999999997</v>
      </c>
      <c r="AJ1914" s="13">
        <v>69.61</v>
      </c>
      <c r="AK1914" s="13">
        <v>0</v>
      </c>
      <c r="AL1914" s="13">
        <v>2673801.9700000002</v>
      </c>
      <c r="AM1914" s="13">
        <v>12.055874383064223</v>
      </c>
      <c r="AN1914" s="13">
        <v>0</v>
      </c>
      <c r="AO1914" s="13">
        <v>0</v>
      </c>
      <c r="AP1914" s="13">
        <v>1037688.25</v>
      </c>
      <c r="AQ1914" s="13">
        <v>1.3322676295501878E-15</v>
      </c>
      <c r="AR1914" s="367"/>
      <c r="AS1914" s="19">
        <v>45443</v>
      </c>
      <c r="AT1914" s="20" t="s">
        <v>4</v>
      </c>
      <c r="AU1914" s="40" t="s">
        <v>292</v>
      </c>
      <c r="AV1914" s="41">
        <v>2024</v>
      </c>
      <c r="AW1914" s="266" t="s">
        <v>188</v>
      </c>
      <c r="AX1914" s="380">
        <v>36.56</v>
      </c>
      <c r="AY1914" s="380">
        <v>36.54</v>
      </c>
    </row>
    <row r="1915" spans="1:51" x14ac:dyDescent="0.25">
      <c r="A1915" s="9">
        <v>122</v>
      </c>
      <c r="B1915" s="10" t="s">
        <v>69</v>
      </c>
      <c r="C1915" s="13">
        <v>19808649.59</v>
      </c>
      <c r="D1915" s="13">
        <v>156680.24</v>
      </c>
      <c r="E1915" s="13">
        <v>568263.06999999995</v>
      </c>
      <c r="F1915" s="13">
        <v>152867.51</v>
      </c>
      <c r="G1915" s="13">
        <v>7596173.4299999997</v>
      </c>
      <c r="H1915" s="13">
        <v>1029840.15</v>
      </c>
      <c r="I1915" s="13">
        <v>9679868.4600000009</v>
      </c>
      <c r="J1915" s="13">
        <v>395121.6</v>
      </c>
      <c r="K1915" s="13">
        <v>1514424.58</v>
      </c>
      <c r="L1915" s="13">
        <v>941470.83</v>
      </c>
      <c r="M1915" s="13">
        <v>52041.5</v>
      </c>
      <c r="N1915" s="13">
        <v>0</v>
      </c>
      <c r="O1915" s="13">
        <v>530570.34000000008</v>
      </c>
      <c r="P1915" s="13">
        <v>11372358.07</v>
      </c>
      <c r="Q1915" s="13">
        <v>-9204892.3000000007</v>
      </c>
      <c r="R1915" s="13">
        <v>2167465.7699999996</v>
      </c>
      <c r="S1915" s="13">
        <v>-1137625.6300000008</v>
      </c>
      <c r="T1915" s="13">
        <v>0</v>
      </c>
      <c r="U1915" s="13">
        <v>0</v>
      </c>
      <c r="V1915" s="13">
        <v>0</v>
      </c>
      <c r="W1915" s="13">
        <v>14367584.01</v>
      </c>
      <c r="X1915" s="13">
        <v>150.76</v>
      </c>
      <c r="Y1915" s="13">
        <v>73626.83</v>
      </c>
      <c r="Z1915" s="13">
        <v>736597.18</v>
      </c>
      <c r="AA1915" s="13">
        <v>1171059.49</v>
      </c>
      <c r="AB1915" s="13">
        <v>4064.65</v>
      </c>
      <c r="AC1915" s="13">
        <v>0</v>
      </c>
      <c r="AD1915" s="13">
        <v>0</v>
      </c>
      <c r="AE1915" s="13">
        <v>13519983.68</v>
      </c>
      <c r="AF1915" s="13">
        <v>28.57</v>
      </c>
      <c r="AG1915" s="13">
        <v>993512.33</v>
      </c>
      <c r="AH1915" s="13">
        <v>568263.06999999995</v>
      </c>
      <c r="AI1915" s="13">
        <v>1521028.87</v>
      </c>
      <c r="AJ1915" s="13">
        <v>990458.53</v>
      </c>
      <c r="AK1915" s="13">
        <v>0</v>
      </c>
      <c r="AL1915" s="13">
        <v>8165443.8800000008</v>
      </c>
      <c r="AM1915" s="13">
        <v>6.391779813822092</v>
      </c>
      <c r="AN1915" s="13">
        <v>122294</v>
      </c>
      <c r="AO1915" s="13">
        <v>30573.51</v>
      </c>
      <c r="AP1915" s="13">
        <v>19806132.150000002</v>
      </c>
      <c r="AQ1915" s="13">
        <v>684733.1399999999</v>
      </c>
      <c r="AR1915" s="367"/>
      <c r="AS1915" s="19">
        <v>45443</v>
      </c>
      <c r="AT1915" s="20" t="s">
        <v>4</v>
      </c>
      <c r="AU1915" s="40" t="s">
        <v>292</v>
      </c>
      <c r="AV1915" s="41">
        <v>2024</v>
      </c>
      <c r="AW1915" s="266" t="s">
        <v>267</v>
      </c>
      <c r="AX1915" s="380">
        <v>36.56</v>
      </c>
      <c r="AY1915" s="380">
        <v>36.54</v>
      </c>
    </row>
    <row r="1916" spans="1:51" x14ac:dyDescent="0.25">
      <c r="A1916" s="9">
        <v>13</v>
      </c>
      <c r="B1916" s="10" t="s">
        <v>70</v>
      </c>
      <c r="C1916" s="13">
        <v>2848577410.29</v>
      </c>
      <c r="D1916" s="13">
        <v>1530541365.7399998</v>
      </c>
      <c r="E1916" s="13">
        <v>418895620.19</v>
      </c>
      <c r="F1916" s="13">
        <v>457742569.22000003</v>
      </c>
      <c r="G1916" s="13">
        <v>407359353.23000002</v>
      </c>
      <c r="H1916" s="13">
        <v>38469407.899999999</v>
      </c>
      <c r="I1916" s="13">
        <v>1381601599.4400001</v>
      </c>
      <c r="J1916" s="13">
        <v>1891127521.5799999</v>
      </c>
      <c r="K1916" s="13">
        <v>1129746476.25</v>
      </c>
      <c r="L1916" s="13">
        <v>710845938.68999994</v>
      </c>
      <c r="M1916" s="13">
        <v>527237817.36000001</v>
      </c>
      <c r="N1916" s="13">
        <v>474720145.87</v>
      </c>
      <c r="O1916" s="13">
        <v>356751700.28000003</v>
      </c>
      <c r="P1916" s="13">
        <v>96182421.819999799</v>
      </c>
      <c r="Q1916" s="13">
        <v>-29951182.879999723</v>
      </c>
      <c r="R1916" s="13">
        <v>66231238.940000072</v>
      </c>
      <c r="S1916" s="13">
        <v>-27761831.039999992</v>
      </c>
      <c r="T1916" s="13">
        <v>28496644.579999998</v>
      </c>
      <c r="U1916" s="13">
        <v>19157531.43</v>
      </c>
      <c r="V1916" s="13">
        <v>0</v>
      </c>
      <c r="W1916" s="13">
        <v>23578595.300000001</v>
      </c>
      <c r="X1916" s="13">
        <v>63265580</v>
      </c>
      <c r="Y1916" s="13">
        <v>8313456.1399999997</v>
      </c>
      <c r="Z1916" s="13">
        <v>32255849.649999999</v>
      </c>
      <c r="AA1916" s="13">
        <v>105826938.98999999</v>
      </c>
      <c r="AB1916" s="13">
        <v>1741895.31</v>
      </c>
      <c r="AC1916" s="13">
        <v>0</v>
      </c>
      <c r="AD1916" s="13">
        <v>0</v>
      </c>
      <c r="AE1916" s="13">
        <v>4786015.3</v>
      </c>
      <c r="AF1916" s="13">
        <v>9336026.9600000009</v>
      </c>
      <c r="AG1916" s="13">
        <v>1238083756.05</v>
      </c>
      <c r="AH1916" s="13">
        <v>893615766.05999994</v>
      </c>
      <c r="AI1916" s="13">
        <v>2121727437.6499999</v>
      </c>
      <c r="AJ1916" s="13">
        <v>1764976668.04</v>
      </c>
      <c r="AK1916" s="13">
        <v>930.67</v>
      </c>
      <c r="AL1916" s="13">
        <v>251855123.19000006</v>
      </c>
      <c r="AM1916" s="13">
        <v>1.2229306561114401</v>
      </c>
      <c r="AN1916" s="13">
        <v>342072923.95999998</v>
      </c>
      <c r="AO1916" s="13">
        <v>115669645.26000001</v>
      </c>
      <c r="AP1916" s="13">
        <v>2752666656.7699995</v>
      </c>
      <c r="AQ1916" s="13">
        <v>1791382312.5000005</v>
      </c>
      <c r="AR1916" s="367"/>
      <c r="AS1916" s="19">
        <v>45443</v>
      </c>
      <c r="AT1916" s="20" t="s">
        <v>4</v>
      </c>
      <c r="AU1916" s="40" t="s">
        <v>292</v>
      </c>
      <c r="AV1916" s="41">
        <v>2024</v>
      </c>
      <c r="AW1916" s="266" t="s">
        <v>149</v>
      </c>
      <c r="AX1916" s="380">
        <v>36.56</v>
      </c>
      <c r="AY1916" s="380">
        <v>36.54</v>
      </c>
    </row>
    <row r="1917" spans="1:51" x14ac:dyDescent="0.25">
      <c r="A1917" s="345">
        <v>110</v>
      </c>
      <c r="B1917" s="346" t="s">
        <v>71</v>
      </c>
      <c r="C1917" s="14">
        <v>28401373.719999995</v>
      </c>
      <c r="D1917" s="14">
        <v>1025576.61</v>
      </c>
      <c r="E1917" s="14">
        <v>41790.71</v>
      </c>
      <c r="F1917" s="14">
        <v>8078006.7700000005</v>
      </c>
      <c r="G1917" s="14">
        <v>48162423.960000001</v>
      </c>
      <c r="H1917" s="14">
        <v>319196.36</v>
      </c>
      <c r="I1917" s="14">
        <v>211393806.03</v>
      </c>
      <c r="J1917" s="14">
        <v>119452876.01000001</v>
      </c>
      <c r="K1917" s="14">
        <v>15171408.52</v>
      </c>
      <c r="L1917" s="14">
        <v>15129617.810000001</v>
      </c>
      <c r="M1917" s="14">
        <v>5929589.7699999996</v>
      </c>
      <c r="N1917" s="14">
        <v>69.069999999999993</v>
      </c>
      <c r="O1917" s="14">
        <v>6889656.8100000024</v>
      </c>
      <c r="P1917" s="14">
        <v>-35754290.429999992</v>
      </c>
      <c r="Q1917" s="14">
        <v>-866610.21</v>
      </c>
      <c r="R1917" s="14">
        <v>-36620900.639999993</v>
      </c>
      <c r="S1917" s="14">
        <v>36940096.990000002</v>
      </c>
      <c r="T1917" s="14">
        <v>2442957.96</v>
      </c>
      <c r="U1917" s="14">
        <v>518605.32</v>
      </c>
      <c r="V1917" s="14">
        <v>0</v>
      </c>
      <c r="W1917" s="14">
        <v>0</v>
      </c>
      <c r="X1917" s="14">
        <v>36046997.780000001</v>
      </c>
      <c r="Y1917" s="14">
        <v>761879.42</v>
      </c>
      <c r="Z1917" s="14">
        <v>601699.23</v>
      </c>
      <c r="AA1917" s="14">
        <v>194592.84</v>
      </c>
      <c r="AB1917" s="14">
        <v>486797.56</v>
      </c>
      <c r="AC1917" s="14">
        <v>0</v>
      </c>
      <c r="AD1917" s="14">
        <v>0</v>
      </c>
      <c r="AE1917" s="14">
        <v>0</v>
      </c>
      <c r="AF1917" s="14">
        <v>23495.02</v>
      </c>
      <c r="AG1917" s="14">
        <v>21059207.580000002</v>
      </c>
      <c r="AH1917" s="14">
        <v>41859.78</v>
      </c>
      <c r="AI1917" s="14">
        <v>21100769.080000002</v>
      </c>
      <c r="AJ1917" s="14">
        <v>14211112.270000001</v>
      </c>
      <c r="AK1917" s="14">
        <v>0</v>
      </c>
      <c r="AL1917" s="14">
        <v>196222397.50999999</v>
      </c>
      <c r="AM1917" s="14">
        <v>13.933696779130697</v>
      </c>
      <c r="AN1917" s="14">
        <v>3763921.22</v>
      </c>
      <c r="AO1917" s="14">
        <v>4314085.55</v>
      </c>
      <c r="AP1917" s="14">
        <v>21521797.140000001</v>
      </c>
      <c r="AQ1917" s="14">
        <v>1035656.84</v>
      </c>
      <c r="AR1917" s="368"/>
      <c r="AS1917" s="19">
        <v>45443</v>
      </c>
      <c r="AT1917" s="42" t="s">
        <v>4</v>
      </c>
      <c r="AU1917" s="40" t="s">
        <v>292</v>
      </c>
      <c r="AV1917" s="41">
        <v>2024</v>
      </c>
      <c r="AW1917" s="266" t="s">
        <v>173</v>
      </c>
      <c r="AX1917" s="380">
        <v>36.56</v>
      </c>
      <c r="AY1917" s="380">
        <v>36.54</v>
      </c>
    </row>
    <row r="1918" spans="1:51" x14ac:dyDescent="0.25">
      <c r="A1918" s="9">
        <v>52</v>
      </c>
      <c r="B1918" s="10" t="s">
        <v>72</v>
      </c>
      <c r="C1918" s="13">
        <v>40232312.530000001</v>
      </c>
      <c r="D1918" s="13">
        <v>5965982.5700000003</v>
      </c>
      <c r="E1918" s="13">
        <v>22616023.41</v>
      </c>
      <c r="F1918" s="13">
        <v>6618697.4500000002</v>
      </c>
      <c r="G1918" s="13">
        <v>17351558.25</v>
      </c>
      <c r="H1918" s="13">
        <v>1981409.96</v>
      </c>
      <c r="I1918" s="13">
        <v>2696849394.1199999</v>
      </c>
      <c r="J1918" s="13">
        <v>573278062.11000001</v>
      </c>
      <c r="K1918" s="13">
        <v>42814195.799999997</v>
      </c>
      <c r="L1918" s="13">
        <v>20198172.389999997</v>
      </c>
      <c r="M1918" s="13">
        <v>7523690.4800000004</v>
      </c>
      <c r="N1918" s="13">
        <v>17113956.120000001</v>
      </c>
      <c r="O1918" s="13">
        <v>23676956.219999999</v>
      </c>
      <c r="P1918" s="13">
        <v>-13380881.960000005</v>
      </c>
      <c r="Q1918" s="13">
        <v>13213468.879999999</v>
      </c>
      <c r="R1918" s="13">
        <v>-167413.08000000566</v>
      </c>
      <c r="S1918" s="13">
        <v>2148823.0399999991</v>
      </c>
      <c r="T1918" s="13">
        <v>5943817.6699999999</v>
      </c>
      <c r="U1918" s="13">
        <v>0</v>
      </c>
      <c r="V1918" s="13">
        <v>0</v>
      </c>
      <c r="W1918" s="13">
        <v>0</v>
      </c>
      <c r="X1918" s="13">
        <v>21417557.030000001</v>
      </c>
      <c r="Y1918" s="13">
        <v>354113.43</v>
      </c>
      <c r="Z1918" s="13">
        <v>351520.29</v>
      </c>
      <c r="AA1918" s="13">
        <v>1190477.71</v>
      </c>
      <c r="AB1918" s="13">
        <v>66786.12</v>
      </c>
      <c r="AC1918" s="13">
        <v>0</v>
      </c>
      <c r="AD1918" s="13">
        <v>0</v>
      </c>
      <c r="AE1918" s="13">
        <v>0</v>
      </c>
      <c r="AF1918" s="13">
        <v>23249654.109999999</v>
      </c>
      <c r="AG1918" s="13">
        <v>27721862.870000001</v>
      </c>
      <c r="AH1918" s="13">
        <v>39729979.530000001</v>
      </c>
      <c r="AI1918" s="13">
        <v>67001842.399999999</v>
      </c>
      <c r="AJ1918" s="13">
        <v>43324886.18</v>
      </c>
      <c r="AK1918" s="13">
        <v>0</v>
      </c>
      <c r="AL1918" s="13">
        <v>2654035198.3199997</v>
      </c>
      <c r="AM1918" s="13">
        <v>62.989607622619417</v>
      </c>
      <c r="AN1918" s="13">
        <v>4629765.5199999996</v>
      </c>
      <c r="AO1918" s="13">
        <v>1988931.9300000002</v>
      </c>
      <c r="AP1918" s="13">
        <v>33190644.23</v>
      </c>
      <c r="AQ1918" s="13">
        <v>22601270.490000002</v>
      </c>
      <c r="AR1918" s="367"/>
      <c r="AS1918" s="19">
        <v>45443</v>
      </c>
      <c r="AT1918" s="20" t="s">
        <v>4</v>
      </c>
      <c r="AU1918" s="40" t="s">
        <v>292</v>
      </c>
      <c r="AV1918" s="41">
        <v>2024</v>
      </c>
      <c r="AW1918" s="266" t="s">
        <v>170</v>
      </c>
      <c r="AX1918" s="380">
        <v>36.56</v>
      </c>
      <c r="AY1918" s="380">
        <v>36.54</v>
      </c>
    </row>
    <row r="1919" spans="1:51" x14ac:dyDescent="0.25">
      <c r="A1919" s="9">
        <v>96</v>
      </c>
      <c r="B1919" s="10" t="s">
        <v>73</v>
      </c>
      <c r="C1919" s="13">
        <v>1031590385.72</v>
      </c>
      <c r="D1919" s="13">
        <v>311754210.76000005</v>
      </c>
      <c r="E1919" s="13">
        <v>330234951.63999999</v>
      </c>
      <c r="F1919" s="13">
        <v>79209121.329999998</v>
      </c>
      <c r="G1919" s="13">
        <v>152150568.15000001</v>
      </c>
      <c r="H1919" s="13">
        <v>2082906.65</v>
      </c>
      <c r="I1919" s="13">
        <v>1274031757.9400001</v>
      </c>
      <c r="J1919" s="13">
        <v>36649.83</v>
      </c>
      <c r="K1919" s="13">
        <v>646714062.51999998</v>
      </c>
      <c r="L1919" s="13">
        <v>316479110.88</v>
      </c>
      <c r="M1919" s="13">
        <v>0</v>
      </c>
      <c r="N1919" s="13">
        <v>94740039.620000005</v>
      </c>
      <c r="O1919" s="13">
        <v>314756496.61000007</v>
      </c>
      <c r="P1919" s="13">
        <v>173719988.87</v>
      </c>
      <c r="Q1919" s="13">
        <v>-142042919.42000002</v>
      </c>
      <c r="R1919" s="13">
        <v>31677069.449999988</v>
      </c>
      <c r="S1919" s="13">
        <v>-29594162.749999993</v>
      </c>
      <c r="T1919" s="13">
        <v>39182173.659999996</v>
      </c>
      <c r="U1919" s="13">
        <v>0</v>
      </c>
      <c r="V1919" s="13">
        <v>0</v>
      </c>
      <c r="W1919" s="13">
        <v>50686.29</v>
      </c>
      <c r="X1919" s="13">
        <v>45.32</v>
      </c>
      <c r="Y1919" s="13">
        <v>2275604.77</v>
      </c>
      <c r="Z1919" s="13">
        <v>17860454.350000001</v>
      </c>
      <c r="AA1919" s="13">
        <v>9078716.3200000003</v>
      </c>
      <c r="AB1919" s="13">
        <v>6600776.1299999999</v>
      </c>
      <c r="AC1919" s="13">
        <v>0</v>
      </c>
      <c r="AD1919" s="13">
        <v>0</v>
      </c>
      <c r="AE1919" s="13">
        <v>0</v>
      </c>
      <c r="AF1919" s="13">
        <v>33011516.449999999</v>
      </c>
      <c r="AG1919" s="13">
        <v>316479110.88</v>
      </c>
      <c r="AH1919" s="13">
        <v>424974991.25999999</v>
      </c>
      <c r="AI1919" s="13">
        <v>740186682.29000008</v>
      </c>
      <c r="AJ1919" s="13">
        <v>425430185.68000001</v>
      </c>
      <c r="AK1919" s="13">
        <v>0</v>
      </c>
      <c r="AL1919" s="13">
        <v>627317695.42000008</v>
      </c>
      <c r="AM1919" s="13">
        <v>1.970007816090438</v>
      </c>
      <c r="AN1919" s="13">
        <v>60204575.930000007</v>
      </c>
      <c r="AO1919" s="13">
        <v>19004545.399999999</v>
      </c>
      <c r="AP1919" s="13">
        <v>953072283.93999994</v>
      </c>
      <c r="AQ1919" s="13">
        <v>547992605.59000003</v>
      </c>
      <c r="AR1919" s="367"/>
      <c r="AS1919" s="19">
        <v>45443</v>
      </c>
      <c r="AT1919" s="20" t="s">
        <v>4</v>
      </c>
      <c r="AU1919" s="40" t="s">
        <v>292</v>
      </c>
      <c r="AV1919" s="41">
        <v>2024</v>
      </c>
      <c r="AW1919" s="266" t="s">
        <v>153</v>
      </c>
      <c r="AX1919" s="380">
        <v>36.56</v>
      </c>
      <c r="AY1919" s="380">
        <v>36.54</v>
      </c>
    </row>
    <row r="1920" spans="1:51" x14ac:dyDescent="0.25">
      <c r="A1920" s="9">
        <v>103</v>
      </c>
      <c r="B1920" s="10" t="s">
        <v>74</v>
      </c>
      <c r="C1920" s="13">
        <v>3183170.5100000002</v>
      </c>
      <c r="D1920" s="13">
        <v>0</v>
      </c>
      <c r="E1920" s="13">
        <v>1</v>
      </c>
      <c r="F1920" s="13">
        <v>155868.6</v>
      </c>
      <c r="G1920" s="13">
        <v>3715862.87</v>
      </c>
      <c r="H1920" s="13">
        <v>2757812.37</v>
      </c>
      <c r="I1920" s="13">
        <v>43491020.689999998</v>
      </c>
      <c r="J1920" s="13">
        <v>216177900.53999999</v>
      </c>
      <c r="K1920" s="13">
        <v>2679846.1</v>
      </c>
      <c r="L1920" s="13">
        <v>2539588.42</v>
      </c>
      <c r="M1920" s="13">
        <v>0</v>
      </c>
      <c r="N1920" s="13">
        <v>0</v>
      </c>
      <c r="O1920" s="13">
        <v>1473304.4</v>
      </c>
      <c r="P1920" s="13">
        <v>-2161865.36</v>
      </c>
      <c r="Q1920" s="13">
        <v>-979369.07000000007</v>
      </c>
      <c r="R1920" s="13">
        <v>-3141234.4299999997</v>
      </c>
      <c r="S1920" s="13">
        <v>5899046.79</v>
      </c>
      <c r="T1920" s="13">
        <v>112219.53</v>
      </c>
      <c r="U1920" s="13">
        <v>0</v>
      </c>
      <c r="V1920" s="13">
        <v>0</v>
      </c>
      <c r="W1920" s="13">
        <v>0</v>
      </c>
      <c r="X1920" s="13">
        <v>8635692.1300000008</v>
      </c>
      <c r="Y1920" s="13">
        <v>75833.95</v>
      </c>
      <c r="Z1920" s="13">
        <v>3461.06</v>
      </c>
      <c r="AA1920" s="13">
        <v>136539.31</v>
      </c>
      <c r="AB1920" s="13">
        <v>0</v>
      </c>
      <c r="AC1920" s="13">
        <v>0</v>
      </c>
      <c r="AD1920" s="13">
        <v>0</v>
      </c>
      <c r="AE1920" s="13">
        <v>0</v>
      </c>
      <c r="AF1920" s="13">
        <v>2633030.5499999998</v>
      </c>
      <c r="AG1920" s="13">
        <v>2539588.42</v>
      </c>
      <c r="AH1920" s="13">
        <v>1</v>
      </c>
      <c r="AI1920" s="13">
        <v>2491444.2999999998</v>
      </c>
      <c r="AJ1920" s="13">
        <v>1018139.8999999999</v>
      </c>
      <c r="AK1920" s="13">
        <v>0</v>
      </c>
      <c r="AL1920" s="13">
        <v>40811174.589999996</v>
      </c>
      <c r="AM1920" s="13">
        <v>16.228924746835276</v>
      </c>
      <c r="AN1920" s="13">
        <v>124759.98</v>
      </c>
      <c r="AO1920" s="13">
        <v>31108.62</v>
      </c>
      <c r="AP1920" s="13">
        <v>1709866.1099999996</v>
      </c>
      <c r="AQ1920" s="13">
        <v>0</v>
      </c>
      <c r="AR1920" s="367"/>
      <c r="AS1920" s="19">
        <v>45443</v>
      </c>
      <c r="AT1920" s="20" t="s">
        <v>4</v>
      </c>
      <c r="AU1920" s="40" t="s">
        <v>292</v>
      </c>
      <c r="AV1920" s="41">
        <v>2024</v>
      </c>
      <c r="AW1920" s="266" t="s">
        <v>184</v>
      </c>
      <c r="AX1920" s="380">
        <v>36.56</v>
      </c>
      <c r="AY1920" s="380">
        <v>36.54</v>
      </c>
    </row>
    <row r="1921" spans="1:51" x14ac:dyDescent="0.25">
      <c r="A1921" s="9">
        <v>23</v>
      </c>
      <c r="B1921" s="10" t="s">
        <v>75</v>
      </c>
      <c r="C1921" s="13">
        <v>415091973.94999999</v>
      </c>
      <c r="D1921" s="13">
        <v>120284784.06</v>
      </c>
      <c r="E1921" s="13">
        <v>26678590.129999999</v>
      </c>
      <c r="F1921" s="13">
        <v>81554602.680000007</v>
      </c>
      <c r="G1921" s="13">
        <v>107377403.83</v>
      </c>
      <c r="H1921" s="13">
        <v>214741.65</v>
      </c>
      <c r="I1921" s="13">
        <v>650669965.67999995</v>
      </c>
      <c r="J1921" s="13">
        <v>8722882.3300000001</v>
      </c>
      <c r="K1921" s="13">
        <v>75112183.659999996</v>
      </c>
      <c r="L1921" s="13">
        <v>48433593.530000001</v>
      </c>
      <c r="M1921" s="13">
        <v>91535407.189999998</v>
      </c>
      <c r="N1921" s="13">
        <v>66472890.289999999</v>
      </c>
      <c r="O1921" s="13">
        <v>115216336.17</v>
      </c>
      <c r="P1921" s="13">
        <v>-9341152.790000068</v>
      </c>
      <c r="Q1921" s="13">
        <v>30795022.960000005</v>
      </c>
      <c r="R1921" s="13">
        <v>21453870.169999935</v>
      </c>
      <c r="S1921" s="13">
        <v>-21239128.559999999</v>
      </c>
      <c r="T1921" s="13">
        <v>7263.46</v>
      </c>
      <c r="U1921" s="13">
        <v>0</v>
      </c>
      <c r="V1921" s="13">
        <v>0</v>
      </c>
      <c r="W1921" s="13">
        <v>0</v>
      </c>
      <c r="X1921" s="13">
        <v>807751.68000000005</v>
      </c>
      <c r="Y1921" s="13">
        <v>1856492.34</v>
      </c>
      <c r="Z1921" s="13">
        <v>15213669.949999999</v>
      </c>
      <c r="AA1921" s="13">
        <v>2699596.06</v>
      </c>
      <c r="AB1921" s="13">
        <v>1033592.98</v>
      </c>
      <c r="AC1921" s="13">
        <v>0</v>
      </c>
      <c r="AD1921" s="13">
        <v>0</v>
      </c>
      <c r="AE1921" s="13">
        <v>0</v>
      </c>
      <c r="AF1921" s="13">
        <v>1250792.3700000001</v>
      </c>
      <c r="AG1921" s="13">
        <v>139969000.72</v>
      </c>
      <c r="AH1921" s="13">
        <v>93151480.420000002</v>
      </c>
      <c r="AI1921" s="13">
        <v>222944219.82999998</v>
      </c>
      <c r="AJ1921" s="13">
        <v>107727883.66</v>
      </c>
      <c r="AK1921" s="13">
        <v>0</v>
      </c>
      <c r="AL1921" s="13">
        <v>575557782.01999998</v>
      </c>
      <c r="AM1921" s="13">
        <v>8.6626421170937906</v>
      </c>
      <c r="AN1921" s="13">
        <v>46448921.07</v>
      </c>
      <c r="AO1921" s="13">
        <v>35105681.609999999</v>
      </c>
      <c r="AP1921" s="13">
        <v>348165018.62000006</v>
      </c>
      <c r="AQ1921" s="13">
        <v>168574164.89999998</v>
      </c>
      <c r="AR1921" s="367"/>
      <c r="AS1921" s="19">
        <v>45443</v>
      </c>
      <c r="AT1921" s="20" t="s">
        <v>4</v>
      </c>
      <c r="AU1921" s="40" t="s">
        <v>292</v>
      </c>
      <c r="AV1921" s="41">
        <v>2024</v>
      </c>
      <c r="AW1921" s="266" t="s">
        <v>159</v>
      </c>
      <c r="AX1921" s="380">
        <v>36.56</v>
      </c>
      <c r="AY1921" s="380">
        <v>36.54</v>
      </c>
    </row>
    <row r="1922" spans="1:51" x14ac:dyDescent="0.25">
      <c r="A1922" s="9">
        <v>62</v>
      </c>
      <c r="B1922" s="6" t="s">
        <v>203</v>
      </c>
      <c r="C1922" s="13">
        <v>33333099.719999999</v>
      </c>
      <c r="D1922" s="13">
        <v>8282056.5899999999</v>
      </c>
      <c r="E1922" s="13">
        <v>1109619.1499999999</v>
      </c>
      <c r="F1922" s="13">
        <v>14710.3</v>
      </c>
      <c r="G1922" s="13">
        <v>21095918.84</v>
      </c>
      <c r="H1922" s="13">
        <v>122395.76</v>
      </c>
      <c r="I1922" s="13">
        <v>43095841.329999998</v>
      </c>
      <c r="J1922" s="13">
        <v>410618.25</v>
      </c>
      <c r="K1922" s="13">
        <v>2224546.6</v>
      </c>
      <c r="L1922" s="13">
        <v>1114927.4500000002</v>
      </c>
      <c r="M1922" s="13">
        <v>0</v>
      </c>
      <c r="N1922" s="13">
        <v>0</v>
      </c>
      <c r="O1922" s="13">
        <v>795460.32</v>
      </c>
      <c r="P1922" s="13">
        <v>3144953.6699999971</v>
      </c>
      <c r="Q1922" s="13">
        <v>0</v>
      </c>
      <c r="R1922" s="13">
        <v>3144953.6699999971</v>
      </c>
      <c r="S1922" s="13">
        <v>-3022557.9000000004</v>
      </c>
      <c r="T1922" s="13">
        <v>111.28</v>
      </c>
      <c r="U1922" s="13">
        <v>0</v>
      </c>
      <c r="V1922" s="13">
        <v>0</v>
      </c>
      <c r="W1922" s="13">
        <v>0</v>
      </c>
      <c r="X1922" s="13">
        <v>36676</v>
      </c>
      <c r="Y1922" s="13">
        <v>406778</v>
      </c>
      <c r="Z1922" s="13">
        <v>1559407.99</v>
      </c>
      <c r="AA1922" s="13">
        <v>841517.71</v>
      </c>
      <c r="AB1922" s="13">
        <v>179079.59</v>
      </c>
      <c r="AC1922" s="13">
        <v>0</v>
      </c>
      <c r="AD1922" s="13">
        <v>0</v>
      </c>
      <c r="AE1922" s="13">
        <v>0</v>
      </c>
      <c r="AF1922" s="13">
        <v>72561.89</v>
      </c>
      <c r="AG1922" s="13">
        <v>1114927.4500000002</v>
      </c>
      <c r="AH1922" s="13">
        <v>1109619.1499999999</v>
      </c>
      <c r="AI1922" s="13">
        <v>2224546.6</v>
      </c>
      <c r="AJ1922" s="13">
        <v>1429086.28</v>
      </c>
      <c r="AK1922" s="13">
        <v>0</v>
      </c>
      <c r="AL1922" s="13">
        <v>40871294.729999997</v>
      </c>
      <c r="AM1922" s="13">
        <v>19.372865162725741</v>
      </c>
      <c r="AN1922" s="13">
        <v>14710.3</v>
      </c>
      <c r="AO1922" s="13">
        <v>0</v>
      </c>
      <c r="AP1922" s="13">
        <v>32997299.649999999</v>
      </c>
      <c r="AQ1922" s="13">
        <v>8741716.8399999999</v>
      </c>
      <c r="AR1922" s="367"/>
      <c r="AS1922" s="19">
        <v>45443</v>
      </c>
      <c r="AT1922" s="20" t="s">
        <v>4</v>
      </c>
      <c r="AU1922" s="40" t="s">
        <v>292</v>
      </c>
      <c r="AV1922" s="41">
        <v>2024</v>
      </c>
      <c r="AW1922" s="266" t="s">
        <v>169</v>
      </c>
      <c r="AX1922" s="380">
        <v>36.56</v>
      </c>
      <c r="AY1922" s="380">
        <v>36.54</v>
      </c>
    </row>
    <row r="1923" spans="1:51" x14ac:dyDescent="0.25">
      <c r="A1923" s="9">
        <v>114</v>
      </c>
      <c r="B1923" s="10" t="s">
        <v>76</v>
      </c>
      <c r="C1923" s="13">
        <v>561024596.94999993</v>
      </c>
      <c r="D1923" s="13">
        <v>235326037.47</v>
      </c>
      <c r="E1923" s="13">
        <v>18282131.710000001</v>
      </c>
      <c r="F1923" s="13">
        <v>66185386.429999992</v>
      </c>
      <c r="G1923" s="13">
        <v>131530924.81999999</v>
      </c>
      <c r="H1923" s="13">
        <v>1073917.8</v>
      </c>
      <c r="I1923" s="13">
        <v>210282108.18000001</v>
      </c>
      <c r="J1923" s="13">
        <v>43917416.170000002</v>
      </c>
      <c r="K1923" s="13">
        <v>76035747.650000006</v>
      </c>
      <c r="L1923" s="13">
        <v>57753615.939999998</v>
      </c>
      <c r="M1923" s="13">
        <v>226197658.83000001</v>
      </c>
      <c r="N1923" s="13">
        <v>133188482.79000001</v>
      </c>
      <c r="O1923" s="13">
        <v>131713891.45000003</v>
      </c>
      <c r="P1923" s="13">
        <v>-3731643.220000118</v>
      </c>
      <c r="Q1923" s="13">
        <v>25100859.890000075</v>
      </c>
      <c r="R1923" s="13">
        <v>21369216.669999957</v>
      </c>
      <c r="S1923" s="13">
        <v>-20295298.870000001</v>
      </c>
      <c r="T1923" s="13">
        <v>97270.43</v>
      </c>
      <c r="U1923" s="13">
        <v>0</v>
      </c>
      <c r="V1923" s="13">
        <v>0</v>
      </c>
      <c r="W1923" s="13">
        <v>6979603.25</v>
      </c>
      <c r="X1923" s="13">
        <v>12390815.76</v>
      </c>
      <c r="Y1923" s="13">
        <v>1857976.95</v>
      </c>
      <c r="Z1923" s="13">
        <v>4055204.29</v>
      </c>
      <c r="AA1923" s="13">
        <v>30602167.260000002</v>
      </c>
      <c r="AB1923" s="13">
        <v>305122.02</v>
      </c>
      <c r="AC1923" s="13">
        <v>0</v>
      </c>
      <c r="AD1923" s="13">
        <v>0</v>
      </c>
      <c r="AE1923" s="13">
        <v>0</v>
      </c>
      <c r="AF1923" s="13">
        <v>2942517.79</v>
      </c>
      <c r="AG1923" s="13">
        <v>283951274.76999998</v>
      </c>
      <c r="AH1923" s="13">
        <v>151470614.5</v>
      </c>
      <c r="AI1923" s="13">
        <v>433320923.21000004</v>
      </c>
      <c r="AJ1923" s="13">
        <v>301607031.75999999</v>
      </c>
      <c r="AK1923" s="13">
        <v>0</v>
      </c>
      <c r="AL1923" s="13">
        <v>134246360.53</v>
      </c>
      <c r="AM1923" s="13">
        <v>2.7655690208761956</v>
      </c>
      <c r="AN1923" s="13">
        <v>47184080.369999997</v>
      </c>
      <c r="AO1923" s="13">
        <v>19001306.059999999</v>
      </c>
      <c r="AP1923" s="13">
        <v>505986808.89999998</v>
      </c>
      <c r="AQ1923" s="13">
        <v>312002140.87</v>
      </c>
      <c r="AR1923" s="367"/>
      <c r="AS1923" s="19">
        <v>45443</v>
      </c>
      <c r="AT1923" s="20" t="s">
        <v>4</v>
      </c>
      <c r="AU1923" s="40" t="s">
        <v>292</v>
      </c>
      <c r="AV1923" s="41">
        <v>2024</v>
      </c>
      <c r="AW1923" s="266" t="s">
        <v>154</v>
      </c>
      <c r="AX1923" s="380">
        <v>36.56</v>
      </c>
      <c r="AY1923" s="380">
        <v>36.54</v>
      </c>
    </row>
    <row r="1924" spans="1:51" x14ac:dyDescent="0.25">
      <c r="A1924" s="9">
        <v>48</v>
      </c>
      <c r="B1924" s="10" t="s">
        <v>77</v>
      </c>
      <c r="C1924" s="13">
        <v>116789868.69999999</v>
      </c>
      <c r="D1924" s="13">
        <v>26179807.879999999</v>
      </c>
      <c r="E1924" s="13">
        <v>26042947.020000003</v>
      </c>
      <c r="F1924" s="13">
        <v>6331212.9299999997</v>
      </c>
      <c r="G1924" s="13">
        <v>52163187.719999999</v>
      </c>
      <c r="H1924" s="13">
        <v>3475391.21</v>
      </c>
      <c r="I1924" s="13">
        <v>2237856369.1199999</v>
      </c>
      <c r="J1924" s="13">
        <v>188225612.37</v>
      </c>
      <c r="K1924" s="13">
        <v>59170368.859999999</v>
      </c>
      <c r="L1924" s="13">
        <v>23942620.789999999</v>
      </c>
      <c r="M1924" s="13">
        <v>8404490.9199999999</v>
      </c>
      <c r="N1924" s="13">
        <v>243789146.78</v>
      </c>
      <c r="O1924" s="13">
        <v>27553950.210000008</v>
      </c>
      <c r="P1924" s="13">
        <v>4561709.9600000083</v>
      </c>
      <c r="Q1924" s="13">
        <v>-909052.19999998808</v>
      </c>
      <c r="R1924" s="13">
        <v>3652657.7600000203</v>
      </c>
      <c r="S1924" s="13">
        <v>-177266.54000000656</v>
      </c>
      <c r="T1924" s="13">
        <v>33759977.880000003</v>
      </c>
      <c r="U1924" s="13">
        <v>0</v>
      </c>
      <c r="V1924" s="13">
        <v>1758951.86</v>
      </c>
      <c r="W1924" s="13">
        <v>4933750.91</v>
      </c>
      <c r="X1924" s="13">
        <v>26015558.579999998</v>
      </c>
      <c r="Y1924" s="13">
        <v>709829.43</v>
      </c>
      <c r="Z1924" s="13">
        <v>2331128.1800000002</v>
      </c>
      <c r="AA1924" s="13">
        <v>57224691.979999997</v>
      </c>
      <c r="AB1924" s="13">
        <v>0</v>
      </c>
      <c r="AC1924" s="13">
        <v>0</v>
      </c>
      <c r="AD1924" s="13">
        <v>0</v>
      </c>
      <c r="AE1924" s="13">
        <v>0</v>
      </c>
      <c r="AF1924" s="13">
        <v>6379856.1799999997</v>
      </c>
      <c r="AG1924" s="13">
        <v>32347111.709999997</v>
      </c>
      <c r="AH1924" s="13">
        <v>269832093.80000001</v>
      </c>
      <c r="AI1924" s="13">
        <v>301799553.99000001</v>
      </c>
      <c r="AJ1924" s="13">
        <v>274245603.77999997</v>
      </c>
      <c r="AK1924" s="13">
        <v>0</v>
      </c>
      <c r="AL1924" s="13">
        <v>2178686000.2599998</v>
      </c>
      <c r="AM1924" s="13">
        <v>37.820558029896318</v>
      </c>
      <c r="AN1924" s="13">
        <v>1165877.08</v>
      </c>
      <c r="AO1924" s="13">
        <v>5165335.8599999994</v>
      </c>
      <c r="AP1924" s="13">
        <v>102864475.16000001</v>
      </c>
      <c r="AQ1924" s="13">
        <v>39808364.560000002</v>
      </c>
      <c r="AR1924" s="367"/>
      <c r="AS1924" s="19">
        <v>45443</v>
      </c>
      <c r="AT1924" s="20" t="s">
        <v>4</v>
      </c>
      <c r="AU1924" s="40" t="s">
        <v>292</v>
      </c>
      <c r="AV1924" s="41">
        <v>2024</v>
      </c>
      <c r="AW1924" s="266" t="s">
        <v>163</v>
      </c>
      <c r="AX1924" s="380">
        <v>36.56</v>
      </c>
      <c r="AY1924" s="380">
        <v>36.54</v>
      </c>
    </row>
    <row r="1925" spans="1:51" ht="30" x14ac:dyDescent="0.25">
      <c r="A1925" s="9">
        <v>120</v>
      </c>
      <c r="B1925" s="10" t="s">
        <v>78</v>
      </c>
      <c r="C1925" s="13">
        <v>312200.77</v>
      </c>
      <c r="D1925" s="13">
        <v>0</v>
      </c>
      <c r="E1925" s="13">
        <v>0.01</v>
      </c>
      <c r="F1925" s="13">
        <v>0</v>
      </c>
      <c r="G1925" s="13">
        <v>1432540.44</v>
      </c>
      <c r="H1925" s="13">
        <v>-2009751.04</v>
      </c>
      <c r="I1925" s="13">
        <v>323997710.38999999</v>
      </c>
      <c r="J1925" s="13">
        <v>76607190.390000001</v>
      </c>
      <c r="K1925" s="13">
        <v>275248.69</v>
      </c>
      <c r="L1925" s="13">
        <v>275248.68</v>
      </c>
      <c r="M1925" s="13">
        <v>0</v>
      </c>
      <c r="N1925" s="13">
        <v>0</v>
      </c>
      <c r="O1925" s="13">
        <v>275248.69</v>
      </c>
      <c r="P1925" s="13">
        <v>-1395588.3599999999</v>
      </c>
      <c r="Q1925" s="13">
        <v>0</v>
      </c>
      <c r="R1925" s="13">
        <v>-1395588.3599999999</v>
      </c>
      <c r="S1925" s="13">
        <v>-614162.68000000005</v>
      </c>
      <c r="T1925" s="13">
        <v>0</v>
      </c>
      <c r="U1925" s="13">
        <v>0</v>
      </c>
      <c r="V1925" s="13">
        <v>0</v>
      </c>
      <c r="W1925" s="13">
        <v>0</v>
      </c>
      <c r="X1925" s="13">
        <v>7327.07</v>
      </c>
      <c r="Y1925" s="13">
        <v>29235.52</v>
      </c>
      <c r="Z1925" s="13">
        <v>486090.79</v>
      </c>
      <c r="AA1925" s="13">
        <v>102779.37</v>
      </c>
      <c r="AB1925" s="13">
        <v>0</v>
      </c>
      <c r="AC1925" s="13">
        <v>0</v>
      </c>
      <c r="AD1925" s="13">
        <v>0</v>
      </c>
      <c r="AE1925" s="13">
        <v>0</v>
      </c>
      <c r="AF1925" s="13">
        <v>3384.07</v>
      </c>
      <c r="AG1925" s="13">
        <v>275248.68</v>
      </c>
      <c r="AH1925" s="13">
        <v>0.01</v>
      </c>
      <c r="AI1925" s="13">
        <v>275248.69</v>
      </c>
      <c r="AJ1925" s="13">
        <v>0</v>
      </c>
      <c r="AK1925" s="13">
        <v>0</v>
      </c>
      <c r="AL1925" s="13">
        <v>323722461.69999999</v>
      </c>
      <c r="AM1925" s="13">
        <v>1177.109000555098</v>
      </c>
      <c r="AN1925" s="13">
        <v>0</v>
      </c>
      <c r="AO1925" s="13">
        <v>0</v>
      </c>
      <c r="AP1925" s="13">
        <v>36952.090000000026</v>
      </c>
      <c r="AQ1925" s="13">
        <v>0.01</v>
      </c>
      <c r="AR1925" s="367"/>
      <c r="AS1925" s="19">
        <v>45443</v>
      </c>
      <c r="AT1925" s="20" t="s">
        <v>4</v>
      </c>
      <c r="AU1925" s="40" t="s">
        <v>293</v>
      </c>
      <c r="AV1925" s="41">
        <v>2024</v>
      </c>
      <c r="AW1925" s="266" t="s">
        <v>187</v>
      </c>
      <c r="AX1925" s="380">
        <v>36.56</v>
      </c>
      <c r="AY1925" s="380">
        <v>36.54</v>
      </c>
    </row>
    <row r="1926" spans="1:51" x14ac:dyDescent="0.25">
      <c r="A1926" s="9">
        <v>100</v>
      </c>
      <c r="B1926" s="10" t="s">
        <v>79</v>
      </c>
      <c r="C1926" s="13">
        <v>790306281.21999991</v>
      </c>
      <c r="D1926" s="13">
        <v>464018762.24000001</v>
      </c>
      <c r="E1926" s="13">
        <v>44993777.060000002</v>
      </c>
      <c r="F1926" s="13">
        <v>153322812.19999999</v>
      </c>
      <c r="G1926" s="13">
        <v>166021181.99000001</v>
      </c>
      <c r="H1926" s="13">
        <v>2492863.6800000002</v>
      </c>
      <c r="I1926" s="13">
        <v>169292599.97999999</v>
      </c>
      <c r="J1926" s="13">
        <v>112268869.45999999</v>
      </c>
      <c r="K1926" s="13">
        <v>120709159.40000001</v>
      </c>
      <c r="L1926" s="13">
        <v>75715382.339999989</v>
      </c>
      <c r="M1926" s="13">
        <v>182418076.47</v>
      </c>
      <c r="N1926" s="13">
        <v>188505194.78999999</v>
      </c>
      <c r="O1926" s="13">
        <v>-72540307.370000005</v>
      </c>
      <c r="P1926" s="13">
        <v>79483832.159999967</v>
      </c>
      <c r="Q1926" s="13">
        <v>-68396647.810000032</v>
      </c>
      <c r="R1926" s="13">
        <v>11087184.349999934</v>
      </c>
      <c r="S1926" s="13">
        <v>-8594320.6699999943</v>
      </c>
      <c r="T1926" s="13">
        <v>6126.21</v>
      </c>
      <c r="U1926" s="13">
        <v>0</v>
      </c>
      <c r="V1926" s="13">
        <v>0</v>
      </c>
      <c r="W1926" s="13">
        <v>0</v>
      </c>
      <c r="X1926" s="13">
        <v>42816545.530000001</v>
      </c>
      <c r="Y1926" s="13">
        <v>2321075.34</v>
      </c>
      <c r="Z1926" s="13">
        <v>30265751.23</v>
      </c>
      <c r="AA1926" s="13">
        <v>1752326.22</v>
      </c>
      <c r="AB1926" s="13">
        <v>840129.4</v>
      </c>
      <c r="AC1926" s="13">
        <v>0</v>
      </c>
      <c r="AD1926" s="13">
        <v>0</v>
      </c>
      <c r="AE1926" s="13">
        <v>0</v>
      </c>
      <c r="AF1926" s="13">
        <v>16237710.220000001</v>
      </c>
      <c r="AG1926" s="13">
        <v>258133458.80999997</v>
      </c>
      <c r="AH1926" s="13">
        <v>233498971.85000002</v>
      </c>
      <c r="AI1926" s="13">
        <v>491117382.55000001</v>
      </c>
      <c r="AJ1926" s="13">
        <v>563657689.92000008</v>
      </c>
      <c r="AK1926" s="13">
        <v>0</v>
      </c>
      <c r="AL1926" s="13">
        <v>48583440.579999983</v>
      </c>
      <c r="AM1926" s="13">
        <v>1.402483463736224</v>
      </c>
      <c r="AN1926" s="13">
        <v>72205351.570000008</v>
      </c>
      <c r="AO1926" s="13">
        <v>81117460.629999995</v>
      </c>
      <c r="AP1926" s="13">
        <v>978446483.25</v>
      </c>
      <c r="AQ1926" s="13">
        <v>579618656.89999998</v>
      </c>
      <c r="AR1926" s="367"/>
      <c r="AS1926" s="19">
        <v>45443</v>
      </c>
      <c r="AT1926" s="20" t="s">
        <v>4</v>
      </c>
      <c r="AU1926" s="40" t="s">
        <v>292</v>
      </c>
      <c r="AV1926" s="41">
        <v>2024</v>
      </c>
      <c r="AW1926" s="266" t="s">
        <v>151</v>
      </c>
      <c r="AX1926" s="380">
        <v>36.56</v>
      </c>
      <c r="AY1926" s="380">
        <v>36.54</v>
      </c>
    </row>
    <row r="1927" spans="1:51" x14ac:dyDescent="0.25">
      <c r="A1927" s="9">
        <v>127</v>
      </c>
      <c r="B1927" s="10" t="s">
        <v>80</v>
      </c>
      <c r="C1927" s="13">
        <v>9947272.8699999992</v>
      </c>
      <c r="D1927" s="13">
        <v>21041.45</v>
      </c>
      <c r="E1927" s="13">
        <v>1</v>
      </c>
      <c r="F1927" s="13">
        <v>2220158.2599999998</v>
      </c>
      <c r="G1927" s="13">
        <v>23178554.870000001</v>
      </c>
      <c r="H1927" s="13">
        <v>7235851.1100000003</v>
      </c>
      <c r="I1927" s="13">
        <v>16804165.390000001</v>
      </c>
      <c r="J1927" s="13">
        <v>0</v>
      </c>
      <c r="K1927" s="13">
        <v>2099474.0099999998</v>
      </c>
      <c r="L1927" s="13">
        <v>2099473.0099999998</v>
      </c>
      <c r="M1927" s="13">
        <v>2555805.6</v>
      </c>
      <c r="N1927" s="13">
        <v>0</v>
      </c>
      <c r="O1927" s="13">
        <v>3077248.2800000003</v>
      </c>
      <c r="P1927" s="13">
        <v>-18549729.990000002</v>
      </c>
      <c r="Q1927" s="13">
        <v>-32571629.470000003</v>
      </c>
      <c r="R1927" s="13">
        <v>-51121359.460000008</v>
      </c>
      <c r="S1927" s="13">
        <v>58357210.590000004</v>
      </c>
      <c r="T1927" s="13">
        <v>423532.66</v>
      </c>
      <c r="U1927" s="13">
        <v>0</v>
      </c>
      <c r="V1927" s="13">
        <v>0</v>
      </c>
      <c r="W1927" s="13">
        <v>60444751.409999996</v>
      </c>
      <c r="X1927" s="13">
        <v>1137309.81</v>
      </c>
      <c r="Y1927" s="13">
        <v>456094.68</v>
      </c>
      <c r="Z1927" s="13">
        <v>466783.41</v>
      </c>
      <c r="AA1927" s="13">
        <v>0</v>
      </c>
      <c r="AB1927" s="13">
        <v>1530206.49</v>
      </c>
      <c r="AC1927" s="13">
        <v>0</v>
      </c>
      <c r="AD1927" s="13">
        <v>0</v>
      </c>
      <c r="AE1927" s="13">
        <v>0</v>
      </c>
      <c r="AF1927" s="13">
        <v>1195298.71</v>
      </c>
      <c r="AG1927" s="13">
        <v>4655278.6100000003</v>
      </c>
      <c r="AH1927" s="13">
        <v>1</v>
      </c>
      <c r="AI1927" s="13">
        <v>4655279.6100000003</v>
      </c>
      <c r="AJ1927" s="13">
        <v>1578031.33</v>
      </c>
      <c r="AK1927" s="13">
        <v>0</v>
      </c>
      <c r="AL1927" s="13">
        <v>14704691.380000001</v>
      </c>
      <c r="AM1927" s="13">
        <v>8.003988289428742</v>
      </c>
      <c r="AN1927" s="13">
        <v>1477942.54</v>
      </c>
      <c r="AO1927" s="13">
        <v>742215.72</v>
      </c>
      <c r="AP1927" s="13">
        <v>6870025.5900000008</v>
      </c>
      <c r="AQ1927" s="13">
        <v>21042.45</v>
      </c>
      <c r="AR1927" s="367"/>
      <c r="AS1927" s="19">
        <v>45443</v>
      </c>
      <c r="AT1927" s="20" t="s">
        <v>4</v>
      </c>
      <c r="AU1927" s="40" t="s">
        <v>292</v>
      </c>
      <c r="AV1927" s="41">
        <v>2024</v>
      </c>
      <c r="AW1927" s="266" t="s">
        <v>186</v>
      </c>
      <c r="AX1927" s="380">
        <v>36.56</v>
      </c>
      <c r="AY1927" s="380">
        <v>36.54</v>
      </c>
    </row>
    <row r="1928" spans="1:51" x14ac:dyDescent="0.25">
      <c r="A1928" s="9">
        <v>12</v>
      </c>
      <c r="B1928" s="10" t="s">
        <v>81</v>
      </c>
      <c r="C1928" s="13">
        <v>678109806.20999992</v>
      </c>
      <c r="D1928" s="13">
        <v>369452259.25</v>
      </c>
      <c r="E1928" s="13">
        <v>102362259.42999999</v>
      </c>
      <c r="F1928" s="13">
        <v>104871644.94</v>
      </c>
      <c r="G1928" s="13">
        <v>156130550.01999998</v>
      </c>
      <c r="H1928" s="13">
        <v>894284.74</v>
      </c>
      <c r="I1928" s="13">
        <v>864627325.19000006</v>
      </c>
      <c r="J1928" s="13">
        <v>913831592.11000001</v>
      </c>
      <c r="K1928" s="13">
        <v>408703048.69999999</v>
      </c>
      <c r="L1928" s="13">
        <v>306337865.44999999</v>
      </c>
      <c r="M1928" s="13">
        <v>38840911.799999997</v>
      </c>
      <c r="N1928" s="13">
        <v>9695801.8300000001</v>
      </c>
      <c r="O1928" s="13">
        <v>51533913.350000001</v>
      </c>
      <c r="P1928" s="13">
        <v>-3878561.3500001789</v>
      </c>
      <c r="Q1928" s="13">
        <v>-17420627.170000002</v>
      </c>
      <c r="R1928" s="13">
        <v>-21299188.520000182</v>
      </c>
      <c r="S1928" s="13">
        <v>22193473.26000002</v>
      </c>
      <c r="T1928" s="13">
        <v>4569465.49</v>
      </c>
      <c r="U1928" s="13">
        <v>0</v>
      </c>
      <c r="V1928" s="13">
        <v>0</v>
      </c>
      <c r="W1928" s="13">
        <v>21293880.27</v>
      </c>
      <c r="X1928" s="13">
        <v>131797115.95</v>
      </c>
      <c r="Y1928" s="13">
        <v>3186337.76</v>
      </c>
      <c r="Z1928" s="13">
        <v>9945394.9700000007</v>
      </c>
      <c r="AA1928" s="13">
        <v>14383094.789999999</v>
      </c>
      <c r="AB1928" s="13">
        <v>659630.41</v>
      </c>
      <c r="AC1928" s="13">
        <v>0</v>
      </c>
      <c r="AD1928" s="13">
        <v>0</v>
      </c>
      <c r="AE1928" s="13">
        <v>0</v>
      </c>
      <c r="AF1928" s="13">
        <v>107292530.52</v>
      </c>
      <c r="AG1928" s="13">
        <v>345178777.24999994</v>
      </c>
      <c r="AH1928" s="13">
        <v>112058061.26000001</v>
      </c>
      <c r="AI1928" s="13">
        <v>430629750.81</v>
      </c>
      <c r="AJ1928" s="13">
        <v>379095925.57999998</v>
      </c>
      <c r="AK1928" s="13">
        <v>88.12</v>
      </c>
      <c r="AL1928" s="13">
        <v>455924276.49000007</v>
      </c>
      <c r="AM1928" s="13">
        <v>2.1155392110242413</v>
      </c>
      <c r="AN1928" s="13">
        <v>59451053.880000003</v>
      </c>
      <c r="AO1928" s="13">
        <v>45420591.060000002</v>
      </c>
      <c r="AP1928" s="13">
        <v>663812447.80999994</v>
      </c>
      <c r="AQ1928" s="13">
        <v>406688814.20000005</v>
      </c>
      <c r="AR1928" s="367"/>
      <c r="AS1928" s="19">
        <v>45443</v>
      </c>
      <c r="AT1928" s="20" t="s">
        <v>4</v>
      </c>
      <c r="AU1928" s="40" t="s">
        <v>292</v>
      </c>
      <c r="AV1928" s="41">
        <v>2024</v>
      </c>
      <c r="AW1928" s="266" t="s">
        <v>152</v>
      </c>
      <c r="AX1928" s="380">
        <v>36.56</v>
      </c>
      <c r="AY1928" s="380">
        <v>36.54</v>
      </c>
    </row>
    <row r="1929" spans="1:51" x14ac:dyDescent="0.25">
      <c r="A1929" s="9">
        <v>74</v>
      </c>
      <c r="B1929" s="10" t="s">
        <v>82</v>
      </c>
      <c r="C1929" s="13">
        <v>4013532555.6000004</v>
      </c>
      <c r="D1929" s="13">
        <v>2456701388.2600002</v>
      </c>
      <c r="E1929" s="13">
        <v>22274199.990000002</v>
      </c>
      <c r="F1929" s="13">
        <v>488330058.85999995</v>
      </c>
      <c r="G1929" s="13">
        <v>531513974.50999999</v>
      </c>
      <c r="H1929" s="13">
        <v>16408613.82</v>
      </c>
      <c r="I1929" s="13">
        <v>1048667551.04</v>
      </c>
      <c r="J1929" s="13">
        <v>281676001.33999997</v>
      </c>
      <c r="K1929" s="13">
        <v>244456894.93000001</v>
      </c>
      <c r="L1929" s="13">
        <v>104975002.32999998</v>
      </c>
      <c r="M1929" s="13">
        <v>1094671196.4000001</v>
      </c>
      <c r="N1929" s="13">
        <v>1587839299.76</v>
      </c>
      <c r="O1929" s="13">
        <v>26158759.189999878</v>
      </c>
      <c r="P1929" s="13">
        <v>510828374.7800014</v>
      </c>
      <c r="Q1929" s="13">
        <v>-407381737.82999897</v>
      </c>
      <c r="R1929" s="13">
        <v>103446636.95000243</v>
      </c>
      <c r="S1929" s="13">
        <v>-87038023.139999986</v>
      </c>
      <c r="T1929" s="13">
        <v>1946776.96</v>
      </c>
      <c r="U1929" s="13">
        <v>1321530</v>
      </c>
      <c r="V1929" s="13">
        <v>0</v>
      </c>
      <c r="W1929" s="13">
        <v>315000</v>
      </c>
      <c r="X1929" s="13">
        <v>156904686.31999999</v>
      </c>
      <c r="Y1929" s="13">
        <v>8769905.9499999993</v>
      </c>
      <c r="Z1929" s="13">
        <v>61914916.130000003</v>
      </c>
      <c r="AA1929" s="13">
        <v>70055060.920000002</v>
      </c>
      <c r="AB1929" s="13">
        <v>1713602.33</v>
      </c>
      <c r="AC1929" s="13">
        <v>0</v>
      </c>
      <c r="AD1929" s="13">
        <v>0</v>
      </c>
      <c r="AE1929" s="13">
        <v>31691063.510000002</v>
      </c>
      <c r="AF1929" s="13">
        <v>73381467.579999998</v>
      </c>
      <c r="AG1929" s="13">
        <v>1199646198.73</v>
      </c>
      <c r="AH1929" s="13">
        <v>1610113499.75</v>
      </c>
      <c r="AI1929" s="13">
        <v>2790397299.1300001</v>
      </c>
      <c r="AJ1929" s="13">
        <v>2764238539.9400001</v>
      </c>
      <c r="AK1929" s="13">
        <v>0</v>
      </c>
      <c r="AL1929" s="13">
        <v>804210656.1099999</v>
      </c>
      <c r="AM1929" s="13">
        <v>4.289785122813921</v>
      </c>
      <c r="AN1929" s="13">
        <v>299923089.90999997</v>
      </c>
      <c r="AO1929" s="13">
        <v>188406968.94999999</v>
      </c>
      <c r="AP1929" s="13">
        <v>3911436670.2600002</v>
      </c>
      <c r="AQ1929" s="13">
        <v>2380764262.1099997</v>
      </c>
      <c r="AR1929" s="367"/>
      <c r="AS1929" s="19">
        <v>45443</v>
      </c>
      <c r="AT1929" s="20" t="s">
        <v>4</v>
      </c>
      <c r="AU1929" s="40" t="s">
        <v>292</v>
      </c>
      <c r="AV1929" s="41">
        <v>2024</v>
      </c>
      <c r="AW1929" s="266" t="s">
        <v>148</v>
      </c>
      <c r="AX1929" s="380">
        <v>36.56</v>
      </c>
      <c r="AY1929" s="380">
        <v>36.54</v>
      </c>
    </row>
    <row r="1930" spans="1:51" x14ac:dyDescent="0.25">
      <c r="A1930" s="9">
        <v>71</v>
      </c>
      <c r="B1930" s="10" t="s">
        <v>83</v>
      </c>
      <c r="C1930" s="13">
        <v>336331130.98000002</v>
      </c>
      <c r="D1930" s="13">
        <v>44738062.759999998</v>
      </c>
      <c r="E1930" s="13">
        <v>10814956.789999999</v>
      </c>
      <c r="F1930" s="13">
        <v>0</v>
      </c>
      <c r="G1930" s="13">
        <v>125114206.88000001</v>
      </c>
      <c r="H1930" s="13">
        <v>1064618.19</v>
      </c>
      <c r="I1930" s="13">
        <v>221959481.74000001</v>
      </c>
      <c r="J1930" s="13">
        <v>1072579.23</v>
      </c>
      <c r="K1930" s="13">
        <v>39305487.630000003</v>
      </c>
      <c r="L1930" s="13">
        <v>28490530.849999998</v>
      </c>
      <c r="M1930" s="13">
        <v>48759178.729999997</v>
      </c>
      <c r="N1930" s="13">
        <v>8169381.6299999999</v>
      </c>
      <c r="O1930" s="13">
        <v>40704183.820000008</v>
      </c>
      <c r="P1930" s="13">
        <v>125774677.51999992</v>
      </c>
      <c r="Q1930" s="13">
        <v>-171378438.85000002</v>
      </c>
      <c r="R1930" s="13">
        <v>-45603761.330000103</v>
      </c>
      <c r="S1930" s="13">
        <v>46668379.519999996</v>
      </c>
      <c r="T1930" s="13">
        <v>0</v>
      </c>
      <c r="U1930" s="13">
        <v>0</v>
      </c>
      <c r="V1930" s="13">
        <v>0</v>
      </c>
      <c r="W1930" s="13">
        <v>79714840.879999995</v>
      </c>
      <c r="X1930" s="13">
        <v>0</v>
      </c>
      <c r="Y1930" s="13">
        <v>2553351.16</v>
      </c>
      <c r="Z1930" s="13">
        <v>22487984.030000001</v>
      </c>
      <c r="AA1930" s="13">
        <v>8002089.2699999996</v>
      </c>
      <c r="AB1930" s="13">
        <v>0</v>
      </c>
      <c r="AC1930" s="13">
        <v>0</v>
      </c>
      <c r="AD1930" s="13">
        <v>0</v>
      </c>
      <c r="AE1930" s="13">
        <v>0</v>
      </c>
      <c r="AF1930" s="13">
        <v>3036.9</v>
      </c>
      <c r="AG1930" s="13">
        <v>77249709.579999998</v>
      </c>
      <c r="AH1930" s="13">
        <v>18984338.419999998</v>
      </c>
      <c r="AI1930" s="13">
        <v>96233414.340000004</v>
      </c>
      <c r="AJ1930" s="13">
        <v>55529230.519999996</v>
      </c>
      <c r="AK1930" s="13">
        <v>0</v>
      </c>
      <c r="AL1930" s="13">
        <v>182653994.11000001</v>
      </c>
      <c r="AM1930" s="13">
        <v>5.6470354427199352</v>
      </c>
      <c r="AN1930" s="13">
        <v>0</v>
      </c>
      <c r="AO1930" s="13">
        <v>0</v>
      </c>
      <c r="AP1930" s="13">
        <v>295550699.34999996</v>
      </c>
      <c r="AQ1930" s="13">
        <v>44661814.969999999</v>
      </c>
      <c r="AR1930" s="367"/>
      <c r="AS1930" s="19">
        <v>45443</v>
      </c>
      <c r="AT1930" s="20" t="s">
        <v>4</v>
      </c>
      <c r="AU1930" s="40" t="s">
        <v>292</v>
      </c>
      <c r="AV1930" s="41">
        <v>2024</v>
      </c>
      <c r="AW1930" s="266" t="s">
        <v>161</v>
      </c>
      <c r="AX1930" s="380">
        <v>36.56</v>
      </c>
      <c r="AY1930" s="380">
        <v>36.54</v>
      </c>
    </row>
    <row r="1931" spans="1:51" x14ac:dyDescent="0.25">
      <c r="A1931" s="9">
        <v>73</v>
      </c>
      <c r="B1931" s="10" t="s">
        <v>84</v>
      </c>
      <c r="C1931" s="13">
        <v>193511516.23999998</v>
      </c>
      <c r="D1931" s="13">
        <v>641973.32999999996</v>
      </c>
      <c r="E1931" s="13">
        <v>21524629.669999998</v>
      </c>
      <c r="F1931" s="13">
        <v>21758224.259999998</v>
      </c>
      <c r="G1931" s="13">
        <v>73165487.260000005</v>
      </c>
      <c r="H1931" s="13">
        <v>22864443.199999999</v>
      </c>
      <c r="I1931" s="13">
        <v>160371952.16</v>
      </c>
      <c r="J1931" s="13">
        <v>40990.94</v>
      </c>
      <c r="K1931" s="13">
        <v>40253058.740000002</v>
      </c>
      <c r="L1931" s="13">
        <v>18728429.069999997</v>
      </c>
      <c r="M1931" s="13">
        <v>120256087.95</v>
      </c>
      <c r="N1931" s="13">
        <v>20442229.079999998</v>
      </c>
      <c r="O1931" s="13">
        <v>162530243.35999998</v>
      </c>
      <c r="P1931" s="13">
        <v>-64584411.970000029</v>
      </c>
      <c r="Q1931" s="13">
        <v>74009198.399999991</v>
      </c>
      <c r="R1931" s="13">
        <v>9424786.4299999624</v>
      </c>
      <c r="S1931" s="13">
        <v>13439656.890000001</v>
      </c>
      <c r="T1931" s="13">
        <v>0</v>
      </c>
      <c r="U1931" s="13">
        <v>0</v>
      </c>
      <c r="V1931" s="13">
        <v>0</v>
      </c>
      <c r="W1931" s="13">
        <v>21931818.02</v>
      </c>
      <c r="X1931" s="13">
        <v>190674.08</v>
      </c>
      <c r="Y1931" s="13">
        <v>1489537.98</v>
      </c>
      <c r="Z1931" s="13">
        <v>0</v>
      </c>
      <c r="AA1931" s="13">
        <v>0</v>
      </c>
      <c r="AB1931" s="13">
        <v>1921804.51</v>
      </c>
      <c r="AC1931" s="13">
        <v>0</v>
      </c>
      <c r="AD1931" s="13">
        <v>0</v>
      </c>
      <c r="AE1931" s="13">
        <v>0</v>
      </c>
      <c r="AF1931" s="13">
        <v>5271492.72</v>
      </c>
      <c r="AG1931" s="13">
        <v>138984517.02000001</v>
      </c>
      <c r="AH1931" s="13">
        <v>41966858.75</v>
      </c>
      <c r="AI1931" s="13">
        <v>180859750.78</v>
      </c>
      <c r="AJ1931" s="13">
        <v>18329507.420000002</v>
      </c>
      <c r="AK1931" s="13">
        <v>0</v>
      </c>
      <c r="AL1931" s="13">
        <v>120118893.41999999</v>
      </c>
      <c r="AM1931" s="13">
        <v>3.9840935615816009</v>
      </c>
      <c r="AN1931" s="13">
        <v>10765664.399999999</v>
      </c>
      <c r="AO1931" s="13">
        <v>10992559.860000001</v>
      </c>
      <c r="AP1931" s="13">
        <v>54895035.630000003</v>
      </c>
      <c r="AQ1931" s="13">
        <v>24555736.079999998</v>
      </c>
      <c r="AR1931" s="367"/>
      <c r="AS1931" s="19">
        <v>45443</v>
      </c>
      <c r="AT1931" s="20" t="s">
        <v>4</v>
      </c>
      <c r="AU1931" s="40" t="s">
        <v>292</v>
      </c>
      <c r="AV1931" s="41">
        <v>2024</v>
      </c>
      <c r="AW1931" s="266" t="s">
        <v>190</v>
      </c>
      <c r="AX1931" s="380">
        <v>36.56</v>
      </c>
      <c r="AY1931" s="380">
        <v>36.54</v>
      </c>
    </row>
    <row r="1932" spans="1:51" x14ac:dyDescent="0.25">
      <c r="A1932" s="9">
        <v>46</v>
      </c>
      <c r="B1932" s="10" t="s">
        <v>85</v>
      </c>
      <c r="C1932" s="13">
        <v>18254322.219999999</v>
      </c>
      <c r="D1932" s="13">
        <v>6904868</v>
      </c>
      <c r="E1932" s="13">
        <v>4669647</v>
      </c>
      <c r="F1932" s="13">
        <v>2902053.1399999997</v>
      </c>
      <c r="G1932" s="13">
        <v>11312143.17</v>
      </c>
      <c r="H1932" s="13">
        <v>69847.149999999994</v>
      </c>
      <c r="I1932" s="13">
        <v>270679798.56</v>
      </c>
      <c r="J1932" s="13">
        <v>23359192.100000001</v>
      </c>
      <c r="K1932" s="13">
        <v>22211968.98</v>
      </c>
      <c r="L1932" s="13">
        <v>17542182.210000001</v>
      </c>
      <c r="M1932" s="13">
        <v>956338</v>
      </c>
      <c r="N1932" s="13">
        <v>0</v>
      </c>
      <c r="O1932" s="13">
        <v>2271681</v>
      </c>
      <c r="P1932" s="13">
        <v>-5136423.09</v>
      </c>
      <c r="Q1932" s="13">
        <v>-696157.32999999984</v>
      </c>
      <c r="R1932" s="13">
        <v>-5832580.4199999999</v>
      </c>
      <c r="S1932" s="13">
        <v>5902427.5700000003</v>
      </c>
      <c r="T1932" s="13">
        <v>6725539.0099999998</v>
      </c>
      <c r="U1932" s="13">
        <v>0</v>
      </c>
      <c r="V1932" s="13">
        <v>0</v>
      </c>
      <c r="W1932" s="13">
        <v>0</v>
      </c>
      <c r="X1932" s="13">
        <v>0</v>
      </c>
      <c r="Y1932" s="13">
        <v>230860.06</v>
      </c>
      <c r="Z1932" s="13">
        <v>61797.57</v>
      </c>
      <c r="AA1932" s="13">
        <v>387531.58</v>
      </c>
      <c r="AB1932" s="13">
        <v>142922.23000000001</v>
      </c>
      <c r="AC1932" s="13">
        <v>0</v>
      </c>
      <c r="AD1932" s="13">
        <v>0</v>
      </c>
      <c r="AE1932" s="13">
        <v>0</v>
      </c>
      <c r="AF1932" s="13">
        <v>0</v>
      </c>
      <c r="AG1932" s="13">
        <v>18498520.210000001</v>
      </c>
      <c r="AH1932" s="13">
        <v>4669647</v>
      </c>
      <c r="AI1932" s="13">
        <v>23153309</v>
      </c>
      <c r="AJ1932" s="13">
        <v>20881628</v>
      </c>
      <c r="AK1932" s="13">
        <v>0</v>
      </c>
      <c r="AL1932" s="13">
        <v>248467829.58000001</v>
      </c>
      <c r="AM1932" s="13">
        <v>12.186213604193499</v>
      </c>
      <c r="AN1932" s="13">
        <v>2100886.34</v>
      </c>
      <c r="AO1932" s="13">
        <v>801166.8</v>
      </c>
      <c r="AP1932" s="13">
        <v>16670495.219999997</v>
      </c>
      <c r="AQ1932" s="13">
        <v>7592721.9999999991</v>
      </c>
      <c r="AR1932" s="367"/>
      <c r="AS1932" s="19">
        <v>45443</v>
      </c>
      <c r="AT1932" s="20" t="s">
        <v>4</v>
      </c>
      <c r="AU1932" s="40" t="s">
        <v>292</v>
      </c>
      <c r="AV1932" s="41">
        <v>2024</v>
      </c>
      <c r="AW1932" s="266" t="s">
        <v>176</v>
      </c>
      <c r="AX1932" s="380">
        <v>36.56</v>
      </c>
      <c r="AY1932" s="380">
        <v>36.54</v>
      </c>
    </row>
    <row r="1933" spans="1:51" x14ac:dyDescent="0.25">
      <c r="A1933" s="9">
        <v>51</v>
      </c>
      <c r="B1933" s="10" t="s">
        <v>86</v>
      </c>
      <c r="C1933" s="13">
        <v>10624923</v>
      </c>
      <c r="D1933" s="13">
        <v>615683.06999999995</v>
      </c>
      <c r="E1933" s="13">
        <v>5406873.7399999993</v>
      </c>
      <c r="F1933" s="13">
        <v>2396077.7000000002</v>
      </c>
      <c r="G1933" s="13">
        <v>12569004.32</v>
      </c>
      <c r="H1933" s="13">
        <v>-7248723.5300000003</v>
      </c>
      <c r="I1933" s="13">
        <v>89715078.269999996</v>
      </c>
      <c r="J1933" s="13">
        <v>177953614.28</v>
      </c>
      <c r="K1933" s="13">
        <v>10853628.16</v>
      </c>
      <c r="L1933" s="13">
        <v>5446754.4199999999</v>
      </c>
      <c r="M1933" s="13">
        <v>3289863.73</v>
      </c>
      <c r="N1933" s="13">
        <v>0</v>
      </c>
      <c r="O1933" s="13">
        <v>1869682.6899999995</v>
      </c>
      <c r="P1933" s="13">
        <v>-6825524.7799999965</v>
      </c>
      <c r="Q1933" s="13">
        <v>-1602208.94</v>
      </c>
      <c r="R1933" s="13">
        <v>-8427733.7199999969</v>
      </c>
      <c r="S1933" s="13">
        <v>1179010.2000000002</v>
      </c>
      <c r="T1933" s="13">
        <v>680353.63</v>
      </c>
      <c r="U1933" s="13">
        <v>0</v>
      </c>
      <c r="V1933" s="13">
        <v>0</v>
      </c>
      <c r="W1933" s="13">
        <v>0</v>
      </c>
      <c r="X1933" s="13">
        <v>3427829.22</v>
      </c>
      <c r="Y1933" s="13">
        <v>234674.26</v>
      </c>
      <c r="Z1933" s="13">
        <v>202631.62</v>
      </c>
      <c r="AA1933" s="13">
        <v>116200.28</v>
      </c>
      <c r="AB1933" s="13">
        <v>12028.58</v>
      </c>
      <c r="AC1933" s="13">
        <v>0</v>
      </c>
      <c r="AD1933" s="13">
        <v>0</v>
      </c>
      <c r="AE1933" s="13">
        <v>0</v>
      </c>
      <c r="AF1933" s="13">
        <v>2363637.91</v>
      </c>
      <c r="AG1933" s="13">
        <v>8736618.1500000004</v>
      </c>
      <c r="AH1933" s="13">
        <v>5406873.7399999993</v>
      </c>
      <c r="AI1933" s="13">
        <v>13936477.76</v>
      </c>
      <c r="AJ1933" s="13">
        <v>12066795.07</v>
      </c>
      <c r="AK1933" s="13">
        <v>0</v>
      </c>
      <c r="AL1933" s="13">
        <v>78861450.109999999</v>
      </c>
      <c r="AM1933" s="13">
        <v>8.2659067500245005</v>
      </c>
      <c r="AN1933" s="13">
        <v>1372681.23</v>
      </c>
      <c r="AO1933" s="13">
        <v>1023396.47</v>
      </c>
      <c r="AP1933" s="13">
        <v>9536028.629999999</v>
      </c>
      <c r="AQ1933" s="13">
        <v>1396471.3900000008</v>
      </c>
      <c r="AR1933" s="367"/>
      <c r="AS1933" s="19">
        <v>45443</v>
      </c>
      <c r="AT1933" s="20" t="s">
        <v>4</v>
      </c>
      <c r="AU1933" s="40" t="s">
        <v>293</v>
      </c>
      <c r="AV1933" s="41">
        <v>2024</v>
      </c>
      <c r="AW1933" s="266" t="s">
        <v>179</v>
      </c>
      <c r="AX1933" s="380">
        <v>36.56</v>
      </c>
      <c r="AY1933" s="380">
        <v>36.54</v>
      </c>
    </row>
    <row r="1934" spans="1:51" x14ac:dyDescent="0.25">
      <c r="A1934" s="9">
        <v>117</v>
      </c>
      <c r="B1934" s="10" t="s">
        <v>87</v>
      </c>
      <c r="C1934" s="13">
        <v>514167971.91999996</v>
      </c>
      <c r="D1934" s="13">
        <v>226856874.60000002</v>
      </c>
      <c r="E1934" s="13">
        <v>44685920.539999999</v>
      </c>
      <c r="F1934" s="13">
        <v>111985937.31</v>
      </c>
      <c r="G1934" s="13">
        <v>99050330.820000008</v>
      </c>
      <c r="H1934" s="13">
        <v>488313.04</v>
      </c>
      <c r="I1934" s="13">
        <v>245215177.84999999</v>
      </c>
      <c r="J1934" s="13">
        <v>42911834.82</v>
      </c>
      <c r="K1934" s="13">
        <v>119841664.48999999</v>
      </c>
      <c r="L1934" s="13">
        <v>75155743.950000003</v>
      </c>
      <c r="M1934" s="13">
        <v>291124595.89999998</v>
      </c>
      <c r="N1934" s="13">
        <v>127033342.73</v>
      </c>
      <c r="O1934" s="13">
        <v>-50540897.540000021</v>
      </c>
      <c r="P1934" s="13">
        <v>126815726.73</v>
      </c>
      <c r="Q1934" s="13">
        <v>-127400692.69000012</v>
      </c>
      <c r="R1934" s="13">
        <v>-584965.96000011265</v>
      </c>
      <c r="S1934" s="13">
        <v>1073279.0199999996</v>
      </c>
      <c r="T1934" s="13">
        <v>1118619.68</v>
      </c>
      <c r="U1934" s="13">
        <v>0</v>
      </c>
      <c r="V1934" s="13">
        <v>0</v>
      </c>
      <c r="W1934" s="13">
        <v>0</v>
      </c>
      <c r="X1934" s="13">
        <v>14432368.9</v>
      </c>
      <c r="Y1934" s="13">
        <v>1737830.38</v>
      </c>
      <c r="Z1934" s="13">
        <v>6150940.9000000004</v>
      </c>
      <c r="AA1934" s="13">
        <v>2500000</v>
      </c>
      <c r="AB1934" s="13">
        <v>1273283.1299999999</v>
      </c>
      <c r="AC1934" s="13">
        <v>0</v>
      </c>
      <c r="AD1934" s="13">
        <v>0</v>
      </c>
      <c r="AE1934" s="13">
        <v>0</v>
      </c>
      <c r="AF1934" s="13">
        <v>2815655.15</v>
      </c>
      <c r="AG1934" s="13">
        <v>366280339.84999996</v>
      </c>
      <c r="AH1934" s="13">
        <v>171719263.27000001</v>
      </c>
      <c r="AI1934" s="13">
        <v>536699326.02999997</v>
      </c>
      <c r="AJ1934" s="13">
        <v>587240223.56999993</v>
      </c>
      <c r="AK1934" s="13">
        <v>0</v>
      </c>
      <c r="AL1934" s="13">
        <v>125373513.36</v>
      </c>
      <c r="AM1934" s="13">
        <v>2.0461596465097629</v>
      </c>
      <c r="AN1934" s="13">
        <v>59399647.109999999</v>
      </c>
      <c r="AO1934" s="13">
        <v>52586290.199999996</v>
      </c>
      <c r="AP1934" s="13">
        <v>587986590.51999998</v>
      </c>
      <c r="AQ1934" s="13">
        <v>250134595.66</v>
      </c>
      <c r="AR1934" s="367"/>
      <c r="AS1934" s="19">
        <v>45443</v>
      </c>
      <c r="AT1934" s="20" t="s">
        <v>4</v>
      </c>
      <c r="AU1934" s="40" t="s">
        <v>292</v>
      </c>
      <c r="AV1934" s="41">
        <v>2024</v>
      </c>
      <c r="AW1934" s="266" t="s">
        <v>155</v>
      </c>
      <c r="AX1934" s="380">
        <v>36.56</v>
      </c>
      <c r="AY1934" s="380">
        <v>36.54</v>
      </c>
    </row>
    <row r="1935" spans="1:51" x14ac:dyDescent="0.25">
      <c r="A1935" s="9">
        <v>78</v>
      </c>
      <c r="B1935" s="10" t="s">
        <v>88</v>
      </c>
      <c r="C1935" s="13">
        <v>1904518.28</v>
      </c>
      <c r="D1935" s="13">
        <v>0</v>
      </c>
      <c r="E1935" s="13">
        <v>39.72</v>
      </c>
      <c r="F1935" s="13">
        <v>348142.93</v>
      </c>
      <c r="G1935" s="13">
        <v>2676281.69</v>
      </c>
      <c r="H1935" s="13">
        <v>-754762.94</v>
      </c>
      <c r="I1935" s="13">
        <v>92970789.870000005</v>
      </c>
      <c r="J1935" s="13">
        <v>7517226.8499999996</v>
      </c>
      <c r="K1935" s="13">
        <v>971811.67</v>
      </c>
      <c r="L1935" s="13">
        <v>971771.95000000007</v>
      </c>
      <c r="M1935" s="13">
        <v>235652.06</v>
      </c>
      <c r="N1935" s="13">
        <v>0.2</v>
      </c>
      <c r="O1935" s="13">
        <v>181391.12</v>
      </c>
      <c r="P1935" s="13">
        <v>-1301297.4599999997</v>
      </c>
      <c r="Q1935" s="13">
        <v>-162960.55999999997</v>
      </c>
      <c r="R1935" s="13">
        <v>-1464258.0199999998</v>
      </c>
      <c r="S1935" s="13">
        <v>709495.08000000007</v>
      </c>
      <c r="T1935" s="13">
        <v>708630.83</v>
      </c>
      <c r="U1935" s="13">
        <v>0</v>
      </c>
      <c r="V1935" s="13">
        <v>0</v>
      </c>
      <c r="W1935" s="13">
        <v>0</v>
      </c>
      <c r="X1935" s="13">
        <v>106293.96</v>
      </c>
      <c r="Y1935" s="13">
        <v>51332.08</v>
      </c>
      <c r="Z1935" s="13">
        <v>16765.48</v>
      </c>
      <c r="AA1935" s="13">
        <v>20249.169999999998</v>
      </c>
      <c r="AB1935" s="13">
        <v>10.6</v>
      </c>
      <c r="AC1935" s="13">
        <v>0</v>
      </c>
      <c r="AD1935" s="13">
        <v>0</v>
      </c>
      <c r="AE1935" s="13">
        <v>0</v>
      </c>
      <c r="AF1935" s="13">
        <v>17072.38</v>
      </c>
      <c r="AG1935" s="13">
        <v>1207424.01</v>
      </c>
      <c r="AH1935" s="13">
        <v>39.92</v>
      </c>
      <c r="AI1935" s="13">
        <v>1205534.19</v>
      </c>
      <c r="AJ1935" s="13">
        <v>1024143.0700000001</v>
      </c>
      <c r="AK1935" s="13">
        <v>0</v>
      </c>
      <c r="AL1935" s="13">
        <v>91998978.200000003</v>
      </c>
      <c r="AM1935" s="13">
        <v>95.66749684123468</v>
      </c>
      <c r="AN1935" s="13">
        <v>253374.14</v>
      </c>
      <c r="AO1935" s="13">
        <v>94768.79</v>
      </c>
      <c r="AP1935" s="13">
        <v>1723128.41</v>
      </c>
      <c r="AQ1935" s="13">
        <v>1.2499999999999987</v>
      </c>
      <c r="AR1935" s="367"/>
      <c r="AS1935" s="19">
        <v>45443</v>
      </c>
      <c r="AT1935" s="20" t="s">
        <v>4</v>
      </c>
      <c r="AU1935" s="40" t="s">
        <v>293</v>
      </c>
      <c r="AV1935" s="41">
        <v>2024</v>
      </c>
      <c r="AW1935" s="266" t="s">
        <v>185</v>
      </c>
      <c r="AX1935" s="380">
        <v>36.56</v>
      </c>
      <c r="AY1935" s="380">
        <v>36.54</v>
      </c>
    </row>
    <row r="1936" spans="1:51" x14ac:dyDescent="0.25">
      <c r="A1936" s="9">
        <v>80</v>
      </c>
      <c r="B1936" s="10" t="s">
        <v>89</v>
      </c>
      <c r="C1936" s="13">
        <v>669672120.23000002</v>
      </c>
      <c r="D1936" s="13">
        <v>1541419933.4100001</v>
      </c>
      <c r="E1936" s="13">
        <v>98722694.780000001</v>
      </c>
      <c r="F1936" s="13">
        <v>115031770.13999999</v>
      </c>
      <c r="G1936" s="13">
        <v>156662571.49000001</v>
      </c>
      <c r="H1936" s="13">
        <v>1244427.71</v>
      </c>
      <c r="I1936" s="13">
        <v>805954305.38</v>
      </c>
      <c r="J1936" s="13">
        <v>278666081.56</v>
      </c>
      <c r="K1936" s="13">
        <v>170993595.40000001</v>
      </c>
      <c r="L1936" s="13">
        <v>72270900.620000005</v>
      </c>
      <c r="M1936" s="13">
        <v>243537533.99000001</v>
      </c>
      <c r="N1936" s="13">
        <v>361468980.36000001</v>
      </c>
      <c r="O1936" s="13">
        <v>-2317414958.27</v>
      </c>
      <c r="P1936" s="13">
        <v>1173972803.4599996</v>
      </c>
      <c r="Q1936" s="13">
        <v>-1212510941.8399997</v>
      </c>
      <c r="R1936" s="13">
        <v>-38538138.380000114</v>
      </c>
      <c r="S1936" s="13">
        <v>39782566.100000001</v>
      </c>
      <c r="T1936" s="13">
        <v>84387.38</v>
      </c>
      <c r="U1936" s="13">
        <v>0</v>
      </c>
      <c r="V1936" s="13">
        <v>0</v>
      </c>
      <c r="W1936" s="13">
        <v>950324.6</v>
      </c>
      <c r="X1936" s="13">
        <v>62771792.079999998</v>
      </c>
      <c r="Y1936" s="13">
        <v>2659236.79</v>
      </c>
      <c r="Z1936" s="13">
        <v>9603617.7899999991</v>
      </c>
      <c r="AA1936" s="13">
        <v>3000000</v>
      </c>
      <c r="AB1936" s="13">
        <v>3215491.59</v>
      </c>
      <c r="AC1936" s="13">
        <v>0</v>
      </c>
      <c r="AD1936" s="13">
        <v>0</v>
      </c>
      <c r="AE1936" s="13">
        <v>0</v>
      </c>
      <c r="AF1936" s="13">
        <v>5545591.79</v>
      </c>
      <c r="AG1936" s="13">
        <v>315808434.61000001</v>
      </c>
      <c r="AH1936" s="13">
        <v>460191675.13999999</v>
      </c>
      <c r="AI1936" s="13">
        <v>774393242.63</v>
      </c>
      <c r="AJ1936" s="13">
        <v>3091808200.9000001</v>
      </c>
      <c r="AK1936" s="13">
        <v>0</v>
      </c>
      <c r="AL1936" s="13">
        <v>634960709.98000002</v>
      </c>
      <c r="AM1936" s="13">
        <v>4.7133596056311706</v>
      </c>
      <c r="AN1936" s="13">
        <v>61321262.039999999</v>
      </c>
      <c r="AO1936" s="13">
        <v>53710508.100000001</v>
      </c>
      <c r="AP1936" s="13">
        <v>698796610.64999986</v>
      </c>
      <c r="AQ1936" s="13">
        <v>-746870534.44000006</v>
      </c>
      <c r="AR1936" s="367"/>
      <c r="AS1936" s="19">
        <v>45443</v>
      </c>
      <c r="AT1936" s="20" t="s">
        <v>4</v>
      </c>
      <c r="AU1936" s="40" t="s">
        <v>292</v>
      </c>
      <c r="AV1936" s="41">
        <v>2024</v>
      </c>
      <c r="AW1936" s="266" t="s">
        <v>288</v>
      </c>
      <c r="AX1936" s="380">
        <v>36.56</v>
      </c>
      <c r="AY1936" s="380">
        <v>36.54</v>
      </c>
    </row>
    <row r="1937" spans="1:51" x14ac:dyDescent="0.25">
      <c r="A1937" s="9">
        <v>2</v>
      </c>
      <c r="B1937" s="10" t="s">
        <v>90</v>
      </c>
      <c r="C1937" s="13">
        <v>111876634.00000001</v>
      </c>
      <c r="D1937" s="13">
        <v>8444548.459999999</v>
      </c>
      <c r="E1937" s="13">
        <v>3197858.06</v>
      </c>
      <c r="F1937" s="13">
        <v>589700.19999999995</v>
      </c>
      <c r="G1937" s="13">
        <v>66232457.740000002</v>
      </c>
      <c r="H1937" s="13">
        <v>15757238.58</v>
      </c>
      <c r="I1937" s="13">
        <v>341041497.62</v>
      </c>
      <c r="J1937" s="13">
        <v>896062400.92999995</v>
      </c>
      <c r="K1937" s="13">
        <v>23897239.289999999</v>
      </c>
      <c r="L1937" s="13">
        <v>20699381.23</v>
      </c>
      <c r="M1937" s="13">
        <v>24466546.41</v>
      </c>
      <c r="N1937" s="13">
        <v>0</v>
      </c>
      <c r="O1937" s="13">
        <v>38851653.450000003</v>
      </c>
      <c r="P1937" s="13">
        <v>-2241725.8499999717</v>
      </c>
      <c r="Q1937" s="13">
        <v>-24116817.410000004</v>
      </c>
      <c r="R1937" s="13">
        <v>-26358543.259999976</v>
      </c>
      <c r="S1937" s="13">
        <v>42115781.840000004</v>
      </c>
      <c r="T1937" s="13">
        <v>107.85</v>
      </c>
      <c r="U1937" s="13">
        <v>0</v>
      </c>
      <c r="V1937" s="13">
        <v>0</v>
      </c>
      <c r="W1937" s="13">
        <v>54196993.590000004</v>
      </c>
      <c r="X1937" s="13">
        <v>37993686.310000002</v>
      </c>
      <c r="Y1937" s="13">
        <v>1336770.8999999999</v>
      </c>
      <c r="Z1937" s="13">
        <v>476719.75</v>
      </c>
      <c r="AA1937" s="13">
        <v>16787682.300000001</v>
      </c>
      <c r="AB1937" s="13">
        <v>1072423.32</v>
      </c>
      <c r="AC1937" s="13">
        <v>0</v>
      </c>
      <c r="AD1937" s="13">
        <v>0</v>
      </c>
      <c r="AE1937" s="13">
        <v>0</v>
      </c>
      <c r="AF1937" s="13">
        <v>30401409.640000001</v>
      </c>
      <c r="AG1937" s="13">
        <v>45165927.639999993</v>
      </c>
      <c r="AH1937" s="13">
        <v>3197858.06</v>
      </c>
      <c r="AI1937" s="13">
        <v>48363727.799999997</v>
      </c>
      <c r="AJ1937" s="13">
        <v>9512074.3499999996</v>
      </c>
      <c r="AK1937" s="13">
        <v>0</v>
      </c>
      <c r="AL1937" s="13">
        <v>317144258.32999998</v>
      </c>
      <c r="AM1937" s="13">
        <v>14.271167203933539</v>
      </c>
      <c r="AN1937" s="13">
        <v>589700.19999999995</v>
      </c>
      <c r="AO1937" s="13">
        <v>0</v>
      </c>
      <c r="AP1937" s="13">
        <v>75322577.489999995</v>
      </c>
      <c r="AQ1937" s="13">
        <v>10742145.4</v>
      </c>
      <c r="AR1937" s="367"/>
      <c r="AS1937" s="19">
        <v>45443</v>
      </c>
      <c r="AT1937" s="20" t="s">
        <v>4</v>
      </c>
      <c r="AU1937" s="40" t="s">
        <v>292</v>
      </c>
      <c r="AV1937" s="41">
        <v>2024</v>
      </c>
      <c r="AW1937" s="266" t="s">
        <v>168</v>
      </c>
      <c r="AX1937" s="380">
        <v>36.56</v>
      </c>
      <c r="AY1937" s="380">
        <v>36.54</v>
      </c>
    </row>
    <row r="1938" spans="1:51" x14ac:dyDescent="0.25">
      <c r="A1938" s="9">
        <v>115</v>
      </c>
      <c r="B1938" s="10" t="s">
        <v>290</v>
      </c>
      <c r="C1938" s="13">
        <v>475935.97000000003</v>
      </c>
      <c r="D1938" s="13">
        <v>0</v>
      </c>
      <c r="E1938" s="13">
        <v>0.01</v>
      </c>
      <c r="F1938" s="13">
        <v>0</v>
      </c>
      <c r="G1938" s="13">
        <v>971274.55</v>
      </c>
      <c r="H1938" s="13">
        <v>-642318.68000000005</v>
      </c>
      <c r="I1938" s="13">
        <v>400771.49</v>
      </c>
      <c r="J1938" s="13">
        <v>5758315.0599999996</v>
      </c>
      <c r="K1938" s="13">
        <v>424052.61</v>
      </c>
      <c r="L1938" s="13">
        <v>424052.60000000003</v>
      </c>
      <c r="M1938" s="13">
        <v>0</v>
      </c>
      <c r="N1938" s="13">
        <v>0</v>
      </c>
      <c r="O1938" s="13">
        <v>301900.44000000006</v>
      </c>
      <c r="P1938" s="13">
        <v>-797239.02</v>
      </c>
      <c r="Q1938" s="13">
        <v>0</v>
      </c>
      <c r="R1938" s="13">
        <v>-797239.02</v>
      </c>
      <c r="S1938" s="13">
        <v>154920.34</v>
      </c>
      <c r="T1938" s="13">
        <v>116324.44</v>
      </c>
      <c r="U1938" s="13">
        <v>0</v>
      </c>
      <c r="V1938" s="13">
        <v>0</v>
      </c>
      <c r="W1938" s="13">
        <v>0</v>
      </c>
      <c r="X1938" s="13">
        <v>101217.43</v>
      </c>
      <c r="Y1938" s="13">
        <v>19821.919999999998</v>
      </c>
      <c r="Z1938" s="13">
        <v>20699.27</v>
      </c>
      <c r="AA1938" s="13">
        <v>0.01</v>
      </c>
      <c r="AB1938" s="13">
        <v>334.35</v>
      </c>
      <c r="AC1938" s="13">
        <v>0</v>
      </c>
      <c r="AD1938" s="13">
        <v>0</v>
      </c>
      <c r="AE1938" s="13">
        <v>10479.44</v>
      </c>
      <c r="AF1938" s="13">
        <v>11286.54</v>
      </c>
      <c r="AG1938" s="13">
        <v>424052.60000000003</v>
      </c>
      <c r="AH1938" s="13">
        <v>0.01</v>
      </c>
      <c r="AI1938" s="13">
        <v>421101.81000000006</v>
      </c>
      <c r="AJ1938" s="13">
        <v>119201.37</v>
      </c>
      <c r="AK1938" s="13">
        <v>0</v>
      </c>
      <c r="AL1938" s="13">
        <v>-23281.119999999995</v>
      </c>
      <c r="AM1938" s="13">
        <v>0.94509851030040826</v>
      </c>
      <c r="AN1938" s="13">
        <v>0</v>
      </c>
      <c r="AO1938" s="13">
        <v>0</v>
      </c>
      <c r="AP1938" s="13">
        <v>174035.54</v>
      </c>
      <c r="AQ1938" s="13">
        <v>0</v>
      </c>
      <c r="AR1938" s="367"/>
      <c r="AS1938" s="19">
        <v>45443</v>
      </c>
      <c r="AT1938" s="20" t="s">
        <v>4</v>
      </c>
      <c r="AU1938" s="40" t="s">
        <v>293</v>
      </c>
      <c r="AV1938" s="41">
        <v>2024</v>
      </c>
      <c r="AW1938" s="266" t="s">
        <v>291</v>
      </c>
      <c r="AX1938" s="380">
        <v>36.56</v>
      </c>
      <c r="AY1938" s="380">
        <v>36.54</v>
      </c>
    </row>
    <row r="1939" spans="1:51" x14ac:dyDescent="0.25">
      <c r="A1939" s="9">
        <v>106</v>
      </c>
      <c r="B1939" s="10" t="s">
        <v>92</v>
      </c>
      <c r="C1939" s="13">
        <v>32976255.59</v>
      </c>
      <c r="D1939" s="13">
        <v>1421240.3099999998</v>
      </c>
      <c r="E1939" s="13">
        <v>2032749.78</v>
      </c>
      <c r="F1939" s="13">
        <v>7016498.2299999995</v>
      </c>
      <c r="G1939" s="13">
        <v>14887909.719999999</v>
      </c>
      <c r="H1939" s="13">
        <v>76271.839999999997</v>
      </c>
      <c r="I1939" s="13">
        <v>71511686.200000003</v>
      </c>
      <c r="J1939" s="13">
        <v>7238220.6799999997</v>
      </c>
      <c r="K1939" s="13">
        <v>17965883.109999999</v>
      </c>
      <c r="L1939" s="13">
        <v>15933133.329999998</v>
      </c>
      <c r="M1939" s="13">
        <v>12479568.210000001</v>
      </c>
      <c r="N1939" s="13">
        <v>81689.53</v>
      </c>
      <c r="O1939" s="13">
        <v>3781156.2800000012</v>
      </c>
      <c r="P1939" s="13">
        <v>5869451.0499999821</v>
      </c>
      <c r="Q1939" s="13">
        <v>-8665197.3499999996</v>
      </c>
      <c r="R1939" s="13">
        <v>-2795746.3000000175</v>
      </c>
      <c r="S1939" s="13">
        <v>2872018.1500000013</v>
      </c>
      <c r="T1939" s="13">
        <v>6.88</v>
      </c>
      <c r="U1939" s="13">
        <v>0</v>
      </c>
      <c r="V1939" s="13">
        <v>0</v>
      </c>
      <c r="W1939" s="13">
        <v>8948680.7699999996</v>
      </c>
      <c r="X1939" s="13">
        <v>1336758.31</v>
      </c>
      <c r="Y1939" s="13">
        <v>288688.67</v>
      </c>
      <c r="Z1939" s="13">
        <v>128257.7</v>
      </c>
      <c r="AA1939" s="13">
        <v>1250674.5</v>
      </c>
      <c r="AB1939" s="13">
        <v>477169.06</v>
      </c>
      <c r="AC1939" s="13">
        <v>0</v>
      </c>
      <c r="AD1939" s="13">
        <v>0</v>
      </c>
      <c r="AE1939" s="13">
        <v>5064013.33</v>
      </c>
      <c r="AF1939" s="13">
        <v>204624.55</v>
      </c>
      <c r="AG1939" s="13">
        <v>28412701.539999999</v>
      </c>
      <c r="AH1939" s="13">
        <v>2114439.31</v>
      </c>
      <c r="AI1939" s="13">
        <v>30506267.98</v>
      </c>
      <c r="AJ1939" s="13">
        <v>26725111.699999999</v>
      </c>
      <c r="AK1939" s="13">
        <v>0</v>
      </c>
      <c r="AL1939" s="13">
        <v>53545803.090000004</v>
      </c>
      <c r="AM1939" s="13">
        <v>3.9804158672387135</v>
      </c>
      <c r="AN1939" s="13">
        <v>3522242.65</v>
      </c>
      <c r="AO1939" s="13">
        <v>3494255.58</v>
      </c>
      <c r="AP1939" s="13">
        <v>29366690.920000002</v>
      </c>
      <c r="AQ1939" s="13">
        <v>1592831.92</v>
      </c>
      <c r="AR1939" s="367"/>
      <c r="AS1939" s="19">
        <v>45443</v>
      </c>
      <c r="AT1939" s="20" t="s">
        <v>4</v>
      </c>
      <c r="AU1939" s="40" t="s">
        <v>292</v>
      </c>
      <c r="AV1939" s="41">
        <v>2024</v>
      </c>
      <c r="AW1939" s="266" t="s">
        <v>172</v>
      </c>
      <c r="AX1939" s="380">
        <v>36.56</v>
      </c>
      <c r="AY1939" s="380">
        <v>36.54</v>
      </c>
    </row>
    <row r="1940" spans="1:51" x14ac:dyDescent="0.25">
      <c r="A1940" s="9">
        <v>118</v>
      </c>
      <c r="B1940" s="10" t="s">
        <v>93</v>
      </c>
      <c r="C1940" s="13">
        <v>111588857.50999998</v>
      </c>
      <c r="D1940" s="13">
        <v>34285513.240000002</v>
      </c>
      <c r="E1940" s="13">
        <v>31514368.02</v>
      </c>
      <c r="F1940" s="13">
        <v>20232494.18</v>
      </c>
      <c r="G1940" s="13">
        <v>54664118.369999997</v>
      </c>
      <c r="H1940" s="13">
        <v>209931.1</v>
      </c>
      <c r="I1940" s="13">
        <v>211575182.44</v>
      </c>
      <c r="J1940" s="13">
        <v>9228987.2699999996</v>
      </c>
      <c r="K1940" s="13">
        <v>76155669.200000003</v>
      </c>
      <c r="L1940" s="13">
        <v>44641301.180000007</v>
      </c>
      <c r="M1940" s="13">
        <v>9254743.8000000007</v>
      </c>
      <c r="N1940" s="13">
        <v>32749728.359999999</v>
      </c>
      <c r="O1940" s="13">
        <v>25573062.229999997</v>
      </c>
      <c r="P1940" s="13">
        <v>-23166330.510000028</v>
      </c>
      <c r="Q1940" s="13">
        <v>26826406.669999991</v>
      </c>
      <c r="R1940" s="13">
        <v>3660076.1599999629</v>
      </c>
      <c r="S1940" s="13">
        <v>-3450145.05</v>
      </c>
      <c r="T1940" s="13">
        <v>11690.78</v>
      </c>
      <c r="U1940" s="13">
        <v>0</v>
      </c>
      <c r="V1940" s="13">
        <v>0</v>
      </c>
      <c r="W1940" s="13">
        <v>233967.54</v>
      </c>
      <c r="X1940" s="13">
        <v>685822.97</v>
      </c>
      <c r="Y1940" s="13">
        <v>932150.09</v>
      </c>
      <c r="Z1940" s="13">
        <v>754045.08</v>
      </c>
      <c r="AA1940" s="13">
        <v>59247.31</v>
      </c>
      <c r="AB1940" s="13">
        <v>951397.34</v>
      </c>
      <c r="AC1940" s="13">
        <v>0</v>
      </c>
      <c r="AD1940" s="13">
        <v>0</v>
      </c>
      <c r="AE1940" s="13">
        <v>1673902.85</v>
      </c>
      <c r="AF1940" s="13">
        <v>10883.67</v>
      </c>
      <c r="AG1940" s="13">
        <v>53896044.979999997</v>
      </c>
      <c r="AH1940" s="13">
        <v>64264096.379999995</v>
      </c>
      <c r="AI1940" s="13">
        <v>118077088.81999999</v>
      </c>
      <c r="AJ1940" s="13">
        <v>92504026.590000004</v>
      </c>
      <c r="AK1940" s="13">
        <v>0</v>
      </c>
      <c r="AL1940" s="13">
        <v>135419513.24000001</v>
      </c>
      <c r="AM1940" s="13">
        <v>2.7781934642890644</v>
      </c>
      <c r="AN1940" s="13">
        <v>12845657.149999999</v>
      </c>
      <c r="AO1940" s="13">
        <v>7386837.0300000003</v>
      </c>
      <c r="AP1940" s="13">
        <v>122736753.94</v>
      </c>
      <c r="AQ1940" s="13">
        <v>71006471.900000006</v>
      </c>
      <c r="AR1940" s="367"/>
      <c r="AS1940" s="19">
        <v>45443</v>
      </c>
      <c r="AT1940" s="20" t="s">
        <v>4</v>
      </c>
      <c r="AU1940" s="40" t="s">
        <v>292</v>
      </c>
      <c r="AV1940" s="41">
        <v>2024</v>
      </c>
      <c r="AW1940" s="266" t="s">
        <v>162</v>
      </c>
      <c r="AX1940" s="380">
        <v>36.56</v>
      </c>
      <c r="AY1940" s="380">
        <v>36.54</v>
      </c>
    </row>
    <row r="1941" spans="1:51" x14ac:dyDescent="0.25">
      <c r="A1941" s="9">
        <v>29</v>
      </c>
      <c r="B1941" s="10" t="s">
        <v>94</v>
      </c>
      <c r="C1941" s="13">
        <v>339759601.31999999</v>
      </c>
      <c r="D1941" s="13">
        <v>87252429.609999999</v>
      </c>
      <c r="E1941" s="13">
        <v>24560193.489999998</v>
      </c>
      <c r="F1941" s="13">
        <v>54719173.920000002</v>
      </c>
      <c r="G1941" s="13">
        <v>62991027.679999992</v>
      </c>
      <c r="H1941" s="13">
        <v>-2887693.62</v>
      </c>
      <c r="I1941" s="13">
        <v>211143288.31</v>
      </c>
      <c r="J1941" s="13">
        <v>165771424.31</v>
      </c>
      <c r="K1941" s="13">
        <v>116745351.43000001</v>
      </c>
      <c r="L1941" s="13">
        <v>92185157.939999998</v>
      </c>
      <c r="M1941" s="13">
        <v>54678959.969999999</v>
      </c>
      <c r="N1941" s="13">
        <v>8015439.0899999999</v>
      </c>
      <c r="O1941" s="13">
        <v>68586102.400000006</v>
      </c>
      <c r="P1941" s="13">
        <v>66210867.709999949</v>
      </c>
      <c r="Q1941" s="13">
        <v>-68828517.00999999</v>
      </c>
      <c r="R1941" s="13">
        <v>-2617649.3000000417</v>
      </c>
      <c r="S1941" s="13">
        <v>-270044.33000000007</v>
      </c>
      <c r="T1941" s="13">
        <v>8005432.7300000004</v>
      </c>
      <c r="U1941" s="13">
        <v>244589.9</v>
      </c>
      <c r="V1941" s="13">
        <v>0</v>
      </c>
      <c r="W1941" s="13">
        <v>0</v>
      </c>
      <c r="X1941" s="13">
        <v>3043002.61</v>
      </c>
      <c r="Y1941" s="13">
        <v>1147731.33</v>
      </c>
      <c r="Z1941" s="13">
        <v>4051105.53</v>
      </c>
      <c r="AA1941" s="13">
        <v>612.70000000000005</v>
      </c>
      <c r="AB1941" s="13">
        <v>3139698.8</v>
      </c>
      <c r="AC1941" s="13">
        <v>0</v>
      </c>
      <c r="AD1941" s="13">
        <v>0</v>
      </c>
      <c r="AE1941" s="13">
        <v>0</v>
      </c>
      <c r="AF1941" s="13">
        <v>3223921.21</v>
      </c>
      <c r="AG1941" s="13">
        <v>146864117.91</v>
      </c>
      <c r="AH1941" s="13">
        <v>32575632.579999998</v>
      </c>
      <c r="AI1941" s="13">
        <v>172787906.41</v>
      </c>
      <c r="AJ1941" s="13">
        <v>105010556.06</v>
      </c>
      <c r="AK1941" s="13">
        <v>808752.05</v>
      </c>
      <c r="AL1941" s="13">
        <v>94397936.879999995</v>
      </c>
      <c r="AM1941" s="13">
        <v>1.808579834003931</v>
      </c>
      <c r="AN1941" s="13">
        <v>31841335.580000002</v>
      </c>
      <c r="AO1941" s="13">
        <v>22877838.34</v>
      </c>
      <c r="AP1941" s="13">
        <v>284270725.76999998</v>
      </c>
      <c r="AQ1941" s="13">
        <v>100349656.46000001</v>
      </c>
      <c r="AR1941" s="367"/>
      <c r="AS1941" s="19">
        <v>45443</v>
      </c>
      <c r="AT1941" s="20" t="s">
        <v>4</v>
      </c>
      <c r="AU1941" s="40" t="s">
        <v>293</v>
      </c>
      <c r="AV1941" s="41">
        <v>2024</v>
      </c>
      <c r="AW1941" s="266" t="s">
        <v>156</v>
      </c>
      <c r="AX1941" s="380">
        <v>36.56</v>
      </c>
      <c r="AY1941" s="380">
        <v>36.54</v>
      </c>
    </row>
    <row r="1942" spans="1:51" x14ac:dyDescent="0.25">
      <c r="A1942" s="9">
        <v>111</v>
      </c>
      <c r="B1942" s="10" t="s">
        <v>95</v>
      </c>
      <c r="C1942" s="13">
        <v>7151533.1400000006</v>
      </c>
      <c r="D1942" s="13">
        <v>681233.37</v>
      </c>
      <c r="E1942" s="13">
        <v>497764.92</v>
      </c>
      <c r="F1942" s="13">
        <v>1420416.06</v>
      </c>
      <c r="G1942" s="13">
        <v>2375786.9700000002</v>
      </c>
      <c r="H1942" s="13">
        <v>27063.05</v>
      </c>
      <c r="I1942" s="13">
        <v>48704367.939999998</v>
      </c>
      <c r="J1942" s="13">
        <v>19258247.870000001</v>
      </c>
      <c r="K1942" s="13">
        <v>5496020.46</v>
      </c>
      <c r="L1942" s="13">
        <v>4998255.54</v>
      </c>
      <c r="M1942" s="13">
        <v>0</v>
      </c>
      <c r="N1942" s="13">
        <v>0</v>
      </c>
      <c r="O1942" s="13">
        <v>1568284.3800000004</v>
      </c>
      <c r="P1942" s="13">
        <v>1105812.359999998</v>
      </c>
      <c r="Q1942" s="13">
        <v>-593419.34</v>
      </c>
      <c r="R1942" s="13">
        <v>512393.01999999804</v>
      </c>
      <c r="S1942" s="13">
        <v>-485329.95999999985</v>
      </c>
      <c r="T1942" s="13">
        <v>0</v>
      </c>
      <c r="U1942" s="13">
        <v>0</v>
      </c>
      <c r="V1942" s="13">
        <v>0</v>
      </c>
      <c r="W1942" s="13">
        <v>0</v>
      </c>
      <c r="X1942" s="13">
        <v>684106.68</v>
      </c>
      <c r="Y1942" s="13">
        <v>48485.45</v>
      </c>
      <c r="Z1942" s="13">
        <v>1022651.55</v>
      </c>
      <c r="AA1942" s="13">
        <v>2613.5</v>
      </c>
      <c r="AB1942" s="13">
        <v>21224.73</v>
      </c>
      <c r="AC1942" s="13">
        <v>0</v>
      </c>
      <c r="AD1942" s="13">
        <v>0</v>
      </c>
      <c r="AE1942" s="13">
        <v>0</v>
      </c>
      <c r="AF1942" s="13">
        <v>74461.41</v>
      </c>
      <c r="AG1942" s="13">
        <v>4998255.54</v>
      </c>
      <c r="AH1942" s="13">
        <v>497764.92</v>
      </c>
      <c r="AI1942" s="13">
        <v>5490161.3300000001</v>
      </c>
      <c r="AJ1942" s="13">
        <v>3921876.95</v>
      </c>
      <c r="AK1942" s="13">
        <v>0</v>
      </c>
      <c r="AL1942" s="13">
        <v>43208347.479999997</v>
      </c>
      <c r="AM1942" s="13">
        <v>8.8617515699714104</v>
      </c>
      <c r="AN1942" s="13">
        <v>937804.08</v>
      </c>
      <c r="AO1942" s="13">
        <v>482611.98</v>
      </c>
      <c r="AP1942" s="13">
        <v>5022972.55</v>
      </c>
      <c r="AQ1942" s="13">
        <v>120957.15999999992</v>
      </c>
      <c r="AR1942" s="367"/>
      <c r="AS1942" s="19">
        <v>45443</v>
      </c>
      <c r="AT1942" s="20" t="s">
        <v>4</v>
      </c>
      <c r="AU1942" s="40" t="s">
        <v>292</v>
      </c>
      <c r="AV1942" s="41">
        <v>2024</v>
      </c>
      <c r="AW1942" s="266" t="s">
        <v>182</v>
      </c>
      <c r="AX1942" s="380">
        <v>36.56</v>
      </c>
      <c r="AY1942" s="380">
        <v>36.54</v>
      </c>
    </row>
    <row r="1943" spans="1:51" x14ac:dyDescent="0.25">
      <c r="A1943" s="9">
        <v>83</v>
      </c>
      <c r="B1943" s="10" t="s">
        <v>96</v>
      </c>
      <c r="C1943" s="13">
        <v>368686061.88</v>
      </c>
      <c r="D1943" s="13">
        <v>124017508</v>
      </c>
      <c r="E1943" s="13">
        <v>62890025</v>
      </c>
      <c r="F1943" s="13">
        <v>80172443.170000002</v>
      </c>
      <c r="G1943" s="13">
        <v>82269628.930000007</v>
      </c>
      <c r="H1943" s="13">
        <v>402856.44</v>
      </c>
      <c r="I1943" s="13">
        <v>671538385.24000001</v>
      </c>
      <c r="J1943" s="13">
        <v>9263700.1400000006</v>
      </c>
      <c r="K1943" s="13">
        <v>295787430.99000001</v>
      </c>
      <c r="L1943" s="13">
        <v>232897405.98999998</v>
      </c>
      <c r="M1943" s="13">
        <v>10420560.49</v>
      </c>
      <c r="N1943" s="13">
        <v>9142</v>
      </c>
      <c r="O1943" s="13">
        <v>50323545.810000002</v>
      </c>
      <c r="P1943" s="13">
        <v>31902935.969999976</v>
      </c>
      <c r="Q1943" s="13">
        <v>-18535144.370000001</v>
      </c>
      <c r="R1943" s="13">
        <v>13367791.599999975</v>
      </c>
      <c r="S1943" s="13">
        <v>-12964935.16</v>
      </c>
      <c r="T1943" s="13">
        <v>385953.17</v>
      </c>
      <c r="U1943" s="13">
        <v>0</v>
      </c>
      <c r="V1943" s="13">
        <v>0</v>
      </c>
      <c r="W1943" s="13">
        <v>202245.9</v>
      </c>
      <c r="X1943" s="13">
        <v>6673287.3399999999</v>
      </c>
      <c r="Y1943" s="13">
        <v>1446780.88</v>
      </c>
      <c r="Z1943" s="13">
        <v>2694779.6</v>
      </c>
      <c r="AA1943" s="13">
        <v>0</v>
      </c>
      <c r="AB1943" s="13">
        <v>662677.79</v>
      </c>
      <c r="AC1943" s="13">
        <v>0</v>
      </c>
      <c r="AD1943" s="13">
        <v>0</v>
      </c>
      <c r="AE1943" s="13">
        <v>0</v>
      </c>
      <c r="AF1943" s="13">
        <v>15422183.300000001</v>
      </c>
      <c r="AG1943" s="13">
        <v>243317966.47999999</v>
      </c>
      <c r="AH1943" s="13">
        <v>62899167</v>
      </c>
      <c r="AI1943" s="13">
        <v>305472828.5</v>
      </c>
      <c r="AJ1943" s="13">
        <v>255149282.69</v>
      </c>
      <c r="AK1943" s="13">
        <v>0</v>
      </c>
      <c r="AL1943" s="13">
        <v>375750954.25</v>
      </c>
      <c r="AM1943" s="13">
        <v>2.270341180463153</v>
      </c>
      <c r="AN1943" s="13">
        <v>41780222.289999999</v>
      </c>
      <c r="AO1943" s="13">
        <v>38392220.879999995</v>
      </c>
      <c r="AP1943" s="13">
        <v>319509979.06999999</v>
      </c>
      <c r="AQ1943" s="13">
        <v>125164971</v>
      </c>
      <c r="AR1943" s="367"/>
      <c r="AS1943" s="19">
        <v>45443</v>
      </c>
      <c r="AT1943" s="20" t="s">
        <v>4</v>
      </c>
      <c r="AU1943" s="40" t="s">
        <v>292</v>
      </c>
      <c r="AV1943" s="41">
        <v>2024</v>
      </c>
      <c r="AW1943" s="266" t="s">
        <v>158</v>
      </c>
      <c r="AX1943" s="380">
        <v>36.56</v>
      </c>
      <c r="AY1943" s="380">
        <v>36.54</v>
      </c>
    </row>
    <row r="1944" spans="1:51" x14ac:dyDescent="0.25">
      <c r="A1944" s="9">
        <v>40</v>
      </c>
      <c r="B1944" s="10" t="s">
        <v>97</v>
      </c>
      <c r="C1944" s="13">
        <v>14865846.699999999</v>
      </c>
      <c r="D1944" s="13">
        <v>13975915.9</v>
      </c>
      <c r="E1944" s="13">
        <v>9343185.6999999993</v>
      </c>
      <c r="F1944" s="13">
        <v>1561394.4500000002</v>
      </c>
      <c r="G1944" s="13">
        <v>17523322.240000002</v>
      </c>
      <c r="H1944" s="13">
        <v>-13278623.390000001</v>
      </c>
      <c r="I1944" s="13">
        <v>64899155.170000002</v>
      </c>
      <c r="J1944" s="13">
        <v>27697637.16</v>
      </c>
      <c r="K1944" s="13">
        <v>17182717.260000002</v>
      </c>
      <c r="L1944" s="13">
        <v>7839531.5600000005</v>
      </c>
      <c r="M1944" s="13">
        <v>2784045.29</v>
      </c>
      <c r="N1944" s="13">
        <v>0</v>
      </c>
      <c r="O1944" s="13">
        <v>-13924084.970000001</v>
      </c>
      <c r="P1944" s="13">
        <v>-4270700.9200000018</v>
      </c>
      <c r="Q1944" s="13">
        <v>-7204381.9899999993</v>
      </c>
      <c r="R1944" s="13">
        <v>-11475082.91</v>
      </c>
      <c r="S1944" s="13">
        <v>-1803540.48</v>
      </c>
      <c r="T1944" s="13">
        <v>945.28</v>
      </c>
      <c r="U1944" s="13">
        <v>0</v>
      </c>
      <c r="V1944" s="13">
        <v>0</v>
      </c>
      <c r="W1944" s="13">
        <v>0</v>
      </c>
      <c r="X1944" s="13">
        <v>792955.87</v>
      </c>
      <c r="Y1944" s="13">
        <v>304329.89</v>
      </c>
      <c r="Z1944" s="13">
        <v>198087.64</v>
      </c>
      <c r="AA1944" s="13">
        <v>24231.14</v>
      </c>
      <c r="AB1944" s="13">
        <v>321449.76</v>
      </c>
      <c r="AC1944" s="13">
        <v>0</v>
      </c>
      <c r="AD1944" s="13">
        <v>0</v>
      </c>
      <c r="AE1944" s="13">
        <v>0</v>
      </c>
      <c r="AF1944" s="13">
        <v>1749343.2</v>
      </c>
      <c r="AG1944" s="13">
        <v>10623576.85</v>
      </c>
      <c r="AH1944" s="13">
        <v>9343185.6999999993</v>
      </c>
      <c r="AI1944" s="13">
        <v>19739287.829999998</v>
      </c>
      <c r="AJ1944" s="13">
        <v>33663372.799999997</v>
      </c>
      <c r="AK1944" s="13">
        <v>0</v>
      </c>
      <c r="AL1944" s="13">
        <v>47716437.909999996</v>
      </c>
      <c r="AM1944" s="13">
        <v>3.7770018669328902</v>
      </c>
      <c r="AN1944" s="13">
        <v>691424.07000000007</v>
      </c>
      <c r="AO1944" s="13">
        <v>869970.38000000012</v>
      </c>
      <c r="AP1944" s="13">
        <v>17148711.580000002</v>
      </c>
      <c r="AQ1944" s="13">
        <v>2334695.8099999977</v>
      </c>
      <c r="AR1944" s="367"/>
      <c r="AS1944" s="19">
        <v>45443</v>
      </c>
      <c r="AT1944" s="20" t="s">
        <v>4</v>
      </c>
      <c r="AU1944" s="40" t="s">
        <v>293</v>
      </c>
      <c r="AV1944" s="41">
        <v>2024</v>
      </c>
      <c r="AW1944" s="266" t="s">
        <v>166</v>
      </c>
      <c r="AX1944" s="380">
        <v>36.56</v>
      </c>
      <c r="AY1944" s="380">
        <v>36.54</v>
      </c>
    </row>
    <row r="1945" spans="1:51" x14ac:dyDescent="0.25">
      <c r="A1945" s="9">
        <v>24</v>
      </c>
      <c r="B1945" s="10" t="s">
        <v>98</v>
      </c>
      <c r="C1945" s="13">
        <v>169778006.98000002</v>
      </c>
      <c r="D1945" s="13">
        <v>60298526.289999992</v>
      </c>
      <c r="E1945" s="13">
        <v>17128910.789999999</v>
      </c>
      <c r="F1945" s="13">
        <v>16577788.57</v>
      </c>
      <c r="G1945" s="13">
        <v>55065246.230000004</v>
      </c>
      <c r="H1945" s="13">
        <v>-17804180.129999999</v>
      </c>
      <c r="I1945" s="13">
        <v>91406011.25</v>
      </c>
      <c r="J1945" s="13">
        <v>45249117.490000002</v>
      </c>
      <c r="K1945" s="13">
        <v>60061924.439999998</v>
      </c>
      <c r="L1945" s="13">
        <v>42682059.439999998</v>
      </c>
      <c r="M1945" s="13">
        <v>38421728.270000003</v>
      </c>
      <c r="N1945" s="13">
        <v>146597.68</v>
      </c>
      <c r="O1945" s="13">
        <v>54324741.140000008</v>
      </c>
      <c r="P1945" s="13">
        <v>-16488295.249999983</v>
      </c>
      <c r="Q1945" s="13">
        <v>-7547249.8599999975</v>
      </c>
      <c r="R1945" s="13">
        <v>-24035545.109999981</v>
      </c>
      <c r="S1945" s="13">
        <v>6231364.9800000004</v>
      </c>
      <c r="T1945" s="13">
        <v>1395313.3</v>
      </c>
      <c r="U1945" s="13">
        <v>0</v>
      </c>
      <c r="V1945" s="13">
        <v>0</v>
      </c>
      <c r="W1945" s="13">
        <v>9940362.4900000002</v>
      </c>
      <c r="X1945" s="13">
        <v>3583365.44</v>
      </c>
      <c r="Y1945" s="13">
        <v>793360.13</v>
      </c>
      <c r="Z1945" s="13">
        <v>2205831.4</v>
      </c>
      <c r="AA1945" s="13">
        <v>3299379.09</v>
      </c>
      <c r="AB1945" s="13">
        <v>244961.62</v>
      </c>
      <c r="AC1945" s="13">
        <v>0</v>
      </c>
      <c r="AD1945" s="13">
        <v>0</v>
      </c>
      <c r="AE1945" s="13">
        <v>0</v>
      </c>
      <c r="AF1945" s="13">
        <v>2144144.0099999998</v>
      </c>
      <c r="AG1945" s="13">
        <v>81103787.710000008</v>
      </c>
      <c r="AH1945" s="13">
        <v>17275508.469999999</v>
      </c>
      <c r="AI1945" s="13">
        <v>98171520.140000001</v>
      </c>
      <c r="AJ1945" s="13">
        <v>43924050.399999999</v>
      </c>
      <c r="AK1945" s="13">
        <v>77271.399999999994</v>
      </c>
      <c r="AL1945" s="13">
        <v>31344086.810000002</v>
      </c>
      <c r="AM1945" s="13">
        <v>1.5218628457586598</v>
      </c>
      <c r="AN1945" s="13">
        <v>15924293.460000001</v>
      </c>
      <c r="AO1945" s="13">
        <v>653495.11</v>
      </c>
      <c r="AP1945" s="13">
        <v>126318563.45999999</v>
      </c>
      <c r="AQ1945" s="13">
        <v>71163823.909999982</v>
      </c>
      <c r="AR1945" s="367"/>
      <c r="AS1945" s="19">
        <v>45443</v>
      </c>
      <c r="AT1945" s="20" t="s">
        <v>4</v>
      </c>
      <c r="AU1945" s="40" t="s">
        <v>293</v>
      </c>
      <c r="AV1945" s="41">
        <v>2024</v>
      </c>
      <c r="AW1945" s="266" t="s">
        <v>164</v>
      </c>
      <c r="AX1945" s="380">
        <v>36.56</v>
      </c>
      <c r="AY1945" s="380">
        <v>36.54</v>
      </c>
    </row>
    <row r="1946" spans="1:51" x14ac:dyDescent="0.25">
      <c r="A1946" s="9">
        <v>124</v>
      </c>
      <c r="B1946" s="10" t="s">
        <v>99</v>
      </c>
      <c r="C1946" s="13">
        <v>9322933.8000000007</v>
      </c>
      <c r="D1946" s="13">
        <v>0</v>
      </c>
      <c r="E1946" s="13">
        <v>0</v>
      </c>
      <c r="F1946" s="13">
        <v>236571.28</v>
      </c>
      <c r="G1946" s="13">
        <v>4779731.4800000004</v>
      </c>
      <c r="H1946" s="13">
        <v>-830591.66</v>
      </c>
      <c r="I1946" s="13">
        <v>6982469.2800000003</v>
      </c>
      <c r="J1946" s="13">
        <v>118042.65</v>
      </c>
      <c r="K1946" s="13">
        <v>202908.1</v>
      </c>
      <c r="L1946" s="13">
        <v>202908.09999999998</v>
      </c>
      <c r="M1946" s="13">
        <v>8294658.6699999999</v>
      </c>
      <c r="N1946" s="13">
        <v>0</v>
      </c>
      <c r="O1946" s="13">
        <v>-1798830.4400000004</v>
      </c>
      <c r="P1946" s="13">
        <v>6105461.4800000004</v>
      </c>
      <c r="Q1946" s="13">
        <v>-6638232.6899999985</v>
      </c>
      <c r="R1946" s="13">
        <v>-532771.2099999981</v>
      </c>
      <c r="S1946" s="13">
        <v>-297820.45</v>
      </c>
      <c r="T1946" s="13">
        <v>0</v>
      </c>
      <c r="U1946" s="13">
        <v>0</v>
      </c>
      <c r="V1946" s="13">
        <v>0</v>
      </c>
      <c r="W1946" s="13">
        <v>0</v>
      </c>
      <c r="X1946" s="13">
        <v>48729.24</v>
      </c>
      <c r="Y1946" s="13">
        <v>97545.54</v>
      </c>
      <c r="Z1946" s="13">
        <v>51257.27</v>
      </c>
      <c r="AA1946" s="13">
        <v>63819.62</v>
      </c>
      <c r="AB1946" s="13">
        <v>88332.26</v>
      </c>
      <c r="AC1946" s="13">
        <v>0</v>
      </c>
      <c r="AD1946" s="13">
        <v>0</v>
      </c>
      <c r="AE1946" s="13">
        <v>0</v>
      </c>
      <c r="AF1946" s="13">
        <v>45595</v>
      </c>
      <c r="AG1946" s="13">
        <v>8497566.7699999996</v>
      </c>
      <c r="AH1946" s="13">
        <v>0</v>
      </c>
      <c r="AI1946" s="13">
        <v>8455396.75</v>
      </c>
      <c r="AJ1946" s="13">
        <v>10254227.190000001</v>
      </c>
      <c r="AK1946" s="13">
        <v>0</v>
      </c>
      <c r="AL1946" s="13">
        <v>6779561.1800000006</v>
      </c>
      <c r="AM1946" s="13">
        <v>34.411979019073165</v>
      </c>
      <c r="AN1946" s="13">
        <v>185996.83</v>
      </c>
      <c r="AO1946" s="13">
        <v>50574.45</v>
      </c>
      <c r="AP1946" s="13">
        <v>11121764.24</v>
      </c>
      <c r="AQ1946" s="13">
        <v>0</v>
      </c>
      <c r="AR1946" s="367"/>
      <c r="AS1946" s="19">
        <v>45443</v>
      </c>
      <c r="AT1946" s="20" t="s">
        <v>4</v>
      </c>
      <c r="AU1946" s="40" t="s">
        <v>293</v>
      </c>
      <c r="AV1946" s="41">
        <v>2024</v>
      </c>
      <c r="AW1946" s="266" t="s">
        <v>289</v>
      </c>
      <c r="AX1946" s="380">
        <v>36.56</v>
      </c>
      <c r="AY1946" s="380">
        <v>36.54</v>
      </c>
    </row>
    <row r="1947" spans="1:51" x14ac:dyDescent="0.25">
      <c r="A1947" s="9">
        <v>70</v>
      </c>
      <c r="B1947" s="10" t="s">
        <v>100</v>
      </c>
      <c r="C1947" s="13">
        <v>4959032.3600000003</v>
      </c>
      <c r="D1947" s="13">
        <v>1121826.8700000001</v>
      </c>
      <c r="E1947" s="13">
        <v>95429.5</v>
      </c>
      <c r="F1947" s="13">
        <v>0</v>
      </c>
      <c r="G1947" s="13">
        <v>2292876.9700000002</v>
      </c>
      <c r="H1947" s="13">
        <v>1978607.11</v>
      </c>
      <c r="I1947" s="13">
        <v>2617365.21</v>
      </c>
      <c r="J1947" s="13">
        <v>5484209.6200000001</v>
      </c>
      <c r="K1947" s="13">
        <v>827602.67</v>
      </c>
      <c r="L1947" s="13">
        <v>639173.17000000004</v>
      </c>
      <c r="M1947" s="13">
        <v>0</v>
      </c>
      <c r="N1947" s="13">
        <v>0</v>
      </c>
      <c r="O1947" s="13">
        <v>-175659.93999999994</v>
      </c>
      <c r="P1947" s="13">
        <v>1719988.4600000004</v>
      </c>
      <c r="Q1947" s="13">
        <v>0</v>
      </c>
      <c r="R1947" s="13">
        <v>1719988.4600000004</v>
      </c>
      <c r="S1947" s="13">
        <v>258618.64999999997</v>
      </c>
      <c r="T1947" s="13">
        <v>378001.05</v>
      </c>
      <c r="U1947" s="13">
        <v>0</v>
      </c>
      <c r="V1947" s="13">
        <v>0</v>
      </c>
      <c r="W1947" s="13">
        <v>0</v>
      </c>
      <c r="X1947" s="13">
        <v>4945.49</v>
      </c>
      <c r="Y1947" s="13">
        <v>23862.45</v>
      </c>
      <c r="Z1947" s="13">
        <v>85483.25</v>
      </c>
      <c r="AA1947" s="13">
        <v>14982.19</v>
      </c>
      <c r="AB1947" s="13">
        <v>0</v>
      </c>
      <c r="AC1947" s="13">
        <v>0</v>
      </c>
      <c r="AD1947" s="13">
        <v>0</v>
      </c>
      <c r="AE1947" s="13">
        <v>0</v>
      </c>
      <c r="AF1947" s="13">
        <v>0</v>
      </c>
      <c r="AG1947" s="13">
        <v>639173.17000000004</v>
      </c>
      <c r="AH1947" s="13">
        <v>95429.5</v>
      </c>
      <c r="AI1947" s="13">
        <v>734602.67</v>
      </c>
      <c r="AJ1947" s="13">
        <v>910262.61</v>
      </c>
      <c r="AK1947" s="13">
        <v>0</v>
      </c>
      <c r="AL1947" s="13">
        <v>1789762.54</v>
      </c>
      <c r="AM1947" s="13">
        <v>3.1625867156760137</v>
      </c>
      <c r="AN1947" s="13">
        <v>0</v>
      </c>
      <c r="AO1947" s="13">
        <v>0</v>
      </c>
      <c r="AP1947" s="13">
        <v>5228971.37</v>
      </c>
      <c r="AQ1947" s="13">
        <v>1216105.9400000002</v>
      </c>
      <c r="AR1947" s="367"/>
      <c r="AS1947" s="19">
        <v>45443</v>
      </c>
      <c r="AT1947" s="20" t="s">
        <v>4</v>
      </c>
      <c r="AU1947" s="40" t="s">
        <v>292</v>
      </c>
      <c r="AV1947" s="41">
        <v>2024</v>
      </c>
      <c r="AW1947" s="266" t="s">
        <v>181</v>
      </c>
      <c r="AX1947" s="380">
        <v>36.56</v>
      </c>
      <c r="AY1947" s="380">
        <v>36.54</v>
      </c>
    </row>
    <row r="1948" spans="1:51" x14ac:dyDescent="0.25">
      <c r="A1948" s="9">
        <v>119</v>
      </c>
      <c r="B1948" s="10" t="s">
        <v>101</v>
      </c>
      <c r="C1948" s="13">
        <v>308053.82999999996</v>
      </c>
      <c r="D1948" s="13">
        <v>0</v>
      </c>
      <c r="E1948" s="13">
        <v>0.01</v>
      </c>
      <c r="F1948" s="13">
        <v>0</v>
      </c>
      <c r="G1948" s="13">
        <v>128984.3</v>
      </c>
      <c r="H1948" s="13">
        <v>14709.82</v>
      </c>
      <c r="I1948" s="13">
        <v>56572.55</v>
      </c>
      <c r="J1948" s="13">
        <v>309442.89</v>
      </c>
      <c r="K1948" s="13">
        <v>258358.22</v>
      </c>
      <c r="L1948" s="13">
        <v>258358.21000000002</v>
      </c>
      <c r="M1948" s="13">
        <v>0</v>
      </c>
      <c r="N1948" s="13">
        <v>0</v>
      </c>
      <c r="O1948" s="13">
        <v>258358.03000000003</v>
      </c>
      <c r="P1948" s="13">
        <v>-79288.500000000058</v>
      </c>
      <c r="Q1948" s="13">
        <v>0</v>
      </c>
      <c r="R1948" s="13">
        <v>-79288.500000000058</v>
      </c>
      <c r="S1948" s="13">
        <v>93998.33</v>
      </c>
      <c r="T1948" s="13">
        <v>110305.64</v>
      </c>
      <c r="U1948" s="13">
        <v>0</v>
      </c>
      <c r="V1948" s="13">
        <v>0</v>
      </c>
      <c r="W1948" s="13">
        <v>0</v>
      </c>
      <c r="X1948" s="13">
        <v>1387.74</v>
      </c>
      <c r="Y1948" s="13">
        <v>2632.32</v>
      </c>
      <c r="Z1948" s="13">
        <v>2965.31</v>
      </c>
      <c r="AA1948" s="13">
        <v>12089.24</v>
      </c>
      <c r="AB1948" s="13">
        <v>0.15</v>
      </c>
      <c r="AC1948" s="13">
        <v>0</v>
      </c>
      <c r="AD1948" s="13">
        <v>0</v>
      </c>
      <c r="AE1948" s="13">
        <v>0</v>
      </c>
      <c r="AF1948" s="13">
        <v>8.0299999999999994</v>
      </c>
      <c r="AG1948" s="13">
        <v>258358.21000000002</v>
      </c>
      <c r="AH1948" s="13">
        <v>0.01</v>
      </c>
      <c r="AI1948" s="13">
        <v>258358.21000000002</v>
      </c>
      <c r="AJ1948" s="13">
        <v>0.18</v>
      </c>
      <c r="AK1948" s="13">
        <v>0</v>
      </c>
      <c r="AL1948" s="13">
        <v>-201785.66999999998</v>
      </c>
      <c r="AM1948" s="13">
        <v>0.21896942160384911</v>
      </c>
      <c r="AN1948" s="13">
        <v>0</v>
      </c>
      <c r="AO1948" s="13">
        <v>0</v>
      </c>
      <c r="AP1948" s="13">
        <v>49695.800000000017</v>
      </c>
      <c r="AQ1948" s="13">
        <v>0</v>
      </c>
      <c r="AR1948" s="367"/>
      <c r="AS1948" s="19">
        <v>45443</v>
      </c>
      <c r="AT1948" s="20" t="s">
        <v>4</v>
      </c>
      <c r="AU1948" s="40" t="s">
        <v>292</v>
      </c>
      <c r="AV1948" s="41">
        <v>2024</v>
      </c>
      <c r="AW1948" s="266" t="s">
        <v>189</v>
      </c>
      <c r="AX1948" s="380">
        <v>36.56</v>
      </c>
      <c r="AY1948" s="380">
        <v>36.54</v>
      </c>
    </row>
    <row r="1949" spans="1:51" x14ac:dyDescent="0.25">
      <c r="A1949" s="9">
        <v>108</v>
      </c>
      <c r="B1949" s="10" t="s">
        <v>102</v>
      </c>
      <c r="C1949" s="13">
        <v>2837181.9</v>
      </c>
      <c r="D1949" s="13">
        <v>821478.40000000002</v>
      </c>
      <c r="E1949" s="13">
        <v>37222.51</v>
      </c>
      <c r="F1949" s="13">
        <v>262357.28999999998</v>
      </c>
      <c r="G1949" s="13">
        <v>1903961.92</v>
      </c>
      <c r="H1949" s="13">
        <v>7079.21</v>
      </c>
      <c r="I1949" s="13">
        <v>15176180.93</v>
      </c>
      <c r="J1949" s="13">
        <v>2295046.59</v>
      </c>
      <c r="K1949" s="13">
        <v>1451674.5</v>
      </c>
      <c r="L1949" s="13">
        <v>1414451.3</v>
      </c>
      <c r="M1949" s="13">
        <v>1583828.07</v>
      </c>
      <c r="N1949" s="13">
        <v>21083.68</v>
      </c>
      <c r="O1949" s="13">
        <v>326957.01</v>
      </c>
      <c r="P1949" s="13">
        <v>-477572.71999999974</v>
      </c>
      <c r="Q1949" s="13">
        <v>115731.35999999964</v>
      </c>
      <c r="R1949" s="13">
        <v>-361841.3600000001</v>
      </c>
      <c r="S1949" s="13">
        <v>368920.57</v>
      </c>
      <c r="T1949" s="13">
        <v>443515.94</v>
      </c>
      <c r="U1949" s="13">
        <v>0</v>
      </c>
      <c r="V1949" s="13">
        <v>0</v>
      </c>
      <c r="W1949" s="13">
        <v>0</v>
      </c>
      <c r="X1949" s="13">
        <v>44534.95</v>
      </c>
      <c r="Y1949" s="13">
        <v>35320.97</v>
      </c>
      <c r="Z1949" s="13">
        <v>30730.41</v>
      </c>
      <c r="AA1949" s="13">
        <v>36680.57</v>
      </c>
      <c r="AB1949" s="13">
        <v>1531.93</v>
      </c>
      <c r="AC1949" s="13">
        <v>0</v>
      </c>
      <c r="AD1949" s="13">
        <v>0</v>
      </c>
      <c r="AE1949" s="13">
        <v>0</v>
      </c>
      <c r="AF1949" s="13">
        <v>14866.44</v>
      </c>
      <c r="AG1949" s="13">
        <v>2998279.37</v>
      </c>
      <c r="AH1949" s="13">
        <v>58306.189999999995</v>
      </c>
      <c r="AI1949" s="13">
        <v>3001629.59</v>
      </c>
      <c r="AJ1949" s="13">
        <v>2674672.58</v>
      </c>
      <c r="AK1949" s="13">
        <v>0</v>
      </c>
      <c r="AL1949" s="13">
        <v>13724506.43</v>
      </c>
      <c r="AM1949" s="13">
        <v>10.454258809395633</v>
      </c>
      <c r="AN1949" s="13">
        <v>222844.71999999997</v>
      </c>
      <c r="AO1949" s="13">
        <v>39512.57</v>
      </c>
      <c r="AP1949" s="13">
        <v>2532390.4700000002</v>
      </c>
      <c r="AQ1949" s="13">
        <v>843643.98</v>
      </c>
      <c r="AR1949" s="367"/>
      <c r="AS1949" s="19">
        <v>45443</v>
      </c>
      <c r="AT1949" s="20" t="s">
        <v>4</v>
      </c>
      <c r="AU1949" s="40" t="s">
        <v>292</v>
      </c>
      <c r="AV1949" s="41">
        <v>2024</v>
      </c>
      <c r="AW1949" s="266" t="s">
        <v>183</v>
      </c>
      <c r="AX1949" s="380">
        <v>36.56</v>
      </c>
      <c r="AY1949" s="380">
        <v>36.54</v>
      </c>
    </row>
    <row r="1950" spans="1:51" x14ac:dyDescent="0.25">
      <c r="A1950" s="9">
        <v>93</v>
      </c>
      <c r="B1950" s="10" t="s">
        <v>103</v>
      </c>
      <c r="C1950" s="13">
        <v>35534326.899999999</v>
      </c>
      <c r="D1950" s="13">
        <v>45273.33</v>
      </c>
      <c r="E1950" s="13">
        <v>1030</v>
      </c>
      <c r="F1950" s="13">
        <v>10205289.310000001</v>
      </c>
      <c r="G1950" s="13">
        <v>16491639.98</v>
      </c>
      <c r="H1950" s="13">
        <v>-3255081.71</v>
      </c>
      <c r="I1950" s="13">
        <v>94055295.810000002</v>
      </c>
      <c r="J1950" s="13">
        <v>42788142.740000002</v>
      </c>
      <c r="K1950" s="13">
        <v>25024649.899999999</v>
      </c>
      <c r="L1950" s="13">
        <v>25023619.899999999</v>
      </c>
      <c r="M1950" s="13">
        <v>3933987.49</v>
      </c>
      <c r="N1950" s="13">
        <v>0</v>
      </c>
      <c r="O1950" s="13">
        <v>10555985.069999997</v>
      </c>
      <c r="P1950" s="13">
        <v>-1763860.7899999935</v>
      </c>
      <c r="Q1950" s="13">
        <v>-1126395.8500000003</v>
      </c>
      <c r="R1950" s="13">
        <v>-2890256.6399999941</v>
      </c>
      <c r="S1950" s="13">
        <v>-364825.0299999998</v>
      </c>
      <c r="T1950" s="13">
        <v>45748.87</v>
      </c>
      <c r="U1950" s="13">
        <v>0</v>
      </c>
      <c r="V1950" s="13">
        <v>0</v>
      </c>
      <c r="W1950" s="13">
        <v>0</v>
      </c>
      <c r="X1950" s="13">
        <v>3164585.04</v>
      </c>
      <c r="Y1950" s="13">
        <v>319098.57</v>
      </c>
      <c r="Z1950" s="13">
        <v>803307.02</v>
      </c>
      <c r="AA1950" s="13">
        <v>0</v>
      </c>
      <c r="AB1950" s="13">
        <v>116188.59</v>
      </c>
      <c r="AC1950" s="13">
        <v>0</v>
      </c>
      <c r="AD1950" s="13">
        <v>0</v>
      </c>
      <c r="AE1950" s="13">
        <v>0</v>
      </c>
      <c r="AF1950" s="13">
        <v>2336564.7599999998</v>
      </c>
      <c r="AG1950" s="13">
        <v>28957607.390000001</v>
      </c>
      <c r="AH1950" s="13">
        <v>1030</v>
      </c>
      <c r="AI1950" s="13">
        <v>28899550.43</v>
      </c>
      <c r="AJ1950" s="13">
        <v>18343565.360000003</v>
      </c>
      <c r="AK1950" s="13">
        <v>0</v>
      </c>
      <c r="AL1950" s="13">
        <v>69030645.909999996</v>
      </c>
      <c r="AM1950" s="13">
        <v>3.7585059605569149</v>
      </c>
      <c r="AN1950" s="13">
        <v>4853090.6399999997</v>
      </c>
      <c r="AO1950" s="13">
        <v>5352198.67</v>
      </c>
      <c r="AP1950" s="13">
        <v>24933665.580000002</v>
      </c>
      <c r="AQ1950" s="13">
        <v>597.08000000000175</v>
      </c>
      <c r="AR1950" s="367"/>
      <c r="AS1950" s="19">
        <v>45443</v>
      </c>
      <c r="AT1950" s="20" t="s">
        <v>4</v>
      </c>
      <c r="AU1950" s="40" t="s">
        <v>293</v>
      </c>
      <c r="AV1950" s="41">
        <v>2024</v>
      </c>
      <c r="AW1950" s="266" t="s">
        <v>175</v>
      </c>
      <c r="AX1950" s="380">
        <v>36.56</v>
      </c>
      <c r="AY1950" s="380">
        <v>36.54</v>
      </c>
    </row>
    <row r="1951" spans="1:51" x14ac:dyDescent="0.25">
      <c r="A1951" s="5">
        <v>91</v>
      </c>
      <c r="B1951" s="6" t="s">
        <v>106</v>
      </c>
      <c r="C1951" s="13">
        <v>648317.62</v>
      </c>
      <c r="D1951" s="13">
        <v>0</v>
      </c>
      <c r="E1951" s="13">
        <v>584.08000000000004</v>
      </c>
      <c r="F1951" s="13">
        <v>0</v>
      </c>
      <c r="G1951" s="13">
        <v>3835499.8000000003</v>
      </c>
      <c r="H1951" s="13">
        <v>-2057330.19</v>
      </c>
      <c r="I1951" s="13">
        <v>56688647.399999999</v>
      </c>
      <c r="J1951" s="13">
        <v>11657556.82</v>
      </c>
      <c r="K1951" s="13">
        <v>553666.19999999995</v>
      </c>
      <c r="L1951" s="13">
        <v>552635.78</v>
      </c>
      <c r="M1951" s="13">
        <v>0</v>
      </c>
      <c r="N1951" s="13">
        <v>13355328.210000001</v>
      </c>
      <c r="O1951" s="13">
        <v>259488.5</v>
      </c>
      <c r="P1951" s="13">
        <v>-3446670.6800000011</v>
      </c>
      <c r="Q1951" s="13">
        <v>0</v>
      </c>
      <c r="R1951" s="13">
        <v>-3446670.6800000011</v>
      </c>
      <c r="S1951" s="13">
        <v>1389340.4900000002</v>
      </c>
      <c r="T1951" s="13">
        <v>2698702.29</v>
      </c>
      <c r="U1951" s="13">
        <v>0</v>
      </c>
      <c r="V1951" s="13">
        <v>0</v>
      </c>
      <c r="W1951" s="13">
        <v>0</v>
      </c>
      <c r="X1951" s="13">
        <v>90615.12</v>
      </c>
      <c r="Y1951" s="13">
        <v>30931.45</v>
      </c>
      <c r="Z1951" s="13">
        <v>8798.92</v>
      </c>
      <c r="AA1951" s="13">
        <v>0</v>
      </c>
      <c r="AB1951" s="13">
        <v>1014727.84</v>
      </c>
      <c r="AC1951" s="13">
        <v>0</v>
      </c>
      <c r="AD1951" s="13">
        <v>0</v>
      </c>
      <c r="AE1951" s="13">
        <v>0</v>
      </c>
      <c r="AF1951" s="13">
        <v>345518.71</v>
      </c>
      <c r="AG1951" s="13">
        <v>552635.78</v>
      </c>
      <c r="AH1951" s="13">
        <v>13355912.290000001</v>
      </c>
      <c r="AI1951" s="13">
        <v>13773247.949999999</v>
      </c>
      <c r="AJ1951" s="13">
        <v>13513759.449999999</v>
      </c>
      <c r="AK1951" s="13">
        <v>0</v>
      </c>
      <c r="AL1951" s="13">
        <v>56134981.199999996</v>
      </c>
      <c r="AM1951" s="13">
        <v>102.38776974285229</v>
      </c>
      <c r="AN1951" s="13">
        <v>0</v>
      </c>
      <c r="AO1951" s="13">
        <v>0</v>
      </c>
      <c r="AP1951" s="13">
        <v>388800.88</v>
      </c>
      <c r="AQ1951" s="13">
        <v>-28.24</v>
      </c>
      <c r="AR1951" s="367"/>
      <c r="AS1951" s="19">
        <v>45443</v>
      </c>
      <c r="AT1951" s="20" t="s">
        <v>4</v>
      </c>
      <c r="AU1951" s="40" t="s">
        <v>293</v>
      </c>
      <c r="AV1951" s="41">
        <v>2024</v>
      </c>
      <c r="AW1951" s="266" t="s">
        <v>192</v>
      </c>
      <c r="AX1951" s="380">
        <v>36.56</v>
      </c>
      <c r="AY1951" s="380">
        <v>36.54</v>
      </c>
    </row>
    <row r="1952" spans="1:51" x14ac:dyDescent="0.25">
      <c r="A1952" s="5">
        <v>107</v>
      </c>
      <c r="B1952" s="6" t="s">
        <v>60</v>
      </c>
      <c r="C1952" s="13">
        <v>351614497.77999997</v>
      </c>
      <c r="D1952" s="13">
        <v>100304121.39</v>
      </c>
      <c r="E1952" s="13">
        <v>85174313.870000005</v>
      </c>
      <c r="F1952" s="13">
        <v>28815171.449999999</v>
      </c>
      <c r="G1952" s="13">
        <v>82874768.569999993</v>
      </c>
      <c r="H1952" s="13">
        <v>119999.98</v>
      </c>
      <c r="I1952" s="13">
        <v>393391563.30000001</v>
      </c>
      <c r="J1952" s="13">
        <v>41758985.630000003</v>
      </c>
      <c r="K1952" s="13">
        <v>155661278.88999999</v>
      </c>
      <c r="L1952" s="13">
        <v>70486965.020000011</v>
      </c>
      <c r="M1952" s="13">
        <v>9901821.0700000003</v>
      </c>
      <c r="N1952" s="13">
        <v>84473188.049999997</v>
      </c>
      <c r="O1952" s="13">
        <v>51014925.18000003</v>
      </c>
      <c r="P1952" s="13">
        <v>88605511.189999908</v>
      </c>
      <c r="Q1952" s="13">
        <v>-76956484.410000011</v>
      </c>
      <c r="R1952" s="13">
        <v>11649026.779999897</v>
      </c>
      <c r="S1952" s="13">
        <v>-11529026.800000001</v>
      </c>
      <c r="T1952" s="13">
        <v>2386590</v>
      </c>
      <c r="U1952" s="13">
        <v>0</v>
      </c>
      <c r="V1952" s="13">
        <v>0</v>
      </c>
      <c r="W1952" s="13">
        <v>0</v>
      </c>
      <c r="X1952" s="13">
        <v>560003.86</v>
      </c>
      <c r="Y1952" s="13">
        <v>1691321.81</v>
      </c>
      <c r="Z1952" s="13">
        <v>12249385.65</v>
      </c>
      <c r="AA1952" s="13">
        <v>0</v>
      </c>
      <c r="AB1952" s="13">
        <v>0</v>
      </c>
      <c r="AC1952" s="13">
        <v>0</v>
      </c>
      <c r="AD1952" s="13">
        <v>0</v>
      </c>
      <c r="AE1952" s="13">
        <v>0</v>
      </c>
      <c r="AF1952" s="13">
        <v>534913.19999999995</v>
      </c>
      <c r="AG1952" s="13">
        <v>80388786.090000004</v>
      </c>
      <c r="AH1952" s="13">
        <v>169647501.92000002</v>
      </c>
      <c r="AI1952" s="13">
        <v>249950097.48000002</v>
      </c>
      <c r="AJ1952" s="13">
        <v>198935172.29999998</v>
      </c>
      <c r="AK1952" s="13">
        <v>0</v>
      </c>
      <c r="AL1952" s="13">
        <v>237730284.41000003</v>
      </c>
      <c r="AM1952" s="13">
        <v>2.5272281334524762</v>
      </c>
      <c r="AN1952" s="13">
        <v>17263583.779999997</v>
      </c>
      <c r="AO1952" s="13">
        <v>11551587.67</v>
      </c>
      <c r="AP1952" s="13">
        <v>333193571.26999998</v>
      </c>
      <c r="AQ1952" s="13">
        <v>132898120.05999999</v>
      </c>
      <c r="AR1952" s="367"/>
      <c r="AS1952" s="19">
        <v>45473</v>
      </c>
      <c r="AT1952" s="20" t="s">
        <v>5</v>
      </c>
      <c r="AU1952" s="40" t="s">
        <v>292</v>
      </c>
      <c r="AV1952" s="41">
        <v>2024</v>
      </c>
      <c r="AW1952" s="266" t="s">
        <v>160</v>
      </c>
      <c r="AX1952" s="380">
        <v>36.44</v>
      </c>
      <c r="AY1952" s="380">
        <v>36.409999999999997</v>
      </c>
    </row>
    <row r="1953" spans="1:51" x14ac:dyDescent="0.25">
      <c r="A1953" s="5">
        <v>66</v>
      </c>
      <c r="B1953" s="6" t="s">
        <v>61</v>
      </c>
      <c r="C1953" s="13">
        <v>18122629.850000001</v>
      </c>
      <c r="D1953" s="13">
        <v>1623833.43</v>
      </c>
      <c r="E1953" s="13">
        <v>35329</v>
      </c>
      <c r="F1953" s="13">
        <v>330894.43</v>
      </c>
      <c r="G1953" s="13">
        <v>22576066.310000002</v>
      </c>
      <c r="H1953" s="13">
        <v>-12141024.1</v>
      </c>
      <c r="I1953" s="13">
        <v>179373740.31</v>
      </c>
      <c r="J1953" s="13">
        <v>198786872.77000001</v>
      </c>
      <c r="K1953" s="13">
        <v>35367</v>
      </c>
      <c r="L1953" s="13">
        <v>38</v>
      </c>
      <c r="M1953" s="13">
        <v>6032301.7300000004</v>
      </c>
      <c r="N1953" s="13">
        <v>5694542.1100000003</v>
      </c>
      <c r="O1953" s="13">
        <v>2729198.92</v>
      </c>
      <c r="P1953" s="13">
        <v>-9137363.2400000021</v>
      </c>
      <c r="Q1953" s="13">
        <v>-11240132.109999999</v>
      </c>
      <c r="R1953" s="13">
        <v>-20377495.350000001</v>
      </c>
      <c r="S1953" s="13">
        <v>8236471.2499999981</v>
      </c>
      <c r="T1953" s="13">
        <v>5176189.1399999997</v>
      </c>
      <c r="U1953" s="13">
        <v>0</v>
      </c>
      <c r="V1953" s="13">
        <v>0</v>
      </c>
      <c r="W1953" s="13">
        <v>0</v>
      </c>
      <c r="X1953" s="13">
        <v>11769491.439999999</v>
      </c>
      <c r="Y1953" s="13">
        <v>447994.94</v>
      </c>
      <c r="Z1953" s="13">
        <v>287251.81</v>
      </c>
      <c r="AA1953" s="13">
        <v>213065.08</v>
      </c>
      <c r="AB1953" s="13">
        <v>16077.95</v>
      </c>
      <c r="AC1953" s="13">
        <v>0</v>
      </c>
      <c r="AD1953" s="13">
        <v>0</v>
      </c>
      <c r="AE1953" s="13">
        <v>0</v>
      </c>
      <c r="AF1953" s="13">
        <v>7744819.5499999998</v>
      </c>
      <c r="AG1953" s="13">
        <v>6032339.7300000004</v>
      </c>
      <c r="AH1953" s="13">
        <v>5729871.1100000003</v>
      </c>
      <c r="AI1953" s="13">
        <v>11762172.84</v>
      </c>
      <c r="AJ1953" s="13">
        <v>9032973.9199999999</v>
      </c>
      <c r="AK1953" s="13">
        <v>0</v>
      </c>
      <c r="AL1953" s="13">
        <v>179338373.31</v>
      </c>
      <c r="AM1953" s="13">
        <v>5071.7827440834681</v>
      </c>
      <c r="AN1953" s="13">
        <v>330894.43</v>
      </c>
      <c r="AO1953" s="13">
        <v>0</v>
      </c>
      <c r="AP1953" s="13">
        <v>14922567.730000002</v>
      </c>
      <c r="AQ1953" s="13">
        <v>1152970.2300000009</v>
      </c>
      <c r="AR1953" s="367"/>
      <c r="AS1953" s="19">
        <v>45473</v>
      </c>
      <c r="AT1953" s="20" t="s">
        <v>5</v>
      </c>
      <c r="AU1953" s="40" t="s">
        <v>293</v>
      </c>
      <c r="AV1953" s="41">
        <v>2024</v>
      </c>
      <c r="AW1953" s="266" t="s">
        <v>178</v>
      </c>
      <c r="AX1953" s="380">
        <v>36.44</v>
      </c>
      <c r="AY1953" s="380">
        <v>36.409999999999997</v>
      </c>
    </row>
    <row r="1954" spans="1:51" x14ac:dyDescent="0.25">
      <c r="A1954" s="5">
        <v>44</v>
      </c>
      <c r="B1954" s="6" t="s">
        <v>62</v>
      </c>
      <c r="C1954" s="13">
        <v>56298047.850000001</v>
      </c>
      <c r="D1954" s="13">
        <v>15360163.109999999</v>
      </c>
      <c r="E1954" s="13">
        <v>14612346.48</v>
      </c>
      <c r="F1954" s="13">
        <v>3680200.7</v>
      </c>
      <c r="G1954" s="13">
        <v>26369660.900000002</v>
      </c>
      <c r="H1954" s="13">
        <v>163594.82</v>
      </c>
      <c r="I1954" s="13">
        <v>184468323.53</v>
      </c>
      <c r="J1954" s="13">
        <v>26294659.030000001</v>
      </c>
      <c r="K1954" s="13">
        <v>39783624.009999998</v>
      </c>
      <c r="L1954" s="13">
        <v>16900745.280000001</v>
      </c>
      <c r="M1954" s="13">
        <v>1723072.64</v>
      </c>
      <c r="N1954" s="13">
        <v>0</v>
      </c>
      <c r="O1954" s="13">
        <v>-1115007.4299999997</v>
      </c>
      <c r="P1954" s="13">
        <v>12003030.569999989</v>
      </c>
      <c r="Q1954" s="13">
        <v>-1898246.1400000001</v>
      </c>
      <c r="R1954" s="13">
        <v>10104784.429999989</v>
      </c>
      <c r="S1954" s="13">
        <v>-9941189.6100000013</v>
      </c>
      <c r="T1954" s="13">
        <v>338630.1</v>
      </c>
      <c r="U1954" s="13">
        <v>0</v>
      </c>
      <c r="V1954" s="13">
        <v>0</v>
      </c>
      <c r="W1954" s="13">
        <v>0</v>
      </c>
      <c r="X1954" s="13">
        <v>818741.84</v>
      </c>
      <c r="Y1954" s="13">
        <v>392306.79</v>
      </c>
      <c r="Z1954" s="13">
        <v>819857.49</v>
      </c>
      <c r="AA1954" s="13">
        <v>2995043.18</v>
      </c>
      <c r="AB1954" s="13">
        <v>330127.90000000002</v>
      </c>
      <c r="AC1954" s="13">
        <v>0</v>
      </c>
      <c r="AD1954" s="13">
        <v>0</v>
      </c>
      <c r="AE1954" s="13">
        <v>0</v>
      </c>
      <c r="AF1954" s="13">
        <v>6561226.1900000004</v>
      </c>
      <c r="AG1954" s="13">
        <v>18623817.920000002</v>
      </c>
      <c r="AH1954" s="13">
        <v>14612346.48</v>
      </c>
      <c r="AI1954" s="13">
        <v>33179870.73</v>
      </c>
      <c r="AJ1954" s="13">
        <v>34294878.159999996</v>
      </c>
      <c r="AK1954" s="13">
        <v>0</v>
      </c>
      <c r="AL1954" s="13">
        <v>144684699.52000001</v>
      </c>
      <c r="AM1954" s="13">
        <v>4.6367903407601103</v>
      </c>
      <c r="AN1954" s="13">
        <v>2588639.2400000002</v>
      </c>
      <c r="AO1954" s="13">
        <v>1091561.46</v>
      </c>
      <c r="AP1954" s="13">
        <v>54862469.019999996</v>
      </c>
      <c r="AQ1954" s="13">
        <v>12809576.85</v>
      </c>
      <c r="AR1954" s="367"/>
      <c r="AS1954" s="19">
        <v>45473</v>
      </c>
      <c r="AT1954" s="20" t="s">
        <v>5</v>
      </c>
      <c r="AU1954" s="40" t="s">
        <v>292</v>
      </c>
      <c r="AV1954" s="41">
        <v>2024</v>
      </c>
      <c r="AW1954" s="266" t="s">
        <v>167</v>
      </c>
      <c r="AX1954" s="380">
        <v>36.44</v>
      </c>
      <c r="AY1954" s="380">
        <v>36.409999999999997</v>
      </c>
    </row>
    <row r="1955" spans="1:51" ht="30" x14ac:dyDescent="0.25">
      <c r="A1955" s="5">
        <v>113</v>
      </c>
      <c r="B1955" s="6" t="s">
        <v>63</v>
      </c>
      <c r="C1955" s="13">
        <v>34240232.410000004</v>
      </c>
      <c r="D1955" s="13">
        <v>18264427.050000001</v>
      </c>
      <c r="E1955" s="13">
        <v>4270456.25</v>
      </c>
      <c r="F1955" s="13">
        <v>7821516.8300000001</v>
      </c>
      <c r="G1955" s="13">
        <v>15548540.85</v>
      </c>
      <c r="H1955" s="13">
        <v>157826.78</v>
      </c>
      <c r="I1955" s="13">
        <v>257484033.03</v>
      </c>
      <c r="J1955" s="13">
        <v>37089202.409999996</v>
      </c>
      <c r="K1955" s="13">
        <v>17104975.07</v>
      </c>
      <c r="L1955" s="13">
        <v>12834518.820000002</v>
      </c>
      <c r="M1955" s="13">
        <v>1880195.87</v>
      </c>
      <c r="N1955" s="13">
        <v>7366922.8300000001</v>
      </c>
      <c r="O1955" s="13">
        <v>384084.41000000108</v>
      </c>
      <c r="P1955" s="13">
        <v>-7778336.7299999939</v>
      </c>
      <c r="Q1955" s="13">
        <v>6640152.3000000026</v>
      </c>
      <c r="R1955" s="13">
        <v>-1138184.4299999913</v>
      </c>
      <c r="S1955" s="13">
        <v>1296011.22</v>
      </c>
      <c r="T1955" s="13">
        <v>316817.74</v>
      </c>
      <c r="U1955" s="13">
        <v>0</v>
      </c>
      <c r="V1955" s="13">
        <v>0</v>
      </c>
      <c r="W1955" s="13">
        <v>0</v>
      </c>
      <c r="X1955" s="13">
        <v>2749526.43</v>
      </c>
      <c r="Y1955" s="13">
        <v>259390.05</v>
      </c>
      <c r="Z1955" s="13">
        <v>680231.57</v>
      </c>
      <c r="AA1955" s="13">
        <v>0</v>
      </c>
      <c r="AB1955" s="13">
        <v>229450.21</v>
      </c>
      <c r="AC1955" s="13">
        <v>0</v>
      </c>
      <c r="AD1955" s="13">
        <v>0</v>
      </c>
      <c r="AE1955" s="13">
        <v>0</v>
      </c>
      <c r="AF1955" s="13">
        <v>601261.12</v>
      </c>
      <c r="AG1955" s="13">
        <v>14714714.690000001</v>
      </c>
      <c r="AH1955" s="13">
        <v>11637379.08</v>
      </c>
      <c r="AI1955" s="13">
        <v>26071530.560000002</v>
      </c>
      <c r="AJ1955" s="13">
        <v>25687446.150000002</v>
      </c>
      <c r="AK1955" s="13">
        <v>0</v>
      </c>
      <c r="AL1955" s="13">
        <v>240379057.96000001</v>
      </c>
      <c r="AM1955" s="13">
        <v>15.053166226567321</v>
      </c>
      <c r="AN1955" s="13">
        <v>3947225.1799999997</v>
      </c>
      <c r="AO1955" s="13">
        <v>3874291.65</v>
      </c>
      <c r="AP1955" s="13">
        <v>35476576.739999995</v>
      </c>
      <c r="AQ1955" s="13">
        <v>19884855.790000007</v>
      </c>
      <c r="AR1955" s="367"/>
      <c r="AS1955" s="19">
        <v>45473</v>
      </c>
      <c r="AT1955" s="20" t="s">
        <v>5</v>
      </c>
      <c r="AU1955" s="40" t="s">
        <v>292</v>
      </c>
      <c r="AV1955" s="41">
        <v>2024</v>
      </c>
      <c r="AW1955" s="266" t="s">
        <v>171</v>
      </c>
      <c r="AX1955" s="380">
        <v>36.44</v>
      </c>
      <c r="AY1955" s="380">
        <v>36.409999999999997</v>
      </c>
    </row>
    <row r="1956" spans="1:51" x14ac:dyDescent="0.25">
      <c r="A1956" s="5">
        <v>98</v>
      </c>
      <c r="B1956" s="6" t="s">
        <v>64</v>
      </c>
      <c r="C1956" s="13">
        <v>139639505.68000001</v>
      </c>
      <c r="D1956" s="13">
        <v>29959561.969999999</v>
      </c>
      <c r="E1956" s="13">
        <v>28731092.5</v>
      </c>
      <c r="F1956" s="13">
        <v>15448309.119999999</v>
      </c>
      <c r="G1956" s="13">
        <v>30397084.649999999</v>
      </c>
      <c r="H1956" s="13">
        <v>58687.519999999997</v>
      </c>
      <c r="I1956" s="13">
        <v>70513351.459999993</v>
      </c>
      <c r="J1956" s="13">
        <v>77266995.560000002</v>
      </c>
      <c r="K1956" s="13">
        <v>62295745.689999998</v>
      </c>
      <c r="L1956" s="13">
        <v>33564653.189999998</v>
      </c>
      <c r="M1956" s="13">
        <v>14828457.529999999</v>
      </c>
      <c r="N1956" s="13">
        <v>16704357.719999999</v>
      </c>
      <c r="O1956" s="13">
        <v>4360649.3900000006</v>
      </c>
      <c r="P1956" s="13">
        <v>59473900.549999982</v>
      </c>
      <c r="Q1956" s="13">
        <v>-42678872.470000006</v>
      </c>
      <c r="R1956" s="13">
        <v>16795028.079999976</v>
      </c>
      <c r="S1956" s="13">
        <v>-16736340.559999999</v>
      </c>
      <c r="T1956" s="13">
        <v>54.41</v>
      </c>
      <c r="U1956" s="13">
        <v>0</v>
      </c>
      <c r="V1956" s="13">
        <v>0</v>
      </c>
      <c r="W1956" s="13">
        <v>0</v>
      </c>
      <c r="X1956" s="13">
        <v>7787835.7999999998</v>
      </c>
      <c r="Y1956" s="13">
        <v>494497.67</v>
      </c>
      <c r="Z1956" s="13">
        <v>1066163.07</v>
      </c>
      <c r="AA1956" s="13">
        <v>9258054.1500000004</v>
      </c>
      <c r="AB1956" s="13">
        <v>413609.19</v>
      </c>
      <c r="AC1956" s="13">
        <v>0</v>
      </c>
      <c r="AD1956" s="13">
        <v>0</v>
      </c>
      <c r="AE1956" s="13">
        <v>0</v>
      </c>
      <c r="AF1956" s="13">
        <v>13291906.689999999</v>
      </c>
      <c r="AG1956" s="13">
        <v>48393110.719999991</v>
      </c>
      <c r="AH1956" s="13">
        <v>45435450.219999999</v>
      </c>
      <c r="AI1956" s="13">
        <v>93627330.5</v>
      </c>
      <c r="AJ1956" s="13">
        <v>89266681.109999999</v>
      </c>
      <c r="AK1956" s="13">
        <v>0</v>
      </c>
      <c r="AL1956" s="13">
        <v>8217605.7699999958</v>
      </c>
      <c r="AM1956" s="13">
        <v>1.1319127924223422</v>
      </c>
      <c r="AN1956" s="13">
        <v>9599787.7300000004</v>
      </c>
      <c r="AO1956" s="13">
        <v>5848521.3899999997</v>
      </c>
      <c r="AP1956" s="13">
        <v>135527011.28999999</v>
      </c>
      <c r="AQ1956" s="13">
        <v>30207716.969999995</v>
      </c>
      <c r="AR1956" s="367"/>
      <c r="AS1956" s="19">
        <v>45473</v>
      </c>
      <c r="AT1956" s="20" t="s">
        <v>5</v>
      </c>
      <c r="AU1956" s="40" t="s">
        <v>292</v>
      </c>
      <c r="AV1956" s="41">
        <v>2024</v>
      </c>
      <c r="AW1956" s="266" t="s">
        <v>165</v>
      </c>
      <c r="AX1956" s="380">
        <v>36.44</v>
      </c>
      <c r="AY1956" s="380">
        <v>36.409999999999997</v>
      </c>
    </row>
    <row r="1957" spans="1:51" x14ac:dyDescent="0.25">
      <c r="A1957" s="5">
        <v>1</v>
      </c>
      <c r="B1957" s="6" t="s">
        <v>65</v>
      </c>
      <c r="C1957" s="13">
        <v>19629133.640000001</v>
      </c>
      <c r="D1957" s="13">
        <v>355266.56</v>
      </c>
      <c r="E1957" s="13">
        <v>831061.9</v>
      </c>
      <c r="F1957" s="13">
        <v>3229128.3699999996</v>
      </c>
      <c r="G1957" s="13">
        <v>4791145.01</v>
      </c>
      <c r="H1957" s="13">
        <v>19252.189999999999</v>
      </c>
      <c r="I1957" s="13">
        <v>287143608.14999998</v>
      </c>
      <c r="J1957" s="13">
        <v>15665.89</v>
      </c>
      <c r="K1957" s="13">
        <v>4785062.1100000003</v>
      </c>
      <c r="L1957" s="13">
        <v>3954000.21</v>
      </c>
      <c r="M1957" s="13">
        <v>10037705.140000001</v>
      </c>
      <c r="N1957" s="13">
        <v>37025</v>
      </c>
      <c r="O1957" s="13">
        <v>-2151963.209999999</v>
      </c>
      <c r="P1957" s="13">
        <v>13405556.910000002</v>
      </c>
      <c r="Q1957" s="13">
        <v>-14602880.920000002</v>
      </c>
      <c r="R1957" s="13">
        <v>-1197324.0099999998</v>
      </c>
      <c r="S1957" s="13">
        <v>1216575.96</v>
      </c>
      <c r="T1957" s="13">
        <v>250943.04</v>
      </c>
      <c r="U1957" s="13">
        <v>0</v>
      </c>
      <c r="V1957" s="13">
        <v>0</v>
      </c>
      <c r="W1957" s="13">
        <v>0</v>
      </c>
      <c r="X1957" s="13">
        <v>1554388.26</v>
      </c>
      <c r="Y1957" s="13">
        <v>96415.92</v>
      </c>
      <c r="Z1957" s="13">
        <v>88556.73</v>
      </c>
      <c r="AA1957" s="13">
        <v>22256.77</v>
      </c>
      <c r="AB1957" s="13">
        <v>340221.52</v>
      </c>
      <c r="AC1957" s="13">
        <v>0</v>
      </c>
      <c r="AD1957" s="13">
        <v>0</v>
      </c>
      <c r="AE1957" s="13">
        <v>0</v>
      </c>
      <c r="AF1957" s="13">
        <v>41304.400000000001</v>
      </c>
      <c r="AG1957" s="13">
        <v>13991705.35</v>
      </c>
      <c r="AH1957" s="13">
        <v>868086.9</v>
      </c>
      <c r="AI1957" s="13">
        <v>14845567.23</v>
      </c>
      <c r="AJ1957" s="13">
        <v>16997530.440000001</v>
      </c>
      <c r="AK1957" s="13">
        <v>0</v>
      </c>
      <c r="AL1957" s="13">
        <v>282358546.03999996</v>
      </c>
      <c r="AM1957" s="13">
        <v>60.008334594010101</v>
      </c>
      <c r="AN1957" s="13">
        <v>1465969.01</v>
      </c>
      <c r="AO1957" s="13">
        <v>1763159.36</v>
      </c>
      <c r="AP1957" s="13">
        <v>21849740.84</v>
      </c>
      <c r="AQ1957" s="13">
        <v>423910.54999999993</v>
      </c>
      <c r="AR1957" s="367"/>
      <c r="AS1957" s="19">
        <v>45473</v>
      </c>
      <c r="AT1957" s="20" t="s">
        <v>5</v>
      </c>
      <c r="AU1957" s="40" t="s">
        <v>292</v>
      </c>
      <c r="AV1957" s="41">
        <v>2024</v>
      </c>
      <c r="AW1957" s="266" t="s">
        <v>177</v>
      </c>
      <c r="AX1957" s="380">
        <v>36.44</v>
      </c>
      <c r="AY1957" s="380">
        <v>36.409999999999997</v>
      </c>
    </row>
    <row r="1958" spans="1:51" x14ac:dyDescent="0.25">
      <c r="A1958" s="5">
        <v>109</v>
      </c>
      <c r="B1958" s="6" t="s">
        <v>66</v>
      </c>
      <c r="C1958" s="13">
        <v>478995381.02999997</v>
      </c>
      <c r="D1958" s="13">
        <v>220444973.34</v>
      </c>
      <c r="E1958" s="13">
        <v>77026839.510000005</v>
      </c>
      <c r="F1958" s="13">
        <v>64510428.480000004</v>
      </c>
      <c r="G1958" s="13">
        <v>112457772.47999999</v>
      </c>
      <c r="H1958" s="13">
        <v>23254266.289999999</v>
      </c>
      <c r="I1958" s="13">
        <v>926773301.44000006</v>
      </c>
      <c r="J1958" s="13">
        <v>266788535.49000001</v>
      </c>
      <c r="K1958" s="13">
        <v>245896722.03999999</v>
      </c>
      <c r="L1958" s="13">
        <v>154791089.06</v>
      </c>
      <c r="M1958" s="13">
        <v>21349254</v>
      </c>
      <c r="N1958" s="13">
        <v>8406945</v>
      </c>
      <c r="O1958" s="13">
        <v>36356014.410000041</v>
      </c>
      <c r="P1958" s="13">
        <v>45226192.31999997</v>
      </c>
      <c r="Q1958" s="13">
        <v>-30013271.879999992</v>
      </c>
      <c r="R1958" s="13">
        <v>15212920.439999979</v>
      </c>
      <c r="S1958" s="13">
        <v>8041345.8500000015</v>
      </c>
      <c r="T1958" s="13">
        <v>7054406.7300000004</v>
      </c>
      <c r="U1958" s="13">
        <v>0</v>
      </c>
      <c r="V1958" s="13">
        <v>0</v>
      </c>
      <c r="W1958" s="13">
        <v>13555030.789999999</v>
      </c>
      <c r="X1958" s="13">
        <v>12485719.33</v>
      </c>
      <c r="Y1958" s="13">
        <v>1936465.61</v>
      </c>
      <c r="Z1958" s="13">
        <v>1921469.38</v>
      </c>
      <c r="AA1958" s="13">
        <v>13838471.76</v>
      </c>
      <c r="AB1958" s="13">
        <v>383035.83</v>
      </c>
      <c r="AC1958" s="13">
        <v>0</v>
      </c>
      <c r="AD1958" s="13">
        <v>0</v>
      </c>
      <c r="AE1958" s="13">
        <v>415915.06</v>
      </c>
      <c r="AF1958" s="13">
        <v>6558453.3600000003</v>
      </c>
      <c r="AG1958" s="13">
        <v>176140343.06</v>
      </c>
      <c r="AH1958" s="13">
        <v>85433784.510000005</v>
      </c>
      <c r="AI1958" s="13">
        <v>260031497.97000003</v>
      </c>
      <c r="AJ1958" s="13">
        <v>223675483.56</v>
      </c>
      <c r="AK1958" s="13">
        <v>0</v>
      </c>
      <c r="AL1958" s="13">
        <v>680876579.4000001</v>
      </c>
      <c r="AM1958" s="13">
        <v>3.7689534604257227</v>
      </c>
      <c r="AN1958" s="13">
        <v>47140603.480000004</v>
      </c>
      <c r="AO1958" s="13">
        <v>17369825</v>
      </c>
      <c r="AP1958" s="13">
        <v>451429525.56999999</v>
      </c>
      <c r="AQ1958" s="13">
        <v>229235132.28999996</v>
      </c>
      <c r="AR1958" s="367"/>
      <c r="AS1958" s="19">
        <v>45473</v>
      </c>
      <c r="AT1958" s="20" t="s">
        <v>5</v>
      </c>
      <c r="AU1958" s="40" t="s">
        <v>292</v>
      </c>
      <c r="AV1958" s="41">
        <v>2024</v>
      </c>
      <c r="AW1958" s="266" t="s">
        <v>157</v>
      </c>
      <c r="AX1958" s="380">
        <v>36.44</v>
      </c>
      <c r="AY1958" s="380">
        <v>36.409999999999997</v>
      </c>
    </row>
    <row r="1959" spans="1:51" x14ac:dyDescent="0.25">
      <c r="A1959" s="5">
        <v>25</v>
      </c>
      <c r="B1959" s="6" t="s">
        <v>67</v>
      </c>
      <c r="C1959" s="13">
        <v>43425096.259999998</v>
      </c>
      <c r="D1959" s="13">
        <v>10769652</v>
      </c>
      <c r="E1959" s="13">
        <v>1184148</v>
      </c>
      <c r="F1959" s="13">
        <v>0</v>
      </c>
      <c r="G1959" s="13">
        <v>23541615.050000001</v>
      </c>
      <c r="H1959" s="13">
        <v>27310107.989999998</v>
      </c>
      <c r="I1959" s="13">
        <v>16847218.379999999</v>
      </c>
      <c r="J1959" s="13">
        <v>460355083.66000003</v>
      </c>
      <c r="K1959" s="13">
        <v>14467344.630000001</v>
      </c>
      <c r="L1959" s="13">
        <v>13283196.629999999</v>
      </c>
      <c r="M1959" s="13">
        <v>0</v>
      </c>
      <c r="N1959" s="13">
        <v>0</v>
      </c>
      <c r="O1959" s="13">
        <v>3065135.8800000013</v>
      </c>
      <c r="P1959" s="13">
        <v>6048693.3299999982</v>
      </c>
      <c r="Q1959" s="13">
        <v>-71254.33</v>
      </c>
      <c r="R1959" s="13">
        <v>5977438.9999999981</v>
      </c>
      <c r="S1959" s="13">
        <v>21332668.990000002</v>
      </c>
      <c r="T1959" s="13">
        <v>10635456.390000001</v>
      </c>
      <c r="U1959" s="13">
        <v>2326005.89</v>
      </c>
      <c r="V1959" s="13">
        <v>0</v>
      </c>
      <c r="W1959" s="13">
        <v>0</v>
      </c>
      <c r="X1959" s="13">
        <v>10027117.890000001</v>
      </c>
      <c r="Y1959" s="13">
        <v>480441.12</v>
      </c>
      <c r="Z1959" s="13">
        <v>1152120.17</v>
      </c>
      <c r="AA1959" s="13">
        <v>0</v>
      </c>
      <c r="AB1959" s="13">
        <v>22298.16</v>
      </c>
      <c r="AC1959" s="13">
        <v>0</v>
      </c>
      <c r="AD1959" s="13">
        <v>0</v>
      </c>
      <c r="AE1959" s="13">
        <v>0</v>
      </c>
      <c r="AF1959" s="13">
        <v>1051.73</v>
      </c>
      <c r="AG1959" s="13">
        <v>13283196.629999999</v>
      </c>
      <c r="AH1959" s="13">
        <v>1184148</v>
      </c>
      <c r="AI1959" s="13">
        <v>12861924.380000001</v>
      </c>
      <c r="AJ1959" s="13">
        <v>9796788.5</v>
      </c>
      <c r="AK1959" s="13">
        <v>0</v>
      </c>
      <c r="AL1959" s="13">
        <v>2379873.7499999981</v>
      </c>
      <c r="AM1959" s="13">
        <v>1.1644996929889266</v>
      </c>
      <c r="AN1959" s="13">
        <v>0</v>
      </c>
      <c r="AO1959" s="13">
        <v>0</v>
      </c>
      <c r="AP1959" s="13">
        <v>40363652.380000003</v>
      </c>
      <c r="AQ1959" s="13">
        <v>10773344</v>
      </c>
      <c r="AR1959" s="367"/>
      <c r="AS1959" s="19">
        <v>45473</v>
      </c>
      <c r="AT1959" s="20" t="s">
        <v>5</v>
      </c>
      <c r="AU1959" s="40" t="s">
        <v>292</v>
      </c>
      <c r="AV1959" s="41">
        <v>2024</v>
      </c>
      <c r="AW1959" s="266" t="s">
        <v>174</v>
      </c>
      <c r="AX1959" s="380">
        <v>36.44</v>
      </c>
      <c r="AY1959" s="380">
        <v>36.409999999999997</v>
      </c>
    </row>
    <row r="1960" spans="1:51" x14ac:dyDescent="0.25">
      <c r="A1960" s="7">
        <v>121</v>
      </c>
      <c r="B1960" s="8" t="s">
        <v>68</v>
      </c>
      <c r="C1960" s="14">
        <v>4679598.6900000004</v>
      </c>
      <c r="D1960" s="14">
        <v>0</v>
      </c>
      <c r="E1960" s="14">
        <v>69.61</v>
      </c>
      <c r="F1960" s="14">
        <v>0</v>
      </c>
      <c r="G1960" s="14">
        <v>504031.3</v>
      </c>
      <c r="H1960" s="14">
        <v>2459721.9700000002</v>
      </c>
      <c r="I1960" s="14">
        <v>7180597.9199999999</v>
      </c>
      <c r="J1960" s="14">
        <v>26007079.870000001</v>
      </c>
      <c r="K1960" s="14">
        <v>122410.7</v>
      </c>
      <c r="L1960" s="14">
        <v>122341.09000000001</v>
      </c>
      <c r="M1960" s="14">
        <v>2857200.45</v>
      </c>
      <c r="N1960" s="14">
        <v>0</v>
      </c>
      <c r="O1960" s="14">
        <v>2978719.79</v>
      </c>
      <c r="P1960" s="14">
        <v>1196847.6000000008</v>
      </c>
      <c r="Q1960" s="14">
        <v>-57182.090000000317</v>
      </c>
      <c r="R1960" s="14">
        <v>1139665.5100000005</v>
      </c>
      <c r="S1960" s="14">
        <v>1320056.1100000001</v>
      </c>
      <c r="T1960" s="14">
        <v>0</v>
      </c>
      <c r="U1960" s="14">
        <v>0</v>
      </c>
      <c r="V1960" s="14">
        <v>0</v>
      </c>
      <c r="W1960" s="14">
        <v>1397088.12</v>
      </c>
      <c r="X1960" s="14">
        <v>18580.22</v>
      </c>
      <c r="Y1960" s="14">
        <v>10286.35</v>
      </c>
      <c r="Z1960" s="14">
        <v>53186.34</v>
      </c>
      <c r="AA1960" s="14">
        <v>14599.44</v>
      </c>
      <c r="AB1960" s="14">
        <v>269.07</v>
      </c>
      <c r="AC1960" s="14">
        <v>0</v>
      </c>
      <c r="AD1960" s="14">
        <v>0</v>
      </c>
      <c r="AE1960" s="14">
        <v>0</v>
      </c>
      <c r="AF1960" s="14">
        <v>17271.03</v>
      </c>
      <c r="AG1960" s="14">
        <v>2979541.54</v>
      </c>
      <c r="AH1960" s="14">
        <v>69.61</v>
      </c>
      <c r="AI1960" s="14">
        <v>2978789.4</v>
      </c>
      <c r="AJ1960" s="14">
        <v>69.61</v>
      </c>
      <c r="AK1960" s="14">
        <v>0</v>
      </c>
      <c r="AL1960" s="14">
        <v>7058187.2199999997</v>
      </c>
      <c r="AM1960" s="14">
        <v>58.659887738571875</v>
      </c>
      <c r="AN1960" s="14">
        <v>0</v>
      </c>
      <c r="AO1960" s="14">
        <v>0</v>
      </c>
      <c r="AP1960" s="14">
        <v>1700878.9000000001</v>
      </c>
      <c r="AQ1960" s="14">
        <v>1.3322676295501878E-15</v>
      </c>
      <c r="AR1960" s="368"/>
      <c r="AS1960" s="19">
        <v>45473</v>
      </c>
      <c r="AT1960" s="42" t="s">
        <v>5</v>
      </c>
      <c r="AU1960" s="40" t="s">
        <v>292</v>
      </c>
      <c r="AV1960" s="41">
        <v>2024</v>
      </c>
      <c r="AW1960" s="266" t="s">
        <v>188</v>
      </c>
      <c r="AX1960" s="380">
        <v>36.44</v>
      </c>
      <c r="AY1960" s="380">
        <v>36.409999999999997</v>
      </c>
    </row>
    <row r="1961" spans="1:51" x14ac:dyDescent="0.25">
      <c r="A1961" s="5">
        <v>122</v>
      </c>
      <c r="B1961" s="6" t="s">
        <v>69</v>
      </c>
      <c r="C1961" s="13">
        <v>26430590.719999999</v>
      </c>
      <c r="D1961" s="13">
        <v>520765.24</v>
      </c>
      <c r="E1961" s="13">
        <v>191892.09</v>
      </c>
      <c r="F1961" s="13">
        <v>196595.29</v>
      </c>
      <c r="G1961" s="13">
        <v>9079211.620000001</v>
      </c>
      <c r="H1961" s="13">
        <v>1870340.2</v>
      </c>
      <c r="I1961" s="13">
        <v>9852759.5399999991</v>
      </c>
      <c r="J1961" s="13">
        <v>395121.6</v>
      </c>
      <c r="K1961" s="13">
        <v>1130929.1200000001</v>
      </c>
      <c r="L1961" s="13">
        <v>939037.03</v>
      </c>
      <c r="M1961" s="13">
        <v>71556.19</v>
      </c>
      <c r="N1961" s="13">
        <v>0</v>
      </c>
      <c r="O1961" s="13">
        <v>171280.25000000006</v>
      </c>
      <c r="P1961" s="13">
        <v>16462738.32</v>
      </c>
      <c r="Q1961" s="13">
        <v>-13433771.18</v>
      </c>
      <c r="R1961" s="13">
        <v>3028967.1400000006</v>
      </c>
      <c r="S1961" s="13">
        <v>-1158626.9400000013</v>
      </c>
      <c r="T1961" s="13">
        <v>0</v>
      </c>
      <c r="U1961" s="13">
        <v>0</v>
      </c>
      <c r="V1961" s="13">
        <v>0</v>
      </c>
      <c r="W1961" s="13">
        <v>14367584.01</v>
      </c>
      <c r="X1961" s="13">
        <v>840.27</v>
      </c>
      <c r="Y1961" s="13">
        <v>88587.82</v>
      </c>
      <c r="Z1961" s="13">
        <v>742447.31</v>
      </c>
      <c r="AA1961" s="13">
        <v>1171059.49</v>
      </c>
      <c r="AB1961" s="13">
        <v>4925.6099999999997</v>
      </c>
      <c r="AC1961" s="13">
        <v>0</v>
      </c>
      <c r="AD1961" s="13">
        <v>0</v>
      </c>
      <c r="AE1961" s="13">
        <v>13519983.68</v>
      </c>
      <c r="AF1961" s="13">
        <v>47.31</v>
      </c>
      <c r="AG1961" s="13">
        <v>1010593.22</v>
      </c>
      <c r="AH1961" s="13">
        <v>191892.09</v>
      </c>
      <c r="AI1961" s="13">
        <v>1161738.78</v>
      </c>
      <c r="AJ1961" s="13">
        <v>990458.53</v>
      </c>
      <c r="AK1961" s="13">
        <v>0</v>
      </c>
      <c r="AL1961" s="13">
        <v>8721830.4199999981</v>
      </c>
      <c r="AM1961" s="13">
        <v>8.7120928851845267</v>
      </c>
      <c r="AN1961" s="13">
        <v>157276.22</v>
      </c>
      <c r="AO1961" s="13">
        <v>39319.07</v>
      </c>
      <c r="AP1961" s="13">
        <v>26410992.390000001</v>
      </c>
      <c r="AQ1961" s="13">
        <v>672447.15999999992</v>
      </c>
      <c r="AR1961" s="367"/>
      <c r="AS1961" s="19">
        <v>45473</v>
      </c>
      <c r="AT1961" s="20" t="s">
        <v>5</v>
      </c>
      <c r="AU1961" s="40" t="s">
        <v>292</v>
      </c>
      <c r="AV1961" s="41">
        <v>2024</v>
      </c>
      <c r="AW1961" s="266" t="s">
        <v>267</v>
      </c>
      <c r="AX1961" s="380">
        <v>36.44</v>
      </c>
      <c r="AY1961" s="380">
        <v>36.409999999999997</v>
      </c>
    </row>
    <row r="1962" spans="1:51" x14ac:dyDescent="0.25">
      <c r="A1962" s="5">
        <v>13</v>
      </c>
      <c r="B1962" s="6" t="s">
        <v>70</v>
      </c>
      <c r="C1962" s="13">
        <v>3531564160.0299997</v>
      </c>
      <c r="D1962" s="13">
        <v>1885657736.5599999</v>
      </c>
      <c r="E1962" s="13">
        <v>417276759.83999997</v>
      </c>
      <c r="F1962" s="13">
        <v>578994743.51999998</v>
      </c>
      <c r="G1962" s="13">
        <v>497885807.66999996</v>
      </c>
      <c r="H1962" s="13">
        <v>77772178.489999995</v>
      </c>
      <c r="I1962" s="13">
        <v>1630602475.6099999</v>
      </c>
      <c r="J1962" s="13">
        <v>1840787214.8</v>
      </c>
      <c r="K1962" s="13">
        <v>1168120942.3099999</v>
      </c>
      <c r="L1962" s="13">
        <v>750839265.10000002</v>
      </c>
      <c r="M1962" s="13">
        <v>573873793.63999999</v>
      </c>
      <c r="N1962" s="13">
        <v>480215507.42000002</v>
      </c>
      <c r="O1962" s="13">
        <v>447257504.15999991</v>
      </c>
      <c r="P1962" s="13">
        <v>121768368.12000038</v>
      </c>
      <c r="Q1962" s="13">
        <v>-34896498.31999962</v>
      </c>
      <c r="R1962" s="13">
        <v>86871869.800000757</v>
      </c>
      <c r="S1962" s="13">
        <v>-9099691.2600000203</v>
      </c>
      <c r="T1962" s="13">
        <v>34920331.740000002</v>
      </c>
      <c r="U1962" s="13">
        <v>27261818.609999999</v>
      </c>
      <c r="V1962" s="13">
        <v>0</v>
      </c>
      <c r="W1962" s="13">
        <v>28163633.649999999</v>
      </c>
      <c r="X1962" s="13">
        <v>65153436.670000002</v>
      </c>
      <c r="Y1962" s="13">
        <v>10160934.800000001</v>
      </c>
      <c r="Z1962" s="13">
        <v>39035814.469999999</v>
      </c>
      <c r="AA1962" s="13">
        <v>95258922.719999999</v>
      </c>
      <c r="AB1962" s="13">
        <v>445452.47</v>
      </c>
      <c r="AC1962" s="13">
        <v>0</v>
      </c>
      <c r="AD1962" s="13">
        <v>0</v>
      </c>
      <c r="AE1962" s="13">
        <v>5035382.84</v>
      </c>
      <c r="AF1962" s="13">
        <v>14662404.630000001</v>
      </c>
      <c r="AG1962" s="13">
        <v>1324713058.74</v>
      </c>
      <c r="AH1962" s="13">
        <v>897492267.25999999</v>
      </c>
      <c r="AI1962" s="13">
        <v>2212233241.5299997</v>
      </c>
      <c r="AJ1962" s="13">
        <v>1764976668.04</v>
      </c>
      <c r="AK1962" s="13">
        <v>930.67</v>
      </c>
      <c r="AL1962" s="13">
        <v>462481533.29999995</v>
      </c>
      <c r="AM1962" s="13">
        <v>1.395919220817518</v>
      </c>
      <c r="AN1962" s="13">
        <v>420035886.35999995</v>
      </c>
      <c r="AO1962" s="13">
        <v>158958857.16</v>
      </c>
      <c r="AP1962" s="13">
        <v>3349024103.8200002</v>
      </c>
      <c r="AQ1962" s="13">
        <v>2150375184.5100002</v>
      </c>
      <c r="AR1962" s="367"/>
      <c r="AS1962" s="19">
        <v>45473</v>
      </c>
      <c r="AT1962" s="20" t="s">
        <v>5</v>
      </c>
      <c r="AU1962" s="40" t="s">
        <v>292</v>
      </c>
      <c r="AV1962" s="41">
        <v>2024</v>
      </c>
      <c r="AW1962" s="266" t="s">
        <v>149</v>
      </c>
      <c r="AX1962" s="380">
        <v>36.44</v>
      </c>
      <c r="AY1962" s="380">
        <v>36.409999999999997</v>
      </c>
    </row>
    <row r="1963" spans="1:51" x14ac:dyDescent="0.25">
      <c r="A1963" s="5">
        <v>110</v>
      </c>
      <c r="B1963" s="6" t="s">
        <v>71</v>
      </c>
      <c r="C1963" s="13">
        <v>36862939.149999999</v>
      </c>
      <c r="D1963" s="13">
        <v>1134382.3500000001</v>
      </c>
      <c r="E1963" s="13">
        <v>43340.28</v>
      </c>
      <c r="F1963" s="13">
        <v>11093921.860000001</v>
      </c>
      <c r="G1963" s="13">
        <v>53091995</v>
      </c>
      <c r="H1963" s="13">
        <v>155612.76999999999</v>
      </c>
      <c r="I1963" s="13">
        <v>208870546.28999999</v>
      </c>
      <c r="J1963" s="13">
        <v>121632268.56</v>
      </c>
      <c r="K1963" s="13">
        <v>17177648.699999999</v>
      </c>
      <c r="L1963" s="13">
        <v>17134308.420000002</v>
      </c>
      <c r="M1963" s="13">
        <v>6752137.8499999996</v>
      </c>
      <c r="N1963" s="13">
        <v>6267.34</v>
      </c>
      <c r="O1963" s="13">
        <v>9724643.3399999999</v>
      </c>
      <c r="P1963" s="13">
        <v>-38182003.400000006</v>
      </c>
      <c r="Q1963" s="13">
        <v>-1450599.6499999976</v>
      </c>
      <c r="R1963" s="13">
        <v>-39632603.050000004</v>
      </c>
      <c r="S1963" s="13">
        <v>39788215.799999997</v>
      </c>
      <c r="T1963" s="13">
        <v>2769151.55</v>
      </c>
      <c r="U1963" s="13">
        <v>752136.71</v>
      </c>
      <c r="V1963" s="13">
        <v>0</v>
      </c>
      <c r="W1963" s="13">
        <v>0</v>
      </c>
      <c r="X1963" s="13">
        <v>38976571.950000003</v>
      </c>
      <c r="Y1963" s="13">
        <v>848434.39</v>
      </c>
      <c r="Z1963" s="13">
        <v>728439.75</v>
      </c>
      <c r="AA1963" s="13">
        <v>456761.3</v>
      </c>
      <c r="AB1963" s="13">
        <v>582875.15</v>
      </c>
      <c r="AC1963" s="13">
        <v>0</v>
      </c>
      <c r="AD1963" s="13">
        <v>0</v>
      </c>
      <c r="AE1963" s="13">
        <v>0</v>
      </c>
      <c r="AF1963" s="13">
        <v>93133.82</v>
      </c>
      <c r="AG1963" s="13">
        <v>23886446.27</v>
      </c>
      <c r="AH1963" s="13">
        <v>49607.619999999995</v>
      </c>
      <c r="AI1963" s="13">
        <v>23935755.609999999</v>
      </c>
      <c r="AJ1963" s="13">
        <v>14211112.270000001</v>
      </c>
      <c r="AK1963" s="13">
        <v>0</v>
      </c>
      <c r="AL1963" s="13">
        <v>191692897.59</v>
      </c>
      <c r="AM1963" s="13">
        <v>12.159437530585894</v>
      </c>
      <c r="AN1963" s="13">
        <v>4965223.4000000004</v>
      </c>
      <c r="AO1963" s="13">
        <v>6128698.46</v>
      </c>
      <c r="AP1963" s="13">
        <v>27156123.879999995</v>
      </c>
      <c r="AQ1963" s="13">
        <v>1152210.4200000002</v>
      </c>
      <c r="AR1963" s="367"/>
      <c r="AS1963" s="19">
        <v>45473</v>
      </c>
      <c r="AT1963" s="20" t="s">
        <v>5</v>
      </c>
      <c r="AU1963" s="40" t="s">
        <v>292</v>
      </c>
      <c r="AV1963" s="41">
        <v>2024</v>
      </c>
      <c r="AW1963" s="266" t="s">
        <v>173</v>
      </c>
      <c r="AX1963" s="380">
        <v>36.44</v>
      </c>
      <c r="AY1963" s="380">
        <v>36.409999999999997</v>
      </c>
    </row>
    <row r="1964" spans="1:51" x14ac:dyDescent="0.25">
      <c r="A1964" s="5">
        <v>52</v>
      </c>
      <c r="B1964" s="6" t="s">
        <v>72</v>
      </c>
      <c r="C1964" s="13">
        <v>53151427.480000004</v>
      </c>
      <c r="D1964" s="13">
        <v>6981767.2599999998</v>
      </c>
      <c r="E1964" s="13">
        <v>23138679.020000003</v>
      </c>
      <c r="F1964" s="13">
        <v>8943183.0299999993</v>
      </c>
      <c r="G1964" s="13">
        <v>20389917.890000001</v>
      </c>
      <c r="H1964" s="13">
        <v>2292768.67</v>
      </c>
      <c r="I1964" s="13">
        <v>2685747487.0999999</v>
      </c>
      <c r="J1964" s="13">
        <v>578473428.98000002</v>
      </c>
      <c r="K1964" s="13">
        <v>43467746.780000001</v>
      </c>
      <c r="L1964" s="13">
        <v>20329067.760000002</v>
      </c>
      <c r="M1964" s="13">
        <v>12134093.970000001</v>
      </c>
      <c r="N1964" s="13">
        <v>17113956.120000001</v>
      </c>
      <c r="O1964" s="13">
        <v>28940910.690000013</v>
      </c>
      <c r="P1964" s="13">
        <v>-12104351.389999989</v>
      </c>
      <c r="Q1964" s="13">
        <v>18958023.309999991</v>
      </c>
      <c r="R1964" s="13">
        <v>6853671.9200000018</v>
      </c>
      <c r="S1964" s="13">
        <v>-4560903.25</v>
      </c>
      <c r="T1964" s="13">
        <v>6760634.6500000004</v>
      </c>
      <c r="U1964" s="13">
        <v>0</v>
      </c>
      <c r="V1964" s="13">
        <v>0</v>
      </c>
      <c r="W1964" s="13">
        <v>0</v>
      </c>
      <c r="X1964" s="13">
        <v>21958339.390000001</v>
      </c>
      <c r="Y1964" s="13">
        <v>416120.77</v>
      </c>
      <c r="Z1964" s="13">
        <v>468861.52</v>
      </c>
      <c r="AA1964" s="13">
        <v>1542260.39</v>
      </c>
      <c r="AB1964" s="13">
        <v>115963.73</v>
      </c>
      <c r="AC1964" s="13">
        <v>0</v>
      </c>
      <c r="AD1964" s="13">
        <v>0</v>
      </c>
      <c r="AE1964" s="13">
        <v>0</v>
      </c>
      <c r="AF1964" s="13">
        <v>30736670.879999999</v>
      </c>
      <c r="AG1964" s="13">
        <v>32463161.73</v>
      </c>
      <c r="AH1964" s="13">
        <v>40252635.140000001</v>
      </c>
      <c r="AI1964" s="13">
        <v>72265796.870000005</v>
      </c>
      <c r="AJ1964" s="13">
        <v>43324886.18</v>
      </c>
      <c r="AK1964" s="13">
        <v>0</v>
      </c>
      <c r="AL1964" s="13">
        <v>2642279740.3199997</v>
      </c>
      <c r="AM1964" s="13">
        <v>61.787133818855835</v>
      </c>
      <c r="AN1964" s="13">
        <v>6585993.0199999996</v>
      </c>
      <c r="AO1964" s="13">
        <v>2357190.0099999998</v>
      </c>
      <c r="AP1964" s="13">
        <v>41368460.32</v>
      </c>
      <c r="AQ1964" s="13">
        <v>24139710.789999999</v>
      </c>
      <c r="AR1964" s="367"/>
      <c r="AS1964" s="19">
        <v>45473</v>
      </c>
      <c r="AT1964" s="20" t="s">
        <v>5</v>
      </c>
      <c r="AU1964" s="40" t="s">
        <v>292</v>
      </c>
      <c r="AV1964" s="41">
        <v>2024</v>
      </c>
      <c r="AW1964" s="266" t="s">
        <v>170</v>
      </c>
      <c r="AX1964" s="380">
        <v>36.44</v>
      </c>
      <c r="AY1964" s="380">
        <v>36.409999999999997</v>
      </c>
    </row>
    <row r="1965" spans="1:51" x14ac:dyDescent="0.25">
      <c r="A1965" s="5">
        <v>96</v>
      </c>
      <c r="B1965" s="6" t="s">
        <v>73</v>
      </c>
      <c r="C1965" s="13">
        <v>1243990182.5999999</v>
      </c>
      <c r="D1965" s="13">
        <v>404922710.38</v>
      </c>
      <c r="E1965" s="13">
        <v>327429235.16000003</v>
      </c>
      <c r="F1965" s="13">
        <v>95603393.330000013</v>
      </c>
      <c r="G1965" s="13">
        <v>215591148.11000001</v>
      </c>
      <c r="H1965" s="13">
        <v>2501343.17</v>
      </c>
      <c r="I1965" s="13">
        <v>1273601346.3699999</v>
      </c>
      <c r="J1965" s="13">
        <v>36121.68</v>
      </c>
      <c r="K1965" s="13">
        <v>634004924.02999997</v>
      </c>
      <c r="L1965" s="13">
        <v>306575688.87</v>
      </c>
      <c r="M1965" s="13">
        <v>0</v>
      </c>
      <c r="N1965" s="13">
        <v>108003529.06999999</v>
      </c>
      <c r="O1965" s="13">
        <v>315310847.58000004</v>
      </c>
      <c r="P1965" s="13">
        <v>212562083.19999987</v>
      </c>
      <c r="Q1965" s="13">
        <v>-151552246.16999999</v>
      </c>
      <c r="R1965" s="13">
        <v>61009837.029999882</v>
      </c>
      <c r="S1965" s="13">
        <v>-58508493.850000009</v>
      </c>
      <c r="T1965" s="13">
        <v>40129227.009999998</v>
      </c>
      <c r="U1965" s="13">
        <v>0</v>
      </c>
      <c r="V1965" s="13">
        <v>0</v>
      </c>
      <c r="W1965" s="13">
        <v>62334.43</v>
      </c>
      <c r="X1965" s="13">
        <v>0</v>
      </c>
      <c r="Y1965" s="13">
        <v>3386526.1</v>
      </c>
      <c r="Z1965" s="13">
        <v>20473934.18</v>
      </c>
      <c r="AA1965" s="13">
        <v>37627876.640000001</v>
      </c>
      <c r="AB1965" s="13">
        <v>7937761.0499999998</v>
      </c>
      <c r="AC1965" s="13">
        <v>0</v>
      </c>
      <c r="AD1965" s="13">
        <v>0</v>
      </c>
      <c r="AE1965" s="13">
        <v>0</v>
      </c>
      <c r="AF1965" s="13">
        <v>29273957.32</v>
      </c>
      <c r="AG1965" s="13">
        <v>306575688.87</v>
      </c>
      <c r="AH1965" s="13">
        <v>435432764.23000002</v>
      </c>
      <c r="AI1965" s="13">
        <v>740741033.25</v>
      </c>
      <c r="AJ1965" s="13">
        <v>425430185.66999996</v>
      </c>
      <c r="AK1965" s="13">
        <v>0</v>
      </c>
      <c r="AL1965" s="13">
        <v>639596422.33999991</v>
      </c>
      <c r="AM1965" s="13">
        <v>2.0088193294690173</v>
      </c>
      <c r="AN1965" s="13">
        <v>72939846.299999997</v>
      </c>
      <c r="AO1965" s="13">
        <v>22663547.030000001</v>
      </c>
      <c r="AP1965" s="13">
        <v>1175375502.8</v>
      </c>
      <c r="AQ1965" s="13">
        <v>651618878.15999985</v>
      </c>
      <c r="AR1965" s="367"/>
      <c r="AS1965" s="19">
        <v>45473</v>
      </c>
      <c r="AT1965" s="20" t="s">
        <v>5</v>
      </c>
      <c r="AU1965" s="40" t="s">
        <v>292</v>
      </c>
      <c r="AV1965" s="41">
        <v>2024</v>
      </c>
      <c r="AW1965" s="266" t="s">
        <v>153</v>
      </c>
      <c r="AX1965" s="380">
        <v>36.44</v>
      </c>
      <c r="AY1965" s="380">
        <v>36.409999999999997</v>
      </c>
    </row>
    <row r="1966" spans="1:51" x14ac:dyDescent="0.25">
      <c r="A1966" s="5">
        <v>103</v>
      </c>
      <c r="B1966" s="6" t="s">
        <v>74</v>
      </c>
      <c r="C1966" s="13">
        <v>3717472.8600000003</v>
      </c>
      <c r="D1966" s="13">
        <v>0</v>
      </c>
      <c r="E1966" s="13">
        <v>1</v>
      </c>
      <c r="F1966" s="13">
        <v>192052.3</v>
      </c>
      <c r="G1966" s="13">
        <v>4631257.3000000007</v>
      </c>
      <c r="H1966" s="13">
        <v>2813745.8</v>
      </c>
      <c r="I1966" s="13">
        <v>43339134.340000004</v>
      </c>
      <c r="J1966" s="13">
        <v>215687183.91</v>
      </c>
      <c r="K1966" s="13">
        <v>2681402.52</v>
      </c>
      <c r="L1966" s="13">
        <v>2639117.41</v>
      </c>
      <c r="M1966" s="13">
        <v>0</v>
      </c>
      <c r="N1966" s="13">
        <v>0</v>
      </c>
      <c r="O1966" s="13">
        <v>1572833.3900000001</v>
      </c>
      <c r="P1966" s="13">
        <v>-2678670.1299999994</v>
      </c>
      <c r="Q1966" s="13">
        <v>-979369.07000000007</v>
      </c>
      <c r="R1966" s="13">
        <v>-3658039.1999999993</v>
      </c>
      <c r="S1966" s="13">
        <v>6471784.9700000007</v>
      </c>
      <c r="T1966" s="13">
        <v>169539.53</v>
      </c>
      <c r="U1966" s="13">
        <v>0</v>
      </c>
      <c r="V1966" s="13">
        <v>0</v>
      </c>
      <c r="W1966" s="13">
        <v>0</v>
      </c>
      <c r="X1966" s="13">
        <v>9195497.1999999993</v>
      </c>
      <c r="Y1966" s="13">
        <v>94515.46</v>
      </c>
      <c r="Z1966" s="13">
        <v>6507</v>
      </c>
      <c r="AA1966" s="13">
        <v>149041.47</v>
      </c>
      <c r="AB1966" s="13">
        <v>0</v>
      </c>
      <c r="AC1966" s="13">
        <v>0</v>
      </c>
      <c r="AD1966" s="13">
        <v>0</v>
      </c>
      <c r="AE1966" s="13">
        <v>0</v>
      </c>
      <c r="AF1966" s="13">
        <v>2643187.83</v>
      </c>
      <c r="AG1966" s="13">
        <v>2639117.41</v>
      </c>
      <c r="AH1966" s="13">
        <v>1</v>
      </c>
      <c r="AI1966" s="13">
        <v>2590973.29</v>
      </c>
      <c r="AJ1966" s="13">
        <v>1018139.8999999999</v>
      </c>
      <c r="AK1966" s="13">
        <v>0</v>
      </c>
      <c r="AL1966" s="13">
        <v>40657731.82</v>
      </c>
      <c r="AM1966" s="13">
        <v>16.162860300437103</v>
      </c>
      <c r="AN1966" s="13">
        <v>160121.29999999999</v>
      </c>
      <c r="AO1966" s="13">
        <v>31931</v>
      </c>
      <c r="AP1966" s="13">
        <v>2144639.4699999997</v>
      </c>
      <c r="AQ1966" s="13">
        <v>0</v>
      </c>
      <c r="AR1966" s="367"/>
      <c r="AS1966" s="19">
        <v>45473</v>
      </c>
      <c r="AT1966" s="20" t="s">
        <v>5</v>
      </c>
      <c r="AU1966" s="40" t="s">
        <v>292</v>
      </c>
      <c r="AV1966" s="41">
        <v>2024</v>
      </c>
      <c r="AW1966" s="266" t="s">
        <v>184</v>
      </c>
      <c r="AX1966" s="380">
        <v>36.44</v>
      </c>
      <c r="AY1966" s="380">
        <v>36.409999999999997</v>
      </c>
    </row>
    <row r="1967" spans="1:51" x14ac:dyDescent="0.25">
      <c r="A1967" s="5">
        <v>23</v>
      </c>
      <c r="B1967" s="6" t="s">
        <v>75</v>
      </c>
      <c r="C1967" s="13">
        <v>491001996.22000003</v>
      </c>
      <c r="D1967" s="13">
        <v>142917010.88</v>
      </c>
      <c r="E1967" s="13">
        <v>15872168.84</v>
      </c>
      <c r="F1967" s="13">
        <v>100604704.63</v>
      </c>
      <c r="G1967" s="13">
        <v>127842881.23999999</v>
      </c>
      <c r="H1967" s="13">
        <v>225725.31</v>
      </c>
      <c r="I1967" s="13">
        <v>666836405.98000002</v>
      </c>
      <c r="J1967" s="13">
        <v>2356550.94</v>
      </c>
      <c r="K1967" s="13">
        <v>66126741.509999998</v>
      </c>
      <c r="L1967" s="13">
        <v>50254572.670000002</v>
      </c>
      <c r="M1967" s="13">
        <v>93746260.859999999</v>
      </c>
      <c r="N1967" s="13">
        <v>93343917.430000007</v>
      </c>
      <c r="O1967" s="13">
        <v>135312774.85000002</v>
      </c>
      <c r="P1967" s="13">
        <v>-15675375.379999951</v>
      </c>
      <c r="Q1967" s="13">
        <v>39823155.920000017</v>
      </c>
      <c r="R1967" s="13">
        <v>24147780.540000066</v>
      </c>
      <c r="S1967" s="13">
        <v>-23922055.259999998</v>
      </c>
      <c r="T1967" s="13">
        <v>12681.12</v>
      </c>
      <c r="U1967" s="13">
        <v>0</v>
      </c>
      <c r="V1967" s="13">
        <v>0</v>
      </c>
      <c r="W1967" s="13">
        <v>0</v>
      </c>
      <c r="X1967" s="13">
        <v>845740.73</v>
      </c>
      <c r="Y1967" s="13">
        <v>2229340.9</v>
      </c>
      <c r="Z1967" s="13">
        <v>17120239.329999998</v>
      </c>
      <c r="AA1967" s="13">
        <v>2957910.04</v>
      </c>
      <c r="AB1967" s="13">
        <v>1244481.02</v>
      </c>
      <c r="AC1967" s="13">
        <v>0</v>
      </c>
      <c r="AD1967" s="13">
        <v>0</v>
      </c>
      <c r="AE1967" s="13">
        <v>0</v>
      </c>
      <c r="AF1967" s="13">
        <v>1228505.82</v>
      </c>
      <c r="AG1967" s="13">
        <v>144000833.53</v>
      </c>
      <c r="AH1967" s="13">
        <v>109216086.27000001</v>
      </c>
      <c r="AI1967" s="13">
        <v>243040658.50999999</v>
      </c>
      <c r="AJ1967" s="13">
        <v>107727883.66</v>
      </c>
      <c r="AK1967" s="13">
        <v>0</v>
      </c>
      <c r="AL1967" s="13">
        <v>600709664.47000003</v>
      </c>
      <c r="AM1967" s="13">
        <v>10.084216925752465</v>
      </c>
      <c r="AN1967" s="13">
        <v>56031057.100000001</v>
      </c>
      <c r="AO1967" s="13">
        <v>44573647.530000001</v>
      </c>
      <c r="AP1967" s="13">
        <v>420043208.06000006</v>
      </c>
      <c r="AQ1967" s="13">
        <v>207270997.56999999</v>
      </c>
      <c r="AR1967" s="367"/>
      <c r="AS1967" s="19">
        <v>45473</v>
      </c>
      <c r="AT1967" s="20" t="s">
        <v>5</v>
      </c>
      <c r="AU1967" s="40" t="s">
        <v>292</v>
      </c>
      <c r="AV1967" s="41">
        <v>2024</v>
      </c>
      <c r="AW1967" s="266" t="s">
        <v>159</v>
      </c>
      <c r="AX1967" s="380">
        <v>36.44</v>
      </c>
      <c r="AY1967" s="380">
        <v>36.409999999999997</v>
      </c>
    </row>
    <row r="1968" spans="1:51" x14ac:dyDescent="0.25">
      <c r="A1968" s="5">
        <v>62</v>
      </c>
      <c r="B1968" s="6" t="s">
        <v>203</v>
      </c>
      <c r="C1968" s="13">
        <v>40340839.039999999</v>
      </c>
      <c r="D1968" s="13">
        <v>9823639.7100000009</v>
      </c>
      <c r="E1968" s="13">
        <v>955952.28</v>
      </c>
      <c r="F1968" s="13">
        <v>17087.099999999999</v>
      </c>
      <c r="G1968" s="13">
        <v>25637175.510000002</v>
      </c>
      <c r="H1968" s="13">
        <v>471387.16</v>
      </c>
      <c r="I1968" s="13">
        <v>43182258.990000002</v>
      </c>
      <c r="J1968" s="13">
        <v>371655.07</v>
      </c>
      <c r="K1968" s="13">
        <v>2055521.55</v>
      </c>
      <c r="L1968" s="13">
        <v>1091612.96</v>
      </c>
      <c r="M1968" s="13">
        <v>0</v>
      </c>
      <c r="N1968" s="13">
        <v>0</v>
      </c>
      <c r="O1968" s="13">
        <v>618478.95999999985</v>
      </c>
      <c r="P1968" s="13">
        <v>4244457.7600000016</v>
      </c>
      <c r="Q1968" s="13">
        <v>0</v>
      </c>
      <c r="R1968" s="13">
        <v>4244457.7600000016</v>
      </c>
      <c r="S1968" s="13">
        <v>-3773070.6100000003</v>
      </c>
      <c r="T1968" s="13">
        <v>142.91</v>
      </c>
      <c r="U1968" s="13">
        <v>0</v>
      </c>
      <c r="V1968" s="13">
        <v>0</v>
      </c>
      <c r="W1968" s="13">
        <v>0</v>
      </c>
      <c r="X1968" s="13">
        <v>38931.93</v>
      </c>
      <c r="Y1968" s="13">
        <v>495876.65</v>
      </c>
      <c r="Z1968" s="13">
        <v>1863060.05</v>
      </c>
      <c r="AA1968" s="13">
        <v>1099808.54</v>
      </c>
      <c r="AB1968" s="13">
        <v>224281.69</v>
      </c>
      <c r="AC1968" s="13">
        <v>0</v>
      </c>
      <c r="AD1968" s="13">
        <v>0</v>
      </c>
      <c r="AE1968" s="13">
        <v>0</v>
      </c>
      <c r="AF1968" s="13">
        <v>129118.52</v>
      </c>
      <c r="AG1968" s="13">
        <v>1091612.96</v>
      </c>
      <c r="AH1968" s="13">
        <v>955952.28</v>
      </c>
      <c r="AI1968" s="13">
        <v>2047565.24</v>
      </c>
      <c r="AJ1968" s="13">
        <v>1429086.28</v>
      </c>
      <c r="AK1968" s="13">
        <v>0</v>
      </c>
      <c r="AL1968" s="13">
        <v>41126737.440000005</v>
      </c>
      <c r="AM1968" s="13">
        <v>21.007932993940152</v>
      </c>
      <c r="AN1968" s="13">
        <v>17087.099999999999</v>
      </c>
      <c r="AO1968" s="13">
        <v>0</v>
      </c>
      <c r="AP1968" s="13">
        <v>40028353.459999993</v>
      </c>
      <c r="AQ1968" s="13">
        <v>10129633.090000002</v>
      </c>
      <c r="AR1968" s="367"/>
      <c r="AS1968" s="19">
        <v>45473</v>
      </c>
      <c r="AT1968" s="20" t="s">
        <v>5</v>
      </c>
      <c r="AU1968" s="40" t="s">
        <v>292</v>
      </c>
      <c r="AV1968" s="41">
        <v>2024</v>
      </c>
      <c r="AW1968" s="266" t="s">
        <v>169</v>
      </c>
      <c r="AX1968" s="380">
        <v>36.44</v>
      </c>
      <c r="AY1968" s="380">
        <v>36.409999999999997</v>
      </c>
    </row>
    <row r="1969" spans="1:51" x14ac:dyDescent="0.25">
      <c r="A1969" s="5">
        <v>114</v>
      </c>
      <c r="B1969" s="6" t="s">
        <v>76</v>
      </c>
      <c r="C1969" s="13">
        <v>681119988.6400001</v>
      </c>
      <c r="D1969" s="13">
        <v>290952873.99000001</v>
      </c>
      <c r="E1969" s="13">
        <v>18107687.990000002</v>
      </c>
      <c r="F1969" s="13">
        <v>78986167.280000001</v>
      </c>
      <c r="G1969" s="13">
        <v>159310128.97</v>
      </c>
      <c r="H1969" s="13">
        <v>1298514.81</v>
      </c>
      <c r="I1969" s="13">
        <v>204802913.77000001</v>
      </c>
      <c r="J1969" s="13">
        <v>43947676.189999998</v>
      </c>
      <c r="K1969" s="13">
        <v>73523491.75</v>
      </c>
      <c r="L1969" s="13">
        <v>55415803.759999998</v>
      </c>
      <c r="M1969" s="13">
        <v>235386107.08000001</v>
      </c>
      <c r="N1969" s="13">
        <v>130449502.34</v>
      </c>
      <c r="O1969" s="13">
        <v>135651103.35000002</v>
      </c>
      <c r="P1969" s="13">
        <v>16219715.050000027</v>
      </c>
      <c r="Q1969" s="13">
        <v>8081909.6699999692</v>
      </c>
      <c r="R1969" s="13">
        <v>24301624.719999995</v>
      </c>
      <c r="S1969" s="13">
        <v>-23003109.909999996</v>
      </c>
      <c r="T1969" s="13">
        <v>122104.92</v>
      </c>
      <c r="U1969" s="13">
        <v>0</v>
      </c>
      <c r="V1969" s="13">
        <v>0</v>
      </c>
      <c r="W1969" s="13">
        <v>11179449.66</v>
      </c>
      <c r="X1969" s="13">
        <v>13545230.77</v>
      </c>
      <c r="Y1969" s="13">
        <v>2320377.86</v>
      </c>
      <c r="Z1969" s="13">
        <v>4891402.07</v>
      </c>
      <c r="AA1969" s="13">
        <v>36888307.719999999</v>
      </c>
      <c r="AB1969" s="13">
        <v>378014.57</v>
      </c>
      <c r="AC1969" s="13">
        <v>0</v>
      </c>
      <c r="AD1969" s="13">
        <v>0</v>
      </c>
      <c r="AE1969" s="13">
        <v>0</v>
      </c>
      <c r="AF1969" s="13">
        <v>3371793.04</v>
      </c>
      <c r="AG1969" s="13">
        <v>290801910.83999997</v>
      </c>
      <c r="AH1969" s="13">
        <v>148557190.33000001</v>
      </c>
      <c r="AI1969" s="13">
        <v>437258135.11000001</v>
      </c>
      <c r="AJ1969" s="13">
        <v>301607031.75999999</v>
      </c>
      <c r="AK1969" s="13">
        <v>0</v>
      </c>
      <c r="AL1969" s="13">
        <v>131279422.02000001</v>
      </c>
      <c r="AM1969" s="13">
        <v>2.7855438975393878</v>
      </c>
      <c r="AN1969" s="13">
        <v>55911894.960000001</v>
      </c>
      <c r="AO1969" s="13">
        <v>23074272.32</v>
      </c>
      <c r="AP1969" s="13">
        <v>619231564.51999998</v>
      </c>
      <c r="AQ1969" s="13">
        <v>364715553.21999997</v>
      </c>
      <c r="AR1969" s="367"/>
      <c r="AS1969" s="19">
        <v>45473</v>
      </c>
      <c r="AT1969" s="20" t="s">
        <v>5</v>
      </c>
      <c r="AU1969" s="40" t="s">
        <v>292</v>
      </c>
      <c r="AV1969" s="41">
        <v>2024</v>
      </c>
      <c r="AW1969" s="266" t="s">
        <v>154</v>
      </c>
      <c r="AX1969" s="380">
        <v>36.44</v>
      </c>
      <c r="AY1969" s="380">
        <v>36.409999999999997</v>
      </c>
    </row>
    <row r="1970" spans="1:51" x14ac:dyDescent="0.25">
      <c r="A1970" s="5">
        <v>48</v>
      </c>
      <c r="B1970" s="6" t="s">
        <v>77</v>
      </c>
      <c r="C1970" s="13">
        <v>187401072.25</v>
      </c>
      <c r="D1970" s="13">
        <v>28327032.949999996</v>
      </c>
      <c r="E1970" s="13">
        <v>25035071.879999999</v>
      </c>
      <c r="F1970" s="13">
        <v>6559678.1099999994</v>
      </c>
      <c r="G1970" s="13">
        <v>96495281.189999998</v>
      </c>
      <c r="H1970" s="13">
        <v>4922674.05</v>
      </c>
      <c r="I1970" s="13">
        <v>2208543490.3099999</v>
      </c>
      <c r="J1970" s="13">
        <v>187255595.93000001</v>
      </c>
      <c r="K1970" s="13">
        <v>57022748.840000004</v>
      </c>
      <c r="L1970" s="13">
        <v>21593892.309999999</v>
      </c>
      <c r="M1970" s="13">
        <v>8484601.9499999993</v>
      </c>
      <c r="N1970" s="13">
        <v>242921807.16999999</v>
      </c>
      <c r="O1970" s="13">
        <v>23410118.009999961</v>
      </c>
      <c r="P1970" s="13">
        <v>32608961.990000091</v>
      </c>
      <c r="Q1970" s="13">
        <v>-3392545.6799999774</v>
      </c>
      <c r="R1970" s="13">
        <v>29216416.310000114</v>
      </c>
      <c r="S1970" s="13">
        <v>-24293742.260000005</v>
      </c>
      <c r="T1970" s="13">
        <v>40582885.789999999</v>
      </c>
      <c r="U1970" s="13">
        <v>0</v>
      </c>
      <c r="V1970" s="13">
        <v>1758951.86</v>
      </c>
      <c r="W1970" s="13">
        <v>10121592.75</v>
      </c>
      <c r="X1970" s="13">
        <v>26125170.670000002</v>
      </c>
      <c r="Y1970" s="13">
        <v>1233726.07</v>
      </c>
      <c r="Z1970" s="13">
        <v>2865882.95</v>
      </c>
      <c r="AA1970" s="13">
        <v>88436019.739999995</v>
      </c>
      <c r="AB1970" s="13">
        <v>0</v>
      </c>
      <c r="AC1970" s="13">
        <v>0</v>
      </c>
      <c r="AD1970" s="13">
        <v>0</v>
      </c>
      <c r="AE1970" s="13">
        <v>0</v>
      </c>
      <c r="AF1970" s="13">
        <v>10346714.58</v>
      </c>
      <c r="AG1970" s="13">
        <v>30078494.260000002</v>
      </c>
      <c r="AH1970" s="13">
        <v>267956879.05000001</v>
      </c>
      <c r="AI1970" s="13">
        <v>297655721.78999996</v>
      </c>
      <c r="AJ1970" s="13">
        <v>274245603.77999997</v>
      </c>
      <c r="AK1970" s="13">
        <v>0</v>
      </c>
      <c r="AL1970" s="13">
        <v>2151520741.4699998</v>
      </c>
      <c r="AM1970" s="13">
        <v>38.730919417914187</v>
      </c>
      <c r="AN1970" s="13">
        <v>1309864.6299999999</v>
      </c>
      <c r="AO1970" s="13">
        <v>5249813.49</v>
      </c>
      <c r="AP1970" s="13">
        <v>175744296.16999999</v>
      </c>
      <c r="AQ1970" s="13">
        <v>40080374.88000001</v>
      </c>
      <c r="AR1970" s="367"/>
      <c r="AS1970" s="19">
        <v>45473</v>
      </c>
      <c r="AT1970" s="20" t="s">
        <v>5</v>
      </c>
      <c r="AU1970" s="40" t="s">
        <v>292</v>
      </c>
      <c r="AV1970" s="41">
        <v>2024</v>
      </c>
      <c r="AW1970" s="266" t="s">
        <v>163</v>
      </c>
      <c r="AX1970" s="380">
        <v>36.44</v>
      </c>
      <c r="AY1970" s="380">
        <v>36.409999999999997</v>
      </c>
    </row>
    <row r="1971" spans="1:51" ht="30" x14ac:dyDescent="0.25">
      <c r="A1971" s="5">
        <v>120</v>
      </c>
      <c r="B1971" s="6" t="s">
        <v>78</v>
      </c>
      <c r="C1971" s="13">
        <v>1133920.3800000001</v>
      </c>
      <c r="D1971" s="13">
        <v>0</v>
      </c>
      <c r="E1971" s="13">
        <v>0.01</v>
      </c>
      <c r="F1971" s="13">
        <v>0</v>
      </c>
      <c r="G1971" s="13">
        <v>1499706</v>
      </c>
      <c r="H1971" s="13">
        <v>-2049002.75</v>
      </c>
      <c r="I1971" s="13">
        <v>319931010.81</v>
      </c>
      <c r="J1971" s="13">
        <v>77240861.370000005</v>
      </c>
      <c r="K1971" s="13">
        <v>1050724.6499999999</v>
      </c>
      <c r="L1971" s="13">
        <v>1050724.6400000001</v>
      </c>
      <c r="M1971" s="13">
        <v>0</v>
      </c>
      <c r="N1971" s="13">
        <v>0</v>
      </c>
      <c r="O1971" s="13">
        <v>1050724.6499999999</v>
      </c>
      <c r="P1971" s="13">
        <v>-1416510.27</v>
      </c>
      <c r="Q1971" s="13">
        <v>0</v>
      </c>
      <c r="R1971" s="13">
        <v>-1416510.27</v>
      </c>
      <c r="S1971" s="13">
        <v>-632492.49000000011</v>
      </c>
      <c r="T1971" s="13">
        <v>0</v>
      </c>
      <c r="U1971" s="13">
        <v>0</v>
      </c>
      <c r="V1971" s="13">
        <v>0</v>
      </c>
      <c r="W1971" s="13">
        <v>0</v>
      </c>
      <c r="X1971" s="13">
        <v>7327.07</v>
      </c>
      <c r="Y1971" s="13">
        <v>30606.240000000002</v>
      </c>
      <c r="Z1971" s="13">
        <v>486090.79</v>
      </c>
      <c r="AA1971" s="13">
        <v>119738.46</v>
      </c>
      <c r="AB1971" s="13">
        <v>0</v>
      </c>
      <c r="AC1971" s="13">
        <v>0</v>
      </c>
      <c r="AD1971" s="13">
        <v>0</v>
      </c>
      <c r="AE1971" s="13">
        <v>0</v>
      </c>
      <c r="AF1971" s="13">
        <v>3384.07</v>
      </c>
      <c r="AG1971" s="13">
        <v>1050724.6400000001</v>
      </c>
      <c r="AH1971" s="13">
        <v>0.01</v>
      </c>
      <c r="AI1971" s="13">
        <v>1050724.6499999999</v>
      </c>
      <c r="AJ1971" s="13">
        <v>0</v>
      </c>
      <c r="AK1971" s="13">
        <v>0</v>
      </c>
      <c r="AL1971" s="13">
        <v>318880286.16000003</v>
      </c>
      <c r="AM1971" s="13">
        <v>304.48606189071518</v>
      </c>
      <c r="AN1971" s="13">
        <v>0</v>
      </c>
      <c r="AO1971" s="13">
        <v>0</v>
      </c>
      <c r="AP1971" s="13">
        <v>83195.73000000004</v>
      </c>
      <c r="AQ1971" s="13">
        <v>0</v>
      </c>
      <c r="AR1971" s="367"/>
      <c r="AS1971" s="19">
        <v>45473</v>
      </c>
      <c r="AT1971" s="20" t="s">
        <v>5</v>
      </c>
      <c r="AU1971" s="40" t="s">
        <v>293</v>
      </c>
      <c r="AV1971" s="41">
        <v>2024</v>
      </c>
      <c r="AW1971" s="266" t="s">
        <v>187</v>
      </c>
      <c r="AX1971" s="380">
        <v>36.44</v>
      </c>
      <c r="AY1971" s="380">
        <v>36.409999999999997</v>
      </c>
    </row>
    <row r="1972" spans="1:51" x14ac:dyDescent="0.25">
      <c r="A1972" s="5">
        <v>100</v>
      </c>
      <c r="B1972" s="6" t="s">
        <v>79</v>
      </c>
      <c r="C1972" s="13">
        <v>940487862.27999997</v>
      </c>
      <c r="D1972" s="13">
        <v>561916070.5</v>
      </c>
      <c r="E1972" s="13">
        <v>47895721.789999999</v>
      </c>
      <c r="F1972" s="13">
        <v>195318964.58000001</v>
      </c>
      <c r="G1972" s="13">
        <v>191565713.85999998</v>
      </c>
      <c r="H1972" s="13">
        <v>1150058.1599999999</v>
      </c>
      <c r="I1972" s="13">
        <v>153582199.81</v>
      </c>
      <c r="J1972" s="13">
        <v>88435903.030000001</v>
      </c>
      <c r="K1972" s="13">
        <v>128586085.48999999</v>
      </c>
      <c r="L1972" s="13">
        <v>80690363.700000003</v>
      </c>
      <c r="M1972" s="13">
        <v>172668185.83000001</v>
      </c>
      <c r="N1972" s="13">
        <v>192567721.65000001</v>
      </c>
      <c r="O1972" s="13">
        <v>-70350745.080000043</v>
      </c>
      <c r="P1972" s="13">
        <v>62037858.420000099</v>
      </c>
      <c r="Q1972" s="13">
        <v>-54060456.350000024</v>
      </c>
      <c r="R1972" s="13">
        <v>7977402.0700000748</v>
      </c>
      <c r="S1972" s="13">
        <v>-6827343.9099999964</v>
      </c>
      <c r="T1972" s="13">
        <v>72852.149999999994</v>
      </c>
      <c r="U1972" s="13">
        <v>0</v>
      </c>
      <c r="V1972" s="13">
        <v>0</v>
      </c>
      <c r="W1972" s="13">
        <v>0</v>
      </c>
      <c r="X1972" s="13">
        <v>49948978.619999997</v>
      </c>
      <c r="Y1972" s="13">
        <v>2881172.29</v>
      </c>
      <c r="Z1972" s="13">
        <v>32898581.739999998</v>
      </c>
      <c r="AA1972" s="13">
        <v>2006407.04</v>
      </c>
      <c r="AB1972" s="13">
        <v>1016225.48</v>
      </c>
      <c r="AC1972" s="13">
        <v>0</v>
      </c>
      <c r="AD1972" s="13">
        <v>0</v>
      </c>
      <c r="AE1972" s="13">
        <v>0</v>
      </c>
      <c r="AF1972" s="13">
        <v>18046788.129999999</v>
      </c>
      <c r="AG1972" s="13">
        <v>253358549.52999997</v>
      </c>
      <c r="AH1972" s="13">
        <v>240463443.44</v>
      </c>
      <c r="AI1972" s="13">
        <v>493306944.83999997</v>
      </c>
      <c r="AJ1972" s="13">
        <v>563657689.92000008</v>
      </c>
      <c r="AK1972" s="13">
        <v>0</v>
      </c>
      <c r="AL1972" s="13">
        <v>24996114.320000008</v>
      </c>
      <c r="AM1972" s="13">
        <v>1.194392062132912</v>
      </c>
      <c r="AN1972" s="13">
        <v>84516477.329999998</v>
      </c>
      <c r="AO1972" s="13">
        <v>110802487.25</v>
      </c>
      <c r="AP1972" s="13">
        <v>1133402973.5899999</v>
      </c>
      <c r="AQ1972" s="13">
        <v>684480436.73000002</v>
      </c>
      <c r="AR1972" s="367"/>
      <c r="AS1972" s="19">
        <v>45473</v>
      </c>
      <c r="AT1972" s="20" t="s">
        <v>5</v>
      </c>
      <c r="AU1972" s="40" t="s">
        <v>292</v>
      </c>
      <c r="AV1972" s="41">
        <v>2024</v>
      </c>
      <c r="AW1972" s="266" t="s">
        <v>151</v>
      </c>
      <c r="AX1972" s="380">
        <v>36.44</v>
      </c>
      <c r="AY1972" s="380">
        <v>36.409999999999997</v>
      </c>
    </row>
    <row r="1973" spans="1:51" x14ac:dyDescent="0.25">
      <c r="A1973" s="5">
        <v>127</v>
      </c>
      <c r="B1973" s="6" t="s">
        <v>80</v>
      </c>
      <c r="C1973" s="13">
        <v>11747977.99</v>
      </c>
      <c r="D1973" s="13">
        <v>21041.45</v>
      </c>
      <c r="E1973" s="13">
        <v>20840.679999999997</v>
      </c>
      <c r="F1973" s="13">
        <v>2688128.96</v>
      </c>
      <c r="G1973" s="13">
        <v>27426099.719999999</v>
      </c>
      <c r="H1973" s="13">
        <v>9827744.25</v>
      </c>
      <c r="I1973" s="13">
        <v>44140881.719999999</v>
      </c>
      <c r="J1973" s="13">
        <v>0</v>
      </c>
      <c r="K1973" s="13">
        <v>2912803.98</v>
      </c>
      <c r="L1973" s="13">
        <v>2891963.3</v>
      </c>
      <c r="M1973" s="13">
        <v>2911277.17</v>
      </c>
      <c r="N1973" s="13">
        <v>0</v>
      </c>
      <c r="O1973" s="13">
        <v>4246049.82</v>
      </c>
      <c r="P1973" s="13">
        <v>-22633341.960000001</v>
      </c>
      <c r="Q1973" s="13">
        <v>-38130141.420000002</v>
      </c>
      <c r="R1973" s="13">
        <v>-60763483.380000003</v>
      </c>
      <c r="S1973" s="13">
        <v>70591227.640000001</v>
      </c>
      <c r="T1973" s="13">
        <v>457684.23</v>
      </c>
      <c r="U1973" s="13">
        <v>0</v>
      </c>
      <c r="V1973" s="13">
        <v>0</v>
      </c>
      <c r="W1973" s="13">
        <v>72994769.069999993</v>
      </c>
      <c r="X1973" s="13">
        <v>1336242.6399999999</v>
      </c>
      <c r="Y1973" s="13">
        <v>542683.73</v>
      </c>
      <c r="Z1973" s="13">
        <v>528681.79</v>
      </c>
      <c r="AA1973" s="13">
        <v>0</v>
      </c>
      <c r="AB1973" s="13">
        <v>1930282.15</v>
      </c>
      <c r="AC1973" s="13">
        <v>0</v>
      </c>
      <c r="AD1973" s="13">
        <v>0</v>
      </c>
      <c r="AE1973" s="13">
        <v>0</v>
      </c>
      <c r="AF1973" s="13">
        <v>1195820.6299999999</v>
      </c>
      <c r="AG1973" s="13">
        <v>5803240.4699999997</v>
      </c>
      <c r="AH1973" s="13">
        <v>20840.679999999997</v>
      </c>
      <c r="AI1973" s="13">
        <v>5824081.1500000004</v>
      </c>
      <c r="AJ1973" s="13">
        <v>1578031.33</v>
      </c>
      <c r="AK1973" s="13">
        <v>0</v>
      </c>
      <c r="AL1973" s="13">
        <v>41228077.740000002</v>
      </c>
      <c r="AM1973" s="13">
        <v>15.154085899044947</v>
      </c>
      <c r="AN1973" s="13">
        <v>1777781.73</v>
      </c>
      <c r="AO1973" s="13">
        <v>910347.23</v>
      </c>
      <c r="AP1973" s="13">
        <v>7522768.8499999996</v>
      </c>
      <c r="AQ1973" s="13">
        <v>41882.129999999997</v>
      </c>
      <c r="AR1973" s="367"/>
      <c r="AS1973" s="19">
        <v>45473</v>
      </c>
      <c r="AT1973" s="20" t="s">
        <v>5</v>
      </c>
      <c r="AU1973" s="40" t="s">
        <v>292</v>
      </c>
      <c r="AV1973" s="41">
        <v>2024</v>
      </c>
      <c r="AW1973" s="266" t="s">
        <v>186</v>
      </c>
      <c r="AX1973" s="380">
        <v>36.44</v>
      </c>
      <c r="AY1973" s="380">
        <v>36.409999999999997</v>
      </c>
    </row>
    <row r="1974" spans="1:51" x14ac:dyDescent="0.25">
      <c r="A1974" s="5">
        <v>12</v>
      </c>
      <c r="B1974" s="6" t="s">
        <v>81</v>
      </c>
      <c r="C1974" s="13">
        <v>796992875.89999998</v>
      </c>
      <c r="D1974" s="13">
        <v>427293415.79000002</v>
      </c>
      <c r="E1974" s="13">
        <v>93580871.260000005</v>
      </c>
      <c r="F1974" s="13">
        <v>124493063.13000001</v>
      </c>
      <c r="G1974" s="13">
        <v>185536744.09</v>
      </c>
      <c r="H1974" s="13">
        <v>730691.9</v>
      </c>
      <c r="I1974" s="13">
        <v>866780728.85000002</v>
      </c>
      <c r="J1974" s="13">
        <v>913265641.75999999</v>
      </c>
      <c r="K1974" s="13">
        <v>377451653.88999999</v>
      </c>
      <c r="L1974" s="13">
        <v>283867858.81</v>
      </c>
      <c r="M1974" s="13">
        <v>35581803.240000002</v>
      </c>
      <c r="N1974" s="13">
        <v>9676877.6300000008</v>
      </c>
      <c r="O1974" s="13">
        <v>17004485.780000012</v>
      </c>
      <c r="P1974" s="13">
        <v>42665167.110000156</v>
      </c>
      <c r="Q1974" s="13">
        <v>-47293225.960000001</v>
      </c>
      <c r="R1974" s="13">
        <v>-4628058.849999845</v>
      </c>
      <c r="S1974" s="13">
        <v>5358750.75</v>
      </c>
      <c r="T1974" s="13">
        <v>5025666.58</v>
      </c>
      <c r="U1974" s="13">
        <v>0</v>
      </c>
      <c r="V1974" s="13">
        <v>0</v>
      </c>
      <c r="W1974" s="13">
        <v>25223517.48</v>
      </c>
      <c r="X1974" s="13">
        <v>129154808.84999999</v>
      </c>
      <c r="Y1974" s="13">
        <v>3786464.17</v>
      </c>
      <c r="Z1974" s="13">
        <v>12273209.369999999</v>
      </c>
      <c r="AA1974" s="13">
        <v>16676977.24</v>
      </c>
      <c r="AB1974" s="13">
        <v>791744.57</v>
      </c>
      <c r="AC1974" s="13">
        <v>0</v>
      </c>
      <c r="AD1974" s="13">
        <v>0</v>
      </c>
      <c r="AE1974" s="13">
        <v>0</v>
      </c>
      <c r="AF1974" s="13">
        <v>120516846.81</v>
      </c>
      <c r="AG1974" s="13">
        <v>319449662.05000001</v>
      </c>
      <c r="AH1974" s="13">
        <v>103257748.89</v>
      </c>
      <c r="AI1974" s="13">
        <v>396100323.24000001</v>
      </c>
      <c r="AJ1974" s="13">
        <v>379095925.57999998</v>
      </c>
      <c r="AK1974" s="13">
        <v>88.12</v>
      </c>
      <c r="AL1974" s="13">
        <v>489329074.96000004</v>
      </c>
      <c r="AM1974" s="13">
        <v>2.2964019892799419</v>
      </c>
      <c r="AN1974" s="13">
        <v>71221737.069999993</v>
      </c>
      <c r="AO1974" s="13">
        <v>53271326.060000002</v>
      </c>
      <c r="AP1974" s="13">
        <v>808424632.69999993</v>
      </c>
      <c r="AQ1974" s="13">
        <v>455729658.37000006</v>
      </c>
      <c r="AR1974" s="367"/>
      <c r="AS1974" s="19">
        <v>45473</v>
      </c>
      <c r="AT1974" s="20" t="s">
        <v>5</v>
      </c>
      <c r="AU1974" s="40" t="s">
        <v>292</v>
      </c>
      <c r="AV1974" s="41">
        <v>2024</v>
      </c>
      <c r="AW1974" s="266" t="s">
        <v>152</v>
      </c>
      <c r="AX1974" s="380">
        <v>36.44</v>
      </c>
      <c r="AY1974" s="380">
        <v>36.409999999999997</v>
      </c>
    </row>
    <row r="1975" spans="1:51" x14ac:dyDescent="0.25">
      <c r="A1975" s="5">
        <v>74</v>
      </c>
      <c r="B1975" s="6" t="s">
        <v>82</v>
      </c>
      <c r="C1975" s="13">
        <v>4743209902.9199991</v>
      </c>
      <c r="D1975" s="13">
        <v>2860159948.5900002</v>
      </c>
      <c r="E1975" s="13">
        <v>20672037.18</v>
      </c>
      <c r="F1975" s="13">
        <v>593519113.69999993</v>
      </c>
      <c r="G1975" s="13">
        <v>687644523.45000005</v>
      </c>
      <c r="H1975" s="13">
        <v>19377566.32</v>
      </c>
      <c r="I1975" s="13">
        <v>1182822588.4100001</v>
      </c>
      <c r="J1975" s="13">
        <v>265663087.87</v>
      </c>
      <c r="K1975" s="13">
        <v>141173437.71000001</v>
      </c>
      <c r="L1975" s="13">
        <v>113602848.42999999</v>
      </c>
      <c r="M1975" s="13">
        <v>1067585559.62</v>
      </c>
      <c r="N1975" s="13">
        <v>1566704926.3700001</v>
      </c>
      <c r="O1975" s="13">
        <v>-15035568.000000179</v>
      </c>
      <c r="P1975" s="13">
        <v>616921885.17999959</v>
      </c>
      <c r="Q1975" s="13">
        <v>-526660279.78000057</v>
      </c>
      <c r="R1975" s="13">
        <v>90261605.399999022</v>
      </c>
      <c r="S1975" s="13">
        <v>-70884039.560000002</v>
      </c>
      <c r="T1975" s="13">
        <v>2439775.9500000002</v>
      </c>
      <c r="U1975" s="13">
        <v>1321530</v>
      </c>
      <c r="V1975" s="13">
        <v>0</v>
      </c>
      <c r="W1975" s="13">
        <v>315000</v>
      </c>
      <c r="X1975" s="13">
        <v>217151081.19</v>
      </c>
      <c r="Y1975" s="13">
        <v>11507624.5</v>
      </c>
      <c r="Z1975" s="13">
        <v>74732868.989999995</v>
      </c>
      <c r="AA1975" s="13">
        <v>89754338.299999997</v>
      </c>
      <c r="AB1975" s="13">
        <v>1808054.63</v>
      </c>
      <c r="AC1975" s="13">
        <v>0</v>
      </c>
      <c r="AD1975" s="13">
        <v>0</v>
      </c>
      <c r="AE1975" s="13">
        <v>36915296.289999999</v>
      </c>
      <c r="AF1975" s="13">
        <v>77393243.989999995</v>
      </c>
      <c r="AG1975" s="13">
        <v>1181188408.0500002</v>
      </c>
      <c r="AH1975" s="13">
        <v>1587376963.5500002</v>
      </c>
      <c r="AI1975" s="13">
        <v>2749202971.9400001</v>
      </c>
      <c r="AJ1975" s="13">
        <v>2764238539.9400001</v>
      </c>
      <c r="AK1975" s="13">
        <v>0</v>
      </c>
      <c r="AL1975" s="13">
        <v>1041649150.7</v>
      </c>
      <c r="AM1975" s="13">
        <v>8.3785066624202127</v>
      </c>
      <c r="AN1975" s="13">
        <v>362218679.56</v>
      </c>
      <c r="AO1975" s="13">
        <v>231300434.14000002</v>
      </c>
      <c r="AP1975" s="13">
        <v>4659571808.2599993</v>
      </c>
      <c r="AQ1975" s="13">
        <v>2761486285.9299994</v>
      </c>
      <c r="AR1975" s="367"/>
      <c r="AS1975" s="19">
        <v>45473</v>
      </c>
      <c r="AT1975" s="20" t="s">
        <v>5</v>
      </c>
      <c r="AU1975" s="40" t="s">
        <v>292</v>
      </c>
      <c r="AV1975" s="41">
        <v>2024</v>
      </c>
      <c r="AW1975" s="266" t="s">
        <v>148</v>
      </c>
      <c r="AX1975" s="380">
        <v>36.44</v>
      </c>
      <c r="AY1975" s="380">
        <v>36.409999999999997</v>
      </c>
    </row>
    <row r="1976" spans="1:51" x14ac:dyDescent="0.25">
      <c r="A1976" s="5">
        <v>71</v>
      </c>
      <c r="B1976" s="6" t="s">
        <v>83</v>
      </c>
      <c r="C1976" s="13">
        <v>421160893.37</v>
      </c>
      <c r="D1976" s="13">
        <v>55932765.019999996</v>
      </c>
      <c r="E1976" s="13">
        <v>53402715.339999996</v>
      </c>
      <c r="F1976" s="13">
        <v>3868427.31</v>
      </c>
      <c r="G1976" s="13">
        <v>99097919.960000008</v>
      </c>
      <c r="H1976" s="13">
        <v>1064899.2</v>
      </c>
      <c r="I1976" s="13">
        <v>227465130.18000001</v>
      </c>
      <c r="J1976" s="13">
        <v>1072579.23</v>
      </c>
      <c r="K1976" s="13">
        <v>79132872.590000004</v>
      </c>
      <c r="L1976" s="13">
        <v>25730157.25</v>
      </c>
      <c r="M1976" s="13">
        <v>70027674.769999996</v>
      </c>
      <c r="N1976" s="13">
        <v>8169381.6299999999</v>
      </c>
      <c r="O1976" s="13">
        <v>101800064.81999999</v>
      </c>
      <c r="P1976" s="13">
        <v>160461716.2599999</v>
      </c>
      <c r="Q1976" s="13">
        <v>-211833421.97000003</v>
      </c>
      <c r="R1976" s="13">
        <v>-51371705.710000128</v>
      </c>
      <c r="S1976" s="13">
        <v>52436604.920000009</v>
      </c>
      <c r="T1976" s="13">
        <v>5948140.7400000002</v>
      </c>
      <c r="U1976" s="13">
        <v>0</v>
      </c>
      <c r="V1976" s="13">
        <v>0</v>
      </c>
      <c r="W1976" s="13">
        <v>91139972.299999997</v>
      </c>
      <c r="X1976" s="13">
        <v>0</v>
      </c>
      <c r="Y1976" s="13">
        <v>2022406.53</v>
      </c>
      <c r="Z1976" s="13">
        <v>22487984.030000001</v>
      </c>
      <c r="AA1976" s="13">
        <v>19239335.93</v>
      </c>
      <c r="AB1976" s="13">
        <v>898744.73</v>
      </c>
      <c r="AC1976" s="13">
        <v>0</v>
      </c>
      <c r="AD1976" s="13">
        <v>0</v>
      </c>
      <c r="AE1976" s="13">
        <v>0</v>
      </c>
      <c r="AF1976" s="13">
        <v>3036.9</v>
      </c>
      <c r="AG1976" s="13">
        <v>95757832.020000011</v>
      </c>
      <c r="AH1976" s="13">
        <v>61572096.969999999</v>
      </c>
      <c r="AI1976" s="13">
        <v>157329295.34</v>
      </c>
      <c r="AJ1976" s="13">
        <v>55529230.519999996</v>
      </c>
      <c r="AK1976" s="13">
        <v>0</v>
      </c>
      <c r="AL1976" s="13">
        <v>148332257.59</v>
      </c>
      <c r="AM1976" s="13">
        <v>2.8744707823072848</v>
      </c>
      <c r="AN1976" s="13">
        <v>3868427.31</v>
      </c>
      <c r="AO1976" s="13">
        <v>0</v>
      </c>
      <c r="AP1976" s="13">
        <v>361872339.29999995</v>
      </c>
      <c r="AQ1976" s="13">
        <v>98444275.769999996</v>
      </c>
      <c r="AR1976" s="367"/>
      <c r="AS1976" s="19">
        <v>45473</v>
      </c>
      <c r="AT1976" s="20" t="s">
        <v>5</v>
      </c>
      <c r="AU1976" s="40" t="s">
        <v>292</v>
      </c>
      <c r="AV1976" s="41">
        <v>2024</v>
      </c>
      <c r="AW1976" s="266" t="s">
        <v>161</v>
      </c>
      <c r="AX1976" s="380">
        <v>36.44</v>
      </c>
      <c r="AY1976" s="380">
        <v>36.409999999999997</v>
      </c>
    </row>
    <row r="1977" spans="1:51" x14ac:dyDescent="0.25">
      <c r="A1977" s="5">
        <v>73</v>
      </c>
      <c r="B1977" s="6" t="s">
        <v>84</v>
      </c>
      <c r="C1977" s="13">
        <v>228925601.34999999</v>
      </c>
      <c r="D1977" s="13">
        <v>1499720.87</v>
      </c>
      <c r="E1977" s="13">
        <v>1728047.56</v>
      </c>
      <c r="F1977" s="13">
        <v>31797748.900000002</v>
      </c>
      <c r="G1977" s="13">
        <v>83090587.480000004</v>
      </c>
      <c r="H1977" s="13">
        <v>13750260.050000001</v>
      </c>
      <c r="I1977" s="13">
        <v>101226418.08</v>
      </c>
      <c r="J1977" s="13">
        <v>40990.94</v>
      </c>
      <c r="K1977" s="13">
        <v>18739914.399999999</v>
      </c>
      <c r="L1977" s="13">
        <v>17011866.84</v>
      </c>
      <c r="M1977" s="13">
        <v>65457103.619999997</v>
      </c>
      <c r="N1977" s="13">
        <v>0</v>
      </c>
      <c r="O1977" s="13">
        <v>65775885.590000004</v>
      </c>
      <c r="P1977" s="13">
        <v>46761658.51000002</v>
      </c>
      <c r="Q1977" s="13">
        <v>-60767049.810000017</v>
      </c>
      <c r="R1977" s="13">
        <v>-14005391.299999997</v>
      </c>
      <c r="S1977" s="13">
        <v>27755651.210000001</v>
      </c>
      <c r="T1977" s="13">
        <v>0</v>
      </c>
      <c r="U1977" s="13">
        <v>0</v>
      </c>
      <c r="V1977" s="13">
        <v>0</v>
      </c>
      <c r="W1977" s="13">
        <v>39566561.810000002</v>
      </c>
      <c r="X1977" s="13">
        <v>371325.76</v>
      </c>
      <c r="Y1977" s="13">
        <v>1691229.37</v>
      </c>
      <c r="Z1977" s="13">
        <v>385807.43</v>
      </c>
      <c r="AA1977" s="13">
        <v>33142.43</v>
      </c>
      <c r="AB1977" s="13">
        <v>2341468.64</v>
      </c>
      <c r="AC1977" s="13">
        <v>0</v>
      </c>
      <c r="AD1977" s="13">
        <v>0</v>
      </c>
      <c r="AE1977" s="13">
        <v>0</v>
      </c>
      <c r="AF1977" s="13">
        <v>7730588.4900000002</v>
      </c>
      <c r="AG1977" s="13">
        <v>82468970.459999993</v>
      </c>
      <c r="AH1977" s="13">
        <v>1728047.56</v>
      </c>
      <c r="AI1977" s="13">
        <v>84105393.010000005</v>
      </c>
      <c r="AJ1977" s="13">
        <v>18329507.420000002</v>
      </c>
      <c r="AK1977" s="13">
        <v>0</v>
      </c>
      <c r="AL1977" s="13">
        <v>82486503.680000007</v>
      </c>
      <c r="AM1977" s="13">
        <v>5.4016478367692011</v>
      </c>
      <c r="AN1977" s="13">
        <v>14784809.529999999</v>
      </c>
      <c r="AO1977" s="13">
        <v>17012939.369999997</v>
      </c>
      <c r="AP1977" s="13">
        <v>146824667.31</v>
      </c>
      <c r="AQ1977" s="13">
        <v>-14825327.580000002</v>
      </c>
      <c r="AR1977" s="367"/>
      <c r="AS1977" s="19">
        <v>45473</v>
      </c>
      <c r="AT1977" s="20" t="s">
        <v>5</v>
      </c>
      <c r="AU1977" s="40" t="s">
        <v>292</v>
      </c>
      <c r="AV1977" s="41">
        <v>2024</v>
      </c>
      <c r="AW1977" s="266" t="s">
        <v>190</v>
      </c>
      <c r="AX1977" s="380">
        <v>36.44</v>
      </c>
      <c r="AY1977" s="380">
        <v>36.409999999999997</v>
      </c>
    </row>
    <row r="1978" spans="1:51" x14ac:dyDescent="0.25">
      <c r="A1978" s="5">
        <v>46</v>
      </c>
      <c r="B1978" s="6" t="s">
        <v>85</v>
      </c>
      <c r="C1978" s="13">
        <v>22206618.369999997</v>
      </c>
      <c r="D1978" s="13">
        <v>8387978.7300000004</v>
      </c>
      <c r="E1978" s="13">
        <v>3953479</v>
      </c>
      <c r="F1978" s="13">
        <v>3814547.0999999996</v>
      </c>
      <c r="G1978" s="13">
        <v>13865556.32</v>
      </c>
      <c r="H1978" s="13">
        <v>99754.04</v>
      </c>
      <c r="I1978" s="13">
        <v>269617865.81</v>
      </c>
      <c r="J1978" s="13">
        <v>23749471.690000001</v>
      </c>
      <c r="K1978" s="13">
        <v>21916465.98</v>
      </c>
      <c r="L1978" s="13">
        <v>17962847.210000001</v>
      </c>
      <c r="M1978" s="13">
        <v>832263</v>
      </c>
      <c r="N1978" s="13">
        <v>102334</v>
      </c>
      <c r="O1978" s="13">
        <v>1954437</v>
      </c>
      <c r="P1978" s="13">
        <v>-5815900.7800000021</v>
      </c>
      <c r="Q1978" s="13">
        <v>-738128.39000000013</v>
      </c>
      <c r="R1978" s="13">
        <v>-6554029.1700000018</v>
      </c>
      <c r="S1978" s="13">
        <v>6653783.21</v>
      </c>
      <c r="T1978" s="13">
        <v>7950151.6699999999</v>
      </c>
      <c r="U1978" s="13">
        <v>0</v>
      </c>
      <c r="V1978" s="13">
        <v>0</v>
      </c>
      <c r="W1978" s="13">
        <v>0</v>
      </c>
      <c r="X1978" s="13">
        <v>0</v>
      </c>
      <c r="Y1978" s="13">
        <v>282970.53999999998</v>
      </c>
      <c r="Z1978" s="13">
        <v>77181</v>
      </c>
      <c r="AA1978" s="13">
        <v>652531.57999999996</v>
      </c>
      <c r="AB1978" s="13">
        <v>283685.34000000003</v>
      </c>
      <c r="AC1978" s="13">
        <v>0</v>
      </c>
      <c r="AD1978" s="13">
        <v>0</v>
      </c>
      <c r="AE1978" s="13">
        <v>0</v>
      </c>
      <c r="AF1978" s="13">
        <v>0</v>
      </c>
      <c r="AG1978" s="13">
        <v>18795110.210000001</v>
      </c>
      <c r="AH1978" s="13">
        <v>4055813</v>
      </c>
      <c r="AI1978" s="13">
        <v>22836065</v>
      </c>
      <c r="AJ1978" s="13">
        <v>20881628</v>
      </c>
      <c r="AK1978" s="13">
        <v>0</v>
      </c>
      <c r="AL1978" s="13">
        <v>247701399.83000001</v>
      </c>
      <c r="AM1978" s="13">
        <v>12.302068502104371</v>
      </c>
      <c r="AN1978" s="13">
        <v>2595694.13</v>
      </c>
      <c r="AO1978" s="13">
        <v>1218852.97</v>
      </c>
      <c r="AP1978" s="13">
        <v>20326201.369999997</v>
      </c>
      <c r="AQ1978" s="13">
        <v>8461998.7300000004</v>
      </c>
      <c r="AR1978" s="367"/>
      <c r="AS1978" s="19">
        <v>45473</v>
      </c>
      <c r="AT1978" s="20" t="s">
        <v>5</v>
      </c>
      <c r="AU1978" s="40" t="s">
        <v>292</v>
      </c>
      <c r="AV1978" s="41">
        <v>2024</v>
      </c>
      <c r="AW1978" s="266" t="s">
        <v>176</v>
      </c>
      <c r="AX1978" s="380">
        <v>36.44</v>
      </c>
      <c r="AY1978" s="380">
        <v>36.409999999999997</v>
      </c>
    </row>
    <row r="1979" spans="1:51" x14ac:dyDescent="0.25">
      <c r="A1979" s="5">
        <v>51</v>
      </c>
      <c r="B1979" s="6" t="s">
        <v>86</v>
      </c>
      <c r="C1979" s="13">
        <v>12561286.060000001</v>
      </c>
      <c r="D1979" s="13">
        <v>983043.49</v>
      </c>
      <c r="E1979" s="13">
        <v>5074284.96</v>
      </c>
      <c r="F1979" s="13">
        <v>2864538.14</v>
      </c>
      <c r="G1979" s="13">
        <v>14827378.109999999</v>
      </c>
      <c r="H1979" s="13">
        <v>-7503121.5700000003</v>
      </c>
      <c r="I1979" s="13">
        <v>88660051.560000002</v>
      </c>
      <c r="J1979" s="13">
        <v>177899481.13999999</v>
      </c>
      <c r="K1979" s="13">
        <v>10409627.529999999</v>
      </c>
      <c r="L1979" s="13">
        <v>5335342.57</v>
      </c>
      <c r="M1979" s="13">
        <v>3331068.48</v>
      </c>
      <c r="N1979" s="13">
        <v>0</v>
      </c>
      <c r="O1979" s="13">
        <v>1466886.9399999995</v>
      </c>
      <c r="P1979" s="13">
        <v>-7580560.6199999945</v>
      </c>
      <c r="Q1979" s="13">
        <v>-1870212.8600000003</v>
      </c>
      <c r="R1979" s="13">
        <v>-9450773.4799999949</v>
      </c>
      <c r="S1979" s="13">
        <v>1947651.9100000001</v>
      </c>
      <c r="T1979" s="13">
        <v>680353.63</v>
      </c>
      <c r="U1979" s="13">
        <v>0</v>
      </c>
      <c r="V1979" s="13">
        <v>0</v>
      </c>
      <c r="W1979" s="13">
        <v>0</v>
      </c>
      <c r="X1979" s="13">
        <v>3895328.44</v>
      </c>
      <c r="Y1979" s="13">
        <v>276853.24</v>
      </c>
      <c r="Z1979" s="13">
        <v>314495.12</v>
      </c>
      <c r="AA1979" s="13">
        <v>143161.54999999999</v>
      </c>
      <c r="AB1979" s="13">
        <v>14434.13</v>
      </c>
      <c r="AC1979" s="13">
        <v>0</v>
      </c>
      <c r="AD1979" s="13">
        <v>0</v>
      </c>
      <c r="AE1979" s="13">
        <v>0</v>
      </c>
      <c r="AF1979" s="13">
        <v>1879086.12</v>
      </c>
      <c r="AG1979" s="13">
        <v>8666411.0499999989</v>
      </c>
      <c r="AH1979" s="13">
        <v>5074284.96</v>
      </c>
      <c r="AI1979" s="13">
        <v>13533682.01</v>
      </c>
      <c r="AJ1979" s="13">
        <v>12066795.07</v>
      </c>
      <c r="AK1979" s="13">
        <v>0</v>
      </c>
      <c r="AL1979" s="13">
        <v>78250424.030000001</v>
      </c>
      <c r="AM1979" s="13">
        <v>8.51712045454906</v>
      </c>
      <c r="AN1979" s="13">
        <v>1606506.5499999998</v>
      </c>
      <c r="AO1979" s="13">
        <v>1258031.5900000001</v>
      </c>
      <c r="AP1979" s="13">
        <v>11542598.660000002</v>
      </c>
      <c r="AQ1979" s="13">
        <v>1431243.0300000005</v>
      </c>
      <c r="AR1979" s="367"/>
      <c r="AS1979" s="19">
        <v>45473</v>
      </c>
      <c r="AT1979" s="20" t="s">
        <v>5</v>
      </c>
      <c r="AU1979" s="40" t="s">
        <v>293</v>
      </c>
      <c r="AV1979" s="41">
        <v>2024</v>
      </c>
      <c r="AW1979" s="266" t="s">
        <v>179</v>
      </c>
      <c r="AX1979" s="380">
        <v>36.44</v>
      </c>
      <c r="AY1979" s="380">
        <v>36.409999999999997</v>
      </c>
    </row>
    <row r="1980" spans="1:51" x14ac:dyDescent="0.25">
      <c r="A1980" s="5">
        <v>117</v>
      </c>
      <c r="B1980" s="6" t="s">
        <v>87</v>
      </c>
      <c r="C1980" s="13">
        <v>607607752.95999992</v>
      </c>
      <c r="D1980" s="13">
        <v>262608008.83999997</v>
      </c>
      <c r="E1980" s="13">
        <v>46030729.920000002</v>
      </c>
      <c r="F1980" s="13">
        <v>117447742.88</v>
      </c>
      <c r="G1980" s="13">
        <v>121243292.03</v>
      </c>
      <c r="H1980" s="13">
        <v>513143.91</v>
      </c>
      <c r="I1980" s="13">
        <v>232702993.34999999</v>
      </c>
      <c r="J1980" s="13">
        <v>49518073.009999998</v>
      </c>
      <c r="K1980" s="13">
        <v>117723505.83</v>
      </c>
      <c r="L1980" s="13">
        <v>71692775.910000011</v>
      </c>
      <c r="M1980" s="13">
        <v>262866695.56999999</v>
      </c>
      <c r="N1980" s="13">
        <v>139481332.33000001</v>
      </c>
      <c r="O1980" s="13">
        <v>-68468966.930000007</v>
      </c>
      <c r="P1980" s="13">
        <v>174777676.13999996</v>
      </c>
      <c r="Q1980" s="13">
        <v>-169655073.50000006</v>
      </c>
      <c r="R1980" s="13">
        <v>5122602.6399998963</v>
      </c>
      <c r="S1980" s="13">
        <v>-4609458.7499999981</v>
      </c>
      <c r="T1980" s="13">
        <v>1339077.1299999999</v>
      </c>
      <c r="U1980" s="13">
        <v>0</v>
      </c>
      <c r="V1980" s="13">
        <v>0</v>
      </c>
      <c r="W1980" s="13">
        <v>0</v>
      </c>
      <c r="X1980" s="13">
        <v>10962611.359999999</v>
      </c>
      <c r="Y1980" s="13">
        <v>2119049.81</v>
      </c>
      <c r="Z1980" s="13">
        <v>7135147.3099999996</v>
      </c>
      <c r="AA1980" s="13">
        <v>3000000</v>
      </c>
      <c r="AB1980" s="13">
        <v>1591542.53</v>
      </c>
      <c r="AC1980" s="13">
        <v>0</v>
      </c>
      <c r="AD1980" s="13">
        <v>0</v>
      </c>
      <c r="AE1980" s="13">
        <v>0</v>
      </c>
      <c r="AF1980" s="13">
        <v>3065407.59</v>
      </c>
      <c r="AG1980" s="13">
        <v>334559471.47999996</v>
      </c>
      <c r="AH1980" s="13">
        <v>185512062.25</v>
      </c>
      <c r="AI1980" s="13">
        <v>518771256.63999999</v>
      </c>
      <c r="AJ1980" s="13">
        <v>587240223.56999993</v>
      </c>
      <c r="AK1980" s="13">
        <v>0</v>
      </c>
      <c r="AL1980" s="13">
        <v>114979487.52</v>
      </c>
      <c r="AM1980" s="13">
        <v>1.9766909905489687</v>
      </c>
      <c r="AN1980" s="13">
        <v>70899467.969999999</v>
      </c>
      <c r="AO1980" s="13">
        <v>46548274.909999996</v>
      </c>
      <c r="AP1980" s="13">
        <v>713147239.92999995</v>
      </c>
      <c r="AQ1980" s="13">
        <v>299678528.88</v>
      </c>
      <c r="AR1980" s="367"/>
      <c r="AS1980" s="19">
        <v>45473</v>
      </c>
      <c r="AT1980" s="20" t="s">
        <v>5</v>
      </c>
      <c r="AU1980" s="40" t="s">
        <v>292</v>
      </c>
      <c r="AV1980" s="41">
        <v>2024</v>
      </c>
      <c r="AW1980" s="266" t="s">
        <v>155</v>
      </c>
      <c r="AX1980" s="380">
        <v>36.44</v>
      </c>
      <c r="AY1980" s="380">
        <v>36.409999999999997</v>
      </c>
    </row>
    <row r="1981" spans="1:51" x14ac:dyDescent="0.25">
      <c r="A1981" s="5">
        <v>78</v>
      </c>
      <c r="B1981" s="6" t="s">
        <v>88</v>
      </c>
      <c r="C1981" s="13">
        <v>2180924.04</v>
      </c>
      <c r="D1981" s="13">
        <v>0</v>
      </c>
      <c r="E1981" s="13">
        <v>39.589999999999996</v>
      </c>
      <c r="F1981" s="13">
        <v>409865.09</v>
      </c>
      <c r="G1981" s="13">
        <v>3262492.51</v>
      </c>
      <c r="H1981" s="13">
        <v>-1087612.72</v>
      </c>
      <c r="I1981" s="13">
        <v>92663460.849999994</v>
      </c>
      <c r="J1981" s="13">
        <v>7426978.7300000004</v>
      </c>
      <c r="K1981" s="13">
        <v>919408.72</v>
      </c>
      <c r="L1981" s="13">
        <v>919369.13</v>
      </c>
      <c r="M1981" s="13">
        <v>200660.79</v>
      </c>
      <c r="N1981" s="13">
        <v>0.2</v>
      </c>
      <c r="O1981" s="13">
        <v>79053.610000000102</v>
      </c>
      <c r="P1981" s="13">
        <v>-1570487.17</v>
      </c>
      <c r="Q1981" s="13">
        <v>-219295.96999999997</v>
      </c>
      <c r="R1981" s="13">
        <v>-1789783.14</v>
      </c>
      <c r="S1981" s="13">
        <v>702170.53</v>
      </c>
      <c r="T1981" s="13">
        <v>708632.18</v>
      </c>
      <c r="U1981" s="13">
        <v>0</v>
      </c>
      <c r="V1981" s="13">
        <v>0</v>
      </c>
      <c r="W1981" s="13">
        <v>0</v>
      </c>
      <c r="X1981" s="13">
        <v>115510.41</v>
      </c>
      <c r="Y1981" s="13">
        <v>62662.64</v>
      </c>
      <c r="Z1981" s="13">
        <v>16984.580000000002</v>
      </c>
      <c r="AA1981" s="13">
        <v>21517.98</v>
      </c>
      <c r="AB1981" s="13">
        <v>10.61</v>
      </c>
      <c r="AC1981" s="13">
        <v>0</v>
      </c>
      <c r="AD1981" s="13">
        <v>0</v>
      </c>
      <c r="AE1981" s="13">
        <v>0</v>
      </c>
      <c r="AF1981" s="13">
        <v>20796.25</v>
      </c>
      <c r="AG1981" s="13">
        <v>1120029.92</v>
      </c>
      <c r="AH1981" s="13">
        <v>39.79</v>
      </c>
      <c r="AI1981" s="13">
        <v>1118139.97</v>
      </c>
      <c r="AJ1981" s="13">
        <v>1039086.36</v>
      </c>
      <c r="AK1981" s="13">
        <v>0</v>
      </c>
      <c r="AL1981" s="13">
        <v>91744052.129999995</v>
      </c>
      <c r="AM1981" s="13">
        <v>100.78592777540766</v>
      </c>
      <c r="AN1981" s="13">
        <v>294321.44</v>
      </c>
      <c r="AO1981" s="13">
        <v>115543.65000000001</v>
      </c>
      <c r="AP1981" s="13">
        <v>2101871.5500000003</v>
      </c>
      <c r="AQ1981" s="13">
        <v>1.1199999999999961</v>
      </c>
      <c r="AR1981" s="367"/>
      <c r="AS1981" s="19">
        <v>45473</v>
      </c>
      <c r="AT1981" s="20" t="s">
        <v>5</v>
      </c>
      <c r="AU1981" s="40" t="s">
        <v>293</v>
      </c>
      <c r="AV1981" s="41">
        <v>2024</v>
      </c>
      <c r="AW1981" s="266" t="s">
        <v>185</v>
      </c>
      <c r="AX1981" s="380">
        <v>36.44</v>
      </c>
      <c r="AY1981" s="380">
        <v>36.409999999999997</v>
      </c>
    </row>
    <row r="1982" spans="1:51" x14ac:dyDescent="0.25">
      <c r="A1982" s="5">
        <v>80</v>
      </c>
      <c r="B1982" s="6" t="s">
        <v>89</v>
      </c>
      <c r="C1982" s="13">
        <v>790712517.45000005</v>
      </c>
      <c r="D1982" s="13">
        <v>1614211078.8199999</v>
      </c>
      <c r="E1982" s="13">
        <v>95858806.289999992</v>
      </c>
      <c r="F1982" s="13">
        <v>150472966.40000001</v>
      </c>
      <c r="G1982" s="13">
        <v>190053258.31999999</v>
      </c>
      <c r="H1982" s="13">
        <v>1800350.8</v>
      </c>
      <c r="I1982" s="13">
        <v>789929732.90999997</v>
      </c>
      <c r="J1982" s="13">
        <v>262302492.16999999</v>
      </c>
      <c r="K1982" s="13">
        <v>167419106.74000001</v>
      </c>
      <c r="L1982" s="13">
        <v>71560300.449999988</v>
      </c>
      <c r="M1982" s="13">
        <v>241324785.06999999</v>
      </c>
      <c r="N1982" s="13">
        <v>351522135.42000002</v>
      </c>
      <c r="O1982" s="13">
        <v>-2333149040.8099999</v>
      </c>
      <c r="P1982" s="13">
        <v>1169124254.7199998</v>
      </c>
      <c r="Q1982" s="13">
        <v>-1194194881.4599998</v>
      </c>
      <c r="R1982" s="13">
        <v>-25070626.74000001</v>
      </c>
      <c r="S1982" s="13">
        <v>26870977</v>
      </c>
      <c r="T1982" s="13">
        <v>94697.55</v>
      </c>
      <c r="U1982" s="13">
        <v>0</v>
      </c>
      <c r="V1982" s="13">
        <v>0</v>
      </c>
      <c r="W1982" s="13">
        <v>956324.6</v>
      </c>
      <c r="X1982" s="13">
        <v>70400499.069999993</v>
      </c>
      <c r="Y1982" s="13">
        <v>3221800.74</v>
      </c>
      <c r="Z1982" s="13">
        <v>10516785.529999999</v>
      </c>
      <c r="AA1982" s="13">
        <v>21179222.510000002</v>
      </c>
      <c r="AB1982" s="13">
        <v>3872042.46</v>
      </c>
      <c r="AC1982" s="13">
        <v>0</v>
      </c>
      <c r="AD1982" s="13">
        <v>0</v>
      </c>
      <c r="AE1982" s="13">
        <v>0</v>
      </c>
      <c r="AF1982" s="13">
        <v>5790692.9800000004</v>
      </c>
      <c r="AG1982" s="13">
        <v>312885085.52000004</v>
      </c>
      <c r="AH1982" s="13">
        <v>447380941.70999998</v>
      </c>
      <c r="AI1982" s="13">
        <v>758659160.09000003</v>
      </c>
      <c r="AJ1982" s="13">
        <v>3091808200.9000001</v>
      </c>
      <c r="AK1982" s="13">
        <v>0</v>
      </c>
      <c r="AL1982" s="13">
        <v>622510626.16999996</v>
      </c>
      <c r="AM1982" s="13">
        <v>4.7182770729792027</v>
      </c>
      <c r="AN1982" s="13">
        <v>73576710.659999996</v>
      </c>
      <c r="AO1982" s="13">
        <v>76896255.74000001</v>
      </c>
      <c r="AP1982" s="13">
        <v>822760356.96000004</v>
      </c>
      <c r="AQ1982" s="13">
        <v>-686890122.48000026</v>
      </c>
      <c r="AR1982" s="367"/>
      <c r="AS1982" s="19">
        <v>45473</v>
      </c>
      <c r="AT1982" s="20" t="s">
        <v>5</v>
      </c>
      <c r="AU1982" s="40" t="s">
        <v>292</v>
      </c>
      <c r="AV1982" s="41">
        <v>2024</v>
      </c>
      <c r="AW1982" s="266" t="s">
        <v>288</v>
      </c>
      <c r="AX1982" s="380">
        <v>36.44</v>
      </c>
      <c r="AY1982" s="380">
        <v>36.409999999999997</v>
      </c>
    </row>
    <row r="1983" spans="1:51" x14ac:dyDescent="0.25">
      <c r="A1983" s="5">
        <v>2</v>
      </c>
      <c r="B1983" s="6" t="s">
        <v>90</v>
      </c>
      <c r="C1983" s="13">
        <v>122262687.14</v>
      </c>
      <c r="D1983" s="13">
        <v>10062592.460000001</v>
      </c>
      <c r="E1983" s="13">
        <v>3138510.6599999997</v>
      </c>
      <c r="F1983" s="13">
        <v>75319.12</v>
      </c>
      <c r="G1983" s="13">
        <v>88558712.63000001</v>
      </c>
      <c r="H1983" s="13">
        <v>13696963.220000001</v>
      </c>
      <c r="I1983" s="13">
        <v>343302542.44</v>
      </c>
      <c r="J1983" s="13">
        <v>893842395.41999996</v>
      </c>
      <c r="K1983" s="13">
        <v>22112948.27</v>
      </c>
      <c r="L1983" s="13">
        <v>18974437.609999999</v>
      </c>
      <c r="M1983" s="13">
        <v>22427667.550000001</v>
      </c>
      <c r="N1983" s="13">
        <v>0</v>
      </c>
      <c r="O1983" s="13">
        <v>35028483.570000008</v>
      </c>
      <c r="P1983" s="13">
        <v>-11462420.640000001</v>
      </c>
      <c r="Q1983" s="13">
        <v>-27479421.170000002</v>
      </c>
      <c r="R1983" s="13">
        <v>-38941841.810000002</v>
      </c>
      <c r="S1983" s="13">
        <v>52638805.129999995</v>
      </c>
      <c r="T1983" s="13">
        <v>122.53</v>
      </c>
      <c r="U1983" s="13">
        <v>0</v>
      </c>
      <c r="V1983" s="13">
        <v>0</v>
      </c>
      <c r="W1983" s="13">
        <v>66095550.759999998</v>
      </c>
      <c r="X1983" s="13">
        <v>43938463.289999999</v>
      </c>
      <c r="Y1983" s="13">
        <v>1792403.07</v>
      </c>
      <c r="Z1983" s="13">
        <v>582698.69999999995</v>
      </c>
      <c r="AA1983" s="13">
        <v>19952363.120000001</v>
      </c>
      <c r="AB1983" s="13">
        <v>1347634.9</v>
      </c>
      <c r="AC1983" s="13">
        <v>0</v>
      </c>
      <c r="AD1983" s="13">
        <v>0</v>
      </c>
      <c r="AE1983" s="13">
        <v>0</v>
      </c>
      <c r="AF1983" s="13">
        <v>33720231.670000002</v>
      </c>
      <c r="AG1983" s="13">
        <v>41402105.159999996</v>
      </c>
      <c r="AH1983" s="13">
        <v>3138510.6599999997</v>
      </c>
      <c r="AI1983" s="13">
        <v>44540557.920000002</v>
      </c>
      <c r="AJ1983" s="13">
        <v>9512074.3499999996</v>
      </c>
      <c r="AK1983" s="13">
        <v>0</v>
      </c>
      <c r="AL1983" s="13">
        <v>321189594.17000002</v>
      </c>
      <c r="AM1983" s="13">
        <v>15.524955706867395</v>
      </c>
      <c r="AN1983" s="13">
        <v>75319.12</v>
      </c>
      <c r="AO1983" s="13">
        <v>0</v>
      </c>
      <c r="AP1983" s="13">
        <v>89472453.109999999</v>
      </c>
      <c r="AQ1983" s="13">
        <v>12300841.99</v>
      </c>
      <c r="AR1983" s="367"/>
      <c r="AS1983" s="19">
        <v>45473</v>
      </c>
      <c r="AT1983" s="20" t="s">
        <v>5</v>
      </c>
      <c r="AU1983" s="40" t="s">
        <v>292</v>
      </c>
      <c r="AV1983" s="41">
        <v>2024</v>
      </c>
      <c r="AW1983" s="266" t="s">
        <v>168</v>
      </c>
      <c r="AX1983" s="380">
        <v>36.44</v>
      </c>
      <c r="AY1983" s="380">
        <v>36.409999999999997</v>
      </c>
    </row>
    <row r="1984" spans="1:51" x14ac:dyDescent="0.25">
      <c r="A1984" s="5">
        <v>115</v>
      </c>
      <c r="B1984" s="6" t="s">
        <v>290</v>
      </c>
      <c r="C1984" s="13">
        <v>605339.23</v>
      </c>
      <c r="D1984" s="13">
        <v>0</v>
      </c>
      <c r="E1984" s="13">
        <v>0.01</v>
      </c>
      <c r="F1984" s="13">
        <v>0</v>
      </c>
      <c r="G1984" s="13">
        <v>1299369.54</v>
      </c>
      <c r="H1984" s="13">
        <v>-913114.3</v>
      </c>
      <c r="I1984" s="13">
        <v>494799.5</v>
      </c>
      <c r="J1984" s="13">
        <v>5767777.1200000001</v>
      </c>
      <c r="K1984" s="13">
        <v>494494.69</v>
      </c>
      <c r="L1984" s="13">
        <v>494494.67999999993</v>
      </c>
      <c r="M1984" s="13">
        <v>0</v>
      </c>
      <c r="N1984" s="13">
        <v>0</v>
      </c>
      <c r="O1984" s="13">
        <v>372342.5199999999</v>
      </c>
      <c r="P1984" s="13">
        <v>-1066372.8299999998</v>
      </c>
      <c r="Q1984" s="13">
        <v>0</v>
      </c>
      <c r="R1984" s="13">
        <v>-1066372.8299999998</v>
      </c>
      <c r="S1984" s="13">
        <v>153258.52000000002</v>
      </c>
      <c r="T1984" s="13">
        <v>140240.5</v>
      </c>
      <c r="U1984" s="13">
        <v>0</v>
      </c>
      <c r="V1984" s="13">
        <v>0</v>
      </c>
      <c r="W1984" s="13">
        <v>0</v>
      </c>
      <c r="X1984" s="13">
        <v>101217.42</v>
      </c>
      <c r="Y1984" s="13">
        <v>26517.72</v>
      </c>
      <c r="Z1984" s="13">
        <v>23054.85</v>
      </c>
      <c r="AA1984" s="13">
        <v>0.01</v>
      </c>
      <c r="AB1984" s="13">
        <v>401.22</v>
      </c>
      <c r="AC1984" s="13">
        <v>0</v>
      </c>
      <c r="AD1984" s="13">
        <v>0</v>
      </c>
      <c r="AE1984" s="13">
        <v>12592.96</v>
      </c>
      <c r="AF1984" s="13">
        <v>25632.639999999999</v>
      </c>
      <c r="AG1984" s="13">
        <v>494494.67999999993</v>
      </c>
      <c r="AH1984" s="13">
        <v>0.01</v>
      </c>
      <c r="AI1984" s="13">
        <v>491543.88999999996</v>
      </c>
      <c r="AJ1984" s="13">
        <v>119201.37</v>
      </c>
      <c r="AK1984" s="13">
        <v>0</v>
      </c>
      <c r="AL1984" s="13">
        <v>304.80999999999767</v>
      </c>
      <c r="AM1984" s="13">
        <v>1.0006164070235011</v>
      </c>
      <c r="AN1984" s="13">
        <v>0</v>
      </c>
      <c r="AO1984" s="13">
        <v>0</v>
      </c>
      <c r="AP1984" s="13">
        <v>232996.71999999994</v>
      </c>
      <c r="AQ1984" s="13">
        <v>0</v>
      </c>
      <c r="AR1984" s="367"/>
      <c r="AS1984" s="19">
        <v>45473</v>
      </c>
      <c r="AT1984" s="20" t="s">
        <v>5</v>
      </c>
      <c r="AU1984" s="40" t="s">
        <v>293</v>
      </c>
      <c r="AV1984" s="41">
        <v>2024</v>
      </c>
      <c r="AW1984" s="266" t="s">
        <v>291</v>
      </c>
      <c r="AX1984" s="380">
        <v>36.44</v>
      </c>
      <c r="AY1984" s="380">
        <v>36.409999999999997</v>
      </c>
    </row>
    <row r="1985" spans="1:51" x14ac:dyDescent="0.25">
      <c r="A1985" s="5">
        <v>106</v>
      </c>
      <c r="B1985" s="6" t="s">
        <v>92</v>
      </c>
      <c r="C1985" s="13">
        <v>38332447.519999996</v>
      </c>
      <c r="D1985" s="13">
        <v>1787436.88</v>
      </c>
      <c r="E1985" s="13">
        <v>1373988.99</v>
      </c>
      <c r="F1985" s="13">
        <v>7936605.5300000003</v>
      </c>
      <c r="G1985" s="13">
        <v>17545935.309999999</v>
      </c>
      <c r="H1985" s="13">
        <v>106399.59</v>
      </c>
      <c r="I1985" s="13">
        <v>69478624.079999998</v>
      </c>
      <c r="J1985" s="13">
        <v>7162155.7699999996</v>
      </c>
      <c r="K1985" s="13">
        <v>16540643.210000001</v>
      </c>
      <c r="L1985" s="13">
        <v>15166654.220000001</v>
      </c>
      <c r="M1985" s="13">
        <v>11681639.49</v>
      </c>
      <c r="N1985" s="13">
        <v>81689.53</v>
      </c>
      <c r="O1985" s="13">
        <v>1557987.6600000001</v>
      </c>
      <c r="P1985" s="13">
        <v>9504482.140000008</v>
      </c>
      <c r="Q1985" s="13">
        <v>-11034814.300000004</v>
      </c>
      <c r="R1985" s="13">
        <v>-1530332.1599999964</v>
      </c>
      <c r="S1985" s="13">
        <v>1636731.7699999996</v>
      </c>
      <c r="T1985" s="13">
        <v>8.6999999999999993</v>
      </c>
      <c r="U1985" s="13">
        <v>0</v>
      </c>
      <c r="V1985" s="13">
        <v>0</v>
      </c>
      <c r="W1985" s="13">
        <v>8948680.7699999996</v>
      </c>
      <c r="X1985" s="13">
        <v>1734812.46</v>
      </c>
      <c r="Y1985" s="13">
        <v>340065.23</v>
      </c>
      <c r="Z1985" s="13">
        <v>166076.09</v>
      </c>
      <c r="AA1985" s="13">
        <v>1339924.99</v>
      </c>
      <c r="AB1985" s="13">
        <v>593477.25</v>
      </c>
      <c r="AC1985" s="13">
        <v>0</v>
      </c>
      <c r="AD1985" s="13">
        <v>0</v>
      </c>
      <c r="AE1985" s="13">
        <v>6313793.4400000004</v>
      </c>
      <c r="AF1985" s="13">
        <v>293433.15999999997</v>
      </c>
      <c r="AG1985" s="13">
        <v>26848293.710000001</v>
      </c>
      <c r="AH1985" s="13">
        <v>1455678.52</v>
      </c>
      <c r="AI1985" s="13">
        <v>28283099.359999999</v>
      </c>
      <c r="AJ1985" s="13">
        <v>26725111.699999999</v>
      </c>
      <c r="AK1985" s="13">
        <v>0</v>
      </c>
      <c r="AL1985" s="13">
        <v>52937980.869999997</v>
      </c>
      <c r="AM1985" s="13">
        <v>4.2004789776249574</v>
      </c>
      <c r="AN1985" s="13">
        <v>4037293.14</v>
      </c>
      <c r="AO1985" s="13">
        <v>3899312.39</v>
      </c>
      <c r="AP1985" s="13">
        <v>36287290.680000007</v>
      </c>
      <c r="AQ1985" s="13">
        <v>1300267.6999999997</v>
      </c>
      <c r="AR1985" s="367"/>
      <c r="AS1985" s="19">
        <v>45473</v>
      </c>
      <c r="AT1985" s="20" t="s">
        <v>5</v>
      </c>
      <c r="AU1985" s="40" t="s">
        <v>292</v>
      </c>
      <c r="AV1985" s="41">
        <v>2024</v>
      </c>
      <c r="AW1985" s="266" t="s">
        <v>172</v>
      </c>
      <c r="AX1985" s="380">
        <v>36.44</v>
      </c>
      <c r="AY1985" s="380">
        <v>36.409999999999997</v>
      </c>
    </row>
    <row r="1986" spans="1:51" x14ac:dyDescent="0.25">
      <c r="A1986" s="5">
        <v>118</v>
      </c>
      <c r="B1986" s="6" t="s">
        <v>93</v>
      </c>
      <c r="C1986" s="13">
        <v>136255338.30000001</v>
      </c>
      <c r="D1986" s="13">
        <v>41112964.25</v>
      </c>
      <c r="E1986" s="13">
        <v>32344591.530000001</v>
      </c>
      <c r="F1986" s="13">
        <v>24817306.57</v>
      </c>
      <c r="G1986" s="13">
        <v>64995412.390000001</v>
      </c>
      <c r="H1986" s="13">
        <v>239144.62</v>
      </c>
      <c r="I1986" s="13">
        <v>213533246.19</v>
      </c>
      <c r="J1986" s="13">
        <v>16229379.77</v>
      </c>
      <c r="K1986" s="13">
        <v>77280053.939999998</v>
      </c>
      <c r="L1986" s="13">
        <v>44935462.409999996</v>
      </c>
      <c r="M1986" s="13">
        <v>10445426.210000001</v>
      </c>
      <c r="N1986" s="13">
        <v>39390750.390000001</v>
      </c>
      <c r="O1986" s="13">
        <v>34529151.410000004</v>
      </c>
      <c r="P1986" s="13">
        <v>-29199496.319999985</v>
      </c>
      <c r="Q1986" s="13">
        <v>33219494.330000009</v>
      </c>
      <c r="R1986" s="13">
        <v>4019998.010000024</v>
      </c>
      <c r="S1986" s="13">
        <v>-3780853.3899999997</v>
      </c>
      <c r="T1986" s="13">
        <v>13306.24</v>
      </c>
      <c r="U1986" s="13">
        <v>0</v>
      </c>
      <c r="V1986" s="13">
        <v>0</v>
      </c>
      <c r="W1986" s="13">
        <v>233967.54</v>
      </c>
      <c r="X1986" s="13">
        <v>1307905.8500000001</v>
      </c>
      <c r="Y1986" s="13">
        <v>1101168.6100000001</v>
      </c>
      <c r="Z1986" s="13">
        <v>950361.65</v>
      </c>
      <c r="AA1986" s="13">
        <v>63116.38</v>
      </c>
      <c r="AB1986" s="13">
        <v>1164158</v>
      </c>
      <c r="AC1986" s="13">
        <v>0</v>
      </c>
      <c r="AD1986" s="13">
        <v>0</v>
      </c>
      <c r="AE1986" s="13">
        <v>2045202.39</v>
      </c>
      <c r="AF1986" s="13">
        <v>12025.99</v>
      </c>
      <c r="AG1986" s="13">
        <v>55380888.619999997</v>
      </c>
      <c r="AH1986" s="13">
        <v>71735341.920000002</v>
      </c>
      <c r="AI1986" s="13">
        <v>127033178</v>
      </c>
      <c r="AJ1986" s="13">
        <v>92504026.590000004</v>
      </c>
      <c r="AK1986" s="13">
        <v>0</v>
      </c>
      <c r="AL1986" s="13">
        <v>136253192.25</v>
      </c>
      <c r="AM1986" s="13">
        <v>2.763109435143337</v>
      </c>
      <c r="AN1986" s="13">
        <v>15694319.24</v>
      </c>
      <c r="AO1986" s="13">
        <v>9122987.3300000001</v>
      </c>
      <c r="AP1986" s="13">
        <v>145918391.09</v>
      </c>
      <c r="AQ1986" s="13">
        <v>85305168.450000003</v>
      </c>
      <c r="AR1986" s="367"/>
      <c r="AS1986" s="19">
        <v>45473</v>
      </c>
      <c r="AT1986" s="20" t="s">
        <v>5</v>
      </c>
      <c r="AU1986" s="40" t="s">
        <v>292</v>
      </c>
      <c r="AV1986" s="41">
        <v>2024</v>
      </c>
      <c r="AW1986" s="266" t="s">
        <v>162</v>
      </c>
      <c r="AX1986" s="380">
        <v>36.44</v>
      </c>
      <c r="AY1986" s="380">
        <v>36.409999999999997</v>
      </c>
    </row>
    <row r="1987" spans="1:51" x14ac:dyDescent="0.25">
      <c r="A1987" s="5">
        <v>29</v>
      </c>
      <c r="B1987" s="6" t="s">
        <v>94</v>
      </c>
      <c r="C1987" s="13">
        <v>379988633.88</v>
      </c>
      <c r="D1987" s="13">
        <v>108135616.18000001</v>
      </c>
      <c r="E1987" s="13">
        <v>22804740.789999999</v>
      </c>
      <c r="F1987" s="13">
        <v>61388317.599999994</v>
      </c>
      <c r="G1987" s="13">
        <v>71506587.00999999</v>
      </c>
      <c r="H1987" s="13">
        <v>-2728169.28</v>
      </c>
      <c r="I1987" s="13">
        <v>188463347</v>
      </c>
      <c r="J1987" s="13">
        <v>186752687.59</v>
      </c>
      <c r="K1987" s="13">
        <v>105639705.87</v>
      </c>
      <c r="L1987" s="13">
        <v>82834965.079999983</v>
      </c>
      <c r="M1987" s="13">
        <v>47047608.939999998</v>
      </c>
      <c r="N1987" s="13">
        <v>7773178.8999999994</v>
      </c>
      <c r="O1987" s="13">
        <v>49606845.620000012</v>
      </c>
      <c r="P1987" s="13">
        <v>89351267.469999954</v>
      </c>
      <c r="Q1987" s="13">
        <v>-89477451.989999995</v>
      </c>
      <c r="R1987" s="13">
        <v>-126184.52000004053</v>
      </c>
      <c r="S1987" s="13">
        <v>-2601984.7599999998</v>
      </c>
      <c r="T1987" s="13">
        <v>9615107.3399999999</v>
      </c>
      <c r="U1987" s="13">
        <v>244589.9</v>
      </c>
      <c r="V1987" s="13">
        <v>0</v>
      </c>
      <c r="W1987" s="13">
        <v>137162</v>
      </c>
      <c r="X1987" s="13">
        <v>3594347.82</v>
      </c>
      <c r="Y1987" s="13">
        <v>1291567.58</v>
      </c>
      <c r="Z1987" s="13">
        <v>5665163.96</v>
      </c>
      <c r="AA1987" s="13">
        <v>612.70000000000005</v>
      </c>
      <c r="AB1987" s="13">
        <v>5388844.0099999998</v>
      </c>
      <c r="AC1987" s="13">
        <v>0</v>
      </c>
      <c r="AD1987" s="13">
        <v>0</v>
      </c>
      <c r="AE1987" s="13">
        <v>0</v>
      </c>
      <c r="AF1987" s="13">
        <v>3847003.57</v>
      </c>
      <c r="AG1987" s="13">
        <v>129882574.02000001</v>
      </c>
      <c r="AH1987" s="13">
        <v>30577919.690000001</v>
      </c>
      <c r="AI1987" s="13">
        <v>153808649.63</v>
      </c>
      <c r="AJ1987" s="13">
        <v>105010556.06</v>
      </c>
      <c r="AK1987" s="13">
        <v>808752.05</v>
      </c>
      <c r="AL1987" s="13">
        <v>82823641.129999995</v>
      </c>
      <c r="AM1987" s="13">
        <v>1.7840199899072284</v>
      </c>
      <c r="AN1987" s="13">
        <v>36205272.590000004</v>
      </c>
      <c r="AO1987" s="13">
        <v>25183045.009999998</v>
      </c>
      <c r="AP1987" s="13">
        <v>341481302.22000003</v>
      </c>
      <c r="AQ1987" s="13">
        <v>119235130.14</v>
      </c>
      <c r="AR1987" s="367"/>
      <c r="AS1987" s="19">
        <v>45473</v>
      </c>
      <c r="AT1987" s="20" t="s">
        <v>5</v>
      </c>
      <c r="AU1987" s="40" t="s">
        <v>293</v>
      </c>
      <c r="AV1987" s="41">
        <v>2024</v>
      </c>
      <c r="AW1987" s="266" t="s">
        <v>156</v>
      </c>
      <c r="AX1987" s="380">
        <v>36.44</v>
      </c>
      <c r="AY1987" s="380">
        <v>36.409999999999997</v>
      </c>
    </row>
    <row r="1988" spans="1:51" x14ac:dyDescent="0.25">
      <c r="A1988" s="5">
        <v>111</v>
      </c>
      <c r="B1988" s="6" t="s">
        <v>95</v>
      </c>
      <c r="C1988" s="13">
        <v>7328104.5900000008</v>
      </c>
      <c r="D1988" s="13">
        <v>739865.74</v>
      </c>
      <c r="E1988" s="13">
        <v>588005.66</v>
      </c>
      <c r="F1988" s="13">
        <v>1482488.81</v>
      </c>
      <c r="G1988" s="13">
        <v>2551250.3199999998</v>
      </c>
      <c r="H1988" s="13">
        <v>34732.39</v>
      </c>
      <c r="I1988" s="13">
        <v>48197592.539999999</v>
      </c>
      <c r="J1988" s="13">
        <v>19250869.34</v>
      </c>
      <c r="K1988" s="13">
        <v>4894952.7300000004</v>
      </c>
      <c r="L1988" s="13">
        <v>4306947.07</v>
      </c>
      <c r="M1988" s="13">
        <v>0</v>
      </c>
      <c r="N1988" s="13">
        <v>0</v>
      </c>
      <c r="O1988" s="13">
        <v>967216.65000000037</v>
      </c>
      <c r="P1988" s="13">
        <v>1587283.0700000003</v>
      </c>
      <c r="Q1988" s="13">
        <v>-593419.34</v>
      </c>
      <c r="R1988" s="13">
        <v>993863.73000000033</v>
      </c>
      <c r="S1988" s="13">
        <v>-959131.34</v>
      </c>
      <c r="T1988" s="13">
        <v>0</v>
      </c>
      <c r="U1988" s="13">
        <v>0</v>
      </c>
      <c r="V1988" s="13">
        <v>0</v>
      </c>
      <c r="W1988" s="13">
        <v>0</v>
      </c>
      <c r="X1988" s="13">
        <v>771393.64</v>
      </c>
      <c r="Y1988" s="13">
        <v>52066.33</v>
      </c>
      <c r="Z1988" s="13">
        <v>1060935.3400000001</v>
      </c>
      <c r="AA1988" s="13">
        <v>14493.41</v>
      </c>
      <c r="AB1988" s="13">
        <v>98567.37</v>
      </c>
      <c r="AC1988" s="13">
        <v>0</v>
      </c>
      <c r="AD1988" s="13">
        <v>0</v>
      </c>
      <c r="AE1988" s="13">
        <v>0</v>
      </c>
      <c r="AF1988" s="13">
        <v>504462.53</v>
      </c>
      <c r="AG1988" s="13">
        <v>4306947.07</v>
      </c>
      <c r="AH1988" s="13">
        <v>588005.66</v>
      </c>
      <c r="AI1988" s="13">
        <v>4889093.6000000006</v>
      </c>
      <c r="AJ1988" s="13">
        <v>3921876.95</v>
      </c>
      <c r="AK1988" s="13">
        <v>0</v>
      </c>
      <c r="AL1988" s="13">
        <v>43302639.810000002</v>
      </c>
      <c r="AM1988" s="13">
        <v>9.8463856953323425</v>
      </c>
      <c r="AN1988" s="13">
        <v>965844.06</v>
      </c>
      <c r="AO1988" s="13">
        <v>516644.75</v>
      </c>
      <c r="AP1988" s="13">
        <v>5890852.4700000007</v>
      </c>
      <c r="AQ1988" s="13">
        <v>269830.2699999999</v>
      </c>
      <c r="AR1988" s="367"/>
      <c r="AS1988" s="19">
        <v>45473</v>
      </c>
      <c r="AT1988" s="20" t="s">
        <v>5</v>
      </c>
      <c r="AU1988" s="40" t="s">
        <v>292</v>
      </c>
      <c r="AV1988" s="41">
        <v>2024</v>
      </c>
      <c r="AW1988" s="266" t="s">
        <v>182</v>
      </c>
      <c r="AX1988" s="380">
        <v>36.44</v>
      </c>
      <c r="AY1988" s="380">
        <v>36.409999999999997</v>
      </c>
    </row>
    <row r="1989" spans="1:51" x14ac:dyDescent="0.25">
      <c r="A1989" s="5">
        <v>83</v>
      </c>
      <c r="B1989" s="6" t="s">
        <v>96</v>
      </c>
      <c r="C1989" s="13">
        <v>432776644.87</v>
      </c>
      <c r="D1989" s="13">
        <v>178168730.23000002</v>
      </c>
      <c r="E1989" s="13">
        <v>39527277</v>
      </c>
      <c r="F1989" s="13">
        <v>96363798.109999999</v>
      </c>
      <c r="G1989" s="13">
        <v>99846534</v>
      </c>
      <c r="H1989" s="13">
        <v>169978.09</v>
      </c>
      <c r="I1989" s="13">
        <v>666354470.58000004</v>
      </c>
      <c r="J1989" s="13">
        <v>8866748.1999999993</v>
      </c>
      <c r="K1989" s="13">
        <v>272738762.57999998</v>
      </c>
      <c r="L1989" s="13">
        <v>233211485.58000001</v>
      </c>
      <c r="M1989" s="13">
        <v>7834544.2699999996</v>
      </c>
      <c r="N1989" s="13">
        <v>9142</v>
      </c>
      <c r="O1989" s="13">
        <v>24688861.180000007</v>
      </c>
      <c r="P1989" s="13">
        <v>33708721.349999964</v>
      </c>
      <c r="Q1989" s="13">
        <v>-23432951.809999999</v>
      </c>
      <c r="R1989" s="13">
        <v>10275769.539999966</v>
      </c>
      <c r="S1989" s="13">
        <v>-10105791.449999999</v>
      </c>
      <c r="T1989" s="13">
        <v>622573.55000000005</v>
      </c>
      <c r="U1989" s="13">
        <v>0</v>
      </c>
      <c r="V1989" s="13">
        <v>0</v>
      </c>
      <c r="W1989" s="13">
        <v>219771.97</v>
      </c>
      <c r="X1989" s="13">
        <v>12884500.57</v>
      </c>
      <c r="Y1989" s="13">
        <v>1775331.67</v>
      </c>
      <c r="Z1989" s="13">
        <v>3174774.06</v>
      </c>
      <c r="AA1989" s="13">
        <v>0</v>
      </c>
      <c r="AB1989" s="13">
        <v>792892</v>
      </c>
      <c r="AC1989" s="13">
        <v>0</v>
      </c>
      <c r="AD1989" s="13">
        <v>0</v>
      </c>
      <c r="AE1989" s="13">
        <v>0</v>
      </c>
      <c r="AF1989" s="13">
        <v>18089639.809999999</v>
      </c>
      <c r="AG1989" s="13">
        <v>241046029.85000002</v>
      </c>
      <c r="AH1989" s="13">
        <v>39536419</v>
      </c>
      <c r="AI1989" s="13">
        <v>279838143.87</v>
      </c>
      <c r="AJ1989" s="13">
        <v>255149282.69</v>
      </c>
      <c r="AK1989" s="13">
        <v>0</v>
      </c>
      <c r="AL1989" s="13">
        <v>393615708.00000006</v>
      </c>
      <c r="AM1989" s="13">
        <v>2.4431967948983577</v>
      </c>
      <c r="AN1989" s="13">
        <v>49806492.480000004</v>
      </c>
      <c r="AO1989" s="13">
        <v>46557305.629999995</v>
      </c>
      <c r="AP1989" s="13">
        <v>385872498.69</v>
      </c>
      <c r="AQ1989" s="13">
        <v>155953445.22999999</v>
      </c>
      <c r="AR1989" s="367"/>
      <c r="AS1989" s="19">
        <v>45473</v>
      </c>
      <c r="AT1989" s="20" t="s">
        <v>5</v>
      </c>
      <c r="AU1989" s="40" t="s">
        <v>292</v>
      </c>
      <c r="AV1989" s="41">
        <v>2024</v>
      </c>
      <c r="AW1989" s="266" t="s">
        <v>158</v>
      </c>
      <c r="AX1989" s="380">
        <v>36.44</v>
      </c>
      <c r="AY1989" s="380">
        <v>36.409999999999997</v>
      </c>
    </row>
    <row r="1990" spans="1:51" x14ac:dyDescent="0.25">
      <c r="A1990" s="5">
        <v>40</v>
      </c>
      <c r="B1990" s="6" t="s">
        <v>97</v>
      </c>
      <c r="C1990" s="13">
        <v>16456466.18</v>
      </c>
      <c r="D1990" s="13">
        <v>15770795.530000001</v>
      </c>
      <c r="E1990" s="13">
        <v>7440213.5</v>
      </c>
      <c r="F1990" s="13">
        <v>1910671.0099999998</v>
      </c>
      <c r="G1990" s="13">
        <v>20992833.18</v>
      </c>
      <c r="H1990" s="13">
        <v>-15758383.609999999</v>
      </c>
      <c r="I1990" s="13">
        <v>66355616.5</v>
      </c>
      <c r="J1990" s="13">
        <v>27646613.789999999</v>
      </c>
      <c r="K1990" s="13">
        <v>14618437.23</v>
      </c>
      <c r="L1990" s="13">
        <v>7178223.7299999995</v>
      </c>
      <c r="M1990" s="13">
        <v>1914001.97</v>
      </c>
      <c r="N1990" s="13">
        <v>0</v>
      </c>
      <c r="O1990" s="13">
        <v>-17358408.299999997</v>
      </c>
      <c r="P1990" s="13">
        <v>-4859425.2400000188</v>
      </c>
      <c r="Q1990" s="13">
        <v>-8319414.8599999985</v>
      </c>
      <c r="R1990" s="13">
        <v>-13178840.100000016</v>
      </c>
      <c r="S1990" s="13">
        <v>-2579542.79</v>
      </c>
      <c r="T1990" s="13">
        <v>1504.33</v>
      </c>
      <c r="U1990" s="13">
        <v>0</v>
      </c>
      <c r="V1990" s="13">
        <v>0</v>
      </c>
      <c r="W1990" s="13">
        <v>0</v>
      </c>
      <c r="X1990" s="13">
        <v>823516.82</v>
      </c>
      <c r="Y1990" s="13">
        <v>362049.93</v>
      </c>
      <c r="Z1990" s="13">
        <v>239953.4</v>
      </c>
      <c r="AA1990" s="13">
        <v>24524.49</v>
      </c>
      <c r="AB1990" s="13">
        <v>393975.56</v>
      </c>
      <c r="AC1990" s="13">
        <v>0</v>
      </c>
      <c r="AD1990" s="13">
        <v>0</v>
      </c>
      <c r="AE1990" s="13">
        <v>0</v>
      </c>
      <c r="AF1990" s="13">
        <v>2384060.56</v>
      </c>
      <c r="AG1990" s="13">
        <v>9092225.6999999993</v>
      </c>
      <c r="AH1990" s="13">
        <v>7440213.5</v>
      </c>
      <c r="AI1990" s="13">
        <v>16304964.5</v>
      </c>
      <c r="AJ1990" s="13">
        <v>33663372.799999997</v>
      </c>
      <c r="AK1990" s="13">
        <v>0</v>
      </c>
      <c r="AL1990" s="13">
        <v>51737179.269999996</v>
      </c>
      <c r="AM1990" s="13">
        <v>4.5391730631660687</v>
      </c>
      <c r="AN1990" s="13">
        <v>888785.45</v>
      </c>
      <c r="AO1990" s="13">
        <v>1021885.5599999999</v>
      </c>
      <c r="AP1990" s="13">
        <v>20270682.189999998</v>
      </c>
      <c r="AQ1990" s="13">
        <v>2226603.239999997</v>
      </c>
      <c r="AR1990" s="367"/>
      <c r="AS1990" s="19">
        <v>45473</v>
      </c>
      <c r="AT1990" s="20" t="s">
        <v>5</v>
      </c>
      <c r="AU1990" s="40" t="s">
        <v>293</v>
      </c>
      <c r="AV1990" s="41">
        <v>2024</v>
      </c>
      <c r="AW1990" s="266" t="s">
        <v>166</v>
      </c>
      <c r="AX1990" s="380">
        <v>36.44</v>
      </c>
      <c r="AY1990" s="380">
        <v>36.409999999999997</v>
      </c>
    </row>
    <row r="1991" spans="1:51" x14ac:dyDescent="0.25">
      <c r="A1991" s="5">
        <v>24</v>
      </c>
      <c r="B1991" s="6" t="s">
        <v>98</v>
      </c>
      <c r="C1991" s="13">
        <v>261260112.80999997</v>
      </c>
      <c r="D1991" s="13">
        <v>79879204.899999991</v>
      </c>
      <c r="E1991" s="13">
        <v>11616976.76</v>
      </c>
      <c r="F1991" s="13">
        <v>24852280.699999999</v>
      </c>
      <c r="G1991" s="13">
        <v>72836731.459999993</v>
      </c>
      <c r="H1991" s="13">
        <v>278567.23</v>
      </c>
      <c r="I1991" s="13">
        <v>123567693.26000001</v>
      </c>
      <c r="J1991" s="13">
        <v>89545576.920000002</v>
      </c>
      <c r="K1991" s="13">
        <v>74512261.980000004</v>
      </c>
      <c r="L1991" s="13">
        <v>62642904.019999996</v>
      </c>
      <c r="M1991" s="13">
        <v>51968683.93</v>
      </c>
      <c r="N1991" s="13">
        <v>257892.08</v>
      </c>
      <c r="O1991" s="13">
        <v>82433328.74000001</v>
      </c>
      <c r="P1991" s="13">
        <v>1258567.0100000612</v>
      </c>
      <c r="Q1991" s="13">
        <v>-11918436.489999993</v>
      </c>
      <c r="R1991" s="13">
        <v>-10659869.479999932</v>
      </c>
      <c r="S1991" s="13">
        <v>10938436.709999999</v>
      </c>
      <c r="T1991" s="13">
        <v>1712544.05</v>
      </c>
      <c r="U1991" s="13">
        <v>0</v>
      </c>
      <c r="V1991" s="13">
        <v>0</v>
      </c>
      <c r="W1991" s="13">
        <v>12434986.01</v>
      </c>
      <c r="X1991" s="13">
        <v>8223765.8700000001</v>
      </c>
      <c r="Y1991" s="13">
        <v>1040855.44</v>
      </c>
      <c r="Z1991" s="13">
        <v>2652502.2200000002</v>
      </c>
      <c r="AA1991" s="13">
        <v>4707060.03</v>
      </c>
      <c r="AB1991" s="13">
        <v>1068110.54</v>
      </c>
      <c r="AC1991" s="13">
        <v>0</v>
      </c>
      <c r="AD1991" s="13">
        <v>0</v>
      </c>
      <c r="AE1991" s="13">
        <v>0</v>
      </c>
      <c r="AF1991" s="13">
        <v>1964330.99</v>
      </c>
      <c r="AG1991" s="13">
        <v>114611587.94999999</v>
      </c>
      <c r="AH1991" s="13">
        <v>11874868.84</v>
      </c>
      <c r="AI1991" s="13">
        <v>126278680.75</v>
      </c>
      <c r="AJ1991" s="13">
        <v>43924050.399999999</v>
      </c>
      <c r="AK1991" s="13">
        <v>78698.39</v>
      </c>
      <c r="AL1991" s="13">
        <v>49055431.280000001</v>
      </c>
      <c r="AM1991" s="13">
        <v>1.6583538061583349</v>
      </c>
      <c r="AN1991" s="13">
        <v>24097141.039999999</v>
      </c>
      <c r="AO1991" s="13">
        <v>755139.66</v>
      </c>
      <c r="AP1991" s="13">
        <v>184291442.06</v>
      </c>
      <c r="AQ1991" s="13">
        <v>85343862.889999986</v>
      </c>
      <c r="AR1991" s="367"/>
      <c r="AS1991" s="19">
        <v>45473</v>
      </c>
      <c r="AT1991" s="20" t="s">
        <v>5</v>
      </c>
      <c r="AU1991" s="40" t="s">
        <v>292</v>
      </c>
      <c r="AV1991" s="41">
        <v>2024</v>
      </c>
      <c r="AW1991" s="266" t="s">
        <v>164</v>
      </c>
      <c r="AX1991" s="380">
        <v>36.44</v>
      </c>
      <c r="AY1991" s="380">
        <v>36.409999999999997</v>
      </c>
    </row>
    <row r="1992" spans="1:51" x14ac:dyDescent="0.25">
      <c r="A1992" s="5">
        <v>124</v>
      </c>
      <c r="B1992" s="6" t="s">
        <v>99</v>
      </c>
      <c r="C1992" s="13">
        <v>23576168.82</v>
      </c>
      <c r="D1992" s="13">
        <v>0</v>
      </c>
      <c r="E1992" s="13">
        <v>0</v>
      </c>
      <c r="F1992" s="13">
        <v>451382.54</v>
      </c>
      <c r="G1992" s="13">
        <v>6346126.4800000004</v>
      </c>
      <c r="H1992" s="13">
        <v>3463.37</v>
      </c>
      <c r="I1992" s="13">
        <v>9657567.1600000001</v>
      </c>
      <c r="J1992" s="13">
        <v>117757.67</v>
      </c>
      <c r="K1992" s="13">
        <v>183068.79</v>
      </c>
      <c r="L1992" s="13">
        <v>183068.78999999998</v>
      </c>
      <c r="M1992" s="13">
        <v>19305778.010000002</v>
      </c>
      <c r="N1992" s="13">
        <v>0</v>
      </c>
      <c r="O1992" s="13">
        <v>9192449.5900000017</v>
      </c>
      <c r="P1992" s="13">
        <v>7586210.2100000009</v>
      </c>
      <c r="Q1992" s="13">
        <v>-7128381.6600000011</v>
      </c>
      <c r="R1992" s="13">
        <v>457828.54999999981</v>
      </c>
      <c r="S1992" s="13">
        <v>-454365.19</v>
      </c>
      <c r="T1992" s="13">
        <v>0</v>
      </c>
      <c r="U1992" s="13">
        <v>0</v>
      </c>
      <c r="V1992" s="13">
        <v>0</v>
      </c>
      <c r="W1992" s="13">
        <v>0</v>
      </c>
      <c r="X1992" s="13">
        <v>56606.3</v>
      </c>
      <c r="Y1992" s="13">
        <v>129512.79</v>
      </c>
      <c r="Z1992" s="13">
        <v>83227.41</v>
      </c>
      <c r="AA1992" s="13">
        <v>138309.89000000001</v>
      </c>
      <c r="AB1992" s="13">
        <v>105766.27</v>
      </c>
      <c r="AC1992" s="13">
        <v>0</v>
      </c>
      <c r="AD1992" s="13">
        <v>0</v>
      </c>
      <c r="AE1992" s="13">
        <v>0</v>
      </c>
      <c r="AF1992" s="13">
        <v>54155.13</v>
      </c>
      <c r="AG1992" s="13">
        <v>19488846.800000001</v>
      </c>
      <c r="AH1992" s="13">
        <v>0</v>
      </c>
      <c r="AI1992" s="13">
        <v>19446676.780000001</v>
      </c>
      <c r="AJ1992" s="13">
        <v>10254227.190000001</v>
      </c>
      <c r="AK1992" s="13">
        <v>0</v>
      </c>
      <c r="AL1992" s="13">
        <v>9474498.370000001</v>
      </c>
      <c r="AM1992" s="13">
        <v>52.753760813080156</v>
      </c>
      <c r="AN1992" s="13">
        <v>400808.09</v>
      </c>
      <c r="AO1992" s="13">
        <v>50574.45</v>
      </c>
      <c r="AP1992" s="13">
        <v>14383719.23</v>
      </c>
      <c r="AQ1992" s="13">
        <v>0</v>
      </c>
      <c r="AR1992" s="367"/>
      <c r="AS1992" s="19">
        <v>45473</v>
      </c>
      <c r="AT1992" s="20" t="s">
        <v>5</v>
      </c>
      <c r="AU1992" s="40" t="s">
        <v>292</v>
      </c>
      <c r="AV1992" s="41">
        <v>2024</v>
      </c>
      <c r="AW1992" s="266" t="s">
        <v>289</v>
      </c>
      <c r="AX1992" s="380">
        <v>36.44</v>
      </c>
      <c r="AY1992" s="380">
        <v>36.409999999999997</v>
      </c>
    </row>
    <row r="1993" spans="1:51" x14ac:dyDescent="0.25">
      <c r="A1993" s="5">
        <v>70</v>
      </c>
      <c r="B1993" s="6" t="s">
        <v>100</v>
      </c>
      <c r="C1993" s="13">
        <v>5955632.3600000003</v>
      </c>
      <c r="D1993" s="13">
        <v>1734604.98</v>
      </c>
      <c r="E1993" s="13">
        <v>116390</v>
      </c>
      <c r="F1993" s="13">
        <v>0</v>
      </c>
      <c r="G1993" s="13">
        <v>3526948.69</v>
      </c>
      <c r="H1993" s="13">
        <v>1098688.9099999999</v>
      </c>
      <c r="I1993" s="13">
        <v>1830622.67</v>
      </c>
      <c r="J1993" s="13">
        <v>5459868.7699999996</v>
      </c>
      <c r="K1993" s="13">
        <v>824560.76</v>
      </c>
      <c r="L1993" s="13">
        <v>671649.62</v>
      </c>
      <c r="M1993" s="13">
        <v>0</v>
      </c>
      <c r="N1993" s="13">
        <v>0</v>
      </c>
      <c r="O1993" s="13">
        <v>-122222.98999999999</v>
      </c>
      <c r="P1993" s="13">
        <v>816301.68000000017</v>
      </c>
      <c r="Q1993" s="13">
        <v>0</v>
      </c>
      <c r="R1993" s="13">
        <v>816301.68000000017</v>
      </c>
      <c r="S1993" s="13">
        <v>282387.23</v>
      </c>
      <c r="T1993" s="13">
        <v>441001.57</v>
      </c>
      <c r="U1993" s="13">
        <v>0</v>
      </c>
      <c r="V1993" s="13">
        <v>0</v>
      </c>
      <c r="W1993" s="13">
        <v>0</v>
      </c>
      <c r="X1993" s="13">
        <v>4945.49</v>
      </c>
      <c r="Y1993" s="13">
        <v>35641.449999999997</v>
      </c>
      <c r="Z1993" s="13">
        <v>112936.19</v>
      </c>
      <c r="AA1993" s="13">
        <v>14982.19</v>
      </c>
      <c r="AB1993" s="13">
        <v>0</v>
      </c>
      <c r="AC1993" s="13">
        <v>0</v>
      </c>
      <c r="AD1993" s="13">
        <v>0</v>
      </c>
      <c r="AE1993" s="13">
        <v>0</v>
      </c>
      <c r="AF1993" s="13">
        <v>0</v>
      </c>
      <c r="AG1993" s="13">
        <v>671649.62</v>
      </c>
      <c r="AH1993" s="13">
        <v>116390</v>
      </c>
      <c r="AI1993" s="13">
        <v>788039.62</v>
      </c>
      <c r="AJ1993" s="13">
        <v>910262.61</v>
      </c>
      <c r="AK1993" s="13">
        <v>0</v>
      </c>
      <c r="AL1993" s="13">
        <v>1006061.9099999999</v>
      </c>
      <c r="AM1993" s="13">
        <v>2.2201185877436127</v>
      </c>
      <c r="AN1993" s="13">
        <v>0</v>
      </c>
      <c r="AO1993" s="13">
        <v>0</v>
      </c>
      <c r="AP1993" s="13">
        <v>6193094.9199999999</v>
      </c>
      <c r="AQ1993" s="13">
        <v>1849844.55</v>
      </c>
      <c r="AR1993" s="367"/>
      <c r="AS1993" s="19">
        <v>45473</v>
      </c>
      <c r="AT1993" s="20" t="s">
        <v>5</v>
      </c>
      <c r="AU1993" s="40" t="s">
        <v>292</v>
      </c>
      <c r="AV1993" s="41">
        <v>2024</v>
      </c>
      <c r="AW1993" s="266" t="s">
        <v>181</v>
      </c>
      <c r="AX1993" s="380">
        <v>36.44</v>
      </c>
      <c r="AY1993" s="380">
        <v>36.409999999999997</v>
      </c>
    </row>
    <row r="1994" spans="1:51" x14ac:dyDescent="0.25">
      <c r="A1994" s="5">
        <v>119</v>
      </c>
      <c r="B1994" s="6" t="s">
        <v>101</v>
      </c>
      <c r="C1994" s="13">
        <v>348219.69</v>
      </c>
      <c r="D1994" s="13">
        <v>0</v>
      </c>
      <c r="E1994" s="13">
        <v>0.01</v>
      </c>
      <c r="F1994" s="13">
        <v>0</v>
      </c>
      <c r="G1994" s="13">
        <v>160586.13999999998</v>
      </c>
      <c r="H1994" s="13">
        <v>43.97</v>
      </c>
      <c r="I1994" s="13">
        <v>58844.91</v>
      </c>
      <c r="J1994" s="13">
        <v>318066.8</v>
      </c>
      <c r="K1994" s="13">
        <v>296335</v>
      </c>
      <c r="L1994" s="13">
        <v>296334.99</v>
      </c>
      <c r="M1994" s="13">
        <v>0</v>
      </c>
      <c r="N1994" s="13">
        <v>0</v>
      </c>
      <c r="O1994" s="13">
        <v>296334.81</v>
      </c>
      <c r="P1994" s="13">
        <v>-108701.26000000001</v>
      </c>
      <c r="Q1994" s="13">
        <v>0</v>
      </c>
      <c r="R1994" s="13">
        <v>-108701.26000000001</v>
      </c>
      <c r="S1994" s="13">
        <v>108745.22</v>
      </c>
      <c r="T1994" s="13">
        <v>125865.64</v>
      </c>
      <c r="U1994" s="13">
        <v>0</v>
      </c>
      <c r="V1994" s="13">
        <v>0</v>
      </c>
      <c r="W1994" s="13">
        <v>0</v>
      </c>
      <c r="X1994" s="13">
        <v>1563.96</v>
      </c>
      <c r="Y1994" s="13">
        <v>3277.26</v>
      </c>
      <c r="Z1994" s="13">
        <v>5045.8100000000004</v>
      </c>
      <c r="AA1994" s="13">
        <v>6958.91</v>
      </c>
      <c r="AB1994" s="13">
        <v>0.17</v>
      </c>
      <c r="AC1994" s="13">
        <v>0</v>
      </c>
      <c r="AD1994" s="13">
        <v>0</v>
      </c>
      <c r="AE1994" s="13">
        <v>0</v>
      </c>
      <c r="AF1994" s="13">
        <v>3402.23</v>
      </c>
      <c r="AG1994" s="13">
        <v>296334.99</v>
      </c>
      <c r="AH1994" s="13">
        <v>0.01</v>
      </c>
      <c r="AI1994" s="13">
        <v>296334.99</v>
      </c>
      <c r="AJ1994" s="13">
        <v>0.18</v>
      </c>
      <c r="AK1994" s="13">
        <v>0</v>
      </c>
      <c r="AL1994" s="13">
        <v>-237490.09</v>
      </c>
      <c r="AM1994" s="13">
        <v>0.19857563230802977</v>
      </c>
      <c r="AN1994" s="13">
        <v>0</v>
      </c>
      <c r="AO1994" s="13">
        <v>0</v>
      </c>
      <c r="AP1994" s="13">
        <v>51884.88</v>
      </c>
      <c r="AQ1994" s="13">
        <v>0</v>
      </c>
      <c r="AR1994" s="367"/>
      <c r="AS1994" s="19">
        <v>45473</v>
      </c>
      <c r="AT1994" s="20" t="s">
        <v>5</v>
      </c>
      <c r="AU1994" s="40" t="s">
        <v>292</v>
      </c>
      <c r="AV1994" s="41">
        <v>2024</v>
      </c>
      <c r="AW1994" s="266" t="s">
        <v>189</v>
      </c>
      <c r="AX1994" s="380">
        <v>36.44</v>
      </c>
      <c r="AY1994" s="380">
        <v>36.409999999999997</v>
      </c>
    </row>
    <row r="1995" spans="1:51" x14ac:dyDescent="0.25">
      <c r="A1995" s="5">
        <v>108</v>
      </c>
      <c r="B1995" s="6" t="s">
        <v>102</v>
      </c>
      <c r="C1995" s="13">
        <v>3388972.8900000006</v>
      </c>
      <c r="D1995" s="13">
        <v>857842.52</v>
      </c>
      <c r="E1995" s="13">
        <v>16646.900000000001</v>
      </c>
      <c r="F1995" s="13">
        <v>345195.83</v>
      </c>
      <c r="G1995" s="13">
        <v>2347932.46</v>
      </c>
      <c r="H1995" s="13">
        <v>7810.93</v>
      </c>
      <c r="I1995" s="13">
        <v>15219581.68</v>
      </c>
      <c r="J1995" s="13">
        <v>1769559.98</v>
      </c>
      <c r="K1995" s="13">
        <v>1255212.74</v>
      </c>
      <c r="L1995" s="13">
        <v>1238565.1499999999</v>
      </c>
      <c r="M1995" s="13">
        <v>1450928.23</v>
      </c>
      <c r="N1995" s="13">
        <v>4664.5999999999995</v>
      </c>
      <c r="O1995" s="13">
        <v>-18823.669999999693</v>
      </c>
      <c r="P1995" s="13">
        <v>-143174.24999999977</v>
      </c>
      <c r="Q1995" s="13">
        <v>-350389.03</v>
      </c>
      <c r="R1995" s="13">
        <v>-493563.2799999998</v>
      </c>
      <c r="S1995" s="13">
        <v>501374.20999999996</v>
      </c>
      <c r="T1995" s="13">
        <v>570571.11</v>
      </c>
      <c r="U1995" s="13">
        <v>0</v>
      </c>
      <c r="V1995" s="13">
        <v>0</v>
      </c>
      <c r="W1995" s="13">
        <v>0</v>
      </c>
      <c r="X1995" s="13">
        <v>46988.35</v>
      </c>
      <c r="Y1995" s="13">
        <v>43133.52</v>
      </c>
      <c r="Z1995" s="13">
        <v>38056.01</v>
      </c>
      <c r="AA1995" s="13">
        <v>15780.57</v>
      </c>
      <c r="AB1995" s="13">
        <v>1828.1</v>
      </c>
      <c r="AC1995" s="13">
        <v>0</v>
      </c>
      <c r="AD1995" s="13">
        <v>0</v>
      </c>
      <c r="AE1995" s="13">
        <v>0</v>
      </c>
      <c r="AF1995" s="13">
        <v>17387.05</v>
      </c>
      <c r="AG1995" s="13">
        <v>2689493.3800000004</v>
      </c>
      <c r="AH1995" s="13">
        <v>21311.5</v>
      </c>
      <c r="AI1995" s="13">
        <v>2655848.91</v>
      </c>
      <c r="AJ1995" s="13">
        <v>2674672.58</v>
      </c>
      <c r="AK1995" s="13">
        <v>0</v>
      </c>
      <c r="AL1995" s="13">
        <v>13964368.939999999</v>
      </c>
      <c r="AM1995" s="13">
        <v>12.125101343378653</v>
      </c>
      <c r="AN1995" s="13">
        <v>260943.43</v>
      </c>
      <c r="AO1995" s="13">
        <v>84252.400000000009</v>
      </c>
      <c r="AP1995" s="13">
        <v>3392967.45</v>
      </c>
      <c r="AQ1995" s="13">
        <v>843013.41000000015</v>
      </c>
      <c r="AR1995" s="367"/>
      <c r="AS1995" s="19">
        <v>45473</v>
      </c>
      <c r="AT1995" s="20" t="s">
        <v>5</v>
      </c>
      <c r="AU1995" s="40" t="s">
        <v>292</v>
      </c>
      <c r="AV1995" s="41">
        <v>2024</v>
      </c>
      <c r="AW1995" s="266" t="s">
        <v>183</v>
      </c>
      <c r="AX1995" s="380">
        <v>36.44</v>
      </c>
      <c r="AY1995" s="380">
        <v>36.409999999999997</v>
      </c>
    </row>
    <row r="1996" spans="1:51" x14ac:dyDescent="0.25">
      <c r="A1996" s="5">
        <v>93</v>
      </c>
      <c r="B1996" s="6" t="s">
        <v>103</v>
      </c>
      <c r="C1996" s="13">
        <v>42636557.960000008</v>
      </c>
      <c r="D1996" s="13">
        <v>45273.33</v>
      </c>
      <c r="E1996" s="13">
        <v>1030</v>
      </c>
      <c r="F1996" s="13">
        <v>12219825.799999999</v>
      </c>
      <c r="G1996" s="13">
        <v>21174487.919999998</v>
      </c>
      <c r="H1996" s="13">
        <v>-2980378.62</v>
      </c>
      <c r="I1996" s="13">
        <v>101290500.3</v>
      </c>
      <c r="J1996" s="13">
        <v>47255194.200000003</v>
      </c>
      <c r="K1996" s="13">
        <v>26518603.969999999</v>
      </c>
      <c r="L1996" s="13">
        <v>26517573.970000003</v>
      </c>
      <c r="M1996" s="13">
        <v>3565528.45</v>
      </c>
      <c r="N1996" s="13">
        <v>0</v>
      </c>
      <c r="O1996" s="13">
        <v>11681480.099999998</v>
      </c>
      <c r="P1996" s="13">
        <v>-2484509.1899999902</v>
      </c>
      <c r="Q1996" s="13">
        <v>-1644458.2699999993</v>
      </c>
      <c r="R1996" s="13">
        <v>-4128967.4599999897</v>
      </c>
      <c r="S1996" s="13">
        <v>1148588.8799999999</v>
      </c>
      <c r="T1996" s="13">
        <v>45752.54</v>
      </c>
      <c r="U1996" s="13">
        <v>0</v>
      </c>
      <c r="V1996" s="13">
        <v>0</v>
      </c>
      <c r="W1996" s="13">
        <v>0</v>
      </c>
      <c r="X1996" s="13">
        <v>4541509.83</v>
      </c>
      <c r="Y1996" s="13">
        <v>407868.77</v>
      </c>
      <c r="Z1996" s="13">
        <v>1016387.38</v>
      </c>
      <c r="AA1996" s="13">
        <v>0</v>
      </c>
      <c r="AB1996" s="13">
        <v>139073.56</v>
      </c>
      <c r="AC1996" s="13">
        <v>0</v>
      </c>
      <c r="AD1996" s="13">
        <v>0</v>
      </c>
      <c r="AE1996" s="13">
        <v>0</v>
      </c>
      <c r="AF1996" s="13">
        <v>1875343.78</v>
      </c>
      <c r="AG1996" s="13">
        <v>30083102.420000002</v>
      </c>
      <c r="AH1996" s="13">
        <v>1030</v>
      </c>
      <c r="AI1996" s="13">
        <v>30025045.460000001</v>
      </c>
      <c r="AJ1996" s="13">
        <v>18343565.360000003</v>
      </c>
      <c r="AK1996" s="13">
        <v>0</v>
      </c>
      <c r="AL1996" s="13">
        <v>74771896.329999998</v>
      </c>
      <c r="AM1996" s="13">
        <v>3.8196015301027177</v>
      </c>
      <c r="AN1996" s="13">
        <v>5765476.5599999996</v>
      </c>
      <c r="AO1996" s="13">
        <v>6454349.2400000002</v>
      </c>
      <c r="AP1996" s="13">
        <v>30910401.609999996</v>
      </c>
      <c r="AQ1996" s="13">
        <v>597.08000000000175</v>
      </c>
      <c r="AR1996" s="367"/>
      <c r="AS1996" s="19">
        <v>45473</v>
      </c>
      <c r="AT1996" s="20" t="s">
        <v>5</v>
      </c>
      <c r="AU1996" s="40" t="s">
        <v>293</v>
      </c>
      <c r="AV1996" s="41">
        <v>2024</v>
      </c>
      <c r="AW1996" s="266" t="s">
        <v>175</v>
      </c>
      <c r="AX1996" s="380">
        <v>36.44</v>
      </c>
      <c r="AY1996" s="380">
        <v>36.409999999999997</v>
      </c>
    </row>
    <row r="1997" spans="1:51" x14ac:dyDescent="0.25">
      <c r="A1997" s="5">
        <v>91</v>
      </c>
      <c r="B1997" s="6" t="s">
        <v>106</v>
      </c>
      <c r="C1997" s="13">
        <v>648317.62</v>
      </c>
      <c r="D1997" s="13">
        <v>0</v>
      </c>
      <c r="E1997" s="13">
        <v>584.08000000000004</v>
      </c>
      <c r="F1997" s="13">
        <v>0</v>
      </c>
      <c r="G1997" s="13">
        <v>3835499.8000000003</v>
      </c>
      <c r="H1997" s="13">
        <v>-1939007.13</v>
      </c>
      <c r="I1997" s="13">
        <v>56688647.399999999</v>
      </c>
      <c r="J1997" s="13">
        <v>11657556.82</v>
      </c>
      <c r="K1997" s="13">
        <v>435343.15</v>
      </c>
      <c r="L1997" s="13">
        <v>434312.73</v>
      </c>
      <c r="M1997" s="13">
        <v>0</v>
      </c>
      <c r="N1997" s="13">
        <v>13355328.210000001</v>
      </c>
      <c r="O1997" s="13">
        <v>141165.45000000112</v>
      </c>
      <c r="P1997" s="13">
        <v>-3328347.6300000022</v>
      </c>
      <c r="Q1997" s="13">
        <v>0</v>
      </c>
      <c r="R1997" s="13">
        <v>-3328347.6300000022</v>
      </c>
      <c r="S1997" s="13">
        <v>1389340.4900000002</v>
      </c>
      <c r="T1997" s="13">
        <v>2698702.29</v>
      </c>
      <c r="U1997" s="13">
        <v>0</v>
      </c>
      <c r="V1997" s="13">
        <v>0</v>
      </c>
      <c r="W1997" s="13">
        <v>0</v>
      </c>
      <c r="X1997" s="13">
        <v>90615.12</v>
      </c>
      <c r="Y1997" s="13">
        <v>30931.45</v>
      </c>
      <c r="Z1997" s="13">
        <v>8798.92</v>
      </c>
      <c r="AA1997" s="13">
        <v>0</v>
      </c>
      <c r="AB1997" s="13">
        <v>1014727.84</v>
      </c>
      <c r="AC1997" s="13">
        <v>0</v>
      </c>
      <c r="AD1997" s="13">
        <v>0</v>
      </c>
      <c r="AE1997" s="13">
        <v>0</v>
      </c>
      <c r="AF1997" s="13">
        <v>345518.71</v>
      </c>
      <c r="AG1997" s="13">
        <v>434312.73</v>
      </c>
      <c r="AH1997" s="13">
        <v>13355912.290000001</v>
      </c>
      <c r="AI1997" s="13">
        <v>13654924.9</v>
      </c>
      <c r="AJ1997" s="13">
        <v>13513759.449999999</v>
      </c>
      <c r="AK1997" s="13">
        <v>0</v>
      </c>
      <c r="AL1997" s="13">
        <v>56253304.25</v>
      </c>
      <c r="AM1997" s="13">
        <v>130.2160086818869</v>
      </c>
      <c r="AN1997" s="13">
        <v>0</v>
      </c>
      <c r="AO1997" s="13">
        <v>0</v>
      </c>
      <c r="AP1997" s="13">
        <v>446074.47000000003</v>
      </c>
      <c r="AQ1997" s="13">
        <v>-28.239999998959298</v>
      </c>
      <c r="AR1997" s="367"/>
      <c r="AS1997" s="19">
        <v>45473</v>
      </c>
      <c r="AT1997" s="20" t="s">
        <v>5</v>
      </c>
      <c r="AU1997" s="40" t="s">
        <v>293</v>
      </c>
      <c r="AV1997" s="41">
        <v>2024</v>
      </c>
      <c r="AW1997" s="266" t="s">
        <v>192</v>
      </c>
      <c r="AX1997" s="380">
        <v>36.44</v>
      </c>
      <c r="AY1997" s="380">
        <v>36.409999999999997</v>
      </c>
    </row>
    <row r="1998" spans="1:51" x14ac:dyDescent="0.25">
      <c r="A1998" s="5">
        <v>107</v>
      </c>
      <c r="B1998" s="6" t="s">
        <v>60</v>
      </c>
      <c r="C1998" s="13">
        <v>396440819.81999999</v>
      </c>
      <c r="D1998" s="13">
        <v>115399267.65000001</v>
      </c>
      <c r="E1998" s="13">
        <v>98575676.510000005</v>
      </c>
      <c r="F1998" s="13">
        <v>33487254.469999999</v>
      </c>
      <c r="G1998" s="13">
        <v>88347329.329999998</v>
      </c>
      <c r="H1998" s="13">
        <v>129501.77</v>
      </c>
      <c r="I1998" s="13">
        <v>356825313.74000001</v>
      </c>
      <c r="J1998" s="13">
        <v>39018815.369999997</v>
      </c>
      <c r="K1998" s="13">
        <v>163223043.72999999</v>
      </c>
      <c r="L1998" s="13">
        <v>64647367.219999999</v>
      </c>
      <c r="M1998" s="13">
        <v>11035012.880000001</v>
      </c>
      <c r="N1998" s="13">
        <v>66953462.960000001</v>
      </c>
      <c r="O1998" s="13">
        <v>42190156.740000002</v>
      </c>
      <c r="P1998" s="13">
        <v>117016811.63</v>
      </c>
      <c r="Q1998" s="13">
        <v>-104317285.45999999</v>
      </c>
      <c r="R1998" s="13">
        <v>12699526.17</v>
      </c>
      <c r="S1998" s="13">
        <v>-12570024.4</v>
      </c>
      <c r="T1998" s="13">
        <v>2425414.44</v>
      </c>
      <c r="U1998" s="13">
        <v>0</v>
      </c>
      <c r="V1998" s="13">
        <v>0</v>
      </c>
      <c r="W1998" s="13">
        <v>0</v>
      </c>
      <c r="X1998" s="13">
        <v>525429.81999999995</v>
      </c>
      <c r="Y1998" s="13">
        <v>1803006.72</v>
      </c>
      <c r="Z1998" s="13">
        <v>13129170.550000001</v>
      </c>
      <c r="AA1998" s="13">
        <v>0</v>
      </c>
      <c r="AB1998" s="13">
        <v>0</v>
      </c>
      <c r="AC1998" s="13">
        <v>0</v>
      </c>
      <c r="AD1998" s="13">
        <v>0</v>
      </c>
      <c r="AE1998" s="13">
        <v>0</v>
      </c>
      <c r="AF1998" s="13">
        <v>588691.39</v>
      </c>
      <c r="AG1998" s="13">
        <v>75682380.099999994</v>
      </c>
      <c r="AH1998" s="13">
        <v>165529139.47</v>
      </c>
      <c r="AI1998" s="13">
        <v>241125329.03999999</v>
      </c>
      <c r="AJ1998" s="13">
        <v>198935172.30000001</v>
      </c>
      <c r="AK1998" s="13">
        <v>0</v>
      </c>
      <c r="AL1998" s="13">
        <v>193602270.00999999</v>
      </c>
      <c r="AM1998" s="13">
        <v>2.19</v>
      </c>
      <c r="AN1998" s="13">
        <v>18966732.100000001</v>
      </c>
      <c r="AO1998" s="13">
        <v>14520522.369999999</v>
      </c>
      <c r="AP1998" s="13">
        <v>382726299.30000001</v>
      </c>
      <c r="AQ1998" s="13">
        <v>143874903.87</v>
      </c>
      <c r="AR1998" s="367"/>
      <c r="AS1998" s="19">
        <v>45504</v>
      </c>
      <c r="AT1998" s="20" t="s">
        <v>6</v>
      </c>
      <c r="AU1998" s="40" t="s">
        <v>292</v>
      </c>
      <c r="AV1998" s="41">
        <v>2024</v>
      </c>
      <c r="AW1998" s="266" t="s">
        <v>160</v>
      </c>
      <c r="AX1998" s="380">
        <v>36.53</v>
      </c>
      <c r="AY1998" s="380">
        <v>36.61</v>
      </c>
    </row>
    <row r="1999" spans="1:51" x14ac:dyDescent="0.25">
      <c r="A1999" s="5">
        <v>66</v>
      </c>
      <c r="B1999" s="6" t="s">
        <v>61</v>
      </c>
      <c r="C1999" s="13">
        <v>18203970.859999999</v>
      </c>
      <c r="D1999" s="13">
        <v>2451088.15</v>
      </c>
      <c r="E1999" s="13">
        <v>31029</v>
      </c>
      <c r="F1999" s="13">
        <v>391340.64</v>
      </c>
      <c r="G1999" s="13">
        <v>26427580.620000001</v>
      </c>
      <c r="H1999" s="13">
        <v>-12681365.029999999</v>
      </c>
      <c r="I1999" s="13">
        <v>176836787.28</v>
      </c>
      <c r="J1999" s="13">
        <v>201370487.50999999</v>
      </c>
      <c r="K1999" s="13">
        <v>31067</v>
      </c>
      <c r="L1999" s="13">
        <v>38</v>
      </c>
      <c r="M1999" s="13">
        <v>4891891.84</v>
      </c>
      <c r="N1999" s="13">
        <v>3294465.32</v>
      </c>
      <c r="O1999" s="13">
        <v>-815587.76</v>
      </c>
      <c r="P1999" s="13">
        <v>-10250450.789999999</v>
      </c>
      <c r="Q1999" s="13">
        <v>-11391169.039999999</v>
      </c>
      <c r="R1999" s="13">
        <v>-21641619.829999998</v>
      </c>
      <c r="S1999" s="13">
        <v>8960254.8000000007</v>
      </c>
      <c r="T1999" s="13">
        <v>5832585.3499999996</v>
      </c>
      <c r="U1999" s="13">
        <v>0</v>
      </c>
      <c r="V1999" s="13">
        <v>0</v>
      </c>
      <c r="W1999" s="13">
        <v>0</v>
      </c>
      <c r="X1999" s="13">
        <v>13288288.630000001</v>
      </c>
      <c r="Y1999" s="13">
        <v>524020.24</v>
      </c>
      <c r="Z1999" s="13">
        <v>379288.02</v>
      </c>
      <c r="AA1999" s="13">
        <v>222451.78</v>
      </c>
      <c r="AB1999" s="13">
        <v>18764.95</v>
      </c>
      <c r="AC1999" s="13">
        <v>0</v>
      </c>
      <c r="AD1999" s="13">
        <v>0</v>
      </c>
      <c r="AE1999" s="13">
        <v>0</v>
      </c>
      <c r="AF1999" s="13">
        <v>9016094.1899999995</v>
      </c>
      <c r="AG1999" s="13">
        <v>4891929.84</v>
      </c>
      <c r="AH1999" s="13">
        <v>3325494.32</v>
      </c>
      <c r="AI1999" s="13">
        <v>8217386.1600000001</v>
      </c>
      <c r="AJ1999" s="13">
        <v>9032973.9199999999</v>
      </c>
      <c r="AK1999" s="13">
        <v>0</v>
      </c>
      <c r="AL1999" s="13">
        <v>176805720.28</v>
      </c>
      <c r="AM1999" s="13">
        <v>5692.11</v>
      </c>
      <c r="AN1999" s="13">
        <v>391340.64</v>
      </c>
      <c r="AO1999" s="13">
        <v>0</v>
      </c>
      <c r="AP1999" s="13">
        <v>16144318.630000001</v>
      </c>
      <c r="AQ1999" s="13">
        <v>-424151.84000000102</v>
      </c>
      <c r="AR1999" s="367"/>
      <c r="AS1999" s="19">
        <v>45504</v>
      </c>
      <c r="AT1999" s="20" t="s">
        <v>6</v>
      </c>
      <c r="AU1999" s="40" t="s">
        <v>293</v>
      </c>
      <c r="AV1999" s="41">
        <v>2024</v>
      </c>
      <c r="AW1999" s="266" t="s">
        <v>178</v>
      </c>
      <c r="AX1999" s="380">
        <v>36.53</v>
      </c>
      <c r="AY1999" s="380">
        <v>36.61</v>
      </c>
    </row>
    <row r="2000" spans="1:51" x14ac:dyDescent="0.25">
      <c r="A2000" s="5">
        <v>44</v>
      </c>
      <c r="B2000" s="6" t="s">
        <v>62</v>
      </c>
      <c r="C2000" s="13">
        <v>67997467.650000006</v>
      </c>
      <c r="D2000" s="13">
        <v>15906774.33</v>
      </c>
      <c r="E2000" s="13">
        <v>16910668.460000001</v>
      </c>
      <c r="F2000" s="13">
        <v>4245962.05</v>
      </c>
      <c r="G2000" s="13">
        <v>28596709.91</v>
      </c>
      <c r="H2000" s="13">
        <v>180364.15</v>
      </c>
      <c r="I2000" s="13">
        <v>182910762.00999999</v>
      </c>
      <c r="J2000" s="13">
        <v>45982409.590000004</v>
      </c>
      <c r="K2000" s="13">
        <v>33882198.039999999</v>
      </c>
      <c r="L2000" s="13">
        <v>16626427.789999999</v>
      </c>
      <c r="M2000" s="13">
        <v>1012916.03</v>
      </c>
      <c r="N2000" s="13">
        <v>0</v>
      </c>
      <c r="O2000" s="13">
        <v>198840.45</v>
      </c>
      <c r="P2000" s="13">
        <v>19049180.91</v>
      </c>
      <c r="Q2000" s="13">
        <v>-2640696.2999999998</v>
      </c>
      <c r="R2000" s="13">
        <v>16408484.609999999</v>
      </c>
      <c r="S2000" s="13">
        <v>-16228120.460000001</v>
      </c>
      <c r="T2000" s="13">
        <v>448900.04</v>
      </c>
      <c r="U2000" s="13">
        <v>0</v>
      </c>
      <c r="V2000" s="13">
        <v>0</v>
      </c>
      <c r="W2000" s="13">
        <v>0</v>
      </c>
      <c r="X2000" s="13">
        <v>1646879.1</v>
      </c>
      <c r="Y2000" s="13">
        <v>493380.47</v>
      </c>
      <c r="Z2000" s="13">
        <v>1611120.49</v>
      </c>
      <c r="AA2000" s="13">
        <v>3627622.81</v>
      </c>
      <c r="AB2000" s="13">
        <v>389987.82</v>
      </c>
      <c r="AC2000" s="13">
        <v>0</v>
      </c>
      <c r="AD2000" s="13">
        <v>0</v>
      </c>
      <c r="AE2000" s="13">
        <v>0</v>
      </c>
      <c r="AF2000" s="13">
        <v>12201788.01</v>
      </c>
      <c r="AG2000" s="13">
        <v>17639343.82</v>
      </c>
      <c r="AH2000" s="13">
        <v>16910668.460000001</v>
      </c>
      <c r="AI2000" s="13">
        <v>34493718.609999999</v>
      </c>
      <c r="AJ2000" s="13">
        <v>34294878.159999996</v>
      </c>
      <c r="AK2000" s="13">
        <v>0</v>
      </c>
      <c r="AL2000" s="13">
        <v>149028563.97</v>
      </c>
      <c r="AM2000" s="13">
        <v>5.4</v>
      </c>
      <c r="AN2000" s="13">
        <v>3067647.21</v>
      </c>
      <c r="AO2000" s="13">
        <v>1178314.8400000001</v>
      </c>
      <c r="AP2000" s="13">
        <v>67546362.920000002</v>
      </c>
      <c r="AQ2000" s="13">
        <v>15654510.050000001</v>
      </c>
      <c r="AR2000" s="367"/>
      <c r="AS2000" s="19">
        <v>45504</v>
      </c>
      <c r="AT2000" s="20" t="s">
        <v>6</v>
      </c>
      <c r="AU2000" s="40" t="s">
        <v>292</v>
      </c>
      <c r="AV2000" s="41">
        <v>2024</v>
      </c>
      <c r="AW2000" s="266" t="s">
        <v>167</v>
      </c>
      <c r="AX2000" s="380">
        <v>36.53</v>
      </c>
      <c r="AY2000" s="380">
        <v>36.61</v>
      </c>
    </row>
    <row r="2001" spans="1:51" ht="30" x14ac:dyDescent="0.25">
      <c r="A2001" s="5">
        <v>113</v>
      </c>
      <c r="B2001" s="6" t="s">
        <v>63</v>
      </c>
      <c r="C2001" s="13">
        <v>40923921.270000003</v>
      </c>
      <c r="D2001" s="13">
        <v>21597724.75</v>
      </c>
      <c r="E2001" s="13">
        <v>4593200.66</v>
      </c>
      <c r="F2001" s="13">
        <v>10172800.57</v>
      </c>
      <c r="G2001" s="13">
        <v>17583114.829999998</v>
      </c>
      <c r="H2001" s="13">
        <v>374567.46</v>
      </c>
      <c r="I2001" s="13">
        <v>261281557.41</v>
      </c>
      <c r="J2001" s="13">
        <v>33260242.550000001</v>
      </c>
      <c r="K2001" s="13">
        <v>18425559.949999999</v>
      </c>
      <c r="L2001" s="13">
        <v>13832359.289999999</v>
      </c>
      <c r="M2001" s="13">
        <v>1583567.52</v>
      </c>
      <c r="N2001" s="13">
        <v>5876679.6699999999</v>
      </c>
      <c r="O2001" s="13">
        <v>-82202.22</v>
      </c>
      <c r="P2001" s="13">
        <v>-8347516.6600000001</v>
      </c>
      <c r="Q2001" s="13">
        <v>6787393.8700000001</v>
      </c>
      <c r="R2001" s="13">
        <v>-1560122.79</v>
      </c>
      <c r="S2001" s="13">
        <v>1934690.25</v>
      </c>
      <c r="T2001" s="13">
        <v>525242.73</v>
      </c>
      <c r="U2001" s="13">
        <v>0</v>
      </c>
      <c r="V2001" s="13">
        <v>0</v>
      </c>
      <c r="W2001" s="13">
        <v>0</v>
      </c>
      <c r="X2001" s="13">
        <v>3349197.72</v>
      </c>
      <c r="Y2001" s="13">
        <v>296109.06</v>
      </c>
      <c r="Z2001" s="13">
        <v>783665.58</v>
      </c>
      <c r="AA2001" s="13">
        <v>0</v>
      </c>
      <c r="AB2001" s="13">
        <v>247071.37</v>
      </c>
      <c r="AC2001" s="13">
        <v>0</v>
      </c>
      <c r="AD2001" s="13">
        <v>0</v>
      </c>
      <c r="AE2001" s="13">
        <v>0</v>
      </c>
      <c r="AF2001" s="13">
        <v>612904.18999999994</v>
      </c>
      <c r="AG2001" s="13">
        <v>15415926.810000001</v>
      </c>
      <c r="AH2001" s="13">
        <v>10469880.33</v>
      </c>
      <c r="AI2001" s="13">
        <v>25605243.93</v>
      </c>
      <c r="AJ2001" s="13">
        <v>25687446.149999999</v>
      </c>
      <c r="AK2001" s="13">
        <v>0</v>
      </c>
      <c r="AL2001" s="13">
        <v>242855997.46000001</v>
      </c>
      <c r="AM2001" s="13">
        <v>14.18</v>
      </c>
      <c r="AN2001" s="13">
        <v>5038874.3099999996</v>
      </c>
      <c r="AO2001" s="13">
        <v>5133926.26</v>
      </c>
      <c r="AP2001" s="13">
        <v>41459053.479999997</v>
      </c>
      <c r="AQ2001" s="13">
        <v>22050654.739999998</v>
      </c>
      <c r="AR2001" s="367"/>
      <c r="AS2001" s="19">
        <v>45504</v>
      </c>
      <c r="AT2001" s="20" t="s">
        <v>6</v>
      </c>
      <c r="AU2001" s="40" t="s">
        <v>292</v>
      </c>
      <c r="AV2001" s="41">
        <v>2024</v>
      </c>
      <c r="AW2001" s="266" t="s">
        <v>171</v>
      </c>
      <c r="AX2001" s="380">
        <v>36.53</v>
      </c>
      <c r="AY2001" s="380">
        <v>36.61</v>
      </c>
    </row>
    <row r="2002" spans="1:51" x14ac:dyDescent="0.25">
      <c r="A2002" s="5">
        <v>98</v>
      </c>
      <c r="B2002" s="6" t="s">
        <v>64</v>
      </c>
      <c r="C2002" s="13">
        <v>154391696.97999999</v>
      </c>
      <c r="D2002" s="13">
        <v>33780013.359999999</v>
      </c>
      <c r="E2002" s="13">
        <v>28766992.899999999</v>
      </c>
      <c r="F2002" s="13">
        <v>19082352.18</v>
      </c>
      <c r="G2002" s="13">
        <v>34715402.549999997</v>
      </c>
      <c r="H2002" s="13">
        <v>60130.69</v>
      </c>
      <c r="I2002" s="13">
        <v>94238095.230000004</v>
      </c>
      <c r="J2002" s="13">
        <v>77229796.200000003</v>
      </c>
      <c r="K2002" s="13">
        <v>66065353.619999997</v>
      </c>
      <c r="L2002" s="13">
        <v>37298360.719999999</v>
      </c>
      <c r="M2002" s="13">
        <v>12994394.119999999</v>
      </c>
      <c r="N2002" s="13">
        <v>16179445.970000001</v>
      </c>
      <c r="O2002" s="13">
        <v>5771282.1600000001</v>
      </c>
      <c r="P2002" s="13">
        <v>61042646.729999997</v>
      </c>
      <c r="Q2002" s="13">
        <v>-48010565.549999997</v>
      </c>
      <c r="R2002" s="13">
        <v>13032081.18</v>
      </c>
      <c r="S2002" s="13">
        <v>-12971950.49</v>
      </c>
      <c r="T2002" s="13">
        <v>54.77</v>
      </c>
      <c r="U2002" s="13">
        <v>0</v>
      </c>
      <c r="V2002" s="13">
        <v>0</v>
      </c>
      <c r="W2002" s="13">
        <v>0</v>
      </c>
      <c r="X2002" s="13">
        <v>12023695.24</v>
      </c>
      <c r="Y2002" s="13">
        <v>570686.57999999996</v>
      </c>
      <c r="Z2002" s="13">
        <v>1150872.05</v>
      </c>
      <c r="AA2002" s="13">
        <v>9430689.6600000001</v>
      </c>
      <c r="AB2002" s="13">
        <v>585644.94999999995</v>
      </c>
      <c r="AC2002" s="13">
        <v>0</v>
      </c>
      <c r="AD2002" s="13">
        <v>0</v>
      </c>
      <c r="AE2002" s="13">
        <v>0</v>
      </c>
      <c r="AF2002" s="13">
        <v>13257807.26</v>
      </c>
      <c r="AG2002" s="13">
        <v>50292754.840000004</v>
      </c>
      <c r="AH2002" s="13">
        <v>44946438.869999997</v>
      </c>
      <c r="AI2002" s="13">
        <v>95037963.269999996</v>
      </c>
      <c r="AJ2002" s="13">
        <v>89266681.109999999</v>
      </c>
      <c r="AK2002" s="13">
        <v>0</v>
      </c>
      <c r="AL2002" s="13">
        <v>28172741.609999999</v>
      </c>
      <c r="AM2002" s="13">
        <v>1.43</v>
      </c>
      <c r="AN2002" s="13">
        <v>11513174.390000001</v>
      </c>
      <c r="AO2002" s="13">
        <v>7569177.79</v>
      </c>
      <c r="AP2002" s="13">
        <v>148379558.47</v>
      </c>
      <c r="AQ2002" s="13">
        <v>33539157.010000002</v>
      </c>
      <c r="AR2002" s="367"/>
      <c r="AS2002" s="19">
        <v>45504</v>
      </c>
      <c r="AT2002" s="20" t="s">
        <v>6</v>
      </c>
      <c r="AU2002" s="40" t="s">
        <v>292</v>
      </c>
      <c r="AV2002" s="41">
        <v>2024</v>
      </c>
      <c r="AW2002" s="266" t="s">
        <v>165</v>
      </c>
      <c r="AX2002" s="380">
        <v>36.53</v>
      </c>
      <c r="AY2002" s="380">
        <v>36.61</v>
      </c>
    </row>
    <row r="2003" spans="1:51" x14ac:dyDescent="0.25">
      <c r="A2003" s="5">
        <v>1</v>
      </c>
      <c r="B2003" s="6" t="s">
        <v>65</v>
      </c>
      <c r="C2003" s="13">
        <v>21996278.789999999</v>
      </c>
      <c r="D2003" s="13">
        <v>427979.88</v>
      </c>
      <c r="E2003" s="13">
        <v>791298.39</v>
      </c>
      <c r="F2003" s="13">
        <v>3679727.54</v>
      </c>
      <c r="G2003" s="13">
        <v>5683463.0199999996</v>
      </c>
      <c r="H2003" s="13">
        <v>20365.689999999999</v>
      </c>
      <c r="I2003" s="13">
        <v>287050822.37</v>
      </c>
      <c r="J2003" s="13">
        <v>675.58</v>
      </c>
      <c r="K2003" s="13">
        <v>4846402.09</v>
      </c>
      <c r="L2003" s="13">
        <v>4055103.7</v>
      </c>
      <c r="M2003" s="13">
        <v>9187403.8399999999</v>
      </c>
      <c r="N2003" s="13">
        <v>37025</v>
      </c>
      <c r="O2003" s="13">
        <v>-2918804.42</v>
      </c>
      <c r="P2003" s="13">
        <v>15123912.77</v>
      </c>
      <c r="Q2003" s="13">
        <v>-16120947.390000001</v>
      </c>
      <c r="R2003" s="13">
        <v>-997034.62</v>
      </c>
      <c r="S2003" s="13">
        <v>1017401.2</v>
      </c>
      <c r="T2003" s="13">
        <v>283807.14</v>
      </c>
      <c r="U2003" s="13">
        <v>0</v>
      </c>
      <c r="V2003" s="13">
        <v>0</v>
      </c>
      <c r="W2003" s="13">
        <v>0</v>
      </c>
      <c r="X2003" s="13">
        <v>1421101.61</v>
      </c>
      <c r="Y2003" s="13">
        <v>114630.2</v>
      </c>
      <c r="Z2003" s="13">
        <v>102286.09</v>
      </c>
      <c r="AA2003" s="13">
        <v>26513.09</v>
      </c>
      <c r="AB2003" s="13">
        <v>402136.62</v>
      </c>
      <c r="AC2003" s="13">
        <v>0</v>
      </c>
      <c r="AD2003" s="13">
        <v>0</v>
      </c>
      <c r="AE2003" s="13">
        <v>0</v>
      </c>
      <c r="AF2003" s="13">
        <v>41941.550000000003</v>
      </c>
      <c r="AG2003" s="13">
        <v>13242507.539999999</v>
      </c>
      <c r="AH2003" s="13">
        <v>828323.39</v>
      </c>
      <c r="AI2003" s="13">
        <v>14056605.6</v>
      </c>
      <c r="AJ2003" s="13">
        <v>16975410.02</v>
      </c>
      <c r="AK2003" s="13">
        <v>0</v>
      </c>
      <c r="AL2003" s="13">
        <v>282204420.27999997</v>
      </c>
      <c r="AM2003" s="13">
        <v>59.23</v>
      </c>
      <c r="AN2003" s="13">
        <v>1675801.68</v>
      </c>
      <c r="AO2003" s="13">
        <v>2003925.86</v>
      </c>
      <c r="AP2003" s="13">
        <v>24938139.149999999</v>
      </c>
      <c r="AQ2003" s="13">
        <v>451035.82</v>
      </c>
      <c r="AR2003" s="367"/>
      <c r="AS2003" s="19">
        <v>45504</v>
      </c>
      <c r="AT2003" s="20" t="s">
        <v>6</v>
      </c>
      <c r="AU2003" s="40" t="s">
        <v>292</v>
      </c>
      <c r="AV2003" s="41">
        <v>2024</v>
      </c>
      <c r="AW2003" s="266" t="s">
        <v>177</v>
      </c>
      <c r="AX2003" s="380">
        <v>36.53</v>
      </c>
      <c r="AY2003" s="380">
        <v>36.61</v>
      </c>
    </row>
    <row r="2004" spans="1:51" x14ac:dyDescent="0.25">
      <c r="A2004" s="5">
        <v>109</v>
      </c>
      <c r="B2004" s="6" t="s">
        <v>66</v>
      </c>
      <c r="C2004" s="13">
        <v>558359985.62</v>
      </c>
      <c r="D2004" s="13">
        <v>270932304.63999999</v>
      </c>
      <c r="E2004" s="13">
        <v>70234923.079999998</v>
      </c>
      <c r="F2004" s="13">
        <v>75632319.790000007</v>
      </c>
      <c r="G2004" s="13">
        <v>131971763.95</v>
      </c>
      <c r="H2004" s="13">
        <v>29641913.359999999</v>
      </c>
      <c r="I2004" s="13">
        <v>923598940.15999997</v>
      </c>
      <c r="J2004" s="13">
        <v>256838397.47</v>
      </c>
      <c r="K2004" s="13">
        <v>240153346.00999999</v>
      </c>
      <c r="L2004" s="13">
        <v>153601121.06</v>
      </c>
      <c r="M2004" s="13">
        <v>19528654</v>
      </c>
      <c r="N2004" s="13">
        <v>8450911</v>
      </c>
      <c r="O2004" s="13">
        <v>26597495.98</v>
      </c>
      <c r="P2004" s="13">
        <v>53226101.259999998</v>
      </c>
      <c r="Q2004" s="13">
        <v>-35000560.149999999</v>
      </c>
      <c r="R2004" s="13">
        <v>18225541.109999999</v>
      </c>
      <c r="S2004" s="13">
        <v>11416372.25</v>
      </c>
      <c r="T2004" s="13">
        <v>8338402.7000000002</v>
      </c>
      <c r="U2004" s="13">
        <v>0</v>
      </c>
      <c r="V2004" s="13">
        <v>0</v>
      </c>
      <c r="W2004" s="13">
        <v>15624227.85</v>
      </c>
      <c r="X2004" s="13">
        <v>17074258.859999999</v>
      </c>
      <c r="Y2004" s="13">
        <v>2278861.16</v>
      </c>
      <c r="Z2004" s="13">
        <v>1990600.71</v>
      </c>
      <c r="AA2004" s="13">
        <v>16191537.109999999</v>
      </c>
      <c r="AB2004" s="13">
        <v>449679.84</v>
      </c>
      <c r="AC2004" s="13">
        <v>0</v>
      </c>
      <c r="AD2004" s="13">
        <v>0</v>
      </c>
      <c r="AE2004" s="13">
        <v>487362.18</v>
      </c>
      <c r="AF2004" s="13">
        <v>8222476.1600000001</v>
      </c>
      <c r="AG2004" s="13">
        <v>173129775.06</v>
      </c>
      <c r="AH2004" s="13">
        <v>78685834.079999998</v>
      </c>
      <c r="AI2004" s="13">
        <v>250272979.53999999</v>
      </c>
      <c r="AJ2004" s="13">
        <v>223675483.56</v>
      </c>
      <c r="AK2004" s="13">
        <v>0</v>
      </c>
      <c r="AL2004" s="13">
        <v>683445594.14999998</v>
      </c>
      <c r="AM2004" s="13">
        <v>3.85</v>
      </c>
      <c r="AN2004" s="13">
        <v>54411271.090000004</v>
      </c>
      <c r="AO2004" s="13">
        <v>21221048.699999999</v>
      </c>
      <c r="AP2004" s="13">
        <v>533804698.16000003</v>
      </c>
      <c r="AQ2004" s="13">
        <v>272974513.16000003</v>
      </c>
      <c r="AR2004" s="367"/>
      <c r="AS2004" s="19">
        <v>45504</v>
      </c>
      <c r="AT2004" s="20" t="s">
        <v>6</v>
      </c>
      <c r="AU2004" s="40" t="s">
        <v>292</v>
      </c>
      <c r="AV2004" s="41">
        <v>2024</v>
      </c>
      <c r="AW2004" s="266" t="s">
        <v>157</v>
      </c>
      <c r="AX2004" s="380">
        <v>36.53</v>
      </c>
      <c r="AY2004" s="380">
        <v>36.61</v>
      </c>
    </row>
    <row r="2005" spans="1:51" x14ac:dyDescent="0.25">
      <c r="A2005" s="5">
        <v>25</v>
      </c>
      <c r="B2005" s="6" t="s">
        <v>67</v>
      </c>
      <c r="C2005" s="13">
        <v>52773953.579999998</v>
      </c>
      <c r="D2005" s="13">
        <v>13488757</v>
      </c>
      <c r="E2005" s="13">
        <v>1228507</v>
      </c>
      <c r="F2005" s="13">
        <v>0</v>
      </c>
      <c r="G2005" s="13">
        <v>27582267.940000001</v>
      </c>
      <c r="H2005" s="13">
        <v>30926314.239999998</v>
      </c>
      <c r="I2005" s="13">
        <v>15398056.98</v>
      </c>
      <c r="J2005" s="13">
        <v>470968973.61000001</v>
      </c>
      <c r="K2005" s="13">
        <v>15350259.65</v>
      </c>
      <c r="L2005" s="13">
        <v>14121752.65</v>
      </c>
      <c r="M2005" s="13">
        <v>0</v>
      </c>
      <c r="N2005" s="13">
        <v>0</v>
      </c>
      <c r="O2005" s="13">
        <v>3948050.9</v>
      </c>
      <c r="P2005" s="13">
        <v>7754877.7400000002</v>
      </c>
      <c r="Q2005" s="13">
        <v>-86003.5</v>
      </c>
      <c r="R2005" s="13">
        <v>7668874.2400000002</v>
      </c>
      <c r="S2005" s="13">
        <v>23257440</v>
      </c>
      <c r="T2005" s="13">
        <v>12446377.800000001</v>
      </c>
      <c r="U2005" s="13">
        <v>2725162.57</v>
      </c>
      <c r="V2005" s="13">
        <v>0</v>
      </c>
      <c r="W2005" s="13">
        <v>0</v>
      </c>
      <c r="X2005" s="13">
        <v>10051064.73</v>
      </c>
      <c r="Y2005" s="13">
        <v>562903.43000000005</v>
      </c>
      <c r="Z2005" s="13">
        <v>1375195.42</v>
      </c>
      <c r="AA2005" s="13">
        <v>0</v>
      </c>
      <c r="AB2005" s="13">
        <v>26014.52</v>
      </c>
      <c r="AC2005" s="13">
        <v>0</v>
      </c>
      <c r="AD2005" s="13">
        <v>0</v>
      </c>
      <c r="AE2005" s="13">
        <v>0</v>
      </c>
      <c r="AF2005" s="13">
        <v>1051.73</v>
      </c>
      <c r="AG2005" s="13">
        <v>14121752.65</v>
      </c>
      <c r="AH2005" s="13">
        <v>1228507</v>
      </c>
      <c r="AI2005" s="13">
        <v>13744839.4</v>
      </c>
      <c r="AJ2005" s="13">
        <v>9796788.5</v>
      </c>
      <c r="AK2005" s="13">
        <v>0</v>
      </c>
      <c r="AL2005" s="13">
        <v>47797.33</v>
      </c>
      <c r="AM2005" s="13">
        <v>1</v>
      </c>
      <c r="AN2005" s="13">
        <v>0</v>
      </c>
      <c r="AO2005" s="13">
        <v>0</v>
      </c>
      <c r="AP2005" s="13">
        <v>48873953.68</v>
      </c>
      <c r="AQ2005" s="13">
        <v>13536808</v>
      </c>
      <c r="AR2005" s="367"/>
      <c r="AS2005" s="19">
        <v>45504</v>
      </c>
      <c r="AT2005" s="20" t="s">
        <v>6</v>
      </c>
      <c r="AU2005" s="40" t="s">
        <v>292</v>
      </c>
      <c r="AV2005" s="41">
        <v>2024</v>
      </c>
      <c r="AW2005" s="266" t="s">
        <v>174</v>
      </c>
      <c r="AX2005" s="380">
        <v>36.53</v>
      </c>
      <c r="AY2005" s="380">
        <v>36.61</v>
      </c>
    </row>
    <row r="2006" spans="1:51" x14ac:dyDescent="0.25">
      <c r="A2006" s="5">
        <v>121</v>
      </c>
      <c r="B2006" s="6" t="s">
        <v>68</v>
      </c>
      <c r="C2006" s="13">
        <v>5477707.1399999997</v>
      </c>
      <c r="D2006" s="13">
        <v>0</v>
      </c>
      <c r="E2006" s="13">
        <v>69.61</v>
      </c>
      <c r="F2006" s="13">
        <v>0</v>
      </c>
      <c r="G2006" s="13">
        <v>639028.80000000005</v>
      </c>
      <c r="H2006" s="13">
        <v>2966822.24</v>
      </c>
      <c r="I2006" s="13">
        <v>4030574.87</v>
      </c>
      <c r="J2006" s="13">
        <v>26361099.079999998</v>
      </c>
      <c r="K2006" s="13">
        <v>105944.23</v>
      </c>
      <c r="L2006" s="13">
        <v>105874.62</v>
      </c>
      <c r="M2006" s="13">
        <v>3300629.68</v>
      </c>
      <c r="N2006" s="13">
        <v>0</v>
      </c>
      <c r="O2006" s="13">
        <v>3405682.55</v>
      </c>
      <c r="P2006" s="13">
        <v>1432995.79</v>
      </c>
      <c r="Q2006" s="13">
        <v>-192768.44</v>
      </c>
      <c r="R2006" s="13">
        <v>1240227.3500000001</v>
      </c>
      <c r="S2006" s="13">
        <v>1726595.52</v>
      </c>
      <c r="T2006" s="13">
        <v>0</v>
      </c>
      <c r="U2006" s="13">
        <v>0</v>
      </c>
      <c r="V2006" s="13">
        <v>0</v>
      </c>
      <c r="W2006" s="13">
        <v>1834488.12</v>
      </c>
      <c r="X2006" s="13">
        <v>26463.33</v>
      </c>
      <c r="Y2006" s="13">
        <v>13041.4</v>
      </c>
      <c r="Z2006" s="13">
        <v>72452.350000000006</v>
      </c>
      <c r="AA2006" s="13">
        <v>31279.93</v>
      </c>
      <c r="AB2006" s="13">
        <v>311.22000000000003</v>
      </c>
      <c r="AC2006" s="13">
        <v>0</v>
      </c>
      <c r="AD2006" s="13">
        <v>0</v>
      </c>
      <c r="AE2006" s="13">
        <v>0</v>
      </c>
      <c r="AF2006" s="13">
        <v>17271.03</v>
      </c>
      <c r="AG2006" s="13">
        <v>3406504.3</v>
      </c>
      <c r="AH2006" s="13">
        <v>69.61</v>
      </c>
      <c r="AI2006" s="13">
        <v>3405752.16</v>
      </c>
      <c r="AJ2006" s="13">
        <v>69.61</v>
      </c>
      <c r="AK2006" s="13">
        <v>0</v>
      </c>
      <c r="AL2006" s="13">
        <v>3924630.64</v>
      </c>
      <c r="AM2006" s="13">
        <v>38.04</v>
      </c>
      <c r="AN2006" s="13">
        <v>0</v>
      </c>
      <c r="AO2006" s="13">
        <v>0</v>
      </c>
      <c r="AP2006" s="13">
        <v>2072024.59</v>
      </c>
      <c r="AQ2006" s="13">
        <v>1.33226762955019E-15</v>
      </c>
      <c r="AR2006" s="367"/>
      <c r="AS2006" s="19">
        <v>45504</v>
      </c>
      <c r="AT2006" s="20" t="s">
        <v>6</v>
      </c>
      <c r="AU2006" s="40" t="s">
        <v>292</v>
      </c>
      <c r="AV2006" s="41">
        <v>2024</v>
      </c>
      <c r="AW2006" s="266" t="s">
        <v>188</v>
      </c>
      <c r="AX2006" s="380">
        <v>36.53</v>
      </c>
      <c r="AY2006" s="380">
        <v>36.61</v>
      </c>
    </row>
    <row r="2007" spans="1:51" x14ac:dyDescent="0.25">
      <c r="A2007" s="7">
        <v>13</v>
      </c>
      <c r="B2007" s="8" t="s">
        <v>70</v>
      </c>
      <c r="C2007" s="14">
        <v>4139135344.79</v>
      </c>
      <c r="D2007" s="14">
        <v>2247639418.8400002</v>
      </c>
      <c r="E2007" s="14">
        <v>409384590.13999999</v>
      </c>
      <c r="F2007" s="14">
        <v>679738151.65999997</v>
      </c>
      <c r="G2007" s="14">
        <v>607872571.55999994</v>
      </c>
      <c r="H2007" s="14">
        <v>79537899.840000004</v>
      </c>
      <c r="I2007" s="14">
        <v>1550339652.9200001</v>
      </c>
      <c r="J2007" s="14">
        <v>2073078461.95</v>
      </c>
      <c r="K2007" s="14">
        <v>1168808337.6800001</v>
      </c>
      <c r="L2007" s="14">
        <v>759417998.25</v>
      </c>
      <c r="M2007" s="14">
        <v>565820543.72000003</v>
      </c>
      <c r="N2007" s="14">
        <v>490924045.18000001</v>
      </c>
      <c r="O2007" s="14">
        <v>450600187.32999998</v>
      </c>
      <c r="P2007" s="14">
        <v>153285015.40000001</v>
      </c>
      <c r="Q2007" s="14">
        <v>-49795729.909999996</v>
      </c>
      <c r="R2007" s="14">
        <v>103489285.48999999</v>
      </c>
      <c r="S2007" s="14">
        <v>-23951385.609999999</v>
      </c>
      <c r="T2007" s="14">
        <v>45632771.490000002</v>
      </c>
      <c r="U2007" s="14">
        <v>38993055.979999997</v>
      </c>
      <c r="V2007" s="14">
        <v>0</v>
      </c>
      <c r="W2007" s="14">
        <v>29213455.260000002</v>
      </c>
      <c r="X2007" s="14">
        <v>73992593.650000006</v>
      </c>
      <c r="Y2007" s="14">
        <v>12405562.630000001</v>
      </c>
      <c r="Z2007" s="14">
        <v>45993195.780000001</v>
      </c>
      <c r="AA2007" s="14">
        <v>127684513.09</v>
      </c>
      <c r="AB2007" s="14">
        <v>791905.13</v>
      </c>
      <c r="AC2007" s="14">
        <v>0</v>
      </c>
      <c r="AD2007" s="14">
        <v>0</v>
      </c>
      <c r="AE2007" s="14">
        <v>6704930.1900000004</v>
      </c>
      <c r="AF2007" s="14">
        <v>18203155.170000002</v>
      </c>
      <c r="AG2007" s="14">
        <v>1325238541.97</v>
      </c>
      <c r="AH2007" s="14">
        <v>900308635.32000005</v>
      </c>
      <c r="AI2007" s="14">
        <v>2215575092.7800002</v>
      </c>
      <c r="AJ2007" s="14">
        <v>1764976668.04</v>
      </c>
      <c r="AK2007" s="14">
        <v>1762.59</v>
      </c>
      <c r="AL2007" s="14">
        <v>381531315.24000001</v>
      </c>
      <c r="AM2007" s="14">
        <v>1.33</v>
      </c>
      <c r="AN2007" s="14">
        <v>496264776.93000001</v>
      </c>
      <c r="AO2007" s="14">
        <v>183473374.72999999</v>
      </c>
      <c r="AP2007" s="14">
        <v>3956068973.4299998</v>
      </c>
      <c r="AQ2007" s="14">
        <v>2515173234.8099999</v>
      </c>
      <c r="AR2007" s="368"/>
      <c r="AS2007" s="19">
        <v>45504</v>
      </c>
      <c r="AT2007" s="42" t="s">
        <v>6</v>
      </c>
      <c r="AU2007" s="40" t="s">
        <v>292</v>
      </c>
      <c r="AV2007" s="41">
        <v>2024</v>
      </c>
      <c r="AW2007" s="266" t="s">
        <v>149</v>
      </c>
      <c r="AX2007" s="380">
        <v>36.53</v>
      </c>
      <c r="AY2007" s="380">
        <v>36.61</v>
      </c>
    </row>
    <row r="2008" spans="1:51" x14ac:dyDescent="0.25">
      <c r="A2008" s="5">
        <v>110</v>
      </c>
      <c r="B2008" s="6" t="s">
        <v>71</v>
      </c>
      <c r="C2008" s="13">
        <v>40948852.219999999</v>
      </c>
      <c r="D2008" s="13">
        <v>1542272.77</v>
      </c>
      <c r="E2008" s="13">
        <v>42130.25</v>
      </c>
      <c r="F2008" s="13">
        <v>12361594.6</v>
      </c>
      <c r="G2008" s="13">
        <v>56887834.130000003</v>
      </c>
      <c r="H2008" s="13">
        <v>178632.94</v>
      </c>
      <c r="I2008" s="13">
        <v>217631229.74000001</v>
      </c>
      <c r="J2008" s="13">
        <v>112691600.98999999</v>
      </c>
      <c r="K2008" s="13">
        <v>16447485.52</v>
      </c>
      <c r="L2008" s="13">
        <v>16405355.27</v>
      </c>
      <c r="M2008" s="13">
        <v>6493231.0700000003</v>
      </c>
      <c r="N2008" s="13">
        <v>1427.24</v>
      </c>
      <c r="O2008" s="13">
        <v>8730733.2799999993</v>
      </c>
      <c r="P2008" s="13">
        <v>-38573582.560000002</v>
      </c>
      <c r="Q2008" s="13">
        <v>-2074204</v>
      </c>
      <c r="R2008" s="13">
        <v>-40647786.560000002</v>
      </c>
      <c r="S2008" s="13">
        <v>40826419.5</v>
      </c>
      <c r="T2008" s="13">
        <v>3257962.69</v>
      </c>
      <c r="U2008" s="13">
        <v>752136.71</v>
      </c>
      <c r="V2008" s="13">
        <v>0</v>
      </c>
      <c r="W2008" s="13">
        <v>0</v>
      </c>
      <c r="X2008" s="13">
        <v>39834471.82</v>
      </c>
      <c r="Y2008" s="13">
        <v>918849.24</v>
      </c>
      <c r="Z2008" s="13">
        <v>823868.24</v>
      </c>
      <c r="AA2008" s="13">
        <v>499628.36</v>
      </c>
      <c r="AB2008" s="13">
        <v>682155.72</v>
      </c>
      <c r="AC2008" s="13">
        <v>0</v>
      </c>
      <c r="AD2008" s="13">
        <v>0</v>
      </c>
      <c r="AE2008" s="13">
        <v>0</v>
      </c>
      <c r="AF2008" s="13">
        <v>93650.16</v>
      </c>
      <c r="AG2008" s="13">
        <v>22898586.34</v>
      </c>
      <c r="AH2008" s="13">
        <v>43557.49</v>
      </c>
      <c r="AI2008" s="13">
        <v>22941845.550000001</v>
      </c>
      <c r="AJ2008" s="13">
        <v>14211112.27</v>
      </c>
      <c r="AK2008" s="13">
        <v>0</v>
      </c>
      <c r="AL2008" s="13">
        <v>201183744.22</v>
      </c>
      <c r="AM2008" s="13">
        <v>13.23</v>
      </c>
      <c r="AN2008" s="13">
        <v>5494055.5</v>
      </c>
      <c r="AO2008" s="13">
        <v>6867539.0999999996</v>
      </c>
      <c r="AP2008" s="13">
        <v>32229896.879999999</v>
      </c>
      <c r="AQ2008" s="13">
        <v>1554050.71</v>
      </c>
      <c r="AR2008" s="367"/>
      <c r="AS2008" s="19">
        <v>45504</v>
      </c>
      <c r="AT2008" s="20" t="s">
        <v>6</v>
      </c>
      <c r="AU2008" s="40" t="s">
        <v>292</v>
      </c>
      <c r="AV2008" s="41">
        <v>2024</v>
      </c>
      <c r="AW2008" s="266" t="s">
        <v>173</v>
      </c>
      <c r="AX2008" s="380">
        <v>36.53</v>
      </c>
      <c r="AY2008" s="380">
        <v>36.61</v>
      </c>
    </row>
    <row r="2009" spans="1:51" x14ac:dyDescent="0.25">
      <c r="A2009" s="5">
        <v>52</v>
      </c>
      <c r="B2009" s="6" t="s">
        <v>72</v>
      </c>
      <c r="C2009" s="13">
        <v>57450517.520000003</v>
      </c>
      <c r="D2009" s="13">
        <v>7829540.0700000003</v>
      </c>
      <c r="E2009" s="13">
        <v>23040801.190000001</v>
      </c>
      <c r="F2009" s="13">
        <v>9510014.1099999994</v>
      </c>
      <c r="G2009" s="13">
        <v>23139258.649999999</v>
      </c>
      <c r="H2009" s="13">
        <v>2619342.35</v>
      </c>
      <c r="I2009" s="13">
        <v>2696671683.27</v>
      </c>
      <c r="J2009" s="13">
        <v>578712388.99000001</v>
      </c>
      <c r="K2009" s="13">
        <v>42476342.509999998</v>
      </c>
      <c r="L2009" s="13">
        <v>19435541.32</v>
      </c>
      <c r="M2009" s="13">
        <v>10701897.220000001</v>
      </c>
      <c r="N2009" s="13">
        <v>17147128.710000001</v>
      </c>
      <c r="O2009" s="13">
        <v>26550482.260000002</v>
      </c>
      <c r="P2009" s="13">
        <v>-9578777.5700000003</v>
      </c>
      <c r="Q2009" s="13">
        <v>16294473.59</v>
      </c>
      <c r="R2009" s="13">
        <v>6715696.0199999996</v>
      </c>
      <c r="S2009" s="13">
        <v>-4096353.67</v>
      </c>
      <c r="T2009" s="13">
        <v>7467076.6299999999</v>
      </c>
      <c r="U2009" s="13">
        <v>0</v>
      </c>
      <c r="V2009" s="13">
        <v>0</v>
      </c>
      <c r="W2009" s="13">
        <v>0</v>
      </c>
      <c r="X2009" s="13">
        <v>21993868.059999999</v>
      </c>
      <c r="Y2009" s="13">
        <v>472229.77</v>
      </c>
      <c r="Z2009" s="13">
        <v>528376.61</v>
      </c>
      <c r="AA2009" s="13">
        <v>2193496.54</v>
      </c>
      <c r="AB2009" s="13">
        <v>132760.45000000001</v>
      </c>
      <c r="AC2009" s="13">
        <v>0</v>
      </c>
      <c r="AD2009" s="13">
        <v>0</v>
      </c>
      <c r="AE2009" s="13">
        <v>0</v>
      </c>
      <c r="AF2009" s="13">
        <v>30230434.989999998</v>
      </c>
      <c r="AG2009" s="13">
        <v>30137438.539999999</v>
      </c>
      <c r="AH2009" s="13">
        <v>40187929.899999999</v>
      </c>
      <c r="AI2009" s="13">
        <v>69875368.439999998</v>
      </c>
      <c r="AJ2009" s="13">
        <v>43324886.18</v>
      </c>
      <c r="AK2009" s="13">
        <v>0</v>
      </c>
      <c r="AL2009" s="13">
        <v>2654195340.7600002</v>
      </c>
      <c r="AM2009" s="13">
        <v>63.49</v>
      </c>
      <c r="AN2009" s="13">
        <v>6829982.8300000001</v>
      </c>
      <c r="AO2009" s="13">
        <v>2680031.2799999998</v>
      </c>
      <c r="AP2009" s="13">
        <v>47993273.549999997</v>
      </c>
      <c r="AQ2009" s="13">
        <v>24922778.359999999</v>
      </c>
      <c r="AR2009" s="367"/>
      <c r="AS2009" s="19">
        <v>45504</v>
      </c>
      <c r="AT2009" s="20" t="s">
        <v>6</v>
      </c>
      <c r="AU2009" s="40" t="s">
        <v>292</v>
      </c>
      <c r="AV2009" s="41">
        <v>2024</v>
      </c>
      <c r="AW2009" s="266" t="s">
        <v>170</v>
      </c>
      <c r="AX2009" s="380">
        <v>36.53</v>
      </c>
      <c r="AY2009" s="380">
        <v>36.61</v>
      </c>
    </row>
    <row r="2010" spans="1:51" x14ac:dyDescent="0.25">
      <c r="A2010" s="5">
        <v>96</v>
      </c>
      <c r="B2010" s="6" t="s">
        <v>73</v>
      </c>
      <c r="C2010" s="13">
        <v>1373180552.3599999</v>
      </c>
      <c r="D2010" s="13">
        <v>544507564.77999997</v>
      </c>
      <c r="E2010" s="13">
        <v>294959893.07999998</v>
      </c>
      <c r="F2010" s="13">
        <v>109505731.36</v>
      </c>
      <c r="G2010" s="13">
        <v>219827747.99000001</v>
      </c>
      <c r="H2010" s="13">
        <v>2852255.21</v>
      </c>
      <c r="I2010" s="13">
        <v>1308827744.78</v>
      </c>
      <c r="J2010" s="13">
        <v>36596.120000000003</v>
      </c>
      <c r="K2010" s="13">
        <v>606282767.86000001</v>
      </c>
      <c r="L2010" s="13">
        <v>311322874.77999997</v>
      </c>
      <c r="M2010" s="13">
        <v>0</v>
      </c>
      <c r="N2010" s="13">
        <v>93931626.290000007</v>
      </c>
      <c r="O2010" s="13">
        <v>273516788.63</v>
      </c>
      <c r="P2010" s="13">
        <v>225822719.59999999</v>
      </c>
      <c r="Q2010" s="13">
        <v>-185027460.03</v>
      </c>
      <c r="R2010" s="13">
        <v>40795259.57</v>
      </c>
      <c r="S2010" s="13">
        <v>-37943004.369999997</v>
      </c>
      <c r="T2010" s="13">
        <v>48469895.600000001</v>
      </c>
      <c r="U2010" s="13">
        <v>0</v>
      </c>
      <c r="V2010" s="13">
        <v>0</v>
      </c>
      <c r="W2010" s="13">
        <v>68158.490000000005</v>
      </c>
      <c r="X2010" s="13">
        <v>29052.48</v>
      </c>
      <c r="Y2010" s="13">
        <v>3584164.7</v>
      </c>
      <c r="Z2010" s="13">
        <v>24705903.579999998</v>
      </c>
      <c r="AA2010" s="13">
        <v>17322639.469999999</v>
      </c>
      <c r="AB2010" s="13">
        <v>9252239.7100000009</v>
      </c>
      <c r="AC2010" s="13">
        <v>0</v>
      </c>
      <c r="AD2010" s="13">
        <v>0</v>
      </c>
      <c r="AE2010" s="13">
        <v>0</v>
      </c>
      <c r="AF2010" s="13">
        <v>31645163.48</v>
      </c>
      <c r="AG2010" s="13">
        <v>311322874.77999997</v>
      </c>
      <c r="AH2010" s="13">
        <v>388891519.37</v>
      </c>
      <c r="AI2010" s="13">
        <v>698946974.29999995</v>
      </c>
      <c r="AJ2010" s="13">
        <v>425430185.67000002</v>
      </c>
      <c r="AK2010" s="13">
        <v>0</v>
      </c>
      <c r="AL2010" s="13">
        <v>702544976.91999996</v>
      </c>
      <c r="AM2010" s="13">
        <v>2.16</v>
      </c>
      <c r="AN2010" s="13">
        <v>85900687.280000001</v>
      </c>
      <c r="AO2010" s="13">
        <v>23605044.079999998</v>
      </c>
      <c r="AP2010" s="13">
        <v>1299818686.6500001</v>
      </c>
      <c r="AQ2010" s="13">
        <v>744662487.70000005</v>
      </c>
      <c r="AR2010" s="367"/>
      <c r="AS2010" s="19">
        <v>45504</v>
      </c>
      <c r="AT2010" s="20" t="s">
        <v>6</v>
      </c>
      <c r="AU2010" s="40" t="s">
        <v>292</v>
      </c>
      <c r="AV2010" s="41">
        <v>2024</v>
      </c>
      <c r="AW2010" s="266" t="s">
        <v>153</v>
      </c>
      <c r="AX2010" s="380">
        <v>36.53</v>
      </c>
      <c r="AY2010" s="380">
        <v>36.61</v>
      </c>
    </row>
    <row r="2011" spans="1:51" x14ac:dyDescent="0.25">
      <c r="A2011" s="5">
        <v>103</v>
      </c>
      <c r="B2011" s="6" t="s">
        <v>74</v>
      </c>
      <c r="C2011" s="13">
        <v>4268471.2300000004</v>
      </c>
      <c r="D2011" s="13">
        <v>0</v>
      </c>
      <c r="E2011" s="13">
        <v>1</v>
      </c>
      <c r="F2011" s="13">
        <v>215204.08</v>
      </c>
      <c r="G2011" s="13">
        <v>5649320.2999999998</v>
      </c>
      <c r="H2011" s="13">
        <v>6052599.7300000004</v>
      </c>
      <c r="I2011" s="13">
        <v>43649620.710000001</v>
      </c>
      <c r="J2011" s="13">
        <v>219616126.58000001</v>
      </c>
      <c r="K2011" s="13">
        <v>2707746.05</v>
      </c>
      <c r="L2011" s="13">
        <v>2688509.67</v>
      </c>
      <c r="M2011" s="13">
        <v>0</v>
      </c>
      <c r="N2011" s="13">
        <v>0</v>
      </c>
      <c r="O2011" s="13">
        <v>1622225.65</v>
      </c>
      <c r="P2011" s="13">
        <v>-3218278.8</v>
      </c>
      <c r="Q2011" s="13">
        <v>-979369.07</v>
      </c>
      <c r="R2011" s="13">
        <v>-4197647.87</v>
      </c>
      <c r="S2011" s="13">
        <v>10250247.609999999</v>
      </c>
      <c r="T2011" s="13">
        <v>169539.53</v>
      </c>
      <c r="U2011" s="13">
        <v>0</v>
      </c>
      <c r="V2011" s="13">
        <v>0</v>
      </c>
      <c r="W2011" s="13">
        <v>0</v>
      </c>
      <c r="X2011" s="13">
        <v>13017783.6</v>
      </c>
      <c r="Y2011" s="13">
        <v>115292.26</v>
      </c>
      <c r="Z2011" s="13">
        <v>9099.59</v>
      </c>
      <c r="AA2011" s="13">
        <v>169495.84</v>
      </c>
      <c r="AB2011" s="13">
        <v>0</v>
      </c>
      <c r="AC2011" s="13">
        <v>0</v>
      </c>
      <c r="AD2011" s="13">
        <v>0</v>
      </c>
      <c r="AE2011" s="13">
        <v>0</v>
      </c>
      <c r="AF2011" s="13">
        <v>2643187.83</v>
      </c>
      <c r="AG2011" s="13">
        <v>2688509.67</v>
      </c>
      <c r="AH2011" s="13">
        <v>1</v>
      </c>
      <c r="AI2011" s="13">
        <v>2640365.5499999998</v>
      </c>
      <c r="AJ2011" s="13">
        <v>1018139.9</v>
      </c>
      <c r="AK2011" s="13">
        <v>0</v>
      </c>
      <c r="AL2011" s="13">
        <v>40941874.659999996</v>
      </c>
      <c r="AM2011" s="13">
        <v>16.12</v>
      </c>
      <c r="AN2011" s="13">
        <v>160121.29999999999</v>
      </c>
      <c r="AO2011" s="13">
        <v>55082.78</v>
      </c>
      <c r="AP2011" s="13">
        <v>2646245.58</v>
      </c>
      <c r="AQ2011" s="13">
        <v>0</v>
      </c>
      <c r="AR2011" s="367"/>
      <c r="AS2011" s="19">
        <v>45504</v>
      </c>
      <c r="AT2011" s="20" t="s">
        <v>6</v>
      </c>
      <c r="AU2011" s="40" t="s">
        <v>292</v>
      </c>
      <c r="AV2011" s="41">
        <v>2024</v>
      </c>
      <c r="AW2011" s="266" t="s">
        <v>184</v>
      </c>
      <c r="AX2011" s="380">
        <v>36.53</v>
      </c>
      <c r="AY2011" s="380">
        <v>36.61</v>
      </c>
    </row>
    <row r="2012" spans="1:51" x14ac:dyDescent="0.25">
      <c r="A2012" s="5">
        <v>23</v>
      </c>
      <c r="B2012" s="6" t="s">
        <v>75</v>
      </c>
      <c r="C2012" s="13">
        <v>584194508.05999994</v>
      </c>
      <c r="D2012" s="13">
        <v>169970913.5</v>
      </c>
      <c r="E2012" s="13">
        <v>11345337.85</v>
      </c>
      <c r="F2012" s="13">
        <v>119901531.37</v>
      </c>
      <c r="G2012" s="13">
        <v>152742300.05000001</v>
      </c>
      <c r="H2012" s="13">
        <v>218482.67</v>
      </c>
      <c r="I2012" s="13">
        <v>644456010.97000003</v>
      </c>
      <c r="J2012" s="13">
        <v>6882955.9699999997</v>
      </c>
      <c r="K2012" s="13">
        <v>60535453.950000003</v>
      </c>
      <c r="L2012" s="13">
        <v>49190116.100000001</v>
      </c>
      <c r="M2012" s="13">
        <v>98101262.709999993</v>
      </c>
      <c r="N2012" s="13">
        <v>96106940.650000006</v>
      </c>
      <c r="O2012" s="13">
        <v>136839512.34</v>
      </c>
      <c r="P2012" s="13">
        <v>4740250.8</v>
      </c>
      <c r="Q2012" s="13">
        <v>23947321.289999999</v>
      </c>
      <c r="R2012" s="13">
        <v>28687572.09</v>
      </c>
      <c r="S2012" s="13">
        <v>-28469089.420000002</v>
      </c>
      <c r="T2012" s="13">
        <v>52391.62</v>
      </c>
      <c r="U2012" s="13">
        <v>0</v>
      </c>
      <c r="V2012" s="13">
        <v>0</v>
      </c>
      <c r="W2012" s="13">
        <v>0</v>
      </c>
      <c r="X2012" s="13">
        <v>894829.85</v>
      </c>
      <c r="Y2012" s="13">
        <v>2607483.83</v>
      </c>
      <c r="Z2012" s="13">
        <v>20257968.32</v>
      </c>
      <c r="AA2012" s="13">
        <v>3605869.49</v>
      </c>
      <c r="AB2012" s="13">
        <v>1455369.06</v>
      </c>
      <c r="AC2012" s="13">
        <v>0</v>
      </c>
      <c r="AD2012" s="13">
        <v>0</v>
      </c>
      <c r="AE2012" s="13">
        <v>0</v>
      </c>
      <c r="AF2012" s="13">
        <v>1489620.19</v>
      </c>
      <c r="AG2012" s="13">
        <v>147291378.81</v>
      </c>
      <c r="AH2012" s="13">
        <v>107452278.5</v>
      </c>
      <c r="AI2012" s="13">
        <v>244567396</v>
      </c>
      <c r="AJ2012" s="13">
        <v>107727883.66</v>
      </c>
      <c r="AK2012" s="13">
        <v>0</v>
      </c>
      <c r="AL2012" s="13">
        <v>583920557.01999998</v>
      </c>
      <c r="AM2012" s="13">
        <v>10.65</v>
      </c>
      <c r="AN2012" s="13">
        <v>67728317.079999998</v>
      </c>
      <c r="AO2012" s="13">
        <v>52173214.289999999</v>
      </c>
      <c r="AP2012" s="13">
        <v>509945174.63999999</v>
      </c>
      <c r="AQ2012" s="13">
        <v>232561092.41999999</v>
      </c>
      <c r="AR2012" s="367"/>
      <c r="AS2012" s="19">
        <v>45504</v>
      </c>
      <c r="AT2012" s="20" t="s">
        <v>6</v>
      </c>
      <c r="AU2012" s="40" t="s">
        <v>292</v>
      </c>
      <c r="AV2012" s="41">
        <v>2024</v>
      </c>
      <c r="AW2012" s="266" t="s">
        <v>159</v>
      </c>
      <c r="AX2012" s="380">
        <v>36.53</v>
      </c>
      <c r="AY2012" s="380">
        <v>36.61</v>
      </c>
    </row>
    <row r="2013" spans="1:51" x14ac:dyDescent="0.25">
      <c r="A2013" s="5">
        <v>62</v>
      </c>
      <c r="B2013" s="6" t="s">
        <v>203</v>
      </c>
      <c r="C2013" s="13">
        <v>48237886.560000002</v>
      </c>
      <c r="D2013" s="13">
        <v>11504345.82</v>
      </c>
      <c r="E2013" s="13">
        <v>981925.76</v>
      </c>
      <c r="F2013" s="13">
        <v>23079.65</v>
      </c>
      <c r="G2013" s="13">
        <v>31398090.449999999</v>
      </c>
      <c r="H2013" s="13">
        <v>282582.56</v>
      </c>
      <c r="I2013" s="13">
        <v>59308906.579999998</v>
      </c>
      <c r="J2013" s="13">
        <v>335988.28</v>
      </c>
      <c r="K2013" s="13">
        <v>2086981.22</v>
      </c>
      <c r="L2013" s="13">
        <v>1097099.1499999999</v>
      </c>
      <c r="M2013" s="13">
        <v>0</v>
      </c>
      <c r="N2013" s="13">
        <v>0</v>
      </c>
      <c r="O2013" s="13">
        <v>649938.63</v>
      </c>
      <c r="P2013" s="13">
        <v>4662432.01</v>
      </c>
      <c r="Q2013" s="13">
        <v>0</v>
      </c>
      <c r="R2013" s="13">
        <v>4662432.01</v>
      </c>
      <c r="S2013" s="13">
        <v>-4379849.45</v>
      </c>
      <c r="T2013" s="13">
        <v>43641.65</v>
      </c>
      <c r="U2013" s="13">
        <v>0</v>
      </c>
      <c r="V2013" s="13">
        <v>0</v>
      </c>
      <c r="W2013" s="13">
        <v>0</v>
      </c>
      <c r="X2013" s="13">
        <v>5083.87</v>
      </c>
      <c r="Y2013" s="13">
        <v>608915.11</v>
      </c>
      <c r="Z2013" s="13">
        <v>2177056.1</v>
      </c>
      <c r="AA2013" s="13">
        <v>1122772.05</v>
      </c>
      <c r="AB2013" s="13">
        <v>272039.12</v>
      </c>
      <c r="AC2013" s="13">
        <v>0</v>
      </c>
      <c r="AD2013" s="13">
        <v>0</v>
      </c>
      <c r="AE2013" s="13">
        <v>0</v>
      </c>
      <c r="AF2013" s="13">
        <v>247792.59</v>
      </c>
      <c r="AG2013" s="13">
        <v>1097099.1499999999</v>
      </c>
      <c r="AH2013" s="13">
        <v>981925.76</v>
      </c>
      <c r="AI2013" s="13">
        <v>2079024.91</v>
      </c>
      <c r="AJ2013" s="13">
        <v>1429086.28</v>
      </c>
      <c r="AK2013" s="13">
        <v>0</v>
      </c>
      <c r="AL2013" s="13">
        <v>57221925.359999999</v>
      </c>
      <c r="AM2013" s="13">
        <v>28.42</v>
      </c>
      <c r="AN2013" s="13">
        <v>23079.65</v>
      </c>
      <c r="AO2013" s="13">
        <v>0</v>
      </c>
      <c r="AP2013" s="13">
        <v>47919914.789999999</v>
      </c>
      <c r="AQ2013" s="13">
        <v>11836312.68</v>
      </c>
      <c r="AR2013" s="367"/>
      <c r="AS2013" s="19">
        <v>45504</v>
      </c>
      <c r="AT2013" s="20" t="s">
        <v>6</v>
      </c>
      <c r="AU2013" s="40" t="s">
        <v>292</v>
      </c>
      <c r="AV2013" s="41">
        <v>2024</v>
      </c>
      <c r="AW2013" s="266" t="s">
        <v>169</v>
      </c>
      <c r="AX2013" s="380">
        <v>36.53</v>
      </c>
      <c r="AY2013" s="380">
        <v>36.61</v>
      </c>
    </row>
    <row r="2014" spans="1:51" x14ac:dyDescent="0.25">
      <c r="A2014" s="5">
        <v>114</v>
      </c>
      <c r="B2014" s="6" t="s">
        <v>76</v>
      </c>
      <c r="C2014" s="13">
        <v>783982411.58000004</v>
      </c>
      <c r="D2014" s="13">
        <v>351992343.35000002</v>
      </c>
      <c r="E2014" s="13">
        <v>17116427.280000001</v>
      </c>
      <c r="F2014" s="13">
        <v>91314563.390000001</v>
      </c>
      <c r="G2014" s="13">
        <v>184786086.87</v>
      </c>
      <c r="H2014" s="13">
        <v>1663320.45</v>
      </c>
      <c r="I2014" s="13">
        <v>206708024.72</v>
      </c>
      <c r="J2014" s="13">
        <v>39120806.469999999</v>
      </c>
      <c r="K2014" s="13">
        <v>70727971.680000007</v>
      </c>
      <c r="L2014" s="13">
        <v>53611544.399999999</v>
      </c>
      <c r="M2014" s="13">
        <v>220949193.34</v>
      </c>
      <c r="N2014" s="13">
        <v>126704780.27</v>
      </c>
      <c r="O2014" s="13">
        <v>114673947.47</v>
      </c>
      <c r="P2014" s="13">
        <v>41215470.5</v>
      </c>
      <c r="Q2014" s="13">
        <v>-12103077.390000001</v>
      </c>
      <c r="R2014" s="13">
        <v>29112393.109999999</v>
      </c>
      <c r="S2014" s="13">
        <v>-27449072.66</v>
      </c>
      <c r="T2014" s="13">
        <v>146332.85999999999</v>
      </c>
      <c r="U2014" s="13">
        <v>0</v>
      </c>
      <c r="V2014" s="13">
        <v>0</v>
      </c>
      <c r="W2014" s="13">
        <v>11189680.41</v>
      </c>
      <c r="X2014" s="13">
        <v>14719042.470000001</v>
      </c>
      <c r="Y2014" s="13">
        <v>2735349.81</v>
      </c>
      <c r="Z2014" s="13">
        <v>5235653.28</v>
      </c>
      <c r="AA2014" s="13">
        <v>41510573.579999998</v>
      </c>
      <c r="AB2014" s="13">
        <v>464219.02</v>
      </c>
      <c r="AC2014" s="13">
        <v>0</v>
      </c>
      <c r="AD2014" s="13">
        <v>0</v>
      </c>
      <c r="AE2014" s="13">
        <v>0</v>
      </c>
      <c r="AF2014" s="13">
        <v>3558332.71</v>
      </c>
      <c r="AG2014" s="13">
        <v>274560737.74000001</v>
      </c>
      <c r="AH2014" s="13">
        <v>143821207.55000001</v>
      </c>
      <c r="AI2014" s="13">
        <v>416280979.23000002</v>
      </c>
      <c r="AJ2014" s="13">
        <v>301607031.75999999</v>
      </c>
      <c r="AK2014" s="13">
        <v>0</v>
      </c>
      <c r="AL2014" s="13">
        <v>135980053.03999999</v>
      </c>
      <c r="AM2014" s="13">
        <v>2.92</v>
      </c>
      <c r="AN2014" s="13">
        <v>64810227.450000003</v>
      </c>
      <c r="AO2014" s="13">
        <v>26504335.940000001</v>
      </c>
      <c r="AP2014" s="13">
        <v>738335160.55999994</v>
      </c>
      <c r="AQ2014" s="13">
        <v>421019039.80000001</v>
      </c>
      <c r="AR2014" s="367"/>
      <c r="AS2014" s="19">
        <v>45504</v>
      </c>
      <c r="AT2014" s="20" t="s">
        <v>6</v>
      </c>
      <c r="AU2014" s="40" t="s">
        <v>292</v>
      </c>
      <c r="AV2014" s="41">
        <v>2024</v>
      </c>
      <c r="AW2014" s="266" t="s">
        <v>154</v>
      </c>
      <c r="AX2014" s="380">
        <v>36.53</v>
      </c>
      <c r="AY2014" s="380">
        <v>36.61</v>
      </c>
    </row>
    <row r="2015" spans="1:51" x14ac:dyDescent="0.25">
      <c r="A2015" s="5">
        <v>48</v>
      </c>
      <c r="B2015" s="6" t="s">
        <v>77</v>
      </c>
      <c r="C2015" s="13">
        <v>202318830.41999999</v>
      </c>
      <c r="D2015" s="13">
        <v>30913102.969999999</v>
      </c>
      <c r="E2015" s="13">
        <v>34661980.32</v>
      </c>
      <c r="F2015" s="13">
        <v>7000450.5499999998</v>
      </c>
      <c r="G2015" s="13">
        <v>108696059.13</v>
      </c>
      <c r="H2015" s="13">
        <v>3874533.16</v>
      </c>
      <c r="I2015" s="13">
        <v>2217345125.3099999</v>
      </c>
      <c r="J2015" s="13">
        <v>188373646.94999999</v>
      </c>
      <c r="K2015" s="13">
        <v>91488392.950000003</v>
      </c>
      <c r="L2015" s="13">
        <v>39912878.109999999</v>
      </c>
      <c r="M2015" s="13">
        <v>7463613.6200000001</v>
      </c>
      <c r="N2015" s="13">
        <v>244256175.80000001</v>
      </c>
      <c r="O2015" s="13">
        <v>51669392.560000002</v>
      </c>
      <c r="P2015" s="13">
        <v>4039825.21</v>
      </c>
      <c r="Q2015" s="13">
        <v>-3820110.62</v>
      </c>
      <c r="R2015" s="13">
        <v>219714.59</v>
      </c>
      <c r="S2015" s="13">
        <v>3654818.57</v>
      </c>
      <c r="T2015" s="13">
        <v>47421855.640000001</v>
      </c>
      <c r="U2015" s="13">
        <v>0</v>
      </c>
      <c r="V2015" s="13">
        <v>2821334.38</v>
      </c>
      <c r="W2015" s="13">
        <v>15265849.82</v>
      </c>
      <c r="X2015" s="13">
        <v>32890805.289999999</v>
      </c>
      <c r="Y2015" s="13">
        <v>1422036.97</v>
      </c>
      <c r="Z2015" s="13">
        <v>5019058.32</v>
      </c>
      <c r="AA2015" s="13">
        <v>77955380.150000006</v>
      </c>
      <c r="AB2015" s="13">
        <v>0</v>
      </c>
      <c r="AC2015" s="13">
        <v>0</v>
      </c>
      <c r="AD2015" s="13">
        <v>0</v>
      </c>
      <c r="AE2015" s="13">
        <v>0</v>
      </c>
      <c r="AF2015" s="13">
        <v>10348551.130000001</v>
      </c>
      <c r="AG2015" s="13">
        <v>47376491.729999997</v>
      </c>
      <c r="AH2015" s="13">
        <v>278918156.12</v>
      </c>
      <c r="AI2015" s="13">
        <v>325914996.33999997</v>
      </c>
      <c r="AJ2015" s="13">
        <v>274245603.77999997</v>
      </c>
      <c r="AK2015" s="13">
        <v>0</v>
      </c>
      <c r="AL2015" s="13">
        <v>2125856732.3599999</v>
      </c>
      <c r="AM2015" s="13">
        <v>24.24</v>
      </c>
      <c r="AN2015" s="13">
        <v>1513569.98</v>
      </c>
      <c r="AO2015" s="13">
        <v>5486880.5800000001</v>
      </c>
      <c r="AP2015" s="13">
        <v>173364056.87</v>
      </c>
      <c r="AQ2015" s="13">
        <v>53627721.979999997</v>
      </c>
      <c r="AR2015" s="367"/>
      <c r="AS2015" s="19">
        <v>45504</v>
      </c>
      <c r="AT2015" s="20" t="s">
        <v>6</v>
      </c>
      <c r="AU2015" s="40" t="s">
        <v>292</v>
      </c>
      <c r="AV2015" s="41">
        <v>2024</v>
      </c>
      <c r="AW2015" s="266" t="s">
        <v>163</v>
      </c>
      <c r="AX2015" s="380">
        <v>36.53</v>
      </c>
      <c r="AY2015" s="380">
        <v>36.61</v>
      </c>
    </row>
    <row r="2016" spans="1:51" ht="30" x14ac:dyDescent="0.25">
      <c r="A2016" s="5">
        <v>120</v>
      </c>
      <c r="B2016" s="6" t="s">
        <v>78</v>
      </c>
      <c r="C2016" s="13">
        <v>2968730.69</v>
      </c>
      <c r="D2016" s="13">
        <v>0</v>
      </c>
      <c r="E2016" s="13">
        <v>0.01</v>
      </c>
      <c r="F2016" s="13">
        <v>0</v>
      </c>
      <c r="G2016" s="13">
        <v>1794196.86</v>
      </c>
      <c r="H2016" s="13">
        <v>389926.91</v>
      </c>
      <c r="I2016" s="13">
        <v>319733732.31999999</v>
      </c>
      <c r="J2016" s="13">
        <v>79098288.769999996</v>
      </c>
      <c r="K2016" s="13">
        <v>213460.27</v>
      </c>
      <c r="L2016" s="13">
        <v>213460.26</v>
      </c>
      <c r="M2016" s="13">
        <v>0</v>
      </c>
      <c r="N2016" s="13">
        <v>0</v>
      </c>
      <c r="O2016" s="13">
        <v>213460.26</v>
      </c>
      <c r="P2016" s="13">
        <v>961073.57</v>
      </c>
      <c r="Q2016" s="13">
        <v>63788</v>
      </c>
      <c r="R2016" s="13">
        <v>1024861.57</v>
      </c>
      <c r="S2016" s="13">
        <v>-634934.37</v>
      </c>
      <c r="T2016" s="13">
        <v>0</v>
      </c>
      <c r="U2016" s="13">
        <v>0</v>
      </c>
      <c r="V2016" s="13">
        <v>0</v>
      </c>
      <c r="W2016" s="13">
        <v>0</v>
      </c>
      <c r="X2016" s="13">
        <v>8044.15</v>
      </c>
      <c r="Y2016" s="13">
        <v>35883.94</v>
      </c>
      <c r="Z2016" s="13">
        <v>486090.79</v>
      </c>
      <c r="AA2016" s="13">
        <v>117619.53</v>
      </c>
      <c r="AB2016" s="13">
        <v>0</v>
      </c>
      <c r="AC2016" s="13">
        <v>0</v>
      </c>
      <c r="AD2016" s="13">
        <v>0</v>
      </c>
      <c r="AE2016" s="13">
        <v>0</v>
      </c>
      <c r="AF2016" s="13">
        <v>3384.26</v>
      </c>
      <c r="AG2016" s="13">
        <v>213460.26</v>
      </c>
      <c r="AH2016" s="13">
        <v>0.01</v>
      </c>
      <c r="AI2016" s="13">
        <v>213460.26</v>
      </c>
      <c r="AJ2016" s="13">
        <v>0</v>
      </c>
      <c r="AK2016" s="13">
        <v>0</v>
      </c>
      <c r="AL2016" s="13">
        <v>319520272.05000001</v>
      </c>
      <c r="AM2016" s="13">
        <v>1497.86</v>
      </c>
      <c r="AN2016" s="13">
        <v>0</v>
      </c>
      <c r="AO2016" s="13">
        <v>0</v>
      </c>
      <c r="AP2016" s="13">
        <v>2755270.44</v>
      </c>
      <c r="AQ2016" s="13">
        <v>0.01</v>
      </c>
      <c r="AR2016" s="367"/>
      <c r="AS2016" s="19">
        <v>45504</v>
      </c>
      <c r="AT2016" s="20" t="s">
        <v>6</v>
      </c>
      <c r="AU2016" s="40" t="s">
        <v>292</v>
      </c>
      <c r="AV2016" s="41">
        <v>2024</v>
      </c>
      <c r="AW2016" s="266" t="s">
        <v>187</v>
      </c>
      <c r="AX2016" s="380">
        <v>36.53</v>
      </c>
      <c r="AY2016" s="380">
        <v>36.61</v>
      </c>
    </row>
    <row r="2017" spans="1:51" x14ac:dyDescent="0.25">
      <c r="A2017" s="5">
        <v>100</v>
      </c>
      <c r="B2017" s="6" t="s">
        <v>79</v>
      </c>
      <c r="C2017" s="13">
        <v>1071075010.3</v>
      </c>
      <c r="D2017" s="13">
        <v>620550031.75999999</v>
      </c>
      <c r="E2017" s="13">
        <v>61749895.549999997</v>
      </c>
      <c r="F2017" s="13">
        <v>226231956.36000001</v>
      </c>
      <c r="G2017" s="13">
        <v>216288732.96000001</v>
      </c>
      <c r="H2017" s="13">
        <v>1187048.27</v>
      </c>
      <c r="I2017" s="13">
        <v>154415045.80000001</v>
      </c>
      <c r="J2017" s="13">
        <v>89594819.200000003</v>
      </c>
      <c r="K2017" s="13">
        <v>147462971.97</v>
      </c>
      <c r="L2017" s="13">
        <v>85713076.420000002</v>
      </c>
      <c r="M2017" s="13">
        <v>161167503.91999999</v>
      </c>
      <c r="N2017" s="13">
        <v>218754985.81</v>
      </c>
      <c r="O2017" s="13">
        <v>-36787276.350000001</v>
      </c>
      <c r="P2017" s="13">
        <v>44791565.57</v>
      </c>
      <c r="Q2017" s="13">
        <v>-27347789.890000001</v>
      </c>
      <c r="R2017" s="13">
        <v>17443775.68</v>
      </c>
      <c r="S2017" s="13">
        <v>-16256727.41</v>
      </c>
      <c r="T2017" s="13">
        <v>73296.820000000007</v>
      </c>
      <c r="U2017" s="13">
        <v>0</v>
      </c>
      <c r="V2017" s="13">
        <v>0</v>
      </c>
      <c r="W2017" s="13">
        <v>0</v>
      </c>
      <c r="X2017" s="13">
        <v>50026829.170000002</v>
      </c>
      <c r="Y2017" s="13">
        <v>3206356.21</v>
      </c>
      <c r="Z2017" s="13">
        <v>41356976.979999997</v>
      </c>
      <c r="AA2017" s="13">
        <v>2006407.04</v>
      </c>
      <c r="AB2017" s="13">
        <v>1192613.95</v>
      </c>
      <c r="AC2017" s="13">
        <v>0</v>
      </c>
      <c r="AD2017" s="13">
        <v>0</v>
      </c>
      <c r="AE2017" s="13">
        <v>0</v>
      </c>
      <c r="AF2017" s="13">
        <v>18594499.219999999</v>
      </c>
      <c r="AG2017" s="13">
        <v>246880580.34</v>
      </c>
      <c r="AH2017" s="13">
        <v>280504881.36000001</v>
      </c>
      <c r="AI2017" s="13">
        <v>526870413.56999999</v>
      </c>
      <c r="AJ2017" s="13">
        <v>563657689.91999996</v>
      </c>
      <c r="AK2017" s="13">
        <v>0</v>
      </c>
      <c r="AL2017" s="13">
        <v>6952073.8300000001</v>
      </c>
      <c r="AM2017" s="13">
        <v>1.05</v>
      </c>
      <c r="AN2017" s="13">
        <v>98111656.430000007</v>
      </c>
      <c r="AO2017" s="13">
        <v>128120299.93000001</v>
      </c>
      <c r="AP2017" s="13">
        <v>1270468090.8</v>
      </c>
      <c r="AQ2017" s="13">
        <v>783155835.90999997</v>
      </c>
      <c r="AR2017" s="367"/>
      <c r="AS2017" s="19">
        <v>45504</v>
      </c>
      <c r="AT2017" s="20" t="s">
        <v>6</v>
      </c>
      <c r="AU2017" s="40" t="s">
        <v>292</v>
      </c>
      <c r="AV2017" s="41">
        <v>2024</v>
      </c>
      <c r="AW2017" s="266" t="s">
        <v>151</v>
      </c>
      <c r="AX2017" s="380">
        <v>36.53</v>
      </c>
      <c r="AY2017" s="380">
        <v>36.61</v>
      </c>
    </row>
    <row r="2018" spans="1:51" x14ac:dyDescent="0.25">
      <c r="A2018" s="5">
        <v>127</v>
      </c>
      <c r="B2018" s="6" t="s">
        <v>80</v>
      </c>
      <c r="C2018" s="13">
        <v>12815634.130000001</v>
      </c>
      <c r="D2018" s="13">
        <v>32571.85</v>
      </c>
      <c r="E2018" s="13">
        <v>81673.95</v>
      </c>
      <c r="F2018" s="13">
        <v>2909270.89</v>
      </c>
      <c r="G2018" s="13">
        <v>31669987.199999999</v>
      </c>
      <c r="H2018" s="13">
        <v>16669174.630000001</v>
      </c>
      <c r="I2018" s="13">
        <v>48854322.439999998</v>
      </c>
      <c r="J2018" s="13">
        <v>0</v>
      </c>
      <c r="K2018" s="13">
        <v>2031131.75</v>
      </c>
      <c r="L2018" s="13">
        <v>1949457.8</v>
      </c>
      <c r="M2018" s="13">
        <v>2027271.58</v>
      </c>
      <c r="N2018" s="13">
        <v>0</v>
      </c>
      <c r="O2018" s="13">
        <v>2480372</v>
      </c>
      <c r="P2018" s="13">
        <v>-24276567.809999999</v>
      </c>
      <c r="Q2018" s="13">
        <v>-44851469.259999998</v>
      </c>
      <c r="R2018" s="13">
        <v>-69128037.069999993</v>
      </c>
      <c r="S2018" s="13">
        <v>85797211.700000003</v>
      </c>
      <c r="T2018" s="13">
        <v>760164.23</v>
      </c>
      <c r="U2018" s="13">
        <v>0</v>
      </c>
      <c r="V2018" s="13">
        <v>0</v>
      </c>
      <c r="W2018" s="13">
        <v>88374914</v>
      </c>
      <c r="X2018" s="13">
        <v>1506041.03</v>
      </c>
      <c r="Y2018" s="13">
        <v>629271.6</v>
      </c>
      <c r="Z2018" s="13">
        <v>646745.67000000004</v>
      </c>
      <c r="AA2018" s="13">
        <v>0</v>
      </c>
      <c r="AB2018" s="13">
        <v>2371598.5499999998</v>
      </c>
      <c r="AC2018" s="13">
        <v>0</v>
      </c>
      <c r="AD2018" s="13">
        <v>0</v>
      </c>
      <c r="AE2018" s="13">
        <v>0</v>
      </c>
      <c r="AF2018" s="13">
        <v>1196291.74</v>
      </c>
      <c r="AG2018" s="13">
        <v>3976729.38</v>
      </c>
      <c r="AH2018" s="13">
        <v>81673.95</v>
      </c>
      <c r="AI2018" s="13">
        <v>4058403.33</v>
      </c>
      <c r="AJ2018" s="13">
        <v>1578031.33</v>
      </c>
      <c r="AK2018" s="13">
        <v>0</v>
      </c>
      <c r="AL2018" s="13">
        <v>46823190.689999998</v>
      </c>
      <c r="AM2018" s="13">
        <v>24.05</v>
      </c>
      <c r="AN2018" s="13">
        <v>1946621.8</v>
      </c>
      <c r="AO2018" s="13">
        <v>962649.09</v>
      </c>
      <c r="AP2018" s="13">
        <v>10416936.08</v>
      </c>
      <c r="AQ2018" s="13">
        <v>114245.8</v>
      </c>
      <c r="AR2018" s="367"/>
      <c r="AS2018" s="19">
        <v>45504</v>
      </c>
      <c r="AT2018" s="20" t="s">
        <v>6</v>
      </c>
      <c r="AU2018" s="40" t="s">
        <v>292</v>
      </c>
      <c r="AV2018" s="41">
        <v>2024</v>
      </c>
      <c r="AW2018" s="266" t="s">
        <v>186</v>
      </c>
      <c r="AX2018" s="380">
        <v>36.53</v>
      </c>
      <c r="AY2018" s="380">
        <v>36.61</v>
      </c>
    </row>
    <row r="2019" spans="1:51" x14ac:dyDescent="0.25">
      <c r="A2019" s="5">
        <v>12</v>
      </c>
      <c r="B2019" s="6" t="s">
        <v>81</v>
      </c>
      <c r="C2019" s="13">
        <v>909164395.72000003</v>
      </c>
      <c r="D2019" s="13">
        <v>500837672.73000002</v>
      </c>
      <c r="E2019" s="13">
        <v>80445650.920000002</v>
      </c>
      <c r="F2019" s="13">
        <v>146720140.19999999</v>
      </c>
      <c r="G2019" s="13">
        <v>208586964.69999999</v>
      </c>
      <c r="H2019" s="13">
        <v>181514.14</v>
      </c>
      <c r="I2019" s="13">
        <v>865257909.98000002</v>
      </c>
      <c r="J2019" s="13">
        <v>904945254.14999998</v>
      </c>
      <c r="K2019" s="13">
        <v>348087064.44999999</v>
      </c>
      <c r="L2019" s="13">
        <v>267638489.71000001</v>
      </c>
      <c r="M2019" s="13">
        <v>31598467.43</v>
      </c>
      <c r="N2019" s="13">
        <v>9874408.5</v>
      </c>
      <c r="O2019" s="13">
        <v>-16145908.6</v>
      </c>
      <c r="P2019" s="13">
        <v>69165526.689999998</v>
      </c>
      <c r="Q2019" s="13">
        <v>-69755683.780000001</v>
      </c>
      <c r="R2019" s="13">
        <v>-590157.09</v>
      </c>
      <c r="S2019" s="13">
        <v>771671.23</v>
      </c>
      <c r="T2019" s="13">
        <v>5561231.75</v>
      </c>
      <c r="U2019" s="13">
        <v>0</v>
      </c>
      <c r="V2019" s="13">
        <v>0</v>
      </c>
      <c r="W2019" s="13">
        <v>28622184.350000001</v>
      </c>
      <c r="X2019" s="13">
        <v>154423961.28</v>
      </c>
      <c r="Y2019" s="13">
        <v>4256876.83</v>
      </c>
      <c r="Z2019" s="13">
        <v>15359784.210000001</v>
      </c>
      <c r="AA2019" s="13">
        <v>21958561.149999999</v>
      </c>
      <c r="AB2019" s="13">
        <v>922616.52</v>
      </c>
      <c r="AC2019" s="13">
        <v>0</v>
      </c>
      <c r="AD2019" s="13">
        <v>0</v>
      </c>
      <c r="AE2019" s="13">
        <v>0</v>
      </c>
      <c r="AF2019" s="13">
        <v>145337867.44</v>
      </c>
      <c r="AG2019" s="13">
        <v>299236957.13999999</v>
      </c>
      <c r="AH2019" s="13">
        <v>90320059.420000002</v>
      </c>
      <c r="AI2019" s="13">
        <v>362949928.86000001</v>
      </c>
      <c r="AJ2019" s="13">
        <v>379095925.57999998</v>
      </c>
      <c r="AK2019" s="13">
        <v>88.12</v>
      </c>
      <c r="AL2019" s="13">
        <v>517170845.52999997</v>
      </c>
      <c r="AM2019" s="13">
        <v>2.4900000000000002</v>
      </c>
      <c r="AN2019" s="13">
        <v>83924827.340000004</v>
      </c>
      <c r="AO2019" s="13">
        <v>62795312.859999999</v>
      </c>
      <c r="AP2019" s="13">
        <v>940808857.42999995</v>
      </c>
      <c r="AQ2019" s="13">
        <v>516336225.83999997</v>
      </c>
      <c r="AR2019" s="367"/>
      <c r="AS2019" s="19">
        <v>45504</v>
      </c>
      <c r="AT2019" s="20" t="s">
        <v>6</v>
      </c>
      <c r="AU2019" s="40" t="s">
        <v>292</v>
      </c>
      <c r="AV2019" s="41">
        <v>2024</v>
      </c>
      <c r="AW2019" s="266" t="s">
        <v>152</v>
      </c>
      <c r="AX2019" s="380">
        <v>36.53</v>
      </c>
      <c r="AY2019" s="380">
        <v>36.61</v>
      </c>
    </row>
    <row r="2020" spans="1:51" x14ac:dyDescent="0.25">
      <c r="A2020" s="5">
        <v>74</v>
      </c>
      <c r="B2020" s="6" t="s">
        <v>82</v>
      </c>
      <c r="C2020" s="13">
        <v>5483433735.5299997</v>
      </c>
      <c r="D2020" s="13">
        <v>3330759118.8200002</v>
      </c>
      <c r="E2020" s="13">
        <v>50436830.560000002</v>
      </c>
      <c r="F2020" s="13">
        <v>716482897.24000001</v>
      </c>
      <c r="G2020" s="13">
        <v>784687045.50999999</v>
      </c>
      <c r="H2020" s="13">
        <v>5040614.0199999996</v>
      </c>
      <c r="I2020" s="13">
        <v>1145436824.6800001</v>
      </c>
      <c r="J2020" s="13">
        <v>195236004.13</v>
      </c>
      <c r="K2020" s="13">
        <v>187268643.84</v>
      </c>
      <c r="L2020" s="13">
        <v>108800698.08</v>
      </c>
      <c r="M2020" s="13">
        <v>1077078776.53</v>
      </c>
      <c r="N2020" s="13">
        <v>1369938347.25</v>
      </c>
      <c r="O2020" s="13">
        <v>-177346287.18000001</v>
      </c>
      <c r="P2020" s="13">
        <v>828850961.13999999</v>
      </c>
      <c r="Q2020" s="13">
        <v>-715791414.92999995</v>
      </c>
      <c r="R2020" s="13">
        <v>113059546.20999999</v>
      </c>
      <c r="S2020" s="13">
        <v>-108018932.19</v>
      </c>
      <c r="T2020" s="13">
        <v>3678104.91</v>
      </c>
      <c r="U2020" s="13">
        <v>1321530</v>
      </c>
      <c r="V2020" s="13">
        <v>0</v>
      </c>
      <c r="W2020" s="13">
        <v>1376000</v>
      </c>
      <c r="X2020" s="13">
        <v>233417361.21000001</v>
      </c>
      <c r="Y2020" s="13">
        <v>13007637.810000001</v>
      </c>
      <c r="Z2020" s="13">
        <v>90621058.379999995</v>
      </c>
      <c r="AA2020" s="13">
        <v>108125625.84</v>
      </c>
      <c r="AB2020" s="13">
        <v>1842383.69</v>
      </c>
      <c r="AC2020" s="13">
        <v>0</v>
      </c>
      <c r="AD2020" s="13">
        <v>0</v>
      </c>
      <c r="AE2020" s="13">
        <v>42480270.359999999</v>
      </c>
      <c r="AF2020" s="13">
        <v>91734952.230000004</v>
      </c>
      <c r="AG2020" s="13">
        <v>1185879474.6099999</v>
      </c>
      <c r="AH2020" s="13">
        <v>1420375177.8099999</v>
      </c>
      <c r="AI2020" s="13">
        <v>2586892252.7600002</v>
      </c>
      <c r="AJ2020" s="13">
        <v>2764238539.9400001</v>
      </c>
      <c r="AK2020" s="13">
        <v>0</v>
      </c>
      <c r="AL2020" s="13">
        <v>958168180.84000003</v>
      </c>
      <c r="AM2020" s="13">
        <v>6.12</v>
      </c>
      <c r="AN2020" s="13">
        <v>433300966.77999997</v>
      </c>
      <c r="AO2020" s="13">
        <v>283181930.45999998</v>
      </c>
      <c r="AP2020" s="13">
        <v>5395104574.3100004</v>
      </c>
      <c r="AQ2020" s="13">
        <v>3065083670.4200001</v>
      </c>
      <c r="AR2020" s="367"/>
      <c r="AS2020" s="19">
        <v>45504</v>
      </c>
      <c r="AT2020" s="20" t="s">
        <v>6</v>
      </c>
      <c r="AU2020" s="40" t="s">
        <v>292</v>
      </c>
      <c r="AV2020" s="41">
        <v>2024</v>
      </c>
      <c r="AW2020" s="266" t="s">
        <v>148</v>
      </c>
      <c r="AX2020" s="380">
        <v>36.53</v>
      </c>
      <c r="AY2020" s="380">
        <v>36.61</v>
      </c>
    </row>
    <row r="2021" spans="1:51" x14ac:dyDescent="0.25">
      <c r="A2021" s="5">
        <v>71</v>
      </c>
      <c r="B2021" s="6" t="s">
        <v>83</v>
      </c>
      <c r="C2021" s="13">
        <v>477868911.85000002</v>
      </c>
      <c r="D2021" s="13">
        <v>70510192.730000004</v>
      </c>
      <c r="E2021" s="13">
        <v>46611398.689999998</v>
      </c>
      <c r="F2021" s="13">
        <v>4251912.6399999997</v>
      </c>
      <c r="G2021" s="13">
        <v>127315728.31999999</v>
      </c>
      <c r="H2021" s="13">
        <v>4936895.37</v>
      </c>
      <c r="I2021" s="13">
        <v>223800146.19</v>
      </c>
      <c r="J2021" s="13">
        <v>1072579.23</v>
      </c>
      <c r="K2021" s="13">
        <v>75549980.069999993</v>
      </c>
      <c r="L2021" s="13">
        <v>28938581.379999999</v>
      </c>
      <c r="M2021" s="13">
        <v>62304296.539999999</v>
      </c>
      <c r="N2021" s="13">
        <v>8169381.6299999999</v>
      </c>
      <c r="O2021" s="13">
        <v>90493794.090000004</v>
      </c>
      <c r="P2021" s="13">
        <v>185297284.06999999</v>
      </c>
      <c r="Q2021" s="13">
        <v>-242114467.99000001</v>
      </c>
      <c r="R2021" s="13">
        <v>-56817183.920000002</v>
      </c>
      <c r="S2021" s="13">
        <v>61754079.280000001</v>
      </c>
      <c r="T2021" s="13">
        <v>5948140.7400000002</v>
      </c>
      <c r="U2021" s="13">
        <v>0</v>
      </c>
      <c r="V2021" s="13">
        <v>0</v>
      </c>
      <c r="W2021" s="13">
        <v>106928902.34999999</v>
      </c>
      <c r="X2021" s="13">
        <v>0</v>
      </c>
      <c r="Y2021" s="13">
        <v>2598280.17</v>
      </c>
      <c r="Z2021" s="13">
        <v>24946881</v>
      </c>
      <c r="AA2021" s="13">
        <v>21990079.920000002</v>
      </c>
      <c r="AB2021" s="13">
        <v>1584685.82</v>
      </c>
      <c r="AC2021" s="13">
        <v>0</v>
      </c>
      <c r="AD2021" s="13">
        <v>0</v>
      </c>
      <c r="AE2021" s="13">
        <v>0</v>
      </c>
      <c r="AF2021" s="13">
        <v>3036.9</v>
      </c>
      <c r="AG2021" s="13">
        <v>91242877.920000002</v>
      </c>
      <c r="AH2021" s="13">
        <v>54780780.32</v>
      </c>
      <c r="AI2021" s="13">
        <v>146023024.61000001</v>
      </c>
      <c r="AJ2021" s="13">
        <v>55529230.520000003</v>
      </c>
      <c r="AK2021" s="13">
        <v>0</v>
      </c>
      <c r="AL2021" s="13">
        <v>148250166.12</v>
      </c>
      <c r="AM2021" s="13">
        <v>2.96</v>
      </c>
      <c r="AN2021" s="13">
        <v>4251912.6399999997</v>
      </c>
      <c r="AO2021" s="13">
        <v>0</v>
      </c>
      <c r="AP2021" s="13">
        <v>423095311.87</v>
      </c>
      <c r="AQ2021" s="13">
        <v>106230386.83</v>
      </c>
      <c r="AR2021" s="367"/>
      <c r="AS2021" s="19">
        <v>45504</v>
      </c>
      <c r="AT2021" s="20" t="s">
        <v>6</v>
      </c>
      <c r="AU2021" s="40" t="s">
        <v>292</v>
      </c>
      <c r="AV2021" s="41">
        <v>2024</v>
      </c>
      <c r="AW2021" s="266" t="s">
        <v>161</v>
      </c>
      <c r="AX2021" s="380">
        <v>36.53</v>
      </c>
      <c r="AY2021" s="380">
        <v>36.61</v>
      </c>
    </row>
    <row r="2022" spans="1:51" x14ac:dyDescent="0.25">
      <c r="A2022" s="5">
        <v>73</v>
      </c>
      <c r="B2022" s="6" t="s">
        <v>84</v>
      </c>
      <c r="C2022" s="13">
        <v>253002883.34999999</v>
      </c>
      <c r="D2022" s="13">
        <v>1655699.27</v>
      </c>
      <c r="E2022" s="13">
        <v>543.16999999999996</v>
      </c>
      <c r="F2022" s="13">
        <v>34915634.969999999</v>
      </c>
      <c r="G2022" s="13">
        <v>93282432.400000006</v>
      </c>
      <c r="H2022" s="13">
        <v>25450671.75</v>
      </c>
      <c r="I2022" s="13">
        <v>159233461.28999999</v>
      </c>
      <c r="J2022" s="13">
        <v>2417615.65</v>
      </c>
      <c r="K2022" s="13">
        <v>30693315.98</v>
      </c>
      <c r="L2022" s="13">
        <v>30692772.809999999</v>
      </c>
      <c r="M2022" s="13">
        <v>65358201.579999998</v>
      </c>
      <c r="N2022" s="13">
        <v>0</v>
      </c>
      <c r="O2022" s="13">
        <v>77630385.150000006</v>
      </c>
      <c r="P2022" s="13">
        <v>45518731.560000002</v>
      </c>
      <c r="Q2022" s="13">
        <v>-76237430.719999999</v>
      </c>
      <c r="R2022" s="13">
        <v>-30718699.16</v>
      </c>
      <c r="S2022" s="13">
        <v>56169371.240000002</v>
      </c>
      <c r="T2022" s="13">
        <v>0</v>
      </c>
      <c r="U2022" s="13">
        <v>0</v>
      </c>
      <c r="V2022" s="13">
        <v>0</v>
      </c>
      <c r="W2022" s="13">
        <v>70061390.719999999</v>
      </c>
      <c r="X2022" s="13">
        <v>471366.36</v>
      </c>
      <c r="Y2022" s="13">
        <v>1894926.47</v>
      </c>
      <c r="Z2022" s="13">
        <v>970747.33</v>
      </c>
      <c r="AA2022" s="13">
        <v>67511.179999999993</v>
      </c>
      <c r="AB2022" s="13">
        <v>2776206.93</v>
      </c>
      <c r="AC2022" s="13">
        <v>0</v>
      </c>
      <c r="AD2022" s="13">
        <v>0</v>
      </c>
      <c r="AE2022" s="13">
        <v>0</v>
      </c>
      <c r="AF2022" s="13">
        <v>8653993.9299999997</v>
      </c>
      <c r="AG2022" s="13">
        <v>96050974.390000001</v>
      </c>
      <c r="AH2022" s="13">
        <v>543.16999999999996</v>
      </c>
      <c r="AI2022" s="13">
        <v>95959892.569999993</v>
      </c>
      <c r="AJ2022" s="13">
        <v>18329507.420000002</v>
      </c>
      <c r="AK2022" s="13">
        <v>0</v>
      </c>
      <c r="AL2022" s="13">
        <v>128540145.31</v>
      </c>
      <c r="AM2022" s="13">
        <v>5.19</v>
      </c>
      <c r="AN2022" s="13">
        <v>16292689.74</v>
      </c>
      <c r="AO2022" s="13">
        <v>18622945.23</v>
      </c>
      <c r="AP2022" s="13">
        <v>157319945.37</v>
      </c>
      <c r="AQ2022" s="13">
        <v>-16396853.560000001</v>
      </c>
      <c r="AR2022" s="367"/>
      <c r="AS2022" s="19">
        <v>45504</v>
      </c>
      <c r="AT2022" s="20" t="s">
        <v>6</v>
      </c>
      <c r="AU2022" s="40" t="s">
        <v>292</v>
      </c>
      <c r="AV2022" s="41">
        <v>2024</v>
      </c>
      <c r="AW2022" s="266" t="s">
        <v>190</v>
      </c>
      <c r="AX2022" s="380">
        <v>36.53</v>
      </c>
      <c r="AY2022" s="380">
        <v>36.61</v>
      </c>
    </row>
    <row r="2023" spans="1:51" x14ac:dyDescent="0.25">
      <c r="A2023" s="5">
        <v>46</v>
      </c>
      <c r="B2023" s="6" t="s">
        <v>85</v>
      </c>
      <c r="C2023" s="13">
        <v>24830545.640000001</v>
      </c>
      <c r="D2023" s="13">
        <v>9993196.3200000003</v>
      </c>
      <c r="E2023" s="13">
        <v>3673828</v>
      </c>
      <c r="F2023" s="13">
        <v>4387964.01</v>
      </c>
      <c r="G2023" s="13">
        <v>16123922.17</v>
      </c>
      <c r="H2023" s="13">
        <v>200295.29</v>
      </c>
      <c r="I2023" s="13">
        <v>586681710.77999997</v>
      </c>
      <c r="J2023" s="13">
        <v>32949984.789999999</v>
      </c>
      <c r="K2023" s="13">
        <v>20874843.98</v>
      </c>
      <c r="L2023" s="13">
        <v>17200876.210000001</v>
      </c>
      <c r="M2023" s="13">
        <v>695246</v>
      </c>
      <c r="N2023" s="13">
        <v>14864</v>
      </c>
      <c r="O2023" s="13">
        <v>688328</v>
      </c>
      <c r="P2023" s="13">
        <v>-6362864.8600000003</v>
      </c>
      <c r="Q2023" s="13">
        <v>-962620.04</v>
      </c>
      <c r="R2023" s="13">
        <v>-7325484.9000000004</v>
      </c>
      <c r="S2023" s="13">
        <v>7525780.1900000004</v>
      </c>
      <c r="T2023" s="13">
        <v>9492475.7300000004</v>
      </c>
      <c r="U2023" s="13">
        <v>0</v>
      </c>
      <c r="V2023" s="13">
        <v>0</v>
      </c>
      <c r="W2023" s="13">
        <v>0</v>
      </c>
      <c r="X2023" s="13">
        <v>0</v>
      </c>
      <c r="Y2023" s="13">
        <v>329059.64</v>
      </c>
      <c r="Z2023" s="13">
        <v>77655.87</v>
      </c>
      <c r="AA2023" s="13">
        <v>1135531.58</v>
      </c>
      <c r="AB2023" s="13">
        <v>424448.45</v>
      </c>
      <c r="AC2023" s="13">
        <v>0</v>
      </c>
      <c r="AD2023" s="13">
        <v>0</v>
      </c>
      <c r="AE2023" s="13">
        <v>0</v>
      </c>
      <c r="AF2023" s="13">
        <v>0</v>
      </c>
      <c r="AG2023" s="13">
        <v>17896122.210000001</v>
      </c>
      <c r="AH2023" s="13">
        <v>3688692</v>
      </c>
      <c r="AI2023" s="13">
        <v>21569956</v>
      </c>
      <c r="AJ2023" s="13">
        <v>20881628</v>
      </c>
      <c r="AK2023" s="13">
        <v>0</v>
      </c>
      <c r="AL2023" s="13">
        <v>565806866.79999995</v>
      </c>
      <c r="AM2023" s="13">
        <v>28.1</v>
      </c>
      <c r="AN2023" s="13">
        <v>2923350.17</v>
      </c>
      <c r="AO2023" s="13">
        <v>1464613.84</v>
      </c>
      <c r="AP2023" s="13">
        <v>23849116.640000001</v>
      </c>
      <c r="AQ2023" s="13">
        <v>9700095.3200000003</v>
      </c>
      <c r="AR2023" s="367"/>
      <c r="AS2023" s="19">
        <v>45504</v>
      </c>
      <c r="AT2023" s="20" t="s">
        <v>6</v>
      </c>
      <c r="AU2023" s="40" t="s">
        <v>292</v>
      </c>
      <c r="AV2023" s="41">
        <v>2024</v>
      </c>
      <c r="AW2023" s="266" t="s">
        <v>176</v>
      </c>
      <c r="AX2023" s="380">
        <v>36.53</v>
      </c>
      <c r="AY2023" s="380">
        <v>36.61</v>
      </c>
    </row>
    <row r="2024" spans="1:51" x14ac:dyDescent="0.25">
      <c r="A2024" s="5">
        <v>51</v>
      </c>
      <c r="B2024" s="6" t="s">
        <v>86</v>
      </c>
      <c r="C2024" s="13">
        <v>15508217.199999999</v>
      </c>
      <c r="D2024" s="13">
        <v>1095882.78</v>
      </c>
      <c r="E2024" s="13">
        <v>4944842.84</v>
      </c>
      <c r="F2024" s="13">
        <v>3565090.91</v>
      </c>
      <c r="G2024" s="13">
        <v>16861916.66</v>
      </c>
      <c r="H2024" s="13">
        <v>-8524718.6300000008</v>
      </c>
      <c r="I2024" s="13">
        <v>89894851.310000002</v>
      </c>
      <c r="J2024" s="13">
        <v>178775175.30000001</v>
      </c>
      <c r="K2024" s="13">
        <v>11201606.289999999</v>
      </c>
      <c r="L2024" s="13">
        <v>6256763.4500000002</v>
      </c>
      <c r="M2024" s="13">
        <v>2957604.21</v>
      </c>
      <c r="N2024" s="13">
        <v>0</v>
      </c>
      <c r="O2024" s="13">
        <v>1885401.34</v>
      </c>
      <c r="P2024" s="13">
        <v>-7900074.4900000002</v>
      </c>
      <c r="Q2024" s="13">
        <v>-2960805.71</v>
      </c>
      <c r="R2024" s="13">
        <v>-10860880.199999999</v>
      </c>
      <c r="S2024" s="13">
        <v>2336161.5699999998</v>
      </c>
      <c r="T2024" s="13">
        <v>1717014.55</v>
      </c>
      <c r="U2024" s="13">
        <v>0</v>
      </c>
      <c r="V2024" s="13">
        <v>0</v>
      </c>
      <c r="W2024" s="13">
        <v>0</v>
      </c>
      <c r="X2024" s="13">
        <v>3968332.87</v>
      </c>
      <c r="Y2024" s="13">
        <v>315442.06</v>
      </c>
      <c r="Z2024" s="13">
        <v>350980.9</v>
      </c>
      <c r="AA2024" s="13">
        <v>148437.51</v>
      </c>
      <c r="AB2024" s="13">
        <v>16839.68</v>
      </c>
      <c r="AC2024" s="13">
        <v>0</v>
      </c>
      <c r="AD2024" s="13">
        <v>0</v>
      </c>
      <c r="AE2024" s="13">
        <v>0</v>
      </c>
      <c r="AF2024" s="13">
        <v>2517485.7000000002</v>
      </c>
      <c r="AG2024" s="13">
        <v>9214367.6600000001</v>
      </c>
      <c r="AH2024" s="13">
        <v>4944842.84</v>
      </c>
      <c r="AI2024" s="13">
        <v>13952196.41</v>
      </c>
      <c r="AJ2024" s="13">
        <v>12066795.07</v>
      </c>
      <c r="AK2024" s="13">
        <v>0</v>
      </c>
      <c r="AL2024" s="13">
        <v>78693245.019999996</v>
      </c>
      <c r="AM2024" s="13">
        <v>8.0299999999999994</v>
      </c>
      <c r="AN2024" s="13">
        <v>2000909.04</v>
      </c>
      <c r="AO2024" s="13">
        <v>1564181.87</v>
      </c>
      <c r="AP2024" s="13">
        <v>13941573.279999999</v>
      </c>
      <c r="AQ2024" s="13">
        <v>1414640.2</v>
      </c>
      <c r="AR2024" s="367"/>
      <c r="AS2024" s="19">
        <v>45504</v>
      </c>
      <c r="AT2024" s="20" t="s">
        <v>6</v>
      </c>
      <c r="AU2024" s="40" t="s">
        <v>293</v>
      </c>
      <c r="AV2024" s="41">
        <v>2024</v>
      </c>
      <c r="AW2024" s="266" t="s">
        <v>179</v>
      </c>
      <c r="AX2024" s="380">
        <v>36.53</v>
      </c>
      <c r="AY2024" s="380">
        <v>36.61</v>
      </c>
    </row>
    <row r="2025" spans="1:51" x14ac:dyDescent="0.25">
      <c r="A2025" s="5">
        <v>117</v>
      </c>
      <c r="B2025" s="6" t="s">
        <v>87</v>
      </c>
      <c r="C2025" s="13">
        <v>735606710.54999995</v>
      </c>
      <c r="D2025" s="13">
        <v>325970587.62</v>
      </c>
      <c r="E2025" s="13">
        <v>44032427.579999998</v>
      </c>
      <c r="F2025" s="13">
        <v>125269152.56999999</v>
      </c>
      <c r="G2025" s="13">
        <v>149812452.36000001</v>
      </c>
      <c r="H2025" s="13">
        <v>624657.6</v>
      </c>
      <c r="I2025" s="13">
        <v>235957589.40000001</v>
      </c>
      <c r="J2025" s="13">
        <v>50805921.200000003</v>
      </c>
      <c r="K2025" s="13">
        <v>123935902.27</v>
      </c>
      <c r="L2025" s="13">
        <v>79903474.689999998</v>
      </c>
      <c r="M2025" s="13">
        <v>253021980.72999999</v>
      </c>
      <c r="N2025" s="13">
        <v>121059228.70999999</v>
      </c>
      <c r="O2025" s="13">
        <v>-90523388.950000003</v>
      </c>
      <c r="P2025" s="13">
        <v>225077906.94999999</v>
      </c>
      <c r="Q2025" s="13">
        <v>-227343543.80000001</v>
      </c>
      <c r="R2025" s="13">
        <v>-2265636.85</v>
      </c>
      <c r="S2025" s="13">
        <v>2890294.48</v>
      </c>
      <c r="T2025" s="13">
        <v>1556056.14</v>
      </c>
      <c r="U2025" s="13">
        <v>0</v>
      </c>
      <c r="V2025" s="13">
        <v>0</v>
      </c>
      <c r="W2025" s="13">
        <v>0</v>
      </c>
      <c r="X2025" s="13">
        <v>19920773.920000002</v>
      </c>
      <c r="Y2025" s="13">
        <v>2555570.0699999998</v>
      </c>
      <c r="Z2025" s="13">
        <v>7783884.5099999998</v>
      </c>
      <c r="AA2025" s="13">
        <v>3363895.2</v>
      </c>
      <c r="AB2025" s="13">
        <v>1955896.69</v>
      </c>
      <c r="AC2025" s="13">
        <v>0</v>
      </c>
      <c r="AD2025" s="13">
        <v>0</v>
      </c>
      <c r="AE2025" s="13">
        <v>0</v>
      </c>
      <c r="AF2025" s="13">
        <v>2927289.11</v>
      </c>
      <c r="AG2025" s="13">
        <v>332925455.42000002</v>
      </c>
      <c r="AH2025" s="13">
        <v>165091656.28999999</v>
      </c>
      <c r="AI2025" s="13">
        <v>496716834.62</v>
      </c>
      <c r="AJ2025" s="13">
        <v>587240223.57000005</v>
      </c>
      <c r="AK2025" s="13">
        <v>0</v>
      </c>
      <c r="AL2025" s="13">
        <v>112021687.13</v>
      </c>
      <c r="AM2025" s="13">
        <v>1.9</v>
      </c>
      <c r="AN2025" s="13">
        <v>71910417.329999998</v>
      </c>
      <c r="AO2025" s="13">
        <v>53358735.240000002</v>
      </c>
      <c r="AP2025" s="13">
        <v>842780213.58000004</v>
      </c>
      <c r="AQ2025" s="13">
        <v>342620701.69999999</v>
      </c>
      <c r="AR2025" s="367"/>
      <c r="AS2025" s="19">
        <v>45504</v>
      </c>
      <c r="AT2025" s="20" t="s">
        <v>6</v>
      </c>
      <c r="AU2025" s="40" t="s">
        <v>292</v>
      </c>
      <c r="AV2025" s="41">
        <v>2024</v>
      </c>
      <c r="AW2025" s="266" t="s">
        <v>155</v>
      </c>
      <c r="AX2025" s="380">
        <v>36.53</v>
      </c>
      <c r="AY2025" s="380">
        <v>36.61</v>
      </c>
    </row>
    <row r="2026" spans="1:51" x14ac:dyDescent="0.25">
      <c r="A2026" s="5">
        <v>78</v>
      </c>
      <c r="B2026" s="6" t="s">
        <v>88</v>
      </c>
      <c r="C2026" s="13">
        <v>2465592.48</v>
      </c>
      <c r="D2026" s="13">
        <v>0</v>
      </c>
      <c r="E2026" s="13">
        <v>30141.54</v>
      </c>
      <c r="F2026" s="13">
        <v>469682</v>
      </c>
      <c r="G2026" s="13">
        <v>3576456.74</v>
      </c>
      <c r="H2026" s="13">
        <v>-826250.85</v>
      </c>
      <c r="I2026" s="13">
        <v>133982562.92</v>
      </c>
      <c r="J2026" s="13">
        <v>9844389.3000000007</v>
      </c>
      <c r="K2026" s="13">
        <v>896792.92</v>
      </c>
      <c r="L2026" s="13">
        <v>866651.38</v>
      </c>
      <c r="M2026" s="13">
        <v>169444.38</v>
      </c>
      <c r="N2026" s="13">
        <v>0.2</v>
      </c>
      <c r="O2026" s="13">
        <v>25221.4</v>
      </c>
      <c r="P2026" s="13">
        <v>-1605767.66</v>
      </c>
      <c r="Q2026" s="13">
        <v>-256190.56</v>
      </c>
      <c r="R2026" s="13">
        <v>-1861958.22</v>
      </c>
      <c r="S2026" s="13">
        <v>1035707.37</v>
      </c>
      <c r="T2026" s="13">
        <v>1046389.34</v>
      </c>
      <c r="U2026" s="13">
        <v>0</v>
      </c>
      <c r="V2026" s="13">
        <v>0</v>
      </c>
      <c r="W2026" s="13">
        <v>0</v>
      </c>
      <c r="X2026" s="13">
        <v>122077.51</v>
      </c>
      <c r="Y2026" s="13">
        <v>68662.570000000007</v>
      </c>
      <c r="Z2026" s="13">
        <v>18682.2</v>
      </c>
      <c r="AA2026" s="13">
        <v>24526.91</v>
      </c>
      <c r="AB2026" s="13">
        <v>9.81</v>
      </c>
      <c r="AC2026" s="13">
        <v>0</v>
      </c>
      <c r="AD2026" s="13">
        <v>0</v>
      </c>
      <c r="AE2026" s="13">
        <v>0</v>
      </c>
      <c r="AF2026" s="13">
        <v>20877.990000000002</v>
      </c>
      <c r="AG2026" s="13">
        <v>1036095.76</v>
      </c>
      <c r="AH2026" s="13">
        <v>30141.74</v>
      </c>
      <c r="AI2026" s="13">
        <v>1064307.76</v>
      </c>
      <c r="AJ2026" s="13">
        <v>1039086.36</v>
      </c>
      <c r="AK2026" s="13">
        <v>0</v>
      </c>
      <c r="AL2026" s="13">
        <v>133085770</v>
      </c>
      <c r="AM2026" s="13">
        <v>149.4</v>
      </c>
      <c r="AN2026" s="13">
        <v>338257.9</v>
      </c>
      <c r="AO2026" s="13">
        <v>131424.1</v>
      </c>
      <c r="AP2026" s="13">
        <v>2470474.15</v>
      </c>
      <c r="AQ2026" s="13">
        <v>30103.07</v>
      </c>
      <c r="AR2026" s="367"/>
      <c r="AS2026" s="19">
        <v>45504</v>
      </c>
      <c r="AT2026" s="20" t="s">
        <v>6</v>
      </c>
      <c r="AU2026" s="40" t="s">
        <v>293</v>
      </c>
      <c r="AV2026" s="41">
        <v>2024</v>
      </c>
      <c r="AW2026" s="266" t="s">
        <v>185</v>
      </c>
      <c r="AX2026" s="380">
        <v>36.53</v>
      </c>
      <c r="AY2026" s="380">
        <v>36.61</v>
      </c>
    </row>
    <row r="2027" spans="1:51" x14ac:dyDescent="0.25">
      <c r="A2027" s="5">
        <v>80</v>
      </c>
      <c r="B2027" s="6" t="s">
        <v>89</v>
      </c>
      <c r="C2027" s="13">
        <v>924963852.00999999</v>
      </c>
      <c r="D2027" s="13">
        <v>1673299416.05</v>
      </c>
      <c r="E2027" s="13">
        <v>98634501.109999999</v>
      </c>
      <c r="F2027" s="13">
        <v>148894421.41</v>
      </c>
      <c r="G2027" s="13">
        <v>218248291.37</v>
      </c>
      <c r="H2027" s="13">
        <v>1575599.41</v>
      </c>
      <c r="I2027" s="13">
        <v>781867314.71000004</v>
      </c>
      <c r="J2027" s="13">
        <v>245947110.78999999</v>
      </c>
      <c r="K2027" s="13">
        <v>169523964.16999999</v>
      </c>
      <c r="L2027" s="13">
        <v>70889463.060000002</v>
      </c>
      <c r="M2027" s="13">
        <v>242516061.94</v>
      </c>
      <c r="N2027" s="13">
        <v>361417873.29000002</v>
      </c>
      <c r="O2027" s="13">
        <v>-2319957169.02</v>
      </c>
      <c r="P2027" s="13">
        <v>1204478892.2</v>
      </c>
      <c r="Q2027" s="13">
        <v>-1235953946.05</v>
      </c>
      <c r="R2027" s="13">
        <v>-31475053.850000001</v>
      </c>
      <c r="S2027" s="13">
        <v>33050653.239999998</v>
      </c>
      <c r="T2027" s="13">
        <v>106737.33</v>
      </c>
      <c r="U2027" s="13">
        <v>0</v>
      </c>
      <c r="V2027" s="13">
        <v>0</v>
      </c>
      <c r="W2027" s="13">
        <v>956324.6</v>
      </c>
      <c r="X2027" s="13">
        <v>79833867.370000005</v>
      </c>
      <c r="Y2027" s="13">
        <v>3762122.25</v>
      </c>
      <c r="Z2027" s="13">
        <v>11293088.529999999</v>
      </c>
      <c r="AA2027" s="13">
        <v>4175722.71</v>
      </c>
      <c r="AB2027" s="13">
        <v>4528587.9400000004</v>
      </c>
      <c r="AC2027" s="13">
        <v>0</v>
      </c>
      <c r="AD2027" s="13">
        <v>0</v>
      </c>
      <c r="AE2027" s="13">
        <v>0</v>
      </c>
      <c r="AF2027" s="13">
        <v>24086754.629999999</v>
      </c>
      <c r="AG2027" s="13">
        <v>313405525</v>
      </c>
      <c r="AH2027" s="13">
        <v>460052374.39999998</v>
      </c>
      <c r="AI2027" s="13">
        <v>771851031.88</v>
      </c>
      <c r="AJ2027" s="13">
        <v>3091808200.9000001</v>
      </c>
      <c r="AK2027" s="13">
        <v>0</v>
      </c>
      <c r="AL2027" s="13">
        <v>612343350.53999996</v>
      </c>
      <c r="AM2027" s="13">
        <v>4.6100000000000003</v>
      </c>
      <c r="AN2027" s="13">
        <v>85884827.25</v>
      </c>
      <c r="AO2027" s="13">
        <v>63009594.159999996</v>
      </c>
      <c r="AP2027" s="13">
        <v>956491252.03999996</v>
      </c>
      <c r="AQ2027" s="13">
        <v>-615130352.94000006</v>
      </c>
      <c r="AR2027" s="367"/>
      <c r="AS2027" s="19">
        <v>45504</v>
      </c>
      <c r="AT2027" s="20" t="s">
        <v>6</v>
      </c>
      <c r="AU2027" s="40" t="s">
        <v>292</v>
      </c>
      <c r="AV2027" s="41">
        <v>2024</v>
      </c>
      <c r="AW2027" s="266" t="s">
        <v>288</v>
      </c>
      <c r="AX2027" s="380">
        <v>36.53</v>
      </c>
      <c r="AY2027" s="380">
        <v>36.61</v>
      </c>
    </row>
    <row r="2028" spans="1:51" x14ac:dyDescent="0.25">
      <c r="A2028" s="5">
        <v>2</v>
      </c>
      <c r="B2028" s="6" t="s">
        <v>90</v>
      </c>
      <c r="C2028" s="13">
        <v>128252258.09</v>
      </c>
      <c r="D2028" s="13">
        <v>17141424.350000001</v>
      </c>
      <c r="E2028" s="13">
        <v>2018664.56</v>
      </c>
      <c r="F2028" s="13">
        <v>116673.15</v>
      </c>
      <c r="G2028" s="13">
        <v>96979921.469999999</v>
      </c>
      <c r="H2028" s="13">
        <v>18188121.629999999</v>
      </c>
      <c r="I2028" s="13">
        <v>339409950.74000001</v>
      </c>
      <c r="J2028" s="13">
        <v>891622389.90999997</v>
      </c>
      <c r="K2028" s="13">
        <v>19411903.850000001</v>
      </c>
      <c r="L2028" s="13">
        <v>17393239.300000001</v>
      </c>
      <c r="M2028" s="13">
        <v>20558695.239999998</v>
      </c>
      <c r="N2028" s="13">
        <v>0</v>
      </c>
      <c r="O2028" s="13">
        <v>30458466.850000001</v>
      </c>
      <c r="P2028" s="13">
        <v>-16444227.73</v>
      </c>
      <c r="Q2028" s="13">
        <v>-29643278.059999999</v>
      </c>
      <c r="R2028" s="13">
        <v>-46087505.789999999</v>
      </c>
      <c r="S2028" s="13">
        <v>64275627.420000002</v>
      </c>
      <c r="T2028" s="13">
        <v>132.71</v>
      </c>
      <c r="U2028" s="13">
        <v>0</v>
      </c>
      <c r="V2028" s="13">
        <v>0</v>
      </c>
      <c r="W2028" s="13">
        <v>77805973.870000005</v>
      </c>
      <c r="X2028" s="13">
        <v>49406698.560000002</v>
      </c>
      <c r="Y2028" s="13">
        <v>1964259.13</v>
      </c>
      <c r="Z2028" s="13">
        <v>668319.65</v>
      </c>
      <c r="AA2028" s="13">
        <v>22845877.539999999</v>
      </c>
      <c r="AB2028" s="13">
        <v>1628668.14</v>
      </c>
      <c r="AC2028" s="13">
        <v>0</v>
      </c>
      <c r="AD2028" s="13">
        <v>0</v>
      </c>
      <c r="AE2028" s="13">
        <v>0</v>
      </c>
      <c r="AF2028" s="13">
        <v>35830053.270000003</v>
      </c>
      <c r="AG2028" s="13">
        <v>37951934.539999999</v>
      </c>
      <c r="AH2028" s="13">
        <v>2018664.56</v>
      </c>
      <c r="AI2028" s="13">
        <v>39970541.200000003</v>
      </c>
      <c r="AJ2028" s="13">
        <v>9512074.3499999996</v>
      </c>
      <c r="AK2028" s="13">
        <v>0</v>
      </c>
      <c r="AL2028" s="13">
        <v>319998046.88999999</v>
      </c>
      <c r="AM2028" s="13">
        <v>17.48</v>
      </c>
      <c r="AN2028" s="13">
        <v>116673.15</v>
      </c>
      <c r="AO2028" s="13">
        <v>0</v>
      </c>
      <c r="AP2028" s="13">
        <v>98912194.680000007</v>
      </c>
      <c r="AQ2028" s="13">
        <v>18259827.780000001</v>
      </c>
      <c r="AR2028" s="367"/>
      <c r="AS2028" s="19">
        <v>45504</v>
      </c>
      <c r="AT2028" s="20" t="s">
        <v>6</v>
      </c>
      <c r="AU2028" s="40" t="s">
        <v>292</v>
      </c>
      <c r="AV2028" s="41">
        <v>2024</v>
      </c>
      <c r="AW2028" s="266" t="s">
        <v>168</v>
      </c>
      <c r="AX2028" s="380">
        <v>36.53</v>
      </c>
      <c r="AY2028" s="380">
        <v>36.61</v>
      </c>
    </row>
    <row r="2029" spans="1:51" x14ac:dyDescent="0.25">
      <c r="A2029" s="5">
        <v>115</v>
      </c>
      <c r="B2029" s="6" t="s">
        <v>290</v>
      </c>
      <c r="C2029" s="13">
        <v>643206.05000000005</v>
      </c>
      <c r="D2029" s="13">
        <v>0</v>
      </c>
      <c r="E2029" s="13">
        <v>0.01</v>
      </c>
      <c r="F2029" s="13">
        <v>0</v>
      </c>
      <c r="G2029" s="13">
        <v>1444862.34</v>
      </c>
      <c r="H2029" s="13">
        <v>-954905.24</v>
      </c>
      <c r="I2029" s="13">
        <v>2101210.02</v>
      </c>
      <c r="J2029" s="13">
        <v>5817375.0499999998</v>
      </c>
      <c r="K2029" s="13">
        <v>471910.19</v>
      </c>
      <c r="L2029" s="13">
        <v>471910.18</v>
      </c>
      <c r="M2029" s="13">
        <v>0</v>
      </c>
      <c r="N2029" s="13">
        <v>0</v>
      </c>
      <c r="O2029" s="13">
        <v>349758.02</v>
      </c>
      <c r="P2029" s="13">
        <v>-1151414.31</v>
      </c>
      <c r="Q2029" s="13">
        <v>0</v>
      </c>
      <c r="R2029" s="13">
        <v>-1151414.31</v>
      </c>
      <c r="S2029" s="13">
        <v>196509.07</v>
      </c>
      <c r="T2029" s="13">
        <v>163577.56</v>
      </c>
      <c r="U2029" s="13">
        <v>0</v>
      </c>
      <c r="V2029" s="13">
        <v>0</v>
      </c>
      <c r="W2029" s="13">
        <v>0</v>
      </c>
      <c r="X2029" s="13">
        <v>127585.32</v>
      </c>
      <c r="Y2029" s="13">
        <v>29486.95</v>
      </c>
      <c r="Z2029" s="13">
        <v>24364.55</v>
      </c>
      <c r="AA2029" s="13">
        <v>0.01</v>
      </c>
      <c r="AB2029" s="13">
        <v>468.09</v>
      </c>
      <c r="AC2029" s="13">
        <v>0</v>
      </c>
      <c r="AD2029" s="13">
        <v>0</v>
      </c>
      <c r="AE2029" s="13">
        <v>14701.57</v>
      </c>
      <c r="AF2029" s="13">
        <v>25632.639999999999</v>
      </c>
      <c r="AG2029" s="13">
        <v>471910.18</v>
      </c>
      <c r="AH2029" s="13">
        <v>0.01</v>
      </c>
      <c r="AI2029" s="13">
        <v>468959.39</v>
      </c>
      <c r="AJ2029" s="13">
        <v>119201.37</v>
      </c>
      <c r="AK2029" s="13">
        <v>0</v>
      </c>
      <c r="AL2029" s="13">
        <v>1629299.83</v>
      </c>
      <c r="AM2029" s="13">
        <v>4.45</v>
      </c>
      <c r="AN2029" s="13">
        <v>0</v>
      </c>
      <c r="AO2029" s="13">
        <v>0</v>
      </c>
      <c r="AP2029" s="13">
        <v>293448.03999999998</v>
      </c>
      <c r="AQ2029" s="13">
        <v>0</v>
      </c>
      <c r="AR2029" s="367"/>
      <c r="AS2029" s="19">
        <v>45504</v>
      </c>
      <c r="AT2029" s="20" t="s">
        <v>6</v>
      </c>
      <c r="AU2029" s="40" t="s">
        <v>293</v>
      </c>
      <c r="AV2029" s="41">
        <v>2024</v>
      </c>
      <c r="AW2029" s="266" t="s">
        <v>291</v>
      </c>
      <c r="AX2029" s="380">
        <v>36.53</v>
      </c>
      <c r="AY2029" s="380">
        <v>36.61</v>
      </c>
    </row>
    <row r="2030" spans="1:51" x14ac:dyDescent="0.25">
      <c r="A2030" s="5">
        <v>106</v>
      </c>
      <c r="B2030" s="6" t="s">
        <v>92</v>
      </c>
      <c r="C2030" s="13">
        <v>47604429.149999999</v>
      </c>
      <c r="D2030" s="13">
        <v>2604644.5699999998</v>
      </c>
      <c r="E2030" s="13">
        <v>774976.66</v>
      </c>
      <c r="F2030" s="13">
        <v>9358437.3800000008</v>
      </c>
      <c r="G2030" s="13">
        <v>20559232.25</v>
      </c>
      <c r="H2030" s="13">
        <v>73521.05</v>
      </c>
      <c r="I2030" s="13">
        <v>72118152.040000007</v>
      </c>
      <c r="J2030" s="13">
        <v>7282024.2000000002</v>
      </c>
      <c r="K2030" s="13">
        <v>19299304.379999999</v>
      </c>
      <c r="L2030" s="13">
        <v>18524327.719999999</v>
      </c>
      <c r="M2030" s="13">
        <v>10954066.300000001</v>
      </c>
      <c r="N2030" s="13">
        <v>81689.53</v>
      </c>
      <c r="O2030" s="13">
        <v>3589075.64</v>
      </c>
      <c r="P2030" s="13">
        <v>11493039.310000001</v>
      </c>
      <c r="Q2030" s="13">
        <v>-13144210.300000001</v>
      </c>
      <c r="R2030" s="13">
        <v>-1651170.99</v>
      </c>
      <c r="S2030" s="13">
        <v>1724692.04</v>
      </c>
      <c r="T2030" s="13">
        <v>8.6999999999999993</v>
      </c>
      <c r="U2030" s="13">
        <v>0</v>
      </c>
      <c r="V2030" s="13">
        <v>0</v>
      </c>
      <c r="W2030" s="13">
        <v>8948680.7699999996</v>
      </c>
      <c r="X2030" s="13">
        <v>1850928.36</v>
      </c>
      <c r="Y2030" s="13">
        <v>399758.3</v>
      </c>
      <c r="Z2030" s="13">
        <v>216687.79</v>
      </c>
      <c r="AA2030" s="13">
        <v>719175.47</v>
      </c>
      <c r="AB2030" s="13">
        <v>721387.67</v>
      </c>
      <c r="AC2030" s="13">
        <v>0</v>
      </c>
      <c r="AD2030" s="13">
        <v>0</v>
      </c>
      <c r="AE2030" s="13">
        <v>6313793.4400000004</v>
      </c>
      <c r="AF2030" s="13">
        <v>704123.12</v>
      </c>
      <c r="AG2030" s="13">
        <v>29478394.02</v>
      </c>
      <c r="AH2030" s="13">
        <v>856666.19</v>
      </c>
      <c r="AI2030" s="13">
        <v>30314187.34</v>
      </c>
      <c r="AJ2030" s="13">
        <v>26725111.699999999</v>
      </c>
      <c r="AK2030" s="13">
        <v>0</v>
      </c>
      <c r="AL2030" s="13">
        <v>52818847.659999996</v>
      </c>
      <c r="AM2030" s="13">
        <v>3.74</v>
      </c>
      <c r="AN2030" s="13">
        <v>4675540.84</v>
      </c>
      <c r="AO2030" s="13">
        <v>4682896.54</v>
      </c>
      <c r="AP2030" s="13">
        <v>42929172</v>
      </c>
      <c r="AQ2030" s="13">
        <v>1518463.06</v>
      </c>
      <c r="AR2030" s="367"/>
      <c r="AS2030" s="19">
        <v>45504</v>
      </c>
      <c r="AT2030" s="20" t="s">
        <v>6</v>
      </c>
      <c r="AU2030" s="40" t="s">
        <v>292</v>
      </c>
      <c r="AV2030" s="41">
        <v>2024</v>
      </c>
      <c r="AW2030" s="266" t="s">
        <v>172</v>
      </c>
      <c r="AX2030" s="380">
        <v>36.53</v>
      </c>
      <c r="AY2030" s="380">
        <v>36.61</v>
      </c>
    </row>
    <row r="2031" spans="1:51" x14ac:dyDescent="0.25">
      <c r="A2031" s="5">
        <v>118</v>
      </c>
      <c r="B2031" s="6" t="s">
        <v>93</v>
      </c>
      <c r="C2031" s="13">
        <v>159349402.91</v>
      </c>
      <c r="D2031" s="13">
        <v>48864313.689999998</v>
      </c>
      <c r="E2031" s="13">
        <v>33751145.280000001</v>
      </c>
      <c r="F2031" s="13">
        <v>29069907.68</v>
      </c>
      <c r="G2031" s="13">
        <v>77732322.459999993</v>
      </c>
      <c r="H2031" s="13">
        <v>240773.78</v>
      </c>
      <c r="I2031" s="13">
        <v>210994260.63</v>
      </c>
      <c r="J2031" s="13">
        <v>14669505.949999999</v>
      </c>
      <c r="K2031" s="13">
        <v>75148576.239999995</v>
      </c>
      <c r="L2031" s="13">
        <v>41397430.960000001</v>
      </c>
      <c r="M2031" s="13">
        <v>11464579.1</v>
      </c>
      <c r="N2031" s="13">
        <v>40108335.049999997</v>
      </c>
      <c r="O2031" s="13">
        <v>34134411.259999998</v>
      </c>
      <c r="P2031" s="13">
        <v>-30451552.18</v>
      </c>
      <c r="Q2031" s="13">
        <v>35278546.43</v>
      </c>
      <c r="R2031" s="13">
        <v>4826994.25</v>
      </c>
      <c r="S2031" s="13">
        <v>-4586220.46</v>
      </c>
      <c r="T2031" s="13">
        <v>32926.94</v>
      </c>
      <c r="U2031" s="13">
        <v>0</v>
      </c>
      <c r="V2031" s="13">
        <v>0</v>
      </c>
      <c r="W2031" s="13">
        <v>233967.54</v>
      </c>
      <c r="X2031" s="13">
        <v>1624131.44</v>
      </c>
      <c r="Y2031" s="13">
        <v>1288689.17</v>
      </c>
      <c r="Z2031" s="13">
        <v>1157613.1599999999</v>
      </c>
      <c r="AA2031" s="13">
        <v>71128.679999999993</v>
      </c>
      <c r="AB2031" s="13">
        <v>1411381.07</v>
      </c>
      <c r="AC2031" s="13">
        <v>0</v>
      </c>
      <c r="AD2031" s="13">
        <v>0</v>
      </c>
      <c r="AE2031" s="13">
        <v>2534109.23</v>
      </c>
      <c r="AF2031" s="13">
        <v>14325.07</v>
      </c>
      <c r="AG2031" s="13">
        <v>52862010.060000002</v>
      </c>
      <c r="AH2031" s="13">
        <v>73859480.329999998</v>
      </c>
      <c r="AI2031" s="13">
        <v>126638437.84999999</v>
      </c>
      <c r="AJ2031" s="13">
        <v>92504026.590000004</v>
      </c>
      <c r="AK2031" s="13">
        <v>0</v>
      </c>
      <c r="AL2031" s="13">
        <v>135845684.38999999</v>
      </c>
      <c r="AM2031" s="13">
        <v>2.81</v>
      </c>
      <c r="AN2031" s="13">
        <v>18350228.370000001</v>
      </c>
      <c r="AO2031" s="13">
        <v>10719679.310000001</v>
      </c>
      <c r="AP2031" s="13">
        <v>171531334.25999999</v>
      </c>
      <c r="AQ2031" s="13">
        <v>95180656.299999997</v>
      </c>
      <c r="AR2031" s="367"/>
      <c r="AS2031" s="19">
        <v>45504</v>
      </c>
      <c r="AT2031" s="20" t="s">
        <v>6</v>
      </c>
      <c r="AU2031" s="40" t="s">
        <v>292</v>
      </c>
      <c r="AV2031" s="41">
        <v>2024</v>
      </c>
      <c r="AW2031" s="266" t="s">
        <v>162</v>
      </c>
      <c r="AX2031" s="380">
        <v>36.53</v>
      </c>
      <c r="AY2031" s="380">
        <v>36.61</v>
      </c>
    </row>
    <row r="2032" spans="1:51" x14ac:dyDescent="0.25">
      <c r="A2032" s="5">
        <v>29</v>
      </c>
      <c r="B2032" s="6" t="s">
        <v>94</v>
      </c>
      <c r="C2032" s="13">
        <v>419615800.37</v>
      </c>
      <c r="D2032" s="13">
        <v>127990101.27</v>
      </c>
      <c r="E2032" s="13">
        <v>30138615.43</v>
      </c>
      <c r="F2032" s="13">
        <v>69669156.099999994</v>
      </c>
      <c r="G2032" s="13">
        <v>78976225</v>
      </c>
      <c r="H2032" s="13">
        <v>-10817899.039999999</v>
      </c>
      <c r="I2032" s="13">
        <v>182380468.21000001</v>
      </c>
      <c r="J2032" s="13">
        <v>162114113.38</v>
      </c>
      <c r="K2032" s="13">
        <v>104741163.73</v>
      </c>
      <c r="L2032" s="13">
        <v>74602548.299999997</v>
      </c>
      <c r="M2032" s="13">
        <v>42783877.619999997</v>
      </c>
      <c r="N2032" s="13">
        <v>10072600.1</v>
      </c>
      <c r="O2032" s="13">
        <v>46743993.359999999</v>
      </c>
      <c r="P2032" s="13">
        <v>96236324.640000001</v>
      </c>
      <c r="Q2032" s="13">
        <v>-104658570.19</v>
      </c>
      <c r="R2032" s="13">
        <v>-8422245.5500000007</v>
      </c>
      <c r="S2032" s="13">
        <v>-2395653.4900000002</v>
      </c>
      <c r="T2032" s="13">
        <v>11146313.630000001</v>
      </c>
      <c r="U2032" s="13">
        <v>244589.9</v>
      </c>
      <c r="V2032" s="13">
        <v>0</v>
      </c>
      <c r="W2032" s="13">
        <v>137162</v>
      </c>
      <c r="X2032" s="13">
        <v>4268515.4000000004</v>
      </c>
      <c r="Y2032" s="13">
        <v>1419078.47</v>
      </c>
      <c r="Z2032" s="13">
        <v>6421109.96</v>
      </c>
      <c r="AA2032" s="13">
        <v>612.70000000000005</v>
      </c>
      <c r="AB2032" s="13">
        <v>6128245.5300000003</v>
      </c>
      <c r="AC2032" s="13">
        <v>0</v>
      </c>
      <c r="AD2032" s="13">
        <v>0</v>
      </c>
      <c r="AE2032" s="13">
        <v>0</v>
      </c>
      <c r="AF2032" s="13">
        <v>4223187.76</v>
      </c>
      <c r="AG2032" s="13">
        <v>117386425.92</v>
      </c>
      <c r="AH2032" s="13">
        <v>40211215.530000001</v>
      </c>
      <c r="AI2032" s="13">
        <v>150945797.37</v>
      </c>
      <c r="AJ2032" s="13">
        <v>105010556.06</v>
      </c>
      <c r="AK2032" s="13">
        <v>808752.05</v>
      </c>
      <c r="AL2032" s="13">
        <v>77639304.480000004</v>
      </c>
      <c r="AM2032" s="13">
        <v>1.74</v>
      </c>
      <c r="AN2032" s="13">
        <v>40092529.710000001</v>
      </c>
      <c r="AO2032" s="13">
        <v>29576626.390000001</v>
      </c>
      <c r="AP2032" s="13">
        <v>393604616.81</v>
      </c>
      <c r="AQ2032" s="13">
        <v>148722911.06999999</v>
      </c>
      <c r="AR2032" s="367"/>
      <c r="AS2032" s="19">
        <v>45504</v>
      </c>
      <c r="AT2032" s="20" t="s">
        <v>6</v>
      </c>
      <c r="AU2032" s="40" t="s">
        <v>293</v>
      </c>
      <c r="AV2032" s="41">
        <v>2024</v>
      </c>
      <c r="AW2032" s="266" t="s">
        <v>156</v>
      </c>
      <c r="AX2032" s="380">
        <v>36.53</v>
      </c>
      <c r="AY2032" s="380">
        <v>36.61</v>
      </c>
    </row>
    <row r="2033" spans="1:51" x14ac:dyDescent="0.25">
      <c r="A2033" s="5">
        <v>111</v>
      </c>
      <c r="B2033" s="6" t="s">
        <v>95</v>
      </c>
      <c r="C2033" s="13">
        <v>7570558.79</v>
      </c>
      <c r="D2033" s="13">
        <v>776385.74</v>
      </c>
      <c r="E2033" s="13">
        <v>551838.36</v>
      </c>
      <c r="F2033" s="13">
        <v>1545632.68</v>
      </c>
      <c r="G2033" s="13">
        <v>2771775.59</v>
      </c>
      <c r="H2033" s="13">
        <v>40962.379999999997</v>
      </c>
      <c r="I2033" s="13">
        <v>47963197.75</v>
      </c>
      <c r="J2033" s="13">
        <v>19260078.109999999</v>
      </c>
      <c r="K2033" s="13">
        <v>4238682.41</v>
      </c>
      <c r="L2033" s="13">
        <v>3686844.05</v>
      </c>
      <c r="M2033" s="13">
        <v>0</v>
      </c>
      <c r="N2033" s="13">
        <v>0</v>
      </c>
      <c r="O2033" s="13">
        <v>310946.33</v>
      </c>
      <c r="P2033" s="13">
        <v>2165818.4500000002</v>
      </c>
      <c r="Q2033" s="13">
        <v>-593419.34</v>
      </c>
      <c r="R2033" s="13">
        <v>1572399.11</v>
      </c>
      <c r="S2033" s="13">
        <v>-1531436.73</v>
      </c>
      <c r="T2033" s="13">
        <v>0</v>
      </c>
      <c r="U2033" s="13">
        <v>0</v>
      </c>
      <c r="V2033" s="13">
        <v>0</v>
      </c>
      <c r="W2033" s="13">
        <v>0</v>
      </c>
      <c r="X2033" s="13">
        <v>842604.12</v>
      </c>
      <c r="Y2033" s="13">
        <v>56566.85</v>
      </c>
      <c r="Z2033" s="13">
        <v>1078097.94</v>
      </c>
      <c r="AA2033" s="13">
        <v>525944.69999999995</v>
      </c>
      <c r="AB2033" s="13">
        <v>178950.01</v>
      </c>
      <c r="AC2033" s="13">
        <v>0</v>
      </c>
      <c r="AD2033" s="13">
        <v>0</v>
      </c>
      <c r="AE2033" s="13">
        <v>0</v>
      </c>
      <c r="AF2033" s="13">
        <v>534481.35</v>
      </c>
      <c r="AG2033" s="13">
        <v>3686844.05</v>
      </c>
      <c r="AH2033" s="13">
        <v>551838.36</v>
      </c>
      <c r="AI2033" s="13">
        <v>4232823.28</v>
      </c>
      <c r="AJ2033" s="13">
        <v>3921876.95</v>
      </c>
      <c r="AK2033" s="13">
        <v>0</v>
      </c>
      <c r="AL2033" s="13">
        <v>43724515.340000004</v>
      </c>
      <c r="AM2033" s="13">
        <v>11.32</v>
      </c>
      <c r="AN2033" s="13">
        <v>1000984.72</v>
      </c>
      <c r="AO2033" s="13">
        <v>544647.96</v>
      </c>
      <c r="AP2033" s="13">
        <v>6753409.6900000004</v>
      </c>
      <c r="AQ2033" s="13">
        <v>270182.96999999997</v>
      </c>
      <c r="AR2033" s="367"/>
      <c r="AS2033" s="19">
        <v>45504</v>
      </c>
      <c r="AT2033" s="20" t="s">
        <v>6</v>
      </c>
      <c r="AU2033" s="40" t="s">
        <v>292</v>
      </c>
      <c r="AV2033" s="41">
        <v>2024</v>
      </c>
      <c r="AW2033" s="266" t="s">
        <v>182</v>
      </c>
      <c r="AX2033" s="380">
        <v>36.53</v>
      </c>
      <c r="AY2033" s="380">
        <v>36.61</v>
      </c>
    </row>
    <row r="2034" spans="1:51" x14ac:dyDescent="0.25">
      <c r="A2034" s="5">
        <v>83</v>
      </c>
      <c r="B2034" s="6" t="s">
        <v>96</v>
      </c>
      <c r="C2034" s="13">
        <v>506419940.54000002</v>
      </c>
      <c r="D2034" s="13">
        <v>211778160.38999999</v>
      </c>
      <c r="E2034" s="13">
        <v>26380057</v>
      </c>
      <c r="F2034" s="13">
        <v>115018249.84999999</v>
      </c>
      <c r="G2034" s="13">
        <v>118716664.88</v>
      </c>
      <c r="H2034" s="13">
        <v>64670.46</v>
      </c>
      <c r="I2034" s="13">
        <v>661209163.59000003</v>
      </c>
      <c r="J2034" s="13">
        <v>8262753.8499999996</v>
      </c>
      <c r="K2034" s="13">
        <v>270659229.45999998</v>
      </c>
      <c r="L2034" s="13">
        <v>244279172.46000001</v>
      </c>
      <c r="M2034" s="13">
        <v>8540943.2300000004</v>
      </c>
      <c r="N2034" s="13">
        <v>417440</v>
      </c>
      <c r="O2034" s="13">
        <v>23724025.02</v>
      </c>
      <c r="P2034" s="13">
        <v>37182840.399999999</v>
      </c>
      <c r="Q2034" s="13">
        <v>-24587802.780000001</v>
      </c>
      <c r="R2034" s="13">
        <v>12595037.619999999</v>
      </c>
      <c r="S2034" s="13">
        <v>-12530367.17</v>
      </c>
      <c r="T2034" s="13">
        <v>632691.92000000004</v>
      </c>
      <c r="U2034" s="13">
        <v>0</v>
      </c>
      <c r="V2034" s="13">
        <v>0</v>
      </c>
      <c r="W2034" s="13">
        <v>278441.77</v>
      </c>
      <c r="X2034" s="13">
        <v>13138910.390000001</v>
      </c>
      <c r="Y2034" s="13">
        <v>2083674.88</v>
      </c>
      <c r="Z2034" s="13">
        <v>4514146.93</v>
      </c>
      <c r="AA2034" s="13">
        <v>0</v>
      </c>
      <c r="AB2034" s="13">
        <v>930961.21</v>
      </c>
      <c r="AC2034" s="13">
        <v>0</v>
      </c>
      <c r="AD2034" s="13">
        <v>0</v>
      </c>
      <c r="AE2034" s="13">
        <v>0</v>
      </c>
      <c r="AF2034" s="13">
        <v>19051628.23</v>
      </c>
      <c r="AG2034" s="13">
        <v>252820115.69</v>
      </c>
      <c r="AH2034" s="13">
        <v>26797497</v>
      </c>
      <c r="AI2034" s="13">
        <v>278873307.70999998</v>
      </c>
      <c r="AJ2034" s="13">
        <v>255149282.69</v>
      </c>
      <c r="AK2034" s="13">
        <v>0</v>
      </c>
      <c r="AL2034" s="13">
        <v>390549934.13</v>
      </c>
      <c r="AM2034" s="13">
        <v>2.44</v>
      </c>
      <c r="AN2034" s="13">
        <v>59195982.57</v>
      </c>
      <c r="AO2034" s="13">
        <v>55822267.280000001</v>
      </c>
      <c r="AP2034" s="13">
        <v>447741708.51999998</v>
      </c>
      <c r="AQ2034" s="13">
        <v>176823953.38999999</v>
      </c>
      <c r="AR2034" s="367"/>
      <c r="AS2034" s="19">
        <v>45504</v>
      </c>
      <c r="AT2034" s="20" t="s">
        <v>6</v>
      </c>
      <c r="AU2034" s="40" t="s">
        <v>292</v>
      </c>
      <c r="AV2034" s="41">
        <v>2024</v>
      </c>
      <c r="AW2034" s="266" t="s">
        <v>158</v>
      </c>
      <c r="AX2034" s="380">
        <v>36.53</v>
      </c>
      <c r="AY2034" s="380">
        <v>36.61</v>
      </c>
    </row>
    <row r="2035" spans="1:51" x14ac:dyDescent="0.25">
      <c r="A2035" s="5">
        <v>40</v>
      </c>
      <c r="B2035" s="6" t="s">
        <v>97</v>
      </c>
      <c r="C2035" s="13">
        <v>22700089.5</v>
      </c>
      <c r="D2035" s="13">
        <v>15842342.289999999</v>
      </c>
      <c r="E2035" s="13">
        <v>7785639.8899999997</v>
      </c>
      <c r="F2035" s="13">
        <v>3239714.43</v>
      </c>
      <c r="G2035" s="13">
        <v>24293898.800000001</v>
      </c>
      <c r="H2035" s="13">
        <v>-17166344.940000001</v>
      </c>
      <c r="I2035" s="13">
        <v>67727039.129999995</v>
      </c>
      <c r="J2035" s="13">
        <v>27659412.550000001</v>
      </c>
      <c r="K2035" s="13">
        <v>15260262.869999999</v>
      </c>
      <c r="L2035" s="13">
        <v>7474622.9800000004</v>
      </c>
      <c r="M2035" s="13">
        <v>4468770.53</v>
      </c>
      <c r="N2035" s="13">
        <v>0</v>
      </c>
      <c r="O2035" s="13">
        <v>-14161814.109999999</v>
      </c>
      <c r="P2035" s="13">
        <v>-6514051.9100000001</v>
      </c>
      <c r="Q2035" s="13">
        <v>-7743900.6799999997</v>
      </c>
      <c r="R2035" s="13">
        <v>-14257952.59</v>
      </c>
      <c r="S2035" s="13">
        <v>-2908393.04</v>
      </c>
      <c r="T2035" s="13">
        <v>1625.7</v>
      </c>
      <c r="U2035" s="13">
        <v>0</v>
      </c>
      <c r="V2035" s="13">
        <v>0</v>
      </c>
      <c r="W2035" s="13">
        <v>0</v>
      </c>
      <c r="X2035" s="13">
        <v>861274.69</v>
      </c>
      <c r="Y2035" s="13">
        <v>427319.54</v>
      </c>
      <c r="Z2035" s="13">
        <v>278465.87</v>
      </c>
      <c r="AA2035" s="13">
        <v>24817.84</v>
      </c>
      <c r="AB2035" s="13">
        <v>470196.03</v>
      </c>
      <c r="AC2035" s="13">
        <v>0</v>
      </c>
      <c r="AD2035" s="13">
        <v>0</v>
      </c>
      <c r="AE2035" s="13">
        <v>0</v>
      </c>
      <c r="AF2035" s="13">
        <v>2570494.15</v>
      </c>
      <c r="AG2035" s="13">
        <v>11943393.51</v>
      </c>
      <c r="AH2035" s="13">
        <v>7785639.8899999997</v>
      </c>
      <c r="AI2035" s="13">
        <v>19501558.690000001</v>
      </c>
      <c r="AJ2035" s="13">
        <v>33663372.799999997</v>
      </c>
      <c r="AK2035" s="13">
        <v>0</v>
      </c>
      <c r="AL2035" s="13">
        <v>52466776.259999998</v>
      </c>
      <c r="AM2035" s="13">
        <v>4.4400000000000004</v>
      </c>
      <c r="AN2035" s="13">
        <v>2080669.25</v>
      </c>
      <c r="AO2035" s="13">
        <v>1159045.18</v>
      </c>
      <c r="AP2035" s="13">
        <v>23663137.710000001</v>
      </c>
      <c r="AQ2035" s="13">
        <v>2643576.39</v>
      </c>
      <c r="AR2035" s="367"/>
      <c r="AS2035" s="19">
        <v>45504</v>
      </c>
      <c r="AT2035" s="20" t="s">
        <v>6</v>
      </c>
      <c r="AU2035" s="40" t="s">
        <v>293</v>
      </c>
      <c r="AV2035" s="41">
        <v>2024</v>
      </c>
      <c r="AW2035" s="266" t="s">
        <v>166</v>
      </c>
      <c r="AX2035" s="380">
        <v>36.53</v>
      </c>
      <c r="AY2035" s="380">
        <v>36.61</v>
      </c>
    </row>
    <row r="2036" spans="1:51" x14ac:dyDescent="0.25">
      <c r="A2036" s="5">
        <v>24</v>
      </c>
      <c r="B2036" s="6" t="s">
        <v>98</v>
      </c>
      <c r="C2036" s="13">
        <v>335106515.5</v>
      </c>
      <c r="D2036" s="13">
        <v>105627016.14</v>
      </c>
      <c r="E2036" s="13">
        <v>6080755.1299999999</v>
      </c>
      <c r="F2036" s="13">
        <v>32936860.850000001</v>
      </c>
      <c r="G2036" s="13">
        <v>91290352.450000003</v>
      </c>
      <c r="H2036" s="13">
        <v>723795.01</v>
      </c>
      <c r="I2036" s="13">
        <v>93452871.5</v>
      </c>
      <c r="J2036" s="13">
        <v>130272824.73999999</v>
      </c>
      <c r="K2036" s="13">
        <v>79330036.230000004</v>
      </c>
      <c r="L2036" s="13">
        <v>72990388.469999999</v>
      </c>
      <c r="M2036" s="13">
        <v>66639722.200000003</v>
      </c>
      <c r="N2036" s="13">
        <v>631319.72</v>
      </c>
      <c r="O2036" s="13">
        <v>102295568.81999999</v>
      </c>
      <c r="P2036" s="13">
        <v>2956717.24</v>
      </c>
      <c r="Q2036" s="13">
        <v>-17149280.609999999</v>
      </c>
      <c r="R2036" s="13">
        <v>-14192563.369999999</v>
      </c>
      <c r="S2036" s="13">
        <v>14916358.380000001</v>
      </c>
      <c r="T2036" s="13">
        <v>2361113.91</v>
      </c>
      <c r="U2036" s="13">
        <v>0</v>
      </c>
      <c r="V2036" s="13">
        <v>0</v>
      </c>
      <c r="W2036" s="13">
        <v>15249538.57</v>
      </c>
      <c r="X2036" s="13">
        <v>9518435.2799999993</v>
      </c>
      <c r="Y2036" s="13">
        <v>1265397.8899999999</v>
      </c>
      <c r="Z2036" s="13">
        <v>3348029.94</v>
      </c>
      <c r="AA2036" s="13">
        <v>5767631.6699999999</v>
      </c>
      <c r="AB2036" s="13">
        <v>1106820.8</v>
      </c>
      <c r="AC2036" s="13">
        <v>0</v>
      </c>
      <c r="AD2036" s="13">
        <v>0</v>
      </c>
      <c r="AE2036" s="13">
        <v>0</v>
      </c>
      <c r="AF2036" s="13">
        <v>724849.08</v>
      </c>
      <c r="AG2036" s="13">
        <v>139630110.66999999</v>
      </c>
      <c r="AH2036" s="13">
        <v>6712074.8499999996</v>
      </c>
      <c r="AI2036" s="13">
        <v>146134409.40000001</v>
      </c>
      <c r="AJ2036" s="13">
        <v>43924050.399999999</v>
      </c>
      <c r="AK2036" s="13">
        <v>85209.82</v>
      </c>
      <c r="AL2036" s="13">
        <v>14122835.27</v>
      </c>
      <c r="AM2036" s="13">
        <v>1.18</v>
      </c>
      <c r="AN2036" s="13">
        <v>30917110.120000001</v>
      </c>
      <c r="AO2036" s="13">
        <v>2019750.73</v>
      </c>
      <c r="AP2036" s="13">
        <v>233112810.68000001</v>
      </c>
      <c r="AQ2036" s="13">
        <v>105928880.14</v>
      </c>
      <c r="AR2036" s="367"/>
      <c r="AS2036" s="19">
        <v>45504</v>
      </c>
      <c r="AT2036" s="20" t="s">
        <v>6</v>
      </c>
      <c r="AU2036" s="40" t="s">
        <v>292</v>
      </c>
      <c r="AV2036" s="41">
        <v>2024</v>
      </c>
      <c r="AW2036" s="266" t="s">
        <v>164</v>
      </c>
      <c r="AX2036" s="380">
        <v>36.53</v>
      </c>
      <c r="AY2036" s="380">
        <v>36.61</v>
      </c>
    </row>
    <row r="2037" spans="1:51" x14ac:dyDescent="0.25">
      <c r="A2037" s="5">
        <v>124</v>
      </c>
      <c r="B2037" s="6" t="s">
        <v>99</v>
      </c>
      <c r="C2037" s="13">
        <v>25209325.710000001</v>
      </c>
      <c r="D2037" s="13">
        <v>0</v>
      </c>
      <c r="E2037" s="13">
        <v>0</v>
      </c>
      <c r="F2037" s="13">
        <v>456635.28</v>
      </c>
      <c r="G2037" s="13">
        <v>7304084.7199999997</v>
      </c>
      <c r="H2037" s="13">
        <v>-226702.62</v>
      </c>
      <c r="I2037" s="13">
        <v>7735888.3700000001</v>
      </c>
      <c r="J2037" s="13">
        <v>118373.5</v>
      </c>
      <c r="K2037" s="13">
        <v>173711.37</v>
      </c>
      <c r="L2037" s="13">
        <v>173711.37</v>
      </c>
      <c r="M2037" s="13">
        <v>17848466.539999999</v>
      </c>
      <c r="N2037" s="13">
        <v>0</v>
      </c>
      <c r="O2037" s="13">
        <v>7725780.7000000002</v>
      </c>
      <c r="P2037" s="13">
        <v>9722825.0099999998</v>
      </c>
      <c r="Q2037" s="13">
        <v>-9437553.1899999995</v>
      </c>
      <c r="R2037" s="13">
        <v>285271.82</v>
      </c>
      <c r="S2037" s="13">
        <v>-511974.46</v>
      </c>
      <c r="T2037" s="13">
        <v>0</v>
      </c>
      <c r="U2037" s="13">
        <v>0</v>
      </c>
      <c r="V2037" s="13">
        <v>0</v>
      </c>
      <c r="W2037" s="13">
        <v>0</v>
      </c>
      <c r="X2037" s="13">
        <v>70720.479999999996</v>
      </c>
      <c r="Y2037" s="13">
        <v>149062.95000000001</v>
      </c>
      <c r="Z2037" s="13">
        <v>109843.31</v>
      </c>
      <c r="AA2037" s="13">
        <v>146908.04</v>
      </c>
      <c r="AB2037" s="13">
        <v>124447.16</v>
      </c>
      <c r="AC2037" s="13">
        <v>0</v>
      </c>
      <c r="AD2037" s="13">
        <v>0</v>
      </c>
      <c r="AE2037" s="13">
        <v>0</v>
      </c>
      <c r="AF2037" s="13">
        <v>52433.48</v>
      </c>
      <c r="AG2037" s="13">
        <v>18022177.91</v>
      </c>
      <c r="AH2037" s="13">
        <v>0</v>
      </c>
      <c r="AI2037" s="13">
        <v>17980007.890000001</v>
      </c>
      <c r="AJ2037" s="13">
        <v>10254227.189999999</v>
      </c>
      <c r="AK2037" s="13">
        <v>0</v>
      </c>
      <c r="AL2037" s="13">
        <v>7562177</v>
      </c>
      <c r="AM2037" s="13">
        <v>44.53</v>
      </c>
      <c r="AN2037" s="13">
        <v>406060.83</v>
      </c>
      <c r="AO2037" s="13">
        <v>50574.45</v>
      </c>
      <c r="AP2037" s="13">
        <v>17483545.010000002</v>
      </c>
      <c r="AQ2037" s="13">
        <v>0</v>
      </c>
      <c r="AR2037" s="367"/>
      <c r="AS2037" s="19">
        <v>45504</v>
      </c>
      <c r="AT2037" s="20" t="s">
        <v>6</v>
      </c>
      <c r="AU2037" s="40" t="s">
        <v>293</v>
      </c>
      <c r="AV2037" s="41">
        <v>2024</v>
      </c>
      <c r="AW2037" s="266" t="s">
        <v>289</v>
      </c>
      <c r="AX2037" s="380">
        <v>36.53</v>
      </c>
      <c r="AY2037" s="380">
        <v>36.61</v>
      </c>
    </row>
    <row r="2038" spans="1:51" x14ac:dyDescent="0.25">
      <c r="A2038" s="5">
        <v>70</v>
      </c>
      <c r="B2038" s="6" t="s">
        <v>100</v>
      </c>
      <c r="C2038" s="13">
        <v>7504566.3600000003</v>
      </c>
      <c r="D2038" s="13">
        <v>2240832.7400000002</v>
      </c>
      <c r="E2038" s="13">
        <v>148475.53</v>
      </c>
      <c r="F2038" s="13">
        <v>0</v>
      </c>
      <c r="G2038" s="13">
        <v>4142400.16</v>
      </c>
      <c r="H2038" s="13">
        <v>1575537.77</v>
      </c>
      <c r="I2038" s="13">
        <v>2378972.79</v>
      </c>
      <c r="J2038" s="13">
        <v>5435527.9199999999</v>
      </c>
      <c r="K2038" s="13">
        <v>803870.62</v>
      </c>
      <c r="L2038" s="13">
        <v>559598.68999999994</v>
      </c>
      <c r="M2038" s="13">
        <v>0</v>
      </c>
      <c r="N2038" s="13">
        <v>0</v>
      </c>
      <c r="O2038" s="13">
        <v>-202188.39</v>
      </c>
      <c r="P2038" s="13">
        <v>1323521.8500000001</v>
      </c>
      <c r="Q2038" s="13">
        <v>0</v>
      </c>
      <c r="R2038" s="13">
        <v>1323521.8500000001</v>
      </c>
      <c r="S2038" s="13">
        <v>252015.92</v>
      </c>
      <c r="T2038" s="13">
        <v>441001.99</v>
      </c>
      <c r="U2038" s="13">
        <v>0</v>
      </c>
      <c r="V2038" s="13">
        <v>0</v>
      </c>
      <c r="W2038" s="13">
        <v>0</v>
      </c>
      <c r="X2038" s="13">
        <v>5096.63</v>
      </c>
      <c r="Y2038" s="13">
        <v>40727.550000000003</v>
      </c>
      <c r="Z2038" s="13">
        <v>134605.22</v>
      </c>
      <c r="AA2038" s="13">
        <v>13166.6</v>
      </c>
      <c r="AB2038" s="13">
        <v>5583.33</v>
      </c>
      <c r="AC2038" s="13">
        <v>0</v>
      </c>
      <c r="AD2038" s="13">
        <v>0</v>
      </c>
      <c r="AE2038" s="13">
        <v>0</v>
      </c>
      <c r="AF2038" s="13">
        <v>0</v>
      </c>
      <c r="AG2038" s="13">
        <v>559598.68999999994</v>
      </c>
      <c r="AH2038" s="13">
        <v>148475.53</v>
      </c>
      <c r="AI2038" s="13">
        <v>708074.22</v>
      </c>
      <c r="AJ2038" s="13">
        <v>910262.61</v>
      </c>
      <c r="AK2038" s="13">
        <v>0</v>
      </c>
      <c r="AL2038" s="13">
        <v>1575102.17</v>
      </c>
      <c r="AM2038" s="13">
        <v>2.96</v>
      </c>
      <c r="AN2038" s="13">
        <v>0</v>
      </c>
      <c r="AO2038" s="13">
        <v>0</v>
      </c>
      <c r="AP2038" s="13">
        <v>7854079.8499999996</v>
      </c>
      <c r="AQ2038" s="13">
        <v>2388157.84</v>
      </c>
      <c r="AR2038" s="367"/>
      <c r="AS2038" s="19">
        <v>45504</v>
      </c>
      <c r="AT2038" s="20" t="s">
        <v>6</v>
      </c>
      <c r="AU2038" s="40" t="s">
        <v>292</v>
      </c>
      <c r="AV2038" s="41">
        <v>2024</v>
      </c>
      <c r="AW2038" s="266" t="s">
        <v>181</v>
      </c>
      <c r="AX2038" s="380">
        <v>36.53</v>
      </c>
      <c r="AY2038" s="380">
        <v>36.61</v>
      </c>
    </row>
    <row r="2039" spans="1:51" x14ac:dyDescent="0.25">
      <c r="A2039" s="5">
        <v>119</v>
      </c>
      <c r="B2039" s="6" t="s">
        <v>101</v>
      </c>
      <c r="C2039" s="13">
        <v>396306.33</v>
      </c>
      <c r="D2039" s="13">
        <v>0</v>
      </c>
      <c r="E2039" s="13">
        <v>0.01</v>
      </c>
      <c r="F2039" s="13">
        <v>0</v>
      </c>
      <c r="G2039" s="13">
        <v>206959.12</v>
      </c>
      <c r="H2039" s="13">
        <v>240.7</v>
      </c>
      <c r="I2039" s="13">
        <v>58346.720000000001</v>
      </c>
      <c r="J2039" s="13">
        <v>355422.77</v>
      </c>
      <c r="K2039" s="13">
        <v>310068.75</v>
      </c>
      <c r="L2039" s="13">
        <v>310068.74</v>
      </c>
      <c r="M2039" s="13">
        <v>0</v>
      </c>
      <c r="N2039" s="13">
        <v>0</v>
      </c>
      <c r="O2039" s="13">
        <v>310068.56</v>
      </c>
      <c r="P2039" s="13">
        <v>-120721.35</v>
      </c>
      <c r="Q2039" s="13">
        <v>0</v>
      </c>
      <c r="R2039" s="13">
        <v>-120721.35</v>
      </c>
      <c r="S2039" s="13">
        <v>120962.03</v>
      </c>
      <c r="T2039" s="13">
        <v>140715.64000000001</v>
      </c>
      <c r="U2039" s="13">
        <v>0</v>
      </c>
      <c r="V2039" s="13">
        <v>0</v>
      </c>
      <c r="W2039" s="13">
        <v>0</v>
      </c>
      <c r="X2039" s="13">
        <v>3612.39</v>
      </c>
      <c r="Y2039" s="13">
        <v>4223.6499999999996</v>
      </c>
      <c r="Z2039" s="13">
        <v>8361.09</v>
      </c>
      <c r="AA2039" s="13">
        <v>6958.91</v>
      </c>
      <c r="AB2039" s="13">
        <v>0.17</v>
      </c>
      <c r="AC2039" s="13">
        <v>0</v>
      </c>
      <c r="AD2039" s="13">
        <v>0</v>
      </c>
      <c r="AE2039" s="13">
        <v>0</v>
      </c>
      <c r="AF2039" s="13">
        <v>3822.18</v>
      </c>
      <c r="AG2039" s="13">
        <v>310068.74</v>
      </c>
      <c r="AH2039" s="13">
        <v>0.01</v>
      </c>
      <c r="AI2039" s="13">
        <v>310068.74</v>
      </c>
      <c r="AJ2039" s="13">
        <v>0.18</v>
      </c>
      <c r="AK2039" s="13">
        <v>0</v>
      </c>
      <c r="AL2039" s="13">
        <v>-251722.03</v>
      </c>
      <c r="AM2039" s="13">
        <v>0.19</v>
      </c>
      <c r="AN2039" s="13">
        <v>0</v>
      </c>
      <c r="AO2039" s="13">
        <v>0</v>
      </c>
      <c r="AP2039" s="13">
        <v>86237.77</v>
      </c>
      <c r="AQ2039" s="13">
        <v>0</v>
      </c>
      <c r="AR2039" s="367"/>
      <c r="AS2039" s="19">
        <v>45504</v>
      </c>
      <c r="AT2039" s="20" t="s">
        <v>6</v>
      </c>
      <c r="AU2039" s="40" t="s">
        <v>292</v>
      </c>
      <c r="AV2039" s="41">
        <v>2024</v>
      </c>
      <c r="AW2039" s="266" t="s">
        <v>189</v>
      </c>
      <c r="AX2039" s="380">
        <v>36.53</v>
      </c>
      <c r="AY2039" s="380">
        <v>36.61</v>
      </c>
    </row>
    <row r="2040" spans="1:51" x14ac:dyDescent="0.25">
      <c r="A2040" s="5">
        <v>108</v>
      </c>
      <c r="B2040" s="6" t="s">
        <v>102</v>
      </c>
      <c r="C2040" s="13">
        <v>3782789.32</v>
      </c>
      <c r="D2040" s="13">
        <v>824230.77</v>
      </c>
      <c r="E2040" s="13">
        <v>21833.8</v>
      </c>
      <c r="F2040" s="13">
        <v>405937.51</v>
      </c>
      <c r="G2040" s="13">
        <v>2884185.93</v>
      </c>
      <c r="H2040" s="13">
        <v>9249.93</v>
      </c>
      <c r="I2040" s="13">
        <v>15233470.57</v>
      </c>
      <c r="J2040" s="13">
        <v>1811948.81</v>
      </c>
      <c r="K2040" s="13">
        <v>1190968.28</v>
      </c>
      <c r="L2040" s="13">
        <v>1169133.79</v>
      </c>
      <c r="M2040" s="13">
        <v>1250967.8600000001</v>
      </c>
      <c r="N2040" s="13">
        <v>1599554.48</v>
      </c>
      <c r="O2040" s="13">
        <v>1311861.3799999999</v>
      </c>
      <c r="P2040" s="13">
        <v>-1643426.27</v>
      </c>
      <c r="Q2040" s="13">
        <v>1026542.47</v>
      </c>
      <c r="R2040" s="13">
        <v>-616883.80000000005</v>
      </c>
      <c r="S2040" s="13">
        <v>626133.73</v>
      </c>
      <c r="T2040" s="13">
        <v>718847.46</v>
      </c>
      <c r="U2040" s="13">
        <v>0</v>
      </c>
      <c r="V2040" s="13">
        <v>0</v>
      </c>
      <c r="W2040" s="13">
        <v>0</v>
      </c>
      <c r="X2040" s="13">
        <v>54958.65</v>
      </c>
      <c r="Y2040" s="13">
        <v>52256.25</v>
      </c>
      <c r="Z2040" s="13">
        <v>44983.67</v>
      </c>
      <c r="AA2040" s="13">
        <v>29780.57</v>
      </c>
      <c r="AB2040" s="13">
        <v>2277.7600000000002</v>
      </c>
      <c r="AC2040" s="13">
        <v>0</v>
      </c>
      <c r="AD2040" s="13">
        <v>0</v>
      </c>
      <c r="AE2040" s="13">
        <v>0</v>
      </c>
      <c r="AF2040" s="13">
        <v>18374.13</v>
      </c>
      <c r="AG2040" s="13">
        <v>2420101.65</v>
      </c>
      <c r="AH2040" s="13">
        <v>1621388.28</v>
      </c>
      <c r="AI2040" s="13">
        <v>3986533.96</v>
      </c>
      <c r="AJ2040" s="13">
        <v>2674672.58</v>
      </c>
      <c r="AK2040" s="13">
        <v>0</v>
      </c>
      <c r="AL2040" s="13">
        <v>14042502.289999999</v>
      </c>
      <c r="AM2040" s="13">
        <v>12.79</v>
      </c>
      <c r="AN2040" s="13">
        <v>314044.74</v>
      </c>
      <c r="AO2040" s="13">
        <v>91892.77</v>
      </c>
      <c r="AP2040" s="13">
        <v>4056175.61</v>
      </c>
      <c r="AQ2040" s="13">
        <v>2409478.44</v>
      </c>
      <c r="AR2040" s="367"/>
      <c r="AS2040" s="19">
        <v>45504</v>
      </c>
      <c r="AT2040" s="20" t="s">
        <v>6</v>
      </c>
      <c r="AU2040" s="40" t="s">
        <v>292</v>
      </c>
      <c r="AV2040" s="41">
        <v>2024</v>
      </c>
      <c r="AW2040" s="266" t="s">
        <v>183</v>
      </c>
      <c r="AX2040" s="380">
        <v>36.53</v>
      </c>
      <c r="AY2040" s="380">
        <v>36.61</v>
      </c>
    </row>
    <row r="2041" spans="1:51" x14ac:dyDescent="0.25">
      <c r="A2041" s="5">
        <v>93</v>
      </c>
      <c r="B2041" s="6" t="s">
        <v>103</v>
      </c>
      <c r="C2041" s="13">
        <v>49728552.229999997</v>
      </c>
      <c r="D2041" s="13">
        <v>45273.33</v>
      </c>
      <c r="E2041" s="13">
        <v>1030</v>
      </c>
      <c r="F2041" s="13">
        <v>13980526.359999999</v>
      </c>
      <c r="G2041" s="13">
        <v>25147646.73</v>
      </c>
      <c r="H2041" s="13">
        <v>-5406792.5499999998</v>
      </c>
      <c r="I2041" s="13">
        <v>99990257.049999997</v>
      </c>
      <c r="J2041" s="13">
        <v>47038429.039999999</v>
      </c>
      <c r="K2041" s="13">
        <v>26632984.129999999</v>
      </c>
      <c r="L2041" s="13">
        <v>26631954.129999999</v>
      </c>
      <c r="M2041" s="13">
        <v>2994032.65</v>
      </c>
      <c r="N2041" s="13">
        <v>0</v>
      </c>
      <c r="O2041" s="13">
        <v>11224364.460000001</v>
      </c>
      <c r="P2041" s="13">
        <v>-669258.65</v>
      </c>
      <c r="Q2041" s="13">
        <v>-3485952</v>
      </c>
      <c r="R2041" s="13">
        <v>-4155210.65</v>
      </c>
      <c r="S2041" s="13">
        <v>-1251582.8600000001</v>
      </c>
      <c r="T2041" s="13">
        <v>57286.400000000001</v>
      </c>
      <c r="U2041" s="13">
        <v>0</v>
      </c>
      <c r="V2041" s="13">
        <v>0</v>
      </c>
      <c r="W2041" s="13">
        <v>0</v>
      </c>
      <c r="X2041" s="13">
        <v>4887635.1500000004</v>
      </c>
      <c r="Y2041" s="13">
        <v>487606.84</v>
      </c>
      <c r="Z2041" s="13">
        <v>1171380.08</v>
      </c>
      <c r="AA2041" s="13">
        <v>0</v>
      </c>
      <c r="AB2041" s="13">
        <v>163075.35999999999</v>
      </c>
      <c r="AC2041" s="13">
        <v>0</v>
      </c>
      <c r="AD2041" s="13">
        <v>0</v>
      </c>
      <c r="AE2041" s="13">
        <v>0</v>
      </c>
      <c r="AF2041" s="13">
        <v>4374442.13</v>
      </c>
      <c r="AG2041" s="13">
        <v>29625986.780000001</v>
      </c>
      <c r="AH2041" s="13">
        <v>1030</v>
      </c>
      <c r="AI2041" s="13">
        <v>29567929.82</v>
      </c>
      <c r="AJ2041" s="13">
        <v>18343565.359999999</v>
      </c>
      <c r="AK2041" s="13">
        <v>0</v>
      </c>
      <c r="AL2041" s="13">
        <v>73357272.920000002</v>
      </c>
      <c r="AM2041" s="13">
        <v>3.75</v>
      </c>
      <c r="AN2041" s="13">
        <v>6545319.2300000004</v>
      </c>
      <c r="AO2041" s="13">
        <v>7435207.1299999999</v>
      </c>
      <c r="AP2041" s="13">
        <v>38459511.520000003</v>
      </c>
      <c r="AQ2041" s="13">
        <v>597.08000000000197</v>
      </c>
      <c r="AR2041" s="367"/>
      <c r="AS2041" s="19">
        <v>45504</v>
      </c>
      <c r="AT2041" s="20" t="s">
        <v>6</v>
      </c>
      <c r="AU2041" s="40" t="s">
        <v>293</v>
      </c>
      <c r="AV2041" s="41">
        <v>2024</v>
      </c>
      <c r="AW2041" s="266" t="s">
        <v>175</v>
      </c>
      <c r="AX2041" s="380">
        <v>36.53</v>
      </c>
      <c r="AY2041" s="380">
        <v>36.61</v>
      </c>
    </row>
    <row r="2042" spans="1:51" x14ac:dyDescent="0.25">
      <c r="A2042" s="5">
        <v>91</v>
      </c>
      <c r="B2042" s="6" t="s">
        <v>106</v>
      </c>
      <c r="C2042" s="13">
        <v>648317.62</v>
      </c>
      <c r="D2042" s="13">
        <v>0</v>
      </c>
      <c r="E2042" s="13">
        <v>584.08000000000004</v>
      </c>
      <c r="F2042" s="13">
        <v>0</v>
      </c>
      <c r="G2042" s="13">
        <v>3835499.8000000003</v>
      </c>
      <c r="H2042" s="13">
        <v>-1939007.13</v>
      </c>
      <c r="I2042" s="13">
        <v>56688647.399999999</v>
      </c>
      <c r="J2042" s="13">
        <v>11657556.82</v>
      </c>
      <c r="K2042" s="13">
        <v>435343.15</v>
      </c>
      <c r="L2042" s="13">
        <v>434312.73</v>
      </c>
      <c r="M2042" s="13">
        <v>0</v>
      </c>
      <c r="N2042" s="13">
        <v>13355328.210000001</v>
      </c>
      <c r="O2042" s="13">
        <v>141165.45000000112</v>
      </c>
      <c r="P2042" s="13">
        <v>-3328347.6300000022</v>
      </c>
      <c r="Q2042" s="13">
        <v>0</v>
      </c>
      <c r="R2042" s="13">
        <v>-3328347.6300000022</v>
      </c>
      <c r="S2042" s="13">
        <v>1389340.4900000002</v>
      </c>
      <c r="T2042" s="13">
        <v>2698702.29</v>
      </c>
      <c r="U2042" s="13">
        <v>0</v>
      </c>
      <c r="V2042" s="13">
        <v>0</v>
      </c>
      <c r="W2042" s="13">
        <v>0</v>
      </c>
      <c r="X2042" s="13">
        <v>90615.12</v>
      </c>
      <c r="Y2042" s="13">
        <v>30931.45</v>
      </c>
      <c r="Z2042" s="13">
        <v>8798.92</v>
      </c>
      <c r="AA2042" s="13">
        <v>0</v>
      </c>
      <c r="AB2042" s="13">
        <v>1014727.84</v>
      </c>
      <c r="AC2042" s="13">
        <v>0</v>
      </c>
      <c r="AD2042" s="13">
        <v>0</v>
      </c>
      <c r="AE2042" s="13">
        <v>0</v>
      </c>
      <c r="AF2042" s="13">
        <v>345518.71</v>
      </c>
      <c r="AG2042" s="13">
        <v>434312.73</v>
      </c>
      <c r="AH2042" s="13">
        <v>13355912.290000001</v>
      </c>
      <c r="AI2042" s="13">
        <v>13654924.9</v>
      </c>
      <c r="AJ2042" s="13">
        <v>13513759.449999999</v>
      </c>
      <c r="AK2042" s="13">
        <v>0</v>
      </c>
      <c r="AL2042" s="13">
        <v>56253304.25</v>
      </c>
      <c r="AM2042" s="13">
        <v>130.2160086818869</v>
      </c>
      <c r="AN2042" s="13">
        <v>0</v>
      </c>
      <c r="AO2042" s="13">
        <v>0</v>
      </c>
      <c r="AP2042" s="13">
        <v>507123.93</v>
      </c>
      <c r="AQ2042" s="13">
        <v>-28.239999998959298</v>
      </c>
      <c r="AR2042" s="367"/>
      <c r="AS2042" s="19">
        <v>45504</v>
      </c>
      <c r="AT2042" s="20" t="s">
        <v>6</v>
      </c>
      <c r="AU2042" s="40" t="s">
        <v>293</v>
      </c>
      <c r="AV2042" s="41">
        <v>2024</v>
      </c>
      <c r="AW2042" s="266" t="s">
        <v>192</v>
      </c>
      <c r="AX2042" s="380">
        <v>36.53</v>
      </c>
      <c r="AY2042" s="380">
        <v>36.61</v>
      </c>
    </row>
    <row r="2043" spans="1:51" x14ac:dyDescent="0.25">
      <c r="A2043" s="5">
        <v>122</v>
      </c>
      <c r="B2043" s="6" t="s">
        <v>69</v>
      </c>
      <c r="C2043" s="13">
        <v>33539147.530000001</v>
      </c>
      <c r="D2043" s="13">
        <v>520765.24</v>
      </c>
      <c r="E2043" s="13">
        <v>525032.19999999995</v>
      </c>
      <c r="F2043" s="13">
        <v>224061.29</v>
      </c>
      <c r="G2043" s="13">
        <v>10725615.77</v>
      </c>
      <c r="H2043" s="13">
        <v>2386092.12</v>
      </c>
      <c r="I2043" s="13">
        <v>11124935.039999999</v>
      </c>
      <c r="J2043" s="13">
        <v>395121.6</v>
      </c>
      <c r="K2043" s="13">
        <v>1032695.81</v>
      </c>
      <c r="L2043" s="13">
        <v>507663.61</v>
      </c>
      <c r="M2043" s="13">
        <v>433828.49</v>
      </c>
      <c r="N2043" s="13">
        <v>0</v>
      </c>
      <c r="O2043" s="13">
        <v>358342.69</v>
      </c>
      <c r="P2043" s="13">
        <v>21710362.540000003</v>
      </c>
      <c r="Q2043" s="13">
        <v>-18026896.969999999</v>
      </c>
      <c r="R2043" s="13">
        <v>3683465.570000004</v>
      </c>
      <c r="S2043" s="13">
        <v>-1297372.6600000001</v>
      </c>
      <c r="T2043" s="13">
        <v>0</v>
      </c>
      <c r="U2043" s="13">
        <v>0</v>
      </c>
      <c r="V2043" s="13">
        <v>0</v>
      </c>
      <c r="W2043" s="13">
        <v>18047754.030000001</v>
      </c>
      <c r="X2043" s="13">
        <v>2351.59</v>
      </c>
      <c r="Y2043" s="13">
        <v>108801.31</v>
      </c>
      <c r="Z2043" s="13">
        <v>753712.64000000001</v>
      </c>
      <c r="AA2043" s="13">
        <v>3081509</v>
      </c>
      <c r="AB2043" s="13">
        <v>5786.57</v>
      </c>
      <c r="AC2043" s="13">
        <v>0</v>
      </c>
      <c r="AD2043" s="13">
        <v>0</v>
      </c>
      <c r="AE2043" s="13">
        <v>15397621.449999999</v>
      </c>
      <c r="AF2043" s="13">
        <v>47.31</v>
      </c>
      <c r="AG2043" s="13">
        <v>941492.1</v>
      </c>
      <c r="AH2043" s="13">
        <v>525032.19999999995</v>
      </c>
      <c r="AI2043" s="13">
        <v>1425777.77</v>
      </c>
      <c r="AJ2043" s="13">
        <v>1067435.08</v>
      </c>
      <c r="AK2043" s="13">
        <v>0</v>
      </c>
      <c r="AL2043" s="13">
        <v>10092239.229999999</v>
      </c>
      <c r="AM2043" s="13">
        <v>10.772712479582927</v>
      </c>
      <c r="AN2043" s="13">
        <v>179249.02</v>
      </c>
      <c r="AO2043" s="13">
        <v>44812.27</v>
      </c>
      <c r="AP2043" s="13">
        <v>33665626.869999997</v>
      </c>
      <c r="AQ2043" s="13">
        <v>1005587.27</v>
      </c>
      <c r="AR2043" s="367"/>
      <c r="AS2043" s="19">
        <v>45504</v>
      </c>
      <c r="AT2043" s="20" t="s">
        <v>6</v>
      </c>
      <c r="AU2043" s="40" t="s">
        <v>292</v>
      </c>
      <c r="AV2043" s="41">
        <v>2024</v>
      </c>
      <c r="AW2043" s="266" t="s">
        <v>267</v>
      </c>
      <c r="AX2043" s="380">
        <v>36.53</v>
      </c>
      <c r="AY2043" s="380">
        <v>36.61</v>
      </c>
    </row>
    <row r="2044" spans="1:51" x14ac:dyDescent="0.25">
      <c r="A2044" s="5">
        <v>107</v>
      </c>
      <c r="B2044" s="6" t="s">
        <v>60</v>
      </c>
      <c r="C2044" s="13">
        <v>462412729.49999994</v>
      </c>
      <c r="D2044" s="13">
        <v>143558765</v>
      </c>
      <c r="E2044" s="13">
        <v>120448033.22000001</v>
      </c>
      <c r="F2044" s="13">
        <v>36766856.100000001</v>
      </c>
      <c r="G2044" s="13">
        <v>96984402.310000002</v>
      </c>
      <c r="H2044" s="13">
        <v>147999.1</v>
      </c>
      <c r="I2044" s="13">
        <v>371411499.44999999</v>
      </c>
      <c r="J2044" s="13">
        <v>43166643.840000004</v>
      </c>
      <c r="K2044" s="13">
        <v>176970212.66999999</v>
      </c>
      <c r="L2044" s="13">
        <v>56522179.450000003</v>
      </c>
      <c r="M2044" s="13">
        <v>15187748.99</v>
      </c>
      <c r="N2044" s="13">
        <v>39115721</v>
      </c>
      <c r="O2044" s="13">
        <v>32252320.050000034</v>
      </c>
      <c r="P2044" s="13">
        <v>152850386.04000002</v>
      </c>
      <c r="Q2044" s="13">
        <v>-140043941.28</v>
      </c>
      <c r="R2044" s="13">
        <v>12806444.76000002</v>
      </c>
      <c r="S2044" s="13">
        <v>-12658445.66</v>
      </c>
      <c r="T2044" s="13">
        <v>2970847.7</v>
      </c>
      <c r="U2044" s="13">
        <v>0</v>
      </c>
      <c r="V2044" s="13">
        <v>0</v>
      </c>
      <c r="W2044" s="13">
        <v>0</v>
      </c>
      <c r="X2044" s="13">
        <v>561749.11</v>
      </c>
      <c r="Y2044" s="13">
        <v>1979273.51</v>
      </c>
      <c r="Z2044" s="13">
        <v>13589840.67</v>
      </c>
      <c r="AA2044" s="13">
        <v>0</v>
      </c>
      <c r="AB2044" s="13">
        <v>0</v>
      </c>
      <c r="AC2044" s="13">
        <v>0</v>
      </c>
      <c r="AD2044" s="13">
        <v>0</v>
      </c>
      <c r="AE2044" s="13">
        <v>0</v>
      </c>
      <c r="AF2044" s="13">
        <v>621928.29</v>
      </c>
      <c r="AG2044" s="13">
        <v>71709928.439999998</v>
      </c>
      <c r="AH2044" s="13">
        <v>159563754.22</v>
      </c>
      <c r="AI2044" s="13">
        <v>231187492.35000002</v>
      </c>
      <c r="AJ2044" s="13">
        <v>198935172.29999998</v>
      </c>
      <c r="AK2044" s="13">
        <v>0</v>
      </c>
      <c r="AL2044" s="13">
        <v>194441286.78</v>
      </c>
      <c r="AM2044" s="13">
        <v>2.0987232475251565</v>
      </c>
      <c r="AN2044" s="13">
        <v>20807864.129999999</v>
      </c>
      <c r="AO2044" s="13">
        <v>15958991.970000001</v>
      </c>
      <c r="AP2044" s="13">
        <v>452670660.44</v>
      </c>
      <c r="AQ2044" s="13">
        <v>166069015.99000001</v>
      </c>
      <c r="AR2044" s="367"/>
      <c r="AS2044" s="19">
        <v>45535</v>
      </c>
      <c r="AT2044" s="20" t="s">
        <v>7</v>
      </c>
      <c r="AU2044" s="40" t="s">
        <v>292</v>
      </c>
      <c r="AV2044" s="41">
        <v>2024</v>
      </c>
      <c r="AW2044" s="267" t="s">
        <v>160</v>
      </c>
      <c r="AX2044" s="380">
        <v>36.64</v>
      </c>
      <c r="AY2044" s="380">
        <v>36.630000000000003</v>
      </c>
    </row>
    <row r="2045" spans="1:51" x14ac:dyDescent="0.25">
      <c r="A2045" s="5">
        <v>66</v>
      </c>
      <c r="B2045" s="6" t="s">
        <v>61</v>
      </c>
      <c r="C2045" s="13">
        <v>18739430.629999999</v>
      </c>
      <c r="D2045" s="13">
        <v>2451088.1500000004</v>
      </c>
      <c r="E2045" s="13">
        <v>39399</v>
      </c>
      <c r="F2045" s="13">
        <v>453352.25</v>
      </c>
      <c r="G2045" s="13">
        <v>30057455.829999998</v>
      </c>
      <c r="H2045" s="13">
        <v>-14930131.25</v>
      </c>
      <c r="I2045" s="13">
        <v>173313812.81999999</v>
      </c>
      <c r="J2045" s="13">
        <v>201896333.31</v>
      </c>
      <c r="K2045" s="13">
        <v>39437</v>
      </c>
      <c r="L2045" s="13">
        <v>38</v>
      </c>
      <c r="M2045" s="13">
        <v>3840322.45</v>
      </c>
      <c r="N2045" s="13">
        <v>3294465.3200000003</v>
      </c>
      <c r="O2045" s="13">
        <v>-1858787.1499999994</v>
      </c>
      <c r="P2045" s="13">
        <v>-12363678.449999999</v>
      </c>
      <c r="Q2045" s="13">
        <v>-12590768.469999999</v>
      </c>
      <c r="R2045" s="13">
        <v>-24954446.919999998</v>
      </c>
      <c r="S2045" s="13">
        <v>10024315.68</v>
      </c>
      <c r="T2045" s="13">
        <v>6702560.4900000002</v>
      </c>
      <c r="U2045" s="13">
        <v>0</v>
      </c>
      <c r="V2045" s="13">
        <v>0</v>
      </c>
      <c r="W2045" s="13">
        <v>0</v>
      </c>
      <c r="X2045" s="13">
        <v>13661600.800000001</v>
      </c>
      <c r="Y2045" s="13">
        <v>595539.86</v>
      </c>
      <c r="Z2045" s="13">
        <v>390991</v>
      </c>
      <c r="AA2045" s="13">
        <v>221330.49</v>
      </c>
      <c r="AB2045" s="13">
        <v>21451.95</v>
      </c>
      <c r="AC2045" s="13">
        <v>0</v>
      </c>
      <c r="AD2045" s="13">
        <v>0</v>
      </c>
      <c r="AE2045" s="13">
        <v>0</v>
      </c>
      <c r="AF2045" s="13">
        <v>9110532.3100000005</v>
      </c>
      <c r="AG2045" s="13">
        <v>3840360.45</v>
      </c>
      <c r="AH2045" s="13">
        <v>3333864.3200000003</v>
      </c>
      <c r="AI2045" s="13">
        <v>7174186.7699999996</v>
      </c>
      <c r="AJ2045" s="13">
        <v>9032973.9199999999</v>
      </c>
      <c r="AK2045" s="13">
        <v>0</v>
      </c>
      <c r="AL2045" s="13">
        <v>173274375.81999999</v>
      </c>
      <c r="AM2045" s="13">
        <v>4394.7007333214997</v>
      </c>
      <c r="AN2045" s="13">
        <v>453352.25</v>
      </c>
      <c r="AO2045" s="13">
        <v>0</v>
      </c>
      <c r="AP2045" s="13">
        <v>17731347.789999999</v>
      </c>
      <c r="AQ2045" s="13">
        <v>-415781.84000000102</v>
      </c>
      <c r="AR2045" s="367"/>
      <c r="AS2045" s="19">
        <v>45535</v>
      </c>
      <c r="AT2045" s="20" t="s">
        <v>7</v>
      </c>
      <c r="AU2045" s="40" t="s">
        <v>293</v>
      </c>
      <c r="AV2045" s="41">
        <v>2024</v>
      </c>
      <c r="AW2045" s="266" t="s">
        <v>178</v>
      </c>
      <c r="AX2045" s="380">
        <v>36.64</v>
      </c>
      <c r="AY2045" s="380">
        <v>36.630000000000003</v>
      </c>
    </row>
    <row r="2046" spans="1:51" x14ac:dyDescent="0.25">
      <c r="A2046" s="5">
        <v>44</v>
      </c>
      <c r="B2046" s="6" t="s">
        <v>62</v>
      </c>
      <c r="C2046" s="13">
        <v>80272004.890000001</v>
      </c>
      <c r="D2046" s="13">
        <v>16391809.16</v>
      </c>
      <c r="E2046" s="13">
        <v>19412708.23</v>
      </c>
      <c r="F2046" s="13">
        <v>4874589.07</v>
      </c>
      <c r="G2046" s="13">
        <v>32951645.640000001</v>
      </c>
      <c r="H2046" s="13">
        <v>201735.29</v>
      </c>
      <c r="I2046" s="13">
        <v>181760907.12</v>
      </c>
      <c r="J2046" s="13">
        <v>46012834.560000002</v>
      </c>
      <c r="K2046" s="13">
        <v>36795965.939999998</v>
      </c>
      <c r="L2046" s="13">
        <v>16840933.160000004</v>
      </c>
      <c r="M2046" s="13">
        <v>785808.78</v>
      </c>
      <c r="N2046" s="13">
        <v>0</v>
      </c>
      <c r="O2046" s="13">
        <v>2688278.34</v>
      </c>
      <c r="P2046" s="13">
        <v>23365682.679999992</v>
      </c>
      <c r="Q2046" s="13">
        <v>-2898587.44</v>
      </c>
      <c r="R2046" s="13">
        <v>20467095.239999991</v>
      </c>
      <c r="S2046" s="13">
        <v>-20265359.950000003</v>
      </c>
      <c r="T2046" s="13">
        <v>555648.35</v>
      </c>
      <c r="U2046" s="13">
        <v>0</v>
      </c>
      <c r="V2046" s="13">
        <v>0</v>
      </c>
      <c r="W2046" s="13">
        <v>0</v>
      </c>
      <c r="X2046" s="13">
        <v>1648312.21</v>
      </c>
      <c r="Y2046" s="13">
        <v>573935.24</v>
      </c>
      <c r="Z2046" s="13">
        <v>1647015.25</v>
      </c>
      <c r="AA2046" s="13">
        <v>3783723.75</v>
      </c>
      <c r="AB2046" s="13">
        <v>473241.12</v>
      </c>
      <c r="AC2046" s="13">
        <v>0</v>
      </c>
      <c r="AD2046" s="13">
        <v>0</v>
      </c>
      <c r="AE2046" s="13">
        <v>0</v>
      </c>
      <c r="AF2046" s="13">
        <v>15991405.15</v>
      </c>
      <c r="AG2046" s="13">
        <v>17626741.940000001</v>
      </c>
      <c r="AH2046" s="13">
        <v>19412708.23</v>
      </c>
      <c r="AI2046" s="13">
        <v>36983156.5</v>
      </c>
      <c r="AJ2046" s="13">
        <v>34294878.159999996</v>
      </c>
      <c r="AK2046" s="13">
        <v>0</v>
      </c>
      <c r="AL2046" s="13">
        <v>144964941.18000001</v>
      </c>
      <c r="AM2046" s="13">
        <v>4.9396965802278929</v>
      </c>
      <c r="AN2046" s="13">
        <v>3623294.5</v>
      </c>
      <c r="AO2046" s="13">
        <v>1251294.57</v>
      </c>
      <c r="AP2046" s="13">
        <v>79833502.040000007</v>
      </c>
      <c r="AQ2046" s="13">
        <v>18641584.649999999</v>
      </c>
      <c r="AR2046" s="367"/>
      <c r="AS2046" s="19">
        <v>45535</v>
      </c>
      <c r="AT2046" s="20" t="s">
        <v>7</v>
      </c>
      <c r="AU2046" s="40" t="s">
        <v>292</v>
      </c>
      <c r="AV2046" s="41">
        <v>2024</v>
      </c>
      <c r="AW2046" s="266" t="s">
        <v>167</v>
      </c>
      <c r="AX2046" s="380">
        <v>36.64</v>
      </c>
      <c r="AY2046" s="380">
        <v>36.630000000000003</v>
      </c>
    </row>
    <row r="2047" spans="1:51" ht="30" x14ac:dyDescent="0.25">
      <c r="A2047" s="5">
        <v>113</v>
      </c>
      <c r="B2047" s="6" t="s">
        <v>63</v>
      </c>
      <c r="C2047" s="13">
        <v>46518448.010000005</v>
      </c>
      <c r="D2047" s="13">
        <v>24055013.52</v>
      </c>
      <c r="E2047" s="13">
        <v>2819587.27</v>
      </c>
      <c r="F2047" s="13">
        <v>11035690.559999999</v>
      </c>
      <c r="G2047" s="13">
        <v>21245494.379999999</v>
      </c>
      <c r="H2047" s="13">
        <v>91658.46</v>
      </c>
      <c r="I2047" s="13">
        <v>254135083.81999999</v>
      </c>
      <c r="J2047" s="13">
        <v>32267914.09</v>
      </c>
      <c r="K2047" s="13">
        <v>16999347.440000001</v>
      </c>
      <c r="L2047" s="13">
        <v>14179760.170000002</v>
      </c>
      <c r="M2047" s="13">
        <v>1578818.38</v>
      </c>
      <c r="N2047" s="13">
        <v>6133417.3099999996</v>
      </c>
      <c r="O2047" s="13">
        <v>-1256426.2299999995</v>
      </c>
      <c r="P2047" s="13">
        <v>-8561324.2199999969</v>
      </c>
      <c r="Q2047" s="13">
        <v>6675594.2299999967</v>
      </c>
      <c r="R2047" s="13">
        <v>-1885729.9900000002</v>
      </c>
      <c r="S2047" s="13">
        <v>1977388.46</v>
      </c>
      <c r="T2047" s="13">
        <v>573456.49</v>
      </c>
      <c r="U2047" s="13">
        <v>0</v>
      </c>
      <c r="V2047" s="13">
        <v>0</v>
      </c>
      <c r="W2047" s="13">
        <v>0</v>
      </c>
      <c r="X2047" s="13">
        <v>3487013.28</v>
      </c>
      <c r="Y2047" s="13">
        <v>357583.09</v>
      </c>
      <c r="Z2047" s="13">
        <v>817528.31</v>
      </c>
      <c r="AA2047" s="13">
        <v>0</v>
      </c>
      <c r="AB2047" s="13">
        <v>264730.63</v>
      </c>
      <c r="AC2047" s="13">
        <v>0</v>
      </c>
      <c r="AD2047" s="13">
        <v>0</v>
      </c>
      <c r="AE2047" s="13">
        <v>0</v>
      </c>
      <c r="AF2047" s="13">
        <v>643239.28</v>
      </c>
      <c r="AG2047" s="13">
        <v>15758578.550000001</v>
      </c>
      <c r="AH2047" s="13">
        <v>8953004.5800000001</v>
      </c>
      <c r="AI2047" s="13">
        <v>24431019.920000002</v>
      </c>
      <c r="AJ2047" s="13">
        <v>25687446.150000002</v>
      </c>
      <c r="AK2047" s="13">
        <v>0</v>
      </c>
      <c r="AL2047" s="13">
        <v>237135736.38</v>
      </c>
      <c r="AM2047" s="13">
        <v>14.949696434935621</v>
      </c>
      <c r="AN2047" s="13">
        <v>5565624.8900000006</v>
      </c>
      <c r="AO2047" s="13">
        <v>5470065.6699999999</v>
      </c>
      <c r="AP2047" s="13">
        <v>46710928.479999997</v>
      </c>
      <c r="AQ2047" s="13">
        <v>22991067.760000002</v>
      </c>
      <c r="AR2047" s="367"/>
      <c r="AS2047" s="19">
        <v>45535</v>
      </c>
      <c r="AT2047" s="20" t="s">
        <v>7</v>
      </c>
      <c r="AU2047" s="40" t="s">
        <v>292</v>
      </c>
      <c r="AV2047" s="41">
        <v>2024</v>
      </c>
      <c r="AW2047" s="266" t="s">
        <v>171</v>
      </c>
      <c r="AX2047" s="380">
        <v>36.64</v>
      </c>
      <c r="AY2047" s="380">
        <v>36.630000000000003</v>
      </c>
    </row>
    <row r="2048" spans="1:51" x14ac:dyDescent="0.25">
      <c r="A2048" s="5">
        <v>98</v>
      </c>
      <c r="B2048" s="6" t="s">
        <v>64</v>
      </c>
      <c r="C2048" s="13">
        <v>166738309.65999997</v>
      </c>
      <c r="D2048" s="13">
        <v>35642935.539999999</v>
      </c>
      <c r="E2048" s="13">
        <v>33541294.460000001</v>
      </c>
      <c r="F2048" s="13">
        <v>21410597.140000001</v>
      </c>
      <c r="G2048" s="13">
        <v>38871683.289999999</v>
      </c>
      <c r="H2048" s="13">
        <v>51622.03</v>
      </c>
      <c r="I2048" s="13">
        <v>93948603.409999996</v>
      </c>
      <c r="J2048" s="13">
        <v>78667995.060000002</v>
      </c>
      <c r="K2048" s="13">
        <v>70813090.540000007</v>
      </c>
      <c r="L2048" s="13">
        <v>37271796.079999998</v>
      </c>
      <c r="M2048" s="13">
        <v>12270843.210000001</v>
      </c>
      <c r="N2048" s="13">
        <v>17827116.119999997</v>
      </c>
      <c r="O2048" s="13">
        <v>11443138.320000008</v>
      </c>
      <c r="P2048" s="13">
        <v>59369955.369999975</v>
      </c>
      <c r="Q2048" s="13">
        <v>-48273191.670000009</v>
      </c>
      <c r="R2048" s="13">
        <v>11096763.699999966</v>
      </c>
      <c r="S2048" s="13">
        <v>-11045141.670000002</v>
      </c>
      <c r="T2048" s="13">
        <v>80.959999999999994</v>
      </c>
      <c r="U2048" s="13">
        <v>0</v>
      </c>
      <c r="V2048" s="13">
        <v>0</v>
      </c>
      <c r="W2048" s="13">
        <v>0</v>
      </c>
      <c r="X2048" s="13">
        <v>16030579.83</v>
      </c>
      <c r="Y2048" s="13">
        <v>649350.80000000005</v>
      </c>
      <c r="Z2048" s="13">
        <v>1365900.1</v>
      </c>
      <c r="AA2048" s="13">
        <v>10861949.66</v>
      </c>
      <c r="AB2048" s="13">
        <v>733363.25</v>
      </c>
      <c r="AC2048" s="13">
        <v>0</v>
      </c>
      <c r="AD2048" s="13">
        <v>0</v>
      </c>
      <c r="AE2048" s="13">
        <v>0</v>
      </c>
      <c r="AF2048" s="13">
        <v>13465238.65</v>
      </c>
      <c r="AG2048" s="13">
        <v>49542639.289999992</v>
      </c>
      <c r="AH2048" s="13">
        <v>51368410.579999998</v>
      </c>
      <c r="AI2048" s="13">
        <v>100709819.43000001</v>
      </c>
      <c r="AJ2048" s="13">
        <v>89266681.109999999</v>
      </c>
      <c r="AK2048" s="13">
        <v>0</v>
      </c>
      <c r="AL2048" s="13">
        <v>23135512.86999999</v>
      </c>
      <c r="AM2048" s="13">
        <v>1.3267123732854378</v>
      </c>
      <c r="AN2048" s="13">
        <v>12897291.209999999</v>
      </c>
      <c r="AO2048" s="13">
        <v>8513305.9299999997</v>
      </c>
      <c r="AP2048" s="13">
        <v>161476286.69999999</v>
      </c>
      <c r="AQ2048" s="13">
        <v>41824050.899999999</v>
      </c>
      <c r="AR2048" s="367"/>
      <c r="AS2048" s="19">
        <v>45535</v>
      </c>
      <c r="AT2048" s="20" t="s">
        <v>7</v>
      </c>
      <c r="AU2048" s="40" t="s">
        <v>292</v>
      </c>
      <c r="AV2048" s="41">
        <v>2024</v>
      </c>
      <c r="AW2048" s="266" t="s">
        <v>165</v>
      </c>
      <c r="AX2048" s="380">
        <v>36.64</v>
      </c>
      <c r="AY2048" s="380">
        <v>36.630000000000003</v>
      </c>
    </row>
    <row r="2049" spans="1:51" x14ac:dyDescent="0.25">
      <c r="A2049" s="5">
        <v>1</v>
      </c>
      <c r="B2049" s="6" t="s">
        <v>65</v>
      </c>
      <c r="C2049" s="13">
        <v>25115222.66</v>
      </c>
      <c r="D2049" s="13">
        <v>1358157.83</v>
      </c>
      <c r="E2049" s="13">
        <v>791298.39</v>
      </c>
      <c r="F2049" s="13">
        <v>4664060.6000000006</v>
      </c>
      <c r="G2049" s="13">
        <v>4835994.58</v>
      </c>
      <c r="H2049" s="13">
        <v>19442.71</v>
      </c>
      <c r="I2049" s="13">
        <v>286535483.86000001</v>
      </c>
      <c r="J2049" s="13">
        <v>8732.35</v>
      </c>
      <c r="K2049" s="13">
        <v>4846398.3099999996</v>
      </c>
      <c r="L2049" s="13">
        <v>4055099.9199999995</v>
      </c>
      <c r="M2049" s="13">
        <v>9187407.6300000008</v>
      </c>
      <c r="N2049" s="13">
        <v>37025</v>
      </c>
      <c r="O2049" s="13">
        <v>-2918804.91</v>
      </c>
      <c r="P2049" s="13">
        <v>17175814.560000014</v>
      </c>
      <c r="Q2049" s="13">
        <v>-16271300.350000001</v>
      </c>
      <c r="R2049" s="13">
        <v>904514.21000001207</v>
      </c>
      <c r="S2049" s="13">
        <v>-885071.52</v>
      </c>
      <c r="T2049" s="13">
        <v>729114.28</v>
      </c>
      <c r="U2049" s="13">
        <v>0</v>
      </c>
      <c r="V2049" s="13">
        <v>0</v>
      </c>
      <c r="W2049" s="13">
        <v>0</v>
      </c>
      <c r="X2049" s="13">
        <v>1563895.67</v>
      </c>
      <c r="Y2049" s="13">
        <v>97334.96</v>
      </c>
      <c r="Z2049" s="13">
        <v>120340.89</v>
      </c>
      <c r="AA2049" s="13">
        <v>30902.51</v>
      </c>
      <c r="AB2049" s="13">
        <v>461113.89</v>
      </c>
      <c r="AC2049" s="13">
        <v>0</v>
      </c>
      <c r="AD2049" s="13">
        <v>0</v>
      </c>
      <c r="AE2049" s="13">
        <v>0</v>
      </c>
      <c r="AF2049" s="13">
        <v>2468389.2200000002</v>
      </c>
      <c r="AG2049" s="13">
        <v>13242507.549999999</v>
      </c>
      <c r="AH2049" s="13">
        <v>828323.39</v>
      </c>
      <c r="AI2049" s="13">
        <v>14056605.109999999</v>
      </c>
      <c r="AJ2049" s="13">
        <v>16975410.02</v>
      </c>
      <c r="AK2049" s="13">
        <v>0</v>
      </c>
      <c r="AL2049" s="13">
        <v>281689085.55000001</v>
      </c>
      <c r="AM2049" s="13">
        <v>59.123387210821313</v>
      </c>
      <c r="AN2049" s="13">
        <v>2140486.27</v>
      </c>
      <c r="AO2049" s="13">
        <v>2523574.33</v>
      </c>
      <c r="AP2049" s="13">
        <v>28057083.219999999</v>
      </c>
      <c r="AQ2049" s="13">
        <v>1381213.48</v>
      </c>
      <c r="AR2049" s="367"/>
      <c r="AS2049" s="19">
        <v>45535</v>
      </c>
      <c r="AT2049" s="20" t="s">
        <v>7</v>
      </c>
      <c r="AU2049" s="40" t="s">
        <v>292</v>
      </c>
      <c r="AV2049" s="41">
        <v>2024</v>
      </c>
      <c r="AW2049" s="266" t="s">
        <v>177</v>
      </c>
      <c r="AX2049" s="380">
        <v>36.64</v>
      </c>
      <c r="AY2049" s="380">
        <v>36.630000000000003</v>
      </c>
    </row>
    <row r="2050" spans="1:51" x14ac:dyDescent="0.25">
      <c r="A2050" s="5">
        <v>109</v>
      </c>
      <c r="B2050" s="6" t="s">
        <v>66</v>
      </c>
      <c r="C2050" s="13">
        <v>637845804.62000012</v>
      </c>
      <c r="D2050" s="13">
        <v>310733185.90000004</v>
      </c>
      <c r="E2050" s="13">
        <v>61289411.810000002</v>
      </c>
      <c r="F2050" s="13">
        <v>87518778.170000002</v>
      </c>
      <c r="G2050" s="13">
        <v>154095134.81</v>
      </c>
      <c r="H2050" s="13">
        <v>42244895.590000004</v>
      </c>
      <c r="I2050" s="13">
        <v>920740301.14999998</v>
      </c>
      <c r="J2050" s="13">
        <v>269102604.00999999</v>
      </c>
      <c r="K2050" s="13">
        <v>229680603.22999999</v>
      </c>
      <c r="L2050" s="13">
        <v>154435113.06</v>
      </c>
      <c r="M2050" s="13">
        <v>16159837</v>
      </c>
      <c r="N2050" s="13">
        <v>8480349</v>
      </c>
      <c r="O2050" s="13">
        <v>15146597.709999993</v>
      </c>
      <c r="P2050" s="13">
        <v>70352108.030000091</v>
      </c>
      <c r="Q2050" s="13">
        <v>-40078202.659999996</v>
      </c>
      <c r="R2050" s="13">
        <v>30273905.370000094</v>
      </c>
      <c r="S2050" s="13">
        <v>11970990.219999999</v>
      </c>
      <c r="T2050" s="13">
        <v>9583187.5700000003</v>
      </c>
      <c r="U2050" s="13">
        <v>0</v>
      </c>
      <c r="V2050" s="13">
        <v>0</v>
      </c>
      <c r="W2050" s="13">
        <v>17295846.559999999</v>
      </c>
      <c r="X2050" s="13">
        <v>19566123.300000001</v>
      </c>
      <c r="Y2050" s="13">
        <v>2663397.73</v>
      </c>
      <c r="Z2050" s="13">
        <v>2014066.71</v>
      </c>
      <c r="AA2050" s="13">
        <v>19768756.699999999</v>
      </c>
      <c r="AB2050" s="13">
        <v>516909.27</v>
      </c>
      <c r="AC2050" s="13">
        <v>0</v>
      </c>
      <c r="AD2050" s="13">
        <v>0</v>
      </c>
      <c r="AE2050" s="13">
        <v>559296.32999999996</v>
      </c>
      <c r="AF2050" s="13">
        <v>8951740.4700000007</v>
      </c>
      <c r="AG2050" s="13">
        <v>170594950.06</v>
      </c>
      <c r="AH2050" s="13">
        <v>69769760.810000002</v>
      </c>
      <c r="AI2050" s="13">
        <v>238822081.26999998</v>
      </c>
      <c r="AJ2050" s="13">
        <v>223675483.56</v>
      </c>
      <c r="AK2050" s="13">
        <v>0</v>
      </c>
      <c r="AL2050" s="13">
        <v>691059697.91999996</v>
      </c>
      <c r="AM2050" s="13">
        <v>4.0087856275263229</v>
      </c>
      <c r="AN2050" s="13">
        <v>64172105.799999997</v>
      </c>
      <c r="AO2050" s="13">
        <v>23346672.370000001</v>
      </c>
      <c r="AP2050" s="13">
        <v>615825342.15999997</v>
      </c>
      <c r="AQ2050" s="13">
        <v>303859321.14999998</v>
      </c>
      <c r="AR2050" s="367"/>
      <c r="AS2050" s="19">
        <v>45535</v>
      </c>
      <c r="AT2050" s="20" t="s">
        <v>7</v>
      </c>
      <c r="AU2050" s="40" t="s">
        <v>292</v>
      </c>
      <c r="AV2050" s="41">
        <v>2024</v>
      </c>
      <c r="AW2050" s="266" t="s">
        <v>157</v>
      </c>
      <c r="AX2050" s="380">
        <v>36.64</v>
      </c>
      <c r="AY2050" s="380">
        <v>36.630000000000003</v>
      </c>
    </row>
    <row r="2051" spans="1:51" x14ac:dyDescent="0.25">
      <c r="A2051" s="5">
        <v>25</v>
      </c>
      <c r="B2051" s="6" t="s">
        <v>67</v>
      </c>
      <c r="C2051" s="13">
        <v>61605010.719999999</v>
      </c>
      <c r="D2051" s="13">
        <v>15412812</v>
      </c>
      <c r="E2051" s="13">
        <v>1651988.14</v>
      </c>
      <c r="F2051" s="13">
        <v>0</v>
      </c>
      <c r="G2051" s="13">
        <v>31611089.879999999</v>
      </c>
      <c r="H2051" s="13">
        <v>49438302.469999999</v>
      </c>
      <c r="I2051" s="13">
        <v>16729000.949999999</v>
      </c>
      <c r="J2051" s="13">
        <v>476854030.97000003</v>
      </c>
      <c r="K2051" s="13">
        <v>16329074.279999999</v>
      </c>
      <c r="L2051" s="13">
        <v>14677086.139999999</v>
      </c>
      <c r="M2051" s="13">
        <v>0</v>
      </c>
      <c r="N2051" s="13">
        <v>0</v>
      </c>
      <c r="O2051" s="13">
        <v>4926865.5299999993</v>
      </c>
      <c r="P2051" s="13">
        <v>9654243.3099999968</v>
      </c>
      <c r="Q2051" s="13">
        <v>-101948.55</v>
      </c>
      <c r="R2051" s="13">
        <v>9552294.7599999961</v>
      </c>
      <c r="S2051" s="13">
        <v>39886007.710000001</v>
      </c>
      <c r="T2051" s="13">
        <v>13755653.92</v>
      </c>
      <c r="U2051" s="13">
        <v>3150239.71</v>
      </c>
      <c r="V2051" s="13">
        <v>0</v>
      </c>
      <c r="W2051" s="13">
        <v>0</v>
      </c>
      <c r="X2051" s="13">
        <v>25244136.379999999</v>
      </c>
      <c r="Y2051" s="13">
        <v>645124.28</v>
      </c>
      <c r="Z2051" s="13">
        <v>1588115.41</v>
      </c>
      <c r="AA2051" s="13">
        <v>0</v>
      </c>
      <c r="AB2051" s="13">
        <v>29730.880000000001</v>
      </c>
      <c r="AC2051" s="13">
        <v>0</v>
      </c>
      <c r="AD2051" s="13">
        <v>0</v>
      </c>
      <c r="AE2051" s="13">
        <v>0</v>
      </c>
      <c r="AF2051" s="13">
        <v>1051.73</v>
      </c>
      <c r="AG2051" s="13">
        <v>14677086.140000001</v>
      </c>
      <c r="AH2051" s="13">
        <v>1651988.14</v>
      </c>
      <c r="AI2051" s="13">
        <v>14723654.029999999</v>
      </c>
      <c r="AJ2051" s="13">
        <v>9796788.5</v>
      </c>
      <c r="AK2051" s="13">
        <v>0</v>
      </c>
      <c r="AL2051" s="13">
        <v>399926.66999999993</v>
      </c>
      <c r="AM2051" s="13">
        <v>1.0244916927403431</v>
      </c>
      <c r="AN2051" s="13">
        <v>0</v>
      </c>
      <c r="AO2051" s="13">
        <v>0</v>
      </c>
      <c r="AP2051" s="13">
        <v>57149677.329999998</v>
      </c>
      <c r="AQ2051" s="13">
        <v>15884344.140000001</v>
      </c>
      <c r="AR2051" s="367"/>
      <c r="AS2051" s="19">
        <v>45535</v>
      </c>
      <c r="AT2051" s="20" t="s">
        <v>7</v>
      </c>
      <c r="AU2051" s="40" t="s">
        <v>292</v>
      </c>
      <c r="AV2051" s="41">
        <v>2024</v>
      </c>
      <c r="AW2051" s="266" t="s">
        <v>174</v>
      </c>
      <c r="AX2051" s="380">
        <v>36.64</v>
      </c>
      <c r="AY2051" s="380">
        <v>36.630000000000003</v>
      </c>
    </row>
    <row r="2052" spans="1:51" x14ac:dyDescent="0.25">
      <c r="A2052" s="5">
        <v>121</v>
      </c>
      <c r="B2052" s="6" t="s">
        <v>68</v>
      </c>
      <c r="C2052" s="13">
        <v>5477707.1399999997</v>
      </c>
      <c r="D2052" s="13">
        <v>0</v>
      </c>
      <c r="E2052" s="13">
        <v>69.61</v>
      </c>
      <c r="F2052" s="13">
        <v>0</v>
      </c>
      <c r="G2052" s="13">
        <v>731356.57</v>
      </c>
      <c r="H2052" s="13">
        <v>3106357.37</v>
      </c>
      <c r="I2052" s="13">
        <v>4143943.27</v>
      </c>
      <c r="J2052" s="13">
        <v>27013423.09</v>
      </c>
      <c r="K2052" s="13">
        <v>85107.68</v>
      </c>
      <c r="L2052" s="13">
        <v>85038.07</v>
      </c>
      <c r="M2052" s="13">
        <v>2950226.82</v>
      </c>
      <c r="N2052" s="13">
        <v>0</v>
      </c>
      <c r="O2052" s="13">
        <v>3034443.14</v>
      </c>
      <c r="P2052" s="13">
        <v>1711907.4300000002</v>
      </c>
      <c r="Q2052" s="13">
        <v>-543171.31000000006</v>
      </c>
      <c r="R2052" s="13">
        <v>1168736.1200000001</v>
      </c>
      <c r="S2052" s="13">
        <v>1937621.8800000001</v>
      </c>
      <c r="T2052" s="13">
        <v>0</v>
      </c>
      <c r="U2052" s="13">
        <v>0</v>
      </c>
      <c r="V2052" s="13">
        <v>0</v>
      </c>
      <c r="W2052" s="13">
        <v>2054568.12</v>
      </c>
      <c r="X2052" s="13">
        <v>34677.24</v>
      </c>
      <c r="Y2052" s="13">
        <v>14925.64</v>
      </c>
      <c r="Z2052" s="13">
        <v>81615.990000000005</v>
      </c>
      <c r="AA2052" s="13">
        <v>37457.47</v>
      </c>
      <c r="AB2052" s="13">
        <v>353.35</v>
      </c>
      <c r="AC2052" s="13">
        <v>0</v>
      </c>
      <c r="AD2052" s="13">
        <v>0</v>
      </c>
      <c r="AE2052" s="13">
        <v>0</v>
      </c>
      <c r="AF2052" s="13">
        <v>17271.03</v>
      </c>
      <c r="AG2052" s="13">
        <v>3035264.89</v>
      </c>
      <c r="AH2052" s="13">
        <v>69.61</v>
      </c>
      <c r="AI2052" s="13">
        <v>3034512.75</v>
      </c>
      <c r="AJ2052" s="13">
        <v>69.61</v>
      </c>
      <c r="AK2052" s="13">
        <v>0</v>
      </c>
      <c r="AL2052" s="13">
        <v>4058835.59</v>
      </c>
      <c r="AM2052" s="13">
        <v>48.690591377887408</v>
      </c>
      <c r="AN2052" s="13">
        <v>0</v>
      </c>
      <c r="AO2052" s="13">
        <v>0</v>
      </c>
      <c r="AP2052" s="13">
        <v>2443264</v>
      </c>
      <c r="AQ2052" s="13">
        <v>1.33226762955019E-15</v>
      </c>
      <c r="AR2052" s="367"/>
      <c r="AS2052" s="19">
        <v>45535</v>
      </c>
      <c r="AT2052" s="20" t="s">
        <v>7</v>
      </c>
      <c r="AU2052" s="40" t="s">
        <v>292</v>
      </c>
      <c r="AV2052" s="41">
        <v>2024</v>
      </c>
      <c r="AW2052" s="266" t="s">
        <v>188</v>
      </c>
      <c r="AX2052" s="380">
        <v>36.64</v>
      </c>
      <c r="AY2052" s="380">
        <v>36.630000000000003</v>
      </c>
    </row>
    <row r="2053" spans="1:51" x14ac:dyDescent="0.25">
      <c r="A2053" s="5">
        <v>122</v>
      </c>
      <c r="B2053" s="6" t="s">
        <v>69</v>
      </c>
      <c r="C2053" s="13">
        <v>35543422.829999998</v>
      </c>
      <c r="D2053" s="13">
        <v>520765.24</v>
      </c>
      <c r="E2053" s="13">
        <v>375332</v>
      </c>
      <c r="F2053" s="13">
        <v>242334.54</v>
      </c>
      <c r="G2053" s="13">
        <v>11652436.640000001</v>
      </c>
      <c r="H2053" s="13">
        <v>2357877.7999999998</v>
      </c>
      <c r="I2053" s="13">
        <v>11781172.939999999</v>
      </c>
      <c r="J2053" s="13">
        <v>395121.6</v>
      </c>
      <c r="K2053" s="13">
        <v>1444212.72</v>
      </c>
      <c r="L2053" s="13">
        <v>1068880.72</v>
      </c>
      <c r="M2053" s="13">
        <v>307693.89</v>
      </c>
      <c r="N2053" s="13">
        <v>0</v>
      </c>
      <c r="O2053" s="13">
        <v>643724.6100000001</v>
      </c>
      <c r="P2053" s="13">
        <v>22484161.800000004</v>
      </c>
      <c r="Q2053" s="13">
        <v>-18153031.870000001</v>
      </c>
      <c r="R2053" s="13">
        <v>4331129.9300000034</v>
      </c>
      <c r="S2053" s="13">
        <v>-1973252.0399999991</v>
      </c>
      <c r="T2053" s="13">
        <v>0</v>
      </c>
      <c r="U2053" s="13">
        <v>0</v>
      </c>
      <c r="V2053" s="13">
        <v>0</v>
      </c>
      <c r="W2053" s="13">
        <v>18047754.030000001</v>
      </c>
      <c r="X2053" s="13">
        <v>2493.04</v>
      </c>
      <c r="Y2053" s="13">
        <v>115852.04</v>
      </c>
      <c r="Z2053" s="13">
        <v>768596.99</v>
      </c>
      <c r="AA2053" s="13">
        <v>3734732.7999999998</v>
      </c>
      <c r="AB2053" s="13">
        <v>6647.53</v>
      </c>
      <c r="AC2053" s="13">
        <v>0</v>
      </c>
      <c r="AD2053" s="13">
        <v>0</v>
      </c>
      <c r="AE2053" s="13">
        <v>15397621.449999999</v>
      </c>
      <c r="AF2053" s="13">
        <v>48.3</v>
      </c>
      <c r="AG2053" s="13">
        <v>1376574.61</v>
      </c>
      <c r="AH2053" s="13">
        <v>375332</v>
      </c>
      <c r="AI2053" s="13">
        <v>1711160.08</v>
      </c>
      <c r="AJ2053" s="13">
        <v>1067435.47</v>
      </c>
      <c r="AK2053" s="13">
        <v>0</v>
      </c>
      <c r="AL2053" s="13">
        <v>10336960.219999999</v>
      </c>
      <c r="AM2053" s="13">
        <v>8.1575053154219557</v>
      </c>
      <c r="AN2053" s="13">
        <v>193867.62</v>
      </c>
      <c r="AO2053" s="13">
        <v>48466.92</v>
      </c>
      <c r="AP2053" s="13">
        <v>35234819.659999996</v>
      </c>
      <c r="AQ2053" s="13">
        <v>855886.68</v>
      </c>
      <c r="AR2053" s="367"/>
      <c r="AS2053" s="19">
        <v>45535</v>
      </c>
      <c r="AT2053" s="20" t="s">
        <v>7</v>
      </c>
      <c r="AU2053" s="40" t="s">
        <v>292</v>
      </c>
      <c r="AV2053" s="41">
        <v>2024</v>
      </c>
      <c r="AW2053" s="266" t="s">
        <v>267</v>
      </c>
      <c r="AX2053" s="380">
        <v>36.64</v>
      </c>
      <c r="AY2053" s="380">
        <v>36.630000000000003</v>
      </c>
    </row>
    <row r="2054" spans="1:51" x14ac:dyDescent="0.25">
      <c r="A2054" s="7">
        <v>13</v>
      </c>
      <c r="B2054" s="8" t="s">
        <v>70</v>
      </c>
      <c r="C2054" s="14">
        <v>4783084834.6200008</v>
      </c>
      <c r="D2054" s="14">
        <v>2638507776.7799997</v>
      </c>
      <c r="E2054" s="14">
        <v>393548758.01999998</v>
      </c>
      <c r="F2054" s="14">
        <v>783249417.42000008</v>
      </c>
      <c r="G2054" s="14">
        <v>700757077.98000002</v>
      </c>
      <c r="H2054" s="14">
        <v>85076487.540000007</v>
      </c>
      <c r="I2054" s="14">
        <v>1538765275.53</v>
      </c>
      <c r="J2054" s="14">
        <v>2606246534.2199998</v>
      </c>
      <c r="K2054" s="14">
        <v>1164070854.29</v>
      </c>
      <c r="L2054" s="14">
        <v>770516346.98000002</v>
      </c>
      <c r="M2054" s="14">
        <v>567564149.25999999</v>
      </c>
      <c r="N2054" s="14">
        <v>477533083.14999998</v>
      </c>
      <c r="O2054" s="14">
        <v>434215333.49000007</v>
      </c>
      <c r="P2054" s="14">
        <v>226355228.95000038</v>
      </c>
      <c r="Q2054" s="14">
        <v>-72291023.849999532</v>
      </c>
      <c r="R2054" s="14">
        <v>154064205.10000086</v>
      </c>
      <c r="S2054" s="14">
        <v>-68987717.51000002</v>
      </c>
      <c r="T2054" s="14">
        <v>52532900.030000001</v>
      </c>
      <c r="U2054" s="14">
        <v>59759170.979999997</v>
      </c>
      <c r="V2054" s="14">
        <v>0</v>
      </c>
      <c r="W2054" s="14">
        <v>34415585.020000003</v>
      </c>
      <c r="X2054" s="14">
        <v>105847187.68000001</v>
      </c>
      <c r="Y2054" s="14">
        <v>14301164.810000001</v>
      </c>
      <c r="Z2054" s="14">
        <v>52096649.210000001</v>
      </c>
      <c r="AA2054" s="14">
        <v>227853971.34999999</v>
      </c>
      <c r="AB2054" s="14">
        <v>737986.77</v>
      </c>
      <c r="AC2054" s="14">
        <v>0</v>
      </c>
      <c r="AD2054" s="14">
        <v>0</v>
      </c>
      <c r="AE2054" s="14">
        <v>7538998.6500000004</v>
      </c>
      <c r="AF2054" s="14">
        <v>19013790.43</v>
      </c>
      <c r="AG2054" s="14">
        <v>1338080496.24</v>
      </c>
      <c r="AH2054" s="14">
        <v>871081841.17000008</v>
      </c>
      <c r="AI2054" s="14">
        <v>2199190252.98</v>
      </c>
      <c r="AJ2054" s="14">
        <v>1764976682.0800002</v>
      </c>
      <c r="AK2054" s="14">
        <v>1762.59</v>
      </c>
      <c r="AL2054" s="14">
        <v>374694421.24000001</v>
      </c>
      <c r="AM2054" s="14">
        <v>1.3218828302926087</v>
      </c>
      <c r="AN2054" s="14">
        <v>574197812.8499999</v>
      </c>
      <c r="AO2054" s="14">
        <v>209051604.56999999</v>
      </c>
      <c r="AP2054" s="14">
        <v>4587176523</v>
      </c>
      <c r="AQ2054" s="14">
        <v>2876814798.6500001</v>
      </c>
      <c r="AR2054" s="368"/>
      <c r="AS2054" s="19">
        <v>45535</v>
      </c>
      <c r="AT2054" s="42" t="s">
        <v>7</v>
      </c>
      <c r="AU2054" s="40" t="s">
        <v>292</v>
      </c>
      <c r="AV2054" s="41">
        <v>2024</v>
      </c>
      <c r="AW2054" s="266" t="s">
        <v>149</v>
      </c>
      <c r="AX2054" s="380">
        <v>36.64</v>
      </c>
      <c r="AY2054" s="380">
        <v>36.630000000000003</v>
      </c>
    </row>
    <row r="2055" spans="1:51" x14ac:dyDescent="0.25">
      <c r="A2055" s="5">
        <v>110</v>
      </c>
      <c r="B2055" s="6" t="s">
        <v>71</v>
      </c>
      <c r="C2055" s="13">
        <v>44189687.590000004</v>
      </c>
      <c r="D2055" s="13">
        <v>1722826.23</v>
      </c>
      <c r="E2055" s="13">
        <v>42586.63</v>
      </c>
      <c r="F2055" s="13">
        <v>13341699.15</v>
      </c>
      <c r="G2055" s="13">
        <v>61160142.609999999</v>
      </c>
      <c r="H2055" s="13">
        <v>216275.12</v>
      </c>
      <c r="I2055" s="13">
        <v>193672975.93000001</v>
      </c>
      <c r="J2055" s="13">
        <v>132437807.33</v>
      </c>
      <c r="K2055" s="13">
        <v>15269962.34</v>
      </c>
      <c r="L2055" s="13">
        <v>15227375.710000001</v>
      </c>
      <c r="M2055" s="13">
        <v>5994164.75</v>
      </c>
      <c r="N2055" s="13">
        <v>3252.74</v>
      </c>
      <c r="O2055" s="13">
        <v>7055969.2799999975</v>
      </c>
      <c r="P2055" s="13">
        <v>-39090949.679999977</v>
      </c>
      <c r="Q2055" s="13">
        <v>-3042071.169999999</v>
      </c>
      <c r="R2055" s="13">
        <v>-42133020.849999979</v>
      </c>
      <c r="S2055" s="13">
        <v>42349295.980000004</v>
      </c>
      <c r="T2055" s="13">
        <v>3504198.54</v>
      </c>
      <c r="U2055" s="13">
        <v>954946.28</v>
      </c>
      <c r="V2055" s="13">
        <v>0</v>
      </c>
      <c r="W2055" s="13">
        <v>0</v>
      </c>
      <c r="X2055" s="13">
        <v>41167530.310000002</v>
      </c>
      <c r="Y2055" s="13">
        <v>999248.97</v>
      </c>
      <c r="Z2055" s="13">
        <v>864552.81</v>
      </c>
      <c r="AA2055" s="13">
        <v>538486.52</v>
      </c>
      <c r="AB2055" s="13">
        <v>781436.29</v>
      </c>
      <c r="AC2055" s="13">
        <v>0</v>
      </c>
      <c r="AD2055" s="13">
        <v>0</v>
      </c>
      <c r="AE2055" s="13">
        <v>0</v>
      </c>
      <c r="AF2055" s="13">
        <v>93654.56</v>
      </c>
      <c r="AG2055" s="13">
        <v>21221540.460000001</v>
      </c>
      <c r="AH2055" s="13">
        <v>45839.369999999995</v>
      </c>
      <c r="AI2055" s="13">
        <v>21267081.549999997</v>
      </c>
      <c r="AJ2055" s="13">
        <v>14211112.270000001</v>
      </c>
      <c r="AK2055" s="13">
        <v>0</v>
      </c>
      <c r="AL2055" s="13">
        <v>178403013.59</v>
      </c>
      <c r="AM2055" s="13">
        <v>12.683264805615755</v>
      </c>
      <c r="AN2055" s="13">
        <v>5913403.1499999994</v>
      </c>
      <c r="AO2055" s="13">
        <v>7428296</v>
      </c>
      <c r="AP2055" s="13">
        <v>37147778.130000003</v>
      </c>
      <c r="AQ2055" s="13">
        <v>1736886.05</v>
      </c>
      <c r="AR2055" s="367"/>
      <c r="AS2055" s="19">
        <v>45535</v>
      </c>
      <c r="AT2055" s="20" t="s">
        <v>7</v>
      </c>
      <c r="AU2055" s="40" t="s">
        <v>292</v>
      </c>
      <c r="AV2055" s="41">
        <v>2024</v>
      </c>
      <c r="AW2055" s="266" t="s">
        <v>173</v>
      </c>
      <c r="AX2055" s="380">
        <v>36.64</v>
      </c>
      <c r="AY2055" s="380">
        <v>36.630000000000003</v>
      </c>
    </row>
    <row r="2056" spans="1:51" x14ac:dyDescent="0.25">
      <c r="A2056" s="5">
        <v>52</v>
      </c>
      <c r="B2056" s="6" t="s">
        <v>72</v>
      </c>
      <c r="C2056" s="13">
        <v>67486588.959999993</v>
      </c>
      <c r="D2056" s="13">
        <v>9951971.4100000001</v>
      </c>
      <c r="E2056" s="13">
        <v>23162627.57</v>
      </c>
      <c r="F2056" s="13">
        <v>11264319.779999999</v>
      </c>
      <c r="G2056" s="13">
        <v>26163453.329999998</v>
      </c>
      <c r="H2056" s="13">
        <v>2962947.42</v>
      </c>
      <c r="I2056" s="13">
        <v>2697421753.6399999</v>
      </c>
      <c r="J2056" s="13">
        <v>578993323.71000004</v>
      </c>
      <c r="K2056" s="13">
        <v>42678757.039999999</v>
      </c>
      <c r="L2056" s="13">
        <v>19516129.470000003</v>
      </c>
      <c r="M2056" s="13">
        <v>9739912.7400000002</v>
      </c>
      <c r="N2056" s="13">
        <v>17297626.920000002</v>
      </c>
      <c r="O2056" s="13">
        <v>25941410.520000011</v>
      </c>
      <c r="P2056" s="13">
        <v>-5834566.0799999917</v>
      </c>
      <c r="Q2056" s="13">
        <v>14012752.08</v>
      </c>
      <c r="R2056" s="13">
        <v>8178186.0000000084</v>
      </c>
      <c r="S2056" s="13">
        <v>-5215238.5800000019</v>
      </c>
      <c r="T2056" s="13">
        <v>8190118.3899999997</v>
      </c>
      <c r="U2056" s="13">
        <v>0</v>
      </c>
      <c r="V2056" s="13">
        <v>0</v>
      </c>
      <c r="W2056" s="13">
        <v>0</v>
      </c>
      <c r="X2056" s="13">
        <v>22862536.41</v>
      </c>
      <c r="Y2056" s="13">
        <v>533948.03</v>
      </c>
      <c r="Z2056" s="13">
        <v>593838.31000000006</v>
      </c>
      <c r="AA2056" s="13">
        <v>2314932.9700000002</v>
      </c>
      <c r="AB2056" s="13">
        <v>133213.24</v>
      </c>
      <c r="AC2056" s="13">
        <v>0</v>
      </c>
      <c r="AD2056" s="13">
        <v>0</v>
      </c>
      <c r="AE2056" s="13">
        <v>0</v>
      </c>
      <c r="AF2056" s="13">
        <v>32691960.829999998</v>
      </c>
      <c r="AG2056" s="13">
        <v>29256042.209999997</v>
      </c>
      <c r="AH2056" s="13">
        <v>40460254.489999995</v>
      </c>
      <c r="AI2056" s="13">
        <v>69266296.700000003</v>
      </c>
      <c r="AJ2056" s="13">
        <v>43324886.18</v>
      </c>
      <c r="AK2056" s="13">
        <v>0</v>
      </c>
      <c r="AL2056" s="13">
        <v>2654742996.5999999</v>
      </c>
      <c r="AM2056" s="13">
        <v>63.202912660082475</v>
      </c>
      <c r="AN2056" s="13">
        <v>8041681.1799999997</v>
      </c>
      <c r="AO2056" s="13">
        <v>3222638.5999999996</v>
      </c>
      <c r="AP2056" s="13">
        <v>58910741.32</v>
      </c>
      <c r="AQ2056" s="13">
        <v>27317534.289999999</v>
      </c>
      <c r="AR2056" s="367"/>
      <c r="AS2056" s="19">
        <v>45535</v>
      </c>
      <c r="AT2056" s="20" t="s">
        <v>7</v>
      </c>
      <c r="AU2056" s="40" t="s">
        <v>292</v>
      </c>
      <c r="AV2056" s="41">
        <v>2024</v>
      </c>
      <c r="AW2056" s="266" t="s">
        <v>170</v>
      </c>
      <c r="AX2056" s="380">
        <v>36.64</v>
      </c>
      <c r="AY2056" s="380">
        <v>36.630000000000003</v>
      </c>
    </row>
    <row r="2057" spans="1:51" x14ac:dyDescent="0.25">
      <c r="A2057" s="5">
        <v>96</v>
      </c>
      <c r="B2057" s="6" t="s">
        <v>73</v>
      </c>
      <c r="C2057" s="13">
        <v>1590320866.74</v>
      </c>
      <c r="D2057" s="13">
        <v>649358376.62</v>
      </c>
      <c r="E2057" s="13">
        <v>293012575.04000002</v>
      </c>
      <c r="F2057" s="13">
        <v>116652112.47999999</v>
      </c>
      <c r="G2057" s="13">
        <v>266835880.52000001</v>
      </c>
      <c r="H2057" s="13">
        <v>2885985.64</v>
      </c>
      <c r="I2057" s="13">
        <v>1293596783.5599999</v>
      </c>
      <c r="J2057" s="13">
        <v>38683.39</v>
      </c>
      <c r="K2057" s="13">
        <v>596514698.25</v>
      </c>
      <c r="L2057" s="13">
        <v>303502123.21000004</v>
      </c>
      <c r="M2057" s="13">
        <v>0</v>
      </c>
      <c r="N2057" s="13">
        <v>102294632.55</v>
      </c>
      <c r="O2057" s="13">
        <v>272111725.28000009</v>
      </c>
      <c r="P2057" s="13">
        <v>285362771.83999956</v>
      </c>
      <c r="Q2057" s="13">
        <v>-230907302.29999998</v>
      </c>
      <c r="R2057" s="13">
        <v>54455469.539999574</v>
      </c>
      <c r="S2057" s="13">
        <v>-51569483.879999995</v>
      </c>
      <c r="T2057" s="13">
        <v>49500756.399999999</v>
      </c>
      <c r="U2057" s="13">
        <v>0</v>
      </c>
      <c r="V2057" s="13">
        <v>0</v>
      </c>
      <c r="W2057" s="13">
        <v>79806.63</v>
      </c>
      <c r="X2057" s="13">
        <v>28997.22</v>
      </c>
      <c r="Y2057" s="13">
        <v>4244047.97</v>
      </c>
      <c r="Z2057" s="13">
        <v>25837735.609999999</v>
      </c>
      <c r="AA2057" s="13">
        <v>18491926.960000001</v>
      </c>
      <c r="AB2057" s="13">
        <v>10623981.310000001</v>
      </c>
      <c r="AC2057" s="13">
        <v>0</v>
      </c>
      <c r="AD2057" s="13">
        <v>0</v>
      </c>
      <c r="AE2057" s="13">
        <v>0</v>
      </c>
      <c r="AF2057" s="13">
        <v>41981352.280000001</v>
      </c>
      <c r="AG2057" s="13">
        <v>303502123.20999998</v>
      </c>
      <c r="AH2057" s="13">
        <v>395307207.59000003</v>
      </c>
      <c r="AI2057" s="13">
        <v>697541910.95000005</v>
      </c>
      <c r="AJ2057" s="13">
        <v>425430185.66999996</v>
      </c>
      <c r="AK2057" s="13">
        <v>0</v>
      </c>
      <c r="AL2057" s="13">
        <v>697082085.30999994</v>
      </c>
      <c r="AM2057" s="13">
        <v>2.1685916329556258</v>
      </c>
      <c r="AN2057" s="13">
        <v>90047823.25</v>
      </c>
      <c r="AO2057" s="13">
        <v>26604289.23</v>
      </c>
      <c r="AP2057" s="13">
        <v>1524779752.5999999</v>
      </c>
      <c r="AQ2057" s="13">
        <v>855928987.75999999</v>
      </c>
      <c r="AR2057" s="367"/>
      <c r="AS2057" s="19">
        <v>45535</v>
      </c>
      <c r="AT2057" s="20" t="s">
        <v>7</v>
      </c>
      <c r="AU2057" s="40" t="s">
        <v>292</v>
      </c>
      <c r="AV2057" s="41">
        <v>2024</v>
      </c>
      <c r="AW2057" s="266" t="s">
        <v>153</v>
      </c>
      <c r="AX2057" s="380">
        <v>36.64</v>
      </c>
      <c r="AY2057" s="380">
        <v>36.630000000000003</v>
      </c>
    </row>
    <row r="2058" spans="1:51" x14ac:dyDescent="0.25">
      <c r="A2058" s="5">
        <v>103</v>
      </c>
      <c r="B2058" s="6" t="s">
        <v>74</v>
      </c>
      <c r="C2058" s="13">
        <v>4493823.3499999996</v>
      </c>
      <c r="D2058" s="13">
        <v>0</v>
      </c>
      <c r="E2058" s="13">
        <v>1</v>
      </c>
      <c r="F2058" s="13">
        <v>234538.26</v>
      </c>
      <c r="G2058" s="13">
        <v>6898102.29</v>
      </c>
      <c r="H2058" s="13">
        <v>4450921.2699999996</v>
      </c>
      <c r="I2058" s="13">
        <v>43722958.990000002</v>
      </c>
      <c r="J2058" s="13">
        <v>218026883.84999999</v>
      </c>
      <c r="K2058" s="13">
        <v>2878888.38</v>
      </c>
      <c r="L2058" s="13">
        <v>2414072.9499999997</v>
      </c>
      <c r="M2058" s="13">
        <v>0</v>
      </c>
      <c r="N2058" s="13">
        <v>0</v>
      </c>
      <c r="O2058" s="13">
        <v>1347788.9300000002</v>
      </c>
      <c r="P2058" s="13">
        <v>-3986606.1300000004</v>
      </c>
      <c r="Q2058" s="13">
        <v>-1065148.45</v>
      </c>
      <c r="R2058" s="13">
        <v>-5051754.58</v>
      </c>
      <c r="S2058" s="13">
        <v>9502675.8399999999</v>
      </c>
      <c r="T2058" s="13">
        <v>169539.53</v>
      </c>
      <c r="U2058" s="13">
        <v>0</v>
      </c>
      <c r="V2058" s="13">
        <v>0</v>
      </c>
      <c r="W2058" s="13">
        <v>0</v>
      </c>
      <c r="X2058" s="13">
        <v>12299734.130000001</v>
      </c>
      <c r="Y2058" s="13">
        <v>140777.60999999999</v>
      </c>
      <c r="Z2058" s="13">
        <v>8258.94</v>
      </c>
      <c r="AA2058" s="13">
        <v>175684.87</v>
      </c>
      <c r="AB2058" s="13">
        <v>0</v>
      </c>
      <c r="AC2058" s="13">
        <v>0</v>
      </c>
      <c r="AD2058" s="13">
        <v>0</v>
      </c>
      <c r="AE2058" s="13">
        <v>0</v>
      </c>
      <c r="AF2058" s="13">
        <v>2641876.4</v>
      </c>
      <c r="AG2058" s="13">
        <v>2414072.9499999997</v>
      </c>
      <c r="AH2058" s="13">
        <v>1</v>
      </c>
      <c r="AI2058" s="13">
        <v>2365928.83</v>
      </c>
      <c r="AJ2058" s="13">
        <v>1018139.8999999999</v>
      </c>
      <c r="AK2058" s="13">
        <v>0</v>
      </c>
      <c r="AL2058" s="13">
        <v>40844070.609999999</v>
      </c>
      <c r="AM2058" s="13">
        <v>15.187445020011509</v>
      </c>
      <c r="AN2058" s="13">
        <v>160121.29999999999</v>
      </c>
      <c r="AO2058" s="13">
        <v>74416.960000000006</v>
      </c>
      <c r="AP2058" s="13">
        <v>3146034.42</v>
      </c>
      <c r="AQ2058" s="13">
        <v>0</v>
      </c>
      <c r="AR2058" s="367"/>
      <c r="AS2058" s="19">
        <v>45535</v>
      </c>
      <c r="AT2058" s="20" t="s">
        <v>7</v>
      </c>
      <c r="AU2058" s="40" t="s">
        <v>292</v>
      </c>
      <c r="AV2058" s="41">
        <v>2024</v>
      </c>
      <c r="AW2058" s="266" t="s">
        <v>184</v>
      </c>
      <c r="AX2058" s="380">
        <v>36.64</v>
      </c>
      <c r="AY2058" s="380">
        <v>36.630000000000003</v>
      </c>
    </row>
    <row r="2059" spans="1:51" x14ac:dyDescent="0.25">
      <c r="A2059" s="5">
        <v>23</v>
      </c>
      <c r="B2059" s="6" t="s">
        <v>75</v>
      </c>
      <c r="C2059" s="13">
        <v>670915304.38</v>
      </c>
      <c r="D2059" s="13">
        <v>196879931.06</v>
      </c>
      <c r="E2059" s="13">
        <v>6483308.8300000001</v>
      </c>
      <c r="F2059" s="13">
        <v>141978646.47</v>
      </c>
      <c r="G2059" s="13">
        <v>173752119.73000002</v>
      </c>
      <c r="H2059" s="13">
        <v>164568.62</v>
      </c>
      <c r="I2059" s="13">
        <v>651605492.02999997</v>
      </c>
      <c r="J2059" s="13">
        <v>1646018.05</v>
      </c>
      <c r="K2059" s="13">
        <v>57078831.07</v>
      </c>
      <c r="L2059" s="13">
        <v>50595522.240000002</v>
      </c>
      <c r="M2059" s="13">
        <v>102765881.84999999</v>
      </c>
      <c r="N2059" s="13">
        <v>108573538.97999999</v>
      </c>
      <c r="O2059" s="13">
        <v>150888103.15000004</v>
      </c>
      <c r="P2059" s="13">
        <v>7416503.9700000733</v>
      </c>
      <c r="Q2059" s="13">
        <v>25047017.339999989</v>
      </c>
      <c r="R2059" s="13">
        <v>32463521.310000062</v>
      </c>
      <c r="S2059" s="13">
        <v>-32298952.689999998</v>
      </c>
      <c r="T2059" s="13">
        <v>196636.53</v>
      </c>
      <c r="U2059" s="13">
        <v>0</v>
      </c>
      <c r="V2059" s="13">
        <v>0</v>
      </c>
      <c r="W2059" s="13">
        <v>0</v>
      </c>
      <c r="X2059" s="13">
        <v>923754.98</v>
      </c>
      <c r="Y2059" s="13">
        <v>2965351.56</v>
      </c>
      <c r="Z2059" s="13">
        <v>22652898.030000001</v>
      </c>
      <c r="AA2059" s="13">
        <v>4481197.8099999996</v>
      </c>
      <c r="AB2059" s="13">
        <v>1666257.1</v>
      </c>
      <c r="AC2059" s="13">
        <v>0</v>
      </c>
      <c r="AD2059" s="13">
        <v>0</v>
      </c>
      <c r="AE2059" s="13">
        <v>0</v>
      </c>
      <c r="AF2059" s="13">
        <v>1653639.7</v>
      </c>
      <c r="AG2059" s="13">
        <v>153361404.09</v>
      </c>
      <c r="AH2059" s="13">
        <v>115056847.80999999</v>
      </c>
      <c r="AI2059" s="13">
        <v>258241990.60000002</v>
      </c>
      <c r="AJ2059" s="13">
        <v>107727883.66</v>
      </c>
      <c r="AK2059" s="13">
        <v>373996.21</v>
      </c>
      <c r="AL2059" s="13">
        <v>594526660.95999992</v>
      </c>
      <c r="AM2059" s="13">
        <v>11.415887112875312</v>
      </c>
      <c r="AN2059" s="13">
        <v>79040936.810000002</v>
      </c>
      <c r="AO2059" s="13">
        <v>62937709.659999996</v>
      </c>
      <c r="AP2059" s="13">
        <v>590221949.46000004</v>
      </c>
      <c r="AQ2059" s="13">
        <v>267074679.28999999</v>
      </c>
      <c r="AR2059" s="367"/>
      <c r="AS2059" s="19">
        <v>45535</v>
      </c>
      <c r="AT2059" s="20" t="s">
        <v>7</v>
      </c>
      <c r="AU2059" s="40" t="s">
        <v>292</v>
      </c>
      <c r="AV2059" s="41">
        <v>2024</v>
      </c>
      <c r="AW2059" s="266" t="s">
        <v>159</v>
      </c>
      <c r="AX2059" s="380">
        <v>36.64</v>
      </c>
      <c r="AY2059" s="380">
        <v>36.630000000000003</v>
      </c>
    </row>
    <row r="2060" spans="1:51" x14ac:dyDescent="0.25">
      <c r="A2060" s="5">
        <v>62</v>
      </c>
      <c r="B2060" s="6" t="s">
        <v>203</v>
      </c>
      <c r="C2060" s="13">
        <v>55936277.290000007</v>
      </c>
      <c r="D2060" s="13">
        <v>13362930.83</v>
      </c>
      <c r="E2060" s="13">
        <v>1138249.5</v>
      </c>
      <c r="F2060" s="13">
        <v>26561.03</v>
      </c>
      <c r="G2060" s="13">
        <v>36001539.469999999</v>
      </c>
      <c r="H2060" s="13">
        <v>663978.05000000005</v>
      </c>
      <c r="I2060" s="13">
        <v>59295736.950000003</v>
      </c>
      <c r="J2060" s="13">
        <v>524816.32999999996</v>
      </c>
      <c r="K2060" s="13">
        <v>2295959.84</v>
      </c>
      <c r="L2060" s="13">
        <v>1149754.03</v>
      </c>
      <c r="M2060" s="13">
        <v>0</v>
      </c>
      <c r="N2060" s="13">
        <v>0</v>
      </c>
      <c r="O2060" s="13">
        <v>858917.25000000012</v>
      </c>
      <c r="P2060" s="13">
        <v>5686328.7100000009</v>
      </c>
      <c r="Q2060" s="13">
        <v>0</v>
      </c>
      <c r="R2060" s="13">
        <v>5686328.7100000009</v>
      </c>
      <c r="S2060" s="13">
        <v>-5022350.66</v>
      </c>
      <c r="T2060" s="13">
        <v>215572.81</v>
      </c>
      <c r="U2060" s="13">
        <v>0</v>
      </c>
      <c r="V2060" s="13">
        <v>0</v>
      </c>
      <c r="W2060" s="13">
        <v>0</v>
      </c>
      <c r="X2060" s="13">
        <v>6569.2</v>
      </c>
      <c r="Y2060" s="13">
        <v>698453.43</v>
      </c>
      <c r="Z2060" s="13">
        <v>2158091.4900000002</v>
      </c>
      <c r="AA2060" s="13">
        <v>1557525.19</v>
      </c>
      <c r="AB2060" s="13">
        <v>333599.46000000002</v>
      </c>
      <c r="AC2060" s="13">
        <v>0</v>
      </c>
      <c r="AD2060" s="13">
        <v>0</v>
      </c>
      <c r="AE2060" s="13">
        <v>0</v>
      </c>
      <c r="AF2060" s="13">
        <v>496823.1</v>
      </c>
      <c r="AG2060" s="13">
        <v>1149754.03</v>
      </c>
      <c r="AH2060" s="13">
        <v>1138249.5</v>
      </c>
      <c r="AI2060" s="13">
        <v>2288003.5300000003</v>
      </c>
      <c r="AJ2060" s="13">
        <v>1429086.28</v>
      </c>
      <c r="AK2060" s="13">
        <v>0</v>
      </c>
      <c r="AL2060" s="13">
        <v>56999777.109999999</v>
      </c>
      <c r="AM2060" s="13">
        <v>25.826121135463765</v>
      </c>
      <c r="AN2060" s="13">
        <v>26561.03</v>
      </c>
      <c r="AO2060" s="13">
        <v>0</v>
      </c>
      <c r="AP2060" s="13">
        <v>55565650.640000001</v>
      </c>
      <c r="AQ2060" s="13">
        <v>13851221.43</v>
      </c>
      <c r="AR2060" s="367"/>
      <c r="AS2060" s="19">
        <v>45535</v>
      </c>
      <c r="AT2060" s="20" t="s">
        <v>7</v>
      </c>
      <c r="AU2060" s="40" t="s">
        <v>292</v>
      </c>
      <c r="AV2060" s="41">
        <v>2024</v>
      </c>
      <c r="AW2060" s="266" t="s">
        <v>169</v>
      </c>
      <c r="AX2060" s="380">
        <v>36.64</v>
      </c>
      <c r="AY2060" s="380">
        <v>36.630000000000003</v>
      </c>
    </row>
    <row r="2061" spans="1:51" x14ac:dyDescent="0.25">
      <c r="A2061" s="5">
        <v>114</v>
      </c>
      <c r="B2061" s="6" t="s">
        <v>76</v>
      </c>
      <c r="C2061" s="13">
        <v>884316519.5</v>
      </c>
      <c r="D2061" s="13">
        <v>404528382.12</v>
      </c>
      <c r="E2061" s="13">
        <v>16775640.949999999</v>
      </c>
      <c r="F2061" s="13">
        <v>104289156.36999999</v>
      </c>
      <c r="G2061" s="13">
        <v>211464989.57999998</v>
      </c>
      <c r="H2061" s="13">
        <v>2250380.71</v>
      </c>
      <c r="I2061" s="13">
        <v>204602354.06</v>
      </c>
      <c r="J2061" s="13">
        <v>31411357.43</v>
      </c>
      <c r="K2061" s="13">
        <v>70033401.400000006</v>
      </c>
      <c r="L2061" s="13">
        <v>53257760.450000003</v>
      </c>
      <c r="M2061" s="13">
        <v>207326157.50999999</v>
      </c>
      <c r="N2061" s="13">
        <v>124449584.22</v>
      </c>
      <c r="O2061" s="13">
        <v>98101145.309999987</v>
      </c>
      <c r="P2061" s="13">
        <v>65932846.1199999</v>
      </c>
      <c r="Q2061" s="13">
        <v>-33396188.580000032</v>
      </c>
      <c r="R2061" s="13">
        <v>32536657.539999869</v>
      </c>
      <c r="S2061" s="13">
        <v>-30286276.830000002</v>
      </c>
      <c r="T2061" s="13">
        <v>165310.89000000001</v>
      </c>
      <c r="U2061" s="13">
        <v>0</v>
      </c>
      <c r="V2061" s="13">
        <v>0</v>
      </c>
      <c r="W2061" s="13">
        <v>11195223.390000001</v>
      </c>
      <c r="X2061" s="13">
        <v>17164667.170000002</v>
      </c>
      <c r="Y2061" s="13">
        <v>3175464.66</v>
      </c>
      <c r="Z2061" s="13">
        <v>5852856.4500000002</v>
      </c>
      <c r="AA2061" s="13">
        <v>45189727.780000001</v>
      </c>
      <c r="AB2061" s="13">
        <v>544073.06000000006</v>
      </c>
      <c r="AC2061" s="13">
        <v>0</v>
      </c>
      <c r="AD2061" s="13">
        <v>0</v>
      </c>
      <c r="AE2061" s="13">
        <v>0</v>
      </c>
      <c r="AF2061" s="13">
        <v>4049356.33</v>
      </c>
      <c r="AG2061" s="13">
        <v>260583917.95999998</v>
      </c>
      <c r="AH2061" s="13">
        <v>141225225.16999999</v>
      </c>
      <c r="AI2061" s="13">
        <v>399708177.06999999</v>
      </c>
      <c r="AJ2061" s="13">
        <v>301607031.75999999</v>
      </c>
      <c r="AK2061" s="13">
        <v>0</v>
      </c>
      <c r="AL2061" s="13">
        <v>134568952.66</v>
      </c>
      <c r="AM2061" s="13">
        <v>2.9214967425529039</v>
      </c>
      <c r="AN2061" s="13">
        <v>73727140.260000005</v>
      </c>
      <c r="AO2061" s="13">
        <v>30562016.109999999</v>
      </c>
      <c r="AP2061" s="13">
        <v>852646088.25999999</v>
      </c>
      <c r="AQ2061" s="13">
        <v>470959096.19</v>
      </c>
      <c r="AR2061" s="367"/>
      <c r="AS2061" s="19">
        <v>45535</v>
      </c>
      <c r="AT2061" s="20" t="s">
        <v>7</v>
      </c>
      <c r="AU2061" s="40" t="s">
        <v>292</v>
      </c>
      <c r="AV2061" s="41">
        <v>2024</v>
      </c>
      <c r="AW2061" s="266" t="s">
        <v>154</v>
      </c>
      <c r="AX2061" s="380">
        <v>36.64</v>
      </c>
      <c r="AY2061" s="380">
        <v>36.630000000000003</v>
      </c>
    </row>
    <row r="2062" spans="1:51" x14ac:dyDescent="0.25">
      <c r="A2062" s="5">
        <v>48</v>
      </c>
      <c r="B2062" s="6" t="s">
        <v>77</v>
      </c>
      <c r="C2062" s="13">
        <v>216241114.27000001</v>
      </c>
      <c r="D2062" s="13">
        <v>34112591.990000002</v>
      </c>
      <c r="E2062" s="13">
        <v>47596789.589999996</v>
      </c>
      <c r="F2062" s="13">
        <v>9219964.5099999998</v>
      </c>
      <c r="G2062" s="13">
        <v>121871834.92999999</v>
      </c>
      <c r="H2062" s="13">
        <v>4359813.8499999996</v>
      </c>
      <c r="I2062" s="13">
        <v>2204398630.48</v>
      </c>
      <c r="J2062" s="13">
        <v>189078560.81999999</v>
      </c>
      <c r="K2062" s="13">
        <v>81307765.879999995</v>
      </c>
      <c r="L2062" s="13">
        <v>26365635.390000001</v>
      </c>
      <c r="M2062" s="13">
        <v>11775261.779999999</v>
      </c>
      <c r="N2062" s="13">
        <v>244389612.66</v>
      </c>
      <c r="O2062" s="13">
        <v>55502044.139999956</v>
      </c>
      <c r="P2062" s="13">
        <v>-4465321.3000000007</v>
      </c>
      <c r="Q2062" s="13">
        <v>-5726857.4900000095</v>
      </c>
      <c r="R2062" s="13">
        <v>-10192178.79000001</v>
      </c>
      <c r="S2062" s="13">
        <v>14551992.639999986</v>
      </c>
      <c r="T2062" s="13">
        <v>54221961.75</v>
      </c>
      <c r="U2062" s="13">
        <v>0</v>
      </c>
      <c r="V2062" s="13">
        <v>3269916.31</v>
      </c>
      <c r="W2062" s="13">
        <v>21105299.350000001</v>
      </c>
      <c r="X2062" s="13">
        <v>34042692.659999996</v>
      </c>
      <c r="Y2062" s="13">
        <v>1550710.75</v>
      </c>
      <c r="Z2062" s="13">
        <v>3465229.37</v>
      </c>
      <c r="AA2062" s="13">
        <v>81886985.989999995</v>
      </c>
      <c r="AB2062" s="13">
        <v>0</v>
      </c>
      <c r="AC2062" s="13">
        <v>0</v>
      </c>
      <c r="AD2062" s="13">
        <v>0</v>
      </c>
      <c r="AE2062" s="13">
        <v>0</v>
      </c>
      <c r="AF2062" s="13">
        <v>11184951.32</v>
      </c>
      <c r="AG2062" s="13">
        <v>38140897.170000002</v>
      </c>
      <c r="AH2062" s="13">
        <v>291986402.25</v>
      </c>
      <c r="AI2062" s="13">
        <v>329747647.91999996</v>
      </c>
      <c r="AJ2062" s="13">
        <v>274245603.77999997</v>
      </c>
      <c r="AK2062" s="13">
        <v>0</v>
      </c>
      <c r="AL2062" s="13">
        <v>2123090864.5999999</v>
      </c>
      <c r="AM2062" s="13">
        <v>27.111784546305383</v>
      </c>
      <c r="AN2062" s="13">
        <v>3336376.46</v>
      </c>
      <c r="AO2062" s="13">
        <v>5883588.0599999996</v>
      </c>
      <c r="AP2062" s="13">
        <v>196521935.28</v>
      </c>
      <c r="AQ2062" s="13">
        <v>69895457.140000001</v>
      </c>
      <c r="AR2062" s="367"/>
      <c r="AS2062" s="19">
        <v>45535</v>
      </c>
      <c r="AT2062" s="20" t="s">
        <v>7</v>
      </c>
      <c r="AU2062" s="40" t="s">
        <v>292</v>
      </c>
      <c r="AV2062" s="41">
        <v>2024</v>
      </c>
      <c r="AW2062" s="266" t="s">
        <v>163</v>
      </c>
      <c r="AX2062" s="380">
        <v>36.64</v>
      </c>
      <c r="AY2062" s="380">
        <v>36.630000000000003</v>
      </c>
    </row>
    <row r="2063" spans="1:51" ht="30" x14ac:dyDescent="0.25">
      <c r="A2063" s="5">
        <v>120</v>
      </c>
      <c r="B2063" s="6" t="s">
        <v>78</v>
      </c>
      <c r="C2063" s="13">
        <v>3995880.71</v>
      </c>
      <c r="D2063" s="13">
        <v>0</v>
      </c>
      <c r="E2063" s="13">
        <v>0.01</v>
      </c>
      <c r="F2063" s="13">
        <v>0</v>
      </c>
      <c r="G2063" s="13">
        <v>2293806.9899999998</v>
      </c>
      <c r="H2063" s="13">
        <v>-1337197.98</v>
      </c>
      <c r="I2063" s="13">
        <v>294565753.80000001</v>
      </c>
      <c r="J2063" s="13">
        <v>79702775.159999996</v>
      </c>
      <c r="K2063" s="13">
        <v>2348685.6</v>
      </c>
      <c r="L2063" s="13">
        <v>2348685.5900000003</v>
      </c>
      <c r="M2063" s="13">
        <v>0</v>
      </c>
      <c r="N2063" s="13">
        <v>0</v>
      </c>
      <c r="O2063" s="13">
        <v>2348685.6</v>
      </c>
      <c r="P2063" s="13">
        <v>-646611.87999999989</v>
      </c>
      <c r="Q2063" s="13">
        <v>0</v>
      </c>
      <c r="R2063" s="13">
        <v>-646611.87999999989</v>
      </c>
      <c r="S2063" s="13">
        <v>-690586.1</v>
      </c>
      <c r="T2063" s="13">
        <v>0</v>
      </c>
      <c r="U2063" s="13">
        <v>0</v>
      </c>
      <c r="V2063" s="13">
        <v>0</v>
      </c>
      <c r="W2063" s="13">
        <v>0</v>
      </c>
      <c r="X2063" s="13">
        <v>8044.47</v>
      </c>
      <c r="Y2063" s="13">
        <v>46812.39</v>
      </c>
      <c r="Z2063" s="13">
        <v>487884.33</v>
      </c>
      <c r="AA2063" s="13">
        <v>160548.69</v>
      </c>
      <c r="AB2063" s="13">
        <v>0</v>
      </c>
      <c r="AC2063" s="13">
        <v>0</v>
      </c>
      <c r="AD2063" s="13">
        <v>0</v>
      </c>
      <c r="AE2063" s="13">
        <v>0</v>
      </c>
      <c r="AF2063" s="13">
        <v>3385.16</v>
      </c>
      <c r="AG2063" s="13">
        <v>2348685.5900000003</v>
      </c>
      <c r="AH2063" s="13">
        <v>0.01</v>
      </c>
      <c r="AI2063" s="13">
        <v>2348685.6</v>
      </c>
      <c r="AJ2063" s="13">
        <v>0</v>
      </c>
      <c r="AK2063" s="13">
        <v>0</v>
      </c>
      <c r="AL2063" s="13">
        <v>292217068.19999999</v>
      </c>
      <c r="AM2063" s="13">
        <v>125.41727756154336</v>
      </c>
      <c r="AN2063" s="13">
        <v>0</v>
      </c>
      <c r="AO2063" s="13">
        <v>0</v>
      </c>
      <c r="AP2063" s="13">
        <v>1647195.12</v>
      </c>
      <c r="AQ2063" s="13">
        <v>0.01</v>
      </c>
      <c r="AR2063" s="367"/>
      <c r="AS2063" s="19">
        <v>45535</v>
      </c>
      <c r="AT2063" s="20" t="s">
        <v>7</v>
      </c>
      <c r="AU2063" s="40" t="s">
        <v>293</v>
      </c>
      <c r="AV2063" s="41">
        <v>2024</v>
      </c>
      <c r="AW2063" s="266" t="s">
        <v>187</v>
      </c>
      <c r="AX2063" s="380">
        <v>36.64</v>
      </c>
      <c r="AY2063" s="380">
        <v>36.630000000000003</v>
      </c>
    </row>
    <row r="2064" spans="1:51" x14ac:dyDescent="0.25">
      <c r="A2064" s="5">
        <v>100</v>
      </c>
      <c r="B2064" s="6" t="s">
        <v>79</v>
      </c>
      <c r="C2064" s="13">
        <v>1267664958.99</v>
      </c>
      <c r="D2064" s="13">
        <v>741390219.50999999</v>
      </c>
      <c r="E2064" s="13">
        <v>64108374.979999997</v>
      </c>
      <c r="F2064" s="13">
        <v>249708668.38000003</v>
      </c>
      <c r="G2064" s="13">
        <v>255872597.90000001</v>
      </c>
      <c r="H2064" s="13">
        <v>1409362.62</v>
      </c>
      <c r="I2064" s="13">
        <v>160226034.18000001</v>
      </c>
      <c r="J2064" s="13">
        <v>67060425.960000001</v>
      </c>
      <c r="K2064" s="13">
        <v>155438692.58000001</v>
      </c>
      <c r="L2064" s="13">
        <v>91330317.599999994</v>
      </c>
      <c r="M2064" s="13">
        <v>147683860.00999999</v>
      </c>
      <c r="N2064" s="13">
        <v>202991710.19999999</v>
      </c>
      <c r="O2064" s="13">
        <v>-58058475.25999999</v>
      </c>
      <c r="P2064" s="13">
        <v>78751948.460000068</v>
      </c>
      <c r="Q2064" s="13">
        <v>-57123079.089999892</v>
      </c>
      <c r="R2064" s="13">
        <v>21628869.370000176</v>
      </c>
      <c r="S2064" s="13">
        <v>-20219506.750000007</v>
      </c>
      <c r="T2064" s="13">
        <v>73526.960000000006</v>
      </c>
      <c r="U2064" s="13">
        <v>0</v>
      </c>
      <c r="V2064" s="13">
        <v>0</v>
      </c>
      <c r="W2064" s="13">
        <v>0</v>
      </c>
      <c r="X2064" s="13">
        <v>64080461.299999997</v>
      </c>
      <c r="Y2064" s="13">
        <v>3685364.14</v>
      </c>
      <c r="Z2064" s="13">
        <v>46730090.18</v>
      </c>
      <c r="AA2064" s="13">
        <v>13699621.01</v>
      </c>
      <c r="AB2064" s="13">
        <v>1372339.73</v>
      </c>
      <c r="AC2064" s="13">
        <v>0</v>
      </c>
      <c r="AD2064" s="13">
        <v>0</v>
      </c>
      <c r="AE2064" s="13">
        <v>0</v>
      </c>
      <c r="AF2064" s="13">
        <v>18886079.949999999</v>
      </c>
      <c r="AG2064" s="13">
        <v>239014177.60999998</v>
      </c>
      <c r="AH2064" s="13">
        <v>267100085.17999998</v>
      </c>
      <c r="AI2064" s="13">
        <v>505599214.66000003</v>
      </c>
      <c r="AJ2064" s="13">
        <v>563657689.92000008</v>
      </c>
      <c r="AK2064" s="13">
        <v>0</v>
      </c>
      <c r="AL2064" s="13">
        <v>4787341.599999994</v>
      </c>
      <c r="AM2064" s="13">
        <v>1.0307989054754567</v>
      </c>
      <c r="AN2064" s="13">
        <v>114205468.89</v>
      </c>
      <c r="AO2064" s="13">
        <v>135503199.49000001</v>
      </c>
      <c r="AP2064" s="13">
        <v>1474924442.22</v>
      </c>
      <c r="AQ2064" s="13">
        <v>890591227.48000002</v>
      </c>
      <c r="AR2064" s="367"/>
      <c r="AS2064" s="19">
        <v>45535</v>
      </c>
      <c r="AT2064" s="20" t="s">
        <v>7</v>
      </c>
      <c r="AU2064" s="40" t="s">
        <v>292</v>
      </c>
      <c r="AV2064" s="41">
        <v>2024</v>
      </c>
      <c r="AW2064" s="266" t="s">
        <v>151</v>
      </c>
      <c r="AX2064" s="380">
        <v>36.64</v>
      </c>
      <c r="AY2064" s="380">
        <v>36.630000000000003</v>
      </c>
    </row>
    <row r="2065" spans="1:51" x14ac:dyDescent="0.25">
      <c r="A2065" s="5">
        <v>127</v>
      </c>
      <c r="B2065" s="6" t="s">
        <v>80</v>
      </c>
      <c r="C2065" s="13">
        <v>14751441.449999999</v>
      </c>
      <c r="D2065" s="13">
        <v>235239.96</v>
      </c>
      <c r="E2065" s="13">
        <v>40283.25</v>
      </c>
      <c r="F2065" s="13">
        <v>3241311.79</v>
      </c>
      <c r="G2065" s="13">
        <v>37250498.329999998</v>
      </c>
      <c r="H2065" s="13">
        <v>13220262.01</v>
      </c>
      <c r="I2065" s="13">
        <v>42840642.520000003</v>
      </c>
      <c r="J2065" s="13">
        <v>0</v>
      </c>
      <c r="K2065" s="13">
        <v>4526527.54</v>
      </c>
      <c r="L2065" s="13">
        <v>4486244.29</v>
      </c>
      <c r="M2065" s="13">
        <v>1783673.49</v>
      </c>
      <c r="N2065" s="13">
        <v>0</v>
      </c>
      <c r="O2065" s="13">
        <v>4732169.7</v>
      </c>
      <c r="P2065" s="13">
        <v>-30707778.330000002</v>
      </c>
      <c r="Q2065" s="13">
        <v>-51047192.220000006</v>
      </c>
      <c r="R2065" s="13">
        <v>-81754970.550000012</v>
      </c>
      <c r="S2065" s="13">
        <v>94975232.530000001</v>
      </c>
      <c r="T2065" s="13">
        <v>897330.91</v>
      </c>
      <c r="U2065" s="13">
        <v>0</v>
      </c>
      <c r="V2065" s="13">
        <v>0</v>
      </c>
      <c r="W2065" s="13">
        <v>99073736.120000005</v>
      </c>
      <c r="X2065" s="13">
        <v>1506128.32</v>
      </c>
      <c r="Y2065" s="13">
        <v>742938.78</v>
      </c>
      <c r="Z2065" s="13">
        <v>741136.26</v>
      </c>
      <c r="AA2065" s="13">
        <v>0</v>
      </c>
      <c r="AB2065" s="13">
        <v>2804285.97</v>
      </c>
      <c r="AC2065" s="13">
        <v>0</v>
      </c>
      <c r="AD2065" s="13">
        <v>0</v>
      </c>
      <c r="AE2065" s="13">
        <v>0</v>
      </c>
      <c r="AF2065" s="13">
        <v>2213601.81</v>
      </c>
      <c r="AG2065" s="13">
        <v>6269917.7800000003</v>
      </c>
      <c r="AH2065" s="13">
        <v>40283.25</v>
      </c>
      <c r="AI2065" s="13">
        <v>6310201.0300000003</v>
      </c>
      <c r="AJ2065" s="13">
        <v>1578031.33</v>
      </c>
      <c r="AK2065" s="13">
        <v>0</v>
      </c>
      <c r="AL2065" s="13">
        <v>38314114.980000004</v>
      </c>
      <c r="AM2065" s="13">
        <v>9.4643503527651145</v>
      </c>
      <c r="AN2065" s="13">
        <v>2219557.2000000002</v>
      </c>
      <c r="AO2065" s="13">
        <v>1021754.59</v>
      </c>
      <c r="AP2065" s="13">
        <v>10059555</v>
      </c>
      <c r="AQ2065" s="13">
        <v>275523.21000000002</v>
      </c>
      <c r="AR2065" s="367"/>
      <c r="AS2065" s="19">
        <v>45535</v>
      </c>
      <c r="AT2065" s="20" t="s">
        <v>7</v>
      </c>
      <c r="AU2065" s="40" t="s">
        <v>292</v>
      </c>
      <c r="AV2065" s="41">
        <v>2024</v>
      </c>
      <c r="AW2065" s="266" t="s">
        <v>186</v>
      </c>
      <c r="AX2065" s="380">
        <v>36.64</v>
      </c>
      <c r="AY2065" s="380">
        <v>36.630000000000003</v>
      </c>
    </row>
    <row r="2066" spans="1:51" x14ac:dyDescent="0.25">
      <c r="A2066" s="5">
        <v>12</v>
      </c>
      <c r="B2066" s="6" t="s">
        <v>81</v>
      </c>
      <c r="C2066" s="13">
        <v>1027543767.6900003</v>
      </c>
      <c r="D2066" s="13">
        <v>577801660.08999991</v>
      </c>
      <c r="E2066" s="13">
        <v>63134278.280000001</v>
      </c>
      <c r="F2066" s="13">
        <v>168490112.63</v>
      </c>
      <c r="G2066" s="13">
        <v>245271500.48000002</v>
      </c>
      <c r="H2066" s="13">
        <v>199721.2</v>
      </c>
      <c r="I2066" s="13">
        <v>856223336.54999995</v>
      </c>
      <c r="J2066" s="13">
        <v>901818501.13</v>
      </c>
      <c r="K2066" s="13">
        <v>324598850.29000002</v>
      </c>
      <c r="L2066" s="13">
        <v>261461648.19</v>
      </c>
      <c r="M2066" s="13">
        <v>24074052.460000001</v>
      </c>
      <c r="N2066" s="13">
        <v>9573644.2400000002</v>
      </c>
      <c r="O2066" s="13">
        <v>-47459301.990000032</v>
      </c>
      <c r="P2066" s="13">
        <v>83439796.480000094</v>
      </c>
      <c r="Q2066" s="13">
        <v>-84079636.349999994</v>
      </c>
      <c r="R2066" s="13">
        <v>-639839.86999990046</v>
      </c>
      <c r="S2066" s="13">
        <v>839561.09000000358</v>
      </c>
      <c r="T2066" s="13">
        <v>6932091.5099999998</v>
      </c>
      <c r="U2066" s="13">
        <v>0</v>
      </c>
      <c r="V2066" s="13">
        <v>0</v>
      </c>
      <c r="W2066" s="13">
        <v>33618804.25</v>
      </c>
      <c r="X2066" s="13">
        <v>157488037.97</v>
      </c>
      <c r="Y2066" s="13">
        <v>5005540.83</v>
      </c>
      <c r="Z2066" s="13">
        <v>16050691.949999999</v>
      </c>
      <c r="AA2066" s="13">
        <v>26516584.629999999</v>
      </c>
      <c r="AB2066" s="13">
        <v>1055005.56</v>
      </c>
      <c r="AC2066" s="13">
        <v>0</v>
      </c>
      <c r="AD2066" s="13">
        <v>0</v>
      </c>
      <c r="AE2066" s="13">
        <v>0</v>
      </c>
      <c r="AF2066" s="13">
        <v>148571549.66999999</v>
      </c>
      <c r="AG2066" s="13">
        <v>285535700.64999998</v>
      </c>
      <c r="AH2066" s="13">
        <v>72707922.519999996</v>
      </c>
      <c r="AI2066" s="13">
        <v>331636535.46999997</v>
      </c>
      <c r="AJ2066" s="13">
        <v>379095925.57999998</v>
      </c>
      <c r="AK2066" s="13">
        <v>88.12</v>
      </c>
      <c r="AL2066" s="13">
        <v>531624486.25999993</v>
      </c>
      <c r="AM2066" s="13">
        <v>2.6377891843579886</v>
      </c>
      <c r="AN2066" s="13">
        <v>96711853.670000002</v>
      </c>
      <c r="AO2066" s="13">
        <v>71778258.960000008</v>
      </c>
      <c r="AP2066" s="13">
        <v>1072889485.89</v>
      </c>
      <c r="AQ2066" s="13">
        <v>575688076.29999995</v>
      </c>
      <c r="AR2066" s="367"/>
      <c r="AS2066" s="19">
        <v>45535</v>
      </c>
      <c r="AT2066" s="20" t="s">
        <v>7</v>
      </c>
      <c r="AU2066" s="40" t="s">
        <v>292</v>
      </c>
      <c r="AV2066" s="41">
        <v>2024</v>
      </c>
      <c r="AW2066" s="266" t="s">
        <v>152</v>
      </c>
      <c r="AX2066" s="380">
        <v>36.64</v>
      </c>
      <c r="AY2066" s="380">
        <v>36.630000000000003</v>
      </c>
    </row>
    <row r="2067" spans="1:51" x14ac:dyDescent="0.25">
      <c r="A2067" s="5">
        <v>74</v>
      </c>
      <c r="B2067" s="6" t="s">
        <v>82</v>
      </c>
      <c r="C2067" s="13">
        <v>6283599813.9799995</v>
      </c>
      <c r="D2067" s="13">
        <v>3770276496.3299999</v>
      </c>
      <c r="E2067" s="13">
        <v>52625688.969999999</v>
      </c>
      <c r="F2067" s="13">
        <v>849510996.03999996</v>
      </c>
      <c r="G2067" s="13">
        <v>916759604.05999994</v>
      </c>
      <c r="H2067" s="13">
        <v>5551860.6299999999</v>
      </c>
      <c r="I2067" s="13">
        <v>1141214952.51</v>
      </c>
      <c r="J2067" s="13">
        <v>267477962.58000001</v>
      </c>
      <c r="K2067" s="13">
        <v>173542914.53999999</v>
      </c>
      <c r="L2067" s="13">
        <v>110787255.81999999</v>
      </c>
      <c r="M2067" s="13">
        <v>1071939764.4400001</v>
      </c>
      <c r="N2067" s="13">
        <v>1482130852.74</v>
      </c>
      <c r="O2067" s="13">
        <v>-66118282.180000365</v>
      </c>
      <c r="P2067" s="13">
        <v>813170999.72999954</v>
      </c>
      <c r="Q2067" s="13">
        <v>-721300249.42000139</v>
      </c>
      <c r="R2067" s="13">
        <v>91870750.309998155</v>
      </c>
      <c r="S2067" s="13">
        <v>-86318889.679999948</v>
      </c>
      <c r="T2067" s="13">
        <v>4007938.16</v>
      </c>
      <c r="U2067" s="13">
        <v>1321530</v>
      </c>
      <c r="V2067" s="13">
        <v>0</v>
      </c>
      <c r="W2067" s="13">
        <v>1242000</v>
      </c>
      <c r="X2067" s="13">
        <v>299401920</v>
      </c>
      <c r="Y2067" s="13">
        <v>15282599.23</v>
      </c>
      <c r="Z2067" s="13">
        <v>105738492.33</v>
      </c>
      <c r="AA2067" s="13">
        <v>126341971.02</v>
      </c>
      <c r="AB2067" s="13">
        <v>1636728.17</v>
      </c>
      <c r="AC2067" s="13">
        <v>0</v>
      </c>
      <c r="AD2067" s="13">
        <v>0</v>
      </c>
      <c r="AE2067" s="13">
        <v>46865345.100000001</v>
      </c>
      <c r="AF2067" s="13">
        <v>96427141.989999995</v>
      </c>
      <c r="AG2067" s="13">
        <v>1182727020.2600002</v>
      </c>
      <c r="AH2067" s="13">
        <v>1534756541.71</v>
      </c>
      <c r="AI2067" s="13">
        <v>2698121162.4099998</v>
      </c>
      <c r="AJ2067" s="13">
        <v>2764239444.5900002</v>
      </c>
      <c r="AK2067" s="13">
        <v>0</v>
      </c>
      <c r="AL2067" s="13">
        <v>967672037.97000003</v>
      </c>
      <c r="AM2067" s="13">
        <v>6.5759812524467014</v>
      </c>
      <c r="AN2067" s="13">
        <v>506458913.94</v>
      </c>
      <c r="AO2067" s="13">
        <v>343052082.10000002</v>
      </c>
      <c r="AP2067" s="13">
        <v>6198423107.0100002</v>
      </c>
      <c r="AQ2067" s="13">
        <v>3618981507.1799998</v>
      </c>
      <c r="AR2067" s="367"/>
      <c r="AS2067" s="19">
        <v>45535</v>
      </c>
      <c r="AT2067" s="20" t="s">
        <v>7</v>
      </c>
      <c r="AU2067" s="40" t="s">
        <v>292</v>
      </c>
      <c r="AV2067" s="41">
        <v>2024</v>
      </c>
      <c r="AW2067" s="266" t="s">
        <v>148</v>
      </c>
      <c r="AX2067" s="380">
        <v>36.64</v>
      </c>
      <c r="AY2067" s="380">
        <v>36.630000000000003</v>
      </c>
    </row>
    <row r="2068" spans="1:51" x14ac:dyDescent="0.25">
      <c r="A2068" s="5">
        <v>71</v>
      </c>
      <c r="B2068" s="6" t="s">
        <v>83</v>
      </c>
      <c r="C2068" s="13">
        <v>535461588.40999997</v>
      </c>
      <c r="D2068" s="13">
        <v>84199822.439999998</v>
      </c>
      <c r="E2068" s="13">
        <v>52787013.75</v>
      </c>
      <c r="F2068" s="13">
        <v>4783139.12</v>
      </c>
      <c r="G2068" s="13">
        <v>158433844.33000001</v>
      </c>
      <c r="H2068" s="13">
        <v>5299291.8499999996</v>
      </c>
      <c r="I2068" s="13">
        <v>214125116.16999999</v>
      </c>
      <c r="J2068" s="13">
        <v>1072579.23</v>
      </c>
      <c r="K2068" s="13">
        <v>75603367.599999994</v>
      </c>
      <c r="L2068" s="13">
        <v>22816353.849999998</v>
      </c>
      <c r="M2068" s="13">
        <v>54605128.780000001</v>
      </c>
      <c r="N2068" s="13">
        <v>8169381.6299999999</v>
      </c>
      <c r="O2068" s="13">
        <v>82848013.850000009</v>
      </c>
      <c r="P2068" s="13">
        <v>205196768.67000002</v>
      </c>
      <c r="Q2068" s="13">
        <v>-282565813.57999998</v>
      </c>
      <c r="R2068" s="13">
        <v>-77369044.909999967</v>
      </c>
      <c r="S2068" s="13">
        <v>82668336.75999999</v>
      </c>
      <c r="T2068" s="13">
        <v>8648888.7899999991</v>
      </c>
      <c r="U2068" s="13">
        <v>0</v>
      </c>
      <c r="V2068" s="13">
        <v>0</v>
      </c>
      <c r="W2068" s="13">
        <v>130150020.18000001</v>
      </c>
      <c r="X2068" s="13">
        <v>1396334.72</v>
      </c>
      <c r="Y2068" s="13">
        <v>3233343.76</v>
      </c>
      <c r="Z2068" s="13">
        <v>25530834.199999999</v>
      </c>
      <c r="AA2068" s="13">
        <v>27175006.260000002</v>
      </c>
      <c r="AB2068" s="13">
        <v>1584685.82</v>
      </c>
      <c r="AC2068" s="13">
        <v>0</v>
      </c>
      <c r="AD2068" s="13">
        <v>0</v>
      </c>
      <c r="AE2068" s="13">
        <v>0</v>
      </c>
      <c r="AF2068" s="13">
        <v>3036.9</v>
      </c>
      <c r="AG2068" s="13">
        <v>77421482.640000015</v>
      </c>
      <c r="AH2068" s="13">
        <v>60956395.379999995</v>
      </c>
      <c r="AI2068" s="13">
        <v>138377244.37</v>
      </c>
      <c r="AJ2068" s="13">
        <v>55529230.519999996</v>
      </c>
      <c r="AK2068" s="13">
        <v>0</v>
      </c>
      <c r="AL2068" s="13">
        <v>138521748.56999999</v>
      </c>
      <c r="AM2068" s="13">
        <v>2.8322166454659357</v>
      </c>
      <c r="AN2068" s="13">
        <v>4783139.12</v>
      </c>
      <c r="AO2068" s="13">
        <v>0</v>
      </c>
      <c r="AP2068" s="13">
        <v>494509383.70999998</v>
      </c>
      <c r="AQ2068" s="13">
        <v>126095631.59999999</v>
      </c>
      <c r="AR2068" s="367"/>
      <c r="AS2068" s="19">
        <v>45535</v>
      </c>
      <c r="AT2068" s="20" t="s">
        <v>7</v>
      </c>
      <c r="AU2068" s="40" t="s">
        <v>292</v>
      </c>
      <c r="AV2068" s="41">
        <v>2024</v>
      </c>
      <c r="AW2068" s="266" t="s">
        <v>161</v>
      </c>
      <c r="AX2068" s="380">
        <v>36.64</v>
      </c>
      <c r="AY2068" s="380">
        <v>36.630000000000003</v>
      </c>
    </row>
    <row r="2069" spans="1:51" x14ac:dyDescent="0.25">
      <c r="A2069" s="5">
        <v>91</v>
      </c>
      <c r="B2069" s="6" t="s">
        <v>106</v>
      </c>
      <c r="C2069" s="13">
        <v>654893.12</v>
      </c>
      <c r="D2069" s="13">
        <v>15932.66</v>
      </c>
      <c r="E2069" s="13">
        <v>584.08000000000004</v>
      </c>
      <c r="F2069" s="13">
        <v>0</v>
      </c>
      <c r="G2069" s="13">
        <v>7006775.5699999994</v>
      </c>
      <c r="H2069" s="13">
        <v>-4210335.54</v>
      </c>
      <c r="I2069" s="13">
        <v>56380299.090000004</v>
      </c>
      <c r="J2069" s="13">
        <v>11624349.779999999</v>
      </c>
      <c r="K2069" s="13">
        <v>377288.34</v>
      </c>
      <c r="L2069" s="13">
        <v>376257.92</v>
      </c>
      <c r="M2069" s="13">
        <v>0</v>
      </c>
      <c r="N2069" s="13">
        <v>13355328.210000001</v>
      </c>
      <c r="O2069" s="13">
        <v>83110.640000000596</v>
      </c>
      <c r="P2069" s="13">
        <v>-6450925.7500000009</v>
      </c>
      <c r="Q2069" s="13">
        <v>0</v>
      </c>
      <c r="R2069" s="13">
        <v>-6450925.7500000009</v>
      </c>
      <c r="S2069" s="13">
        <v>2240590.1400000006</v>
      </c>
      <c r="T2069" s="13">
        <v>4135402.27</v>
      </c>
      <c r="U2069" s="13">
        <v>0</v>
      </c>
      <c r="V2069" s="13">
        <v>0</v>
      </c>
      <c r="W2069" s="13">
        <v>0</v>
      </c>
      <c r="X2069" s="13">
        <v>93676.92</v>
      </c>
      <c r="Y2069" s="13">
        <v>56067.33</v>
      </c>
      <c r="Z2069" s="13">
        <v>16762.28</v>
      </c>
      <c r="AA2069" s="13">
        <v>0</v>
      </c>
      <c r="AB2069" s="13">
        <v>1522091.76</v>
      </c>
      <c r="AC2069" s="13">
        <v>0</v>
      </c>
      <c r="AD2069" s="13">
        <v>0</v>
      </c>
      <c r="AE2069" s="13">
        <v>0</v>
      </c>
      <c r="AF2069" s="13">
        <v>393567.68</v>
      </c>
      <c r="AG2069" s="13">
        <v>376257.92</v>
      </c>
      <c r="AH2069" s="13">
        <v>13355912.290000001</v>
      </c>
      <c r="AI2069" s="13">
        <v>13596870.09</v>
      </c>
      <c r="AJ2069" s="13">
        <v>13513759.449999999</v>
      </c>
      <c r="AK2069" s="13">
        <v>0</v>
      </c>
      <c r="AL2069" s="13">
        <v>56003010.75</v>
      </c>
      <c r="AM2069" s="13">
        <v>149.43557251199439</v>
      </c>
      <c r="AN2069" s="13">
        <v>0</v>
      </c>
      <c r="AO2069" s="13">
        <v>0</v>
      </c>
      <c r="AP2069" s="13">
        <v>571754.23999999999</v>
      </c>
      <c r="AQ2069" s="13">
        <v>15904.42</v>
      </c>
      <c r="AR2069" s="367"/>
      <c r="AS2069" s="19">
        <v>45535</v>
      </c>
      <c r="AT2069" s="20" t="s">
        <v>7</v>
      </c>
      <c r="AU2069" s="40" t="s">
        <v>293</v>
      </c>
      <c r="AV2069" s="41">
        <v>2024</v>
      </c>
      <c r="AW2069" s="266" t="s">
        <v>192</v>
      </c>
      <c r="AX2069" s="380">
        <v>36.64</v>
      </c>
      <c r="AY2069" s="380">
        <v>36.630000000000003</v>
      </c>
    </row>
    <row r="2070" spans="1:51" x14ac:dyDescent="0.25">
      <c r="A2070" s="5">
        <v>73</v>
      </c>
      <c r="B2070" s="6" t="s">
        <v>84</v>
      </c>
      <c r="C2070" s="13">
        <v>278279741.31</v>
      </c>
      <c r="D2070" s="13">
        <v>2602890.2599999998</v>
      </c>
      <c r="E2070" s="13">
        <v>1754618.23</v>
      </c>
      <c r="F2070" s="13">
        <v>38691846.579999998</v>
      </c>
      <c r="G2070" s="13">
        <v>111162904.5</v>
      </c>
      <c r="H2070" s="13">
        <v>10307038.48</v>
      </c>
      <c r="I2070" s="13">
        <v>160693105.47</v>
      </c>
      <c r="J2070" s="13">
        <v>2358140.65</v>
      </c>
      <c r="K2070" s="13">
        <v>33749901.729999997</v>
      </c>
      <c r="L2070" s="13">
        <v>31995283.5</v>
      </c>
      <c r="M2070" s="13">
        <v>71594664.930000007</v>
      </c>
      <c r="N2070" s="13">
        <v>20491855.920000002</v>
      </c>
      <c r="O2070" s="13">
        <v>107415290.17</v>
      </c>
      <c r="P2070" s="13">
        <v>18406809.799999952</v>
      </c>
      <c r="Q2070" s="13">
        <v>-68848397.530000031</v>
      </c>
      <c r="R2070" s="13">
        <v>-50441587.730000079</v>
      </c>
      <c r="S2070" s="13">
        <v>60748625.750000007</v>
      </c>
      <c r="T2070" s="13">
        <v>0</v>
      </c>
      <c r="U2070" s="13">
        <v>0</v>
      </c>
      <c r="V2070" s="13">
        <v>0</v>
      </c>
      <c r="W2070" s="13">
        <v>78469457.579999998</v>
      </c>
      <c r="X2070" s="13">
        <v>475646.35</v>
      </c>
      <c r="Y2070" s="13">
        <v>2259834.06</v>
      </c>
      <c r="Z2070" s="13">
        <v>970747.33</v>
      </c>
      <c r="AA2070" s="13">
        <v>928906.08</v>
      </c>
      <c r="AB2070" s="13">
        <v>3219963.89</v>
      </c>
      <c r="AC2070" s="13">
        <v>0</v>
      </c>
      <c r="AD2070" s="13">
        <v>0</v>
      </c>
      <c r="AE2070" s="13">
        <v>0</v>
      </c>
      <c r="AF2070" s="13">
        <v>10817026.82</v>
      </c>
      <c r="AG2070" s="13">
        <v>103589948.42999999</v>
      </c>
      <c r="AH2070" s="13">
        <v>22246474.150000002</v>
      </c>
      <c r="AI2070" s="13">
        <v>125744797.59</v>
      </c>
      <c r="AJ2070" s="13">
        <v>18329507.420000002</v>
      </c>
      <c r="AK2070" s="13">
        <v>0</v>
      </c>
      <c r="AL2070" s="13">
        <v>126943203.74000001</v>
      </c>
      <c r="AM2070" s="13">
        <v>4.7612910625799332</v>
      </c>
      <c r="AN2070" s="13">
        <v>17922894.34</v>
      </c>
      <c r="AO2070" s="13">
        <v>20768952.240000002</v>
      </c>
      <c r="AP2070" s="13">
        <v>175057829.28999999</v>
      </c>
      <c r="AQ2070" s="13">
        <v>6796268.4100000001</v>
      </c>
      <c r="AR2070" s="367"/>
      <c r="AS2070" s="19">
        <v>45535</v>
      </c>
      <c r="AT2070" s="20" t="s">
        <v>7</v>
      </c>
      <c r="AU2070" s="40" t="s">
        <v>292</v>
      </c>
      <c r="AV2070" s="41">
        <v>2024</v>
      </c>
      <c r="AW2070" s="266" t="s">
        <v>190</v>
      </c>
      <c r="AX2070" s="380">
        <v>36.64</v>
      </c>
      <c r="AY2070" s="380">
        <v>36.630000000000003</v>
      </c>
    </row>
    <row r="2071" spans="1:51" x14ac:dyDescent="0.25">
      <c r="A2071" s="5">
        <v>46</v>
      </c>
      <c r="B2071" s="6" t="s">
        <v>85</v>
      </c>
      <c r="C2071" s="13">
        <v>28630448.34</v>
      </c>
      <c r="D2071" s="13">
        <v>12363927.870000001</v>
      </c>
      <c r="E2071" s="13">
        <v>3584232</v>
      </c>
      <c r="F2071" s="13">
        <v>5171146.8100000005</v>
      </c>
      <c r="G2071" s="13">
        <v>17795128.969999999</v>
      </c>
      <c r="H2071" s="13">
        <v>351255.97</v>
      </c>
      <c r="I2071" s="13">
        <v>584277300.89999998</v>
      </c>
      <c r="J2071" s="13">
        <v>33209301.059999999</v>
      </c>
      <c r="K2071" s="13">
        <v>20433979.98</v>
      </c>
      <c r="L2071" s="13">
        <v>16849608.210000001</v>
      </c>
      <c r="M2071" s="13">
        <v>890226</v>
      </c>
      <c r="N2071" s="13">
        <v>0</v>
      </c>
      <c r="O2071" s="13">
        <v>427580</v>
      </c>
      <c r="P2071" s="13">
        <v>-7127335.3100000005</v>
      </c>
      <c r="Q2071" s="13">
        <v>-941736.99</v>
      </c>
      <c r="R2071" s="13">
        <v>-8069072.3000000007</v>
      </c>
      <c r="S2071" s="13">
        <v>8420328.2699999996</v>
      </c>
      <c r="T2071" s="13">
        <v>10604144.220000001</v>
      </c>
      <c r="U2071" s="13">
        <v>0</v>
      </c>
      <c r="V2071" s="13">
        <v>0</v>
      </c>
      <c r="W2071" s="13">
        <v>0</v>
      </c>
      <c r="X2071" s="13">
        <v>0</v>
      </c>
      <c r="Y2071" s="13">
        <v>363165.9</v>
      </c>
      <c r="Z2071" s="13">
        <v>119906.91</v>
      </c>
      <c r="AA2071" s="13">
        <v>1135531.58</v>
      </c>
      <c r="AB2071" s="13">
        <v>565211.56000000006</v>
      </c>
      <c r="AC2071" s="13">
        <v>0</v>
      </c>
      <c r="AD2071" s="13">
        <v>0</v>
      </c>
      <c r="AE2071" s="13">
        <v>0</v>
      </c>
      <c r="AF2071" s="13">
        <v>0</v>
      </c>
      <c r="AG2071" s="13">
        <v>17739834.210000001</v>
      </c>
      <c r="AH2071" s="13">
        <v>3584232</v>
      </c>
      <c r="AI2071" s="13">
        <v>21309208</v>
      </c>
      <c r="AJ2071" s="13">
        <v>20881628</v>
      </c>
      <c r="AK2071" s="13">
        <v>0</v>
      </c>
      <c r="AL2071" s="13">
        <v>563843320.91999996</v>
      </c>
      <c r="AM2071" s="13">
        <v>28.593416528344861</v>
      </c>
      <c r="AN2071" s="13">
        <v>3485021.58</v>
      </c>
      <c r="AO2071" s="13">
        <v>1686125.23</v>
      </c>
      <c r="AP2071" s="13">
        <v>27805307.34</v>
      </c>
      <c r="AQ2071" s="13">
        <v>11966366.869999999</v>
      </c>
      <c r="AR2071" s="367"/>
      <c r="AS2071" s="19">
        <v>45535</v>
      </c>
      <c r="AT2071" s="20" t="s">
        <v>7</v>
      </c>
      <c r="AU2071" s="40" t="s">
        <v>292</v>
      </c>
      <c r="AV2071" s="41">
        <v>2024</v>
      </c>
      <c r="AW2071" s="266" t="s">
        <v>176</v>
      </c>
      <c r="AX2071" s="380">
        <v>36.64</v>
      </c>
      <c r="AY2071" s="380">
        <v>36.630000000000003</v>
      </c>
    </row>
    <row r="2072" spans="1:51" x14ac:dyDescent="0.25">
      <c r="A2072" s="5">
        <v>51</v>
      </c>
      <c r="B2072" s="6" t="s">
        <v>86</v>
      </c>
      <c r="C2072" s="13">
        <v>17657019.180000003</v>
      </c>
      <c r="D2072" s="13">
        <v>1146923.8400000001</v>
      </c>
      <c r="E2072" s="13">
        <v>4889087.1599999992</v>
      </c>
      <c r="F2072" s="13">
        <v>4124691.52</v>
      </c>
      <c r="G2072" s="13">
        <v>19296620</v>
      </c>
      <c r="H2072" s="13">
        <v>-5800151.0999999996</v>
      </c>
      <c r="I2072" s="13">
        <v>88908607.180000007</v>
      </c>
      <c r="J2072" s="13">
        <v>181965383.19</v>
      </c>
      <c r="K2072" s="13">
        <v>9951734.7799999993</v>
      </c>
      <c r="L2072" s="13">
        <v>5062647.62</v>
      </c>
      <c r="M2072" s="13">
        <v>4147921.47</v>
      </c>
      <c r="N2072" s="13">
        <v>0</v>
      </c>
      <c r="O2072" s="13">
        <v>1825847.1999999993</v>
      </c>
      <c r="P2072" s="13">
        <v>-8737063.3799999915</v>
      </c>
      <c r="Q2072" s="13">
        <v>-2229401.6300000008</v>
      </c>
      <c r="R2072" s="13">
        <v>-10966465.009999992</v>
      </c>
      <c r="S2072" s="13">
        <v>5166313.93</v>
      </c>
      <c r="T2072" s="13">
        <v>1717014.55</v>
      </c>
      <c r="U2072" s="13">
        <v>0</v>
      </c>
      <c r="V2072" s="13">
        <v>0</v>
      </c>
      <c r="W2072" s="13">
        <v>0</v>
      </c>
      <c r="X2072" s="13">
        <v>6977722.3200000003</v>
      </c>
      <c r="Y2072" s="13">
        <v>362980.13</v>
      </c>
      <c r="Z2072" s="13">
        <v>363347.42</v>
      </c>
      <c r="AA2072" s="13">
        <v>148437.51</v>
      </c>
      <c r="AB2072" s="13">
        <v>19245.23</v>
      </c>
      <c r="AC2072" s="13">
        <v>0</v>
      </c>
      <c r="AD2072" s="13">
        <v>0</v>
      </c>
      <c r="AE2072" s="13">
        <v>0</v>
      </c>
      <c r="AF2072" s="13">
        <v>2634412.65</v>
      </c>
      <c r="AG2072" s="13">
        <v>9210569.0900000017</v>
      </c>
      <c r="AH2072" s="13">
        <v>4889087.1599999992</v>
      </c>
      <c r="AI2072" s="13">
        <v>13892642.27</v>
      </c>
      <c r="AJ2072" s="13">
        <v>12066795.07</v>
      </c>
      <c r="AK2072" s="13">
        <v>0</v>
      </c>
      <c r="AL2072" s="13">
        <v>78956872.400000006</v>
      </c>
      <c r="AM2072" s="13">
        <v>8.9339807727472422</v>
      </c>
      <c r="AN2072" s="13">
        <v>2217035.19</v>
      </c>
      <c r="AO2072" s="13">
        <v>1907656.33</v>
      </c>
      <c r="AP2072" s="13">
        <v>16094173.73</v>
      </c>
      <c r="AQ2072" s="13">
        <v>1409925.59</v>
      </c>
      <c r="AR2072" s="367"/>
      <c r="AS2072" s="19">
        <v>45535</v>
      </c>
      <c r="AT2072" s="20" t="s">
        <v>7</v>
      </c>
      <c r="AU2072" s="40" t="s">
        <v>293</v>
      </c>
      <c r="AV2072" s="41">
        <v>2024</v>
      </c>
      <c r="AW2072" s="266" t="s">
        <v>179</v>
      </c>
      <c r="AX2072" s="380">
        <v>36.64</v>
      </c>
      <c r="AY2072" s="380">
        <v>36.630000000000003</v>
      </c>
    </row>
    <row r="2073" spans="1:51" x14ac:dyDescent="0.25">
      <c r="A2073" s="5">
        <v>117</v>
      </c>
      <c r="B2073" s="6" t="s">
        <v>87</v>
      </c>
      <c r="C2073" s="13">
        <v>851676940.24000001</v>
      </c>
      <c r="D2073" s="13">
        <v>381088298.19</v>
      </c>
      <c r="E2073" s="13">
        <v>40669144.039999999</v>
      </c>
      <c r="F2073" s="13">
        <v>129787326.85999998</v>
      </c>
      <c r="G2073" s="13">
        <v>171371157.81999999</v>
      </c>
      <c r="H2073" s="13">
        <v>903459.47</v>
      </c>
      <c r="I2073" s="13">
        <v>238323429.66</v>
      </c>
      <c r="J2073" s="13">
        <v>53863389.030000001</v>
      </c>
      <c r="K2073" s="13">
        <v>115918123.94</v>
      </c>
      <c r="L2073" s="13">
        <v>75248979.900000006</v>
      </c>
      <c r="M2073" s="13">
        <v>242279588.75999999</v>
      </c>
      <c r="N2073" s="13">
        <v>126644607.39</v>
      </c>
      <c r="O2073" s="13">
        <v>-103698180.56999999</v>
      </c>
      <c r="P2073" s="13">
        <v>273128337.93999952</v>
      </c>
      <c r="Q2073" s="13">
        <v>-270400326.01999986</v>
      </c>
      <c r="R2073" s="13">
        <v>2728011.9199996591</v>
      </c>
      <c r="S2073" s="13">
        <v>-1824552.4499999993</v>
      </c>
      <c r="T2073" s="13">
        <v>1787758.38</v>
      </c>
      <c r="U2073" s="13">
        <v>0</v>
      </c>
      <c r="V2073" s="13">
        <v>0</v>
      </c>
      <c r="W2073" s="13">
        <v>0</v>
      </c>
      <c r="X2073" s="13">
        <v>18412618.149999999</v>
      </c>
      <c r="Y2073" s="13">
        <v>2988608.44</v>
      </c>
      <c r="Z2073" s="13">
        <v>8739461</v>
      </c>
      <c r="AA2073" s="13">
        <v>5363895.2</v>
      </c>
      <c r="AB2073" s="13">
        <v>2335569.7599999998</v>
      </c>
      <c r="AC2073" s="13">
        <v>0</v>
      </c>
      <c r="AD2073" s="13">
        <v>0</v>
      </c>
      <c r="AE2073" s="13">
        <v>0</v>
      </c>
      <c r="AF2073" s="13">
        <v>2597394.58</v>
      </c>
      <c r="AG2073" s="13">
        <v>317528568.65999997</v>
      </c>
      <c r="AH2073" s="13">
        <v>167313751.43000001</v>
      </c>
      <c r="AI2073" s="13">
        <v>483542043</v>
      </c>
      <c r="AJ2073" s="13">
        <v>587240223.56999993</v>
      </c>
      <c r="AK2073" s="13">
        <v>0</v>
      </c>
      <c r="AL2073" s="13">
        <v>122405305.72</v>
      </c>
      <c r="AM2073" s="13">
        <v>2.0559634814600503</v>
      </c>
      <c r="AN2073" s="13">
        <v>83943898.209999993</v>
      </c>
      <c r="AO2073" s="13">
        <v>45843428.650000006</v>
      </c>
      <c r="AP2073" s="13">
        <v>974247330.02999997</v>
      </c>
      <c r="AQ2073" s="13">
        <v>399960507.41000003</v>
      </c>
      <c r="AR2073" s="367"/>
      <c r="AS2073" s="19">
        <v>45535</v>
      </c>
      <c r="AT2073" s="20" t="s">
        <v>7</v>
      </c>
      <c r="AU2073" s="40" t="s">
        <v>292</v>
      </c>
      <c r="AV2073" s="41">
        <v>2024</v>
      </c>
      <c r="AW2073" s="266" t="s">
        <v>155</v>
      </c>
      <c r="AX2073" s="380">
        <v>36.64</v>
      </c>
      <c r="AY2073" s="380">
        <v>36.630000000000003</v>
      </c>
    </row>
    <row r="2074" spans="1:51" x14ac:dyDescent="0.25">
      <c r="A2074" s="5">
        <v>78</v>
      </c>
      <c r="B2074" s="6" t="s">
        <v>88</v>
      </c>
      <c r="C2074" s="13">
        <v>2848300.17</v>
      </c>
      <c r="D2074" s="13">
        <v>0</v>
      </c>
      <c r="E2074" s="13">
        <v>47466.159999999996</v>
      </c>
      <c r="F2074" s="13">
        <v>551833.68999999994</v>
      </c>
      <c r="G2074" s="13">
        <v>4038014.0999999996</v>
      </c>
      <c r="H2074" s="13">
        <v>-414602.52</v>
      </c>
      <c r="I2074" s="13">
        <v>133911416.56999999</v>
      </c>
      <c r="J2074" s="13">
        <v>9993534.0399999991</v>
      </c>
      <c r="K2074" s="13">
        <v>940863.9</v>
      </c>
      <c r="L2074" s="13">
        <v>893397.74</v>
      </c>
      <c r="M2074" s="13">
        <v>155534.01</v>
      </c>
      <c r="N2074" s="13">
        <v>0.2</v>
      </c>
      <c r="O2074" s="13">
        <v>55382.010000000242</v>
      </c>
      <c r="P2074" s="13">
        <v>-1796929.6300000004</v>
      </c>
      <c r="Q2074" s="13">
        <v>-284646.25999999995</v>
      </c>
      <c r="R2074" s="13">
        <v>-2081575.8900000004</v>
      </c>
      <c r="S2074" s="13">
        <v>1666973.3599999999</v>
      </c>
      <c r="T2074" s="13">
        <v>1686448.35</v>
      </c>
      <c r="U2074" s="13">
        <v>0</v>
      </c>
      <c r="V2074" s="13">
        <v>0</v>
      </c>
      <c r="W2074" s="13">
        <v>0</v>
      </c>
      <c r="X2074" s="13">
        <v>129764.78</v>
      </c>
      <c r="Y2074" s="13">
        <v>77634.62</v>
      </c>
      <c r="Z2074" s="13">
        <v>20445.02</v>
      </c>
      <c r="AA2074" s="13">
        <v>29730.1</v>
      </c>
      <c r="AB2074" s="13">
        <v>9.81</v>
      </c>
      <c r="AC2074" s="13">
        <v>0</v>
      </c>
      <c r="AD2074" s="13">
        <v>0</v>
      </c>
      <c r="AE2074" s="13">
        <v>0</v>
      </c>
      <c r="AF2074" s="13">
        <v>21420.22</v>
      </c>
      <c r="AG2074" s="13">
        <v>1048931.75</v>
      </c>
      <c r="AH2074" s="13">
        <v>47466.36</v>
      </c>
      <c r="AI2074" s="13">
        <v>1094468.3700000001</v>
      </c>
      <c r="AJ2074" s="13">
        <v>1039086.36</v>
      </c>
      <c r="AK2074" s="13">
        <v>0</v>
      </c>
      <c r="AL2074" s="13">
        <v>132970552.66999999</v>
      </c>
      <c r="AM2074" s="13">
        <v>142.32814817318422</v>
      </c>
      <c r="AN2074" s="13">
        <v>398095.07</v>
      </c>
      <c r="AO2074" s="13">
        <v>153738.62</v>
      </c>
      <c r="AP2074" s="13">
        <v>2840345.85</v>
      </c>
      <c r="AQ2074" s="13">
        <v>47427.69</v>
      </c>
      <c r="AR2074" s="367"/>
      <c r="AS2074" s="19">
        <v>45535</v>
      </c>
      <c r="AT2074" s="20" t="s">
        <v>7</v>
      </c>
      <c r="AU2074" s="40" t="s">
        <v>293</v>
      </c>
      <c r="AV2074" s="41">
        <v>2024</v>
      </c>
      <c r="AW2074" s="266" t="s">
        <v>185</v>
      </c>
      <c r="AX2074" s="380">
        <v>36.64</v>
      </c>
      <c r="AY2074" s="380">
        <v>36.630000000000003</v>
      </c>
    </row>
    <row r="2075" spans="1:51" x14ac:dyDescent="0.25">
      <c r="A2075" s="5">
        <v>80</v>
      </c>
      <c r="B2075" s="6" t="s">
        <v>89</v>
      </c>
      <c r="C2075" s="13">
        <v>1081275293.3099999</v>
      </c>
      <c r="D2075" s="13">
        <v>1747555344.8299999</v>
      </c>
      <c r="E2075" s="13">
        <v>97615771.329999998</v>
      </c>
      <c r="F2075" s="13">
        <v>194471668.21000001</v>
      </c>
      <c r="G2075" s="13">
        <v>256056158.17000002</v>
      </c>
      <c r="H2075" s="13">
        <v>2013214.4</v>
      </c>
      <c r="I2075" s="13">
        <v>799020430.99000001</v>
      </c>
      <c r="J2075" s="13">
        <v>244682160.59</v>
      </c>
      <c r="K2075" s="13">
        <v>174814160.83000001</v>
      </c>
      <c r="L2075" s="13">
        <v>77198389.5</v>
      </c>
      <c r="M2075" s="13">
        <v>259212764.55000001</v>
      </c>
      <c r="N2075" s="13">
        <v>359109422</v>
      </c>
      <c r="O2075" s="13">
        <v>-2300278720.6400003</v>
      </c>
      <c r="P2075" s="13">
        <v>1183470842.740001</v>
      </c>
      <c r="Q2075" s="13">
        <v>-1224357720.0100002</v>
      </c>
      <c r="R2075" s="13">
        <v>-40886877.269999266</v>
      </c>
      <c r="S2075" s="13">
        <v>42900091.660000004</v>
      </c>
      <c r="T2075" s="13">
        <v>117916.6</v>
      </c>
      <c r="U2075" s="13">
        <v>0</v>
      </c>
      <c r="V2075" s="13">
        <v>0</v>
      </c>
      <c r="W2075" s="13">
        <v>1169257.6000000001</v>
      </c>
      <c r="X2075" s="13">
        <v>89003771.5</v>
      </c>
      <c r="Y2075" s="13">
        <v>4374341.74</v>
      </c>
      <c r="Z2075" s="13">
        <v>12005217.810000001</v>
      </c>
      <c r="AA2075" s="13">
        <v>24740686</v>
      </c>
      <c r="AB2075" s="13">
        <v>5185123.71</v>
      </c>
      <c r="AC2075" s="13">
        <v>0</v>
      </c>
      <c r="AD2075" s="13">
        <v>0</v>
      </c>
      <c r="AE2075" s="13">
        <v>0</v>
      </c>
      <c r="AF2075" s="13">
        <v>1085484.78</v>
      </c>
      <c r="AG2075" s="13">
        <v>336411154.05000001</v>
      </c>
      <c r="AH2075" s="13">
        <v>456725193.32999998</v>
      </c>
      <c r="AI2075" s="13">
        <v>791529480.25999999</v>
      </c>
      <c r="AJ2075" s="13">
        <v>3091808200.9000001</v>
      </c>
      <c r="AK2075" s="13">
        <v>0</v>
      </c>
      <c r="AL2075" s="13">
        <v>624206270.15999997</v>
      </c>
      <c r="AM2075" s="13">
        <v>4.5706848186458782</v>
      </c>
      <c r="AN2075" s="13">
        <v>101597852.34</v>
      </c>
      <c r="AO2075" s="13">
        <v>92873815.870000005</v>
      </c>
      <c r="AP2075" s="13">
        <v>1089797064.29</v>
      </c>
      <c r="AQ2075" s="13">
        <v>-544201604.83000004</v>
      </c>
      <c r="AR2075" s="367"/>
      <c r="AS2075" s="19">
        <v>45535</v>
      </c>
      <c r="AT2075" s="20" t="s">
        <v>7</v>
      </c>
      <c r="AU2075" s="40" t="s">
        <v>292</v>
      </c>
      <c r="AV2075" s="41">
        <v>2024</v>
      </c>
      <c r="AW2075" s="266" t="s">
        <v>288</v>
      </c>
      <c r="AX2075" s="380">
        <v>36.64</v>
      </c>
      <c r="AY2075" s="380">
        <v>36.630000000000003</v>
      </c>
    </row>
    <row r="2076" spans="1:51" x14ac:dyDescent="0.25">
      <c r="A2076" s="5">
        <v>2</v>
      </c>
      <c r="B2076" s="6" t="s">
        <v>90</v>
      </c>
      <c r="C2076" s="13">
        <v>137926705.60999998</v>
      </c>
      <c r="D2076" s="13">
        <v>6918746.6500000013</v>
      </c>
      <c r="E2076" s="13">
        <v>3625536.46</v>
      </c>
      <c r="F2076" s="13">
        <v>148709.20000000001</v>
      </c>
      <c r="G2076" s="13">
        <v>166600098.61000001</v>
      </c>
      <c r="H2076" s="13">
        <v>16586673.449999999</v>
      </c>
      <c r="I2076" s="13">
        <v>337166551.88999999</v>
      </c>
      <c r="J2076" s="13">
        <v>889402384.36000001</v>
      </c>
      <c r="K2076" s="13">
        <v>35105666.119999997</v>
      </c>
      <c r="L2076" s="13">
        <v>31480129.66</v>
      </c>
      <c r="M2076" s="13">
        <v>15935876.74</v>
      </c>
      <c r="N2076" s="13">
        <v>0</v>
      </c>
      <c r="O2076" s="13">
        <v>41529410.600000009</v>
      </c>
      <c r="P2076" s="13">
        <v>-77270259.450000003</v>
      </c>
      <c r="Q2076" s="13">
        <v>-38481600.719999999</v>
      </c>
      <c r="R2076" s="13">
        <v>-115751860.17</v>
      </c>
      <c r="S2076" s="13">
        <v>132338533.61</v>
      </c>
      <c r="T2076" s="13">
        <v>141.13</v>
      </c>
      <c r="U2076" s="13">
        <v>0</v>
      </c>
      <c r="V2076" s="13">
        <v>0</v>
      </c>
      <c r="W2076" s="13">
        <v>105358085.09999999</v>
      </c>
      <c r="X2076" s="13">
        <v>37105177.399999999</v>
      </c>
      <c r="Y2076" s="13">
        <v>3056567.91</v>
      </c>
      <c r="Z2076" s="13">
        <v>773643.74</v>
      </c>
      <c r="AA2076" s="13">
        <v>3044498.75</v>
      </c>
      <c r="AB2076" s="13">
        <v>1948790.97</v>
      </c>
      <c r="AC2076" s="13">
        <v>0</v>
      </c>
      <c r="AD2076" s="13">
        <v>0</v>
      </c>
      <c r="AE2076" s="13">
        <v>0</v>
      </c>
      <c r="AF2076" s="13">
        <v>1301368.6499999999</v>
      </c>
      <c r="AG2076" s="13">
        <v>47416006.399999999</v>
      </c>
      <c r="AH2076" s="13">
        <v>3625536.46</v>
      </c>
      <c r="AI2076" s="13">
        <v>51041484.950000003</v>
      </c>
      <c r="AJ2076" s="13">
        <v>9512074.3499999996</v>
      </c>
      <c r="AK2076" s="13">
        <v>0</v>
      </c>
      <c r="AL2076" s="13">
        <v>302060885.76999998</v>
      </c>
      <c r="AM2076" s="13">
        <v>9.6043342615257572</v>
      </c>
      <c r="AN2076" s="13">
        <v>148709.20000000001</v>
      </c>
      <c r="AO2076" s="13">
        <v>0</v>
      </c>
      <c r="AP2076" s="13">
        <v>99122570.359999999</v>
      </c>
      <c r="AQ2076" s="13">
        <v>9644022.0099999998</v>
      </c>
      <c r="AR2076" s="367"/>
      <c r="AS2076" s="19">
        <v>45535</v>
      </c>
      <c r="AT2076" s="20" t="s">
        <v>7</v>
      </c>
      <c r="AU2076" s="40" t="s">
        <v>292</v>
      </c>
      <c r="AV2076" s="41">
        <v>2024</v>
      </c>
      <c r="AW2076" s="266" t="s">
        <v>168</v>
      </c>
      <c r="AX2076" s="380">
        <v>36.64</v>
      </c>
      <c r="AY2076" s="380">
        <v>36.630000000000003</v>
      </c>
    </row>
    <row r="2077" spans="1:51" x14ac:dyDescent="0.25">
      <c r="A2077" s="5">
        <v>115</v>
      </c>
      <c r="B2077" s="6" t="s">
        <v>290</v>
      </c>
      <c r="C2077" s="13">
        <v>695081.19</v>
      </c>
      <c r="D2077" s="13">
        <v>0</v>
      </c>
      <c r="E2077" s="13">
        <v>0.01</v>
      </c>
      <c r="F2077" s="13">
        <v>0</v>
      </c>
      <c r="G2077" s="13">
        <v>1594094.9500000002</v>
      </c>
      <c r="H2077" s="13">
        <v>-1016901.65</v>
      </c>
      <c r="I2077" s="13">
        <v>2151302.21</v>
      </c>
      <c r="J2077" s="13">
        <v>5846678.0700000003</v>
      </c>
      <c r="K2077" s="13">
        <v>459756.69</v>
      </c>
      <c r="L2077" s="13">
        <v>459756.68000000005</v>
      </c>
      <c r="M2077" s="13">
        <v>0</v>
      </c>
      <c r="N2077" s="13">
        <v>0</v>
      </c>
      <c r="O2077" s="13">
        <v>337604.52</v>
      </c>
      <c r="P2077" s="13">
        <v>-1236618.28</v>
      </c>
      <c r="Q2077" s="13">
        <v>0</v>
      </c>
      <c r="R2077" s="13">
        <v>-1236618.28</v>
      </c>
      <c r="S2077" s="13">
        <v>219716.63</v>
      </c>
      <c r="T2077" s="13">
        <v>187974.53</v>
      </c>
      <c r="U2077" s="13">
        <v>0</v>
      </c>
      <c r="V2077" s="13">
        <v>0</v>
      </c>
      <c r="W2077" s="13">
        <v>0</v>
      </c>
      <c r="X2077" s="13">
        <v>132762.17000000001</v>
      </c>
      <c r="Y2077" s="13">
        <v>32532.52</v>
      </c>
      <c r="Z2077" s="13">
        <v>25498.55</v>
      </c>
      <c r="AA2077" s="13">
        <v>0.01</v>
      </c>
      <c r="AB2077" s="13">
        <v>535.15</v>
      </c>
      <c r="AC2077" s="13">
        <v>0</v>
      </c>
      <c r="AD2077" s="13">
        <v>0</v>
      </c>
      <c r="AE2077" s="13">
        <v>16821.2</v>
      </c>
      <c r="AF2077" s="13">
        <v>25632.639999999999</v>
      </c>
      <c r="AG2077" s="13">
        <v>459756.68000000005</v>
      </c>
      <c r="AH2077" s="13">
        <v>0.01</v>
      </c>
      <c r="AI2077" s="13">
        <v>456805.89</v>
      </c>
      <c r="AJ2077" s="13">
        <v>119201.37</v>
      </c>
      <c r="AK2077" s="13">
        <v>0</v>
      </c>
      <c r="AL2077" s="13">
        <v>1691545.52</v>
      </c>
      <c r="AM2077" s="13">
        <v>4.6792189364335295</v>
      </c>
      <c r="AN2077" s="13">
        <v>0</v>
      </c>
      <c r="AO2077" s="13">
        <v>0</v>
      </c>
      <c r="AP2077" s="13">
        <v>357476.68</v>
      </c>
      <c r="AQ2077" s="13">
        <v>0</v>
      </c>
      <c r="AR2077" s="367"/>
      <c r="AS2077" s="19">
        <v>45535</v>
      </c>
      <c r="AT2077" s="20" t="s">
        <v>7</v>
      </c>
      <c r="AU2077" s="40" t="s">
        <v>293</v>
      </c>
      <c r="AV2077" s="41">
        <v>2024</v>
      </c>
      <c r="AW2077" s="266" t="s">
        <v>291</v>
      </c>
      <c r="AX2077" s="380">
        <v>36.64</v>
      </c>
      <c r="AY2077" s="380">
        <v>36.630000000000003</v>
      </c>
    </row>
    <row r="2078" spans="1:51" x14ac:dyDescent="0.25">
      <c r="A2078" s="5">
        <v>106</v>
      </c>
      <c r="B2078" s="6" t="s">
        <v>92</v>
      </c>
      <c r="C2078" s="13">
        <v>54025554.29999999</v>
      </c>
      <c r="D2078" s="13">
        <v>2804470.04</v>
      </c>
      <c r="E2078" s="13">
        <v>877994.48</v>
      </c>
      <c r="F2078" s="13">
        <v>11262728.33</v>
      </c>
      <c r="G2078" s="13">
        <v>23706659.899999999</v>
      </c>
      <c r="H2078" s="13">
        <v>87673.9</v>
      </c>
      <c r="I2078" s="13">
        <v>71102615.709999993</v>
      </c>
      <c r="J2078" s="13">
        <v>7113465.3499999996</v>
      </c>
      <c r="K2078" s="13">
        <v>18001309.23</v>
      </c>
      <c r="L2078" s="13">
        <v>17123314.75</v>
      </c>
      <c r="M2078" s="13">
        <v>11154808.33</v>
      </c>
      <c r="N2078" s="13">
        <v>81689.53</v>
      </c>
      <c r="O2078" s="13">
        <v>2491822.5200000033</v>
      </c>
      <c r="P2078" s="13">
        <v>13759873.509999976</v>
      </c>
      <c r="Q2078" s="13">
        <v>-15077449.029999997</v>
      </c>
      <c r="R2078" s="13">
        <v>-1317575.5200000219</v>
      </c>
      <c r="S2078" s="13">
        <v>1405249.4000000004</v>
      </c>
      <c r="T2078" s="13">
        <v>8.7100000000000009</v>
      </c>
      <c r="U2078" s="13">
        <v>0</v>
      </c>
      <c r="V2078" s="13">
        <v>0</v>
      </c>
      <c r="W2078" s="13">
        <v>8948680.7699999996</v>
      </c>
      <c r="X2078" s="13">
        <v>2046424.27</v>
      </c>
      <c r="Y2078" s="13">
        <v>462409.68</v>
      </c>
      <c r="Z2078" s="13">
        <v>253118.51</v>
      </c>
      <c r="AA2078" s="13">
        <v>908668.44</v>
      </c>
      <c r="AB2078" s="13">
        <v>846813.89</v>
      </c>
      <c r="AC2078" s="13">
        <v>0</v>
      </c>
      <c r="AD2078" s="13">
        <v>0</v>
      </c>
      <c r="AE2078" s="13">
        <v>6313793.4400000004</v>
      </c>
      <c r="AF2078" s="13">
        <v>805060.39</v>
      </c>
      <c r="AG2078" s="13">
        <v>28278123.080000002</v>
      </c>
      <c r="AH2078" s="13">
        <v>959684.01</v>
      </c>
      <c r="AI2078" s="13">
        <v>29216934.220000003</v>
      </c>
      <c r="AJ2078" s="13">
        <v>26725111.699999999</v>
      </c>
      <c r="AK2078" s="13">
        <v>0</v>
      </c>
      <c r="AL2078" s="13">
        <v>53101306.479999989</v>
      </c>
      <c r="AM2078" s="13">
        <v>3.9498580242988246</v>
      </c>
      <c r="AN2078" s="13">
        <v>5589775.5500000007</v>
      </c>
      <c r="AO2078" s="13">
        <v>5672952.7799999993</v>
      </c>
      <c r="AP2078" s="13">
        <v>50550568.090000004</v>
      </c>
      <c r="AQ2078" s="13">
        <v>1821306.35</v>
      </c>
      <c r="AR2078" s="367"/>
      <c r="AS2078" s="19">
        <v>45535</v>
      </c>
      <c r="AT2078" s="20" t="s">
        <v>7</v>
      </c>
      <c r="AU2078" s="40" t="s">
        <v>292</v>
      </c>
      <c r="AV2078" s="41">
        <v>2024</v>
      </c>
      <c r="AW2078" s="266" t="s">
        <v>172</v>
      </c>
      <c r="AX2078" s="380">
        <v>36.64</v>
      </c>
      <c r="AY2078" s="380">
        <v>36.630000000000003</v>
      </c>
    </row>
    <row r="2079" spans="1:51" x14ac:dyDescent="0.25">
      <c r="A2079" s="5">
        <v>118</v>
      </c>
      <c r="B2079" s="6" t="s">
        <v>93</v>
      </c>
      <c r="C2079" s="13">
        <v>193332483.98000002</v>
      </c>
      <c r="D2079" s="13">
        <v>57524271.330000006</v>
      </c>
      <c r="E2079" s="13">
        <v>31072643.059999999</v>
      </c>
      <c r="F2079" s="13">
        <v>35065133.170000002</v>
      </c>
      <c r="G2079" s="13">
        <v>94444727.280000001</v>
      </c>
      <c r="H2079" s="13">
        <v>246378.89</v>
      </c>
      <c r="I2079" s="13">
        <v>213970640.75</v>
      </c>
      <c r="J2079" s="13">
        <v>16160504.310000001</v>
      </c>
      <c r="K2079" s="13">
        <v>78703626.040000007</v>
      </c>
      <c r="L2079" s="13">
        <v>47630982.979999997</v>
      </c>
      <c r="M2079" s="13">
        <v>13391825.199999999</v>
      </c>
      <c r="N2079" s="13">
        <v>47451577.640000001</v>
      </c>
      <c r="O2079" s="13">
        <v>46959949.750000007</v>
      </c>
      <c r="P2079" s="13">
        <v>-40661597.549999982</v>
      </c>
      <c r="Q2079" s="13">
        <v>46647324.189999983</v>
      </c>
      <c r="R2079" s="13">
        <v>5985726.6400000006</v>
      </c>
      <c r="S2079" s="13">
        <v>-5739347.7400000002</v>
      </c>
      <c r="T2079" s="13">
        <v>54630.92</v>
      </c>
      <c r="U2079" s="13">
        <v>0</v>
      </c>
      <c r="V2079" s="13">
        <v>0</v>
      </c>
      <c r="W2079" s="13">
        <v>241084.39</v>
      </c>
      <c r="X2079" s="13">
        <v>1687904.73</v>
      </c>
      <c r="Y2079" s="13">
        <v>1463632.21</v>
      </c>
      <c r="Z2079" s="13">
        <v>1357506.29</v>
      </c>
      <c r="AA2079" s="13">
        <v>74916.83</v>
      </c>
      <c r="AB2079" s="13">
        <v>1712536.31</v>
      </c>
      <c r="AC2079" s="13">
        <v>0</v>
      </c>
      <c r="AD2079" s="13">
        <v>0</v>
      </c>
      <c r="AE2079" s="13">
        <v>3097598.98</v>
      </c>
      <c r="AF2079" s="13">
        <v>16777.16</v>
      </c>
      <c r="AG2079" s="13">
        <v>61022808.179999992</v>
      </c>
      <c r="AH2079" s="13">
        <v>78524220.700000003</v>
      </c>
      <c r="AI2079" s="13">
        <v>139463976.34</v>
      </c>
      <c r="AJ2079" s="13">
        <v>92504026.590000004</v>
      </c>
      <c r="AK2079" s="13">
        <v>0</v>
      </c>
      <c r="AL2079" s="13">
        <v>135267014.70999998</v>
      </c>
      <c r="AM2079" s="13">
        <v>2.7186884711163426</v>
      </c>
      <c r="AN2079" s="13">
        <v>22147744.220000003</v>
      </c>
      <c r="AO2079" s="13">
        <v>12917388.949999999</v>
      </c>
      <c r="AP2079" s="13">
        <v>197353617.21000001</v>
      </c>
      <c r="AQ2079" s="13">
        <v>108505354.31</v>
      </c>
      <c r="AR2079" s="367"/>
      <c r="AS2079" s="19">
        <v>45535</v>
      </c>
      <c r="AT2079" s="20" t="s">
        <v>7</v>
      </c>
      <c r="AU2079" s="40" t="s">
        <v>292</v>
      </c>
      <c r="AV2079" s="41">
        <v>2024</v>
      </c>
      <c r="AW2079" s="266" t="s">
        <v>162</v>
      </c>
      <c r="AX2079" s="380">
        <v>36.64</v>
      </c>
      <c r="AY2079" s="380">
        <v>36.630000000000003</v>
      </c>
    </row>
    <row r="2080" spans="1:51" x14ac:dyDescent="0.25">
      <c r="A2080" s="5">
        <v>29</v>
      </c>
      <c r="B2080" s="6" t="s">
        <v>94</v>
      </c>
      <c r="C2080" s="13">
        <v>461280606.58999997</v>
      </c>
      <c r="D2080" s="13">
        <v>155066850.51000002</v>
      </c>
      <c r="E2080" s="13">
        <v>26474758.91</v>
      </c>
      <c r="F2080" s="13">
        <v>77738443.599999994</v>
      </c>
      <c r="G2080" s="13">
        <v>89631775.870000005</v>
      </c>
      <c r="H2080" s="13">
        <v>-12280371.17</v>
      </c>
      <c r="I2080" s="13">
        <v>260002778.91999999</v>
      </c>
      <c r="J2080" s="13">
        <v>161286143.46000001</v>
      </c>
      <c r="K2080" s="13">
        <v>94809041.909999996</v>
      </c>
      <c r="L2080" s="13">
        <v>68334283</v>
      </c>
      <c r="M2080" s="13">
        <v>40416431.310000002</v>
      </c>
      <c r="N2080" s="13">
        <v>11626514.890000001</v>
      </c>
      <c r="O2080" s="13">
        <v>35998340.020000018</v>
      </c>
      <c r="P2080" s="13">
        <v>102845196.58999994</v>
      </c>
      <c r="Q2080" s="13">
        <v>-112734274.40000001</v>
      </c>
      <c r="R2080" s="13">
        <v>-9889077.810000062</v>
      </c>
      <c r="S2080" s="13">
        <v>-2391293.3900000006</v>
      </c>
      <c r="T2080" s="13">
        <v>12684492.439999999</v>
      </c>
      <c r="U2080" s="13">
        <v>244589.9</v>
      </c>
      <c r="V2080" s="13">
        <v>0</v>
      </c>
      <c r="W2080" s="13">
        <v>210232.38</v>
      </c>
      <c r="X2080" s="13">
        <v>5019709.3099999996</v>
      </c>
      <c r="Y2080" s="13">
        <v>1604587.73</v>
      </c>
      <c r="Z2080" s="13">
        <v>6886691.7400000002</v>
      </c>
      <c r="AA2080" s="13">
        <v>612.70000000000005</v>
      </c>
      <c r="AB2080" s="13">
        <v>7772134.8799999999</v>
      </c>
      <c r="AC2080" s="13">
        <v>0</v>
      </c>
      <c r="AD2080" s="13">
        <v>0</v>
      </c>
      <c r="AE2080" s="13">
        <v>0</v>
      </c>
      <c r="AF2080" s="13">
        <v>4286290.37</v>
      </c>
      <c r="AG2080" s="13">
        <v>108750714.31</v>
      </c>
      <c r="AH2080" s="13">
        <v>38101273.799999997</v>
      </c>
      <c r="AI2080" s="13">
        <v>140200144.03</v>
      </c>
      <c r="AJ2080" s="13">
        <v>105010556.06</v>
      </c>
      <c r="AK2080" s="13">
        <v>808752.05</v>
      </c>
      <c r="AL2080" s="13">
        <v>165193737.00999999</v>
      </c>
      <c r="AM2080" s="13">
        <v>2.7423837819900609</v>
      </c>
      <c r="AN2080" s="13">
        <v>43482076.380000003</v>
      </c>
      <c r="AO2080" s="13">
        <v>34256367.219999999</v>
      </c>
      <c r="AP2080" s="13">
        <v>443905134.63999999</v>
      </c>
      <c r="AQ2080" s="13">
        <v>173689718.58000001</v>
      </c>
      <c r="AR2080" s="367"/>
      <c r="AS2080" s="19">
        <v>45535</v>
      </c>
      <c r="AT2080" s="20" t="s">
        <v>7</v>
      </c>
      <c r="AU2080" s="40" t="s">
        <v>293</v>
      </c>
      <c r="AV2080" s="41">
        <v>2024</v>
      </c>
      <c r="AW2080" s="266" t="s">
        <v>156</v>
      </c>
      <c r="AX2080" s="380">
        <v>36.64</v>
      </c>
      <c r="AY2080" s="380">
        <v>36.630000000000003</v>
      </c>
    </row>
    <row r="2081" spans="1:51" x14ac:dyDescent="0.25">
      <c r="A2081" s="5">
        <v>111</v>
      </c>
      <c r="B2081" s="6" t="s">
        <v>95</v>
      </c>
      <c r="C2081" s="13">
        <v>8285180.1000000006</v>
      </c>
      <c r="D2081" s="13">
        <v>776385.74</v>
      </c>
      <c r="E2081" s="13">
        <v>551838.3600000001</v>
      </c>
      <c r="F2081" s="13">
        <v>1650422.91</v>
      </c>
      <c r="G2081" s="13">
        <v>3042154.84</v>
      </c>
      <c r="H2081" s="13">
        <v>81727.27</v>
      </c>
      <c r="I2081" s="13">
        <v>48183922.899999999</v>
      </c>
      <c r="J2081" s="13">
        <v>19259615.670000002</v>
      </c>
      <c r="K2081" s="13">
        <v>3937178.01</v>
      </c>
      <c r="L2081" s="13">
        <v>3385339.65</v>
      </c>
      <c r="M2081" s="13">
        <v>0</v>
      </c>
      <c r="N2081" s="13">
        <v>0</v>
      </c>
      <c r="O2081" s="13">
        <v>9441.929999999702</v>
      </c>
      <c r="P2081" s="13">
        <v>2806774.6800000016</v>
      </c>
      <c r="Q2081" s="13">
        <v>-1189457.2</v>
      </c>
      <c r="R2081" s="13">
        <v>1617317.4800000016</v>
      </c>
      <c r="S2081" s="13">
        <v>-1535590.5999999999</v>
      </c>
      <c r="T2081" s="13">
        <v>0</v>
      </c>
      <c r="U2081" s="13">
        <v>0</v>
      </c>
      <c r="V2081" s="13">
        <v>0</v>
      </c>
      <c r="W2081" s="13">
        <v>0</v>
      </c>
      <c r="X2081" s="13">
        <v>962027.45</v>
      </c>
      <c r="Y2081" s="13">
        <v>62084.78</v>
      </c>
      <c r="Z2081" s="13">
        <v>1083342.3500000001</v>
      </c>
      <c r="AA2081" s="13">
        <v>538711.56000000006</v>
      </c>
      <c r="AB2081" s="13">
        <v>259332.65</v>
      </c>
      <c r="AC2081" s="13">
        <v>0</v>
      </c>
      <c r="AD2081" s="13">
        <v>0</v>
      </c>
      <c r="AE2081" s="13">
        <v>0</v>
      </c>
      <c r="AF2081" s="13">
        <v>554146.71</v>
      </c>
      <c r="AG2081" s="13">
        <v>3385339.65</v>
      </c>
      <c r="AH2081" s="13">
        <v>551838.3600000001</v>
      </c>
      <c r="AI2081" s="13">
        <v>3931318.88</v>
      </c>
      <c r="AJ2081" s="13">
        <v>3921876.95</v>
      </c>
      <c r="AK2081" s="13">
        <v>0</v>
      </c>
      <c r="AL2081" s="13">
        <v>44246744.890000001</v>
      </c>
      <c r="AM2081" s="13">
        <v>12.238187548954638</v>
      </c>
      <c r="AN2081" s="13">
        <v>1053353.68</v>
      </c>
      <c r="AO2081" s="13">
        <v>597069.23</v>
      </c>
      <c r="AP2081" s="13">
        <v>7769535.4000000004</v>
      </c>
      <c r="AQ2081" s="13">
        <v>270182.96999999997</v>
      </c>
      <c r="AR2081" s="367"/>
      <c r="AS2081" s="19">
        <v>45535</v>
      </c>
      <c r="AT2081" s="20" t="s">
        <v>7</v>
      </c>
      <c r="AU2081" s="40" t="s">
        <v>292</v>
      </c>
      <c r="AV2081" s="41">
        <v>2024</v>
      </c>
      <c r="AW2081" s="266" t="s">
        <v>182</v>
      </c>
      <c r="AX2081" s="380">
        <v>36.64</v>
      </c>
      <c r="AY2081" s="380">
        <v>36.630000000000003</v>
      </c>
    </row>
    <row r="2082" spans="1:51" x14ac:dyDescent="0.25">
      <c r="A2082" s="5">
        <v>83</v>
      </c>
      <c r="B2082" s="6" t="s">
        <v>96</v>
      </c>
      <c r="C2082" s="13">
        <v>594970442.34000003</v>
      </c>
      <c r="D2082" s="13">
        <v>247342265.68000001</v>
      </c>
      <c r="E2082" s="13">
        <v>29600718</v>
      </c>
      <c r="F2082" s="13">
        <v>134070776.65000001</v>
      </c>
      <c r="G2082" s="13">
        <v>142008079.44999999</v>
      </c>
      <c r="H2082" s="13">
        <v>30141.58</v>
      </c>
      <c r="I2082" s="13">
        <v>660402845.14999998</v>
      </c>
      <c r="J2082" s="13">
        <v>10286571.75</v>
      </c>
      <c r="K2082" s="13">
        <v>283727249.69</v>
      </c>
      <c r="L2082" s="13">
        <v>254126531.68999997</v>
      </c>
      <c r="M2082" s="13">
        <v>12498512.77</v>
      </c>
      <c r="N2082" s="13">
        <v>246577</v>
      </c>
      <c r="O2082" s="13">
        <v>40578751.790000021</v>
      </c>
      <c r="P2082" s="13">
        <v>30970568.770000204</v>
      </c>
      <c r="Q2082" s="13">
        <v>-26094617.620000005</v>
      </c>
      <c r="R2082" s="13">
        <v>4875951.1500001997</v>
      </c>
      <c r="S2082" s="13">
        <v>-4845809.5699999984</v>
      </c>
      <c r="T2082" s="13">
        <v>1173296.58</v>
      </c>
      <c r="U2082" s="13">
        <v>0</v>
      </c>
      <c r="V2082" s="13">
        <v>0</v>
      </c>
      <c r="W2082" s="13">
        <v>278441.77</v>
      </c>
      <c r="X2082" s="13">
        <v>12262665.73</v>
      </c>
      <c r="Y2082" s="13">
        <v>2447932.48</v>
      </c>
      <c r="Z2082" s="13">
        <v>5238692.8099999996</v>
      </c>
      <c r="AA2082" s="13">
        <v>0</v>
      </c>
      <c r="AB2082" s="13">
        <v>1065932.06</v>
      </c>
      <c r="AC2082" s="13">
        <v>0</v>
      </c>
      <c r="AD2082" s="13">
        <v>0</v>
      </c>
      <c r="AE2082" s="13">
        <v>0</v>
      </c>
      <c r="AF2082" s="13">
        <v>9807656.3000000007</v>
      </c>
      <c r="AG2082" s="13">
        <v>266625044.45999998</v>
      </c>
      <c r="AH2082" s="13">
        <v>29847295</v>
      </c>
      <c r="AI2082" s="13">
        <v>295728034.48000002</v>
      </c>
      <c r="AJ2082" s="13">
        <v>255149282.69</v>
      </c>
      <c r="AK2082" s="13">
        <v>0</v>
      </c>
      <c r="AL2082" s="13">
        <v>376675595.45999998</v>
      </c>
      <c r="AM2082" s="13">
        <v>2.3275975285121722</v>
      </c>
      <c r="AN2082" s="13">
        <v>69378527.640000001</v>
      </c>
      <c r="AO2082" s="13">
        <v>64692249.010000005</v>
      </c>
      <c r="AP2082" s="13">
        <v>522487281.55000001</v>
      </c>
      <c r="AQ2082" s="13">
        <v>215437856.68000001</v>
      </c>
      <c r="AR2082" s="367"/>
      <c r="AS2082" s="19">
        <v>45535</v>
      </c>
      <c r="AT2082" s="20" t="s">
        <v>7</v>
      </c>
      <c r="AU2082" s="40" t="s">
        <v>292</v>
      </c>
      <c r="AV2082" s="41">
        <v>2024</v>
      </c>
      <c r="AW2082" s="266" t="s">
        <v>158</v>
      </c>
      <c r="AX2082" s="380">
        <v>36.64</v>
      </c>
      <c r="AY2082" s="380">
        <v>36.630000000000003</v>
      </c>
    </row>
    <row r="2083" spans="1:51" x14ac:dyDescent="0.25">
      <c r="A2083" s="5">
        <v>40</v>
      </c>
      <c r="B2083" s="6" t="s">
        <v>97</v>
      </c>
      <c r="C2083" s="13">
        <v>26230657.620000001</v>
      </c>
      <c r="D2083" s="13">
        <v>15943151.049999999</v>
      </c>
      <c r="E2083" s="13">
        <v>8854349.3399999999</v>
      </c>
      <c r="F2083" s="13">
        <v>3785970.29</v>
      </c>
      <c r="G2083" s="13">
        <v>27861172.120000001</v>
      </c>
      <c r="H2083" s="13">
        <v>-19235844.52</v>
      </c>
      <c r="I2083" s="13">
        <v>65743311.530000001</v>
      </c>
      <c r="J2083" s="13">
        <v>27659372.859999999</v>
      </c>
      <c r="K2083" s="13">
        <v>16898313.780000001</v>
      </c>
      <c r="L2083" s="13">
        <v>8043964.4400000004</v>
      </c>
      <c r="M2083" s="13">
        <v>4685820.9400000004</v>
      </c>
      <c r="N2083" s="13">
        <v>0</v>
      </c>
      <c r="O2083" s="13">
        <v>-12306712.799999999</v>
      </c>
      <c r="P2083" s="13">
        <v>-9052923.0400000028</v>
      </c>
      <c r="Q2083" s="13">
        <v>-7324273.71</v>
      </c>
      <c r="R2083" s="13">
        <v>-16377196.750000004</v>
      </c>
      <c r="S2083" s="13">
        <v>-2858647.7700000005</v>
      </c>
      <c r="T2083" s="13">
        <v>1648.47</v>
      </c>
      <c r="U2083" s="13">
        <v>0</v>
      </c>
      <c r="V2083" s="13">
        <v>0</v>
      </c>
      <c r="W2083" s="13">
        <v>0</v>
      </c>
      <c r="X2083" s="13">
        <v>1174322.19</v>
      </c>
      <c r="Y2083" s="13">
        <v>491641.2</v>
      </c>
      <c r="Z2083" s="13">
        <v>338182.77</v>
      </c>
      <c r="AA2083" s="13">
        <v>25054.799999999999</v>
      </c>
      <c r="AB2083" s="13">
        <v>548387.44999999995</v>
      </c>
      <c r="AC2083" s="13">
        <v>0</v>
      </c>
      <c r="AD2083" s="13">
        <v>0</v>
      </c>
      <c r="AE2083" s="13">
        <v>0</v>
      </c>
      <c r="AF2083" s="13">
        <v>2631352.21</v>
      </c>
      <c r="AG2083" s="13">
        <v>12729785.379999999</v>
      </c>
      <c r="AH2083" s="13">
        <v>8854349.3399999999</v>
      </c>
      <c r="AI2083" s="13">
        <v>21356660</v>
      </c>
      <c r="AJ2083" s="13">
        <v>33663372.799999997</v>
      </c>
      <c r="AK2083" s="13">
        <v>0</v>
      </c>
      <c r="AL2083" s="13">
        <v>48844997.75</v>
      </c>
      <c r="AM2083" s="340">
        <v>3.8905249592305768</v>
      </c>
      <c r="AN2083" s="13">
        <v>2447201.0300000003</v>
      </c>
      <c r="AO2083" s="13">
        <v>1338769.26</v>
      </c>
      <c r="AP2083" s="13">
        <v>26407313.969999999</v>
      </c>
      <c r="AQ2083" s="13">
        <v>3813094.6</v>
      </c>
      <c r="AR2083" s="367"/>
      <c r="AS2083" s="19">
        <v>45535</v>
      </c>
      <c r="AT2083" s="20" t="s">
        <v>7</v>
      </c>
      <c r="AU2083" s="40" t="s">
        <v>293</v>
      </c>
      <c r="AV2083" s="41">
        <v>2024</v>
      </c>
      <c r="AW2083" s="266" t="s">
        <v>166</v>
      </c>
      <c r="AX2083" s="380">
        <v>36.64</v>
      </c>
      <c r="AY2083" s="380">
        <v>36.630000000000003</v>
      </c>
    </row>
    <row r="2084" spans="1:51" x14ac:dyDescent="0.25">
      <c r="A2084" s="5">
        <v>24</v>
      </c>
      <c r="B2084" s="6" t="s">
        <v>98</v>
      </c>
      <c r="C2084" s="13">
        <v>419377026.93000001</v>
      </c>
      <c r="D2084" s="13">
        <v>132688982.56</v>
      </c>
      <c r="E2084" s="13">
        <v>16595969.060000001</v>
      </c>
      <c r="F2084" s="13">
        <v>41815014.020000003</v>
      </c>
      <c r="G2084" s="13">
        <v>115597852.46000001</v>
      </c>
      <c r="H2084" s="13">
        <v>-16498386.65</v>
      </c>
      <c r="I2084" s="13">
        <v>118944208.72</v>
      </c>
      <c r="J2084" s="13">
        <v>101558992.27</v>
      </c>
      <c r="K2084" s="13">
        <v>117438055.40000001</v>
      </c>
      <c r="L2084" s="13">
        <v>100576514.28</v>
      </c>
      <c r="M2084" s="13">
        <v>63363406.649999999</v>
      </c>
      <c r="N2084" s="13">
        <v>982624.38</v>
      </c>
      <c r="O2084" s="13">
        <v>137478577.18000001</v>
      </c>
      <c r="P2084" s="13">
        <v>-8203399.2899999768</v>
      </c>
      <c r="Q2084" s="13">
        <v>-24511661.020000003</v>
      </c>
      <c r="R2084" s="13">
        <v>-32715060.30999998</v>
      </c>
      <c r="S2084" s="13">
        <v>16216673.58</v>
      </c>
      <c r="T2084" s="13">
        <v>3369304.57</v>
      </c>
      <c r="U2084" s="13">
        <v>0</v>
      </c>
      <c r="V2084" s="13">
        <v>0</v>
      </c>
      <c r="W2084" s="13">
        <v>18270080.120000001</v>
      </c>
      <c r="X2084" s="13">
        <v>10178493.630000001</v>
      </c>
      <c r="Y2084" s="13">
        <v>1554294.42</v>
      </c>
      <c r="Z2084" s="13">
        <v>4179909.87</v>
      </c>
      <c r="AA2084" s="13">
        <v>7672137.5999999996</v>
      </c>
      <c r="AB2084" s="13">
        <v>1152953.6100000001</v>
      </c>
      <c r="AC2084" s="13">
        <v>0</v>
      </c>
      <c r="AD2084" s="13">
        <v>0</v>
      </c>
      <c r="AE2084" s="13">
        <v>0</v>
      </c>
      <c r="AF2084" s="13">
        <v>1041909.24</v>
      </c>
      <c r="AG2084" s="13">
        <v>163939920.93000001</v>
      </c>
      <c r="AH2084" s="13">
        <v>17578593.440000001</v>
      </c>
      <c r="AI2084" s="13">
        <v>181310738.33000001</v>
      </c>
      <c r="AJ2084" s="13">
        <v>43924050.399999999</v>
      </c>
      <c r="AK2084" s="13">
        <v>91889.25</v>
      </c>
      <c r="AL2084" s="13">
        <v>1506153.3199999928</v>
      </c>
      <c r="AM2084" s="13">
        <v>1.0128250873609066</v>
      </c>
      <c r="AN2084" s="13">
        <v>38575908.229999997</v>
      </c>
      <c r="AO2084" s="13">
        <v>3239105.79</v>
      </c>
      <c r="AP2084" s="13">
        <v>293066832.33999997</v>
      </c>
      <c r="AQ2084" s="13">
        <v>143857365.15000001</v>
      </c>
      <c r="AR2084" s="367"/>
      <c r="AS2084" s="19">
        <v>45535</v>
      </c>
      <c r="AT2084" s="20" t="s">
        <v>7</v>
      </c>
      <c r="AU2084" s="40" t="s">
        <v>293</v>
      </c>
      <c r="AV2084" s="41">
        <v>2024</v>
      </c>
      <c r="AW2084" s="266" t="s">
        <v>164</v>
      </c>
      <c r="AX2084" s="380">
        <v>36.64</v>
      </c>
      <c r="AY2084" s="380">
        <v>36.630000000000003</v>
      </c>
    </row>
    <row r="2085" spans="1:51" x14ac:dyDescent="0.25">
      <c r="A2085" s="5">
        <v>124</v>
      </c>
      <c r="B2085" s="6" t="s">
        <v>99</v>
      </c>
      <c r="C2085" s="13">
        <v>27413995.780000001</v>
      </c>
      <c r="D2085" s="13">
        <v>0</v>
      </c>
      <c r="E2085" s="13">
        <v>0</v>
      </c>
      <c r="F2085" s="13">
        <v>463267</v>
      </c>
      <c r="G2085" s="13">
        <v>8109704.6800000006</v>
      </c>
      <c r="H2085" s="13">
        <v>-279062.96999999997</v>
      </c>
      <c r="I2085" s="13">
        <v>8224992.21</v>
      </c>
      <c r="J2085" s="13">
        <v>118401.29</v>
      </c>
      <c r="K2085" s="13">
        <v>334784.02</v>
      </c>
      <c r="L2085" s="13">
        <v>334784.02</v>
      </c>
      <c r="M2085" s="13">
        <v>16662974.949999999</v>
      </c>
      <c r="N2085" s="13">
        <v>0</v>
      </c>
      <c r="O2085" s="13">
        <v>6701361.7599999998</v>
      </c>
      <c r="P2085" s="13">
        <v>12139662.339999996</v>
      </c>
      <c r="Q2085" s="13">
        <v>-11642122.899999999</v>
      </c>
      <c r="R2085" s="13">
        <v>497539.43999999762</v>
      </c>
      <c r="S2085" s="13">
        <v>-776602.4</v>
      </c>
      <c r="T2085" s="13">
        <v>0</v>
      </c>
      <c r="U2085" s="13">
        <v>0</v>
      </c>
      <c r="V2085" s="13">
        <v>0</v>
      </c>
      <c r="W2085" s="13">
        <v>0</v>
      </c>
      <c r="X2085" s="13">
        <v>72043.91</v>
      </c>
      <c r="Y2085" s="13">
        <v>165504.18</v>
      </c>
      <c r="Z2085" s="13">
        <v>117791.42</v>
      </c>
      <c r="AA2085" s="13">
        <v>362844.01</v>
      </c>
      <c r="AB2085" s="13">
        <v>145487.91</v>
      </c>
      <c r="AC2085" s="13">
        <v>0</v>
      </c>
      <c r="AD2085" s="13">
        <v>0</v>
      </c>
      <c r="AE2085" s="13">
        <v>0</v>
      </c>
      <c r="AF2085" s="13">
        <v>57018.79</v>
      </c>
      <c r="AG2085" s="13">
        <v>16997758.969999999</v>
      </c>
      <c r="AH2085" s="13">
        <v>0</v>
      </c>
      <c r="AI2085" s="13">
        <v>16955588.949999999</v>
      </c>
      <c r="AJ2085" s="13">
        <v>10254227.190000001</v>
      </c>
      <c r="AK2085" s="13">
        <v>0</v>
      </c>
      <c r="AL2085" s="13">
        <v>7890208.1899999995</v>
      </c>
      <c r="AM2085" s="13">
        <v>24.568054980640952</v>
      </c>
      <c r="AN2085" s="13">
        <v>412692.55</v>
      </c>
      <c r="AO2085" s="13">
        <v>50574.45</v>
      </c>
      <c r="AP2085" s="13">
        <v>20712634.02</v>
      </c>
      <c r="AQ2085" s="13">
        <v>0</v>
      </c>
      <c r="AR2085" s="367"/>
      <c r="AS2085" s="19">
        <v>45535</v>
      </c>
      <c r="AT2085" s="20" t="s">
        <v>7</v>
      </c>
      <c r="AU2085" s="40" t="s">
        <v>293</v>
      </c>
      <c r="AV2085" s="41">
        <v>2024</v>
      </c>
      <c r="AW2085" s="266" t="s">
        <v>289</v>
      </c>
      <c r="AX2085" s="380">
        <v>36.64</v>
      </c>
      <c r="AY2085" s="380">
        <v>36.630000000000003</v>
      </c>
    </row>
    <row r="2086" spans="1:51" x14ac:dyDescent="0.25">
      <c r="A2086" s="5">
        <v>70</v>
      </c>
      <c r="B2086" s="6" t="s">
        <v>100</v>
      </c>
      <c r="C2086" s="13">
        <v>8713386.3599999994</v>
      </c>
      <c r="D2086" s="13">
        <v>2592107.8199999998</v>
      </c>
      <c r="E2086" s="13">
        <v>148835</v>
      </c>
      <c r="F2086" s="13">
        <v>0</v>
      </c>
      <c r="G2086" s="13">
        <v>4542044.08</v>
      </c>
      <c r="H2086" s="13">
        <v>1918294.76</v>
      </c>
      <c r="I2086" s="13">
        <v>2537826.71</v>
      </c>
      <c r="J2086" s="13">
        <v>5411187.0700000003</v>
      </c>
      <c r="K2086" s="13">
        <v>1005106.1</v>
      </c>
      <c r="L2086" s="13">
        <v>738879.3</v>
      </c>
      <c r="M2086" s="13">
        <v>0</v>
      </c>
      <c r="N2086" s="13">
        <v>0</v>
      </c>
      <c r="O2086" s="13">
        <v>-22548.309999999939</v>
      </c>
      <c r="P2086" s="13">
        <v>1601782.7699999986</v>
      </c>
      <c r="Q2086" s="13">
        <v>0</v>
      </c>
      <c r="R2086" s="13">
        <v>1601782.7699999986</v>
      </c>
      <c r="S2086" s="13">
        <v>316511.99</v>
      </c>
      <c r="T2086" s="13">
        <v>441002.05</v>
      </c>
      <c r="U2086" s="13">
        <v>0</v>
      </c>
      <c r="V2086" s="13">
        <v>0</v>
      </c>
      <c r="W2086" s="13">
        <v>0</v>
      </c>
      <c r="X2086" s="13">
        <v>89695.48</v>
      </c>
      <c r="Y2086" s="13">
        <v>47286.22</v>
      </c>
      <c r="Z2086" s="13">
        <v>142566.06</v>
      </c>
      <c r="AA2086" s="13">
        <v>13166.6</v>
      </c>
      <c r="AB2086" s="13">
        <v>11166.66</v>
      </c>
      <c r="AC2086" s="13">
        <v>0</v>
      </c>
      <c r="AD2086" s="13">
        <v>0</v>
      </c>
      <c r="AE2086" s="13">
        <v>0</v>
      </c>
      <c r="AF2086" s="13">
        <v>0</v>
      </c>
      <c r="AG2086" s="13">
        <v>738879.3</v>
      </c>
      <c r="AH2086" s="13">
        <v>148835</v>
      </c>
      <c r="AI2086" s="13">
        <v>887714.3</v>
      </c>
      <c r="AJ2086" s="13">
        <v>910262.61</v>
      </c>
      <c r="AK2086" s="13">
        <v>0</v>
      </c>
      <c r="AL2086" s="13">
        <v>1532720.6099999999</v>
      </c>
      <c r="AM2086" s="13">
        <v>2.5249341437685038</v>
      </c>
      <c r="AN2086" s="13">
        <v>0</v>
      </c>
      <c r="AO2086" s="13">
        <v>0</v>
      </c>
      <c r="AP2086" s="13">
        <v>8883619.2400000002</v>
      </c>
      <c r="AQ2086" s="13">
        <v>2739792.39</v>
      </c>
      <c r="AR2086" s="367"/>
      <c r="AS2086" s="19">
        <v>45535</v>
      </c>
      <c r="AT2086" s="20" t="s">
        <v>7</v>
      </c>
      <c r="AU2086" s="40" t="s">
        <v>292</v>
      </c>
      <c r="AV2086" s="41">
        <v>2024</v>
      </c>
      <c r="AW2086" s="266" t="s">
        <v>181</v>
      </c>
      <c r="AX2086" s="380">
        <v>36.64</v>
      </c>
      <c r="AY2086" s="380">
        <v>36.630000000000003</v>
      </c>
    </row>
    <row r="2087" spans="1:51" x14ac:dyDescent="0.25">
      <c r="A2087" s="5">
        <v>119</v>
      </c>
      <c r="B2087" s="6" t="s">
        <v>101</v>
      </c>
      <c r="C2087" s="13">
        <v>396306.32999999996</v>
      </c>
      <c r="D2087" s="13">
        <v>0</v>
      </c>
      <c r="E2087" s="13">
        <v>0.01</v>
      </c>
      <c r="F2087" s="13">
        <v>0</v>
      </c>
      <c r="G2087" s="13">
        <v>253511.09</v>
      </c>
      <c r="H2087" s="13">
        <v>2740.57</v>
      </c>
      <c r="I2087" s="13">
        <v>47611.14</v>
      </c>
      <c r="J2087" s="13">
        <v>347991.82</v>
      </c>
      <c r="K2087" s="13">
        <v>276409.84999999998</v>
      </c>
      <c r="L2087" s="13">
        <v>276409.83999999997</v>
      </c>
      <c r="M2087" s="13">
        <v>0</v>
      </c>
      <c r="N2087" s="13">
        <v>0</v>
      </c>
      <c r="O2087" s="13">
        <v>276409.65999999997</v>
      </c>
      <c r="P2087" s="13">
        <v>-133614.42000000007</v>
      </c>
      <c r="Q2087" s="13">
        <v>0</v>
      </c>
      <c r="R2087" s="13">
        <v>-133614.42000000007</v>
      </c>
      <c r="S2087" s="13">
        <v>136354.97</v>
      </c>
      <c r="T2087" s="13">
        <v>155378.07999999999</v>
      </c>
      <c r="U2087" s="13">
        <v>0</v>
      </c>
      <c r="V2087" s="13">
        <v>0</v>
      </c>
      <c r="W2087" s="13">
        <v>0</v>
      </c>
      <c r="X2087" s="13">
        <v>5344.66</v>
      </c>
      <c r="Y2087" s="13">
        <v>5173.6899999999996</v>
      </c>
      <c r="Z2087" s="13">
        <v>8408.6299999999992</v>
      </c>
      <c r="AA2087" s="13">
        <v>6958.91</v>
      </c>
      <c r="AB2087" s="13">
        <v>0.17</v>
      </c>
      <c r="AC2087" s="13">
        <v>0</v>
      </c>
      <c r="AD2087" s="13">
        <v>0</v>
      </c>
      <c r="AE2087" s="13">
        <v>0</v>
      </c>
      <c r="AF2087" s="13">
        <v>3826.37</v>
      </c>
      <c r="AG2087" s="13">
        <v>276409.83999999997</v>
      </c>
      <c r="AH2087" s="13">
        <v>0.01</v>
      </c>
      <c r="AI2087" s="13">
        <v>276409.83999999997</v>
      </c>
      <c r="AJ2087" s="13">
        <v>0.18</v>
      </c>
      <c r="AK2087" s="13">
        <v>0</v>
      </c>
      <c r="AL2087" s="13">
        <v>-228798.70999999996</v>
      </c>
      <c r="AM2087" s="13">
        <v>0.17224834787906437</v>
      </c>
      <c r="AN2087" s="13">
        <v>0</v>
      </c>
      <c r="AO2087" s="13">
        <v>0</v>
      </c>
      <c r="AP2087" s="13">
        <v>119896.67</v>
      </c>
      <c r="AQ2087" s="13">
        <v>0</v>
      </c>
      <c r="AR2087" s="367"/>
      <c r="AS2087" s="19">
        <v>45535</v>
      </c>
      <c r="AT2087" s="20" t="s">
        <v>7</v>
      </c>
      <c r="AU2087" s="40" t="s">
        <v>292</v>
      </c>
      <c r="AV2087" s="41">
        <v>2024</v>
      </c>
      <c r="AW2087" s="266" t="s">
        <v>189</v>
      </c>
      <c r="AX2087" s="380">
        <v>36.64</v>
      </c>
      <c r="AY2087" s="380">
        <v>36.630000000000003</v>
      </c>
    </row>
    <row r="2088" spans="1:51" x14ac:dyDescent="0.25">
      <c r="A2088" s="5">
        <v>108</v>
      </c>
      <c r="B2088" s="6" t="s">
        <v>102</v>
      </c>
      <c r="C2088" s="13">
        <v>4384737.79</v>
      </c>
      <c r="D2088" s="13">
        <v>826525.57</v>
      </c>
      <c r="E2088" s="13">
        <v>35872.799999999996</v>
      </c>
      <c r="F2088" s="13">
        <v>505860.3</v>
      </c>
      <c r="G2088" s="13">
        <v>3417146.1799999997</v>
      </c>
      <c r="H2088" s="13">
        <v>10706.69</v>
      </c>
      <c r="I2088" s="13">
        <v>15268811.82</v>
      </c>
      <c r="J2088" s="13">
        <v>1881204.6</v>
      </c>
      <c r="K2088" s="13">
        <v>1233779.58</v>
      </c>
      <c r="L2088" s="13">
        <v>1197906.0900000001</v>
      </c>
      <c r="M2088" s="13">
        <v>1117960.8700000001</v>
      </c>
      <c r="N2088" s="13">
        <v>1601766.7899999998</v>
      </c>
      <c r="O2088" s="13">
        <v>1223878.0000000002</v>
      </c>
      <c r="P2088" s="13">
        <v>-1588672.2600000005</v>
      </c>
      <c r="Q2088" s="13">
        <v>827864.08999999985</v>
      </c>
      <c r="R2088" s="13">
        <v>-760808.17000000062</v>
      </c>
      <c r="S2088" s="13">
        <v>771514.8600000001</v>
      </c>
      <c r="T2088" s="13">
        <v>902917.95</v>
      </c>
      <c r="U2088" s="13">
        <v>0</v>
      </c>
      <c r="V2088" s="13">
        <v>0</v>
      </c>
      <c r="W2088" s="13">
        <v>0</v>
      </c>
      <c r="X2088" s="13">
        <v>63550.61</v>
      </c>
      <c r="Y2088" s="13">
        <v>62130.49</v>
      </c>
      <c r="Z2088" s="13">
        <v>48417.52</v>
      </c>
      <c r="AA2088" s="13">
        <v>62919.24</v>
      </c>
      <c r="AB2088" s="13">
        <v>2717.2</v>
      </c>
      <c r="AC2088" s="13">
        <v>0</v>
      </c>
      <c r="AD2088" s="13">
        <v>0</v>
      </c>
      <c r="AE2088" s="13">
        <v>0</v>
      </c>
      <c r="AF2088" s="13">
        <v>18769.25</v>
      </c>
      <c r="AG2088" s="13">
        <v>2315866.9600000004</v>
      </c>
      <c r="AH2088" s="13">
        <v>1637639.59</v>
      </c>
      <c r="AI2088" s="13">
        <v>3898550.58</v>
      </c>
      <c r="AJ2088" s="13">
        <v>2674672.58</v>
      </c>
      <c r="AK2088" s="13">
        <v>0</v>
      </c>
      <c r="AL2088" s="13">
        <v>14035032.24</v>
      </c>
      <c r="AM2088" s="13">
        <v>12.375639917788233</v>
      </c>
      <c r="AN2088" s="13">
        <v>394578.09</v>
      </c>
      <c r="AO2088" s="13">
        <v>111282.20999999999</v>
      </c>
      <c r="AP2088" s="13">
        <v>4762358.7699999996</v>
      </c>
      <c r="AQ2088" s="13">
        <v>2428024.5499999998</v>
      </c>
      <c r="AR2088" s="367"/>
      <c r="AS2088" s="19">
        <v>45535</v>
      </c>
      <c r="AT2088" s="20" t="s">
        <v>7</v>
      </c>
      <c r="AU2088" s="40" t="s">
        <v>292</v>
      </c>
      <c r="AV2088" s="41">
        <v>2024</v>
      </c>
      <c r="AW2088" s="266" t="s">
        <v>183</v>
      </c>
      <c r="AX2088" s="380">
        <v>36.64</v>
      </c>
      <c r="AY2088" s="380">
        <v>36.630000000000003</v>
      </c>
    </row>
    <row r="2089" spans="1:51" x14ac:dyDescent="0.25">
      <c r="A2089" s="5">
        <v>93</v>
      </c>
      <c r="B2089" s="6" t="s">
        <v>103</v>
      </c>
      <c r="C2089" s="13">
        <v>55217088.900000006</v>
      </c>
      <c r="D2089" s="13">
        <v>45273.33</v>
      </c>
      <c r="E2089" s="13">
        <v>1030</v>
      </c>
      <c r="F2089" s="13">
        <v>15360728.83</v>
      </c>
      <c r="G2089" s="13">
        <v>29473309.629999999</v>
      </c>
      <c r="H2089" s="13">
        <v>-5186209.8599999994</v>
      </c>
      <c r="I2089" s="13">
        <v>99722927.739999995</v>
      </c>
      <c r="J2089" s="13">
        <v>46699291.640000001</v>
      </c>
      <c r="K2089" s="13">
        <v>26420434.75</v>
      </c>
      <c r="L2089" s="13">
        <v>26419404.750000004</v>
      </c>
      <c r="M2089" s="13">
        <v>2424621.7200000002</v>
      </c>
      <c r="N2089" s="13">
        <v>0</v>
      </c>
      <c r="O2089" s="13">
        <v>10442404.149999999</v>
      </c>
      <c r="P2089" s="13">
        <v>-104627.03999998793</v>
      </c>
      <c r="Q2089" s="13">
        <v>-4055362.9299999997</v>
      </c>
      <c r="R2089" s="13">
        <v>-4159989.9699999876</v>
      </c>
      <c r="S2089" s="13">
        <v>-1026220.8500000006</v>
      </c>
      <c r="T2089" s="13">
        <v>57289.18</v>
      </c>
      <c r="U2089" s="13">
        <v>0</v>
      </c>
      <c r="V2089" s="13">
        <v>0</v>
      </c>
      <c r="W2089" s="13">
        <v>0</v>
      </c>
      <c r="X2089" s="13">
        <v>5475451.6200000001</v>
      </c>
      <c r="Y2089" s="13">
        <v>573247</v>
      </c>
      <c r="Z2089" s="13">
        <v>1238945.57</v>
      </c>
      <c r="AA2089" s="13">
        <v>0</v>
      </c>
      <c r="AB2089" s="13">
        <v>187675.13</v>
      </c>
      <c r="AC2089" s="13">
        <v>0</v>
      </c>
      <c r="AD2089" s="13">
        <v>0</v>
      </c>
      <c r="AE2089" s="13">
        <v>0</v>
      </c>
      <c r="AF2089" s="13">
        <v>4559093.95</v>
      </c>
      <c r="AG2089" s="13">
        <v>28844026.470000003</v>
      </c>
      <c r="AH2089" s="13">
        <v>1030</v>
      </c>
      <c r="AI2089" s="13">
        <v>28785969.510000002</v>
      </c>
      <c r="AJ2089" s="13">
        <v>18343565.360000003</v>
      </c>
      <c r="AK2089" s="13">
        <v>0</v>
      </c>
      <c r="AL2089" s="13">
        <v>73302492.989999995</v>
      </c>
      <c r="AM2089" s="13">
        <v>3.7744620284872488</v>
      </c>
      <c r="AN2089" s="13">
        <v>7215683.8300000001</v>
      </c>
      <c r="AO2089" s="13">
        <v>8145045</v>
      </c>
      <c r="AP2089" s="13">
        <v>44730008.5</v>
      </c>
      <c r="AQ2089" s="13">
        <v>597.08000000000197</v>
      </c>
      <c r="AR2089" s="367"/>
      <c r="AS2089" s="19">
        <v>45535</v>
      </c>
      <c r="AT2089" s="20" t="s">
        <v>7</v>
      </c>
      <c r="AU2089" s="40" t="s">
        <v>293</v>
      </c>
      <c r="AV2089" s="41">
        <v>2024</v>
      </c>
      <c r="AW2089" s="266" t="s">
        <v>175</v>
      </c>
      <c r="AX2089" s="380">
        <v>36.64</v>
      </c>
      <c r="AY2089" s="380">
        <v>36.630000000000003</v>
      </c>
    </row>
    <row r="2090" spans="1:51" x14ac:dyDescent="0.25">
      <c r="A2090" s="64">
        <v>107</v>
      </c>
      <c r="B2090" s="65" t="s">
        <v>60</v>
      </c>
      <c r="C2090" s="13">
        <v>508873098.89999992</v>
      </c>
      <c r="D2090" s="13">
        <v>165774791.69999999</v>
      </c>
      <c r="E2090" s="13">
        <v>106646436.52</v>
      </c>
      <c r="F2090" s="13">
        <v>39868002.130000003</v>
      </c>
      <c r="G2090" s="13">
        <v>111057395.16</v>
      </c>
      <c r="H2090" s="13">
        <v>147999.98000000001</v>
      </c>
      <c r="I2090" s="13">
        <v>370735720.04000002</v>
      </c>
      <c r="J2090" s="13">
        <v>44420674.979999997</v>
      </c>
      <c r="K2090" s="13">
        <v>161342247.69999999</v>
      </c>
      <c r="L2090" s="13">
        <v>54695811.18</v>
      </c>
      <c r="M2090" s="13">
        <v>13954816.720000001</v>
      </c>
      <c r="N2090" s="13">
        <v>64198581.43</v>
      </c>
      <c r="O2090" s="13">
        <v>40474283.020000003</v>
      </c>
      <c r="P2090" s="13">
        <v>151698626.89000002</v>
      </c>
      <c r="Q2090" s="13">
        <v>-138480036.69999999</v>
      </c>
      <c r="R2090" s="13">
        <v>13218590.190000027</v>
      </c>
      <c r="S2090" s="13">
        <v>-13070590.209999999</v>
      </c>
      <c r="T2090" s="13">
        <v>3273860.5</v>
      </c>
      <c r="U2090" s="13">
        <v>0</v>
      </c>
      <c r="V2090" s="13">
        <v>0</v>
      </c>
      <c r="W2090" s="13">
        <v>0</v>
      </c>
      <c r="X2090" s="13">
        <v>664590.17000000004</v>
      </c>
      <c r="Y2090" s="13">
        <v>2268533.14</v>
      </c>
      <c r="Z2090" s="13">
        <v>14065081.83</v>
      </c>
      <c r="AA2090" s="13">
        <v>0</v>
      </c>
      <c r="AB2090" s="13">
        <v>0</v>
      </c>
      <c r="AC2090" s="13">
        <v>0</v>
      </c>
      <c r="AD2090" s="13">
        <v>0</v>
      </c>
      <c r="AE2090" s="13">
        <v>0</v>
      </c>
      <c r="AF2090" s="13">
        <v>675425.91</v>
      </c>
      <c r="AG2090" s="13">
        <v>68650627.899999991</v>
      </c>
      <c r="AH2090" s="13">
        <v>170845017.94999999</v>
      </c>
      <c r="AI2090" s="13">
        <v>239409455.31999999</v>
      </c>
      <c r="AJ2090" s="13">
        <v>198935172.29999998</v>
      </c>
      <c r="AK2090" s="13">
        <v>0</v>
      </c>
      <c r="AL2090" s="13">
        <v>209393472.34000003</v>
      </c>
      <c r="AM2090" s="13">
        <v>2.2978217133143364</v>
      </c>
      <c r="AN2090" s="13">
        <v>22786728.699999999</v>
      </c>
      <c r="AO2090" s="13">
        <v>17081273.43</v>
      </c>
      <c r="AP2090" s="13">
        <v>502190330.58000004</v>
      </c>
      <c r="AQ2090" s="13">
        <v>199566306.39999998</v>
      </c>
      <c r="AR2090" s="367"/>
      <c r="AS2090" s="19">
        <v>45565</v>
      </c>
      <c r="AT2090" s="20" t="s">
        <v>8</v>
      </c>
      <c r="AU2090" s="40" t="s">
        <v>292</v>
      </c>
      <c r="AV2090" s="41">
        <v>2024</v>
      </c>
      <c r="AW2090" s="266" t="s">
        <v>160</v>
      </c>
      <c r="AX2090" s="380">
        <v>36.75</v>
      </c>
      <c r="AY2090" s="380">
        <v>36.909999999999997</v>
      </c>
    </row>
    <row r="2091" spans="1:51" x14ac:dyDescent="0.25">
      <c r="A2091" s="64">
        <v>66</v>
      </c>
      <c r="B2091" s="65" t="s">
        <v>61</v>
      </c>
      <c r="C2091" s="13">
        <v>19057896.73</v>
      </c>
      <c r="D2091" s="13">
        <v>2477343.4900000002</v>
      </c>
      <c r="E2091" s="13">
        <v>30900</v>
      </c>
      <c r="F2091" s="13">
        <v>516517.79</v>
      </c>
      <c r="G2091" s="13">
        <v>33151216.490000002</v>
      </c>
      <c r="H2091" s="13">
        <v>-16524212.439999999</v>
      </c>
      <c r="I2091" s="13">
        <v>206095002.06</v>
      </c>
      <c r="J2091" s="13">
        <v>204401451.94</v>
      </c>
      <c r="K2091" s="13">
        <v>30938</v>
      </c>
      <c r="L2091" s="13">
        <v>38</v>
      </c>
      <c r="M2091" s="13">
        <v>2774124.66</v>
      </c>
      <c r="N2091" s="13">
        <v>3204434.0999999996</v>
      </c>
      <c r="O2091" s="13">
        <v>-3023515.1599999992</v>
      </c>
      <c r="P2091" s="13">
        <v>-14063665.880000001</v>
      </c>
      <c r="Q2091" s="13">
        <v>-13634965.359999998</v>
      </c>
      <c r="R2091" s="13">
        <v>-27698631.239999998</v>
      </c>
      <c r="S2091" s="13">
        <v>11174418.810000001</v>
      </c>
      <c r="T2091" s="13">
        <v>7577604.4000000004</v>
      </c>
      <c r="U2091" s="13">
        <v>0</v>
      </c>
      <c r="V2091" s="13">
        <v>0</v>
      </c>
      <c r="W2091" s="13">
        <v>0</v>
      </c>
      <c r="X2091" s="13">
        <v>15468191.039999999</v>
      </c>
      <c r="Y2091" s="13">
        <v>655816.86</v>
      </c>
      <c r="Z2091" s="13">
        <v>443617.19</v>
      </c>
      <c r="AA2091" s="13">
        <v>234660.37</v>
      </c>
      <c r="AB2091" s="13">
        <v>24138.95</v>
      </c>
      <c r="AC2091" s="13">
        <v>0</v>
      </c>
      <c r="AD2091" s="13">
        <v>0</v>
      </c>
      <c r="AE2091" s="13">
        <v>0</v>
      </c>
      <c r="AF2091" s="13">
        <v>10513143.26</v>
      </c>
      <c r="AG2091" s="13">
        <v>2774162.66</v>
      </c>
      <c r="AH2091" s="13">
        <v>3235334.0999999996</v>
      </c>
      <c r="AI2091" s="13">
        <v>6009458.7599999998</v>
      </c>
      <c r="AJ2091" s="13">
        <v>9032973.9199999999</v>
      </c>
      <c r="AK2091" s="13">
        <v>0</v>
      </c>
      <c r="AL2091" s="13">
        <v>206064064.06</v>
      </c>
      <c r="AM2091" s="13">
        <v>6661.5489708449159</v>
      </c>
      <c r="AN2091" s="13">
        <v>516517.79</v>
      </c>
      <c r="AO2091" s="13">
        <v>0</v>
      </c>
      <c r="AP2091" s="13">
        <v>19116011.68</v>
      </c>
      <c r="AQ2091" s="13">
        <v>-488056.71999999974</v>
      </c>
      <c r="AR2091" s="367"/>
      <c r="AS2091" s="19">
        <v>45565</v>
      </c>
      <c r="AT2091" s="20" t="s">
        <v>8</v>
      </c>
      <c r="AU2091" s="40" t="s">
        <v>293</v>
      </c>
      <c r="AV2091" s="41">
        <v>2024</v>
      </c>
      <c r="AW2091" s="266" t="s">
        <v>178</v>
      </c>
      <c r="AX2091" s="380">
        <v>36.75</v>
      </c>
      <c r="AY2091" s="380">
        <v>36.909999999999997</v>
      </c>
    </row>
    <row r="2092" spans="1:51" x14ac:dyDescent="0.25">
      <c r="A2092" s="64">
        <v>44</v>
      </c>
      <c r="B2092" s="65" t="s">
        <v>62</v>
      </c>
      <c r="C2092" s="13">
        <v>92756380.160000011</v>
      </c>
      <c r="D2092" s="13">
        <v>22412948.59</v>
      </c>
      <c r="E2092" s="13">
        <v>16974436.599999998</v>
      </c>
      <c r="F2092" s="13">
        <v>5396321.8700000001</v>
      </c>
      <c r="G2092" s="13">
        <v>38686393.359999999</v>
      </c>
      <c r="H2092" s="13">
        <v>226837.94</v>
      </c>
      <c r="I2092" s="13">
        <v>182181497.46000001</v>
      </c>
      <c r="J2092" s="13">
        <v>46102067.950000003</v>
      </c>
      <c r="K2092" s="13">
        <v>35235101.979999997</v>
      </c>
      <c r="L2092" s="13">
        <v>17424054.850000001</v>
      </c>
      <c r="M2092" s="13">
        <v>625421.12</v>
      </c>
      <c r="N2092" s="13">
        <v>0</v>
      </c>
      <c r="O2092" s="13">
        <v>722331.12000000104</v>
      </c>
      <c r="P2092" s="13">
        <v>25538385.220000006</v>
      </c>
      <c r="Q2092" s="13">
        <v>-3058975.1</v>
      </c>
      <c r="R2092" s="13">
        <v>22479410.120000005</v>
      </c>
      <c r="S2092" s="13">
        <v>-22252572.18</v>
      </c>
      <c r="T2092" s="13">
        <v>613906.53</v>
      </c>
      <c r="U2092" s="13">
        <v>0</v>
      </c>
      <c r="V2092" s="13">
        <v>0</v>
      </c>
      <c r="W2092" s="13">
        <v>0</v>
      </c>
      <c r="X2092" s="13">
        <v>1688571.84</v>
      </c>
      <c r="Y2092" s="13">
        <v>701991.07</v>
      </c>
      <c r="Z2092" s="13">
        <v>1707774.03</v>
      </c>
      <c r="AA2092" s="13">
        <v>4251389.0199999996</v>
      </c>
      <c r="AB2092" s="13">
        <v>643319.92000000004</v>
      </c>
      <c r="AC2092" s="13">
        <v>0</v>
      </c>
      <c r="AD2092" s="13">
        <v>0</v>
      </c>
      <c r="AE2092" s="13">
        <v>0</v>
      </c>
      <c r="AF2092" s="13">
        <v>17250576.510000002</v>
      </c>
      <c r="AG2092" s="13">
        <v>18049475.970000003</v>
      </c>
      <c r="AH2092" s="13">
        <v>16974436.599999998</v>
      </c>
      <c r="AI2092" s="13">
        <v>34967618.899999999</v>
      </c>
      <c r="AJ2092" s="13">
        <v>34294878.159999996</v>
      </c>
      <c r="AK2092" s="13">
        <v>49590.38</v>
      </c>
      <c r="AL2092" s="13">
        <v>146946395.48000002</v>
      </c>
      <c r="AM2092" s="13">
        <v>5.1704546665824642</v>
      </c>
      <c r="AN2092" s="13">
        <v>4047065.75</v>
      </c>
      <c r="AO2092" s="13">
        <v>1349256.12</v>
      </c>
      <c r="AP2092" s="13">
        <v>91845552.900000006</v>
      </c>
      <c r="AQ2092" s="13">
        <v>22224452.450000007</v>
      </c>
      <c r="AR2092" s="367"/>
      <c r="AS2092" s="19">
        <v>45565</v>
      </c>
      <c r="AT2092" s="20" t="s">
        <v>8</v>
      </c>
      <c r="AU2092" s="40" t="s">
        <v>292</v>
      </c>
      <c r="AV2092" s="41">
        <v>2024</v>
      </c>
      <c r="AW2092" s="266" t="s">
        <v>167</v>
      </c>
      <c r="AX2092" s="380">
        <v>36.75</v>
      </c>
      <c r="AY2092" s="380">
        <v>36.909999999999997</v>
      </c>
    </row>
    <row r="2093" spans="1:51" ht="30" x14ac:dyDescent="0.25">
      <c r="A2093" s="64">
        <v>113</v>
      </c>
      <c r="B2093" s="65" t="s">
        <v>63</v>
      </c>
      <c r="C2093" s="13">
        <v>50491875.18</v>
      </c>
      <c r="D2093" s="13">
        <v>26180811.919999998</v>
      </c>
      <c r="E2093" s="13">
        <v>2637096.7399999998</v>
      </c>
      <c r="F2093" s="13">
        <v>11784523.289999999</v>
      </c>
      <c r="G2093" s="13">
        <v>23684999.699999999</v>
      </c>
      <c r="H2093" s="13">
        <v>175084.29</v>
      </c>
      <c r="I2093" s="13">
        <v>254529120.19</v>
      </c>
      <c r="J2093" s="13">
        <v>31019186.350000001</v>
      </c>
      <c r="K2093" s="13">
        <v>15731046.77</v>
      </c>
      <c r="L2093" s="13">
        <v>13093950.030000001</v>
      </c>
      <c r="M2093" s="13">
        <v>1281245.46</v>
      </c>
      <c r="N2093" s="13">
        <v>5853063.8099999996</v>
      </c>
      <c r="O2093" s="13">
        <v>-3102653.3199999994</v>
      </c>
      <c r="P2093" s="13">
        <v>-8055806.4100000001</v>
      </c>
      <c r="Q2093" s="13">
        <v>6128924.0400000047</v>
      </c>
      <c r="R2093" s="13">
        <v>-1926882.3699999955</v>
      </c>
      <c r="S2093" s="13">
        <v>2101966.6800000006</v>
      </c>
      <c r="T2093" s="13">
        <v>604743.93000000005</v>
      </c>
      <c r="U2093" s="13">
        <v>0</v>
      </c>
      <c r="V2093" s="13">
        <v>0</v>
      </c>
      <c r="W2093" s="13">
        <v>0</v>
      </c>
      <c r="X2093" s="13">
        <v>3704574.55</v>
      </c>
      <c r="Y2093" s="13">
        <v>403094.32</v>
      </c>
      <c r="Z2093" s="13">
        <v>840220.23</v>
      </c>
      <c r="AA2093" s="13">
        <v>0</v>
      </c>
      <c r="AB2093" s="13">
        <v>282536.89</v>
      </c>
      <c r="AC2093" s="13">
        <v>0</v>
      </c>
      <c r="AD2093" s="13">
        <v>0</v>
      </c>
      <c r="AE2093" s="13">
        <v>0</v>
      </c>
      <c r="AF2093" s="13">
        <v>681500.36</v>
      </c>
      <c r="AG2093" s="13">
        <v>14375195.490000002</v>
      </c>
      <c r="AH2093" s="13">
        <v>8490160.5500000007</v>
      </c>
      <c r="AI2093" s="13">
        <v>22584792.830000002</v>
      </c>
      <c r="AJ2093" s="13">
        <v>25687446.150000002</v>
      </c>
      <c r="AK2093" s="13">
        <v>0</v>
      </c>
      <c r="AL2093" s="13">
        <v>238798073.41999999</v>
      </c>
      <c r="AM2093" s="13">
        <v>16.180049802877804</v>
      </c>
      <c r="AN2093" s="13">
        <v>6015207.4500000002</v>
      </c>
      <c r="AO2093" s="13">
        <v>5769315.8399999999</v>
      </c>
      <c r="AP2093" s="13">
        <v>52067738.710000001</v>
      </c>
      <c r="AQ2093" s="13">
        <v>24654022.129999999</v>
      </c>
      <c r="AR2093" s="367"/>
      <c r="AS2093" s="19">
        <v>45565</v>
      </c>
      <c r="AT2093" s="20" t="s">
        <v>8</v>
      </c>
      <c r="AU2093" s="40" t="s">
        <v>292</v>
      </c>
      <c r="AV2093" s="41">
        <v>2024</v>
      </c>
      <c r="AW2093" s="266" t="s">
        <v>171</v>
      </c>
      <c r="AX2093" s="380">
        <v>36.75</v>
      </c>
      <c r="AY2093" s="380">
        <v>36.909999999999997</v>
      </c>
    </row>
    <row r="2094" spans="1:51" x14ac:dyDescent="0.25">
      <c r="A2094" s="64">
        <v>98</v>
      </c>
      <c r="B2094" s="65" t="s">
        <v>64</v>
      </c>
      <c r="C2094" s="13">
        <v>179626159.78999999</v>
      </c>
      <c r="D2094" s="13">
        <v>37302089.739999995</v>
      </c>
      <c r="E2094" s="13">
        <v>34177135.159999996</v>
      </c>
      <c r="F2094" s="13">
        <v>23767058.530000001</v>
      </c>
      <c r="G2094" s="13">
        <v>53262567.689999998</v>
      </c>
      <c r="H2094" s="13">
        <v>61316.95</v>
      </c>
      <c r="I2094" s="13">
        <v>72695483.519999996</v>
      </c>
      <c r="J2094" s="13">
        <v>101572150.84</v>
      </c>
      <c r="K2094" s="13">
        <v>71280509.079999998</v>
      </c>
      <c r="L2094" s="13">
        <v>37103373.920000002</v>
      </c>
      <c r="M2094" s="13">
        <v>12286432</v>
      </c>
      <c r="N2094" s="13">
        <v>18372043.390000001</v>
      </c>
      <c r="O2094" s="13">
        <v>12471072.920000002</v>
      </c>
      <c r="P2094" s="13">
        <v>52823370.909999982</v>
      </c>
      <c r="Q2094" s="13">
        <v>-2999963.7299999995</v>
      </c>
      <c r="R2094" s="13">
        <v>49823407.179999985</v>
      </c>
      <c r="S2094" s="13">
        <v>-49762090.230000004</v>
      </c>
      <c r="T2094" s="13">
        <v>81.260000000000005</v>
      </c>
      <c r="U2094" s="13">
        <v>0</v>
      </c>
      <c r="V2094" s="13">
        <v>0</v>
      </c>
      <c r="W2094" s="13">
        <v>0</v>
      </c>
      <c r="X2094" s="13">
        <v>4044651.25</v>
      </c>
      <c r="Y2094" s="13">
        <v>696198.64</v>
      </c>
      <c r="Z2094" s="13">
        <v>1427233.71</v>
      </c>
      <c r="AA2094" s="13">
        <v>36600826.670000002</v>
      </c>
      <c r="AB2094" s="13">
        <v>927099.41</v>
      </c>
      <c r="AC2094" s="13">
        <v>0</v>
      </c>
      <c r="AD2094" s="13">
        <v>0</v>
      </c>
      <c r="AE2094" s="13">
        <v>0</v>
      </c>
      <c r="AF2094" s="13">
        <v>14155464.310000001</v>
      </c>
      <c r="AG2094" s="13">
        <v>49389805.919999994</v>
      </c>
      <c r="AH2094" s="13">
        <v>52549178.549999997</v>
      </c>
      <c r="AI2094" s="13">
        <v>101737754.03</v>
      </c>
      <c r="AJ2094" s="13">
        <v>89266681.109999999</v>
      </c>
      <c r="AK2094" s="13">
        <v>0</v>
      </c>
      <c r="AL2094" s="13">
        <v>1414974.4399999976</v>
      </c>
      <c r="AM2094" s="13">
        <v>1.019850790324911</v>
      </c>
      <c r="AN2094" s="13">
        <v>14433299.960000001</v>
      </c>
      <c r="AO2094" s="13">
        <v>9333758.5700000003</v>
      </c>
      <c r="AP2094" s="13">
        <v>174516970.19999999</v>
      </c>
      <c r="AQ2094" s="13">
        <v>44663973.069999993</v>
      </c>
      <c r="AR2094" s="367"/>
      <c r="AS2094" s="19">
        <v>45565</v>
      </c>
      <c r="AT2094" s="20" t="s">
        <v>8</v>
      </c>
      <c r="AU2094" s="40" t="s">
        <v>292</v>
      </c>
      <c r="AV2094" s="41">
        <v>2024</v>
      </c>
      <c r="AW2094" s="266" t="s">
        <v>165</v>
      </c>
      <c r="AX2094" s="380">
        <v>36.75</v>
      </c>
      <c r="AY2094" s="380">
        <v>36.909999999999997</v>
      </c>
    </row>
    <row r="2095" spans="1:51" x14ac:dyDescent="0.25">
      <c r="A2095" s="64">
        <v>1</v>
      </c>
      <c r="B2095" s="65" t="s">
        <v>65</v>
      </c>
      <c r="C2095" s="13">
        <v>28395105.32</v>
      </c>
      <c r="D2095" s="13">
        <v>1414413.66</v>
      </c>
      <c r="E2095" s="13">
        <v>806098.65</v>
      </c>
      <c r="F2095" s="13">
        <v>5072409.04</v>
      </c>
      <c r="G2095" s="13">
        <v>5742027.5899999999</v>
      </c>
      <c r="H2095" s="13">
        <v>21731.37</v>
      </c>
      <c r="I2095" s="13">
        <v>285544287.87</v>
      </c>
      <c r="J2095" s="13">
        <v>53983.199999999997</v>
      </c>
      <c r="K2095" s="13">
        <v>6405887.2400000002</v>
      </c>
      <c r="L2095" s="13">
        <v>5599788.5899999989</v>
      </c>
      <c r="M2095" s="13">
        <v>8059190.6200000001</v>
      </c>
      <c r="N2095" s="13">
        <v>37025</v>
      </c>
      <c r="O2095" s="13">
        <v>-2487531.4699999988</v>
      </c>
      <c r="P2095" s="13">
        <v>18653786.5</v>
      </c>
      <c r="Q2095" s="13">
        <v>-19167761.439999998</v>
      </c>
      <c r="R2095" s="13">
        <v>-513974.93999999762</v>
      </c>
      <c r="S2095" s="13">
        <v>535707.12000000011</v>
      </c>
      <c r="T2095" s="13">
        <v>797586.61</v>
      </c>
      <c r="U2095" s="13">
        <v>0</v>
      </c>
      <c r="V2095" s="13">
        <v>0</v>
      </c>
      <c r="W2095" s="13">
        <v>0</v>
      </c>
      <c r="X2095" s="13">
        <v>3028716.59</v>
      </c>
      <c r="Y2095" s="13">
        <v>111675.2</v>
      </c>
      <c r="Z2095" s="13">
        <v>153020.66</v>
      </c>
      <c r="AA2095" s="13">
        <v>35497.18</v>
      </c>
      <c r="AB2095" s="13">
        <v>521829.46</v>
      </c>
      <c r="AC2095" s="13">
        <v>0</v>
      </c>
      <c r="AD2095" s="13">
        <v>0</v>
      </c>
      <c r="AE2095" s="13">
        <v>0</v>
      </c>
      <c r="AF2095" s="13">
        <v>2468573.58</v>
      </c>
      <c r="AG2095" s="13">
        <v>13658979.210000001</v>
      </c>
      <c r="AH2095" s="13">
        <v>843123.65</v>
      </c>
      <c r="AI2095" s="13">
        <v>14487878.550000001</v>
      </c>
      <c r="AJ2095" s="13">
        <v>16975410.02</v>
      </c>
      <c r="AK2095" s="13">
        <v>0</v>
      </c>
      <c r="AL2095" s="13">
        <v>279138400.63</v>
      </c>
      <c r="AM2095" s="13">
        <v>44.575291005278451</v>
      </c>
      <c r="AN2095" s="13">
        <v>2325809.1799999997</v>
      </c>
      <c r="AO2095" s="13">
        <v>2746599.86</v>
      </c>
      <c r="AP2095" s="13">
        <v>30920492.699999996</v>
      </c>
      <c r="AQ2095" s="13">
        <v>1452269.5699999998</v>
      </c>
      <c r="AR2095" s="367"/>
      <c r="AS2095" s="19">
        <v>45565</v>
      </c>
      <c r="AT2095" s="20" t="s">
        <v>8</v>
      </c>
      <c r="AU2095" s="40" t="s">
        <v>292</v>
      </c>
      <c r="AV2095" s="41">
        <v>2024</v>
      </c>
      <c r="AW2095" s="266" t="s">
        <v>177</v>
      </c>
      <c r="AX2095" s="380">
        <v>36.75</v>
      </c>
      <c r="AY2095" s="380">
        <v>36.909999999999997</v>
      </c>
    </row>
    <row r="2096" spans="1:51" x14ac:dyDescent="0.25">
      <c r="A2096" s="64">
        <v>109</v>
      </c>
      <c r="B2096" s="65" t="s">
        <v>66</v>
      </c>
      <c r="C2096" s="13">
        <v>717204032.06000006</v>
      </c>
      <c r="D2096" s="13">
        <v>341904431.30000001</v>
      </c>
      <c r="E2096" s="13">
        <v>67353258.290000007</v>
      </c>
      <c r="F2096" s="13">
        <v>98630723.659999996</v>
      </c>
      <c r="G2096" s="13">
        <v>172117887.47999999</v>
      </c>
      <c r="H2096" s="13">
        <v>55535928.899999999</v>
      </c>
      <c r="I2096" s="13">
        <v>983206859.10000002</v>
      </c>
      <c r="J2096" s="13">
        <v>266079771.13999999</v>
      </c>
      <c r="K2096" s="13">
        <v>231153130.75</v>
      </c>
      <c r="L2096" s="13">
        <v>154276489.06</v>
      </c>
      <c r="M2096" s="13">
        <v>15425790</v>
      </c>
      <c r="N2096" s="13">
        <v>8544521</v>
      </c>
      <c r="O2096" s="13">
        <v>20381945.190000013</v>
      </c>
      <c r="P2096" s="13">
        <v>84169044.429999918</v>
      </c>
      <c r="Q2096" s="13">
        <v>-43468806.780000001</v>
      </c>
      <c r="R2096" s="13">
        <v>40700237.649999917</v>
      </c>
      <c r="S2096" s="13">
        <v>14835691.25</v>
      </c>
      <c r="T2096" s="13">
        <v>10567588.5</v>
      </c>
      <c r="U2096" s="13">
        <v>0</v>
      </c>
      <c r="V2096" s="13">
        <v>0</v>
      </c>
      <c r="W2096" s="13">
        <v>19172598.82</v>
      </c>
      <c r="X2096" s="13">
        <v>23318530.399999999</v>
      </c>
      <c r="Y2096" s="13">
        <v>2961517.09</v>
      </c>
      <c r="Z2096" s="13">
        <v>1566873.07</v>
      </c>
      <c r="AA2096" s="13">
        <v>22771718.219999999</v>
      </c>
      <c r="AB2096" s="13">
        <v>619071.99</v>
      </c>
      <c r="AC2096" s="13">
        <v>0</v>
      </c>
      <c r="AD2096" s="13">
        <v>0</v>
      </c>
      <c r="AE2096" s="13">
        <v>636412.66</v>
      </c>
      <c r="AF2096" s="13">
        <v>9667433.4399999995</v>
      </c>
      <c r="AG2096" s="13">
        <v>169702279.06</v>
      </c>
      <c r="AH2096" s="13">
        <v>75897779.290000007</v>
      </c>
      <c r="AI2096" s="13">
        <v>244057428.75</v>
      </c>
      <c r="AJ2096" s="13">
        <v>223675483.56</v>
      </c>
      <c r="AK2096" s="13">
        <v>0</v>
      </c>
      <c r="AL2096" s="13">
        <v>752053728.35000002</v>
      </c>
      <c r="AM2096" s="13">
        <v>4.2534870971026209</v>
      </c>
      <c r="AN2096" s="13">
        <v>72000435.079999998</v>
      </c>
      <c r="AO2096" s="13">
        <v>26630288.580000002</v>
      </c>
      <c r="AP2096" s="13">
        <v>696076240.5999999</v>
      </c>
      <c r="AQ2096" s="13">
        <v>341158585.03000003</v>
      </c>
      <c r="AR2096" s="367"/>
      <c r="AS2096" s="19">
        <v>45565</v>
      </c>
      <c r="AT2096" s="20" t="s">
        <v>8</v>
      </c>
      <c r="AU2096" s="40" t="s">
        <v>292</v>
      </c>
      <c r="AV2096" s="41">
        <v>2024</v>
      </c>
      <c r="AW2096" s="266" t="s">
        <v>157</v>
      </c>
      <c r="AX2096" s="380">
        <v>36.75</v>
      </c>
      <c r="AY2096" s="380">
        <v>36.909999999999997</v>
      </c>
    </row>
    <row r="2097" spans="1:51" x14ac:dyDescent="0.25">
      <c r="A2097" s="64">
        <v>25</v>
      </c>
      <c r="B2097" s="65" t="s">
        <v>67</v>
      </c>
      <c r="C2097" s="13">
        <v>70188484.739999995</v>
      </c>
      <c r="D2097" s="13">
        <v>17786681</v>
      </c>
      <c r="E2097" s="13">
        <v>1394734.4</v>
      </c>
      <c r="F2097" s="13">
        <v>0</v>
      </c>
      <c r="G2097" s="13">
        <v>35492062.670000002</v>
      </c>
      <c r="H2097" s="13">
        <v>53409566.799999997</v>
      </c>
      <c r="I2097" s="13">
        <v>17368686.699999999</v>
      </c>
      <c r="J2097" s="13">
        <v>484892804.95999998</v>
      </c>
      <c r="K2097" s="13">
        <v>16309181.380000001</v>
      </c>
      <c r="L2097" s="13">
        <v>14914446.98</v>
      </c>
      <c r="M2097" s="13">
        <v>0</v>
      </c>
      <c r="N2097" s="13">
        <v>0</v>
      </c>
      <c r="O2097" s="13">
        <v>4906972.6300000008</v>
      </c>
      <c r="P2097" s="13">
        <v>12002768.439999996</v>
      </c>
      <c r="Q2097" s="13">
        <v>-117893.59999999999</v>
      </c>
      <c r="R2097" s="13">
        <v>11884874.839999996</v>
      </c>
      <c r="S2097" s="13">
        <v>41524691.960000001</v>
      </c>
      <c r="T2097" s="13">
        <v>15202526.880000001</v>
      </c>
      <c r="U2097" s="13">
        <v>3604590.27</v>
      </c>
      <c r="V2097" s="13">
        <v>0</v>
      </c>
      <c r="W2097" s="13">
        <v>0</v>
      </c>
      <c r="X2097" s="13">
        <v>25264810.210000001</v>
      </c>
      <c r="Y2097" s="13">
        <v>724327.81</v>
      </c>
      <c r="Z2097" s="13">
        <v>1788408.62</v>
      </c>
      <c r="AA2097" s="13">
        <v>0</v>
      </c>
      <c r="AB2097" s="13">
        <v>33447.24</v>
      </c>
      <c r="AC2097" s="13">
        <v>0</v>
      </c>
      <c r="AD2097" s="13">
        <v>0</v>
      </c>
      <c r="AE2097" s="13">
        <v>0</v>
      </c>
      <c r="AF2097" s="13">
        <v>1051.73</v>
      </c>
      <c r="AG2097" s="13">
        <v>14914446.98</v>
      </c>
      <c r="AH2097" s="13">
        <v>1394734.4</v>
      </c>
      <c r="AI2097" s="13">
        <v>14703761.130000001</v>
      </c>
      <c r="AJ2097" s="13">
        <v>9796788.5</v>
      </c>
      <c r="AK2097" s="13">
        <v>0</v>
      </c>
      <c r="AL2097" s="13">
        <v>1059505.3199999984</v>
      </c>
      <c r="AM2097" s="13">
        <v>1.0649637339430951</v>
      </c>
      <c r="AN2097" s="13">
        <v>0</v>
      </c>
      <c r="AO2097" s="13">
        <v>0</v>
      </c>
      <c r="AP2097" s="13">
        <v>65495790.509999983</v>
      </c>
      <c r="AQ2097" s="13">
        <v>18000959.399999999</v>
      </c>
      <c r="AR2097" s="367"/>
      <c r="AS2097" s="19">
        <v>45565</v>
      </c>
      <c r="AT2097" s="20" t="s">
        <v>8</v>
      </c>
      <c r="AU2097" s="40" t="s">
        <v>292</v>
      </c>
      <c r="AV2097" s="41">
        <v>2024</v>
      </c>
      <c r="AW2097" s="266" t="s">
        <v>174</v>
      </c>
      <c r="AX2097" s="380">
        <v>36.75</v>
      </c>
      <c r="AY2097" s="380">
        <v>36.909999999999997</v>
      </c>
    </row>
    <row r="2098" spans="1:51" x14ac:dyDescent="0.25">
      <c r="A2098" s="64">
        <v>121</v>
      </c>
      <c r="B2098" s="65" t="s">
        <v>68</v>
      </c>
      <c r="C2098" s="13">
        <v>5477707.1399999997</v>
      </c>
      <c r="D2098" s="13">
        <v>0</v>
      </c>
      <c r="E2098" s="13">
        <v>69.61</v>
      </c>
      <c r="F2098" s="13">
        <v>0</v>
      </c>
      <c r="G2098" s="13">
        <v>816998.48</v>
      </c>
      <c r="H2098" s="13">
        <v>3257716.18</v>
      </c>
      <c r="I2098" s="13">
        <v>4156337.39</v>
      </c>
      <c r="J2098" s="13">
        <v>27464670.280000001</v>
      </c>
      <c r="K2098" s="13">
        <v>64943.26</v>
      </c>
      <c r="L2098" s="13">
        <v>64873.649999999994</v>
      </c>
      <c r="M2098" s="13">
        <v>2611127.2599999998</v>
      </c>
      <c r="N2098" s="13">
        <v>0</v>
      </c>
      <c r="O2098" s="13">
        <v>2675179.16</v>
      </c>
      <c r="P2098" s="13">
        <v>1985529.5</v>
      </c>
      <c r="Q2098" s="13">
        <v>-882270.86000000034</v>
      </c>
      <c r="R2098" s="13">
        <v>1103258.6399999997</v>
      </c>
      <c r="S2098" s="13">
        <v>2154457.1700000004</v>
      </c>
      <c r="T2098" s="13">
        <v>0</v>
      </c>
      <c r="U2098" s="13">
        <v>0</v>
      </c>
      <c r="V2098" s="13">
        <v>0</v>
      </c>
      <c r="W2098" s="13">
        <v>2274768.12</v>
      </c>
      <c r="X2098" s="13">
        <v>45111.35</v>
      </c>
      <c r="Y2098" s="13">
        <v>16673.439999999999</v>
      </c>
      <c r="Z2098" s="13">
        <v>91054.92</v>
      </c>
      <c r="AA2098" s="13">
        <v>37457.47</v>
      </c>
      <c r="AB2098" s="13">
        <v>2965.44</v>
      </c>
      <c r="AC2098" s="13">
        <v>0</v>
      </c>
      <c r="AD2098" s="13">
        <v>0</v>
      </c>
      <c r="AE2098" s="13">
        <v>0</v>
      </c>
      <c r="AF2098" s="13">
        <v>17271.03</v>
      </c>
      <c r="AG2098" s="13">
        <v>2676000.91</v>
      </c>
      <c r="AH2098" s="13">
        <v>69.61</v>
      </c>
      <c r="AI2098" s="13">
        <v>2675248.77</v>
      </c>
      <c r="AJ2098" s="13">
        <v>69.61</v>
      </c>
      <c r="AK2098" s="13">
        <v>0</v>
      </c>
      <c r="AL2098" s="13">
        <v>4091394.1300000004</v>
      </c>
      <c r="AM2098" s="340">
        <v>63.999518810728013</v>
      </c>
      <c r="AN2098" s="13">
        <v>0</v>
      </c>
      <c r="AO2098" s="13">
        <v>0</v>
      </c>
      <c r="AP2098" s="13">
        <v>2802527.9799999995</v>
      </c>
      <c r="AQ2098" s="13">
        <v>0</v>
      </c>
      <c r="AR2098" s="367"/>
      <c r="AS2098" s="19">
        <v>45565</v>
      </c>
      <c r="AT2098" s="20" t="s">
        <v>8</v>
      </c>
      <c r="AU2098" s="40" t="s">
        <v>292</v>
      </c>
      <c r="AV2098" s="41">
        <v>2024</v>
      </c>
      <c r="AW2098" s="266" t="s">
        <v>188</v>
      </c>
      <c r="AX2098" s="380">
        <v>36.75</v>
      </c>
      <c r="AY2098" s="380">
        <v>36.909999999999997</v>
      </c>
    </row>
    <row r="2099" spans="1:51" x14ac:dyDescent="0.25">
      <c r="A2099" s="64">
        <v>122</v>
      </c>
      <c r="B2099" s="65" t="s">
        <v>69</v>
      </c>
      <c r="C2099" s="13">
        <v>41217568.890000001</v>
      </c>
      <c r="D2099" s="13">
        <v>537313.43999999994</v>
      </c>
      <c r="E2099" s="13">
        <v>604452.14</v>
      </c>
      <c r="F2099" s="13">
        <v>246471.59</v>
      </c>
      <c r="G2099" s="13">
        <v>13008099.75</v>
      </c>
      <c r="H2099" s="13">
        <v>1134695.6100000001</v>
      </c>
      <c r="I2099" s="13">
        <v>12209073.57</v>
      </c>
      <c r="J2099" s="13">
        <v>395121.6</v>
      </c>
      <c r="K2099" s="13">
        <v>1812087.72</v>
      </c>
      <c r="L2099" s="13">
        <v>1073059.5999999999</v>
      </c>
      <c r="M2099" s="13">
        <v>378074.43</v>
      </c>
      <c r="N2099" s="13">
        <v>0</v>
      </c>
      <c r="O2099" s="13">
        <v>947404.56</v>
      </c>
      <c r="P2099" s="13">
        <v>26478279.550000004</v>
      </c>
      <c r="Q2099" s="13">
        <v>-21689716.100000001</v>
      </c>
      <c r="R2099" s="13">
        <v>4788563.450000003</v>
      </c>
      <c r="S2099" s="13">
        <v>-3653867.8500000015</v>
      </c>
      <c r="T2099" s="13">
        <v>0</v>
      </c>
      <c r="U2099" s="13">
        <v>0</v>
      </c>
      <c r="V2099" s="13">
        <v>0</v>
      </c>
      <c r="W2099" s="13">
        <v>18047754.030000001</v>
      </c>
      <c r="X2099" s="13">
        <v>2500.17</v>
      </c>
      <c r="Y2099" s="13">
        <v>124690.6</v>
      </c>
      <c r="Z2099" s="13">
        <v>777267.27</v>
      </c>
      <c r="AA2099" s="13">
        <v>5387955.7999999998</v>
      </c>
      <c r="AB2099" s="13">
        <v>16513.099999999999</v>
      </c>
      <c r="AC2099" s="13">
        <v>0</v>
      </c>
      <c r="AD2099" s="13">
        <v>0</v>
      </c>
      <c r="AE2099" s="13">
        <v>15397621.449999999</v>
      </c>
      <c r="AF2099" s="13">
        <v>73.83</v>
      </c>
      <c r="AG2099" s="13">
        <v>1451134.03</v>
      </c>
      <c r="AH2099" s="13">
        <v>604452.14</v>
      </c>
      <c r="AI2099" s="13">
        <v>2014839.6400000001</v>
      </c>
      <c r="AJ2099" s="13">
        <v>1067435.08</v>
      </c>
      <c r="AK2099" s="13">
        <v>0</v>
      </c>
      <c r="AL2099" s="13">
        <v>10396985.85</v>
      </c>
      <c r="AM2099" s="13">
        <v>6.7375731512600288</v>
      </c>
      <c r="AN2099" s="13">
        <v>198004.67</v>
      </c>
      <c r="AO2099" s="13">
        <v>48466.92</v>
      </c>
      <c r="AP2099" s="13">
        <v>40834406.300000004</v>
      </c>
      <c r="AQ2099" s="13">
        <v>1101555.4099999999</v>
      </c>
      <c r="AR2099" s="367"/>
      <c r="AS2099" s="19">
        <v>45565</v>
      </c>
      <c r="AT2099" s="20" t="s">
        <v>8</v>
      </c>
      <c r="AU2099" s="40" t="s">
        <v>292</v>
      </c>
      <c r="AV2099" s="41">
        <v>2024</v>
      </c>
      <c r="AW2099" s="266" t="s">
        <v>267</v>
      </c>
      <c r="AX2099" s="380">
        <v>36.75</v>
      </c>
      <c r="AY2099" s="380">
        <v>36.909999999999997</v>
      </c>
    </row>
    <row r="2100" spans="1:51" x14ac:dyDescent="0.25">
      <c r="A2100" s="64">
        <v>13</v>
      </c>
      <c r="B2100" s="65" t="s">
        <v>70</v>
      </c>
      <c r="C2100" s="13">
        <v>5442661092.1200008</v>
      </c>
      <c r="D2100" s="13">
        <v>3006828118.5200005</v>
      </c>
      <c r="E2100" s="13">
        <v>395119259.34000003</v>
      </c>
      <c r="F2100" s="13">
        <v>898796383.58000004</v>
      </c>
      <c r="G2100" s="13">
        <v>809759886.76999998</v>
      </c>
      <c r="H2100" s="13">
        <v>168199393.30000001</v>
      </c>
      <c r="I2100" s="13">
        <v>1566122936.8599999</v>
      </c>
      <c r="J2100" s="13">
        <v>1758108692.1900001</v>
      </c>
      <c r="K2100" s="13">
        <v>1196095249.4000001</v>
      </c>
      <c r="L2100" s="13">
        <v>800970240.76999998</v>
      </c>
      <c r="M2100" s="13">
        <v>590115873.79999995</v>
      </c>
      <c r="N2100" s="13">
        <v>504415688.87</v>
      </c>
      <c r="O2100" s="13">
        <v>515674058.78999978</v>
      </c>
      <c r="P2100" s="13">
        <v>211602644.46000025</v>
      </c>
      <c r="Q2100" s="13">
        <v>-51609798.900000505</v>
      </c>
      <c r="R2100" s="13">
        <v>159992845.55999973</v>
      </c>
      <c r="S2100" s="13">
        <v>8206547.7999999821</v>
      </c>
      <c r="T2100" s="13">
        <v>63132961.950000003</v>
      </c>
      <c r="U2100" s="13">
        <v>7541385.8600000003</v>
      </c>
      <c r="V2100" s="13">
        <v>0</v>
      </c>
      <c r="W2100" s="13">
        <v>39449334.210000001</v>
      </c>
      <c r="X2100" s="13">
        <v>119806654.12</v>
      </c>
      <c r="Y2100" s="13">
        <v>16525711.93</v>
      </c>
      <c r="Z2100" s="13">
        <v>58035654.68</v>
      </c>
      <c r="AA2100" s="13">
        <v>119829738.64</v>
      </c>
      <c r="AB2100" s="13">
        <v>936523.37</v>
      </c>
      <c r="AC2100" s="13">
        <v>0</v>
      </c>
      <c r="AD2100" s="13">
        <v>0</v>
      </c>
      <c r="AE2100" s="13">
        <v>8462193.0399999991</v>
      </c>
      <c r="AF2100" s="13">
        <v>17933966.68</v>
      </c>
      <c r="AG2100" s="13">
        <v>1391086114.5699997</v>
      </c>
      <c r="AH2100" s="13">
        <v>899534948.21000004</v>
      </c>
      <c r="AI2100" s="13">
        <v>2280648978.2799997</v>
      </c>
      <c r="AJ2100" s="13">
        <v>1764976682.0800002</v>
      </c>
      <c r="AK2100" s="13">
        <v>1762.59</v>
      </c>
      <c r="AL2100" s="13">
        <v>370027687.4599998</v>
      </c>
      <c r="AM2100" s="13">
        <v>1.3093630608813283</v>
      </c>
      <c r="AN2100" s="13">
        <v>652103272.96999991</v>
      </c>
      <c r="AO2100" s="13">
        <v>246693110.60999998</v>
      </c>
      <c r="AP2100" s="13">
        <v>5193747162.210001</v>
      </c>
      <c r="AQ2100" s="13">
        <v>3273588247.4000006</v>
      </c>
      <c r="AR2100" s="367"/>
      <c r="AS2100" s="19">
        <v>45565</v>
      </c>
      <c r="AT2100" s="20" t="s">
        <v>8</v>
      </c>
      <c r="AU2100" s="40" t="s">
        <v>292</v>
      </c>
      <c r="AV2100" s="41">
        <v>2024</v>
      </c>
      <c r="AW2100" s="266" t="s">
        <v>149</v>
      </c>
      <c r="AX2100" s="380">
        <v>36.75</v>
      </c>
      <c r="AY2100" s="380">
        <v>36.909999999999997</v>
      </c>
    </row>
    <row r="2101" spans="1:51" x14ac:dyDescent="0.25">
      <c r="A2101" s="64">
        <v>110</v>
      </c>
      <c r="B2101" s="65" t="s">
        <v>71</v>
      </c>
      <c r="C2101" s="13">
        <v>48650852.939999998</v>
      </c>
      <c r="D2101" s="13">
        <v>2092420.0699999998</v>
      </c>
      <c r="E2101" s="13">
        <v>28265.85</v>
      </c>
      <c r="F2101" s="13">
        <v>14590246.15</v>
      </c>
      <c r="G2101" s="13">
        <v>65369720.890000001</v>
      </c>
      <c r="H2101" s="13">
        <v>124670.99</v>
      </c>
      <c r="I2101" s="13">
        <v>169093700.37</v>
      </c>
      <c r="J2101" s="13">
        <v>155088883.09</v>
      </c>
      <c r="K2101" s="13">
        <v>15568289.43</v>
      </c>
      <c r="L2101" s="13">
        <v>15540023.579999998</v>
      </c>
      <c r="M2101" s="13">
        <v>5286553.1900000004</v>
      </c>
      <c r="N2101" s="13">
        <v>95.92</v>
      </c>
      <c r="O2101" s="13">
        <v>6643527.9899999984</v>
      </c>
      <c r="P2101" s="13">
        <v>-40045062.159999996</v>
      </c>
      <c r="Q2101" s="13">
        <v>-5164824.9799999995</v>
      </c>
      <c r="R2101" s="13">
        <v>-45209887.139999993</v>
      </c>
      <c r="S2101" s="13">
        <v>45334558.109999999</v>
      </c>
      <c r="T2101" s="13">
        <v>3860936.48</v>
      </c>
      <c r="U2101" s="13">
        <v>1202306.3999999999</v>
      </c>
      <c r="V2101" s="13">
        <v>0</v>
      </c>
      <c r="W2101" s="13">
        <v>0</v>
      </c>
      <c r="X2101" s="13">
        <v>43899196.200000003</v>
      </c>
      <c r="Y2101" s="13">
        <v>1083906.71</v>
      </c>
      <c r="Z2101" s="13">
        <v>912672.68</v>
      </c>
      <c r="AA2101" s="13">
        <v>657971.01</v>
      </c>
      <c r="AB2101" s="13">
        <v>877514.27</v>
      </c>
      <c r="AC2101" s="13">
        <v>0</v>
      </c>
      <c r="AD2101" s="13">
        <v>0</v>
      </c>
      <c r="AE2101" s="13">
        <v>0</v>
      </c>
      <c r="AF2101" s="13">
        <v>95816.3</v>
      </c>
      <c r="AG2101" s="13">
        <v>20826576.77</v>
      </c>
      <c r="AH2101" s="13">
        <v>28361.77</v>
      </c>
      <c r="AI2101" s="13">
        <v>20854640.259999998</v>
      </c>
      <c r="AJ2101" s="13">
        <v>14211112.270000001</v>
      </c>
      <c r="AK2101" s="13">
        <v>0</v>
      </c>
      <c r="AL2101" s="13">
        <v>153525410.94</v>
      </c>
      <c r="AM2101" s="13">
        <v>10.861418085159533</v>
      </c>
      <c r="AN2101" s="13">
        <v>6479922.96</v>
      </c>
      <c r="AO2101" s="13">
        <v>8110323.1900000004</v>
      </c>
      <c r="AP2101" s="13">
        <v>42003907.170000002</v>
      </c>
      <c r="AQ2101" s="13">
        <v>2089002.2899999993</v>
      </c>
      <c r="AR2101" s="367"/>
      <c r="AS2101" s="19">
        <v>45565</v>
      </c>
      <c r="AT2101" s="20" t="s">
        <v>8</v>
      </c>
      <c r="AU2101" s="40" t="s">
        <v>292</v>
      </c>
      <c r="AV2101" s="41">
        <v>2024</v>
      </c>
      <c r="AW2101" s="266" t="s">
        <v>173</v>
      </c>
      <c r="AX2101" s="380">
        <v>36.75</v>
      </c>
      <c r="AY2101" s="380">
        <v>36.909999999999997</v>
      </c>
    </row>
    <row r="2102" spans="1:51" x14ac:dyDescent="0.25">
      <c r="A2102" s="64">
        <v>52</v>
      </c>
      <c r="B2102" s="65" t="s">
        <v>72</v>
      </c>
      <c r="C2102" s="13">
        <v>75311470.329999998</v>
      </c>
      <c r="D2102" s="13">
        <v>11246660.18</v>
      </c>
      <c r="E2102" s="13">
        <v>23321580.449999999</v>
      </c>
      <c r="F2102" s="13">
        <v>12394160.689999999</v>
      </c>
      <c r="G2102" s="13">
        <v>29569236.060000002</v>
      </c>
      <c r="H2102" s="13">
        <v>3113241.55</v>
      </c>
      <c r="I2102" s="13">
        <v>2715667449.5</v>
      </c>
      <c r="J2102" s="13">
        <v>583354337.16999996</v>
      </c>
      <c r="K2102" s="13">
        <v>42589467.68</v>
      </c>
      <c r="L2102" s="13">
        <v>19267887.23</v>
      </c>
      <c r="M2102" s="13">
        <v>9295077.1600000001</v>
      </c>
      <c r="N2102" s="13">
        <v>17302320.899999999</v>
      </c>
      <c r="O2102" s="13">
        <v>25411979.560000017</v>
      </c>
      <c r="P2102" s="13">
        <v>-3310566.1600000123</v>
      </c>
      <c r="Q2102" s="13">
        <v>12211412.080000004</v>
      </c>
      <c r="R2102" s="13">
        <v>8900845.9199999906</v>
      </c>
      <c r="S2102" s="13">
        <v>-5787604.3699999973</v>
      </c>
      <c r="T2102" s="13">
        <v>9145320.4800000004</v>
      </c>
      <c r="U2102" s="13">
        <v>0</v>
      </c>
      <c r="V2102" s="13">
        <v>0</v>
      </c>
      <c r="W2102" s="13">
        <v>0</v>
      </c>
      <c r="X2102" s="13">
        <v>31678636.41</v>
      </c>
      <c r="Y2102" s="13">
        <v>603453.80000000005</v>
      </c>
      <c r="Z2102" s="13">
        <v>913693.76</v>
      </c>
      <c r="AA2102" s="13">
        <v>2406882.5</v>
      </c>
      <c r="AB2102" s="13">
        <v>150097.22</v>
      </c>
      <c r="AC2102" s="13">
        <v>0</v>
      </c>
      <c r="AD2102" s="13">
        <v>0</v>
      </c>
      <c r="AE2102" s="13">
        <v>0</v>
      </c>
      <c r="AF2102" s="13">
        <v>42537433.979999997</v>
      </c>
      <c r="AG2102" s="13">
        <v>28562964.389999997</v>
      </c>
      <c r="AH2102" s="13">
        <v>40623901.350000001</v>
      </c>
      <c r="AI2102" s="13">
        <v>68736865.74000001</v>
      </c>
      <c r="AJ2102" s="13">
        <v>43324886.18</v>
      </c>
      <c r="AK2102" s="13">
        <v>0</v>
      </c>
      <c r="AL2102" s="13">
        <v>2673077981.8200002</v>
      </c>
      <c r="AM2102" s="13">
        <v>63.76382700775752</v>
      </c>
      <c r="AN2102" s="13">
        <v>8872403.129999999</v>
      </c>
      <c r="AO2102" s="13">
        <v>3521757.56</v>
      </c>
      <c r="AP2102" s="13">
        <v>67428700.510000005</v>
      </c>
      <c r="AQ2102" s="13">
        <v>28775869.920000002</v>
      </c>
      <c r="AR2102" s="367"/>
      <c r="AS2102" s="19">
        <v>45565</v>
      </c>
      <c r="AT2102" s="42" t="s">
        <v>8</v>
      </c>
      <c r="AU2102" s="40" t="s">
        <v>292</v>
      </c>
      <c r="AV2102" s="41">
        <v>2024</v>
      </c>
      <c r="AW2102" s="266" t="s">
        <v>170</v>
      </c>
      <c r="AX2102" s="380">
        <v>36.75</v>
      </c>
      <c r="AY2102" s="380">
        <v>36.909999999999997</v>
      </c>
    </row>
    <row r="2103" spans="1:51" x14ac:dyDescent="0.25">
      <c r="A2103" s="64">
        <v>96</v>
      </c>
      <c r="B2103" s="65" t="s">
        <v>73</v>
      </c>
      <c r="C2103" s="13">
        <v>1732216536.78</v>
      </c>
      <c r="D2103" s="13">
        <v>695144964.51000011</v>
      </c>
      <c r="E2103" s="13">
        <v>338648212.83999997</v>
      </c>
      <c r="F2103" s="13">
        <v>122920091.02000001</v>
      </c>
      <c r="G2103" s="13">
        <v>291608862.13999999</v>
      </c>
      <c r="H2103" s="13">
        <v>3286897.53</v>
      </c>
      <c r="I2103" s="13">
        <v>1717533021.79</v>
      </c>
      <c r="J2103" s="13">
        <v>38100.01</v>
      </c>
      <c r="K2103" s="13">
        <v>637417846.02999997</v>
      </c>
      <c r="L2103" s="13">
        <v>298769633.19</v>
      </c>
      <c r="M2103" s="13">
        <v>0</v>
      </c>
      <c r="N2103" s="13">
        <v>110951577.38</v>
      </c>
      <c r="O2103" s="13">
        <v>321671817.88999999</v>
      </c>
      <c r="P2103" s="13">
        <v>300870801.22000051</v>
      </c>
      <c r="Q2103" s="13">
        <v>-252466387.69999996</v>
      </c>
      <c r="R2103" s="13">
        <v>48404413.520000547</v>
      </c>
      <c r="S2103" s="13">
        <v>-45117515.990000002</v>
      </c>
      <c r="T2103" s="13">
        <v>50804809.799999997</v>
      </c>
      <c r="U2103" s="13">
        <v>0</v>
      </c>
      <c r="V2103" s="13">
        <v>0</v>
      </c>
      <c r="W2103" s="13">
        <v>85630.69</v>
      </c>
      <c r="X2103" s="13">
        <v>0</v>
      </c>
      <c r="Y2103" s="13">
        <v>4635343.13</v>
      </c>
      <c r="Z2103" s="13">
        <v>26703839.190000001</v>
      </c>
      <c r="AA2103" s="13">
        <v>14136980.689999999</v>
      </c>
      <c r="AB2103" s="13">
        <v>14113398.26</v>
      </c>
      <c r="AC2103" s="13">
        <v>0</v>
      </c>
      <c r="AD2103" s="13">
        <v>0</v>
      </c>
      <c r="AE2103" s="13">
        <v>0</v>
      </c>
      <c r="AF2103" s="13">
        <v>36418395.210000001</v>
      </c>
      <c r="AG2103" s="13">
        <v>298769633.19</v>
      </c>
      <c r="AH2103" s="13">
        <v>449599790.21999997</v>
      </c>
      <c r="AI2103" s="13">
        <v>747102003.55999994</v>
      </c>
      <c r="AJ2103" s="13">
        <v>425430185.66999996</v>
      </c>
      <c r="AK2103" s="13">
        <v>0</v>
      </c>
      <c r="AL2103" s="13">
        <v>1080115175.76</v>
      </c>
      <c r="AM2103" s="13">
        <v>2.6945166855418803</v>
      </c>
      <c r="AN2103" s="13">
        <v>93162894.060000002</v>
      </c>
      <c r="AO2103" s="13">
        <v>29757196.960000001</v>
      </c>
      <c r="AP2103" s="13">
        <v>1671407912.6600001</v>
      </c>
      <c r="AQ2103" s="13">
        <v>956008158.28000033</v>
      </c>
      <c r="AR2103" s="367"/>
      <c r="AS2103" s="19">
        <v>45565</v>
      </c>
      <c r="AT2103" s="20" t="s">
        <v>8</v>
      </c>
      <c r="AU2103" s="40" t="s">
        <v>292</v>
      </c>
      <c r="AV2103" s="41">
        <v>2024</v>
      </c>
      <c r="AW2103" s="266" t="s">
        <v>153</v>
      </c>
      <c r="AX2103" s="380">
        <v>36.75</v>
      </c>
      <c r="AY2103" s="380">
        <v>36.909999999999997</v>
      </c>
    </row>
    <row r="2104" spans="1:51" x14ac:dyDescent="0.25">
      <c r="A2104" s="64">
        <v>103</v>
      </c>
      <c r="B2104" s="65" t="s">
        <v>74</v>
      </c>
      <c r="C2104" s="13">
        <v>5826799.9199999999</v>
      </c>
      <c r="D2104" s="13">
        <v>0</v>
      </c>
      <c r="E2104" s="13">
        <v>1</v>
      </c>
      <c r="F2104" s="13">
        <v>243988.76</v>
      </c>
      <c r="G2104" s="13">
        <v>11606822.420000002</v>
      </c>
      <c r="H2104" s="13">
        <v>7851053.4000000004</v>
      </c>
      <c r="I2104" s="13">
        <v>44658734.630000003</v>
      </c>
      <c r="J2104" s="13">
        <v>218097879.91</v>
      </c>
      <c r="K2104" s="13">
        <v>3512961.11</v>
      </c>
      <c r="L2104" s="13">
        <v>3197977.42</v>
      </c>
      <c r="M2104" s="13">
        <v>8078.6</v>
      </c>
      <c r="N2104" s="13">
        <v>0</v>
      </c>
      <c r="O2104" s="13">
        <v>2139772</v>
      </c>
      <c r="P2104" s="13">
        <v>-8163783.2599999998</v>
      </c>
      <c r="Q2104" s="13">
        <v>-1226661.69</v>
      </c>
      <c r="R2104" s="13">
        <v>-9390444.9499999993</v>
      </c>
      <c r="S2104" s="13">
        <v>17241498.23</v>
      </c>
      <c r="T2104" s="13">
        <v>169539.53</v>
      </c>
      <c r="U2104" s="13">
        <v>0</v>
      </c>
      <c r="V2104" s="13">
        <v>0</v>
      </c>
      <c r="W2104" s="13">
        <v>0</v>
      </c>
      <c r="X2104" s="13">
        <v>20149778.09</v>
      </c>
      <c r="Y2104" s="13">
        <v>236873.94</v>
      </c>
      <c r="Z2104" s="13">
        <v>14124.69</v>
      </c>
      <c r="AA2104" s="13">
        <v>184944.36</v>
      </c>
      <c r="AB2104" s="13">
        <v>0</v>
      </c>
      <c r="AC2104" s="13">
        <v>0</v>
      </c>
      <c r="AD2104" s="13">
        <v>0</v>
      </c>
      <c r="AE2104" s="13">
        <v>0</v>
      </c>
      <c r="AF2104" s="13">
        <v>2641876.4</v>
      </c>
      <c r="AG2104" s="13">
        <v>3206056.0199999996</v>
      </c>
      <c r="AH2104" s="13">
        <v>1</v>
      </c>
      <c r="AI2104" s="13">
        <v>3157911.9</v>
      </c>
      <c r="AJ2104" s="13">
        <v>1018139.8999999999</v>
      </c>
      <c r="AK2104" s="13">
        <v>0</v>
      </c>
      <c r="AL2104" s="13">
        <v>41145773.520000003</v>
      </c>
      <c r="AM2104" s="13">
        <v>12.71256163436435</v>
      </c>
      <c r="AN2104" s="13">
        <v>166356.9</v>
      </c>
      <c r="AO2104" s="13">
        <v>77631.86</v>
      </c>
      <c r="AP2104" s="13">
        <v>3687027.9200000004</v>
      </c>
      <c r="AQ2104" s="13">
        <v>0</v>
      </c>
      <c r="AR2104" s="367"/>
      <c r="AS2104" s="19">
        <v>45565</v>
      </c>
      <c r="AT2104" s="20" t="s">
        <v>8</v>
      </c>
      <c r="AU2104" s="40" t="s">
        <v>292</v>
      </c>
      <c r="AV2104" s="41">
        <v>2024</v>
      </c>
      <c r="AW2104" s="266" t="s">
        <v>184</v>
      </c>
      <c r="AX2104" s="380">
        <v>36.75</v>
      </c>
      <c r="AY2104" s="380">
        <v>36.909999999999997</v>
      </c>
    </row>
    <row r="2105" spans="1:51" x14ac:dyDescent="0.25">
      <c r="A2105" s="64">
        <v>23</v>
      </c>
      <c r="B2105" s="65" t="s">
        <v>75</v>
      </c>
      <c r="C2105" s="13">
        <v>767826436.12999988</v>
      </c>
      <c r="D2105" s="13">
        <v>221555270.75999999</v>
      </c>
      <c r="E2105" s="13">
        <v>9754774.1999999993</v>
      </c>
      <c r="F2105" s="13">
        <v>164131307.00999999</v>
      </c>
      <c r="G2105" s="13">
        <v>191943216.25999999</v>
      </c>
      <c r="H2105" s="13">
        <v>191582.94</v>
      </c>
      <c r="I2105" s="13">
        <v>644395001.28999996</v>
      </c>
      <c r="J2105" s="13">
        <v>11356339.85</v>
      </c>
      <c r="K2105" s="13">
        <v>67359303.280000001</v>
      </c>
      <c r="L2105" s="13">
        <v>57604529.079999998</v>
      </c>
      <c r="M2105" s="13">
        <v>105808743.51000001</v>
      </c>
      <c r="N2105" s="13">
        <v>111303374.23</v>
      </c>
      <c r="O2105" s="13">
        <v>167310009.37</v>
      </c>
      <c r="P2105" s="13">
        <v>22886632.729999915</v>
      </c>
      <c r="Q2105" s="13">
        <v>12514539.339999989</v>
      </c>
      <c r="R2105" s="13">
        <v>35401172.069999903</v>
      </c>
      <c r="S2105" s="13">
        <v>-35209589.130000003</v>
      </c>
      <c r="T2105" s="13">
        <v>198266.67</v>
      </c>
      <c r="U2105" s="13">
        <v>0</v>
      </c>
      <c r="V2105" s="13">
        <v>0</v>
      </c>
      <c r="W2105" s="13">
        <v>0</v>
      </c>
      <c r="X2105" s="13">
        <v>959401.12</v>
      </c>
      <c r="Y2105" s="13">
        <v>3232085.77</v>
      </c>
      <c r="Z2105" s="13">
        <v>23041185.960000001</v>
      </c>
      <c r="AA2105" s="13">
        <v>5413679.9400000004</v>
      </c>
      <c r="AB2105" s="13">
        <v>1902612.85</v>
      </c>
      <c r="AC2105" s="13">
        <v>0</v>
      </c>
      <c r="AD2105" s="13">
        <v>0</v>
      </c>
      <c r="AE2105" s="13">
        <v>0</v>
      </c>
      <c r="AF2105" s="13">
        <v>2777692.4</v>
      </c>
      <c r="AG2105" s="13">
        <v>163413272.59</v>
      </c>
      <c r="AH2105" s="13">
        <v>121058148.43000001</v>
      </c>
      <c r="AI2105" s="13">
        <v>274295159.70999998</v>
      </c>
      <c r="AJ2105" s="13">
        <v>107727883.66</v>
      </c>
      <c r="AK2105" s="13">
        <v>742733.32</v>
      </c>
      <c r="AL2105" s="13">
        <v>577035698.00999999</v>
      </c>
      <c r="AM2105" s="13">
        <v>9.5665330535170572</v>
      </c>
      <c r="AN2105" s="13">
        <v>91897468.719999999</v>
      </c>
      <c r="AO2105" s="13">
        <v>72233838.289999992</v>
      </c>
      <c r="AP2105" s="13">
        <v>676712475.61000001</v>
      </c>
      <c r="AQ2105" s="13">
        <v>297751319.61000001</v>
      </c>
      <c r="AR2105" s="367"/>
      <c r="AS2105" s="19">
        <v>45565</v>
      </c>
      <c r="AT2105" s="20" t="s">
        <v>8</v>
      </c>
      <c r="AU2105" s="40" t="s">
        <v>292</v>
      </c>
      <c r="AV2105" s="41">
        <v>2024</v>
      </c>
      <c r="AW2105" s="266" t="s">
        <v>159</v>
      </c>
      <c r="AX2105" s="380">
        <v>36.75</v>
      </c>
      <c r="AY2105" s="380">
        <v>36.909999999999997</v>
      </c>
    </row>
    <row r="2106" spans="1:51" x14ac:dyDescent="0.25">
      <c r="A2106" s="64">
        <v>62</v>
      </c>
      <c r="B2106" s="65" t="s">
        <v>203</v>
      </c>
      <c r="C2106" s="13">
        <v>63580542.920000002</v>
      </c>
      <c r="D2106" s="13">
        <v>15139004.569999998</v>
      </c>
      <c r="E2106" s="13">
        <v>1575105.5</v>
      </c>
      <c r="F2106" s="13">
        <v>30166.57</v>
      </c>
      <c r="G2106" s="13">
        <v>41955133.140000001</v>
      </c>
      <c r="H2106" s="13">
        <v>567090.25</v>
      </c>
      <c r="I2106" s="13">
        <v>59322944.009999998</v>
      </c>
      <c r="J2106" s="13">
        <v>524816.32999999996</v>
      </c>
      <c r="K2106" s="13">
        <v>2808745.28</v>
      </c>
      <c r="L2106" s="13">
        <v>1091293.4000000001</v>
      </c>
      <c r="M2106" s="13">
        <v>0</v>
      </c>
      <c r="N2106" s="13">
        <v>0</v>
      </c>
      <c r="O2106" s="13">
        <v>1237312.6199999999</v>
      </c>
      <c r="P2106" s="13">
        <v>5218926.0200000014</v>
      </c>
      <c r="Q2106" s="13">
        <v>0</v>
      </c>
      <c r="R2106" s="13">
        <v>5218926.0200000014</v>
      </c>
      <c r="S2106" s="13">
        <v>-4651835.7699999996</v>
      </c>
      <c r="T2106" s="13">
        <v>508225.85</v>
      </c>
      <c r="U2106" s="13">
        <v>0</v>
      </c>
      <c r="V2106" s="13">
        <v>0</v>
      </c>
      <c r="W2106" s="13">
        <v>0</v>
      </c>
      <c r="X2106" s="13">
        <v>7247.67</v>
      </c>
      <c r="Y2106" s="13">
        <v>814929.12</v>
      </c>
      <c r="Z2106" s="13">
        <v>2333311.15</v>
      </c>
      <c r="AA2106" s="13">
        <v>1296387.01</v>
      </c>
      <c r="AB2106" s="13">
        <v>406142.66</v>
      </c>
      <c r="AC2106" s="13">
        <v>0</v>
      </c>
      <c r="AD2106" s="13">
        <v>0</v>
      </c>
      <c r="AE2106" s="13">
        <v>0</v>
      </c>
      <c r="AF2106" s="13">
        <v>316539.34999999998</v>
      </c>
      <c r="AG2106" s="13">
        <v>1091293.3999999999</v>
      </c>
      <c r="AH2106" s="13">
        <v>1575105.5</v>
      </c>
      <c r="AI2106" s="13">
        <v>2666398.9</v>
      </c>
      <c r="AJ2106" s="13">
        <v>1429086.28</v>
      </c>
      <c r="AK2106" s="13">
        <v>0</v>
      </c>
      <c r="AL2106" s="13">
        <v>56514198.729999997</v>
      </c>
      <c r="AM2106" s="13">
        <v>21.120798825160822</v>
      </c>
      <c r="AN2106" s="13">
        <v>30166.57</v>
      </c>
      <c r="AO2106" s="13">
        <v>0</v>
      </c>
      <c r="AP2106" s="13">
        <v>63268376.899999999</v>
      </c>
      <c r="AQ2106" s="13">
        <v>16064151.169999998</v>
      </c>
      <c r="AR2106" s="367"/>
      <c r="AS2106" s="19">
        <v>45565</v>
      </c>
      <c r="AT2106" s="20" t="s">
        <v>8</v>
      </c>
      <c r="AU2106" s="40" t="s">
        <v>292</v>
      </c>
      <c r="AV2106" s="41">
        <v>2024</v>
      </c>
      <c r="AW2106" s="266" t="s">
        <v>169</v>
      </c>
      <c r="AX2106" s="380">
        <v>36.75</v>
      </c>
      <c r="AY2106" s="380">
        <v>36.909999999999997</v>
      </c>
    </row>
    <row r="2107" spans="1:51" x14ac:dyDescent="0.25">
      <c r="A2107" s="64">
        <v>114</v>
      </c>
      <c r="B2107" s="65" t="s">
        <v>76</v>
      </c>
      <c r="C2107" s="13">
        <v>1010724767.16</v>
      </c>
      <c r="D2107" s="13">
        <v>501639432.19999999</v>
      </c>
      <c r="E2107" s="13">
        <v>16477630.02</v>
      </c>
      <c r="F2107" s="13">
        <v>122374441.06999999</v>
      </c>
      <c r="G2107" s="13">
        <v>230373410.30000001</v>
      </c>
      <c r="H2107" s="13">
        <v>2420014.29</v>
      </c>
      <c r="I2107" s="13">
        <v>207008964.83000001</v>
      </c>
      <c r="J2107" s="13">
        <v>32885282.879999999</v>
      </c>
      <c r="K2107" s="13">
        <v>84071182.579999998</v>
      </c>
      <c r="L2107" s="13">
        <v>67593552.560000002</v>
      </c>
      <c r="M2107" s="13">
        <v>198862755.81</v>
      </c>
      <c r="N2107" s="13">
        <v>82486232.040000007</v>
      </c>
      <c r="O2107" s="13">
        <v>61712172.609999999</v>
      </c>
      <c r="P2107" s="13">
        <v>94625310.980000004</v>
      </c>
      <c r="Q2107" s="13">
        <v>-62917561.449999951</v>
      </c>
      <c r="R2107" s="13">
        <v>31707749.530000053</v>
      </c>
      <c r="S2107" s="13">
        <v>-29287735.240000002</v>
      </c>
      <c r="T2107" s="13">
        <v>177794.45</v>
      </c>
      <c r="U2107" s="13">
        <v>0</v>
      </c>
      <c r="V2107" s="13">
        <v>0</v>
      </c>
      <c r="W2107" s="13">
        <v>16803940.190000001</v>
      </c>
      <c r="X2107" s="13">
        <v>22089614.629999999</v>
      </c>
      <c r="Y2107" s="13">
        <v>3479121.53</v>
      </c>
      <c r="Z2107" s="13">
        <v>6250593.21</v>
      </c>
      <c r="AA2107" s="13">
        <v>50582512.340000004</v>
      </c>
      <c r="AB2107" s="13">
        <v>625110.57999999996</v>
      </c>
      <c r="AC2107" s="13">
        <v>0</v>
      </c>
      <c r="AD2107" s="13">
        <v>0</v>
      </c>
      <c r="AE2107" s="13">
        <v>0</v>
      </c>
      <c r="AF2107" s="13">
        <v>7421746.8499999996</v>
      </c>
      <c r="AG2107" s="13">
        <v>266456308.37000003</v>
      </c>
      <c r="AH2107" s="13">
        <v>98963862.059999987</v>
      </c>
      <c r="AI2107" s="13">
        <v>363319204.37</v>
      </c>
      <c r="AJ2107" s="13">
        <v>301607031.75999999</v>
      </c>
      <c r="AK2107" s="13">
        <v>0</v>
      </c>
      <c r="AL2107" s="13">
        <v>122937782.25000001</v>
      </c>
      <c r="AM2107" s="13">
        <v>2.4623058517467094</v>
      </c>
      <c r="AN2107" s="13">
        <v>86772797.670000002</v>
      </c>
      <c r="AO2107" s="13">
        <v>35601643.399999999</v>
      </c>
      <c r="AP2107" s="13">
        <v>973181945.50999999</v>
      </c>
      <c r="AQ2107" s="13">
        <v>525808783.15999985</v>
      </c>
      <c r="AR2107" s="367"/>
      <c r="AS2107" s="19">
        <v>45565</v>
      </c>
      <c r="AT2107" s="20" t="s">
        <v>8</v>
      </c>
      <c r="AU2107" s="40" t="s">
        <v>292</v>
      </c>
      <c r="AV2107" s="41">
        <v>2024</v>
      </c>
      <c r="AW2107" s="266" t="s">
        <v>154</v>
      </c>
      <c r="AX2107" s="380">
        <v>36.75</v>
      </c>
      <c r="AY2107" s="380">
        <v>36.909999999999997</v>
      </c>
    </row>
    <row r="2108" spans="1:51" x14ac:dyDescent="0.25">
      <c r="A2108" s="64">
        <v>48</v>
      </c>
      <c r="B2108" s="65" t="s">
        <v>77</v>
      </c>
      <c r="C2108" s="13">
        <v>226365148.33999997</v>
      </c>
      <c r="D2108" s="13">
        <v>36845146.799999997</v>
      </c>
      <c r="E2108" s="13">
        <v>44710832.130000003</v>
      </c>
      <c r="F2108" s="13">
        <v>10735364.459999999</v>
      </c>
      <c r="G2108" s="13">
        <v>133442108.69</v>
      </c>
      <c r="H2108" s="13">
        <v>3446819</v>
      </c>
      <c r="I2108" s="13">
        <v>2194794629.9200001</v>
      </c>
      <c r="J2108" s="13">
        <v>190621215.00999999</v>
      </c>
      <c r="K2108" s="13">
        <v>77756876.969999999</v>
      </c>
      <c r="L2108" s="13">
        <v>19675215.77</v>
      </c>
      <c r="M2108" s="13">
        <v>12052560.98</v>
      </c>
      <c r="N2108" s="13">
        <v>244963935.45999998</v>
      </c>
      <c r="O2108" s="13">
        <v>46777289.060000032</v>
      </c>
      <c r="P2108" s="13">
        <v>-1434760.6700000614</v>
      </c>
      <c r="Q2108" s="13">
        <v>-5983737.1599999666</v>
      </c>
      <c r="R2108" s="13">
        <v>-7418497.830000028</v>
      </c>
      <c r="S2108" s="13">
        <v>10865316.829999998</v>
      </c>
      <c r="T2108" s="13">
        <v>60916529.310000002</v>
      </c>
      <c r="U2108" s="13">
        <v>0</v>
      </c>
      <c r="V2108" s="13">
        <v>3684772.08</v>
      </c>
      <c r="W2108" s="13">
        <v>23283482.34</v>
      </c>
      <c r="X2108" s="13">
        <v>43744454.009999998</v>
      </c>
      <c r="Y2108" s="13">
        <v>1639308.74</v>
      </c>
      <c r="Z2108" s="13">
        <v>3760229.76</v>
      </c>
      <c r="AA2108" s="13">
        <v>104177855.47</v>
      </c>
      <c r="AB2108" s="13">
        <v>0</v>
      </c>
      <c r="AC2108" s="13">
        <v>0</v>
      </c>
      <c r="AD2108" s="13">
        <v>0</v>
      </c>
      <c r="AE2108" s="13">
        <v>0</v>
      </c>
      <c r="AF2108" s="13">
        <v>11186526.939999999</v>
      </c>
      <c r="AG2108" s="13">
        <v>31727776.75</v>
      </c>
      <c r="AH2108" s="13">
        <v>289674767.59000003</v>
      </c>
      <c r="AI2108" s="13">
        <v>321022892.84000003</v>
      </c>
      <c r="AJ2108" s="13">
        <v>274245603.77999997</v>
      </c>
      <c r="AK2108" s="13">
        <v>0</v>
      </c>
      <c r="AL2108" s="13">
        <v>2117037752.95</v>
      </c>
      <c r="AM2108" s="13">
        <v>28.22637322184109</v>
      </c>
      <c r="AN2108" s="13">
        <v>3598931.48</v>
      </c>
      <c r="AO2108" s="13">
        <v>7136432.9900000002</v>
      </c>
      <c r="AP2108" s="13">
        <v>213059089.78</v>
      </c>
      <c r="AQ2108" s="13">
        <v>70316377.299999982</v>
      </c>
      <c r="AR2108" s="367"/>
      <c r="AS2108" s="19">
        <v>45565</v>
      </c>
      <c r="AT2108" s="20" t="s">
        <v>8</v>
      </c>
      <c r="AU2108" s="40" t="s">
        <v>292</v>
      </c>
      <c r="AV2108" s="41">
        <v>2024</v>
      </c>
      <c r="AW2108" s="266" t="s">
        <v>163</v>
      </c>
      <c r="AX2108" s="380">
        <v>36.75</v>
      </c>
      <c r="AY2108" s="380">
        <v>36.909999999999997</v>
      </c>
    </row>
    <row r="2109" spans="1:51" ht="30" x14ac:dyDescent="0.25">
      <c r="A2109" s="64">
        <v>120</v>
      </c>
      <c r="B2109" s="65" t="s">
        <v>78</v>
      </c>
      <c r="C2109" s="13">
        <v>4067220.2100000004</v>
      </c>
      <c r="D2109" s="13">
        <v>0</v>
      </c>
      <c r="E2109" s="13">
        <v>0.02</v>
      </c>
      <c r="F2109" s="13">
        <v>0</v>
      </c>
      <c r="G2109" s="13">
        <v>2337189.1500000004</v>
      </c>
      <c r="H2109" s="13">
        <v>-1120155.3</v>
      </c>
      <c r="I2109" s="13">
        <v>295027937.67000002</v>
      </c>
      <c r="J2109" s="13">
        <v>77845365.530000001</v>
      </c>
      <c r="K2109" s="13">
        <v>2140357.33</v>
      </c>
      <c r="L2109" s="13">
        <v>2140357.31</v>
      </c>
      <c r="M2109" s="13">
        <v>0</v>
      </c>
      <c r="N2109" s="13">
        <v>0</v>
      </c>
      <c r="O2109" s="13">
        <v>2140357.3199999998</v>
      </c>
      <c r="P2109" s="13">
        <v>-410326.26</v>
      </c>
      <c r="Q2109" s="13">
        <v>0</v>
      </c>
      <c r="R2109" s="13">
        <v>-410326.26</v>
      </c>
      <c r="S2109" s="13">
        <v>-709829.04</v>
      </c>
      <c r="T2109" s="13">
        <v>0</v>
      </c>
      <c r="U2109" s="13">
        <v>0</v>
      </c>
      <c r="V2109" s="13">
        <v>0</v>
      </c>
      <c r="W2109" s="13">
        <v>0</v>
      </c>
      <c r="X2109" s="13">
        <v>31903.51</v>
      </c>
      <c r="Y2109" s="13">
        <v>47697.74</v>
      </c>
      <c r="Z2109" s="13">
        <v>497892.17</v>
      </c>
      <c r="AA2109" s="13">
        <v>192757.48</v>
      </c>
      <c r="AB2109" s="13">
        <v>0</v>
      </c>
      <c r="AC2109" s="13">
        <v>0</v>
      </c>
      <c r="AD2109" s="13">
        <v>0</v>
      </c>
      <c r="AE2109" s="13">
        <v>0</v>
      </c>
      <c r="AF2109" s="13">
        <v>3385.16</v>
      </c>
      <c r="AG2109" s="13">
        <v>2140357.31</v>
      </c>
      <c r="AH2109" s="13">
        <v>0.02</v>
      </c>
      <c r="AI2109" s="13">
        <v>2140357.3199999998</v>
      </c>
      <c r="AJ2109" s="13">
        <v>0</v>
      </c>
      <c r="AK2109" s="13">
        <v>0</v>
      </c>
      <c r="AL2109" s="13">
        <v>292887580.34000003</v>
      </c>
      <c r="AM2109" s="13">
        <v>137.84050613174952</v>
      </c>
      <c r="AN2109" s="13">
        <v>0</v>
      </c>
      <c r="AO2109" s="13">
        <v>0</v>
      </c>
      <c r="AP2109" s="13">
        <v>1926862.9100000001</v>
      </c>
      <c r="AQ2109" s="13">
        <v>0.02</v>
      </c>
      <c r="AR2109" s="367"/>
      <c r="AS2109" s="19">
        <v>45565</v>
      </c>
      <c r="AT2109" s="20" t="s">
        <v>8</v>
      </c>
      <c r="AU2109" s="40" t="s">
        <v>293</v>
      </c>
      <c r="AV2109" s="41">
        <v>2024</v>
      </c>
      <c r="AW2109" s="266" t="s">
        <v>187</v>
      </c>
      <c r="AX2109" s="380">
        <v>36.75</v>
      </c>
      <c r="AY2109" s="380">
        <v>36.909999999999997</v>
      </c>
    </row>
    <row r="2110" spans="1:51" x14ac:dyDescent="0.25">
      <c r="A2110" s="64">
        <v>100</v>
      </c>
      <c r="B2110" s="65" t="s">
        <v>79</v>
      </c>
      <c r="C2110" s="13">
        <v>1407014063.6300001</v>
      </c>
      <c r="D2110" s="13">
        <v>803912245.3900001</v>
      </c>
      <c r="E2110" s="13">
        <v>67527522.579999998</v>
      </c>
      <c r="F2110" s="13">
        <v>278203394.95999998</v>
      </c>
      <c r="G2110" s="13">
        <v>281870281.60000002</v>
      </c>
      <c r="H2110" s="13">
        <v>4869464.53</v>
      </c>
      <c r="I2110" s="13">
        <v>153594449.05000001</v>
      </c>
      <c r="J2110" s="13">
        <v>72079759.019999996</v>
      </c>
      <c r="K2110" s="13">
        <v>144243840.68000001</v>
      </c>
      <c r="L2110" s="13">
        <v>76716318.099999994</v>
      </c>
      <c r="M2110" s="13">
        <v>158355865.06</v>
      </c>
      <c r="N2110" s="13">
        <v>222611558.42999998</v>
      </c>
      <c r="O2110" s="13">
        <v>-38961473.879999995</v>
      </c>
      <c r="P2110" s="13">
        <v>81989615.560000181</v>
      </c>
      <c r="Q2110" s="13">
        <v>-56431505.409999728</v>
      </c>
      <c r="R2110" s="13">
        <v>25558110.150000453</v>
      </c>
      <c r="S2110" s="13">
        <v>-20688645.620000005</v>
      </c>
      <c r="T2110" s="13">
        <v>223326.96</v>
      </c>
      <c r="U2110" s="13">
        <v>0</v>
      </c>
      <c r="V2110" s="13">
        <v>0</v>
      </c>
      <c r="W2110" s="13">
        <v>0</v>
      </c>
      <c r="X2110" s="13">
        <v>68629350.530000001</v>
      </c>
      <c r="Y2110" s="13">
        <v>4285145.5999999996</v>
      </c>
      <c r="Z2110" s="13">
        <v>49520222.619999997</v>
      </c>
      <c r="AA2110" s="13">
        <v>14977510.609999999</v>
      </c>
      <c r="AB2110" s="13">
        <v>1552052.38</v>
      </c>
      <c r="AC2110" s="13">
        <v>0</v>
      </c>
      <c r="AD2110" s="13">
        <v>0</v>
      </c>
      <c r="AE2110" s="13">
        <v>0</v>
      </c>
      <c r="AF2110" s="13">
        <v>19206391.899999999</v>
      </c>
      <c r="AG2110" s="13">
        <v>235072183.15999997</v>
      </c>
      <c r="AH2110" s="13">
        <v>290139081.01000005</v>
      </c>
      <c r="AI2110" s="13">
        <v>524696216.04000002</v>
      </c>
      <c r="AJ2110" s="13">
        <v>563657689.92000008</v>
      </c>
      <c r="AK2110" s="13">
        <v>0</v>
      </c>
      <c r="AL2110" s="13">
        <v>9350608.3700000048</v>
      </c>
      <c r="AM2110" s="13">
        <v>1.0648250096913601</v>
      </c>
      <c r="AN2110" s="13">
        <v>128025920.08999999</v>
      </c>
      <c r="AO2110" s="13">
        <v>150177474.87</v>
      </c>
      <c r="AP2110" s="13">
        <v>1618215541.3100002</v>
      </c>
      <c r="AQ2110" s="13">
        <v>976152249.18999982</v>
      </c>
      <c r="AR2110" s="367"/>
      <c r="AS2110" s="19">
        <v>45565</v>
      </c>
      <c r="AT2110" s="20" t="s">
        <v>8</v>
      </c>
      <c r="AU2110" s="40" t="s">
        <v>292</v>
      </c>
      <c r="AV2110" s="41">
        <v>2024</v>
      </c>
      <c r="AW2110" s="266" t="s">
        <v>151</v>
      </c>
      <c r="AX2110" s="380">
        <v>36.75</v>
      </c>
      <c r="AY2110" s="380">
        <v>36.909999999999997</v>
      </c>
    </row>
    <row r="2111" spans="1:51" x14ac:dyDescent="0.25">
      <c r="A2111" s="64">
        <v>127</v>
      </c>
      <c r="B2111" s="65" t="s">
        <v>80</v>
      </c>
      <c r="C2111" s="13">
        <v>73900315.209999993</v>
      </c>
      <c r="D2111" s="13">
        <v>345993.36</v>
      </c>
      <c r="E2111" s="13">
        <v>691025.0199999999</v>
      </c>
      <c r="F2111" s="13">
        <v>3712082.03</v>
      </c>
      <c r="G2111" s="13">
        <v>44429295.350000001</v>
      </c>
      <c r="H2111" s="13">
        <v>7755430.9100000001</v>
      </c>
      <c r="I2111" s="13">
        <v>105422480.34</v>
      </c>
      <c r="J2111" s="13">
        <v>0</v>
      </c>
      <c r="K2111" s="13">
        <v>14016019</v>
      </c>
      <c r="L2111" s="13">
        <v>13324993.98</v>
      </c>
      <c r="M2111" s="13">
        <v>4468537.1100000003</v>
      </c>
      <c r="N2111" s="13">
        <v>0</v>
      </c>
      <c r="O2111" s="13">
        <v>16906524.880000003</v>
      </c>
      <c r="P2111" s="13">
        <v>8506419.5899999887</v>
      </c>
      <c r="Q2111" s="13">
        <v>-108417941.94</v>
      </c>
      <c r="R2111" s="13">
        <v>-99911522.350000009</v>
      </c>
      <c r="S2111" s="13">
        <v>107666953.17</v>
      </c>
      <c r="T2111" s="13">
        <v>899257.8</v>
      </c>
      <c r="U2111" s="13">
        <v>0</v>
      </c>
      <c r="V2111" s="13">
        <v>0</v>
      </c>
      <c r="W2111" s="13">
        <v>111719290.25</v>
      </c>
      <c r="X2111" s="13">
        <v>2321602.13</v>
      </c>
      <c r="Y2111" s="13">
        <v>889286.47</v>
      </c>
      <c r="Z2111" s="13">
        <v>862019.78</v>
      </c>
      <c r="AA2111" s="13">
        <v>0</v>
      </c>
      <c r="AB2111" s="13">
        <v>3307935.31</v>
      </c>
      <c r="AC2111" s="13">
        <v>0</v>
      </c>
      <c r="AD2111" s="13">
        <v>0</v>
      </c>
      <c r="AE2111" s="13">
        <v>0</v>
      </c>
      <c r="AF2111" s="13">
        <v>2213955.4500000002</v>
      </c>
      <c r="AG2111" s="13">
        <v>17793531.09</v>
      </c>
      <c r="AH2111" s="13">
        <v>691025.0199999999</v>
      </c>
      <c r="AI2111" s="13">
        <v>18484556.210000001</v>
      </c>
      <c r="AJ2111" s="13">
        <v>1578031.33</v>
      </c>
      <c r="AK2111" s="13">
        <v>0</v>
      </c>
      <c r="AL2111" s="13">
        <v>91406461.340000004</v>
      </c>
      <c r="AM2111" s="13">
        <v>7.5215708782929021</v>
      </c>
      <c r="AN2111" s="13">
        <v>2521762.4500000002</v>
      </c>
      <c r="AO2111" s="13">
        <v>1190319.58</v>
      </c>
      <c r="AP2111" s="13">
        <v>57684815.349999994</v>
      </c>
      <c r="AQ2111" s="13">
        <v>1037018.3799999999</v>
      </c>
      <c r="AR2111" s="367"/>
      <c r="AS2111" s="19">
        <v>45565</v>
      </c>
      <c r="AT2111" s="20" t="s">
        <v>8</v>
      </c>
      <c r="AU2111" s="40" t="s">
        <v>292</v>
      </c>
      <c r="AV2111" s="41">
        <v>2024</v>
      </c>
      <c r="AW2111" s="266" t="s">
        <v>186</v>
      </c>
      <c r="AX2111" s="380">
        <v>36.75</v>
      </c>
      <c r="AY2111" s="380">
        <v>36.909999999999997</v>
      </c>
    </row>
    <row r="2112" spans="1:51" x14ac:dyDescent="0.25">
      <c r="A2112" s="64">
        <v>12</v>
      </c>
      <c r="B2112" s="65" t="s">
        <v>81</v>
      </c>
      <c r="C2112" s="13">
        <v>1188828511.48</v>
      </c>
      <c r="D2112" s="13">
        <v>656751026.24000001</v>
      </c>
      <c r="E2112" s="13">
        <v>71937014.850000009</v>
      </c>
      <c r="F2112" s="13">
        <v>198440397.72</v>
      </c>
      <c r="G2112" s="13">
        <v>256690017.34</v>
      </c>
      <c r="H2112" s="13">
        <v>390652.83</v>
      </c>
      <c r="I2112" s="13">
        <v>874009624.38999999</v>
      </c>
      <c r="J2112" s="13">
        <v>887456096.38</v>
      </c>
      <c r="K2112" s="13">
        <v>350713270.63999999</v>
      </c>
      <c r="L2112" s="13">
        <v>278773331.96999997</v>
      </c>
      <c r="M2112" s="13">
        <v>28945383.420000002</v>
      </c>
      <c r="N2112" s="13">
        <v>359637.06</v>
      </c>
      <c r="O2112" s="13">
        <v>-25687557.859999973</v>
      </c>
      <c r="P2112" s="13">
        <v>102634628.03999986</v>
      </c>
      <c r="Q2112" s="13">
        <v>-108342970.06999999</v>
      </c>
      <c r="R2112" s="13">
        <v>-5708342.0300001353</v>
      </c>
      <c r="S2112" s="13">
        <v>6098994.8600000143</v>
      </c>
      <c r="T2112" s="13">
        <v>7264328.2400000002</v>
      </c>
      <c r="U2112" s="13">
        <v>0</v>
      </c>
      <c r="V2112" s="13">
        <v>0</v>
      </c>
      <c r="W2112" s="13">
        <v>38191067.850000001</v>
      </c>
      <c r="X2112" s="13">
        <v>200040513.87</v>
      </c>
      <c r="Y2112" s="13">
        <v>5238571.78</v>
      </c>
      <c r="Z2112" s="13">
        <v>19800120.379999999</v>
      </c>
      <c r="AA2112" s="13">
        <v>31444056.079999998</v>
      </c>
      <c r="AB2112" s="13">
        <v>1187394.6000000001</v>
      </c>
      <c r="AC2112" s="13">
        <v>0</v>
      </c>
      <c r="AD2112" s="13">
        <v>0</v>
      </c>
      <c r="AE2112" s="13">
        <v>0</v>
      </c>
      <c r="AF2112" s="13">
        <v>181726772.25999999</v>
      </c>
      <c r="AG2112" s="13">
        <v>307718715.38999999</v>
      </c>
      <c r="AH2112" s="13">
        <v>72296651.910000011</v>
      </c>
      <c r="AI2112" s="13">
        <v>353408279.60000002</v>
      </c>
      <c r="AJ2112" s="13">
        <v>379095925.57999998</v>
      </c>
      <c r="AK2112" s="13">
        <v>88.12</v>
      </c>
      <c r="AL2112" s="13">
        <v>523296353.75</v>
      </c>
      <c r="AM2112" s="13">
        <v>2.4920916816037821</v>
      </c>
      <c r="AN2112" s="13">
        <v>115664272.7</v>
      </c>
      <c r="AO2112" s="13">
        <v>82776125.019999996</v>
      </c>
      <c r="AP2112" s="13">
        <v>1211991214.9400001</v>
      </c>
      <c r="AQ2112" s="13">
        <v>654226171.84000003</v>
      </c>
      <c r="AR2112" s="367"/>
      <c r="AS2112" s="19">
        <v>45565</v>
      </c>
      <c r="AT2112" s="20" t="s">
        <v>8</v>
      </c>
      <c r="AU2112" s="40" t="s">
        <v>292</v>
      </c>
      <c r="AV2112" s="41">
        <v>2024</v>
      </c>
      <c r="AW2112" s="266" t="s">
        <v>152</v>
      </c>
      <c r="AX2112" s="380">
        <v>36.75</v>
      </c>
      <c r="AY2112" s="380">
        <v>36.909999999999997</v>
      </c>
    </row>
    <row r="2113" spans="1:51" x14ac:dyDescent="0.25">
      <c r="A2113" s="64">
        <v>74</v>
      </c>
      <c r="B2113" s="65" t="s">
        <v>82</v>
      </c>
      <c r="C2113" s="13">
        <v>7143547230.0700006</v>
      </c>
      <c r="D2113" s="13">
        <v>4244929974.48</v>
      </c>
      <c r="E2113" s="13">
        <v>75751516.959999993</v>
      </c>
      <c r="F2113" s="13">
        <v>949650627.62</v>
      </c>
      <c r="G2113" s="13">
        <v>1038932453.01</v>
      </c>
      <c r="H2113" s="13">
        <v>7075163.2800000003</v>
      </c>
      <c r="I2113" s="13">
        <v>1163788378.3299999</v>
      </c>
      <c r="J2113" s="13">
        <v>298236540.06999999</v>
      </c>
      <c r="K2113" s="13">
        <v>210811716.86000001</v>
      </c>
      <c r="L2113" s="13">
        <v>128323027.57000001</v>
      </c>
      <c r="M2113" s="13">
        <v>1090999568.5699999</v>
      </c>
      <c r="N2113" s="13">
        <v>1518081531.9200001</v>
      </c>
      <c r="O2113" s="13">
        <v>29553800.769999921</v>
      </c>
      <c r="P2113" s="13">
        <v>880480374.19000161</v>
      </c>
      <c r="Q2113" s="13">
        <v>-773671158.84000075</v>
      </c>
      <c r="R2113" s="13">
        <v>106809215.35000086</v>
      </c>
      <c r="S2113" s="13">
        <v>-99734052.079999983</v>
      </c>
      <c r="T2113" s="13">
        <v>4861345.26</v>
      </c>
      <c r="U2113" s="13">
        <v>1321530</v>
      </c>
      <c r="V2113" s="13">
        <v>0</v>
      </c>
      <c r="W2113" s="13">
        <v>1242000</v>
      </c>
      <c r="X2113" s="13">
        <v>364483675.02999997</v>
      </c>
      <c r="Y2113" s="13">
        <v>17380898.649999999</v>
      </c>
      <c r="Z2113" s="13">
        <v>129683953.8</v>
      </c>
      <c r="AA2113" s="13">
        <v>141858619.94999999</v>
      </c>
      <c r="AB2113" s="13">
        <v>1622260.27</v>
      </c>
      <c r="AC2113" s="13">
        <v>0</v>
      </c>
      <c r="AD2113" s="13">
        <v>0</v>
      </c>
      <c r="AE2113" s="13">
        <v>50695808.060000002</v>
      </c>
      <c r="AF2113" s="13">
        <v>130401061.64</v>
      </c>
      <c r="AG2113" s="13">
        <v>1219322596.1400001</v>
      </c>
      <c r="AH2113" s="13">
        <v>1593833048.8800001</v>
      </c>
      <c r="AI2113" s="13">
        <v>2793793245.3600001</v>
      </c>
      <c r="AJ2113" s="13">
        <v>2764239444.5900002</v>
      </c>
      <c r="AK2113" s="13">
        <v>0</v>
      </c>
      <c r="AL2113" s="13">
        <v>952976661.46999991</v>
      </c>
      <c r="AM2113" s="13">
        <v>5.5205108884098282</v>
      </c>
      <c r="AN2113" s="13">
        <v>561033543.02999997</v>
      </c>
      <c r="AO2113" s="13">
        <v>388617084.59000003</v>
      </c>
      <c r="AP2113" s="13">
        <v>7021774947.3200006</v>
      </c>
      <c r="AQ2113" s="13">
        <v>4152711492.5000005</v>
      </c>
      <c r="AR2113" s="367"/>
      <c r="AS2113" s="19">
        <v>45565</v>
      </c>
      <c r="AT2113" s="20" t="s">
        <v>8</v>
      </c>
      <c r="AU2113" s="40" t="s">
        <v>292</v>
      </c>
      <c r="AV2113" s="41">
        <v>2024</v>
      </c>
      <c r="AW2113" s="266" t="s">
        <v>148</v>
      </c>
      <c r="AX2113" s="380">
        <v>36.75</v>
      </c>
      <c r="AY2113" s="380">
        <v>36.909999999999997</v>
      </c>
    </row>
    <row r="2114" spans="1:51" x14ac:dyDescent="0.25">
      <c r="A2114" s="64">
        <v>71</v>
      </c>
      <c r="B2114" s="65" t="s">
        <v>83</v>
      </c>
      <c r="C2114" s="13">
        <v>610792161.90999997</v>
      </c>
      <c r="D2114" s="13">
        <v>97300240.829999998</v>
      </c>
      <c r="E2114" s="13">
        <v>55143641.490000002</v>
      </c>
      <c r="F2114" s="13">
        <v>4931142.63</v>
      </c>
      <c r="G2114" s="13">
        <v>189981481.03</v>
      </c>
      <c r="H2114" s="13">
        <v>2052505.8</v>
      </c>
      <c r="I2114" s="13">
        <v>207563781.71000001</v>
      </c>
      <c r="J2114" s="13">
        <v>1072579.23</v>
      </c>
      <c r="K2114" s="13">
        <v>86377084.700000003</v>
      </c>
      <c r="L2114" s="13">
        <v>31233443.210000001</v>
      </c>
      <c r="M2114" s="13">
        <v>47117631.270000003</v>
      </c>
      <c r="N2114" s="13">
        <v>2750774.62</v>
      </c>
      <c r="O2114" s="13">
        <v>80715626.429999992</v>
      </c>
      <c r="P2114" s="13">
        <v>237863670.99000022</v>
      </c>
      <c r="Q2114" s="13">
        <v>-324324856.80000001</v>
      </c>
      <c r="R2114" s="13">
        <v>-86461185.809999794</v>
      </c>
      <c r="S2114" s="13">
        <v>88513691.610000014</v>
      </c>
      <c r="T2114" s="13">
        <v>10702222.119999999</v>
      </c>
      <c r="U2114" s="13">
        <v>0</v>
      </c>
      <c r="V2114" s="13">
        <v>0</v>
      </c>
      <c r="W2114" s="13">
        <v>135982205.75</v>
      </c>
      <c r="X2114" s="13">
        <v>0</v>
      </c>
      <c r="Y2114" s="13">
        <v>3877173.08</v>
      </c>
      <c r="Z2114" s="13">
        <v>25530834.199999999</v>
      </c>
      <c r="AA2114" s="13">
        <v>27175006.260000002</v>
      </c>
      <c r="AB2114" s="13">
        <v>1584685.82</v>
      </c>
      <c r="AC2114" s="13">
        <v>0</v>
      </c>
      <c r="AD2114" s="13">
        <v>0</v>
      </c>
      <c r="AE2114" s="13">
        <v>0</v>
      </c>
      <c r="AF2114" s="13">
        <v>3036.9</v>
      </c>
      <c r="AG2114" s="13">
        <v>78351074.480000004</v>
      </c>
      <c r="AH2114" s="13">
        <v>57894416.109999999</v>
      </c>
      <c r="AI2114" s="13">
        <v>136244856.94999999</v>
      </c>
      <c r="AJ2114" s="13">
        <v>55529230.519999996</v>
      </c>
      <c r="AK2114" s="13">
        <v>0</v>
      </c>
      <c r="AL2114" s="13">
        <v>121186697.01000001</v>
      </c>
      <c r="AM2114" s="13">
        <v>2.4029959153043747</v>
      </c>
      <c r="AN2114" s="13">
        <v>4929325.9400000004</v>
      </c>
      <c r="AO2114" s="13">
        <v>1816.69</v>
      </c>
      <c r="AP2114" s="13">
        <v>568910365.37</v>
      </c>
      <c r="AQ2114" s="13">
        <v>136134070.72</v>
      </c>
      <c r="AR2114" s="367"/>
      <c r="AS2114" s="19">
        <v>45565</v>
      </c>
      <c r="AT2114" s="20" t="s">
        <v>8</v>
      </c>
      <c r="AU2114" s="40" t="s">
        <v>292</v>
      </c>
      <c r="AV2114" s="41">
        <v>2024</v>
      </c>
      <c r="AW2114" s="266" t="s">
        <v>161</v>
      </c>
      <c r="AX2114" s="380">
        <v>36.75</v>
      </c>
      <c r="AY2114" s="380">
        <v>36.909999999999997</v>
      </c>
    </row>
    <row r="2115" spans="1:51" x14ac:dyDescent="0.25">
      <c r="A2115" s="64">
        <v>91</v>
      </c>
      <c r="B2115" s="65" t="s">
        <v>106</v>
      </c>
      <c r="C2115" s="13">
        <v>847463.12</v>
      </c>
      <c r="D2115" s="13">
        <v>15932.66</v>
      </c>
      <c r="E2115" s="13">
        <v>584.08000000000004</v>
      </c>
      <c r="F2115" s="13">
        <v>0</v>
      </c>
      <c r="G2115" s="13">
        <v>7794520.3399999999</v>
      </c>
      <c r="H2115" s="13">
        <v>-4105233.07</v>
      </c>
      <c r="I2115" s="13">
        <v>56450216.979999997</v>
      </c>
      <c r="J2115" s="13">
        <v>11574539.220000001</v>
      </c>
      <c r="K2115" s="13">
        <v>331338.13</v>
      </c>
      <c r="L2115" s="13">
        <v>330307.70999999996</v>
      </c>
      <c r="M2115" s="13">
        <v>0</v>
      </c>
      <c r="N2115" s="13">
        <v>13355328.210000001</v>
      </c>
      <c r="O2115" s="13">
        <v>37160.429999999702</v>
      </c>
      <c r="P2115" s="13">
        <v>-7000150.3100000005</v>
      </c>
      <c r="Q2115" s="13">
        <v>0</v>
      </c>
      <c r="R2115" s="13">
        <v>-7000150.3100000005</v>
      </c>
      <c r="S2115" s="13">
        <v>2894917.2</v>
      </c>
      <c r="T2115" s="13">
        <v>5559257.25</v>
      </c>
      <c r="U2115" s="13">
        <v>0</v>
      </c>
      <c r="V2115" s="13">
        <v>0</v>
      </c>
      <c r="W2115" s="13">
        <v>0</v>
      </c>
      <c r="X2115" s="13">
        <v>93714.5</v>
      </c>
      <c r="Y2115" s="13">
        <v>62420.11</v>
      </c>
      <c r="Z2115" s="13">
        <v>18879.34</v>
      </c>
      <c r="AA2115" s="13">
        <v>0</v>
      </c>
      <c r="AB2115" s="13">
        <v>2283137.64</v>
      </c>
      <c r="AC2115" s="13">
        <v>0</v>
      </c>
      <c r="AD2115" s="13">
        <v>0</v>
      </c>
      <c r="AE2115" s="13">
        <v>0</v>
      </c>
      <c r="AF2115" s="13">
        <v>393617.46</v>
      </c>
      <c r="AG2115" s="13">
        <v>330307.70999999996</v>
      </c>
      <c r="AH2115" s="13">
        <v>13355912.290000001</v>
      </c>
      <c r="AI2115" s="13">
        <v>13550919.879999999</v>
      </c>
      <c r="AJ2115" s="13">
        <v>13513759.449999999</v>
      </c>
      <c r="AK2115" s="13">
        <v>0</v>
      </c>
      <c r="AL2115" s="13">
        <v>56118878.849999994</v>
      </c>
      <c r="AM2115" s="13">
        <v>170.37042184067374</v>
      </c>
      <c r="AN2115" s="13">
        <v>0</v>
      </c>
      <c r="AO2115" s="13">
        <v>0</v>
      </c>
      <c r="AP2115" s="13">
        <v>810274.45000000007</v>
      </c>
      <c r="AQ2115" s="13">
        <v>15904.419999998063</v>
      </c>
      <c r="AR2115" s="367"/>
      <c r="AS2115" s="19">
        <v>45565</v>
      </c>
      <c r="AT2115" s="20" t="s">
        <v>8</v>
      </c>
      <c r="AU2115" s="40" t="s">
        <v>293</v>
      </c>
      <c r="AV2115" s="41">
        <v>2024</v>
      </c>
      <c r="AW2115" s="266" t="s">
        <v>192</v>
      </c>
      <c r="AX2115" s="380">
        <v>36.75</v>
      </c>
      <c r="AY2115" s="380">
        <v>36.909999999999997</v>
      </c>
    </row>
    <row r="2116" spans="1:51" x14ac:dyDescent="0.25">
      <c r="A2116" s="64">
        <v>73</v>
      </c>
      <c r="B2116" s="65" t="s">
        <v>84</v>
      </c>
      <c r="C2116" s="13">
        <v>334483775.27000004</v>
      </c>
      <c r="D2116" s="13">
        <v>3072716.7</v>
      </c>
      <c r="E2116" s="13">
        <v>2421855.21</v>
      </c>
      <c r="F2116" s="13">
        <v>44409285.469999999</v>
      </c>
      <c r="G2116" s="13">
        <v>108277665.36</v>
      </c>
      <c r="H2116" s="13">
        <v>24673093.68</v>
      </c>
      <c r="I2116" s="13">
        <v>146922784.53999999</v>
      </c>
      <c r="J2116" s="13">
        <v>2338315.65</v>
      </c>
      <c r="K2116" s="13">
        <v>33003387.399999999</v>
      </c>
      <c r="L2116" s="13">
        <v>30581532.189999998</v>
      </c>
      <c r="M2116" s="13">
        <v>78108529.239999995</v>
      </c>
      <c r="N2116" s="13">
        <v>20650023.989999998</v>
      </c>
      <c r="O2116" s="13">
        <v>113100933.09999999</v>
      </c>
      <c r="P2116" s="13">
        <v>65623174.639999986</v>
      </c>
      <c r="Q2116" s="13">
        <v>-95554424.640000015</v>
      </c>
      <c r="R2116" s="13">
        <v>-29931250.00000003</v>
      </c>
      <c r="S2116" s="13">
        <v>54604343.700000003</v>
      </c>
      <c r="T2116" s="13">
        <v>722.22</v>
      </c>
      <c r="U2116" s="13">
        <v>0</v>
      </c>
      <c r="V2116" s="13">
        <v>0</v>
      </c>
      <c r="W2116" s="13">
        <v>78469457.579999998</v>
      </c>
      <c r="X2116" s="13">
        <v>668743.29</v>
      </c>
      <c r="Y2116" s="13">
        <v>2155187.6800000002</v>
      </c>
      <c r="Z2116" s="13">
        <v>970747.33</v>
      </c>
      <c r="AA2116" s="13">
        <v>1152130.49</v>
      </c>
      <c r="AB2116" s="13">
        <v>3844168.09</v>
      </c>
      <c r="AC2116" s="13">
        <v>0</v>
      </c>
      <c r="AD2116" s="13">
        <v>0</v>
      </c>
      <c r="AE2116" s="13">
        <v>0</v>
      </c>
      <c r="AF2116" s="13">
        <v>16412345.800000001</v>
      </c>
      <c r="AG2116" s="13">
        <v>108690061.42999999</v>
      </c>
      <c r="AH2116" s="13">
        <v>23071879.199999999</v>
      </c>
      <c r="AI2116" s="13">
        <v>131670315.64</v>
      </c>
      <c r="AJ2116" s="13">
        <v>18569382.540000003</v>
      </c>
      <c r="AK2116" s="13">
        <v>0</v>
      </c>
      <c r="AL2116" s="13">
        <v>113919397.13999999</v>
      </c>
      <c r="AM2116" s="13">
        <v>4.4517486268697377</v>
      </c>
      <c r="AN2116" s="13">
        <v>22162683.949999999</v>
      </c>
      <c r="AO2116" s="13">
        <v>22246601.52</v>
      </c>
      <c r="AP2116" s="13">
        <v>226346112.75</v>
      </c>
      <c r="AQ2116" s="13">
        <v>8035987.2800000049</v>
      </c>
      <c r="AR2116" s="367"/>
      <c r="AS2116" s="19">
        <v>45565</v>
      </c>
      <c r="AT2116" s="20" t="s">
        <v>8</v>
      </c>
      <c r="AU2116" s="40" t="s">
        <v>292</v>
      </c>
      <c r="AV2116" s="41">
        <v>2024</v>
      </c>
      <c r="AW2116" s="266" t="s">
        <v>190</v>
      </c>
      <c r="AX2116" s="380">
        <v>36.75</v>
      </c>
      <c r="AY2116" s="380">
        <v>36.909999999999997</v>
      </c>
    </row>
    <row r="2117" spans="1:51" x14ac:dyDescent="0.25">
      <c r="A2117" s="64">
        <v>46</v>
      </c>
      <c r="B2117" s="65" t="s">
        <v>85</v>
      </c>
      <c r="C2117" s="13">
        <v>31178340.440000001</v>
      </c>
      <c r="D2117" s="13">
        <v>13943708.5</v>
      </c>
      <c r="E2117" s="13">
        <v>2413074</v>
      </c>
      <c r="F2117" s="13">
        <v>6877856.7100000009</v>
      </c>
      <c r="G2117" s="13">
        <v>19690580.810000002</v>
      </c>
      <c r="H2117" s="13">
        <v>447168.62</v>
      </c>
      <c r="I2117" s="13">
        <v>582231705.61000001</v>
      </c>
      <c r="J2117" s="13">
        <v>31501524.309999999</v>
      </c>
      <c r="K2117" s="13">
        <v>18389653.98</v>
      </c>
      <c r="L2117" s="13">
        <v>15976440.210000001</v>
      </c>
      <c r="M2117" s="13">
        <v>733475</v>
      </c>
      <c r="N2117" s="13">
        <v>0</v>
      </c>
      <c r="O2117" s="13">
        <v>-1773497</v>
      </c>
      <c r="P2117" s="13">
        <v>-7560308.5799999945</v>
      </c>
      <c r="Q2117" s="13">
        <v>-1420910.0399999998</v>
      </c>
      <c r="R2117" s="13">
        <v>-8981218.6199999936</v>
      </c>
      <c r="S2117" s="13">
        <v>9428387.2400000002</v>
      </c>
      <c r="T2117" s="13">
        <v>11799678.960000001</v>
      </c>
      <c r="U2117" s="13">
        <v>0</v>
      </c>
      <c r="V2117" s="13">
        <v>0</v>
      </c>
      <c r="W2117" s="13">
        <v>0</v>
      </c>
      <c r="X2117" s="13">
        <v>0</v>
      </c>
      <c r="Y2117" s="13">
        <v>401848.59</v>
      </c>
      <c r="Z2117" s="13">
        <v>127936.88</v>
      </c>
      <c r="AA2117" s="13">
        <v>1135531.58</v>
      </c>
      <c r="AB2117" s="13">
        <v>705974.67</v>
      </c>
      <c r="AC2117" s="13">
        <v>0</v>
      </c>
      <c r="AD2117" s="13">
        <v>0</v>
      </c>
      <c r="AE2117" s="13">
        <v>0</v>
      </c>
      <c r="AF2117" s="13">
        <v>0</v>
      </c>
      <c r="AG2117" s="13">
        <v>16709915.210000001</v>
      </c>
      <c r="AH2117" s="13">
        <v>2413074</v>
      </c>
      <c r="AI2117" s="13">
        <v>19108131</v>
      </c>
      <c r="AJ2117" s="13">
        <v>20881628</v>
      </c>
      <c r="AK2117" s="13">
        <v>0</v>
      </c>
      <c r="AL2117" s="13">
        <v>563842051.63</v>
      </c>
      <c r="AM2117" s="13">
        <v>31.660829847218256</v>
      </c>
      <c r="AN2117" s="13">
        <v>3820446.6500000004</v>
      </c>
      <c r="AO2117" s="13">
        <v>3057410.0599999996</v>
      </c>
      <c r="AP2117" s="13">
        <v>31383118.440000005</v>
      </c>
      <c r="AQ2117" s="13">
        <v>12374989.5</v>
      </c>
      <c r="AR2117" s="367"/>
      <c r="AS2117" s="19">
        <v>45565</v>
      </c>
      <c r="AT2117" s="20" t="s">
        <v>8</v>
      </c>
      <c r="AU2117" s="40" t="s">
        <v>292</v>
      </c>
      <c r="AV2117" s="41">
        <v>2024</v>
      </c>
      <c r="AW2117" s="266" t="s">
        <v>176</v>
      </c>
      <c r="AX2117" s="380">
        <v>36.75</v>
      </c>
      <c r="AY2117" s="380">
        <v>36.909999999999997</v>
      </c>
    </row>
    <row r="2118" spans="1:51" x14ac:dyDescent="0.25">
      <c r="A2118" s="64">
        <v>51</v>
      </c>
      <c r="B2118" s="65" t="s">
        <v>86</v>
      </c>
      <c r="C2118" s="13">
        <v>19750386.41</v>
      </c>
      <c r="D2118" s="13">
        <v>1173662.21</v>
      </c>
      <c r="E2118" s="13">
        <v>4841396.41</v>
      </c>
      <c r="F2118" s="13">
        <v>4357670.87</v>
      </c>
      <c r="G2118" s="13">
        <v>21932649.950000003</v>
      </c>
      <c r="H2118" s="13">
        <v>-6822540.3899999997</v>
      </c>
      <c r="I2118" s="13">
        <v>89690727.340000004</v>
      </c>
      <c r="J2118" s="13">
        <v>182155939.69999999</v>
      </c>
      <c r="K2118" s="13">
        <v>9945233.6799999997</v>
      </c>
      <c r="L2118" s="13">
        <v>5103837.2700000005</v>
      </c>
      <c r="M2118" s="13">
        <v>4125819.93</v>
      </c>
      <c r="N2118" s="13">
        <v>8858.07</v>
      </c>
      <c r="O2118" s="13">
        <v>1805728</v>
      </c>
      <c r="P2118" s="13">
        <v>-9519324.6200000048</v>
      </c>
      <c r="Q2118" s="13">
        <v>-2242645.1400000006</v>
      </c>
      <c r="R2118" s="13">
        <v>-11761969.760000005</v>
      </c>
      <c r="S2118" s="13">
        <v>4939429.3699999992</v>
      </c>
      <c r="T2118" s="13">
        <v>1717014.55</v>
      </c>
      <c r="U2118" s="13">
        <v>0</v>
      </c>
      <c r="V2118" s="13">
        <v>0</v>
      </c>
      <c r="W2118" s="13">
        <v>0</v>
      </c>
      <c r="X2118" s="13">
        <v>6999557.1299999999</v>
      </c>
      <c r="Y2118" s="13">
        <v>415275.84</v>
      </c>
      <c r="Z2118" s="13">
        <v>384078.94</v>
      </c>
      <c r="AA2118" s="13">
        <v>148437.51</v>
      </c>
      <c r="AB2118" s="13">
        <v>21650.78</v>
      </c>
      <c r="AC2118" s="13">
        <v>0</v>
      </c>
      <c r="AD2118" s="13">
        <v>0</v>
      </c>
      <c r="AE2118" s="13">
        <v>0</v>
      </c>
      <c r="AF2118" s="13">
        <v>2807699.24</v>
      </c>
      <c r="AG2118" s="13">
        <v>9229657.1999999993</v>
      </c>
      <c r="AH2118" s="13">
        <v>4850254.4800000004</v>
      </c>
      <c r="AI2118" s="13">
        <v>13872897.59</v>
      </c>
      <c r="AJ2118" s="13">
        <v>12067169.59</v>
      </c>
      <c r="AK2118" s="13">
        <v>0</v>
      </c>
      <c r="AL2118" s="13">
        <v>79745493.659999996</v>
      </c>
      <c r="AM2118" s="13">
        <v>9.0184635400140749</v>
      </c>
      <c r="AN2118" s="13">
        <v>2452072.33</v>
      </c>
      <c r="AO2118" s="13">
        <v>1905598.54</v>
      </c>
      <c r="AP2118" s="13">
        <v>18168452.960000001</v>
      </c>
      <c r="AQ2118" s="13">
        <v>1397456.7599999988</v>
      </c>
      <c r="AR2118" s="367"/>
      <c r="AS2118" s="19">
        <v>45565</v>
      </c>
      <c r="AT2118" s="20" t="s">
        <v>8</v>
      </c>
      <c r="AU2118" s="40" t="s">
        <v>293</v>
      </c>
      <c r="AV2118" s="41">
        <v>2024</v>
      </c>
      <c r="AW2118" s="266" t="s">
        <v>179</v>
      </c>
      <c r="AX2118" s="380">
        <v>36.75</v>
      </c>
      <c r="AY2118" s="380">
        <v>36.909999999999997</v>
      </c>
    </row>
    <row r="2119" spans="1:51" x14ac:dyDescent="0.25">
      <c r="A2119" s="64">
        <v>117</v>
      </c>
      <c r="B2119" s="65" t="s">
        <v>87</v>
      </c>
      <c r="C2119" s="13">
        <v>949221240.1400001</v>
      </c>
      <c r="D2119" s="13">
        <v>430357701.76999998</v>
      </c>
      <c r="E2119" s="13">
        <v>48458578.780000001</v>
      </c>
      <c r="F2119" s="13">
        <v>160452476.55000001</v>
      </c>
      <c r="G2119" s="13">
        <v>187872324.06</v>
      </c>
      <c r="H2119" s="13">
        <v>1289141.69</v>
      </c>
      <c r="I2119" s="13">
        <v>236620670.90000001</v>
      </c>
      <c r="J2119" s="13">
        <v>52950169.450000003</v>
      </c>
      <c r="K2119" s="13">
        <v>124395924.81</v>
      </c>
      <c r="L2119" s="13">
        <v>75937346.030000001</v>
      </c>
      <c r="M2119" s="13">
        <v>205424592.53999999</v>
      </c>
      <c r="N2119" s="13">
        <v>141934708.78999999</v>
      </c>
      <c r="O2119" s="13">
        <v>-116785274.51999998</v>
      </c>
      <c r="P2119" s="13">
        <v>287324012.28000009</v>
      </c>
      <c r="Q2119" s="13">
        <v>-288579185.67999995</v>
      </c>
      <c r="R2119" s="13">
        <v>-1255173.3999998569</v>
      </c>
      <c r="S2119" s="13">
        <v>2544315.0700000003</v>
      </c>
      <c r="T2119" s="13">
        <v>2029634.59</v>
      </c>
      <c r="U2119" s="13">
        <v>0</v>
      </c>
      <c r="V2119" s="13">
        <v>0</v>
      </c>
      <c r="W2119" s="13">
        <v>0</v>
      </c>
      <c r="X2119" s="13">
        <v>24116051.460000001</v>
      </c>
      <c r="Y2119" s="13">
        <v>3303203.63</v>
      </c>
      <c r="Z2119" s="13">
        <v>9601895.8599999994</v>
      </c>
      <c r="AA2119" s="13">
        <v>5363895.2</v>
      </c>
      <c r="AB2119" s="13">
        <v>2716926.77</v>
      </c>
      <c r="AC2119" s="13">
        <v>0</v>
      </c>
      <c r="AD2119" s="13">
        <v>0</v>
      </c>
      <c r="AE2119" s="13">
        <v>0</v>
      </c>
      <c r="AF2119" s="13">
        <v>2615449.52</v>
      </c>
      <c r="AG2119" s="13">
        <v>281361938.56999993</v>
      </c>
      <c r="AH2119" s="13">
        <v>190393287.56999999</v>
      </c>
      <c r="AI2119" s="13">
        <v>470454949.05000001</v>
      </c>
      <c r="AJ2119" s="13">
        <v>587240223.56999993</v>
      </c>
      <c r="AK2119" s="13">
        <v>0</v>
      </c>
      <c r="AL2119" s="13">
        <v>112224746.09</v>
      </c>
      <c r="AM2119" s="13">
        <v>1.9021577375738794</v>
      </c>
      <c r="AN2119" s="13">
        <v>91856984.969999999</v>
      </c>
      <c r="AO2119" s="13">
        <v>68595491.579999998</v>
      </c>
      <c r="AP2119" s="13">
        <v>1107958260.02</v>
      </c>
      <c r="AQ2119" s="13">
        <v>472309447.13</v>
      </c>
      <c r="AR2119" s="367"/>
      <c r="AS2119" s="19">
        <v>45565</v>
      </c>
      <c r="AT2119" s="20" t="s">
        <v>8</v>
      </c>
      <c r="AU2119" s="40" t="s">
        <v>292</v>
      </c>
      <c r="AV2119" s="41">
        <v>2024</v>
      </c>
      <c r="AW2119" s="266" t="s">
        <v>155</v>
      </c>
      <c r="AX2119" s="380">
        <v>36.75</v>
      </c>
      <c r="AY2119" s="380">
        <v>36.909999999999997</v>
      </c>
    </row>
    <row r="2120" spans="1:51" x14ac:dyDescent="0.25">
      <c r="A2120" s="64">
        <v>78</v>
      </c>
      <c r="B2120" s="65" t="s">
        <v>88</v>
      </c>
      <c r="C2120" s="13">
        <v>3179488.52</v>
      </c>
      <c r="D2120" s="13">
        <v>27800</v>
      </c>
      <c r="E2120" s="13">
        <v>23166.69</v>
      </c>
      <c r="F2120" s="13">
        <v>613768.73</v>
      </c>
      <c r="G2120" s="13">
        <v>4458158.4000000004</v>
      </c>
      <c r="H2120" s="13">
        <v>-1352758.73</v>
      </c>
      <c r="I2120" s="13">
        <v>133520115.66</v>
      </c>
      <c r="J2120" s="13">
        <v>9087110.1799999997</v>
      </c>
      <c r="K2120" s="13">
        <v>892449.31</v>
      </c>
      <c r="L2120" s="13">
        <v>869282.62</v>
      </c>
      <c r="M2120" s="13">
        <v>146587.16</v>
      </c>
      <c r="N2120" s="13">
        <v>0.2</v>
      </c>
      <c r="O2120" s="13">
        <v>-1979.4300000000512</v>
      </c>
      <c r="P2120" s="13">
        <v>-1918259.1799999997</v>
      </c>
      <c r="Q2120" s="13">
        <v>-308661.77999999997</v>
      </c>
      <c r="R2120" s="13">
        <v>-2226920.9599999995</v>
      </c>
      <c r="S2120" s="13">
        <v>874162.24</v>
      </c>
      <c r="T2120" s="13">
        <v>1724571.51</v>
      </c>
      <c r="U2120" s="13">
        <v>0</v>
      </c>
      <c r="V2120" s="13">
        <v>0</v>
      </c>
      <c r="W2120" s="13">
        <v>0</v>
      </c>
      <c r="X2120" s="13">
        <v>140825.71</v>
      </c>
      <c r="Y2120" s="13">
        <v>85310.22</v>
      </c>
      <c r="Z2120" s="13">
        <v>851952.18</v>
      </c>
      <c r="AA2120" s="13">
        <v>32518.16</v>
      </c>
      <c r="AB2120" s="13">
        <v>9.81</v>
      </c>
      <c r="AC2120" s="13">
        <v>0</v>
      </c>
      <c r="AD2120" s="13">
        <v>0</v>
      </c>
      <c r="AE2120" s="13">
        <v>0</v>
      </c>
      <c r="AF2120" s="13">
        <v>21444.61</v>
      </c>
      <c r="AG2120" s="13">
        <v>1015869.78</v>
      </c>
      <c r="AH2120" s="13">
        <v>23166.89</v>
      </c>
      <c r="AI2120" s="13">
        <v>1037106.9299999999</v>
      </c>
      <c r="AJ2120" s="13">
        <v>1039086.36</v>
      </c>
      <c r="AK2120" s="13">
        <v>0</v>
      </c>
      <c r="AL2120" s="13">
        <v>132627666.34999999</v>
      </c>
      <c r="AM2120" s="13">
        <v>149.6108677141562</v>
      </c>
      <c r="AN2120" s="13">
        <v>444315.3</v>
      </c>
      <c r="AO2120" s="13">
        <v>169453.43</v>
      </c>
      <c r="AP2120" s="13">
        <v>3204596.1700000004</v>
      </c>
      <c r="AQ2120" s="13">
        <v>50928.22</v>
      </c>
      <c r="AR2120" s="367"/>
      <c r="AS2120" s="19">
        <v>45565</v>
      </c>
      <c r="AT2120" s="20" t="s">
        <v>8</v>
      </c>
      <c r="AU2120" s="40" t="s">
        <v>293</v>
      </c>
      <c r="AV2120" s="41">
        <v>2024</v>
      </c>
      <c r="AW2120" s="266" t="s">
        <v>185</v>
      </c>
      <c r="AX2120" s="380">
        <v>36.75</v>
      </c>
      <c r="AY2120" s="380">
        <v>36.909999999999997</v>
      </c>
    </row>
    <row r="2121" spans="1:51" x14ac:dyDescent="0.25">
      <c r="A2121" s="64">
        <v>80</v>
      </c>
      <c r="B2121" s="65" t="s">
        <v>89</v>
      </c>
      <c r="C2121" s="13">
        <v>1202424706.9300001</v>
      </c>
      <c r="D2121" s="13">
        <v>1807338844.1699998</v>
      </c>
      <c r="E2121" s="13">
        <v>88398059.370000005</v>
      </c>
      <c r="F2121" s="13">
        <v>172515855.88</v>
      </c>
      <c r="G2121" s="13">
        <v>288083994.93000001</v>
      </c>
      <c r="H2121" s="13">
        <v>2216805.5299999998</v>
      </c>
      <c r="I2121" s="13">
        <v>789849344.70000005</v>
      </c>
      <c r="J2121" s="13">
        <v>241219513.47</v>
      </c>
      <c r="K2121" s="13">
        <v>159524831.34999999</v>
      </c>
      <c r="L2121" s="13">
        <v>71126771.979999989</v>
      </c>
      <c r="M2121" s="13">
        <v>259936226.27000001</v>
      </c>
      <c r="N2121" s="13">
        <v>378101731.13</v>
      </c>
      <c r="O2121" s="13">
        <v>-2295852279.27</v>
      </c>
      <c r="P2121" s="13">
        <v>1230338291.2200003</v>
      </c>
      <c r="Q2121" s="13">
        <v>-1252281053.6000004</v>
      </c>
      <c r="R2121" s="13">
        <v>-21942762.380000114</v>
      </c>
      <c r="S2121" s="13">
        <v>24159567.689999998</v>
      </c>
      <c r="T2121" s="13">
        <v>122772.2</v>
      </c>
      <c r="U2121" s="13">
        <v>0</v>
      </c>
      <c r="V2121" s="13">
        <v>0</v>
      </c>
      <c r="W2121" s="13">
        <v>1169356.28</v>
      </c>
      <c r="X2121" s="13">
        <v>96503517.75</v>
      </c>
      <c r="Y2121" s="13">
        <v>4922214.66</v>
      </c>
      <c r="Z2121" s="13">
        <v>12872452.609999999</v>
      </c>
      <c r="AA2121" s="13">
        <v>49229453</v>
      </c>
      <c r="AB2121" s="13">
        <v>5841632.7300000004</v>
      </c>
      <c r="AC2121" s="13">
        <v>0</v>
      </c>
      <c r="AD2121" s="13">
        <v>0</v>
      </c>
      <c r="AE2121" s="13">
        <v>0</v>
      </c>
      <c r="AF2121" s="13">
        <v>770325.54</v>
      </c>
      <c r="AG2121" s="13">
        <v>331062998.25000006</v>
      </c>
      <c r="AH2121" s="13">
        <v>466499790.5</v>
      </c>
      <c r="AI2121" s="13">
        <v>795955921.63</v>
      </c>
      <c r="AJ2121" s="13">
        <v>3091808200.9000001</v>
      </c>
      <c r="AK2121" s="13">
        <v>0</v>
      </c>
      <c r="AL2121" s="13">
        <v>630324513.35000002</v>
      </c>
      <c r="AM2121" s="13">
        <v>4.9512626844096648</v>
      </c>
      <c r="AN2121" s="13">
        <v>109853893.13</v>
      </c>
      <c r="AO2121" s="13">
        <v>62661962.75</v>
      </c>
      <c r="AP2121" s="13">
        <v>1216294633.71</v>
      </c>
      <c r="AQ2121" s="13">
        <v>-474643508.31999969</v>
      </c>
      <c r="AR2121" s="367"/>
      <c r="AS2121" s="19">
        <v>45565</v>
      </c>
      <c r="AT2121" s="20" t="s">
        <v>8</v>
      </c>
      <c r="AU2121" s="40" t="s">
        <v>292</v>
      </c>
      <c r="AV2121" s="41">
        <v>2024</v>
      </c>
      <c r="AW2121" s="266" t="s">
        <v>288</v>
      </c>
      <c r="AX2121" s="380">
        <v>36.75</v>
      </c>
      <c r="AY2121" s="380">
        <v>36.909999999999997</v>
      </c>
    </row>
    <row r="2122" spans="1:51" x14ac:dyDescent="0.25">
      <c r="A2122" s="64">
        <v>2</v>
      </c>
      <c r="B2122" s="65" t="s">
        <v>90</v>
      </c>
      <c r="C2122" s="13">
        <v>145267829.97999999</v>
      </c>
      <c r="D2122" s="13">
        <v>7884077.4500000002</v>
      </c>
      <c r="E2122" s="13">
        <v>3397535.08</v>
      </c>
      <c r="F2122" s="13">
        <v>155817.29999999999</v>
      </c>
      <c r="G2122" s="13">
        <v>160741521.44999999</v>
      </c>
      <c r="H2122" s="13">
        <v>18575004.199999999</v>
      </c>
      <c r="I2122" s="13">
        <v>336924446.66000003</v>
      </c>
      <c r="J2122" s="13">
        <v>888706244.84000003</v>
      </c>
      <c r="K2122" s="13">
        <v>26429213.98</v>
      </c>
      <c r="L2122" s="13">
        <v>23031678.91</v>
      </c>
      <c r="M2122" s="13">
        <v>15336294.119999999</v>
      </c>
      <c r="N2122" s="13">
        <v>0</v>
      </c>
      <c r="O2122" s="13">
        <v>32253375.850000001</v>
      </c>
      <c r="P2122" s="13">
        <v>-55766962.069999978</v>
      </c>
      <c r="Q2122" s="13">
        <v>-41257672.710000001</v>
      </c>
      <c r="R2122" s="13">
        <v>-97024634.779999971</v>
      </c>
      <c r="S2122" s="13">
        <v>115599638.98000002</v>
      </c>
      <c r="T2122" s="13">
        <v>152.88</v>
      </c>
      <c r="U2122" s="13">
        <v>0</v>
      </c>
      <c r="V2122" s="13">
        <v>0</v>
      </c>
      <c r="W2122" s="13">
        <v>120579599.77</v>
      </c>
      <c r="X2122" s="13">
        <v>37218091.93</v>
      </c>
      <c r="Y2122" s="13">
        <v>2928309.97</v>
      </c>
      <c r="Z2122" s="13">
        <v>884908.77</v>
      </c>
      <c r="AA2122" s="13">
        <v>9666513.8100000005</v>
      </c>
      <c r="AB2122" s="13">
        <v>2496360.14</v>
      </c>
      <c r="AC2122" s="13">
        <v>0</v>
      </c>
      <c r="AD2122" s="13">
        <v>0</v>
      </c>
      <c r="AE2122" s="13">
        <v>0</v>
      </c>
      <c r="AF2122" s="13">
        <v>26222112.920000002</v>
      </c>
      <c r="AG2122" s="13">
        <v>38367973.030000001</v>
      </c>
      <c r="AH2122" s="13">
        <v>3397535.08</v>
      </c>
      <c r="AI2122" s="13">
        <v>41765450.200000003</v>
      </c>
      <c r="AJ2122" s="13">
        <v>9512074.3499999996</v>
      </c>
      <c r="AK2122" s="13">
        <v>0</v>
      </c>
      <c r="AL2122" s="13">
        <v>310495232.68000001</v>
      </c>
      <c r="AM2122" s="13">
        <v>12.748182632860882</v>
      </c>
      <c r="AN2122" s="13">
        <v>155817.29999999999</v>
      </c>
      <c r="AO2122" s="13">
        <v>0</v>
      </c>
      <c r="AP2122" s="13">
        <v>115511728.08999997</v>
      </c>
      <c r="AQ2122" s="13">
        <v>10381351.41</v>
      </c>
      <c r="AR2122" s="367"/>
      <c r="AS2122" s="19">
        <v>45565</v>
      </c>
      <c r="AT2122" s="20" t="s">
        <v>8</v>
      </c>
      <c r="AU2122" s="40" t="s">
        <v>292</v>
      </c>
      <c r="AV2122" s="41">
        <v>2024</v>
      </c>
      <c r="AW2122" s="266" t="s">
        <v>168</v>
      </c>
      <c r="AX2122" s="380">
        <v>36.75</v>
      </c>
      <c r="AY2122" s="380">
        <v>36.909999999999997</v>
      </c>
    </row>
    <row r="2123" spans="1:51" x14ac:dyDescent="0.25">
      <c r="A2123" s="64">
        <v>115</v>
      </c>
      <c r="B2123" s="65" t="s">
        <v>290</v>
      </c>
      <c r="C2123" s="13">
        <v>782311.91</v>
      </c>
      <c r="D2123" s="13">
        <v>0</v>
      </c>
      <c r="E2123" s="13">
        <v>0.01</v>
      </c>
      <c r="F2123" s="13">
        <v>0</v>
      </c>
      <c r="G2123" s="13">
        <v>1727901.02</v>
      </c>
      <c r="H2123" s="13">
        <v>-1050551.6200000001</v>
      </c>
      <c r="I2123" s="13">
        <v>2148016.64</v>
      </c>
      <c r="J2123" s="13">
        <v>5888680.3200000003</v>
      </c>
      <c r="K2123" s="13">
        <v>482539.25</v>
      </c>
      <c r="L2123" s="13">
        <v>482539.24</v>
      </c>
      <c r="M2123" s="13">
        <v>0</v>
      </c>
      <c r="N2123" s="13">
        <v>0</v>
      </c>
      <c r="O2123" s="13">
        <v>360387.07999999996</v>
      </c>
      <c r="P2123" s="13">
        <v>-1305976.19</v>
      </c>
      <c r="Q2123" s="13">
        <v>0</v>
      </c>
      <c r="R2123" s="13">
        <v>-1305976.19</v>
      </c>
      <c r="S2123" s="13">
        <v>255424.56999999998</v>
      </c>
      <c r="T2123" s="13">
        <v>212415.25</v>
      </c>
      <c r="U2123" s="13">
        <v>0</v>
      </c>
      <c r="V2123" s="13">
        <v>0</v>
      </c>
      <c r="W2123" s="13">
        <v>0</v>
      </c>
      <c r="X2123" s="13">
        <v>150458.67000000001</v>
      </c>
      <c r="Y2123" s="13">
        <v>35263.24</v>
      </c>
      <c r="Z2123" s="13">
        <v>27010.13</v>
      </c>
      <c r="AA2123" s="13">
        <v>0.01</v>
      </c>
      <c r="AB2123" s="13">
        <v>602.02</v>
      </c>
      <c r="AC2123" s="13">
        <v>0</v>
      </c>
      <c r="AD2123" s="13">
        <v>0</v>
      </c>
      <c r="AE2123" s="13">
        <v>18941.310000000001</v>
      </c>
      <c r="AF2123" s="13">
        <v>25632.639999999999</v>
      </c>
      <c r="AG2123" s="13">
        <v>482539.24</v>
      </c>
      <c r="AH2123" s="13">
        <v>0.01</v>
      </c>
      <c r="AI2123" s="13">
        <v>479588.45</v>
      </c>
      <c r="AJ2123" s="13">
        <v>119201.37</v>
      </c>
      <c r="AK2123" s="13">
        <v>0</v>
      </c>
      <c r="AL2123" s="13">
        <v>1665477.3900000001</v>
      </c>
      <c r="AM2123" s="13">
        <v>4.4514858428614881</v>
      </c>
      <c r="AN2123" s="13">
        <v>0</v>
      </c>
      <c r="AO2123" s="13">
        <v>0</v>
      </c>
      <c r="AP2123" s="13">
        <v>421924.84</v>
      </c>
      <c r="AQ2123" s="13">
        <v>0.01</v>
      </c>
      <c r="AR2123" s="367"/>
      <c r="AS2123" s="19">
        <v>45565</v>
      </c>
      <c r="AT2123" s="20" t="s">
        <v>8</v>
      </c>
      <c r="AU2123" s="40" t="s">
        <v>293</v>
      </c>
      <c r="AV2123" s="41">
        <v>2024</v>
      </c>
      <c r="AW2123" s="266" t="s">
        <v>291</v>
      </c>
      <c r="AX2123" s="380">
        <v>36.75</v>
      </c>
      <c r="AY2123" s="380">
        <v>36.909999999999997</v>
      </c>
    </row>
    <row r="2124" spans="1:51" x14ac:dyDescent="0.25">
      <c r="A2124" s="64">
        <v>106</v>
      </c>
      <c r="B2124" s="65" t="s">
        <v>92</v>
      </c>
      <c r="C2124" s="13">
        <v>57827640.729999997</v>
      </c>
      <c r="D2124" s="13">
        <v>2916900.04</v>
      </c>
      <c r="E2124" s="13">
        <v>1521046.36</v>
      </c>
      <c r="F2124" s="13">
        <v>12303752.870000001</v>
      </c>
      <c r="G2124" s="13">
        <v>26652547.280000001</v>
      </c>
      <c r="H2124" s="13">
        <v>93293.08</v>
      </c>
      <c r="I2124" s="13">
        <v>71605920.090000004</v>
      </c>
      <c r="J2124" s="13">
        <v>7091917.0499999998</v>
      </c>
      <c r="K2124" s="13">
        <v>17264763.780000001</v>
      </c>
      <c r="L2124" s="13">
        <v>15743717.42</v>
      </c>
      <c r="M2124" s="13">
        <v>9817395.3800000008</v>
      </c>
      <c r="N2124" s="13">
        <v>425491.17</v>
      </c>
      <c r="O2124" s="13">
        <v>761665.75999999791</v>
      </c>
      <c r="P2124" s="13">
        <v>15192774.779999983</v>
      </c>
      <c r="Q2124" s="13">
        <v>-16831208.050000001</v>
      </c>
      <c r="R2124" s="13">
        <v>-1638433.2700000182</v>
      </c>
      <c r="S2124" s="13">
        <v>1731726.370000001</v>
      </c>
      <c r="T2124" s="13">
        <v>8.7100000000000009</v>
      </c>
      <c r="U2124" s="13">
        <v>0</v>
      </c>
      <c r="V2124" s="13">
        <v>0</v>
      </c>
      <c r="W2124" s="13">
        <v>9658431.1799999997</v>
      </c>
      <c r="X2124" s="13">
        <v>2098899.2400000002</v>
      </c>
      <c r="Y2124" s="13">
        <v>520102.02</v>
      </c>
      <c r="Z2124" s="13">
        <v>289320.53000000003</v>
      </c>
      <c r="AA2124" s="13">
        <v>1122600.56</v>
      </c>
      <c r="AB2124" s="13">
        <v>969715.21</v>
      </c>
      <c r="AC2124" s="13">
        <v>0</v>
      </c>
      <c r="AD2124" s="13">
        <v>0</v>
      </c>
      <c r="AE2124" s="13">
        <v>6313793.4400000004</v>
      </c>
      <c r="AF2124" s="13">
        <v>810081</v>
      </c>
      <c r="AG2124" s="13">
        <v>25561112.799999997</v>
      </c>
      <c r="AH2124" s="13">
        <v>1946537.53</v>
      </c>
      <c r="AI2124" s="13">
        <v>27486777.459999997</v>
      </c>
      <c r="AJ2124" s="13">
        <v>26725111.699999999</v>
      </c>
      <c r="AK2124" s="13">
        <v>0</v>
      </c>
      <c r="AL2124" s="13">
        <v>54341156.310000002</v>
      </c>
      <c r="AM2124" s="13">
        <v>4.1475180895872068</v>
      </c>
      <c r="AN2124" s="13">
        <v>6051928.0099999998</v>
      </c>
      <c r="AO2124" s="13">
        <v>6251824.8599999994</v>
      </c>
      <c r="AP2124" s="13">
        <v>57069664.800000012</v>
      </c>
      <c r="AQ2124" s="13">
        <v>2920589.87</v>
      </c>
      <c r="AR2124" s="367"/>
      <c r="AS2124" s="19">
        <v>45565</v>
      </c>
      <c r="AT2124" s="20" t="s">
        <v>8</v>
      </c>
      <c r="AU2124" s="40" t="s">
        <v>292</v>
      </c>
      <c r="AV2124" s="41">
        <v>2024</v>
      </c>
      <c r="AW2124" s="266" t="s">
        <v>172</v>
      </c>
      <c r="AX2124" s="380">
        <v>36.75</v>
      </c>
      <c r="AY2124" s="380">
        <v>36.909999999999997</v>
      </c>
    </row>
    <row r="2125" spans="1:51" x14ac:dyDescent="0.25">
      <c r="A2125" s="64">
        <v>118</v>
      </c>
      <c r="B2125" s="65" t="s">
        <v>93</v>
      </c>
      <c r="C2125" s="13">
        <v>229685237.15000001</v>
      </c>
      <c r="D2125" s="13">
        <v>65854622.119999997</v>
      </c>
      <c r="E2125" s="13">
        <v>30865151.439999998</v>
      </c>
      <c r="F2125" s="13">
        <v>39747221.280000001</v>
      </c>
      <c r="G2125" s="13">
        <v>109482522.25</v>
      </c>
      <c r="H2125" s="13">
        <v>312333</v>
      </c>
      <c r="I2125" s="13">
        <v>219041161.87</v>
      </c>
      <c r="J2125" s="13">
        <v>19230092.640000001</v>
      </c>
      <c r="K2125" s="13">
        <v>84208872.590000004</v>
      </c>
      <c r="L2125" s="13">
        <v>53343721.149999999</v>
      </c>
      <c r="M2125" s="13">
        <v>14886373.58</v>
      </c>
      <c r="N2125" s="13">
        <v>56348473.829999998</v>
      </c>
      <c r="O2125" s="13">
        <v>62856640.870000012</v>
      </c>
      <c r="P2125" s="13">
        <v>-48255769.36999999</v>
      </c>
      <c r="Q2125" s="13">
        <v>55251031.869999997</v>
      </c>
      <c r="R2125" s="13">
        <v>6995262.5000000075</v>
      </c>
      <c r="S2125" s="13">
        <v>-6682929.5</v>
      </c>
      <c r="T2125" s="13">
        <v>75017.61</v>
      </c>
      <c r="U2125" s="13">
        <v>0</v>
      </c>
      <c r="V2125" s="13">
        <v>0</v>
      </c>
      <c r="W2125" s="13">
        <v>241084.39</v>
      </c>
      <c r="X2125" s="13">
        <v>1797094.49</v>
      </c>
      <c r="Y2125" s="13">
        <v>1652757.92</v>
      </c>
      <c r="Z2125" s="13">
        <v>1529408.73</v>
      </c>
      <c r="AA2125" s="13">
        <v>78635.48</v>
      </c>
      <c r="AB2125" s="13">
        <v>2014603.4</v>
      </c>
      <c r="AC2125" s="13">
        <v>0</v>
      </c>
      <c r="AD2125" s="13">
        <v>0</v>
      </c>
      <c r="AE2125" s="13">
        <v>3494771.13</v>
      </c>
      <c r="AF2125" s="13">
        <v>25949.33</v>
      </c>
      <c r="AG2125" s="13">
        <v>68230094.729999989</v>
      </c>
      <c r="AH2125" s="13">
        <v>87213625.269999996</v>
      </c>
      <c r="AI2125" s="13">
        <v>155360667.46000001</v>
      </c>
      <c r="AJ2125" s="13">
        <v>92504026.590000004</v>
      </c>
      <c r="AK2125" s="13">
        <v>0</v>
      </c>
      <c r="AL2125" s="13">
        <v>134832289.28</v>
      </c>
      <c r="AM2125" s="13">
        <v>2.6011648788658839</v>
      </c>
      <c r="AN2125" s="13">
        <v>25254544.91</v>
      </c>
      <c r="AO2125" s="13">
        <v>14492676.370000001</v>
      </c>
      <c r="AP2125" s="13">
        <v>226499083.82999998</v>
      </c>
      <c r="AQ2125" s="13">
        <v>125525109.66999999</v>
      </c>
      <c r="AR2125" s="367"/>
      <c r="AS2125" s="19">
        <v>45565</v>
      </c>
      <c r="AT2125" s="20" t="s">
        <v>8</v>
      </c>
      <c r="AU2125" s="40" t="s">
        <v>292</v>
      </c>
      <c r="AV2125" s="41">
        <v>2024</v>
      </c>
      <c r="AW2125" s="266" t="s">
        <v>162</v>
      </c>
      <c r="AX2125" s="380">
        <v>36.75</v>
      </c>
      <c r="AY2125" s="380">
        <v>36.909999999999997</v>
      </c>
    </row>
    <row r="2126" spans="1:51" x14ac:dyDescent="0.25">
      <c r="A2126" s="64">
        <v>29</v>
      </c>
      <c r="B2126" s="65" t="s">
        <v>94</v>
      </c>
      <c r="C2126" s="13">
        <v>533146831.55000001</v>
      </c>
      <c r="D2126" s="13">
        <v>181425434.22000003</v>
      </c>
      <c r="E2126" s="13">
        <v>21349263.109999999</v>
      </c>
      <c r="F2126" s="13">
        <v>84793259.719999999</v>
      </c>
      <c r="G2126" s="13">
        <v>103598213.25999999</v>
      </c>
      <c r="H2126" s="13">
        <v>50293.94</v>
      </c>
      <c r="I2126" s="13">
        <v>259187525</v>
      </c>
      <c r="J2126" s="13">
        <v>166599184.05000001</v>
      </c>
      <c r="K2126" s="13">
        <v>97506355.200000003</v>
      </c>
      <c r="L2126" s="13">
        <v>76157092.090000004</v>
      </c>
      <c r="M2126" s="13">
        <v>47190686.229999997</v>
      </c>
      <c r="N2126" s="13">
        <v>14832537.85</v>
      </c>
      <c r="O2126" s="13">
        <v>48675931.190000005</v>
      </c>
      <c r="P2126" s="13">
        <v>114653993.16000003</v>
      </c>
      <c r="Q2126" s="13">
        <v>-127159472.84</v>
      </c>
      <c r="R2126" s="13">
        <v>-12505479.679999977</v>
      </c>
      <c r="S2126" s="13">
        <v>12555773.629999999</v>
      </c>
      <c r="T2126" s="13">
        <v>16635433.720000001</v>
      </c>
      <c r="U2126" s="13">
        <v>244589.9</v>
      </c>
      <c r="V2126" s="13">
        <v>0</v>
      </c>
      <c r="W2126" s="13">
        <v>210232.38</v>
      </c>
      <c r="X2126" s="13">
        <v>17624191</v>
      </c>
      <c r="Y2126" s="13">
        <v>1791977.57</v>
      </c>
      <c r="Z2126" s="13">
        <v>7361090.8300000001</v>
      </c>
      <c r="AA2126" s="13">
        <v>612.70000000000005</v>
      </c>
      <c r="AB2126" s="13">
        <v>8162137.9500000002</v>
      </c>
      <c r="AC2126" s="13">
        <v>0</v>
      </c>
      <c r="AD2126" s="13">
        <v>0</v>
      </c>
      <c r="AE2126" s="13">
        <v>0</v>
      </c>
      <c r="AF2126" s="13">
        <v>4842854.32</v>
      </c>
      <c r="AG2126" s="13">
        <v>123347778.31999999</v>
      </c>
      <c r="AH2126" s="13">
        <v>36181800.960000001</v>
      </c>
      <c r="AI2126" s="13">
        <v>152877735.19999999</v>
      </c>
      <c r="AJ2126" s="13">
        <v>105010556.06</v>
      </c>
      <c r="AK2126" s="13">
        <v>808752.05</v>
      </c>
      <c r="AL2126" s="13">
        <v>161681169.80000001</v>
      </c>
      <c r="AM2126" s="13">
        <v>2.6581603267640137</v>
      </c>
      <c r="AN2126" s="13">
        <v>47436303.489999995</v>
      </c>
      <c r="AO2126" s="13">
        <v>37356956.229999997</v>
      </c>
      <c r="AP2126" s="13">
        <v>501174295.59000003</v>
      </c>
      <c r="AQ2126" s="13">
        <v>198128829.44999999</v>
      </c>
      <c r="AR2126" s="367"/>
      <c r="AS2126" s="19">
        <v>45565</v>
      </c>
      <c r="AT2126" s="20" t="s">
        <v>8</v>
      </c>
      <c r="AU2126" s="40" t="s">
        <v>292</v>
      </c>
      <c r="AV2126" s="41">
        <v>2024</v>
      </c>
      <c r="AW2126" s="266" t="s">
        <v>156</v>
      </c>
      <c r="AX2126" s="380">
        <v>36.75</v>
      </c>
      <c r="AY2126" s="380">
        <v>36.909999999999997</v>
      </c>
    </row>
    <row r="2127" spans="1:51" x14ac:dyDescent="0.25">
      <c r="A2127" s="64">
        <v>111</v>
      </c>
      <c r="B2127" s="65" t="s">
        <v>95</v>
      </c>
      <c r="C2127" s="13">
        <v>8824027.5899999999</v>
      </c>
      <c r="D2127" s="13">
        <v>776385.74</v>
      </c>
      <c r="E2127" s="13">
        <v>551838.3600000001</v>
      </c>
      <c r="F2127" s="13">
        <v>1742100.03</v>
      </c>
      <c r="G2127" s="13">
        <v>3377285.89</v>
      </c>
      <c r="H2127" s="13">
        <v>312135.84000000003</v>
      </c>
      <c r="I2127" s="13">
        <v>48148916.57</v>
      </c>
      <c r="J2127" s="13">
        <v>19272232.170000002</v>
      </c>
      <c r="K2127" s="13">
        <v>3659090.43</v>
      </c>
      <c r="L2127" s="13">
        <v>3107252.07</v>
      </c>
      <c r="M2127" s="13">
        <v>0</v>
      </c>
      <c r="N2127" s="13">
        <v>0</v>
      </c>
      <c r="O2127" s="13">
        <v>-268645.65000000037</v>
      </c>
      <c r="P2127" s="13">
        <v>3196901.5800000015</v>
      </c>
      <c r="Q2127" s="13">
        <v>-1299572.76</v>
      </c>
      <c r="R2127" s="13">
        <v>1897328.8200000015</v>
      </c>
      <c r="S2127" s="13">
        <v>-1585192.9600000002</v>
      </c>
      <c r="T2127" s="13">
        <v>0</v>
      </c>
      <c r="U2127" s="13">
        <v>0</v>
      </c>
      <c r="V2127" s="13">
        <v>0</v>
      </c>
      <c r="W2127" s="13">
        <v>0</v>
      </c>
      <c r="X2127" s="13">
        <v>1082108.45</v>
      </c>
      <c r="Y2127" s="13">
        <v>68924.2</v>
      </c>
      <c r="Z2127" s="13">
        <v>1088706.4099999999</v>
      </c>
      <c r="AA2127" s="13">
        <v>546838.13</v>
      </c>
      <c r="AB2127" s="13">
        <v>339958.97</v>
      </c>
      <c r="AC2127" s="13">
        <v>0</v>
      </c>
      <c r="AD2127" s="13">
        <v>0</v>
      </c>
      <c r="AE2127" s="13">
        <v>0</v>
      </c>
      <c r="AF2127" s="13">
        <v>622873.69999999995</v>
      </c>
      <c r="AG2127" s="13">
        <v>3107252.07</v>
      </c>
      <c r="AH2127" s="13">
        <v>551838.3600000001</v>
      </c>
      <c r="AI2127" s="13">
        <v>3653231.3</v>
      </c>
      <c r="AJ2127" s="13">
        <v>3921876.95</v>
      </c>
      <c r="AK2127" s="13">
        <v>0</v>
      </c>
      <c r="AL2127" s="13">
        <v>44489826.140000001</v>
      </c>
      <c r="AM2127" s="13">
        <v>13.158711841401525</v>
      </c>
      <c r="AN2127" s="13">
        <v>1112703</v>
      </c>
      <c r="AO2127" s="13">
        <v>629397.03</v>
      </c>
      <c r="AP2127" s="13">
        <v>8586470.4700000007</v>
      </c>
      <c r="AQ2127" s="13">
        <v>270182.9700000002</v>
      </c>
      <c r="AR2127" s="367"/>
      <c r="AS2127" s="19">
        <v>45565</v>
      </c>
      <c r="AT2127" s="20" t="s">
        <v>8</v>
      </c>
      <c r="AU2127" s="40" t="s">
        <v>292</v>
      </c>
      <c r="AV2127" s="41">
        <v>2024</v>
      </c>
      <c r="AW2127" s="266" t="s">
        <v>182</v>
      </c>
      <c r="AX2127" s="380">
        <v>36.75</v>
      </c>
      <c r="AY2127" s="380">
        <v>36.909999999999997</v>
      </c>
    </row>
    <row r="2128" spans="1:51" x14ac:dyDescent="0.25">
      <c r="A2128" s="64">
        <v>83</v>
      </c>
      <c r="B2128" s="65" t="s">
        <v>96</v>
      </c>
      <c r="C2128" s="13">
        <v>682236723.88999999</v>
      </c>
      <c r="D2128" s="13">
        <v>275700714.27000004</v>
      </c>
      <c r="E2128" s="13">
        <v>32070268</v>
      </c>
      <c r="F2128" s="13">
        <v>151453072.90000001</v>
      </c>
      <c r="G2128" s="13">
        <v>163563028.97</v>
      </c>
      <c r="H2128" s="13">
        <v>36449.339999999997</v>
      </c>
      <c r="I2128" s="13">
        <v>666241107.34000003</v>
      </c>
      <c r="J2128" s="13">
        <v>13415246.039999999</v>
      </c>
      <c r="K2128" s="13">
        <v>294329217.08999997</v>
      </c>
      <c r="L2128" s="13">
        <v>262258949.08999997</v>
      </c>
      <c r="M2128" s="13">
        <v>12599810.33</v>
      </c>
      <c r="N2128" s="13">
        <v>254224</v>
      </c>
      <c r="O2128" s="13">
        <v>51289663.75</v>
      </c>
      <c r="P2128" s="13">
        <v>40230244.000000186</v>
      </c>
      <c r="Q2128" s="13">
        <v>-31726512.710000005</v>
      </c>
      <c r="R2128" s="13">
        <v>8503731.2900001816</v>
      </c>
      <c r="S2128" s="13">
        <v>-8467281.9499999993</v>
      </c>
      <c r="T2128" s="13">
        <v>1361330.07</v>
      </c>
      <c r="U2128" s="13">
        <v>0</v>
      </c>
      <c r="V2128" s="13">
        <v>0</v>
      </c>
      <c r="W2128" s="13">
        <v>366700.03</v>
      </c>
      <c r="X2128" s="13">
        <v>13108719.33</v>
      </c>
      <c r="Y2128" s="13">
        <v>2803606.52</v>
      </c>
      <c r="Z2128" s="13">
        <v>8027001.3399999999</v>
      </c>
      <c r="AA2128" s="13">
        <v>0</v>
      </c>
      <c r="AB2128" s="13">
        <v>1196403.6100000001</v>
      </c>
      <c r="AC2128" s="13">
        <v>0</v>
      </c>
      <c r="AD2128" s="13">
        <v>0</v>
      </c>
      <c r="AE2128" s="13">
        <v>0</v>
      </c>
      <c r="AF2128" s="13">
        <v>11277019.91</v>
      </c>
      <c r="AG2128" s="13">
        <v>274858759.42000002</v>
      </c>
      <c r="AH2128" s="13">
        <v>32324492</v>
      </c>
      <c r="AI2128" s="13">
        <v>306438946.44</v>
      </c>
      <c r="AJ2128" s="13">
        <v>255149282.69</v>
      </c>
      <c r="AK2128" s="13">
        <v>0</v>
      </c>
      <c r="AL2128" s="13">
        <v>371911890.25000006</v>
      </c>
      <c r="AM2128" s="13">
        <v>2.2635914773499257</v>
      </c>
      <c r="AN2128" s="13">
        <v>78770946.280000001</v>
      </c>
      <c r="AO2128" s="13">
        <v>72682126.620000005</v>
      </c>
      <c r="AP2128" s="13">
        <v>601519848.1400001</v>
      </c>
      <c r="AQ2128" s="13">
        <v>246273502.27000004</v>
      </c>
      <c r="AR2128" s="367"/>
      <c r="AS2128" s="19">
        <v>45565</v>
      </c>
      <c r="AT2128" s="20" t="s">
        <v>8</v>
      </c>
      <c r="AU2128" s="40" t="s">
        <v>292</v>
      </c>
      <c r="AV2128" s="41">
        <v>2024</v>
      </c>
      <c r="AW2128" s="266" t="s">
        <v>158</v>
      </c>
      <c r="AX2128" s="380">
        <v>36.75</v>
      </c>
      <c r="AY2128" s="380">
        <v>36.909999999999997</v>
      </c>
    </row>
    <row r="2129" spans="1:51" x14ac:dyDescent="0.25">
      <c r="A2129" s="64">
        <v>40</v>
      </c>
      <c r="B2129" s="65" t="s">
        <v>97</v>
      </c>
      <c r="C2129" s="13">
        <v>58303229.43</v>
      </c>
      <c r="D2129" s="13">
        <v>16279863.569999998</v>
      </c>
      <c r="E2129" s="13">
        <v>9424852.6899999995</v>
      </c>
      <c r="F2129" s="13">
        <v>12385862.350000001</v>
      </c>
      <c r="G2129" s="13">
        <v>32308425.25</v>
      </c>
      <c r="H2129" s="13">
        <v>-24691104.73</v>
      </c>
      <c r="I2129" s="13">
        <v>64930981.109999999</v>
      </c>
      <c r="J2129" s="13">
        <v>18213690.420000002</v>
      </c>
      <c r="K2129" s="13">
        <v>18834908.18</v>
      </c>
      <c r="L2129" s="13">
        <v>9410055.4900000002</v>
      </c>
      <c r="M2129" s="13">
        <v>22571905.66</v>
      </c>
      <c r="N2129" s="13">
        <v>0</v>
      </c>
      <c r="O2129" s="13">
        <v>7515966.3199999984</v>
      </c>
      <c r="P2129" s="13">
        <v>-10186888.06000001</v>
      </c>
      <c r="Q2129" s="13">
        <v>-8386389.8000000017</v>
      </c>
      <c r="R2129" s="13">
        <v>-18573277.860000011</v>
      </c>
      <c r="S2129" s="13">
        <v>-6117826.8700000001</v>
      </c>
      <c r="T2129" s="13">
        <v>1254159.68</v>
      </c>
      <c r="U2129" s="13">
        <v>0</v>
      </c>
      <c r="V2129" s="13">
        <v>0</v>
      </c>
      <c r="W2129" s="13">
        <v>0</v>
      </c>
      <c r="X2129" s="13">
        <v>1462586.52</v>
      </c>
      <c r="Y2129" s="13">
        <v>579424.67000000004</v>
      </c>
      <c r="Z2129" s="13">
        <v>755279.93</v>
      </c>
      <c r="AA2129" s="13">
        <v>1321001.18</v>
      </c>
      <c r="AB2129" s="13">
        <v>628781.92000000004</v>
      </c>
      <c r="AC2129" s="13">
        <v>0</v>
      </c>
      <c r="AD2129" s="13">
        <v>0</v>
      </c>
      <c r="AE2129" s="13">
        <v>0</v>
      </c>
      <c r="AF2129" s="13">
        <v>5550085.3700000001</v>
      </c>
      <c r="AG2129" s="13">
        <v>31981961.150000002</v>
      </c>
      <c r="AH2129" s="13">
        <v>9424852.6899999995</v>
      </c>
      <c r="AI2129" s="13">
        <v>41179339.119999997</v>
      </c>
      <c r="AJ2129" s="13">
        <v>33663372.799999997</v>
      </c>
      <c r="AK2129" s="13">
        <v>0</v>
      </c>
      <c r="AL2129" s="13">
        <v>46096072.93</v>
      </c>
      <c r="AM2129" s="13">
        <v>3.4473744437441689</v>
      </c>
      <c r="AN2129" s="13">
        <v>6508523.8200000003</v>
      </c>
      <c r="AO2129" s="13">
        <v>5877338.5300000003</v>
      </c>
      <c r="AP2129" s="13">
        <v>39227710.010000005</v>
      </c>
      <c r="AQ2129" s="13">
        <v>4720310.4699999951</v>
      </c>
      <c r="AR2129" s="367"/>
      <c r="AS2129" s="19">
        <v>45565</v>
      </c>
      <c r="AT2129" s="20" t="s">
        <v>8</v>
      </c>
      <c r="AU2129" s="40" t="s">
        <v>293</v>
      </c>
      <c r="AV2129" s="41">
        <v>2024</v>
      </c>
      <c r="AW2129" s="266" t="s">
        <v>166</v>
      </c>
      <c r="AX2129" s="380">
        <v>36.75</v>
      </c>
      <c r="AY2129" s="380">
        <v>36.909999999999997</v>
      </c>
    </row>
    <row r="2130" spans="1:51" x14ac:dyDescent="0.25">
      <c r="A2130" s="64">
        <v>24</v>
      </c>
      <c r="B2130" s="65" t="s">
        <v>98</v>
      </c>
      <c r="C2130" s="13">
        <v>455018355.50999999</v>
      </c>
      <c r="D2130" s="13">
        <v>163379875.79999998</v>
      </c>
      <c r="E2130" s="13">
        <v>17203993.509999998</v>
      </c>
      <c r="F2130" s="13">
        <v>46696582.859999999</v>
      </c>
      <c r="G2130" s="13">
        <v>132842459.01000001</v>
      </c>
      <c r="H2130" s="13">
        <v>-16137424.17</v>
      </c>
      <c r="I2130" s="13">
        <v>142733973.96000001</v>
      </c>
      <c r="J2130" s="13">
        <v>98637072.5</v>
      </c>
      <c r="K2130" s="13">
        <v>99948607.640000001</v>
      </c>
      <c r="L2130" s="13">
        <v>82472190.309999987</v>
      </c>
      <c r="M2130" s="13">
        <v>64556149.039999999</v>
      </c>
      <c r="N2130" s="13">
        <v>233556.34</v>
      </c>
      <c r="O2130" s="13">
        <v>120432803.76999998</v>
      </c>
      <c r="P2130" s="13">
        <v>-8333365.9300000072</v>
      </c>
      <c r="Q2130" s="13">
        <v>-33387097.040000014</v>
      </c>
      <c r="R2130" s="13">
        <v>-41720462.970000021</v>
      </c>
      <c r="S2130" s="13">
        <v>25583038.799999997</v>
      </c>
      <c r="T2130" s="13">
        <v>4992832.45</v>
      </c>
      <c r="U2130" s="13">
        <v>0</v>
      </c>
      <c r="V2130" s="13">
        <v>0</v>
      </c>
      <c r="W2130" s="13">
        <v>20899399.789999999</v>
      </c>
      <c r="X2130" s="13">
        <v>18192059.739999998</v>
      </c>
      <c r="Y2130" s="13">
        <v>1769091.3</v>
      </c>
      <c r="Z2130" s="13">
        <v>5036315.92</v>
      </c>
      <c r="AA2130" s="13">
        <v>8287084.7599999998</v>
      </c>
      <c r="AB2130" s="13">
        <v>2517947.86</v>
      </c>
      <c r="AC2130" s="13">
        <v>0</v>
      </c>
      <c r="AD2130" s="13">
        <v>0</v>
      </c>
      <c r="AE2130" s="13">
        <v>0</v>
      </c>
      <c r="AF2130" s="13">
        <v>890813.34</v>
      </c>
      <c r="AG2130" s="13">
        <v>147028339.34999999</v>
      </c>
      <c r="AH2130" s="13">
        <v>17437549.850000001</v>
      </c>
      <c r="AI2130" s="13">
        <v>164258113.16</v>
      </c>
      <c r="AJ2130" s="13">
        <v>43924050.399999999</v>
      </c>
      <c r="AK2130" s="13">
        <v>98741.01</v>
      </c>
      <c r="AL2130" s="13">
        <v>42785366.320000008</v>
      </c>
      <c r="AM2130" s="13">
        <v>1.4280736603565958</v>
      </c>
      <c r="AN2130" s="13">
        <v>41332907.240000002</v>
      </c>
      <c r="AO2130" s="13">
        <v>5363675.62</v>
      </c>
      <c r="AP2130" s="13">
        <v>345612890.74000001</v>
      </c>
      <c r="AQ2130" s="13">
        <v>174407214.79999998</v>
      </c>
      <c r="AR2130" s="367"/>
      <c r="AS2130" s="19">
        <v>45565</v>
      </c>
      <c r="AT2130" s="20" t="s">
        <v>8</v>
      </c>
      <c r="AU2130" s="40" t="s">
        <v>293</v>
      </c>
      <c r="AV2130" s="41">
        <v>2024</v>
      </c>
      <c r="AW2130" s="266" t="s">
        <v>164</v>
      </c>
      <c r="AX2130" s="380">
        <v>36.75</v>
      </c>
      <c r="AY2130" s="380">
        <v>36.909999999999997</v>
      </c>
    </row>
    <row r="2131" spans="1:51" x14ac:dyDescent="0.25">
      <c r="A2131" s="64">
        <v>124</v>
      </c>
      <c r="B2131" s="65" t="s">
        <v>99</v>
      </c>
      <c r="C2131" s="13">
        <v>29064576.93</v>
      </c>
      <c r="D2131" s="13">
        <v>0</v>
      </c>
      <c r="E2131" s="13">
        <v>0</v>
      </c>
      <c r="F2131" s="13">
        <v>463267</v>
      </c>
      <c r="G2131" s="13">
        <v>9245494.0599999987</v>
      </c>
      <c r="H2131" s="13">
        <v>-633340.97</v>
      </c>
      <c r="I2131" s="13">
        <v>10356557.390000001</v>
      </c>
      <c r="J2131" s="13">
        <v>119297.25</v>
      </c>
      <c r="K2131" s="13">
        <v>305719.86</v>
      </c>
      <c r="L2131" s="13">
        <v>305719.86000000004</v>
      </c>
      <c r="M2131" s="13">
        <v>15374134.689999999</v>
      </c>
      <c r="N2131" s="13">
        <v>0</v>
      </c>
      <c r="O2131" s="13">
        <v>5383457.3400000017</v>
      </c>
      <c r="P2131" s="13">
        <v>13972358.529999997</v>
      </c>
      <c r="Q2131" s="13">
        <v>-13754944.800000001</v>
      </c>
      <c r="R2131" s="13">
        <v>217413.72999999672</v>
      </c>
      <c r="S2131" s="13">
        <v>-850754.69000000006</v>
      </c>
      <c r="T2131" s="13">
        <v>0</v>
      </c>
      <c r="U2131" s="13">
        <v>0</v>
      </c>
      <c r="V2131" s="13">
        <v>0</v>
      </c>
      <c r="W2131" s="13">
        <v>0</v>
      </c>
      <c r="X2131" s="13">
        <v>91182.74</v>
      </c>
      <c r="Y2131" s="13">
        <v>188683.55</v>
      </c>
      <c r="Z2131" s="13">
        <v>153909.66</v>
      </c>
      <c r="AA2131" s="13">
        <v>371558.55</v>
      </c>
      <c r="AB2131" s="13">
        <v>166388.62</v>
      </c>
      <c r="AC2131" s="13">
        <v>0</v>
      </c>
      <c r="AD2131" s="13">
        <v>0</v>
      </c>
      <c r="AE2131" s="13">
        <v>0</v>
      </c>
      <c r="AF2131" s="13">
        <v>61397.05</v>
      </c>
      <c r="AG2131" s="13">
        <v>15679854.550000001</v>
      </c>
      <c r="AH2131" s="13">
        <v>0</v>
      </c>
      <c r="AI2131" s="13">
        <v>15637684.530000001</v>
      </c>
      <c r="AJ2131" s="13">
        <v>10254227.190000001</v>
      </c>
      <c r="AK2131" s="13">
        <v>0</v>
      </c>
      <c r="AL2131" s="13">
        <v>10050837.530000001</v>
      </c>
      <c r="AM2131" s="13">
        <v>33.87597191101684</v>
      </c>
      <c r="AN2131" s="13">
        <v>412692.55</v>
      </c>
      <c r="AO2131" s="13">
        <v>50574.45</v>
      </c>
      <c r="AP2131" s="13">
        <v>23681119.589999996</v>
      </c>
      <c r="AQ2131" s="13">
        <v>0</v>
      </c>
      <c r="AR2131" s="367"/>
      <c r="AS2131" s="19">
        <v>45565</v>
      </c>
      <c r="AT2131" s="20" t="s">
        <v>8</v>
      </c>
      <c r="AU2131" s="40" t="s">
        <v>293</v>
      </c>
      <c r="AV2131" s="41">
        <v>2024</v>
      </c>
      <c r="AW2131" s="266" t="s">
        <v>289</v>
      </c>
      <c r="AX2131" s="380">
        <v>36.75</v>
      </c>
      <c r="AY2131" s="380">
        <v>36.909999999999997</v>
      </c>
    </row>
    <row r="2132" spans="1:51" x14ac:dyDescent="0.25">
      <c r="A2132" s="64">
        <v>70</v>
      </c>
      <c r="B2132" s="65" t="s">
        <v>100</v>
      </c>
      <c r="C2132" s="13">
        <v>9790706.2599999998</v>
      </c>
      <c r="D2132" s="13">
        <v>2764831.21</v>
      </c>
      <c r="E2132" s="13">
        <v>131883.49000000002</v>
      </c>
      <c r="F2132" s="13">
        <v>0</v>
      </c>
      <c r="G2132" s="13">
        <v>5434595.0700000003</v>
      </c>
      <c r="H2132" s="13">
        <v>2002195.54</v>
      </c>
      <c r="I2132" s="13">
        <v>2410870.4500000002</v>
      </c>
      <c r="J2132" s="13">
        <v>5386846.2199999997</v>
      </c>
      <c r="K2132" s="13">
        <v>1050655.48</v>
      </c>
      <c r="L2132" s="13">
        <v>801380.19</v>
      </c>
      <c r="M2132" s="13">
        <v>0</v>
      </c>
      <c r="N2132" s="13">
        <v>0</v>
      </c>
      <c r="O2132" s="13">
        <v>23001.070000000065</v>
      </c>
      <c r="P2132" s="13">
        <v>1568278.9099999992</v>
      </c>
      <c r="Q2132" s="13">
        <v>0</v>
      </c>
      <c r="R2132" s="13">
        <v>1568278.9099999992</v>
      </c>
      <c r="S2132" s="13">
        <v>433916.63</v>
      </c>
      <c r="T2132" s="13">
        <v>567002.47</v>
      </c>
      <c r="U2132" s="13">
        <v>0</v>
      </c>
      <c r="V2132" s="13">
        <v>0</v>
      </c>
      <c r="W2132" s="13">
        <v>0</v>
      </c>
      <c r="X2132" s="13">
        <v>88744.18</v>
      </c>
      <c r="Y2132" s="13">
        <v>52305.67</v>
      </c>
      <c r="Z2132" s="13">
        <v>139607.76</v>
      </c>
      <c r="AA2132" s="13">
        <v>13166.6</v>
      </c>
      <c r="AB2132" s="13">
        <v>16749.990000000002</v>
      </c>
      <c r="AC2132" s="13">
        <v>0</v>
      </c>
      <c r="AD2132" s="13">
        <v>0</v>
      </c>
      <c r="AE2132" s="13">
        <v>0</v>
      </c>
      <c r="AF2132" s="13">
        <v>0</v>
      </c>
      <c r="AG2132" s="13">
        <v>801380.19</v>
      </c>
      <c r="AH2132" s="13">
        <v>131883.49000000002</v>
      </c>
      <c r="AI2132" s="13">
        <v>933263.68</v>
      </c>
      <c r="AJ2132" s="13">
        <v>910262.61</v>
      </c>
      <c r="AK2132" s="13">
        <v>0</v>
      </c>
      <c r="AL2132" s="13">
        <v>1360214.9700000002</v>
      </c>
      <c r="AM2132" s="13">
        <v>2.2946346313255801</v>
      </c>
      <c r="AN2132" s="13">
        <v>0</v>
      </c>
      <c r="AO2132" s="13">
        <v>0</v>
      </c>
      <c r="AP2132" s="13">
        <v>9898438.25</v>
      </c>
      <c r="AQ2132" s="13">
        <v>2895564.2699999996</v>
      </c>
      <c r="AR2132" s="367"/>
      <c r="AS2132" s="19">
        <v>45565</v>
      </c>
      <c r="AT2132" s="20" t="s">
        <v>8</v>
      </c>
      <c r="AU2132" s="40" t="s">
        <v>292</v>
      </c>
      <c r="AV2132" s="41">
        <v>2024</v>
      </c>
      <c r="AW2132" s="266" t="s">
        <v>181</v>
      </c>
      <c r="AX2132" s="380">
        <v>36.75</v>
      </c>
      <c r="AY2132" s="380">
        <v>36.909999999999997</v>
      </c>
    </row>
    <row r="2133" spans="1:51" x14ac:dyDescent="0.25">
      <c r="A2133" s="64">
        <v>119</v>
      </c>
      <c r="B2133" s="65" t="s">
        <v>101</v>
      </c>
      <c r="C2133" s="13">
        <v>493422.57</v>
      </c>
      <c r="D2133" s="13">
        <v>0</v>
      </c>
      <c r="E2133" s="13">
        <v>0.01</v>
      </c>
      <c r="F2133" s="13">
        <v>0</v>
      </c>
      <c r="G2133" s="13">
        <v>279617.7</v>
      </c>
      <c r="H2133" s="13">
        <v>10426.25</v>
      </c>
      <c r="I2133" s="13">
        <v>13079549.939999999</v>
      </c>
      <c r="J2133" s="13">
        <v>394119.17</v>
      </c>
      <c r="K2133" s="13">
        <v>336833.36</v>
      </c>
      <c r="L2133" s="13">
        <v>336833.35</v>
      </c>
      <c r="M2133" s="13">
        <v>0</v>
      </c>
      <c r="N2133" s="13">
        <v>0</v>
      </c>
      <c r="O2133" s="13">
        <v>336833.17</v>
      </c>
      <c r="P2133" s="13">
        <v>-123028.29999999999</v>
      </c>
      <c r="Q2133" s="13">
        <v>0</v>
      </c>
      <c r="R2133" s="13">
        <v>-123028.29999999999</v>
      </c>
      <c r="S2133" s="13">
        <v>133454.54999999999</v>
      </c>
      <c r="T2133" s="13">
        <v>155378.07999999999</v>
      </c>
      <c r="U2133" s="13">
        <v>0</v>
      </c>
      <c r="V2133" s="13">
        <v>0</v>
      </c>
      <c r="W2133" s="13">
        <v>0</v>
      </c>
      <c r="X2133" s="13">
        <v>8349.6299999999992</v>
      </c>
      <c r="Y2133" s="13">
        <v>5706.47</v>
      </c>
      <c r="Z2133" s="13">
        <v>8502.19</v>
      </c>
      <c r="AA2133" s="13">
        <v>12208.91</v>
      </c>
      <c r="AB2133" s="13">
        <v>0.17</v>
      </c>
      <c r="AC2133" s="13">
        <v>0</v>
      </c>
      <c r="AD2133" s="13">
        <v>0</v>
      </c>
      <c r="AE2133" s="13">
        <v>0</v>
      </c>
      <c r="AF2133" s="13">
        <v>3855.42</v>
      </c>
      <c r="AG2133" s="13">
        <v>336833.35</v>
      </c>
      <c r="AH2133" s="13">
        <v>0.01</v>
      </c>
      <c r="AI2133" s="13">
        <v>336833.35</v>
      </c>
      <c r="AJ2133" s="13">
        <v>0.18</v>
      </c>
      <c r="AK2133" s="13">
        <v>0</v>
      </c>
      <c r="AL2133" s="13">
        <v>12742716.58</v>
      </c>
      <c r="AM2133" s="13">
        <v>38.830922032188262</v>
      </c>
      <c r="AN2133" s="13">
        <v>0</v>
      </c>
      <c r="AO2133" s="13">
        <v>0</v>
      </c>
      <c r="AP2133" s="13">
        <v>156589.40000000002</v>
      </c>
      <c r="AQ2133" s="13">
        <v>0</v>
      </c>
      <c r="AR2133" s="367"/>
      <c r="AS2133" s="19">
        <v>45565</v>
      </c>
      <c r="AT2133" s="20" t="s">
        <v>8</v>
      </c>
      <c r="AU2133" s="40" t="s">
        <v>292</v>
      </c>
      <c r="AV2133" s="41">
        <v>2024</v>
      </c>
      <c r="AW2133" s="266" t="s">
        <v>189</v>
      </c>
      <c r="AX2133" s="380">
        <v>36.75</v>
      </c>
      <c r="AY2133" s="380">
        <v>36.909999999999997</v>
      </c>
    </row>
    <row r="2134" spans="1:51" x14ac:dyDescent="0.25">
      <c r="A2134" s="64">
        <v>108</v>
      </c>
      <c r="B2134" s="65" t="s">
        <v>102</v>
      </c>
      <c r="C2134" s="13">
        <v>4727915.5</v>
      </c>
      <c r="D2134" s="13">
        <v>1018041.4800000001</v>
      </c>
      <c r="E2134" s="13">
        <v>146963.91</v>
      </c>
      <c r="F2134" s="13">
        <v>567848.46</v>
      </c>
      <c r="G2134" s="13">
        <v>3805287.51</v>
      </c>
      <c r="H2134" s="13">
        <v>11904.7</v>
      </c>
      <c r="I2134" s="13">
        <v>14979467.51</v>
      </c>
      <c r="J2134" s="13">
        <v>1857906.63</v>
      </c>
      <c r="K2134" s="13">
        <v>1231483.1200000001</v>
      </c>
      <c r="L2134" s="13">
        <v>1084518.52</v>
      </c>
      <c r="M2134" s="13">
        <v>951553.18</v>
      </c>
      <c r="N2134" s="13">
        <v>1679662.78</v>
      </c>
      <c r="O2134" s="13">
        <v>1133069.8400000001</v>
      </c>
      <c r="P2134" s="13">
        <v>-1796331.7900000014</v>
      </c>
      <c r="Q2134" s="13">
        <v>822534.64999999967</v>
      </c>
      <c r="R2134" s="13">
        <v>-973797.14000000176</v>
      </c>
      <c r="S2134" s="13">
        <v>985701.79</v>
      </c>
      <c r="T2134" s="13">
        <v>1108689.78</v>
      </c>
      <c r="U2134" s="13">
        <v>0</v>
      </c>
      <c r="V2134" s="13">
        <v>0</v>
      </c>
      <c r="W2134" s="13">
        <v>0</v>
      </c>
      <c r="X2134" s="13">
        <v>87418.32</v>
      </c>
      <c r="Y2134" s="13">
        <v>69233.19</v>
      </c>
      <c r="Z2134" s="13">
        <v>56755.71</v>
      </c>
      <c r="AA2134" s="13">
        <v>58419.24</v>
      </c>
      <c r="AB2134" s="13">
        <v>3142</v>
      </c>
      <c r="AC2134" s="13">
        <v>0</v>
      </c>
      <c r="AD2134" s="13">
        <v>0</v>
      </c>
      <c r="AE2134" s="13">
        <v>0</v>
      </c>
      <c r="AF2134" s="13">
        <v>22856.17</v>
      </c>
      <c r="AG2134" s="13">
        <v>2036071.7</v>
      </c>
      <c r="AH2134" s="13">
        <v>1826626.69</v>
      </c>
      <c r="AI2134" s="13">
        <v>3807742.42</v>
      </c>
      <c r="AJ2134" s="13">
        <v>2674672.58</v>
      </c>
      <c r="AK2134" s="13">
        <v>0</v>
      </c>
      <c r="AL2134" s="13">
        <v>13747984.390000001</v>
      </c>
      <c r="AM2134" s="13">
        <v>12.163761944215686</v>
      </c>
      <c r="AN2134" s="13">
        <v>437399.98</v>
      </c>
      <c r="AO2134" s="13">
        <v>130448.48000000001</v>
      </c>
      <c r="AP2134" s="13">
        <v>5385331.7399999993</v>
      </c>
      <c r="AQ2134" s="13">
        <v>2808527.56</v>
      </c>
      <c r="AR2134" s="367"/>
      <c r="AS2134" s="19">
        <v>45565</v>
      </c>
      <c r="AT2134" s="20" t="s">
        <v>8</v>
      </c>
      <c r="AU2134" s="40" t="s">
        <v>292</v>
      </c>
      <c r="AV2134" s="41">
        <v>2024</v>
      </c>
      <c r="AW2134" s="266" t="s">
        <v>183</v>
      </c>
      <c r="AX2134" s="380">
        <v>36.75</v>
      </c>
      <c r="AY2134" s="380">
        <v>36.909999999999997</v>
      </c>
    </row>
    <row r="2135" spans="1:51" x14ac:dyDescent="0.25">
      <c r="A2135" s="64">
        <v>93</v>
      </c>
      <c r="B2135" s="65" t="s">
        <v>103</v>
      </c>
      <c r="C2135" s="13">
        <v>57819342.550000004</v>
      </c>
      <c r="D2135" s="13">
        <v>45273.33</v>
      </c>
      <c r="E2135" s="13">
        <v>1030</v>
      </c>
      <c r="F2135" s="13">
        <v>16229824.66</v>
      </c>
      <c r="G2135" s="13">
        <v>32258540.490000002</v>
      </c>
      <c r="H2135" s="13">
        <v>-4257460.3599999994</v>
      </c>
      <c r="I2135" s="13">
        <v>99165992.340000004</v>
      </c>
      <c r="J2135" s="13">
        <v>46624703.189999998</v>
      </c>
      <c r="K2135" s="13">
        <v>23465090.16</v>
      </c>
      <c r="L2135" s="13">
        <v>23464060.16</v>
      </c>
      <c r="M2135" s="13">
        <v>2751000.25</v>
      </c>
      <c r="N2135" s="13">
        <v>0</v>
      </c>
      <c r="O2135" s="13">
        <v>7813438.0899999961</v>
      </c>
      <c r="P2135" s="13">
        <v>1472265.979999993</v>
      </c>
      <c r="Q2135" s="13">
        <v>-4462602.45</v>
      </c>
      <c r="R2135" s="13">
        <v>-2990336.4700000072</v>
      </c>
      <c r="S2135" s="13">
        <v>-1267123.8800000008</v>
      </c>
      <c r="T2135" s="13">
        <v>57290.58</v>
      </c>
      <c r="U2135" s="13">
        <v>0</v>
      </c>
      <c r="V2135" s="13">
        <v>0</v>
      </c>
      <c r="W2135" s="13">
        <v>0</v>
      </c>
      <c r="X2135" s="13">
        <v>5731339.4400000004</v>
      </c>
      <c r="Y2135" s="13">
        <v>629116.1</v>
      </c>
      <c r="Z2135" s="13">
        <v>1287668.1399999999</v>
      </c>
      <c r="AA2135" s="13">
        <v>0</v>
      </c>
      <c r="AB2135" s="13">
        <v>212265.81</v>
      </c>
      <c r="AC2135" s="13">
        <v>0</v>
      </c>
      <c r="AD2135" s="13">
        <v>0</v>
      </c>
      <c r="AE2135" s="13">
        <v>0</v>
      </c>
      <c r="AF2135" s="13">
        <v>4926703.8499999996</v>
      </c>
      <c r="AG2135" s="13">
        <v>26215060.41</v>
      </c>
      <c r="AH2135" s="13">
        <v>1030</v>
      </c>
      <c r="AI2135" s="13">
        <v>26157003.449999999</v>
      </c>
      <c r="AJ2135" s="13">
        <v>18343565.360000003</v>
      </c>
      <c r="AK2135" s="13">
        <v>0</v>
      </c>
      <c r="AL2135" s="13">
        <v>75700902.180000007</v>
      </c>
      <c r="AM2135" s="13">
        <v>4.2261074499958369</v>
      </c>
      <c r="AN2135" s="13">
        <v>7610878.2699999996</v>
      </c>
      <c r="AO2135" s="13">
        <v>8618946.3900000006</v>
      </c>
      <c r="AP2135" s="13">
        <v>49961228.210000001</v>
      </c>
      <c r="AQ2135" s="13">
        <v>597.08000000000175</v>
      </c>
      <c r="AR2135" s="367"/>
      <c r="AS2135" s="19">
        <v>45565</v>
      </c>
      <c r="AT2135" s="20" t="s">
        <v>8</v>
      </c>
      <c r="AU2135" s="40" t="s">
        <v>293</v>
      </c>
      <c r="AV2135" s="41">
        <v>2024</v>
      </c>
      <c r="AW2135" s="266" t="s">
        <v>175</v>
      </c>
      <c r="AX2135" s="380">
        <v>36.75</v>
      </c>
      <c r="AY2135" s="380">
        <v>36.909999999999997</v>
      </c>
    </row>
    <row r="2136" spans="1:51" x14ac:dyDescent="0.25">
      <c r="A2136" s="64">
        <v>107</v>
      </c>
      <c r="B2136" s="65" t="s">
        <v>60</v>
      </c>
      <c r="C2136" s="13">
        <v>558034678.79000008</v>
      </c>
      <c r="D2136" s="13">
        <v>187407863.68000001</v>
      </c>
      <c r="E2136" s="13">
        <v>95593109.030000001</v>
      </c>
      <c r="F2136" s="13">
        <v>43995805.060000002</v>
      </c>
      <c r="G2136" s="13">
        <v>126641496.84</v>
      </c>
      <c r="H2136" s="13">
        <v>217249.98</v>
      </c>
      <c r="I2136" s="13">
        <v>362425319.33999997</v>
      </c>
      <c r="J2136" s="13">
        <v>45218709.939999998</v>
      </c>
      <c r="K2136" s="13">
        <v>150871002.66999999</v>
      </c>
      <c r="L2136" s="13">
        <v>55277893.640000001</v>
      </c>
      <c r="M2136" s="13">
        <v>13243254.939999999</v>
      </c>
      <c r="N2136" s="13">
        <v>81983500.989999995</v>
      </c>
      <c r="O2136" s="13">
        <v>47076395.770000033</v>
      </c>
      <c r="P2136" s="13">
        <v>152769445.64999989</v>
      </c>
      <c r="Q2136" s="13">
        <v>-138409117.09</v>
      </c>
      <c r="R2136" s="13">
        <v>14360328.559999883</v>
      </c>
      <c r="S2136" s="13">
        <v>-14143078.579999998</v>
      </c>
      <c r="T2136" s="13">
        <v>3567229.4</v>
      </c>
      <c r="U2136" s="13">
        <v>0</v>
      </c>
      <c r="V2136" s="13">
        <v>0</v>
      </c>
      <c r="W2136" s="13">
        <v>0</v>
      </c>
      <c r="X2136" s="13">
        <v>737203.56</v>
      </c>
      <c r="Y2136" s="13">
        <v>2584520.34</v>
      </c>
      <c r="Z2136" s="13">
        <v>14668863.17</v>
      </c>
      <c r="AA2136" s="13">
        <v>0</v>
      </c>
      <c r="AB2136" s="13">
        <v>0</v>
      </c>
      <c r="AC2136" s="13">
        <v>0</v>
      </c>
      <c r="AD2136" s="13">
        <v>0</v>
      </c>
      <c r="AE2136" s="13">
        <v>0</v>
      </c>
      <c r="AF2136" s="13">
        <v>1194128.03</v>
      </c>
      <c r="AG2136" s="13">
        <v>68521148.579999998</v>
      </c>
      <c r="AH2136" s="13">
        <v>177576610.01999998</v>
      </c>
      <c r="AI2136" s="13">
        <v>246011568.07000002</v>
      </c>
      <c r="AJ2136" s="13">
        <v>198935172.29999998</v>
      </c>
      <c r="AK2136" s="13">
        <v>0</v>
      </c>
      <c r="AL2136" s="13">
        <v>211554316.66999999</v>
      </c>
      <c r="AM2136" s="13">
        <v>2.4022198628369464</v>
      </c>
      <c r="AN2136" s="13">
        <v>25489031.379999999</v>
      </c>
      <c r="AO2136" s="13">
        <v>18506773.68</v>
      </c>
      <c r="AP2136" s="13">
        <v>551481389.79000008</v>
      </c>
      <c r="AQ2136" s="13">
        <v>227930970.44999999</v>
      </c>
      <c r="AR2136" s="367"/>
      <c r="AS2136" s="19">
        <v>45596</v>
      </c>
      <c r="AT2136" s="20" t="s">
        <v>9</v>
      </c>
      <c r="AU2136" s="40" t="s">
        <v>292</v>
      </c>
      <c r="AV2136" s="41">
        <v>2024</v>
      </c>
      <c r="AW2136" s="266" t="s">
        <v>160</v>
      </c>
      <c r="AX2136" s="380">
        <v>38.89</v>
      </c>
      <c r="AY2136" s="380">
        <v>42.56</v>
      </c>
    </row>
    <row r="2137" spans="1:51" x14ac:dyDescent="0.25">
      <c r="A2137" s="64">
        <v>66</v>
      </c>
      <c r="B2137" s="65" t="s">
        <v>61</v>
      </c>
      <c r="C2137" s="13">
        <v>19839811.060000002</v>
      </c>
      <c r="D2137" s="13">
        <v>2477343.4900000002</v>
      </c>
      <c r="E2137" s="13">
        <v>30900</v>
      </c>
      <c r="F2137" s="13">
        <v>587186.71000000008</v>
      </c>
      <c r="G2137" s="13">
        <v>35830104.869999997</v>
      </c>
      <c r="H2137" s="13">
        <v>-20523061.18</v>
      </c>
      <c r="I2137" s="13">
        <v>202844996.72999999</v>
      </c>
      <c r="J2137" s="13">
        <v>233847069.55000001</v>
      </c>
      <c r="K2137" s="13">
        <v>30938</v>
      </c>
      <c r="L2137" s="13">
        <v>38</v>
      </c>
      <c r="M2137" s="13">
        <v>1926131.39</v>
      </c>
      <c r="N2137" s="13">
        <v>3243319.8</v>
      </c>
      <c r="O2137" s="13">
        <v>-3832622.7299999986</v>
      </c>
      <c r="P2137" s="13">
        <v>-15222201.279999997</v>
      </c>
      <c r="Q2137" s="13">
        <v>-14826442.049999999</v>
      </c>
      <c r="R2137" s="13">
        <v>-30048643.329999998</v>
      </c>
      <c r="S2137" s="13">
        <v>9525582.1499999911</v>
      </c>
      <c r="T2137" s="13">
        <v>8863553.2799999993</v>
      </c>
      <c r="U2137" s="13">
        <v>0</v>
      </c>
      <c r="V2137" s="13">
        <v>0</v>
      </c>
      <c r="W2137" s="13">
        <v>0</v>
      </c>
      <c r="X2137" s="13">
        <v>65858230.039999999</v>
      </c>
      <c r="Y2137" s="13">
        <v>707512.82</v>
      </c>
      <c r="Z2137" s="13">
        <v>496840.87</v>
      </c>
      <c r="AA2137" s="13">
        <v>490564.44</v>
      </c>
      <c r="AB2137" s="13">
        <v>26825.66</v>
      </c>
      <c r="AC2137" s="13">
        <v>0</v>
      </c>
      <c r="AD2137" s="13">
        <v>0</v>
      </c>
      <c r="AE2137" s="13">
        <v>0</v>
      </c>
      <c r="AF2137" s="13">
        <v>63474457.380000003</v>
      </c>
      <c r="AG2137" s="13">
        <v>1926169.39</v>
      </c>
      <c r="AH2137" s="13">
        <v>3274219.8</v>
      </c>
      <c r="AI2137" s="13">
        <v>5200351.1900000004</v>
      </c>
      <c r="AJ2137" s="13">
        <v>9032973.9199999999</v>
      </c>
      <c r="AK2137" s="13">
        <v>0</v>
      </c>
      <c r="AL2137" s="13">
        <v>202814058.72999999</v>
      </c>
      <c r="AM2137" s="13">
        <v>6556.4999912728681</v>
      </c>
      <c r="AN2137" s="13">
        <v>587186.71000000008</v>
      </c>
      <c r="AO2137" s="13">
        <v>0</v>
      </c>
      <c r="AP2137" s="13">
        <v>20745919.280000001</v>
      </c>
      <c r="AQ2137" s="13">
        <v>-449171.02000000048</v>
      </c>
      <c r="AR2137" s="367"/>
      <c r="AS2137" s="19">
        <v>45596</v>
      </c>
      <c r="AT2137" s="20" t="s">
        <v>9</v>
      </c>
      <c r="AU2137" s="40" t="s">
        <v>293</v>
      </c>
      <c r="AV2137" s="41">
        <v>2024</v>
      </c>
      <c r="AW2137" s="266" t="s">
        <v>178</v>
      </c>
      <c r="AX2137" s="380">
        <v>38.89</v>
      </c>
      <c r="AY2137" s="380">
        <v>42.56</v>
      </c>
    </row>
    <row r="2138" spans="1:51" x14ac:dyDescent="0.25">
      <c r="A2138" s="64">
        <v>44</v>
      </c>
      <c r="B2138" s="65" t="s">
        <v>62</v>
      </c>
      <c r="C2138" s="13">
        <v>108647684.3</v>
      </c>
      <c r="D2138" s="13">
        <v>26507852.950000003</v>
      </c>
      <c r="E2138" s="13">
        <v>12994237.02</v>
      </c>
      <c r="F2138" s="13">
        <v>6193584.2799999993</v>
      </c>
      <c r="G2138" s="13">
        <v>48130607.32</v>
      </c>
      <c r="H2138" s="13">
        <v>247752.89</v>
      </c>
      <c r="I2138" s="13">
        <v>181494971.03</v>
      </c>
      <c r="J2138" s="13">
        <v>45623090.340000004</v>
      </c>
      <c r="K2138" s="13">
        <v>32492566.690000001</v>
      </c>
      <c r="L2138" s="13">
        <v>17982793.530000001</v>
      </c>
      <c r="M2138" s="13">
        <v>1324681.7</v>
      </c>
      <c r="N2138" s="13">
        <v>0</v>
      </c>
      <c r="O2138" s="13">
        <v>-1979949.5500000007</v>
      </c>
      <c r="P2138" s="13">
        <v>29795589.299999975</v>
      </c>
      <c r="Q2138" s="13">
        <v>-4802040</v>
      </c>
      <c r="R2138" s="13">
        <v>24993549.299999975</v>
      </c>
      <c r="S2138" s="13">
        <v>-24745796.409999996</v>
      </c>
      <c r="T2138" s="13">
        <v>679390.82</v>
      </c>
      <c r="U2138" s="13">
        <v>0</v>
      </c>
      <c r="V2138" s="13">
        <v>0</v>
      </c>
      <c r="W2138" s="13">
        <v>0</v>
      </c>
      <c r="X2138" s="13">
        <v>1882431.85</v>
      </c>
      <c r="Y2138" s="13">
        <v>880321.62</v>
      </c>
      <c r="Z2138" s="13">
        <v>1780740.72</v>
      </c>
      <c r="AA2138" s="13">
        <v>4351720.38</v>
      </c>
      <c r="AB2138" s="13">
        <v>754245.11</v>
      </c>
      <c r="AC2138" s="13">
        <v>0</v>
      </c>
      <c r="AD2138" s="13">
        <v>0</v>
      </c>
      <c r="AE2138" s="13">
        <v>0</v>
      </c>
      <c r="AF2138" s="13">
        <v>19540591.25</v>
      </c>
      <c r="AG2138" s="13">
        <v>19307475.230000004</v>
      </c>
      <c r="AH2138" s="13">
        <v>12994237.02</v>
      </c>
      <c r="AI2138" s="13">
        <v>32245418.579999998</v>
      </c>
      <c r="AJ2138" s="13">
        <v>34294878.159999996</v>
      </c>
      <c r="AK2138" s="13">
        <v>69510.03</v>
      </c>
      <c r="AL2138" s="13">
        <v>149002404.34</v>
      </c>
      <c r="AM2138" s="13">
        <v>5.585738201650206</v>
      </c>
      <c r="AN2138" s="13">
        <v>4663148.46</v>
      </c>
      <c r="AO2138" s="13">
        <v>1530435.82</v>
      </c>
      <c r="AP2138" s="13">
        <v>106458938.13</v>
      </c>
      <c r="AQ2138" s="13">
        <v>22339157.23</v>
      </c>
      <c r="AR2138" s="367"/>
      <c r="AS2138" s="19">
        <v>45596</v>
      </c>
      <c r="AT2138" s="20" t="s">
        <v>9</v>
      </c>
      <c r="AU2138" s="40" t="s">
        <v>292</v>
      </c>
      <c r="AV2138" s="41">
        <v>2024</v>
      </c>
      <c r="AW2138" s="266" t="s">
        <v>167</v>
      </c>
      <c r="AX2138" s="380">
        <v>38.89</v>
      </c>
      <c r="AY2138" s="380">
        <v>42.56</v>
      </c>
    </row>
    <row r="2139" spans="1:51" ht="30" x14ac:dyDescent="0.25">
      <c r="A2139" s="64">
        <v>113</v>
      </c>
      <c r="B2139" s="65" t="s">
        <v>63</v>
      </c>
      <c r="C2139" s="13">
        <v>58495938.899999999</v>
      </c>
      <c r="D2139" s="13">
        <v>28541327.41</v>
      </c>
      <c r="E2139" s="13">
        <v>4018690.9000000004</v>
      </c>
      <c r="F2139" s="13">
        <v>13604059.32</v>
      </c>
      <c r="G2139" s="13">
        <v>22573655</v>
      </c>
      <c r="H2139" s="13">
        <v>154907.01</v>
      </c>
      <c r="I2139" s="13">
        <v>271284772.38999999</v>
      </c>
      <c r="J2139" s="13">
        <v>32422615.34</v>
      </c>
      <c r="K2139" s="13">
        <v>19472253.129999999</v>
      </c>
      <c r="L2139" s="13">
        <v>15453562.23</v>
      </c>
      <c r="M2139" s="13">
        <v>1049784.8600000001</v>
      </c>
      <c r="N2139" s="13">
        <v>6073317.4500000002</v>
      </c>
      <c r="O2139" s="13">
        <v>627346.07999999914</v>
      </c>
      <c r="P2139" s="13">
        <v>-6850448.9100000001</v>
      </c>
      <c r="Q2139" s="13">
        <v>7043264.5400000028</v>
      </c>
      <c r="R2139" s="13">
        <v>192815.63000000268</v>
      </c>
      <c r="S2139" s="13">
        <v>-37908.609999999404</v>
      </c>
      <c r="T2139" s="13">
        <v>645124.29</v>
      </c>
      <c r="U2139" s="13">
        <v>0</v>
      </c>
      <c r="V2139" s="13">
        <v>0</v>
      </c>
      <c r="W2139" s="13">
        <v>0</v>
      </c>
      <c r="X2139" s="13">
        <v>5527705.6500000004</v>
      </c>
      <c r="Y2139" s="13">
        <v>376379.71</v>
      </c>
      <c r="Z2139" s="13">
        <v>907312.43</v>
      </c>
      <c r="AA2139" s="13">
        <v>0</v>
      </c>
      <c r="AB2139" s="13">
        <v>301364.90000000002</v>
      </c>
      <c r="AC2139" s="13">
        <v>0</v>
      </c>
      <c r="AD2139" s="13">
        <v>0</v>
      </c>
      <c r="AE2139" s="13">
        <v>0</v>
      </c>
      <c r="AF2139" s="13">
        <v>4625681.51</v>
      </c>
      <c r="AG2139" s="13">
        <v>16503347.09</v>
      </c>
      <c r="AH2139" s="13">
        <v>10092008.35</v>
      </c>
      <c r="AI2139" s="13">
        <v>26314792.23</v>
      </c>
      <c r="AJ2139" s="13">
        <v>25687446.150000002</v>
      </c>
      <c r="AK2139" s="13">
        <v>0</v>
      </c>
      <c r="AL2139" s="13">
        <v>251812519.25999999</v>
      </c>
      <c r="AM2139" s="13">
        <v>13.931863486924588</v>
      </c>
      <c r="AN2139" s="13">
        <v>6911499.3600000003</v>
      </c>
      <c r="AO2139" s="13">
        <v>6692559.959999999</v>
      </c>
      <c r="AP2139" s="13">
        <v>57943650.829999991</v>
      </c>
      <c r="AQ2139" s="13">
        <v>28616385.419999998</v>
      </c>
      <c r="AR2139" s="367"/>
      <c r="AS2139" s="19">
        <v>45596</v>
      </c>
      <c r="AT2139" s="20" t="s">
        <v>9</v>
      </c>
      <c r="AU2139" s="40" t="s">
        <v>292</v>
      </c>
      <c r="AV2139" s="41">
        <v>2024</v>
      </c>
      <c r="AW2139" s="266" t="s">
        <v>171</v>
      </c>
      <c r="AX2139" s="380">
        <v>38.89</v>
      </c>
      <c r="AY2139" s="380">
        <v>42.56</v>
      </c>
    </row>
    <row r="2140" spans="1:51" x14ac:dyDescent="0.25">
      <c r="A2140" s="64">
        <v>98</v>
      </c>
      <c r="B2140" s="65" t="s">
        <v>64</v>
      </c>
      <c r="C2140" s="13">
        <v>191950008.16999999</v>
      </c>
      <c r="D2140" s="13">
        <v>40609458.379999995</v>
      </c>
      <c r="E2140" s="13">
        <v>21728640.149999999</v>
      </c>
      <c r="F2140" s="13">
        <v>26203150.509999998</v>
      </c>
      <c r="G2140" s="13">
        <v>58609490.289999999</v>
      </c>
      <c r="H2140" s="13">
        <v>-62007.35</v>
      </c>
      <c r="I2140" s="13">
        <v>58407269.270000003</v>
      </c>
      <c r="J2140" s="13">
        <v>101265505.78</v>
      </c>
      <c r="K2140" s="13">
        <v>56700411.07</v>
      </c>
      <c r="L2140" s="13">
        <v>34971770.919999994</v>
      </c>
      <c r="M2140" s="13">
        <v>12234675.789999999</v>
      </c>
      <c r="N2140" s="13">
        <v>15906516</v>
      </c>
      <c r="O2140" s="13">
        <v>-4626308.6900000125</v>
      </c>
      <c r="P2140" s="13">
        <v>71154217.679999903</v>
      </c>
      <c r="Q2140" s="13">
        <v>-7603858.309999994</v>
      </c>
      <c r="R2140" s="13">
        <v>63550359.369999908</v>
      </c>
      <c r="S2140" s="13">
        <v>-63612366.719999999</v>
      </c>
      <c r="T2140" s="13">
        <v>83.13</v>
      </c>
      <c r="U2140" s="13">
        <v>0</v>
      </c>
      <c r="V2140" s="13">
        <v>0</v>
      </c>
      <c r="W2140" s="13">
        <v>0</v>
      </c>
      <c r="X2140" s="13">
        <v>15345910.890000001</v>
      </c>
      <c r="Y2140" s="13">
        <v>737580.64</v>
      </c>
      <c r="Z2140" s="13">
        <v>1492070.57</v>
      </c>
      <c r="AA2140" s="13">
        <v>41276095.549999997</v>
      </c>
      <c r="AB2140" s="13">
        <v>1097900.03</v>
      </c>
      <c r="AC2140" s="13">
        <v>0</v>
      </c>
      <c r="AD2140" s="13">
        <v>0</v>
      </c>
      <c r="AE2140" s="13">
        <v>0</v>
      </c>
      <c r="AF2140" s="13">
        <v>34354713.950000003</v>
      </c>
      <c r="AG2140" s="13">
        <v>47206446.709999993</v>
      </c>
      <c r="AH2140" s="13">
        <v>37635156.149999999</v>
      </c>
      <c r="AI2140" s="13">
        <v>84640372.419999987</v>
      </c>
      <c r="AJ2140" s="13">
        <v>89266681.109999999</v>
      </c>
      <c r="AK2140" s="13">
        <v>0</v>
      </c>
      <c r="AL2140" s="13">
        <v>1706858.200000003</v>
      </c>
      <c r="AM2140" s="13">
        <v>1.0301031009791584</v>
      </c>
      <c r="AN2140" s="13">
        <v>15945632.199999999</v>
      </c>
      <c r="AO2140" s="13">
        <v>10257518.310000001</v>
      </c>
      <c r="AP2140" s="13">
        <v>189024177.78999996</v>
      </c>
      <c r="AQ2140" s="13">
        <v>33057319.310000002</v>
      </c>
      <c r="AR2140" s="367"/>
      <c r="AS2140" s="19">
        <v>45596</v>
      </c>
      <c r="AT2140" s="20" t="s">
        <v>9</v>
      </c>
      <c r="AU2140" s="40" t="s">
        <v>293</v>
      </c>
      <c r="AV2140" s="41">
        <v>2024</v>
      </c>
      <c r="AW2140" s="266" t="s">
        <v>165</v>
      </c>
      <c r="AX2140" s="380">
        <v>38.89</v>
      </c>
      <c r="AY2140" s="380">
        <v>42.56</v>
      </c>
    </row>
    <row r="2141" spans="1:51" x14ac:dyDescent="0.25">
      <c r="A2141" s="64">
        <v>1</v>
      </c>
      <c r="B2141" s="65" t="s">
        <v>65</v>
      </c>
      <c r="C2141" s="13">
        <v>30816714.959999997</v>
      </c>
      <c r="D2141" s="13">
        <v>1668158</v>
      </c>
      <c r="E2141" s="13">
        <v>851781.7</v>
      </c>
      <c r="F2141" s="13">
        <v>5501683.8300000001</v>
      </c>
      <c r="G2141" s="13">
        <v>7259229.0899999999</v>
      </c>
      <c r="H2141" s="13">
        <v>19706.21</v>
      </c>
      <c r="I2141" s="13">
        <v>283768325.45999998</v>
      </c>
      <c r="J2141" s="13">
        <v>16238.03</v>
      </c>
      <c r="K2141" s="13">
        <v>6908812.0700000003</v>
      </c>
      <c r="L2141" s="13">
        <v>6057030.3699999992</v>
      </c>
      <c r="M2141" s="13">
        <v>6920518.1799999997</v>
      </c>
      <c r="N2141" s="13">
        <v>45016.37</v>
      </c>
      <c r="O2141" s="13">
        <v>-3115287.42</v>
      </c>
      <c r="P2141" s="13">
        <v>19502931.459999997</v>
      </c>
      <c r="Q2141" s="13">
        <v>-20047948.609999999</v>
      </c>
      <c r="R2141" s="13">
        <v>-545017.15000000224</v>
      </c>
      <c r="S2141" s="13">
        <v>564723.10999999987</v>
      </c>
      <c r="T2141" s="13">
        <v>821465.11</v>
      </c>
      <c r="U2141" s="13">
        <v>0</v>
      </c>
      <c r="V2141" s="13">
        <v>0</v>
      </c>
      <c r="W2141" s="13">
        <v>0</v>
      </c>
      <c r="X2141" s="13">
        <v>3205671.87</v>
      </c>
      <c r="Y2141" s="13">
        <v>133406.42000000001</v>
      </c>
      <c r="Z2141" s="13">
        <v>166762.51</v>
      </c>
      <c r="AA2141" s="13">
        <v>40480.35</v>
      </c>
      <c r="AB2141" s="13">
        <v>633472.98</v>
      </c>
      <c r="AC2141" s="13">
        <v>0</v>
      </c>
      <c r="AD2141" s="13">
        <v>0</v>
      </c>
      <c r="AE2141" s="13">
        <v>0</v>
      </c>
      <c r="AF2141" s="13">
        <v>2488291.61</v>
      </c>
      <c r="AG2141" s="13">
        <v>12977548.549999999</v>
      </c>
      <c r="AH2141" s="13">
        <v>896798.07000000007</v>
      </c>
      <c r="AI2141" s="13">
        <v>13860122.6</v>
      </c>
      <c r="AJ2141" s="13">
        <v>16975410.02</v>
      </c>
      <c r="AK2141" s="13">
        <v>0</v>
      </c>
      <c r="AL2141" s="13">
        <v>276859513.38999999</v>
      </c>
      <c r="AM2141" s="13">
        <v>41.073388968300591</v>
      </c>
      <c r="AN2141" s="13">
        <v>2551324.5</v>
      </c>
      <c r="AO2141" s="13">
        <v>2950359.3299999996</v>
      </c>
      <c r="AP2141" s="13">
        <v>34023533</v>
      </c>
      <c r="AQ2141" s="13">
        <v>1759688.6199999996</v>
      </c>
      <c r="AR2141" s="367"/>
      <c r="AS2141" s="19">
        <v>45596</v>
      </c>
      <c r="AT2141" s="20" t="s">
        <v>9</v>
      </c>
      <c r="AU2141" s="40" t="s">
        <v>292</v>
      </c>
      <c r="AV2141" s="41">
        <v>2024</v>
      </c>
      <c r="AW2141" s="266" t="s">
        <v>177</v>
      </c>
      <c r="AX2141" s="380">
        <v>38.89</v>
      </c>
      <c r="AY2141" s="380">
        <v>42.56</v>
      </c>
    </row>
    <row r="2142" spans="1:51" x14ac:dyDescent="0.25">
      <c r="A2142" s="64">
        <v>109</v>
      </c>
      <c r="B2142" s="65" t="s">
        <v>66</v>
      </c>
      <c r="C2142" s="13">
        <v>805865604.08000004</v>
      </c>
      <c r="D2142" s="13">
        <v>381600289.49000001</v>
      </c>
      <c r="E2142" s="13">
        <v>84214929.870000005</v>
      </c>
      <c r="F2142" s="13">
        <v>110673315.19</v>
      </c>
      <c r="G2142" s="13">
        <v>195640197.81999999</v>
      </c>
      <c r="H2142" s="13">
        <v>76014713.620000005</v>
      </c>
      <c r="I2142" s="13">
        <v>977685254.48000002</v>
      </c>
      <c r="J2142" s="13">
        <v>308562914.37</v>
      </c>
      <c r="K2142" s="13">
        <v>251789223.65000001</v>
      </c>
      <c r="L2142" s="13">
        <v>159003691.06</v>
      </c>
      <c r="M2142" s="13">
        <v>11030514</v>
      </c>
      <c r="N2142" s="13">
        <v>10209051</v>
      </c>
      <c r="O2142" s="13">
        <v>39869572.480000034</v>
      </c>
      <c r="P2142" s="13">
        <v>78082229.100000009</v>
      </c>
      <c r="Q2142" s="13">
        <v>-48554544.979999997</v>
      </c>
      <c r="R2142" s="13">
        <v>29527684.120000012</v>
      </c>
      <c r="S2142" s="13">
        <v>46487029.5</v>
      </c>
      <c r="T2142" s="13">
        <v>14594898.220000001</v>
      </c>
      <c r="U2142" s="13">
        <v>0</v>
      </c>
      <c r="V2142" s="13">
        <v>0</v>
      </c>
      <c r="W2142" s="13">
        <v>20868521.719999999</v>
      </c>
      <c r="X2142" s="13">
        <v>61633769.109999999</v>
      </c>
      <c r="Y2142" s="13">
        <v>3378403.9</v>
      </c>
      <c r="Z2142" s="13">
        <v>1660948.17</v>
      </c>
      <c r="AA2142" s="13">
        <v>32658555.649999999</v>
      </c>
      <c r="AB2142" s="13">
        <v>722171.94</v>
      </c>
      <c r="AC2142" s="13">
        <v>0</v>
      </c>
      <c r="AD2142" s="13">
        <v>0</v>
      </c>
      <c r="AE2142" s="13">
        <v>709335.93</v>
      </c>
      <c r="AF2142" s="13">
        <v>11480743.960000001</v>
      </c>
      <c r="AG2142" s="13">
        <v>170034205.06</v>
      </c>
      <c r="AH2142" s="13">
        <v>94423980.870000005</v>
      </c>
      <c r="AI2142" s="13">
        <v>262915556.33000001</v>
      </c>
      <c r="AJ2142" s="13">
        <v>223675483.56</v>
      </c>
      <c r="AK2142" s="13">
        <v>629499.71</v>
      </c>
      <c r="AL2142" s="13">
        <v>725896030.83000004</v>
      </c>
      <c r="AM2142" s="13">
        <v>3.8829511458323287</v>
      </c>
      <c r="AN2142" s="13">
        <v>80853682.099999994</v>
      </c>
      <c r="AO2142" s="13">
        <v>29819633.09</v>
      </c>
      <c r="AP2142" s="13">
        <v>783776386.90999997</v>
      </c>
      <c r="AQ2142" s="13">
        <v>399380644.80000001</v>
      </c>
      <c r="AR2142" s="367"/>
      <c r="AS2142" s="19">
        <v>45596</v>
      </c>
      <c r="AT2142" s="20" t="s">
        <v>9</v>
      </c>
      <c r="AU2142" s="40" t="s">
        <v>292</v>
      </c>
      <c r="AV2142" s="41">
        <v>2024</v>
      </c>
      <c r="AW2142" s="266" t="s">
        <v>157</v>
      </c>
      <c r="AX2142" s="380">
        <v>38.89</v>
      </c>
      <c r="AY2142" s="380">
        <v>42.56</v>
      </c>
    </row>
    <row r="2143" spans="1:51" x14ac:dyDescent="0.25">
      <c r="A2143" s="64">
        <v>25</v>
      </c>
      <c r="B2143" s="65" t="s">
        <v>67</v>
      </c>
      <c r="C2143" s="13">
        <v>79694972.769999996</v>
      </c>
      <c r="D2143" s="13">
        <v>20213490</v>
      </c>
      <c r="E2143" s="13">
        <v>1563615</v>
      </c>
      <c r="F2143" s="13">
        <v>0</v>
      </c>
      <c r="G2143" s="13">
        <v>40073365.68</v>
      </c>
      <c r="H2143" s="13">
        <v>58641429.43</v>
      </c>
      <c r="I2143" s="13">
        <v>17396254.18</v>
      </c>
      <c r="J2143" s="13">
        <v>559700280.52999997</v>
      </c>
      <c r="K2143" s="13">
        <v>16848711.09</v>
      </c>
      <c r="L2143" s="13">
        <v>15285096.09</v>
      </c>
      <c r="M2143" s="13">
        <v>0</v>
      </c>
      <c r="N2143" s="13">
        <v>0</v>
      </c>
      <c r="O2143" s="13">
        <v>5446502.3399999999</v>
      </c>
      <c r="P2143" s="13">
        <v>13961614.749999981</v>
      </c>
      <c r="Q2143" s="13">
        <v>-135018.62</v>
      </c>
      <c r="R2143" s="13">
        <v>13826596.129999982</v>
      </c>
      <c r="S2143" s="13">
        <v>44814833.300000004</v>
      </c>
      <c r="T2143" s="13">
        <v>17875194.640000001</v>
      </c>
      <c r="U2143" s="13">
        <v>4147676.3</v>
      </c>
      <c r="V2143" s="13">
        <v>0</v>
      </c>
      <c r="W2143" s="13">
        <v>0</v>
      </c>
      <c r="X2143" s="13">
        <v>25685043.73</v>
      </c>
      <c r="Y2143" s="13">
        <v>817823.79</v>
      </c>
      <c r="Z2143" s="13">
        <v>2037042.25</v>
      </c>
      <c r="AA2143" s="13">
        <v>0</v>
      </c>
      <c r="AB2143" s="13">
        <v>37163.599999999999</v>
      </c>
      <c r="AC2143" s="13">
        <v>0</v>
      </c>
      <c r="AD2143" s="13">
        <v>0</v>
      </c>
      <c r="AE2143" s="13">
        <v>0</v>
      </c>
      <c r="AF2143" s="13">
        <v>1051.73</v>
      </c>
      <c r="AG2143" s="13">
        <v>15285096.09</v>
      </c>
      <c r="AH2143" s="13">
        <v>1563615</v>
      </c>
      <c r="AI2143" s="13">
        <v>15243290.84</v>
      </c>
      <c r="AJ2143" s="13">
        <v>9796788.5</v>
      </c>
      <c r="AK2143" s="13">
        <v>0</v>
      </c>
      <c r="AL2143" s="13">
        <v>547543.08999999985</v>
      </c>
      <c r="AM2143" s="13">
        <v>1.0324976247189006</v>
      </c>
      <c r="AN2143" s="13">
        <v>0</v>
      </c>
      <c r="AO2143" s="13">
        <v>0</v>
      </c>
      <c r="AP2143" s="13">
        <v>74631629.429999977</v>
      </c>
      <c r="AQ2143" s="13">
        <v>20596649</v>
      </c>
      <c r="AR2143" s="367"/>
      <c r="AS2143" s="19">
        <v>45596</v>
      </c>
      <c r="AT2143" s="20" t="s">
        <v>9</v>
      </c>
      <c r="AU2143" s="40" t="s">
        <v>292</v>
      </c>
      <c r="AV2143" s="41">
        <v>2024</v>
      </c>
      <c r="AW2143" s="266" t="s">
        <v>174</v>
      </c>
      <c r="AX2143" s="380">
        <v>38.89</v>
      </c>
      <c r="AY2143" s="380">
        <v>42.56</v>
      </c>
    </row>
    <row r="2144" spans="1:51" x14ac:dyDescent="0.25">
      <c r="A2144" s="64">
        <v>121</v>
      </c>
      <c r="B2144" s="65" t="s">
        <v>68</v>
      </c>
      <c r="C2144" s="13">
        <v>5477977.1399999997</v>
      </c>
      <c r="D2144" s="13">
        <v>0</v>
      </c>
      <c r="E2144" s="13">
        <v>69.61</v>
      </c>
      <c r="F2144" s="13">
        <v>0</v>
      </c>
      <c r="G2144" s="13">
        <v>876380.35</v>
      </c>
      <c r="H2144" s="13">
        <v>3564816.31</v>
      </c>
      <c r="I2144" s="13">
        <v>4417843.88</v>
      </c>
      <c r="J2144" s="13">
        <v>30786518.91</v>
      </c>
      <c r="K2144" s="13">
        <v>44219.51</v>
      </c>
      <c r="L2144" s="13">
        <v>44149.899999999994</v>
      </c>
      <c r="M2144" s="13">
        <v>2260724.39</v>
      </c>
      <c r="N2144" s="13">
        <v>0</v>
      </c>
      <c r="O2144" s="13">
        <v>2304052.54</v>
      </c>
      <c r="P2144" s="13">
        <v>2297544.25</v>
      </c>
      <c r="Q2144" s="13">
        <v>-1232673.73</v>
      </c>
      <c r="R2144" s="13">
        <v>1064870.52</v>
      </c>
      <c r="S2144" s="13">
        <v>2499946.42</v>
      </c>
      <c r="T2144" s="13">
        <v>0</v>
      </c>
      <c r="U2144" s="13">
        <v>0</v>
      </c>
      <c r="V2144" s="13">
        <v>0</v>
      </c>
      <c r="W2144" s="13">
        <v>2497008.12</v>
      </c>
      <c r="X2144" s="13">
        <v>183957.75</v>
      </c>
      <c r="Y2144" s="13">
        <v>17885.310000000001</v>
      </c>
      <c r="Z2144" s="13">
        <v>100626.71</v>
      </c>
      <c r="AA2144" s="13">
        <v>39658.870000000003</v>
      </c>
      <c r="AB2144" s="13">
        <v>5577.53</v>
      </c>
      <c r="AC2144" s="13">
        <v>0</v>
      </c>
      <c r="AD2144" s="13">
        <v>0</v>
      </c>
      <c r="AE2144" s="13">
        <v>0</v>
      </c>
      <c r="AF2144" s="13">
        <v>17271.03</v>
      </c>
      <c r="AG2144" s="13">
        <v>2304874.29</v>
      </c>
      <c r="AH2144" s="13">
        <v>69.61</v>
      </c>
      <c r="AI2144" s="13">
        <v>2304122.15</v>
      </c>
      <c r="AJ2144" s="13">
        <v>69.61</v>
      </c>
      <c r="AK2144" s="13">
        <v>0</v>
      </c>
      <c r="AL2144" s="13">
        <v>4373624.37</v>
      </c>
      <c r="AM2144" s="13">
        <v>99.907119730634733</v>
      </c>
      <c r="AN2144" s="13">
        <v>0</v>
      </c>
      <c r="AO2144" s="13">
        <v>0</v>
      </c>
      <c r="AP2144" s="13">
        <v>3173924.5999999996</v>
      </c>
      <c r="AQ2144" s="13">
        <v>0</v>
      </c>
      <c r="AR2144" s="367"/>
      <c r="AS2144" s="19">
        <v>45596</v>
      </c>
      <c r="AT2144" s="20" t="s">
        <v>9</v>
      </c>
      <c r="AU2144" s="40" t="s">
        <v>292</v>
      </c>
      <c r="AV2144" s="41">
        <v>2024</v>
      </c>
      <c r="AW2144" s="266" t="s">
        <v>188</v>
      </c>
      <c r="AX2144" s="380">
        <v>38.89</v>
      </c>
      <c r="AY2144" s="380">
        <v>42.56</v>
      </c>
    </row>
    <row r="2145" spans="1:51" x14ac:dyDescent="0.25">
      <c r="A2145" s="64">
        <v>122</v>
      </c>
      <c r="B2145" s="65" t="s">
        <v>69</v>
      </c>
      <c r="C2145" s="13">
        <v>1087198812.9100001</v>
      </c>
      <c r="D2145" s="13">
        <v>555106.54</v>
      </c>
      <c r="E2145" s="13">
        <v>114156.93000000001</v>
      </c>
      <c r="F2145" s="13">
        <v>258191.1</v>
      </c>
      <c r="G2145" s="13">
        <v>84807929.390000001</v>
      </c>
      <c r="H2145" s="13">
        <v>3732767.02</v>
      </c>
      <c r="I2145" s="13">
        <v>85883156.920000002</v>
      </c>
      <c r="J2145" s="13">
        <v>395121.6</v>
      </c>
      <c r="K2145" s="13">
        <v>1633814.49</v>
      </c>
      <c r="L2145" s="13">
        <v>1519657.56</v>
      </c>
      <c r="M2145" s="13">
        <v>733562053.78999996</v>
      </c>
      <c r="N2145" s="13">
        <v>0</v>
      </c>
      <c r="O2145" s="13">
        <v>734087686.66999996</v>
      </c>
      <c r="P2145" s="13">
        <v>267489899.20999986</v>
      </c>
      <c r="Q2145" s="13">
        <v>-258333496.58000004</v>
      </c>
      <c r="R2145" s="13">
        <v>9156402.6299998164</v>
      </c>
      <c r="S2145" s="13">
        <v>-5423635.6200000048</v>
      </c>
      <c r="T2145" s="13">
        <v>0</v>
      </c>
      <c r="U2145" s="13">
        <v>0</v>
      </c>
      <c r="V2145" s="13">
        <v>0</v>
      </c>
      <c r="W2145" s="13">
        <v>22535766.25</v>
      </c>
      <c r="X2145" s="13">
        <v>87114912.939999998</v>
      </c>
      <c r="Y2145" s="13">
        <v>1566478.13</v>
      </c>
      <c r="Z2145" s="13">
        <v>786133.56</v>
      </c>
      <c r="AA2145" s="13">
        <v>5387955.7999999998</v>
      </c>
      <c r="AB2145" s="13">
        <v>66859.75</v>
      </c>
      <c r="AC2145" s="13">
        <v>0</v>
      </c>
      <c r="AD2145" s="13">
        <v>0</v>
      </c>
      <c r="AE2145" s="13">
        <v>19977225.760000002</v>
      </c>
      <c r="AF2145" s="13">
        <v>87289661.810000002</v>
      </c>
      <c r="AG2145" s="13">
        <v>735081711.3499999</v>
      </c>
      <c r="AH2145" s="13">
        <v>114156.93000000001</v>
      </c>
      <c r="AI2145" s="13">
        <v>735155121.75</v>
      </c>
      <c r="AJ2145" s="13">
        <v>1067435.08</v>
      </c>
      <c r="AK2145" s="13">
        <v>0</v>
      </c>
      <c r="AL2145" s="13">
        <v>84249342.430000007</v>
      </c>
      <c r="AM2145" s="13">
        <v>52.566039440622177</v>
      </c>
      <c r="AN2145" s="13">
        <v>207380.28</v>
      </c>
      <c r="AO2145" s="13">
        <v>50810.82</v>
      </c>
      <c r="AP2145" s="13">
        <v>353185073.00000012</v>
      </c>
      <c r="AQ2145" s="13">
        <v>629053.30000000005</v>
      </c>
      <c r="AR2145" s="367"/>
      <c r="AS2145" s="19">
        <v>45596</v>
      </c>
      <c r="AT2145" s="20" t="s">
        <v>9</v>
      </c>
      <c r="AU2145" s="40" t="s">
        <v>292</v>
      </c>
      <c r="AV2145" s="41">
        <v>2024</v>
      </c>
      <c r="AW2145" s="266" t="s">
        <v>267</v>
      </c>
      <c r="AX2145" s="380">
        <v>38.89</v>
      </c>
      <c r="AY2145" s="380">
        <v>42.56</v>
      </c>
    </row>
    <row r="2146" spans="1:51" x14ac:dyDescent="0.25">
      <c r="A2146" s="64">
        <v>13</v>
      </c>
      <c r="B2146" s="65" t="s">
        <v>70</v>
      </c>
      <c r="C2146" s="13">
        <v>6200563083.6100006</v>
      </c>
      <c r="D2146" s="13">
        <v>3451637672.5599999</v>
      </c>
      <c r="E2146" s="13">
        <v>434697437.54999995</v>
      </c>
      <c r="F2146" s="13">
        <v>1022440305.13</v>
      </c>
      <c r="G2146" s="13">
        <v>928104089.1099999</v>
      </c>
      <c r="H2146" s="13">
        <v>169300274.22</v>
      </c>
      <c r="I2146" s="13">
        <v>1597861956.1700001</v>
      </c>
      <c r="J2146" s="13">
        <v>2062372141.6700001</v>
      </c>
      <c r="K2146" s="13">
        <v>1300670402.6900001</v>
      </c>
      <c r="L2146" s="13">
        <v>865966387.3900001</v>
      </c>
      <c r="M2146" s="13">
        <v>624277796.13</v>
      </c>
      <c r="N2146" s="13">
        <v>497692527.33999997</v>
      </c>
      <c r="O2146" s="13">
        <v>647687972.88</v>
      </c>
      <c r="P2146" s="13">
        <v>150693043.93000168</v>
      </c>
      <c r="Q2146" s="13">
        <v>-17036353.000000082</v>
      </c>
      <c r="R2146" s="13">
        <v>133656690.93000159</v>
      </c>
      <c r="S2146" s="13">
        <v>35643583.330000043</v>
      </c>
      <c r="T2146" s="13">
        <v>79122646.969999999</v>
      </c>
      <c r="U2146" s="13">
        <v>7541385.8600000003</v>
      </c>
      <c r="V2146" s="13">
        <v>0</v>
      </c>
      <c r="W2146" s="13">
        <v>43850541.759999998</v>
      </c>
      <c r="X2146" s="13">
        <v>352780416.51999998</v>
      </c>
      <c r="Y2146" s="13">
        <v>18940899.73</v>
      </c>
      <c r="Z2146" s="13">
        <v>63979373.049999997</v>
      </c>
      <c r="AA2146" s="13">
        <v>319630459.93000001</v>
      </c>
      <c r="AB2146" s="13">
        <v>1153511.5900000001</v>
      </c>
      <c r="AC2146" s="13">
        <v>0</v>
      </c>
      <c r="AD2146" s="13">
        <v>0</v>
      </c>
      <c r="AE2146" s="13">
        <v>9449622.9499999993</v>
      </c>
      <c r="AF2146" s="13">
        <v>34497540.530000001</v>
      </c>
      <c r="AG2146" s="13">
        <v>1490244183.52</v>
      </c>
      <c r="AH2146" s="13">
        <v>932389964.88999999</v>
      </c>
      <c r="AI2146" s="13">
        <v>2412662063.9099998</v>
      </c>
      <c r="AJ2146" s="13">
        <v>1764976682.0800002</v>
      </c>
      <c r="AK2146" s="13">
        <v>2591.0500000000002</v>
      </c>
      <c r="AL2146" s="13">
        <v>297191553.48000002</v>
      </c>
      <c r="AM2146" s="13">
        <v>1.2284910557396855</v>
      </c>
      <c r="AN2146" s="13">
        <v>745261978.89999998</v>
      </c>
      <c r="AO2146" s="13">
        <v>277178326.23000002</v>
      </c>
      <c r="AP2146" s="13">
        <v>5852490256.2900009</v>
      </c>
      <c r="AQ2146" s="13">
        <v>3751252818.1199999</v>
      </c>
      <c r="AR2146" s="367"/>
      <c r="AS2146" s="19">
        <v>45596</v>
      </c>
      <c r="AT2146" s="20" t="s">
        <v>9</v>
      </c>
      <c r="AU2146" s="40" t="s">
        <v>292</v>
      </c>
      <c r="AV2146" s="41">
        <v>2024</v>
      </c>
      <c r="AW2146" s="266" t="s">
        <v>149</v>
      </c>
      <c r="AX2146" s="380">
        <v>38.89</v>
      </c>
      <c r="AY2146" s="380">
        <v>42.56</v>
      </c>
    </row>
    <row r="2147" spans="1:51" x14ac:dyDescent="0.25">
      <c r="A2147" s="64">
        <v>110</v>
      </c>
      <c r="B2147" s="65" t="s">
        <v>71</v>
      </c>
      <c r="C2147" s="13">
        <v>52732198.829999998</v>
      </c>
      <c r="D2147" s="13">
        <v>2223777.79</v>
      </c>
      <c r="E2147" s="13">
        <v>59036.240000000005</v>
      </c>
      <c r="F2147" s="13">
        <v>16026090.9</v>
      </c>
      <c r="G2147" s="13">
        <v>70135628.670000002</v>
      </c>
      <c r="H2147" s="13">
        <v>1006730.84</v>
      </c>
      <c r="I2147" s="13">
        <v>529797543.44999999</v>
      </c>
      <c r="J2147" s="13">
        <v>179187562.88999999</v>
      </c>
      <c r="K2147" s="13">
        <v>15530587.119999999</v>
      </c>
      <c r="L2147" s="13">
        <v>15471550.879999999</v>
      </c>
      <c r="M2147" s="13">
        <v>4305469.1399999997</v>
      </c>
      <c r="N2147" s="13">
        <v>50499.12</v>
      </c>
      <c r="O2147" s="13">
        <v>5675144.8300000019</v>
      </c>
      <c r="P2147" s="13">
        <v>-41328443.360000007</v>
      </c>
      <c r="Q2147" s="13">
        <v>-6474595.8099999977</v>
      </c>
      <c r="R2147" s="13">
        <v>-47803039.170000002</v>
      </c>
      <c r="S2147" s="13">
        <v>48809770</v>
      </c>
      <c r="T2147" s="13">
        <v>4422841.75</v>
      </c>
      <c r="U2147" s="13">
        <v>1202306.3999999999</v>
      </c>
      <c r="V2147" s="13">
        <v>0</v>
      </c>
      <c r="W2147" s="13">
        <v>0</v>
      </c>
      <c r="X2147" s="13">
        <v>47084835.780000001</v>
      </c>
      <c r="Y2147" s="13">
        <v>1178196.3799999999</v>
      </c>
      <c r="Z2147" s="13">
        <v>952569.51</v>
      </c>
      <c r="AA2147" s="13">
        <v>700874.81</v>
      </c>
      <c r="AB2147" s="13">
        <v>976985.07</v>
      </c>
      <c r="AC2147" s="13">
        <v>0</v>
      </c>
      <c r="AD2147" s="13">
        <v>0</v>
      </c>
      <c r="AE2147" s="13">
        <v>0</v>
      </c>
      <c r="AF2147" s="13">
        <v>91588.160000000003</v>
      </c>
      <c r="AG2147" s="13">
        <v>19777020.02</v>
      </c>
      <c r="AH2147" s="13">
        <v>109535.36</v>
      </c>
      <c r="AI2147" s="13">
        <v>19886257.100000001</v>
      </c>
      <c r="AJ2147" s="13">
        <v>14211112.270000001</v>
      </c>
      <c r="AK2147" s="13">
        <v>0</v>
      </c>
      <c r="AL2147" s="13">
        <v>514266956.32999998</v>
      </c>
      <c r="AM2147" s="13">
        <v>34.113169022936461</v>
      </c>
      <c r="AN2147" s="13">
        <v>6996880.6699999999</v>
      </c>
      <c r="AO2147" s="13">
        <v>9029210.2299999986</v>
      </c>
      <c r="AP2147" s="13">
        <v>47134809.810000002</v>
      </c>
      <c r="AQ2147" s="13">
        <v>2301533.6</v>
      </c>
      <c r="AR2147" s="367"/>
      <c r="AS2147" s="19">
        <v>45596</v>
      </c>
      <c r="AT2147" s="20" t="s">
        <v>9</v>
      </c>
      <c r="AU2147" s="40" t="s">
        <v>292</v>
      </c>
      <c r="AV2147" s="41">
        <v>2024</v>
      </c>
      <c r="AW2147" s="266" t="s">
        <v>173</v>
      </c>
      <c r="AX2147" s="380">
        <v>38.89</v>
      </c>
      <c r="AY2147" s="380">
        <v>42.56</v>
      </c>
    </row>
    <row r="2148" spans="1:51" x14ac:dyDescent="0.25">
      <c r="A2148" s="64">
        <v>52</v>
      </c>
      <c r="B2148" s="65" t="s">
        <v>72</v>
      </c>
      <c r="C2148" s="13">
        <v>83273187.269999996</v>
      </c>
      <c r="D2148" s="13">
        <v>11914846.01</v>
      </c>
      <c r="E2148" s="13">
        <v>23206156.129999999</v>
      </c>
      <c r="F2148" s="13">
        <v>13659969.140000001</v>
      </c>
      <c r="G2148" s="13">
        <v>33532216.48</v>
      </c>
      <c r="H2148" s="13">
        <v>3338983.8</v>
      </c>
      <c r="I2148" s="13">
        <v>2842186706.8499999</v>
      </c>
      <c r="J2148" s="13">
        <v>658273238.85000002</v>
      </c>
      <c r="K2148" s="13">
        <v>42887067.009999998</v>
      </c>
      <c r="L2148" s="13">
        <v>19680910.879999999</v>
      </c>
      <c r="M2148" s="13">
        <v>9610846.1199999992</v>
      </c>
      <c r="N2148" s="13">
        <v>17281132.27</v>
      </c>
      <c r="O2148" s="13">
        <v>26004159.220000014</v>
      </c>
      <c r="P2148" s="13">
        <v>-2001220.5000000214</v>
      </c>
      <c r="Q2148" s="13">
        <v>11566394.530000003</v>
      </c>
      <c r="R2148" s="13">
        <v>9565174.0299999826</v>
      </c>
      <c r="S2148" s="13">
        <v>-6226191.2199999988</v>
      </c>
      <c r="T2148" s="13">
        <v>10117764.15</v>
      </c>
      <c r="U2148" s="13">
        <v>0</v>
      </c>
      <c r="V2148" s="13">
        <v>0</v>
      </c>
      <c r="W2148" s="13">
        <v>0</v>
      </c>
      <c r="X2148" s="13">
        <v>33256532.73</v>
      </c>
      <c r="Y2148" s="13">
        <v>684330.95</v>
      </c>
      <c r="Z2148" s="13">
        <v>971890.55</v>
      </c>
      <c r="AA2148" s="13">
        <v>2492780.0699999998</v>
      </c>
      <c r="AB2148" s="13">
        <v>167049.91</v>
      </c>
      <c r="AC2148" s="13">
        <v>0</v>
      </c>
      <c r="AD2148" s="13">
        <v>0</v>
      </c>
      <c r="AE2148" s="13">
        <v>0</v>
      </c>
      <c r="AF2148" s="13">
        <v>45284436.619999997</v>
      </c>
      <c r="AG2148" s="13">
        <v>29291757</v>
      </c>
      <c r="AH2148" s="13">
        <v>40487288.399999999</v>
      </c>
      <c r="AI2148" s="13">
        <v>69329045.400000006</v>
      </c>
      <c r="AJ2148" s="13">
        <v>43324886.18</v>
      </c>
      <c r="AK2148" s="13">
        <v>0</v>
      </c>
      <c r="AL2148" s="13">
        <v>2799299639.8399997</v>
      </c>
      <c r="AM2148" s="13">
        <v>66.271417119461347</v>
      </c>
      <c r="AN2148" s="13">
        <v>9674251.9100000001</v>
      </c>
      <c r="AO2148" s="13">
        <v>3985717.23</v>
      </c>
      <c r="AP2148" s="13">
        <v>74661624.839999989</v>
      </c>
      <c r="AQ2148" s="13">
        <v>29307442.79999999</v>
      </c>
      <c r="AR2148" s="367"/>
      <c r="AS2148" s="19">
        <v>45596</v>
      </c>
      <c r="AT2148" s="20" t="s">
        <v>9</v>
      </c>
      <c r="AU2148" s="40" t="s">
        <v>292</v>
      </c>
      <c r="AV2148" s="41">
        <v>2024</v>
      </c>
      <c r="AW2148" s="266" t="s">
        <v>170</v>
      </c>
      <c r="AX2148" s="380">
        <v>38.89</v>
      </c>
      <c r="AY2148" s="380">
        <v>42.56</v>
      </c>
    </row>
    <row r="2149" spans="1:51" x14ac:dyDescent="0.25">
      <c r="A2149" s="64">
        <v>96</v>
      </c>
      <c r="B2149" s="65" t="s">
        <v>73</v>
      </c>
      <c r="C2149" s="13">
        <v>1909865364.3199999</v>
      </c>
      <c r="D2149" s="13">
        <v>734482249.95999992</v>
      </c>
      <c r="E2149" s="13">
        <v>361356784.82999998</v>
      </c>
      <c r="F2149" s="13">
        <v>132459213.31</v>
      </c>
      <c r="G2149" s="13">
        <v>350162459.67000002</v>
      </c>
      <c r="H2149" s="13">
        <v>4147264.54</v>
      </c>
      <c r="I2149" s="13">
        <v>1704276141.8800001</v>
      </c>
      <c r="J2149" s="13">
        <v>2155877.13</v>
      </c>
      <c r="K2149" s="13">
        <v>682863671.67999995</v>
      </c>
      <c r="L2149" s="13">
        <v>321506886.84999996</v>
      </c>
      <c r="M2149" s="13">
        <v>0</v>
      </c>
      <c r="N2149" s="13">
        <v>117563540.48999999</v>
      </c>
      <c r="O2149" s="13">
        <v>373729606.6500001</v>
      </c>
      <c r="P2149" s="13">
        <v>318931694.08000004</v>
      </c>
      <c r="Q2149" s="13">
        <v>-256667913.13000003</v>
      </c>
      <c r="R2149" s="13">
        <v>62263780.950000018</v>
      </c>
      <c r="S2149" s="13">
        <v>-58116516.420000002</v>
      </c>
      <c r="T2149" s="13">
        <v>52611520.780000001</v>
      </c>
      <c r="U2149" s="13">
        <v>0</v>
      </c>
      <c r="V2149" s="13">
        <v>0</v>
      </c>
      <c r="W2149" s="13">
        <v>85630.69</v>
      </c>
      <c r="X2149" s="13">
        <v>0</v>
      </c>
      <c r="Y2149" s="13">
        <v>5282261.82</v>
      </c>
      <c r="Z2149" s="13">
        <v>27778868.030000001</v>
      </c>
      <c r="AA2149" s="13">
        <v>14944043.26</v>
      </c>
      <c r="AB2149" s="13">
        <v>16239594.5</v>
      </c>
      <c r="AC2149" s="13">
        <v>0</v>
      </c>
      <c r="AD2149" s="13">
        <v>0</v>
      </c>
      <c r="AE2149" s="13">
        <v>0</v>
      </c>
      <c r="AF2149" s="13">
        <v>46568900.280000001</v>
      </c>
      <c r="AG2149" s="13">
        <v>321506886.85000002</v>
      </c>
      <c r="AH2149" s="13">
        <v>478920325.31999999</v>
      </c>
      <c r="AI2149" s="13">
        <v>799159792.32000005</v>
      </c>
      <c r="AJ2149" s="13">
        <v>425430185.66999996</v>
      </c>
      <c r="AK2149" s="13">
        <v>0</v>
      </c>
      <c r="AL2149" s="13">
        <v>1021412470.2000002</v>
      </c>
      <c r="AM2149" s="13">
        <v>2.4957780191866017</v>
      </c>
      <c r="AN2149" s="13">
        <v>97037202.700000003</v>
      </c>
      <c r="AO2149" s="13">
        <v>35422010.609999999</v>
      </c>
      <c r="AP2149" s="13">
        <v>1826319486.5399997</v>
      </c>
      <c r="AQ2149" s="13">
        <v>1024665978.8299998</v>
      </c>
      <c r="AR2149" s="367"/>
      <c r="AS2149" s="19">
        <v>45596</v>
      </c>
      <c r="AT2149" s="20" t="s">
        <v>9</v>
      </c>
      <c r="AU2149" s="40" t="s">
        <v>292</v>
      </c>
      <c r="AV2149" s="41">
        <v>2024</v>
      </c>
      <c r="AW2149" s="266" t="s">
        <v>153</v>
      </c>
      <c r="AX2149" s="380">
        <v>38.89</v>
      </c>
      <c r="AY2149" s="380">
        <v>42.56</v>
      </c>
    </row>
    <row r="2150" spans="1:51" x14ac:dyDescent="0.25">
      <c r="A2150" s="62">
        <v>103</v>
      </c>
      <c r="B2150" s="63" t="s">
        <v>74</v>
      </c>
      <c r="C2150" s="14">
        <v>6343765.0800000001</v>
      </c>
      <c r="D2150" s="14">
        <v>0</v>
      </c>
      <c r="E2150" s="14">
        <v>1</v>
      </c>
      <c r="F2150" s="14">
        <v>300599.73</v>
      </c>
      <c r="G2150" s="14">
        <v>12640733.74</v>
      </c>
      <c r="H2150" s="14">
        <v>28482839.670000002</v>
      </c>
      <c r="I2150" s="14">
        <v>55164092.719999999</v>
      </c>
      <c r="J2150" s="14">
        <v>244936383.25999999</v>
      </c>
      <c r="K2150" s="14">
        <v>3325038.76</v>
      </c>
      <c r="L2150" s="14">
        <v>3059135.2899999996</v>
      </c>
      <c r="M2150" s="14">
        <v>8618.2099999999991</v>
      </c>
      <c r="N2150" s="14">
        <v>0</v>
      </c>
      <c r="O2150" s="14">
        <v>2001469.48</v>
      </c>
      <c r="P2150" s="14">
        <v>-8599037.870000001</v>
      </c>
      <c r="Q2150" s="14">
        <v>-1470516.1400000001</v>
      </c>
      <c r="R2150" s="14">
        <v>-10069554.010000002</v>
      </c>
      <c r="S2150" s="14">
        <v>38552393.289999999</v>
      </c>
      <c r="T2150" s="14">
        <v>169539.53</v>
      </c>
      <c r="U2150" s="14">
        <v>0</v>
      </c>
      <c r="V2150" s="14">
        <v>0</v>
      </c>
      <c r="W2150" s="14">
        <v>0</v>
      </c>
      <c r="X2150" s="14">
        <v>41504510.280000001</v>
      </c>
      <c r="Y2150" s="14">
        <v>257974.16</v>
      </c>
      <c r="Z2150" s="14">
        <v>20534.150000000001</v>
      </c>
      <c r="AA2150" s="14">
        <v>201271.81</v>
      </c>
      <c r="AB2150" s="14">
        <v>0</v>
      </c>
      <c r="AC2150" s="14">
        <v>0</v>
      </c>
      <c r="AD2150" s="14">
        <v>0</v>
      </c>
      <c r="AE2150" s="14">
        <v>0</v>
      </c>
      <c r="AF2150" s="14">
        <v>2641876.4</v>
      </c>
      <c r="AG2150" s="14">
        <v>3067753.4999999995</v>
      </c>
      <c r="AH2150" s="14">
        <v>1</v>
      </c>
      <c r="AI2150" s="14">
        <v>3019609.38</v>
      </c>
      <c r="AJ2150" s="14">
        <v>1018139.8999999999</v>
      </c>
      <c r="AK2150" s="14">
        <v>0</v>
      </c>
      <c r="AL2150" s="14">
        <v>51839053.960000001</v>
      </c>
      <c r="AM2150" s="14">
        <v>16.590511179484718</v>
      </c>
      <c r="AN2150" s="14">
        <v>222083.17</v>
      </c>
      <c r="AO2150" s="14">
        <v>78516.56</v>
      </c>
      <c r="AP2150" s="14">
        <v>4342295.6000000006</v>
      </c>
      <c r="AQ2150" s="14">
        <v>0</v>
      </c>
      <c r="AR2150" s="368"/>
      <c r="AS2150" s="19">
        <v>45596</v>
      </c>
      <c r="AT2150" s="42" t="s">
        <v>9</v>
      </c>
      <c r="AU2150" s="40" t="s">
        <v>292</v>
      </c>
      <c r="AV2150" s="41">
        <v>2024</v>
      </c>
      <c r="AW2150" s="266" t="s">
        <v>184</v>
      </c>
      <c r="AX2150" s="380">
        <v>38.89</v>
      </c>
      <c r="AY2150" s="380">
        <v>42.56</v>
      </c>
    </row>
    <row r="2151" spans="1:51" x14ac:dyDescent="0.25">
      <c r="A2151" s="64">
        <v>23</v>
      </c>
      <c r="B2151" s="65" t="s">
        <v>75</v>
      </c>
      <c r="C2151" s="13">
        <v>874604604.26999998</v>
      </c>
      <c r="D2151" s="13">
        <v>249563432.56</v>
      </c>
      <c r="E2151" s="13">
        <v>10391854.899999999</v>
      </c>
      <c r="F2151" s="13">
        <v>186780568.28</v>
      </c>
      <c r="G2151" s="13">
        <v>219754514.97</v>
      </c>
      <c r="H2151" s="13">
        <v>214641.25</v>
      </c>
      <c r="I2151" s="13">
        <v>637977027.90999997</v>
      </c>
      <c r="J2151" s="13">
        <v>14923462.359999999</v>
      </c>
      <c r="K2151" s="13">
        <v>69182365.299999997</v>
      </c>
      <c r="L2151" s="13">
        <v>58790510.400000006</v>
      </c>
      <c r="M2151" s="13">
        <v>116564571.19</v>
      </c>
      <c r="N2151" s="13">
        <v>131611458.92</v>
      </c>
      <c r="O2151" s="13">
        <v>200297753.82000005</v>
      </c>
      <c r="P2151" s="13">
        <v>18208334.639999982</v>
      </c>
      <c r="Q2151" s="13">
        <v>24007113.210000023</v>
      </c>
      <c r="R2151" s="13">
        <v>42215447.850000009</v>
      </c>
      <c r="S2151" s="13">
        <v>-42000806.599999994</v>
      </c>
      <c r="T2151" s="13">
        <v>200128.48</v>
      </c>
      <c r="U2151" s="13">
        <v>0</v>
      </c>
      <c r="V2151" s="13">
        <v>0</v>
      </c>
      <c r="W2151" s="13">
        <v>0</v>
      </c>
      <c r="X2151" s="13">
        <v>987813.65</v>
      </c>
      <c r="Y2151" s="13">
        <v>3627643.97</v>
      </c>
      <c r="Z2151" s="13">
        <v>26759808.109999999</v>
      </c>
      <c r="AA2151" s="13">
        <v>6405015.9199999999</v>
      </c>
      <c r="AB2151" s="13">
        <v>2132824.62</v>
      </c>
      <c r="AC2151" s="13">
        <v>0</v>
      </c>
      <c r="AD2151" s="13">
        <v>0</v>
      </c>
      <c r="AE2151" s="13">
        <v>0</v>
      </c>
      <c r="AF2151" s="13">
        <v>4263456.1100000003</v>
      </c>
      <c r="AG2151" s="13">
        <v>175355081.59</v>
      </c>
      <c r="AH2151" s="13">
        <v>142003313.81999999</v>
      </c>
      <c r="AI2151" s="13">
        <v>307182134.10000002</v>
      </c>
      <c r="AJ2151" s="13">
        <v>107727883.66</v>
      </c>
      <c r="AK2151" s="13">
        <v>843503.38</v>
      </c>
      <c r="AL2151" s="13">
        <v>568794662.61000001</v>
      </c>
      <c r="AM2151" s="13">
        <v>9.2216712328857025</v>
      </c>
      <c r="AN2151" s="13">
        <v>104096329.55</v>
      </c>
      <c r="AO2151" s="13">
        <v>82684238.729999989</v>
      </c>
      <c r="AP2151" s="13">
        <v>771448064.68999994</v>
      </c>
      <c r="AQ2151" s="13">
        <v>346704646.79999995</v>
      </c>
      <c r="AR2151" s="367"/>
      <c r="AS2151" s="19">
        <v>45596</v>
      </c>
      <c r="AT2151" s="20" t="s">
        <v>9</v>
      </c>
      <c r="AU2151" s="40" t="s">
        <v>292</v>
      </c>
      <c r="AV2151" s="41">
        <v>2024</v>
      </c>
      <c r="AW2151" s="266" t="s">
        <v>159</v>
      </c>
      <c r="AX2151" s="380">
        <v>38.89</v>
      </c>
      <c r="AY2151" s="380">
        <v>42.56</v>
      </c>
    </row>
    <row r="2152" spans="1:51" x14ac:dyDescent="0.25">
      <c r="A2152" s="64">
        <v>62</v>
      </c>
      <c r="B2152" s="65" t="s">
        <v>203</v>
      </c>
      <c r="C2152" s="13">
        <v>72427218.620000005</v>
      </c>
      <c r="D2152" s="13">
        <v>17614290.02</v>
      </c>
      <c r="E2152" s="13">
        <v>953383.78</v>
      </c>
      <c r="F2152" s="13">
        <v>33316.36</v>
      </c>
      <c r="G2152" s="13">
        <v>48648085.75</v>
      </c>
      <c r="H2152" s="13">
        <v>849248.9</v>
      </c>
      <c r="I2152" s="13">
        <v>56213164.68</v>
      </c>
      <c r="J2152" s="13">
        <v>605316.41</v>
      </c>
      <c r="K2152" s="13">
        <v>2392428.31</v>
      </c>
      <c r="L2152" s="13">
        <v>1300765.3899999999</v>
      </c>
      <c r="M2152" s="13">
        <v>0</v>
      </c>
      <c r="N2152" s="13">
        <v>0</v>
      </c>
      <c r="O2152" s="13">
        <v>825062.88999999978</v>
      </c>
      <c r="P2152" s="13">
        <v>5306463.5999999885</v>
      </c>
      <c r="Q2152" s="13">
        <v>0</v>
      </c>
      <c r="R2152" s="13">
        <v>5306463.5999999885</v>
      </c>
      <c r="S2152" s="13">
        <v>-4457214.6899999995</v>
      </c>
      <c r="T2152" s="13">
        <v>1837916.55</v>
      </c>
      <c r="U2152" s="13">
        <v>0</v>
      </c>
      <c r="V2152" s="13">
        <v>0</v>
      </c>
      <c r="W2152" s="13">
        <v>0</v>
      </c>
      <c r="X2152" s="13">
        <v>99964.53</v>
      </c>
      <c r="Y2152" s="13">
        <v>947006.6</v>
      </c>
      <c r="Z2152" s="13">
        <v>2539014.23</v>
      </c>
      <c r="AA2152" s="13">
        <v>1962709.6</v>
      </c>
      <c r="AB2152" s="13">
        <v>463835.38</v>
      </c>
      <c r="AC2152" s="13">
        <v>0</v>
      </c>
      <c r="AD2152" s="13">
        <v>0</v>
      </c>
      <c r="AE2152" s="13">
        <v>0</v>
      </c>
      <c r="AF2152" s="13">
        <v>482529.96</v>
      </c>
      <c r="AG2152" s="13">
        <v>1300765.3899999999</v>
      </c>
      <c r="AH2152" s="13">
        <v>953383.78</v>
      </c>
      <c r="AI2152" s="13">
        <v>2254149.17</v>
      </c>
      <c r="AJ2152" s="13">
        <v>1429086.28</v>
      </c>
      <c r="AK2152" s="13">
        <v>0</v>
      </c>
      <c r="AL2152" s="13">
        <v>53820736.369999997</v>
      </c>
      <c r="AM2152" s="13">
        <v>23.496279677446218</v>
      </c>
      <c r="AN2152" s="13">
        <v>33316.36</v>
      </c>
      <c r="AO2152" s="13">
        <v>0</v>
      </c>
      <c r="AP2152" s="13">
        <v>71905580.610000014</v>
      </c>
      <c r="AQ2152" s="13">
        <v>17917714.899999999</v>
      </c>
      <c r="AR2152" s="367"/>
      <c r="AS2152" s="19">
        <v>45596</v>
      </c>
      <c r="AT2152" s="20" t="s">
        <v>9</v>
      </c>
      <c r="AU2152" s="40" t="s">
        <v>292</v>
      </c>
      <c r="AV2152" s="41">
        <v>2024</v>
      </c>
      <c r="AW2152" s="266" t="s">
        <v>169</v>
      </c>
      <c r="AX2152" s="380">
        <v>38.89</v>
      </c>
      <c r="AY2152" s="380">
        <v>42.56</v>
      </c>
    </row>
    <row r="2153" spans="1:51" x14ac:dyDescent="0.25">
      <c r="A2153" s="64">
        <v>114</v>
      </c>
      <c r="B2153" s="65" t="s">
        <v>76</v>
      </c>
      <c r="C2153" s="13">
        <v>1126024175.3899999</v>
      </c>
      <c r="D2153" s="13">
        <v>560614920.49000001</v>
      </c>
      <c r="E2153" s="13">
        <v>17566543.07</v>
      </c>
      <c r="F2153" s="13">
        <v>137901255.18000001</v>
      </c>
      <c r="G2153" s="13">
        <v>261473595.88999999</v>
      </c>
      <c r="H2153" s="13">
        <v>2733328.87</v>
      </c>
      <c r="I2153" s="13">
        <v>249939162.90000001</v>
      </c>
      <c r="J2153" s="13">
        <v>36187349.009999998</v>
      </c>
      <c r="K2153" s="13">
        <v>87544485.620000005</v>
      </c>
      <c r="L2153" s="13">
        <v>69977942.549999997</v>
      </c>
      <c r="M2153" s="13">
        <v>192407394.74000001</v>
      </c>
      <c r="N2153" s="13">
        <v>86457102.299999997</v>
      </c>
      <c r="O2153" s="13">
        <v>62700984.840000018</v>
      </c>
      <c r="P2153" s="13">
        <v>103333418.98999994</v>
      </c>
      <c r="Q2153" s="13">
        <v>-84655340.329999998</v>
      </c>
      <c r="R2153" s="13">
        <v>18678078.659999937</v>
      </c>
      <c r="S2153" s="13">
        <v>-15944749.790000007</v>
      </c>
      <c r="T2153" s="13">
        <v>193578.4</v>
      </c>
      <c r="U2153" s="13">
        <v>0</v>
      </c>
      <c r="V2153" s="13">
        <v>0</v>
      </c>
      <c r="W2153" s="13">
        <v>20778625.489999998</v>
      </c>
      <c r="X2153" s="13">
        <v>55754840.600000001</v>
      </c>
      <c r="Y2153" s="13">
        <v>3953533.61</v>
      </c>
      <c r="Z2153" s="13">
        <v>7357634.3300000001</v>
      </c>
      <c r="AA2153" s="13">
        <v>55510249.909999996</v>
      </c>
      <c r="AB2153" s="13">
        <v>709989.25</v>
      </c>
      <c r="AC2153" s="13">
        <v>0</v>
      </c>
      <c r="AD2153" s="13">
        <v>0</v>
      </c>
      <c r="AE2153" s="13">
        <v>0</v>
      </c>
      <c r="AF2153" s="13">
        <v>25140387.18</v>
      </c>
      <c r="AG2153" s="13">
        <v>262385337.29000002</v>
      </c>
      <c r="AH2153" s="13">
        <v>104023645.36999999</v>
      </c>
      <c r="AI2153" s="13">
        <v>364308016.60000002</v>
      </c>
      <c r="AJ2153" s="13">
        <v>301607031.75999999</v>
      </c>
      <c r="AK2153" s="13">
        <v>0</v>
      </c>
      <c r="AL2153" s="13">
        <v>162394677.28</v>
      </c>
      <c r="AM2153" s="13">
        <v>2.8549960757653943</v>
      </c>
      <c r="AN2153" s="13">
        <v>98214661.079999998</v>
      </c>
      <c r="AO2153" s="13">
        <v>39686594.100000001</v>
      </c>
      <c r="AP2153" s="13">
        <v>1092552324.8200002</v>
      </c>
      <c r="AQ2153" s="13">
        <v>589844054.75999999</v>
      </c>
      <c r="AR2153" s="367"/>
      <c r="AS2153" s="19">
        <v>45596</v>
      </c>
      <c r="AT2153" s="20" t="s">
        <v>9</v>
      </c>
      <c r="AU2153" s="40" t="s">
        <v>292</v>
      </c>
      <c r="AV2153" s="41">
        <v>2024</v>
      </c>
      <c r="AW2153" s="266" t="s">
        <v>154</v>
      </c>
      <c r="AX2153" s="380">
        <v>38.89</v>
      </c>
      <c r="AY2153" s="380">
        <v>42.56</v>
      </c>
    </row>
    <row r="2154" spans="1:51" x14ac:dyDescent="0.25">
      <c r="A2154" s="64">
        <v>48</v>
      </c>
      <c r="B2154" s="65" t="s">
        <v>77</v>
      </c>
      <c r="C2154" s="13">
        <v>242631971.44999999</v>
      </c>
      <c r="D2154" s="13">
        <v>39397497.07</v>
      </c>
      <c r="E2154" s="13">
        <v>54208354.670000002</v>
      </c>
      <c r="F2154" s="13">
        <v>12646412.42</v>
      </c>
      <c r="G2154" s="13">
        <v>148265766.22999999</v>
      </c>
      <c r="H2154" s="13">
        <v>4325805.8499999996</v>
      </c>
      <c r="I2154" s="13">
        <v>2097928044.05</v>
      </c>
      <c r="J2154" s="13">
        <v>229036965.78</v>
      </c>
      <c r="K2154" s="13">
        <v>85530300.920000002</v>
      </c>
      <c r="L2154" s="13">
        <v>18028266.030000001</v>
      </c>
      <c r="M2154" s="13">
        <v>12036169.130000001</v>
      </c>
      <c r="N2154" s="13">
        <v>283953642.22000003</v>
      </c>
      <c r="O2154" s="13">
        <v>93601176.770000011</v>
      </c>
      <c r="P2154" s="13">
        <v>-51278881.039999992</v>
      </c>
      <c r="Q2154" s="13">
        <v>30655298.930000007</v>
      </c>
      <c r="R2154" s="13">
        <v>-20623582.109999985</v>
      </c>
      <c r="S2154" s="13">
        <v>24949387.959999979</v>
      </c>
      <c r="T2154" s="13">
        <v>69829293.319999993</v>
      </c>
      <c r="U2154" s="13">
        <v>0</v>
      </c>
      <c r="V2154" s="13">
        <v>3665168.16</v>
      </c>
      <c r="W2154" s="13">
        <v>26737486.27</v>
      </c>
      <c r="X2154" s="13">
        <v>335442688.39999998</v>
      </c>
      <c r="Y2154" s="13">
        <v>1767240.58</v>
      </c>
      <c r="Z2154" s="13">
        <v>4042642.97</v>
      </c>
      <c r="AA2154" s="13">
        <v>393710544.16000003</v>
      </c>
      <c r="AB2154" s="13">
        <v>0</v>
      </c>
      <c r="AC2154" s="13">
        <v>0</v>
      </c>
      <c r="AD2154" s="13">
        <v>0</v>
      </c>
      <c r="AE2154" s="13">
        <v>0</v>
      </c>
      <c r="AF2154" s="13">
        <v>11204820.48</v>
      </c>
      <c r="AG2154" s="13">
        <v>30064435.160000004</v>
      </c>
      <c r="AH2154" s="13">
        <v>338161996.88999999</v>
      </c>
      <c r="AI2154" s="13">
        <v>367846780.55000001</v>
      </c>
      <c r="AJ2154" s="13">
        <v>274245603.77999997</v>
      </c>
      <c r="AK2154" s="13">
        <v>0</v>
      </c>
      <c r="AL2154" s="13">
        <v>2012397743.1299999</v>
      </c>
      <c r="AM2154" s="13">
        <v>24.528477293822199</v>
      </c>
      <c r="AN2154" s="13">
        <v>3889901.4699999997</v>
      </c>
      <c r="AO2154" s="13">
        <v>8756510.959999999</v>
      </c>
      <c r="AP2154" s="13">
        <v>230989254.47</v>
      </c>
      <c r="AQ2154" s="13">
        <v>121355956.86000004</v>
      </c>
      <c r="AR2154" s="367"/>
      <c r="AS2154" s="19">
        <v>45596</v>
      </c>
      <c r="AT2154" s="20" t="s">
        <v>9</v>
      </c>
      <c r="AU2154" s="40" t="s">
        <v>292</v>
      </c>
      <c r="AV2154" s="41">
        <v>2024</v>
      </c>
      <c r="AW2154" s="266" t="s">
        <v>163</v>
      </c>
      <c r="AX2154" s="380">
        <v>38.89</v>
      </c>
      <c r="AY2154" s="380">
        <v>42.56</v>
      </c>
    </row>
    <row r="2155" spans="1:51" ht="30" x14ac:dyDescent="0.25">
      <c r="A2155" s="64">
        <v>120</v>
      </c>
      <c r="B2155" s="65" t="s">
        <v>78</v>
      </c>
      <c r="C2155" s="13">
        <v>6609203</v>
      </c>
      <c r="D2155" s="13">
        <v>0</v>
      </c>
      <c r="E2155" s="13">
        <v>0.01</v>
      </c>
      <c r="F2155" s="13">
        <v>0</v>
      </c>
      <c r="G2155" s="13">
        <v>2703968.63</v>
      </c>
      <c r="H2155" s="13">
        <v>443574.72</v>
      </c>
      <c r="I2155" s="13">
        <v>406579822.49000001</v>
      </c>
      <c r="J2155" s="13">
        <v>79552339.640000001</v>
      </c>
      <c r="K2155" s="13">
        <v>2638517.38</v>
      </c>
      <c r="L2155" s="13">
        <v>2638517.37</v>
      </c>
      <c r="M2155" s="13">
        <v>0</v>
      </c>
      <c r="N2155" s="13">
        <v>0</v>
      </c>
      <c r="O2155" s="13">
        <v>2638517.3800000004</v>
      </c>
      <c r="P2155" s="13">
        <v>1266716.9899999993</v>
      </c>
      <c r="Q2155" s="13">
        <v>0</v>
      </c>
      <c r="R2155" s="13">
        <v>1266716.9899999993</v>
      </c>
      <c r="S2155" s="13">
        <v>-823142.27000000014</v>
      </c>
      <c r="T2155" s="13">
        <v>0</v>
      </c>
      <c r="U2155" s="13">
        <v>0</v>
      </c>
      <c r="V2155" s="13">
        <v>0</v>
      </c>
      <c r="W2155" s="13">
        <v>0</v>
      </c>
      <c r="X2155" s="13">
        <v>249109.83</v>
      </c>
      <c r="Y2155" s="13">
        <v>55183.03</v>
      </c>
      <c r="Z2155" s="13">
        <v>494111.22</v>
      </c>
      <c r="AA2155" s="13">
        <v>226599.22</v>
      </c>
      <c r="AB2155" s="13">
        <v>4565.1099999999997</v>
      </c>
      <c r="AC2155" s="13">
        <v>0</v>
      </c>
      <c r="AD2155" s="13">
        <v>0</v>
      </c>
      <c r="AE2155" s="13">
        <v>0</v>
      </c>
      <c r="AF2155" s="13">
        <v>291793.52</v>
      </c>
      <c r="AG2155" s="13">
        <v>2638517.37</v>
      </c>
      <c r="AH2155" s="13">
        <v>0.01</v>
      </c>
      <c r="AI2155" s="13">
        <v>2638517.3800000004</v>
      </c>
      <c r="AJ2155" s="13">
        <v>0</v>
      </c>
      <c r="AK2155" s="13">
        <v>0</v>
      </c>
      <c r="AL2155" s="13">
        <v>403941305.11000001</v>
      </c>
      <c r="AM2155" s="13">
        <v>154.094047502541</v>
      </c>
      <c r="AN2155" s="13">
        <v>0</v>
      </c>
      <c r="AO2155" s="13">
        <v>0</v>
      </c>
      <c r="AP2155" s="13">
        <v>3970685.63</v>
      </c>
      <c r="AQ2155" s="13">
        <v>0.01</v>
      </c>
      <c r="AR2155" s="367"/>
      <c r="AS2155" s="19">
        <v>45596</v>
      </c>
      <c r="AT2155" s="20" t="s">
        <v>9</v>
      </c>
      <c r="AU2155" s="40" t="s">
        <v>292</v>
      </c>
      <c r="AV2155" s="41">
        <v>2024</v>
      </c>
      <c r="AW2155" s="266" t="s">
        <v>187</v>
      </c>
      <c r="AX2155" s="380">
        <v>38.89</v>
      </c>
      <c r="AY2155" s="380">
        <v>42.56</v>
      </c>
    </row>
    <row r="2156" spans="1:51" x14ac:dyDescent="0.25">
      <c r="A2156" s="64">
        <v>100</v>
      </c>
      <c r="B2156" s="65" t="s">
        <v>79</v>
      </c>
      <c r="C2156" s="13">
        <v>1583027921.5500002</v>
      </c>
      <c r="D2156" s="13">
        <v>927579502.94000006</v>
      </c>
      <c r="E2156" s="13">
        <v>67945725.849999994</v>
      </c>
      <c r="F2156" s="13">
        <v>310500902.84000003</v>
      </c>
      <c r="G2156" s="13">
        <v>314498795.14999998</v>
      </c>
      <c r="H2156" s="13">
        <v>972517.59</v>
      </c>
      <c r="I2156" s="13">
        <v>160828221.43000001</v>
      </c>
      <c r="J2156" s="13">
        <v>67213071.010000005</v>
      </c>
      <c r="K2156" s="13">
        <v>157467814.05000001</v>
      </c>
      <c r="L2156" s="13">
        <v>89522088.200000003</v>
      </c>
      <c r="M2156" s="13">
        <v>154227725.69999999</v>
      </c>
      <c r="N2156" s="13">
        <v>229798116.80000001</v>
      </c>
      <c r="O2156" s="13">
        <v>-22679081.49999994</v>
      </c>
      <c r="P2156" s="13">
        <v>53127802.120000094</v>
      </c>
      <c r="Q2156" s="13">
        <v>-54110619.380000085</v>
      </c>
      <c r="R2156" s="13">
        <v>-982817.25999999046</v>
      </c>
      <c r="S2156" s="13">
        <v>1955334.8500000089</v>
      </c>
      <c r="T2156" s="13">
        <v>223345.67</v>
      </c>
      <c r="U2156" s="13">
        <v>0</v>
      </c>
      <c r="V2156" s="13">
        <v>0</v>
      </c>
      <c r="W2156" s="13">
        <v>0</v>
      </c>
      <c r="X2156" s="13">
        <v>102279355.31</v>
      </c>
      <c r="Y2156" s="13">
        <v>4825644.93</v>
      </c>
      <c r="Z2156" s="13">
        <v>53618893.119999997</v>
      </c>
      <c r="AA2156" s="13">
        <v>16925150.670000002</v>
      </c>
      <c r="AB2156" s="13">
        <v>1736178.1</v>
      </c>
      <c r="AC2156" s="13">
        <v>0</v>
      </c>
      <c r="AD2156" s="13">
        <v>0</v>
      </c>
      <c r="AE2156" s="13">
        <v>0</v>
      </c>
      <c r="AF2156" s="13">
        <v>23441499.309999999</v>
      </c>
      <c r="AG2156" s="13">
        <v>243749813.89999998</v>
      </c>
      <c r="AH2156" s="13">
        <v>297743842.64999998</v>
      </c>
      <c r="AI2156" s="13">
        <v>540978608.42000008</v>
      </c>
      <c r="AJ2156" s="13">
        <v>563657689.92000008</v>
      </c>
      <c r="AK2156" s="13">
        <v>0</v>
      </c>
      <c r="AL2156" s="13">
        <v>3360407.3799999952</v>
      </c>
      <c r="AM2156" s="13">
        <v>1.0213402808711942</v>
      </c>
      <c r="AN2156" s="13">
        <v>144298216.16999999</v>
      </c>
      <c r="AO2156" s="13">
        <v>166202686.67000002</v>
      </c>
      <c r="AP2156" s="13">
        <v>1785551768.4900002</v>
      </c>
      <c r="AQ2156" s="13">
        <v>1107424268.3799999</v>
      </c>
      <c r="AR2156" s="367"/>
      <c r="AS2156" s="19">
        <v>45596</v>
      </c>
      <c r="AT2156" s="20" t="s">
        <v>9</v>
      </c>
      <c r="AU2156" s="40" t="s">
        <v>292</v>
      </c>
      <c r="AV2156" s="41">
        <v>2024</v>
      </c>
      <c r="AW2156" s="266" t="s">
        <v>151</v>
      </c>
      <c r="AX2156" s="380">
        <v>38.89</v>
      </c>
      <c r="AY2156" s="380">
        <v>42.56</v>
      </c>
    </row>
    <row r="2157" spans="1:51" x14ac:dyDescent="0.25">
      <c r="A2157" s="64">
        <v>127</v>
      </c>
      <c r="B2157" s="65" t="s">
        <v>80</v>
      </c>
      <c r="C2157" s="13">
        <v>134298164.03</v>
      </c>
      <c r="D2157" s="13">
        <v>918200.03</v>
      </c>
      <c r="E2157" s="13">
        <v>615254.86</v>
      </c>
      <c r="F2157" s="13">
        <v>4208796.59</v>
      </c>
      <c r="G2157" s="13">
        <v>54427585.640000001</v>
      </c>
      <c r="H2157" s="13">
        <v>15068685.210000001</v>
      </c>
      <c r="I2157" s="13">
        <v>43695219.329999998</v>
      </c>
      <c r="J2157" s="13">
        <v>387026.49</v>
      </c>
      <c r="K2157" s="13">
        <v>7167117.9299999997</v>
      </c>
      <c r="L2157" s="13">
        <v>6551863.0699999994</v>
      </c>
      <c r="M2157" s="13">
        <v>11530695.1</v>
      </c>
      <c r="N2157" s="13">
        <v>0</v>
      </c>
      <c r="O2157" s="13">
        <v>17119781.700000003</v>
      </c>
      <c r="P2157" s="13">
        <v>57623800.070000023</v>
      </c>
      <c r="Q2157" s="13">
        <v>-159171821.30000001</v>
      </c>
      <c r="R2157" s="13">
        <v>-101548021.22999999</v>
      </c>
      <c r="S2157" s="13">
        <v>116616706.46000001</v>
      </c>
      <c r="T2157" s="13">
        <v>899257.8</v>
      </c>
      <c r="U2157" s="13">
        <v>0</v>
      </c>
      <c r="V2157" s="13">
        <v>0</v>
      </c>
      <c r="W2157" s="13">
        <v>124066942.22</v>
      </c>
      <c r="X2157" s="13">
        <v>2323723.8199999998</v>
      </c>
      <c r="Y2157" s="13">
        <v>1093331.75</v>
      </c>
      <c r="Z2157" s="13">
        <v>905295.93</v>
      </c>
      <c r="AA2157" s="13">
        <v>0</v>
      </c>
      <c r="AB2157" s="13">
        <v>3872136.42</v>
      </c>
      <c r="AC2157" s="13">
        <v>0</v>
      </c>
      <c r="AD2157" s="13">
        <v>0</v>
      </c>
      <c r="AE2157" s="13">
        <v>0</v>
      </c>
      <c r="AF2157" s="13">
        <v>4802453.28</v>
      </c>
      <c r="AG2157" s="13">
        <v>18082558.169999998</v>
      </c>
      <c r="AH2157" s="13">
        <v>615254.86</v>
      </c>
      <c r="AI2157" s="13">
        <v>18697813.030000001</v>
      </c>
      <c r="AJ2157" s="13">
        <v>1578031.33</v>
      </c>
      <c r="AK2157" s="13">
        <v>0</v>
      </c>
      <c r="AL2157" s="13">
        <v>36528101.399999999</v>
      </c>
      <c r="AM2157" s="13">
        <v>6.0966234624243167</v>
      </c>
      <c r="AN2157" s="13">
        <v>2895792.7100000004</v>
      </c>
      <c r="AO2157" s="13">
        <v>1313003.8799999999</v>
      </c>
      <c r="AP2157" s="13">
        <v>117793637.19000001</v>
      </c>
      <c r="AQ2157" s="13">
        <v>1533454.89</v>
      </c>
      <c r="AR2157" s="367"/>
      <c r="AS2157" s="19">
        <v>45596</v>
      </c>
      <c r="AT2157" s="20" t="s">
        <v>9</v>
      </c>
      <c r="AU2157" s="40" t="s">
        <v>292</v>
      </c>
      <c r="AV2157" s="41">
        <v>2024</v>
      </c>
      <c r="AW2157" s="266" t="s">
        <v>186</v>
      </c>
      <c r="AX2157" s="380">
        <v>38.89</v>
      </c>
      <c r="AY2157" s="380">
        <v>42.56</v>
      </c>
    </row>
    <row r="2158" spans="1:51" x14ac:dyDescent="0.25">
      <c r="A2158" s="64">
        <v>12</v>
      </c>
      <c r="B2158" s="65" t="s">
        <v>81</v>
      </c>
      <c r="C2158" s="13">
        <v>1366940814.78</v>
      </c>
      <c r="D2158" s="13">
        <v>761445016.47000003</v>
      </c>
      <c r="E2158" s="13">
        <v>69241061.590000004</v>
      </c>
      <c r="F2158" s="13">
        <v>237019701.56999999</v>
      </c>
      <c r="G2158" s="13">
        <v>309596842.20999998</v>
      </c>
      <c r="H2158" s="13">
        <v>407310.42</v>
      </c>
      <c r="I2158" s="13">
        <v>876485639.48000002</v>
      </c>
      <c r="J2158" s="13">
        <v>985816018.14999998</v>
      </c>
      <c r="K2158" s="13">
        <v>384305582</v>
      </c>
      <c r="L2158" s="13">
        <v>315061596.59000003</v>
      </c>
      <c r="M2158" s="13">
        <v>30220156.699999999</v>
      </c>
      <c r="N2158" s="13">
        <v>654472.06999999995</v>
      </c>
      <c r="O2158" s="13">
        <v>9474361.7900000028</v>
      </c>
      <c r="P2158" s="13">
        <v>49404892.739999838</v>
      </c>
      <c r="Q2158" s="13">
        <v>-129715153.99999999</v>
      </c>
      <c r="R2158" s="13">
        <v>-80310261.260000139</v>
      </c>
      <c r="S2158" s="13">
        <v>80717571.699999928</v>
      </c>
      <c r="T2158" s="13">
        <v>7937405.5199999996</v>
      </c>
      <c r="U2158" s="13">
        <v>0</v>
      </c>
      <c r="V2158" s="13">
        <v>0</v>
      </c>
      <c r="W2158" s="13">
        <v>43281776.68</v>
      </c>
      <c r="X2158" s="13">
        <v>1008968075.83</v>
      </c>
      <c r="Y2158" s="13">
        <v>6318302.9000000004</v>
      </c>
      <c r="Z2158" s="13">
        <v>24138332.260000002</v>
      </c>
      <c r="AA2158" s="13">
        <v>35264713.619999997</v>
      </c>
      <c r="AB2158" s="13">
        <v>1319783.6399999999</v>
      </c>
      <c r="AC2158" s="13">
        <v>0.01</v>
      </c>
      <c r="AD2158" s="13">
        <v>0</v>
      </c>
      <c r="AE2158" s="13">
        <v>0</v>
      </c>
      <c r="AF2158" s="13">
        <v>912428553.89999998</v>
      </c>
      <c r="AG2158" s="13">
        <v>345281753.29000002</v>
      </c>
      <c r="AH2158" s="13">
        <v>69895533.659999996</v>
      </c>
      <c r="AI2158" s="13">
        <v>388570199.25</v>
      </c>
      <c r="AJ2158" s="13">
        <v>379095925.57999998</v>
      </c>
      <c r="AK2158" s="13">
        <v>88.12</v>
      </c>
      <c r="AL2158" s="13">
        <v>492180057.48000002</v>
      </c>
      <c r="AM2158" s="13">
        <v>2.2806997361802566</v>
      </c>
      <c r="AN2158" s="13">
        <v>139218252.12</v>
      </c>
      <c r="AO2158" s="13">
        <v>97801449.450000003</v>
      </c>
      <c r="AP2158" s="13">
        <v>1352540480.3399999</v>
      </c>
      <c r="AQ2158" s="13">
        <v>756519043.82000005</v>
      </c>
      <c r="AR2158" s="367"/>
      <c r="AS2158" s="19">
        <v>45596</v>
      </c>
      <c r="AT2158" s="20" t="s">
        <v>9</v>
      </c>
      <c r="AU2158" s="40" t="s">
        <v>292</v>
      </c>
      <c r="AV2158" s="41">
        <v>2024</v>
      </c>
      <c r="AW2158" s="266" t="s">
        <v>152</v>
      </c>
      <c r="AX2158" s="380">
        <v>38.89</v>
      </c>
      <c r="AY2158" s="380">
        <v>42.56</v>
      </c>
    </row>
    <row r="2159" spans="1:51" x14ac:dyDescent="0.25">
      <c r="A2159" s="64">
        <v>74</v>
      </c>
      <c r="B2159" s="65" t="s">
        <v>82</v>
      </c>
      <c r="C2159" s="13">
        <v>8098328341.5600014</v>
      </c>
      <c r="D2159" s="13">
        <v>4829031631.3099995</v>
      </c>
      <c r="E2159" s="13">
        <v>67688532.789999992</v>
      </c>
      <c r="F2159" s="13">
        <v>1081444101.9300001</v>
      </c>
      <c r="G2159" s="13">
        <v>1168637290.01</v>
      </c>
      <c r="H2159" s="13">
        <v>7829162.1699999999</v>
      </c>
      <c r="I2159" s="13">
        <v>1178664163.48</v>
      </c>
      <c r="J2159" s="13">
        <v>317078608.38999999</v>
      </c>
      <c r="K2159" s="13">
        <v>222843502.02000001</v>
      </c>
      <c r="L2159" s="13">
        <v>150244355.37</v>
      </c>
      <c r="M2159" s="13">
        <v>1139882881.03</v>
      </c>
      <c r="N2159" s="13">
        <v>1735879720.4300001</v>
      </c>
      <c r="O2159" s="13">
        <v>310093645.36999983</v>
      </c>
      <c r="P2159" s="13">
        <v>709121672.94000196</v>
      </c>
      <c r="Q2159" s="13">
        <v>-526817018.15000081</v>
      </c>
      <c r="R2159" s="13">
        <v>182304654.79000115</v>
      </c>
      <c r="S2159" s="13">
        <v>-174475492.6099999</v>
      </c>
      <c r="T2159" s="13">
        <v>5277587.4400000004</v>
      </c>
      <c r="U2159" s="13">
        <v>1321530</v>
      </c>
      <c r="V2159" s="13">
        <v>0</v>
      </c>
      <c r="W2159" s="13">
        <v>1242000</v>
      </c>
      <c r="X2159" s="13">
        <v>743567926.75</v>
      </c>
      <c r="Y2159" s="13">
        <v>19484536.219999999</v>
      </c>
      <c r="Z2159" s="13">
        <v>150791875.50999999</v>
      </c>
      <c r="AA2159" s="13">
        <v>170206584.63</v>
      </c>
      <c r="AB2159" s="13">
        <v>2284372.87</v>
      </c>
      <c r="AC2159" s="13">
        <v>0</v>
      </c>
      <c r="AD2159" s="13">
        <v>0</v>
      </c>
      <c r="AE2159" s="13">
        <v>54815867.600000001</v>
      </c>
      <c r="AF2159" s="13">
        <v>528301299.97000003</v>
      </c>
      <c r="AG2159" s="13">
        <v>1290127236.3999999</v>
      </c>
      <c r="AH2159" s="13">
        <v>1803568253.22</v>
      </c>
      <c r="AI2159" s="13">
        <v>3074333089.96</v>
      </c>
      <c r="AJ2159" s="13">
        <v>2764239444.5900002</v>
      </c>
      <c r="AK2159" s="13">
        <v>0</v>
      </c>
      <c r="AL2159" s="13">
        <v>955820661.46000004</v>
      </c>
      <c r="AM2159" s="13">
        <v>5.2892014027593941</v>
      </c>
      <c r="AN2159" s="13">
        <v>616200441.39999998</v>
      </c>
      <c r="AO2159" s="13">
        <v>465243660.52999997</v>
      </c>
      <c r="AP2159" s="13">
        <v>7905751418.5500002</v>
      </c>
      <c r="AQ2159" s="13">
        <v>4946548353.6700001</v>
      </c>
      <c r="AR2159" s="367"/>
      <c r="AS2159" s="19">
        <v>45596</v>
      </c>
      <c r="AT2159" s="20" t="s">
        <v>9</v>
      </c>
      <c r="AU2159" s="40" t="s">
        <v>292</v>
      </c>
      <c r="AV2159" s="41">
        <v>2024</v>
      </c>
      <c r="AW2159" s="266" t="s">
        <v>148</v>
      </c>
      <c r="AX2159" s="380">
        <v>38.89</v>
      </c>
      <c r="AY2159" s="380">
        <v>42.56</v>
      </c>
    </row>
    <row r="2160" spans="1:51" x14ac:dyDescent="0.25">
      <c r="A2160" s="64">
        <v>71</v>
      </c>
      <c r="B2160" s="65" t="s">
        <v>83</v>
      </c>
      <c r="C2160" s="13">
        <v>699502682.13</v>
      </c>
      <c r="D2160" s="13">
        <v>116240068.60000001</v>
      </c>
      <c r="E2160" s="13">
        <v>51813764.359999999</v>
      </c>
      <c r="F2160" s="13">
        <v>5100689.5</v>
      </c>
      <c r="G2160" s="13">
        <v>232925840.92000002</v>
      </c>
      <c r="H2160" s="13">
        <v>979243.13</v>
      </c>
      <c r="I2160" s="13">
        <v>218108467.05000001</v>
      </c>
      <c r="J2160" s="13">
        <v>1072579.23</v>
      </c>
      <c r="K2160" s="13">
        <v>89028316.5</v>
      </c>
      <c r="L2160" s="13">
        <v>37214552.129999995</v>
      </c>
      <c r="M2160" s="13">
        <v>43327900.369999997</v>
      </c>
      <c r="N2160" s="13">
        <v>1610048.47</v>
      </c>
      <c r="O2160" s="13">
        <v>78436401.200000003</v>
      </c>
      <c r="P2160" s="13">
        <v>266799681.90999994</v>
      </c>
      <c r="Q2160" s="13">
        <v>-380481771.23000002</v>
      </c>
      <c r="R2160" s="13">
        <v>-113682089.32000008</v>
      </c>
      <c r="S2160" s="13">
        <v>114661332.42999998</v>
      </c>
      <c r="T2160" s="13">
        <v>10702222.119999999</v>
      </c>
      <c r="U2160" s="13">
        <v>0</v>
      </c>
      <c r="V2160" s="13">
        <v>0</v>
      </c>
      <c r="W2160" s="13">
        <v>163006262.08000001</v>
      </c>
      <c r="X2160" s="13">
        <v>0</v>
      </c>
      <c r="Y2160" s="13">
        <v>4753588.59</v>
      </c>
      <c r="Z2160" s="13">
        <v>25530834.199999999</v>
      </c>
      <c r="AA2160" s="13">
        <v>27175006.260000002</v>
      </c>
      <c r="AB2160" s="13">
        <v>1584685.82</v>
      </c>
      <c r="AC2160" s="13">
        <v>0</v>
      </c>
      <c r="AD2160" s="13">
        <v>0</v>
      </c>
      <c r="AE2160" s="13">
        <v>0</v>
      </c>
      <c r="AF2160" s="13">
        <v>3036.9</v>
      </c>
      <c r="AG2160" s="13">
        <v>80542452.519999996</v>
      </c>
      <c r="AH2160" s="13">
        <v>53423812.829999998</v>
      </c>
      <c r="AI2160" s="13">
        <v>133965631.72</v>
      </c>
      <c r="AJ2160" s="13">
        <v>55529230.519999996</v>
      </c>
      <c r="AK2160" s="13">
        <v>0</v>
      </c>
      <c r="AL2160" s="13">
        <v>129080150.55000001</v>
      </c>
      <c r="AM2160" s="13">
        <v>2.4498774729723212</v>
      </c>
      <c r="AN2160" s="13">
        <v>5098872.8099999996</v>
      </c>
      <c r="AO2160" s="13">
        <v>1816.69</v>
      </c>
      <c r="AP2160" s="13">
        <v>655429507.55000007</v>
      </c>
      <c r="AQ2160" s="13">
        <v>150603295.21000001</v>
      </c>
      <c r="AR2160" s="367"/>
      <c r="AS2160" s="19">
        <v>45596</v>
      </c>
      <c r="AT2160" s="20" t="s">
        <v>9</v>
      </c>
      <c r="AU2160" s="40" t="s">
        <v>292</v>
      </c>
      <c r="AV2160" s="41">
        <v>2024</v>
      </c>
      <c r="AW2160" s="266" t="s">
        <v>161</v>
      </c>
      <c r="AX2160" s="380">
        <v>38.89</v>
      </c>
      <c r="AY2160" s="380">
        <v>42.56</v>
      </c>
    </row>
    <row r="2161" spans="1:51" x14ac:dyDescent="0.25">
      <c r="A2161" s="64">
        <v>91</v>
      </c>
      <c r="B2161" s="65" t="s">
        <v>106</v>
      </c>
      <c r="C2161" s="13">
        <v>847463.12</v>
      </c>
      <c r="D2161" s="13">
        <v>15932.66</v>
      </c>
      <c r="E2161" s="13">
        <v>584.08000000000004</v>
      </c>
      <c r="F2161" s="13">
        <v>0</v>
      </c>
      <c r="G2161" s="13">
        <v>9540051.2300000004</v>
      </c>
      <c r="H2161" s="13">
        <v>-2911009.54</v>
      </c>
      <c r="I2161" s="13">
        <v>55871101.670000002</v>
      </c>
      <c r="J2161" s="13">
        <v>11557935.699999999</v>
      </c>
      <c r="K2161" s="13">
        <v>284139.38</v>
      </c>
      <c r="L2161" s="13">
        <v>283108.95999999996</v>
      </c>
      <c r="M2161" s="13">
        <v>0</v>
      </c>
      <c r="N2161" s="13">
        <v>13355328.210000001</v>
      </c>
      <c r="O2161" s="13">
        <v>-10038.320000000298</v>
      </c>
      <c r="P2161" s="13">
        <v>-8698482.4500000011</v>
      </c>
      <c r="Q2161" s="13">
        <v>0</v>
      </c>
      <c r="R2161" s="13">
        <v>-8698482.4500000011</v>
      </c>
      <c r="S2161" s="13">
        <v>5787473.8599999994</v>
      </c>
      <c r="T2161" s="13">
        <v>8934322.9700000007</v>
      </c>
      <c r="U2161" s="13">
        <v>0</v>
      </c>
      <c r="V2161" s="13">
        <v>0</v>
      </c>
      <c r="W2161" s="13">
        <v>0</v>
      </c>
      <c r="X2161" s="13">
        <v>113616.2</v>
      </c>
      <c r="Y2161" s="13">
        <v>76496.98</v>
      </c>
      <c r="Z2161" s="13">
        <v>19845.27</v>
      </c>
      <c r="AA2161" s="13">
        <v>6376.43</v>
      </c>
      <c r="AB2161" s="13">
        <v>2536819.6</v>
      </c>
      <c r="AC2161" s="13">
        <v>0</v>
      </c>
      <c r="AD2161" s="13">
        <v>0</v>
      </c>
      <c r="AE2161" s="13">
        <v>0</v>
      </c>
      <c r="AF2161" s="13">
        <v>620927.03</v>
      </c>
      <c r="AG2161" s="13">
        <v>283108.95999999996</v>
      </c>
      <c r="AH2161" s="13">
        <v>13355912.290000001</v>
      </c>
      <c r="AI2161" s="13">
        <v>13503721.129999999</v>
      </c>
      <c r="AJ2161" s="13">
        <v>13513759.449999999</v>
      </c>
      <c r="AK2161" s="13">
        <v>0</v>
      </c>
      <c r="AL2161" s="13">
        <v>55586962.289999999</v>
      </c>
      <c r="AM2161" s="13">
        <v>196.63272887411804</v>
      </c>
      <c r="AN2161" s="13">
        <v>0</v>
      </c>
      <c r="AO2161" s="13">
        <v>0</v>
      </c>
      <c r="AP2161" s="13">
        <v>857473.20000000007</v>
      </c>
      <c r="AQ2161" s="13">
        <v>15904.419999998063</v>
      </c>
      <c r="AR2161" s="367"/>
      <c r="AS2161" s="19">
        <v>45596</v>
      </c>
      <c r="AT2161" s="20" t="s">
        <v>9</v>
      </c>
      <c r="AU2161" s="40" t="s">
        <v>293</v>
      </c>
      <c r="AV2161" s="41">
        <v>2024</v>
      </c>
      <c r="AW2161" s="266" t="s">
        <v>192</v>
      </c>
      <c r="AX2161" s="380">
        <v>38.89</v>
      </c>
      <c r="AY2161" s="380">
        <v>42.56</v>
      </c>
    </row>
    <row r="2162" spans="1:51" x14ac:dyDescent="0.25">
      <c r="A2162" s="64">
        <v>73</v>
      </c>
      <c r="B2162" s="65" t="s">
        <v>84</v>
      </c>
      <c r="C2162" s="13">
        <v>385186163.62</v>
      </c>
      <c r="D2162" s="13">
        <v>3440249.8200000003</v>
      </c>
      <c r="E2162" s="13">
        <v>3438467.6</v>
      </c>
      <c r="F2162" s="13">
        <v>31054741.960000001</v>
      </c>
      <c r="G2162" s="13">
        <v>138650988.80000001</v>
      </c>
      <c r="H2162" s="13">
        <v>8539315.1199999992</v>
      </c>
      <c r="I2162" s="13">
        <v>83912329.069999993</v>
      </c>
      <c r="J2162" s="13">
        <v>33102988.039999999</v>
      </c>
      <c r="K2162" s="13">
        <v>35075623.969999999</v>
      </c>
      <c r="L2162" s="13">
        <v>31637156.369999997</v>
      </c>
      <c r="M2162" s="13">
        <v>74179209.760000005</v>
      </c>
      <c r="N2162" s="13">
        <v>23813161.460000001</v>
      </c>
      <c r="O2162" s="13">
        <v>114406987.65999998</v>
      </c>
      <c r="P2162" s="13">
        <v>97633195.379999936</v>
      </c>
      <c r="Q2162" s="13">
        <v>-139825603.27999997</v>
      </c>
      <c r="R2162" s="13">
        <v>-42192407.900000036</v>
      </c>
      <c r="S2162" s="13">
        <v>50731723.170000002</v>
      </c>
      <c r="T2162" s="13">
        <v>722.22</v>
      </c>
      <c r="U2162" s="13">
        <v>0</v>
      </c>
      <c r="V2162" s="13">
        <v>0</v>
      </c>
      <c r="W2162" s="13">
        <v>78469457.579999998</v>
      </c>
      <c r="X2162" s="13">
        <v>21274998.949999999</v>
      </c>
      <c r="Y2162" s="13">
        <v>2414378.7400000002</v>
      </c>
      <c r="Z2162" s="13">
        <v>970747.33</v>
      </c>
      <c r="AA2162" s="13">
        <v>1020693.02</v>
      </c>
      <c r="AB2162" s="13">
        <v>5437970.1399999997</v>
      </c>
      <c r="AC2162" s="13">
        <v>0</v>
      </c>
      <c r="AD2162" s="13">
        <v>0</v>
      </c>
      <c r="AE2162" s="13">
        <v>0</v>
      </c>
      <c r="AF2162" s="13">
        <v>39169666.350000001</v>
      </c>
      <c r="AG2162" s="13">
        <v>105816366.12999998</v>
      </c>
      <c r="AH2162" s="13">
        <v>27251629.059999999</v>
      </c>
      <c r="AI2162" s="13">
        <v>132976370.19999999</v>
      </c>
      <c r="AJ2162" s="13">
        <v>18569382.540000003</v>
      </c>
      <c r="AK2162" s="13">
        <v>0</v>
      </c>
      <c r="AL2162" s="13">
        <v>48836705.099999994</v>
      </c>
      <c r="AM2162" s="13">
        <v>2.3923260536083344</v>
      </c>
      <c r="AN2162" s="13">
        <v>24162259.530000001</v>
      </c>
      <c r="AO2162" s="13">
        <v>6892482.4299999997</v>
      </c>
      <c r="AP2162" s="13">
        <v>279922196.40000004</v>
      </c>
      <c r="AQ2162" s="13">
        <v>12583270.260000005</v>
      </c>
      <c r="AR2162" s="367"/>
      <c r="AS2162" s="19">
        <v>45596</v>
      </c>
      <c r="AT2162" s="20" t="s">
        <v>9</v>
      </c>
      <c r="AU2162" s="40" t="s">
        <v>292</v>
      </c>
      <c r="AV2162" s="41">
        <v>2024</v>
      </c>
      <c r="AW2162" s="266" t="s">
        <v>190</v>
      </c>
      <c r="AX2162" s="380">
        <v>38.89</v>
      </c>
      <c r="AY2162" s="380">
        <v>42.56</v>
      </c>
    </row>
    <row r="2163" spans="1:51" x14ac:dyDescent="0.25">
      <c r="A2163" s="64">
        <v>46</v>
      </c>
      <c r="B2163" s="65" t="s">
        <v>85</v>
      </c>
      <c r="C2163" s="13">
        <v>34157738.25</v>
      </c>
      <c r="D2163" s="13">
        <v>16253827.449999999</v>
      </c>
      <c r="E2163" s="13">
        <v>2933142</v>
      </c>
      <c r="F2163" s="13">
        <v>7304359.3600000003</v>
      </c>
      <c r="G2163" s="13">
        <v>22010901.350000001</v>
      </c>
      <c r="H2163" s="13">
        <v>180005.18</v>
      </c>
      <c r="I2163" s="13">
        <v>586914750.58000004</v>
      </c>
      <c r="J2163" s="13">
        <v>30752014.370000001</v>
      </c>
      <c r="K2163" s="13">
        <v>18456375.210000001</v>
      </c>
      <c r="L2163" s="13">
        <v>15523233.210000001</v>
      </c>
      <c r="M2163" s="13">
        <v>564557</v>
      </c>
      <c r="N2163" s="13">
        <v>0</v>
      </c>
      <c r="O2163" s="13">
        <v>-1875554</v>
      </c>
      <c r="P2163" s="13">
        <v>-9535795.910000002</v>
      </c>
      <c r="Q2163" s="13">
        <v>-1589828.0399999998</v>
      </c>
      <c r="R2163" s="13">
        <v>-11125623.950000001</v>
      </c>
      <c r="S2163" s="13">
        <v>11305629.130000001</v>
      </c>
      <c r="T2163" s="13">
        <v>13375065.539999999</v>
      </c>
      <c r="U2163" s="13">
        <v>0</v>
      </c>
      <c r="V2163" s="13">
        <v>0</v>
      </c>
      <c r="W2163" s="13">
        <v>0</v>
      </c>
      <c r="X2163" s="13">
        <v>2796440.61</v>
      </c>
      <c r="Y2163" s="13">
        <v>449202.07</v>
      </c>
      <c r="Z2163" s="13">
        <v>306711.81</v>
      </c>
      <c r="AA2163" s="13">
        <v>387531.58</v>
      </c>
      <c r="AB2163" s="13">
        <v>846737.78</v>
      </c>
      <c r="AC2163" s="13">
        <v>0</v>
      </c>
      <c r="AD2163" s="13">
        <v>0</v>
      </c>
      <c r="AE2163" s="13">
        <v>0</v>
      </c>
      <c r="AF2163" s="13">
        <v>2875693.78</v>
      </c>
      <c r="AG2163" s="13">
        <v>16087790.210000001</v>
      </c>
      <c r="AH2163" s="13">
        <v>2933142</v>
      </c>
      <c r="AI2163" s="13">
        <v>19006074</v>
      </c>
      <c r="AJ2163" s="13">
        <v>20881628</v>
      </c>
      <c r="AK2163" s="13">
        <v>0</v>
      </c>
      <c r="AL2163" s="13">
        <v>568458375.37</v>
      </c>
      <c r="AM2163" s="13">
        <v>31.800109387784818</v>
      </c>
      <c r="AN2163" s="13">
        <v>4174002.91</v>
      </c>
      <c r="AO2163" s="13">
        <v>3130356.45</v>
      </c>
      <c r="AP2163" s="13">
        <v>34984641.25</v>
      </c>
      <c r="AQ2163" s="13">
        <v>15205176.449999999</v>
      </c>
      <c r="AR2163" s="367"/>
      <c r="AS2163" s="19">
        <v>45596</v>
      </c>
      <c r="AT2163" s="20" t="s">
        <v>9</v>
      </c>
      <c r="AU2163" s="40" t="s">
        <v>292</v>
      </c>
      <c r="AV2163" s="41">
        <v>2024</v>
      </c>
      <c r="AW2163" s="266" t="s">
        <v>176</v>
      </c>
      <c r="AX2163" s="380">
        <v>38.89</v>
      </c>
      <c r="AY2163" s="380">
        <v>42.56</v>
      </c>
    </row>
    <row r="2164" spans="1:51" x14ac:dyDescent="0.25">
      <c r="A2164" s="64">
        <v>51</v>
      </c>
      <c r="B2164" s="65" t="s">
        <v>86</v>
      </c>
      <c r="C2164" s="13">
        <v>22187868.120000005</v>
      </c>
      <c r="D2164" s="13">
        <v>1170081.52</v>
      </c>
      <c r="E2164" s="13">
        <v>3327136.2199999997</v>
      </c>
      <c r="F2164" s="13">
        <v>4814274.0200000005</v>
      </c>
      <c r="G2164" s="13">
        <v>24085147.630000003</v>
      </c>
      <c r="H2164" s="13">
        <v>15203967.949999999</v>
      </c>
      <c r="I2164" s="13">
        <v>90321942.989999995</v>
      </c>
      <c r="J2164" s="13">
        <v>207847612.94</v>
      </c>
      <c r="K2164" s="13">
        <v>12509412.35</v>
      </c>
      <c r="L2164" s="13">
        <v>9182276.129999999</v>
      </c>
      <c r="M2164" s="13">
        <v>476330.18</v>
      </c>
      <c r="N2164" s="13">
        <v>0</v>
      </c>
      <c r="O2164" s="13">
        <v>711933.62000000104</v>
      </c>
      <c r="P2164" s="13">
        <v>-8695680.7599999923</v>
      </c>
      <c r="Q2164" s="13">
        <v>-2930527.55</v>
      </c>
      <c r="R2164" s="13">
        <v>-11626208.309999991</v>
      </c>
      <c r="S2164" s="13">
        <v>26830176.289999999</v>
      </c>
      <c r="T2164" s="13">
        <v>1932719.72</v>
      </c>
      <c r="U2164" s="13">
        <v>0</v>
      </c>
      <c r="V2164" s="13">
        <v>0</v>
      </c>
      <c r="W2164" s="13">
        <v>0</v>
      </c>
      <c r="X2164" s="13">
        <v>32346600.239999998</v>
      </c>
      <c r="Y2164" s="13">
        <v>459212.01</v>
      </c>
      <c r="Z2164" s="13">
        <v>384078.94</v>
      </c>
      <c r="AA2164" s="13">
        <v>148437.51</v>
      </c>
      <c r="AB2164" s="13">
        <v>24056.33</v>
      </c>
      <c r="AC2164" s="13">
        <v>0</v>
      </c>
      <c r="AD2164" s="13">
        <v>0</v>
      </c>
      <c r="AE2164" s="13">
        <v>0</v>
      </c>
      <c r="AF2164" s="13">
        <v>6433358.8799999999</v>
      </c>
      <c r="AG2164" s="13">
        <v>9658606.3100000005</v>
      </c>
      <c r="AH2164" s="13">
        <v>3327136.2199999997</v>
      </c>
      <c r="AI2164" s="13">
        <v>12778728.690000001</v>
      </c>
      <c r="AJ2164" s="13">
        <v>12066795.07</v>
      </c>
      <c r="AK2164" s="13">
        <v>0</v>
      </c>
      <c r="AL2164" s="13">
        <v>77812530.640000001</v>
      </c>
      <c r="AM2164" s="13">
        <v>7.220318625918507</v>
      </c>
      <c r="AN2164" s="13">
        <v>2625608.29</v>
      </c>
      <c r="AO2164" s="13">
        <v>2188665.73</v>
      </c>
      <c r="AP2164" s="13">
        <v>20176985.530000001</v>
      </c>
      <c r="AQ2164" s="13">
        <v>-128867.45000000112</v>
      </c>
      <c r="AR2164" s="367"/>
      <c r="AS2164" s="19">
        <v>45596</v>
      </c>
      <c r="AT2164" s="20" t="s">
        <v>9</v>
      </c>
      <c r="AU2164" s="40" t="s">
        <v>292</v>
      </c>
      <c r="AV2164" s="41">
        <v>2024</v>
      </c>
      <c r="AW2164" s="266" t="s">
        <v>179</v>
      </c>
      <c r="AX2164" s="380">
        <v>38.89</v>
      </c>
      <c r="AY2164" s="380">
        <v>42.56</v>
      </c>
    </row>
    <row r="2165" spans="1:51" x14ac:dyDescent="0.25">
      <c r="A2165" s="64">
        <v>117</v>
      </c>
      <c r="B2165" s="65" t="s">
        <v>87</v>
      </c>
      <c r="C2165" s="13">
        <v>1110825034.72</v>
      </c>
      <c r="D2165" s="13">
        <v>498186494.28999996</v>
      </c>
      <c r="E2165" s="13">
        <v>47076521.019999996</v>
      </c>
      <c r="F2165" s="13">
        <v>167722863.15000001</v>
      </c>
      <c r="G2165" s="13">
        <v>219857416.68000001</v>
      </c>
      <c r="H2165" s="13">
        <v>512858.68</v>
      </c>
      <c r="I2165" s="13">
        <v>235208351.38</v>
      </c>
      <c r="J2165" s="13">
        <v>90099112.870000005</v>
      </c>
      <c r="K2165" s="13">
        <v>130042487.83</v>
      </c>
      <c r="L2165" s="13">
        <v>82965966.809999987</v>
      </c>
      <c r="M2165" s="13">
        <v>217494297.37</v>
      </c>
      <c r="N2165" s="13">
        <v>148182259.46000001</v>
      </c>
      <c r="O2165" s="13">
        <v>-92821455.99999994</v>
      </c>
      <c r="P2165" s="13">
        <v>317848962.4199999</v>
      </c>
      <c r="Q2165" s="13">
        <v>-298842496.75000024</v>
      </c>
      <c r="R2165" s="13">
        <v>19006465.669999659</v>
      </c>
      <c r="S2165" s="13">
        <v>-18493606.99000001</v>
      </c>
      <c r="T2165" s="13">
        <v>2309726.92</v>
      </c>
      <c r="U2165" s="13">
        <v>0</v>
      </c>
      <c r="V2165" s="13">
        <v>0</v>
      </c>
      <c r="W2165" s="13">
        <v>0</v>
      </c>
      <c r="X2165" s="13">
        <v>81191054.680000007</v>
      </c>
      <c r="Y2165" s="13">
        <v>3866371.14</v>
      </c>
      <c r="Z2165" s="13">
        <v>9465814.7300000004</v>
      </c>
      <c r="AA2165" s="13">
        <v>5363895.2</v>
      </c>
      <c r="AB2165" s="13">
        <v>3147373.03</v>
      </c>
      <c r="AC2165" s="13">
        <v>0</v>
      </c>
      <c r="AD2165" s="13">
        <v>0</v>
      </c>
      <c r="AE2165" s="13">
        <v>0</v>
      </c>
      <c r="AF2165" s="13">
        <v>80150934.489999995</v>
      </c>
      <c r="AG2165" s="13">
        <v>300460264.17999995</v>
      </c>
      <c r="AH2165" s="13">
        <v>195258780.48000002</v>
      </c>
      <c r="AI2165" s="13">
        <v>494418767.57000005</v>
      </c>
      <c r="AJ2165" s="13">
        <v>587240223.56999993</v>
      </c>
      <c r="AK2165" s="13">
        <v>0</v>
      </c>
      <c r="AL2165" s="13">
        <v>105165863.55</v>
      </c>
      <c r="AM2165" s="13">
        <v>1.8087038729025213</v>
      </c>
      <c r="AN2165" s="13">
        <v>108032434.27</v>
      </c>
      <c r="AO2165" s="13">
        <v>59690428.879999995</v>
      </c>
      <c r="AP2165" s="13">
        <v>1250463728.9900002</v>
      </c>
      <c r="AQ2165" s="13">
        <v>545003732.55999994</v>
      </c>
      <c r="AR2165" s="367"/>
      <c r="AS2165" s="19">
        <v>45596</v>
      </c>
      <c r="AT2165" s="20" t="s">
        <v>9</v>
      </c>
      <c r="AU2165" s="40" t="s">
        <v>292</v>
      </c>
      <c r="AV2165" s="41">
        <v>2024</v>
      </c>
      <c r="AW2165" s="266" t="s">
        <v>155</v>
      </c>
      <c r="AX2165" s="380">
        <v>38.89</v>
      </c>
      <c r="AY2165" s="380">
        <v>42.56</v>
      </c>
    </row>
    <row r="2166" spans="1:51" x14ac:dyDescent="0.25">
      <c r="A2166" s="64">
        <v>80</v>
      </c>
      <c r="B2166" s="65" t="s">
        <v>89</v>
      </c>
      <c r="C2166" s="13">
        <v>1353467420.1199999</v>
      </c>
      <c r="D2166" s="13">
        <v>1870705658.5100002</v>
      </c>
      <c r="E2166" s="13">
        <v>89447057.86999999</v>
      </c>
      <c r="F2166" s="13">
        <v>183978686.02000001</v>
      </c>
      <c r="G2166" s="13">
        <v>332958204.57999998</v>
      </c>
      <c r="H2166" s="13">
        <v>1547719.35</v>
      </c>
      <c r="I2166" s="13">
        <v>653653136.32000005</v>
      </c>
      <c r="J2166" s="13">
        <v>390536565.51999998</v>
      </c>
      <c r="K2166" s="13">
        <v>168511997.91</v>
      </c>
      <c r="L2166" s="13">
        <v>79064940.040000007</v>
      </c>
      <c r="M2166" s="13">
        <v>266832983.15000001</v>
      </c>
      <c r="N2166" s="13">
        <v>370371711.73000002</v>
      </c>
      <c r="O2166" s="13">
        <v>-2287698375.23</v>
      </c>
      <c r="P2166" s="13">
        <v>1253431279.6099997</v>
      </c>
      <c r="Q2166" s="13">
        <v>-1272647014.46</v>
      </c>
      <c r="R2166" s="13">
        <v>-19215734.850000381</v>
      </c>
      <c r="S2166" s="13">
        <v>20763454.189999998</v>
      </c>
      <c r="T2166" s="13">
        <v>132388.84</v>
      </c>
      <c r="U2166" s="13">
        <v>0</v>
      </c>
      <c r="V2166" s="13">
        <v>0</v>
      </c>
      <c r="W2166" s="13">
        <v>1297108.8</v>
      </c>
      <c r="X2166" s="13">
        <v>230813385.13</v>
      </c>
      <c r="Y2166" s="13">
        <v>5580376.6200000001</v>
      </c>
      <c r="Z2166" s="13">
        <v>13700692.960000001</v>
      </c>
      <c r="AA2166" s="13">
        <v>5500000</v>
      </c>
      <c r="AB2166" s="13">
        <v>6498126.3700000001</v>
      </c>
      <c r="AC2166" s="13">
        <v>0</v>
      </c>
      <c r="AD2166" s="13">
        <v>0</v>
      </c>
      <c r="AE2166" s="13">
        <v>0</v>
      </c>
      <c r="AF2166" s="13">
        <v>180200232.63</v>
      </c>
      <c r="AG2166" s="13">
        <v>345897923.18999994</v>
      </c>
      <c r="AH2166" s="13">
        <v>459818769.59999996</v>
      </c>
      <c r="AI2166" s="13">
        <v>804109825.66999996</v>
      </c>
      <c r="AJ2166" s="13">
        <v>3091808200.9000001</v>
      </c>
      <c r="AK2166" s="13">
        <v>0</v>
      </c>
      <c r="AL2166" s="13">
        <v>485141138.41000009</v>
      </c>
      <c r="AM2166" s="13">
        <v>3.8789709007492004</v>
      </c>
      <c r="AN2166" s="13">
        <v>126361761.09999999</v>
      </c>
      <c r="AO2166" s="13">
        <v>57616924.920000002</v>
      </c>
      <c r="AP2166" s="13">
        <v>1352502421.96</v>
      </c>
      <c r="AQ2166" s="13">
        <v>-417957714.88000011</v>
      </c>
      <c r="AR2166" s="367"/>
      <c r="AS2166" s="19">
        <v>45596</v>
      </c>
      <c r="AT2166" s="20" t="s">
        <v>9</v>
      </c>
      <c r="AU2166" s="40" t="s">
        <v>292</v>
      </c>
      <c r="AV2166" s="41">
        <v>2024</v>
      </c>
      <c r="AW2166" s="266" t="s">
        <v>288</v>
      </c>
      <c r="AX2166" s="380">
        <v>38.89</v>
      </c>
      <c r="AY2166" s="380">
        <v>42.56</v>
      </c>
    </row>
    <row r="2167" spans="1:51" x14ac:dyDescent="0.25">
      <c r="A2167" s="64">
        <v>2</v>
      </c>
      <c r="B2167" s="65" t="s">
        <v>90</v>
      </c>
      <c r="C2167" s="13">
        <v>147797178.21000001</v>
      </c>
      <c r="D2167" s="13">
        <v>7551072.2200000016</v>
      </c>
      <c r="E2167" s="13">
        <v>3896525.11</v>
      </c>
      <c r="F2167" s="13">
        <v>230242.55000000002</v>
      </c>
      <c r="G2167" s="13">
        <v>164140268.55000001</v>
      </c>
      <c r="H2167" s="13">
        <v>5826744.6699999999</v>
      </c>
      <c r="I2167" s="13">
        <v>336875975.99000001</v>
      </c>
      <c r="J2167" s="13">
        <v>886486239.33000004</v>
      </c>
      <c r="K2167" s="13">
        <v>23557877.809999999</v>
      </c>
      <c r="L2167" s="13">
        <v>19661352.699999999</v>
      </c>
      <c r="M2167" s="13">
        <v>11795612.220000001</v>
      </c>
      <c r="N2167" s="13">
        <v>0</v>
      </c>
      <c r="O2167" s="13">
        <v>25841357.760000002</v>
      </c>
      <c r="P2167" s="13">
        <v>-49965762.869999968</v>
      </c>
      <c r="Q2167" s="13">
        <v>-45319882.610000007</v>
      </c>
      <c r="R2167" s="13">
        <v>-95285645.479999974</v>
      </c>
      <c r="S2167" s="13">
        <v>101112390.13000001</v>
      </c>
      <c r="T2167" s="13">
        <v>162.43</v>
      </c>
      <c r="U2167" s="13">
        <v>0</v>
      </c>
      <c r="V2167" s="13">
        <v>0</v>
      </c>
      <c r="W2167" s="13">
        <v>123920891.03</v>
      </c>
      <c r="X2167" s="13">
        <v>43146119.869999997</v>
      </c>
      <c r="Y2167" s="13">
        <v>2975719.88</v>
      </c>
      <c r="Z2167" s="13">
        <v>969373.17</v>
      </c>
      <c r="AA2167" s="13">
        <v>9668000.8499999996</v>
      </c>
      <c r="AB2167" s="13">
        <v>3073743.68</v>
      </c>
      <c r="AC2167" s="13">
        <v>0</v>
      </c>
      <c r="AD2167" s="13">
        <v>0</v>
      </c>
      <c r="AE2167" s="13">
        <v>0</v>
      </c>
      <c r="AF2167" s="13">
        <v>49267945.630000003</v>
      </c>
      <c r="AG2167" s="13">
        <v>31456964.91</v>
      </c>
      <c r="AH2167" s="13">
        <v>3896525.11</v>
      </c>
      <c r="AI2167" s="13">
        <v>35353432.109999999</v>
      </c>
      <c r="AJ2167" s="13">
        <v>9512074.3499999996</v>
      </c>
      <c r="AK2167" s="13">
        <v>0</v>
      </c>
      <c r="AL2167" s="13">
        <v>313318098.18000001</v>
      </c>
      <c r="AM2167" s="13">
        <v>14.299928826653508</v>
      </c>
      <c r="AN2167" s="13">
        <v>230242.55000000002</v>
      </c>
      <c r="AO2167" s="13">
        <v>0</v>
      </c>
      <c r="AP2167" s="13">
        <v>124952084.44</v>
      </c>
      <c r="AQ2167" s="13">
        <v>10547336.210000001</v>
      </c>
      <c r="AR2167" s="367"/>
      <c r="AS2167" s="19">
        <v>45596</v>
      </c>
      <c r="AT2167" s="20" t="s">
        <v>9</v>
      </c>
      <c r="AU2167" s="40" t="s">
        <v>292</v>
      </c>
      <c r="AV2167" s="41">
        <v>2024</v>
      </c>
      <c r="AW2167" s="266" t="s">
        <v>168</v>
      </c>
      <c r="AX2167" s="380">
        <v>38.89</v>
      </c>
      <c r="AY2167" s="380">
        <v>42.56</v>
      </c>
    </row>
    <row r="2168" spans="1:51" x14ac:dyDescent="0.25">
      <c r="A2168" s="64">
        <v>115</v>
      </c>
      <c r="B2168" s="65" t="s">
        <v>290</v>
      </c>
      <c r="C2168" s="13">
        <v>814371.92</v>
      </c>
      <c r="D2168" s="13">
        <v>0</v>
      </c>
      <c r="E2168" s="13">
        <v>0.01</v>
      </c>
      <c r="F2168" s="13">
        <v>0</v>
      </c>
      <c r="G2168" s="13">
        <v>1870882.63</v>
      </c>
      <c r="H2168" s="13">
        <v>-170892.88</v>
      </c>
      <c r="I2168" s="13">
        <v>2154041.41</v>
      </c>
      <c r="J2168" s="13">
        <v>6845084.1200000001</v>
      </c>
      <c r="K2168" s="13">
        <v>443925.31</v>
      </c>
      <c r="L2168" s="13">
        <v>443925.3</v>
      </c>
      <c r="M2168" s="13">
        <v>0</v>
      </c>
      <c r="N2168" s="13">
        <v>0</v>
      </c>
      <c r="O2168" s="13">
        <v>321773.14</v>
      </c>
      <c r="P2168" s="13">
        <v>-1378283.8499999999</v>
      </c>
      <c r="Q2168" s="13">
        <v>0</v>
      </c>
      <c r="R2168" s="13">
        <v>-1378283.8499999999</v>
      </c>
      <c r="S2168" s="13">
        <v>1207390.97</v>
      </c>
      <c r="T2168" s="13">
        <v>240265.77</v>
      </c>
      <c r="U2168" s="13">
        <v>0</v>
      </c>
      <c r="V2168" s="13">
        <v>0</v>
      </c>
      <c r="W2168" s="13">
        <v>0</v>
      </c>
      <c r="X2168" s="13">
        <v>1080496.22</v>
      </c>
      <c r="Y2168" s="13">
        <v>38181.22</v>
      </c>
      <c r="Z2168" s="13">
        <v>27810.83</v>
      </c>
      <c r="AA2168" s="13">
        <v>0.01</v>
      </c>
      <c r="AB2168" s="13">
        <v>668.85</v>
      </c>
      <c r="AC2168" s="13">
        <v>0</v>
      </c>
      <c r="AD2168" s="13">
        <v>0</v>
      </c>
      <c r="AE2168" s="13">
        <v>21077.47</v>
      </c>
      <c r="AF2168" s="13">
        <v>25632.639999999999</v>
      </c>
      <c r="AG2168" s="13">
        <v>443925.3</v>
      </c>
      <c r="AH2168" s="13">
        <v>0.01</v>
      </c>
      <c r="AI2168" s="13">
        <v>440974.51</v>
      </c>
      <c r="AJ2168" s="13">
        <v>119201.37</v>
      </c>
      <c r="AK2168" s="13">
        <v>0</v>
      </c>
      <c r="AL2168" s="13">
        <v>1710116.1</v>
      </c>
      <c r="AM2168" s="13">
        <v>4.8522608679374466</v>
      </c>
      <c r="AN2168" s="13">
        <v>0</v>
      </c>
      <c r="AO2168" s="13">
        <v>0</v>
      </c>
      <c r="AP2168" s="13">
        <v>492598.79000000004</v>
      </c>
      <c r="AQ2168" s="13">
        <v>0.01</v>
      </c>
      <c r="AR2168" s="367"/>
      <c r="AS2168" s="19">
        <v>45596</v>
      </c>
      <c r="AT2168" s="20" t="s">
        <v>9</v>
      </c>
      <c r="AU2168" s="40" t="s">
        <v>293</v>
      </c>
      <c r="AV2168" s="41">
        <v>2024</v>
      </c>
      <c r="AW2168" s="266" t="s">
        <v>291</v>
      </c>
      <c r="AX2168" s="380">
        <v>38.89</v>
      </c>
      <c r="AY2168" s="380">
        <v>42.56</v>
      </c>
    </row>
    <row r="2169" spans="1:51" x14ac:dyDescent="0.25">
      <c r="A2169" s="64">
        <v>106</v>
      </c>
      <c r="B2169" s="65" t="s">
        <v>92</v>
      </c>
      <c r="C2169" s="13">
        <v>63030622.890000001</v>
      </c>
      <c r="D2169" s="13">
        <v>3345571.4800000004</v>
      </c>
      <c r="E2169" s="13">
        <v>1878484.93</v>
      </c>
      <c r="F2169" s="13">
        <v>13755173.75</v>
      </c>
      <c r="G2169" s="13">
        <v>29004117.640000001</v>
      </c>
      <c r="H2169" s="13">
        <v>42473.61</v>
      </c>
      <c r="I2169" s="13">
        <v>69537106.260000005</v>
      </c>
      <c r="J2169" s="13">
        <v>7351785.7000000002</v>
      </c>
      <c r="K2169" s="13">
        <v>17075114.620000001</v>
      </c>
      <c r="L2169" s="13">
        <v>15196629.689999999</v>
      </c>
      <c r="M2169" s="13">
        <v>9157205.6999999993</v>
      </c>
      <c r="N2169" s="13">
        <v>425491.17</v>
      </c>
      <c r="O2169" s="13">
        <v>-88173.080000001937</v>
      </c>
      <c r="P2169" s="13">
        <v>17013933.099999994</v>
      </c>
      <c r="Q2169" s="13">
        <v>-18309691.120000001</v>
      </c>
      <c r="R2169" s="13">
        <v>-1295758.020000007</v>
      </c>
      <c r="S2169" s="13">
        <v>1338231.620000001</v>
      </c>
      <c r="T2169" s="13">
        <v>9.56</v>
      </c>
      <c r="U2169" s="13">
        <v>0</v>
      </c>
      <c r="V2169" s="13">
        <v>0</v>
      </c>
      <c r="W2169" s="13">
        <v>9658431.1799999997</v>
      </c>
      <c r="X2169" s="13">
        <v>2212705.42</v>
      </c>
      <c r="Y2169" s="13">
        <v>556894.22</v>
      </c>
      <c r="Z2169" s="13">
        <v>324853.43</v>
      </c>
      <c r="AA2169" s="13">
        <v>1354994.5</v>
      </c>
      <c r="AB2169" s="13">
        <v>1110651.67</v>
      </c>
      <c r="AC2169" s="13">
        <v>0</v>
      </c>
      <c r="AD2169" s="13">
        <v>0</v>
      </c>
      <c r="AE2169" s="13">
        <v>6313793.4400000004</v>
      </c>
      <c r="AF2169" s="13">
        <v>871727.28</v>
      </c>
      <c r="AG2169" s="13">
        <v>24353835.389999997</v>
      </c>
      <c r="AH2169" s="13">
        <v>2303976.1</v>
      </c>
      <c r="AI2169" s="13">
        <v>26636938.619999997</v>
      </c>
      <c r="AJ2169" s="13">
        <v>26725111.699999999</v>
      </c>
      <c r="AK2169" s="13">
        <v>0</v>
      </c>
      <c r="AL2169" s="13">
        <v>52461991.640000001</v>
      </c>
      <c r="AM2169" s="13">
        <v>4.0724239811867218</v>
      </c>
      <c r="AN2169" s="13">
        <v>6784664.1900000004</v>
      </c>
      <c r="AO2169" s="13">
        <v>6970509.5600000005</v>
      </c>
      <c r="AP2169" s="13">
        <v>63479924.370000005</v>
      </c>
      <c r="AQ2169" s="13">
        <v>3706699.88</v>
      </c>
      <c r="AR2169" s="367"/>
      <c r="AS2169" s="19">
        <v>45596</v>
      </c>
      <c r="AT2169" s="20" t="s">
        <v>9</v>
      </c>
      <c r="AU2169" s="40" t="s">
        <v>292</v>
      </c>
      <c r="AV2169" s="41">
        <v>2024</v>
      </c>
      <c r="AW2169" s="266" t="s">
        <v>172</v>
      </c>
      <c r="AX2169" s="380">
        <v>38.89</v>
      </c>
      <c r="AY2169" s="380">
        <v>42.56</v>
      </c>
    </row>
    <row r="2170" spans="1:51" x14ac:dyDescent="0.25">
      <c r="A2170" s="64">
        <v>118</v>
      </c>
      <c r="B2170" s="65" t="s">
        <v>93</v>
      </c>
      <c r="C2170" s="13">
        <v>270091185.38</v>
      </c>
      <c r="D2170" s="13">
        <v>82229199.709999993</v>
      </c>
      <c r="E2170" s="13">
        <v>22053211.670000002</v>
      </c>
      <c r="F2170" s="13">
        <v>47579908.030000001</v>
      </c>
      <c r="G2170" s="13">
        <v>130627641.44999999</v>
      </c>
      <c r="H2170" s="13">
        <v>302999.51</v>
      </c>
      <c r="I2170" s="13">
        <v>221333577.47999999</v>
      </c>
      <c r="J2170" s="13">
        <v>21783439.030000001</v>
      </c>
      <c r="K2170" s="13">
        <v>77018863.239999995</v>
      </c>
      <c r="L2170" s="13">
        <v>54965651.57</v>
      </c>
      <c r="M2170" s="13">
        <v>22972388.379999999</v>
      </c>
      <c r="N2170" s="13">
        <v>66396254.160000004</v>
      </c>
      <c r="O2170" s="13">
        <v>73800426.650000006</v>
      </c>
      <c r="P2170" s="13">
        <v>-64340308.830000006</v>
      </c>
      <c r="Q2170" s="13">
        <v>75683297.23999998</v>
      </c>
      <c r="R2170" s="13">
        <v>11342988.409999974</v>
      </c>
      <c r="S2170" s="13">
        <v>-11039988.890000001</v>
      </c>
      <c r="T2170" s="13">
        <v>95932.52</v>
      </c>
      <c r="U2170" s="13">
        <v>0</v>
      </c>
      <c r="V2170" s="13">
        <v>0</v>
      </c>
      <c r="W2170" s="13">
        <v>265871.61</v>
      </c>
      <c r="X2170" s="13">
        <v>8343008.0099999998</v>
      </c>
      <c r="Y2170" s="13">
        <v>1911232.62</v>
      </c>
      <c r="Z2170" s="13">
        <v>2259555.42</v>
      </c>
      <c r="AA2170" s="13">
        <v>86413.91</v>
      </c>
      <c r="AB2170" s="13">
        <v>2346320.7799999998</v>
      </c>
      <c r="AC2170" s="13">
        <v>0</v>
      </c>
      <c r="AD2170" s="13">
        <v>0</v>
      </c>
      <c r="AE2170" s="13">
        <v>3980930.21</v>
      </c>
      <c r="AF2170" s="13">
        <v>9160348.0899999999</v>
      </c>
      <c r="AG2170" s="13">
        <v>77938039.949999988</v>
      </c>
      <c r="AH2170" s="13">
        <v>88449465.829999998</v>
      </c>
      <c r="AI2170" s="13">
        <v>166304453.24000001</v>
      </c>
      <c r="AJ2170" s="13">
        <v>92504026.590000004</v>
      </c>
      <c r="AK2170" s="13">
        <v>0</v>
      </c>
      <c r="AL2170" s="13">
        <v>144314714.24000001</v>
      </c>
      <c r="AM2170" s="13">
        <v>2.873758040160864</v>
      </c>
      <c r="AN2170" s="13">
        <v>30351609.670000002</v>
      </c>
      <c r="AO2170" s="13">
        <v>17228298.359999999</v>
      </c>
      <c r="AP2170" s="13">
        <v>257197086.83999997</v>
      </c>
      <c r="AQ2170" s="13">
        <v>143135527.81999999</v>
      </c>
      <c r="AR2170" s="367"/>
      <c r="AS2170" s="19">
        <v>45596</v>
      </c>
      <c r="AT2170" s="20" t="s">
        <v>9</v>
      </c>
      <c r="AU2170" s="40" t="s">
        <v>292</v>
      </c>
      <c r="AV2170" s="41">
        <v>2024</v>
      </c>
      <c r="AW2170" s="266" t="s">
        <v>162</v>
      </c>
      <c r="AX2170" s="380">
        <v>38.89</v>
      </c>
      <c r="AY2170" s="380">
        <v>42.56</v>
      </c>
    </row>
    <row r="2171" spans="1:51" x14ac:dyDescent="0.25">
      <c r="A2171" s="64">
        <v>29</v>
      </c>
      <c r="B2171" s="65" t="s">
        <v>94</v>
      </c>
      <c r="C2171" s="13">
        <v>575591070.30000007</v>
      </c>
      <c r="D2171" s="13">
        <v>201953954.64000002</v>
      </c>
      <c r="E2171" s="13">
        <v>24220614.719999999</v>
      </c>
      <c r="F2171" s="13">
        <v>92089010.099999994</v>
      </c>
      <c r="G2171" s="13">
        <v>114533318.66999999</v>
      </c>
      <c r="H2171" s="13">
        <v>154517.21</v>
      </c>
      <c r="I2171" s="13">
        <v>257664797.31999999</v>
      </c>
      <c r="J2171" s="13">
        <v>157638143.36000001</v>
      </c>
      <c r="K2171" s="13">
        <v>94582198.459999993</v>
      </c>
      <c r="L2171" s="13">
        <v>70361583.74000001</v>
      </c>
      <c r="M2171" s="13">
        <v>39743341.479999997</v>
      </c>
      <c r="N2171" s="13">
        <v>16232016.25</v>
      </c>
      <c r="O2171" s="13">
        <v>39703908.100000031</v>
      </c>
      <c r="P2171" s="13">
        <v>127310878.79000008</v>
      </c>
      <c r="Q2171" s="13">
        <v>-142958117.45999998</v>
      </c>
      <c r="R2171" s="13">
        <v>-15647238.669999897</v>
      </c>
      <c r="S2171" s="13">
        <v>15801755.880000003</v>
      </c>
      <c r="T2171" s="13">
        <v>18558925.489999998</v>
      </c>
      <c r="U2171" s="13">
        <v>244589.9</v>
      </c>
      <c r="V2171" s="13">
        <v>0</v>
      </c>
      <c r="W2171" s="13">
        <v>210232.38</v>
      </c>
      <c r="X2171" s="13">
        <v>38799270.649999999</v>
      </c>
      <c r="Y2171" s="13">
        <v>1971625.17</v>
      </c>
      <c r="Z2171" s="13">
        <v>7895449.0499999998</v>
      </c>
      <c r="AA2171" s="13">
        <v>612.70000000000005</v>
      </c>
      <c r="AB2171" s="13">
        <v>9928863.7699999996</v>
      </c>
      <c r="AC2171" s="13">
        <v>0</v>
      </c>
      <c r="AD2171" s="13">
        <v>0</v>
      </c>
      <c r="AE2171" s="13">
        <v>0</v>
      </c>
      <c r="AF2171" s="13">
        <v>22214711.850000001</v>
      </c>
      <c r="AG2171" s="13">
        <v>110104925.22</v>
      </c>
      <c r="AH2171" s="13">
        <v>40452630.969999999</v>
      </c>
      <c r="AI2171" s="13">
        <v>143905712.11000001</v>
      </c>
      <c r="AJ2171" s="13">
        <v>105010556.06</v>
      </c>
      <c r="AK2171" s="13">
        <v>808752.05</v>
      </c>
      <c r="AL2171" s="13">
        <v>163082598.86000001</v>
      </c>
      <c r="AM2171" s="13">
        <v>2.7242419981279005</v>
      </c>
      <c r="AN2171" s="13">
        <v>51266768.739999995</v>
      </c>
      <c r="AO2171" s="13">
        <v>40822241.359999999</v>
      </c>
      <c r="AP2171" s="13">
        <v>556861387.43999994</v>
      </c>
      <c r="AQ2171" s="13">
        <v>222928179.88000003</v>
      </c>
      <c r="AR2171" s="367"/>
      <c r="AS2171" s="19">
        <v>45596</v>
      </c>
      <c r="AT2171" s="20" t="s">
        <v>9</v>
      </c>
      <c r="AU2171" s="40" t="s">
        <v>292</v>
      </c>
      <c r="AV2171" s="41">
        <v>2024</v>
      </c>
      <c r="AW2171" s="266" t="s">
        <v>156</v>
      </c>
      <c r="AX2171" s="380">
        <v>38.89</v>
      </c>
      <c r="AY2171" s="380">
        <v>42.56</v>
      </c>
    </row>
    <row r="2172" spans="1:51" x14ac:dyDescent="0.25">
      <c r="A2172" s="64">
        <v>111</v>
      </c>
      <c r="B2172" s="65" t="s">
        <v>95</v>
      </c>
      <c r="C2172" s="13">
        <v>9910959.5</v>
      </c>
      <c r="D2172" s="13">
        <v>776385.74</v>
      </c>
      <c r="E2172" s="13">
        <v>551838.3600000001</v>
      </c>
      <c r="F2172" s="13">
        <v>1918012.68</v>
      </c>
      <c r="G2172" s="13">
        <v>3734367.28</v>
      </c>
      <c r="H2172" s="13">
        <v>96536.31</v>
      </c>
      <c r="I2172" s="13">
        <v>42344662.850000001</v>
      </c>
      <c r="J2172" s="13">
        <v>25853087.550000001</v>
      </c>
      <c r="K2172" s="13">
        <v>4615067.63</v>
      </c>
      <c r="L2172" s="13">
        <v>4063229.27</v>
      </c>
      <c r="M2172" s="13">
        <v>0</v>
      </c>
      <c r="N2172" s="13">
        <v>0</v>
      </c>
      <c r="O2172" s="13">
        <v>687331.54999999981</v>
      </c>
      <c r="P2172" s="13">
        <v>2744276.9100000011</v>
      </c>
      <c r="Q2172" s="13">
        <v>-1299572.76</v>
      </c>
      <c r="R2172" s="13">
        <v>1444704.1500000011</v>
      </c>
      <c r="S2172" s="13">
        <v>-1348167.8599999999</v>
      </c>
      <c r="T2172" s="13">
        <v>0</v>
      </c>
      <c r="U2172" s="13">
        <v>0</v>
      </c>
      <c r="V2172" s="13">
        <v>0</v>
      </c>
      <c r="W2172" s="13">
        <v>0</v>
      </c>
      <c r="X2172" s="13">
        <v>1497688.12</v>
      </c>
      <c r="Y2172" s="13">
        <v>76211.58</v>
      </c>
      <c r="Z2172" s="13">
        <v>1102559.8999999999</v>
      </c>
      <c r="AA2172" s="13">
        <v>547711.13</v>
      </c>
      <c r="AB2172" s="13">
        <v>420585.29</v>
      </c>
      <c r="AC2172" s="13">
        <v>0</v>
      </c>
      <c r="AD2172" s="13">
        <v>0</v>
      </c>
      <c r="AE2172" s="13">
        <v>0</v>
      </c>
      <c r="AF2172" s="13">
        <v>698788.08</v>
      </c>
      <c r="AG2172" s="13">
        <v>4063229.27</v>
      </c>
      <c r="AH2172" s="13">
        <v>551838.3600000001</v>
      </c>
      <c r="AI2172" s="13">
        <v>4609208.5</v>
      </c>
      <c r="AJ2172" s="13">
        <v>3921876.95</v>
      </c>
      <c r="AK2172" s="13">
        <v>0</v>
      </c>
      <c r="AL2172" s="13">
        <v>37729595.219999999</v>
      </c>
      <c r="AM2172" s="13">
        <v>9.1753071124550356</v>
      </c>
      <c r="AN2172" s="13">
        <v>1197831.1200000001</v>
      </c>
      <c r="AO2172" s="13">
        <v>720181.56</v>
      </c>
      <c r="AP2172" s="13">
        <v>8717425.1799999997</v>
      </c>
      <c r="AQ2172" s="13">
        <v>270182.9700000002</v>
      </c>
      <c r="AR2172" s="367"/>
      <c r="AS2172" s="19">
        <v>45596</v>
      </c>
      <c r="AT2172" s="20" t="s">
        <v>9</v>
      </c>
      <c r="AU2172" s="40" t="s">
        <v>292</v>
      </c>
      <c r="AV2172" s="41">
        <v>2024</v>
      </c>
      <c r="AW2172" s="266" t="s">
        <v>182</v>
      </c>
      <c r="AX2172" s="380">
        <v>38.89</v>
      </c>
      <c r="AY2172" s="380">
        <v>42.56</v>
      </c>
    </row>
    <row r="2173" spans="1:51" x14ac:dyDescent="0.25">
      <c r="A2173" s="64">
        <v>83</v>
      </c>
      <c r="B2173" s="65" t="s">
        <v>96</v>
      </c>
      <c r="C2173" s="13">
        <v>755998959.64999998</v>
      </c>
      <c r="D2173" s="13">
        <v>304221792.69</v>
      </c>
      <c r="E2173" s="13">
        <v>52977028</v>
      </c>
      <c r="F2173" s="13">
        <v>166609697</v>
      </c>
      <c r="G2173" s="13">
        <v>189848518.12</v>
      </c>
      <c r="H2173" s="13">
        <v>-63368417.420000002</v>
      </c>
      <c r="I2173" s="13">
        <v>662968824.12</v>
      </c>
      <c r="J2173" s="13">
        <v>12175990.880000001</v>
      </c>
      <c r="K2173" s="13">
        <v>311885900.23000002</v>
      </c>
      <c r="L2173" s="13">
        <v>258908872.22999999</v>
      </c>
      <c r="M2173" s="13">
        <v>10503576.949999999</v>
      </c>
      <c r="N2173" s="13">
        <v>254224</v>
      </c>
      <c r="O2173" s="13">
        <v>66750113.50999999</v>
      </c>
      <c r="P2173" s="13">
        <v>28568838.330000013</v>
      </c>
      <c r="Q2173" s="13">
        <v>-39622392.740000002</v>
      </c>
      <c r="R2173" s="13">
        <v>-11053554.409999989</v>
      </c>
      <c r="S2173" s="13">
        <v>-52314863.010000005</v>
      </c>
      <c r="T2173" s="13">
        <v>1711162.48</v>
      </c>
      <c r="U2173" s="13">
        <v>0</v>
      </c>
      <c r="V2173" s="13">
        <v>0</v>
      </c>
      <c r="W2173" s="13">
        <v>437629.45</v>
      </c>
      <c r="X2173" s="13">
        <v>32593426.210000001</v>
      </c>
      <c r="Y2173" s="13">
        <v>3163177.97</v>
      </c>
      <c r="Z2173" s="13">
        <v>8670344.4800000004</v>
      </c>
      <c r="AA2173" s="13">
        <v>0</v>
      </c>
      <c r="AB2173" s="13">
        <v>1335859.6100000001</v>
      </c>
      <c r="AC2173" s="13">
        <v>0</v>
      </c>
      <c r="AD2173" s="13">
        <v>0</v>
      </c>
      <c r="AE2173" s="13">
        <v>0</v>
      </c>
      <c r="AF2173" s="13">
        <v>73887699.090000004</v>
      </c>
      <c r="AG2173" s="13">
        <v>269412449.18000001</v>
      </c>
      <c r="AH2173" s="13">
        <v>53231252</v>
      </c>
      <c r="AI2173" s="13">
        <v>321899396.19999999</v>
      </c>
      <c r="AJ2173" s="13">
        <v>255149282.69</v>
      </c>
      <c r="AK2173" s="13">
        <v>0</v>
      </c>
      <c r="AL2173" s="13">
        <v>351082923.88999999</v>
      </c>
      <c r="AM2173" s="13">
        <v>2.1256774468839219</v>
      </c>
      <c r="AN2173" s="13">
        <v>87579160.659999996</v>
      </c>
      <c r="AO2173" s="13">
        <v>79030536.340000004</v>
      </c>
      <c r="AP2173" s="13">
        <v>680728394.13999987</v>
      </c>
      <c r="AQ2173" s="13">
        <v>295701340.69</v>
      </c>
      <c r="AR2173" s="367"/>
      <c r="AS2173" s="19">
        <v>45596</v>
      </c>
      <c r="AT2173" s="20" t="s">
        <v>9</v>
      </c>
      <c r="AU2173" s="40" t="s">
        <v>293</v>
      </c>
      <c r="AV2173" s="41">
        <v>2024</v>
      </c>
      <c r="AW2173" s="266" t="s">
        <v>158</v>
      </c>
      <c r="AX2173" s="380">
        <v>38.89</v>
      </c>
      <c r="AY2173" s="380">
        <v>42.56</v>
      </c>
    </row>
    <row r="2174" spans="1:51" x14ac:dyDescent="0.25">
      <c r="A2174" s="64">
        <v>40</v>
      </c>
      <c r="B2174" s="65" t="s">
        <v>97</v>
      </c>
      <c r="C2174" s="13">
        <v>67002431.370000005</v>
      </c>
      <c r="D2174" s="13">
        <v>18248241.329999998</v>
      </c>
      <c r="E2174" s="13">
        <v>5803484.2899999991</v>
      </c>
      <c r="F2174" s="13">
        <v>13178091.41</v>
      </c>
      <c r="G2174" s="13">
        <v>39962993.019999996</v>
      </c>
      <c r="H2174" s="13">
        <v>-34348694.530000001</v>
      </c>
      <c r="I2174" s="13">
        <v>66925756.399999999</v>
      </c>
      <c r="J2174" s="13">
        <v>13433465.140000001</v>
      </c>
      <c r="K2174" s="13">
        <v>18856263.890000001</v>
      </c>
      <c r="L2174" s="13">
        <v>13052779.6</v>
      </c>
      <c r="M2174" s="13">
        <v>22064785.09</v>
      </c>
      <c r="N2174" s="13">
        <v>0</v>
      </c>
      <c r="O2174" s="13">
        <v>7030201.4699999969</v>
      </c>
      <c r="P2174" s="13">
        <v>-11515375.439999996</v>
      </c>
      <c r="Q2174" s="13">
        <v>-10451730.379999999</v>
      </c>
      <c r="R2174" s="13">
        <v>-21967105.819999993</v>
      </c>
      <c r="S2174" s="13">
        <v>-12381588.880000001</v>
      </c>
      <c r="T2174" s="13">
        <v>1254194.51</v>
      </c>
      <c r="U2174" s="13">
        <v>0</v>
      </c>
      <c r="V2174" s="13">
        <v>0</v>
      </c>
      <c r="W2174" s="13">
        <v>0</v>
      </c>
      <c r="X2174" s="13">
        <v>2989916.34</v>
      </c>
      <c r="Y2174" s="13">
        <v>714418.55</v>
      </c>
      <c r="Z2174" s="13">
        <v>781295.46</v>
      </c>
      <c r="AA2174" s="13">
        <v>3175863.07</v>
      </c>
      <c r="AB2174" s="13">
        <v>717063.13</v>
      </c>
      <c r="AC2174" s="13">
        <v>0</v>
      </c>
      <c r="AD2174" s="13">
        <v>0</v>
      </c>
      <c r="AE2174" s="13">
        <v>0</v>
      </c>
      <c r="AF2174" s="13">
        <v>11237059.52</v>
      </c>
      <c r="AG2174" s="13">
        <v>35117564.689999998</v>
      </c>
      <c r="AH2174" s="13">
        <v>5803484.2899999991</v>
      </c>
      <c r="AI2174" s="13">
        <v>40693574.269999996</v>
      </c>
      <c r="AJ2174" s="13">
        <v>33663372.799999997</v>
      </c>
      <c r="AK2174" s="13">
        <v>0</v>
      </c>
      <c r="AL2174" s="13">
        <v>48069492.509999998</v>
      </c>
      <c r="AM2174" s="13">
        <v>3.5492585800887406</v>
      </c>
      <c r="AN2174" s="13">
        <v>7193149.4799999995</v>
      </c>
      <c r="AO2174" s="13">
        <v>5984941.9299999997</v>
      </c>
      <c r="AP2174" s="13">
        <v>44791308.400000013</v>
      </c>
      <c r="AQ2174" s="13">
        <v>3067319.8299999982</v>
      </c>
      <c r="AR2174" s="367"/>
      <c r="AS2174" s="19">
        <v>45596</v>
      </c>
      <c r="AT2174" s="20" t="s">
        <v>9</v>
      </c>
      <c r="AU2174" s="40" t="s">
        <v>293</v>
      </c>
      <c r="AV2174" s="41">
        <v>2024</v>
      </c>
      <c r="AW2174" s="266" t="s">
        <v>166</v>
      </c>
      <c r="AX2174" s="380">
        <v>38.89</v>
      </c>
      <c r="AY2174" s="380">
        <v>42.56</v>
      </c>
    </row>
    <row r="2175" spans="1:51" x14ac:dyDescent="0.25">
      <c r="A2175" s="64">
        <v>24</v>
      </c>
      <c r="B2175" s="65" t="s">
        <v>98</v>
      </c>
      <c r="C2175" s="13">
        <v>531000048.48999995</v>
      </c>
      <c r="D2175" s="13">
        <v>195906972.51000002</v>
      </c>
      <c r="E2175" s="13">
        <v>18902850.699999999</v>
      </c>
      <c r="F2175" s="13">
        <v>56561929.049999997</v>
      </c>
      <c r="G2175" s="13">
        <v>156216968.06999999</v>
      </c>
      <c r="H2175" s="13">
        <v>-14780977.98</v>
      </c>
      <c r="I2175" s="13">
        <v>162714001.58000001</v>
      </c>
      <c r="J2175" s="13">
        <v>54039491.530000001</v>
      </c>
      <c r="K2175" s="13">
        <v>111870754.81</v>
      </c>
      <c r="L2175" s="13">
        <v>92695480.289999992</v>
      </c>
      <c r="M2175" s="13">
        <v>62027060.689999998</v>
      </c>
      <c r="N2175" s="13">
        <v>1546083.23</v>
      </c>
      <c r="O2175" s="13">
        <v>131138389.47999999</v>
      </c>
      <c r="P2175" s="13">
        <v>-8828709.1099999454</v>
      </c>
      <c r="Q2175" s="13">
        <v>-42649430.210000001</v>
      </c>
      <c r="R2175" s="13">
        <v>-51478139.319999948</v>
      </c>
      <c r="S2175" s="13">
        <v>36697161.290000007</v>
      </c>
      <c r="T2175" s="13">
        <v>6571332.4800000004</v>
      </c>
      <c r="U2175" s="13">
        <v>0</v>
      </c>
      <c r="V2175" s="13">
        <v>0</v>
      </c>
      <c r="W2175" s="13">
        <v>23212281.43</v>
      </c>
      <c r="X2175" s="13">
        <v>41781945.07</v>
      </c>
      <c r="Y2175" s="13">
        <v>2086816.73</v>
      </c>
      <c r="Z2175" s="13">
        <v>6169783.0499999998</v>
      </c>
      <c r="AA2175" s="13">
        <v>8871871.9100000001</v>
      </c>
      <c r="AB2175" s="13">
        <v>2456015.1800000002</v>
      </c>
      <c r="AC2175" s="13">
        <v>0</v>
      </c>
      <c r="AD2175" s="13">
        <v>0</v>
      </c>
      <c r="AE2175" s="13">
        <v>0</v>
      </c>
      <c r="AF2175" s="13">
        <v>15283910.82</v>
      </c>
      <c r="AG2175" s="13">
        <v>154722540.98000002</v>
      </c>
      <c r="AH2175" s="13">
        <v>20448933.93</v>
      </c>
      <c r="AI2175" s="13">
        <v>174963698.87</v>
      </c>
      <c r="AJ2175" s="13">
        <v>43924050.399999999</v>
      </c>
      <c r="AK2175" s="13">
        <v>98741.01</v>
      </c>
      <c r="AL2175" s="13">
        <v>50843246.770000011</v>
      </c>
      <c r="AM2175" s="13">
        <v>1.4544820212963754</v>
      </c>
      <c r="AN2175" s="13">
        <v>48046954.329999998</v>
      </c>
      <c r="AO2175" s="13">
        <v>8514974.7200000007</v>
      </c>
      <c r="AP2175" s="13">
        <v>413900382.08999991</v>
      </c>
      <c r="AQ2175" s="13">
        <v>209945695.59000003</v>
      </c>
      <c r="AR2175" s="367"/>
      <c r="AS2175" s="19">
        <v>45596</v>
      </c>
      <c r="AT2175" s="20" t="s">
        <v>9</v>
      </c>
      <c r="AU2175" s="40" t="s">
        <v>293</v>
      </c>
      <c r="AV2175" s="41">
        <v>2024</v>
      </c>
      <c r="AW2175" s="266" t="s">
        <v>164</v>
      </c>
      <c r="AX2175" s="380">
        <v>38.89</v>
      </c>
      <c r="AY2175" s="380">
        <v>42.56</v>
      </c>
    </row>
    <row r="2176" spans="1:51" x14ac:dyDescent="0.25">
      <c r="A2176" s="64">
        <v>124</v>
      </c>
      <c r="B2176" s="65" t="s">
        <v>99</v>
      </c>
      <c r="C2176" s="13">
        <v>30404936.080000002</v>
      </c>
      <c r="D2176" s="13">
        <v>0</v>
      </c>
      <c r="E2176" s="13">
        <v>0</v>
      </c>
      <c r="F2176" s="13">
        <v>552266.30000000005</v>
      </c>
      <c r="G2176" s="13">
        <v>10677784.99</v>
      </c>
      <c r="H2176" s="13">
        <v>-1569302.12</v>
      </c>
      <c r="I2176" s="13">
        <v>9530494.8900000006</v>
      </c>
      <c r="J2176" s="13">
        <v>118520.53</v>
      </c>
      <c r="K2176" s="13">
        <v>382423.39</v>
      </c>
      <c r="L2176" s="13">
        <v>382423.39</v>
      </c>
      <c r="M2176" s="13">
        <v>14345206.029999999</v>
      </c>
      <c r="N2176" s="13">
        <v>0</v>
      </c>
      <c r="O2176" s="13">
        <v>4431232.209999999</v>
      </c>
      <c r="P2176" s="13">
        <v>14743652.580000002</v>
      </c>
      <c r="Q2176" s="13">
        <v>-15474071.27</v>
      </c>
      <c r="R2176" s="13">
        <v>-730418.68999999762</v>
      </c>
      <c r="S2176" s="13">
        <v>-838883.42999999993</v>
      </c>
      <c r="T2176" s="13">
        <v>0</v>
      </c>
      <c r="U2176" s="13">
        <v>0</v>
      </c>
      <c r="V2176" s="13">
        <v>0</v>
      </c>
      <c r="W2176" s="13">
        <v>0</v>
      </c>
      <c r="X2176" s="13">
        <v>280597.74</v>
      </c>
      <c r="Y2176" s="13">
        <v>217913.98</v>
      </c>
      <c r="Z2176" s="13">
        <v>179561.01</v>
      </c>
      <c r="AA2176" s="13">
        <v>379864.69</v>
      </c>
      <c r="AB2176" s="13">
        <v>188789.15</v>
      </c>
      <c r="AC2176" s="13">
        <v>0</v>
      </c>
      <c r="AD2176" s="13">
        <v>0</v>
      </c>
      <c r="AE2176" s="13">
        <v>0</v>
      </c>
      <c r="AF2176" s="13">
        <v>153352.34</v>
      </c>
      <c r="AG2176" s="13">
        <v>14727629.42</v>
      </c>
      <c r="AH2176" s="13">
        <v>0</v>
      </c>
      <c r="AI2176" s="13">
        <v>14685459.399999999</v>
      </c>
      <c r="AJ2176" s="13">
        <v>10254227.190000001</v>
      </c>
      <c r="AK2176" s="13">
        <v>0</v>
      </c>
      <c r="AL2176" s="13">
        <v>9148071.5</v>
      </c>
      <c r="AM2176" s="13">
        <v>24.921317940306945</v>
      </c>
      <c r="AN2176" s="13">
        <v>493590.06</v>
      </c>
      <c r="AO2176" s="13">
        <v>58676.24</v>
      </c>
      <c r="AP2176" s="13">
        <v>25973703.870000005</v>
      </c>
      <c r="AQ2176" s="13">
        <v>0</v>
      </c>
      <c r="AR2176" s="367"/>
      <c r="AS2176" s="19">
        <v>45596</v>
      </c>
      <c r="AT2176" s="20" t="s">
        <v>9</v>
      </c>
      <c r="AU2176" s="40" t="s">
        <v>293</v>
      </c>
      <c r="AV2176" s="41">
        <v>2024</v>
      </c>
      <c r="AW2176" s="266" t="s">
        <v>289</v>
      </c>
      <c r="AX2176" s="380">
        <v>38.89</v>
      </c>
      <c r="AY2176" s="380">
        <v>42.56</v>
      </c>
    </row>
    <row r="2177" spans="1:51" x14ac:dyDescent="0.25">
      <c r="A2177" s="64">
        <v>70</v>
      </c>
      <c r="B2177" s="65" t="s">
        <v>100</v>
      </c>
      <c r="C2177" s="13">
        <v>11718226.26</v>
      </c>
      <c r="D2177" s="13">
        <v>2935823.5</v>
      </c>
      <c r="E2177" s="13">
        <v>164594</v>
      </c>
      <c r="F2177" s="13">
        <v>0</v>
      </c>
      <c r="G2177" s="13">
        <v>6721552.5700000003</v>
      </c>
      <c r="H2177" s="13">
        <v>2331624.0699999998</v>
      </c>
      <c r="I2177" s="13">
        <v>22722912.420000002</v>
      </c>
      <c r="J2177" s="13">
        <v>919389.29</v>
      </c>
      <c r="K2177" s="13">
        <v>1173246.93</v>
      </c>
      <c r="L2177" s="13">
        <v>891261.13</v>
      </c>
      <c r="M2177" s="13">
        <v>0</v>
      </c>
      <c r="N2177" s="13">
        <v>0</v>
      </c>
      <c r="O2177" s="13">
        <v>145592.5199999999</v>
      </c>
      <c r="P2177" s="13">
        <v>1915257.6699999981</v>
      </c>
      <c r="Q2177" s="13">
        <v>0</v>
      </c>
      <c r="R2177" s="13">
        <v>1915257.6699999981</v>
      </c>
      <c r="S2177" s="13">
        <v>416366.4</v>
      </c>
      <c r="T2177" s="13">
        <v>567003.22</v>
      </c>
      <c r="U2177" s="13">
        <v>0</v>
      </c>
      <c r="V2177" s="13">
        <v>0</v>
      </c>
      <c r="W2177" s="13">
        <v>0</v>
      </c>
      <c r="X2177" s="13">
        <v>87620.15</v>
      </c>
      <c r="Y2177" s="13">
        <v>61698.3</v>
      </c>
      <c r="Z2177" s="13">
        <v>141058.75</v>
      </c>
      <c r="AA2177" s="13">
        <v>13166.6</v>
      </c>
      <c r="AB2177" s="13">
        <v>22333.32</v>
      </c>
      <c r="AC2177" s="13">
        <v>0</v>
      </c>
      <c r="AD2177" s="13">
        <v>0</v>
      </c>
      <c r="AE2177" s="13">
        <v>0</v>
      </c>
      <c r="AF2177" s="13">
        <v>0</v>
      </c>
      <c r="AG2177" s="13">
        <v>891261.13</v>
      </c>
      <c r="AH2177" s="13">
        <v>164594</v>
      </c>
      <c r="AI2177" s="13">
        <v>1055855.1299999999</v>
      </c>
      <c r="AJ2177" s="13">
        <v>910262.61</v>
      </c>
      <c r="AK2177" s="13">
        <v>0</v>
      </c>
      <c r="AL2177" s="13">
        <v>21549665.490000002</v>
      </c>
      <c r="AM2177" s="13">
        <v>19.367544750362146</v>
      </c>
      <c r="AN2177" s="13">
        <v>0</v>
      </c>
      <c r="AO2177" s="13">
        <v>0</v>
      </c>
      <c r="AP2177" s="13">
        <v>11736077.309999999</v>
      </c>
      <c r="AQ2177" s="13">
        <v>3099267.07</v>
      </c>
      <c r="AR2177" s="367"/>
      <c r="AS2177" s="19">
        <v>45596</v>
      </c>
      <c r="AT2177" s="20" t="s">
        <v>9</v>
      </c>
      <c r="AU2177" s="40" t="s">
        <v>292</v>
      </c>
      <c r="AV2177" s="41">
        <v>2024</v>
      </c>
      <c r="AW2177" s="266" t="s">
        <v>181</v>
      </c>
      <c r="AX2177" s="380">
        <v>38.89</v>
      </c>
      <c r="AY2177" s="380">
        <v>42.56</v>
      </c>
    </row>
    <row r="2178" spans="1:51" x14ac:dyDescent="0.25">
      <c r="A2178" s="64">
        <v>119</v>
      </c>
      <c r="B2178" s="65" t="s">
        <v>101</v>
      </c>
      <c r="C2178" s="13">
        <v>1022510.25</v>
      </c>
      <c r="D2178" s="13">
        <v>0</v>
      </c>
      <c r="E2178" s="13">
        <v>0.01</v>
      </c>
      <c r="F2178" s="13">
        <v>0</v>
      </c>
      <c r="G2178" s="13">
        <v>321071</v>
      </c>
      <c r="H2178" s="13">
        <v>70279.25</v>
      </c>
      <c r="I2178" s="13">
        <v>13527156.15</v>
      </c>
      <c r="J2178" s="13">
        <v>462830.5</v>
      </c>
      <c r="K2178" s="13">
        <v>782709.86</v>
      </c>
      <c r="L2178" s="13">
        <v>782709.85000000009</v>
      </c>
      <c r="M2178" s="13">
        <v>0</v>
      </c>
      <c r="N2178" s="13">
        <v>0</v>
      </c>
      <c r="O2178" s="13">
        <v>782709.67</v>
      </c>
      <c r="P2178" s="13">
        <v>-81270.419999999925</v>
      </c>
      <c r="Q2178" s="13">
        <v>0</v>
      </c>
      <c r="R2178" s="13">
        <v>-81270.419999999925</v>
      </c>
      <c r="S2178" s="13">
        <v>151549.66999999998</v>
      </c>
      <c r="T2178" s="13">
        <v>155378.07999999999</v>
      </c>
      <c r="U2178" s="13">
        <v>0</v>
      </c>
      <c r="V2178" s="13">
        <v>0</v>
      </c>
      <c r="W2178" s="13">
        <v>0</v>
      </c>
      <c r="X2178" s="13">
        <v>69698.070000000007</v>
      </c>
      <c r="Y2178" s="13">
        <v>6552.46</v>
      </c>
      <c r="Z2178" s="13">
        <v>8604.82</v>
      </c>
      <c r="AA2178" s="13">
        <v>52725.2</v>
      </c>
      <c r="AB2178" s="13">
        <v>0.17</v>
      </c>
      <c r="AC2178" s="13">
        <v>0</v>
      </c>
      <c r="AD2178" s="13">
        <v>0</v>
      </c>
      <c r="AE2178" s="13">
        <v>0</v>
      </c>
      <c r="AF2178" s="13">
        <v>5643.83</v>
      </c>
      <c r="AG2178" s="13">
        <v>782709.85000000009</v>
      </c>
      <c r="AH2178" s="13">
        <v>0.01</v>
      </c>
      <c r="AI2178" s="13">
        <v>782709.85000000009</v>
      </c>
      <c r="AJ2178" s="13">
        <v>0.18</v>
      </c>
      <c r="AK2178" s="13">
        <v>0</v>
      </c>
      <c r="AL2178" s="13">
        <v>12744446.290000001</v>
      </c>
      <c r="AM2178" s="13">
        <v>17.282465497496098</v>
      </c>
      <c r="AN2178" s="13">
        <v>0</v>
      </c>
      <c r="AO2178" s="13">
        <v>0</v>
      </c>
      <c r="AP2178" s="13">
        <v>239800.57999999996</v>
      </c>
      <c r="AQ2178" s="13">
        <v>0</v>
      </c>
      <c r="AR2178" s="367"/>
      <c r="AS2178" s="19">
        <v>45596</v>
      </c>
      <c r="AT2178" s="20" t="s">
        <v>9</v>
      </c>
      <c r="AU2178" s="40" t="s">
        <v>292</v>
      </c>
      <c r="AV2178" s="41">
        <v>2024</v>
      </c>
      <c r="AW2178" s="266" t="s">
        <v>189</v>
      </c>
      <c r="AX2178" s="380">
        <v>38.89</v>
      </c>
      <c r="AY2178" s="380">
        <v>42.56</v>
      </c>
    </row>
    <row r="2179" spans="1:51" x14ac:dyDescent="0.25">
      <c r="A2179" s="64">
        <v>108</v>
      </c>
      <c r="B2179" s="65" t="s">
        <v>102</v>
      </c>
      <c r="C2179" s="13">
        <v>6254271.6900000004</v>
      </c>
      <c r="D2179" s="13">
        <v>1181080.3500000001</v>
      </c>
      <c r="E2179" s="13">
        <v>51517.33</v>
      </c>
      <c r="F2179" s="13">
        <v>750613.67</v>
      </c>
      <c r="G2179" s="13">
        <v>4554673.5299999993</v>
      </c>
      <c r="H2179" s="13">
        <v>13162.08</v>
      </c>
      <c r="I2179" s="13">
        <v>14615626.15</v>
      </c>
      <c r="J2179" s="13">
        <v>2686520.98</v>
      </c>
      <c r="K2179" s="13">
        <v>1868695.64</v>
      </c>
      <c r="L2179" s="13">
        <v>1817177.6199999999</v>
      </c>
      <c r="M2179" s="13">
        <v>928815.32</v>
      </c>
      <c r="N2179" s="13">
        <v>52.480000000000004</v>
      </c>
      <c r="O2179" s="13">
        <v>67934.200000000419</v>
      </c>
      <c r="P2179" s="13">
        <v>-300030.05999999959</v>
      </c>
      <c r="Q2179" s="13">
        <v>-926271.1800000004</v>
      </c>
      <c r="R2179" s="13">
        <v>-1226301.24</v>
      </c>
      <c r="S2179" s="13">
        <v>1239463.32</v>
      </c>
      <c r="T2179" s="13">
        <v>1320778.8999999999</v>
      </c>
      <c r="U2179" s="13">
        <v>0</v>
      </c>
      <c r="V2179" s="13">
        <v>0</v>
      </c>
      <c r="W2179" s="13">
        <v>0</v>
      </c>
      <c r="X2179" s="13">
        <v>215546.7</v>
      </c>
      <c r="Y2179" s="13">
        <v>80232.460000000006</v>
      </c>
      <c r="Z2179" s="13">
        <v>68287.12</v>
      </c>
      <c r="AA2179" s="13">
        <v>87625.68</v>
      </c>
      <c r="AB2179" s="13">
        <v>5413.45</v>
      </c>
      <c r="AC2179" s="13">
        <v>0</v>
      </c>
      <c r="AD2179" s="13">
        <v>0</v>
      </c>
      <c r="AE2179" s="13">
        <v>0</v>
      </c>
      <c r="AF2179" s="13">
        <v>55303.57</v>
      </c>
      <c r="AG2179" s="13">
        <v>2745992.94</v>
      </c>
      <c r="AH2179" s="13">
        <v>51569.81</v>
      </c>
      <c r="AI2179" s="13">
        <v>2742606.7800000003</v>
      </c>
      <c r="AJ2179" s="13">
        <v>2674672.58</v>
      </c>
      <c r="AK2179" s="13">
        <v>0</v>
      </c>
      <c r="AL2179" s="13">
        <v>12746930.51</v>
      </c>
      <c r="AM2179" s="13">
        <v>7.8212983629586681</v>
      </c>
      <c r="AN2179" s="13">
        <v>593974.06999999995</v>
      </c>
      <c r="AO2179" s="13">
        <v>156639.6</v>
      </c>
      <c r="AP2179" s="13">
        <v>6201766.6900000013</v>
      </c>
      <c r="AQ2179" s="13">
        <v>1196509.55</v>
      </c>
      <c r="AR2179" s="367"/>
      <c r="AS2179" s="19">
        <v>45596</v>
      </c>
      <c r="AT2179" s="20" t="s">
        <v>9</v>
      </c>
      <c r="AU2179" s="40" t="s">
        <v>292</v>
      </c>
      <c r="AV2179" s="41">
        <v>2024</v>
      </c>
      <c r="AW2179" s="266" t="s">
        <v>183</v>
      </c>
      <c r="AX2179" s="380">
        <v>38.89</v>
      </c>
      <c r="AY2179" s="380">
        <v>42.56</v>
      </c>
    </row>
    <row r="2180" spans="1:51" x14ac:dyDescent="0.25">
      <c r="A2180" s="64">
        <v>93</v>
      </c>
      <c r="B2180" s="65" t="s">
        <v>103</v>
      </c>
      <c r="C2180" s="13">
        <v>64079798.890000001</v>
      </c>
      <c r="D2180" s="13">
        <v>45273.33</v>
      </c>
      <c r="E2180" s="13">
        <v>22185.46</v>
      </c>
      <c r="F2180" s="13">
        <v>18178557.100000001</v>
      </c>
      <c r="G2180" s="13">
        <v>36622723.539999999</v>
      </c>
      <c r="H2180" s="13">
        <v>-2977112.53</v>
      </c>
      <c r="I2180" s="13">
        <v>99544669.260000005</v>
      </c>
      <c r="J2180" s="13">
        <v>47930353.420000002</v>
      </c>
      <c r="K2180" s="13">
        <v>23054152.859999999</v>
      </c>
      <c r="L2180" s="13">
        <v>23031967.399999999</v>
      </c>
      <c r="M2180" s="13">
        <v>2324102.0499999998</v>
      </c>
      <c r="N2180" s="13">
        <v>0</v>
      </c>
      <c r="O2180" s="13">
        <v>6975602.5899999961</v>
      </c>
      <c r="P2180" s="13">
        <v>2257642.3299999759</v>
      </c>
      <c r="Q2180" s="13">
        <v>-5192579.21</v>
      </c>
      <c r="R2180" s="13">
        <v>-2934936.8800000241</v>
      </c>
      <c r="S2180" s="13">
        <v>-42175.610000000335</v>
      </c>
      <c r="T2180" s="13">
        <v>57903.63</v>
      </c>
      <c r="U2180" s="13">
        <v>0</v>
      </c>
      <c r="V2180" s="13">
        <v>0</v>
      </c>
      <c r="W2180" s="13">
        <v>0</v>
      </c>
      <c r="X2180" s="13">
        <v>7466229.2999999998</v>
      </c>
      <c r="Y2180" s="13">
        <v>717931.15</v>
      </c>
      <c r="Z2180" s="13">
        <v>1356543.15</v>
      </c>
      <c r="AA2180" s="13">
        <v>0</v>
      </c>
      <c r="AB2180" s="13">
        <v>236909.94</v>
      </c>
      <c r="AC2180" s="13">
        <v>0</v>
      </c>
      <c r="AD2180" s="13">
        <v>0</v>
      </c>
      <c r="AE2180" s="13">
        <v>0</v>
      </c>
      <c r="AF2180" s="13">
        <v>5254924.3</v>
      </c>
      <c r="AG2180" s="13">
        <v>25356069.449999999</v>
      </c>
      <c r="AH2180" s="13">
        <v>22185.46</v>
      </c>
      <c r="AI2180" s="13">
        <v>25319167.949999999</v>
      </c>
      <c r="AJ2180" s="13">
        <v>18343565.360000003</v>
      </c>
      <c r="AK2180" s="13">
        <v>0</v>
      </c>
      <c r="AL2180" s="13">
        <v>76490516.400000006</v>
      </c>
      <c r="AM2180" s="13">
        <v>4.3178628104229553</v>
      </c>
      <c r="AN2180" s="13">
        <v>8581373.3200000003</v>
      </c>
      <c r="AO2180" s="13">
        <v>9597183.7799999993</v>
      </c>
      <c r="AP2180" s="13">
        <v>57080675.510000005</v>
      </c>
      <c r="AQ2180" s="13">
        <v>21752.539999999994</v>
      </c>
      <c r="AR2180" s="367"/>
      <c r="AS2180" s="19">
        <v>45596</v>
      </c>
      <c r="AT2180" s="20" t="s">
        <v>9</v>
      </c>
      <c r="AU2180" s="40" t="s">
        <v>293</v>
      </c>
      <c r="AV2180" s="41">
        <v>2024</v>
      </c>
      <c r="AW2180" s="266" t="s">
        <v>175</v>
      </c>
      <c r="AX2180" s="380">
        <v>38.89</v>
      </c>
      <c r="AY2180" s="380">
        <v>42.56</v>
      </c>
    </row>
    <row r="2181" spans="1:51" x14ac:dyDescent="0.25">
      <c r="A2181" s="64">
        <v>78</v>
      </c>
      <c r="B2181" s="65" t="s">
        <v>88</v>
      </c>
      <c r="C2181" s="13">
        <v>3497010.44</v>
      </c>
      <c r="D2181" s="13">
        <v>27800</v>
      </c>
      <c r="E2181" s="13">
        <v>224321.63999999998</v>
      </c>
      <c r="F2181" s="13">
        <v>683039.33</v>
      </c>
      <c r="G2181" s="13">
        <v>4941970.3199999994</v>
      </c>
      <c r="H2181" s="13">
        <v>-1665026.14</v>
      </c>
      <c r="I2181" s="13">
        <v>133101506.36</v>
      </c>
      <c r="J2181" s="13">
        <v>9044628.25</v>
      </c>
      <c r="K2181" s="13">
        <v>1054862.42</v>
      </c>
      <c r="L2181" s="13">
        <v>830540.78</v>
      </c>
      <c r="M2181" s="13">
        <v>128886.82</v>
      </c>
      <c r="N2181" s="13">
        <v>0.2</v>
      </c>
      <c r="O2181" s="13">
        <v>142732.52000000002</v>
      </c>
      <c r="P2181" s="13">
        <v>-2317803.0499999993</v>
      </c>
      <c r="Q2181" s="13">
        <v>-317427.17</v>
      </c>
      <c r="R2181" s="13">
        <v>-2635230.2199999993</v>
      </c>
      <c r="S2181" s="13">
        <v>970204.98</v>
      </c>
      <c r="T2181" s="13">
        <v>1848705.63</v>
      </c>
      <c r="U2181" s="13">
        <v>0</v>
      </c>
      <c r="V2181" s="13">
        <v>0</v>
      </c>
      <c r="W2181" s="13">
        <v>0</v>
      </c>
      <c r="X2181" s="13">
        <v>200946.53</v>
      </c>
      <c r="Y2181" s="13">
        <v>94546.25</v>
      </c>
      <c r="Z2181" s="13">
        <v>854380.12</v>
      </c>
      <c r="AA2181" s="13">
        <v>34553.82</v>
      </c>
      <c r="AB2181" s="13">
        <v>9.81</v>
      </c>
      <c r="AC2181" s="13">
        <v>0</v>
      </c>
      <c r="AD2181" s="13">
        <v>0</v>
      </c>
      <c r="AE2181" s="13">
        <v>0</v>
      </c>
      <c r="AF2181" s="13">
        <v>95957.18</v>
      </c>
      <c r="AG2181" s="13">
        <v>959427.60000000009</v>
      </c>
      <c r="AH2181" s="13">
        <v>224321.84</v>
      </c>
      <c r="AI2181" s="13">
        <v>1181818.8799999999</v>
      </c>
      <c r="AJ2181" s="13">
        <v>1039086.36</v>
      </c>
      <c r="AK2181" s="13">
        <v>0</v>
      </c>
      <c r="AL2181" s="13">
        <v>132046643.94</v>
      </c>
      <c r="AM2181" s="13">
        <v>126.17901997115416</v>
      </c>
      <c r="AN2181" s="13">
        <v>493635.28</v>
      </c>
      <c r="AO2181" s="13">
        <v>189404.05000000002</v>
      </c>
      <c r="AP2181" s="13">
        <v>3578561.09</v>
      </c>
      <c r="AQ2181" s="13">
        <v>252083.16999999998</v>
      </c>
      <c r="AR2181" s="367"/>
      <c r="AS2181" s="19">
        <v>45596</v>
      </c>
      <c r="AT2181" s="20" t="s">
        <v>9</v>
      </c>
      <c r="AU2181" s="40" t="s">
        <v>293</v>
      </c>
      <c r="AV2181" s="41">
        <v>2024</v>
      </c>
      <c r="AW2181" s="266" t="s">
        <v>185</v>
      </c>
      <c r="AX2181" s="380">
        <v>38.89</v>
      </c>
      <c r="AY2181" s="380">
        <v>42.56</v>
      </c>
    </row>
    <row r="2182" spans="1:51" x14ac:dyDescent="0.25">
      <c r="A2182" s="66">
        <v>107</v>
      </c>
      <c r="B2182" s="67" t="s">
        <v>60</v>
      </c>
      <c r="C2182" s="68">
        <v>613239324.03000009</v>
      </c>
      <c r="D2182" s="68">
        <v>221818743.49000001</v>
      </c>
      <c r="E2182" s="68">
        <v>62230548.669999994</v>
      </c>
      <c r="F2182" s="68">
        <v>48427103.109999999</v>
      </c>
      <c r="G2182" s="68">
        <v>145513300.34</v>
      </c>
      <c r="H2182" s="68">
        <v>307999.28000000003</v>
      </c>
      <c r="I2182" s="68">
        <v>353860401.29000002</v>
      </c>
      <c r="J2182" s="68">
        <v>21292180.879999999</v>
      </c>
      <c r="K2182" s="68">
        <v>118853471.37</v>
      </c>
      <c r="L2182" s="68">
        <v>56622922.700000003</v>
      </c>
      <c r="M2182" s="68">
        <v>12399963.310000001</v>
      </c>
      <c r="N2182" s="68">
        <v>113940826</v>
      </c>
      <c r="O2182" s="68">
        <v>46172897.849999987</v>
      </c>
      <c r="P2182" s="68">
        <v>150812146.58999994</v>
      </c>
      <c r="Q2182" s="68">
        <v>-133705527.11000001</v>
      </c>
      <c r="R2182" s="68">
        <v>17106619.47999993</v>
      </c>
      <c r="S2182" s="68">
        <v>-16798620.200000003</v>
      </c>
      <c r="T2182" s="68">
        <v>3592751.37</v>
      </c>
      <c r="U2182" s="68">
        <v>0</v>
      </c>
      <c r="V2182" s="68">
        <v>0</v>
      </c>
      <c r="W2182" s="68">
        <v>0</v>
      </c>
      <c r="X2182" s="68">
        <v>756368.14</v>
      </c>
      <c r="Y2182" s="68">
        <v>2969659.19</v>
      </c>
      <c r="Z2182" s="68">
        <v>15681062.279999999</v>
      </c>
      <c r="AA2182" s="68">
        <v>0</v>
      </c>
      <c r="AB2182" s="68">
        <v>0</v>
      </c>
      <c r="AC2182" s="68">
        <v>0</v>
      </c>
      <c r="AD2182" s="68">
        <v>0</v>
      </c>
      <c r="AE2182" s="68">
        <v>0</v>
      </c>
      <c r="AF2182" s="68">
        <v>2497018.2400000002</v>
      </c>
      <c r="AG2182" s="68">
        <v>69022886.010000005</v>
      </c>
      <c r="AH2182" s="68">
        <v>176171374.67000002</v>
      </c>
      <c r="AI2182" s="68">
        <v>245108070.14999998</v>
      </c>
      <c r="AJ2182" s="68">
        <v>198935172.29999998</v>
      </c>
      <c r="AK2182" s="68">
        <v>0</v>
      </c>
      <c r="AL2182" s="68">
        <v>235006929.92000002</v>
      </c>
      <c r="AM2182" s="68">
        <v>2.9772828442545474</v>
      </c>
      <c r="AN2182" s="68">
        <v>28120646.099999998</v>
      </c>
      <c r="AO2182" s="68">
        <v>20306457.010000002</v>
      </c>
      <c r="AP2182" s="68">
        <v>606184297.60000014</v>
      </c>
      <c r="AQ2182" s="68">
        <v>260936614.91000003</v>
      </c>
      <c r="AR2182" s="371"/>
      <c r="AS2182" s="69">
        <v>45626</v>
      </c>
      <c r="AT2182" s="70" t="s">
        <v>10</v>
      </c>
      <c r="AU2182" s="71" t="s">
        <v>292</v>
      </c>
      <c r="AV2182" s="72">
        <v>2024</v>
      </c>
      <c r="AW2182" s="266" t="s">
        <v>160</v>
      </c>
      <c r="AX2182" s="380">
        <v>45.27</v>
      </c>
      <c r="AY2182" s="380">
        <v>47.31</v>
      </c>
    </row>
    <row r="2183" spans="1:51" x14ac:dyDescent="0.25">
      <c r="A2183" s="66">
        <v>66</v>
      </c>
      <c r="B2183" s="67" t="s">
        <v>61</v>
      </c>
      <c r="C2183" s="68">
        <v>20199630.850000001</v>
      </c>
      <c r="D2183" s="68">
        <v>5166162.9000000004</v>
      </c>
      <c r="E2183" s="68">
        <v>42700.5</v>
      </c>
      <c r="F2183" s="68">
        <v>659151.13</v>
      </c>
      <c r="G2183" s="68">
        <v>39405829.030000001</v>
      </c>
      <c r="H2183" s="68">
        <v>-22892085.129999999</v>
      </c>
      <c r="I2183" s="68">
        <v>197940764.99000001</v>
      </c>
      <c r="J2183" s="68">
        <v>260712001.58000001</v>
      </c>
      <c r="K2183" s="68">
        <v>42738.5</v>
      </c>
      <c r="L2183" s="68">
        <v>38</v>
      </c>
      <c r="M2183" s="68">
        <v>1011805.5</v>
      </c>
      <c r="N2183" s="68">
        <v>3172810.3899999997</v>
      </c>
      <c r="O2183" s="68">
        <v>-4805657.5299999993</v>
      </c>
      <c r="P2183" s="68">
        <v>-20225854.68</v>
      </c>
      <c r="Q2183" s="68">
        <v>-12460555.92</v>
      </c>
      <c r="R2183" s="68">
        <v>-32686410.600000001</v>
      </c>
      <c r="S2183" s="68">
        <v>9794325.4700000137</v>
      </c>
      <c r="T2183" s="68">
        <v>9171670.75</v>
      </c>
      <c r="U2183" s="68">
        <v>0</v>
      </c>
      <c r="V2183" s="68">
        <v>0</v>
      </c>
      <c r="W2183" s="68">
        <v>0</v>
      </c>
      <c r="X2183" s="68">
        <v>128123351.11</v>
      </c>
      <c r="Y2183" s="68">
        <v>776971.51</v>
      </c>
      <c r="Z2183" s="68">
        <v>600489.86</v>
      </c>
      <c r="AA2183" s="68">
        <v>490564.44</v>
      </c>
      <c r="AB2183" s="68">
        <v>29512.46</v>
      </c>
      <c r="AC2183" s="68">
        <v>0</v>
      </c>
      <c r="AD2183" s="68">
        <v>0</v>
      </c>
      <c r="AE2183" s="68">
        <v>0</v>
      </c>
      <c r="AF2183" s="68">
        <v>125603158.12</v>
      </c>
      <c r="AG2183" s="68">
        <v>1011843.5</v>
      </c>
      <c r="AH2183" s="68">
        <v>3215510.8899999997</v>
      </c>
      <c r="AI2183" s="68">
        <v>4227316.3899999997</v>
      </c>
      <c r="AJ2183" s="68">
        <v>9032973.9199999999</v>
      </c>
      <c r="AK2183" s="68">
        <v>0</v>
      </c>
      <c r="AL2183" s="68">
        <v>197898026.49000001</v>
      </c>
      <c r="AM2183" s="68">
        <v>4631.4392173333181</v>
      </c>
      <c r="AN2183" s="68">
        <v>659151.13</v>
      </c>
      <c r="AO2183" s="68">
        <v>0</v>
      </c>
      <c r="AP2183" s="68">
        <v>22020064.960000001</v>
      </c>
      <c r="AQ2183" s="68">
        <v>2180939.4799999995</v>
      </c>
      <c r="AR2183" s="371"/>
      <c r="AS2183" s="69">
        <v>45626</v>
      </c>
      <c r="AT2183" s="70" t="s">
        <v>10</v>
      </c>
      <c r="AU2183" s="71" t="s">
        <v>293</v>
      </c>
      <c r="AV2183" s="72">
        <v>2024</v>
      </c>
      <c r="AW2183" s="266" t="s">
        <v>178</v>
      </c>
      <c r="AX2183" s="380">
        <v>45.27</v>
      </c>
      <c r="AY2183" s="380">
        <v>47.31</v>
      </c>
    </row>
    <row r="2184" spans="1:51" x14ac:dyDescent="0.25">
      <c r="A2184" s="66">
        <v>44</v>
      </c>
      <c r="B2184" s="67" t="s">
        <v>62</v>
      </c>
      <c r="C2184" s="68">
        <v>120827092.52</v>
      </c>
      <c r="D2184" s="68">
        <v>28093530.43</v>
      </c>
      <c r="E2184" s="68">
        <v>13026542.85</v>
      </c>
      <c r="F2184" s="68">
        <v>6953754.8499999996</v>
      </c>
      <c r="G2184" s="68">
        <v>58254911.75</v>
      </c>
      <c r="H2184" s="68">
        <v>314070.01</v>
      </c>
      <c r="I2184" s="68">
        <v>179757856.68000001</v>
      </c>
      <c r="J2184" s="68">
        <v>45711632.689999998</v>
      </c>
      <c r="K2184" s="68">
        <v>31838598.359999999</v>
      </c>
      <c r="L2184" s="68">
        <v>17921792.440000001</v>
      </c>
      <c r="M2184" s="68">
        <v>422800.2</v>
      </c>
      <c r="N2184" s="68">
        <v>0</v>
      </c>
      <c r="O2184" s="68">
        <v>-2890614.3599999994</v>
      </c>
      <c r="P2184" s="68">
        <v>30015355.309999984</v>
      </c>
      <c r="Q2184" s="68">
        <v>-5703921.5</v>
      </c>
      <c r="R2184" s="68">
        <v>24311433.809999984</v>
      </c>
      <c r="S2184" s="68">
        <v>-23997363.800000001</v>
      </c>
      <c r="T2184" s="68">
        <v>1357728.77</v>
      </c>
      <c r="U2184" s="68">
        <v>0</v>
      </c>
      <c r="V2184" s="68">
        <v>0</v>
      </c>
      <c r="W2184" s="68">
        <v>0</v>
      </c>
      <c r="X2184" s="68">
        <v>2307181.34</v>
      </c>
      <c r="Y2184" s="68">
        <v>1077225.26</v>
      </c>
      <c r="Z2184" s="68">
        <v>1838498.98</v>
      </c>
      <c r="AA2184" s="68">
        <v>4553669.04</v>
      </c>
      <c r="AB2184" s="68">
        <v>914000.24</v>
      </c>
      <c r="AC2184" s="68">
        <v>0</v>
      </c>
      <c r="AD2184" s="68">
        <v>0</v>
      </c>
      <c r="AE2184" s="68">
        <v>0</v>
      </c>
      <c r="AF2184" s="68">
        <v>19278880.390000001</v>
      </c>
      <c r="AG2184" s="68">
        <v>18344592.640000001</v>
      </c>
      <c r="AH2184" s="68">
        <v>13026542.85</v>
      </c>
      <c r="AI2184" s="68">
        <v>31314841.82</v>
      </c>
      <c r="AJ2184" s="68">
        <v>34294878.159999996</v>
      </c>
      <c r="AK2184" s="68">
        <v>89421.98</v>
      </c>
      <c r="AL2184" s="68">
        <v>147919258.31999999</v>
      </c>
      <c r="AM2184" s="68">
        <v>5.6459098685021392</v>
      </c>
      <c r="AN2184" s="68">
        <v>5248609.7699999996</v>
      </c>
      <c r="AO2184" s="68">
        <v>1705145.08</v>
      </c>
      <c r="AP2184" s="68">
        <v>119581316.99000001</v>
      </c>
      <c r="AQ2184" s="68">
        <v>23957140.539999995</v>
      </c>
      <c r="AR2184" s="371"/>
      <c r="AS2184" s="69">
        <v>45626</v>
      </c>
      <c r="AT2184" s="70" t="s">
        <v>10</v>
      </c>
      <c r="AU2184" s="71" t="s">
        <v>292</v>
      </c>
      <c r="AV2184" s="72">
        <v>2024</v>
      </c>
      <c r="AW2184" s="266" t="s">
        <v>167</v>
      </c>
      <c r="AX2184" s="380">
        <v>45.27</v>
      </c>
      <c r="AY2184" s="380">
        <v>47.31</v>
      </c>
    </row>
    <row r="2185" spans="1:51" ht="30" x14ac:dyDescent="0.25">
      <c r="A2185" s="66">
        <v>113</v>
      </c>
      <c r="B2185" s="67" t="s">
        <v>63</v>
      </c>
      <c r="C2185" s="68">
        <v>68188508.689999983</v>
      </c>
      <c r="D2185" s="68">
        <v>31202658.310000002</v>
      </c>
      <c r="E2185" s="68">
        <v>8272716.0700000003</v>
      </c>
      <c r="F2185" s="68">
        <v>15250450.67</v>
      </c>
      <c r="G2185" s="68">
        <v>24765785.189999998</v>
      </c>
      <c r="H2185" s="68">
        <v>187796.66</v>
      </c>
      <c r="I2185" s="68">
        <v>288006425.94999999</v>
      </c>
      <c r="J2185" s="68">
        <v>28982957.960000001</v>
      </c>
      <c r="K2185" s="68">
        <v>26620106.899999999</v>
      </c>
      <c r="L2185" s="68">
        <v>18347390.830000002</v>
      </c>
      <c r="M2185" s="68">
        <v>1299840.0900000001</v>
      </c>
      <c r="N2185" s="68">
        <v>4163234.26</v>
      </c>
      <c r="O2185" s="68">
        <v>6115171.8899999978</v>
      </c>
      <c r="P2185" s="68">
        <v>-9145557.3700000197</v>
      </c>
      <c r="Q2185" s="68">
        <v>4624214.1499999948</v>
      </c>
      <c r="R2185" s="68">
        <v>-4521343.2200000249</v>
      </c>
      <c r="S2185" s="68">
        <v>4709139.87</v>
      </c>
      <c r="T2185" s="68">
        <v>670957.65</v>
      </c>
      <c r="U2185" s="68">
        <v>0</v>
      </c>
      <c r="V2185" s="68">
        <v>0</v>
      </c>
      <c r="W2185" s="68">
        <v>0</v>
      </c>
      <c r="X2185" s="68">
        <v>6879545.6799999997</v>
      </c>
      <c r="Y2185" s="68">
        <v>403267.05</v>
      </c>
      <c r="Z2185" s="68">
        <v>1046521.64</v>
      </c>
      <c r="AA2185" s="68">
        <v>0</v>
      </c>
      <c r="AB2185" s="68">
        <v>404836.13</v>
      </c>
      <c r="AC2185" s="68">
        <v>0</v>
      </c>
      <c r="AD2185" s="68">
        <v>0</v>
      </c>
      <c r="AE2185" s="68">
        <v>0</v>
      </c>
      <c r="AF2185" s="68">
        <v>986738.64</v>
      </c>
      <c r="AG2185" s="68">
        <v>19647230.920000002</v>
      </c>
      <c r="AH2185" s="68">
        <v>12435950.33</v>
      </c>
      <c r="AI2185" s="68">
        <v>31802618.039999999</v>
      </c>
      <c r="AJ2185" s="68">
        <v>25687446.150000002</v>
      </c>
      <c r="AK2185" s="68">
        <v>0</v>
      </c>
      <c r="AL2185" s="68">
        <v>261386319.04999998</v>
      </c>
      <c r="AM2185" s="68">
        <v>10.819131081325597</v>
      </c>
      <c r="AN2185" s="68">
        <v>7663425.5599999996</v>
      </c>
      <c r="AO2185" s="68">
        <v>7587025.1099999994</v>
      </c>
      <c r="AP2185" s="68">
        <v>64492336.789999992</v>
      </c>
      <c r="AQ2185" s="68">
        <v>33621658.299999997</v>
      </c>
      <c r="AR2185" s="371"/>
      <c r="AS2185" s="69">
        <v>45626</v>
      </c>
      <c r="AT2185" s="70" t="s">
        <v>10</v>
      </c>
      <c r="AU2185" s="71" t="s">
        <v>292</v>
      </c>
      <c r="AV2185" s="72">
        <v>2024</v>
      </c>
      <c r="AW2185" s="266" t="s">
        <v>171</v>
      </c>
      <c r="AX2185" s="380">
        <v>45.27</v>
      </c>
      <c r="AY2185" s="380">
        <v>47.31</v>
      </c>
    </row>
    <row r="2186" spans="1:51" x14ac:dyDescent="0.25">
      <c r="A2186" s="66">
        <v>98</v>
      </c>
      <c r="B2186" s="67" t="s">
        <v>64</v>
      </c>
      <c r="C2186" s="68">
        <v>209180877.28999999</v>
      </c>
      <c r="D2186" s="68">
        <v>44059799.219999999</v>
      </c>
      <c r="E2186" s="68">
        <v>18379841.080000002</v>
      </c>
      <c r="F2186" s="68">
        <v>29728857.219999999</v>
      </c>
      <c r="G2186" s="68">
        <v>61232001</v>
      </c>
      <c r="H2186" s="68">
        <v>21877.53</v>
      </c>
      <c r="I2186" s="68">
        <v>56899032.280000001</v>
      </c>
      <c r="J2186" s="68">
        <v>79347077.959999993</v>
      </c>
      <c r="K2186" s="68">
        <v>50147280.829999998</v>
      </c>
      <c r="L2186" s="68">
        <v>31767439.75</v>
      </c>
      <c r="M2186" s="68">
        <v>25757302.199999999</v>
      </c>
      <c r="N2186" s="68">
        <v>29525677.020000003</v>
      </c>
      <c r="O2186" s="68">
        <v>15962348.5</v>
      </c>
      <c r="P2186" s="68">
        <v>58197871.349999964</v>
      </c>
      <c r="Q2186" s="68">
        <v>15867381.580000002</v>
      </c>
      <c r="R2186" s="68">
        <v>74065252.929999962</v>
      </c>
      <c r="S2186" s="68">
        <v>-74043375.399999991</v>
      </c>
      <c r="T2186" s="68">
        <v>87.24</v>
      </c>
      <c r="U2186" s="68">
        <v>0</v>
      </c>
      <c r="V2186" s="68">
        <v>0</v>
      </c>
      <c r="W2186" s="68">
        <v>0</v>
      </c>
      <c r="X2186" s="68">
        <v>25083572.18</v>
      </c>
      <c r="Y2186" s="68">
        <v>731102.37</v>
      </c>
      <c r="Z2186" s="68">
        <v>1718151.29</v>
      </c>
      <c r="AA2186" s="68">
        <v>41386265.229999997</v>
      </c>
      <c r="AB2186" s="68">
        <v>1272443.3899999999</v>
      </c>
      <c r="AC2186" s="68">
        <v>0</v>
      </c>
      <c r="AD2186" s="68">
        <v>0</v>
      </c>
      <c r="AE2186" s="68">
        <v>0</v>
      </c>
      <c r="AF2186" s="68">
        <v>54019072.539999999</v>
      </c>
      <c r="AG2186" s="68">
        <v>57524741.950000003</v>
      </c>
      <c r="AH2186" s="68">
        <v>47905518.100000001</v>
      </c>
      <c r="AI2186" s="68">
        <v>105229029.61</v>
      </c>
      <c r="AJ2186" s="68">
        <v>89266681.109999999</v>
      </c>
      <c r="AK2186" s="68">
        <v>0</v>
      </c>
      <c r="AL2186" s="68">
        <v>6751751.450000003</v>
      </c>
      <c r="AM2186" s="68">
        <v>1.1346384357885433</v>
      </c>
      <c r="AN2186" s="68">
        <v>18175651.050000001</v>
      </c>
      <c r="AO2186" s="68">
        <v>11553206.17</v>
      </c>
      <c r="AP2186" s="68">
        <v>195936751.66999996</v>
      </c>
      <c r="AQ2186" s="68">
        <v>46778022.099999994</v>
      </c>
      <c r="AR2186" s="371"/>
      <c r="AS2186" s="69">
        <v>45626</v>
      </c>
      <c r="AT2186" s="70" t="s">
        <v>10</v>
      </c>
      <c r="AU2186" s="71" t="s">
        <v>292</v>
      </c>
      <c r="AV2186" s="72">
        <v>2024</v>
      </c>
      <c r="AW2186" s="266" t="s">
        <v>165</v>
      </c>
      <c r="AX2186" s="380">
        <v>45.27</v>
      </c>
      <c r="AY2186" s="380">
        <v>47.31</v>
      </c>
    </row>
    <row r="2187" spans="1:51" x14ac:dyDescent="0.25">
      <c r="A2187" s="66">
        <v>1</v>
      </c>
      <c r="B2187" s="67" t="s">
        <v>65</v>
      </c>
      <c r="C2187" s="68">
        <v>30849040.869999997</v>
      </c>
      <c r="D2187" s="68">
        <v>1668158</v>
      </c>
      <c r="E2187" s="68">
        <v>878428.25</v>
      </c>
      <c r="F2187" s="68">
        <v>5513932.71</v>
      </c>
      <c r="G2187" s="68">
        <v>9063354.1500000004</v>
      </c>
      <c r="H2187" s="68">
        <v>21890.41</v>
      </c>
      <c r="I2187" s="68">
        <v>282086166.14999998</v>
      </c>
      <c r="J2187" s="68">
        <v>18050.29</v>
      </c>
      <c r="K2187" s="68">
        <v>6136387.2599999998</v>
      </c>
      <c r="L2187" s="68">
        <v>5257959.01</v>
      </c>
      <c r="M2187" s="68">
        <v>5391368.4699999997</v>
      </c>
      <c r="N2187" s="68">
        <v>45016.37</v>
      </c>
      <c r="O2187" s="68">
        <v>-5416861.9399999995</v>
      </c>
      <c r="P2187" s="68">
        <v>20020457.949999988</v>
      </c>
      <c r="Q2187" s="68">
        <v>-21577098.32</v>
      </c>
      <c r="R2187" s="68">
        <v>-1556640.3700000122</v>
      </c>
      <c r="S2187" s="68">
        <v>1578530.27</v>
      </c>
      <c r="T2187" s="68">
        <v>821465.11</v>
      </c>
      <c r="U2187" s="68">
        <v>0</v>
      </c>
      <c r="V2187" s="68">
        <v>0</v>
      </c>
      <c r="W2187" s="68">
        <v>0</v>
      </c>
      <c r="X2187" s="68">
        <v>3180522.22</v>
      </c>
      <c r="Y2187" s="68">
        <v>169919.52</v>
      </c>
      <c r="Z2187" s="68">
        <v>171032.56</v>
      </c>
      <c r="AA2187" s="68">
        <v>44767.87</v>
      </c>
      <c r="AB2187" s="68">
        <v>640073.92000000004</v>
      </c>
      <c r="AC2187" s="68">
        <v>0</v>
      </c>
      <c r="AD2187" s="68">
        <v>0</v>
      </c>
      <c r="AE2187" s="68">
        <v>0</v>
      </c>
      <c r="AF2187" s="68">
        <v>1397663.19</v>
      </c>
      <c r="AG2187" s="68">
        <v>10649327.48</v>
      </c>
      <c r="AH2187" s="68">
        <v>923444.62</v>
      </c>
      <c r="AI2187" s="68">
        <v>11558548.08</v>
      </c>
      <c r="AJ2187" s="68">
        <v>16975410.02</v>
      </c>
      <c r="AK2187" s="68">
        <v>0</v>
      </c>
      <c r="AL2187" s="68">
        <v>275949778.88999999</v>
      </c>
      <c r="AM2187" s="68">
        <v>45.969420474613266</v>
      </c>
      <c r="AN2187" s="68">
        <v>2562142.27</v>
      </c>
      <c r="AO2187" s="68">
        <v>2951790.44</v>
      </c>
      <c r="AP2187" s="68">
        <v>36384079.980000004</v>
      </c>
      <c r="AQ2187" s="68">
        <v>1786335.17</v>
      </c>
      <c r="AR2187" s="371"/>
      <c r="AS2187" s="69">
        <v>45626</v>
      </c>
      <c r="AT2187" s="70" t="s">
        <v>10</v>
      </c>
      <c r="AU2187" s="71" t="s">
        <v>292</v>
      </c>
      <c r="AV2187" s="72">
        <v>2024</v>
      </c>
      <c r="AW2187" s="266" t="s">
        <v>177</v>
      </c>
      <c r="AX2187" s="380">
        <v>45.27</v>
      </c>
      <c r="AY2187" s="380">
        <v>47.31</v>
      </c>
    </row>
    <row r="2188" spans="1:51" x14ac:dyDescent="0.25">
      <c r="A2188" s="66">
        <v>109</v>
      </c>
      <c r="B2188" s="67" t="s">
        <v>66</v>
      </c>
      <c r="C2188" s="68">
        <v>900157620.27999997</v>
      </c>
      <c r="D2188" s="68">
        <v>432062893.49000001</v>
      </c>
      <c r="E2188" s="68">
        <v>99249818.159999996</v>
      </c>
      <c r="F2188" s="68">
        <v>121387220.75</v>
      </c>
      <c r="G2188" s="68">
        <v>227469832.31</v>
      </c>
      <c r="H2188" s="68">
        <v>88430050.450000003</v>
      </c>
      <c r="I2188" s="68">
        <v>968239082.84000003</v>
      </c>
      <c r="J2188" s="68">
        <v>353449394.49000001</v>
      </c>
      <c r="K2188" s="68">
        <v>276071786.81</v>
      </c>
      <c r="L2188" s="68">
        <v>163804684.06</v>
      </c>
      <c r="M2188" s="68">
        <v>6771649</v>
      </c>
      <c r="N2188" s="68">
        <v>14996504</v>
      </c>
      <c r="O2188" s="68">
        <v>60234041.769999996</v>
      </c>
      <c r="P2188" s="68">
        <v>59003631.960000075</v>
      </c>
      <c r="Q2188" s="68">
        <v>-50246958.210000008</v>
      </c>
      <c r="R2188" s="68">
        <v>8756673.7500000671</v>
      </c>
      <c r="S2188" s="68">
        <v>79673376.699999988</v>
      </c>
      <c r="T2188" s="68">
        <v>17081564.73</v>
      </c>
      <c r="U2188" s="68">
        <v>0</v>
      </c>
      <c r="V2188" s="68">
        <v>0</v>
      </c>
      <c r="W2188" s="68">
        <v>23088541.530000001</v>
      </c>
      <c r="X2188" s="68">
        <v>96141968.659999996</v>
      </c>
      <c r="Y2188" s="68">
        <v>3947967.88</v>
      </c>
      <c r="Z2188" s="68">
        <v>1979337.86</v>
      </c>
      <c r="AA2188" s="68">
        <v>34659193.950000003</v>
      </c>
      <c r="AB2188" s="68">
        <v>824801.68</v>
      </c>
      <c r="AC2188" s="68">
        <v>0</v>
      </c>
      <c r="AD2188" s="68">
        <v>0</v>
      </c>
      <c r="AE2188" s="68">
        <v>796366.34</v>
      </c>
      <c r="AF2188" s="68">
        <v>14431030.51</v>
      </c>
      <c r="AG2188" s="68">
        <v>170576333.06</v>
      </c>
      <c r="AH2188" s="68">
        <v>114246322.16</v>
      </c>
      <c r="AI2188" s="68">
        <v>283280025.62</v>
      </c>
      <c r="AJ2188" s="68">
        <v>223675483.56</v>
      </c>
      <c r="AK2188" s="68">
        <v>629499.71</v>
      </c>
      <c r="AL2188" s="68">
        <v>692167296.02999997</v>
      </c>
      <c r="AM2188" s="68">
        <v>3.5072004061985811</v>
      </c>
      <c r="AN2188" s="68">
        <v>88989970.99000001</v>
      </c>
      <c r="AO2188" s="68">
        <v>32397249.759999998</v>
      </c>
      <c r="AP2188" s="68">
        <v>877526275.1099999</v>
      </c>
      <c r="AQ2188" s="68">
        <v>469665590.08999997</v>
      </c>
      <c r="AR2188" s="371"/>
      <c r="AS2188" s="69">
        <v>45626</v>
      </c>
      <c r="AT2188" s="70" t="s">
        <v>10</v>
      </c>
      <c r="AU2188" s="71" t="s">
        <v>292</v>
      </c>
      <c r="AV2188" s="72">
        <v>2024</v>
      </c>
      <c r="AW2188" s="266" t="s">
        <v>157</v>
      </c>
      <c r="AX2188" s="380">
        <v>45.27</v>
      </c>
      <c r="AY2188" s="380">
        <v>47.31</v>
      </c>
    </row>
    <row r="2189" spans="1:51" x14ac:dyDescent="0.25">
      <c r="A2189" s="66">
        <v>25</v>
      </c>
      <c r="B2189" s="67" t="s">
        <v>67</v>
      </c>
      <c r="C2189" s="68">
        <v>89418259.279999986</v>
      </c>
      <c r="D2189" s="68">
        <v>22338715</v>
      </c>
      <c r="E2189" s="68">
        <v>1806433</v>
      </c>
      <c r="F2189" s="68">
        <v>0</v>
      </c>
      <c r="G2189" s="68">
        <v>44857736.979999997</v>
      </c>
      <c r="H2189" s="68">
        <v>67929393.650000006</v>
      </c>
      <c r="I2189" s="68">
        <v>17593168.66</v>
      </c>
      <c r="J2189" s="68">
        <v>628986734.36000001</v>
      </c>
      <c r="K2189" s="68">
        <v>17841353.940000001</v>
      </c>
      <c r="L2189" s="68">
        <v>16034920.939999998</v>
      </c>
      <c r="M2189" s="68">
        <v>0</v>
      </c>
      <c r="N2189" s="68">
        <v>0</v>
      </c>
      <c r="O2189" s="68">
        <v>6439145.1899999976</v>
      </c>
      <c r="P2189" s="68">
        <v>15782662.109999994</v>
      </c>
      <c r="Q2189" s="68">
        <v>-154152.71</v>
      </c>
      <c r="R2189" s="68">
        <v>15628509.399999993</v>
      </c>
      <c r="S2189" s="68">
        <v>52300884.25</v>
      </c>
      <c r="T2189" s="68">
        <v>24758618.48</v>
      </c>
      <c r="U2189" s="68">
        <v>4733506.93</v>
      </c>
      <c r="V2189" s="68">
        <v>0</v>
      </c>
      <c r="W2189" s="68">
        <v>0</v>
      </c>
      <c r="X2189" s="68">
        <v>26074525.5</v>
      </c>
      <c r="Y2189" s="68">
        <v>915464.02</v>
      </c>
      <c r="Z2189" s="68">
        <v>2308370.9500000002</v>
      </c>
      <c r="AA2189" s="68">
        <v>0</v>
      </c>
      <c r="AB2189" s="68">
        <v>40879.96</v>
      </c>
      <c r="AC2189" s="68">
        <v>0</v>
      </c>
      <c r="AD2189" s="68">
        <v>0</v>
      </c>
      <c r="AE2189" s="68">
        <v>0</v>
      </c>
      <c r="AF2189" s="68">
        <v>1051.73</v>
      </c>
      <c r="AG2189" s="68">
        <v>16034920.939999998</v>
      </c>
      <c r="AH2189" s="68">
        <v>1806433</v>
      </c>
      <c r="AI2189" s="68">
        <v>16235933.689999998</v>
      </c>
      <c r="AJ2189" s="68">
        <v>9796788.5</v>
      </c>
      <c r="AK2189" s="68">
        <v>0</v>
      </c>
      <c r="AL2189" s="68">
        <v>-248185.28000000119</v>
      </c>
      <c r="AM2189" s="68">
        <v>0.98608932478809386</v>
      </c>
      <c r="AN2189" s="68">
        <v>0</v>
      </c>
      <c r="AO2189" s="68">
        <v>0</v>
      </c>
      <c r="AP2189" s="68">
        <v>83605091.089999974</v>
      </c>
      <c r="AQ2189" s="68">
        <v>22964692</v>
      </c>
      <c r="AR2189" s="371"/>
      <c r="AS2189" s="69">
        <v>45626</v>
      </c>
      <c r="AT2189" s="70" t="s">
        <v>10</v>
      </c>
      <c r="AU2189" s="71" t="s">
        <v>292</v>
      </c>
      <c r="AV2189" s="72">
        <v>2024</v>
      </c>
      <c r="AW2189" s="266" t="s">
        <v>174</v>
      </c>
      <c r="AX2189" s="380">
        <v>45.27</v>
      </c>
      <c r="AY2189" s="380">
        <v>47.31</v>
      </c>
    </row>
    <row r="2190" spans="1:51" x14ac:dyDescent="0.25">
      <c r="A2190" s="66">
        <v>121</v>
      </c>
      <c r="B2190" s="67" t="s">
        <v>68</v>
      </c>
      <c r="C2190" s="68">
        <v>5477977.1399999997</v>
      </c>
      <c r="D2190" s="68">
        <v>0</v>
      </c>
      <c r="E2190" s="68">
        <v>69.61</v>
      </c>
      <c r="F2190" s="68">
        <v>0</v>
      </c>
      <c r="G2190" s="68">
        <v>1006622.91</v>
      </c>
      <c r="H2190" s="68">
        <v>3813450.05</v>
      </c>
      <c r="I2190" s="68">
        <v>4675215.18</v>
      </c>
      <c r="J2190" s="68">
        <v>33283573.079999998</v>
      </c>
      <c r="K2190" s="68">
        <v>23999.62</v>
      </c>
      <c r="L2190" s="68">
        <v>23930.010000000002</v>
      </c>
      <c r="M2190" s="68">
        <v>1921624.84</v>
      </c>
      <c r="N2190" s="68">
        <v>0</v>
      </c>
      <c r="O2190" s="68">
        <v>1944733.0999999999</v>
      </c>
      <c r="P2190" s="68">
        <v>2526621.13</v>
      </c>
      <c r="Q2190" s="68">
        <v>-1571773.2799999998</v>
      </c>
      <c r="R2190" s="68">
        <v>954847.85000000009</v>
      </c>
      <c r="S2190" s="68">
        <v>2858601.8200000003</v>
      </c>
      <c r="T2190" s="68">
        <v>0</v>
      </c>
      <c r="U2190" s="68">
        <v>0</v>
      </c>
      <c r="V2190" s="68">
        <v>0</v>
      </c>
      <c r="W2190" s="68">
        <v>2759688.12</v>
      </c>
      <c r="X2190" s="68">
        <v>297037.83</v>
      </c>
      <c r="Y2190" s="68">
        <v>20543.32</v>
      </c>
      <c r="Z2190" s="68">
        <v>111349.94</v>
      </c>
      <c r="AA2190" s="68">
        <v>40771.42</v>
      </c>
      <c r="AB2190" s="68">
        <v>8188.42</v>
      </c>
      <c r="AC2190" s="68">
        <v>0</v>
      </c>
      <c r="AD2190" s="68">
        <v>0</v>
      </c>
      <c r="AE2190" s="68">
        <v>0</v>
      </c>
      <c r="AF2190" s="68">
        <v>17271.03</v>
      </c>
      <c r="AG2190" s="68">
        <v>1945554.85</v>
      </c>
      <c r="AH2190" s="68">
        <v>69.61</v>
      </c>
      <c r="AI2190" s="68">
        <v>1944802.71</v>
      </c>
      <c r="AJ2190" s="68">
        <v>69.61</v>
      </c>
      <c r="AK2190" s="68">
        <v>0</v>
      </c>
      <c r="AL2190" s="68">
        <v>4651215.5599999996</v>
      </c>
      <c r="AM2190" s="68">
        <v>194.80371689218413</v>
      </c>
      <c r="AN2190" s="68">
        <v>0</v>
      </c>
      <c r="AO2190" s="68">
        <v>0</v>
      </c>
      <c r="AP2190" s="68">
        <v>3533244.0399999996</v>
      </c>
      <c r="AQ2190" s="68">
        <v>0</v>
      </c>
      <c r="AR2190" s="371"/>
      <c r="AS2190" s="69">
        <v>45626</v>
      </c>
      <c r="AT2190" s="70" t="s">
        <v>10</v>
      </c>
      <c r="AU2190" s="71" t="s">
        <v>292</v>
      </c>
      <c r="AV2190" s="72">
        <v>2024</v>
      </c>
      <c r="AW2190" s="266" t="s">
        <v>188</v>
      </c>
      <c r="AX2190" s="380">
        <v>45.27</v>
      </c>
      <c r="AY2190" s="380">
        <v>47.31</v>
      </c>
    </row>
    <row r="2191" spans="1:51" x14ac:dyDescent="0.25">
      <c r="A2191" s="66">
        <v>122</v>
      </c>
      <c r="B2191" s="67" t="s">
        <v>69</v>
      </c>
      <c r="C2191" s="68">
        <v>1093733879.1800001</v>
      </c>
      <c r="D2191" s="68">
        <v>1068912.1399999999</v>
      </c>
      <c r="E2191" s="68">
        <v>39228.15</v>
      </c>
      <c r="F2191" s="68">
        <v>304598.40000000002</v>
      </c>
      <c r="G2191" s="68">
        <v>85211071.649999991</v>
      </c>
      <c r="H2191" s="68">
        <v>3641100.34</v>
      </c>
      <c r="I2191" s="68">
        <v>13178936.82</v>
      </c>
      <c r="J2191" s="68">
        <v>395121.6</v>
      </c>
      <c r="K2191" s="68">
        <v>3186984.04</v>
      </c>
      <c r="L2191" s="68">
        <v>3147755.89</v>
      </c>
      <c r="M2191" s="68">
        <v>647935076.34000003</v>
      </c>
      <c r="N2191" s="68">
        <v>0</v>
      </c>
      <c r="O2191" s="68">
        <v>650013878.76999998</v>
      </c>
      <c r="P2191" s="68">
        <v>357135418.21999979</v>
      </c>
      <c r="Q2191" s="68">
        <v>-347783327.40999997</v>
      </c>
      <c r="R2191" s="68">
        <v>9352090.8099998236</v>
      </c>
      <c r="S2191" s="68">
        <v>-5710990.4799999893</v>
      </c>
      <c r="T2191" s="68">
        <v>0</v>
      </c>
      <c r="U2191" s="68">
        <v>0</v>
      </c>
      <c r="V2191" s="68">
        <v>0</v>
      </c>
      <c r="W2191" s="68">
        <v>26829042.91</v>
      </c>
      <c r="X2191" s="68">
        <v>129016690.12</v>
      </c>
      <c r="Y2191" s="68">
        <v>1548413.6</v>
      </c>
      <c r="Z2191" s="68">
        <v>834856.85</v>
      </c>
      <c r="AA2191" s="68">
        <v>5387955.7999999998</v>
      </c>
      <c r="AB2191" s="68">
        <v>249358.55</v>
      </c>
      <c r="AC2191" s="68">
        <v>0</v>
      </c>
      <c r="AD2191" s="68">
        <v>0</v>
      </c>
      <c r="AE2191" s="68">
        <v>24358120.309999999</v>
      </c>
      <c r="AF2191" s="68">
        <v>129178018.40000001</v>
      </c>
      <c r="AG2191" s="68">
        <v>651082832.23000002</v>
      </c>
      <c r="AH2191" s="68">
        <v>39228.15</v>
      </c>
      <c r="AI2191" s="68">
        <v>651081313.85000002</v>
      </c>
      <c r="AJ2191" s="68">
        <v>1067435.08</v>
      </c>
      <c r="AK2191" s="68">
        <v>0</v>
      </c>
      <c r="AL2191" s="68">
        <v>9991952.7800000012</v>
      </c>
      <c r="AM2191" s="68">
        <v>4.1352377842469519</v>
      </c>
      <c r="AN2191" s="68">
        <v>244506.08</v>
      </c>
      <c r="AO2191" s="68">
        <v>60092.32</v>
      </c>
      <c r="AP2191" s="68">
        <v>443719018.3900001</v>
      </c>
      <c r="AQ2191" s="68">
        <v>1067930.1199999999</v>
      </c>
      <c r="AR2191" s="371"/>
      <c r="AS2191" s="69">
        <v>45626</v>
      </c>
      <c r="AT2191" s="70" t="s">
        <v>10</v>
      </c>
      <c r="AU2191" s="71" t="s">
        <v>292</v>
      </c>
      <c r="AV2191" s="72">
        <v>2024</v>
      </c>
      <c r="AW2191" s="266" t="s">
        <v>267</v>
      </c>
      <c r="AX2191" s="380">
        <v>45.27</v>
      </c>
      <c r="AY2191" s="380">
        <v>47.31</v>
      </c>
    </row>
    <row r="2192" spans="1:51" x14ac:dyDescent="0.25">
      <c r="A2192" s="66">
        <v>13</v>
      </c>
      <c r="B2192" s="67" t="s">
        <v>70</v>
      </c>
      <c r="C2192" s="68">
        <v>6968218403.5200005</v>
      </c>
      <c r="D2192" s="68">
        <v>3867165263.1600003</v>
      </c>
      <c r="E2192" s="68">
        <v>477863224.96999997</v>
      </c>
      <c r="F2192" s="68">
        <v>1152623991.1299999</v>
      </c>
      <c r="G2192" s="68">
        <v>1073906390.6299999</v>
      </c>
      <c r="H2192" s="68">
        <v>123472339.73999999</v>
      </c>
      <c r="I2192" s="68">
        <v>1691257925.1300001</v>
      </c>
      <c r="J2192" s="68">
        <v>2243564213.29</v>
      </c>
      <c r="K2192" s="68">
        <v>1394125238.2</v>
      </c>
      <c r="L2192" s="68">
        <v>916255435.48000014</v>
      </c>
      <c r="M2192" s="68">
        <v>659219265.99000001</v>
      </c>
      <c r="N2192" s="68">
        <v>539681969.49000001</v>
      </c>
      <c r="O2192" s="68">
        <v>818073720.45000017</v>
      </c>
      <c r="P2192" s="68">
        <v>56449038.149999939</v>
      </c>
      <c r="Q2192" s="68">
        <v>-114601925.94999939</v>
      </c>
      <c r="R2192" s="68">
        <v>-58152887.799999453</v>
      </c>
      <c r="S2192" s="68">
        <v>181625227.58999997</v>
      </c>
      <c r="T2192" s="68">
        <v>88935793.349999994</v>
      </c>
      <c r="U2192" s="68">
        <v>7541385.8600000003</v>
      </c>
      <c r="V2192" s="68">
        <v>0</v>
      </c>
      <c r="W2192" s="68">
        <v>50287147.729999997</v>
      </c>
      <c r="X2192" s="68">
        <v>550960289.55999994</v>
      </c>
      <c r="Y2192" s="68">
        <v>21916456.899999999</v>
      </c>
      <c r="Z2192" s="68">
        <v>70450289.489999995</v>
      </c>
      <c r="AA2192" s="68">
        <v>353040086.06999999</v>
      </c>
      <c r="AB2192" s="68">
        <v>1376429.55</v>
      </c>
      <c r="AC2192" s="68">
        <v>0</v>
      </c>
      <c r="AD2192" s="68">
        <v>0</v>
      </c>
      <c r="AE2192" s="68">
        <v>14032522.810000001</v>
      </c>
      <c r="AF2192" s="68">
        <v>55283604.090000004</v>
      </c>
      <c r="AG2192" s="68">
        <v>1575474701.47</v>
      </c>
      <c r="AH2192" s="68">
        <v>1017545194.46</v>
      </c>
      <c r="AI2192" s="68">
        <v>2583047811.48</v>
      </c>
      <c r="AJ2192" s="68">
        <v>1764976682.0800002</v>
      </c>
      <c r="AK2192" s="68">
        <v>2591.0500000000002</v>
      </c>
      <c r="AL2192" s="68">
        <v>297132686.93000007</v>
      </c>
      <c r="AM2192" s="68">
        <v>1.2131319904326801</v>
      </c>
      <c r="AN2192" s="68">
        <v>832657688.21999991</v>
      </c>
      <c r="AO2192" s="68">
        <v>319966302.91000003</v>
      </c>
      <c r="AP2192" s="68">
        <v>6534915058.250001</v>
      </c>
      <c r="AQ2192" s="68">
        <v>4251935638.3399992</v>
      </c>
      <c r="AR2192" s="371"/>
      <c r="AS2192" s="69">
        <v>45626</v>
      </c>
      <c r="AT2192" s="70" t="s">
        <v>10</v>
      </c>
      <c r="AU2192" s="71" t="s">
        <v>292</v>
      </c>
      <c r="AV2192" s="72">
        <v>2024</v>
      </c>
      <c r="AW2192" s="266" t="s">
        <v>149</v>
      </c>
      <c r="AX2192" s="380">
        <v>45.27</v>
      </c>
      <c r="AY2192" s="380">
        <v>47.31</v>
      </c>
    </row>
    <row r="2193" spans="1:51" x14ac:dyDescent="0.25">
      <c r="A2193" s="66">
        <v>110</v>
      </c>
      <c r="B2193" s="67" t="s">
        <v>71</v>
      </c>
      <c r="C2193" s="68">
        <v>60573198.719999999</v>
      </c>
      <c r="D2193" s="68">
        <v>2427137.5299999998</v>
      </c>
      <c r="E2193" s="68">
        <v>51212.090000000004</v>
      </c>
      <c r="F2193" s="68">
        <v>18667763.190000001</v>
      </c>
      <c r="G2193" s="68">
        <v>77478736.359999999</v>
      </c>
      <c r="H2193" s="68">
        <v>17943693.949999999</v>
      </c>
      <c r="I2193" s="68">
        <v>520186184.76999998</v>
      </c>
      <c r="J2193" s="68">
        <v>216417534.88</v>
      </c>
      <c r="K2193" s="68">
        <v>16264428.41</v>
      </c>
      <c r="L2193" s="68">
        <v>16213216.32</v>
      </c>
      <c r="M2193" s="68">
        <v>5409886.3899999997</v>
      </c>
      <c r="N2193" s="68">
        <v>19202.54</v>
      </c>
      <c r="O2193" s="68">
        <v>7482106.7899999991</v>
      </c>
      <c r="P2193" s="68">
        <v>-45482545.149999991</v>
      </c>
      <c r="Q2193" s="68">
        <v>-6923354.7700000005</v>
      </c>
      <c r="R2193" s="68">
        <v>-52405899.919999994</v>
      </c>
      <c r="S2193" s="68">
        <v>70349593.879999995</v>
      </c>
      <c r="T2193" s="68">
        <v>5843603.1299999999</v>
      </c>
      <c r="U2193" s="68">
        <v>1376685.37</v>
      </c>
      <c r="V2193" s="68">
        <v>0</v>
      </c>
      <c r="W2193" s="68">
        <v>0</v>
      </c>
      <c r="X2193" s="68">
        <v>67620559.189999998</v>
      </c>
      <c r="Y2193" s="68">
        <v>1308513.1599999999</v>
      </c>
      <c r="Z2193" s="68">
        <v>1041598.66</v>
      </c>
      <c r="AA2193" s="68">
        <v>976789.39</v>
      </c>
      <c r="AB2193" s="68">
        <v>1073301.28</v>
      </c>
      <c r="AC2193" s="68">
        <v>0</v>
      </c>
      <c r="AD2193" s="68">
        <v>0</v>
      </c>
      <c r="AE2193" s="68">
        <v>0</v>
      </c>
      <c r="AF2193" s="68">
        <v>91051.32</v>
      </c>
      <c r="AG2193" s="68">
        <v>21623102.710000001</v>
      </c>
      <c r="AH2193" s="68">
        <v>70414.63</v>
      </c>
      <c r="AI2193" s="68">
        <v>21693219.059999999</v>
      </c>
      <c r="AJ2193" s="68">
        <v>14211112.270000001</v>
      </c>
      <c r="AK2193" s="68">
        <v>0</v>
      </c>
      <c r="AL2193" s="68">
        <v>503921756.35999995</v>
      </c>
      <c r="AM2193" s="68">
        <v>31.983059696716385</v>
      </c>
      <c r="AN2193" s="68">
        <v>8062437.6099999994</v>
      </c>
      <c r="AO2193" s="68">
        <v>10605325.58</v>
      </c>
      <c r="AP2193" s="68">
        <v>53129727.010000005</v>
      </c>
      <c r="AQ2193" s="68">
        <v>2465772.61</v>
      </c>
      <c r="AR2193" s="371"/>
      <c r="AS2193" s="69">
        <v>45626</v>
      </c>
      <c r="AT2193" s="70" t="s">
        <v>10</v>
      </c>
      <c r="AU2193" s="71" t="s">
        <v>292</v>
      </c>
      <c r="AV2193" s="72">
        <v>2024</v>
      </c>
      <c r="AW2193" s="266" t="s">
        <v>173</v>
      </c>
      <c r="AX2193" s="380">
        <v>45.27</v>
      </c>
      <c r="AY2193" s="380">
        <v>47.31</v>
      </c>
    </row>
    <row r="2194" spans="1:51" x14ac:dyDescent="0.25">
      <c r="A2194" s="66">
        <v>52</v>
      </c>
      <c r="B2194" s="67" t="s">
        <v>72</v>
      </c>
      <c r="C2194" s="68">
        <v>92377615.390000001</v>
      </c>
      <c r="D2194" s="68">
        <v>14212689.85</v>
      </c>
      <c r="E2194" s="68">
        <v>29119882.120000001</v>
      </c>
      <c r="F2194" s="68">
        <v>14966787.699999999</v>
      </c>
      <c r="G2194" s="68">
        <v>37267055.519999996</v>
      </c>
      <c r="H2194" s="68">
        <v>3674793.61</v>
      </c>
      <c r="I2194" s="68">
        <v>3105994765.9000001</v>
      </c>
      <c r="J2194" s="68">
        <v>715884014.25999999</v>
      </c>
      <c r="K2194" s="68">
        <v>50082520.829999998</v>
      </c>
      <c r="L2194" s="68">
        <v>20962638.710000001</v>
      </c>
      <c r="M2194" s="68">
        <v>9887467.2799999993</v>
      </c>
      <c r="N2194" s="68">
        <v>17124780.48</v>
      </c>
      <c r="O2194" s="68">
        <v>33319882.410000026</v>
      </c>
      <c r="P2194" s="68">
        <v>-7557892.4099999974</v>
      </c>
      <c r="Q2194" s="68">
        <v>12710431.280000003</v>
      </c>
      <c r="R2194" s="68">
        <v>5152538.8700000057</v>
      </c>
      <c r="S2194" s="68">
        <v>-1477745.2600000054</v>
      </c>
      <c r="T2194" s="68">
        <v>29783530.800000001</v>
      </c>
      <c r="U2194" s="68">
        <v>0</v>
      </c>
      <c r="V2194" s="68">
        <v>0</v>
      </c>
      <c r="W2194" s="68">
        <v>0</v>
      </c>
      <c r="X2194" s="68">
        <v>38421716.049999997</v>
      </c>
      <c r="Y2194" s="68">
        <v>760552.15</v>
      </c>
      <c r="Z2194" s="68">
        <v>1305423.17</v>
      </c>
      <c r="AA2194" s="68">
        <v>2587389.7799999998</v>
      </c>
      <c r="AB2194" s="68">
        <v>184106.2</v>
      </c>
      <c r="AC2194" s="68">
        <v>0</v>
      </c>
      <c r="AD2194" s="68">
        <v>0</v>
      </c>
      <c r="AE2194" s="68">
        <v>0</v>
      </c>
      <c r="AF2194" s="68">
        <v>64845520.810000002</v>
      </c>
      <c r="AG2194" s="68">
        <v>30850105.990000002</v>
      </c>
      <c r="AH2194" s="68">
        <v>46244662.599999994</v>
      </c>
      <c r="AI2194" s="68">
        <v>76644768.590000018</v>
      </c>
      <c r="AJ2194" s="68">
        <v>43324886.18</v>
      </c>
      <c r="AK2194" s="68">
        <v>0</v>
      </c>
      <c r="AL2194" s="68">
        <v>3055912245.0700002</v>
      </c>
      <c r="AM2194" s="68">
        <v>62.017540539602273</v>
      </c>
      <c r="AN2194" s="68">
        <v>10393841.549999999</v>
      </c>
      <c r="AO2194" s="68">
        <v>4572946.1500000004</v>
      </c>
      <c r="AP2194" s="68">
        <v>82207703.969999999</v>
      </c>
      <c r="AQ2194" s="68">
        <v>37362660.839999996</v>
      </c>
      <c r="AR2194" s="371"/>
      <c r="AS2194" s="69">
        <v>45626</v>
      </c>
      <c r="AT2194" s="70" t="s">
        <v>10</v>
      </c>
      <c r="AU2194" s="71" t="s">
        <v>292</v>
      </c>
      <c r="AV2194" s="72">
        <v>2024</v>
      </c>
      <c r="AW2194" s="266" t="s">
        <v>170</v>
      </c>
      <c r="AX2194" s="380">
        <v>45.27</v>
      </c>
      <c r="AY2194" s="380">
        <v>47.31</v>
      </c>
    </row>
    <row r="2195" spans="1:51" x14ac:dyDescent="0.25">
      <c r="A2195" s="66">
        <v>96</v>
      </c>
      <c r="B2195" s="67" t="s">
        <v>73</v>
      </c>
      <c r="C2195" s="68">
        <v>2111960655.6300001</v>
      </c>
      <c r="D2195" s="68">
        <v>753786973.24000001</v>
      </c>
      <c r="E2195" s="68">
        <v>401314594.89000005</v>
      </c>
      <c r="F2195" s="68">
        <v>144022743.31999999</v>
      </c>
      <c r="G2195" s="68">
        <v>390803325.25999999</v>
      </c>
      <c r="H2195" s="68">
        <v>3258454.63</v>
      </c>
      <c r="I2195" s="68">
        <v>1697037372.26</v>
      </c>
      <c r="J2195" s="68">
        <v>4751677.5599999996</v>
      </c>
      <c r="K2195" s="68">
        <v>721563959.78999996</v>
      </c>
      <c r="L2195" s="68">
        <v>320249364.90000004</v>
      </c>
      <c r="M2195" s="68">
        <v>0</v>
      </c>
      <c r="N2195" s="68">
        <v>132269872.55</v>
      </c>
      <c r="O2195" s="68">
        <v>427136226.9000001</v>
      </c>
      <c r="P2195" s="68">
        <v>395909534.02000022</v>
      </c>
      <c r="Q2195" s="68">
        <v>-296229897.56999999</v>
      </c>
      <c r="R2195" s="68">
        <v>99679636.450000226</v>
      </c>
      <c r="S2195" s="68">
        <v>-96421181.829999983</v>
      </c>
      <c r="T2195" s="68">
        <v>54445189.689999998</v>
      </c>
      <c r="U2195" s="68">
        <v>0</v>
      </c>
      <c r="V2195" s="68">
        <v>0</v>
      </c>
      <c r="W2195" s="68">
        <v>115540.71</v>
      </c>
      <c r="X2195" s="68">
        <v>0</v>
      </c>
      <c r="Y2195" s="68">
        <v>5987931.2599999998</v>
      </c>
      <c r="Z2195" s="68">
        <v>28176725.93</v>
      </c>
      <c r="AA2195" s="68">
        <v>15666247.59</v>
      </c>
      <c r="AB2195" s="68">
        <v>21845401.899999999</v>
      </c>
      <c r="AC2195" s="68">
        <v>0</v>
      </c>
      <c r="AD2195" s="68">
        <v>0</v>
      </c>
      <c r="AE2195" s="68">
        <v>0</v>
      </c>
      <c r="AF2195" s="68">
        <v>79305605.549999997</v>
      </c>
      <c r="AG2195" s="68">
        <v>320249364.90000004</v>
      </c>
      <c r="AH2195" s="68">
        <v>533584467.44</v>
      </c>
      <c r="AI2195" s="68">
        <v>852566412.57000005</v>
      </c>
      <c r="AJ2195" s="68">
        <v>425430185.66999996</v>
      </c>
      <c r="AK2195" s="68">
        <v>0</v>
      </c>
      <c r="AL2195" s="68">
        <v>975473412.47000003</v>
      </c>
      <c r="AM2195" s="68">
        <v>2.3518876590703011</v>
      </c>
      <c r="AN2195" s="68">
        <v>105435205.98999999</v>
      </c>
      <c r="AO2195" s="68">
        <v>38587537.329999998</v>
      </c>
      <c r="AP2195" s="68">
        <v>2029672299.73</v>
      </c>
      <c r="AQ2195" s="68">
        <v>1098634844.2399998</v>
      </c>
      <c r="AR2195" s="371"/>
      <c r="AS2195" s="69">
        <v>45626</v>
      </c>
      <c r="AT2195" s="70" t="s">
        <v>10</v>
      </c>
      <c r="AU2195" s="71" t="s">
        <v>292</v>
      </c>
      <c r="AV2195" s="72">
        <v>2024</v>
      </c>
      <c r="AW2195" s="266" t="s">
        <v>153</v>
      </c>
      <c r="AX2195" s="380">
        <v>45.27</v>
      </c>
      <c r="AY2195" s="380">
        <v>47.31</v>
      </c>
    </row>
    <row r="2196" spans="1:51" x14ac:dyDescent="0.25">
      <c r="A2196" s="66">
        <v>103</v>
      </c>
      <c r="B2196" s="67" t="s">
        <v>74</v>
      </c>
      <c r="C2196" s="68">
        <v>6798231.2300000004</v>
      </c>
      <c r="D2196" s="68">
        <v>0</v>
      </c>
      <c r="E2196" s="68">
        <v>1</v>
      </c>
      <c r="F2196" s="68">
        <v>353992.58</v>
      </c>
      <c r="G2196" s="68">
        <v>13347936</v>
      </c>
      <c r="H2196" s="68">
        <v>55146448.710000001</v>
      </c>
      <c r="I2196" s="68">
        <v>60773485.68</v>
      </c>
      <c r="J2196" s="68">
        <v>276830215.75999999</v>
      </c>
      <c r="K2196" s="68">
        <v>3167915.47</v>
      </c>
      <c r="L2196" s="68">
        <v>2721364.82</v>
      </c>
      <c r="M2196" s="68">
        <v>67904.22</v>
      </c>
      <c r="N2196" s="68">
        <v>0</v>
      </c>
      <c r="O2196" s="68">
        <v>1722985.02</v>
      </c>
      <c r="P2196" s="68">
        <v>-8626682.3699999992</v>
      </c>
      <c r="Q2196" s="68">
        <v>-1411230.13</v>
      </c>
      <c r="R2196" s="68">
        <v>-10037912.5</v>
      </c>
      <c r="S2196" s="68">
        <v>65184361.079999998</v>
      </c>
      <c r="T2196" s="68">
        <v>169539.53</v>
      </c>
      <c r="U2196" s="68">
        <v>0</v>
      </c>
      <c r="V2196" s="68">
        <v>0</v>
      </c>
      <c r="W2196" s="68">
        <v>0</v>
      </c>
      <c r="X2196" s="68">
        <v>68159938.859999999</v>
      </c>
      <c r="Y2196" s="68">
        <v>272406.87</v>
      </c>
      <c r="Z2196" s="68">
        <v>20524.47</v>
      </c>
      <c r="AA2196" s="68">
        <v>210309.57</v>
      </c>
      <c r="AB2196" s="68">
        <v>0</v>
      </c>
      <c r="AC2196" s="68">
        <v>0</v>
      </c>
      <c r="AD2196" s="68">
        <v>0</v>
      </c>
      <c r="AE2196" s="68">
        <v>0</v>
      </c>
      <c r="AF2196" s="68">
        <v>2641876.4</v>
      </c>
      <c r="AG2196" s="68">
        <v>2789269.04</v>
      </c>
      <c r="AH2196" s="68">
        <v>1</v>
      </c>
      <c r="AI2196" s="68">
        <v>2741124.92</v>
      </c>
      <c r="AJ2196" s="68">
        <v>1018139.8999999999</v>
      </c>
      <c r="AK2196" s="68">
        <v>0</v>
      </c>
      <c r="AL2196" s="68">
        <v>57605570.210000001</v>
      </c>
      <c r="AM2196" s="68">
        <v>19.184061650483368</v>
      </c>
      <c r="AN2196" s="68">
        <v>275476.02</v>
      </c>
      <c r="AO2196" s="68">
        <v>78516.56</v>
      </c>
      <c r="AP2196" s="68">
        <v>5075246.2100000009</v>
      </c>
      <c r="AQ2196" s="68">
        <v>0</v>
      </c>
      <c r="AR2196" s="371"/>
      <c r="AS2196" s="69">
        <v>45626</v>
      </c>
      <c r="AT2196" s="70" t="s">
        <v>10</v>
      </c>
      <c r="AU2196" s="71" t="s">
        <v>292</v>
      </c>
      <c r="AV2196" s="72">
        <v>2024</v>
      </c>
      <c r="AW2196" s="266" t="s">
        <v>184</v>
      </c>
      <c r="AX2196" s="380">
        <v>45.27</v>
      </c>
      <c r="AY2196" s="380">
        <v>47.31</v>
      </c>
    </row>
    <row r="2197" spans="1:51" x14ac:dyDescent="0.25">
      <c r="A2197" s="66">
        <v>23</v>
      </c>
      <c r="B2197" s="67" t="s">
        <v>75</v>
      </c>
      <c r="C2197" s="68">
        <v>982637183.29000008</v>
      </c>
      <c r="D2197" s="68">
        <v>273127164.06</v>
      </c>
      <c r="E2197" s="68">
        <v>13301406.390000001</v>
      </c>
      <c r="F2197" s="68">
        <v>208519019.25999999</v>
      </c>
      <c r="G2197" s="68">
        <v>247961987.85000002</v>
      </c>
      <c r="H2197" s="68">
        <v>219505.96</v>
      </c>
      <c r="I2197" s="68">
        <v>641762651.27999997</v>
      </c>
      <c r="J2197" s="68">
        <v>17398864.289999999</v>
      </c>
      <c r="K2197" s="68">
        <v>78726616.260000005</v>
      </c>
      <c r="L2197" s="68">
        <v>65425209.869999997</v>
      </c>
      <c r="M2197" s="68">
        <v>136387769.68000001</v>
      </c>
      <c r="N2197" s="68">
        <v>153596663.73999998</v>
      </c>
      <c r="O2197" s="68">
        <v>251700325.87000006</v>
      </c>
      <c r="P2197" s="68">
        <v>1328686.2500004023</v>
      </c>
      <c r="Q2197" s="68">
        <v>50333210.130000159</v>
      </c>
      <c r="R2197" s="68">
        <v>51661896.380000561</v>
      </c>
      <c r="S2197" s="68">
        <v>-51442390.300000004</v>
      </c>
      <c r="T2197" s="68">
        <v>232402.44</v>
      </c>
      <c r="U2197" s="68">
        <v>0</v>
      </c>
      <c r="V2197" s="68">
        <v>0</v>
      </c>
      <c r="W2197" s="68">
        <v>0</v>
      </c>
      <c r="X2197" s="68">
        <v>1077261.79</v>
      </c>
      <c r="Y2197" s="68">
        <v>4064897.03</v>
      </c>
      <c r="Z2197" s="68">
        <v>30720331.559999999</v>
      </c>
      <c r="AA2197" s="68">
        <v>7500224.8700000001</v>
      </c>
      <c r="AB2197" s="68">
        <v>2363607.46</v>
      </c>
      <c r="AC2197" s="68">
        <v>0</v>
      </c>
      <c r="AD2197" s="68">
        <v>0</v>
      </c>
      <c r="AE2197" s="68">
        <v>0</v>
      </c>
      <c r="AF2197" s="68">
        <v>8102993.6100000003</v>
      </c>
      <c r="AG2197" s="68">
        <v>201812979.55000001</v>
      </c>
      <c r="AH2197" s="68">
        <v>166898070.13</v>
      </c>
      <c r="AI2197" s="68">
        <v>358534788.37</v>
      </c>
      <c r="AJ2197" s="68">
        <v>107727883.66</v>
      </c>
      <c r="AK2197" s="68">
        <v>893421.16</v>
      </c>
      <c r="AL2197" s="68">
        <v>563036035.01999998</v>
      </c>
      <c r="AM2197" s="68">
        <v>8.1517875626781056</v>
      </c>
      <c r="AN2197" s="68">
        <v>118226693.62</v>
      </c>
      <c r="AO2197" s="68">
        <v>90292325.640000001</v>
      </c>
      <c r="AP2197" s="68">
        <v>852972827.97000003</v>
      </c>
      <c r="AQ2197" s="68">
        <v>395163134.61000001</v>
      </c>
      <c r="AR2197" s="371"/>
      <c r="AS2197" s="69">
        <v>45626</v>
      </c>
      <c r="AT2197" s="70" t="s">
        <v>10</v>
      </c>
      <c r="AU2197" s="71" t="s">
        <v>292</v>
      </c>
      <c r="AV2197" s="72">
        <v>2024</v>
      </c>
      <c r="AW2197" s="266" t="s">
        <v>159</v>
      </c>
      <c r="AX2197" s="380">
        <v>45.27</v>
      </c>
      <c r="AY2197" s="380">
        <v>47.31</v>
      </c>
    </row>
    <row r="2198" spans="1:51" x14ac:dyDescent="0.25">
      <c r="A2198" s="73">
        <v>62</v>
      </c>
      <c r="B2198" s="74" t="s">
        <v>203</v>
      </c>
      <c r="C2198" s="75">
        <v>82396782.549999997</v>
      </c>
      <c r="D2198" s="75">
        <v>19279856.510000002</v>
      </c>
      <c r="E2198" s="75">
        <v>1606285.03</v>
      </c>
      <c r="F2198" s="75">
        <v>36002.159999999996</v>
      </c>
      <c r="G2198" s="75">
        <v>57360749</v>
      </c>
      <c r="H2198" s="75">
        <v>968376.75</v>
      </c>
      <c r="I2198" s="75">
        <v>65948591.130000003</v>
      </c>
      <c r="J2198" s="75">
        <v>678780.23</v>
      </c>
      <c r="K2198" s="75">
        <v>3184876.71</v>
      </c>
      <c r="L2198" s="75">
        <v>1427562.5199999998</v>
      </c>
      <c r="M2198" s="75">
        <v>0</v>
      </c>
      <c r="N2198" s="75">
        <v>0</v>
      </c>
      <c r="O2198" s="75">
        <v>1604761.2699999998</v>
      </c>
      <c r="P2198" s="75">
        <v>4115413.6099999831</v>
      </c>
      <c r="Q2198" s="75">
        <v>0</v>
      </c>
      <c r="R2198" s="75">
        <v>4115413.6099999831</v>
      </c>
      <c r="S2198" s="75">
        <v>-3147036.8600000003</v>
      </c>
      <c r="T2198" s="75">
        <v>4045333.65</v>
      </c>
      <c r="U2198" s="75">
        <v>0</v>
      </c>
      <c r="V2198" s="75">
        <v>0</v>
      </c>
      <c r="W2198" s="75">
        <v>0</v>
      </c>
      <c r="X2198" s="75">
        <v>183507.31</v>
      </c>
      <c r="Y2198" s="75">
        <v>1119407.1599999999</v>
      </c>
      <c r="Z2198" s="75">
        <v>2747812.35</v>
      </c>
      <c r="AA2198" s="75">
        <v>2573871.3199999998</v>
      </c>
      <c r="AB2198" s="75">
        <v>548791.48</v>
      </c>
      <c r="AC2198" s="75">
        <v>0</v>
      </c>
      <c r="AD2198" s="75">
        <v>0</v>
      </c>
      <c r="AE2198" s="75">
        <v>0</v>
      </c>
      <c r="AF2198" s="75">
        <v>385995.51</v>
      </c>
      <c r="AG2198" s="75">
        <v>1427562.5199999998</v>
      </c>
      <c r="AH2198" s="75">
        <v>1606285.03</v>
      </c>
      <c r="AI2198" s="75">
        <v>3033847.55</v>
      </c>
      <c r="AJ2198" s="75">
        <v>1429086.28</v>
      </c>
      <c r="AK2198" s="75">
        <v>0</v>
      </c>
      <c r="AL2198" s="75">
        <v>62763714.420000002</v>
      </c>
      <c r="AM2198" s="75">
        <v>20.706795626635106</v>
      </c>
      <c r="AN2198" s="75">
        <v>36002.159999999996</v>
      </c>
      <c r="AO2198" s="75">
        <v>0</v>
      </c>
      <c r="AP2198" s="75">
        <v>81748347.409999996</v>
      </c>
      <c r="AQ2198" s="75">
        <v>20236182.640000004</v>
      </c>
      <c r="AR2198" s="372"/>
      <c r="AS2198" s="69">
        <v>45626</v>
      </c>
      <c r="AT2198" s="76" t="s">
        <v>10</v>
      </c>
      <c r="AU2198" s="71" t="s">
        <v>292</v>
      </c>
      <c r="AV2198" s="72">
        <v>2024</v>
      </c>
      <c r="AW2198" s="266" t="s">
        <v>169</v>
      </c>
      <c r="AX2198" s="380">
        <v>45.27</v>
      </c>
      <c r="AY2198" s="380">
        <v>47.31</v>
      </c>
    </row>
    <row r="2199" spans="1:51" x14ac:dyDescent="0.25">
      <c r="A2199" s="66">
        <v>114</v>
      </c>
      <c r="B2199" s="67" t="s">
        <v>76</v>
      </c>
      <c r="C2199" s="68">
        <v>1256545443.4299998</v>
      </c>
      <c r="D2199" s="68">
        <v>633334975.44999993</v>
      </c>
      <c r="E2199" s="68">
        <v>17183179.579999998</v>
      </c>
      <c r="F2199" s="68">
        <v>150938158.66</v>
      </c>
      <c r="G2199" s="68">
        <v>292051020.21999997</v>
      </c>
      <c r="H2199" s="68">
        <v>3079421.26</v>
      </c>
      <c r="I2199" s="68">
        <v>256895675.66</v>
      </c>
      <c r="J2199" s="68">
        <v>34953540.109999999</v>
      </c>
      <c r="K2199" s="68">
        <v>91372375.030000001</v>
      </c>
      <c r="L2199" s="68">
        <v>74189195.450000003</v>
      </c>
      <c r="M2199" s="68">
        <v>207547102.15000001</v>
      </c>
      <c r="N2199" s="68">
        <v>80341886.709999993</v>
      </c>
      <c r="O2199" s="68">
        <v>75553366.069999978</v>
      </c>
      <c r="P2199" s="68">
        <v>104667923.03000014</v>
      </c>
      <c r="Q2199" s="68">
        <v>-83884066.290000066</v>
      </c>
      <c r="R2199" s="68">
        <v>20783856.740000069</v>
      </c>
      <c r="S2199" s="68">
        <v>-17704435.480000004</v>
      </c>
      <c r="T2199" s="68">
        <v>211500.47</v>
      </c>
      <c r="U2199" s="68">
        <v>0</v>
      </c>
      <c r="V2199" s="68">
        <v>0</v>
      </c>
      <c r="W2199" s="68">
        <v>20791143.34</v>
      </c>
      <c r="X2199" s="68">
        <v>84428896.629999995</v>
      </c>
      <c r="Y2199" s="68">
        <v>4442549.72</v>
      </c>
      <c r="Z2199" s="68">
        <v>8425566.4100000001</v>
      </c>
      <c r="AA2199" s="68">
        <v>60881461.049999997</v>
      </c>
      <c r="AB2199" s="68">
        <v>794446.2</v>
      </c>
      <c r="AC2199" s="68">
        <v>0</v>
      </c>
      <c r="AD2199" s="68">
        <v>0</v>
      </c>
      <c r="AE2199" s="68">
        <v>0</v>
      </c>
      <c r="AF2199" s="68">
        <v>48591952.539999999</v>
      </c>
      <c r="AG2199" s="68">
        <v>281736297.59999996</v>
      </c>
      <c r="AH2199" s="68">
        <v>97525066.290000007</v>
      </c>
      <c r="AI2199" s="68">
        <v>377160397.82999998</v>
      </c>
      <c r="AJ2199" s="68">
        <v>301607031.75999999</v>
      </c>
      <c r="AK2199" s="68">
        <v>0</v>
      </c>
      <c r="AL2199" s="68">
        <v>165523300.63</v>
      </c>
      <c r="AM2199" s="68">
        <v>2.8115245507808488</v>
      </c>
      <c r="AN2199" s="68">
        <v>106478328.04000001</v>
      </c>
      <c r="AO2199" s="68">
        <v>44459830.619999997</v>
      </c>
      <c r="AP2199" s="68">
        <v>1203722632.55</v>
      </c>
      <c r="AQ2199" s="68">
        <v>656065530.63999987</v>
      </c>
      <c r="AR2199" s="371"/>
      <c r="AS2199" s="69">
        <v>45626</v>
      </c>
      <c r="AT2199" s="70" t="s">
        <v>10</v>
      </c>
      <c r="AU2199" s="71" t="s">
        <v>292</v>
      </c>
      <c r="AV2199" s="72">
        <v>2024</v>
      </c>
      <c r="AW2199" s="266" t="s">
        <v>154</v>
      </c>
      <c r="AX2199" s="380">
        <v>45.27</v>
      </c>
      <c r="AY2199" s="380">
        <v>47.31</v>
      </c>
    </row>
    <row r="2200" spans="1:51" x14ac:dyDescent="0.25">
      <c r="A2200" s="66">
        <v>48</v>
      </c>
      <c r="B2200" s="67" t="s">
        <v>77</v>
      </c>
      <c r="C2200" s="68">
        <v>260484489.14999998</v>
      </c>
      <c r="D2200" s="68">
        <v>41205138.049999997</v>
      </c>
      <c r="E2200" s="68">
        <v>66004086.259999998</v>
      </c>
      <c r="F2200" s="68">
        <v>13692880.210000001</v>
      </c>
      <c r="G2200" s="68">
        <v>162181891.71000001</v>
      </c>
      <c r="H2200" s="68">
        <v>7645017.75</v>
      </c>
      <c r="I2200" s="68">
        <v>2368562467.9000001</v>
      </c>
      <c r="J2200" s="68">
        <v>237371740.49000001</v>
      </c>
      <c r="K2200" s="68">
        <v>97213560.849999994</v>
      </c>
      <c r="L2200" s="68">
        <v>22330092.229999997</v>
      </c>
      <c r="M2200" s="68">
        <v>11101762.74</v>
      </c>
      <c r="N2200" s="68">
        <v>315644896.94</v>
      </c>
      <c r="O2200" s="68">
        <v>140455582.85999998</v>
      </c>
      <c r="P2200" s="68">
        <v>-97051003.680000067</v>
      </c>
      <c r="Q2200" s="68">
        <v>58956620.900000036</v>
      </c>
      <c r="R2200" s="68">
        <v>-38094382.780000031</v>
      </c>
      <c r="S2200" s="68">
        <v>45739400.530000031</v>
      </c>
      <c r="T2200" s="68">
        <v>78013046.200000003</v>
      </c>
      <c r="U2200" s="68">
        <v>0</v>
      </c>
      <c r="V2200" s="68">
        <v>4173711.67</v>
      </c>
      <c r="W2200" s="68">
        <v>28692593.620000001</v>
      </c>
      <c r="X2200" s="68">
        <v>377413369</v>
      </c>
      <c r="Y2200" s="68">
        <v>1897925.21</v>
      </c>
      <c r="Z2200" s="68">
        <v>4639674.16</v>
      </c>
      <c r="AA2200" s="68">
        <v>424804740.67000002</v>
      </c>
      <c r="AB2200" s="68">
        <v>0</v>
      </c>
      <c r="AC2200" s="68">
        <v>0</v>
      </c>
      <c r="AD2200" s="68">
        <v>0</v>
      </c>
      <c r="AE2200" s="68">
        <v>0</v>
      </c>
      <c r="AF2200" s="68">
        <v>11210979.92</v>
      </c>
      <c r="AG2200" s="68">
        <v>33431854.969999999</v>
      </c>
      <c r="AH2200" s="68">
        <v>381648983.19999999</v>
      </c>
      <c r="AI2200" s="68">
        <v>414701186.63999999</v>
      </c>
      <c r="AJ2200" s="68">
        <v>274245603.77999997</v>
      </c>
      <c r="AK2200" s="68">
        <v>0</v>
      </c>
      <c r="AL2200" s="68">
        <v>2271348907.0500002</v>
      </c>
      <c r="AM2200" s="68">
        <v>24.36452740944938</v>
      </c>
      <c r="AN2200" s="68">
        <v>4171628.29</v>
      </c>
      <c r="AO2200" s="68">
        <v>9521251.9299999997</v>
      </c>
      <c r="AP2200" s="68">
        <v>245474352.36000001</v>
      </c>
      <c r="AQ2200" s="68">
        <v>166650584.12000003</v>
      </c>
      <c r="AR2200" s="371"/>
      <c r="AS2200" s="69">
        <v>45626</v>
      </c>
      <c r="AT2200" s="70" t="s">
        <v>10</v>
      </c>
      <c r="AU2200" s="71" t="s">
        <v>292</v>
      </c>
      <c r="AV2200" s="72">
        <v>2024</v>
      </c>
      <c r="AW2200" s="266" t="s">
        <v>163</v>
      </c>
      <c r="AX2200" s="380">
        <v>45.27</v>
      </c>
      <c r="AY2200" s="380">
        <v>47.31</v>
      </c>
    </row>
    <row r="2201" spans="1:51" ht="30" x14ac:dyDescent="0.25">
      <c r="A2201" s="66">
        <v>120</v>
      </c>
      <c r="B2201" s="67" t="s">
        <v>78</v>
      </c>
      <c r="C2201" s="68">
        <v>7157217.2499999991</v>
      </c>
      <c r="D2201" s="68">
        <v>0</v>
      </c>
      <c r="E2201" s="68">
        <v>0.01</v>
      </c>
      <c r="F2201" s="68">
        <v>0</v>
      </c>
      <c r="G2201" s="68">
        <v>3112870.1100000003</v>
      </c>
      <c r="H2201" s="68">
        <v>535191.31000000006</v>
      </c>
      <c r="I2201" s="68">
        <v>409504946.97000003</v>
      </c>
      <c r="J2201" s="68">
        <v>78396662.640000001</v>
      </c>
      <c r="K2201" s="68">
        <v>2478814.11</v>
      </c>
      <c r="L2201" s="68">
        <v>2478814.1</v>
      </c>
      <c r="M2201" s="68">
        <v>0</v>
      </c>
      <c r="N2201" s="68">
        <v>0</v>
      </c>
      <c r="O2201" s="68">
        <v>2478814.1</v>
      </c>
      <c r="P2201" s="68">
        <v>1565533.0399999982</v>
      </c>
      <c r="Q2201" s="68">
        <v>0</v>
      </c>
      <c r="R2201" s="68">
        <v>1565533.0399999982</v>
      </c>
      <c r="S2201" s="68">
        <v>-1030341.7300000001</v>
      </c>
      <c r="T2201" s="68">
        <v>0</v>
      </c>
      <c r="U2201" s="68">
        <v>0</v>
      </c>
      <c r="V2201" s="68">
        <v>0</v>
      </c>
      <c r="W2201" s="68">
        <v>0</v>
      </c>
      <c r="X2201" s="68">
        <v>249109.83</v>
      </c>
      <c r="Y2201" s="68">
        <v>63527.96</v>
      </c>
      <c r="Z2201" s="68">
        <v>494111.22</v>
      </c>
      <c r="AA2201" s="68">
        <v>244728.73</v>
      </c>
      <c r="AB2201" s="68">
        <v>11007.73</v>
      </c>
      <c r="AC2201" s="68">
        <v>0</v>
      </c>
      <c r="AD2201" s="68">
        <v>0</v>
      </c>
      <c r="AE2201" s="68">
        <v>0</v>
      </c>
      <c r="AF2201" s="68">
        <v>466075.92</v>
      </c>
      <c r="AG2201" s="68">
        <v>2478814.1</v>
      </c>
      <c r="AH2201" s="68">
        <v>0.01</v>
      </c>
      <c r="AI2201" s="68">
        <v>2478814.1</v>
      </c>
      <c r="AJ2201" s="68">
        <v>0</v>
      </c>
      <c r="AK2201" s="68">
        <v>0</v>
      </c>
      <c r="AL2201" s="68">
        <v>407026132.86000001</v>
      </c>
      <c r="AM2201" s="68">
        <v>165.20195900046738</v>
      </c>
      <c r="AN2201" s="68">
        <v>0</v>
      </c>
      <c r="AO2201" s="68">
        <v>0</v>
      </c>
      <c r="AP2201" s="68">
        <v>4678403.1599999992</v>
      </c>
      <c r="AQ2201" s="68">
        <v>0.01</v>
      </c>
      <c r="AR2201" s="371"/>
      <c r="AS2201" s="69">
        <v>45626</v>
      </c>
      <c r="AT2201" s="70" t="s">
        <v>10</v>
      </c>
      <c r="AU2201" s="71" t="s">
        <v>292</v>
      </c>
      <c r="AV2201" s="72">
        <v>2024</v>
      </c>
      <c r="AW2201" s="266" t="s">
        <v>187</v>
      </c>
      <c r="AX2201" s="380">
        <v>45.27</v>
      </c>
      <c r="AY2201" s="380">
        <v>47.31</v>
      </c>
    </row>
    <row r="2202" spans="1:51" x14ac:dyDescent="0.25">
      <c r="A2202" s="66">
        <v>100</v>
      </c>
      <c r="B2202" s="67" t="s">
        <v>79</v>
      </c>
      <c r="C2202" s="68">
        <v>1759139958.3199999</v>
      </c>
      <c r="D2202" s="68">
        <v>1128187111.8900001</v>
      </c>
      <c r="E2202" s="68">
        <v>35033043.170000002</v>
      </c>
      <c r="F2202" s="68">
        <v>368709615.31999999</v>
      </c>
      <c r="G2202" s="68">
        <v>360240452.11000001</v>
      </c>
      <c r="H2202" s="68">
        <v>2926669.08</v>
      </c>
      <c r="I2202" s="68">
        <v>190742121.46000001</v>
      </c>
      <c r="J2202" s="68">
        <v>82659394.709999993</v>
      </c>
      <c r="K2202" s="68">
        <v>135094678.84</v>
      </c>
      <c r="L2202" s="68">
        <v>100061635.66999999</v>
      </c>
      <c r="M2202" s="68">
        <v>175579619.28</v>
      </c>
      <c r="N2202" s="68">
        <v>101553856.14999999</v>
      </c>
      <c r="O2202" s="68">
        <v>-151944583.77999997</v>
      </c>
      <c r="P2202" s="68">
        <v>53947362.779999837</v>
      </c>
      <c r="Q2202" s="68">
        <v>-104871402.78000025</v>
      </c>
      <c r="R2202" s="68">
        <v>-50924040.000000417</v>
      </c>
      <c r="S2202" s="68">
        <v>53850709.079999983</v>
      </c>
      <c r="T2202" s="68">
        <v>223350.76</v>
      </c>
      <c r="U2202" s="68">
        <v>0</v>
      </c>
      <c r="V2202" s="68">
        <v>0</v>
      </c>
      <c r="W2202" s="68">
        <v>0</v>
      </c>
      <c r="X2202" s="68">
        <v>258602686.75</v>
      </c>
      <c r="Y2202" s="68">
        <v>5521648.3799999999</v>
      </c>
      <c r="Z2202" s="68">
        <v>57508577.350000001</v>
      </c>
      <c r="AA2202" s="68">
        <v>17293664.75</v>
      </c>
      <c r="AB2202" s="68">
        <v>1920756.32</v>
      </c>
      <c r="AC2202" s="68">
        <v>0</v>
      </c>
      <c r="AD2202" s="68">
        <v>0</v>
      </c>
      <c r="AE2202" s="68">
        <v>0</v>
      </c>
      <c r="AF2202" s="68">
        <v>122730681.63</v>
      </c>
      <c r="AG2202" s="68">
        <v>275641254.94999999</v>
      </c>
      <c r="AH2202" s="68">
        <v>136586899.31999999</v>
      </c>
      <c r="AI2202" s="68">
        <v>411713106.14000005</v>
      </c>
      <c r="AJ2202" s="68">
        <v>563657689.92000008</v>
      </c>
      <c r="AK2202" s="68">
        <v>0</v>
      </c>
      <c r="AL2202" s="68">
        <v>55647442.620000005</v>
      </c>
      <c r="AM2202" s="68">
        <v>1.4119143929118505</v>
      </c>
      <c r="AN2202" s="68">
        <v>160397972.83999997</v>
      </c>
      <c r="AO2202" s="68">
        <v>208311642.47999999</v>
      </c>
      <c r="AP2202" s="68">
        <v>1929772364.2099998</v>
      </c>
      <c r="AQ2202" s="68">
        <v>1146874934</v>
      </c>
      <c r="AR2202" s="371"/>
      <c r="AS2202" s="69">
        <v>45626</v>
      </c>
      <c r="AT2202" s="70" t="s">
        <v>10</v>
      </c>
      <c r="AU2202" s="71" t="s">
        <v>292</v>
      </c>
      <c r="AV2202" s="72">
        <v>2024</v>
      </c>
      <c r="AW2202" s="266" t="s">
        <v>151</v>
      </c>
      <c r="AX2202" s="380">
        <v>45.27</v>
      </c>
      <c r="AY2202" s="380">
        <v>47.31</v>
      </c>
    </row>
    <row r="2203" spans="1:51" x14ac:dyDescent="0.25">
      <c r="A2203" s="66">
        <v>127</v>
      </c>
      <c r="B2203" s="67" t="s">
        <v>80</v>
      </c>
      <c r="C2203" s="68">
        <v>215810604.5</v>
      </c>
      <c r="D2203" s="68">
        <v>1723948.43</v>
      </c>
      <c r="E2203" s="68">
        <v>289030.45</v>
      </c>
      <c r="F2203" s="68">
        <v>4659105.68</v>
      </c>
      <c r="G2203" s="68">
        <v>66651918.539999999</v>
      </c>
      <c r="H2203" s="68">
        <v>20660609.969999999</v>
      </c>
      <c r="I2203" s="68">
        <v>55021945.770000003</v>
      </c>
      <c r="J2203" s="68">
        <v>851611.18</v>
      </c>
      <c r="K2203" s="68">
        <v>9212086.5500000007</v>
      </c>
      <c r="L2203" s="68">
        <v>8923056.0999999996</v>
      </c>
      <c r="M2203" s="68">
        <v>19467170.75</v>
      </c>
      <c r="N2203" s="68">
        <v>0</v>
      </c>
      <c r="O2203" s="68">
        <v>27101225.969999999</v>
      </c>
      <c r="P2203" s="68">
        <v>115674405.88</v>
      </c>
      <c r="Q2203" s="68">
        <v>-226437218.02999997</v>
      </c>
      <c r="R2203" s="68">
        <v>-110762812.14999998</v>
      </c>
      <c r="S2203" s="68">
        <v>131423422.13</v>
      </c>
      <c r="T2203" s="68">
        <v>899257.8</v>
      </c>
      <c r="U2203" s="68">
        <v>0</v>
      </c>
      <c r="V2203" s="68">
        <v>0</v>
      </c>
      <c r="W2203" s="68">
        <v>141859914.5</v>
      </c>
      <c r="X2203" s="68">
        <v>3525329.43</v>
      </c>
      <c r="Y2203" s="68">
        <v>1342303.47</v>
      </c>
      <c r="Z2203" s="68">
        <v>1009540.49</v>
      </c>
      <c r="AA2203" s="68">
        <v>0</v>
      </c>
      <c r="AB2203" s="68">
        <v>4463225.58</v>
      </c>
      <c r="AC2203" s="68">
        <v>0</v>
      </c>
      <c r="AD2203" s="68">
        <v>0</v>
      </c>
      <c r="AE2203" s="68">
        <v>0</v>
      </c>
      <c r="AF2203" s="68">
        <v>8046010.0599999996</v>
      </c>
      <c r="AG2203" s="68">
        <v>28390226.850000001</v>
      </c>
      <c r="AH2203" s="68">
        <v>289030.45</v>
      </c>
      <c r="AI2203" s="68">
        <v>28679257.300000001</v>
      </c>
      <c r="AJ2203" s="68">
        <v>1578031.33</v>
      </c>
      <c r="AK2203" s="68">
        <v>0</v>
      </c>
      <c r="AL2203" s="68">
        <v>45809859.219999999</v>
      </c>
      <c r="AM2203" s="68">
        <v>5.9727994815680496</v>
      </c>
      <c r="AN2203" s="68">
        <v>3180333.08</v>
      </c>
      <c r="AO2203" s="68">
        <v>1478772.5999999999</v>
      </c>
      <c r="AP2203" s="68">
        <v>188998408.98000002</v>
      </c>
      <c r="AQ2203" s="68">
        <v>2012978.8800000001</v>
      </c>
      <c r="AR2203" s="371"/>
      <c r="AS2203" s="69">
        <v>45626</v>
      </c>
      <c r="AT2203" s="70" t="s">
        <v>10</v>
      </c>
      <c r="AU2203" s="71" t="s">
        <v>292</v>
      </c>
      <c r="AV2203" s="72">
        <v>2024</v>
      </c>
      <c r="AW2203" s="266" t="s">
        <v>186</v>
      </c>
      <c r="AX2203" s="380">
        <v>45.27</v>
      </c>
      <c r="AY2203" s="380">
        <v>47.31</v>
      </c>
    </row>
    <row r="2204" spans="1:51" x14ac:dyDescent="0.25">
      <c r="A2204" s="66">
        <v>12</v>
      </c>
      <c r="B2204" s="67" t="s">
        <v>81</v>
      </c>
      <c r="C2204" s="68">
        <v>1522291585.7000003</v>
      </c>
      <c r="D2204" s="68">
        <v>835798309.79000008</v>
      </c>
      <c r="E2204" s="68">
        <v>88690898.280000001</v>
      </c>
      <c r="F2204" s="68">
        <v>264962840.63</v>
      </c>
      <c r="G2204" s="68">
        <v>360321321.06</v>
      </c>
      <c r="H2204" s="68">
        <v>930030</v>
      </c>
      <c r="I2204" s="68">
        <v>874919221.73000002</v>
      </c>
      <c r="J2204" s="68">
        <v>1075656006.1900001</v>
      </c>
      <c r="K2204" s="68">
        <v>420080191.24000001</v>
      </c>
      <c r="L2204" s="68">
        <v>331021603.37999994</v>
      </c>
      <c r="M2204" s="68">
        <v>24962741.18</v>
      </c>
      <c r="N2204" s="68">
        <v>559804.47</v>
      </c>
      <c r="O2204" s="68">
        <v>39896887.909999944</v>
      </c>
      <c r="P2204" s="68">
        <v>21312226.310000133</v>
      </c>
      <c r="Q2204" s="68">
        <v>-172608107.82999998</v>
      </c>
      <c r="R2204" s="68">
        <v>-151295881.51999986</v>
      </c>
      <c r="S2204" s="68">
        <v>152225911.52999997</v>
      </c>
      <c r="T2204" s="68">
        <v>19504187.280000001</v>
      </c>
      <c r="U2204" s="68">
        <v>0</v>
      </c>
      <c r="V2204" s="68">
        <v>0</v>
      </c>
      <c r="W2204" s="68">
        <v>47537081.710000001</v>
      </c>
      <c r="X2204" s="68">
        <v>1698612921.45</v>
      </c>
      <c r="Y2204" s="68">
        <v>7353496.3499999996</v>
      </c>
      <c r="Z2204" s="68">
        <v>26921135.949999999</v>
      </c>
      <c r="AA2204" s="68">
        <v>41428484.369999997</v>
      </c>
      <c r="AB2204" s="68">
        <v>1452171.76</v>
      </c>
      <c r="AC2204" s="68">
        <v>0.01</v>
      </c>
      <c r="AD2204" s="68">
        <v>0</v>
      </c>
      <c r="AE2204" s="68">
        <v>0</v>
      </c>
      <c r="AF2204" s="68">
        <v>1536272990.47</v>
      </c>
      <c r="AG2204" s="68">
        <v>355984344.55999994</v>
      </c>
      <c r="AH2204" s="68">
        <v>89250702.75</v>
      </c>
      <c r="AI2204" s="68">
        <v>418627959.60999995</v>
      </c>
      <c r="AJ2204" s="68">
        <v>379095925.57999998</v>
      </c>
      <c r="AK2204" s="68">
        <v>364853.88</v>
      </c>
      <c r="AL2204" s="68">
        <v>454839030.49000001</v>
      </c>
      <c r="AM2204" s="68">
        <v>2.0827433427589104</v>
      </c>
      <c r="AN2204" s="68">
        <v>157336460.34</v>
      </c>
      <c r="AO2204" s="68">
        <v>107626380.28999999</v>
      </c>
      <c r="AP2204" s="68">
        <v>1496823894.23</v>
      </c>
      <c r="AQ2204" s="68">
        <v>850227506.23000002</v>
      </c>
      <c r="AR2204" s="371"/>
      <c r="AS2204" s="69">
        <v>45626</v>
      </c>
      <c r="AT2204" s="70" t="s">
        <v>10</v>
      </c>
      <c r="AU2204" s="71" t="s">
        <v>292</v>
      </c>
      <c r="AV2204" s="72">
        <v>2024</v>
      </c>
      <c r="AW2204" s="266" t="s">
        <v>152</v>
      </c>
      <c r="AX2204" s="380">
        <v>45.27</v>
      </c>
      <c r="AY2204" s="380">
        <v>47.31</v>
      </c>
    </row>
    <row r="2205" spans="1:51" x14ac:dyDescent="0.25">
      <c r="A2205" s="66">
        <v>74</v>
      </c>
      <c r="B2205" s="67" t="s">
        <v>82</v>
      </c>
      <c r="C2205" s="68">
        <v>9067339952.2000008</v>
      </c>
      <c r="D2205" s="68">
        <v>5356150678.8000002</v>
      </c>
      <c r="E2205" s="68">
        <v>62556105.870000005</v>
      </c>
      <c r="F2205" s="68">
        <v>1216504579.6700001</v>
      </c>
      <c r="G2205" s="68">
        <v>1295706747.1600001</v>
      </c>
      <c r="H2205" s="68">
        <v>11760516.98</v>
      </c>
      <c r="I2205" s="68">
        <v>1155515794.75</v>
      </c>
      <c r="J2205" s="68">
        <v>352843535.91000003</v>
      </c>
      <c r="K2205" s="68">
        <v>237656372.30000001</v>
      </c>
      <c r="L2205" s="68">
        <v>172623996.47</v>
      </c>
      <c r="M2205" s="68">
        <v>1214896412.1700001</v>
      </c>
      <c r="N2205" s="68">
        <v>1886904216.3900001</v>
      </c>
      <c r="O2205" s="68">
        <v>553378886.63999963</v>
      </c>
      <c r="P2205" s="68">
        <v>645599059.92999995</v>
      </c>
      <c r="Q2205" s="68">
        <v>-440988469.32000238</v>
      </c>
      <c r="R2205" s="68">
        <v>204610590.60999757</v>
      </c>
      <c r="S2205" s="68">
        <v>-192850073.48000002</v>
      </c>
      <c r="T2205" s="68">
        <v>5700962.4699999997</v>
      </c>
      <c r="U2205" s="68">
        <v>1321530</v>
      </c>
      <c r="V2205" s="68">
        <v>0</v>
      </c>
      <c r="W2205" s="68">
        <v>2242000</v>
      </c>
      <c r="X2205" s="68">
        <v>1040406792.28</v>
      </c>
      <c r="Y2205" s="68">
        <v>21516326.34</v>
      </c>
      <c r="Z2205" s="68">
        <v>182265811.55000001</v>
      </c>
      <c r="AA2205" s="68">
        <v>353360083.91000003</v>
      </c>
      <c r="AB2205" s="68">
        <v>2472352.94</v>
      </c>
      <c r="AC2205" s="68">
        <v>0</v>
      </c>
      <c r="AD2205" s="68">
        <v>0</v>
      </c>
      <c r="AE2205" s="68">
        <v>58897596.859999999</v>
      </c>
      <c r="AF2205" s="68">
        <v>624009186.63</v>
      </c>
      <c r="AG2205" s="68">
        <v>1387520408.6399999</v>
      </c>
      <c r="AH2205" s="68">
        <v>1949460322.26</v>
      </c>
      <c r="AI2205" s="68">
        <v>3317618331.2399998</v>
      </c>
      <c r="AJ2205" s="68">
        <v>2764239444.6000004</v>
      </c>
      <c r="AK2205" s="68">
        <v>0</v>
      </c>
      <c r="AL2205" s="68">
        <v>917859422.45000005</v>
      </c>
      <c r="AM2205" s="68">
        <v>4.8621283896876175</v>
      </c>
      <c r="AN2205" s="68">
        <v>683074334.58000004</v>
      </c>
      <c r="AO2205" s="68">
        <v>533430245.09000003</v>
      </c>
      <c r="AP2205" s="68">
        <v>8777369856.9500008</v>
      </c>
      <c r="AQ2205" s="68">
        <v>5619559470.1899996</v>
      </c>
      <c r="AR2205" s="371"/>
      <c r="AS2205" s="69">
        <v>45626</v>
      </c>
      <c r="AT2205" s="70" t="s">
        <v>10</v>
      </c>
      <c r="AU2205" s="71" t="s">
        <v>292</v>
      </c>
      <c r="AV2205" s="72">
        <v>2024</v>
      </c>
      <c r="AW2205" s="266" t="s">
        <v>148</v>
      </c>
      <c r="AX2205" s="380">
        <v>45.27</v>
      </c>
      <c r="AY2205" s="380">
        <v>47.31</v>
      </c>
    </row>
    <row r="2206" spans="1:51" x14ac:dyDescent="0.25">
      <c r="A2206" s="66">
        <v>71</v>
      </c>
      <c r="B2206" s="67" t="s">
        <v>83</v>
      </c>
      <c r="C2206" s="68">
        <v>764126124.67999995</v>
      </c>
      <c r="D2206" s="68">
        <v>129782082.33</v>
      </c>
      <c r="E2206" s="68">
        <v>67419955.599999994</v>
      </c>
      <c r="F2206" s="68">
        <v>7224514.9400000004</v>
      </c>
      <c r="G2206" s="68">
        <v>274555584.31</v>
      </c>
      <c r="H2206" s="68">
        <v>2393970.9500000002</v>
      </c>
      <c r="I2206" s="68">
        <v>214335727.55000001</v>
      </c>
      <c r="J2206" s="68">
        <v>22506112.699999999</v>
      </c>
      <c r="K2206" s="68">
        <v>105308539.40000001</v>
      </c>
      <c r="L2206" s="68">
        <v>37888583.799999997</v>
      </c>
      <c r="M2206" s="68">
        <v>37411521.890000001</v>
      </c>
      <c r="N2206" s="68">
        <v>2750774.62</v>
      </c>
      <c r="O2206" s="68">
        <v>89286533.299999997</v>
      </c>
      <c r="P2206" s="68">
        <v>263277409.80000004</v>
      </c>
      <c r="Q2206" s="68">
        <v>-398452668.77999997</v>
      </c>
      <c r="R2206" s="68">
        <v>-135175258.97999993</v>
      </c>
      <c r="S2206" s="68">
        <v>137569229.91</v>
      </c>
      <c r="T2206" s="68">
        <v>10702222.119999999</v>
      </c>
      <c r="U2206" s="68">
        <v>0</v>
      </c>
      <c r="V2206" s="68">
        <v>0</v>
      </c>
      <c r="W2206" s="68">
        <v>186763746.16</v>
      </c>
      <c r="X2206" s="68">
        <v>0</v>
      </c>
      <c r="Y2206" s="68">
        <v>5603175.1900000004</v>
      </c>
      <c r="Z2206" s="68">
        <v>25530834.199999999</v>
      </c>
      <c r="AA2206" s="68">
        <v>27175006.260000002</v>
      </c>
      <c r="AB2206" s="68">
        <v>1584685.82</v>
      </c>
      <c r="AC2206" s="68">
        <v>0</v>
      </c>
      <c r="AD2206" s="68">
        <v>0</v>
      </c>
      <c r="AE2206" s="68">
        <v>0</v>
      </c>
      <c r="AF2206" s="68">
        <v>3036.9</v>
      </c>
      <c r="AG2206" s="68">
        <v>75300105.689999998</v>
      </c>
      <c r="AH2206" s="68">
        <v>70170730.219999999</v>
      </c>
      <c r="AI2206" s="68">
        <v>144815763.81999999</v>
      </c>
      <c r="AJ2206" s="68">
        <v>55529230.519999996</v>
      </c>
      <c r="AK2206" s="68">
        <v>0</v>
      </c>
      <c r="AL2206" s="68">
        <v>109027188.15000001</v>
      </c>
      <c r="AM2206" s="68">
        <v>2.0353119392898922</v>
      </c>
      <c r="AN2206" s="68">
        <v>7222698.25</v>
      </c>
      <c r="AO2206" s="68">
        <v>1816.69</v>
      </c>
      <c r="AP2206" s="68">
        <v>725949735.38999999</v>
      </c>
      <c r="AQ2206" s="68">
        <v>180892226.34</v>
      </c>
      <c r="AR2206" s="371"/>
      <c r="AS2206" s="69">
        <v>45626</v>
      </c>
      <c r="AT2206" s="70" t="s">
        <v>10</v>
      </c>
      <c r="AU2206" s="71" t="s">
        <v>292</v>
      </c>
      <c r="AV2206" s="72">
        <v>2024</v>
      </c>
      <c r="AW2206" s="266" t="s">
        <v>161</v>
      </c>
      <c r="AX2206" s="380">
        <v>45.27</v>
      </c>
      <c r="AY2206" s="380">
        <v>47.31</v>
      </c>
    </row>
    <row r="2207" spans="1:51" x14ac:dyDescent="0.25">
      <c r="A2207" s="66">
        <v>91</v>
      </c>
      <c r="B2207" s="67" t="s">
        <v>106</v>
      </c>
      <c r="C2207" s="68">
        <v>847463.12</v>
      </c>
      <c r="D2207" s="68">
        <v>15932.66</v>
      </c>
      <c r="E2207" s="68">
        <v>584.08000000000004</v>
      </c>
      <c r="F2207" s="68">
        <v>0</v>
      </c>
      <c r="G2207" s="68">
        <v>12176028.219999999</v>
      </c>
      <c r="H2207" s="68">
        <v>-5067739.79</v>
      </c>
      <c r="I2207" s="68">
        <v>55523840.740000002</v>
      </c>
      <c r="J2207" s="68">
        <v>11541332.18</v>
      </c>
      <c r="K2207" s="68">
        <v>238596.58</v>
      </c>
      <c r="L2207" s="68">
        <v>237566.15999999997</v>
      </c>
      <c r="M2207" s="68">
        <v>0</v>
      </c>
      <c r="N2207" s="68">
        <v>13355328.210000001</v>
      </c>
      <c r="O2207" s="68">
        <v>-55581.11999999918</v>
      </c>
      <c r="P2207" s="68">
        <v>-11288916.640000002</v>
      </c>
      <c r="Q2207" s="68">
        <v>0</v>
      </c>
      <c r="R2207" s="68">
        <v>-11288916.640000002</v>
      </c>
      <c r="S2207" s="68">
        <v>6221176.8099999996</v>
      </c>
      <c r="T2207" s="68">
        <v>9653429.2100000009</v>
      </c>
      <c r="U2207" s="68">
        <v>0</v>
      </c>
      <c r="V2207" s="68">
        <v>0</v>
      </c>
      <c r="W2207" s="68">
        <v>0</v>
      </c>
      <c r="X2207" s="68">
        <v>115396.14</v>
      </c>
      <c r="Y2207" s="68">
        <v>97754.85</v>
      </c>
      <c r="Z2207" s="68">
        <v>21405.16</v>
      </c>
      <c r="AA2207" s="68">
        <v>17059.939999999999</v>
      </c>
      <c r="AB2207" s="68">
        <v>2790501.56</v>
      </c>
      <c r="AC2207" s="68">
        <v>0</v>
      </c>
      <c r="AD2207" s="68">
        <v>0</v>
      </c>
      <c r="AE2207" s="68">
        <v>0</v>
      </c>
      <c r="AF2207" s="68">
        <v>620927.03</v>
      </c>
      <c r="AG2207" s="68">
        <v>237566.15999999997</v>
      </c>
      <c r="AH2207" s="68">
        <v>13355912.290000001</v>
      </c>
      <c r="AI2207" s="68">
        <v>13458178.33</v>
      </c>
      <c r="AJ2207" s="68">
        <v>13513759.449999999</v>
      </c>
      <c r="AK2207" s="68">
        <v>0</v>
      </c>
      <c r="AL2207" s="68">
        <v>55285244.160000004</v>
      </c>
      <c r="AM2207" s="68">
        <v>232.71012828431995</v>
      </c>
      <c r="AN2207" s="68">
        <v>0</v>
      </c>
      <c r="AO2207" s="68">
        <v>0</v>
      </c>
      <c r="AP2207" s="68">
        <v>903016</v>
      </c>
      <c r="AQ2207" s="68">
        <v>15904.419999998063</v>
      </c>
      <c r="AR2207" s="371"/>
      <c r="AS2207" s="69">
        <v>45626</v>
      </c>
      <c r="AT2207" s="70" t="s">
        <v>10</v>
      </c>
      <c r="AU2207" s="71" t="s">
        <v>293</v>
      </c>
      <c r="AV2207" s="72">
        <v>2024</v>
      </c>
      <c r="AW2207" s="266" t="s">
        <v>192</v>
      </c>
      <c r="AX2207" s="380">
        <v>45.27</v>
      </c>
      <c r="AY2207" s="380">
        <v>47.31</v>
      </c>
    </row>
    <row r="2208" spans="1:51" x14ac:dyDescent="0.25">
      <c r="A2208" s="66">
        <v>73</v>
      </c>
      <c r="B2208" s="67" t="s">
        <v>84</v>
      </c>
      <c r="C2208" s="68">
        <v>442894256.43000001</v>
      </c>
      <c r="D2208" s="68">
        <v>4606788.07</v>
      </c>
      <c r="E2208" s="68">
        <v>3438467.6</v>
      </c>
      <c r="F2208" s="68">
        <v>33315646.289999999</v>
      </c>
      <c r="G2208" s="68">
        <v>150535694.41</v>
      </c>
      <c r="H2208" s="68">
        <v>35873582.130000003</v>
      </c>
      <c r="I2208" s="68">
        <v>118912883.23</v>
      </c>
      <c r="J2208" s="68">
        <v>25517577.73</v>
      </c>
      <c r="K2208" s="68">
        <v>34714051.960000001</v>
      </c>
      <c r="L2208" s="68">
        <v>31275584.359999999</v>
      </c>
      <c r="M2208" s="68">
        <v>64101723.270000003</v>
      </c>
      <c r="N2208" s="68">
        <v>23813161.460000001</v>
      </c>
      <c r="O2208" s="68">
        <v>103967929.16999999</v>
      </c>
      <c r="P2208" s="68">
        <v>150468198.49000004</v>
      </c>
      <c r="Q2208" s="68">
        <v>-156016736.48999998</v>
      </c>
      <c r="R2208" s="68">
        <v>-5548537.9999999404</v>
      </c>
      <c r="S2208" s="68">
        <v>41422120.699999988</v>
      </c>
      <c r="T2208" s="68">
        <v>969.45</v>
      </c>
      <c r="U2208" s="68">
        <v>0</v>
      </c>
      <c r="V2208" s="68">
        <v>0</v>
      </c>
      <c r="W2208" s="68">
        <v>85938531.040000007</v>
      </c>
      <c r="X2208" s="68">
        <v>24921261.079999998</v>
      </c>
      <c r="Y2208" s="68">
        <v>2611020.64</v>
      </c>
      <c r="Z2208" s="68">
        <v>970747.33</v>
      </c>
      <c r="AA2208" s="68">
        <v>1150749.0900000001</v>
      </c>
      <c r="AB2208" s="68">
        <v>6741659.9400000004</v>
      </c>
      <c r="AC2208" s="68">
        <v>0</v>
      </c>
      <c r="AD2208" s="68">
        <v>0</v>
      </c>
      <c r="AE2208" s="68">
        <v>0</v>
      </c>
      <c r="AF2208" s="68">
        <v>57964463.869999997</v>
      </c>
      <c r="AG2208" s="68">
        <v>95377307.629999995</v>
      </c>
      <c r="AH2208" s="68">
        <v>27251629.059999999</v>
      </c>
      <c r="AI2208" s="68">
        <v>122537311.70999999</v>
      </c>
      <c r="AJ2208" s="68">
        <v>18569382.540000003</v>
      </c>
      <c r="AK2208" s="68">
        <v>0</v>
      </c>
      <c r="AL2208" s="68">
        <v>84198831.270000011</v>
      </c>
      <c r="AM2208" s="68">
        <v>3.4254970686516195</v>
      </c>
      <c r="AN2208" s="68">
        <v>25955303.469999999</v>
      </c>
      <c r="AO2208" s="68">
        <v>7360342.8200000003</v>
      </c>
      <c r="AP2208" s="68">
        <v>348069347.70000005</v>
      </c>
      <c r="AQ2208" s="68">
        <v>13749808.510000005</v>
      </c>
      <c r="AR2208" s="371"/>
      <c r="AS2208" s="69">
        <v>45626</v>
      </c>
      <c r="AT2208" s="70" t="s">
        <v>10</v>
      </c>
      <c r="AU2208" s="71" t="s">
        <v>292</v>
      </c>
      <c r="AV2208" s="72">
        <v>2024</v>
      </c>
      <c r="AW2208" s="266" t="s">
        <v>190</v>
      </c>
      <c r="AX2208" s="380">
        <v>45.27</v>
      </c>
      <c r="AY2208" s="380">
        <v>47.31</v>
      </c>
    </row>
    <row r="2209" spans="1:51" x14ac:dyDescent="0.25">
      <c r="A2209" s="66">
        <v>46</v>
      </c>
      <c r="B2209" s="67" t="s">
        <v>85</v>
      </c>
      <c r="C2209" s="68">
        <v>38934724.489999995</v>
      </c>
      <c r="D2209" s="68">
        <v>18244925.359999999</v>
      </c>
      <c r="E2209" s="68">
        <v>1788717</v>
      </c>
      <c r="F2209" s="68">
        <v>8042808.3100000005</v>
      </c>
      <c r="G2209" s="68">
        <v>24739281.420000002</v>
      </c>
      <c r="H2209" s="68">
        <v>561397.35</v>
      </c>
      <c r="I2209" s="68">
        <v>589062308.25</v>
      </c>
      <c r="J2209" s="68">
        <v>33103955.98</v>
      </c>
      <c r="K2209" s="68">
        <v>17932328.25</v>
      </c>
      <c r="L2209" s="68">
        <v>16143611.25</v>
      </c>
      <c r="M2209" s="68">
        <v>628014</v>
      </c>
      <c r="N2209" s="68">
        <v>27811</v>
      </c>
      <c r="O2209" s="68">
        <v>-2308333</v>
      </c>
      <c r="P2209" s="68">
        <v>-9783957.6000000071</v>
      </c>
      <c r="Q2209" s="68">
        <v>-1941144.31</v>
      </c>
      <c r="R2209" s="68">
        <v>-11725101.910000008</v>
      </c>
      <c r="S2209" s="68">
        <v>12286499.320000002</v>
      </c>
      <c r="T2209" s="68">
        <v>14799095.390000001</v>
      </c>
      <c r="U2209" s="68">
        <v>0</v>
      </c>
      <c r="V2209" s="68">
        <v>0</v>
      </c>
      <c r="W2209" s="68">
        <v>0</v>
      </c>
      <c r="X2209" s="68">
        <v>6647502.3700000001</v>
      </c>
      <c r="Y2209" s="68">
        <v>504758.21</v>
      </c>
      <c r="Z2209" s="68">
        <v>306776.98</v>
      </c>
      <c r="AA2209" s="68">
        <v>387531.58</v>
      </c>
      <c r="AB2209" s="68">
        <v>987500.89</v>
      </c>
      <c r="AC2209" s="68">
        <v>0</v>
      </c>
      <c r="AD2209" s="68">
        <v>0</v>
      </c>
      <c r="AE2209" s="68">
        <v>0</v>
      </c>
      <c r="AF2209" s="68">
        <v>6973530.7800000003</v>
      </c>
      <c r="AG2209" s="68">
        <v>16771625.25</v>
      </c>
      <c r="AH2209" s="68">
        <v>1816528</v>
      </c>
      <c r="AI2209" s="68">
        <v>18573295</v>
      </c>
      <c r="AJ2209" s="68">
        <v>20881628</v>
      </c>
      <c r="AK2209" s="68">
        <v>0</v>
      </c>
      <c r="AL2209" s="68">
        <v>571129980</v>
      </c>
      <c r="AM2209" s="68">
        <v>32.84918165882894</v>
      </c>
      <c r="AN2209" s="68">
        <v>4815629.88</v>
      </c>
      <c r="AO2209" s="68">
        <v>3227178.43</v>
      </c>
      <c r="AP2209" s="68">
        <v>39077792.490000002</v>
      </c>
      <c r="AQ2209" s="68">
        <v>16079660.359999999</v>
      </c>
      <c r="AR2209" s="371"/>
      <c r="AS2209" s="69">
        <v>45626</v>
      </c>
      <c r="AT2209" s="70" t="s">
        <v>10</v>
      </c>
      <c r="AU2209" s="71" t="s">
        <v>292</v>
      </c>
      <c r="AV2209" s="72">
        <v>2024</v>
      </c>
      <c r="AW2209" s="266" t="s">
        <v>176</v>
      </c>
      <c r="AX2209" s="380">
        <v>45.27</v>
      </c>
      <c r="AY2209" s="380">
        <v>47.31</v>
      </c>
    </row>
    <row r="2210" spans="1:51" x14ac:dyDescent="0.25">
      <c r="A2210" s="66">
        <v>51</v>
      </c>
      <c r="B2210" s="67" t="s">
        <v>86</v>
      </c>
      <c r="C2210" s="68">
        <v>24384159.680000003</v>
      </c>
      <c r="D2210" s="68">
        <v>1184016.28</v>
      </c>
      <c r="E2210" s="68">
        <v>6627171.5799999991</v>
      </c>
      <c r="F2210" s="68">
        <v>4975497.9099999992</v>
      </c>
      <c r="G2210" s="68">
        <v>26127925.989999998</v>
      </c>
      <c r="H2210" s="68">
        <v>17340788.02</v>
      </c>
      <c r="I2210" s="68">
        <v>91383607.799999997</v>
      </c>
      <c r="J2210" s="68">
        <v>224187605.65000001</v>
      </c>
      <c r="K2210" s="68">
        <v>16084317.15</v>
      </c>
      <c r="L2210" s="68">
        <v>9457145.5700000003</v>
      </c>
      <c r="M2210" s="68">
        <v>398691.45</v>
      </c>
      <c r="N2210" s="68">
        <v>0</v>
      </c>
      <c r="O2210" s="68">
        <v>4209199.4499999993</v>
      </c>
      <c r="P2210" s="68">
        <v>-12282028.569999991</v>
      </c>
      <c r="Q2210" s="68">
        <v>-6318785.209999999</v>
      </c>
      <c r="R2210" s="68">
        <v>-18600813.77999999</v>
      </c>
      <c r="S2210" s="68">
        <v>35941601.800000004</v>
      </c>
      <c r="T2210" s="68">
        <v>1932719.72</v>
      </c>
      <c r="U2210" s="68">
        <v>0</v>
      </c>
      <c r="V2210" s="68">
        <v>0</v>
      </c>
      <c r="W2210" s="68">
        <v>0</v>
      </c>
      <c r="X2210" s="68">
        <v>48927114.909999996</v>
      </c>
      <c r="Y2210" s="68">
        <v>500813.23</v>
      </c>
      <c r="Z2210" s="68">
        <v>384078.94</v>
      </c>
      <c r="AA2210" s="68">
        <v>148437.51</v>
      </c>
      <c r="AB2210" s="68">
        <v>26461.88</v>
      </c>
      <c r="AC2210" s="68">
        <v>0</v>
      </c>
      <c r="AD2210" s="68">
        <v>0</v>
      </c>
      <c r="AE2210" s="68">
        <v>0</v>
      </c>
      <c r="AF2210" s="68">
        <v>13858441.27</v>
      </c>
      <c r="AG2210" s="68">
        <v>9855837.0200000014</v>
      </c>
      <c r="AH2210" s="68">
        <v>6627171.5799999991</v>
      </c>
      <c r="AI2210" s="68">
        <v>16275994.52</v>
      </c>
      <c r="AJ2210" s="68">
        <v>12066795.07</v>
      </c>
      <c r="AK2210" s="68">
        <v>0</v>
      </c>
      <c r="AL2210" s="68">
        <v>75299290.649999991</v>
      </c>
      <c r="AM2210" s="68">
        <v>5.6815348110690538</v>
      </c>
      <c r="AN2210" s="68">
        <v>2780073.24</v>
      </c>
      <c r="AO2210" s="68">
        <v>2195424.67</v>
      </c>
      <c r="AP2210" s="68">
        <v>22176046.409999996</v>
      </c>
      <c r="AQ2210" s="68">
        <v>3185102.46</v>
      </c>
      <c r="AR2210" s="371"/>
      <c r="AS2210" s="69">
        <v>45626</v>
      </c>
      <c r="AT2210" s="70" t="s">
        <v>10</v>
      </c>
      <c r="AU2210" s="71" t="s">
        <v>292</v>
      </c>
      <c r="AV2210" s="72">
        <v>2024</v>
      </c>
      <c r="AW2210" s="266" t="s">
        <v>179</v>
      </c>
      <c r="AX2210" s="380">
        <v>45.27</v>
      </c>
      <c r="AY2210" s="380">
        <v>47.31</v>
      </c>
    </row>
    <row r="2211" spans="1:51" x14ac:dyDescent="0.25">
      <c r="A2211" s="66">
        <v>117</v>
      </c>
      <c r="B2211" s="67" t="s">
        <v>87</v>
      </c>
      <c r="C2211" s="68">
        <v>1463593005.4199998</v>
      </c>
      <c r="D2211" s="68">
        <v>568416481.3499999</v>
      </c>
      <c r="E2211" s="68">
        <v>64696332.890000001</v>
      </c>
      <c r="F2211" s="68">
        <v>199711611.10000002</v>
      </c>
      <c r="G2211" s="68">
        <v>278432965.27999997</v>
      </c>
      <c r="H2211" s="68">
        <v>1642852.36</v>
      </c>
      <c r="I2211" s="68">
        <v>448884820.87</v>
      </c>
      <c r="J2211" s="68">
        <v>103186716.03</v>
      </c>
      <c r="K2211" s="68">
        <v>176095351.93000001</v>
      </c>
      <c r="L2211" s="68">
        <v>111399019.03999998</v>
      </c>
      <c r="M2211" s="68">
        <v>395425625.06</v>
      </c>
      <c r="N2211" s="68">
        <v>172628044.93000001</v>
      </c>
      <c r="O2211" s="68">
        <v>155608521.26000005</v>
      </c>
      <c r="P2211" s="68">
        <v>261376163.75999948</v>
      </c>
      <c r="Q2211" s="68">
        <v>-247749320.54999995</v>
      </c>
      <c r="R2211" s="68">
        <v>13626843.209999532</v>
      </c>
      <c r="S2211" s="68">
        <v>-11983990.849999994</v>
      </c>
      <c r="T2211" s="68">
        <v>2598689.5099999998</v>
      </c>
      <c r="U2211" s="68">
        <v>0</v>
      </c>
      <c r="V2211" s="68">
        <v>0</v>
      </c>
      <c r="W2211" s="68">
        <v>0</v>
      </c>
      <c r="X2211" s="68">
        <v>68820640.209999993</v>
      </c>
      <c r="Y2211" s="68">
        <v>4983811.8099999996</v>
      </c>
      <c r="Z2211" s="68">
        <v>11960290.59</v>
      </c>
      <c r="AA2211" s="68">
        <v>5363895.2</v>
      </c>
      <c r="AB2211" s="68">
        <v>3587063.47</v>
      </c>
      <c r="AC2211" s="68">
        <v>0</v>
      </c>
      <c r="AD2211" s="68">
        <v>0</v>
      </c>
      <c r="AE2211" s="68">
        <v>0</v>
      </c>
      <c r="AF2211" s="68">
        <v>57508259.5</v>
      </c>
      <c r="AG2211" s="68">
        <v>506824644.09999996</v>
      </c>
      <c r="AH2211" s="68">
        <v>237324377.81999999</v>
      </c>
      <c r="AI2211" s="68">
        <v>742848744.83000004</v>
      </c>
      <c r="AJ2211" s="68">
        <v>587240223.56999993</v>
      </c>
      <c r="AK2211" s="68">
        <v>0</v>
      </c>
      <c r="AL2211" s="68">
        <v>272789468.94</v>
      </c>
      <c r="AM2211" s="68">
        <v>2.5491009044261261</v>
      </c>
      <c r="AN2211" s="68">
        <v>128981355.71000001</v>
      </c>
      <c r="AO2211" s="68">
        <v>70730255.390000001</v>
      </c>
      <c r="AP2211" s="68">
        <v>1396867319.77</v>
      </c>
      <c r="AQ2211" s="68">
        <v>657299316.95999992</v>
      </c>
      <c r="AR2211" s="371"/>
      <c r="AS2211" s="69">
        <v>45626</v>
      </c>
      <c r="AT2211" s="70" t="s">
        <v>10</v>
      </c>
      <c r="AU2211" s="71" t="s">
        <v>292</v>
      </c>
      <c r="AV2211" s="72">
        <v>2024</v>
      </c>
      <c r="AW2211" s="266" t="s">
        <v>155</v>
      </c>
      <c r="AX2211" s="380">
        <v>45.27</v>
      </c>
      <c r="AY2211" s="380">
        <v>47.31</v>
      </c>
    </row>
    <row r="2212" spans="1:51" x14ac:dyDescent="0.25">
      <c r="A2212" s="66">
        <v>78</v>
      </c>
      <c r="B2212" s="67" t="s">
        <v>88</v>
      </c>
      <c r="C2212" s="68">
        <v>4021176.12</v>
      </c>
      <c r="D2212" s="68">
        <v>238101.6</v>
      </c>
      <c r="E2212" s="68">
        <v>99.7</v>
      </c>
      <c r="F2212" s="68">
        <v>770314.65999999992</v>
      </c>
      <c r="G2212" s="68">
        <v>5534343.3699999992</v>
      </c>
      <c r="H2212" s="68">
        <v>-1464992.78</v>
      </c>
      <c r="I2212" s="68">
        <v>132997237.45</v>
      </c>
      <c r="J2212" s="68">
        <v>8959345.4199999999</v>
      </c>
      <c r="K2212" s="68">
        <v>965343.75</v>
      </c>
      <c r="L2212" s="68">
        <v>965244.04999999993</v>
      </c>
      <c r="M2212" s="68">
        <v>142585.32999999999</v>
      </c>
      <c r="N2212" s="68">
        <v>0.09</v>
      </c>
      <c r="O2212" s="68">
        <v>66913.229999999981</v>
      </c>
      <c r="P2212" s="68">
        <v>-2607768.0599999977</v>
      </c>
      <c r="Q2212" s="68">
        <v>-330811.37</v>
      </c>
      <c r="R2212" s="68">
        <v>-2938579.4299999978</v>
      </c>
      <c r="S2212" s="68">
        <v>1473587.39</v>
      </c>
      <c r="T2212" s="68">
        <v>2216258.91</v>
      </c>
      <c r="U2212" s="68">
        <v>0</v>
      </c>
      <c r="V2212" s="68">
        <v>0</v>
      </c>
      <c r="W2212" s="68">
        <v>0</v>
      </c>
      <c r="X2212" s="68">
        <v>357154.74</v>
      </c>
      <c r="Y2212" s="68">
        <v>105911.62</v>
      </c>
      <c r="Z2212" s="68">
        <v>857989.96</v>
      </c>
      <c r="AA2212" s="68">
        <v>39957.69</v>
      </c>
      <c r="AB2212" s="68">
        <v>9.81</v>
      </c>
      <c r="AC2212" s="68">
        <v>0</v>
      </c>
      <c r="AD2212" s="68">
        <v>0</v>
      </c>
      <c r="AE2212" s="68">
        <v>0</v>
      </c>
      <c r="AF2212" s="68">
        <v>95957.18</v>
      </c>
      <c r="AG2212" s="68">
        <v>1107829.3799999999</v>
      </c>
      <c r="AH2212" s="68">
        <v>99.789999999999992</v>
      </c>
      <c r="AI2212" s="68">
        <v>1105999.5899999999</v>
      </c>
      <c r="AJ2212" s="68">
        <v>1039086.36</v>
      </c>
      <c r="AK2212" s="68">
        <v>0</v>
      </c>
      <c r="AL2212" s="68">
        <v>132031893.7</v>
      </c>
      <c r="AM2212" s="68">
        <v>137.77189467482438</v>
      </c>
      <c r="AN2212" s="68">
        <v>566080.64999999991</v>
      </c>
      <c r="AO2212" s="68">
        <v>204234.01</v>
      </c>
      <c r="AP2212" s="68">
        <v>3954324.0100000007</v>
      </c>
      <c r="AQ2212" s="68">
        <v>238162.71999999997</v>
      </c>
      <c r="AR2212" s="371"/>
      <c r="AS2212" s="69">
        <v>45626</v>
      </c>
      <c r="AT2212" s="70" t="s">
        <v>10</v>
      </c>
      <c r="AU2212" s="71" t="s">
        <v>293</v>
      </c>
      <c r="AV2212" s="72">
        <v>2024</v>
      </c>
      <c r="AW2212" s="266" t="s">
        <v>185</v>
      </c>
      <c r="AX2212" s="380">
        <v>45.27</v>
      </c>
      <c r="AY2212" s="380">
        <v>47.31</v>
      </c>
    </row>
    <row r="2213" spans="1:51" x14ac:dyDescent="0.25">
      <c r="A2213" s="66">
        <v>80</v>
      </c>
      <c r="B2213" s="67" t="s">
        <v>89</v>
      </c>
      <c r="C2213" s="68">
        <v>1515245688.1100001</v>
      </c>
      <c r="D2213" s="68">
        <v>2015609843.1200001</v>
      </c>
      <c r="E2213" s="68">
        <v>93398636.229999989</v>
      </c>
      <c r="F2213" s="68">
        <v>220692251.12</v>
      </c>
      <c r="G2213" s="68">
        <v>388161003.60000002</v>
      </c>
      <c r="H2213" s="68">
        <v>2977995.59</v>
      </c>
      <c r="I2213" s="68">
        <v>650582886.38999999</v>
      </c>
      <c r="J2213" s="68">
        <v>401286219.33999997</v>
      </c>
      <c r="K2213" s="68">
        <v>185378128.13999999</v>
      </c>
      <c r="L2213" s="68">
        <v>91979491.909999996</v>
      </c>
      <c r="M2213" s="68">
        <v>267162055.99000001</v>
      </c>
      <c r="N2213" s="68">
        <v>376673761.18000001</v>
      </c>
      <c r="O2213" s="68">
        <v>-2264201123.1100001</v>
      </c>
      <c r="P2213" s="68">
        <v>1154737049.2400007</v>
      </c>
      <c r="Q2213" s="68">
        <v>-1211214325.6499999</v>
      </c>
      <c r="R2213" s="68">
        <v>-56477276.409999132</v>
      </c>
      <c r="S2213" s="68">
        <v>59455271.950000003</v>
      </c>
      <c r="T2213" s="68">
        <v>155067.95000000001</v>
      </c>
      <c r="U2213" s="68">
        <v>0</v>
      </c>
      <c r="V2213" s="68">
        <v>0</v>
      </c>
      <c r="W2213" s="68">
        <v>1303277.6299999999</v>
      </c>
      <c r="X2213" s="68">
        <v>147584972.47999999</v>
      </c>
      <c r="Y2213" s="68">
        <v>6466063.1500000004</v>
      </c>
      <c r="Z2213" s="68">
        <v>17084765.780000001</v>
      </c>
      <c r="AA2213" s="68">
        <v>5500000</v>
      </c>
      <c r="AB2213" s="68">
        <v>7154609.1799999997</v>
      </c>
      <c r="AC2213" s="68">
        <v>0</v>
      </c>
      <c r="AD2213" s="68">
        <v>0</v>
      </c>
      <c r="AE2213" s="68">
        <v>0</v>
      </c>
      <c r="AF2213" s="68">
        <v>53382608</v>
      </c>
      <c r="AG2213" s="68">
        <v>359141547.89999998</v>
      </c>
      <c r="AH2213" s="68">
        <v>470072397.40999997</v>
      </c>
      <c r="AI2213" s="68">
        <v>827607077.79000008</v>
      </c>
      <c r="AJ2213" s="68">
        <v>3091808200.9000001</v>
      </c>
      <c r="AK2213" s="68">
        <v>0</v>
      </c>
      <c r="AL2213" s="68">
        <v>465204758.25</v>
      </c>
      <c r="AM2213" s="68">
        <v>3.5094910759842786</v>
      </c>
      <c r="AN2213" s="68">
        <v>143110559.59</v>
      </c>
      <c r="AO2213" s="68">
        <v>77581691.530000001</v>
      </c>
      <c r="AP2213" s="68">
        <v>1501037065.2400002</v>
      </c>
      <c r="AQ2213" s="68">
        <v>-262799902.85999918</v>
      </c>
      <c r="AR2213" s="371"/>
      <c r="AS2213" s="69">
        <v>45626</v>
      </c>
      <c r="AT2213" s="70" t="s">
        <v>10</v>
      </c>
      <c r="AU2213" s="71" t="s">
        <v>292</v>
      </c>
      <c r="AV2213" s="72">
        <v>2024</v>
      </c>
      <c r="AW2213" s="266" t="s">
        <v>288</v>
      </c>
      <c r="AX2213" s="380">
        <v>45.27</v>
      </c>
      <c r="AY2213" s="380">
        <v>47.31</v>
      </c>
    </row>
    <row r="2214" spans="1:51" x14ac:dyDescent="0.25">
      <c r="A2214" s="66">
        <v>2</v>
      </c>
      <c r="B2214" s="67" t="s">
        <v>90</v>
      </c>
      <c r="C2214" s="68">
        <v>157242778.18999997</v>
      </c>
      <c r="D2214" s="68">
        <v>1006353.2200000007</v>
      </c>
      <c r="E2214" s="68">
        <v>5697038.5700000003</v>
      </c>
      <c r="F2214" s="68">
        <v>262428.88</v>
      </c>
      <c r="G2214" s="68">
        <v>181106605.64999998</v>
      </c>
      <c r="H2214" s="68">
        <v>9853104.6999999993</v>
      </c>
      <c r="I2214" s="68">
        <v>340841365.39999998</v>
      </c>
      <c r="J2214" s="68">
        <v>884266233.82000005</v>
      </c>
      <c r="K2214" s="68">
        <v>22829186.140000001</v>
      </c>
      <c r="L2214" s="68">
        <v>17132147.57</v>
      </c>
      <c r="M2214" s="68">
        <v>11198648.4</v>
      </c>
      <c r="N2214" s="68">
        <v>0</v>
      </c>
      <c r="O2214" s="68">
        <v>24515702.260000002</v>
      </c>
      <c r="P2214" s="68">
        <v>-49648311.819999978</v>
      </c>
      <c r="Q2214" s="68">
        <v>-48376848.289999999</v>
      </c>
      <c r="R2214" s="68">
        <v>-98025160.109999985</v>
      </c>
      <c r="S2214" s="68">
        <v>107878264.81</v>
      </c>
      <c r="T2214" s="68">
        <v>169.19</v>
      </c>
      <c r="U2214" s="68">
        <v>0</v>
      </c>
      <c r="V2214" s="68">
        <v>0</v>
      </c>
      <c r="W2214" s="68">
        <v>137999244.44</v>
      </c>
      <c r="X2214" s="68">
        <v>54192358.210000001</v>
      </c>
      <c r="Y2214" s="68">
        <v>3245194.05</v>
      </c>
      <c r="Z2214" s="68">
        <v>1094176.49</v>
      </c>
      <c r="AA2214" s="68">
        <v>9671500.8499999996</v>
      </c>
      <c r="AB2214" s="68">
        <v>3801054.59</v>
      </c>
      <c r="AC2214" s="68">
        <v>0</v>
      </c>
      <c r="AD2214" s="68">
        <v>0</v>
      </c>
      <c r="AE2214" s="68">
        <v>0</v>
      </c>
      <c r="AF2214" s="68">
        <v>66501581.060000002</v>
      </c>
      <c r="AG2214" s="68">
        <v>28330795.960000001</v>
      </c>
      <c r="AH2214" s="68">
        <v>5697038.5700000003</v>
      </c>
      <c r="AI2214" s="68">
        <v>34027776.609999999</v>
      </c>
      <c r="AJ2214" s="68">
        <v>9512074.3499999996</v>
      </c>
      <c r="AK2214" s="68">
        <v>0</v>
      </c>
      <c r="AL2214" s="68">
        <v>318012179.25999999</v>
      </c>
      <c r="AM2214" s="68">
        <v>14.930070801025934</v>
      </c>
      <c r="AN2214" s="68">
        <v>262428.88</v>
      </c>
      <c r="AO2214" s="68">
        <v>0</v>
      </c>
      <c r="AP2214" s="68">
        <v>137523853.36999997</v>
      </c>
      <c r="AQ2214" s="68">
        <v>5803130.6600000001</v>
      </c>
      <c r="AR2214" s="371"/>
      <c r="AS2214" s="69">
        <v>45626</v>
      </c>
      <c r="AT2214" s="70" t="s">
        <v>10</v>
      </c>
      <c r="AU2214" s="71" t="s">
        <v>292</v>
      </c>
      <c r="AV2214" s="72">
        <v>2024</v>
      </c>
      <c r="AW2214" s="266" t="s">
        <v>168</v>
      </c>
      <c r="AX2214" s="380">
        <v>45.27</v>
      </c>
      <c r="AY2214" s="380">
        <v>47.31</v>
      </c>
    </row>
    <row r="2215" spans="1:51" x14ac:dyDescent="0.25">
      <c r="A2215" s="66">
        <v>115</v>
      </c>
      <c r="B2215" s="67" t="s">
        <v>290</v>
      </c>
      <c r="C2215" s="68">
        <v>865854.27</v>
      </c>
      <c r="D2215" s="68">
        <v>0</v>
      </c>
      <c r="E2215" s="68">
        <v>0.01</v>
      </c>
      <c r="F2215" s="68">
        <v>0</v>
      </c>
      <c r="G2215" s="68">
        <v>2001208.17</v>
      </c>
      <c r="H2215" s="68">
        <v>606828.52</v>
      </c>
      <c r="I2215" s="68">
        <v>2141687.7000000002</v>
      </c>
      <c r="J2215" s="68">
        <v>7685529.75</v>
      </c>
      <c r="K2215" s="68">
        <v>421899.67</v>
      </c>
      <c r="L2215" s="68">
        <v>421899.66</v>
      </c>
      <c r="M2215" s="68">
        <v>0</v>
      </c>
      <c r="N2215" s="68">
        <v>0</v>
      </c>
      <c r="O2215" s="68">
        <v>299747.5</v>
      </c>
      <c r="P2215" s="68">
        <v>-1435101.4</v>
      </c>
      <c r="Q2215" s="68">
        <v>0</v>
      </c>
      <c r="R2215" s="68">
        <v>-1435101.4</v>
      </c>
      <c r="S2215" s="68">
        <v>2041929.92</v>
      </c>
      <c r="T2215" s="68">
        <v>269450.44</v>
      </c>
      <c r="U2215" s="68">
        <v>0</v>
      </c>
      <c r="V2215" s="68">
        <v>0</v>
      </c>
      <c r="W2215" s="68">
        <v>0</v>
      </c>
      <c r="X2215" s="68">
        <v>1891896.58</v>
      </c>
      <c r="Y2215" s="68">
        <v>40840.92</v>
      </c>
      <c r="Z2215" s="68">
        <v>28687.71</v>
      </c>
      <c r="AA2215" s="68">
        <v>0.01</v>
      </c>
      <c r="AB2215" s="68">
        <v>707.36</v>
      </c>
      <c r="AC2215" s="68">
        <v>0</v>
      </c>
      <c r="AD2215" s="68">
        <v>0</v>
      </c>
      <c r="AE2215" s="68">
        <v>23548.46</v>
      </c>
      <c r="AF2215" s="68">
        <v>25632.639999999999</v>
      </c>
      <c r="AG2215" s="68">
        <v>421899.66</v>
      </c>
      <c r="AH2215" s="68">
        <v>0.01</v>
      </c>
      <c r="AI2215" s="68">
        <v>418948.87</v>
      </c>
      <c r="AJ2215" s="68">
        <v>119201.37</v>
      </c>
      <c r="AK2215" s="68">
        <v>0</v>
      </c>
      <c r="AL2215" s="68">
        <v>1719788.0300000003</v>
      </c>
      <c r="AM2215" s="68">
        <v>5.0762962199046049</v>
      </c>
      <c r="AN2215" s="68">
        <v>0</v>
      </c>
      <c r="AO2215" s="68">
        <v>0</v>
      </c>
      <c r="AP2215" s="68">
        <v>566106.78</v>
      </c>
      <c r="AQ2215" s="68">
        <v>0.01</v>
      </c>
      <c r="AR2215" s="371"/>
      <c r="AS2215" s="69">
        <v>45626</v>
      </c>
      <c r="AT2215" s="70" t="s">
        <v>10</v>
      </c>
      <c r="AU2215" s="71" t="s">
        <v>292</v>
      </c>
      <c r="AV2215" s="72">
        <v>2024</v>
      </c>
      <c r="AW2215" s="266" t="s">
        <v>291</v>
      </c>
      <c r="AX2215" s="380">
        <v>45.27</v>
      </c>
      <c r="AY2215" s="380">
        <v>47.31</v>
      </c>
    </row>
    <row r="2216" spans="1:51" x14ac:dyDescent="0.25">
      <c r="A2216" s="66">
        <v>106</v>
      </c>
      <c r="B2216" s="67" t="s">
        <v>92</v>
      </c>
      <c r="C2216" s="68">
        <v>67892484.840000004</v>
      </c>
      <c r="D2216" s="68">
        <v>4329150.9000000004</v>
      </c>
      <c r="E2216" s="68">
        <v>1757828.14</v>
      </c>
      <c r="F2216" s="68">
        <v>15104262.18</v>
      </c>
      <c r="G2216" s="68">
        <v>31637456.920000002</v>
      </c>
      <c r="H2216" s="68">
        <v>46246.76</v>
      </c>
      <c r="I2216" s="68">
        <v>68384899.829999998</v>
      </c>
      <c r="J2216" s="68">
        <v>7357998.5300000003</v>
      </c>
      <c r="K2216" s="68">
        <v>16568416.18</v>
      </c>
      <c r="L2216" s="68">
        <v>14810588.040000001</v>
      </c>
      <c r="M2216" s="68">
        <v>8480616.4600000009</v>
      </c>
      <c r="N2216" s="68">
        <v>393839.7</v>
      </c>
      <c r="O2216" s="68">
        <v>-1303112.2300000004</v>
      </c>
      <c r="P2216" s="68">
        <v>18124727.069999985</v>
      </c>
      <c r="Q2216" s="68">
        <v>-19226711.539999999</v>
      </c>
      <c r="R2216" s="68">
        <v>-1101984.4700000137</v>
      </c>
      <c r="S2216" s="68">
        <v>1148231.2200000007</v>
      </c>
      <c r="T2216" s="68">
        <v>9.56</v>
      </c>
      <c r="U2216" s="68">
        <v>0</v>
      </c>
      <c r="V2216" s="68">
        <v>0</v>
      </c>
      <c r="W2216" s="68">
        <v>9658431.1799999997</v>
      </c>
      <c r="X2216" s="68">
        <v>2298757.59</v>
      </c>
      <c r="Y2216" s="68">
        <v>608277.69999999995</v>
      </c>
      <c r="Z2216" s="68">
        <v>367686.87</v>
      </c>
      <c r="AA2216" s="68">
        <v>1380673.61</v>
      </c>
      <c r="AB2216" s="68">
        <v>1237217.49</v>
      </c>
      <c r="AC2216" s="68">
        <v>0</v>
      </c>
      <c r="AD2216" s="68">
        <v>0</v>
      </c>
      <c r="AE2216" s="68">
        <v>6313793.4400000004</v>
      </c>
      <c r="AF2216" s="68">
        <v>901318</v>
      </c>
      <c r="AG2216" s="68">
        <v>23291204.5</v>
      </c>
      <c r="AH2216" s="68">
        <v>2151667.84</v>
      </c>
      <c r="AI2216" s="68">
        <v>25421999.469999999</v>
      </c>
      <c r="AJ2216" s="68">
        <v>26725111.699999999</v>
      </c>
      <c r="AK2216" s="68">
        <v>0</v>
      </c>
      <c r="AL2216" s="68">
        <v>51816483.649999999</v>
      </c>
      <c r="AM2216" s="68">
        <v>4.1274252823603321</v>
      </c>
      <c r="AN2216" s="68">
        <v>7512648.7400000002</v>
      </c>
      <c r="AO2216" s="68">
        <v>7591613.4399999995</v>
      </c>
      <c r="AP2216" s="68">
        <v>69404417.209999993</v>
      </c>
      <c r="AQ2216" s="68">
        <v>4537971.04</v>
      </c>
      <c r="AR2216" s="371"/>
      <c r="AS2216" s="69">
        <v>45626</v>
      </c>
      <c r="AT2216" s="70" t="s">
        <v>10</v>
      </c>
      <c r="AU2216" s="71" t="s">
        <v>292</v>
      </c>
      <c r="AV2216" s="72">
        <v>2024</v>
      </c>
      <c r="AW2216" s="266" t="s">
        <v>172</v>
      </c>
      <c r="AX2216" s="380">
        <v>45.27</v>
      </c>
      <c r="AY2216" s="380">
        <v>47.31</v>
      </c>
    </row>
    <row r="2217" spans="1:51" x14ac:dyDescent="0.25">
      <c r="A2217" s="66">
        <v>118</v>
      </c>
      <c r="B2217" s="67" t="s">
        <v>93</v>
      </c>
      <c r="C2217" s="68">
        <v>310630784.76999998</v>
      </c>
      <c r="D2217" s="68">
        <v>92217153.039999992</v>
      </c>
      <c r="E2217" s="68">
        <v>14662701.869999999</v>
      </c>
      <c r="F2217" s="68">
        <v>54638344.799999997</v>
      </c>
      <c r="G2217" s="68">
        <v>148879552.37</v>
      </c>
      <c r="H2217" s="68">
        <v>308000</v>
      </c>
      <c r="I2217" s="68">
        <v>225555885.61000001</v>
      </c>
      <c r="J2217" s="68">
        <v>24702007.050000001</v>
      </c>
      <c r="K2217" s="68">
        <v>81099526.359999999</v>
      </c>
      <c r="L2217" s="68">
        <v>66436824.490000002</v>
      </c>
      <c r="M2217" s="68">
        <v>22375874.539999999</v>
      </c>
      <c r="N2217" s="68">
        <v>82739864.679999992</v>
      </c>
      <c r="O2217" s="68">
        <v>93628186.449999988</v>
      </c>
      <c r="P2217" s="68">
        <v>-79048351.149999991</v>
      </c>
      <c r="Q2217" s="68">
        <v>91396154.919999987</v>
      </c>
      <c r="R2217" s="68">
        <v>12347803.769999996</v>
      </c>
      <c r="S2217" s="68">
        <v>-12039803.770000001</v>
      </c>
      <c r="T2217" s="68">
        <v>120870.52</v>
      </c>
      <c r="U2217" s="68">
        <v>0</v>
      </c>
      <c r="V2217" s="68">
        <v>0</v>
      </c>
      <c r="W2217" s="68">
        <v>265871.61</v>
      </c>
      <c r="X2217" s="68">
        <v>12728452.560000001</v>
      </c>
      <c r="Y2217" s="68">
        <v>2196221.92</v>
      </c>
      <c r="Z2217" s="68">
        <v>2466960.0099999998</v>
      </c>
      <c r="AA2217" s="68">
        <v>90394.5</v>
      </c>
      <c r="AB2217" s="68">
        <v>2702249.89</v>
      </c>
      <c r="AC2217" s="68">
        <v>0</v>
      </c>
      <c r="AD2217" s="68">
        <v>0</v>
      </c>
      <c r="AE2217" s="68">
        <v>4709791.08</v>
      </c>
      <c r="AF2217" s="68">
        <v>12989381.060000001</v>
      </c>
      <c r="AG2217" s="68">
        <v>88812699.030000001</v>
      </c>
      <c r="AH2217" s="68">
        <v>97402566.549999997</v>
      </c>
      <c r="AI2217" s="68">
        <v>186132213.03999999</v>
      </c>
      <c r="AJ2217" s="68">
        <v>92504026.590000004</v>
      </c>
      <c r="AK2217" s="68">
        <v>0</v>
      </c>
      <c r="AL2217" s="68">
        <v>144456359.25</v>
      </c>
      <c r="AM2217" s="68">
        <v>2.7812232171216347</v>
      </c>
      <c r="AN2217" s="68">
        <v>35017041.269999996</v>
      </c>
      <c r="AO2217" s="68">
        <v>19621303.530000001</v>
      </c>
      <c r="AP2217" s="68">
        <v>286862027.15000004</v>
      </c>
      <c r="AQ2217" s="68">
        <v>162076581.86999997</v>
      </c>
      <c r="AR2217" s="371"/>
      <c r="AS2217" s="69">
        <v>45626</v>
      </c>
      <c r="AT2217" s="70" t="s">
        <v>10</v>
      </c>
      <c r="AU2217" s="71" t="s">
        <v>292</v>
      </c>
      <c r="AV2217" s="72">
        <v>2024</v>
      </c>
      <c r="AW2217" s="266" t="s">
        <v>162</v>
      </c>
      <c r="AX2217" s="380">
        <v>45.27</v>
      </c>
      <c r="AY2217" s="380">
        <v>47.31</v>
      </c>
    </row>
    <row r="2218" spans="1:51" x14ac:dyDescent="0.25">
      <c r="A2218" s="66">
        <v>29</v>
      </c>
      <c r="B2218" s="67" t="s">
        <v>94</v>
      </c>
      <c r="C2218" s="68">
        <v>614279756.85000014</v>
      </c>
      <c r="D2218" s="68">
        <v>226951974.89000002</v>
      </c>
      <c r="E2218" s="68">
        <v>21570305.140000001</v>
      </c>
      <c r="F2218" s="68">
        <v>97547907.74000001</v>
      </c>
      <c r="G2218" s="68">
        <v>124841200.03</v>
      </c>
      <c r="H2218" s="68">
        <v>189064.77</v>
      </c>
      <c r="I2218" s="68">
        <v>261215332.83000001</v>
      </c>
      <c r="J2218" s="68">
        <v>156286286.88</v>
      </c>
      <c r="K2218" s="68">
        <v>102482561.03</v>
      </c>
      <c r="L2218" s="68">
        <v>64753365.939999998</v>
      </c>
      <c r="M2218" s="68">
        <v>31978879.550000001</v>
      </c>
      <c r="N2218" s="68">
        <v>13569380.01</v>
      </c>
      <c r="O2218" s="68">
        <v>21018282.550000004</v>
      </c>
      <c r="P2218" s="68">
        <v>143920391.64000016</v>
      </c>
      <c r="Q2218" s="68">
        <v>-157394059.92999998</v>
      </c>
      <c r="R2218" s="68">
        <v>-13473668.289999813</v>
      </c>
      <c r="S2218" s="68">
        <v>13662733.11999999</v>
      </c>
      <c r="T2218" s="68">
        <v>20301135.760000002</v>
      </c>
      <c r="U2218" s="68">
        <v>244589.9</v>
      </c>
      <c r="V2218" s="68">
        <v>0</v>
      </c>
      <c r="W2218" s="68">
        <v>210232.38</v>
      </c>
      <c r="X2218" s="68">
        <v>49300959.420000002</v>
      </c>
      <c r="Y2218" s="68">
        <v>2127746.7599999998</v>
      </c>
      <c r="Z2218" s="68">
        <v>8653248.8200000003</v>
      </c>
      <c r="AA2218" s="68">
        <v>2199996.7000000002</v>
      </c>
      <c r="AB2218" s="68">
        <v>11258765.85</v>
      </c>
      <c r="AC2218" s="68">
        <v>0</v>
      </c>
      <c r="AD2218" s="68">
        <v>0</v>
      </c>
      <c r="AE2218" s="68">
        <v>0</v>
      </c>
      <c r="AF2218" s="68">
        <v>32154426.210000001</v>
      </c>
      <c r="AG2218" s="68">
        <v>96732245.49000001</v>
      </c>
      <c r="AH2218" s="68">
        <v>35139685.150000006</v>
      </c>
      <c r="AI2218" s="68">
        <v>125220086.56</v>
      </c>
      <c r="AJ2218" s="68">
        <v>105010556.06</v>
      </c>
      <c r="AK2218" s="68">
        <v>808752.05</v>
      </c>
      <c r="AL2218" s="68">
        <v>158732771.80000001</v>
      </c>
      <c r="AM2218" s="68">
        <v>2.5488759278130622</v>
      </c>
      <c r="AN2218" s="68">
        <v>53558469.170000002</v>
      </c>
      <c r="AO2218" s="68">
        <v>43989438.57</v>
      </c>
      <c r="AP2218" s="68">
        <v>608922753.72000003</v>
      </c>
      <c r="AQ2218" s="68">
        <v>242613254.31</v>
      </c>
      <c r="AR2218" s="371"/>
      <c r="AS2218" s="69">
        <v>45626</v>
      </c>
      <c r="AT2218" s="70" t="s">
        <v>10</v>
      </c>
      <c r="AU2218" s="71" t="s">
        <v>292</v>
      </c>
      <c r="AV2218" s="72">
        <v>2024</v>
      </c>
      <c r="AW2218" s="266" t="s">
        <v>156</v>
      </c>
      <c r="AX2218" s="380">
        <v>45.27</v>
      </c>
      <c r="AY2218" s="380">
        <v>47.31</v>
      </c>
    </row>
    <row r="2219" spans="1:51" x14ac:dyDescent="0.25">
      <c r="A2219" s="66">
        <v>111</v>
      </c>
      <c r="B2219" s="67" t="s">
        <v>95</v>
      </c>
      <c r="C2219" s="68">
        <v>10412913.199999999</v>
      </c>
      <c r="D2219" s="68">
        <v>793701.4</v>
      </c>
      <c r="E2219" s="68">
        <v>551838.3600000001</v>
      </c>
      <c r="F2219" s="68">
        <v>2019583.45</v>
      </c>
      <c r="G2219" s="68">
        <v>3609957.41</v>
      </c>
      <c r="H2219" s="68">
        <v>609212.42000000004</v>
      </c>
      <c r="I2219" s="68">
        <v>42234927.130000003</v>
      </c>
      <c r="J2219" s="68">
        <v>27151397.899999999</v>
      </c>
      <c r="K2219" s="68">
        <v>4273188.34</v>
      </c>
      <c r="L2219" s="68">
        <v>3721349.98</v>
      </c>
      <c r="M2219" s="68">
        <v>0</v>
      </c>
      <c r="N2219" s="68">
        <v>0</v>
      </c>
      <c r="O2219" s="68">
        <v>345452.25999999978</v>
      </c>
      <c r="P2219" s="68">
        <v>3580688.5700000022</v>
      </c>
      <c r="Q2219" s="68">
        <v>-2069393.97</v>
      </c>
      <c r="R2219" s="68">
        <v>1511294.6000000022</v>
      </c>
      <c r="S2219" s="68">
        <v>-902082.18000000017</v>
      </c>
      <c r="T2219" s="68">
        <v>0</v>
      </c>
      <c r="U2219" s="68">
        <v>0</v>
      </c>
      <c r="V2219" s="68">
        <v>0</v>
      </c>
      <c r="W2219" s="68">
        <v>0</v>
      </c>
      <c r="X2219" s="68">
        <v>2786394.96</v>
      </c>
      <c r="Y2219" s="68">
        <v>73672.600000000006</v>
      </c>
      <c r="Z2219" s="68">
        <v>1115700.3700000001</v>
      </c>
      <c r="AA2219" s="68">
        <v>556673.02</v>
      </c>
      <c r="AB2219" s="68">
        <v>501211.61</v>
      </c>
      <c r="AC2219" s="68">
        <v>0</v>
      </c>
      <c r="AD2219" s="68">
        <v>0</v>
      </c>
      <c r="AE2219" s="68">
        <v>0</v>
      </c>
      <c r="AF2219" s="68">
        <v>1441219.54</v>
      </c>
      <c r="AG2219" s="68">
        <v>3721349.98</v>
      </c>
      <c r="AH2219" s="68">
        <v>551838.3600000001</v>
      </c>
      <c r="AI2219" s="68">
        <v>4267329.21</v>
      </c>
      <c r="AJ2219" s="68">
        <v>3921876.95</v>
      </c>
      <c r="AK2219" s="68">
        <v>0</v>
      </c>
      <c r="AL2219" s="68">
        <v>37961738.790000007</v>
      </c>
      <c r="AM2219" s="68">
        <v>9.8837036352111749</v>
      </c>
      <c r="AN2219" s="68">
        <v>1247353.6399999999</v>
      </c>
      <c r="AO2219" s="68">
        <v>772229.81</v>
      </c>
      <c r="AP2219" s="68">
        <v>9561258.1699999999</v>
      </c>
      <c r="AQ2219" s="68">
        <v>287498.63000000035</v>
      </c>
      <c r="AR2219" s="371"/>
      <c r="AS2219" s="69">
        <v>45626</v>
      </c>
      <c r="AT2219" s="70" t="s">
        <v>10</v>
      </c>
      <c r="AU2219" s="71" t="s">
        <v>292</v>
      </c>
      <c r="AV2219" s="72">
        <v>2024</v>
      </c>
      <c r="AW2219" s="266" t="s">
        <v>182</v>
      </c>
      <c r="AX2219" s="380">
        <v>45.27</v>
      </c>
      <c r="AY2219" s="380">
        <v>47.31</v>
      </c>
    </row>
    <row r="2220" spans="1:51" x14ac:dyDescent="0.25">
      <c r="A2220" s="66">
        <v>83</v>
      </c>
      <c r="B2220" s="67" t="s">
        <v>96</v>
      </c>
      <c r="C2220" s="68">
        <v>846470924.00999999</v>
      </c>
      <c r="D2220" s="68">
        <v>289979110.52999997</v>
      </c>
      <c r="E2220" s="68">
        <v>54986845</v>
      </c>
      <c r="F2220" s="68">
        <v>186158859.84</v>
      </c>
      <c r="G2220" s="68">
        <v>217805802.82999998</v>
      </c>
      <c r="H2220" s="68">
        <v>-89539490.069999993</v>
      </c>
      <c r="I2220" s="68">
        <v>665864401.22000003</v>
      </c>
      <c r="J2220" s="68">
        <v>12999846.369999999</v>
      </c>
      <c r="K2220" s="68">
        <v>326887260.5</v>
      </c>
      <c r="L2220" s="68">
        <v>271900415.5</v>
      </c>
      <c r="M2220" s="68">
        <v>12340140.029999999</v>
      </c>
      <c r="N2220" s="68">
        <v>0</v>
      </c>
      <c r="O2220" s="68">
        <v>83333812.860000014</v>
      </c>
      <c r="P2220" s="68">
        <v>69193337.950000063</v>
      </c>
      <c r="Q2220" s="68">
        <v>-43203514.609999999</v>
      </c>
      <c r="R2220" s="68">
        <v>25989823.340000063</v>
      </c>
      <c r="S2220" s="68">
        <v>-115529313.41000001</v>
      </c>
      <c r="T2220" s="68">
        <v>1740922.84</v>
      </c>
      <c r="U2220" s="68">
        <v>0</v>
      </c>
      <c r="V2220" s="68">
        <v>0</v>
      </c>
      <c r="W2220" s="68">
        <v>464536.75</v>
      </c>
      <c r="X2220" s="68">
        <v>109415048.11</v>
      </c>
      <c r="Y2220" s="68">
        <v>3571989.66</v>
      </c>
      <c r="Z2220" s="68">
        <v>9934905.2899999991</v>
      </c>
      <c r="AA2220" s="68">
        <v>0</v>
      </c>
      <c r="AB2220" s="68">
        <v>1467576.74</v>
      </c>
      <c r="AC2220" s="68">
        <v>0</v>
      </c>
      <c r="AD2220" s="68">
        <v>0</v>
      </c>
      <c r="AE2220" s="68">
        <v>0</v>
      </c>
      <c r="AF2220" s="68">
        <v>212175349.41999999</v>
      </c>
      <c r="AG2220" s="68">
        <v>284240555.53000003</v>
      </c>
      <c r="AH2220" s="68">
        <v>54986845</v>
      </c>
      <c r="AI2220" s="68">
        <v>338483095.55000001</v>
      </c>
      <c r="AJ2220" s="68">
        <v>255149282.69</v>
      </c>
      <c r="AK2220" s="68">
        <v>0</v>
      </c>
      <c r="AL2220" s="68">
        <v>338977140.72000003</v>
      </c>
      <c r="AM2220" s="68">
        <v>2.0369848620025985</v>
      </c>
      <c r="AN2220" s="68">
        <v>98290316.50999999</v>
      </c>
      <c r="AO2220" s="68">
        <v>87868543.329999998</v>
      </c>
      <c r="AP2220" s="68">
        <v>756372252.1500001</v>
      </c>
      <c r="AQ2220" s="68">
        <v>283214251.52999997</v>
      </c>
      <c r="AR2220" s="371"/>
      <c r="AS2220" s="69">
        <v>45626</v>
      </c>
      <c r="AT2220" s="70" t="s">
        <v>10</v>
      </c>
      <c r="AU2220" s="71" t="s">
        <v>293</v>
      </c>
      <c r="AV2220" s="72">
        <v>2024</v>
      </c>
      <c r="AW2220" s="266" t="s">
        <v>158</v>
      </c>
      <c r="AX2220" s="380">
        <v>45.27</v>
      </c>
      <c r="AY2220" s="380">
        <v>47.31</v>
      </c>
    </row>
    <row r="2221" spans="1:51" x14ac:dyDescent="0.25">
      <c r="A2221" s="66">
        <v>40</v>
      </c>
      <c r="B2221" s="67" t="s">
        <v>97</v>
      </c>
      <c r="C2221" s="68">
        <v>73496015.350000009</v>
      </c>
      <c r="D2221" s="68">
        <v>19161714.75</v>
      </c>
      <c r="E2221" s="68">
        <v>9022087.3399999999</v>
      </c>
      <c r="F2221" s="68">
        <v>14067295.720000001</v>
      </c>
      <c r="G2221" s="68">
        <v>45465952.240000002</v>
      </c>
      <c r="H2221" s="68">
        <v>-39287247.259999998</v>
      </c>
      <c r="I2221" s="68">
        <v>64374419.43</v>
      </c>
      <c r="J2221" s="68">
        <v>12781309.43</v>
      </c>
      <c r="K2221" s="68">
        <v>24325253.870000001</v>
      </c>
      <c r="L2221" s="68">
        <v>15303166.529999999</v>
      </c>
      <c r="M2221" s="68">
        <v>20636365.539999999</v>
      </c>
      <c r="N2221" s="68">
        <v>0</v>
      </c>
      <c r="O2221" s="68">
        <v>11070771.889999999</v>
      </c>
      <c r="P2221" s="68">
        <v>-16441309.939999977</v>
      </c>
      <c r="Q2221" s="68">
        <v>-12880336.460000005</v>
      </c>
      <c r="R2221" s="68">
        <v>-29321646.399999984</v>
      </c>
      <c r="S2221" s="68">
        <v>-9965600.8499999978</v>
      </c>
      <c r="T2221" s="68">
        <v>1254299.79</v>
      </c>
      <c r="U2221" s="68">
        <v>0</v>
      </c>
      <c r="V2221" s="68">
        <v>0</v>
      </c>
      <c r="W2221" s="68">
        <v>0</v>
      </c>
      <c r="X2221" s="68">
        <v>9378009.1899999995</v>
      </c>
      <c r="Y2221" s="68">
        <v>818736.46</v>
      </c>
      <c r="Z2221" s="68">
        <v>864779.98</v>
      </c>
      <c r="AA2221" s="68">
        <v>3177496.63</v>
      </c>
      <c r="AB2221" s="68">
        <v>809809.13</v>
      </c>
      <c r="AC2221" s="68">
        <v>0</v>
      </c>
      <c r="AD2221" s="68">
        <v>0</v>
      </c>
      <c r="AE2221" s="68">
        <v>0</v>
      </c>
      <c r="AF2221" s="68">
        <v>14927087.630000001</v>
      </c>
      <c r="AG2221" s="68">
        <v>35939532.07</v>
      </c>
      <c r="AH2221" s="68">
        <v>9022087.3399999999</v>
      </c>
      <c r="AI2221" s="68">
        <v>44734144.689999998</v>
      </c>
      <c r="AJ2221" s="68">
        <v>33663372.799999997</v>
      </c>
      <c r="AK2221" s="68">
        <v>0</v>
      </c>
      <c r="AL2221" s="68">
        <v>40049165.560000002</v>
      </c>
      <c r="AM2221" s="68">
        <v>2.6464027785293571</v>
      </c>
      <c r="AN2221" s="68">
        <v>7952162.8599999994</v>
      </c>
      <c r="AO2221" s="68">
        <v>6115132.8599999994</v>
      </c>
      <c r="AP2221" s="68">
        <v>50462925.010000013</v>
      </c>
      <c r="AQ2221" s="68">
        <v>7199396.299999997</v>
      </c>
      <c r="AR2221" s="371"/>
      <c r="AS2221" s="69">
        <v>45626</v>
      </c>
      <c r="AT2221" s="70" t="s">
        <v>10</v>
      </c>
      <c r="AU2221" s="71" t="s">
        <v>293</v>
      </c>
      <c r="AV2221" s="72">
        <v>2024</v>
      </c>
      <c r="AW2221" s="266" t="s">
        <v>166</v>
      </c>
      <c r="AX2221" s="380">
        <v>45.27</v>
      </c>
      <c r="AY2221" s="380">
        <v>47.31</v>
      </c>
    </row>
    <row r="2222" spans="1:51" x14ac:dyDescent="0.25">
      <c r="A2222" s="66">
        <v>24</v>
      </c>
      <c r="B2222" s="67" t="s">
        <v>98</v>
      </c>
      <c r="C2222" s="68">
        <v>644897726.60000002</v>
      </c>
      <c r="D2222" s="68">
        <v>237082354.96000001</v>
      </c>
      <c r="E2222" s="68">
        <v>22181483.920000002</v>
      </c>
      <c r="F2222" s="68">
        <v>69219077.400000006</v>
      </c>
      <c r="G2222" s="68">
        <v>190615573.31999999</v>
      </c>
      <c r="H2222" s="68">
        <v>-24334032.899999999</v>
      </c>
      <c r="I2222" s="68">
        <v>187541233.97999999</v>
      </c>
      <c r="J2222" s="68">
        <v>69795911.099999994</v>
      </c>
      <c r="K2222" s="68">
        <v>152434621.83000001</v>
      </c>
      <c r="L2222" s="68">
        <v>129980714.09</v>
      </c>
      <c r="M2222" s="68">
        <v>63188207.079999998</v>
      </c>
      <c r="N2222" s="68">
        <v>2396937.5299999998</v>
      </c>
      <c r="O2222" s="68">
        <v>173714257.18999997</v>
      </c>
      <c r="P2222" s="68">
        <v>-25745620.700000018</v>
      </c>
      <c r="Q2222" s="68">
        <v>-53165610.719999991</v>
      </c>
      <c r="R2222" s="68">
        <v>-78911231.420000017</v>
      </c>
      <c r="S2222" s="68">
        <v>54577198.250000007</v>
      </c>
      <c r="T2222" s="68">
        <v>7752954.9800000004</v>
      </c>
      <c r="U2222" s="68">
        <v>0</v>
      </c>
      <c r="V2222" s="68">
        <v>0</v>
      </c>
      <c r="W2222" s="68">
        <v>30320660.850000001</v>
      </c>
      <c r="X2222" s="68">
        <v>59473943.43</v>
      </c>
      <c r="Y2222" s="68">
        <v>2575411.46</v>
      </c>
      <c r="Z2222" s="68">
        <v>7100323.29</v>
      </c>
      <c r="AA2222" s="68">
        <v>9538357.1199999992</v>
      </c>
      <c r="AB2222" s="68">
        <v>2508733.86</v>
      </c>
      <c r="AC2222" s="68">
        <v>0</v>
      </c>
      <c r="AD2222" s="68">
        <v>0</v>
      </c>
      <c r="AE2222" s="68">
        <v>0</v>
      </c>
      <c r="AF2222" s="68">
        <v>21247535.280000001</v>
      </c>
      <c r="AG2222" s="68">
        <v>193168921.17000002</v>
      </c>
      <c r="AH2222" s="68">
        <v>24578421.450000003</v>
      </c>
      <c r="AI2222" s="68">
        <v>217539566.57999998</v>
      </c>
      <c r="AJ2222" s="68">
        <v>43924050.399999999</v>
      </c>
      <c r="AK2222" s="68">
        <v>98741.01</v>
      </c>
      <c r="AL2222" s="68">
        <v>35106612.149999976</v>
      </c>
      <c r="AM2222" s="68">
        <v>1.2303060271252027</v>
      </c>
      <c r="AN2222" s="68">
        <v>57857890.010000005</v>
      </c>
      <c r="AO2222" s="68">
        <v>11361187.390000001</v>
      </c>
      <c r="AP2222" s="68">
        <v>489351680.00999999</v>
      </c>
      <c r="AQ2222" s="68">
        <v>255250565.56000003</v>
      </c>
      <c r="AR2222" s="371"/>
      <c r="AS2222" s="69">
        <v>45626</v>
      </c>
      <c r="AT2222" s="70" t="s">
        <v>10</v>
      </c>
      <c r="AU2222" s="71" t="s">
        <v>293</v>
      </c>
      <c r="AV2222" s="72">
        <v>2024</v>
      </c>
      <c r="AW2222" s="266" t="s">
        <v>164</v>
      </c>
      <c r="AX2222" s="380">
        <v>45.27</v>
      </c>
      <c r="AY2222" s="380">
        <v>47.31</v>
      </c>
    </row>
    <row r="2223" spans="1:51" x14ac:dyDescent="0.25">
      <c r="A2223" s="66">
        <v>124</v>
      </c>
      <c r="B2223" s="67" t="s">
        <v>99</v>
      </c>
      <c r="C2223" s="68">
        <v>33976962.25</v>
      </c>
      <c r="D2223" s="68">
        <v>0</v>
      </c>
      <c r="E2223" s="68">
        <v>0</v>
      </c>
      <c r="F2223" s="68">
        <v>1045694.92</v>
      </c>
      <c r="G2223" s="68">
        <v>12265659.890000001</v>
      </c>
      <c r="H2223" s="68">
        <v>-2018039.68</v>
      </c>
      <c r="I2223" s="68">
        <v>9992099.9199999999</v>
      </c>
      <c r="J2223" s="68">
        <v>96309.77</v>
      </c>
      <c r="K2223" s="68">
        <v>461023.28</v>
      </c>
      <c r="L2223" s="68">
        <v>461023.27999999997</v>
      </c>
      <c r="M2223" s="68">
        <v>13561210.390000001</v>
      </c>
      <c r="N2223" s="68">
        <v>0</v>
      </c>
      <c r="O2223" s="68">
        <v>3725836.459999999</v>
      </c>
      <c r="P2223" s="68">
        <v>16939770.980000004</v>
      </c>
      <c r="Q2223" s="68">
        <v>-18049896.059999999</v>
      </c>
      <c r="R2223" s="68">
        <v>-1110125.0799999945</v>
      </c>
      <c r="S2223" s="68">
        <v>-907914.59000000008</v>
      </c>
      <c r="T2223" s="68">
        <v>0</v>
      </c>
      <c r="U2223" s="68">
        <v>0</v>
      </c>
      <c r="V2223" s="68">
        <v>0</v>
      </c>
      <c r="W2223" s="68">
        <v>0</v>
      </c>
      <c r="X2223" s="68">
        <v>377866.53</v>
      </c>
      <c r="Y2223" s="68">
        <v>250319.59</v>
      </c>
      <c r="Z2223" s="68">
        <v>182317.84</v>
      </c>
      <c r="AA2223" s="68">
        <v>399132.72</v>
      </c>
      <c r="AB2223" s="68">
        <v>210467.09</v>
      </c>
      <c r="AC2223" s="68">
        <v>0</v>
      </c>
      <c r="AD2223" s="68">
        <v>0</v>
      </c>
      <c r="AE2223" s="68">
        <v>0</v>
      </c>
      <c r="AF2223" s="68">
        <v>243543.88</v>
      </c>
      <c r="AG2223" s="68">
        <v>14022233.67</v>
      </c>
      <c r="AH2223" s="68">
        <v>0</v>
      </c>
      <c r="AI2223" s="68">
        <v>13980063.65</v>
      </c>
      <c r="AJ2223" s="68">
        <v>10254227.190000001</v>
      </c>
      <c r="AK2223" s="68">
        <v>0</v>
      </c>
      <c r="AL2223" s="68">
        <v>9531076.6400000006</v>
      </c>
      <c r="AM2223" s="68">
        <v>21.67374263616362</v>
      </c>
      <c r="AN2223" s="68">
        <v>869597.87</v>
      </c>
      <c r="AO2223" s="68">
        <v>176097.05</v>
      </c>
      <c r="AP2223" s="68">
        <v>30251125.790000007</v>
      </c>
      <c r="AQ2223" s="68">
        <v>0</v>
      </c>
      <c r="AR2223" s="371"/>
      <c r="AS2223" s="69">
        <v>45626</v>
      </c>
      <c r="AT2223" s="70" t="s">
        <v>10</v>
      </c>
      <c r="AU2223" s="71" t="s">
        <v>293</v>
      </c>
      <c r="AV2223" s="72">
        <v>2024</v>
      </c>
      <c r="AW2223" s="266" t="s">
        <v>289</v>
      </c>
      <c r="AX2223" s="380">
        <v>45.27</v>
      </c>
      <c r="AY2223" s="380">
        <v>47.31</v>
      </c>
    </row>
    <row r="2224" spans="1:51" x14ac:dyDescent="0.25">
      <c r="A2224" s="66">
        <v>70</v>
      </c>
      <c r="B2224" s="67" t="s">
        <v>100</v>
      </c>
      <c r="C2224" s="68">
        <v>12977016.26</v>
      </c>
      <c r="D2224" s="68">
        <v>3229094.13</v>
      </c>
      <c r="E2224" s="68">
        <v>185606</v>
      </c>
      <c r="F2224" s="68">
        <v>0</v>
      </c>
      <c r="G2224" s="68">
        <v>7552665.0499999998</v>
      </c>
      <c r="H2224" s="68">
        <v>2627514.56</v>
      </c>
      <c r="I2224" s="68">
        <v>32155413.129999999</v>
      </c>
      <c r="J2224" s="68">
        <v>2359709.12</v>
      </c>
      <c r="K2224" s="68">
        <v>1041656.08</v>
      </c>
      <c r="L2224" s="68">
        <v>757123.45</v>
      </c>
      <c r="M2224" s="68">
        <v>0</v>
      </c>
      <c r="N2224" s="68">
        <v>0</v>
      </c>
      <c r="O2224" s="68">
        <v>32466.839999999967</v>
      </c>
      <c r="P2224" s="68">
        <v>2162790.2399999993</v>
      </c>
      <c r="Q2224" s="68">
        <v>0</v>
      </c>
      <c r="R2224" s="68">
        <v>2162790.2399999993</v>
      </c>
      <c r="S2224" s="68">
        <v>464724.32</v>
      </c>
      <c r="T2224" s="68">
        <v>630004.18999999994</v>
      </c>
      <c r="U2224" s="68">
        <v>0</v>
      </c>
      <c r="V2224" s="68">
        <v>0</v>
      </c>
      <c r="W2224" s="68">
        <v>0</v>
      </c>
      <c r="X2224" s="68">
        <v>88962.94</v>
      </c>
      <c r="Y2224" s="68">
        <v>70215.86</v>
      </c>
      <c r="Z2224" s="68">
        <v>142943.70000000001</v>
      </c>
      <c r="AA2224" s="68">
        <v>13166.6</v>
      </c>
      <c r="AB2224" s="68">
        <v>27916.65</v>
      </c>
      <c r="AC2224" s="68">
        <v>0</v>
      </c>
      <c r="AD2224" s="68">
        <v>0</v>
      </c>
      <c r="AE2224" s="68">
        <v>0</v>
      </c>
      <c r="AF2224" s="68">
        <v>0</v>
      </c>
      <c r="AG2224" s="68">
        <v>757123.45</v>
      </c>
      <c r="AH2224" s="68">
        <v>185606</v>
      </c>
      <c r="AI2224" s="68">
        <v>942729.45</v>
      </c>
      <c r="AJ2224" s="68">
        <v>910262.61</v>
      </c>
      <c r="AK2224" s="68">
        <v>0</v>
      </c>
      <c r="AL2224" s="68">
        <v>31113757.050000001</v>
      </c>
      <c r="AM2224" s="68">
        <v>30.869510337807466</v>
      </c>
      <c r="AN2224" s="68">
        <v>0</v>
      </c>
      <c r="AO2224" s="68">
        <v>0</v>
      </c>
      <c r="AP2224" s="68">
        <v>13129004.99</v>
      </c>
      <c r="AQ2224" s="68">
        <v>3413549.6999999997</v>
      </c>
      <c r="AR2224" s="371"/>
      <c r="AS2224" s="69">
        <v>45626</v>
      </c>
      <c r="AT2224" s="70" t="s">
        <v>10</v>
      </c>
      <c r="AU2224" s="71" t="s">
        <v>292</v>
      </c>
      <c r="AV2224" s="72">
        <v>2024</v>
      </c>
      <c r="AW2224" s="266" t="s">
        <v>181</v>
      </c>
      <c r="AX2224" s="380">
        <v>45.27</v>
      </c>
      <c r="AY2224" s="380">
        <v>47.31</v>
      </c>
    </row>
    <row r="2225" spans="1:51" x14ac:dyDescent="0.25">
      <c r="A2225" s="66">
        <v>119</v>
      </c>
      <c r="B2225" s="67" t="s">
        <v>101</v>
      </c>
      <c r="C2225" s="68">
        <v>1243720.5900000001</v>
      </c>
      <c r="D2225" s="68">
        <v>0</v>
      </c>
      <c r="E2225" s="68">
        <v>0.01</v>
      </c>
      <c r="F2225" s="68">
        <v>0</v>
      </c>
      <c r="G2225" s="68">
        <v>519332.07</v>
      </c>
      <c r="H2225" s="68">
        <v>616564.51</v>
      </c>
      <c r="I2225" s="68">
        <v>20102633.309999999</v>
      </c>
      <c r="J2225" s="68">
        <v>31268476.120000001</v>
      </c>
      <c r="K2225" s="68">
        <v>910967.17</v>
      </c>
      <c r="L2225" s="68">
        <v>910967.15999999992</v>
      </c>
      <c r="M2225" s="68">
        <v>0</v>
      </c>
      <c r="N2225" s="68">
        <v>0</v>
      </c>
      <c r="O2225" s="68">
        <v>910966.97999999986</v>
      </c>
      <c r="P2225" s="68">
        <v>-186578.46000000002</v>
      </c>
      <c r="Q2225" s="68">
        <v>0</v>
      </c>
      <c r="R2225" s="68">
        <v>-186578.46000000002</v>
      </c>
      <c r="S2225" s="68">
        <v>803142.9600000002</v>
      </c>
      <c r="T2225" s="68">
        <v>155378.07999999999</v>
      </c>
      <c r="U2225" s="68">
        <v>0</v>
      </c>
      <c r="V2225" s="68">
        <v>0</v>
      </c>
      <c r="W2225" s="68">
        <v>0</v>
      </c>
      <c r="X2225" s="68">
        <v>937122.79</v>
      </c>
      <c r="Y2225" s="68">
        <v>10598.6</v>
      </c>
      <c r="Z2225" s="68">
        <v>8894.57</v>
      </c>
      <c r="AA2225" s="68">
        <v>52725.2</v>
      </c>
      <c r="AB2225" s="68">
        <v>0.17</v>
      </c>
      <c r="AC2225" s="68">
        <v>0</v>
      </c>
      <c r="AD2225" s="68">
        <v>0</v>
      </c>
      <c r="AE2225" s="68">
        <v>0</v>
      </c>
      <c r="AF2225" s="68">
        <v>217139.37</v>
      </c>
      <c r="AG2225" s="68">
        <v>910967.15999999992</v>
      </c>
      <c r="AH2225" s="68">
        <v>0.01</v>
      </c>
      <c r="AI2225" s="68">
        <v>910967.15999999992</v>
      </c>
      <c r="AJ2225" s="68">
        <v>0.18</v>
      </c>
      <c r="AK2225" s="68">
        <v>0</v>
      </c>
      <c r="AL2225" s="68">
        <v>19191666.139999997</v>
      </c>
      <c r="AM2225" s="68">
        <v>22.067352119835448</v>
      </c>
      <c r="AN2225" s="68">
        <v>0</v>
      </c>
      <c r="AO2225" s="68">
        <v>0</v>
      </c>
      <c r="AP2225" s="68">
        <v>332753.6100000001</v>
      </c>
      <c r="AQ2225" s="68">
        <v>0</v>
      </c>
      <c r="AR2225" s="371"/>
      <c r="AS2225" s="69">
        <v>45626</v>
      </c>
      <c r="AT2225" s="70" t="s">
        <v>10</v>
      </c>
      <c r="AU2225" s="71" t="s">
        <v>292</v>
      </c>
      <c r="AV2225" s="72">
        <v>2024</v>
      </c>
      <c r="AW2225" s="266" t="s">
        <v>189</v>
      </c>
      <c r="AX2225" s="380">
        <v>45.27</v>
      </c>
      <c r="AY2225" s="380">
        <v>47.31</v>
      </c>
    </row>
    <row r="2226" spans="1:51" x14ac:dyDescent="0.25">
      <c r="A2226" s="66">
        <v>108</v>
      </c>
      <c r="B2226" s="67" t="s">
        <v>102</v>
      </c>
      <c r="C2226" s="68">
        <v>6861842.3099999996</v>
      </c>
      <c r="D2226" s="68">
        <v>1202557.6400000001</v>
      </c>
      <c r="E2226" s="68">
        <v>57579.71</v>
      </c>
      <c r="F2226" s="68">
        <v>834535.39</v>
      </c>
      <c r="G2226" s="68">
        <v>5338320.0199999996</v>
      </c>
      <c r="H2226" s="68">
        <v>15290.82</v>
      </c>
      <c r="I2226" s="68">
        <v>20703274.75</v>
      </c>
      <c r="J2226" s="68">
        <v>14614681.060000001</v>
      </c>
      <c r="K2226" s="68">
        <v>1944766.7</v>
      </c>
      <c r="L2226" s="68">
        <v>1887186.3</v>
      </c>
      <c r="M2226" s="68">
        <v>733843.55</v>
      </c>
      <c r="N2226" s="68">
        <v>23204.47</v>
      </c>
      <c r="O2226" s="68">
        <v>-27814.519999999786</v>
      </c>
      <c r="P2226" s="68">
        <v>-485756.21999999927</v>
      </c>
      <c r="Q2226" s="68">
        <v>-1113757.4100000004</v>
      </c>
      <c r="R2226" s="68">
        <v>-1599513.6299999997</v>
      </c>
      <c r="S2226" s="68">
        <v>1614804.4499999997</v>
      </c>
      <c r="T2226" s="68">
        <v>1671370.79</v>
      </c>
      <c r="U2226" s="68">
        <v>0</v>
      </c>
      <c r="V2226" s="68">
        <v>0</v>
      </c>
      <c r="W2226" s="68">
        <v>0</v>
      </c>
      <c r="X2226" s="68">
        <v>436910.01</v>
      </c>
      <c r="Y2226" s="68">
        <v>94968.66</v>
      </c>
      <c r="Z2226" s="68">
        <v>87045.52</v>
      </c>
      <c r="AA2226" s="68">
        <v>109625.68</v>
      </c>
      <c r="AB2226" s="68">
        <v>7170.85</v>
      </c>
      <c r="AC2226" s="68">
        <v>0</v>
      </c>
      <c r="AD2226" s="68">
        <v>0</v>
      </c>
      <c r="AE2226" s="68">
        <v>0</v>
      </c>
      <c r="AF2226" s="68">
        <v>194665.64</v>
      </c>
      <c r="AG2226" s="68">
        <v>2621029.85</v>
      </c>
      <c r="AH2226" s="68">
        <v>80784.180000000008</v>
      </c>
      <c r="AI2226" s="68">
        <v>2646858.06</v>
      </c>
      <c r="AJ2226" s="68">
        <v>2674672.58</v>
      </c>
      <c r="AK2226" s="68">
        <v>0</v>
      </c>
      <c r="AL2226" s="68">
        <v>18758508.050000001</v>
      </c>
      <c r="AM2226" s="68">
        <v>10.645634126705275</v>
      </c>
      <c r="AN2226" s="68">
        <v>650165.15999999992</v>
      </c>
      <c r="AO2226" s="68">
        <v>184370.22999999998</v>
      </c>
      <c r="AP2226" s="68">
        <v>6934300.4000000004</v>
      </c>
      <c r="AQ2226" s="68">
        <v>1247201.21</v>
      </c>
      <c r="AR2226" s="371"/>
      <c r="AS2226" s="69">
        <v>45626</v>
      </c>
      <c r="AT2226" s="70" t="s">
        <v>10</v>
      </c>
      <c r="AU2226" s="71" t="s">
        <v>292</v>
      </c>
      <c r="AV2226" s="72">
        <v>2024</v>
      </c>
      <c r="AW2226" s="266" t="s">
        <v>183</v>
      </c>
      <c r="AX2226" s="380">
        <v>45.27</v>
      </c>
      <c r="AY2226" s="380">
        <v>47.31</v>
      </c>
    </row>
    <row r="2227" spans="1:51" x14ac:dyDescent="0.25">
      <c r="A2227" s="66">
        <v>93</v>
      </c>
      <c r="B2227" s="67" t="s">
        <v>103</v>
      </c>
      <c r="C2227" s="68">
        <v>75229332.689999998</v>
      </c>
      <c r="D2227" s="68">
        <v>58270.33</v>
      </c>
      <c r="E2227" s="68">
        <v>31275.31</v>
      </c>
      <c r="F2227" s="68">
        <v>21882520.190000001</v>
      </c>
      <c r="G2227" s="68">
        <v>43668031.82</v>
      </c>
      <c r="H2227" s="68">
        <v>-6495973.4700000007</v>
      </c>
      <c r="I2227" s="68">
        <v>99933416.319999993</v>
      </c>
      <c r="J2227" s="68">
        <v>47975574.189999998</v>
      </c>
      <c r="K2227" s="68">
        <v>26938826.710000001</v>
      </c>
      <c r="L2227" s="68">
        <v>26907551.400000002</v>
      </c>
      <c r="M2227" s="68">
        <v>2301483.2000000002</v>
      </c>
      <c r="N2227" s="68">
        <v>0</v>
      </c>
      <c r="O2227" s="68">
        <v>10837657.589999996</v>
      </c>
      <c r="P2227" s="68">
        <v>-1217147.2400000021</v>
      </c>
      <c r="Q2227" s="68">
        <v>-5657346.5199999996</v>
      </c>
      <c r="R2227" s="68">
        <v>-6874493.7600000016</v>
      </c>
      <c r="S2227" s="68">
        <v>378520.33000000101</v>
      </c>
      <c r="T2227" s="68">
        <v>57908.46</v>
      </c>
      <c r="U2227" s="68">
        <v>0</v>
      </c>
      <c r="V2227" s="68">
        <v>0</v>
      </c>
      <c r="W2227" s="68">
        <v>0</v>
      </c>
      <c r="X2227" s="68">
        <v>8545575.25</v>
      </c>
      <c r="Y2227" s="68">
        <v>860600.3</v>
      </c>
      <c r="Z2227" s="68">
        <v>1495880.12</v>
      </c>
      <c r="AA2227" s="68">
        <v>0</v>
      </c>
      <c r="AB2227" s="68">
        <v>261641.62</v>
      </c>
      <c r="AC2227" s="68">
        <v>0</v>
      </c>
      <c r="AD2227" s="68">
        <v>0</v>
      </c>
      <c r="AE2227" s="68">
        <v>0</v>
      </c>
      <c r="AF2227" s="68">
        <v>5606841.3399999999</v>
      </c>
      <c r="AG2227" s="68">
        <v>29209034.600000001</v>
      </c>
      <c r="AH2227" s="68">
        <v>31275.31</v>
      </c>
      <c r="AI2227" s="68">
        <v>29181222.949999999</v>
      </c>
      <c r="AJ2227" s="68">
        <v>18343565.360000003</v>
      </c>
      <c r="AK2227" s="68">
        <v>0</v>
      </c>
      <c r="AL2227" s="68">
        <v>72994589.609999985</v>
      </c>
      <c r="AM2227" s="68">
        <v>3.7096424946712161</v>
      </c>
      <c r="AN2227" s="68">
        <v>10185103.84</v>
      </c>
      <c r="AO2227" s="68">
        <v>11697416.35</v>
      </c>
      <c r="AP2227" s="68">
        <v>64377244.159999996</v>
      </c>
      <c r="AQ2227" s="68">
        <v>43839.39</v>
      </c>
      <c r="AR2227" s="371"/>
      <c r="AS2227" s="69">
        <v>45626</v>
      </c>
      <c r="AT2227" s="70" t="s">
        <v>10</v>
      </c>
      <c r="AU2227" s="71" t="s">
        <v>293</v>
      </c>
      <c r="AV2227" s="72">
        <v>2024</v>
      </c>
      <c r="AW2227" s="266" t="s">
        <v>175</v>
      </c>
      <c r="AX2227" s="380">
        <v>45.27</v>
      </c>
      <c r="AY2227" s="380">
        <v>47.31</v>
      </c>
    </row>
    <row r="2228" spans="1:51" x14ac:dyDescent="0.25">
      <c r="A2228" s="5">
        <v>107</v>
      </c>
      <c r="B2228" s="6" t="s">
        <v>60</v>
      </c>
      <c r="C2228" s="77">
        <v>699334048.32000005</v>
      </c>
      <c r="D2228" s="77">
        <v>240239911.22</v>
      </c>
      <c r="E2228" s="77">
        <v>101194456.23999999</v>
      </c>
      <c r="F2228" s="77">
        <v>54626582.109999999</v>
      </c>
      <c r="G2228" s="77">
        <v>202927712.66999999</v>
      </c>
      <c r="H2228" s="77">
        <v>402364.73</v>
      </c>
      <c r="I2228" s="77">
        <v>434227361.06999999</v>
      </c>
      <c r="J2228" s="77">
        <v>33344755.579999998</v>
      </c>
      <c r="K2228" s="77">
        <v>158676648.80000001</v>
      </c>
      <c r="L2228" s="77">
        <v>57482192.560000002</v>
      </c>
      <c r="M2228" s="77">
        <v>12261293.52</v>
      </c>
      <c r="N2228" s="77">
        <v>80737811.030000001</v>
      </c>
      <c r="O2228" s="77">
        <v>52654390.520000003</v>
      </c>
      <c r="P2228" s="77">
        <v>148386639.78999999</v>
      </c>
      <c r="Q2228" s="77">
        <v>-125286381.93000001</v>
      </c>
      <c r="R2228" s="77">
        <v>23100257.859999999</v>
      </c>
      <c r="S2228" s="77">
        <v>-22697893.129999999</v>
      </c>
      <c r="T2228" s="77">
        <v>3713124.34</v>
      </c>
      <c r="U2228" s="77">
        <v>0</v>
      </c>
      <c r="V2228" s="77">
        <v>0</v>
      </c>
      <c r="W2228" s="77">
        <v>0</v>
      </c>
      <c r="X2228" s="77">
        <v>1169104.31</v>
      </c>
      <c r="Y2228" s="77">
        <v>4141381.91</v>
      </c>
      <c r="Z2228" s="77">
        <v>17319533.530000001</v>
      </c>
      <c r="AA2228" s="77">
        <v>0</v>
      </c>
      <c r="AB2228" s="77">
        <v>0</v>
      </c>
      <c r="AC2228" s="77">
        <v>0</v>
      </c>
      <c r="AD2228" s="77">
        <v>0</v>
      </c>
      <c r="AE2228" s="77">
        <v>0</v>
      </c>
      <c r="AF2228" s="77">
        <v>6119206.3399999999</v>
      </c>
      <c r="AG2228" s="77">
        <v>69743486.079999998</v>
      </c>
      <c r="AH2228" s="77">
        <v>181932267.27000001</v>
      </c>
      <c r="AI2228" s="77">
        <v>251589562.81999999</v>
      </c>
      <c r="AJ2228" s="77">
        <v>198935172.30000001</v>
      </c>
      <c r="AK2228" s="77">
        <v>0</v>
      </c>
      <c r="AL2228" s="77">
        <v>275550712.26999998</v>
      </c>
      <c r="AM2228" s="77">
        <v>2.74</v>
      </c>
      <c r="AN2228" s="77">
        <v>31512417.399999999</v>
      </c>
      <c r="AO2228" s="77">
        <v>23114164.710000001</v>
      </c>
      <c r="AP2228" s="13">
        <v>691558421.82000005</v>
      </c>
      <c r="AQ2228" s="13">
        <v>285118675.24000007</v>
      </c>
      <c r="AR2228" s="367"/>
      <c r="AS2228" s="19">
        <v>45657</v>
      </c>
      <c r="AT2228" s="70" t="s">
        <v>11</v>
      </c>
      <c r="AU2228" s="71" t="s">
        <v>292</v>
      </c>
      <c r="AV2228" s="72">
        <v>2024</v>
      </c>
      <c r="AW2228" s="266" t="s">
        <v>160</v>
      </c>
      <c r="AX2228" s="380">
        <v>49.8</v>
      </c>
      <c r="AY2228" s="380">
        <v>51.93</v>
      </c>
    </row>
    <row r="2229" spans="1:51" x14ac:dyDescent="0.25">
      <c r="A2229" s="5">
        <v>66</v>
      </c>
      <c r="B2229" s="6" t="s">
        <v>61</v>
      </c>
      <c r="C2229" s="77">
        <v>26974948.18</v>
      </c>
      <c r="D2229" s="77">
        <v>5166162.9000000004</v>
      </c>
      <c r="E2229" s="77">
        <v>43054.52</v>
      </c>
      <c r="F2229" s="77">
        <v>659151.13</v>
      </c>
      <c r="G2229" s="77">
        <v>44297854.740000002</v>
      </c>
      <c r="H2229" s="77">
        <v>-23165897.050000001</v>
      </c>
      <c r="I2229" s="77">
        <v>194214878.47</v>
      </c>
      <c r="J2229" s="77">
        <v>312005907.51999998</v>
      </c>
      <c r="K2229" s="77">
        <v>43092.52</v>
      </c>
      <c r="L2229" s="77">
        <v>38</v>
      </c>
      <c r="M2229" s="77">
        <v>84924.5</v>
      </c>
      <c r="N2229" s="77">
        <v>3171861.68</v>
      </c>
      <c r="O2229" s="77">
        <v>-5733133.2199999997</v>
      </c>
      <c r="P2229" s="77">
        <v>-17415087.370000001</v>
      </c>
      <c r="Q2229" s="77">
        <v>-20029959.620000001</v>
      </c>
      <c r="R2229" s="77">
        <v>-37445046.990000002</v>
      </c>
      <c r="S2229" s="77">
        <v>14279149.66</v>
      </c>
      <c r="T2229" s="77">
        <v>10276828.58</v>
      </c>
      <c r="U2229" s="77">
        <v>0</v>
      </c>
      <c r="V2229" s="77">
        <v>0</v>
      </c>
      <c r="W2229" s="77">
        <v>0</v>
      </c>
      <c r="X2229" s="77">
        <v>161100348.16</v>
      </c>
      <c r="Y2229" s="77">
        <v>870902.64</v>
      </c>
      <c r="Z2229" s="77">
        <v>629673.47</v>
      </c>
      <c r="AA2229" s="77">
        <v>898828.03</v>
      </c>
      <c r="AB2229" s="77">
        <v>32199.26</v>
      </c>
      <c r="AC2229" s="77">
        <v>0</v>
      </c>
      <c r="AD2229" s="77">
        <v>0</v>
      </c>
      <c r="AE2229" s="77">
        <v>0</v>
      </c>
      <c r="AF2229" s="77">
        <v>154666423.68000001</v>
      </c>
      <c r="AG2229" s="77">
        <v>84962.5</v>
      </c>
      <c r="AH2229" s="77">
        <v>3214916.2</v>
      </c>
      <c r="AI2229" s="77">
        <v>3299840.7</v>
      </c>
      <c r="AJ2229" s="77">
        <v>9032973.9199999999</v>
      </c>
      <c r="AK2229" s="77">
        <v>0</v>
      </c>
      <c r="AL2229" s="77">
        <v>194171785.94999999</v>
      </c>
      <c r="AM2229" s="77">
        <v>4506.93</v>
      </c>
      <c r="AN2229" s="77">
        <v>659151.13</v>
      </c>
      <c r="AO2229" s="77">
        <v>0</v>
      </c>
      <c r="AP2229" s="13">
        <v>29722263.289999999</v>
      </c>
      <c r="AQ2229" s="13">
        <v>2180344.7899999991</v>
      </c>
      <c r="AR2229" s="367"/>
      <c r="AS2229" s="19">
        <v>45657</v>
      </c>
      <c r="AT2229" s="70" t="s">
        <v>11</v>
      </c>
      <c r="AU2229" s="71" t="s">
        <v>293</v>
      </c>
      <c r="AV2229" s="72">
        <v>2024</v>
      </c>
      <c r="AW2229" s="266" t="s">
        <v>178</v>
      </c>
      <c r="AX2229" s="380">
        <v>49.8</v>
      </c>
      <c r="AY2229" s="380">
        <v>51.93</v>
      </c>
    </row>
    <row r="2230" spans="1:51" x14ac:dyDescent="0.25">
      <c r="A2230" s="5">
        <v>44</v>
      </c>
      <c r="B2230" s="6" t="s">
        <v>62</v>
      </c>
      <c r="C2230" s="77">
        <v>145372267.77000001</v>
      </c>
      <c r="D2230" s="77">
        <v>31491684.93</v>
      </c>
      <c r="E2230" s="77">
        <v>13096074.34</v>
      </c>
      <c r="F2230" s="77">
        <v>8158967.2800000003</v>
      </c>
      <c r="G2230" s="77">
        <v>74470249.340000004</v>
      </c>
      <c r="H2230" s="77">
        <v>330857.40999999997</v>
      </c>
      <c r="I2230" s="77">
        <v>181471723.71000001</v>
      </c>
      <c r="J2230" s="77">
        <v>29753133.789999999</v>
      </c>
      <c r="K2230" s="77">
        <v>34490740.729999997</v>
      </c>
      <c r="L2230" s="77">
        <v>20332290.280000001</v>
      </c>
      <c r="M2230" s="77">
        <v>169486.82</v>
      </c>
      <c r="N2230" s="77">
        <v>0</v>
      </c>
      <c r="O2230" s="77">
        <v>-624080.05000000005</v>
      </c>
      <c r="P2230" s="77">
        <v>31426246.07</v>
      </c>
      <c r="Q2230" s="77">
        <v>-5957234.8799999999</v>
      </c>
      <c r="R2230" s="77">
        <v>25469011.190000001</v>
      </c>
      <c r="S2230" s="77">
        <v>-25138153.780000001</v>
      </c>
      <c r="T2230" s="77">
        <v>1428111.08</v>
      </c>
      <c r="U2230" s="77">
        <v>0</v>
      </c>
      <c r="V2230" s="77">
        <v>0</v>
      </c>
      <c r="W2230" s="77">
        <v>0</v>
      </c>
      <c r="X2230" s="77">
        <v>2325871.4700000002</v>
      </c>
      <c r="Y2230" s="77">
        <v>1339256.72</v>
      </c>
      <c r="Z2230" s="77">
        <v>1893212.42</v>
      </c>
      <c r="AA2230" s="77">
        <v>5011396.18</v>
      </c>
      <c r="AB2230" s="77">
        <v>1109350.24</v>
      </c>
      <c r="AC2230" s="77">
        <v>0</v>
      </c>
      <c r="AD2230" s="77">
        <v>0</v>
      </c>
      <c r="AE2230" s="77">
        <v>0</v>
      </c>
      <c r="AF2230" s="77">
        <v>19538920.77</v>
      </c>
      <c r="AG2230" s="77">
        <v>20501777.100000001</v>
      </c>
      <c r="AH2230" s="77">
        <v>13096074.34</v>
      </c>
      <c r="AI2230" s="77">
        <v>33541557.77</v>
      </c>
      <c r="AJ2230" s="77">
        <v>34294878.159999996</v>
      </c>
      <c r="AK2230" s="77">
        <v>129240.34</v>
      </c>
      <c r="AL2230" s="77">
        <v>146980982.97999999</v>
      </c>
      <c r="AM2230" s="77">
        <v>5.26</v>
      </c>
      <c r="AN2230" s="77">
        <v>6064552.7800000003</v>
      </c>
      <c r="AO2230" s="77">
        <v>2094414.5</v>
      </c>
      <c r="AP2230" s="13">
        <v>141929489.42000002</v>
      </c>
      <c r="AQ2230" s="13">
        <v>27424826.529999997</v>
      </c>
      <c r="AR2230" s="367"/>
      <c r="AS2230" s="19">
        <v>45657</v>
      </c>
      <c r="AT2230" s="70" t="s">
        <v>11</v>
      </c>
      <c r="AU2230" s="71" t="s">
        <v>292</v>
      </c>
      <c r="AV2230" s="72">
        <v>2024</v>
      </c>
      <c r="AW2230" s="266" t="s">
        <v>167</v>
      </c>
      <c r="AX2230" s="380">
        <v>49.8</v>
      </c>
      <c r="AY2230" s="380">
        <v>51.93</v>
      </c>
    </row>
    <row r="2231" spans="1:51" ht="30" x14ac:dyDescent="0.25">
      <c r="A2231" s="5">
        <v>113</v>
      </c>
      <c r="B2231" s="6" t="s">
        <v>63</v>
      </c>
      <c r="C2231" s="77">
        <v>73377898.159999996</v>
      </c>
      <c r="D2231" s="77">
        <v>32149823.329999998</v>
      </c>
      <c r="E2231" s="77">
        <v>6442318.8200000003</v>
      </c>
      <c r="F2231" s="77">
        <v>16349672.42</v>
      </c>
      <c r="G2231" s="77">
        <v>27655186.829999998</v>
      </c>
      <c r="H2231" s="77">
        <v>1866375.3</v>
      </c>
      <c r="I2231" s="77">
        <v>298530671.02999997</v>
      </c>
      <c r="J2231" s="77">
        <v>28803449.829999998</v>
      </c>
      <c r="K2231" s="77">
        <v>22929759.66</v>
      </c>
      <c r="L2231" s="77">
        <v>16487440.84</v>
      </c>
      <c r="M2231" s="77">
        <v>2187960.46</v>
      </c>
      <c r="N2231" s="77">
        <v>9222100.5800000001</v>
      </c>
      <c r="O2231" s="77">
        <v>8371811.3399999999</v>
      </c>
      <c r="P2231" s="77">
        <v>-11148595.76</v>
      </c>
      <c r="Q2231" s="77">
        <v>6719255.7300000004</v>
      </c>
      <c r="R2231" s="77">
        <v>-4429340.03</v>
      </c>
      <c r="S2231" s="77">
        <v>6295715.3600000003</v>
      </c>
      <c r="T2231" s="77">
        <v>1130616.33</v>
      </c>
      <c r="U2231" s="77">
        <v>0</v>
      </c>
      <c r="V2231" s="77">
        <v>0</v>
      </c>
      <c r="W2231" s="77">
        <v>0</v>
      </c>
      <c r="X2231" s="77">
        <v>8392904.0700000003</v>
      </c>
      <c r="Y2231" s="77">
        <v>454896.75</v>
      </c>
      <c r="Z2231" s="77">
        <v>1114617.56</v>
      </c>
      <c r="AA2231" s="77">
        <v>0</v>
      </c>
      <c r="AB2231" s="77">
        <v>563231.46</v>
      </c>
      <c r="AC2231" s="77">
        <v>0</v>
      </c>
      <c r="AD2231" s="77">
        <v>0</v>
      </c>
      <c r="AE2231" s="77">
        <v>0</v>
      </c>
      <c r="AF2231" s="77">
        <v>1095059.27</v>
      </c>
      <c r="AG2231" s="77">
        <v>18675401.300000001</v>
      </c>
      <c r="AH2231" s="77">
        <v>15664419.4</v>
      </c>
      <c r="AI2231" s="77">
        <v>34059257.490000002</v>
      </c>
      <c r="AJ2231" s="77">
        <v>25687446.149999999</v>
      </c>
      <c r="AK2231" s="77">
        <v>0</v>
      </c>
      <c r="AL2231" s="77">
        <v>275600911.37</v>
      </c>
      <c r="AM2231" s="77">
        <v>13.02</v>
      </c>
      <c r="AN2231" s="77">
        <v>8237274.5999999996</v>
      </c>
      <c r="AO2231" s="77">
        <v>8112397.8200000003</v>
      </c>
      <c r="AP2231" s="13">
        <v>70653555.879999995</v>
      </c>
      <c r="AQ2231" s="13">
        <v>37797292.390000001</v>
      </c>
      <c r="AR2231" s="367"/>
      <c r="AS2231" s="19">
        <v>45657</v>
      </c>
      <c r="AT2231" s="70" t="s">
        <v>11</v>
      </c>
      <c r="AU2231" s="71" t="s">
        <v>292</v>
      </c>
      <c r="AV2231" s="72">
        <v>2024</v>
      </c>
      <c r="AW2231" s="266" t="s">
        <v>171</v>
      </c>
      <c r="AX2231" s="380">
        <v>49.8</v>
      </c>
      <c r="AY2231" s="380">
        <v>51.93</v>
      </c>
    </row>
    <row r="2232" spans="1:51" x14ac:dyDescent="0.25">
      <c r="A2232" s="5">
        <v>98</v>
      </c>
      <c r="B2232" s="6" t="s">
        <v>64</v>
      </c>
      <c r="C2232" s="77">
        <v>228665725.46000001</v>
      </c>
      <c r="D2232" s="77">
        <v>46880234.030000001</v>
      </c>
      <c r="E2232" s="77">
        <v>30690603.960000001</v>
      </c>
      <c r="F2232" s="77">
        <v>33920210.420000002</v>
      </c>
      <c r="G2232" s="77">
        <v>66027050.200000003</v>
      </c>
      <c r="H2232" s="77">
        <v>282699.53999999998</v>
      </c>
      <c r="I2232" s="77">
        <v>85322387.019999996</v>
      </c>
      <c r="J2232" s="77">
        <v>76541107.329999998</v>
      </c>
      <c r="K2232" s="77">
        <v>70186159.480000004</v>
      </c>
      <c r="L2232" s="77">
        <v>39495555.520000003</v>
      </c>
      <c r="M2232" s="77">
        <v>18808523.050000001</v>
      </c>
      <c r="N2232" s="77">
        <v>13030303.449999999</v>
      </c>
      <c r="O2232" s="77">
        <v>12557074.43</v>
      </c>
      <c r="P2232" s="77">
        <v>69281156.379999995</v>
      </c>
      <c r="Q2232" s="77">
        <v>-2115762.7400000002</v>
      </c>
      <c r="R2232" s="77">
        <v>67165393.640000001</v>
      </c>
      <c r="S2232" s="77">
        <v>-66882694.100000001</v>
      </c>
      <c r="T2232" s="77">
        <v>87.24</v>
      </c>
      <c r="U2232" s="77">
        <v>0</v>
      </c>
      <c r="V2232" s="77">
        <v>0</v>
      </c>
      <c r="W2232" s="77">
        <v>0</v>
      </c>
      <c r="X2232" s="77">
        <v>23170870.760000002</v>
      </c>
      <c r="Y2232" s="77">
        <v>791742.22</v>
      </c>
      <c r="Z2232" s="77">
        <v>1833936.91</v>
      </c>
      <c r="AA2232" s="77">
        <v>37808835.82</v>
      </c>
      <c r="AB2232" s="77">
        <v>1456469.95</v>
      </c>
      <c r="AC2232" s="77">
        <v>0</v>
      </c>
      <c r="AD2232" s="77">
        <v>0</v>
      </c>
      <c r="AE2232" s="77">
        <v>0</v>
      </c>
      <c r="AF2232" s="77">
        <v>48162667.200000003</v>
      </c>
      <c r="AG2232" s="77">
        <v>58304078.57</v>
      </c>
      <c r="AH2232" s="77">
        <v>43720907.409999996</v>
      </c>
      <c r="AI2232" s="77">
        <v>101823755.54000001</v>
      </c>
      <c r="AJ2232" s="77">
        <v>89266681.109999999</v>
      </c>
      <c r="AK2232" s="77">
        <v>0</v>
      </c>
      <c r="AL2232" s="77">
        <v>15136227.539999999</v>
      </c>
      <c r="AM2232" s="77">
        <v>1.22</v>
      </c>
      <c r="AN2232" s="77">
        <v>20757395.07</v>
      </c>
      <c r="AO2232" s="77">
        <v>13162815.35</v>
      </c>
      <c r="AP2232" s="13">
        <v>214642263.22</v>
      </c>
      <c r="AQ2232" s="13">
        <v>45413846.219999999</v>
      </c>
      <c r="AR2232" s="367"/>
      <c r="AS2232" s="19">
        <v>45657</v>
      </c>
      <c r="AT2232" s="70" t="s">
        <v>11</v>
      </c>
      <c r="AU2232" s="71" t="s">
        <v>292</v>
      </c>
      <c r="AV2232" s="72">
        <v>2024</v>
      </c>
      <c r="AW2232" s="266" t="s">
        <v>165</v>
      </c>
      <c r="AX2232" s="380">
        <v>49.8</v>
      </c>
      <c r="AY2232" s="380">
        <v>51.93</v>
      </c>
    </row>
    <row r="2233" spans="1:51" x14ac:dyDescent="0.25">
      <c r="A2233" s="5">
        <v>1</v>
      </c>
      <c r="B2233" s="6" t="s">
        <v>65</v>
      </c>
      <c r="C2233" s="77">
        <v>30849040.870000001</v>
      </c>
      <c r="D2233" s="77">
        <v>1668158</v>
      </c>
      <c r="E2233" s="77">
        <v>878428.25</v>
      </c>
      <c r="F2233" s="77">
        <v>5513932.71</v>
      </c>
      <c r="G2233" s="77">
        <v>9757524.8000000007</v>
      </c>
      <c r="H2233" s="77">
        <v>28867.3</v>
      </c>
      <c r="I2233" s="77">
        <v>281139801.81</v>
      </c>
      <c r="J2233" s="77">
        <v>19812.96</v>
      </c>
      <c r="K2233" s="77">
        <v>5408759.1200000001</v>
      </c>
      <c r="L2233" s="77">
        <v>4530330.87</v>
      </c>
      <c r="M2233" s="77">
        <v>3950358.48</v>
      </c>
      <c r="N2233" s="77">
        <v>45016.37</v>
      </c>
      <c r="O2233" s="77">
        <v>-7585500.0700000003</v>
      </c>
      <c r="P2233" s="77">
        <v>21494925.43</v>
      </c>
      <c r="Q2233" s="77">
        <v>-23018108.309999999</v>
      </c>
      <c r="R2233" s="77">
        <v>-1523182.88</v>
      </c>
      <c r="S2233" s="77">
        <v>1552050.05</v>
      </c>
      <c r="T2233" s="77">
        <v>866941.81</v>
      </c>
      <c r="U2233" s="77">
        <v>0</v>
      </c>
      <c r="V2233" s="77">
        <v>0</v>
      </c>
      <c r="W2233" s="77">
        <v>0</v>
      </c>
      <c r="X2233" s="77">
        <v>3187602.29</v>
      </c>
      <c r="Y2233" s="77">
        <v>184086.26</v>
      </c>
      <c r="Z2233" s="77">
        <v>174914</v>
      </c>
      <c r="AA2233" s="77">
        <v>46187.77</v>
      </c>
      <c r="AB2233" s="77">
        <v>699196.15</v>
      </c>
      <c r="AC2233" s="77">
        <v>0</v>
      </c>
      <c r="AD2233" s="77">
        <v>0</v>
      </c>
      <c r="AE2233" s="77">
        <v>0</v>
      </c>
      <c r="AF2233" s="77">
        <v>1398109.87</v>
      </c>
      <c r="AG2233" s="77">
        <v>8480689.3499999996</v>
      </c>
      <c r="AH2233" s="77">
        <v>923444.62</v>
      </c>
      <c r="AI2233" s="77">
        <v>9389909.9499999993</v>
      </c>
      <c r="AJ2233" s="77">
        <v>16975410.02</v>
      </c>
      <c r="AK2233" s="77">
        <v>0</v>
      </c>
      <c r="AL2233" s="77">
        <v>275731042.69</v>
      </c>
      <c r="AM2233" s="77">
        <v>51.98</v>
      </c>
      <c r="AN2233" s="77">
        <v>2562142.27</v>
      </c>
      <c r="AO2233" s="77">
        <v>2951790.44</v>
      </c>
      <c r="AP2233" s="13">
        <v>38552718.109999999</v>
      </c>
      <c r="AQ2233" s="13">
        <v>1786335.17</v>
      </c>
      <c r="AR2233" s="367"/>
      <c r="AS2233" s="19">
        <v>45657</v>
      </c>
      <c r="AT2233" s="70" t="s">
        <v>11</v>
      </c>
      <c r="AU2233" s="71" t="s">
        <v>292</v>
      </c>
      <c r="AV2233" s="72">
        <v>2024</v>
      </c>
      <c r="AW2233" s="266" t="s">
        <v>177</v>
      </c>
      <c r="AX2233" s="380">
        <v>49.8</v>
      </c>
      <c r="AY2233" s="380">
        <v>51.93</v>
      </c>
    </row>
    <row r="2234" spans="1:51" x14ac:dyDescent="0.25">
      <c r="A2234" s="5">
        <v>109</v>
      </c>
      <c r="B2234" s="6" t="s">
        <v>66</v>
      </c>
      <c r="C2234" s="77">
        <v>1055950824.05</v>
      </c>
      <c r="D2234" s="77">
        <v>472463261.89999998</v>
      </c>
      <c r="E2234" s="77">
        <v>109929825.48</v>
      </c>
      <c r="F2234" s="77">
        <v>143185952.28</v>
      </c>
      <c r="G2234" s="77">
        <v>277272362.75</v>
      </c>
      <c r="H2234" s="77">
        <v>105628394.03</v>
      </c>
      <c r="I2234" s="77">
        <v>2264258848.4400001</v>
      </c>
      <c r="J2234" s="77">
        <v>529593651.23000002</v>
      </c>
      <c r="K2234" s="77">
        <v>344539015.11000001</v>
      </c>
      <c r="L2234" s="77">
        <v>221278485.06</v>
      </c>
      <c r="M2234" s="77">
        <v>4802902</v>
      </c>
      <c r="N2234" s="77">
        <v>12771265</v>
      </c>
      <c r="O2234" s="77">
        <v>124193864.09</v>
      </c>
      <c r="P2234" s="77">
        <v>38832936.729999997</v>
      </c>
      <c r="Q2234" s="77">
        <v>-58545176.759999998</v>
      </c>
      <c r="R2234" s="77">
        <v>-19712240.030000001</v>
      </c>
      <c r="S2234" s="77">
        <v>125340634.06</v>
      </c>
      <c r="T2234" s="77">
        <v>19905454.02</v>
      </c>
      <c r="U2234" s="77">
        <v>0</v>
      </c>
      <c r="V2234" s="77">
        <v>0</v>
      </c>
      <c r="W2234" s="77">
        <v>26227868.420000002</v>
      </c>
      <c r="X2234" s="77">
        <v>166991740.68000001</v>
      </c>
      <c r="Y2234" s="77">
        <v>4869618.49</v>
      </c>
      <c r="Z2234" s="77">
        <v>3150810.97</v>
      </c>
      <c r="AA2234" s="77">
        <v>27960794.379999999</v>
      </c>
      <c r="AB2234" s="77">
        <v>893080.32</v>
      </c>
      <c r="AC2234" s="77">
        <v>0</v>
      </c>
      <c r="AD2234" s="77">
        <v>0</v>
      </c>
      <c r="AE2234" s="77">
        <v>896028.45</v>
      </c>
      <c r="AF2234" s="77">
        <v>50014096.450000003</v>
      </c>
      <c r="AG2234" s="77">
        <v>226081387.06</v>
      </c>
      <c r="AH2234" s="77">
        <v>122701090.48</v>
      </c>
      <c r="AI2234" s="77">
        <v>347239847.94</v>
      </c>
      <c r="AJ2234" s="77">
        <v>223675483.56</v>
      </c>
      <c r="AK2234" s="77">
        <v>629499.71</v>
      </c>
      <c r="AL2234" s="77">
        <v>1919719833.3299999</v>
      </c>
      <c r="AM2234" s="77">
        <v>6.57</v>
      </c>
      <c r="AN2234" s="77">
        <v>107017238.01000001</v>
      </c>
      <c r="AO2234" s="77">
        <v>36168714.270000003</v>
      </c>
      <c r="AP2234" s="13">
        <v>977814424.88000011</v>
      </c>
      <c r="AQ2234" s="13">
        <v>518520726.81999987</v>
      </c>
      <c r="AR2234" s="367"/>
      <c r="AS2234" s="19">
        <v>45657</v>
      </c>
      <c r="AT2234" s="70" t="s">
        <v>11</v>
      </c>
      <c r="AU2234" s="71" t="s">
        <v>292</v>
      </c>
      <c r="AV2234" s="72">
        <v>2024</v>
      </c>
      <c r="AW2234" s="266" t="s">
        <v>157</v>
      </c>
      <c r="AX2234" s="380">
        <v>49.8</v>
      </c>
      <c r="AY2234" s="380">
        <v>51.93</v>
      </c>
    </row>
    <row r="2235" spans="1:51" x14ac:dyDescent="0.25">
      <c r="A2235" s="5">
        <v>25</v>
      </c>
      <c r="B2235" s="6" t="s">
        <v>67</v>
      </c>
      <c r="C2235" s="77">
        <v>99037972.239999995</v>
      </c>
      <c r="D2235" s="77">
        <v>24580544</v>
      </c>
      <c r="E2235" s="77">
        <v>1659857</v>
      </c>
      <c r="F2235" s="77">
        <v>0</v>
      </c>
      <c r="G2235" s="77">
        <v>52106551.740000002</v>
      </c>
      <c r="H2235" s="77">
        <v>108843562.76000001</v>
      </c>
      <c r="I2235" s="77">
        <v>21355035.359999999</v>
      </c>
      <c r="J2235" s="77">
        <v>689672714.85000002</v>
      </c>
      <c r="K2235" s="77">
        <v>18059314</v>
      </c>
      <c r="L2235" s="77">
        <v>16399457</v>
      </c>
      <c r="M2235" s="77">
        <v>0</v>
      </c>
      <c r="N2235" s="77">
        <v>0</v>
      </c>
      <c r="O2235" s="77">
        <v>6657105.25</v>
      </c>
      <c r="P2235" s="77">
        <v>15693771.25</v>
      </c>
      <c r="Q2235" s="77">
        <v>-173286.8</v>
      </c>
      <c r="R2235" s="77">
        <v>15520484.449999999</v>
      </c>
      <c r="S2235" s="77">
        <v>93323078.299999997</v>
      </c>
      <c r="T2235" s="77">
        <v>34262167.799999997</v>
      </c>
      <c r="U2235" s="77">
        <v>5329291.0999999996</v>
      </c>
      <c r="V2235" s="77">
        <v>0</v>
      </c>
      <c r="W2235" s="77">
        <v>0</v>
      </c>
      <c r="X2235" s="77">
        <v>57441945.390000001</v>
      </c>
      <c r="Y2235" s="77">
        <v>1063399.02</v>
      </c>
      <c r="Z2235" s="77">
        <v>2601278.92</v>
      </c>
      <c r="AA2235" s="77">
        <v>0</v>
      </c>
      <c r="AB2235" s="77">
        <v>44596.32</v>
      </c>
      <c r="AC2235" s="77">
        <v>0</v>
      </c>
      <c r="AD2235" s="77">
        <v>0</v>
      </c>
      <c r="AE2235" s="77">
        <v>0</v>
      </c>
      <c r="AF2235" s="77">
        <v>1051.73</v>
      </c>
      <c r="AG2235" s="77">
        <v>16399457</v>
      </c>
      <c r="AH2235" s="77">
        <v>1659857</v>
      </c>
      <c r="AI2235" s="77">
        <v>16453893.75</v>
      </c>
      <c r="AJ2235" s="77">
        <v>9796788.5</v>
      </c>
      <c r="AK2235" s="77">
        <v>0</v>
      </c>
      <c r="AL2235" s="77">
        <v>3295721.36</v>
      </c>
      <c r="AM2235" s="77">
        <v>1.18</v>
      </c>
      <c r="AN2235" s="77">
        <v>0</v>
      </c>
      <c r="AO2235" s="77">
        <v>0</v>
      </c>
      <c r="AP2235" s="13">
        <v>92860267.98999998</v>
      </c>
      <c r="AQ2235" s="13">
        <v>25059945</v>
      </c>
      <c r="AR2235" s="367"/>
      <c r="AS2235" s="19">
        <v>45657</v>
      </c>
      <c r="AT2235" s="70" t="s">
        <v>11</v>
      </c>
      <c r="AU2235" s="71" t="s">
        <v>292</v>
      </c>
      <c r="AV2235" s="72">
        <v>2024</v>
      </c>
      <c r="AW2235" s="266" t="s">
        <v>174</v>
      </c>
      <c r="AX2235" s="380">
        <v>49.8</v>
      </c>
      <c r="AY2235" s="380">
        <v>51.93</v>
      </c>
    </row>
    <row r="2236" spans="1:51" x14ac:dyDescent="0.25">
      <c r="A2236" s="5">
        <v>121</v>
      </c>
      <c r="B2236" s="6" t="s">
        <v>68</v>
      </c>
      <c r="C2236" s="77">
        <v>5477977.1399999997</v>
      </c>
      <c r="D2236" s="77">
        <v>0</v>
      </c>
      <c r="E2236" s="77">
        <v>69.61</v>
      </c>
      <c r="F2236" s="77">
        <v>0</v>
      </c>
      <c r="G2236" s="77">
        <v>1123896.08</v>
      </c>
      <c r="H2236" s="77">
        <v>4069719.04</v>
      </c>
      <c r="I2236" s="77">
        <v>4797103.93</v>
      </c>
      <c r="J2236" s="77">
        <v>36082717.990000002</v>
      </c>
      <c r="K2236" s="77">
        <v>3105.72</v>
      </c>
      <c r="L2236" s="77">
        <v>3036.11</v>
      </c>
      <c r="M2236" s="77">
        <v>1571221.97</v>
      </c>
      <c r="N2236" s="77">
        <v>0</v>
      </c>
      <c r="O2236" s="77">
        <v>1573436.33</v>
      </c>
      <c r="P2236" s="77">
        <v>2780644.73</v>
      </c>
      <c r="Q2236" s="77">
        <v>-1922176.15</v>
      </c>
      <c r="R2236" s="77">
        <v>858468.58</v>
      </c>
      <c r="S2236" s="77">
        <v>3211250.09</v>
      </c>
      <c r="T2236" s="77">
        <v>0</v>
      </c>
      <c r="U2236" s="77">
        <v>0</v>
      </c>
      <c r="V2236" s="77">
        <v>0</v>
      </c>
      <c r="W2236" s="77">
        <v>3017287.08</v>
      </c>
      <c r="X2236" s="77">
        <v>411540.74</v>
      </c>
      <c r="Y2236" s="77">
        <v>22936.65</v>
      </c>
      <c r="Z2236" s="77">
        <v>124071.27</v>
      </c>
      <c r="AA2236" s="77">
        <v>42084.82</v>
      </c>
      <c r="AB2236" s="77">
        <v>11213.96</v>
      </c>
      <c r="AC2236" s="77">
        <v>0</v>
      </c>
      <c r="AD2236" s="77">
        <v>0</v>
      </c>
      <c r="AE2236" s="77">
        <v>0</v>
      </c>
      <c r="AF2236" s="77">
        <v>17271.03</v>
      </c>
      <c r="AG2236" s="77">
        <v>1574258.08</v>
      </c>
      <c r="AH2236" s="77">
        <v>69.61</v>
      </c>
      <c r="AI2236" s="77">
        <v>1573505.94</v>
      </c>
      <c r="AJ2236" s="77">
        <v>69.61</v>
      </c>
      <c r="AK2236" s="77">
        <v>0</v>
      </c>
      <c r="AL2236" s="77">
        <v>4793998.21</v>
      </c>
      <c r="AM2236" s="77">
        <v>1544.6</v>
      </c>
      <c r="AN2236" s="77">
        <v>0</v>
      </c>
      <c r="AO2236" s="77">
        <v>0</v>
      </c>
      <c r="AP2236" s="13">
        <v>3904540.8099999996</v>
      </c>
      <c r="AQ2236" s="13">
        <v>0</v>
      </c>
      <c r="AR2236" s="367"/>
      <c r="AS2236" s="19">
        <v>45657</v>
      </c>
      <c r="AT2236" s="70" t="s">
        <v>11</v>
      </c>
      <c r="AU2236" s="71" t="s">
        <v>292</v>
      </c>
      <c r="AV2236" s="72">
        <v>2024</v>
      </c>
      <c r="AW2236" s="266" t="s">
        <v>188</v>
      </c>
      <c r="AX2236" s="380">
        <v>49.8</v>
      </c>
      <c r="AY2236" s="380">
        <v>51.93</v>
      </c>
    </row>
    <row r="2237" spans="1:51" x14ac:dyDescent="0.25">
      <c r="A2237" s="5">
        <v>122</v>
      </c>
      <c r="B2237" s="6" t="s">
        <v>69</v>
      </c>
      <c r="C2237" s="77">
        <v>1102064511.3199999</v>
      </c>
      <c r="D2237" s="77">
        <v>1563669.14</v>
      </c>
      <c r="E2237" s="77">
        <v>927827.32</v>
      </c>
      <c r="F2237" s="77">
        <v>333155.90999999997</v>
      </c>
      <c r="G2237" s="77">
        <v>89799665.890000001</v>
      </c>
      <c r="H2237" s="77">
        <v>2012139.79</v>
      </c>
      <c r="I2237" s="77">
        <v>19814853.350000001</v>
      </c>
      <c r="J2237" s="77">
        <v>395121.6</v>
      </c>
      <c r="K2237" s="77">
        <v>2694028.84</v>
      </c>
      <c r="L2237" s="77">
        <v>1478719.46</v>
      </c>
      <c r="M2237" s="77">
        <v>563990925</v>
      </c>
      <c r="N2237" s="77">
        <v>0</v>
      </c>
      <c r="O2237" s="77">
        <v>565289290.16999996</v>
      </c>
      <c r="P2237" s="77">
        <v>445076922.69</v>
      </c>
      <c r="Q2237" s="77">
        <v>-437322145.32999998</v>
      </c>
      <c r="R2237" s="77">
        <v>7754777.3600000003</v>
      </c>
      <c r="S2237" s="77">
        <v>-5742637.5700000003</v>
      </c>
      <c r="T2237" s="77">
        <v>0</v>
      </c>
      <c r="U2237" s="77">
        <v>0</v>
      </c>
      <c r="V2237" s="77">
        <v>0</v>
      </c>
      <c r="W2237" s="77">
        <v>35415596.229999997</v>
      </c>
      <c r="X2237" s="77">
        <v>177222158.91999999</v>
      </c>
      <c r="Y2237" s="77">
        <v>1617801.73</v>
      </c>
      <c r="Z2237" s="77">
        <v>844522.35</v>
      </c>
      <c r="AA2237" s="77">
        <v>5387955.7999999998</v>
      </c>
      <c r="AB2237" s="77">
        <v>24703.73</v>
      </c>
      <c r="AC2237" s="77">
        <v>0</v>
      </c>
      <c r="AD2237" s="77">
        <v>0</v>
      </c>
      <c r="AE2237" s="77">
        <v>33119909.41</v>
      </c>
      <c r="AF2237" s="77">
        <v>177385499.69999999</v>
      </c>
      <c r="AG2237" s="77">
        <v>565469644.46000004</v>
      </c>
      <c r="AH2237" s="77">
        <v>927827.32</v>
      </c>
      <c r="AI2237" s="77">
        <v>566356725.25</v>
      </c>
      <c r="AJ2237" s="77">
        <v>1067435.08</v>
      </c>
      <c r="AK2237" s="77">
        <v>0</v>
      </c>
      <c r="AL2237" s="77">
        <v>17120824.510000002</v>
      </c>
      <c r="AM2237" s="77">
        <v>7.36</v>
      </c>
      <c r="AN2237" s="77">
        <v>267352.08</v>
      </c>
      <c r="AO2237" s="77">
        <v>65803.83</v>
      </c>
      <c r="AP2237" s="13">
        <v>537662838.30000019</v>
      </c>
      <c r="AQ2237" s="13">
        <v>2451286.2900000005</v>
      </c>
      <c r="AR2237" s="367"/>
      <c r="AS2237" s="19">
        <v>45657</v>
      </c>
      <c r="AT2237" s="70" t="s">
        <v>11</v>
      </c>
      <c r="AU2237" s="71" t="s">
        <v>292</v>
      </c>
      <c r="AV2237" s="72">
        <v>2024</v>
      </c>
      <c r="AW2237" s="266" t="s">
        <v>267</v>
      </c>
      <c r="AX2237" s="380">
        <v>49.8</v>
      </c>
      <c r="AY2237" s="380">
        <v>51.93</v>
      </c>
    </row>
    <row r="2238" spans="1:51" x14ac:dyDescent="0.25">
      <c r="A2238" s="5">
        <v>110</v>
      </c>
      <c r="B2238" s="6" t="s">
        <v>71</v>
      </c>
      <c r="C2238" s="77">
        <v>68202678.689999998</v>
      </c>
      <c r="D2238" s="77">
        <v>2865012.4</v>
      </c>
      <c r="E2238" s="77">
        <v>49225.42</v>
      </c>
      <c r="F2238" s="77">
        <v>20415590.09</v>
      </c>
      <c r="G2238" s="77">
        <v>89422734.579999998</v>
      </c>
      <c r="H2238" s="77">
        <v>9986125.7100000009</v>
      </c>
      <c r="I2238" s="77">
        <v>529153432.99000001</v>
      </c>
      <c r="J2238" s="77">
        <v>231032133.78</v>
      </c>
      <c r="K2238" s="77">
        <v>16900510.059999999</v>
      </c>
      <c r="L2238" s="77">
        <v>16721019.560000001</v>
      </c>
      <c r="M2238" s="77">
        <v>6096887.5199999996</v>
      </c>
      <c r="N2238" s="77">
        <v>11255.82</v>
      </c>
      <c r="O2238" s="77">
        <v>8666977.7699999996</v>
      </c>
      <c r="P2238" s="77">
        <v>-53167636.149999999</v>
      </c>
      <c r="Q2238" s="77">
        <v>-7525159.7699999996</v>
      </c>
      <c r="R2238" s="77">
        <v>-60692795.920000002</v>
      </c>
      <c r="S2238" s="77">
        <v>70678921</v>
      </c>
      <c r="T2238" s="77">
        <v>6613265.3499999996</v>
      </c>
      <c r="U2238" s="77">
        <v>1376685.37</v>
      </c>
      <c r="V2238" s="77">
        <v>0</v>
      </c>
      <c r="W2238" s="77">
        <v>0</v>
      </c>
      <c r="X2238" s="77">
        <v>80598029.010000005</v>
      </c>
      <c r="Y2238" s="77">
        <v>1531012.74</v>
      </c>
      <c r="Z2238" s="77">
        <v>979341.6</v>
      </c>
      <c r="AA2238" s="77">
        <v>1016559.36</v>
      </c>
      <c r="AB2238" s="77">
        <v>1172922.5</v>
      </c>
      <c r="AC2238" s="77">
        <v>0</v>
      </c>
      <c r="AD2238" s="77">
        <v>0</v>
      </c>
      <c r="AE2238" s="77">
        <v>0</v>
      </c>
      <c r="AF2238" s="77">
        <v>13209222.529999999</v>
      </c>
      <c r="AG2238" s="77">
        <v>22817907.079999998</v>
      </c>
      <c r="AH2238" s="77">
        <v>60481.24</v>
      </c>
      <c r="AI2238" s="77">
        <v>22878090.039999999</v>
      </c>
      <c r="AJ2238" s="77">
        <v>14211112.27</v>
      </c>
      <c r="AK2238" s="77">
        <v>0</v>
      </c>
      <c r="AL2238" s="77">
        <v>512252922.93000001</v>
      </c>
      <c r="AM2238" s="77">
        <v>31.31</v>
      </c>
      <c r="AN2238" s="77">
        <v>9043241.0899999999</v>
      </c>
      <c r="AO2238" s="77">
        <v>11372349</v>
      </c>
      <c r="AP2238" s="13">
        <v>59564402.609999999</v>
      </c>
      <c r="AQ2238" s="13">
        <v>2893714.09</v>
      </c>
      <c r="AR2238" s="367"/>
      <c r="AS2238" s="19">
        <v>45657</v>
      </c>
      <c r="AT2238" s="70" t="s">
        <v>11</v>
      </c>
      <c r="AU2238" s="71" t="s">
        <v>292</v>
      </c>
      <c r="AV2238" s="72">
        <v>2024</v>
      </c>
      <c r="AW2238" s="266" t="s">
        <v>173</v>
      </c>
      <c r="AX2238" s="380">
        <v>49.8</v>
      </c>
      <c r="AY2238" s="380">
        <v>51.93</v>
      </c>
    </row>
    <row r="2239" spans="1:51" x14ac:dyDescent="0.25">
      <c r="A2239" s="5">
        <v>52</v>
      </c>
      <c r="B2239" s="6" t="s">
        <v>72</v>
      </c>
      <c r="C2239" s="77">
        <v>111842155.09</v>
      </c>
      <c r="D2239" s="77">
        <v>15355388.300000001</v>
      </c>
      <c r="E2239" s="77">
        <v>76677090.799999997</v>
      </c>
      <c r="F2239" s="77">
        <v>18439846.329999998</v>
      </c>
      <c r="G2239" s="77">
        <v>42694584.229999997</v>
      </c>
      <c r="H2239" s="77">
        <v>2829111.34</v>
      </c>
      <c r="I2239" s="77">
        <v>3122950756.46</v>
      </c>
      <c r="J2239" s="77">
        <v>770008962.10000002</v>
      </c>
      <c r="K2239" s="77">
        <v>106081845.68000001</v>
      </c>
      <c r="L2239" s="77">
        <v>25411699.98</v>
      </c>
      <c r="M2239" s="77">
        <v>9881713.8699999992</v>
      </c>
      <c r="N2239" s="77">
        <v>32820.400000000001</v>
      </c>
      <c r="O2239" s="77">
        <v>72221493.810000002</v>
      </c>
      <c r="P2239" s="77">
        <v>-37038249.899999999</v>
      </c>
      <c r="Q2239" s="77">
        <v>-10675652.960000001</v>
      </c>
      <c r="R2239" s="77">
        <v>-47713902.859999999</v>
      </c>
      <c r="S2239" s="77">
        <v>50543014.159999996</v>
      </c>
      <c r="T2239" s="77">
        <v>40015466.039999999</v>
      </c>
      <c r="U2239" s="77">
        <v>0</v>
      </c>
      <c r="V2239" s="77">
        <v>0</v>
      </c>
      <c r="W2239" s="77">
        <v>0</v>
      </c>
      <c r="X2239" s="77">
        <v>47392265.049999997</v>
      </c>
      <c r="Y2239" s="77">
        <v>871318.05</v>
      </c>
      <c r="Z2239" s="77">
        <v>1471859.23</v>
      </c>
      <c r="AA2239" s="77">
        <v>2945121.65</v>
      </c>
      <c r="AB2239" s="77">
        <v>201286.78</v>
      </c>
      <c r="AC2239" s="77">
        <v>0</v>
      </c>
      <c r="AD2239" s="77">
        <v>0</v>
      </c>
      <c r="AE2239" s="77">
        <v>0</v>
      </c>
      <c r="AF2239" s="77">
        <v>31375131.219999999</v>
      </c>
      <c r="AG2239" s="77">
        <v>35293413.850000001</v>
      </c>
      <c r="AH2239" s="77">
        <v>76709911.200000003</v>
      </c>
      <c r="AI2239" s="77">
        <v>115546379.98999999</v>
      </c>
      <c r="AJ2239" s="77">
        <v>43324886.18</v>
      </c>
      <c r="AK2239" s="77">
        <v>0</v>
      </c>
      <c r="AL2239" s="77">
        <v>3016868910.7800002</v>
      </c>
      <c r="AM2239" s="77">
        <v>29.44</v>
      </c>
      <c r="AN2239" s="77">
        <v>12479587.16</v>
      </c>
      <c r="AO2239" s="77">
        <v>5960259.1699999999</v>
      </c>
      <c r="AP2239" s="13">
        <v>93235880.870000005</v>
      </c>
      <c r="AQ2239" s="13">
        <v>68970607.890000015</v>
      </c>
      <c r="AR2239" s="367"/>
      <c r="AS2239" s="19">
        <v>45657</v>
      </c>
      <c r="AT2239" s="70" t="s">
        <v>11</v>
      </c>
      <c r="AU2239" s="71" t="s">
        <v>292</v>
      </c>
      <c r="AV2239" s="72">
        <v>2024</v>
      </c>
      <c r="AW2239" s="266" t="s">
        <v>170</v>
      </c>
      <c r="AX2239" s="380">
        <v>49.8</v>
      </c>
      <c r="AY2239" s="380">
        <v>51.93</v>
      </c>
    </row>
    <row r="2240" spans="1:51" x14ac:dyDescent="0.25">
      <c r="A2240" s="5">
        <v>96</v>
      </c>
      <c r="B2240" s="6" t="s">
        <v>73</v>
      </c>
      <c r="C2240" s="77">
        <v>2331976212.7800002</v>
      </c>
      <c r="D2240" s="77">
        <v>744352415.75999999</v>
      </c>
      <c r="E2240" s="77">
        <v>429814403.82999998</v>
      </c>
      <c r="F2240" s="77">
        <v>157853236.66999999</v>
      </c>
      <c r="G2240" s="77">
        <v>447821715.10000002</v>
      </c>
      <c r="H2240" s="77">
        <v>2360599.7799999998</v>
      </c>
      <c r="I2240" s="77">
        <v>1499364302.96</v>
      </c>
      <c r="J2240" s="77">
        <v>1407935.33</v>
      </c>
      <c r="K2240" s="77">
        <v>735681393.83000004</v>
      </c>
      <c r="L2240" s="77">
        <v>305866990</v>
      </c>
      <c r="M2240" s="77">
        <v>18332968.120000001</v>
      </c>
      <c r="N2240" s="77">
        <v>162839716.78</v>
      </c>
      <c r="O2240" s="77">
        <v>490156473.30000001</v>
      </c>
      <c r="P2240" s="77">
        <v>491267837.54000002</v>
      </c>
      <c r="Q2240" s="77">
        <v>-268248419.05000001</v>
      </c>
      <c r="R2240" s="77">
        <v>223019418.49000001</v>
      </c>
      <c r="S2240" s="77">
        <v>-220658818.71000001</v>
      </c>
      <c r="T2240" s="77">
        <v>60639189.399999999</v>
      </c>
      <c r="U2240" s="77">
        <v>0</v>
      </c>
      <c r="V2240" s="77">
        <v>0</v>
      </c>
      <c r="W2240" s="77">
        <v>122154.45</v>
      </c>
      <c r="X2240" s="77">
        <v>0</v>
      </c>
      <c r="Y2240" s="77">
        <v>6834724.1100000003</v>
      </c>
      <c r="Z2240" s="77">
        <v>33016121.66</v>
      </c>
      <c r="AA2240" s="77">
        <v>44237261.310000002</v>
      </c>
      <c r="AB2240" s="77">
        <v>23612218.34</v>
      </c>
      <c r="AC2240" s="77">
        <v>0</v>
      </c>
      <c r="AD2240" s="77">
        <v>0</v>
      </c>
      <c r="AE2240" s="77">
        <v>0</v>
      </c>
      <c r="AF2240" s="77">
        <v>173719837.13999999</v>
      </c>
      <c r="AG2240" s="77">
        <v>324199958.12</v>
      </c>
      <c r="AH2240" s="77">
        <v>592654120.61000001</v>
      </c>
      <c r="AI2240" s="77">
        <v>915586658.97000003</v>
      </c>
      <c r="AJ2240" s="77">
        <v>425430185.67000002</v>
      </c>
      <c r="AK2240" s="77">
        <v>0</v>
      </c>
      <c r="AL2240" s="77">
        <v>763682909.13</v>
      </c>
      <c r="AM2240" s="77">
        <v>2.04</v>
      </c>
      <c r="AN2240" s="77">
        <v>115632525.51000001</v>
      </c>
      <c r="AO2240" s="77">
        <v>42220711.159999996</v>
      </c>
      <c r="AP2240" s="13">
        <v>2245737263.6399999</v>
      </c>
      <c r="AQ2240" s="13">
        <v>1148269939.9199998</v>
      </c>
      <c r="AR2240" s="367"/>
      <c r="AS2240" s="19">
        <v>45657</v>
      </c>
      <c r="AT2240" s="70" t="s">
        <v>11</v>
      </c>
      <c r="AU2240" s="71" t="s">
        <v>292</v>
      </c>
      <c r="AV2240" s="72">
        <v>2024</v>
      </c>
      <c r="AW2240" s="266" t="s">
        <v>153</v>
      </c>
      <c r="AX2240" s="380">
        <v>49.8</v>
      </c>
      <c r="AY2240" s="380">
        <v>51.93</v>
      </c>
    </row>
    <row r="2241" spans="1:51" x14ac:dyDescent="0.25">
      <c r="A2241" s="5">
        <v>103</v>
      </c>
      <c r="B2241" s="6" t="s">
        <v>74</v>
      </c>
      <c r="C2241" s="77">
        <v>6814244.4900000002</v>
      </c>
      <c r="D2241" s="77">
        <v>0</v>
      </c>
      <c r="E2241" s="77">
        <v>1</v>
      </c>
      <c r="F2241" s="77">
        <v>362420.18</v>
      </c>
      <c r="G2241" s="77">
        <v>16766505.630000001</v>
      </c>
      <c r="H2241" s="77">
        <v>65357618.170000002</v>
      </c>
      <c r="I2241" s="77">
        <v>64303340.5</v>
      </c>
      <c r="J2241" s="77">
        <v>292810821.57999998</v>
      </c>
      <c r="K2241" s="77">
        <v>3328614.69</v>
      </c>
      <c r="L2241" s="77">
        <v>2133695.9700000002</v>
      </c>
      <c r="M2241" s="77">
        <v>67904.22</v>
      </c>
      <c r="N2241" s="77">
        <v>0</v>
      </c>
      <c r="O2241" s="77">
        <v>1135316.17</v>
      </c>
      <c r="P2241" s="77">
        <v>-11449997.49</v>
      </c>
      <c r="Q2241" s="77">
        <v>-1411230.13</v>
      </c>
      <c r="R2241" s="77">
        <v>-12861227.619999999</v>
      </c>
      <c r="S2241" s="77">
        <v>78218845.980000004</v>
      </c>
      <c r="T2241" s="77">
        <v>178159.99</v>
      </c>
      <c r="U2241" s="77">
        <v>0</v>
      </c>
      <c r="V2241" s="77">
        <v>0</v>
      </c>
      <c r="W2241" s="77">
        <v>0</v>
      </c>
      <c r="X2241" s="77">
        <v>81720929.560000002</v>
      </c>
      <c r="Y2241" s="77">
        <v>342173.59</v>
      </c>
      <c r="Z2241" s="77">
        <v>30946.04</v>
      </c>
      <c r="AA2241" s="77">
        <v>665247.54</v>
      </c>
      <c r="AB2241" s="77">
        <v>0</v>
      </c>
      <c r="AC2241" s="77">
        <v>0</v>
      </c>
      <c r="AD2241" s="77">
        <v>0</v>
      </c>
      <c r="AE2241" s="77">
        <v>0</v>
      </c>
      <c r="AF2241" s="77">
        <v>2641876.4</v>
      </c>
      <c r="AG2241" s="77">
        <v>2201600.19</v>
      </c>
      <c r="AH2241" s="77">
        <v>1</v>
      </c>
      <c r="AI2241" s="77">
        <v>2153456.0699999998</v>
      </c>
      <c r="AJ2241" s="77">
        <v>1018139.9</v>
      </c>
      <c r="AK2241" s="77">
        <v>0</v>
      </c>
      <c r="AL2241" s="77">
        <v>60974725.810000002</v>
      </c>
      <c r="AM2241" s="77">
        <v>19.32</v>
      </c>
      <c r="AN2241" s="77">
        <v>275476.02</v>
      </c>
      <c r="AO2241" s="77">
        <v>86944.16</v>
      </c>
      <c r="AP2241" s="13">
        <v>5678928.3200000003</v>
      </c>
      <c r="AQ2241" s="13">
        <v>0</v>
      </c>
      <c r="AR2241" s="367"/>
      <c r="AS2241" s="19">
        <v>45657</v>
      </c>
      <c r="AT2241" s="70" t="s">
        <v>11</v>
      </c>
      <c r="AU2241" s="71" t="s">
        <v>292</v>
      </c>
      <c r="AV2241" s="72">
        <v>2024</v>
      </c>
      <c r="AW2241" s="266" t="s">
        <v>184</v>
      </c>
      <c r="AX2241" s="380">
        <v>49.8</v>
      </c>
      <c r="AY2241" s="380">
        <v>51.93</v>
      </c>
    </row>
    <row r="2242" spans="1:51" x14ac:dyDescent="0.25">
      <c r="A2242" s="5">
        <v>23</v>
      </c>
      <c r="B2242" s="6" t="s">
        <v>75</v>
      </c>
      <c r="C2242" s="77">
        <v>1166069779.8099999</v>
      </c>
      <c r="D2242" s="77">
        <v>319295748.55000001</v>
      </c>
      <c r="E2242" s="77">
        <v>87305154.75</v>
      </c>
      <c r="F2242" s="77">
        <v>245218184.78999999</v>
      </c>
      <c r="G2242" s="77">
        <v>331555702.79000002</v>
      </c>
      <c r="H2242" s="77">
        <v>647423.24</v>
      </c>
      <c r="I2242" s="77">
        <v>958222322.61000001</v>
      </c>
      <c r="J2242" s="77">
        <v>13735118.93</v>
      </c>
      <c r="K2242" s="77">
        <v>239466841.58000001</v>
      </c>
      <c r="L2242" s="77">
        <v>140973404.40000001</v>
      </c>
      <c r="M2242" s="77">
        <v>173871922.69999999</v>
      </c>
      <c r="N2242" s="77">
        <v>158628833.15000001</v>
      </c>
      <c r="O2242" s="77">
        <v>454154215.41000003</v>
      </c>
      <c r="P2242" s="77">
        <v>-184766724.72999999</v>
      </c>
      <c r="Q2242" s="77">
        <v>-20737461.48</v>
      </c>
      <c r="R2242" s="77">
        <v>-205504186.21000001</v>
      </c>
      <c r="S2242" s="77">
        <v>206151609.44</v>
      </c>
      <c r="T2242" s="77">
        <v>4720421.46</v>
      </c>
      <c r="U2242" s="77">
        <v>0</v>
      </c>
      <c r="V2242" s="77">
        <v>0</v>
      </c>
      <c r="W2242" s="77">
        <v>0</v>
      </c>
      <c r="X2242" s="77">
        <v>280900996.16000003</v>
      </c>
      <c r="Y2242" s="77">
        <v>5636312.6299999999</v>
      </c>
      <c r="Z2242" s="77">
        <v>32828979.609999999</v>
      </c>
      <c r="AA2242" s="77">
        <v>11850996.699999999</v>
      </c>
      <c r="AB2242" s="77">
        <v>2607728.9</v>
      </c>
      <c r="AC2242" s="77">
        <v>0</v>
      </c>
      <c r="AD2242" s="77">
        <v>0</v>
      </c>
      <c r="AE2242" s="77">
        <v>0</v>
      </c>
      <c r="AF2242" s="77">
        <v>26545790.34</v>
      </c>
      <c r="AG2242" s="77">
        <v>314845327.10000002</v>
      </c>
      <c r="AH2242" s="77">
        <v>245933987.90000001</v>
      </c>
      <c r="AI2242" s="77">
        <v>560988677.90999997</v>
      </c>
      <c r="AJ2242" s="77">
        <v>107727883.66</v>
      </c>
      <c r="AK2242" s="77">
        <v>893421.16</v>
      </c>
      <c r="AL2242" s="77">
        <v>718755481.02999997</v>
      </c>
      <c r="AM2242" s="77">
        <v>4</v>
      </c>
      <c r="AN2242" s="77">
        <v>139575169.22999999</v>
      </c>
      <c r="AO2242" s="77">
        <v>105643015.56</v>
      </c>
      <c r="AP2242" s="13">
        <v>912987452.71999979</v>
      </c>
      <c r="AQ2242" s="13">
        <v>520367636.86999995</v>
      </c>
      <c r="AR2242" s="367"/>
      <c r="AS2242" s="19">
        <v>45657</v>
      </c>
      <c r="AT2242" s="70" t="s">
        <v>11</v>
      </c>
      <c r="AU2242" s="71" t="s">
        <v>292</v>
      </c>
      <c r="AV2242" s="72">
        <v>2024</v>
      </c>
      <c r="AW2242" s="266" t="s">
        <v>159</v>
      </c>
      <c r="AX2242" s="380">
        <v>49.8</v>
      </c>
      <c r="AY2242" s="380">
        <v>51.93</v>
      </c>
    </row>
    <row r="2243" spans="1:51" x14ac:dyDescent="0.25">
      <c r="A2243" s="5">
        <v>62</v>
      </c>
      <c r="B2243" s="6" t="s">
        <v>203</v>
      </c>
      <c r="C2243" s="77">
        <v>100485158.64</v>
      </c>
      <c r="D2243" s="77">
        <v>22025748.199999999</v>
      </c>
      <c r="E2243" s="77">
        <v>2623118.42</v>
      </c>
      <c r="F2243" s="77">
        <v>38505.01</v>
      </c>
      <c r="G2243" s="77">
        <v>67400010</v>
      </c>
      <c r="H2243" s="77">
        <v>1414209.77</v>
      </c>
      <c r="I2243" s="77">
        <v>92758558.180000007</v>
      </c>
      <c r="J2243" s="77">
        <v>745065.67</v>
      </c>
      <c r="K2243" s="77">
        <v>9266551.9199999999</v>
      </c>
      <c r="L2243" s="77">
        <v>6508542.1200000001</v>
      </c>
      <c r="M2243" s="77">
        <v>0</v>
      </c>
      <c r="N2243" s="77">
        <v>0</v>
      </c>
      <c r="O2243" s="77">
        <v>7702574.2599999998</v>
      </c>
      <c r="P2243" s="77">
        <v>3318321.17</v>
      </c>
      <c r="Q2243" s="77">
        <v>0</v>
      </c>
      <c r="R2243" s="77">
        <v>3318321.17</v>
      </c>
      <c r="S2243" s="77">
        <v>-1904111.4</v>
      </c>
      <c r="T2243" s="77">
        <v>6793451.8099999996</v>
      </c>
      <c r="U2243" s="77">
        <v>0</v>
      </c>
      <c r="V2243" s="77">
        <v>0</v>
      </c>
      <c r="W2243" s="77">
        <v>0</v>
      </c>
      <c r="X2243" s="77">
        <v>270645.71999999997</v>
      </c>
      <c r="Y2243" s="77">
        <v>1314300.3999999999</v>
      </c>
      <c r="Z2243" s="77">
        <v>3007498.14</v>
      </c>
      <c r="AA2243" s="77">
        <v>2919398.76</v>
      </c>
      <c r="AB2243" s="77">
        <v>679044.67</v>
      </c>
      <c r="AC2243" s="77">
        <v>0</v>
      </c>
      <c r="AD2243" s="77">
        <v>0</v>
      </c>
      <c r="AE2243" s="77">
        <v>0</v>
      </c>
      <c r="AF2243" s="77">
        <v>1047966.96</v>
      </c>
      <c r="AG2243" s="77">
        <v>6508542.1200000001</v>
      </c>
      <c r="AH2243" s="77">
        <v>2623118.42</v>
      </c>
      <c r="AI2243" s="77">
        <v>9131660.5399999991</v>
      </c>
      <c r="AJ2243" s="77">
        <v>1429086.28</v>
      </c>
      <c r="AK2243" s="77">
        <v>0</v>
      </c>
      <c r="AL2243" s="77">
        <v>83492006.260000005</v>
      </c>
      <c r="AM2243" s="77">
        <v>10.01</v>
      </c>
      <c r="AN2243" s="77">
        <v>38505.01</v>
      </c>
      <c r="AO2243" s="77">
        <v>0</v>
      </c>
      <c r="AP2243" s="13">
        <v>94755743.900000006</v>
      </c>
      <c r="AQ2243" s="13">
        <v>23998907.720000006</v>
      </c>
      <c r="AR2243" s="367"/>
      <c r="AS2243" s="19">
        <v>45657</v>
      </c>
      <c r="AT2243" s="70" t="s">
        <v>11</v>
      </c>
      <c r="AU2243" s="71" t="s">
        <v>292</v>
      </c>
      <c r="AV2243" s="72">
        <v>2024</v>
      </c>
      <c r="AW2243" s="266" t="s">
        <v>169</v>
      </c>
      <c r="AX2243" s="380">
        <v>49.8</v>
      </c>
      <c r="AY2243" s="380">
        <v>51.93</v>
      </c>
    </row>
    <row r="2244" spans="1:51" x14ac:dyDescent="0.25">
      <c r="A2244" s="5">
        <v>114</v>
      </c>
      <c r="B2244" s="6" t="s">
        <v>76</v>
      </c>
      <c r="C2244" s="77">
        <v>1409182899.99</v>
      </c>
      <c r="D2244" s="77">
        <v>684900537.95000005</v>
      </c>
      <c r="E2244" s="77">
        <v>18132212.699999999</v>
      </c>
      <c r="F2244" s="77">
        <v>169916014</v>
      </c>
      <c r="G2244" s="77">
        <v>332080940.75999999</v>
      </c>
      <c r="H2244" s="77">
        <v>2940708.64</v>
      </c>
      <c r="I2244" s="77">
        <v>294432376.18000001</v>
      </c>
      <c r="J2244" s="77">
        <v>37299212.07</v>
      </c>
      <c r="K2244" s="77">
        <v>101267458.76000001</v>
      </c>
      <c r="L2244" s="77">
        <v>77422563.680000007</v>
      </c>
      <c r="M2244" s="77">
        <v>231344293.65000001</v>
      </c>
      <c r="N2244" s="77">
        <v>88422352.299999997</v>
      </c>
      <c r="O2244" s="77">
        <v>117326106.89</v>
      </c>
      <c r="P2244" s="77">
        <v>104959300.39</v>
      </c>
      <c r="Q2244" s="77">
        <v>-74375306.040000007</v>
      </c>
      <c r="R2244" s="77">
        <v>30583994.350000001</v>
      </c>
      <c r="S2244" s="77">
        <v>-27643285.710000001</v>
      </c>
      <c r="T2244" s="77">
        <v>225489.5</v>
      </c>
      <c r="U2244" s="77">
        <v>0</v>
      </c>
      <c r="V2244" s="77">
        <v>0</v>
      </c>
      <c r="W2244" s="77">
        <v>20791143.34</v>
      </c>
      <c r="X2244" s="77">
        <v>69426663.329999998</v>
      </c>
      <c r="Y2244" s="77">
        <v>5136154.03</v>
      </c>
      <c r="Z2244" s="77">
        <v>8976383.7100000009</v>
      </c>
      <c r="AA2244" s="77">
        <v>67017656.009999998</v>
      </c>
      <c r="AB2244" s="77">
        <v>878903.15</v>
      </c>
      <c r="AC2244" s="77">
        <v>0</v>
      </c>
      <c r="AD2244" s="77">
        <v>0</v>
      </c>
      <c r="AE2244" s="77">
        <v>0</v>
      </c>
      <c r="AF2244" s="77">
        <v>36077484.979999997</v>
      </c>
      <c r="AG2244" s="77">
        <v>308766857.32999998</v>
      </c>
      <c r="AH2244" s="77">
        <v>106554565</v>
      </c>
      <c r="AI2244" s="77">
        <v>418933138.64999998</v>
      </c>
      <c r="AJ2244" s="77">
        <v>301607031.75999999</v>
      </c>
      <c r="AK2244" s="77">
        <v>0</v>
      </c>
      <c r="AL2244" s="77">
        <v>193164917.41999999</v>
      </c>
      <c r="AM2244" s="77">
        <v>2.91</v>
      </c>
      <c r="AN2244" s="77">
        <v>120077426.28</v>
      </c>
      <c r="AO2244" s="77">
        <v>49838587.719999999</v>
      </c>
      <c r="AP2244" s="13">
        <v>1323616847</v>
      </c>
      <c r="AQ2244" s="13">
        <v>716660591.85000002</v>
      </c>
      <c r="AR2244" s="367"/>
      <c r="AS2244" s="19">
        <v>45657</v>
      </c>
      <c r="AT2244" s="70" t="s">
        <v>11</v>
      </c>
      <c r="AU2244" s="71" t="s">
        <v>292</v>
      </c>
      <c r="AV2244" s="72">
        <v>2024</v>
      </c>
      <c r="AW2244" s="266" t="s">
        <v>154</v>
      </c>
      <c r="AX2244" s="380">
        <v>49.8</v>
      </c>
      <c r="AY2244" s="380">
        <v>51.93</v>
      </c>
    </row>
    <row r="2245" spans="1:51" x14ac:dyDescent="0.25">
      <c r="A2245" s="5">
        <v>48</v>
      </c>
      <c r="B2245" s="6" t="s">
        <v>77</v>
      </c>
      <c r="C2245" s="77">
        <v>291893278.19999999</v>
      </c>
      <c r="D2245" s="77">
        <v>44035944.090000004</v>
      </c>
      <c r="E2245" s="77">
        <v>75924562.280000001</v>
      </c>
      <c r="F2245" s="77">
        <v>17505559.109999999</v>
      </c>
      <c r="G2245" s="77">
        <v>174962038.94999999</v>
      </c>
      <c r="H2245" s="77">
        <v>9770505.3599999994</v>
      </c>
      <c r="I2245" s="77">
        <v>2458425616.4000001</v>
      </c>
      <c r="J2245" s="77">
        <v>258682820.91</v>
      </c>
      <c r="K2245" s="77">
        <v>115482858.31999999</v>
      </c>
      <c r="L2245" s="77">
        <v>29369994.719999999</v>
      </c>
      <c r="M2245" s="77">
        <v>20723502.039999999</v>
      </c>
      <c r="N2245" s="77">
        <v>351282723.04000002</v>
      </c>
      <c r="O2245" s="77">
        <v>209284899.90000001</v>
      </c>
      <c r="P2245" s="77">
        <v>-153895163.84999999</v>
      </c>
      <c r="Q2245" s="77">
        <v>100129858.87</v>
      </c>
      <c r="R2245" s="77">
        <v>-53765304.979999997</v>
      </c>
      <c r="S2245" s="77">
        <v>63535810.340000004</v>
      </c>
      <c r="T2245" s="77">
        <v>87673766.650000006</v>
      </c>
      <c r="U2245" s="77">
        <v>0</v>
      </c>
      <c r="V2245" s="77">
        <v>4554857.74</v>
      </c>
      <c r="W2245" s="77">
        <v>31992017.73</v>
      </c>
      <c r="X2245" s="77">
        <v>529577451.13999999</v>
      </c>
      <c r="Y2245" s="77">
        <v>2009915.14</v>
      </c>
      <c r="Z2245" s="77">
        <v>6342965.8899999997</v>
      </c>
      <c r="AA2245" s="77">
        <v>570655839.26999998</v>
      </c>
      <c r="AB2245" s="77">
        <v>0</v>
      </c>
      <c r="AC2245" s="77">
        <v>0</v>
      </c>
      <c r="AD2245" s="77">
        <v>0</v>
      </c>
      <c r="AE2245" s="77">
        <v>0</v>
      </c>
      <c r="AF2245" s="77">
        <v>11253562.619999999</v>
      </c>
      <c r="AG2245" s="77">
        <v>50093496.759999998</v>
      </c>
      <c r="AH2245" s="77">
        <v>427207285.31999999</v>
      </c>
      <c r="AI2245" s="77">
        <v>483530503.68000001</v>
      </c>
      <c r="AJ2245" s="77">
        <v>274245603.77999997</v>
      </c>
      <c r="AK2245" s="77">
        <v>0</v>
      </c>
      <c r="AL2245" s="77">
        <v>2342942758.0799999</v>
      </c>
      <c r="AM2245" s="77">
        <v>21.29</v>
      </c>
      <c r="AN2245" s="77">
        <v>5062522.51</v>
      </c>
      <c r="AO2245" s="77">
        <v>12443036.609999999</v>
      </c>
      <c r="AP2245" s="13">
        <v>253612126.48999998</v>
      </c>
      <c r="AQ2245" s="13">
        <v>215039692.28</v>
      </c>
      <c r="AR2245" s="367"/>
      <c r="AS2245" s="19">
        <v>45657</v>
      </c>
      <c r="AT2245" s="70" t="s">
        <v>11</v>
      </c>
      <c r="AU2245" s="71" t="s">
        <v>292</v>
      </c>
      <c r="AV2245" s="72">
        <v>2024</v>
      </c>
      <c r="AW2245" s="266" t="s">
        <v>163</v>
      </c>
      <c r="AX2245" s="380">
        <v>49.8</v>
      </c>
      <c r="AY2245" s="380">
        <v>51.93</v>
      </c>
    </row>
    <row r="2246" spans="1:51" ht="30" x14ac:dyDescent="0.25">
      <c r="A2246" s="7">
        <v>120</v>
      </c>
      <c r="B2246" s="8" t="s">
        <v>78</v>
      </c>
      <c r="C2246" s="98">
        <v>7690623.8399999999</v>
      </c>
      <c r="D2246" s="98">
        <v>0</v>
      </c>
      <c r="E2246" s="98">
        <v>0.01</v>
      </c>
      <c r="F2246" s="98">
        <v>0</v>
      </c>
      <c r="G2246" s="98">
        <v>4118879</v>
      </c>
      <c r="H2246" s="98">
        <v>146080.01</v>
      </c>
      <c r="I2246" s="98">
        <v>403288645.45999998</v>
      </c>
      <c r="J2246" s="98">
        <v>78373486.049999997</v>
      </c>
      <c r="K2246" s="98">
        <v>2231635.7599999998</v>
      </c>
      <c r="L2246" s="98">
        <v>2231635.75</v>
      </c>
      <c r="M2246" s="98">
        <v>0</v>
      </c>
      <c r="N2246" s="98">
        <v>0</v>
      </c>
      <c r="O2246" s="98">
        <v>2231635.75</v>
      </c>
      <c r="P2246" s="98">
        <v>1340109.0900000001</v>
      </c>
      <c r="Q2246" s="98">
        <v>0</v>
      </c>
      <c r="R2246" s="98">
        <v>1340109.0900000001</v>
      </c>
      <c r="S2246" s="98">
        <v>-1194029.08</v>
      </c>
      <c r="T2246" s="98">
        <v>0</v>
      </c>
      <c r="U2246" s="98">
        <v>0</v>
      </c>
      <c r="V2246" s="98">
        <v>0</v>
      </c>
      <c r="W2246" s="98">
        <v>0</v>
      </c>
      <c r="X2246" s="98">
        <v>304469.63</v>
      </c>
      <c r="Y2246" s="98">
        <v>84059.13</v>
      </c>
      <c r="Z2246" s="98">
        <v>514134.97</v>
      </c>
      <c r="AA2246" s="98">
        <v>249287.45</v>
      </c>
      <c r="AB2246" s="98">
        <v>121118.38</v>
      </c>
      <c r="AC2246" s="98">
        <v>0</v>
      </c>
      <c r="AD2246" s="98">
        <v>0</v>
      </c>
      <c r="AE2246" s="98">
        <v>0</v>
      </c>
      <c r="AF2246" s="98">
        <v>529898.78</v>
      </c>
      <c r="AG2246" s="98">
        <v>2231635.75</v>
      </c>
      <c r="AH2246" s="98">
        <v>0.01</v>
      </c>
      <c r="AI2246" s="98">
        <v>2231635.75</v>
      </c>
      <c r="AJ2246" s="98">
        <v>0</v>
      </c>
      <c r="AK2246" s="98">
        <v>0</v>
      </c>
      <c r="AL2246" s="98">
        <v>401057009.69999999</v>
      </c>
      <c r="AM2246" s="98">
        <v>180.71</v>
      </c>
      <c r="AN2246" s="98">
        <v>0</v>
      </c>
      <c r="AO2246" s="98">
        <v>0</v>
      </c>
      <c r="AP2246" s="14">
        <v>5458988.0999999996</v>
      </c>
      <c r="AQ2246" s="14">
        <v>0.01</v>
      </c>
      <c r="AR2246" s="368"/>
      <c r="AS2246" s="19">
        <v>45657</v>
      </c>
      <c r="AT2246" s="76" t="s">
        <v>11</v>
      </c>
      <c r="AU2246" s="71" t="s">
        <v>292</v>
      </c>
      <c r="AV2246" s="72">
        <v>2024</v>
      </c>
      <c r="AW2246" s="266" t="s">
        <v>187</v>
      </c>
      <c r="AX2246" s="380">
        <v>49.8</v>
      </c>
      <c r="AY2246" s="380">
        <v>51.93</v>
      </c>
    </row>
    <row r="2247" spans="1:51" x14ac:dyDescent="0.25">
      <c r="A2247" s="5">
        <v>100</v>
      </c>
      <c r="B2247" s="6" t="s">
        <v>79</v>
      </c>
      <c r="C2247" s="77">
        <v>2025331747.3199999</v>
      </c>
      <c r="D2247" s="77">
        <v>1209131110.71</v>
      </c>
      <c r="E2247" s="77">
        <v>40624410.880000003</v>
      </c>
      <c r="F2247" s="77">
        <v>424047299.04000002</v>
      </c>
      <c r="G2247" s="77">
        <v>463531244.18000001</v>
      </c>
      <c r="H2247" s="77">
        <v>1427756.45</v>
      </c>
      <c r="I2247" s="77">
        <v>306173182.18000001</v>
      </c>
      <c r="J2247" s="77">
        <v>101774762.53</v>
      </c>
      <c r="K2247" s="77">
        <v>132371379.54000001</v>
      </c>
      <c r="L2247" s="77">
        <v>91746968.659999996</v>
      </c>
      <c r="M2247" s="77">
        <v>187218950.00999999</v>
      </c>
      <c r="N2247" s="77">
        <v>116936183.73999999</v>
      </c>
      <c r="O2247" s="77">
        <v>-127646224.79000001</v>
      </c>
      <c r="P2247" s="77">
        <v>56268318.18</v>
      </c>
      <c r="Q2247" s="77">
        <v>-152967104.56999999</v>
      </c>
      <c r="R2247" s="77">
        <v>-96698786.390000001</v>
      </c>
      <c r="S2247" s="77">
        <v>98126542.840000004</v>
      </c>
      <c r="T2247" s="77">
        <v>1101877.3999999999</v>
      </c>
      <c r="U2247" s="77">
        <v>0</v>
      </c>
      <c r="V2247" s="77">
        <v>0</v>
      </c>
      <c r="W2247" s="77">
        <v>0</v>
      </c>
      <c r="X2247" s="77">
        <v>315359454.5</v>
      </c>
      <c r="Y2247" s="77">
        <v>6996753.0599999996</v>
      </c>
      <c r="Z2247" s="77">
        <v>61493740.700000003</v>
      </c>
      <c r="AA2247" s="77">
        <v>17663928.109999999</v>
      </c>
      <c r="AB2247" s="77">
        <v>2105502.08</v>
      </c>
      <c r="AC2247" s="77">
        <v>0</v>
      </c>
      <c r="AD2247" s="77">
        <v>0</v>
      </c>
      <c r="AE2247" s="77">
        <v>0</v>
      </c>
      <c r="AF2247" s="77">
        <v>130074865.11</v>
      </c>
      <c r="AG2247" s="77">
        <v>278965918.67000002</v>
      </c>
      <c r="AH2247" s="77">
        <v>157560594.62</v>
      </c>
      <c r="AI2247" s="77">
        <v>436011465.13</v>
      </c>
      <c r="AJ2247" s="77">
        <v>563657689.91999996</v>
      </c>
      <c r="AK2247" s="77">
        <v>0</v>
      </c>
      <c r="AL2247" s="77">
        <v>173801802.63999999</v>
      </c>
      <c r="AM2247" s="77">
        <v>2.31</v>
      </c>
      <c r="AN2247" s="77">
        <v>185273742.33000001</v>
      </c>
      <c r="AO2247" s="77">
        <v>238773556.71000001</v>
      </c>
      <c r="AP2247" s="13">
        <v>2192639489.4900007</v>
      </c>
      <c r="AQ2247" s="13">
        <v>1248792628.0899999</v>
      </c>
      <c r="AR2247" s="367"/>
      <c r="AS2247" s="19">
        <v>45657</v>
      </c>
      <c r="AT2247" s="70" t="s">
        <v>11</v>
      </c>
      <c r="AU2247" s="71" t="s">
        <v>292</v>
      </c>
      <c r="AV2247" s="72">
        <v>2024</v>
      </c>
      <c r="AW2247" s="266" t="s">
        <v>151</v>
      </c>
      <c r="AX2247" s="380">
        <v>49.8</v>
      </c>
      <c r="AY2247" s="380">
        <v>51.93</v>
      </c>
    </row>
    <row r="2248" spans="1:51" x14ac:dyDescent="0.25">
      <c r="A2248" s="5">
        <v>127</v>
      </c>
      <c r="B2248" s="6" t="s">
        <v>80</v>
      </c>
      <c r="C2248" s="77">
        <v>301625542.89999998</v>
      </c>
      <c r="D2248" s="77">
        <v>2427761.48</v>
      </c>
      <c r="E2248" s="77">
        <v>262717.68</v>
      </c>
      <c r="F2248" s="77">
        <v>5016220.59</v>
      </c>
      <c r="G2248" s="77">
        <v>77128211.819999993</v>
      </c>
      <c r="H2248" s="77">
        <v>18317363.93</v>
      </c>
      <c r="I2248" s="77">
        <v>45200793.600000001</v>
      </c>
      <c r="J2248" s="77">
        <v>616179.49</v>
      </c>
      <c r="K2248" s="77">
        <v>9398777.4800000004</v>
      </c>
      <c r="L2248" s="77">
        <v>9136059.8000000007</v>
      </c>
      <c r="M2248" s="77">
        <v>21571676.890000001</v>
      </c>
      <c r="N2248" s="77">
        <v>0</v>
      </c>
      <c r="O2248" s="77">
        <v>29392423.039999999</v>
      </c>
      <c r="P2248" s="77">
        <v>187660925.97</v>
      </c>
      <c r="Q2248" s="77">
        <v>-315207021.87</v>
      </c>
      <c r="R2248" s="77">
        <v>-127546095.90000001</v>
      </c>
      <c r="S2248" s="77">
        <v>145863459.84</v>
      </c>
      <c r="T2248" s="77">
        <v>899257.8</v>
      </c>
      <c r="U2248" s="77">
        <v>0</v>
      </c>
      <c r="V2248" s="77">
        <v>0</v>
      </c>
      <c r="W2248" s="77">
        <v>161607244.96000001</v>
      </c>
      <c r="X2248" s="77">
        <v>3814610.11</v>
      </c>
      <c r="Y2248" s="77">
        <v>1556103.85</v>
      </c>
      <c r="Z2248" s="77">
        <v>1975575.26</v>
      </c>
      <c r="AA2248" s="77">
        <v>0</v>
      </c>
      <c r="AB2248" s="77">
        <v>5114902.1399999997</v>
      </c>
      <c r="AC2248" s="77">
        <v>0</v>
      </c>
      <c r="AD2248" s="77">
        <v>0</v>
      </c>
      <c r="AE2248" s="77">
        <v>0</v>
      </c>
      <c r="AF2248" s="77">
        <v>11811071.779999999</v>
      </c>
      <c r="AG2248" s="77">
        <v>30707736.690000001</v>
      </c>
      <c r="AH2248" s="77">
        <v>262717.68</v>
      </c>
      <c r="AI2248" s="77">
        <v>30970454.370000001</v>
      </c>
      <c r="AJ2248" s="77">
        <v>1578031.33</v>
      </c>
      <c r="AK2248" s="77">
        <v>0</v>
      </c>
      <c r="AL2248" s="77">
        <v>35802016.119999997</v>
      </c>
      <c r="AM2248" s="77">
        <v>4.8099999999999996</v>
      </c>
      <c r="AN2248" s="77">
        <v>3390649.09</v>
      </c>
      <c r="AO2248" s="77">
        <v>1625571.5</v>
      </c>
      <c r="AP2248" s="13">
        <v>272495837.53999996</v>
      </c>
      <c r="AQ2248" s="13">
        <v>2690479.16</v>
      </c>
      <c r="AR2248" s="367"/>
      <c r="AS2248" s="19">
        <v>45657</v>
      </c>
      <c r="AT2248" s="70" t="s">
        <v>11</v>
      </c>
      <c r="AU2248" s="71" t="s">
        <v>292</v>
      </c>
      <c r="AV2248" s="72">
        <v>2024</v>
      </c>
      <c r="AW2248" s="266" t="s">
        <v>186</v>
      </c>
      <c r="AX2248" s="380">
        <v>49.8</v>
      </c>
      <c r="AY2248" s="380">
        <v>51.93</v>
      </c>
    </row>
    <row r="2249" spans="1:51" x14ac:dyDescent="0.25">
      <c r="A2249" s="5">
        <v>12</v>
      </c>
      <c r="B2249" s="6" t="s">
        <v>81</v>
      </c>
      <c r="C2249" s="77">
        <v>1766902702.45</v>
      </c>
      <c r="D2249" s="77">
        <v>943531033.12</v>
      </c>
      <c r="E2249" s="77">
        <v>86781477.239999995</v>
      </c>
      <c r="F2249" s="77">
        <v>281865267.76999998</v>
      </c>
      <c r="G2249" s="77">
        <v>468716800.36000001</v>
      </c>
      <c r="H2249" s="77">
        <v>1494427.03</v>
      </c>
      <c r="I2249" s="77">
        <v>1106470884.1500001</v>
      </c>
      <c r="J2249" s="77">
        <v>1154357462.52</v>
      </c>
      <c r="K2249" s="77">
        <v>483097112.35000002</v>
      </c>
      <c r="L2249" s="77">
        <v>390214180.43000001</v>
      </c>
      <c r="M2249" s="77">
        <v>29152695.170000002</v>
      </c>
      <c r="N2249" s="77">
        <v>675745584.40999997</v>
      </c>
      <c r="O2249" s="77">
        <v>779392275.66999996</v>
      </c>
      <c r="P2249" s="77">
        <v>-706602674.47000003</v>
      </c>
      <c r="Q2249" s="77">
        <v>425252597.18000001</v>
      </c>
      <c r="R2249" s="77">
        <v>-281350077.29000002</v>
      </c>
      <c r="S2249" s="77">
        <v>282844504.31</v>
      </c>
      <c r="T2249" s="77">
        <v>192265099.13999999</v>
      </c>
      <c r="U2249" s="77">
        <v>0</v>
      </c>
      <c r="V2249" s="77">
        <v>0</v>
      </c>
      <c r="W2249" s="77">
        <v>52500242.600000001</v>
      </c>
      <c r="X2249" s="77">
        <v>2337600728.0300002</v>
      </c>
      <c r="Y2249" s="77">
        <v>9565648.9900000002</v>
      </c>
      <c r="Z2249" s="77">
        <v>30261671.609999999</v>
      </c>
      <c r="AA2249" s="77">
        <v>56912003.259999998</v>
      </c>
      <c r="AB2249" s="77">
        <v>1584559.88</v>
      </c>
      <c r="AC2249" s="77">
        <v>0.01</v>
      </c>
      <c r="AD2249" s="77">
        <v>0</v>
      </c>
      <c r="AE2249" s="77">
        <v>0</v>
      </c>
      <c r="AF2249" s="77">
        <v>2201197681.71</v>
      </c>
      <c r="AG2249" s="77">
        <v>419366875.60000002</v>
      </c>
      <c r="AH2249" s="77">
        <v>762527061.64999998</v>
      </c>
      <c r="AI2249" s="77">
        <v>1157888204.55</v>
      </c>
      <c r="AJ2249" s="77">
        <v>379095925.57999998</v>
      </c>
      <c r="AK2249" s="77">
        <v>599996.69999999995</v>
      </c>
      <c r="AL2249" s="77">
        <v>623373771.79999995</v>
      </c>
      <c r="AM2249" s="77">
        <v>2.29</v>
      </c>
      <c r="AN2249" s="77">
        <v>188570452.38</v>
      </c>
      <c r="AO2249" s="77">
        <v>93294815.390000001</v>
      </c>
      <c r="AP2249" s="13">
        <v>1675215982.1199996</v>
      </c>
      <c r="AQ2249" s="13">
        <v>1631236588.46</v>
      </c>
      <c r="AR2249" s="367"/>
      <c r="AS2249" s="19">
        <v>45657</v>
      </c>
      <c r="AT2249" s="70" t="s">
        <v>11</v>
      </c>
      <c r="AU2249" s="71" t="s">
        <v>292</v>
      </c>
      <c r="AV2249" s="72">
        <v>2024</v>
      </c>
      <c r="AW2249" s="266" t="s">
        <v>152</v>
      </c>
      <c r="AX2249" s="380">
        <v>49.8</v>
      </c>
      <c r="AY2249" s="380">
        <v>51.93</v>
      </c>
    </row>
    <row r="2250" spans="1:51" x14ac:dyDescent="0.25">
      <c r="A2250" s="5">
        <v>74</v>
      </c>
      <c r="B2250" s="6" t="s">
        <v>82</v>
      </c>
      <c r="C2250" s="77">
        <v>10253097695.059999</v>
      </c>
      <c r="D2250" s="77">
        <v>6072349414.1000004</v>
      </c>
      <c r="E2250" s="77">
        <v>67496394.640000001</v>
      </c>
      <c r="F2250" s="77">
        <v>1402226786.52</v>
      </c>
      <c r="G2250" s="77">
        <v>1505822595.03</v>
      </c>
      <c r="H2250" s="77">
        <v>39794156.619999997</v>
      </c>
      <c r="I2250" s="77">
        <v>1936848289.24</v>
      </c>
      <c r="J2250" s="77">
        <v>444508390.85000002</v>
      </c>
      <c r="K2250" s="77">
        <v>340273308.72000003</v>
      </c>
      <c r="L2250" s="77">
        <v>165115740.81</v>
      </c>
      <c r="M2250" s="77">
        <v>1365050865.47</v>
      </c>
      <c r="N2250" s="77">
        <v>1736586582.9200001</v>
      </c>
      <c r="O2250" s="77">
        <v>550647739.59000003</v>
      </c>
      <c r="P2250" s="77">
        <v>722051159.82000005</v>
      </c>
      <c r="Q2250" s="77">
        <v>-599682934.52999997</v>
      </c>
      <c r="R2250" s="77">
        <v>122368225.29000001</v>
      </c>
      <c r="S2250" s="77">
        <v>-82574068.680000007</v>
      </c>
      <c r="T2250" s="77">
        <v>6109306.04</v>
      </c>
      <c r="U2250" s="77">
        <v>1321530</v>
      </c>
      <c r="V2250" s="77">
        <v>0</v>
      </c>
      <c r="W2250" s="77">
        <v>3222000</v>
      </c>
      <c r="X2250" s="77">
        <v>1459689643.05</v>
      </c>
      <c r="Y2250" s="77">
        <v>24860009.41</v>
      </c>
      <c r="Z2250" s="77">
        <v>211061171.75</v>
      </c>
      <c r="AA2250" s="77">
        <v>250078768.24000001</v>
      </c>
      <c r="AB2250" s="77">
        <v>2745517.13</v>
      </c>
      <c r="AC2250" s="77">
        <v>0</v>
      </c>
      <c r="AD2250" s="77">
        <v>0</v>
      </c>
      <c r="AE2250" s="77">
        <v>63403104.420000002</v>
      </c>
      <c r="AF2250" s="77">
        <v>1000767976.8200001</v>
      </c>
      <c r="AG2250" s="77">
        <v>1530166606.28</v>
      </c>
      <c r="AH2250" s="77">
        <v>1804082977.5599999</v>
      </c>
      <c r="AI2250" s="77">
        <v>3314887184.1799998</v>
      </c>
      <c r="AJ2250" s="77">
        <v>2764239444.5900002</v>
      </c>
      <c r="AK2250" s="77">
        <v>0</v>
      </c>
      <c r="AL2250" s="77">
        <v>1596574980.52</v>
      </c>
      <c r="AM2250" s="77">
        <v>5.69</v>
      </c>
      <c r="AN2250" s="77">
        <v>796044039.29999995</v>
      </c>
      <c r="AO2250" s="77">
        <v>606182747.22000003</v>
      </c>
      <c r="AP2250" s="13">
        <v>9820481402.1700001</v>
      </c>
      <c r="AQ2250" s="13">
        <v>6190380860.7999992</v>
      </c>
      <c r="AR2250" s="367"/>
      <c r="AS2250" s="19">
        <v>45657</v>
      </c>
      <c r="AT2250" s="70" t="s">
        <v>11</v>
      </c>
      <c r="AU2250" s="71" t="s">
        <v>292</v>
      </c>
      <c r="AV2250" s="72">
        <v>2024</v>
      </c>
      <c r="AW2250" s="266" t="s">
        <v>148</v>
      </c>
      <c r="AX2250" s="380">
        <v>49.8</v>
      </c>
      <c r="AY2250" s="380">
        <v>51.93</v>
      </c>
    </row>
    <row r="2251" spans="1:51" x14ac:dyDescent="0.25">
      <c r="A2251" s="5">
        <v>71</v>
      </c>
      <c r="B2251" s="6" t="s">
        <v>83</v>
      </c>
      <c r="C2251" s="77">
        <v>795067564.87</v>
      </c>
      <c r="D2251" s="77">
        <v>153665115.55000001</v>
      </c>
      <c r="E2251" s="77">
        <v>67419955.599999994</v>
      </c>
      <c r="F2251" s="77">
        <v>7355853.5300000003</v>
      </c>
      <c r="G2251" s="77">
        <v>315477677.94</v>
      </c>
      <c r="H2251" s="77">
        <v>5385449.4000000004</v>
      </c>
      <c r="I2251" s="77">
        <v>233109669.93000001</v>
      </c>
      <c r="J2251" s="77">
        <v>3426142.98</v>
      </c>
      <c r="K2251" s="77">
        <v>102045190.37</v>
      </c>
      <c r="L2251" s="77">
        <v>29044161.879999999</v>
      </c>
      <c r="M2251" s="77">
        <v>1686682.86</v>
      </c>
      <c r="N2251" s="77">
        <v>2750774.62</v>
      </c>
      <c r="O2251" s="77">
        <v>44717272.340000004</v>
      </c>
      <c r="P2251" s="77">
        <v>273851645.50999999</v>
      </c>
      <c r="Q2251" s="77">
        <v>-434177507.81</v>
      </c>
      <c r="R2251" s="77">
        <v>-160325862.30000001</v>
      </c>
      <c r="S2251" s="77">
        <v>165711311.69</v>
      </c>
      <c r="T2251" s="77">
        <v>13618888.789999999</v>
      </c>
      <c r="U2251" s="77">
        <v>0</v>
      </c>
      <c r="V2251" s="77">
        <v>0</v>
      </c>
      <c r="W2251" s="77">
        <v>228183788.09999999</v>
      </c>
      <c r="X2251" s="77">
        <v>0</v>
      </c>
      <c r="Y2251" s="77">
        <v>6438319.96</v>
      </c>
      <c r="Z2251" s="77">
        <v>25530834.199999999</v>
      </c>
      <c r="AA2251" s="77">
        <v>42534488.32</v>
      </c>
      <c r="AB2251" s="77">
        <v>1584685.82</v>
      </c>
      <c r="AC2251" s="77">
        <v>0</v>
      </c>
      <c r="AD2251" s="77">
        <v>0</v>
      </c>
      <c r="AE2251" s="77">
        <v>0</v>
      </c>
      <c r="AF2251" s="77">
        <v>3036.9</v>
      </c>
      <c r="AG2251" s="77">
        <v>30730844.739999998</v>
      </c>
      <c r="AH2251" s="77">
        <v>70170730.219999999</v>
      </c>
      <c r="AI2251" s="77">
        <v>100246502.86</v>
      </c>
      <c r="AJ2251" s="77">
        <v>55529230.520000003</v>
      </c>
      <c r="AK2251" s="77">
        <v>0</v>
      </c>
      <c r="AL2251" s="77">
        <v>131064479.56</v>
      </c>
      <c r="AM2251" s="77">
        <v>2.2799999999999998</v>
      </c>
      <c r="AN2251" s="77">
        <v>7353244.3300000001</v>
      </c>
      <c r="AO2251" s="77">
        <v>2609.1999999999998</v>
      </c>
      <c r="AP2251" s="13">
        <v>801460436.53000009</v>
      </c>
      <c r="AQ2251" s="13">
        <v>204775259.56</v>
      </c>
      <c r="AR2251" s="367"/>
      <c r="AS2251" s="19">
        <v>45657</v>
      </c>
      <c r="AT2251" s="70" t="s">
        <v>11</v>
      </c>
      <c r="AU2251" s="71" t="s">
        <v>292</v>
      </c>
      <c r="AV2251" s="72">
        <v>2024</v>
      </c>
      <c r="AW2251" s="266" t="s">
        <v>161</v>
      </c>
      <c r="AX2251" s="380">
        <v>49.8</v>
      </c>
      <c r="AY2251" s="380">
        <v>51.93</v>
      </c>
    </row>
    <row r="2252" spans="1:51" x14ac:dyDescent="0.25">
      <c r="A2252" s="5">
        <v>91</v>
      </c>
      <c r="B2252" s="6" t="s">
        <v>106</v>
      </c>
      <c r="C2252" s="77">
        <v>847463.12</v>
      </c>
      <c r="D2252" s="77">
        <v>15932.66</v>
      </c>
      <c r="E2252" s="77">
        <v>584.08000000000004</v>
      </c>
      <c r="F2252" s="77">
        <v>0</v>
      </c>
      <c r="G2252" s="77">
        <v>12792352.640000001</v>
      </c>
      <c r="H2252" s="77">
        <v>-5025633.1500000004</v>
      </c>
      <c r="I2252" s="77">
        <v>54974985.979999997</v>
      </c>
      <c r="J2252" s="77">
        <v>11524728.66</v>
      </c>
      <c r="K2252" s="77">
        <v>191591.07</v>
      </c>
      <c r="L2252" s="77">
        <v>190560.65</v>
      </c>
      <c r="M2252" s="77">
        <v>0</v>
      </c>
      <c r="N2252" s="77">
        <v>13355328.210000001</v>
      </c>
      <c r="O2252" s="77">
        <v>-102586.63</v>
      </c>
      <c r="P2252" s="77">
        <v>-11858235.550000001</v>
      </c>
      <c r="Q2252" s="77">
        <v>0</v>
      </c>
      <c r="R2252" s="77">
        <v>-11858235.550000001</v>
      </c>
      <c r="S2252" s="77">
        <v>6832602.3300000001</v>
      </c>
      <c r="T2252" s="77">
        <v>10544249.710000001</v>
      </c>
      <c r="U2252" s="77">
        <v>0</v>
      </c>
      <c r="V2252" s="77">
        <v>0</v>
      </c>
      <c r="W2252" s="77">
        <v>0</v>
      </c>
      <c r="X2252" s="77">
        <v>117663.14</v>
      </c>
      <c r="Y2252" s="77">
        <v>102725.21</v>
      </c>
      <c r="Z2252" s="77">
        <v>22666.39</v>
      </c>
      <c r="AA2252" s="77">
        <v>38808.370000000003</v>
      </c>
      <c r="AB2252" s="77">
        <v>3044183.52</v>
      </c>
      <c r="AC2252" s="77">
        <v>0</v>
      </c>
      <c r="AD2252" s="77">
        <v>0</v>
      </c>
      <c r="AE2252" s="77">
        <v>0</v>
      </c>
      <c r="AF2252" s="77">
        <v>620927.03</v>
      </c>
      <c r="AG2252" s="77">
        <v>190560.65</v>
      </c>
      <c r="AH2252" s="77">
        <v>13355912.289999999</v>
      </c>
      <c r="AI2252" s="77">
        <v>13411172.82</v>
      </c>
      <c r="AJ2252" s="77">
        <v>13513759.449999999</v>
      </c>
      <c r="AK2252" s="77">
        <v>0</v>
      </c>
      <c r="AL2252" s="77">
        <v>54783394.909999996</v>
      </c>
      <c r="AM2252" s="77">
        <v>286.94</v>
      </c>
      <c r="AN2252" s="77">
        <v>0</v>
      </c>
      <c r="AO2252" s="77">
        <v>0</v>
      </c>
      <c r="AP2252" s="13">
        <v>950021.51</v>
      </c>
      <c r="AQ2252" s="13">
        <v>15904.419999998063</v>
      </c>
      <c r="AR2252" s="367"/>
      <c r="AS2252" s="19">
        <v>45657</v>
      </c>
      <c r="AT2252" s="70" t="s">
        <v>11</v>
      </c>
      <c r="AU2252" s="71" t="s">
        <v>293</v>
      </c>
      <c r="AV2252" s="72">
        <v>2024</v>
      </c>
      <c r="AW2252" s="266" t="s">
        <v>192</v>
      </c>
      <c r="AX2252" s="380">
        <v>49.8</v>
      </c>
      <c r="AY2252" s="380">
        <v>51.93</v>
      </c>
    </row>
    <row r="2253" spans="1:51" x14ac:dyDescent="0.25">
      <c r="A2253" s="5">
        <v>73</v>
      </c>
      <c r="B2253" s="6" t="s">
        <v>84</v>
      </c>
      <c r="C2253" s="77">
        <v>482139538.07999998</v>
      </c>
      <c r="D2253" s="77">
        <v>5290727.01</v>
      </c>
      <c r="E2253" s="77">
        <v>2200465.44</v>
      </c>
      <c r="F2253" s="77">
        <v>37359350.950000003</v>
      </c>
      <c r="G2253" s="77">
        <v>166134193.08000001</v>
      </c>
      <c r="H2253" s="77">
        <v>29707963.510000002</v>
      </c>
      <c r="I2253" s="77">
        <v>119634625.41</v>
      </c>
      <c r="J2253" s="77">
        <v>27814336.140000001</v>
      </c>
      <c r="K2253" s="77">
        <v>56759874.310000002</v>
      </c>
      <c r="L2253" s="77">
        <v>54559408.869999997</v>
      </c>
      <c r="M2253" s="77">
        <v>37570171.969999999</v>
      </c>
      <c r="N2253" s="77">
        <v>0</v>
      </c>
      <c r="O2253" s="77">
        <v>67965796.040000007</v>
      </c>
      <c r="P2253" s="77">
        <v>205389471</v>
      </c>
      <c r="Q2253" s="77">
        <v>-210141490.16</v>
      </c>
      <c r="R2253" s="77">
        <v>-4752019.16</v>
      </c>
      <c r="S2253" s="77">
        <v>34459983.159999996</v>
      </c>
      <c r="T2253" s="77">
        <v>969.45</v>
      </c>
      <c r="U2253" s="77">
        <v>0</v>
      </c>
      <c r="V2253" s="77">
        <v>0</v>
      </c>
      <c r="W2253" s="77">
        <v>91984143.290000007</v>
      </c>
      <c r="X2253" s="77">
        <v>36997815.039999999</v>
      </c>
      <c r="Y2253" s="77">
        <v>2879481.56</v>
      </c>
      <c r="Z2253" s="77">
        <v>1818451.82</v>
      </c>
      <c r="AA2253" s="77">
        <v>16924585.449999999</v>
      </c>
      <c r="AB2253" s="77">
        <v>8883238.5199999996</v>
      </c>
      <c r="AC2253" s="77">
        <v>0</v>
      </c>
      <c r="AD2253" s="77">
        <v>0</v>
      </c>
      <c r="AE2253" s="77">
        <v>0</v>
      </c>
      <c r="AF2253" s="77">
        <v>64017187.270000003</v>
      </c>
      <c r="AG2253" s="77">
        <v>92129580.840000004</v>
      </c>
      <c r="AH2253" s="77">
        <v>2200465.44</v>
      </c>
      <c r="AI2253" s="77">
        <v>94238421.299999997</v>
      </c>
      <c r="AJ2253" s="77">
        <v>26272625.260000002</v>
      </c>
      <c r="AK2253" s="77">
        <v>0</v>
      </c>
      <c r="AL2253" s="77">
        <v>62874751.100000001</v>
      </c>
      <c r="AM2253" s="77">
        <v>2.11</v>
      </c>
      <c r="AN2253" s="77">
        <v>29292853.649999999</v>
      </c>
      <c r="AO2253" s="77">
        <v>8066497.2999999998</v>
      </c>
      <c r="AP2253" s="13">
        <v>390562356.13999999</v>
      </c>
      <c r="AQ2253" s="13">
        <v>-18320658.890000001</v>
      </c>
      <c r="AR2253" s="367"/>
      <c r="AS2253" s="19">
        <v>45657</v>
      </c>
      <c r="AT2253" s="70" t="s">
        <v>11</v>
      </c>
      <c r="AU2253" s="71" t="s">
        <v>292</v>
      </c>
      <c r="AV2253" s="72">
        <v>2024</v>
      </c>
      <c r="AW2253" s="266" t="s">
        <v>190</v>
      </c>
      <c r="AX2253" s="380">
        <v>49.8</v>
      </c>
      <c r="AY2253" s="380">
        <v>51.93</v>
      </c>
    </row>
    <row r="2254" spans="1:51" x14ac:dyDescent="0.25">
      <c r="A2254" s="5">
        <v>46</v>
      </c>
      <c r="B2254" s="6" t="s">
        <v>85</v>
      </c>
      <c r="C2254" s="77">
        <v>44190735.280000001</v>
      </c>
      <c r="D2254" s="77">
        <v>20192328.84</v>
      </c>
      <c r="E2254" s="77">
        <v>2480158</v>
      </c>
      <c r="F2254" s="77">
        <v>8808864.3300000001</v>
      </c>
      <c r="G2254" s="77">
        <v>27281131.649999999</v>
      </c>
      <c r="H2254" s="77">
        <v>755430.3</v>
      </c>
      <c r="I2254" s="77">
        <v>591335435.88999999</v>
      </c>
      <c r="J2254" s="77">
        <v>36897421.630000003</v>
      </c>
      <c r="K2254" s="77">
        <v>19265151.210000001</v>
      </c>
      <c r="L2254" s="77">
        <v>16784993.210000001</v>
      </c>
      <c r="M2254" s="77">
        <v>525588</v>
      </c>
      <c r="N2254" s="77">
        <v>0</v>
      </c>
      <c r="O2254" s="77">
        <v>-1105747</v>
      </c>
      <c r="P2254" s="77">
        <v>-10985842.539999999</v>
      </c>
      <c r="Q2254" s="77">
        <v>-2077460.98</v>
      </c>
      <c r="R2254" s="77">
        <v>-13063303.52</v>
      </c>
      <c r="S2254" s="77">
        <v>13818733.82</v>
      </c>
      <c r="T2254" s="77">
        <v>16275850.07</v>
      </c>
      <c r="U2254" s="77">
        <v>0</v>
      </c>
      <c r="V2254" s="77">
        <v>0</v>
      </c>
      <c r="W2254" s="77">
        <v>0</v>
      </c>
      <c r="X2254" s="77">
        <v>13178977.189999999</v>
      </c>
      <c r="Y2254" s="77">
        <v>556591.42000000004</v>
      </c>
      <c r="Z2254" s="77">
        <v>604962.72</v>
      </c>
      <c r="AA2254" s="77">
        <v>636096.52</v>
      </c>
      <c r="AB2254" s="77">
        <v>1128264</v>
      </c>
      <c r="AC2254" s="77">
        <v>0</v>
      </c>
      <c r="AD2254" s="77">
        <v>0</v>
      </c>
      <c r="AE2254" s="77">
        <v>0</v>
      </c>
      <c r="AF2254" s="77">
        <v>12710178.779999999</v>
      </c>
      <c r="AG2254" s="77">
        <v>17310581.210000001</v>
      </c>
      <c r="AH2254" s="77">
        <v>2480158</v>
      </c>
      <c r="AI2254" s="77">
        <v>19775881</v>
      </c>
      <c r="AJ2254" s="77">
        <v>20881628</v>
      </c>
      <c r="AK2254" s="77">
        <v>0</v>
      </c>
      <c r="AL2254" s="77">
        <v>572070284.67999995</v>
      </c>
      <c r="AM2254" s="77">
        <v>30.69</v>
      </c>
      <c r="AN2254" s="77">
        <v>5391379.6200000001</v>
      </c>
      <c r="AO2254" s="77">
        <v>3417484.71</v>
      </c>
      <c r="AP2254" s="13">
        <v>43794847.280000001</v>
      </c>
      <c r="AQ2254" s="13">
        <v>18690693.84</v>
      </c>
      <c r="AR2254" s="367"/>
      <c r="AS2254" s="19">
        <v>45657</v>
      </c>
      <c r="AT2254" s="70" t="s">
        <v>11</v>
      </c>
      <c r="AU2254" s="71" t="s">
        <v>292</v>
      </c>
      <c r="AV2254" s="72">
        <v>2024</v>
      </c>
      <c r="AW2254" s="266" t="s">
        <v>176</v>
      </c>
      <c r="AX2254" s="380">
        <v>49.8</v>
      </c>
      <c r="AY2254" s="380">
        <v>51.93</v>
      </c>
    </row>
    <row r="2255" spans="1:51" x14ac:dyDescent="0.25">
      <c r="A2255" s="5">
        <v>51</v>
      </c>
      <c r="B2255" s="6" t="s">
        <v>86</v>
      </c>
      <c r="C2255" s="77">
        <v>27096552.32</v>
      </c>
      <c r="D2255" s="77">
        <v>1188820.97</v>
      </c>
      <c r="E2255" s="77">
        <v>3351765.44</v>
      </c>
      <c r="F2255" s="77">
        <v>5325055.47</v>
      </c>
      <c r="G2255" s="77">
        <v>28421689.600000001</v>
      </c>
      <c r="H2255" s="77">
        <v>24261278.050000001</v>
      </c>
      <c r="I2255" s="77">
        <v>93093042.599999994</v>
      </c>
      <c r="J2255" s="77">
        <v>224345774.13</v>
      </c>
      <c r="K2255" s="77">
        <v>13230842.970000001</v>
      </c>
      <c r="L2255" s="77">
        <v>9879077.5299999993</v>
      </c>
      <c r="M2255" s="77">
        <v>434811.81</v>
      </c>
      <c r="N2255" s="77">
        <v>0.02</v>
      </c>
      <c r="O2255" s="77">
        <v>1391845.64</v>
      </c>
      <c r="P2255" s="77">
        <v>-9230859.3599999994</v>
      </c>
      <c r="Q2255" s="77">
        <v>-6564053.1200000001</v>
      </c>
      <c r="R2255" s="77">
        <v>-15794912.48</v>
      </c>
      <c r="S2255" s="77">
        <v>40056190.530000001</v>
      </c>
      <c r="T2255" s="77">
        <v>1932719.72</v>
      </c>
      <c r="U2255" s="77">
        <v>0</v>
      </c>
      <c r="V2255" s="77">
        <v>0</v>
      </c>
      <c r="W2255" s="77">
        <v>0</v>
      </c>
      <c r="X2255" s="77">
        <v>48915635.840000004</v>
      </c>
      <c r="Y2255" s="77">
        <v>547617.09</v>
      </c>
      <c r="Z2255" s="77">
        <v>384078.94</v>
      </c>
      <c r="AA2255" s="77">
        <v>148437.51</v>
      </c>
      <c r="AB2255" s="77">
        <v>28867.43</v>
      </c>
      <c r="AC2255" s="77">
        <v>0</v>
      </c>
      <c r="AD2255" s="77">
        <v>0</v>
      </c>
      <c r="AE2255" s="77">
        <v>0</v>
      </c>
      <c r="AF2255" s="77">
        <v>9683164.0600000005</v>
      </c>
      <c r="AG2255" s="77">
        <v>10313889.34</v>
      </c>
      <c r="AH2255" s="77">
        <v>3351765.46</v>
      </c>
      <c r="AI2255" s="77">
        <v>13458640.710000001</v>
      </c>
      <c r="AJ2255" s="77">
        <v>12066795.07</v>
      </c>
      <c r="AK2255" s="77">
        <v>0</v>
      </c>
      <c r="AL2255" s="77">
        <v>79862199.629999995</v>
      </c>
      <c r="AM2255" s="77">
        <v>7.04</v>
      </c>
      <c r="AN2255" s="77">
        <v>3128144.05</v>
      </c>
      <c r="AO2255" s="77">
        <v>2196911.42</v>
      </c>
      <c r="AP2255" s="13">
        <v>24430386.729999997</v>
      </c>
      <c r="AQ2255" s="13">
        <v>-85498.980000000447</v>
      </c>
      <c r="AR2255" s="367"/>
      <c r="AS2255" s="19">
        <v>45657</v>
      </c>
      <c r="AT2255" s="70" t="s">
        <v>11</v>
      </c>
      <c r="AU2255" s="71" t="s">
        <v>292</v>
      </c>
      <c r="AV2255" s="72">
        <v>2024</v>
      </c>
      <c r="AW2255" s="266" t="s">
        <v>179</v>
      </c>
      <c r="AX2255" s="380">
        <v>49.8</v>
      </c>
      <c r="AY2255" s="380">
        <v>51.93</v>
      </c>
    </row>
    <row r="2256" spans="1:51" x14ac:dyDescent="0.25">
      <c r="A2256" s="5">
        <v>117</v>
      </c>
      <c r="B2256" s="6" t="s">
        <v>87</v>
      </c>
      <c r="C2256" s="77">
        <v>1754588912.8800001</v>
      </c>
      <c r="D2256" s="77">
        <v>627378897.03999996</v>
      </c>
      <c r="E2256" s="77">
        <v>54713230.829999998</v>
      </c>
      <c r="F2256" s="77">
        <v>249461812.49000001</v>
      </c>
      <c r="G2256" s="77">
        <v>324358931.68000001</v>
      </c>
      <c r="H2256" s="77">
        <v>1601952.69</v>
      </c>
      <c r="I2256" s="77">
        <v>270708968.45999998</v>
      </c>
      <c r="J2256" s="77">
        <v>120167070.13</v>
      </c>
      <c r="K2256" s="77">
        <v>173959018.62</v>
      </c>
      <c r="L2256" s="77">
        <v>119245787.79000001</v>
      </c>
      <c r="M2256" s="77">
        <v>533303713.36000001</v>
      </c>
      <c r="N2256" s="77">
        <v>177599603.02000001</v>
      </c>
      <c r="O2256" s="77">
        <v>296321834.35000002</v>
      </c>
      <c r="P2256" s="77">
        <v>257001457.69999999</v>
      </c>
      <c r="Q2256" s="77">
        <v>-218762305.24000001</v>
      </c>
      <c r="R2256" s="77">
        <v>38239152.460000001</v>
      </c>
      <c r="S2256" s="77">
        <v>-36637199.789999999</v>
      </c>
      <c r="T2256" s="77">
        <v>2921676.87</v>
      </c>
      <c r="U2256" s="77">
        <v>0</v>
      </c>
      <c r="V2256" s="77">
        <v>0</v>
      </c>
      <c r="W2256" s="77">
        <v>0</v>
      </c>
      <c r="X2256" s="77">
        <v>129052018.2</v>
      </c>
      <c r="Y2256" s="77">
        <v>5798014.2199999997</v>
      </c>
      <c r="Z2256" s="77">
        <v>13126176.119999999</v>
      </c>
      <c r="AA2256" s="77">
        <v>9126867.1999999993</v>
      </c>
      <c r="AB2256" s="77">
        <v>4058336.99</v>
      </c>
      <c r="AC2256" s="77">
        <v>0</v>
      </c>
      <c r="AD2256" s="77">
        <v>0</v>
      </c>
      <c r="AE2256" s="77">
        <v>0</v>
      </c>
      <c r="AF2256" s="77">
        <v>136501500.33000001</v>
      </c>
      <c r="AG2256" s="77">
        <v>652549501.14999998</v>
      </c>
      <c r="AH2256" s="77">
        <v>232312833.84999999</v>
      </c>
      <c r="AI2256" s="77">
        <v>883562057.91999996</v>
      </c>
      <c r="AJ2256" s="77">
        <v>587240223.57000005</v>
      </c>
      <c r="AK2256" s="77">
        <v>0</v>
      </c>
      <c r="AL2256" s="77">
        <v>96749949.840000004</v>
      </c>
      <c r="AM2256" s="77">
        <v>1.56</v>
      </c>
      <c r="AN2256" s="77">
        <v>148710679.94999999</v>
      </c>
      <c r="AO2256" s="77">
        <v>100751132.54000001</v>
      </c>
      <c r="AP2256" s="13">
        <v>1542138370.1699996</v>
      </c>
      <c r="AQ2256" s="13">
        <v>711250188.67999995</v>
      </c>
      <c r="AR2256" s="367"/>
      <c r="AS2256" s="19">
        <v>45657</v>
      </c>
      <c r="AT2256" s="70" t="s">
        <v>11</v>
      </c>
      <c r="AU2256" s="71" t="s">
        <v>292</v>
      </c>
      <c r="AV2256" s="72">
        <v>2024</v>
      </c>
      <c r="AW2256" s="266" t="s">
        <v>155</v>
      </c>
      <c r="AX2256" s="380">
        <v>49.8</v>
      </c>
      <c r="AY2256" s="380">
        <v>51.93</v>
      </c>
    </row>
    <row r="2257" spans="1:51" x14ac:dyDescent="0.25">
      <c r="A2257" s="5">
        <v>78</v>
      </c>
      <c r="B2257" s="6" t="s">
        <v>88</v>
      </c>
      <c r="C2257" s="77">
        <v>5216359.0999999996</v>
      </c>
      <c r="D2257" s="77">
        <v>265447.53000000003</v>
      </c>
      <c r="E2257" s="77">
        <v>55.72</v>
      </c>
      <c r="F2257" s="77">
        <v>950372.12</v>
      </c>
      <c r="G2257" s="77">
        <v>6093305.54</v>
      </c>
      <c r="H2257" s="77">
        <v>449671.03</v>
      </c>
      <c r="I2257" s="77">
        <v>135354675.68000001</v>
      </c>
      <c r="J2257" s="77">
        <v>8957485.2300000004</v>
      </c>
      <c r="K2257" s="77">
        <v>1650174.65</v>
      </c>
      <c r="L2257" s="77">
        <v>1650118.93</v>
      </c>
      <c r="M2257" s="77">
        <v>133733.70000000001</v>
      </c>
      <c r="N2257" s="77">
        <v>0.08</v>
      </c>
      <c r="O2257" s="77">
        <v>742891.33</v>
      </c>
      <c r="P2257" s="77">
        <v>-2854928.74</v>
      </c>
      <c r="Q2257" s="77">
        <v>-357073.53</v>
      </c>
      <c r="R2257" s="77">
        <v>-3212002.27</v>
      </c>
      <c r="S2257" s="77">
        <v>3661673.29</v>
      </c>
      <c r="T2257" s="77">
        <v>4421272.91</v>
      </c>
      <c r="U2257" s="77">
        <v>0</v>
      </c>
      <c r="V2257" s="77">
        <v>0</v>
      </c>
      <c r="W2257" s="77">
        <v>0</v>
      </c>
      <c r="X2257" s="77">
        <v>443219.25</v>
      </c>
      <c r="Y2257" s="77">
        <v>116575.64</v>
      </c>
      <c r="Z2257" s="77">
        <v>861106.16</v>
      </c>
      <c r="AA2257" s="77">
        <v>57403.11</v>
      </c>
      <c r="AB2257" s="77">
        <v>9.81</v>
      </c>
      <c r="AC2257" s="77">
        <v>0</v>
      </c>
      <c r="AD2257" s="77">
        <v>0</v>
      </c>
      <c r="AE2257" s="77">
        <v>0</v>
      </c>
      <c r="AF2257" s="77">
        <v>167724.15</v>
      </c>
      <c r="AG2257" s="77">
        <v>1783852.63</v>
      </c>
      <c r="AH2257" s="77">
        <v>55.8</v>
      </c>
      <c r="AI2257" s="77">
        <v>1781977.69</v>
      </c>
      <c r="AJ2257" s="77">
        <v>1039086.36</v>
      </c>
      <c r="AK2257" s="77">
        <v>0</v>
      </c>
      <c r="AL2257" s="77">
        <v>133704501.03</v>
      </c>
      <c r="AM2257" s="77">
        <v>82.02</v>
      </c>
      <c r="AN2257" s="77">
        <v>728110.6</v>
      </c>
      <c r="AO2257" s="77">
        <v>222261.52</v>
      </c>
      <c r="AP2257" s="13">
        <v>4473484.8999999994</v>
      </c>
      <c r="AQ2257" s="13">
        <v>265464.66000000003</v>
      </c>
      <c r="AR2257" s="367"/>
      <c r="AS2257" s="19">
        <v>45657</v>
      </c>
      <c r="AT2257" s="70" t="s">
        <v>11</v>
      </c>
      <c r="AU2257" s="71" t="s">
        <v>292</v>
      </c>
      <c r="AV2257" s="72">
        <v>2024</v>
      </c>
      <c r="AW2257" s="266" t="s">
        <v>185</v>
      </c>
      <c r="AX2257" s="380">
        <v>49.8</v>
      </c>
      <c r="AY2257" s="380">
        <v>51.93</v>
      </c>
    </row>
    <row r="2258" spans="1:51" x14ac:dyDescent="0.25">
      <c r="A2258" s="5">
        <v>80</v>
      </c>
      <c r="B2258" s="6" t="s">
        <v>89</v>
      </c>
      <c r="C2258" s="77">
        <v>1693463616.1300001</v>
      </c>
      <c r="D2258" s="77">
        <v>2068641447.51</v>
      </c>
      <c r="E2258" s="77">
        <v>103292854.86</v>
      </c>
      <c r="F2258" s="77">
        <v>288993500.44</v>
      </c>
      <c r="G2258" s="77">
        <v>450046831.56999999</v>
      </c>
      <c r="H2258" s="77">
        <v>3814367.46</v>
      </c>
      <c r="I2258" s="77">
        <v>880624444.07000005</v>
      </c>
      <c r="J2258" s="77">
        <v>504549616.80000001</v>
      </c>
      <c r="K2258" s="77">
        <v>201215203.05000001</v>
      </c>
      <c r="L2258" s="77">
        <v>97922348.189999998</v>
      </c>
      <c r="M2258" s="77">
        <v>331181321.26999998</v>
      </c>
      <c r="N2258" s="77">
        <v>513228367.44999999</v>
      </c>
      <c r="O2258" s="77">
        <v>-2047790175.25</v>
      </c>
      <c r="P2258" s="77">
        <v>933105687.14999998</v>
      </c>
      <c r="Q2258" s="77">
        <v>-988163659.60000002</v>
      </c>
      <c r="R2258" s="77">
        <v>-55057972.450000003</v>
      </c>
      <c r="S2258" s="77">
        <v>58872339.899999999</v>
      </c>
      <c r="T2258" s="77">
        <v>158832.26999999999</v>
      </c>
      <c r="U2258" s="77">
        <v>0</v>
      </c>
      <c r="V2258" s="77">
        <v>0</v>
      </c>
      <c r="W2258" s="77">
        <v>6725148.4000000004</v>
      </c>
      <c r="X2258" s="77">
        <v>188610188.43000001</v>
      </c>
      <c r="Y2258" s="77">
        <v>7471120.4800000004</v>
      </c>
      <c r="Z2258" s="77">
        <v>18615005</v>
      </c>
      <c r="AA2258" s="77">
        <v>9000000</v>
      </c>
      <c r="AB2258" s="77">
        <v>7433799.2800000003</v>
      </c>
      <c r="AC2258" s="77">
        <v>0</v>
      </c>
      <c r="AD2258" s="77">
        <v>0</v>
      </c>
      <c r="AE2258" s="77">
        <v>0</v>
      </c>
      <c r="AF2258" s="77">
        <v>94101904.439999998</v>
      </c>
      <c r="AG2258" s="77">
        <v>429103669.45999998</v>
      </c>
      <c r="AH2258" s="77">
        <v>616521222.30999994</v>
      </c>
      <c r="AI2258" s="77">
        <v>1044018025.65</v>
      </c>
      <c r="AJ2258" s="77">
        <v>3091808200.9000001</v>
      </c>
      <c r="AK2258" s="77">
        <v>0</v>
      </c>
      <c r="AL2258" s="77">
        <v>679409241.01999998</v>
      </c>
      <c r="AM2258" s="77">
        <v>4.38</v>
      </c>
      <c r="AN2258" s="77">
        <v>162551165.05000001</v>
      </c>
      <c r="AO2258" s="77">
        <v>126442335.39</v>
      </c>
      <c r="AP2258" s="13">
        <v>1609292870.6999998</v>
      </c>
      <c r="AQ2258" s="13">
        <v>-63319473.169999123</v>
      </c>
      <c r="AR2258" s="367"/>
      <c r="AS2258" s="19">
        <v>45657</v>
      </c>
      <c r="AT2258" s="70" t="s">
        <v>11</v>
      </c>
      <c r="AU2258" s="71" t="s">
        <v>292</v>
      </c>
      <c r="AV2258" s="72">
        <v>2024</v>
      </c>
      <c r="AW2258" s="266" t="s">
        <v>288</v>
      </c>
      <c r="AX2258" s="380">
        <v>49.8</v>
      </c>
      <c r="AY2258" s="380">
        <v>51.93</v>
      </c>
    </row>
    <row r="2259" spans="1:51" x14ac:dyDescent="0.25">
      <c r="A2259" s="5">
        <v>2</v>
      </c>
      <c r="B2259" s="6" t="s">
        <v>90</v>
      </c>
      <c r="C2259" s="77">
        <v>180257497.16999999</v>
      </c>
      <c r="D2259" s="77">
        <v>6638442.4199999999</v>
      </c>
      <c r="E2259" s="77">
        <v>14998288.710000001</v>
      </c>
      <c r="F2259" s="77">
        <v>283834.25</v>
      </c>
      <c r="G2259" s="77">
        <v>189785302.63</v>
      </c>
      <c r="H2259" s="77">
        <v>4441746.9000000004</v>
      </c>
      <c r="I2259" s="77">
        <v>1785371168.3199999</v>
      </c>
      <c r="J2259" s="77">
        <v>3926867153.5999999</v>
      </c>
      <c r="K2259" s="77">
        <v>44306415.289999999</v>
      </c>
      <c r="L2259" s="77">
        <v>29308126.579999998</v>
      </c>
      <c r="M2259" s="77">
        <v>7929355.5199999996</v>
      </c>
      <c r="N2259" s="77">
        <v>0</v>
      </c>
      <c r="O2259" s="77">
        <v>42723638.549999997</v>
      </c>
      <c r="P2259" s="77">
        <v>-59173720.68</v>
      </c>
      <c r="Q2259" s="77">
        <v>-52506469.780000001</v>
      </c>
      <c r="R2259" s="77">
        <v>-111680190.45999999</v>
      </c>
      <c r="S2259" s="77">
        <v>116121937.38</v>
      </c>
      <c r="T2259" s="77">
        <v>183.64</v>
      </c>
      <c r="U2259" s="77">
        <v>0</v>
      </c>
      <c r="V2259" s="77">
        <v>0</v>
      </c>
      <c r="W2259" s="77">
        <v>164825550.31</v>
      </c>
      <c r="X2259" s="77">
        <v>66219685.240000002</v>
      </c>
      <c r="Y2259" s="77">
        <v>3386709.27</v>
      </c>
      <c r="Z2259" s="77">
        <v>1247225.68</v>
      </c>
      <c r="AA2259" s="77">
        <v>9673103.7599999998</v>
      </c>
      <c r="AB2259" s="77">
        <v>6833415.5</v>
      </c>
      <c r="AC2259" s="77">
        <v>0</v>
      </c>
      <c r="AD2259" s="77">
        <v>0</v>
      </c>
      <c r="AE2259" s="77">
        <v>0</v>
      </c>
      <c r="AF2259" s="77">
        <v>93783027.609999999</v>
      </c>
      <c r="AG2259" s="77">
        <v>37237482.100000001</v>
      </c>
      <c r="AH2259" s="77">
        <v>14998288.710000001</v>
      </c>
      <c r="AI2259" s="77">
        <v>52235712.899999999</v>
      </c>
      <c r="AJ2259" s="77">
        <v>9512074.3499999996</v>
      </c>
      <c r="AK2259" s="77">
        <v>0</v>
      </c>
      <c r="AL2259" s="77">
        <v>1741064753.03</v>
      </c>
      <c r="AM2259" s="77">
        <v>40.299999999999997</v>
      </c>
      <c r="AN2259" s="77">
        <v>283834.25</v>
      </c>
      <c r="AO2259" s="77">
        <v>0</v>
      </c>
      <c r="AP2259" s="13">
        <v>151631886.20999998</v>
      </c>
      <c r="AQ2259" s="13">
        <v>20736470</v>
      </c>
      <c r="AR2259" s="367"/>
      <c r="AS2259" s="19">
        <v>45657</v>
      </c>
      <c r="AT2259" s="70" t="s">
        <v>11</v>
      </c>
      <c r="AU2259" s="71" t="s">
        <v>292</v>
      </c>
      <c r="AV2259" s="72">
        <v>2024</v>
      </c>
      <c r="AW2259" s="266" t="s">
        <v>168</v>
      </c>
      <c r="AX2259" s="380">
        <v>49.8</v>
      </c>
      <c r="AY2259" s="380">
        <v>51.93</v>
      </c>
    </row>
    <row r="2260" spans="1:51" x14ac:dyDescent="0.25">
      <c r="A2260" s="5">
        <v>115</v>
      </c>
      <c r="B2260" s="6" t="s">
        <v>290</v>
      </c>
      <c r="C2260" s="77">
        <v>989272.2</v>
      </c>
      <c r="D2260" s="77">
        <v>0</v>
      </c>
      <c r="E2260" s="77">
        <v>0.01</v>
      </c>
      <c r="F2260" s="77">
        <v>0</v>
      </c>
      <c r="G2260" s="77">
        <v>2179811.7999999998</v>
      </c>
      <c r="H2260" s="77">
        <v>745703.92</v>
      </c>
      <c r="I2260" s="77">
        <v>9241464.4000000004</v>
      </c>
      <c r="J2260" s="77">
        <v>8428824.2799999993</v>
      </c>
      <c r="K2260" s="77">
        <v>433143.09</v>
      </c>
      <c r="L2260" s="77">
        <v>433143.08</v>
      </c>
      <c r="M2260" s="77">
        <v>0</v>
      </c>
      <c r="N2260" s="77">
        <v>0</v>
      </c>
      <c r="O2260" s="77">
        <v>310990.92</v>
      </c>
      <c r="P2260" s="77">
        <v>-1501530.52</v>
      </c>
      <c r="Q2260" s="77">
        <v>0</v>
      </c>
      <c r="R2260" s="77">
        <v>-1501530.52</v>
      </c>
      <c r="S2260" s="77">
        <v>2247234.44</v>
      </c>
      <c r="T2260" s="77">
        <v>299386.03999999998</v>
      </c>
      <c r="U2260" s="77">
        <v>0</v>
      </c>
      <c r="V2260" s="77">
        <v>0</v>
      </c>
      <c r="W2260" s="77">
        <v>0</v>
      </c>
      <c r="X2260" s="77">
        <v>2605402.75</v>
      </c>
      <c r="Y2260" s="77">
        <v>44485.9</v>
      </c>
      <c r="Z2260" s="77">
        <v>29036</v>
      </c>
      <c r="AA2260" s="77">
        <v>531351.15</v>
      </c>
      <c r="AB2260" s="77">
        <v>745.87</v>
      </c>
      <c r="AC2260" s="77">
        <v>0</v>
      </c>
      <c r="AD2260" s="77">
        <v>0</v>
      </c>
      <c r="AE2260" s="77">
        <v>26302.79</v>
      </c>
      <c r="AF2260" s="77">
        <v>25632.639999999999</v>
      </c>
      <c r="AG2260" s="77">
        <v>433143.08</v>
      </c>
      <c r="AH2260" s="77">
        <v>0.01</v>
      </c>
      <c r="AI2260" s="77">
        <v>430192.29</v>
      </c>
      <c r="AJ2260" s="77">
        <v>119201.37</v>
      </c>
      <c r="AK2260" s="77">
        <v>0</v>
      </c>
      <c r="AL2260" s="77">
        <v>8808321.3100000005</v>
      </c>
      <c r="AM2260" s="77">
        <v>21.34</v>
      </c>
      <c r="AN2260" s="77">
        <v>0</v>
      </c>
      <c r="AO2260" s="77">
        <v>0</v>
      </c>
      <c r="AP2260" s="13">
        <v>678281.2899999998</v>
      </c>
      <c r="AQ2260" s="13">
        <v>0.01</v>
      </c>
      <c r="AR2260" s="367"/>
      <c r="AS2260" s="19">
        <v>45657</v>
      </c>
      <c r="AT2260" s="70" t="s">
        <v>11</v>
      </c>
      <c r="AU2260" s="71" t="s">
        <v>292</v>
      </c>
      <c r="AV2260" s="72">
        <v>2024</v>
      </c>
      <c r="AW2260" s="266" t="s">
        <v>291</v>
      </c>
      <c r="AX2260" s="380">
        <v>49.8</v>
      </c>
      <c r="AY2260" s="380">
        <v>51.93</v>
      </c>
    </row>
    <row r="2261" spans="1:51" x14ac:dyDescent="0.25">
      <c r="A2261" s="5">
        <v>106</v>
      </c>
      <c r="B2261" s="6" t="s">
        <v>92</v>
      </c>
      <c r="C2261" s="77">
        <v>77645511.579999998</v>
      </c>
      <c r="D2261" s="77">
        <v>5476960.6299999999</v>
      </c>
      <c r="E2261" s="77">
        <v>1791713.42</v>
      </c>
      <c r="F2261" s="77">
        <v>17019338.559999999</v>
      </c>
      <c r="G2261" s="77">
        <v>34507041.700000003</v>
      </c>
      <c r="H2261" s="77">
        <v>98256.01</v>
      </c>
      <c r="I2261" s="77">
        <v>73728760.930000007</v>
      </c>
      <c r="J2261" s="77">
        <v>7018178.46</v>
      </c>
      <c r="K2261" s="77">
        <v>16740985.49</v>
      </c>
      <c r="L2261" s="77">
        <v>14949272.07</v>
      </c>
      <c r="M2261" s="77">
        <v>9676479.3699999992</v>
      </c>
      <c r="N2261" s="77">
        <v>202392.17</v>
      </c>
      <c r="O2261" s="77">
        <v>-126127.54</v>
      </c>
      <c r="P2261" s="77">
        <v>20768298.23</v>
      </c>
      <c r="Q2261" s="77">
        <v>-22108006.760000002</v>
      </c>
      <c r="R2261" s="77">
        <v>-1339708.53</v>
      </c>
      <c r="S2261" s="77">
        <v>1437964.55</v>
      </c>
      <c r="T2261" s="77">
        <v>9.56</v>
      </c>
      <c r="U2261" s="77">
        <v>0</v>
      </c>
      <c r="V2261" s="77">
        <v>0</v>
      </c>
      <c r="W2261" s="77">
        <v>9658431.1799999997</v>
      </c>
      <c r="X2261" s="77">
        <v>3120352.84</v>
      </c>
      <c r="Y2261" s="77">
        <v>663716.19999999995</v>
      </c>
      <c r="Z2261" s="77">
        <v>427809.55</v>
      </c>
      <c r="AA2261" s="77">
        <v>1724447.51</v>
      </c>
      <c r="AB2261" s="77">
        <v>1406897.91</v>
      </c>
      <c r="AC2261" s="77">
        <v>0</v>
      </c>
      <c r="AD2261" s="77">
        <v>0</v>
      </c>
      <c r="AE2261" s="77">
        <v>6313793.4400000004</v>
      </c>
      <c r="AF2261" s="77">
        <v>804164.42</v>
      </c>
      <c r="AG2261" s="77">
        <v>24625751.440000001</v>
      </c>
      <c r="AH2261" s="77">
        <v>1994105.59</v>
      </c>
      <c r="AI2261" s="77">
        <v>26598984.16</v>
      </c>
      <c r="AJ2261" s="77">
        <v>26725111.699999999</v>
      </c>
      <c r="AK2261" s="77">
        <v>0</v>
      </c>
      <c r="AL2261" s="77">
        <v>56987775.439999998</v>
      </c>
      <c r="AM2261" s="77">
        <v>4.4000000000000004</v>
      </c>
      <c r="AN2261" s="77">
        <v>8527207.5600000005</v>
      </c>
      <c r="AO2261" s="77">
        <v>8492131</v>
      </c>
      <c r="AP2261" s="13">
        <v>77822897.01000002</v>
      </c>
      <c r="AQ2261" s="13">
        <v>5528218.5200000005</v>
      </c>
      <c r="AR2261" s="367"/>
      <c r="AS2261" s="19">
        <v>45657</v>
      </c>
      <c r="AT2261" s="70" t="s">
        <v>11</v>
      </c>
      <c r="AU2261" s="71" t="s">
        <v>292</v>
      </c>
      <c r="AV2261" s="72">
        <v>2024</v>
      </c>
      <c r="AW2261" s="266" t="s">
        <v>172</v>
      </c>
      <c r="AX2261" s="380">
        <v>49.8</v>
      </c>
      <c r="AY2261" s="380">
        <v>51.93</v>
      </c>
    </row>
    <row r="2262" spans="1:51" x14ac:dyDescent="0.25">
      <c r="A2262" s="5">
        <v>118</v>
      </c>
      <c r="B2262" s="6" t="s">
        <v>93</v>
      </c>
      <c r="C2262" s="77">
        <v>408678539.94</v>
      </c>
      <c r="D2262" s="77">
        <v>103529959.42</v>
      </c>
      <c r="E2262" s="77">
        <v>35952318.850000001</v>
      </c>
      <c r="F2262" s="77">
        <v>62819765.920000002</v>
      </c>
      <c r="G2262" s="77">
        <v>190569832.78999999</v>
      </c>
      <c r="H2262" s="77">
        <v>347327.18</v>
      </c>
      <c r="I2262" s="77">
        <v>309311242.81</v>
      </c>
      <c r="J2262" s="77">
        <v>24432836.120000001</v>
      </c>
      <c r="K2262" s="77">
        <v>123576539.90000001</v>
      </c>
      <c r="L2262" s="77">
        <v>87624221.049999997</v>
      </c>
      <c r="M2262" s="77">
        <v>28422691.010000002</v>
      </c>
      <c r="N2262" s="77">
        <v>67614381.230000004</v>
      </c>
      <c r="O2262" s="77">
        <v>127026533.01000001</v>
      </c>
      <c r="P2262" s="77">
        <v>-75756556.599999994</v>
      </c>
      <c r="Q2262" s="77">
        <v>91920800.599999994</v>
      </c>
      <c r="R2262" s="77">
        <v>16164244</v>
      </c>
      <c r="S2262" s="77">
        <v>-15816916.810000001</v>
      </c>
      <c r="T2262" s="77">
        <v>147406.46</v>
      </c>
      <c r="U2262" s="77">
        <v>0</v>
      </c>
      <c r="V2262" s="77">
        <v>0</v>
      </c>
      <c r="W2262" s="77">
        <v>595549.71</v>
      </c>
      <c r="X2262" s="77">
        <v>16343842.109999999</v>
      </c>
      <c r="Y2262" s="77">
        <v>2956741.36</v>
      </c>
      <c r="Z2262" s="77">
        <v>2731115.18</v>
      </c>
      <c r="AA2262" s="77">
        <v>1496312.72</v>
      </c>
      <c r="AB2262" s="77">
        <v>3080789.53</v>
      </c>
      <c r="AC2262" s="77">
        <v>0</v>
      </c>
      <c r="AD2262" s="77">
        <v>0</v>
      </c>
      <c r="AE2262" s="77">
        <v>5693602.5599999996</v>
      </c>
      <c r="AF2262" s="77">
        <v>16945153.739999998</v>
      </c>
      <c r="AG2262" s="77">
        <v>116046912.06</v>
      </c>
      <c r="AH2262" s="77">
        <v>103566700.08</v>
      </c>
      <c r="AI2262" s="77">
        <v>219530559.59999999</v>
      </c>
      <c r="AJ2262" s="77">
        <v>92504026.590000004</v>
      </c>
      <c r="AK2262" s="77">
        <v>0</v>
      </c>
      <c r="AL2262" s="77">
        <v>185734702.91</v>
      </c>
      <c r="AM2262" s="77">
        <v>2.5</v>
      </c>
      <c r="AN2262" s="77">
        <v>39914758.090000004</v>
      </c>
      <c r="AO2262" s="77">
        <v>22905007.829999998</v>
      </c>
      <c r="AP2262" s="13">
        <v>357675569.29000008</v>
      </c>
      <c r="AQ2262" s="13">
        <v>179553521.78</v>
      </c>
      <c r="AR2262" s="367"/>
      <c r="AS2262" s="19">
        <v>45657</v>
      </c>
      <c r="AT2262" s="70" t="s">
        <v>11</v>
      </c>
      <c r="AU2262" s="71" t="s">
        <v>292</v>
      </c>
      <c r="AV2262" s="72">
        <v>2024</v>
      </c>
      <c r="AW2262" s="266" t="s">
        <v>162</v>
      </c>
      <c r="AX2262" s="380">
        <v>49.8</v>
      </c>
      <c r="AY2262" s="380">
        <v>51.93</v>
      </c>
    </row>
    <row r="2263" spans="1:51" x14ac:dyDescent="0.25">
      <c r="A2263" s="5">
        <v>29</v>
      </c>
      <c r="B2263" s="6" t="s">
        <v>94</v>
      </c>
      <c r="C2263" s="77">
        <v>696136763.09000003</v>
      </c>
      <c r="D2263" s="77">
        <v>241620678.11000001</v>
      </c>
      <c r="E2263" s="77">
        <v>33487162.420000002</v>
      </c>
      <c r="F2263" s="77">
        <v>112620244.15000001</v>
      </c>
      <c r="G2263" s="77">
        <v>141022766.53</v>
      </c>
      <c r="H2263" s="77">
        <v>1476898.72</v>
      </c>
      <c r="I2263" s="77">
        <v>355732732.62</v>
      </c>
      <c r="J2263" s="77">
        <v>193164104.88999999</v>
      </c>
      <c r="K2263" s="77">
        <v>120463157.3</v>
      </c>
      <c r="L2263" s="77">
        <v>71139482.25</v>
      </c>
      <c r="M2263" s="77">
        <v>36423855</v>
      </c>
      <c r="N2263" s="77">
        <v>24662052.960000001</v>
      </c>
      <c r="O2263" s="77">
        <v>54858904.539999999</v>
      </c>
      <c r="P2263" s="77">
        <v>146014169.75999999</v>
      </c>
      <c r="Q2263" s="77">
        <v>-162772732.18000001</v>
      </c>
      <c r="R2263" s="77">
        <v>-16758562.42</v>
      </c>
      <c r="S2263" s="77">
        <v>18235461.629999999</v>
      </c>
      <c r="T2263" s="77">
        <v>22246576.379999999</v>
      </c>
      <c r="U2263" s="77">
        <v>244589.9</v>
      </c>
      <c r="V2263" s="77">
        <v>0</v>
      </c>
      <c r="W2263" s="77">
        <v>210232.38</v>
      </c>
      <c r="X2263" s="77">
        <v>61853301</v>
      </c>
      <c r="Y2263" s="77">
        <v>2363197.9700000002</v>
      </c>
      <c r="Z2263" s="77">
        <v>9063655.6400000006</v>
      </c>
      <c r="AA2263" s="77">
        <v>2581084.7599999998</v>
      </c>
      <c r="AB2263" s="77">
        <v>12854109.9</v>
      </c>
      <c r="AC2263" s="77">
        <v>0</v>
      </c>
      <c r="AD2263" s="77">
        <v>0</v>
      </c>
      <c r="AE2263" s="77">
        <v>0</v>
      </c>
      <c r="AF2263" s="77">
        <v>39457189.759999998</v>
      </c>
      <c r="AG2263" s="77">
        <v>107563337.25</v>
      </c>
      <c r="AH2263" s="77">
        <v>58149215.380000003</v>
      </c>
      <c r="AI2263" s="77">
        <v>159060708.55000001</v>
      </c>
      <c r="AJ2263" s="77">
        <v>105010556.06</v>
      </c>
      <c r="AK2263" s="77">
        <v>808752.05</v>
      </c>
      <c r="AL2263" s="77">
        <v>235269575.31999999</v>
      </c>
      <c r="AM2263" s="77">
        <v>2.95</v>
      </c>
      <c r="AN2263" s="77">
        <v>61063878.350000001</v>
      </c>
      <c r="AO2263" s="77">
        <v>51556365.799999997</v>
      </c>
      <c r="AP2263" s="13">
        <v>679948668.20000005</v>
      </c>
      <c r="AQ2263" s="13">
        <v>280291487.75999993</v>
      </c>
      <c r="AR2263" s="367"/>
      <c r="AS2263" s="19">
        <v>45657</v>
      </c>
      <c r="AT2263" s="70" t="s">
        <v>11</v>
      </c>
      <c r="AU2263" s="71" t="s">
        <v>292</v>
      </c>
      <c r="AV2263" s="72">
        <v>2024</v>
      </c>
      <c r="AW2263" s="266" t="s">
        <v>156</v>
      </c>
      <c r="AX2263" s="380">
        <v>49.8</v>
      </c>
      <c r="AY2263" s="380">
        <v>51.93</v>
      </c>
    </row>
    <row r="2264" spans="1:51" x14ac:dyDescent="0.25">
      <c r="A2264" s="5">
        <v>111</v>
      </c>
      <c r="B2264" s="6" t="s">
        <v>95</v>
      </c>
      <c r="C2264" s="77">
        <v>11655023.83</v>
      </c>
      <c r="D2264" s="77">
        <v>793701.4</v>
      </c>
      <c r="E2264" s="77">
        <v>1550838.15</v>
      </c>
      <c r="F2264" s="77">
        <v>2215285.61</v>
      </c>
      <c r="G2264" s="77">
        <v>5070005.3899999997</v>
      </c>
      <c r="H2264" s="77">
        <v>573160.62</v>
      </c>
      <c r="I2264" s="77">
        <v>63343035.969999999</v>
      </c>
      <c r="J2264" s="77">
        <v>19352476.5</v>
      </c>
      <c r="K2264" s="77">
        <v>3706788.35</v>
      </c>
      <c r="L2264" s="77">
        <v>2155950.2000000002</v>
      </c>
      <c r="M2264" s="77">
        <v>1914055.92</v>
      </c>
      <c r="N2264" s="77">
        <v>0</v>
      </c>
      <c r="O2264" s="77">
        <v>1693108.19</v>
      </c>
      <c r="P2264" s="77">
        <v>1785254.03</v>
      </c>
      <c r="Q2264" s="77">
        <v>-755640.57</v>
      </c>
      <c r="R2264" s="77">
        <v>1029613.46</v>
      </c>
      <c r="S2264" s="77">
        <v>-456452.83</v>
      </c>
      <c r="T2264" s="77">
        <v>0</v>
      </c>
      <c r="U2264" s="77">
        <v>0</v>
      </c>
      <c r="V2264" s="77">
        <v>0</v>
      </c>
      <c r="W2264" s="77">
        <v>0</v>
      </c>
      <c r="X2264" s="77">
        <v>4765956.0199999996</v>
      </c>
      <c r="Y2264" s="77">
        <v>103469.5</v>
      </c>
      <c r="Z2264" s="77">
        <v>1127504.54</v>
      </c>
      <c r="AA2264" s="77">
        <v>1161687.82</v>
      </c>
      <c r="AB2264" s="77">
        <v>1048013.93</v>
      </c>
      <c r="AC2264" s="77">
        <v>0</v>
      </c>
      <c r="AD2264" s="77">
        <v>0</v>
      </c>
      <c r="AE2264" s="77">
        <v>0</v>
      </c>
      <c r="AF2264" s="77">
        <v>1781733.06</v>
      </c>
      <c r="AG2264" s="77">
        <v>4070006.12</v>
      </c>
      <c r="AH2264" s="77">
        <v>1550838.15</v>
      </c>
      <c r="AI2264" s="77">
        <v>5614985.1399999997</v>
      </c>
      <c r="AJ2264" s="77">
        <v>3921876.95</v>
      </c>
      <c r="AK2264" s="77">
        <v>0</v>
      </c>
      <c r="AL2264" s="77">
        <v>59636247.619999997</v>
      </c>
      <c r="AM2264" s="77">
        <v>17.09</v>
      </c>
      <c r="AN2264" s="77">
        <v>1333502.54</v>
      </c>
      <c r="AO2264" s="77">
        <v>881783.07</v>
      </c>
      <c r="AP2264" s="13">
        <v>10454712.66</v>
      </c>
      <c r="AQ2264" s="13">
        <v>1286498.4200000004</v>
      </c>
      <c r="AR2264" s="367"/>
      <c r="AS2264" s="19">
        <v>45657</v>
      </c>
      <c r="AT2264" s="70" t="s">
        <v>11</v>
      </c>
      <c r="AU2264" s="71" t="s">
        <v>292</v>
      </c>
      <c r="AV2264" s="72">
        <v>2024</v>
      </c>
      <c r="AW2264" s="266" t="s">
        <v>182</v>
      </c>
      <c r="AX2264" s="380">
        <v>49.8</v>
      </c>
      <c r="AY2264" s="380">
        <v>51.93</v>
      </c>
    </row>
    <row r="2265" spans="1:51" x14ac:dyDescent="0.25">
      <c r="A2265" s="5">
        <v>83</v>
      </c>
      <c r="B2265" s="6" t="s">
        <v>96</v>
      </c>
      <c r="C2265" s="77">
        <v>978400069.85000002</v>
      </c>
      <c r="D2265" s="77">
        <v>332539150.76999998</v>
      </c>
      <c r="E2265" s="77">
        <v>109396905</v>
      </c>
      <c r="F2265" s="77">
        <v>216060641.81</v>
      </c>
      <c r="G2265" s="77">
        <v>282750411.44</v>
      </c>
      <c r="H2265" s="77">
        <v>2001266.03</v>
      </c>
      <c r="I2265" s="77">
        <v>1272237592.98</v>
      </c>
      <c r="J2265" s="77">
        <v>13580980.789999999</v>
      </c>
      <c r="K2265" s="77">
        <v>446420462.95999998</v>
      </c>
      <c r="L2265" s="77">
        <v>311604492.22000003</v>
      </c>
      <c r="M2265" s="77">
        <v>12204221.6</v>
      </c>
      <c r="N2265" s="77">
        <v>0</v>
      </c>
      <c r="O2265" s="77">
        <v>202731096.88999999</v>
      </c>
      <c r="P2265" s="77">
        <v>-55681231.060000002</v>
      </c>
      <c r="Q2265" s="77">
        <v>-49442114.619999997</v>
      </c>
      <c r="R2265" s="77">
        <v>-105123345.68000001</v>
      </c>
      <c r="S2265" s="77">
        <v>107124611.69</v>
      </c>
      <c r="T2265" s="77">
        <v>1789218.62</v>
      </c>
      <c r="U2265" s="77">
        <v>0</v>
      </c>
      <c r="V2265" s="77">
        <v>0</v>
      </c>
      <c r="W2265" s="77">
        <v>577883.52</v>
      </c>
      <c r="X2265" s="77">
        <v>407350996.38</v>
      </c>
      <c r="Y2265" s="77">
        <v>4426496.7</v>
      </c>
      <c r="Z2265" s="77">
        <v>11656570.57</v>
      </c>
      <c r="AA2265" s="77">
        <v>5200000</v>
      </c>
      <c r="AB2265" s="77">
        <v>1608390.61</v>
      </c>
      <c r="AC2265" s="77">
        <v>0</v>
      </c>
      <c r="AD2265" s="77">
        <v>0</v>
      </c>
      <c r="AE2265" s="77">
        <v>0</v>
      </c>
      <c r="AF2265" s="77">
        <v>279702028.94999999</v>
      </c>
      <c r="AG2265" s="77">
        <v>323808713.81999999</v>
      </c>
      <c r="AH2265" s="77">
        <v>109396905</v>
      </c>
      <c r="AI2265" s="77">
        <v>457880379.57999998</v>
      </c>
      <c r="AJ2265" s="77">
        <v>255149282.69</v>
      </c>
      <c r="AK2265" s="77">
        <v>0</v>
      </c>
      <c r="AL2265" s="77">
        <v>825817130.01999998</v>
      </c>
      <c r="AM2265" s="77">
        <v>2.85</v>
      </c>
      <c r="AN2265" s="77">
        <v>111853996.77</v>
      </c>
      <c r="AO2265" s="77">
        <v>104206645.04000001</v>
      </c>
      <c r="AP2265" s="13">
        <v>823314173.9599998</v>
      </c>
      <c r="AQ2265" s="13">
        <v>380184351.76999998</v>
      </c>
      <c r="AR2265" s="367"/>
      <c r="AS2265" s="19">
        <v>45657</v>
      </c>
      <c r="AT2265" s="70" t="s">
        <v>11</v>
      </c>
      <c r="AU2265" s="71" t="s">
        <v>292</v>
      </c>
      <c r="AV2265" s="72">
        <v>2024</v>
      </c>
      <c r="AW2265" s="266" t="s">
        <v>158</v>
      </c>
      <c r="AX2265" s="380">
        <v>49.8</v>
      </c>
      <c r="AY2265" s="380">
        <v>51.93</v>
      </c>
    </row>
    <row r="2266" spans="1:51" x14ac:dyDescent="0.25">
      <c r="A2266" s="5">
        <v>40</v>
      </c>
      <c r="B2266" s="6" t="s">
        <v>97</v>
      </c>
      <c r="C2266" s="77">
        <v>103625628.52</v>
      </c>
      <c r="D2266" s="77">
        <v>19662696.98</v>
      </c>
      <c r="E2266" s="77">
        <v>6834484.9500000002</v>
      </c>
      <c r="F2266" s="77">
        <v>16965596.52</v>
      </c>
      <c r="G2266" s="77">
        <v>68571951.569999993</v>
      </c>
      <c r="H2266" s="77">
        <v>-50232427.670000002</v>
      </c>
      <c r="I2266" s="77">
        <v>131346597.01000001</v>
      </c>
      <c r="J2266" s="77">
        <v>12785095.68</v>
      </c>
      <c r="K2266" s="77">
        <v>38960154.93</v>
      </c>
      <c r="L2266" s="77">
        <v>32125669.98</v>
      </c>
      <c r="M2266" s="77">
        <v>19996151.010000002</v>
      </c>
      <c r="N2266" s="77">
        <v>0</v>
      </c>
      <c r="O2266" s="77">
        <v>25065458.420000002</v>
      </c>
      <c r="P2266" s="77">
        <v>-26889886.84</v>
      </c>
      <c r="Q2266" s="77">
        <v>-17651354.5</v>
      </c>
      <c r="R2266" s="77">
        <v>-44541241.340000004</v>
      </c>
      <c r="S2266" s="77">
        <v>-5691186.3399999999</v>
      </c>
      <c r="T2266" s="77">
        <v>1254354.99</v>
      </c>
      <c r="U2266" s="77">
        <v>0</v>
      </c>
      <c r="V2266" s="77">
        <v>0</v>
      </c>
      <c r="W2266" s="77">
        <v>0</v>
      </c>
      <c r="X2266" s="77">
        <v>12660614.73</v>
      </c>
      <c r="Y2266" s="77">
        <v>1148661.73</v>
      </c>
      <c r="Z2266" s="77">
        <v>963859.63</v>
      </c>
      <c r="AA2266" s="77">
        <v>3177708.74</v>
      </c>
      <c r="AB2266" s="77">
        <v>909945.82</v>
      </c>
      <c r="AC2266" s="77">
        <v>0</v>
      </c>
      <c r="AD2266" s="77">
        <v>0</v>
      </c>
      <c r="AE2266" s="77">
        <v>0</v>
      </c>
      <c r="AF2266" s="77">
        <v>13405980.140000001</v>
      </c>
      <c r="AG2266" s="77">
        <v>52121820.990000002</v>
      </c>
      <c r="AH2266" s="77">
        <v>6834484.9500000002</v>
      </c>
      <c r="AI2266" s="77">
        <v>58728831.219999999</v>
      </c>
      <c r="AJ2266" s="77">
        <v>33663372.799999997</v>
      </c>
      <c r="AK2266" s="77">
        <v>0</v>
      </c>
      <c r="AL2266" s="77">
        <v>92386442.079999998</v>
      </c>
      <c r="AM2266" s="77">
        <v>3.37</v>
      </c>
      <c r="AN2266" s="77">
        <v>10628559.35</v>
      </c>
      <c r="AO2266" s="77">
        <v>6337037.1699999999</v>
      </c>
      <c r="AP2266" s="13">
        <v>64410249.260000013</v>
      </c>
      <c r="AQ2266" s="13">
        <v>5512776.1400000006</v>
      </c>
      <c r="AR2266" s="367"/>
      <c r="AS2266" s="19">
        <v>45657</v>
      </c>
      <c r="AT2266" s="70" t="s">
        <v>11</v>
      </c>
      <c r="AU2266" s="71" t="s">
        <v>293</v>
      </c>
      <c r="AV2266" s="72">
        <v>2024</v>
      </c>
      <c r="AW2266" s="266" t="s">
        <v>166</v>
      </c>
      <c r="AX2266" s="380">
        <v>49.8</v>
      </c>
      <c r="AY2266" s="380">
        <v>51.93</v>
      </c>
    </row>
    <row r="2267" spans="1:51" x14ac:dyDescent="0.25">
      <c r="A2267" s="5">
        <v>24</v>
      </c>
      <c r="B2267" s="6" t="s">
        <v>98</v>
      </c>
      <c r="C2267" s="77">
        <v>769642349.63</v>
      </c>
      <c r="D2267" s="77">
        <v>281137672.29000002</v>
      </c>
      <c r="E2267" s="77">
        <v>26534147.5</v>
      </c>
      <c r="F2267" s="77">
        <v>82534929.519999996</v>
      </c>
      <c r="G2267" s="77">
        <v>225196367.97</v>
      </c>
      <c r="H2267" s="77">
        <v>660436.81000000006</v>
      </c>
      <c r="I2267" s="77">
        <v>186746623.44</v>
      </c>
      <c r="J2267" s="77">
        <v>106173728.66</v>
      </c>
      <c r="K2267" s="77">
        <v>182548117.15000001</v>
      </c>
      <c r="L2267" s="77">
        <v>155734735.24000001</v>
      </c>
      <c r="M2267" s="77">
        <v>69676765.260000005</v>
      </c>
      <c r="N2267" s="77">
        <v>3817695.22</v>
      </c>
      <c r="O2267" s="77">
        <v>211737068.38999999</v>
      </c>
      <c r="P2267" s="77">
        <v>-30983847.98</v>
      </c>
      <c r="Q2267" s="77">
        <v>-61359330.960000001</v>
      </c>
      <c r="R2267" s="77">
        <v>-92343178.939999998</v>
      </c>
      <c r="S2267" s="77">
        <v>93003615.75</v>
      </c>
      <c r="T2267" s="77">
        <v>9331577.1999999993</v>
      </c>
      <c r="U2267" s="77">
        <v>0</v>
      </c>
      <c r="V2267" s="77">
        <v>0</v>
      </c>
      <c r="W2267" s="77">
        <v>35275565.369999997</v>
      </c>
      <c r="X2267" s="77">
        <v>76052496.730000004</v>
      </c>
      <c r="Y2267" s="77">
        <v>3063094.52</v>
      </c>
      <c r="Z2267" s="77">
        <v>8355516.4199999999</v>
      </c>
      <c r="AA2267" s="77">
        <v>10448052.49</v>
      </c>
      <c r="AB2267" s="77">
        <v>2565504.25</v>
      </c>
      <c r="AC2267" s="77">
        <v>0</v>
      </c>
      <c r="AD2267" s="77">
        <v>0</v>
      </c>
      <c r="AE2267" s="77">
        <v>0</v>
      </c>
      <c r="AF2267" s="77">
        <v>3223855.87</v>
      </c>
      <c r="AG2267" s="77">
        <v>225411500.5</v>
      </c>
      <c r="AH2267" s="77">
        <v>30351842.719999999</v>
      </c>
      <c r="AI2267" s="77">
        <v>255555567.19</v>
      </c>
      <c r="AJ2267" s="77">
        <v>43924050.399999999</v>
      </c>
      <c r="AK2267" s="77">
        <v>105551.6</v>
      </c>
      <c r="AL2267" s="77">
        <v>4198506.29</v>
      </c>
      <c r="AM2267" s="77">
        <v>1.02</v>
      </c>
      <c r="AN2267" s="77">
        <v>66611452.710000001</v>
      </c>
      <c r="AO2267" s="77">
        <v>15923476.810000001</v>
      </c>
      <c r="AP2267" s="13">
        <v>581846913.11000001</v>
      </c>
      <c r="AQ2267" s="13">
        <v>305079304.15999997</v>
      </c>
      <c r="AR2267" s="367"/>
      <c r="AS2267" s="19">
        <v>45657</v>
      </c>
      <c r="AT2267" s="70" t="s">
        <v>11</v>
      </c>
      <c r="AU2267" s="71" t="s">
        <v>292</v>
      </c>
      <c r="AV2267" s="72">
        <v>2024</v>
      </c>
      <c r="AW2267" s="266" t="s">
        <v>164</v>
      </c>
      <c r="AX2267" s="380">
        <v>49.8</v>
      </c>
      <c r="AY2267" s="380">
        <v>51.93</v>
      </c>
    </row>
    <row r="2268" spans="1:51" x14ac:dyDescent="0.25">
      <c r="A2268" s="5">
        <v>124</v>
      </c>
      <c r="B2268" s="6" t="s">
        <v>99</v>
      </c>
      <c r="C2268" s="77">
        <v>48365768.560000002</v>
      </c>
      <c r="D2268" s="77">
        <v>0</v>
      </c>
      <c r="E2268" s="77">
        <v>0</v>
      </c>
      <c r="F2268" s="77">
        <v>1126225.6599999999</v>
      </c>
      <c r="G2268" s="77">
        <v>16108942.25</v>
      </c>
      <c r="H2268" s="77">
        <v>-4012889.75</v>
      </c>
      <c r="I2268" s="77">
        <v>32940804.07</v>
      </c>
      <c r="J2268" s="77">
        <v>168099.56</v>
      </c>
      <c r="K2268" s="77">
        <v>718517.35</v>
      </c>
      <c r="L2268" s="77">
        <v>695639.52</v>
      </c>
      <c r="M2268" s="77">
        <v>21655780.059999999</v>
      </c>
      <c r="N2268" s="77">
        <v>0</v>
      </c>
      <c r="O2268" s="77">
        <v>12077900.199999999</v>
      </c>
      <c r="P2268" s="77">
        <v>19052700.449999999</v>
      </c>
      <c r="Q2268" s="77">
        <v>-22308370.640000001</v>
      </c>
      <c r="R2268" s="77">
        <v>-3255670.19</v>
      </c>
      <c r="S2268" s="77">
        <v>-757219.54</v>
      </c>
      <c r="T2268" s="77">
        <v>745143.8</v>
      </c>
      <c r="U2268" s="77">
        <v>0</v>
      </c>
      <c r="V2268" s="77">
        <v>0</v>
      </c>
      <c r="W2268" s="77">
        <v>0</v>
      </c>
      <c r="X2268" s="77">
        <v>481873.51</v>
      </c>
      <c r="Y2268" s="77">
        <v>328728.21999999997</v>
      </c>
      <c r="Z2268" s="77">
        <v>219560.09</v>
      </c>
      <c r="AA2268" s="77">
        <v>884177.06</v>
      </c>
      <c r="AB2268" s="77">
        <v>229600.18</v>
      </c>
      <c r="AC2268" s="77">
        <v>0</v>
      </c>
      <c r="AD2268" s="77">
        <v>0</v>
      </c>
      <c r="AE2268" s="77">
        <v>0</v>
      </c>
      <c r="AF2268" s="77">
        <v>322171.3</v>
      </c>
      <c r="AG2268" s="77">
        <v>22351419.579999998</v>
      </c>
      <c r="AH2268" s="77">
        <v>0</v>
      </c>
      <c r="AI2268" s="77">
        <v>22332127.390000001</v>
      </c>
      <c r="AJ2268" s="77">
        <v>10254227.189999999</v>
      </c>
      <c r="AK2268" s="77">
        <v>0</v>
      </c>
      <c r="AL2268" s="77">
        <v>32222286.719999999</v>
      </c>
      <c r="AM2268" s="77">
        <v>45.85</v>
      </c>
      <c r="AN2268" s="77">
        <v>950128.61</v>
      </c>
      <c r="AO2268" s="77">
        <v>176097.05</v>
      </c>
      <c r="AP2268" s="13">
        <v>36287868.360000007</v>
      </c>
      <c r="AQ2268" s="13">
        <v>0</v>
      </c>
      <c r="AR2268" s="367"/>
      <c r="AS2268" s="19">
        <v>45657</v>
      </c>
      <c r="AT2268" s="70" t="s">
        <v>11</v>
      </c>
      <c r="AU2268" s="71" t="s">
        <v>293</v>
      </c>
      <c r="AV2268" s="72">
        <v>2024</v>
      </c>
      <c r="AW2268" s="266" t="s">
        <v>289</v>
      </c>
      <c r="AX2268" s="380">
        <v>49.8</v>
      </c>
      <c r="AY2268" s="380">
        <v>51.93</v>
      </c>
    </row>
    <row r="2269" spans="1:51" x14ac:dyDescent="0.25">
      <c r="A2269" s="5">
        <v>70</v>
      </c>
      <c r="B2269" s="6" t="s">
        <v>100</v>
      </c>
      <c r="C2269" s="77">
        <v>14313431.26</v>
      </c>
      <c r="D2269" s="77">
        <v>3669394.21</v>
      </c>
      <c r="E2269" s="77">
        <v>126072</v>
      </c>
      <c r="F2269" s="77">
        <v>0</v>
      </c>
      <c r="G2269" s="77">
        <v>8844239.4199999999</v>
      </c>
      <c r="H2269" s="77">
        <v>1665482.74</v>
      </c>
      <c r="I2269" s="77">
        <v>22285794.620000001</v>
      </c>
      <c r="J2269" s="77">
        <v>2592562.4</v>
      </c>
      <c r="K2269" s="77">
        <v>1965776.45</v>
      </c>
      <c r="L2269" s="77">
        <v>1417442.62</v>
      </c>
      <c r="M2269" s="77">
        <v>0</v>
      </c>
      <c r="N2269" s="77">
        <v>0</v>
      </c>
      <c r="O2269" s="77">
        <v>633252.01</v>
      </c>
      <c r="P2269" s="77">
        <v>1166545.6200000001</v>
      </c>
      <c r="Q2269" s="77">
        <v>0</v>
      </c>
      <c r="R2269" s="77">
        <v>1166545.6200000001</v>
      </c>
      <c r="S2269" s="77">
        <v>498937.12</v>
      </c>
      <c r="T2269" s="77">
        <v>694090.49</v>
      </c>
      <c r="U2269" s="77">
        <v>0</v>
      </c>
      <c r="V2269" s="77">
        <v>0</v>
      </c>
      <c r="W2269" s="77">
        <v>0</v>
      </c>
      <c r="X2269" s="77">
        <v>90160.320000000007</v>
      </c>
      <c r="Y2269" s="77">
        <v>80877.899999999994</v>
      </c>
      <c r="Z2269" s="77">
        <v>147207.22</v>
      </c>
      <c r="AA2269" s="77">
        <v>23728.59</v>
      </c>
      <c r="AB2269" s="77">
        <v>33499.980000000003</v>
      </c>
      <c r="AC2269" s="77">
        <v>0</v>
      </c>
      <c r="AD2269" s="77">
        <v>0</v>
      </c>
      <c r="AE2269" s="77">
        <v>0</v>
      </c>
      <c r="AF2269" s="77">
        <v>0</v>
      </c>
      <c r="AG2269" s="77">
        <v>1417442.62</v>
      </c>
      <c r="AH2269" s="77">
        <v>126072</v>
      </c>
      <c r="AI2269" s="77">
        <v>1543514.62</v>
      </c>
      <c r="AJ2269" s="77">
        <v>910262.61</v>
      </c>
      <c r="AK2269" s="77">
        <v>0</v>
      </c>
      <c r="AL2269" s="77">
        <v>20320018.170000002</v>
      </c>
      <c r="AM2269" s="77">
        <v>11.34</v>
      </c>
      <c r="AN2269" s="77">
        <v>0</v>
      </c>
      <c r="AO2269" s="77">
        <v>0</v>
      </c>
      <c r="AP2269" s="13">
        <v>13805100.82</v>
      </c>
      <c r="AQ2269" s="13">
        <v>3794315.78</v>
      </c>
      <c r="AR2269" s="367"/>
      <c r="AS2269" s="19">
        <v>45657</v>
      </c>
      <c r="AT2269" s="70" t="s">
        <v>11</v>
      </c>
      <c r="AU2269" s="71" t="s">
        <v>292</v>
      </c>
      <c r="AV2269" s="72">
        <v>2024</v>
      </c>
      <c r="AW2269" s="266" t="s">
        <v>181</v>
      </c>
      <c r="AX2269" s="380">
        <v>49.8</v>
      </c>
      <c r="AY2269" s="380">
        <v>51.93</v>
      </c>
    </row>
    <row r="2270" spans="1:51" x14ac:dyDescent="0.25">
      <c r="A2270" s="5">
        <v>119</v>
      </c>
      <c r="B2270" s="6" t="s">
        <v>101</v>
      </c>
      <c r="C2270" s="77">
        <v>1243720.5900000001</v>
      </c>
      <c r="D2270" s="77">
        <v>0</v>
      </c>
      <c r="E2270" s="77">
        <v>0.01</v>
      </c>
      <c r="F2270" s="77">
        <v>0</v>
      </c>
      <c r="G2270" s="77">
        <v>576191.62</v>
      </c>
      <c r="H2270" s="77">
        <v>3646682.97</v>
      </c>
      <c r="I2270" s="77">
        <v>19956183.469999999</v>
      </c>
      <c r="J2270" s="77">
        <v>34322176.619999997</v>
      </c>
      <c r="K2270" s="77">
        <v>805336.1</v>
      </c>
      <c r="L2270" s="77">
        <v>805336.09</v>
      </c>
      <c r="M2270" s="77">
        <v>0</v>
      </c>
      <c r="N2270" s="77">
        <v>0</v>
      </c>
      <c r="O2270" s="77">
        <v>805335.91</v>
      </c>
      <c r="P2270" s="77">
        <v>-137806.94</v>
      </c>
      <c r="Q2270" s="77">
        <v>0</v>
      </c>
      <c r="R2270" s="77">
        <v>-137806.94</v>
      </c>
      <c r="S2270" s="77">
        <v>3784489.9</v>
      </c>
      <c r="T2270" s="77">
        <v>155378.07999999999</v>
      </c>
      <c r="U2270" s="77">
        <v>0</v>
      </c>
      <c r="V2270" s="77">
        <v>0</v>
      </c>
      <c r="W2270" s="77">
        <v>0</v>
      </c>
      <c r="X2270" s="77">
        <v>3990823.29</v>
      </c>
      <c r="Y2270" s="77">
        <v>11759</v>
      </c>
      <c r="Z2270" s="77">
        <v>9348.99</v>
      </c>
      <c r="AA2270" s="77">
        <v>52725.2</v>
      </c>
      <c r="AB2270" s="77">
        <v>0.17</v>
      </c>
      <c r="AC2270" s="77">
        <v>0</v>
      </c>
      <c r="AD2270" s="77">
        <v>0</v>
      </c>
      <c r="AE2270" s="77">
        <v>0</v>
      </c>
      <c r="AF2270" s="77">
        <v>287878.11</v>
      </c>
      <c r="AG2270" s="77">
        <v>805336.09</v>
      </c>
      <c r="AH2270" s="77">
        <v>0.01</v>
      </c>
      <c r="AI2270" s="77">
        <v>805336.09</v>
      </c>
      <c r="AJ2270" s="77">
        <v>0.18</v>
      </c>
      <c r="AK2270" s="77">
        <v>0</v>
      </c>
      <c r="AL2270" s="77">
        <v>19150847.370000001</v>
      </c>
      <c r="AM2270" s="77">
        <v>24.78</v>
      </c>
      <c r="AN2270" s="77">
        <v>0</v>
      </c>
      <c r="AO2270" s="77">
        <v>0</v>
      </c>
      <c r="AP2270" s="13">
        <v>438384.67999999993</v>
      </c>
      <c r="AQ2270" s="13">
        <v>0</v>
      </c>
      <c r="AR2270" s="367"/>
      <c r="AS2270" s="19">
        <v>45657</v>
      </c>
      <c r="AT2270" s="70" t="s">
        <v>11</v>
      </c>
      <c r="AU2270" s="71" t="s">
        <v>292</v>
      </c>
      <c r="AV2270" s="72">
        <v>2024</v>
      </c>
      <c r="AW2270" s="266" t="s">
        <v>189</v>
      </c>
      <c r="AX2270" s="380">
        <v>49.8</v>
      </c>
      <c r="AY2270" s="380">
        <v>51.93</v>
      </c>
    </row>
    <row r="2271" spans="1:51" x14ac:dyDescent="0.25">
      <c r="A2271" s="5">
        <v>108</v>
      </c>
      <c r="B2271" s="6" t="s">
        <v>102</v>
      </c>
      <c r="C2271" s="77">
        <v>8974543.5099999998</v>
      </c>
      <c r="D2271" s="77">
        <v>1260961.3899999999</v>
      </c>
      <c r="E2271" s="77">
        <v>77566</v>
      </c>
      <c r="F2271" s="77">
        <v>1127030.3899999999</v>
      </c>
      <c r="G2271" s="77">
        <v>7025114.1600000001</v>
      </c>
      <c r="H2271" s="77">
        <v>17842.810000000001</v>
      </c>
      <c r="I2271" s="77">
        <v>26833115.309999999</v>
      </c>
      <c r="J2271" s="77">
        <v>149087617.71000001</v>
      </c>
      <c r="K2271" s="77">
        <v>2660100.94</v>
      </c>
      <c r="L2271" s="77">
        <v>2582534.25</v>
      </c>
      <c r="M2271" s="77">
        <v>1167892.58</v>
      </c>
      <c r="N2271" s="77">
        <v>20311.87</v>
      </c>
      <c r="O2271" s="77">
        <v>1118676.1499999999</v>
      </c>
      <c r="P2271" s="77">
        <v>-1557238.58</v>
      </c>
      <c r="Q2271" s="77">
        <v>-1099452.42</v>
      </c>
      <c r="R2271" s="77">
        <v>-2656691</v>
      </c>
      <c r="S2271" s="77">
        <v>2674533.81</v>
      </c>
      <c r="T2271" s="77">
        <v>2107354.65</v>
      </c>
      <c r="U2271" s="77">
        <v>0</v>
      </c>
      <c r="V2271" s="77">
        <v>0</v>
      </c>
      <c r="W2271" s="77">
        <v>0</v>
      </c>
      <c r="X2271" s="77">
        <v>2175764.75</v>
      </c>
      <c r="Y2271" s="77">
        <v>127069.57</v>
      </c>
      <c r="Z2271" s="77">
        <v>116958.47</v>
      </c>
      <c r="AA2271" s="77">
        <v>1129914.6100000001</v>
      </c>
      <c r="AB2271" s="77">
        <v>9502.65</v>
      </c>
      <c r="AC2271" s="77">
        <v>0</v>
      </c>
      <c r="AD2271" s="77">
        <v>0</v>
      </c>
      <c r="AE2271" s="77">
        <v>0</v>
      </c>
      <c r="AF2271" s="77">
        <v>225140.29</v>
      </c>
      <c r="AG2271" s="77">
        <v>3750426.83</v>
      </c>
      <c r="AH2271" s="77">
        <v>97877.87</v>
      </c>
      <c r="AI2271" s="77">
        <v>3793348.73</v>
      </c>
      <c r="AJ2271" s="77">
        <v>2674672.58</v>
      </c>
      <c r="AK2271" s="77">
        <v>0</v>
      </c>
      <c r="AL2271" s="77">
        <v>24173014.370000001</v>
      </c>
      <c r="AM2271" s="77">
        <v>10.09</v>
      </c>
      <c r="AN2271" s="77">
        <v>885107.34</v>
      </c>
      <c r="AO2271" s="77">
        <v>241923.05</v>
      </c>
      <c r="AP2271" s="13">
        <v>7917604.6199999992</v>
      </c>
      <c r="AQ2271" s="13">
        <v>1322698.6500000001</v>
      </c>
      <c r="AR2271" s="367"/>
      <c r="AS2271" s="19">
        <v>45657</v>
      </c>
      <c r="AT2271" s="70" t="s">
        <v>11</v>
      </c>
      <c r="AU2271" s="71" t="s">
        <v>292</v>
      </c>
      <c r="AV2271" s="72">
        <v>2024</v>
      </c>
      <c r="AW2271" s="266" t="s">
        <v>183</v>
      </c>
      <c r="AX2271" s="380">
        <v>49.8</v>
      </c>
      <c r="AY2271" s="380">
        <v>51.93</v>
      </c>
    </row>
    <row r="2272" spans="1:51" x14ac:dyDescent="0.25">
      <c r="A2272" s="336">
        <v>93</v>
      </c>
      <c r="B2272" s="336" t="s">
        <v>103</v>
      </c>
      <c r="C2272" s="339">
        <v>87333968.659999996</v>
      </c>
      <c r="D2272" s="339">
        <v>58270.33</v>
      </c>
      <c r="E2272" s="339">
        <v>1030</v>
      </c>
      <c r="F2272" s="339">
        <v>25624860.120000001</v>
      </c>
      <c r="G2272" s="339">
        <v>52312209.880000003</v>
      </c>
      <c r="H2272" s="339">
        <v>-10069645.02</v>
      </c>
      <c r="I2272" s="339">
        <v>212569802.09</v>
      </c>
      <c r="J2272" s="339">
        <v>81562512.069999993</v>
      </c>
      <c r="K2272" s="339">
        <v>31284921.370000001</v>
      </c>
      <c r="L2272" s="339">
        <v>31283891.370000001</v>
      </c>
      <c r="M2272" s="339">
        <v>2453186.1</v>
      </c>
      <c r="N2272" s="336">
        <v>0</v>
      </c>
      <c r="O2272" s="339">
        <v>15335455.15</v>
      </c>
      <c r="P2272" s="339">
        <v>-5996826.8200000003</v>
      </c>
      <c r="Q2272" s="339">
        <v>-5996968.0700000003</v>
      </c>
      <c r="R2272" s="339">
        <v>-11993794.890000001</v>
      </c>
      <c r="S2272" s="339">
        <v>1924149.91</v>
      </c>
      <c r="T2272" s="339">
        <v>57918.23</v>
      </c>
      <c r="U2272" s="336">
        <v>0</v>
      </c>
      <c r="V2272" s="336">
        <v>0</v>
      </c>
      <c r="W2272" s="336">
        <v>0</v>
      </c>
      <c r="X2272" s="339">
        <v>12640165.189999999</v>
      </c>
      <c r="Y2272" s="339">
        <v>1035488.94</v>
      </c>
      <c r="Z2272" s="339">
        <v>1646586.59</v>
      </c>
      <c r="AA2272" s="336">
        <v>0</v>
      </c>
      <c r="AB2272" s="339">
        <v>286820.75</v>
      </c>
      <c r="AC2272" s="336">
        <v>0</v>
      </c>
      <c r="AD2272" s="336">
        <v>0</v>
      </c>
      <c r="AE2272" s="336">
        <v>0</v>
      </c>
      <c r="AF2272" s="339">
        <v>7805037.2300000004</v>
      </c>
      <c r="AG2272" s="339">
        <v>33737077.469999999</v>
      </c>
      <c r="AH2272" s="339">
        <v>1030</v>
      </c>
      <c r="AI2272" s="339">
        <v>33679020.509999998</v>
      </c>
      <c r="AJ2272" s="339">
        <v>18343565.359999999</v>
      </c>
      <c r="AK2272" s="336">
        <v>0</v>
      </c>
      <c r="AL2272" s="339">
        <v>181284880.72</v>
      </c>
      <c r="AM2272" s="336">
        <v>6.79</v>
      </c>
      <c r="AN2272" s="339">
        <v>11990806.369999999</v>
      </c>
      <c r="AO2272" s="339">
        <v>13634053.75</v>
      </c>
      <c r="AP2272" s="13">
        <v>71953837.25999999</v>
      </c>
      <c r="AQ2272" s="13">
        <v>13594.080000000002</v>
      </c>
      <c r="AR2272" s="367"/>
      <c r="AS2272" s="19">
        <v>45657</v>
      </c>
      <c r="AT2272" s="70" t="s">
        <v>11</v>
      </c>
      <c r="AU2272" s="71" t="s">
        <v>293</v>
      </c>
      <c r="AV2272" s="72">
        <v>2024</v>
      </c>
      <c r="AW2272" s="266" t="s">
        <v>175</v>
      </c>
      <c r="AX2272" s="380">
        <v>49.8</v>
      </c>
      <c r="AY2272" s="380">
        <v>51.93</v>
      </c>
    </row>
    <row r="2273" spans="1:51" x14ac:dyDescent="0.25">
      <c r="A2273" s="5">
        <v>13</v>
      </c>
      <c r="B2273" s="6" t="s">
        <v>70</v>
      </c>
      <c r="C2273" s="77">
        <v>7857133349.3699999</v>
      </c>
      <c r="D2273" s="77">
        <v>4325761554.3400002</v>
      </c>
      <c r="E2273" s="77">
        <v>468741378.06</v>
      </c>
      <c r="F2273" s="77">
        <v>1302163653.3299999</v>
      </c>
      <c r="G2273" s="77">
        <v>1186903033.0899999</v>
      </c>
      <c r="H2273" s="77">
        <v>231730761.94999999</v>
      </c>
      <c r="I2273" s="77">
        <v>2887334198.1599998</v>
      </c>
      <c r="J2273" s="77">
        <v>1968921336.6900001</v>
      </c>
      <c r="K2273" s="77">
        <v>1472705640.79</v>
      </c>
      <c r="L2273" s="77">
        <v>982131831.3599999</v>
      </c>
      <c r="M2273" s="77">
        <v>722618218.83000004</v>
      </c>
      <c r="N2273" s="77">
        <v>530459940.46000004</v>
      </c>
      <c r="O2273" s="77">
        <v>950831046.91999996</v>
      </c>
      <c r="P2273" s="77">
        <v>91474061.690000594</v>
      </c>
      <c r="Q2273" s="77">
        <v>-285037755.41000056</v>
      </c>
      <c r="R2273" s="77">
        <v>-193563693.71999997</v>
      </c>
      <c r="S2273" s="77">
        <v>425294454.83000004</v>
      </c>
      <c r="T2273" s="77">
        <v>144898213.80000001</v>
      </c>
      <c r="U2273" s="77">
        <v>7541385.8600000003</v>
      </c>
      <c r="V2273" s="77">
        <v>0</v>
      </c>
      <c r="W2273" s="77">
        <v>67824980.209999993</v>
      </c>
      <c r="X2273" s="77">
        <v>740159215.11000001</v>
      </c>
      <c r="Y2273" s="77">
        <v>24222510.809999999</v>
      </c>
      <c r="Z2273" s="77">
        <v>81322721.129999995</v>
      </c>
      <c r="AA2273" s="77">
        <v>231640549.63</v>
      </c>
      <c r="AB2273" s="77">
        <v>2155532.2400000002</v>
      </c>
      <c r="AC2273" s="77">
        <v>0</v>
      </c>
      <c r="AD2273" s="77">
        <v>0</v>
      </c>
      <c r="AE2273" s="77">
        <v>16410804.970000001</v>
      </c>
      <c r="AF2273" s="77">
        <v>179377221.37</v>
      </c>
      <c r="AG2273" s="77">
        <v>1704750050.1899998</v>
      </c>
      <c r="AH2273" s="77">
        <v>999201318.5200001</v>
      </c>
      <c r="AI2273" s="77">
        <v>2715804708.5300002</v>
      </c>
      <c r="AJ2273" s="77">
        <v>1764976682.0800002</v>
      </c>
      <c r="AK2273" s="77">
        <v>3020.47</v>
      </c>
      <c r="AL2273" s="77">
        <v>1414628557.3699999</v>
      </c>
      <c r="AM2273" s="77">
        <v>1.9605643641122703</v>
      </c>
      <c r="AN2273" s="77">
        <v>935365571.44999993</v>
      </c>
      <c r="AO2273" s="77">
        <v>366798081.88</v>
      </c>
      <c r="AP2273" s="342">
        <v>7272728801.6899986</v>
      </c>
      <c r="AQ2273" s="13">
        <v>4692188053.5799999</v>
      </c>
      <c r="AR2273" s="367"/>
      <c r="AS2273" s="19">
        <v>45657</v>
      </c>
      <c r="AT2273" s="70" t="s">
        <v>11</v>
      </c>
      <c r="AU2273" s="71" t="s">
        <v>292</v>
      </c>
      <c r="AV2273" s="72">
        <v>2024</v>
      </c>
      <c r="AW2273" s="266" t="s">
        <v>149</v>
      </c>
      <c r="AX2273" s="380">
        <v>49.8</v>
      </c>
      <c r="AY2273" s="380">
        <v>51.93</v>
      </c>
    </row>
    <row r="2274" spans="1:51" x14ac:dyDescent="0.25">
      <c r="A2274" s="64">
        <v>107</v>
      </c>
      <c r="B2274" s="65" t="s">
        <v>60</v>
      </c>
      <c r="C2274" s="13">
        <v>67943814.050000012</v>
      </c>
      <c r="D2274" s="13">
        <v>16416085.489999998</v>
      </c>
      <c r="E2274" s="13">
        <v>120732663.64</v>
      </c>
      <c r="F2274" s="13">
        <v>4111094.3200000003</v>
      </c>
      <c r="G2274" s="13">
        <v>11716888.710000001</v>
      </c>
      <c r="H2274" s="13">
        <v>30000</v>
      </c>
      <c r="I2274" s="13">
        <v>468362560.19999999</v>
      </c>
      <c r="J2274" s="13">
        <v>40798395.420000002</v>
      </c>
      <c r="K2274" s="13">
        <v>181345881.46000001</v>
      </c>
      <c r="L2274" s="13">
        <v>60613217.82</v>
      </c>
      <c r="M2274" s="13">
        <v>11780353.58</v>
      </c>
      <c r="N2274" s="13">
        <v>65268171.760000005</v>
      </c>
      <c r="O2274" s="13">
        <v>7695948.0900000036</v>
      </c>
      <c r="P2274" s="13">
        <v>27772606.090000004</v>
      </c>
      <c r="Q2274" s="13">
        <v>-25924792.909999996</v>
      </c>
      <c r="R2274" s="13">
        <v>1847813.1800000072</v>
      </c>
      <c r="S2274" s="13">
        <v>-1817813.1800000002</v>
      </c>
      <c r="T2274" s="13">
        <v>103921.62</v>
      </c>
      <c r="U2274" s="13">
        <v>0</v>
      </c>
      <c r="V2274" s="13">
        <v>0</v>
      </c>
      <c r="W2274" s="13">
        <v>0</v>
      </c>
      <c r="X2274" s="13">
        <v>298.57</v>
      </c>
      <c r="Y2274" s="13">
        <v>239120.18</v>
      </c>
      <c r="Z2274" s="13">
        <v>775249.51</v>
      </c>
      <c r="AA2274" s="13">
        <v>0</v>
      </c>
      <c r="AB2274" s="13">
        <v>0</v>
      </c>
      <c r="AC2274" s="13">
        <v>0</v>
      </c>
      <c r="AD2274" s="13">
        <v>0</v>
      </c>
      <c r="AE2274" s="13">
        <v>0</v>
      </c>
      <c r="AF2274" s="13">
        <v>907663.68</v>
      </c>
      <c r="AG2274" s="13">
        <v>72393571.400000006</v>
      </c>
      <c r="AH2274" s="13">
        <v>186000835.40000001</v>
      </c>
      <c r="AI2274" s="13">
        <v>258308216.27000001</v>
      </c>
      <c r="AJ2274" s="13">
        <v>250612268.18000001</v>
      </c>
      <c r="AK2274" s="13">
        <v>0</v>
      </c>
      <c r="AL2274" s="13">
        <v>287016678.74000001</v>
      </c>
      <c r="AM2274" s="13">
        <v>2.5827030447521251</v>
      </c>
      <c r="AN2274" s="13">
        <v>2273976.12</v>
      </c>
      <c r="AO2274" s="13">
        <v>1837118.2</v>
      </c>
      <c r="AP2274" s="13">
        <v>65253152.769999996</v>
      </c>
      <c r="AQ2274" s="13">
        <v>21421372.299999982</v>
      </c>
      <c r="AR2274" s="367"/>
      <c r="AS2274" s="19">
        <v>45688</v>
      </c>
      <c r="AT2274" s="20" t="s">
        <v>0</v>
      </c>
      <c r="AU2274" s="40" t="s">
        <v>292</v>
      </c>
      <c r="AV2274" s="41">
        <v>2025</v>
      </c>
      <c r="AW2274" s="266" t="s">
        <v>160</v>
      </c>
      <c r="AX2274" s="380">
        <v>54.91</v>
      </c>
      <c r="AY2274" s="380">
        <v>57.97</v>
      </c>
    </row>
    <row r="2275" spans="1:51" x14ac:dyDescent="0.25">
      <c r="A2275" s="64">
        <v>66</v>
      </c>
      <c r="B2275" s="65" t="s">
        <v>61</v>
      </c>
      <c r="C2275" s="13">
        <v>397383.27</v>
      </c>
      <c r="D2275" s="13">
        <v>3657022.6</v>
      </c>
      <c r="E2275" s="13">
        <v>43054.52</v>
      </c>
      <c r="F2275" s="13">
        <v>79477.13</v>
      </c>
      <c r="G2275" s="13">
        <v>4545280.33</v>
      </c>
      <c r="H2275" s="13">
        <v>-6310855.71</v>
      </c>
      <c r="I2275" s="13">
        <v>193849410.56999999</v>
      </c>
      <c r="J2275" s="13">
        <v>344458716.07999998</v>
      </c>
      <c r="K2275" s="13">
        <v>43092.52</v>
      </c>
      <c r="L2275" s="13">
        <v>38</v>
      </c>
      <c r="M2275" s="13">
        <v>39611.35</v>
      </c>
      <c r="N2275" s="13">
        <v>3302308.65</v>
      </c>
      <c r="O2275" s="13">
        <v>178772.14000000013</v>
      </c>
      <c r="P2275" s="13">
        <v>-8063168.9299999997</v>
      </c>
      <c r="Q2275" s="13">
        <v>85133.820000000298</v>
      </c>
      <c r="R2275" s="13">
        <v>-7978035.1099999994</v>
      </c>
      <c r="S2275" s="13">
        <v>1667179.0799999982</v>
      </c>
      <c r="T2275" s="13">
        <v>566597.13</v>
      </c>
      <c r="U2275" s="13">
        <v>0</v>
      </c>
      <c r="V2275" s="13">
        <v>0</v>
      </c>
      <c r="W2275" s="13">
        <v>0</v>
      </c>
      <c r="X2275" s="13">
        <v>54900911.810000002</v>
      </c>
      <c r="Y2275" s="13">
        <v>92760.82</v>
      </c>
      <c r="Z2275" s="13">
        <v>76374.41</v>
      </c>
      <c r="AA2275" s="13">
        <v>336945.08</v>
      </c>
      <c r="AB2275" s="13">
        <v>2686</v>
      </c>
      <c r="AC2275" s="13">
        <v>0</v>
      </c>
      <c r="AD2275" s="13">
        <v>0</v>
      </c>
      <c r="AE2275" s="13">
        <v>0</v>
      </c>
      <c r="AF2275" s="13">
        <v>53291563.549999997</v>
      </c>
      <c r="AG2275" s="13">
        <v>39649.35</v>
      </c>
      <c r="AH2275" s="13">
        <v>3345363.17</v>
      </c>
      <c r="AI2275" s="13">
        <v>3384974.5</v>
      </c>
      <c r="AJ2275" s="13">
        <v>3206202.36</v>
      </c>
      <c r="AK2275" s="13">
        <v>0</v>
      </c>
      <c r="AL2275" s="13">
        <v>193806318.04999998</v>
      </c>
      <c r="AM2275" s="13">
        <v>4498.4468434428991</v>
      </c>
      <c r="AN2275" s="13">
        <v>79477.13</v>
      </c>
      <c r="AO2275" s="13">
        <v>0</v>
      </c>
      <c r="AP2275" s="13">
        <v>442696.42000000004</v>
      </c>
      <c r="AQ2275" s="13">
        <v>3881107.89</v>
      </c>
      <c r="AR2275" s="367"/>
      <c r="AS2275" s="19">
        <v>45688</v>
      </c>
      <c r="AT2275" s="20" t="s">
        <v>0</v>
      </c>
      <c r="AU2275" s="40" t="s">
        <v>293</v>
      </c>
      <c r="AV2275" s="41">
        <v>2025</v>
      </c>
      <c r="AW2275" s="266" t="s">
        <v>178</v>
      </c>
      <c r="AX2275" s="380">
        <v>54.91</v>
      </c>
      <c r="AY2275" s="380">
        <v>57.97</v>
      </c>
    </row>
    <row r="2276" spans="1:51" x14ac:dyDescent="0.25">
      <c r="A2276" s="64">
        <v>44</v>
      </c>
      <c r="B2276" s="65" t="s">
        <v>62</v>
      </c>
      <c r="C2276" s="13">
        <v>7666178.8499999996</v>
      </c>
      <c r="D2276" s="13">
        <v>726631.93</v>
      </c>
      <c r="E2276" s="13">
        <v>13913051.130000001</v>
      </c>
      <c r="F2276" s="13">
        <v>1192658.21</v>
      </c>
      <c r="G2276" s="13">
        <v>5379406.1799999997</v>
      </c>
      <c r="H2276" s="13">
        <v>6580.55</v>
      </c>
      <c r="I2276" s="13">
        <v>177851548.36000001</v>
      </c>
      <c r="J2276" s="13">
        <v>34452640.229999997</v>
      </c>
      <c r="K2276" s="13">
        <v>36952695.189999998</v>
      </c>
      <c r="L2276" s="13">
        <v>22662234.600000001</v>
      </c>
      <c r="M2276" s="13">
        <v>79532.78</v>
      </c>
      <c r="N2276" s="13">
        <v>0</v>
      </c>
      <c r="O2276" s="13">
        <v>2969946.8600000031</v>
      </c>
      <c r="P2276" s="13">
        <v>-2631798.2600000096</v>
      </c>
      <c r="Q2276" s="13">
        <v>-89954.040000000008</v>
      </c>
      <c r="R2276" s="13">
        <v>-2721752.3000000096</v>
      </c>
      <c r="S2276" s="13">
        <v>2728332.85</v>
      </c>
      <c r="T2276" s="13">
        <v>78305.850000000006</v>
      </c>
      <c r="U2276" s="13">
        <v>0</v>
      </c>
      <c r="V2276" s="13">
        <v>0</v>
      </c>
      <c r="W2276" s="13">
        <v>0</v>
      </c>
      <c r="X2276" s="13">
        <v>3493791.5</v>
      </c>
      <c r="Y2276" s="13">
        <v>101708.68</v>
      </c>
      <c r="Z2276" s="13">
        <v>71014.100000000006</v>
      </c>
      <c r="AA2276" s="13">
        <v>295668.46000000002</v>
      </c>
      <c r="AB2276" s="13">
        <v>352085.36</v>
      </c>
      <c r="AC2276" s="13">
        <v>0</v>
      </c>
      <c r="AD2276" s="13">
        <v>0</v>
      </c>
      <c r="AE2276" s="13">
        <v>0</v>
      </c>
      <c r="AF2276" s="13">
        <v>23287.9</v>
      </c>
      <c r="AG2276" s="13">
        <v>22741767.380000003</v>
      </c>
      <c r="AH2276" s="13">
        <v>13913051.130000001</v>
      </c>
      <c r="AI2276" s="13">
        <v>36598524.840000004</v>
      </c>
      <c r="AJ2276" s="13">
        <v>33628577.980000004</v>
      </c>
      <c r="AK2276" s="13">
        <v>0</v>
      </c>
      <c r="AL2276" s="13">
        <v>140898853.17000002</v>
      </c>
      <c r="AM2276" s="13">
        <v>4.8129520037858979</v>
      </c>
      <c r="AN2276" s="13">
        <v>921572.22</v>
      </c>
      <c r="AO2276" s="13">
        <v>271085.99</v>
      </c>
      <c r="AP2276" s="13">
        <v>5513208.7799999975</v>
      </c>
      <c r="AQ2276" s="13">
        <v>1543608.7200000007</v>
      </c>
      <c r="AR2276" s="367"/>
      <c r="AS2276" s="19">
        <v>45688</v>
      </c>
      <c r="AT2276" s="20" t="s">
        <v>0</v>
      </c>
      <c r="AU2276" s="40" t="s">
        <v>292</v>
      </c>
      <c r="AV2276" s="41">
        <v>2025</v>
      </c>
      <c r="AW2276" s="266" t="s">
        <v>167</v>
      </c>
      <c r="AX2276" s="380">
        <v>54.91</v>
      </c>
      <c r="AY2276" s="380">
        <v>57.97</v>
      </c>
    </row>
    <row r="2277" spans="1:51" ht="30" x14ac:dyDescent="0.25">
      <c r="A2277" s="64">
        <v>113</v>
      </c>
      <c r="B2277" s="65" t="s">
        <v>63</v>
      </c>
      <c r="C2277" s="13">
        <v>10495480.24</v>
      </c>
      <c r="D2277" s="13">
        <v>2339945.42</v>
      </c>
      <c r="E2277" s="13">
        <v>4653531.76</v>
      </c>
      <c r="F2277" s="13">
        <v>2111298.36</v>
      </c>
      <c r="G2277" s="13">
        <v>3242495.1</v>
      </c>
      <c r="H2277" s="13">
        <v>505669.57</v>
      </c>
      <c r="I2277" s="13">
        <v>317107304.69</v>
      </c>
      <c r="J2277" s="13">
        <v>29436477.539999999</v>
      </c>
      <c r="K2277" s="13">
        <v>23000006.760000002</v>
      </c>
      <c r="L2277" s="13">
        <v>18346475</v>
      </c>
      <c r="M2277" s="13">
        <v>3902381.43</v>
      </c>
      <c r="N2277" s="13">
        <v>7999337.4800000004</v>
      </c>
      <c r="O2277" s="13">
        <v>237220.13999999966</v>
      </c>
      <c r="P2277" s="13">
        <v>2564521.2200000016</v>
      </c>
      <c r="Q2277" s="13">
        <v>-1355878.78</v>
      </c>
      <c r="R2277" s="13">
        <v>1208642.4400000016</v>
      </c>
      <c r="S2277" s="13">
        <v>-702972.86999999988</v>
      </c>
      <c r="T2277" s="13">
        <v>58332.89</v>
      </c>
      <c r="U2277" s="13">
        <v>0</v>
      </c>
      <c r="V2277" s="13">
        <v>0</v>
      </c>
      <c r="W2277" s="13">
        <v>0</v>
      </c>
      <c r="X2277" s="13">
        <v>1576412.97</v>
      </c>
      <c r="Y2277" s="13">
        <v>64435.23</v>
      </c>
      <c r="Z2277" s="13">
        <v>78915.02</v>
      </c>
      <c r="AA2277" s="13">
        <v>0</v>
      </c>
      <c r="AB2277" s="13">
        <v>210373.7</v>
      </c>
      <c r="AC2277" s="13">
        <v>0</v>
      </c>
      <c r="AD2277" s="13">
        <v>0</v>
      </c>
      <c r="AE2277" s="13">
        <v>0</v>
      </c>
      <c r="AF2277" s="13">
        <v>1983994.78</v>
      </c>
      <c r="AG2277" s="13">
        <v>22248856.43</v>
      </c>
      <c r="AH2277" s="13">
        <v>12652869.24</v>
      </c>
      <c r="AI2277" s="13">
        <v>34621162.460000001</v>
      </c>
      <c r="AJ2277" s="13">
        <v>34383942.32</v>
      </c>
      <c r="AK2277" s="13">
        <v>0</v>
      </c>
      <c r="AL2277" s="13">
        <v>294107297.93000001</v>
      </c>
      <c r="AM2277" s="13">
        <v>13.787270064698015</v>
      </c>
      <c r="AN2277" s="13">
        <v>1030949.77</v>
      </c>
      <c r="AO2277" s="13">
        <v>1080348.5900000001</v>
      </c>
      <c r="AP2277" s="13">
        <v>7271522.0000000037</v>
      </c>
      <c r="AQ2277" s="13">
        <v>-646792.6799999997</v>
      </c>
      <c r="AR2277" s="367"/>
      <c r="AS2277" s="19">
        <v>45688</v>
      </c>
      <c r="AT2277" s="20" t="s">
        <v>0</v>
      </c>
      <c r="AU2277" s="40" t="s">
        <v>292</v>
      </c>
      <c r="AV2277" s="41">
        <v>2025</v>
      </c>
      <c r="AW2277" s="266" t="s">
        <v>171</v>
      </c>
      <c r="AX2277" s="380">
        <v>54.91</v>
      </c>
      <c r="AY2277" s="380">
        <v>57.97</v>
      </c>
    </row>
    <row r="2278" spans="1:51" x14ac:dyDescent="0.25">
      <c r="A2278" s="64">
        <v>98</v>
      </c>
      <c r="B2278" s="65" t="s">
        <v>64</v>
      </c>
      <c r="C2278" s="13">
        <v>15830018.409999998</v>
      </c>
      <c r="D2278" s="13">
        <v>3625062.88</v>
      </c>
      <c r="E2278" s="13">
        <v>33487516.629999999</v>
      </c>
      <c r="F2278" s="13">
        <v>3224593.62</v>
      </c>
      <c r="G2278" s="13">
        <v>3207496.19</v>
      </c>
      <c r="H2278" s="13">
        <v>23587.759999999998</v>
      </c>
      <c r="I2278" s="13">
        <v>89800106.409999996</v>
      </c>
      <c r="J2278" s="13">
        <v>63807147.270000003</v>
      </c>
      <c r="K2278" s="13">
        <v>65607007.75</v>
      </c>
      <c r="L2278" s="13">
        <v>32119491.120000001</v>
      </c>
      <c r="M2278" s="13">
        <v>18530766.120000001</v>
      </c>
      <c r="N2278" s="13">
        <v>11441296.73</v>
      </c>
      <c r="O2278" s="13">
        <v>-6445915.3800000027</v>
      </c>
      <c r="P2278" s="13">
        <v>12218781.100000009</v>
      </c>
      <c r="Q2278" s="13">
        <v>-2301003.0999999996</v>
      </c>
      <c r="R2278" s="13">
        <v>9917778.0000000093</v>
      </c>
      <c r="S2278" s="13">
        <v>-9894190.2399999946</v>
      </c>
      <c r="T2278" s="13">
        <v>7.1</v>
      </c>
      <c r="U2278" s="13">
        <v>0</v>
      </c>
      <c r="V2278" s="13">
        <v>0</v>
      </c>
      <c r="W2278" s="13">
        <v>0</v>
      </c>
      <c r="X2278" s="13">
        <v>44908732.390000001</v>
      </c>
      <c r="Y2278" s="13">
        <v>42556.59</v>
      </c>
      <c r="Z2278" s="13">
        <v>217225.42</v>
      </c>
      <c r="AA2278" s="13">
        <v>1823571.54</v>
      </c>
      <c r="AB2278" s="13">
        <v>292552.51</v>
      </c>
      <c r="AC2278" s="13">
        <v>0</v>
      </c>
      <c r="AD2278" s="13">
        <v>0</v>
      </c>
      <c r="AE2278" s="13">
        <v>0</v>
      </c>
      <c r="AF2278" s="13">
        <v>52427023.670000002</v>
      </c>
      <c r="AG2278" s="13">
        <v>50650257.239999995</v>
      </c>
      <c r="AH2278" s="13">
        <v>44928813.359999999</v>
      </c>
      <c r="AI2278" s="13">
        <v>95377840.159999996</v>
      </c>
      <c r="AJ2278" s="13">
        <v>101823755.53999999</v>
      </c>
      <c r="AK2278" s="13">
        <v>0</v>
      </c>
      <c r="AL2278" s="13">
        <v>24193098.659999996</v>
      </c>
      <c r="AM2278" s="13">
        <v>1.3687578429455198</v>
      </c>
      <c r="AN2278" s="13">
        <v>1861362.0100000002</v>
      </c>
      <c r="AO2278" s="13">
        <v>1363231.6099999999</v>
      </c>
      <c r="AP2278" s="13">
        <v>23483839.739999995</v>
      </c>
      <c r="AQ2278" s="13">
        <v>4832968.8299999982</v>
      </c>
      <c r="AR2278" s="367"/>
      <c r="AS2278" s="19">
        <v>45688</v>
      </c>
      <c r="AT2278" s="20" t="s">
        <v>0</v>
      </c>
      <c r="AU2278" s="40" t="s">
        <v>292</v>
      </c>
      <c r="AV2278" s="41">
        <v>2025</v>
      </c>
      <c r="AW2278" s="266" t="s">
        <v>165</v>
      </c>
      <c r="AX2278" s="380">
        <v>54.91</v>
      </c>
      <c r="AY2278" s="380">
        <v>57.97</v>
      </c>
    </row>
    <row r="2279" spans="1:51" x14ac:dyDescent="0.25">
      <c r="A2279" s="64">
        <v>1</v>
      </c>
      <c r="B2279" s="65" t="s">
        <v>65</v>
      </c>
      <c r="C2279" s="13">
        <v>30849040.869999997</v>
      </c>
      <c r="D2279" s="13">
        <v>1668158</v>
      </c>
      <c r="E2279" s="13">
        <v>878428.25</v>
      </c>
      <c r="F2279" s="13">
        <v>5513932.71</v>
      </c>
      <c r="G2279" s="13">
        <v>9757524.8000000007</v>
      </c>
      <c r="H2279" s="13">
        <v>28867.3</v>
      </c>
      <c r="I2279" s="13">
        <v>281139801.81</v>
      </c>
      <c r="J2279" s="13">
        <v>19812.96</v>
      </c>
      <c r="K2279" s="13">
        <v>5425287.9500000002</v>
      </c>
      <c r="L2279" s="13">
        <v>4546859.6999999993</v>
      </c>
      <c r="M2279" s="13">
        <v>3950358.48</v>
      </c>
      <c r="N2279" s="13">
        <v>45016.37</v>
      </c>
      <c r="O2279" s="13">
        <v>-7585500.0699999984</v>
      </c>
      <c r="P2279" s="13">
        <v>21494925.43</v>
      </c>
      <c r="Q2279" s="13">
        <v>-23018108.310000002</v>
      </c>
      <c r="R2279" s="13">
        <v>-1523182.8800000027</v>
      </c>
      <c r="S2279" s="13">
        <v>1552050.0500000003</v>
      </c>
      <c r="T2279" s="13">
        <v>866941.81</v>
      </c>
      <c r="U2279" s="13">
        <v>0</v>
      </c>
      <c r="V2279" s="13">
        <v>0</v>
      </c>
      <c r="W2279" s="13">
        <v>0</v>
      </c>
      <c r="X2279" s="13">
        <v>3187602.29</v>
      </c>
      <c r="Y2279" s="13">
        <v>184086.26</v>
      </c>
      <c r="Z2279" s="13">
        <v>174914</v>
      </c>
      <c r="AA2279" s="13">
        <v>46187.77</v>
      </c>
      <c r="AB2279" s="13">
        <v>699196.15</v>
      </c>
      <c r="AC2279" s="13">
        <v>0</v>
      </c>
      <c r="AD2279" s="13">
        <v>0</v>
      </c>
      <c r="AE2279" s="13">
        <v>0</v>
      </c>
      <c r="AF2279" s="13">
        <v>1398109.87</v>
      </c>
      <c r="AG2279" s="13">
        <v>8497218.1799999997</v>
      </c>
      <c r="AH2279" s="13">
        <v>923444.62</v>
      </c>
      <c r="AI2279" s="13">
        <v>9389909.9500000011</v>
      </c>
      <c r="AJ2279" s="13">
        <v>16975410.02</v>
      </c>
      <c r="AK2279" s="13">
        <v>0</v>
      </c>
      <c r="AL2279" s="13">
        <v>275714513.86000001</v>
      </c>
      <c r="AM2279" s="13">
        <v>51.820254408800551</v>
      </c>
      <c r="AN2279" s="13">
        <v>2562142.27</v>
      </c>
      <c r="AO2279" s="13">
        <v>2951790.44</v>
      </c>
      <c r="AP2279" s="13">
        <v>38552718.109999999</v>
      </c>
      <c r="AQ2279" s="13">
        <v>1786335.17</v>
      </c>
      <c r="AR2279" s="367"/>
      <c r="AS2279" s="19">
        <v>45688</v>
      </c>
      <c r="AT2279" s="20" t="s">
        <v>0</v>
      </c>
      <c r="AU2279" s="40" t="s">
        <v>292</v>
      </c>
      <c r="AV2279" s="41">
        <v>2025</v>
      </c>
      <c r="AW2279" s="266" t="s">
        <v>177</v>
      </c>
      <c r="AX2279" s="380">
        <v>54.91</v>
      </c>
      <c r="AY2279" s="380">
        <v>57.97</v>
      </c>
    </row>
    <row r="2280" spans="1:51" x14ac:dyDescent="0.25">
      <c r="A2280" s="64">
        <v>109</v>
      </c>
      <c r="B2280" s="65" t="s">
        <v>66</v>
      </c>
      <c r="C2280" s="13">
        <v>102137395.56000002</v>
      </c>
      <c r="D2280" s="13">
        <v>58855291.149999999</v>
      </c>
      <c r="E2280" s="13">
        <v>84838386.019999996</v>
      </c>
      <c r="F2280" s="13">
        <v>14416938.449999999</v>
      </c>
      <c r="G2280" s="13">
        <v>25474809.280000001</v>
      </c>
      <c r="H2280" s="13">
        <v>33138177.120000001</v>
      </c>
      <c r="I2280" s="13">
        <v>1896609551.54</v>
      </c>
      <c r="J2280" s="13">
        <v>599159980</v>
      </c>
      <c r="K2280" s="13">
        <v>329859163.01999998</v>
      </c>
      <c r="L2280" s="13">
        <v>219586790.06</v>
      </c>
      <c r="M2280" s="13">
        <v>15830707</v>
      </c>
      <c r="N2280" s="13">
        <v>712596.37</v>
      </c>
      <c r="O2280" s="13">
        <v>-27813998.090000004</v>
      </c>
      <c r="P2280" s="13">
        <v>31203342.909999944</v>
      </c>
      <c r="Q2280" s="13">
        <v>-17883272.100000001</v>
      </c>
      <c r="R2280" s="13">
        <v>13320070.809999943</v>
      </c>
      <c r="S2280" s="13">
        <v>19818106.310000002</v>
      </c>
      <c r="T2280" s="13">
        <v>5441640.8300000001</v>
      </c>
      <c r="U2280" s="13">
        <v>0</v>
      </c>
      <c r="V2280" s="13">
        <v>0</v>
      </c>
      <c r="W2280" s="13">
        <v>1191088.1100000001</v>
      </c>
      <c r="X2280" s="13">
        <v>179165058.25</v>
      </c>
      <c r="Y2280" s="13">
        <v>467921.15</v>
      </c>
      <c r="Z2280" s="13">
        <v>4970769.88</v>
      </c>
      <c r="AA2280" s="13">
        <v>7440786.1399999997</v>
      </c>
      <c r="AB2280" s="13">
        <v>68278.64</v>
      </c>
      <c r="AC2280" s="13">
        <v>0</v>
      </c>
      <c r="AD2280" s="13">
        <v>0</v>
      </c>
      <c r="AE2280" s="13">
        <v>132723.49</v>
      </c>
      <c r="AF2280" s="13">
        <v>152899201.58000001</v>
      </c>
      <c r="AG2280" s="13">
        <v>235417497.06</v>
      </c>
      <c r="AH2280" s="13">
        <v>85550982.390000001</v>
      </c>
      <c r="AI2280" s="13">
        <v>317809282.38999999</v>
      </c>
      <c r="AJ2280" s="13">
        <v>345623280.48000002</v>
      </c>
      <c r="AK2280" s="13">
        <v>0</v>
      </c>
      <c r="AL2280" s="13">
        <v>1566750388.52</v>
      </c>
      <c r="AM2280" s="13">
        <v>5.749755544686824</v>
      </c>
      <c r="AN2280" s="13">
        <v>11206023.199999999</v>
      </c>
      <c r="AO2280" s="13">
        <v>3210915.25</v>
      </c>
      <c r="AP2280" s="13">
        <v>92801285.559999973</v>
      </c>
      <c r="AQ2280" s="13">
        <v>21705183.059999987</v>
      </c>
      <c r="AR2280" s="367"/>
      <c r="AS2280" s="19">
        <v>45688</v>
      </c>
      <c r="AT2280" s="20" t="s">
        <v>0</v>
      </c>
      <c r="AU2280" s="40" t="s">
        <v>292</v>
      </c>
      <c r="AV2280" s="41">
        <v>2025</v>
      </c>
      <c r="AW2280" s="266" t="s">
        <v>157</v>
      </c>
      <c r="AX2280" s="380">
        <v>54.91</v>
      </c>
      <c r="AY2280" s="380">
        <v>57.97</v>
      </c>
    </row>
    <row r="2281" spans="1:51" x14ac:dyDescent="0.25">
      <c r="A2281" s="64">
        <v>25</v>
      </c>
      <c r="B2281" s="65" t="s">
        <v>67</v>
      </c>
      <c r="C2281" s="13">
        <v>8930268.4900000002</v>
      </c>
      <c r="D2281" s="13">
        <v>1671156</v>
      </c>
      <c r="E2281" s="13">
        <v>2441881</v>
      </c>
      <c r="F2281" s="13">
        <v>0</v>
      </c>
      <c r="G2281" s="13">
        <v>5397762.1600000001</v>
      </c>
      <c r="H2281" s="13">
        <v>9014645.8599999994</v>
      </c>
      <c r="I2281" s="13">
        <v>22114147.039999999</v>
      </c>
      <c r="J2281" s="13">
        <v>776923393.00999999</v>
      </c>
      <c r="K2281" s="13">
        <v>18636359.100000001</v>
      </c>
      <c r="L2281" s="13">
        <v>16194478.1</v>
      </c>
      <c r="M2281" s="13">
        <v>0</v>
      </c>
      <c r="N2281" s="13">
        <v>0</v>
      </c>
      <c r="O2281" s="13">
        <v>577045.10000000091</v>
      </c>
      <c r="P2281" s="13">
        <v>1284305.2299999984</v>
      </c>
      <c r="Q2281" s="13">
        <v>-19693.669999999998</v>
      </c>
      <c r="R2281" s="13">
        <v>1264611.5599999984</v>
      </c>
      <c r="S2281" s="13">
        <v>7750034.2999999998</v>
      </c>
      <c r="T2281" s="13">
        <v>6239076.7199999997</v>
      </c>
      <c r="U2281" s="13">
        <v>711169.07</v>
      </c>
      <c r="V2281" s="13">
        <v>0</v>
      </c>
      <c r="W2281" s="13">
        <v>0</v>
      </c>
      <c r="X2281" s="13">
        <v>1243018.68</v>
      </c>
      <c r="Y2281" s="13">
        <v>110158.41</v>
      </c>
      <c r="Z2281" s="13">
        <v>319682.38</v>
      </c>
      <c r="AA2281" s="13">
        <v>0</v>
      </c>
      <c r="AB2281" s="13">
        <v>3716.36</v>
      </c>
      <c r="AC2281" s="13">
        <v>0</v>
      </c>
      <c r="AD2281" s="13">
        <v>0</v>
      </c>
      <c r="AE2281" s="13">
        <v>0</v>
      </c>
      <c r="AF2281" s="13">
        <v>9673.02</v>
      </c>
      <c r="AG2281" s="13">
        <v>16194478.099999998</v>
      </c>
      <c r="AH2281" s="13">
        <v>2441881</v>
      </c>
      <c r="AI2281" s="13">
        <v>14977495.49</v>
      </c>
      <c r="AJ2281" s="13">
        <v>14400450.389999999</v>
      </c>
      <c r="AK2281" s="13">
        <v>0</v>
      </c>
      <c r="AL2281" s="13">
        <v>3477787.9399999976</v>
      </c>
      <c r="AM2281" s="13">
        <v>1.186613056838983</v>
      </c>
      <c r="AN2281" s="13">
        <v>0</v>
      </c>
      <c r="AO2281" s="13">
        <v>0</v>
      </c>
      <c r="AP2281" s="13">
        <v>9135247.3900000006</v>
      </c>
      <c r="AQ2281" s="13">
        <v>2453180</v>
      </c>
      <c r="AR2281" s="367"/>
      <c r="AS2281" s="19">
        <v>45688</v>
      </c>
      <c r="AT2281" s="20" t="s">
        <v>0</v>
      </c>
      <c r="AU2281" s="40" t="s">
        <v>292</v>
      </c>
      <c r="AV2281" s="41">
        <v>2025</v>
      </c>
      <c r="AW2281" s="266" t="s">
        <v>174</v>
      </c>
      <c r="AX2281" s="380">
        <v>54.91</v>
      </c>
      <c r="AY2281" s="380">
        <v>57.97</v>
      </c>
    </row>
    <row r="2282" spans="1:51" x14ac:dyDescent="0.25">
      <c r="A2282" s="64">
        <v>121</v>
      </c>
      <c r="B2282" s="65" t="s">
        <v>68</v>
      </c>
      <c r="C2282" s="13">
        <v>0</v>
      </c>
      <c r="D2282" s="13">
        <v>0</v>
      </c>
      <c r="E2282" s="13">
        <v>69.61</v>
      </c>
      <c r="F2282" s="13">
        <v>0</v>
      </c>
      <c r="G2282" s="13">
        <v>41462.230000000003</v>
      </c>
      <c r="H2282" s="13">
        <v>110150.95</v>
      </c>
      <c r="I2282" s="13">
        <v>4849276.38</v>
      </c>
      <c r="J2282" s="13">
        <v>40345025.43</v>
      </c>
      <c r="K2282" s="13">
        <v>2742.53</v>
      </c>
      <c r="L2282" s="13">
        <v>2672.92</v>
      </c>
      <c r="M2282" s="13">
        <v>1220819.0900000001</v>
      </c>
      <c r="N2282" s="13">
        <v>0</v>
      </c>
      <c r="O2282" s="13">
        <v>-350766.0399999998</v>
      </c>
      <c r="P2282" s="13">
        <v>309303.80999999982</v>
      </c>
      <c r="Q2282" s="13">
        <v>-350402.87999999989</v>
      </c>
      <c r="R2282" s="13">
        <v>-41099.070000000065</v>
      </c>
      <c r="S2282" s="13">
        <v>151250.63</v>
      </c>
      <c r="T2282" s="13">
        <v>0</v>
      </c>
      <c r="U2282" s="13">
        <v>0</v>
      </c>
      <c r="V2282" s="13">
        <v>0</v>
      </c>
      <c r="W2282" s="13">
        <v>0</v>
      </c>
      <c r="X2282" s="13">
        <v>156915.14000000001</v>
      </c>
      <c r="Y2282" s="13">
        <v>846.17</v>
      </c>
      <c r="Z2282" s="13">
        <v>1792.77</v>
      </c>
      <c r="AA2282" s="13">
        <v>0</v>
      </c>
      <c r="AB2282" s="13">
        <v>3025.57</v>
      </c>
      <c r="AC2282" s="13">
        <v>0</v>
      </c>
      <c r="AD2282" s="13">
        <v>0</v>
      </c>
      <c r="AE2282" s="13">
        <v>0</v>
      </c>
      <c r="AF2282" s="13">
        <v>0</v>
      </c>
      <c r="AG2282" s="13">
        <v>1223492.01</v>
      </c>
      <c r="AH2282" s="13">
        <v>69.61</v>
      </c>
      <c r="AI2282" s="13">
        <v>1222739.8600000001</v>
      </c>
      <c r="AJ2282" s="13">
        <v>1573505.9</v>
      </c>
      <c r="AK2282" s="13">
        <v>0</v>
      </c>
      <c r="AL2282" s="13">
        <v>4846533.8499999996</v>
      </c>
      <c r="AM2282" s="13">
        <v>1768.1762387284732</v>
      </c>
      <c r="AN2282" s="13">
        <v>0</v>
      </c>
      <c r="AO2282" s="13">
        <v>0</v>
      </c>
      <c r="AP2282" s="13">
        <v>350766.04000000004</v>
      </c>
      <c r="AQ2282" s="13">
        <v>0</v>
      </c>
      <c r="AR2282" s="367"/>
      <c r="AS2282" s="19">
        <v>45688</v>
      </c>
      <c r="AT2282" s="20" t="s">
        <v>0</v>
      </c>
      <c r="AU2282" s="40" t="s">
        <v>292</v>
      </c>
      <c r="AV2282" s="41">
        <v>2025</v>
      </c>
      <c r="AW2282" s="266" t="s">
        <v>188</v>
      </c>
      <c r="AX2282" s="380">
        <v>54.91</v>
      </c>
      <c r="AY2282" s="380">
        <v>57.97</v>
      </c>
    </row>
    <row r="2283" spans="1:51" x14ac:dyDescent="0.25">
      <c r="A2283" s="64">
        <v>122</v>
      </c>
      <c r="B2283" s="65" t="s">
        <v>69</v>
      </c>
      <c r="C2283" s="13">
        <v>14119003.08</v>
      </c>
      <c r="D2283" s="13">
        <v>585352.4</v>
      </c>
      <c r="E2283" s="13">
        <v>0</v>
      </c>
      <c r="F2283" s="13">
        <v>19764.25</v>
      </c>
      <c r="G2283" s="13">
        <v>3374256.62</v>
      </c>
      <c r="H2283" s="13">
        <v>3336910.47</v>
      </c>
      <c r="I2283" s="13">
        <v>21614121.170000002</v>
      </c>
      <c r="J2283" s="13">
        <v>395121.6</v>
      </c>
      <c r="K2283" s="13">
        <v>1934477.76</v>
      </c>
      <c r="L2283" s="13">
        <v>1734471.54</v>
      </c>
      <c r="M2283" s="13">
        <v>480294438.42000002</v>
      </c>
      <c r="N2283" s="13">
        <v>0</v>
      </c>
      <c r="O2283" s="13">
        <v>-84368561.820000052</v>
      </c>
      <c r="P2283" s="13">
        <v>94508191.630000114</v>
      </c>
      <c r="Q2283" s="13">
        <v>-88654036.579999983</v>
      </c>
      <c r="R2283" s="13">
        <v>5854155.0500001311</v>
      </c>
      <c r="S2283" s="13">
        <v>-2517244.5699999928</v>
      </c>
      <c r="T2283" s="13">
        <v>0</v>
      </c>
      <c r="U2283" s="13">
        <v>0</v>
      </c>
      <c r="V2283" s="13">
        <v>0</v>
      </c>
      <c r="W2283" s="13">
        <v>2759999.94</v>
      </c>
      <c r="X2283" s="13">
        <v>221626155.88</v>
      </c>
      <c r="Y2283" s="13">
        <v>35606.74</v>
      </c>
      <c r="Z2283" s="13">
        <v>11955.81</v>
      </c>
      <c r="AA2283" s="13">
        <v>3616640.47</v>
      </c>
      <c r="AB2283" s="13">
        <v>1861.84</v>
      </c>
      <c r="AC2283" s="13">
        <v>0</v>
      </c>
      <c r="AD2283" s="13">
        <v>0</v>
      </c>
      <c r="AE2283" s="13">
        <v>1345199.97</v>
      </c>
      <c r="AF2283" s="13">
        <v>221892135.56</v>
      </c>
      <c r="AG2283" s="13">
        <v>482028909.96000004</v>
      </c>
      <c r="AH2283" s="13">
        <v>0</v>
      </c>
      <c r="AI2283" s="13">
        <v>481925568.24000001</v>
      </c>
      <c r="AJ2283" s="13">
        <v>566294130.06000006</v>
      </c>
      <c r="AK2283" s="13">
        <v>0</v>
      </c>
      <c r="AL2283" s="13">
        <v>19679643.41</v>
      </c>
      <c r="AM2283" s="13">
        <v>11.173103985439461</v>
      </c>
      <c r="AN2283" s="13">
        <v>15811.4</v>
      </c>
      <c r="AO2283" s="13">
        <v>3952.85</v>
      </c>
      <c r="AP2283" s="13">
        <v>97559737.579999924</v>
      </c>
      <c r="AQ2283" s="13">
        <v>-342474.92000000004</v>
      </c>
      <c r="AR2283" s="367"/>
      <c r="AS2283" s="19">
        <v>45688</v>
      </c>
      <c r="AT2283" s="20" t="s">
        <v>0</v>
      </c>
      <c r="AU2283" s="40" t="s">
        <v>292</v>
      </c>
      <c r="AV2283" s="41">
        <v>2025</v>
      </c>
      <c r="AW2283" s="266" t="s">
        <v>267</v>
      </c>
      <c r="AX2283" s="380">
        <v>54.91</v>
      </c>
      <c r="AY2283" s="380">
        <v>57.97</v>
      </c>
    </row>
    <row r="2284" spans="1:51" x14ac:dyDescent="0.25">
      <c r="A2284" s="64">
        <v>13</v>
      </c>
      <c r="B2284" s="65" t="s">
        <v>70</v>
      </c>
      <c r="C2284" s="13">
        <v>912645906.21000004</v>
      </c>
      <c r="D2284" s="13">
        <v>462534571.63</v>
      </c>
      <c r="E2284" s="13">
        <v>540853068.93000007</v>
      </c>
      <c r="F2284" s="13">
        <v>137435006.15000001</v>
      </c>
      <c r="G2284" s="13">
        <v>163956955.02000001</v>
      </c>
      <c r="H2284" s="13">
        <v>34282481.299999997</v>
      </c>
      <c r="I2284" s="13">
        <v>3077632373.3699999</v>
      </c>
      <c r="J2284" s="13">
        <v>2210085317.1300001</v>
      </c>
      <c r="K2284" s="13">
        <v>1622953151.21</v>
      </c>
      <c r="L2284" s="13">
        <v>1057195764.96</v>
      </c>
      <c r="M2284" s="13">
        <v>740898344.19000006</v>
      </c>
      <c r="N2284" s="13">
        <v>603196736.36000001</v>
      </c>
      <c r="O2284" s="13">
        <v>241264431.92000026</v>
      </c>
      <c r="P2284" s="13">
        <v>-92545058.509999335</v>
      </c>
      <c r="Q2284" s="13">
        <v>-59376699.559999779</v>
      </c>
      <c r="R2284" s="13">
        <v>-151921758.0699991</v>
      </c>
      <c r="S2284" s="13">
        <v>186204239.67999998</v>
      </c>
      <c r="T2284" s="13">
        <v>55283073.490000002</v>
      </c>
      <c r="U2284" s="13">
        <v>549834.84</v>
      </c>
      <c r="V2284" s="13">
        <v>0</v>
      </c>
      <c r="W2284" s="13">
        <v>3701123.4</v>
      </c>
      <c r="X2284" s="13">
        <v>242948023.41999999</v>
      </c>
      <c r="Y2284" s="13">
        <v>3346060.26</v>
      </c>
      <c r="Z2284" s="13">
        <v>7920570.3099999996</v>
      </c>
      <c r="AA2284" s="13">
        <v>8536076.4399999995</v>
      </c>
      <c r="AB2284" s="13">
        <v>269012.90000000002</v>
      </c>
      <c r="AC2284" s="13">
        <v>0</v>
      </c>
      <c r="AD2284" s="13">
        <v>0</v>
      </c>
      <c r="AE2284" s="13">
        <v>2768791.2</v>
      </c>
      <c r="AF2284" s="13">
        <v>93437304.359999999</v>
      </c>
      <c r="AG2284" s="13">
        <v>1798094109.1499999</v>
      </c>
      <c r="AH2284" s="13">
        <v>1144049805.29</v>
      </c>
      <c r="AI2284" s="13">
        <v>2943019422.2900004</v>
      </c>
      <c r="AJ2284" s="13">
        <v>2701754990.3700004</v>
      </c>
      <c r="AK2284" s="13">
        <v>0</v>
      </c>
      <c r="AL2284" s="13">
        <v>1454679222.1599998</v>
      </c>
      <c r="AM2284" s="13">
        <v>1.8963162128712447</v>
      </c>
      <c r="AN2284" s="13">
        <v>112949947.20999999</v>
      </c>
      <c r="AO2284" s="13">
        <v>24485058.939999998</v>
      </c>
      <c r="AP2284" s="13">
        <v>816229961.02999949</v>
      </c>
      <c r="AQ2284" s="13">
        <v>607383058.37000024</v>
      </c>
      <c r="AR2284" s="367"/>
      <c r="AS2284" s="19">
        <v>45688</v>
      </c>
      <c r="AT2284" s="20" t="s">
        <v>0</v>
      </c>
      <c r="AU2284" s="40" t="s">
        <v>292</v>
      </c>
      <c r="AV2284" s="41">
        <v>2025</v>
      </c>
      <c r="AW2284" s="266" t="s">
        <v>149</v>
      </c>
      <c r="AX2284" s="380">
        <v>54.91</v>
      </c>
      <c r="AY2284" s="380">
        <v>57.97</v>
      </c>
    </row>
    <row r="2285" spans="1:51" x14ac:dyDescent="0.25">
      <c r="A2285" s="64">
        <v>110</v>
      </c>
      <c r="B2285" s="65" t="s">
        <v>71</v>
      </c>
      <c r="C2285" s="13">
        <v>7553055.3300000001</v>
      </c>
      <c r="D2285" s="13">
        <v>148473.97</v>
      </c>
      <c r="E2285" s="13">
        <v>155765.20000000001</v>
      </c>
      <c r="F2285" s="13">
        <v>2447436.46</v>
      </c>
      <c r="G2285" s="13">
        <v>8303499.6200000001</v>
      </c>
      <c r="H2285" s="13">
        <v>22778604.010000002</v>
      </c>
      <c r="I2285" s="13">
        <v>424907987.19999999</v>
      </c>
      <c r="J2285" s="13">
        <v>369571801.48000002</v>
      </c>
      <c r="K2285" s="13">
        <v>16768556.810000001</v>
      </c>
      <c r="L2285" s="13">
        <v>16612791.610000001</v>
      </c>
      <c r="M2285" s="13">
        <v>6824044.4900000002</v>
      </c>
      <c r="N2285" s="13">
        <v>52858.28</v>
      </c>
      <c r="O2285" s="13">
        <v>-8322465.0399999954</v>
      </c>
      <c r="P2285" s="13">
        <v>4976110.3199999975</v>
      </c>
      <c r="Q2285" s="13">
        <v>-930811.08999999985</v>
      </c>
      <c r="R2285" s="13">
        <v>4045299.2299999977</v>
      </c>
      <c r="S2285" s="13">
        <v>18733304.779999997</v>
      </c>
      <c r="T2285" s="13">
        <v>929406.99</v>
      </c>
      <c r="U2285" s="13">
        <v>0</v>
      </c>
      <c r="V2285" s="13">
        <v>0</v>
      </c>
      <c r="W2285" s="13">
        <v>0</v>
      </c>
      <c r="X2285" s="13">
        <v>18140476</v>
      </c>
      <c r="Y2285" s="13">
        <v>158829.28</v>
      </c>
      <c r="Z2285" s="13">
        <v>38545.31</v>
      </c>
      <c r="AA2285" s="13">
        <v>39477.769999999997</v>
      </c>
      <c r="AB2285" s="13">
        <v>99725.78</v>
      </c>
      <c r="AC2285" s="13">
        <v>0</v>
      </c>
      <c r="AD2285" s="13">
        <v>0</v>
      </c>
      <c r="AE2285" s="13">
        <v>0</v>
      </c>
      <c r="AF2285" s="13">
        <v>7.0000000000000007E-2</v>
      </c>
      <c r="AG2285" s="13">
        <v>23436836.100000001</v>
      </c>
      <c r="AH2285" s="13">
        <v>208623.48</v>
      </c>
      <c r="AI2285" s="13">
        <v>23641858.810000002</v>
      </c>
      <c r="AJ2285" s="13">
        <v>31964323.849999998</v>
      </c>
      <c r="AK2285" s="13">
        <v>0</v>
      </c>
      <c r="AL2285" s="13">
        <v>408139430.38999999</v>
      </c>
      <c r="AM2285" s="13">
        <v>25.339568098466547</v>
      </c>
      <c r="AN2285" s="13">
        <v>997018.82</v>
      </c>
      <c r="AO2285" s="13">
        <v>1450417.64</v>
      </c>
      <c r="AP2285" s="13">
        <v>16042348.629999992</v>
      </c>
      <c r="AQ2285" s="13">
        <v>315302.23</v>
      </c>
      <c r="AR2285" s="367"/>
      <c r="AS2285" s="19">
        <v>45688</v>
      </c>
      <c r="AT2285" s="20" t="s">
        <v>0</v>
      </c>
      <c r="AU2285" s="40" t="s">
        <v>292</v>
      </c>
      <c r="AV2285" s="41">
        <v>2025</v>
      </c>
      <c r="AW2285" s="266" t="s">
        <v>173</v>
      </c>
      <c r="AX2285" s="380">
        <v>54.91</v>
      </c>
      <c r="AY2285" s="380">
        <v>57.97</v>
      </c>
    </row>
    <row r="2286" spans="1:51" x14ac:dyDescent="0.25">
      <c r="A2286" s="64">
        <v>52</v>
      </c>
      <c r="B2286" s="65" t="s">
        <v>72</v>
      </c>
      <c r="C2286" s="13">
        <v>10213752.110000001</v>
      </c>
      <c r="D2286" s="13">
        <v>1108829.7</v>
      </c>
      <c r="E2286" s="13">
        <v>68269977.060000002</v>
      </c>
      <c r="F2286" s="13">
        <v>3634748.23</v>
      </c>
      <c r="G2286" s="13">
        <v>4386510.57</v>
      </c>
      <c r="H2286" s="13">
        <v>469329.79</v>
      </c>
      <c r="I2286" s="13">
        <v>3117151724.8899999</v>
      </c>
      <c r="J2286" s="13">
        <v>841007165.69000006</v>
      </c>
      <c r="K2286" s="13">
        <v>99375523.400000006</v>
      </c>
      <c r="L2286" s="13">
        <v>26776731.219999999</v>
      </c>
      <c r="M2286" s="13">
        <v>10192470.810000001</v>
      </c>
      <c r="N2286" s="13">
        <v>335556.68</v>
      </c>
      <c r="O2286" s="13">
        <v>-6092829.0599999959</v>
      </c>
      <c r="P2286" s="13">
        <v>7145281.2799999835</v>
      </c>
      <c r="Q2286" s="13">
        <v>437940.79000000097</v>
      </c>
      <c r="R2286" s="13">
        <v>7583222.0699999845</v>
      </c>
      <c r="S2286" s="13">
        <v>-7113892.2800000012</v>
      </c>
      <c r="T2286" s="13">
        <v>4483897.46</v>
      </c>
      <c r="U2286" s="13">
        <v>0</v>
      </c>
      <c r="V2286" s="13">
        <v>0</v>
      </c>
      <c r="W2286" s="13">
        <v>0</v>
      </c>
      <c r="X2286" s="13">
        <v>9199292.7200000007</v>
      </c>
      <c r="Y2286" s="13">
        <v>89520.62</v>
      </c>
      <c r="Z2286" s="13">
        <v>173593.43</v>
      </c>
      <c r="AA2286" s="13">
        <v>215565.98</v>
      </c>
      <c r="AB2286" s="13">
        <v>17193.63</v>
      </c>
      <c r="AC2286" s="13">
        <v>0</v>
      </c>
      <c r="AD2286" s="13">
        <v>0</v>
      </c>
      <c r="AE2286" s="13">
        <v>0</v>
      </c>
      <c r="AF2286" s="13">
        <v>20301208.800000001</v>
      </c>
      <c r="AG2286" s="13">
        <v>36969202.030000001</v>
      </c>
      <c r="AH2286" s="13">
        <v>68605533.739999995</v>
      </c>
      <c r="AI2286" s="13">
        <v>108304539.57000001</v>
      </c>
      <c r="AJ2286" s="13">
        <v>114397368.63000001</v>
      </c>
      <c r="AK2286" s="13">
        <v>0</v>
      </c>
      <c r="AL2286" s="13">
        <v>3017776201.4899998</v>
      </c>
      <c r="AM2286" s="13">
        <v>31.367399317667388</v>
      </c>
      <c r="AN2286" s="13">
        <v>1282222.5900000001</v>
      </c>
      <c r="AO2286" s="13">
        <v>2352525.64</v>
      </c>
      <c r="AP2286" s="13">
        <v>8202203.7100000009</v>
      </c>
      <c r="AQ2286" s="13">
        <v>-6995547.7599999905</v>
      </c>
      <c r="AR2286" s="367"/>
      <c r="AS2286" s="19">
        <v>45688</v>
      </c>
      <c r="AT2286" s="20" t="s">
        <v>0</v>
      </c>
      <c r="AU2286" s="40" t="s">
        <v>292</v>
      </c>
      <c r="AV2286" s="41">
        <v>2025</v>
      </c>
      <c r="AW2286" s="266" t="s">
        <v>170</v>
      </c>
      <c r="AX2286" s="380">
        <v>54.91</v>
      </c>
      <c r="AY2286" s="380">
        <v>57.97</v>
      </c>
    </row>
    <row r="2287" spans="1:51" x14ac:dyDescent="0.25">
      <c r="A2287" s="64">
        <v>96</v>
      </c>
      <c r="B2287" s="65" t="s">
        <v>73</v>
      </c>
      <c r="C2287" s="13">
        <v>100445921.94</v>
      </c>
      <c r="D2287" s="13">
        <v>34881052.609999999</v>
      </c>
      <c r="E2287" s="13">
        <v>424672271.54000002</v>
      </c>
      <c r="F2287" s="13">
        <v>15607580.219999999</v>
      </c>
      <c r="G2287" s="13">
        <v>20105155.280000001</v>
      </c>
      <c r="H2287" s="13">
        <v>1276705.45</v>
      </c>
      <c r="I2287" s="13">
        <v>1511857814.4000001</v>
      </c>
      <c r="J2287" s="13">
        <v>1603521.17</v>
      </c>
      <c r="K2287" s="13">
        <v>722739917.54999995</v>
      </c>
      <c r="L2287" s="13">
        <v>298067646.00999999</v>
      </c>
      <c r="M2287" s="13">
        <v>28002367.120000001</v>
      </c>
      <c r="N2287" s="13">
        <v>169135537.74000001</v>
      </c>
      <c r="O2287" s="13">
        <v>3023743.7100000083</v>
      </c>
      <c r="P2287" s="13">
        <v>26661238.250000086</v>
      </c>
      <c r="Q2287" s="13">
        <v>763973.74000001699</v>
      </c>
      <c r="R2287" s="13">
        <v>27425211.990000103</v>
      </c>
      <c r="S2287" s="13">
        <v>-26148507.16</v>
      </c>
      <c r="T2287" s="13">
        <v>2299101.7400000002</v>
      </c>
      <c r="U2287" s="13">
        <v>0</v>
      </c>
      <c r="V2287" s="13">
        <v>0</v>
      </c>
      <c r="W2287" s="13">
        <v>13227.49</v>
      </c>
      <c r="X2287" s="13">
        <v>4184156.45</v>
      </c>
      <c r="Y2287" s="13">
        <v>340599.05</v>
      </c>
      <c r="Z2287" s="13">
        <v>338349.72</v>
      </c>
      <c r="AA2287" s="13">
        <v>656920.47</v>
      </c>
      <c r="AB2287" s="13">
        <v>197133.24</v>
      </c>
      <c r="AC2287" s="13">
        <v>0</v>
      </c>
      <c r="AD2287" s="13">
        <v>0</v>
      </c>
      <c r="AE2287" s="13">
        <v>0</v>
      </c>
      <c r="AF2287" s="13">
        <v>31111990.359999999</v>
      </c>
      <c r="AG2287" s="13">
        <v>326070013.13</v>
      </c>
      <c r="AH2287" s="13">
        <v>593807809.27999997</v>
      </c>
      <c r="AI2287" s="13">
        <v>917098171.94000006</v>
      </c>
      <c r="AJ2287" s="13">
        <v>914074428.23000002</v>
      </c>
      <c r="AK2287" s="13">
        <v>0</v>
      </c>
      <c r="AL2287" s="13">
        <v>789117896.85000014</v>
      </c>
      <c r="AM2287" s="13">
        <v>2.0918421380750818</v>
      </c>
      <c r="AN2287" s="13">
        <v>8319972</v>
      </c>
      <c r="AO2287" s="13">
        <v>7287608.2199999997</v>
      </c>
      <c r="AP2287" s="13">
        <v>98575866.970000088</v>
      </c>
      <c r="AQ2287" s="13">
        <v>36034741.349999905</v>
      </c>
      <c r="AR2287" s="367"/>
      <c r="AS2287" s="19">
        <v>45688</v>
      </c>
      <c r="AT2287" s="20" t="s">
        <v>0</v>
      </c>
      <c r="AU2287" s="40" t="s">
        <v>292</v>
      </c>
      <c r="AV2287" s="41">
        <v>2025</v>
      </c>
      <c r="AW2287" s="266" t="s">
        <v>153</v>
      </c>
      <c r="AX2287" s="380">
        <v>54.91</v>
      </c>
      <c r="AY2287" s="380">
        <v>57.97</v>
      </c>
    </row>
    <row r="2288" spans="1:51" x14ac:dyDescent="0.25">
      <c r="A2288" s="64">
        <v>103</v>
      </c>
      <c r="B2288" s="65" t="s">
        <v>74</v>
      </c>
      <c r="C2288" s="13">
        <v>1371482.2</v>
      </c>
      <c r="D2288" s="13">
        <v>0</v>
      </c>
      <c r="E2288" s="13">
        <v>1</v>
      </c>
      <c r="F2288" s="13">
        <v>1818.11</v>
      </c>
      <c r="G2288" s="13">
        <v>534453.29</v>
      </c>
      <c r="H2288" s="13">
        <v>11542341.539999999</v>
      </c>
      <c r="I2288" s="13">
        <v>71162098.689999998</v>
      </c>
      <c r="J2288" s="13">
        <v>331634294.92000002</v>
      </c>
      <c r="K2288" s="13">
        <v>3893736.14</v>
      </c>
      <c r="L2288" s="13">
        <v>3774653.4</v>
      </c>
      <c r="M2288" s="13">
        <v>19935.18</v>
      </c>
      <c r="N2288" s="13">
        <v>0</v>
      </c>
      <c r="O2288" s="13">
        <v>1596746.4899999998</v>
      </c>
      <c r="P2288" s="13">
        <v>-761535.69000000018</v>
      </c>
      <c r="Q2288" s="13">
        <v>19935.18</v>
      </c>
      <c r="R2288" s="13">
        <v>-741600.51000000013</v>
      </c>
      <c r="S2288" s="13">
        <v>12283941.98</v>
      </c>
      <c r="T2288" s="13">
        <v>0</v>
      </c>
      <c r="U2288" s="13">
        <v>0</v>
      </c>
      <c r="V2288" s="13">
        <v>0</v>
      </c>
      <c r="W2288" s="13">
        <v>0</v>
      </c>
      <c r="X2288" s="13">
        <v>32331356.82</v>
      </c>
      <c r="Y2288" s="13">
        <v>10907.22</v>
      </c>
      <c r="Z2288" s="13">
        <v>0</v>
      </c>
      <c r="AA2288" s="13">
        <v>20036507.620000001</v>
      </c>
      <c r="AB2288" s="13">
        <v>0</v>
      </c>
      <c r="AC2288" s="13">
        <v>0</v>
      </c>
      <c r="AD2288" s="13">
        <v>0</v>
      </c>
      <c r="AE2288" s="13">
        <v>0</v>
      </c>
      <c r="AF2288" s="13">
        <v>0</v>
      </c>
      <c r="AG2288" s="13">
        <v>3794588.5799999996</v>
      </c>
      <c r="AH2288" s="13">
        <v>1</v>
      </c>
      <c r="AI2288" s="13">
        <v>3663891.55</v>
      </c>
      <c r="AJ2288" s="13">
        <v>2067145.06</v>
      </c>
      <c r="AK2288" s="13">
        <v>0</v>
      </c>
      <c r="AL2288" s="13">
        <v>67268362.549999997</v>
      </c>
      <c r="AM2288" s="13">
        <v>18.276045456434034</v>
      </c>
      <c r="AN2288" s="13">
        <v>1818.11</v>
      </c>
      <c r="AO2288" s="13">
        <v>0</v>
      </c>
      <c r="AP2288" s="13">
        <v>-225264.29000000004</v>
      </c>
      <c r="AQ2288" s="13">
        <v>0</v>
      </c>
      <c r="AR2288" s="367"/>
      <c r="AS2288" s="19">
        <v>45688</v>
      </c>
      <c r="AT2288" s="20" t="s">
        <v>0</v>
      </c>
      <c r="AU2288" s="40" t="s">
        <v>292</v>
      </c>
      <c r="AV2288" s="41">
        <v>2025</v>
      </c>
      <c r="AW2288" s="266" t="s">
        <v>184</v>
      </c>
      <c r="AX2288" s="380">
        <v>54.91</v>
      </c>
      <c r="AY2288" s="380">
        <v>57.97</v>
      </c>
    </row>
    <row r="2289" spans="1:51" x14ac:dyDescent="0.25">
      <c r="A2289" s="64">
        <v>23</v>
      </c>
      <c r="B2289" s="65" t="s">
        <v>75</v>
      </c>
      <c r="C2289" s="13">
        <v>147104598.66000003</v>
      </c>
      <c r="D2289" s="13">
        <v>44797736.200000003</v>
      </c>
      <c r="E2289" s="13">
        <v>82234681.790000007</v>
      </c>
      <c r="F2289" s="13">
        <v>27519282.84</v>
      </c>
      <c r="G2289" s="13">
        <v>30689157.239999998</v>
      </c>
      <c r="H2289" s="13">
        <v>148137.14000000001</v>
      </c>
      <c r="I2289" s="13">
        <v>960986523.09000003</v>
      </c>
      <c r="J2289" s="13">
        <v>6331642.5599999996</v>
      </c>
      <c r="K2289" s="13">
        <v>247938759.27000001</v>
      </c>
      <c r="L2289" s="13">
        <v>165451824.16</v>
      </c>
      <c r="M2289" s="13">
        <v>176578341.90000001</v>
      </c>
      <c r="N2289" s="13">
        <v>94068685.210000008</v>
      </c>
      <c r="O2289" s="13">
        <v>29269094.869999975</v>
      </c>
      <c r="P2289" s="13">
        <v>14814434.109999966</v>
      </c>
      <c r="Q2289" s="13">
        <v>-9192794.6899999678</v>
      </c>
      <c r="R2289" s="13">
        <v>5621639.4199999981</v>
      </c>
      <c r="S2289" s="13">
        <v>-5473502.29</v>
      </c>
      <c r="T2289" s="13">
        <v>5038.8999999999996</v>
      </c>
      <c r="U2289" s="13">
        <v>0</v>
      </c>
      <c r="V2289" s="13">
        <v>0</v>
      </c>
      <c r="W2289" s="13">
        <v>0</v>
      </c>
      <c r="X2289" s="13">
        <v>40016.76</v>
      </c>
      <c r="Y2289" s="13">
        <v>557385.75</v>
      </c>
      <c r="Z2289" s="13">
        <v>1879253.48</v>
      </c>
      <c r="AA2289" s="13">
        <v>761579.12</v>
      </c>
      <c r="AB2289" s="13">
        <v>261201.88</v>
      </c>
      <c r="AC2289" s="13">
        <v>0</v>
      </c>
      <c r="AD2289" s="13">
        <v>0</v>
      </c>
      <c r="AE2289" s="13">
        <v>0</v>
      </c>
      <c r="AF2289" s="13">
        <v>2059137.72</v>
      </c>
      <c r="AG2289" s="13">
        <v>342030166.06</v>
      </c>
      <c r="AH2289" s="13">
        <v>176303367</v>
      </c>
      <c r="AI2289" s="13">
        <v>504009920.52999997</v>
      </c>
      <c r="AJ2289" s="13">
        <v>475012201.99000001</v>
      </c>
      <c r="AK2289" s="13">
        <v>271376.33</v>
      </c>
      <c r="AL2289" s="13">
        <v>713047763.82000005</v>
      </c>
      <c r="AM2289" s="13">
        <v>3.8759027669550701</v>
      </c>
      <c r="AN2289" s="13">
        <v>16871964.100000001</v>
      </c>
      <c r="AO2289" s="13">
        <v>10647318.74</v>
      </c>
      <c r="AP2289" s="13">
        <v>119740992.61000007</v>
      </c>
      <c r="AQ2289" s="13">
        <v>46703225.020000041</v>
      </c>
      <c r="AR2289" s="367"/>
      <c r="AS2289" s="19">
        <v>45688</v>
      </c>
      <c r="AT2289" s="20" t="s">
        <v>0</v>
      </c>
      <c r="AU2289" s="40" t="s">
        <v>292</v>
      </c>
      <c r="AV2289" s="41">
        <v>2025</v>
      </c>
      <c r="AW2289" s="266" t="s">
        <v>159</v>
      </c>
      <c r="AX2289" s="380">
        <v>54.91</v>
      </c>
      <c r="AY2289" s="380">
        <v>57.97</v>
      </c>
    </row>
    <row r="2290" spans="1:51" x14ac:dyDescent="0.25">
      <c r="A2290" s="64">
        <v>62</v>
      </c>
      <c r="B2290" s="65" t="s">
        <v>203</v>
      </c>
      <c r="C2290" s="13">
        <v>11148947.98</v>
      </c>
      <c r="D2290" s="13">
        <v>4746765.95</v>
      </c>
      <c r="E2290" s="13">
        <v>3557328.64</v>
      </c>
      <c r="F2290" s="13">
        <v>3708.66</v>
      </c>
      <c r="G2290" s="13">
        <v>6045669.7000000002</v>
      </c>
      <c r="H2290" s="13">
        <v>1470322.82</v>
      </c>
      <c r="I2290" s="13">
        <v>90071729.150000006</v>
      </c>
      <c r="J2290" s="13">
        <v>5747724.5800000001</v>
      </c>
      <c r="K2290" s="13">
        <v>8133824.0700000003</v>
      </c>
      <c r="L2290" s="13">
        <v>4407426.5399999991</v>
      </c>
      <c r="M2290" s="13">
        <v>0</v>
      </c>
      <c r="N2290" s="13">
        <v>0</v>
      </c>
      <c r="O2290" s="13">
        <v>-1165932.4699999995</v>
      </c>
      <c r="P2290" s="13">
        <v>1518736.14</v>
      </c>
      <c r="Q2290" s="13">
        <v>0</v>
      </c>
      <c r="R2290" s="13">
        <v>1518736.14</v>
      </c>
      <c r="S2290" s="13">
        <v>-48413.310000000056</v>
      </c>
      <c r="T2290" s="13">
        <v>2372513.9500000002</v>
      </c>
      <c r="U2290" s="13">
        <v>0</v>
      </c>
      <c r="V2290" s="13">
        <v>0</v>
      </c>
      <c r="W2290" s="13">
        <v>0</v>
      </c>
      <c r="X2290" s="13">
        <v>631034.81999999995</v>
      </c>
      <c r="Y2290" s="13">
        <v>102258.41</v>
      </c>
      <c r="Z2290" s="13">
        <v>486731.37</v>
      </c>
      <c r="AA2290" s="13">
        <v>1356521.83</v>
      </c>
      <c r="AB2290" s="13">
        <v>133549</v>
      </c>
      <c r="AC2290" s="13">
        <v>0</v>
      </c>
      <c r="AD2290" s="13">
        <v>0</v>
      </c>
      <c r="AE2290" s="13">
        <v>0</v>
      </c>
      <c r="AF2290" s="13">
        <v>972901.47</v>
      </c>
      <c r="AG2290" s="13">
        <v>4407426.5399999991</v>
      </c>
      <c r="AH2290" s="13">
        <v>3557328.64</v>
      </c>
      <c r="AI2290" s="13">
        <v>7970612.1600000001</v>
      </c>
      <c r="AJ2290" s="13">
        <v>9136544.629999999</v>
      </c>
      <c r="AK2290" s="13">
        <v>0</v>
      </c>
      <c r="AL2290" s="13">
        <v>81937905.080000013</v>
      </c>
      <c r="AM2290" s="13">
        <v>11.07372477875588</v>
      </c>
      <c r="AN2290" s="13">
        <v>3708.66</v>
      </c>
      <c r="AO2290" s="13">
        <v>0</v>
      </c>
      <c r="AP2290" s="13">
        <v>13406633.379999999</v>
      </c>
      <c r="AQ2290" s="13">
        <v>5838518.8799999999</v>
      </c>
      <c r="AR2290" s="367"/>
      <c r="AS2290" s="19">
        <v>45688</v>
      </c>
      <c r="AT2290" s="20" t="s">
        <v>0</v>
      </c>
      <c r="AU2290" s="40" t="s">
        <v>292</v>
      </c>
      <c r="AV2290" s="41">
        <v>2025</v>
      </c>
      <c r="AW2290" s="266" t="s">
        <v>169</v>
      </c>
      <c r="AX2290" s="380">
        <v>54.91</v>
      </c>
      <c r="AY2290" s="380">
        <v>57.97</v>
      </c>
    </row>
    <row r="2291" spans="1:51" x14ac:dyDescent="0.25">
      <c r="A2291" s="64">
        <v>114</v>
      </c>
      <c r="B2291" s="65" t="s">
        <v>76</v>
      </c>
      <c r="C2291" s="13">
        <v>142567568.63999999</v>
      </c>
      <c r="D2291" s="13">
        <v>91427018.109999999</v>
      </c>
      <c r="E2291" s="13">
        <v>34326845.219999999</v>
      </c>
      <c r="F2291" s="13">
        <v>18456253.329999998</v>
      </c>
      <c r="G2291" s="13">
        <v>33476484.27</v>
      </c>
      <c r="H2291" s="13">
        <v>242946.22</v>
      </c>
      <c r="I2291" s="13">
        <v>280316419.20999998</v>
      </c>
      <c r="J2291" s="13">
        <v>47011329.350000001</v>
      </c>
      <c r="K2291" s="13">
        <v>121688745.23</v>
      </c>
      <c r="L2291" s="13">
        <v>81388789.890000001</v>
      </c>
      <c r="M2291" s="13">
        <v>228274684.59999999</v>
      </c>
      <c r="N2291" s="13">
        <v>57049562.670000002</v>
      </c>
      <c r="O2291" s="13">
        <v>-14021112.210000008</v>
      </c>
      <c r="P2291" s="13">
        <v>13217522.639999934</v>
      </c>
      <c r="Q2291" s="13">
        <v>-9217446.4300000221</v>
      </c>
      <c r="R2291" s="13">
        <v>4000076.2099999115</v>
      </c>
      <c r="S2291" s="13">
        <v>-3757129.99</v>
      </c>
      <c r="T2291" s="13">
        <v>15504.25</v>
      </c>
      <c r="U2291" s="13">
        <v>0</v>
      </c>
      <c r="V2291" s="13">
        <v>0</v>
      </c>
      <c r="W2291" s="13">
        <v>2107089.6</v>
      </c>
      <c r="X2291" s="13">
        <v>7702765.0999999996</v>
      </c>
      <c r="Y2291" s="13">
        <v>511951.93</v>
      </c>
      <c r="Z2291" s="13">
        <v>914514.73</v>
      </c>
      <c r="AA2291" s="13">
        <v>6421535.5</v>
      </c>
      <c r="AB2291" s="13">
        <v>91047.51</v>
      </c>
      <c r="AC2291" s="13">
        <v>0</v>
      </c>
      <c r="AD2291" s="13">
        <v>0</v>
      </c>
      <c r="AE2291" s="13">
        <v>0</v>
      </c>
      <c r="AF2291" s="13">
        <v>5643439.2699999996</v>
      </c>
      <c r="AG2291" s="13">
        <v>309663474.49000001</v>
      </c>
      <c r="AH2291" s="13">
        <v>91376407.890000001</v>
      </c>
      <c r="AI2291" s="13">
        <v>400180306.63</v>
      </c>
      <c r="AJ2291" s="13">
        <v>414201418.84000003</v>
      </c>
      <c r="AK2291" s="13">
        <v>0</v>
      </c>
      <c r="AL2291" s="13">
        <v>158627673.97999996</v>
      </c>
      <c r="AM2291" s="13">
        <v>2.3035525485958694</v>
      </c>
      <c r="AN2291" s="13">
        <v>12708495.829999998</v>
      </c>
      <c r="AO2291" s="13">
        <v>5747757.5</v>
      </c>
      <c r="AP2291" s="13">
        <v>141410523.73999995</v>
      </c>
      <c r="AQ2291" s="13">
        <v>76248861</v>
      </c>
      <c r="AR2291" s="367"/>
      <c r="AS2291" s="19">
        <v>45688</v>
      </c>
      <c r="AT2291" s="20" t="s">
        <v>0</v>
      </c>
      <c r="AU2291" s="40" t="s">
        <v>292</v>
      </c>
      <c r="AV2291" s="41">
        <v>2025</v>
      </c>
      <c r="AW2291" s="266" t="s">
        <v>154</v>
      </c>
      <c r="AX2291" s="380">
        <v>54.91</v>
      </c>
      <c r="AY2291" s="380">
        <v>57.97</v>
      </c>
    </row>
    <row r="2292" spans="1:51" x14ac:dyDescent="0.25">
      <c r="A2292" s="64">
        <v>48</v>
      </c>
      <c r="B2292" s="65" t="s">
        <v>77</v>
      </c>
      <c r="C2292" s="13">
        <v>14693548.380000001</v>
      </c>
      <c r="D2292" s="13">
        <v>10510215.34</v>
      </c>
      <c r="E2292" s="13">
        <v>54940364.880000003</v>
      </c>
      <c r="F2292" s="13">
        <v>3175642.0300000003</v>
      </c>
      <c r="G2292" s="13">
        <v>10276480.51</v>
      </c>
      <c r="H2292" s="13">
        <v>1189592.8899999999</v>
      </c>
      <c r="I2292" s="13">
        <v>3345833664.7199998</v>
      </c>
      <c r="J2292" s="13">
        <v>654427963.23000002</v>
      </c>
      <c r="K2292" s="13">
        <v>95486414.629999995</v>
      </c>
      <c r="L2292" s="13">
        <v>24709675.290000003</v>
      </c>
      <c r="M2292" s="13">
        <v>15596728.960000001</v>
      </c>
      <c r="N2292" s="13">
        <v>5069660</v>
      </c>
      <c r="O2292" s="13">
        <v>-15494615.140000008</v>
      </c>
      <c r="P2292" s="13">
        <v>6225825.6400000043</v>
      </c>
      <c r="Q2292" s="13">
        <v>-2008639.5300000012</v>
      </c>
      <c r="R2292" s="13">
        <v>4217186.1100000031</v>
      </c>
      <c r="S2292" s="13">
        <v>-3027593.2200000286</v>
      </c>
      <c r="T2292" s="13">
        <v>11099637.77</v>
      </c>
      <c r="U2292" s="13">
        <v>0</v>
      </c>
      <c r="V2292" s="13">
        <v>539125.25</v>
      </c>
      <c r="W2292" s="13">
        <v>8082000</v>
      </c>
      <c r="X2292" s="13">
        <v>584683464.53999996</v>
      </c>
      <c r="Y2292" s="13">
        <v>59148.12</v>
      </c>
      <c r="Z2292" s="13">
        <v>261050.11</v>
      </c>
      <c r="AA2292" s="13">
        <v>193832741.28</v>
      </c>
      <c r="AB2292" s="13">
        <v>0</v>
      </c>
      <c r="AC2292" s="13">
        <v>0</v>
      </c>
      <c r="AD2292" s="13">
        <v>0</v>
      </c>
      <c r="AE2292" s="13">
        <v>0</v>
      </c>
      <c r="AF2292" s="13">
        <v>413278881.27999997</v>
      </c>
      <c r="AG2292" s="13">
        <v>40306404.25</v>
      </c>
      <c r="AH2292" s="13">
        <v>60010024.880000003</v>
      </c>
      <c r="AI2292" s="13">
        <v>113191373.33</v>
      </c>
      <c r="AJ2292" s="13">
        <v>128685988.47</v>
      </c>
      <c r="AK2292" s="13">
        <v>0</v>
      </c>
      <c r="AL2292" s="13">
        <v>3250347250.0899997</v>
      </c>
      <c r="AM2292" s="13">
        <v>35.039892090249275</v>
      </c>
      <c r="AN2292" s="13">
        <v>284989.06999999995</v>
      </c>
      <c r="AO2292" s="13">
        <v>2890652.97</v>
      </c>
      <c r="AP2292" s="13">
        <v>24683464.000000007</v>
      </c>
      <c r="AQ2292" s="13">
        <v>5005515.8199999854</v>
      </c>
      <c r="AR2292" s="367"/>
      <c r="AS2292" s="19">
        <v>45688</v>
      </c>
      <c r="AT2292" s="20" t="s">
        <v>0</v>
      </c>
      <c r="AU2292" s="40" t="s">
        <v>292</v>
      </c>
      <c r="AV2292" s="41">
        <v>2025</v>
      </c>
      <c r="AW2292" s="266" t="s">
        <v>163</v>
      </c>
      <c r="AX2292" s="380">
        <v>54.91</v>
      </c>
      <c r="AY2292" s="380">
        <v>57.97</v>
      </c>
    </row>
    <row r="2293" spans="1:51" ht="30" x14ac:dyDescent="0.25">
      <c r="A2293" s="64">
        <v>120</v>
      </c>
      <c r="B2293" s="65" t="s">
        <v>78</v>
      </c>
      <c r="C2293" s="13">
        <v>519652.84</v>
      </c>
      <c r="D2293" s="13">
        <v>0</v>
      </c>
      <c r="E2293" s="13">
        <v>0.01</v>
      </c>
      <c r="F2293" s="13">
        <v>0</v>
      </c>
      <c r="G2293" s="13">
        <v>700973.68</v>
      </c>
      <c r="H2293" s="13">
        <v>41870.39</v>
      </c>
      <c r="I2293" s="13">
        <v>401406687.74000001</v>
      </c>
      <c r="J2293" s="13">
        <v>78373486.049999997</v>
      </c>
      <c r="K2293" s="13">
        <v>1945635.03</v>
      </c>
      <c r="L2293" s="13">
        <v>1945635.02</v>
      </c>
      <c r="M2293" s="13">
        <v>217723.36</v>
      </c>
      <c r="N2293" s="13">
        <v>0</v>
      </c>
      <c r="O2293" s="13">
        <v>-170629.00999999978</v>
      </c>
      <c r="P2293" s="13">
        <v>-42380.230000000425</v>
      </c>
      <c r="Q2293" s="13">
        <v>-19793.040000000008</v>
      </c>
      <c r="R2293" s="13">
        <v>-62173.270000000433</v>
      </c>
      <c r="S2293" s="13">
        <v>104043.65999999997</v>
      </c>
      <c r="T2293" s="13">
        <v>0</v>
      </c>
      <c r="U2293" s="13">
        <v>0</v>
      </c>
      <c r="V2293" s="13">
        <v>0</v>
      </c>
      <c r="W2293" s="13">
        <v>0</v>
      </c>
      <c r="X2293" s="13">
        <v>526450.1</v>
      </c>
      <c r="Y2293" s="13">
        <v>14305.59</v>
      </c>
      <c r="Z2293" s="13">
        <v>0</v>
      </c>
      <c r="AA2293" s="13">
        <v>43024.69</v>
      </c>
      <c r="AB2293" s="13">
        <v>15552.95</v>
      </c>
      <c r="AC2293" s="13">
        <v>0</v>
      </c>
      <c r="AD2293" s="13">
        <v>0</v>
      </c>
      <c r="AE2293" s="13">
        <v>0</v>
      </c>
      <c r="AF2293" s="13">
        <v>349523.21</v>
      </c>
      <c r="AG2293" s="13">
        <v>2163358.38</v>
      </c>
      <c r="AH2293" s="13">
        <v>0.01</v>
      </c>
      <c r="AI2293" s="13">
        <v>2163358.41</v>
      </c>
      <c r="AJ2293" s="13">
        <v>2333987.42</v>
      </c>
      <c r="AK2293" s="13">
        <v>0</v>
      </c>
      <c r="AL2293" s="13">
        <v>399461052.71000004</v>
      </c>
      <c r="AM2293" s="13">
        <v>206.31140041716867</v>
      </c>
      <c r="AN2293" s="13">
        <v>0</v>
      </c>
      <c r="AO2293" s="13">
        <v>0</v>
      </c>
      <c r="AP2293" s="13">
        <v>690281.85999999987</v>
      </c>
      <c r="AQ2293" s="13">
        <v>0.01</v>
      </c>
      <c r="AR2293" s="367"/>
      <c r="AS2293" s="19">
        <v>45688</v>
      </c>
      <c r="AT2293" s="20" t="s">
        <v>0</v>
      </c>
      <c r="AU2293" s="40" t="s">
        <v>292</v>
      </c>
      <c r="AV2293" s="41">
        <v>2025</v>
      </c>
      <c r="AW2293" s="266" t="s">
        <v>187</v>
      </c>
      <c r="AX2293" s="380">
        <v>54.91</v>
      </c>
      <c r="AY2293" s="380">
        <v>57.97</v>
      </c>
    </row>
    <row r="2294" spans="1:51" x14ac:dyDescent="0.25">
      <c r="A2294" s="62">
        <v>100</v>
      </c>
      <c r="B2294" s="63" t="s">
        <v>79</v>
      </c>
      <c r="C2294" s="14">
        <v>427763503.37</v>
      </c>
      <c r="D2294" s="14">
        <v>147013585.56999999</v>
      </c>
      <c r="E2294" s="14">
        <v>37135115.469999999</v>
      </c>
      <c r="F2294" s="14">
        <v>51235499.629999995</v>
      </c>
      <c r="G2294" s="14">
        <v>62720059.930000007</v>
      </c>
      <c r="H2294" s="14">
        <v>2389945.8199999998</v>
      </c>
      <c r="I2294" s="14">
        <v>318446619.13</v>
      </c>
      <c r="J2294" s="14">
        <v>105364400.3</v>
      </c>
      <c r="K2294" s="14">
        <v>133645363.47</v>
      </c>
      <c r="L2294" s="14">
        <v>96510248</v>
      </c>
      <c r="M2294" s="14">
        <v>223826677.44999999</v>
      </c>
      <c r="N2294" s="14">
        <v>99283401.429999992</v>
      </c>
      <c r="O2294" s="14">
        <v>20228929.04999999</v>
      </c>
      <c r="P2294" s="14">
        <v>146565429.19</v>
      </c>
      <c r="Q2294" s="14">
        <v>-168141149.87000003</v>
      </c>
      <c r="R2294" s="14">
        <v>-21575720.680000037</v>
      </c>
      <c r="S2294" s="14">
        <v>23965666.5</v>
      </c>
      <c r="T2294" s="14">
        <v>499696.34</v>
      </c>
      <c r="U2294" s="14">
        <v>0</v>
      </c>
      <c r="V2294" s="14">
        <v>0</v>
      </c>
      <c r="W2294" s="14">
        <v>0</v>
      </c>
      <c r="X2294" s="14">
        <v>175448858.47999999</v>
      </c>
      <c r="Y2294" s="14">
        <v>862721.03</v>
      </c>
      <c r="Z2294" s="14">
        <v>5766593.9000000004</v>
      </c>
      <c r="AA2294" s="14">
        <v>4356374.3600000003</v>
      </c>
      <c r="AB2294" s="14">
        <v>184745.88</v>
      </c>
      <c r="AC2294" s="14">
        <v>0</v>
      </c>
      <c r="AD2294" s="14">
        <v>0</v>
      </c>
      <c r="AE2294" s="14">
        <v>0</v>
      </c>
      <c r="AF2294" s="14">
        <v>140812453.15000001</v>
      </c>
      <c r="AG2294" s="14">
        <v>320336925.45000005</v>
      </c>
      <c r="AH2294" s="14">
        <v>136418516.90000001</v>
      </c>
      <c r="AI2294" s="14">
        <v>454812573.19</v>
      </c>
      <c r="AJ2294" s="14">
        <v>434583644.13999999</v>
      </c>
      <c r="AK2294" s="14">
        <v>0</v>
      </c>
      <c r="AL2294" s="14">
        <v>184801255.66</v>
      </c>
      <c r="AM2294" s="14">
        <v>2.3827734151172644</v>
      </c>
      <c r="AN2294" s="14">
        <v>23818595.870000001</v>
      </c>
      <c r="AO2294" s="14">
        <v>27416903.760000002</v>
      </c>
      <c r="AP2294" s="14">
        <v>386392496.60000002</v>
      </c>
      <c r="AQ2294" s="14">
        <v>125871507.84999999</v>
      </c>
      <c r="AR2294" s="368"/>
      <c r="AS2294" s="19">
        <v>45688</v>
      </c>
      <c r="AT2294" s="42" t="s">
        <v>0</v>
      </c>
      <c r="AU2294" s="40" t="s">
        <v>292</v>
      </c>
      <c r="AV2294" s="41">
        <v>2025</v>
      </c>
      <c r="AW2294" s="266" t="s">
        <v>151</v>
      </c>
      <c r="AX2294" s="380">
        <v>54.91</v>
      </c>
      <c r="AY2294" s="380">
        <v>57.97</v>
      </c>
    </row>
    <row r="2295" spans="1:51" x14ac:dyDescent="0.25">
      <c r="A2295" s="64">
        <v>127</v>
      </c>
      <c r="B2295" s="65" t="s">
        <v>80</v>
      </c>
      <c r="C2295" s="13">
        <v>155338361.84</v>
      </c>
      <c r="D2295" s="13">
        <v>698332.75</v>
      </c>
      <c r="E2295" s="13">
        <v>581132.68999999994</v>
      </c>
      <c r="F2295" s="13">
        <v>1037108.3</v>
      </c>
      <c r="G2295" s="13">
        <v>9284594.0299999993</v>
      </c>
      <c r="H2295" s="13">
        <v>10086206.85</v>
      </c>
      <c r="I2295" s="13">
        <v>68000361.859999999</v>
      </c>
      <c r="J2295" s="13">
        <v>372561.95</v>
      </c>
      <c r="K2295" s="13">
        <v>19303378.84</v>
      </c>
      <c r="L2295" s="13">
        <v>18722246.149999999</v>
      </c>
      <c r="M2295" s="13">
        <v>76012550.409999996</v>
      </c>
      <c r="N2295" s="13">
        <v>0</v>
      </c>
      <c r="O2295" s="13">
        <v>64345474.979999989</v>
      </c>
      <c r="P2295" s="13">
        <v>79972851.779999971</v>
      </c>
      <c r="Q2295" s="13">
        <v>-82296550.030000001</v>
      </c>
      <c r="R2295" s="13">
        <v>-2323698.2500000298</v>
      </c>
      <c r="S2295" s="13">
        <v>12409905.040000001</v>
      </c>
      <c r="T2295" s="13">
        <v>0</v>
      </c>
      <c r="U2295" s="13">
        <v>0</v>
      </c>
      <c r="V2295" s="13">
        <v>0</v>
      </c>
      <c r="W2295" s="13">
        <v>18642692.510000002</v>
      </c>
      <c r="X2295" s="13">
        <v>2301132.4700000002</v>
      </c>
      <c r="Y2295" s="13">
        <v>162309.34</v>
      </c>
      <c r="Z2295" s="13">
        <v>136606.97</v>
      </c>
      <c r="AA2295" s="13">
        <v>47138.54</v>
      </c>
      <c r="AB2295" s="13">
        <v>690531.02</v>
      </c>
      <c r="AC2295" s="13">
        <v>0</v>
      </c>
      <c r="AD2295" s="13">
        <v>0</v>
      </c>
      <c r="AE2295" s="13">
        <v>0</v>
      </c>
      <c r="AF2295" s="13">
        <v>7497334.0700000003</v>
      </c>
      <c r="AG2295" s="13">
        <v>94734796.560000002</v>
      </c>
      <c r="AH2295" s="13">
        <v>581132.68999999994</v>
      </c>
      <c r="AI2295" s="13">
        <v>95273196.099999994</v>
      </c>
      <c r="AJ2295" s="13">
        <v>30927721.120000001</v>
      </c>
      <c r="AK2295" s="13">
        <v>0</v>
      </c>
      <c r="AL2295" s="13">
        <v>48696983.019999996</v>
      </c>
      <c r="AM2295" s="13">
        <v>3.5227180911505127</v>
      </c>
      <c r="AN2295" s="13">
        <v>655575.83000000007</v>
      </c>
      <c r="AO2295" s="13">
        <v>381532.47</v>
      </c>
      <c r="AP2295" s="13">
        <v>91311301.969999999</v>
      </c>
      <c r="AQ2295" s="13">
        <v>1016747.86</v>
      </c>
      <c r="AR2295" s="367"/>
      <c r="AS2295" s="19">
        <v>45688</v>
      </c>
      <c r="AT2295" s="20" t="s">
        <v>0</v>
      </c>
      <c r="AU2295" s="40" t="s">
        <v>292</v>
      </c>
      <c r="AV2295" s="41">
        <v>2025</v>
      </c>
      <c r="AW2295" s="266" t="s">
        <v>186</v>
      </c>
      <c r="AX2295" s="380">
        <v>54.91</v>
      </c>
      <c r="AY2295" s="380">
        <v>57.97</v>
      </c>
    </row>
    <row r="2296" spans="1:51" x14ac:dyDescent="0.25">
      <c r="A2296" s="64">
        <v>12</v>
      </c>
      <c r="B2296" s="65" t="s">
        <v>81</v>
      </c>
      <c r="C2296" s="13">
        <v>199368715.22999996</v>
      </c>
      <c r="D2296" s="13">
        <v>98649712.590000004</v>
      </c>
      <c r="E2296" s="13">
        <v>150714507.56999999</v>
      </c>
      <c r="F2296" s="13">
        <v>36516596.93</v>
      </c>
      <c r="G2296" s="13">
        <v>44396312.020000003</v>
      </c>
      <c r="H2296" s="13">
        <v>310873.46999999997</v>
      </c>
      <c r="I2296" s="13">
        <v>1020399625.5</v>
      </c>
      <c r="J2296" s="13">
        <v>1283199267.22</v>
      </c>
      <c r="K2296" s="13">
        <v>556400343.89999998</v>
      </c>
      <c r="L2296" s="13">
        <v>404856323.54999995</v>
      </c>
      <c r="M2296" s="13">
        <v>28242347.66</v>
      </c>
      <c r="N2296" s="13">
        <v>766234855.67000008</v>
      </c>
      <c r="O2296" s="13">
        <v>168380777.57999998</v>
      </c>
      <c r="P2296" s="13">
        <v>-148574683.89000008</v>
      </c>
      <c r="Q2296" s="13">
        <v>79716418.269999996</v>
      </c>
      <c r="R2296" s="13">
        <v>-68858265.620000079</v>
      </c>
      <c r="S2296" s="13">
        <v>69169139.100000024</v>
      </c>
      <c r="T2296" s="13">
        <v>10268073.01</v>
      </c>
      <c r="U2296" s="13">
        <v>0</v>
      </c>
      <c r="V2296" s="13">
        <v>0</v>
      </c>
      <c r="W2296" s="13">
        <v>5374263.5499999998</v>
      </c>
      <c r="X2296" s="13">
        <v>922971432.13</v>
      </c>
      <c r="Y2296" s="13">
        <v>906047.18</v>
      </c>
      <c r="Z2296" s="13">
        <v>3454276.55</v>
      </c>
      <c r="AA2296" s="13">
        <v>31828230.280000001</v>
      </c>
      <c r="AB2296" s="13">
        <v>131240.19</v>
      </c>
      <c r="AC2296" s="13">
        <v>0</v>
      </c>
      <c r="AD2296" s="13">
        <v>0</v>
      </c>
      <c r="AE2296" s="13">
        <v>0</v>
      </c>
      <c r="AF2296" s="13">
        <v>833124835.38999999</v>
      </c>
      <c r="AG2296" s="13">
        <v>433098671.20999998</v>
      </c>
      <c r="AH2296" s="13">
        <v>916949363.24000001</v>
      </c>
      <c r="AI2296" s="13">
        <v>1319935126.4499998</v>
      </c>
      <c r="AJ2296" s="13">
        <v>1151781029.25</v>
      </c>
      <c r="AK2296" s="13">
        <v>226680.38</v>
      </c>
      <c r="AL2296" s="13">
        <v>463999281.60000002</v>
      </c>
      <c r="AM2296" s="13">
        <v>1.8339306161237621</v>
      </c>
      <c r="AN2296" s="13">
        <v>20815806.300000001</v>
      </c>
      <c r="AO2296" s="13">
        <v>15700790.630000001</v>
      </c>
      <c r="AP2296" s="13">
        <v>185410239.23999989</v>
      </c>
      <c r="AQ2296" s="13">
        <v>253072014.17999995</v>
      </c>
      <c r="AR2296" s="367"/>
      <c r="AS2296" s="19">
        <v>45688</v>
      </c>
      <c r="AT2296" s="20" t="s">
        <v>0</v>
      </c>
      <c r="AU2296" s="40" t="s">
        <v>292</v>
      </c>
      <c r="AV2296" s="41">
        <v>2025</v>
      </c>
      <c r="AW2296" s="266" t="s">
        <v>152</v>
      </c>
      <c r="AX2296" s="380">
        <v>54.91</v>
      </c>
      <c r="AY2296" s="380">
        <v>57.97</v>
      </c>
    </row>
    <row r="2297" spans="1:51" x14ac:dyDescent="0.25">
      <c r="A2297" s="64">
        <v>74</v>
      </c>
      <c r="B2297" s="65" t="s">
        <v>82</v>
      </c>
      <c r="C2297" s="13">
        <v>1351945661.4000001</v>
      </c>
      <c r="D2297" s="13">
        <v>759494195.94000006</v>
      </c>
      <c r="E2297" s="13">
        <v>24633187.830000002</v>
      </c>
      <c r="F2297" s="13">
        <v>167342876.68000001</v>
      </c>
      <c r="G2297" s="13">
        <v>153456821.78999999</v>
      </c>
      <c r="H2297" s="13">
        <v>5316393.07</v>
      </c>
      <c r="I2297" s="13">
        <v>1920037217.22</v>
      </c>
      <c r="J2297" s="13">
        <v>559958891.39999998</v>
      </c>
      <c r="K2297" s="13">
        <v>220071758.74000001</v>
      </c>
      <c r="L2297" s="13">
        <v>195438505.56</v>
      </c>
      <c r="M2297" s="13">
        <v>1513808843.54</v>
      </c>
      <c r="N2297" s="13">
        <v>1700823494.6900001</v>
      </c>
      <c r="O2297" s="13">
        <v>100454447.76000035</v>
      </c>
      <c r="P2297" s="13">
        <v>171197319.22999945</v>
      </c>
      <c r="Q2297" s="13">
        <v>-21958478.590000525</v>
      </c>
      <c r="R2297" s="13">
        <v>149238840.63999891</v>
      </c>
      <c r="S2297" s="13">
        <v>-143922447.56999999</v>
      </c>
      <c r="T2297" s="13">
        <v>603835.61</v>
      </c>
      <c r="U2297" s="13">
        <v>0</v>
      </c>
      <c r="V2297" s="13">
        <v>0</v>
      </c>
      <c r="W2297" s="13">
        <v>0</v>
      </c>
      <c r="X2297" s="13">
        <v>367575431.88999999</v>
      </c>
      <c r="Y2297" s="13">
        <v>2228986.04</v>
      </c>
      <c r="Z2297" s="13">
        <v>33606310.969999999</v>
      </c>
      <c r="AA2297" s="13">
        <v>34090378.539999999</v>
      </c>
      <c r="AB2297" s="13">
        <v>1145900.75</v>
      </c>
      <c r="AC2297" s="13">
        <v>0</v>
      </c>
      <c r="AD2297" s="13">
        <v>0</v>
      </c>
      <c r="AE2297" s="13">
        <v>5253097.6399999997</v>
      </c>
      <c r="AF2297" s="13">
        <v>435777041.13</v>
      </c>
      <c r="AG2297" s="13">
        <v>1709247349.1000001</v>
      </c>
      <c r="AH2297" s="13">
        <v>1725456682.52</v>
      </c>
      <c r="AI2297" s="13">
        <v>3387206517.8000002</v>
      </c>
      <c r="AJ2297" s="13">
        <v>3286752070.04</v>
      </c>
      <c r="AK2297" s="13">
        <v>0</v>
      </c>
      <c r="AL2297" s="13">
        <v>1699965458.48</v>
      </c>
      <c r="AM2297" s="13">
        <v>8.724596141790256</v>
      </c>
      <c r="AN2297" s="13">
        <v>109436635.43000001</v>
      </c>
      <c r="AO2297" s="13">
        <v>57906241.25</v>
      </c>
      <c r="AP2297" s="13">
        <v>1172864918.6000001</v>
      </c>
      <c r="AQ2297" s="13">
        <v>680867900.89999986</v>
      </c>
      <c r="AR2297" s="367"/>
      <c r="AS2297" s="19">
        <v>45688</v>
      </c>
      <c r="AT2297" s="20" t="s">
        <v>0</v>
      </c>
      <c r="AU2297" s="40" t="s">
        <v>292</v>
      </c>
      <c r="AV2297" s="41">
        <v>2025</v>
      </c>
      <c r="AW2297" s="266" t="s">
        <v>148</v>
      </c>
      <c r="AX2297" s="380">
        <v>54.91</v>
      </c>
      <c r="AY2297" s="380">
        <v>57.97</v>
      </c>
    </row>
    <row r="2298" spans="1:51" x14ac:dyDescent="0.25">
      <c r="A2298" s="64">
        <v>71</v>
      </c>
      <c r="B2298" s="65" t="s">
        <v>83</v>
      </c>
      <c r="C2298" s="13">
        <v>253443186.83000001</v>
      </c>
      <c r="D2298" s="13">
        <v>13320265.15</v>
      </c>
      <c r="E2298" s="13">
        <v>69466800.079999998</v>
      </c>
      <c r="F2298" s="13">
        <v>76644.640000000014</v>
      </c>
      <c r="G2298" s="13">
        <v>33919633.840000004</v>
      </c>
      <c r="H2298" s="13">
        <v>11435724.85</v>
      </c>
      <c r="I2298" s="13">
        <v>229982270.09</v>
      </c>
      <c r="J2298" s="13">
        <v>39393166.109999999</v>
      </c>
      <c r="K2298" s="13">
        <v>128868694.95999999</v>
      </c>
      <c r="L2298" s="13">
        <v>59401894.879999995</v>
      </c>
      <c r="M2298" s="13">
        <v>177988488.05000001</v>
      </c>
      <c r="N2298" s="13">
        <v>3030745.43</v>
      </c>
      <c r="O2298" s="13">
        <v>208414129.58000001</v>
      </c>
      <c r="P2298" s="13">
        <v>-2287486.3799999915</v>
      </c>
      <c r="Q2298" s="13">
        <v>-10470147.530000012</v>
      </c>
      <c r="R2298" s="13">
        <v>-12757633.910000004</v>
      </c>
      <c r="S2298" s="13">
        <v>24193358.75</v>
      </c>
      <c r="T2298" s="13">
        <v>2333333.33</v>
      </c>
      <c r="U2298" s="13">
        <v>0</v>
      </c>
      <c r="V2298" s="13">
        <v>0</v>
      </c>
      <c r="W2298" s="13">
        <v>37671367.32</v>
      </c>
      <c r="X2298" s="13">
        <v>0</v>
      </c>
      <c r="Y2298" s="13">
        <v>692237.42</v>
      </c>
      <c r="Z2298" s="13">
        <v>841197.71</v>
      </c>
      <c r="AA2298" s="13">
        <v>8283620.9500000002</v>
      </c>
      <c r="AB2298" s="13">
        <v>1584685.82</v>
      </c>
      <c r="AC2298" s="13">
        <v>0</v>
      </c>
      <c r="AD2298" s="13">
        <v>0</v>
      </c>
      <c r="AE2298" s="13">
        <v>0</v>
      </c>
      <c r="AF2298" s="13">
        <v>4409600</v>
      </c>
      <c r="AG2298" s="13">
        <v>237390382.93000001</v>
      </c>
      <c r="AH2298" s="13">
        <v>72497545.510000005</v>
      </c>
      <c r="AI2298" s="13">
        <v>309232856.35000002</v>
      </c>
      <c r="AJ2298" s="13">
        <v>100818726.77000001</v>
      </c>
      <c r="AK2298" s="13">
        <v>0</v>
      </c>
      <c r="AL2298" s="13">
        <v>101113575.13000001</v>
      </c>
      <c r="AM2298" s="13">
        <v>1.784624808696829</v>
      </c>
      <c r="AN2298" s="13">
        <v>76644.640000000014</v>
      </c>
      <c r="AO2298" s="13">
        <v>0</v>
      </c>
      <c r="AP2298" s="13">
        <v>42336820.539999992</v>
      </c>
      <c r="AQ2298" s="13">
        <v>10628028.429999992</v>
      </c>
      <c r="AR2298" s="367"/>
      <c r="AS2298" s="19">
        <v>45688</v>
      </c>
      <c r="AT2298" s="20" t="s">
        <v>0</v>
      </c>
      <c r="AU2298" s="40" t="s">
        <v>292</v>
      </c>
      <c r="AV2298" s="41">
        <v>2025</v>
      </c>
      <c r="AW2298" s="266" t="s">
        <v>161</v>
      </c>
      <c r="AX2298" s="380">
        <v>54.91</v>
      </c>
      <c r="AY2298" s="380">
        <v>57.97</v>
      </c>
    </row>
    <row r="2299" spans="1:51" x14ac:dyDescent="0.25">
      <c r="A2299" s="64">
        <v>73</v>
      </c>
      <c r="B2299" s="65" t="s">
        <v>84</v>
      </c>
      <c r="C2299" s="13">
        <v>41449638.439999998</v>
      </c>
      <c r="D2299" s="13">
        <v>1124547.49</v>
      </c>
      <c r="E2299" s="13">
        <v>3716581.24</v>
      </c>
      <c r="F2299" s="13">
        <v>2505169.94</v>
      </c>
      <c r="G2299" s="13">
        <v>9355181.0500000007</v>
      </c>
      <c r="H2299" s="13">
        <v>44392560.090000004</v>
      </c>
      <c r="I2299" s="13">
        <v>151717513.59999999</v>
      </c>
      <c r="J2299" s="13">
        <v>61899368.810000002</v>
      </c>
      <c r="K2299" s="13">
        <v>30920506.879999999</v>
      </c>
      <c r="L2299" s="13">
        <v>27203925.639999997</v>
      </c>
      <c r="M2299" s="13">
        <v>39660894.270000003</v>
      </c>
      <c r="N2299" s="13">
        <v>0</v>
      </c>
      <c r="O2299" s="13">
        <v>13453526.82</v>
      </c>
      <c r="P2299" s="13">
        <v>15011213.140000014</v>
      </c>
      <c r="Q2299" s="13">
        <v>35559124.860000007</v>
      </c>
      <c r="R2299" s="13">
        <v>50570338.000000022</v>
      </c>
      <c r="S2299" s="13">
        <v>-6177777.8800000101</v>
      </c>
      <c r="T2299" s="13">
        <v>0</v>
      </c>
      <c r="U2299" s="13">
        <v>0</v>
      </c>
      <c r="V2299" s="13">
        <v>0</v>
      </c>
      <c r="W2299" s="13">
        <v>12176293.779999999</v>
      </c>
      <c r="X2299" s="13">
        <v>68891795.959999993</v>
      </c>
      <c r="Y2299" s="13">
        <v>135060.73000000001</v>
      </c>
      <c r="Z2299" s="13">
        <v>379664.65</v>
      </c>
      <c r="AA2299" s="13">
        <v>164352.32000000001</v>
      </c>
      <c r="AB2299" s="13">
        <v>1824258.75</v>
      </c>
      <c r="AC2299" s="13">
        <v>0</v>
      </c>
      <c r="AD2299" s="13">
        <v>0</v>
      </c>
      <c r="AE2299" s="13">
        <v>0</v>
      </c>
      <c r="AF2299" s="13">
        <v>84742531.170000002</v>
      </c>
      <c r="AG2299" s="13">
        <v>66864819.910000004</v>
      </c>
      <c r="AH2299" s="13">
        <v>3716581.24</v>
      </c>
      <c r="AI2299" s="13">
        <v>70095822.969999999</v>
      </c>
      <c r="AJ2299" s="13">
        <v>56642296.149999999</v>
      </c>
      <c r="AK2299" s="13">
        <v>0</v>
      </c>
      <c r="AL2299" s="13">
        <v>120797006.72</v>
      </c>
      <c r="AM2299" s="13">
        <v>4.9066955528511702</v>
      </c>
      <c r="AN2299" s="13">
        <v>2066145.35</v>
      </c>
      <c r="AO2299" s="13">
        <v>439024.58999999997</v>
      </c>
      <c r="AP2299" s="13">
        <v>29512227.420000002</v>
      </c>
      <c r="AQ2299" s="13">
        <v>2640663.2899999996</v>
      </c>
      <c r="AR2299" s="367"/>
      <c r="AS2299" s="19">
        <v>45688</v>
      </c>
      <c r="AT2299" s="20" t="s">
        <v>0</v>
      </c>
      <c r="AU2299" s="40" t="s">
        <v>292</v>
      </c>
      <c r="AV2299" s="41">
        <v>2025</v>
      </c>
      <c r="AW2299" s="266" t="s">
        <v>190</v>
      </c>
      <c r="AX2299" s="380">
        <v>54.91</v>
      </c>
      <c r="AY2299" s="380">
        <v>57.97</v>
      </c>
    </row>
    <row r="2300" spans="1:51" x14ac:dyDescent="0.25">
      <c r="A2300" s="64">
        <v>46</v>
      </c>
      <c r="B2300" s="65" t="s">
        <v>85</v>
      </c>
      <c r="C2300" s="13">
        <v>7330962.29</v>
      </c>
      <c r="D2300" s="13">
        <v>1277712.32</v>
      </c>
      <c r="E2300" s="13">
        <v>2775746</v>
      </c>
      <c r="F2300" s="13">
        <v>884418.78</v>
      </c>
      <c r="G2300" s="13">
        <v>2924038.9699999997</v>
      </c>
      <c r="H2300" s="13">
        <v>97481.76</v>
      </c>
      <c r="I2300" s="13">
        <v>589596571.19000006</v>
      </c>
      <c r="J2300" s="13">
        <v>38910858.280000001</v>
      </c>
      <c r="K2300" s="13">
        <v>21316786.210000001</v>
      </c>
      <c r="L2300" s="13">
        <v>18541040.210000001</v>
      </c>
      <c r="M2300" s="13">
        <v>1676787</v>
      </c>
      <c r="N2300" s="13">
        <v>0</v>
      </c>
      <c r="O2300" s="13">
        <v>3202834</v>
      </c>
      <c r="P2300" s="13">
        <v>-960440.78000000189</v>
      </c>
      <c r="Q2300" s="13">
        <v>125393.32000000007</v>
      </c>
      <c r="R2300" s="13">
        <v>-835047.46000000183</v>
      </c>
      <c r="S2300" s="13">
        <v>932529.21999999974</v>
      </c>
      <c r="T2300" s="13">
        <v>2077722.52</v>
      </c>
      <c r="U2300" s="13">
        <v>0</v>
      </c>
      <c r="V2300" s="13">
        <v>0</v>
      </c>
      <c r="W2300" s="13">
        <v>0</v>
      </c>
      <c r="X2300" s="13">
        <v>7088606.4100000001</v>
      </c>
      <c r="Y2300" s="13">
        <v>59620.25</v>
      </c>
      <c r="Z2300" s="13">
        <v>32427.18</v>
      </c>
      <c r="AA2300" s="13">
        <v>0</v>
      </c>
      <c r="AB2300" s="13">
        <v>427815.96</v>
      </c>
      <c r="AC2300" s="13">
        <v>0</v>
      </c>
      <c r="AD2300" s="13">
        <v>0</v>
      </c>
      <c r="AE2300" s="13">
        <v>0</v>
      </c>
      <c r="AF2300" s="13">
        <v>7713936.3200000003</v>
      </c>
      <c r="AG2300" s="13">
        <v>20217827.210000001</v>
      </c>
      <c r="AH2300" s="13">
        <v>2775746</v>
      </c>
      <c r="AI2300" s="13">
        <v>22964600</v>
      </c>
      <c r="AJ2300" s="13">
        <v>19761766</v>
      </c>
      <c r="AK2300" s="13">
        <v>0</v>
      </c>
      <c r="AL2300" s="13">
        <v>568279784.98000002</v>
      </c>
      <c r="AM2300" s="13">
        <v>27.658792717703953</v>
      </c>
      <c r="AN2300" s="13">
        <v>632838.39</v>
      </c>
      <c r="AO2300" s="13">
        <v>251580.39</v>
      </c>
      <c r="AP2300" s="13">
        <v>4423731.2899999991</v>
      </c>
      <c r="AQ2300" s="13">
        <v>1573315.3200000003</v>
      </c>
      <c r="AR2300" s="367"/>
      <c r="AS2300" s="19">
        <v>45688</v>
      </c>
      <c r="AT2300" s="20" t="s">
        <v>0</v>
      </c>
      <c r="AU2300" s="40" t="s">
        <v>292</v>
      </c>
      <c r="AV2300" s="41">
        <v>2025</v>
      </c>
      <c r="AW2300" s="266" t="s">
        <v>176</v>
      </c>
      <c r="AX2300" s="380">
        <v>54.91</v>
      </c>
      <c r="AY2300" s="380">
        <v>57.97</v>
      </c>
    </row>
    <row r="2301" spans="1:51" x14ac:dyDescent="0.25">
      <c r="A2301" s="64">
        <v>51</v>
      </c>
      <c r="B2301" s="65" t="s">
        <v>86</v>
      </c>
      <c r="C2301" s="13">
        <v>1851553.76</v>
      </c>
      <c r="D2301" s="13">
        <v>67687.08</v>
      </c>
      <c r="E2301" s="13">
        <v>3417110.86</v>
      </c>
      <c r="F2301" s="13">
        <v>168415.34</v>
      </c>
      <c r="G2301" s="13">
        <v>2020211.3399999999</v>
      </c>
      <c r="H2301" s="13">
        <v>41118517.990000002</v>
      </c>
      <c r="I2301" s="13">
        <v>108566787.59</v>
      </c>
      <c r="J2301" s="13">
        <v>271959196.19</v>
      </c>
      <c r="K2301" s="13">
        <v>13173242.66</v>
      </c>
      <c r="L2301" s="13">
        <v>9756131.8000000007</v>
      </c>
      <c r="M2301" s="13">
        <v>351275.35</v>
      </c>
      <c r="N2301" s="13">
        <v>0</v>
      </c>
      <c r="O2301" s="13">
        <v>-119029.53000000119</v>
      </c>
      <c r="P2301" s="13">
        <v>-285730.46999999858</v>
      </c>
      <c r="Q2301" s="13">
        <v>-82838.54999999993</v>
      </c>
      <c r="R2301" s="13">
        <v>-368569.01999999851</v>
      </c>
      <c r="S2301" s="13">
        <v>41487087.009999998</v>
      </c>
      <c r="T2301" s="13">
        <v>260981.28</v>
      </c>
      <c r="U2301" s="13">
        <v>0</v>
      </c>
      <c r="V2301" s="13">
        <v>0</v>
      </c>
      <c r="W2301" s="13">
        <v>0</v>
      </c>
      <c r="X2301" s="13">
        <v>47435012.130000003</v>
      </c>
      <c r="Y2301" s="13">
        <v>41228.800000000003</v>
      </c>
      <c r="Z2301" s="13">
        <v>0</v>
      </c>
      <c r="AA2301" s="13">
        <v>0</v>
      </c>
      <c r="AB2301" s="13">
        <v>0</v>
      </c>
      <c r="AC2301" s="13">
        <v>0</v>
      </c>
      <c r="AD2301" s="13">
        <v>0</v>
      </c>
      <c r="AE2301" s="13">
        <v>0</v>
      </c>
      <c r="AF2301" s="13">
        <v>6167677.5999999996</v>
      </c>
      <c r="AG2301" s="13">
        <v>10107407.150000002</v>
      </c>
      <c r="AH2301" s="13">
        <v>3417110.86</v>
      </c>
      <c r="AI2301" s="13">
        <v>12946993.149999999</v>
      </c>
      <c r="AJ2301" s="13">
        <v>13066022.68</v>
      </c>
      <c r="AK2301" s="13">
        <v>0</v>
      </c>
      <c r="AL2301" s="13">
        <v>95393544.930000007</v>
      </c>
      <c r="AM2301" s="13">
        <v>8.2414626673247664</v>
      </c>
      <c r="AN2301" s="13">
        <v>168415.34</v>
      </c>
      <c r="AO2301" s="13">
        <v>0</v>
      </c>
      <c r="AP2301" s="13">
        <v>2058035.950000003</v>
      </c>
      <c r="AQ2301" s="13">
        <v>155139.73999999976</v>
      </c>
      <c r="AR2301" s="367"/>
      <c r="AS2301" s="19">
        <v>45688</v>
      </c>
      <c r="AT2301" s="20" t="s">
        <v>0</v>
      </c>
      <c r="AU2301" s="40" t="s">
        <v>292</v>
      </c>
      <c r="AV2301" s="41">
        <v>2025</v>
      </c>
      <c r="AW2301" s="266" t="s">
        <v>179</v>
      </c>
      <c r="AX2301" s="380">
        <v>54.91</v>
      </c>
      <c r="AY2301" s="380">
        <v>57.97</v>
      </c>
    </row>
    <row r="2302" spans="1:51" x14ac:dyDescent="0.25">
      <c r="A2302" s="64">
        <v>117</v>
      </c>
      <c r="B2302" s="65" t="s">
        <v>87</v>
      </c>
      <c r="C2302" s="13">
        <v>171209345.59999999</v>
      </c>
      <c r="D2302" s="13">
        <v>85694035.74000001</v>
      </c>
      <c r="E2302" s="13">
        <v>51919054.379999995</v>
      </c>
      <c r="F2302" s="13">
        <v>24821302.310000002</v>
      </c>
      <c r="G2302" s="13">
        <v>32851435</v>
      </c>
      <c r="H2302" s="13">
        <v>699801.87</v>
      </c>
      <c r="I2302" s="13">
        <v>276108660.63999999</v>
      </c>
      <c r="J2302" s="13">
        <v>124596009.59999999</v>
      </c>
      <c r="K2302" s="13">
        <v>150730913.97</v>
      </c>
      <c r="L2302" s="13">
        <v>98811859.589999989</v>
      </c>
      <c r="M2302" s="13">
        <v>510427327.51999998</v>
      </c>
      <c r="N2302" s="13">
        <v>199542922.76000002</v>
      </c>
      <c r="O2302" s="13">
        <v>17054669.610000014</v>
      </c>
      <c r="P2302" s="13">
        <v>10696571.069999984</v>
      </c>
      <c r="Q2302" s="13">
        <v>14394935.290000021</v>
      </c>
      <c r="R2302" s="13">
        <v>25091506.360000007</v>
      </c>
      <c r="S2302" s="13">
        <v>-24391704.390000015</v>
      </c>
      <c r="T2302" s="13">
        <v>380036.96</v>
      </c>
      <c r="U2302" s="13">
        <v>0</v>
      </c>
      <c r="V2302" s="13">
        <v>0</v>
      </c>
      <c r="W2302" s="13">
        <v>0</v>
      </c>
      <c r="X2302" s="13">
        <v>153400767.30000001</v>
      </c>
      <c r="Y2302" s="13">
        <v>585732.77</v>
      </c>
      <c r="Z2302" s="13">
        <v>1171672.6599999999</v>
      </c>
      <c r="AA2302" s="13">
        <v>0</v>
      </c>
      <c r="AB2302" s="13">
        <v>495049.99</v>
      </c>
      <c r="AC2302" s="13">
        <v>0</v>
      </c>
      <c r="AD2302" s="13">
        <v>0</v>
      </c>
      <c r="AE2302" s="13">
        <v>0</v>
      </c>
      <c r="AF2302" s="13">
        <v>175920053.22999999</v>
      </c>
      <c r="AG2302" s="13">
        <v>609239187.1099999</v>
      </c>
      <c r="AH2302" s="13">
        <v>251461977.13999999</v>
      </c>
      <c r="AI2302" s="13">
        <v>857780691.95000005</v>
      </c>
      <c r="AJ2302" s="13">
        <v>840726022.34000003</v>
      </c>
      <c r="AK2302" s="13">
        <v>0</v>
      </c>
      <c r="AL2302" s="13">
        <v>125377746.66999999</v>
      </c>
      <c r="AM2302" s="13">
        <v>1.831798490221813</v>
      </c>
      <c r="AN2302" s="13">
        <v>17496287.52</v>
      </c>
      <c r="AO2302" s="13">
        <v>7325014.7899999991</v>
      </c>
      <c r="AP2302" s="13">
        <v>183383312.31000006</v>
      </c>
      <c r="AQ2302" s="13">
        <v>114922672.06</v>
      </c>
      <c r="AR2302" s="367"/>
      <c r="AS2302" s="19">
        <v>45688</v>
      </c>
      <c r="AT2302" s="20" t="s">
        <v>0</v>
      </c>
      <c r="AU2302" s="40" t="s">
        <v>292</v>
      </c>
      <c r="AV2302" s="41">
        <v>2025</v>
      </c>
      <c r="AW2302" s="266" t="s">
        <v>155</v>
      </c>
      <c r="AX2302" s="380">
        <v>54.91</v>
      </c>
      <c r="AY2302" s="380">
        <v>57.97</v>
      </c>
    </row>
    <row r="2303" spans="1:51" x14ac:dyDescent="0.25">
      <c r="A2303" s="64">
        <v>78</v>
      </c>
      <c r="B2303" s="65" t="s">
        <v>88</v>
      </c>
      <c r="C2303" s="13">
        <v>960419.17</v>
      </c>
      <c r="D2303" s="13">
        <v>0</v>
      </c>
      <c r="E2303" s="13">
        <v>61.81</v>
      </c>
      <c r="F2303" s="13">
        <v>191084.31</v>
      </c>
      <c r="G2303" s="13">
        <v>1105171.3700000001</v>
      </c>
      <c r="H2303" s="13">
        <v>-735094</v>
      </c>
      <c r="I2303" s="13">
        <v>134527442.74000001</v>
      </c>
      <c r="J2303" s="13">
        <v>8947337.5399999991</v>
      </c>
      <c r="K2303" s="13">
        <v>2020565.44</v>
      </c>
      <c r="L2303" s="13">
        <v>2020503.6300000001</v>
      </c>
      <c r="M2303" s="13">
        <v>199464.51</v>
      </c>
      <c r="N2303" s="13">
        <v>0.2</v>
      </c>
      <c r="O2303" s="13">
        <v>436121.42999999993</v>
      </c>
      <c r="P2303" s="13">
        <v>-771957.94000000018</v>
      </c>
      <c r="Q2303" s="13">
        <v>-17993.469999999987</v>
      </c>
      <c r="R2303" s="13">
        <v>-789951.41000000015</v>
      </c>
      <c r="S2303" s="13">
        <v>54857.880000000005</v>
      </c>
      <c r="T2303" s="13">
        <v>1.75</v>
      </c>
      <c r="U2303" s="13">
        <v>0</v>
      </c>
      <c r="V2303" s="13">
        <v>0</v>
      </c>
      <c r="W2303" s="13">
        <v>0</v>
      </c>
      <c r="X2303" s="13">
        <v>88857.69</v>
      </c>
      <c r="Y2303" s="13">
        <v>22289.17</v>
      </c>
      <c r="Z2303" s="13">
        <v>9957.34</v>
      </c>
      <c r="AA2303" s="13">
        <v>0</v>
      </c>
      <c r="AB2303" s="13">
        <v>0</v>
      </c>
      <c r="AC2303" s="13">
        <v>0</v>
      </c>
      <c r="AD2303" s="13">
        <v>0</v>
      </c>
      <c r="AE2303" s="13">
        <v>0</v>
      </c>
      <c r="AF2303" s="13">
        <v>1755.05</v>
      </c>
      <c r="AG2303" s="13">
        <v>2219968.1399999997</v>
      </c>
      <c r="AH2303" s="13">
        <v>62.01</v>
      </c>
      <c r="AI2303" s="13">
        <v>2215403.0300000003</v>
      </c>
      <c r="AJ2303" s="13">
        <v>1779281.6</v>
      </c>
      <c r="AK2303" s="13">
        <v>0</v>
      </c>
      <c r="AL2303" s="13">
        <v>132506877.30000001</v>
      </c>
      <c r="AM2303" s="13">
        <v>66.579107054310512</v>
      </c>
      <c r="AN2303" s="13">
        <v>106373.12</v>
      </c>
      <c r="AO2303" s="13">
        <v>84711.19</v>
      </c>
      <c r="AP2303" s="13">
        <v>524303.98</v>
      </c>
      <c r="AQ2303" s="13">
        <v>6.240000000000002</v>
      </c>
      <c r="AR2303" s="367"/>
      <c r="AS2303" s="19">
        <v>45688</v>
      </c>
      <c r="AT2303" s="20" t="s">
        <v>0</v>
      </c>
      <c r="AU2303" s="40" t="s">
        <v>293</v>
      </c>
      <c r="AV2303" s="41">
        <v>2025</v>
      </c>
      <c r="AW2303" s="266" t="s">
        <v>185</v>
      </c>
      <c r="AX2303" s="380">
        <v>54.91</v>
      </c>
      <c r="AY2303" s="380">
        <v>57.97</v>
      </c>
    </row>
    <row r="2304" spans="1:51" x14ac:dyDescent="0.25">
      <c r="A2304" s="64">
        <v>80</v>
      </c>
      <c r="B2304" s="65" t="s">
        <v>89</v>
      </c>
      <c r="C2304" s="13">
        <v>183209620.03</v>
      </c>
      <c r="D2304" s="13">
        <v>76523890.940000013</v>
      </c>
      <c r="E2304" s="13">
        <v>87649483.75</v>
      </c>
      <c r="F2304" s="13">
        <v>26141107.52</v>
      </c>
      <c r="G2304" s="13">
        <v>50035706.159999996</v>
      </c>
      <c r="H2304" s="13">
        <v>1021097.7</v>
      </c>
      <c r="I2304" s="13">
        <v>867959209.47000003</v>
      </c>
      <c r="J2304" s="13">
        <v>534780648.69999999</v>
      </c>
      <c r="K2304" s="13">
        <v>179076243.22999999</v>
      </c>
      <c r="L2304" s="13">
        <v>91426759.480000004</v>
      </c>
      <c r="M2304" s="13">
        <v>321760178.5</v>
      </c>
      <c r="N2304" s="13">
        <v>419267890.46999997</v>
      </c>
      <c r="O2304" s="13">
        <v>47414983.419999897</v>
      </c>
      <c r="P2304" s="13">
        <v>-17194957.819999933</v>
      </c>
      <c r="Q2304" s="13">
        <v>16745434.22999987</v>
      </c>
      <c r="R2304" s="13">
        <v>-449523.59000006318</v>
      </c>
      <c r="S2304" s="13">
        <v>1470621.7600000054</v>
      </c>
      <c r="T2304" s="13">
        <v>155.72</v>
      </c>
      <c r="U2304" s="13">
        <v>0</v>
      </c>
      <c r="V2304" s="13">
        <v>0</v>
      </c>
      <c r="W2304" s="13">
        <v>0</v>
      </c>
      <c r="X2304" s="13">
        <v>126150652.78</v>
      </c>
      <c r="Y2304" s="13">
        <v>825515.26</v>
      </c>
      <c r="Z2304" s="13">
        <v>863818.08</v>
      </c>
      <c r="AA2304" s="13">
        <v>0</v>
      </c>
      <c r="AB2304" s="13">
        <v>639777.4</v>
      </c>
      <c r="AC2304" s="13">
        <v>0</v>
      </c>
      <c r="AD2304" s="13">
        <v>0</v>
      </c>
      <c r="AE2304" s="13">
        <v>0</v>
      </c>
      <c r="AF2304" s="13">
        <v>122351076</v>
      </c>
      <c r="AG2304" s="13">
        <v>413186937.98000002</v>
      </c>
      <c r="AH2304" s="13">
        <v>506917374.21999997</v>
      </c>
      <c r="AI2304" s="13">
        <v>917295439.04999995</v>
      </c>
      <c r="AJ2304" s="13">
        <v>869880455.63000011</v>
      </c>
      <c r="AK2304" s="13">
        <v>0</v>
      </c>
      <c r="AL2304" s="13">
        <v>688882966.24000001</v>
      </c>
      <c r="AM2304" s="13">
        <v>4.8468696562682529</v>
      </c>
      <c r="AN2304" s="13">
        <v>17941850.109999999</v>
      </c>
      <c r="AO2304" s="13">
        <v>8199257.4100000001</v>
      </c>
      <c r="AP2304" s="13">
        <v>156233743.6500001</v>
      </c>
      <c r="AQ2304" s="13">
        <v>96962997.97999984</v>
      </c>
      <c r="AR2304" s="367"/>
      <c r="AS2304" s="19">
        <v>45688</v>
      </c>
      <c r="AT2304" s="20" t="s">
        <v>0</v>
      </c>
      <c r="AU2304" s="40" t="s">
        <v>292</v>
      </c>
      <c r="AV2304" s="41">
        <v>2025</v>
      </c>
      <c r="AW2304" s="266" t="s">
        <v>288</v>
      </c>
      <c r="AX2304" s="380">
        <v>54.91</v>
      </c>
      <c r="AY2304" s="380">
        <v>57.97</v>
      </c>
    </row>
    <row r="2305" spans="1:51" x14ac:dyDescent="0.25">
      <c r="A2305" s="64">
        <v>2</v>
      </c>
      <c r="B2305" s="65" t="s">
        <v>90</v>
      </c>
      <c r="C2305" s="13">
        <v>68979218.789999992</v>
      </c>
      <c r="D2305" s="13">
        <v>1681342.54</v>
      </c>
      <c r="E2305" s="13">
        <v>5844555.7700000005</v>
      </c>
      <c r="F2305" s="13">
        <v>76668.160000000003</v>
      </c>
      <c r="G2305" s="13">
        <v>15794022.67</v>
      </c>
      <c r="H2305" s="13">
        <v>45450994.039999999</v>
      </c>
      <c r="I2305" s="13">
        <v>1803216324.3599999</v>
      </c>
      <c r="J2305" s="13">
        <v>3917380640.9099998</v>
      </c>
      <c r="K2305" s="13">
        <v>20227486.350000001</v>
      </c>
      <c r="L2305" s="13">
        <v>14382930.579999998</v>
      </c>
      <c r="M2305" s="13">
        <v>60899647.439999998</v>
      </c>
      <c r="N2305" s="13">
        <v>0</v>
      </c>
      <c r="O2305" s="13">
        <v>29506234.149999991</v>
      </c>
      <c r="P2305" s="13">
        <v>21920951.270000011</v>
      </c>
      <c r="Q2305" s="13">
        <v>32834503.95999999</v>
      </c>
      <c r="R2305" s="13">
        <v>54755455.230000004</v>
      </c>
      <c r="S2305" s="13">
        <v>-9304461.1999999974</v>
      </c>
      <c r="T2305" s="13">
        <v>32.659999999999997</v>
      </c>
      <c r="U2305" s="13">
        <v>0</v>
      </c>
      <c r="V2305" s="13">
        <v>0</v>
      </c>
      <c r="W2305" s="13">
        <v>562500</v>
      </c>
      <c r="X2305" s="13">
        <v>10420153.470000001</v>
      </c>
      <c r="Y2305" s="13">
        <v>265404.84999999998</v>
      </c>
      <c r="Z2305" s="13">
        <v>192651.24</v>
      </c>
      <c r="AA2305" s="13">
        <v>0</v>
      </c>
      <c r="AB2305" s="13">
        <v>872911.47</v>
      </c>
      <c r="AC2305" s="13">
        <v>0</v>
      </c>
      <c r="AD2305" s="13">
        <v>0</v>
      </c>
      <c r="AE2305" s="13">
        <v>0</v>
      </c>
      <c r="AF2305" s="13">
        <v>18956179.77</v>
      </c>
      <c r="AG2305" s="13">
        <v>75282578.020000011</v>
      </c>
      <c r="AH2305" s="13">
        <v>5844555.7700000005</v>
      </c>
      <c r="AI2305" s="13">
        <v>75996567.949999988</v>
      </c>
      <c r="AJ2305" s="13">
        <v>46490333.799999997</v>
      </c>
      <c r="AK2305" s="13">
        <v>0</v>
      </c>
      <c r="AL2305" s="13">
        <v>1782988838.01</v>
      </c>
      <c r="AM2305" s="13">
        <v>89.146831848436761</v>
      </c>
      <c r="AN2305" s="13">
        <v>76668.160000000003</v>
      </c>
      <c r="AO2305" s="13">
        <v>0</v>
      </c>
      <c r="AP2305" s="13">
        <v>30934122.86999999</v>
      </c>
      <c r="AQ2305" s="13">
        <v>-6857519.2300000014</v>
      </c>
      <c r="AR2305" s="367"/>
      <c r="AS2305" s="19">
        <v>45688</v>
      </c>
      <c r="AT2305" s="20" t="s">
        <v>0</v>
      </c>
      <c r="AU2305" s="40" t="s">
        <v>292</v>
      </c>
      <c r="AV2305" s="41">
        <v>2025</v>
      </c>
      <c r="AW2305" s="266" t="s">
        <v>168</v>
      </c>
      <c r="AX2305" s="380">
        <v>54.91</v>
      </c>
      <c r="AY2305" s="380">
        <v>57.97</v>
      </c>
    </row>
    <row r="2306" spans="1:51" x14ac:dyDescent="0.25">
      <c r="A2306" s="64">
        <v>115</v>
      </c>
      <c r="B2306" s="65" t="s">
        <v>290</v>
      </c>
      <c r="C2306" s="13">
        <v>188362.2</v>
      </c>
      <c r="D2306" s="13">
        <v>0</v>
      </c>
      <c r="E2306" s="13">
        <v>0.01</v>
      </c>
      <c r="F2306" s="13">
        <v>0</v>
      </c>
      <c r="G2306" s="13">
        <v>301811.21000000002</v>
      </c>
      <c r="H2306" s="13">
        <v>763316.41</v>
      </c>
      <c r="I2306" s="13">
        <v>9251492.0399999991</v>
      </c>
      <c r="J2306" s="13">
        <v>9424298.6500000004</v>
      </c>
      <c r="K2306" s="13">
        <v>577018.34</v>
      </c>
      <c r="L2306" s="13">
        <v>577018.33000000007</v>
      </c>
      <c r="M2306" s="13">
        <v>0</v>
      </c>
      <c r="N2306" s="13">
        <v>0</v>
      </c>
      <c r="O2306" s="13">
        <v>109022.93000000005</v>
      </c>
      <c r="P2306" s="13">
        <v>-222471.94000000006</v>
      </c>
      <c r="Q2306" s="13">
        <v>0</v>
      </c>
      <c r="R2306" s="13">
        <v>-222471.94000000006</v>
      </c>
      <c r="S2306" s="13">
        <v>985788.35</v>
      </c>
      <c r="T2306" s="13">
        <v>33324.480000000003</v>
      </c>
      <c r="U2306" s="13">
        <v>0</v>
      </c>
      <c r="V2306" s="13">
        <v>0</v>
      </c>
      <c r="W2306" s="13">
        <v>0</v>
      </c>
      <c r="X2306" s="13">
        <v>962240.84</v>
      </c>
      <c r="Y2306" s="13">
        <v>6159.41</v>
      </c>
      <c r="Z2306" s="13">
        <v>574.38</v>
      </c>
      <c r="AA2306" s="13">
        <v>0</v>
      </c>
      <c r="AB2306" s="13">
        <v>38.51</v>
      </c>
      <c r="AC2306" s="13">
        <v>0</v>
      </c>
      <c r="AD2306" s="13">
        <v>0</v>
      </c>
      <c r="AE2306" s="13">
        <v>3004.67</v>
      </c>
      <c r="AF2306" s="13">
        <v>0</v>
      </c>
      <c r="AG2306" s="13">
        <v>577018.33000000007</v>
      </c>
      <c r="AH2306" s="13">
        <v>0.01</v>
      </c>
      <c r="AI2306" s="13">
        <v>518445.65</v>
      </c>
      <c r="AJ2306" s="13">
        <v>409422.72</v>
      </c>
      <c r="AK2306" s="13">
        <v>0</v>
      </c>
      <c r="AL2306" s="13">
        <v>8674473.6999999993</v>
      </c>
      <c r="AM2306" s="13">
        <v>16.033272079358863</v>
      </c>
      <c r="AN2306" s="13">
        <v>0</v>
      </c>
      <c r="AO2306" s="13">
        <v>0</v>
      </c>
      <c r="AP2306" s="13">
        <v>79339.279999999912</v>
      </c>
      <c r="AQ2306" s="13">
        <v>0.01</v>
      </c>
      <c r="AR2306" s="367"/>
      <c r="AS2306" s="19">
        <v>45688</v>
      </c>
      <c r="AT2306" s="20" t="s">
        <v>0</v>
      </c>
      <c r="AU2306" s="40" t="s">
        <v>292</v>
      </c>
      <c r="AV2306" s="41">
        <v>2025</v>
      </c>
      <c r="AW2306" s="266" t="s">
        <v>291</v>
      </c>
      <c r="AX2306" s="380">
        <v>54.91</v>
      </c>
      <c r="AY2306" s="380">
        <v>57.97</v>
      </c>
    </row>
    <row r="2307" spans="1:51" x14ac:dyDescent="0.25">
      <c r="A2307" s="64">
        <v>106</v>
      </c>
      <c r="B2307" s="65" t="s">
        <v>92</v>
      </c>
      <c r="C2307" s="13">
        <v>8383577.5999999996</v>
      </c>
      <c r="D2307" s="13">
        <v>1074995.58</v>
      </c>
      <c r="E2307" s="13">
        <v>1219120.0699999998</v>
      </c>
      <c r="F2307" s="13">
        <v>1934437.3699999999</v>
      </c>
      <c r="G2307" s="13">
        <v>3151121.69</v>
      </c>
      <c r="H2307" s="13">
        <v>78345.850000000006</v>
      </c>
      <c r="I2307" s="13">
        <v>72948849.540000007</v>
      </c>
      <c r="J2307" s="13">
        <v>7301155.46</v>
      </c>
      <c r="K2307" s="13">
        <v>17662615.91</v>
      </c>
      <c r="L2307" s="13">
        <v>16443495.84</v>
      </c>
      <c r="M2307" s="13">
        <v>9719264.5399999991</v>
      </c>
      <c r="N2307" s="13">
        <v>114382.05</v>
      </c>
      <c r="O2307" s="13">
        <v>876446.37999999523</v>
      </c>
      <c r="P2307" s="13">
        <v>1346576.5799999991</v>
      </c>
      <c r="Q2307" s="13">
        <v>-936439.00999999791</v>
      </c>
      <c r="R2307" s="13">
        <v>410137.57000000123</v>
      </c>
      <c r="S2307" s="13">
        <v>-331791.71999999997</v>
      </c>
      <c r="T2307" s="13">
        <v>0</v>
      </c>
      <c r="U2307" s="13">
        <v>0</v>
      </c>
      <c r="V2307" s="13">
        <v>0</v>
      </c>
      <c r="W2307" s="13">
        <v>0</v>
      </c>
      <c r="X2307" s="13">
        <v>246574.72</v>
      </c>
      <c r="Y2307" s="13">
        <v>63294.23</v>
      </c>
      <c r="Z2307" s="13">
        <v>54278.75</v>
      </c>
      <c r="AA2307" s="13">
        <v>215006.84</v>
      </c>
      <c r="AB2307" s="13">
        <v>158560.69</v>
      </c>
      <c r="AC2307" s="13">
        <v>0</v>
      </c>
      <c r="AD2307" s="13">
        <v>0</v>
      </c>
      <c r="AE2307" s="13">
        <v>0</v>
      </c>
      <c r="AF2307" s="13">
        <v>87225.93</v>
      </c>
      <c r="AG2307" s="13">
        <v>26162760.379999999</v>
      </c>
      <c r="AH2307" s="13">
        <v>1333502.1199999999</v>
      </c>
      <c r="AI2307" s="13">
        <v>27366075.819999997</v>
      </c>
      <c r="AJ2307" s="13">
        <v>26489629.440000001</v>
      </c>
      <c r="AK2307" s="13">
        <v>0</v>
      </c>
      <c r="AL2307" s="13">
        <v>55286233.63000001</v>
      </c>
      <c r="AM2307" s="13">
        <v>4.130127151703431</v>
      </c>
      <c r="AN2307" s="13">
        <v>907000.12</v>
      </c>
      <c r="AO2307" s="13">
        <v>1027437.25</v>
      </c>
      <c r="AP2307" s="13">
        <v>6846568.6599999964</v>
      </c>
      <c r="AQ2307" s="13">
        <v>414433.02</v>
      </c>
      <c r="AR2307" s="367"/>
      <c r="AS2307" s="19">
        <v>45688</v>
      </c>
      <c r="AT2307" s="20" t="s">
        <v>0</v>
      </c>
      <c r="AU2307" s="40" t="s">
        <v>292</v>
      </c>
      <c r="AV2307" s="41">
        <v>2025</v>
      </c>
      <c r="AW2307" s="266" t="s">
        <v>172</v>
      </c>
      <c r="AX2307" s="380">
        <v>54.91</v>
      </c>
      <c r="AY2307" s="380">
        <v>57.97</v>
      </c>
    </row>
    <row r="2308" spans="1:51" x14ac:dyDescent="0.25">
      <c r="A2308" s="64">
        <v>118</v>
      </c>
      <c r="B2308" s="65" t="s">
        <v>93</v>
      </c>
      <c r="C2308" s="13">
        <v>23323034.470000003</v>
      </c>
      <c r="D2308" s="13">
        <v>4443088.21</v>
      </c>
      <c r="E2308" s="13">
        <v>30595649.829999998</v>
      </c>
      <c r="F2308" s="13">
        <v>3452275.5</v>
      </c>
      <c r="G2308" s="13">
        <v>19127321.670000002</v>
      </c>
      <c r="H2308" s="13">
        <v>321423.43</v>
      </c>
      <c r="I2308" s="13">
        <v>297385158.45999998</v>
      </c>
      <c r="J2308" s="13">
        <v>27317965.07</v>
      </c>
      <c r="K2308" s="13">
        <v>115824742.65000001</v>
      </c>
      <c r="L2308" s="13">
        <v>81597183.929999992</v>
      </c>
      <c r="M2308" s="13">
        <v>17117456.859999999</v>
      </c>
      <c r="N2308" s="13">
        <v>75154660.859999999</v>
      </c>
      <c r="O2308" s="13">
        <v>-7173621.5700000077</v>
      </c>
      <c r="P2308" s="13">
        <v>3228050.9700000104</v>
      </c>
      <c r="Q2308" s="13">
        <v>-1345395.9800000004</v>
      </c>
      <c r="R2308" s="13">
        <v>1882654.99000001</v>
      </c>
      <c r="S2308" s="13">
        <v>-1561231.5600000005</v>
      </c>
      <c r="T2308" s="13">
        <v>34069.120000000003</v>
      </c>
      <c r="U2308" s="13">
        <v>0</v>
      </c>
      <c r="V2308" s="13">
        <v>0</v>
      </c>
      <c r="W2308" s="13">
        <v>0</v>
      </c>
      <c r="X2308" s="13">
        <v>10166141.98</v>
      </c>
      <c r="Y2308" s="13">
        <v>359216.06</v>
      </c>
      <c r="Z2308" s="13">
        <v>294884.2</v>
      </c>
      <c r="AA2308" s="13">
        <v>6954.55</v>
      </c>
      <c r="AB2308" s="13">
        <v>381540.29</v>
      </c>
      <c r="AC2308" s="13">
        <v>0</v>
      </c>
      <c r="AD2308" s="13">
        <v>0</v>
      </c>
      <c r="AE2308" s="13">
        <v>2067426.06</v>
      </c>
      <c r="AF2308" s="13">
        <v>8651421.5</v>
      </c>
      <c r="AG2308" s="13">
        <v>98714640.790000007</v>
      </c>
      <c r="AH2308" s="13">
        <v>105750310.69</v>
      </c>
      <c r="AI2308" s="13">
        <v>207959682.38999999</v>
      </c>
      <c r="AJ2308" s="13">
        <v>215133303.95999998</v>
      </c>
      <c r="AK2308" s="13">
        <v>0</v>
      </c>
      <c r="AL2308" s="13">
        <v>181560415.80999997</v>
      </c>
      <c r="AM2308" s="13">
        <v>2.5675443057848226</v>
      </c>
      <c r="AN2308" s="13">
        <v>2290839.5099999998</v>
      </c>
      <c r="AO2308" s="13">
        <v>1161435.99</v>
      </c>
      <c r="AP2308" s="13">
        <v>41086344.830000013</v>
      </c>
      <c r="AQ2308" s="13">
        <v>15032777</v>
      </c>
      <c r="AR2308" s="367"/>
      <c r="AS2308" s="19">
        <v>45688</v>
      </c>
      <c r="AT2308" s="20" t="s">
        <v>0</v>
      </c>
      <c r="AU2308" s="40" t="s">
        <v>292</v>
      </c>
      <c r="AV2308" s="41">
        <v>2025</v>
      </c>
      <c r="AW2308" s="266" t="s">
        <v>162</v>
      </c>
      <c r="AX2308" s="380">
        <v>54.91</v>
      </c>
      <c r="AY2308" s="380">
        <v>57.97</v>
      </c>
    </row>
    <row r="2309" spans="1:51" x14ac:dyDescent="0.25">
      <c r="A2309" s="64">
        <v>29</v>
      </c>
      <c r="B2309" s="65" t="s">
        <v>94</v>
      </c>
      <c r="C2309" s="13">
        <v>59439484.780000001</v>
      </c>
      <c r="D2309" s="13">
        <v>25314916.100000001</v>
      </c>
      <c r="E2309" s="13">
        <v>23012904.030000001</v>
      </c>
      <c r="F2309" s="13">
        <v>16681688</v>
      </c>
      <c r="G2309" s="13">
        <v>14739221.25</v>
      </c>
      <c r="H2309" s="13">
        <v>459191.92</v>
      </c>
      <c r="I2309" s="13">
        <v>364252760.92000002</v>
      </c>
      <c r="J2309" s="13">
        <v>199718312.5</v>
      </c>
      <c r="K2309" s="13">
        <v>103894653.2</v>
      </c>
      <c r="L2309" s="13">
        <v>66017686.669999994</v>
      </c>
      <c r="M2309" s="13">
        <v>35070416.200000003</v>
      </c>
      <c r="N2309" s="13">
        <v>18022541.25</v>
      </c>
      <c r="O2309" s="13">
        <v>-23589004.480000004</v>
      </c>
      <c r="P2309" s="13">
        <v>26292663.910000019</v>
      </c>
      <c r="Q2309" s="13">
        <v>-29319366.300000012</v>
      </c>
      <c r="R2309" s="13">
        <v>-3026702.3899999931</v>
      </c>
      <c r="S2309" s="13">
        <v>3485894.3200000003</v>
      </c>
      <c r="T2309" s="13">
        <v>2293951.27</v>
      </c>
      <c r="U2309" s="13">
        <v>0</v>
      </c>
      <c r="V2309" s="13">
        <v>0</v>
      </c>
      <c r="W2309" s="13">
        <v>0</v>
      </c>
      <c r="X2309" s="13">
        <v>28595251.530000001</v>
      </c>
      <c r="Y2309" s="13">
        <v>237043.18</v>
      </c>
      <c r="Z2309" s="13">
        <v>394878.06</v>
      </c>
      <c r="AA2309" s="13">
        <v>0</v>
      </c>
      <c r="AB2309" s="13">
        <v>1636463.91</v>
      </c>
      <c r="AC2309" s="13">
        <v>0</v>
      </c>
      <c r="AD2309" s="13">
        <v>0</v>
      </c>
      <c r="AE2309" s="13">
        <v>0</v>
      </c>
      <c r="AF2309" s="13">
        <v>25134923.329999998</v>
      </c>
      <c r="AG2309" s="13">
        <v>101088102.87</v>
      </c>
      <c r="AH2309" s="13">
        <v>41035445.279999994</v>
      </c>
      <c r="AI2309" s="13">
        <v>128576714.06999999</v>
      </c>
      <c r="AJ2309" s="13">
        <v>152165718.55000001</v>
      </c>
      <c r="AK2309" s="13">
        <v>0</v>
      </c>
      <c r="AL2309" s="13">
        <v>260358107.72000003</v>
      </c>
      <c r="AM2309" s="13">
        <v>3.5059817777032629</v>
      </c>
      <c r="AN2309" s="13">
        <v>6332574.3000000007</v>
      </c>
      <c r="AO2309" s="13">
        <v>10349113.699999999</v>
      </c>
      <c r="AP2309" s="13">
        <v>65914719.159999996</v>
      </c>
      <c r="AQ2309" s="13">
        <v>8201146</v>
      </c>
      <c r="AR2309" s="367"/>
      <c r="AS2309" s="19">
        <v>45688</v>
      </c>
      <c r="AT2309" s="20" t="s">
        <v>0</v>
      </c>
      <c r="AU2309" s="40" t="s">
        <v>292</v>
      </c>
      <c r="AV2309" s="41">
        <v>2025</v>
      </c>
      <c r="AW2309" s="266" t="s">
        <v>156</v>
      </c>
      <c r="AX2309" s="380">
        <v>54.91</v>
      </c>
      <c r="AY2309" s="380">
        <v>57.97</v>
      </c>
    </row>
    <row r="2310" spans="1:51" x14ac:dyDescent="0.25">
      <c r="A2310" s="64">
        <v>111</v>
      </c>
      <c r="B2310" s="65" t="s">
        <v>95</v>
      </c>
      <c r="C2310" s="13">
        <v>2847436.66</v>
      </c>
      <c r="D2310" s="13">
        <v>0</v>
      </c>
      <c r="E2310" s="13">
        <v>228693.26</v>
      </c>
      <c r="F2310" s="13">
        <v>355926.79</v>
      </c>
      <c r="G2310" s="13">
        <v>438311.44</v>
      </c>
      <c r="H2310" s="13">
        <v>562015.17000000004</v>
      </c>
      <c r="I2310" s="13">
        <v>56335321.390000001</v>
      </c>
      <c r="J2310" s="13">
        <v>28728033.050000001</v>
      </c>
      <c r="K2310" s="13">
        <v>7043591.7400000002</v>
      </c>
      <c r="L2310" s="13">
        <v>5688408.0199999996</v>
      </c>
      <c r="M2310" s="13">
        <v>102339.21</v>
      </c>
      <c r="N2310" s="13">
        <v>0</v>
      </c>
      <c r="O2310" s="13">
        <v>1720469.06</v>
      </c>
      <c r="P2310" s="13">
        <v>255260.95999999993</v>
      </c>
      <c r="Q2310" s="13">
        <v>-1807.2999999999884</v>
      </c>
      <c r="R2310" s="13">
        <v>253453.65999999995</v>
      </c>
      <c r="S2310" s="13">
        <v>308561.55000000005</v>
      </c>
      <c r="T2310" s="13">
        <v>0</v>
      </c>
      <c r="U2310" s="13">
        <v>0</v>
      </c>
      <c r="V2310" s="13">
        <v>0</v>
      </c>
      <c r="W2310" s="13">
        <v>0</v>
      </c>
      <c r="X2310" s="13">
        <v>1565024.3</v>
      </c>
      <c r="Y2310" s="13">
        <v>8945.1299999999992</v>
      </c>
      <c r="Z2310" s="13">
        <v>265175.81</v>
      </c>
      <c r="AA2310" s="13">
        <v>1263.5999999999999</v>
      </c>
      <c r="AB2310" s="13">
        <v>138898.32</v>
      </c>
      <c r="AC2310" s="13">
        <v>0</v>
      </c>
      <c r="AD2310" s="13">
        <v>0</v>
      </c>
      <c r="AE2310" s="13">
        <v>0</v>
      </c>
      <c r="AF2310" s="13">
        <v>842179.89</v>
      </c>
      <c r="AG2310" s="13">
        <v>5790747.2300000004</v>
      </c>
      <c r="AH2310" s="13">
        <v>228693.26</v>
      </c>
      <c r="AI2310" s="13">
        <v>6013581.3600000003</v>
      </c>
      <c r="AJ2310" s="13">
        <v>4293112.3</v>
      </c>
      <c r="AK2310" s="13">
        <v>0</v>
      </c>
      <c r="AL2310" s="13">
        <v>49291729.649999999</v>
      </c>
      <c r="AM2310" s="13">
        <v>7.9980957825928733</v>
      </c>
      <c r="AN2310" s="13">
        <v>185244.46</v>
      </c>
      <c r="AO2310" s="13">
        <v>170682.33</v>
      </c>
      <c r="AP2310" s="13">
        <v>1126967.5999999987</v>
      </c>
      <c r="AQ2310" s="13">
        <v>0</v>
      </c>
      <c r="AR2310" s="367"/>
      <c r="AS2310" s="19">
        <v>45688</v>
      </c>
      <c r="AT2310" s="20" t="s">
        <v>0</v>
      </c>
      <c r="AU2310" s="40" t="s">
        <v>292</v>
      </c>
      <c r="AV2310" s="41">
        <v>2025</v>
      </c>
      <c r="AW2310" s="266" t="s">
        <v>182</v>
      </c>
      <c r="AX2310" s="380">
        <v>54.91</v>
      </c>
      <c r="AY2310" s="380">
        <v>57.97</v>
      </c>
    </row>
    <row r="2311" spans="1:51" x14ac:dyDescent="0.25">
      <c r="A2311" s="64">
        <v>83</v>
      </c>
      <c r="B2311" s="65" t="s">
        <v>96</v>
      </c>
      <c r="C2311" s="13">
        <v>101992383.35000001</v>
      </c>
      <c r="D2311" s="13">
        <v>38332764.539999999</v>
      </c>
      <c r="E2311" s="13">
        <v>109718285</v>
      </c>
      <c r="F2311" s="13">
        <v>18659001.060000002</v>
      </c>
      <c r="G2311" s="13">
        <v>17608510.370000001</v>
      </c>
      <c r="H2311" s="13">
        <v>1816998.64</v>
      </c>
      <c r="I2311" s="13">
        <v>1255928403.98</v>
      </c>
      <c r="J2311" s="13">
        <v>13195456.220000001</v>
      </c>
      <c r="K2311" s="13">
        <v>461827582</v>
      </c>
      <c r="L2311" s="13">
        <v>326374230.57999998</v>
      </c>
      <c r="M2311" s="13">
        <v>9201535.8699999992</v>
      </c>
      <c r="N2311" s="13">
        <v>0</v>
      </c>
      <c r="O2311" s="13">
        <v>12404433.309999973</v>
      </c>
      <c r="P2311" s="13">
        <v>14987674.069999985</v>
      </c>
      <c r="Q2311" s="13">
        <v>-5289673.0599999987</v>
      </c>
      <c r="R2311" s="13">
        <v>9698001.0099999867</v>
      </c>
      <c r="S2311" s="13">
        <v>-7881002.3700000048</v>
      </c>
      <c r="T2311" s="13">
        <v>28814.94</v>
      </c>
      <c r="U2311" s="13">
        <v>0</v>
      </c>
      <c r="V2311" s="13">
        <v>0</v>
      </c>
      <c r="W2311" s="13">
        <v>54631.5</v>
      </c>
      <c r="X2311" s="13">
        <v>75031341.170000002</v>
      </c>
      <c r="Y2311" s="13">
        <v>240511.45</v>
      </c>
      <c r="Z2311" s="13">
        <v>1675448.14</v>
      </c>
      <c r="AA2311" s="13">
        <v>0</v>
      </c>
      <c r="AB2311" s="13">
        <v>140450.37</v>
      </c>
      <c r="AC2311" s="13">
        <v>0</v>
      </c>
      <c r="AD2311" s="13">
        <v>0</v>
      </c>
      <c r="AE2311" s="13">
        <v>0</v>
      </c>
      <c r="AF2311" s="13">
        <v>80939380.019999996</v>
      </c>
      <c r="AG2311" s="13">
        <v>335575766.44999999</v>
      </c>
      <c r="AH2311" s="13">
        <v>109718285</v>
      </c>
      <c r="AI2311" s="13">
        <v>469093743.51999998</v>
      </c>
      <c r="AJ2311" s="13">
        <v>456689310.21000004</v>
      </c>
      <c r="AK2311" s="13">
        <v>0</v>
      </c>
      <c r="AL2311" s="13">
        <v>794100821.98000002</v>
      </c>
      <c r="AM2311" s="13">
        <v>2.71947465446098</v>
      </c>
      <c r="AN2311" s="13">
        <v>10888753.219999999</v>
      </c>
      <c r="AO2311" s="13">
        <v>7770247.8399999999</v>
      </c>
      <c r="AP2311" s="13">
        <v>89909330.040000021</v>
      </c>
      <c r="AQ2311" s="13">
        <v>38654144.539999992</v>
      </c>
      <c r="AR2311" s="367"/>
      <c r="AS2311" s="19">
        <v>45688</v>
      </c>
      <c r="AT2311" s="20" t="s">
        <v>0</v>
      </c>
      <c r="AU2311" s="40" t="s">
        <v>292</v>
      </c>
      <c r="AV2311" s="41">
        <v>2025</v>
      </c>
      <c r="AW2311" s="266" t="s">
        <v>158</v>
      </c>
      <c r="AX2311" s="380">
        <v>54.91</v>
      </c>
      <c r="AY2311" s="380">
        <v>57.97</v>
      </c>
    </row>
    <row r="2312" spans="1:51" x14ac:dyDescent="0.25">
      <c r="A2312" s="64">
        <v>40</v>
      </c>
      <c r="B2312" s="65" t="s">
        <v>97</v>
      </c>
      <c r="C2312" s="13">
        <v>38951396.950000003</v>
      </c>
      <c r="D2312" s="13">
        <v>2052329.1</v>
      </c>
      <c r="E2312" s="13">
        <v>15252785.43</v>
      </c>
      <c r="F2312" s="13">
        <v>2153176.73</v>
      </c>
      <c r="G2312" s="13">
        <v>7733968.3900000006</v>
      </c>
      <c r="H2312" s="13">
        <v>55631</v>
      </c>
      <c r="I2312" s="13">
        <v>128847964.78</v>
      </c>
      <c r="J2312" s="13">
        <v>12784951.82</v>
      </c>
      <c r="K2312" s="13">
        <v>46677837.960000001</v>
      </c>
      <c r="L2312" s="13">
        <v>31425052.530000001</v>
      </c>
      <c r="M2312" s="13">
        <v>39349443.950000003</v>
      </c>
      <c r="N2312" s="13">
        <v>319930.45</v>
      </c>
      <c r="O2312" s="13">
        <v>27390906.419999987</v>
      </c>
      <c r="P2312" s="13">
        <v>-461415.07999997993</v>
      </c>
      <c r="Q2312" s="13">
        <v>3221992.2100000009</v>
      </c>
      <c r="R2312" s="13">
        <v>2760577.1300000208</v>
      </c>
      <c r="S2312" s="13">
        <v>-2704945.9299999997</v>
      </c>
      <c r="T2312" s="13">
        <v>40.72</v>
      </c>
      <c r="U2312" s="13">
        <v>0</v>
      </c>
      <c r="V2312" s="13">
        <v>0</v>
      </c>
      <c r="W2312" s="13">
        <v>0</v>
      </c>
      <c r="X2312" s="13">
        <v>7319061.3799999999</v>
      </c>
      <c r="Y2312" s="13">
        <v>135545.23000000001</v>
      </c>
      <c r="Z2312" s="13">
        <v>92899.7</v>
      </c>
      <c r="AA2312" s="13">
        <v>300.83</v>
      </c>
      <c r="AB2312" s="13">
        <v>109917.72</v>
      </c>
      <c r="AC2312" s="13">
        <v>0</v>
      </c>
      <c r="AD2312" s="13">
        <v>0</v>
      </c>
      <c r="AE2312" s="13">
        <v>0</v>
      </c>
      <c r="AF2312" s="13">
        <v>9685384.5500000007</v>
      </c>
      <c r="AG2312" s="13">
        <v>70774496.480000004</v>
      </c>
      <c r="AH2312" s="13">
        <v>15572715.880000001</v>
      </c>
      <c r="AI2312" s="13">
        <v>86119737.639999986</v>
      </c>
      <c r="AJ2312" s="13">
        <v>58728831.219999999</v>
      </c>
      <c r="AK2312" s="13">
        <v>0</v>
      </c>
      <c r="AL2312" s="13">
        <v>82170126.819999993</v>
      </c>
      <c r="AM2312" s="13">
        <v>2.7603670266479496</v>
      </c>
      <c r="AN2312" s="13">
        <v>1343898.38</v>
      </c>
      <c r="AO2312" s="13">
        <v>809278.35</v>
      </c>
      <c r="AP2312" s="13">
        <v>20298721.459999993</v>
      </c>
      <c r="AQ2312" s="13">
        <v>10790560.029999999</v>
      </c>
      <c r="AR2312" s="367"/>
      <c r="AS2312" s="19">
        <v>45688</v>
      </c>
      <c r="AT2312" s="20" t="s">
        <v>0</v>
      </c>
      <c r="AU2312" s="40" t="s">
        <v>292</v>
      </c>
      <c r="AV2312" s="41">
        <v>2025</v>
      </c>
      <c r="AW2312" s="266" t="s">
        <v>166</v>
      </c>
      <c r="AX2312" s="380">
        <v>54.91</v>
      </c>
      <c r="AY2312" s="380">
        <v>57.97</v>
      </c>
    </row>
    <row r="2313" spans="1:51" x14ac:dyDescent="0.25">
      <c r="A2313" s="64">
        <v>24</v>
      </c>
      <c r="B2313" s="65" t="s">
        <v>98</v>
      </c>
      <c r="C2313" s="13">
        <v>72602904.900000006</v>
      </c>
      <c r="D2313" s="13">
        <v>39375150.5</v>
      </c>
      <c r="E2313" s="13">
        <v>22396271.84</v>
      </c>
      <c r="F2313" s="13">
        <v>9134440.7400000002</v>
      </c>
      <c r="G2313" s="13">
        <v>30675152.030000001</v>
      </c>
      <c r="H2313" s="13">
        <v>14677767.630000001</v>
      </c>
      <c r="I2313" s="13">
        <v>185203586.78</v>
      </c>
      <c r="J2313" s="13">
        <v>118517956.86</v>
      </c>
      <c r="K2313" s="13">
        <v>156234788.99000001</v>
      </c>
      <c r="L2313" s="13">
        <v>133559282.73999999</v>
      </c>
      <c r="M2313" s="13">
        <v>68007054.489999995</v>
      </c>
      <c r="N2313" s="13">
        <v>2780046.99</v>
      </c>
      <c r="O2313" s="13">
        <v>-28798188.070000023</v>
      </c>
      <c r="P2313" s="13">
        <v>22186018.060000025</v>
      </c>
      <c r="Q2313" s="13">
        <v>-13384461.190000005</v>
      </c>
      <c r="R2313" s="13">
        <v>8801556.8700000197</v>
      </c>
      <c r="S2313" s="13">
        <v>5876210.7599999979</v>
      </c>
      <c r="T2313" s="13">
        <v>1702822.61</v>
      </c>
      <c r="U2313" s="13">
        <v>0</v>
      </c>
      <c r="V2313" s="13">
        <v>0</v>
      </c>
      <c r="W2313" s="13">
        <v>8247652.0899999999</v>
      </c>
      <c r="X2313" s="13">
        <v>29835918.100000001</v>
      </c>
      <c r="Y2313" s="13">
        <v>377666.93</v>
      </c>
      <c r="Z2313" s="13">
        <v>1088225.6100000001</v>
      </c>
      <c r="AA2313" s="13">
        <v>685872.37</v>
      </c>
      <c r="AB2313" s="13">
        <v>55775.08</v>
      </c>
      <c r="AC2313" s="13">
        <v>0</v>
      </c>
      <c r="AD2313" s="13">
        <v>0</v>
      </c>
      <c r="AE2313" s="13">
        <v>0</v>
      </c>
      <c r="AF2313" s="13">
        <v>31702642.050000001</v>
      </c>
      <c r="AG2313" s="13">
        <v>201566337.23000002</v>
      </c>
      <c r="AH2313" s="13">
        <v>25176318.829999998</v>
      </c>
      <c r="AI2313" s="13">
        <v>220633160.94999999</v>
      </c>
      <c r="AJ2313" s="13">
        <v>249431349.02000001</v>
      </c>
      <c r="AK2313" s="13">
        <v>0</v>
      </c>
      <c r="AL2313" s="13">
        <v>28968797.789999992</v>
      </c>
      <c r="AM2313" s="13">
        <v>1.1854183564190315</v>
      </c>
      <c r="AN2313" s="13">
        <v>6616543.3900000006</v>
      </c>
      <c r="AO2313" s="13">
        <v>2517897.35</v>
      </c>
      <c r="AP2313" s="13">
        <v>95863819.820000023</v>
      </c>
      <c r="AQ2313" s="13">
        <v>33837877.349999994</v>
      </c>
      <c r="AR2313" s="367"/>
      <c r="AS2313" s="19">
        <v>45688</v>
      </c>
      <c r="AT2313" s="20" t="s">
        <v>0</v>
      </c>
      <c r="AU2313" s="40" t="s">
        <v>292</v>
      </c>
      <c r="AV2313" s="41">
        <v>2025</v>
      </c>
      <c r="AW2313" s="266" t="s">
        <v>164</v>
      </c>
      <c r="AX2313" s="380">
        <v>54.91</v>
      </c>
      <c r="AY2313" s="380">
        <v>57.97</v>
      </c>
    </row>
    <row r="2314" spans="1:51" x14ac:dyDescent="0.25">
      <c r="A2314" s="64">
        <v>124</v>
      </c>
      <c r="B2314" s="65" t="s">
        <v>99</v>
      </c>
      <c r="C2314" s="13">
        <v>7884265.2800000003</v>
      </c>
      <c r="D2314" s="13">
        <v>0</v>
      </c>
      <c r="E2314" s="13">
        <v>0</v>
      </c>
      <c r="F2314" s="13">
        <v>0</v>
      </c>
      <c r="G2314" s="13">
        <v>3538130.5500000003</v>
      </c>
      <c r="H2314" s="13">
        <v>-373571.64</v>
      </c>
      <c r="I2314" s="13">
        <v>31272192.440000001</v>
      </c>
      <c r="J2314" s="13">
        <v>128751.47</v>
      </c>
      <c r="K2314" s="13">
        <v>822425.11</v>
      </c>
      <c r="L2314" s="13">
        <v>799547.28</v>
      </c>
      <c r="M2314" s="13">
        <v>23761723.100000001</v>
      </c>
      <c r="N2314" s="13">
        <v>0</v>
      </c>
      <c r="O2314" s="13">
        <v>2209850.799999997</v>
      </c>
      <c r="P2314" s="13">
        <v>2136283.9300000025</v>
      </c>
      <c r="Q2314" s="13">
        <v>-4324625.9700000035</v>
      </c>
      <c r="R2314" s="13">
        <v>-2188342.040000001</v>
      </c>
      <c r="S2314" s="13">
        <v>1814770.3900000001</v>
      </c>
      <c r="T2314" s="13">
        <v>2003348.6</v>
      </c>
      <c r="U2314" s="13">
        <v>0</v>
      </c>
      <c r="V2314" s="13">
        <v>0</v>
      </c>
      <c r="W2314" s="13">
        <v>0</v>
      </c>
      <c r="X2314" s="13">
        <v>266636.90000000002</v>
      </c>
      <c r="Y2314" s="13">
        <v>71996.83</v>
      </c>
      <c r="Z2314" s="13">
        <v>78887.399999999994</v>
      </c>
      <c r="AA2314" s="13">
        <v>10857.47</v>
      </c>
      <c r="AB2314" s="13">
        <v>22128.240000000002</v>
      </c>
      <c r="AC2314" s="13">
        <v>0</v>
      </c>
      <c r="AD2314" s="13">
        <v>0</v>
      </c>
      <c r="AE2314" s="13">
        <v>0</v>
      </c>
      <c r="AF2314" s="13">
        <v>271345.17</v>
      </c>
      <c r="AG2314" s="13">
        <v>24561270.379999999</v>
      </c>
      <c r="AH2314" s="13">
        <v>0</v>
      </c>
      <c r="AI2314" s="13">
        <v>24440268.009999998</v>
      </c>
      <c r="AJ2314" s="13">
        <v>22230417.210000001</v>
      </c>
      <c r="AK2314" s="13">
        <v>0</v>
      </c>
      <c r="AL2314" s="13">
        <v>30449767.330000002</v>
      </c>
      <c r="AM2314" s="13">
        <v>38.024364844599653</v>
      </c>
      <c r="AN2314" s="13">
        <v>0</v>
      </c>
      <c r="AO2314" s="13">
        <v>0</v>
      </c>
      <c r="AP2314" s="13">
        <v>5674414.4800000042</v>
      </c>
      <c r="AQ2314" s="13">
        <v>0</v>
      </c>
      <c r="AR2314" s="367"/>
      <c r="AS2314" s="19">
        <v>45688</v>
      </c>
      <c r="AT2314" s="20" t="s">
        <v>0</v>
      </c>
      <c r="AU2314" s="40" t="s">
        <v>293</v>
      </c>
      <c r="AV2314" s="41">
        <v>2025</v>
      </c>
      <c r="AW2314" s="266" t="s">
        <v>289</v>
      </c>
      <c r="AX2314" s="380">
        <v>54.91</v>
      </c>
      <c r="AY2314" s="380">
        <v>57.97</v>
      </c>
    </row>
    <row r="2315" spans="1:51" x14ac:dyDescent="0.25">
      <c r="A2315" s="64">
        <v>70</v>
      </c>
      <c r="B2315" s="65" t="s">
        <v>100</v>
      </c>
      <c r="C2315" s="13">
        <v>2089020</v>
      </c>
      <c r="D2315" s="13">
        <v>397399.99</v>
      </c>
      <c r="E2315" s="13">
        <v>180353</v>
      </c>
      <c r="F2315" s="13">
        <v>0</v>
      </c>
      <c r="G2315" s="13">
        <v>934966.66</v>
      </c>
      <c r="H2315" s="13">
        <v>176423.15</v>
      </c>
      <c r="I2315" s="13">
        <v>22132991.489999998</v>
      </c>
      <c r="J2315" s="13">
        <v>2992851.08</v>
      </c>
      <c r="K2315" s="13">
        <v>2638683.12</v>
      </c>
      <c r="L2315" s="13">
        <v>1864068.29</v>
      </c>
      <c r="M2315" s="13">
        <v>0</v>
      </c>
      <c r="N2315" s="13">
        <v>0</v>
      </c>
      <c r="O2315" s="13">
        <v>623306.66999999993</v>
      </c>
      <c r="P2315" s="13">
        <v>133346.67999999982</v>
      </c>
      <c r="Q2315" s="13">
        <v>0</v>
      </c>
      <c r="R2315" s="13">
        <v>133346.67999999982</v>
      </c>
      <c r="S2315" s="13">
        <v>43076.47</v>
      </c>
      <c r="T2315" s="13">
        <v>63000</v>
      </c>
      <c r="U2315" s="13">
        <v>0</v>
      </c>
      <c r="V2315" s="13">
        <v>0</v>
      </c>
      <c r="W2315" s="13">
        <v>0</v>
      </c>
      <c r="X2315" s="13">
        <v>0</v>
      </c>
      <c r="Y2315" s="13">
        <v>7591.14</v>
      </c>
      <c r="Z2315" s="13">
        <v>6749.06</v>
      </c>
      <c r="AA2315" s="13">
        <v>0</v>
      </c>
      <c r="AB2315" s="13">
        <v>5583.33</v>
      </c>
      <c r="AC2315" s="13">
        <v>0</v>
      </c>
      <c r="AD2315" s="13">
        <v>0</v>
      </c>
      <c r="AE2315" s="13">
        <v>0</v>
      </c>
      <c r="AF2315" s="13">
        <v>0</v>
      </c>
      <c r="AG2315" s="13">
        <v>1864068.29</v>
      </c>
      <c r="AH2315" s="13">
        <v>180353</v>
      </c>
      <c r="AI2315" s="13">
        <v>2044421.29</v>
      </c>
      <c r="AJ2315" s="13">
        <v>1421114.62</v>
      </c>
      <c r="AK2315" s="13">
        <v>0</v>
      </c>
      <c r="AL2315" s="13">
        <v>19494308.369999997</v>
      </c>
      <c r="AM2315" s="13">
        <v>8.387892931228512</v>
      </c>
      <c r="AN2315" s="13">
        <v>0</v>
      </c>
      <c r="AO2315" s="13">
        <v>0</v>
      </c>
      <c r="AP2315" s="13">
        <v>1642394.33</v>
      </c>
      <c r="AQ2315" s="13">
        <v>574080.99</v>
      </c>
      <c r="AR2315" s="367"/>
      <c r="AS2315" s="19">
        <v>45688</v>
      </c>
      <c r="AT2315" s="20" t="s">
        <v>0</v>
      </c>
      <c r="AU2315" s="40" t="s">
        <v>292</v>
      </c>
      <c r="AV2315" s="41">
        <v>2025</v>
      </c>
      <c r="AW2315" s="266" t="s">
        <v>181</v>
      </c>
      <c r="AX2315" s="380">
        <v>54.91</v>
      </c>
      <c r="AY2315" s="380">
        <v>57.97</v>
      </c>
    </row>
    <row r="2316" spans="1:51" x14ac:dyDescent="0.25">
      <c r="A2316" s="64">
        <v>119</v>
      </c>
      <c r="B2316" s="65" t="s">
        <v>101</v>
      </c>
      <c r="C2316" s="13">
        <v>0</v>
      </c>
      <c r="D2316" s="13">
        <v>0</v>
      </c>
      <c r="E2316" s="13">
        <v>22025.01</v>
      </c>
      <c r="F2316" s="13">
        <v>0</v>
      </c>
      <c r="G2316" s="13">
        <v>104746.95</v>
      </c>
      <c r="H2316" s="13">
        <v>3433325.89</v>
      </c>
      <c r="I2316" s="13">
        <v>19666595.850000001</v>
      </c>
      <c r="J2316" s="13">
        <v>26248097.359999999</v>
      </c>
      <c r="K2316" s="13">
        <v>721730.05</v>
      </c>
      <c r="L2316" s="13">
        <v>699705.03999999992</v>
      </c>
      <c r="M2316" s="13">
        <v>0</v>
      </c>
      <c r="N2316" s="13">
        <v>0</v>
      </c>
      <c r="O2316" s="13">
        <v>-83606.050000000047</v>
      </c>
      <c r="P2316" s="13">
        <v>-21140.899999999863</v>
      </c>
      <c r="Q2316" s="13">
        <v>0</v>
      </c>
      <c r="R2316" s="13">
        <v>-21140.899999999863</v>
      </c>
      <c r="S2316" s="13">
        <v>3454466.8</v>
      </c>
      <c r="T2316" s="13">
        <v>0</v>
      </c>
      <c r="U2316" s="13">
        <v>0</v>
      </c>
      <c r="V2316" s="13">
        <v>0</v>
      </c>
      <c r="W2316" s="13">
        <v>0</v>
      </c>
      <c r="X2316" s="13">
        <v>3527581.73</v>
      </c>
      <c r="Y2316" s="13">
        <v>2137.6799999999998</v>
      </c>
      <c r="Z2316" s="13">
        <v>324.61</v>
      </c>
      <c r="AA2316" s="13">
        <v>0</v>
      </c>
      <c r="AB2316" s="13">
        <v>0</v>
      </c>
      <c r="AC2316" s="13">
        <v>0</v>
      </c>
      <c r="AD2316" s="13">
        <v>0</v>
      </c>
      <c r="AE2316" s="13">
        <v>0</v>
      </c>
      <c r="AF2316" s="13">
        <v>70652.639999999999</v>
      </c>
      <c r="AG2316" s="13">
        <v>699705.03999999992</v>
      </c>
      <c r="AH2316" s="13">
        <v>22025.01</v>
      </c>
      <c r="AI2316" s="13">
        <v>721730.03999999992</v>
      </c>
      <c r="AJ2316" s="13">
        <v>805336.09000000008</v>
      </c>
      <c r="AK2316" s="13">
        <v>0</v>
      </c>
      <c r="AL2316" s="13">
        <v>18944865.800000001</v>
      </c>
      <c r="AM2316" s="13">
        <v>27.249240696019239</v>
      </c>
      <c r="AN2316" s="13">
        <v>0</v>
      </c>
      <c r="AO2316" s="13">
        <v>0</v>
      </c>
      <c r="AP2316" s="13">
        <v>105631.05000000016</v>
      </c>
      <c r="AQ2316" s="13">
        <v>22025</v>
      </c>
      <c r="AR2316" s="367"/>
      <c r="AS2316" s="19">
        <v>45688</v>
      </c>
      <c r="AT2316" s="20" t="s">
        <v>0</v>
      </c>
      <c r="AU2316" s="40" t="s">
        <v>292</v>
      </c>
      <c r="AV2316" s="41">
        <v>2025</v>
      </c>
      <c r="AW2316" s="266" t="s">
        <v>189</v>
      </c>
      <c r="AX2316" s="380">
        <v>54.91</v>
      </c>
      <c r="AY2316" s="380">
        <v>57.97</v>
      </c>
    </row>
    <row r="2317" spans="1:51" x14ac:dyDescent="0.25">
      <c r="A2317" s="64">
        <v>108</v>
      </c>
      <c r="B2317" s="65" t="s">
        <v>102</v>
      </c>
      <c r="C2317" s="13">
        <v>1132503.3</v>
      </c>
      <c r="D2317" s="13">
        <v>43456.01</v>
      </c>
      <c r="E2317" s="13">
        <v>106299.51000000001</v>
      </c>
      <c r="F2317" s="13">
        <v>212627.08000000002</v>
      </c>
      <c r="G2317" s="13">
        <v>430356.52</v>
      </c>
      <c r="H2317" s="13">
        <v>7215.06</v>
      </c>
      <c r="I2317" s="13">
        <v>27524300.07</v>
      </c>
      <c r="J2317" s="13">
        <v>128054371.03</v>
      </c>
      <c r="K2317" s="13">
        <v>2973432.27</v>
      </c>
      <c r="L2317" s="13">
        <v>2867132.0700000003</v>
      </c>
      <c r="M2317" s="13">
        <v>1056184.8600000001</v>
      </c>
      <c r="N2317" s="13">
        <v>33925.270000000004</v>
      </c>
      <c r="O2317" s="13">
        <v>215237.00999999978</v>
      </c>
      <c r="P2317" s="13">
        <v>230826.68000000133</v>
      </c>
      <c r="Q2317" s="13">
        <v>-136691.84000000008</v>
      </c>
      <c r="R2317" s="13">
        <v>94134.840000001248</v>
      </c>
      <c r="S2317" s="13">
        <v>-86919.780000000028</v>
      </c>
      <c r="T2317" s="13">
        <v>169983.54</v>
      </c>
      <c r="U2317" s="13">
        <v>0</v>
      </c>
      <c r="V2317" s="13">
        <v>0</v>
      </c>
      <c r="W2317" s="13">
        <v>0</v>
      </c>
      <c r="X2317" s="13">
        <v>415846.65</v>
      </c>
      <c r="Y2317" s="13">
        <v>8174.67</v>
      </c>
      <c r="Z2317" s="13">
        <v>13429.12</v>
      </c>
      <c r="AA2317" s="13">
        <v>615750</v>
      </c>
      <c r="AB2317" s="13">
        <v>2256.58</v>
      </c>
      <c r="AC2317" s="13">
        <v>0</v>
      </c>
      <c r="AD2317" s="13">
        <v>0</v>
      </c>
      <c r="AE2317" s="13">
        <v>0</v>
      </c>
      <c r="AF2317" s="13">
        <v>33139.599999999999</v>
      </c>
      <c r="AG2317" s="13">
        <v>3923316.93</v>
      </c>
      <c r="AH2317" s="13">
        <v>140224.78</v>
      </c>
      <c r="AI2317" s="13">
        <v>4008585.74</v>
      </c>
      <c r="AJ2317" s="13">
        <v>3793348.7300000004</v>
      </c>
      <c r="AK2317" s="13">
        <v>0</v>
      </c>
      <c r="AL2317" s="13">
        <v>24550867.800000001</v>
      </c>
      <c r="AM2317" s="13">
        <v>9.2567435780200231</v>
      </c>
      <c r="AN2317" s="13">
        <v>184486.18</v>
      </c>
      <c r="AO2317" s="13">
        <v>28140.9</v>
      </c>
      <c r="AP2317" s="13">
        <v>959613.19999999972</v>
      </c>
      <c r="AQ2317" s="13">
        <v>85802.920000000013</v>
      </c>
      <c r="AR2317" s="367"/>
      <c r="AS2317" s="19">
        <v>45688</v>
      </c>
      <c r="AT2317" s="20" t="s">
        <v>0</v>
      </c>
      <c r="AU2317" s="40" t="s">
        <v>292</v>
      </c>
      <c r="AV2317" s="41">
        <v>2025</v>
      </c>
      <c r="AW2317" s="266" t="s">
        <v>183</v>
      </c>
      <c r="AX2317" s="380">
        <v>54.91</v>
      </c>
      <c r="AY2317" s="380">
        <v>57.97</v>
      </c>
    </row>
    <row r="2318" spans="1:51" x14ac:dyDescent="0.25">
      <c r="A2318" s="64">
        <v>93</v>
      </c>
      <c r="B2318" s="65" t="s">
        <v>103</v>
      </c>
      <c r="C2318" s="13">
        <v>8975457.0800000001</v>
      </c>
      <c r="D2318" s="13">
        <v>0</v>
      </c>
      <c r="E2318" s="13">
        <v>1030</v>
      </c>
      <c r="F2318" s="13">
        <v>2870146.7199999997</v>
      </c>
      <c r="G2318" s="13">
        <v>6182896.3200000003</v>
      </c>
      <c r="H2318" s="13">
        <v>-6931536.4900000002</v>
      </c>
      <c r="I2318" s="13">
        <v>216259549.09</v>
      </c>
      <c r="J2318" s="13">
        <v>80531497.109999999</v>
      </c>
      <c r="K2318" s="13">
        <v>32165306.059999999</v>
      </c>
      <c r="L2318" s="13">
        <v>32151923.060000002</v>
      </c>
      <c r="M2318" s="13">
        <v>2123731.98</v>
      </c>
      <c r="N2318" s="13">
        <v>0</v>
      </c>
      <c r="O2318" s="13">
        <v>513284.03999999911</v>
      </c>
      <c r="P2318" s="13">
        <v>-1062093.6399999992</v>
      </c>
      <c r="Q2318" s="13">
        <v>-534039.87000000034</v>
      </c>
      <c r="R2318" s="13">
        <v>-1596133.5099999995</v>
      </c>
      <c r="S2318" s="13">
        <v>-5335402.95</v>
      </c>
      <c r="T2318" s="13">
        <v>22342.22</v>
      </c>
      <c r="U2318" s="13">
        <v>0</v>
      </c>
      <c r="V2318" s="13">
        <v>0</v>
      </c>
      <c r="W2318" s="13">
        <v>0</v>
      </c>
      <c r="X2318" s="13">
        <v>2324847.04</v>
      </c>
      <c r="Y2318" s="13">
        <v>125894.39999999999</v>
      </c>
      <c r="Z2318" s="13">
        <v>124575.97</v>
      </c>
      <c r="AA2318" s="13">
        <v>0</v>
      </c>
      <c r="AB2318" s="13">
        <v>25179.13</v>
      </c>
      <c r="AC2318" s="13">
        <v>0</v>
      </c>
      <c r="AD2318" s="13">
        <v>0</v>
      </c>
      <c r="AE2318" s="13">
        <v>0</v>
      </c>
      <c r="AF2318" s="13">
        <v>7406942.71</v>
      </c>
      <c r="AG2318" s="13">
        <v>34275655.039999999</v>
      </c>
      <c r="AH2318" s="13">
        <v>1030</v>
      </c>
      <c r="AI2318" s="13">
        <v>34211544.689999998</v>
      </c>
      <c r="AJ2318" s="13">
        <v>33698260.649999999</v>
      </c>
      <c r="AK2318" s="13">
        <v>0</v>
      </c>
      <c r="AL2318" s="13">
        <v>184094243.03</v>
      </c>
      <c r="AM2318" s="13">
        <v>6.723379180244617</v>
      </c>
      <c r="AN2318" s="13">
        <v>1405052.48</v>
      </c>
      <c r="AO2318" s="13">
        <v>1465094.24</v>
      </c>
      <c r="AP2318" s="13">
        <v>8463202.6900000051</v>
      </c>
      <c r="AQ2318" s="13">
        <v>1029.6500000000001</v>
      </c>
      <c r="AR2318" s="367"/>
      <c r="AS2318" s="19">
        <v>45688</v>
      </c>
      <c r="AT2318" s="20" t="s">
        <v>0</v>
      </c>
      <c r="AU2318" s="40" t="s">
        <v>293</v>
      </c>
      <c r="AV2318" s="41">
        <v>2025</v>
      </c>
      <c r="AW2318" s="266" t="s">
        <v>175</v>
      </c>
      <c r="AX2318" s="380">
        <v>54.91</v>
      </c>
      <c r="AY2318" s="380">
        <v>57.97</v>
      </c>
    </row>
    <row r="2319" spans="1:51" x14ac:dyDescent="0.25">
      <c r="A2319" s="78">
        <v>107</v>
      </c>
      <c r="B2319" s="79" t="s">
        <v>60</v>
      </c>
      <c r="C2319" s="80">
        <v>142381550.64000002</v>
      </c>
      <c r="D2319" s="80">
        <v>30218557.52</v>
      </c>
      <c r="E2319" s="80">
        <v>92417551.769999996</v>
      </c>
      <c r="F2319" s="80">
        <v>13457417.359999999</v>
      </c>
      <c r="G2319" s="80">
        <v>49551210.219999999</v>
      </c>
      <c r="H2319" s="80">
        <v>79999.98</v>
      </c>
      <c r="I2319" s="80">
        <v>416734501.88999999</v>
      </c>
      <c r="J2319" s="80">
        <v>25921262.850000001</v>
      </c>
      <c r="K2319" s="80">
        <v>159231198.66999999</v>
      </c>
      <c r="L2319" s="80">
        <v>66813646.900000006</v>
      </c>
      <c r="M2319" s="80">
        <v>10572319.560000001</v>
      </c>
      <c r="N2319" s="80">
        <v>63681601.670000002</v>
      </c>
      <c r="O2319" s="80">
        <v>-17638892.299999971</v>
      </c>
      <c r="P2319" s="80">
        <v>66322871.099999987</v>
      </c>
      <c r="Q2319" s="80">
        <v>-58286404.060000002</v>
      </c>
      <c r="R2319" s="80">
        <v>8036467.0399999842</v>
      </c>
      <c r="S2319" s="80">
        <v>-7956467.0599999996</v>
      </c>
      <c r="T2319" s="80">
        <v>201951.27</v>
      </c>
      <c r="U2319" s="80">
        <v>0</v>
      </c>
      <c r="V2319" s="80">
        <v>0</v>
      </c>
      <c r="W2319" s="80">
        <v>0</v>
      </c>
      <c r="X2319" s="80">
        <v>383.13</v>
      </c>
      <c r="Y2319" s="80">
        <v>1011249.19</v>
      </c>
      <c r="Z2319" s="80">
        <v>2289520.7999999998</v>
      </c>
      <c r="AA2319" s="80">
        <v>0</v>
      </c>
      <c r="AB2319" s="80">
        <v>0</v>
      </c>
      <c r="AC2319" s="80">
        <v>0</v>
      </c>
      <c r="AD2319" s="80">
        <v>0</v>
      </c>
      <c r="AE2319" s="80">
        <v>0</v>
      </c>
      <c r="AF2319" s="80">
        <v>4858031.47</v>
      </c>
      <c r="AG2319" s="80">
        <v>77385966.460000008</v>
      </c>
      <c r="AH2319" s="80">
        <v>156099153.44</v>
      </c>
      <c r="AI2319" s="80">
        <v>232752399.23000002</v>
      </c>
      <c r="AJ2319" s="80">
        <v>250391291.52999997</v>
      </c>
      <c r="AK2319" s="80">
        <v>0</v>
      </c>
      <c r="AL2319" s="80">
        <v>257503303.22</v>
      </c>
      <c r="AM2319" s="80">
        <v>2.6171661418794243</v>
      </c>
      <c r="AN2319" s="80">
        <v>5128959.6400000006</v>
      </c>
      <c r="AO2319" s="80">
        <v>8328457.7199999997</v>
      </c>
      <c r="AP2319" s="80">
        <v>135172807.66999999</v>
      </c>
      <c r="AQ2319" s="80">
        <v>5370922.2500000298</v>
      </c>
      <c r="AR2319" s="373"/>
      <c r="AS2319" s="81">
        <v>45716</v>
      </c>
      <c r="AT2319" s="82" t="s">
        <v>1</v>
      </c>
      <c r="AU2319" s="83" t="s">
        <v>292</v>
      </c>
      <c r="AV2319" s="84">
        <v>2025</v>
      </c>
      <c r="AW2319" s="266" t="s">
        <v>160</v>
      </c>
      <c r="AX2319" s="380">
        <v>61.61</v>
      </c>
      <c r="AY2319" s="380">
        <v>64.25</v>
      </c>
    </row>
    <row r="2320" spans="1:51" x14ac:dyDescent="0.25">
      <c r="A2320" s="78">
        <v>66</v>
      </c>
      <c r="B2320" s="79" t="s">
        <v>61</v>
      </c>
      <c r="C2320" s="80">
        <v>793711.1</v>
      </c>
      <c r="D2320" s="80">
        <v>3674488.91</v>
      </c>
      <c r="E2320" s="80">
        <v>42083.43</v>
      </c>
      <c r="F2320" s="80">
        <v>153815</v>
      </c>
      <c r="G2320" s="80">
        <v>11827122.069999998</v>
      </c>
      <c r="H2320" s="80">
        <v>-10275520.15</v>
      </c>
      <c r="I2320" s="80">
        <v>196771581.66</v>
      </c>
      <c r="J2320" s="80">
        <v>381219394.92000002</v>
      </c>
      <c r="K2320" s="80">
        <v>42102.43</v>
      </c>
      <c r="L2320" s="80">
        <v>19</v>
      </c>
      <c r="M2320" s="80">
        <v>1365.93</v>
      </c>
      <c r="N2320" s="80">
        <v>3423350.65</v>
      </c>
      <c r="O2320" s="80">
        <v>260597.18999999994</v>
      </c>
      <c r="P2320" s="80">
        <v>-15122312.069999998</v>
      </c>
      <c r="Q2320" s="80">
        <v>167930.39999999991</v>
      </c>
      <c r="R2320" s="80">
        <v>-14954381.669999998</v>
      </c>
      <c r="S2320" s="80">
        <v>4678861.4399999976</v>
      </c>
      <c r="T2320" s="80">
        <v>1348809.42</v>
      </c>
      <c r="U2320" s="80">
        <v>0</v>
      </c>
      <c r="V2320" s="80">
        <v>0</v>
      </c>
      <c r="W2320" s="80">
        <v>0</v>
      </c>
      <c r="X2320" s="80">
        <v>113644052.77</v>
      </c>
      <c r="Y2320" s="80">
        <v>234268.18</v>
      </c>
      <c r="Z2320" s="80">
        <v>181714.19</v>
      </c>
      <c r="AA2320" s="80">
        <v>747613.71</v>
      </c>
      <c r="AB2320" s="80">
        <v>5369.34</v>
      </c>
      <c r="AC2320" s="80">
        <v>0</v>
      </c>
      <c r="AD2320" s="80">
        <v>0</v>
      </c>
      <c r="AE2320" s="80">
        <v>0</v>
      </c>
      <c r="AF2320" s="80">
        <v>109145035.33</v>
      </c>
      <c r="AG2320" s="80">
        <v>1384.93</v>
      </c>
      <c r="AH2320" s="80">
        <v>3465434.08</v>
      </c>
      <c r="AI2320" s="80">
        <v>3466799.55</v>
      </c>
      <c r="AJ2320" s="80">
        <v>3206202.36</v>
      </c>
      <c r="AK2320" s="80">
        <v>0</v>
      </c>
      <c r="AL2320" s="80">
        <v>196729479.22999999</v>
      </c>
      <c r="AM2320" s="80">
        <v>4673.6395419456785</v>
      </c>
      <c r="AN2320" s="80">
        <v>153815</v>
      </c>
      <c r="AO2320" s="80">
        <v>0</v>
      </c>
      <c r="AP2320" s="80">
        <v>877269.66999999993</v>
      </c>
      <c r="AQ2320" s="80">
        <v>4018644.6700000004</v>
      </c>
      <c r="AR2320" s="373"/>
      <c r="AS2320" s="81">
        <v>45716</v>
      </c>
      <c r="AT2320" s="82" t="s">
        <v>1</v>
      </c>
      <c r="AU2320" s="83" t="s">
        <v>293</v>
      </c>
      <c r="AV2320" s="84">
        <v>2025</v>
      </c>
      <c r="AW2320" s="266" t="s">
        <v>178</v>
      </c>
      <c r="AX2320" s="380">
        <v>61.61</v>
      </c>
      <c r="AY2320" s="380">
        <v>64.25</v>
      </c>
    </row>
    <row r="2321" spans="1:51" x14ac:dyDescent="0.25">
      <c r="A2321" s="78">
        <v>44</v>
      </c>
      <c r="B2321" s="79" t="s">
        <v>62</v>
      </c>
      <c r="C2321" s="80">
        <v>16805768.899999999</v>
      </c>
      <c r="D2321" s="80">
        <v>1108404.49</v>
      </c>
      <c r="E2321" s="80">
        <v>13755472.25</v>
      </c>
      <c r="F2321" s="80">
        <v>2907365.9</v>
      </c>
      <c r="G2321" s="80">
        <v>10487918.18</v>
      </c>
      <c r="H2321" s="80">
        <v>14435</v>
      </c>
      <c r="I2321" s="80">
        <v>265308784.13999999</v>
      </c>
      <c r="J2321" s="80">
        <v>45321016.119999997</v>
      </c>
      <c r="K2321" s="80">
        <v>41466834.579999998</v>
      </c>
      <c r="L2321" s="80">
        <v>26285427.759999998</v>
      </c>
      <c r="M2321" s="80">
        <v>2742.51</v>
      </c>
      <c r="N2321" s="80">
        <v>0</v>
      </c>
      <c r="O2321" s="80">
        <v>6319160.429999996</v>
      </c>
      <c r="P2321" s="80">
        <v>-4144873.2599999942</v>
      </c>
      <c r="Q2321" s="80">
        <v>-166744.31</v>
      </c>
      <c r="R2321" s="80">
        <v>-4311617.5699999938</v>
      </c>
      <c r="S2321" s="80">
        <v>4326052.57</v>
      </c>
      <c r="T2321" s="80">
        <v>168549.52</v>
      </c>
      <c r="U2321" s="80">
        <v>0</v>
      </c>
      <c r="V2321" s="80">
        <v>0</v>
      </c>
      <c r="W2321" s="80">
        <v>0</v>
      </c>
      <c r="X2321" s="80">
        <v>6079766.2199999997</v>
      </c>
      <c r="Y2321" s="80">
        <v>203389.41</v>
      </c>
      <c r="Z2321" s="80">
        <v>121266.19</v>
      </c>
      <c r="AA2321" s="80">
        <v>570100.57999999996</v>
      </c>
      <c r="AB2321" s="80">
        <v>920457.89</v>
      </c>
      <c r="AC2321" s="80">
        <v>0</v>
      </c>
      <c r="AD2321" s="80">
        <v>0</v>
      </c>
      <c r="AE2321" s="80">
        <v>0</v>
      </c>
      <c r="AF2321" s="80">
        <v>107049.1</v>
      </c>
      <c r="AG2321" s="80">
        <v>26288170.269999996</v>
      </c>
      <c r="AH2321" s="80">
        <v>13755472.25</v>
      </c>
      <c r="AI2321" s="80">
        <v>39947738.409999996</v>
      </c>
      <c r="AJ2321" s="80">
        <v>33628577.980000004</v>
      </c>
      <c r="AK2321" s="80">
        <v>0</v>
      </c>
      <c r="AL2321" s="80">
        <v>223841949.56</v>
      </c>
      <c r="AM2321" s="80">
        <v>6.3980958958454455</v>
      </c>
      <c r="AN2321" s="80">
        <v>1986277.88</v>
      </c>
      <c r="AO2321" s="80">
        <v>921088.02</v>
      </c>
      <c r="AP2321" s="80">
        <v>11146006.379999999</v>
      </c>
      <c r="AQ2321" s="80">
        <v>1767802.4000000004</v>
      </c>
      <c r="AR2321" s="373"/>
      <c r="AS2321" s="81">
        <v>45716</v>
      </c>
      <c r="AT2321" s="82" t="s">
        <v>1</v>
      </c>
      <c r="AU2321" s="83" t="s">
        <v>292</v>
      </c>
      <c r="AV2321" s="84">
        <v>2025</v>
      </c>
      <c r="AW2321" s="266" t="s">
        <v>167</v>
      </c>
      <c r="AX2321" s="380">
        <v>61.61</v>
      </c>
      <c r="AY2321" s="380">
        <v>64.25</v>
      </c>
    </row>
    <row r="2322" spans="1:51" ht="30" x14ac:dyDescent="0.25">
      <c r="A2322" s="78">
        <v>113</v>
      </c>
      <c r="B2322" s="79" t="s">
        <v>63</v>
      </c>
      <c r="C2322" s="80">
        <v>17156364.350000001</v>
      </c>
      <c r="D2322" s="80">
        <v>3688218.76</v>
      </c>
      <c r="E2322" s="80">
        <v>3508920.2300000004</v>
      </c>
      <c r="F2322" s="80">
        <v>3686035.4299999997</v>
      </c>
      <c r="G2322" s="80">
        <v>6934296.1699999999</v>
      </c>
      <c r="H2322" s="80">
        <v>422936.17</v>
      </c>
      <c r="I2322" s="80">
        <v>333442425.92000002</v>
      </c>
      <c r="J2322" s="80">
        <v>30304321.66</v>
      </c>
      <c r="K2322" s="80">
        <v>24952709.25</v>
      </c>
      <c r="L2322" s="80">
        <v>19138693.700000003</v>
      </c>
      <c r="M2322" s="80">
        <v>2970069.79</v>
      </c>
      <c r="N2322" s="80">
        <v>8703610.6400000006</v>
      </c>
      <c r="O2322" s="80">
        <v>1527817.1000000043</v>
      </c>
      <c r="P2322" s="80">
        <v>1319996.8899999985</v>
      </c>
      <c r="Q2322" s="80">
        <v>-1448581.0099999977</v>
      </c>
      <c r="R2322" s="80">
        <v>-128584.11999999918</v>
      </c>
      <c r="S2322" s="80">
        <v>551520.29999999981</v>
      </c>
      <c r="T2322" s="80">
        <v>262664.28999999998</v>
      </c>
      <c r="U2322" s="80">
        <v>0</v>
      </c>
      <c r="V2322" s="80">
        <v>0</v>
      </c>
      <c r="W2322" s="80">
        <v>0</v>
      </c>
      <c r="X2322" s="80">
        <v>3338942.69</v>
      </c>
      <c r="Y2322" s="80">
        <v>134548.29</v>
      </c>
      <c r="Z2322" s="80">
        <v>143121.25</v>
      </c>
      <c r="AA2322" s="80">
        <v>0</v>
      </c>
      <c r="AB2322" s="80">
        <v>414868.37</v>
      </c>
      <c r="AC2322" s="80">
        <v>0</v>
      </c>
      <c r="AD2322" s="80">
        <v>0</v>
      </c>
      <c r="AE2322" s="80">
        <v>0</v>
      </c>
      <c r="AF2322" s="80">
        <v>2357548.77</v>
      </c>
      <c r="AG2322" s="80">
        <v>22108763.489999998</v>
      </c>
      <c r="AH2322" s="80">
        <v>12212530.869999999</v>
      </c>
      <c r="AI2322" s="80">
        <v>36288674.730000004</v>
      </c>
      <c r="AJ2322" s="80">
        <v>34760857.630000003</v>
      </c>
      <c r="AK2322" s="80">
        <v>0</v>
      </c>
      <c r="AL2322" s="80">
        <v>308489716.67000002</v>
      </c>
      <c r="AM2322" s="80">
        <v>13.362974840898289</v>
      </c>
      <c r="AN2322" s="80">
        <v>1854081.92</v>
      </c>
      <c r="AO2322" s="80">
        <v>1831953.51</v>
      </c>
      <c r="AP2322" s="80">
        <v>13876523.660000004</v>
      </c>
      <c r="AQ2322" s="80">
        <v>1497183.4900000002</v>
      </c>
      <c r="AR2322" s="373"/>
      <c r="AS2322" s="81">
        <v>45716</v>
      </c>
      <c r="AT2322" s="82" t="s">
        <v>1</v>
      </c>
      <c r="AU2322" s="83" t="s">
        <v>292</v>
      </c>
      <c r="AV2322" s="84">
        <v>2025</v>
      </c>
      <c r="AW2322" s="266" t="s">
        <v>171</v>
      </c>
      <c r="AX2322" s="380">
        <v>61.61</v>
      </c>
      <c r="AY2322" s="380">
        <v>64.25</v>
      </c>
    </row>
    <row r="2323" spans="1:51" x14ac:dyDescent="0.25">
      <c r="A2323" s="78">
        <v>98</v>
      </c>
      <c r="B2323" s="79" t="s">
        <v>64</v>
      </c>
      <c r="C2323" s="80">
        <v>38507362.369999997</v>
      </c>
      <c r="D2323" s="80">
        <v>9548838.7599999998</v>
      </c>
      <c r="E2323" s="80">
        <v>25558641.419999998</v>
      </c>
      <c r="F2323" s="80">
        <v>7379616.5599999996</v>
      </c>
      <c r="G2323" s="80">
        <v>8407520.3699999992</v>
      </c>
      <c r="H2323" s="80">
        <v>37740.42</v>
      </c>
      <c r="I2323" s="80">
        <v>89172812.469999999</v>
      </c>
      <c r="J2323" s="80">
        <v>65548946.329999998</v>
      </c>
      <c r="K2323" s="80">
        <v>64806382.270000003</v>
      </c>
      <c r="L2323" s="80">
        <v>39247740.849999994</v>
      </c>
      <c r="M2323" s="80">
        <v>19396233.98</v>
      </c>
      <c r="N2323" s="80">
        <v>14020455.439999999</v>
      </c>
      <c r="O2323" s="80">
        <v>-3947762.2599999979</v>
      </c>
      <c r="P2323" s="80">
        <v>17119148.939999998</v>
      </c>
      <c r="Q2323" s="80">
        <v>965039.18999999575</v>
      </c>
      <c r="R2323" s="80">
        <v>18084188.129999995</v>
      </c>
      <c r="S2323" s="80">
        <v>-18046447.710000001</v>
      </c>
      <c r="T2323" s="80">
        <v>9.65</v>
      </c>
      <c r="U2323" s="80">
        <v>0</v>
      </c>
      <c r="V2323" s="80">
        <v>0</v>
      </c>
      <c r="W2323" s="80">
        <v>0</v>
      </c>
      <c r="X2323" s="80">
        <v>44268341.560000002</v>
      </c>
      <c r="Y2323" s="80">
        <v>134167.22</v>
      </c>
      <c r="Z2323" s="80">
        <v>504677.51</v>
      </c>
      <c r="AA2323" s="80">
        <v>1427311.62</v>
      </c>
      <c r="AB2323" s="80">
        <v>669923.59</v>
      </c>
      <c r="AC2323" s="80">
        <v>0</v>
      </c>
      <c r="AD2323" s="80">
        <v>0</v>
      </c>
      <c r="AE2323" s="80">
        <v>0</v>
      </c>
      <c r="AF2323" s="80">
        <v>59578718.979999997</v>
      </c>
      <c r="AG2323" s="80">
        <v>58643974.829999991</v>
      </c>
      <c r="AH2323" s="80">
        <v>39579096.859999999</v>
      </c>
      <c r="AI2323" s="80">
        <v>97875993.280000001</v>
      </c>
      <c r="AJ2323" s="80">
        <v>101823755.53999999</v>
      </c>
      <c r="AK2323" s="80">
        <v>0</v>
      </c>
      <c r="AL2323" s="80">
        <v>24366430.199999996</v>
      </c>
      <c r="AM2323" s="80">
        <v>1.3759881256522422</v>
      </c>
      <c r="AN2323" s="80">
        <v>4618965.38</v>
      </c>
      <c r="AO2323" s="80">
        <v>2760651.1799999997</v>
      </c>
      <c r="AP2323" s="80">
        <v>38313314.079999998</v>
      </c>
      <c r="AQ2323" s="80">
        <v>5407028.209999986</v>
      </c>
      <c r="AR2323" s="373"/>
      <c r="AS2323" s="81">
        <v>45716</v>
      </c>
      <c r="AT2323" s="82" t="s">
        <v>1</v>
      </c>
      <c r="AU2323" s="83" t="s">
        <v>292</v>
      </c>
      <c r="AV2323" s="84">
        <v>2025</v>
      </c>
      <c r="AW2323" s="266" t="s">
        <v>165</v>
      </c>
      <c r="AX2323" s="380">
        <v>61.61</v>
      </c>
      <c r="AY2323" s="380">
        <v>64.25</v>
      </c>
    </row>
    <row r="2324" spans="1:51" x14ac:dyDescent="0.25">
      <c r="A2324" s="78">
        <v>109</v>
      </c>
      <c r="B2324" s="79" t="s">
        <v>66</v>
      </c>
      <c r="C2324" s="80">
        <v>230426980.45000002</v>
      </c>
      <c r="D2324" s="80">
        <v>107840273.95</v>
      </c>
      <c r="E2324" s="80">
        <v>81697007.540000007</v>
      </c>
      <c r="F2324" s="80">
        <v>28785849.850000001</v>
      </c>
      <c r="G2324" s="80">
        <v>48698476.369999997</v>
      </c>
      <c r="H2324" s="80">
        <v>61063895.450000003</v>
      </c>
      <c r="I2324" s="80">
        <v>2187315555.0999999</v>
      </c>
      <c r="J2324" s="80">
        <v>426078821.16000003</v>
      </c>
      <c r="K2324" s="80">
        <v>344075567.30000001</v>
      </c>
      <c r="L2324" s="80">
        <v>227036267.06</v>
      </c>
      <c r="M2324" s="80">
        <v>31583077</v>
      </c>
      <c r="N2324" s="80">
        <v>733351.62</v>
      </c>
      <c r="O2324" s="80">
        <v>-7732774.3200000226</v>
      </c>
      <c r="P2324" s="80">
        <v>52833169.75</v>
      </c>
      <c r="Q2324" s="80">
        <v>-24980276.680000003</v>
      </c>
      <c r="R2324" s="80">
        <v>27852893.069999997</v>
      </c>
      <c r="S2324" s="80">
        <v>33211002.379999995</v>
      </c>
      <c r="T2324" s="80">
        <v>10258994.800000001</v>
      </c>
      <c r="U2324" s="80">
        <v>0</v>
      </c>
      <c r="V2324" s="80">
        <v>0</v>
      </c>
      <c r="W2324" s="80">
        <v>3550142.95</v>
      </c>
      <c r="X2324" s="80">
        <v>297083692.39999998</v>
      </c>
      <c r="Y2324" s="80">
        <v>863515.12</v>
      </c>
      <c r="Z2324" s="80">
        <v>6584049.3700000001</v>
      </c>
      <c r="AA2324" s="80">
        <v>43374720.990000002</v>
      </c>
      <c r="AB2324" s="80">
        <v>137220.65</v>
      </c>
      <c r="AC2324" s="80">
        <v>0</v>
      </c>
      <c r="AD2324" s="80">
        <v>0</v>
      </c>
      <c r="AE2324" s="80">
        <v>246099.72</v>
      </c>
      <c r="AF2324" s="80">
        <v>226476221.91999999</v>
      </c>
      <c r="AG2324" s="80">
        <v>258619344.06</v>
      </c>
      <c r="AH2324" s="80">
        <v>82430359.160000011</v>
      </c>
      <c r="AI2324" s="80">
        <v>337890506.15999997</v>
      </c>
      <c r="AJ2324" s="80">
        <v>345623280.48000002</v>
      </c>
      <c r="AK2324" s="80">
        <v>0</v>
      </c>
      <c r="AL2324" s="80">
        <v>1843239987.8</v>
      </c>
      <c r="AM2324" s="80">
        <v>6.3570789761798929</v>
      </c>
      <c r="AN2324" s="80">
        <v>22815804.059999999</v>
      </c>
      <c r="AO2324" s="80">
        <v>5970045.79</v>
      </c>
      <c r="AP2324" s="80">
        <v>197889023.45000002</v>
      </c>
      <c r="AQ2324" s="80">
        <v>67569542.62999998</v>
      </c>
      <c r="AR2324" s="373"/>
      <c r="AS2324" s="81">
        <v>45716</v>
      </c>
      <c r="AT2324" s="82" t="s">
        <v>1</v>
      </c>
      <c r="AU2324" s="83" t="s">
        <v>292</v>
      </c>
      <c r="AV2324" s="84">
        <v>2025</v>
      </c>
      <c r="AW2324" s="266" t="s">
        <v>157</v>
      </c>
      <c r="AX2324" s="380">
        <v>61.61</v>
      </c>
      <c r="AY2324" s="380">
        <v>64.25</v>
      </c>
    </row>
    <row r="2325" spans="1:51" x14ac:dyDescent="0.25">
      <c r="A2325" s="78">
        <v>25</v>
      </c>
      <c r="B2325" s="79" t="s">
        <v>67</v>
      </c>
      <c r="C2325" s="80">
        <v>18650824.289999999</v>
      </c>
      <c r="D2325" s="80">
        <v>5269657</v>
      </c>
      <c r="E2325" s="80">
        <v>1779284</v>
      </c>
      <c r="F2325" s="80">
        <v>0</v>
      </c>
      <c r="G2325" s="80">
        <v>11608447.779999999</v>
      </c>
      <c r="H2325" s="80">
        <v>18654850.780000001</v>
      </c>
      <c r="I2325" s="80">
        <v>62241529.119999997</v>
      </c>
      <c r="J2325" s="80">
        <v>797016917.10000002</v>
      </c>
      <c r="K2325" s="80">
        <v>19207299.199999999</v>
      </c>
      <c r="L2325" s="80">
        <v>17428015.199999999</v>
      </c>
      <c r="M2325" s="80">
        <v>0</v>
      </c>
      <c r="N2325" s="80">
        <v>0</v>
      </c>
      <c r="O2325" s="80">
        <v>1147985.1999999986</v>
      </c>
      <c r="P2325" s="80">
        <v>624734.30999999749</v>
      </c>
      <c r="Q2325" s="80">
        <v>-41697.769999999997</v>
      </c>
      <c r="R2325" s="80">
        <v>583036.53999999748</v>
      </c>
      <c r="S2325" s="80">
        <v>18071814.240000002</v>
      </c>
      <c r="T2325" s="80">
        <v>15173582.800000001</v>
      </c>
      <c r="U2325" s="80">
        <v>1407000.34</v>
      </c>
      <c r="V2325" s="80">
        <v>0</v>
      </c>
      <c r="W2325" s="80">
        <v>0</v>
      </c>
      <c r="X2325" s="80">
        <v>2397992.14</v>
      </c>
      <c r="Y2325" s="80">
        <v>236907.1</v>
      </c>
      <c r="Z2325" s="80">
        <v>652748.19999999995</v>
      </c>
      <c r="AA2325" s="80">
        <v>0</v>
      </c>
      <c r="AB2325" s="80">
        <v>7432.72</v>
      </c>
      <c r="AC2325" s="80">
        <v>0</v>
      </c>
      <c r="AD2325" s="80">
        <v>0</v>
      </c>
      <c r="AE2325" s="80">
        <v>0</v>
      </c>
      <c r="AF2325" s="80">
        <v>9673.02</v>
      </c>
      <c r="AG2325" s="80">
        <v>17428015.199999999</v>
      </c>
      <c r="AH2325" s="80">
        <v>1779284</v>
      </c>
      <c r="AI2325" s="80">
        <v>15548435.589999998</v>
      </c>
      <c r="AJ2325" s="80">
        <v>14400450.389999999</v>
      </c>
      <c r="AK2325" s="80">
        <v>0</v>
      </c>
      <c r="AL2325" s="80">
        <v>43034229.920000002</v>
      </c>
      <c r="AM2325" s="80">
        <v>3.2405143727859458</v>
      </c>
      <c r="AN2325" s="80">
        <v>0</v>
      </c>
      <c r="AO2325" s="80">
        <v>0</v>
      </c>
      <c r="AP2325" s="80">
        <v>17622266.09</v>
      </c>
      <c r="AQ2325" s="80">
        <v>5389084</v>
      </c>
      <c r="AR2325" s="373"/>
      <c r="AS2325" s="81">
        <v>45716</v>
      </c>
      <c r="AT2325" s="82" t="s">
        <v>1</v>
      </c>
      <c r="AU2325" s="83" t="s">
        <v>292</v>
      </c>
      <c r="AV2325" s="84">
        <v>2025</v>
      </c>
      <c r="AW2325" s="266" t="s">
        <v>174</v>
      </c>
      <c r="AX2325" s="380">
        <v>61.61</v>
      </c>
      <c r="AY2325" s="380">
        <v>64.25</v>
      </c>
    </row>
    <row r="2326" spans="1:51" x14ac:dyDescent="0.25">
      <c r="A2326" s="78">
        <v>121</v>
      </c>
      <c r="B2326" s="79" t="s">
        <v>68</v>
      </c>
      <c r="C2326" s="80">
        <v>0</v>
      </c>
      <c r="D2326" s="80">
        <v>0</v>
      </c>
      <c r="E2326" s="80">
        <v>69.61</v>
      </c>
      <c r="F2326" s="80">
        <v>0</v>
      </c>
      <c r="G2326" s="80">
        <v>111546.83</v>
      </c>
      <c r="H2326" s="80">
        <v>197037.4</v>
      </c>
      <c r="I2326" s="80">
        <v>3314281.52</v>
      </c>
      <c r="J2326" s="80">
        <v>44621930.840000004</v>
      </c>
      <c r="K2326" s="80">
        <v>2414.48</v>
      </c>
      <c r="L2326" s="80">
        <v>2344.87</v>
      </c>
      <c r="M2326" s="80">
        <v>904326.19</v>
      </c>
      <c r="N2326" s="80">
        <v>0</v>
      </c>
      <c r="O2326" s="80">
        <v>-667586.98999999987</v>
      </c>
      <c r="P2326" s="80">
        <v>556040.15999999992</v>
      </c>
      <c r="Q2326" s="80">
        <v>-666895.78</v>
      </c>
      <c r="R2326" s="80">
        <v>-110855.62000000011</v>
      </c>
      <c r="S2326" s="80">
        <v>307893.38</v>
      </c>
      <c r="T2326" s="80">
        <v>0</v>
      </c>
      <c r="U2326" s="80">
        <v>0</v>
      </c>
      <c r="V2326" s="80">
        <v>0</v>
      </c>
      <c r="W2326" s="80">
        <v>0</v>
      </c>
      <c r="X2326" s="80">
        <v>318303.40000000002</v>
      </c>
      <c r="Y2326" s="80">
        <v>2276.4699999999998</v>
      </c>
      <c r="Z2326" s="80">
        <v>2082.44</v>
      </c>
      <c r="AA2326" s="80">
        <v>0</v>
      </c>
      <c r="AB2326" s="80">
        <v>6051.11</v>
      </c>
      <c r="AC2326" s="80">
        <v>0</v>
      </c>
      <c r="AD2326" s="80">
        <v>0</v>
      </c>
      <c r="AE2326" s="80">
        <v>0</v>
      </c>
      <c r="AF2326" s="80">
        <v>0</v>
      </c>
      <c r="AG2326" s="80">
        <v>906671.06</v>
      </c>
      <c r="AH2326" s="80">
        <v>69.61</v>
      </c>
      <c r="AI2326" s="80">
        <v>905918.91</v>
      </c>
      <c r="AJ2326" s="80">
        <v>1573505.9</v>
      </c>
      <c r="AK2326" s="80">
        <v>0</v>
      </c>
      <c r="AL2326" s="80">
        <v>3311867.04</v>
      </c>
      <c r="AM2326" s="80">
        <v>1372.6688645174115</v>
      </c>
      <c r="AN2326" s="80">
        <v>0</v>
      </c>
      <c r="AO2326" s="80">
        <v>0</v>
      </c>
      <c r="AP2326" s="80">
        <v>667586.99</v>
      </c>
      <c r="AQ2326" s="80">
        <v>0</v>
      </c>
      <c r="AR2326" s="373"/>
      <c r="AS2326" s="81">
        <v>45716</v>
      </c>
      <c r="AT2326" s="82" t="s">
        <v>1</v>
      </c>
      <c r="AU2326" s="83" t="s">
        <v>292</v>
      </c>
      <c r="AV2326" s="84">
        <v>2025</v>
      </c>
      <c r="AW2326" s="266" t="s">
        <v>188</v>
      </c>
      <c r="AX2326" s="380">
        <v>61.61</v>
      </c>
      <c r="AY2326" s="380">
        <v>64.25</v>
      </c>
    </row>
    <row r="2327" spans="1:51" x14ac:dyDescent="0.25">
      <c r="A2327" s="78">
        <v>122</v>
      </c>
      <c r="B2327" s="79" t="s">
        <v>69</v>
      </c>
      <c r="C2327" s="80">
        <v>18702947.329999998</v>
      </c>
      <c r="D2327" s="80">
        <v>697458.16</v>
      </c>
      <c r="E2327" s="80">
        <v>39423.859999999993</v>
      </c>
      <c r="F2327" s="80">
        <v>45286.75</v>
      </c>
      <c r="G2327" s="80">
        <v>6136893.1099999994</v>
      </c>
      <c r="H2327" s="80">
        <v>2166057.4500000002</v>
      </c>
      <c r="I2327" s="80">
        <v>85251045.969999999</v>
      </c>
      <c r="J2327" s="80">
        <v>395121.6</v>
      </c>
      <c r="K2327" s="80">
        <v>1926934.17</v>
      </c>
      <c r="L2327" s="80">
        <v>1553975.54</v>
      </c>
      <c r="M2327" s="80">
        <v>399723877.73000002</v>
      </c>
      <c r="N2327" s="80">
        <v>72129.440000000002</v>
      </c>
      <c r="O2327" s="80">
        <v>-164988766.16000003</v>
      </c>
      <c r="P2327" s="80">
        <v>176812075.47000015</v>
      </c>
      <c r="Q2327" s="80">
        <v>-173393932.35999995</v>
      </c>
      <c r="R2327" s="80">
        <v>3418143.1100001931</v>
      </c>
      <c r="S2327" s="80">
        <v>-1252085.6500000358</v>
      </c>
      <c r="T2327" s="80">
        <v>0</v>
      </c>
      <c r="U2327" s="80">
        <v>0</v>
      </c>
      <c r="V2327" s="80">
        <v>0</v>
      </c>
      <c r="W2327" s="80">
        <v>5519999.8799999999</v>
      </c>
      <c r="X2327" s="80">
        <v>470646151.07999998</v>
      </c>
      <c r="Y2327" s="80">
        <v>63450.66</v>
      </c>
      <c r="Z2327" s="80">
        <v>25418.97</v>
      </c>
      <c r="AA2327" s="80">
        <v>3616640.47</v>
      </c>
      <c r="AB2327" s="80">
        <v>5944.21</v>
      </c>
      <c r="AC2327" s="80">
        <v>0</v>
      </c>
      <c r="AD2327" s="80">
        <v>0</v>
      </c>
      <c r="AE2327" s="80">
        <v>4160399.91</v>
      </c>
      <c r="AF2327" s="80">
        <v>469546382.38999999</v>
      </c>
      <c r="AG2327" s="80">
        <v>401277853.27000004</v>
      </c>
      <c r="AH2327" s="80">
        <v>111553.3</v>
      </c>
      <c r="AI2327" s="80">
        <v>401286064.84999996</v>
      </c>
      <c r="AJ2327" s="80">
        <v>566274831.00999999</v>
      </c>
      <c r="AK2327" s="80">
        <v>0</v>
      </c>
      <c r="AL2327" s="80">
        <v>83324111.799999997</v>
      </c>
      <c r="AM2327" s="80">
        <v>44.241805089791939</v>
      </c>
      <c r="AN2327" s="80">
        <v>36229.4</v>
      </c>
      <c r="AO2327" s="80">
        <v>9057.35</v>
      </c>
      <c r="AP2327" s="80">
        <v>182875439.47000003</v>
      </c>
      <c r="AQ2327" s="80">
        <v>-118815.8600000001</v>
      </c>
      <c r="AR2327" s="373"/>
      <c r="AS2327" s="81">
        <v>45716</v>
      </c>
      <c r="AT2327" s="82" t="s">
        <v>1</v>
      </c>
      <c r="AU2327" s="83" t="s">
        <v>292</v>
      </c>
      <c r="AV2327" s="84">
        <v>2025</v>
      </c>
      <c r="AW2327" s="266" t="s">
        <v>267</v>
      </c>
      <c r="AX2327" s="380">
        <v>61.61</v>
      </c>
      <c r="AY2327" s="380">
        <v>64.25</v>
      </c>
    </row>
    <row r="2328" spans="1:51" x14ac:dyDescent="0.25">
      <c r="A2328" s="78">
        <v>13</v>
      </c>
      <c r="B2328" s="79" t="s">
        <v>70</v>
      </c>
      <c r="C2328" s="80">
        <v>2080008389.8699999</v>
      </c>
      <c r="D2328" s="80">
        <v>1021984883.4000001</v>
      </c>
      <c r="E2328" s="80">
        <v>635104918.6099999</v>
      </c>
      <c r="F2328" s="80">
        <v>315309667.88</v>
      </c>
      <c r="G2328" s="80">
        <v>309854692.31</v>
      </c>
      <c r="H2328" s="80">
        <v>27972355.289999999</v>
      </c>
      <c r="I2328" s="80">
        <v>3460006359.5</v>
      </c>
      <c r="J2328" s="80">
        <v>2511271621.5</v>
      </c>
      <c r="K2328" s="80">
        <v>1876320189.47</v>
      </c>
      <c r="L2328" s="80">
        <v>1213113890.79</v>
      </c>
      <c r="M2328" s="80">
        <v>865174560.77999997</v>
      </c>
      <c r="N2328" s="80">
        <v>693962713.82000005</v>
      </c>
      <c r="O2328" s="80">
        <v>709673663.73999989</v>
      </c>
      <c r="P2328" s="80">
        <v>-276814517.45999956</v>
      </c>
      <c r="Q2328" s="80">
        <v>-64609519.689999811</v>
      </c>
      <c r="R2328" s="80">
        <v>-341424037.14999938</v>
      </c>
      <c r="S2328" s="80">
        <v>369396391.74000001</v>
      </c>
      <c r="T2328" s="80">
        <v>93182047.549999997</v>
      </c>
      <c r="U2328" s="80">
        <v>549834.84</v>
      </c>
      <c r="V2328" s="80">
        <v>0</v>
      </c>
      <c r="W2328" s="80">
        <v>12526334.279999999</v>
      </c>
      <c r="X2328" s="80">
        <v>525154054.32999998</v>
      </c>
      <c r="Y2328" s="80">
        <v>6323566.0999999996</v>
      </c>
      <c r="Z2328" s="80">
        <v>17723935.41</v>
      </c>
      <c r="AA2328" s="80">
        <v>20297313.449999999</v>
      </c>
      <c r="AB2328" s="80">
        <v>552486.87</v>
      </c>
      <c r="AC2328" s="80">
        <v>0</v>
      </c>
      <c r="AD2328" s="80">
        <v>0</v>
      </c>
      <c r="AE2328" s="80">
        <v>4678081.9400000004</v>
      </c>
      <c r="AF2328" s="80">
        <v>212440495.49000001</v>
      </c>
      <c r="AG2328" s="80">
        <v>2078288451.5699999</v>
      </c>
      <c r="AH2328" s="80">
        <v>1329067632.4299998</v>
      </c>
      <c r="AI2328" s="80">
        <v>3411428654.1100001</v>
      </c>
      <c r="AJ2328" s="80">
        <v>2701754990.3700004</v>
      </c>
      <c r="AK2328" s="80">
        <v>0</v>
      </c>
      <c r="AL2328" s="80">
        <v>1583686170.03</v>
      </c>
      <c r="AM2328" s="80">
        <v>1.8440383357370047</v>
      </c>
      <c r="AN2328" s="80">
        <v>247302296.66</v>
      </c>
      <c r="AO2328" s="80">
        <v>68007371.219999999</v>
      </c>
      <c r="AP2328" s="80">
        <v>1706469988.4599996</v>
      </c>
      <c r="AQ2328" s="80">
        <v>1351851197.29</v>
      </c>
      <c r="AR2328" s="373"/>
      <c r="AS2328" s="81">
        <v>45716</v>
      </c>
      <c r="AT2328" s="82" t="s">
        <v>1</v>
      </c>
      <c r="AU2328" s="83" t="s">
        <v>292</v>
      </c>
      <c r="AV2328" s="84">
        <v>2025</v>
      </c>
      <c r="AW2328" s="266" t="s">
        <v>149</v>
      </c>
      <c r="AX2328" s="380">
        <v>61.61</v>
      </c>
      <c r="AY2328" s="380">
        <v>64.25</v>
      </c>
    </row>
    <row r="2329" spans="1:51" x14ac:dyDescent="0.25">
      <c r="A2329" s="78">
        <v>110</v>
      </c>
      <c r="B2329" s="79" t="s">
        <v>71</v>
      </c>
      <c r="C2329" s="80">
        <v>23444949.210000001</v>
      </c>
      <c r="D2329" s="80">
        <v>749597.27</v>
      </c>
      <c r="E2329" s="80">
        <v>47592.880000000005</v>
      </c>
      <c r="F2329" s="80">
        <v>5170927.03</v>
      </c>
      <c r="G2329" s="80">
        <v>19702622.699999999</v>
      </c>
      <c r="H2329" s="80">
        <v>19564449.23</v>
      </c>
      <c r="I2329" s="80">
        <v>437447641.25</v>
      </c>
      <c r="J2329" s="80">
        <v>399755491.08999997</v>
      </c>
      <c r="K2329" s="80">
        <v>30553318.190000001</v>
      </c>
      <c r="L2329" s="80">
        <v>20597881.640000001</v>
      </c>
      <c r="M2329" s="80">
        <v>10277396.369999999</v>
      </c>
      <c r="N2329" s="80">
        <v>79481.75</v>
      </c>
      <c r="O2329" s="80">
        <v>8932743.2400000021</v>
      </c>
      <c r="P2329" s="80">
        <v>-11110941.030000005</v>
      </c>
      <c r="Q2329" s="80">
        <v>-424310.22999999858</v>
      </c>
      <c r="R2329" s="80">
        <v>-11535251.260000004</v>
      </c>
      <c r="S2329" s="80">
        <v>31099700.489999998</v>
      </c>
      <c r="T2329" s="80">
        <v>971985.83</v>
      </c>
      <c r="U2329" s="80">
        <v>0</v>
      </c>
      <c r="V2329" s="80">
        <v>0</v>
      </c>
      <c r="W2329" s="80">
        <v>0</v>
      </c>
      <c r="X2329" s="80">
        <v>36510928.460000001</v>
      </c>
      <c r="Y2329" s="80">
        <v>378782.9</v>
      </c>
      <c r="Z2329" s="80">
        <v>118468.8</v>
      </c>
      <c r="AA2329" s="80">
        <v>153625.41</v>
      </c>
      <c r="AB2329" s="80">
        <v>190496.16</v>
      </c>
      <c r="AC2329" s="80">
        <v>0</v>
      </c>
      <c r="AD2329" s="80">
        <v>0</v>
      </c>
      <c r="AE2329" s="80">
        <v>0</v>
      </c>
      <c r="AF2329" s="80">
        <v>5541840.5300000003</v>
      </c>
      <c r="AG2329" s="80">
        <v>30875278.010000002</v>
      </c>
      <c r="AH2329" s="80">
        <v>127074.63</v>
      </c>
      <c r="AI2329" s="80">
        <v>40897067.090000004</v>
      </c>
      <c r="AJ2329" s="80">
        <v>31964323.849999998</v>
      </c>
      <c r="AK2329" s="80">
        <v>0</v>
      </c>
      <c r="AL2329" s="80">
        <v>406894323.06</v>
      </c>
      <c r="AM2329" s="80">
        <v>14.317516628788789</v>
      </c>
      <c r="AN2329" s="80">
        <v>3302439.4899999998</v>
      </c>
      <c r="AO2329" s="80">
        <v>1868487.54</v>
      </c>
      <c r="AP2329" s="80">
        <v>15394098.999999996</v>
      </c>
      <c r="AQ2329" s="80">
        <v>834876.68</v>
      </c>
      <c r="AR2329" s="373"/>
      <c r="AS2329" s="81">
        <v>45716</v>
      </c>
      <c r="AT2329" s="82" t="s">
        <v>1</v>
      </c>
      <c r="AU2329" s="83" t="s">
        <v>292</v>
      </c>
      <c r="AV2329" s="84">
        <v>2025</v>
      </c>
      <c r="AW2329" s="266" t="s">
        <v>173</v>
      </c>
      <c r="AX2329" s="380">
        <v>61.61</v>
      </c>
      <c r="AY2329" s="380">
        <v>64.25</v>
      </c>
    </row>
    <row r="2330" spans="1:51" x14ac:dyDescent="0.25">
      <c r="A2330" s="78">
        <v>52</v>
      </c>
      <c r="B2330" s="79" t="s">
        <v>72</v>
      </c>
      <c r="C2330" s="80">
        <v>57417106.890000008</v>
      </c>
      <c r="D2330" s="80">
        <v>2662958.0800000001</v>
      </c>
      <c r="E2330" s="80">
        <v>67498263.950000003</v>
      </c>
      <c r="F2330" s="80">
        <v>9150368.3100000005</v>
      </c>
      <c r="G2330" s="80">
        <v>11809848.82</v>
      </c>
      <c r="H2330" s="80">
        <v>920544.22</v>
      </c>
      <c r="I2330" s="80">
        <v>3042163124.1900001</v>
      </c>
      <c r="J2330" s="80">
        <v>920725251.25</v>
      </c>
      <c r="K2330" s="80">
        <v>105484154.37</v>
      </c>
      <c r="L2330" s="80">
        <v>33020051.550000001</v>
      </c>
      <c r="M2330" s="80">
        <v>12741301.49</v>
      </c>
      <c r="N2330" s="80">
        <v>45598.96</v>
      </c>
      <c r="O2330" s="80">
        <v>2274674.8700000113</v>
      </c>
      <c r="P2330" s="80">
        <v>31466525.270000018</v>
      </c>
      <c r="Q2330" s="80">
        <v>-23525195.34</v>
      </c>
      <c r="R2330" s="80">
        <v>7941329.9300000183</v>
      </c>
      <c r="S2330" s="80">
        <v>-7020785.7100000009</v>
      </c>
      <c r="T2330" s="80">
        <v>6282808.1200000001</v>
      </c>
      <c r="U2330" s="80">
        <v>0</v>
      </c>
      <c r="V2330" s="80">
        <v>0</v>
      </c>
      <c r="W2330" s="80">
        <v>0</v>
      </c>
      <c r="X2330" s="80">
        <v>15363125.689999999</v>
      </c>
      <c r="Y2330" s="80">
        <v>241017.32</v>
      </c>
      <c r="Z2330" s="80">
        <v>301003.5</v>
      </c>
      <c r="AA2330" s="80">
        <v>593356.89</v>
      </c>
      <c r="AB2330" s="80">
        <v>34217.040000000001</v>
      </c>
      <c r="AC2330" s="80">
        <v>0</v>
      </c>
      <c r="AD2330" s="80">
        <v>0</v>
      </c>
      <c r="AE2330" s="80">
        <v>0</v>
      </c>
      <c r="AF2330" s="80">
        <v>27497124.77</v>
      </c>
      <c r="AG2330" s="80">
        <v>45761353.039999999</v>
      </c>
      <c r="AH2330" s="80">
        <v>67543862.909999996</v>
      </c>
      <c r="AI2330" s="80">
        <v>116672043.50000001</v>
      </c>
      <c r="AJ2330" s="80">
        <v>114397368.63000001</v>
      </c>
      <c r="AK2330" s="80">
        <v>0</v>
      </c>
      <c r="AL2330" s="80">
        <v>2936678969.8200002</v>
      </c>
      <c r="AM2330" s="80">
        <v>28.840001063280077</v>
      </c>
      <c r="AN2330" s="80">
        <v>3492158.13</v>
      </c>
      <c r="AO2330" s="80">
        <v>5658210.1799999997</v>
      </c>
      <c r="AP2330" s="80">
        <v>46949167.700000003</v>
      </c>
      <c r="AQ2330" s="80">
        <v>-6503090.2099999934</v>
      </c>
      <c r="AR2330" s="373"/>
      <c r="AS2330" s="81">
        <v>45716</v>
      </c>
      <c r="AT2330" s="82" t="s">
        <v>1</v>
      </c>
      <c r="AU2330" s="83" t="s">
        <v>292</v>
      </c>
      <c r="AV2330" s="84">
        <v>2025</v>
      </c>
      <c r="AW2330" s="266" t="s">
        <v>170</v>
      </c>
      <c r="AX2330" s="380">
        <v>61.61</v>
      </c>
      <c r="AY2330" s="380">
        <v>64.25</v>
      </c>
    </row>
    <row r="2331" spans="1:51" x14ac:dyDescent="0.25">
      <c r="A2331" s="78">
        <v>96</v>
      </c>
      <c r="B2331" s="79" t="s">
        <v>73</v>
      </c>
      <c r="C2331" s="80">
        <v>347859898.78999996</v>
      </c>
      <c r="D2331" s="80">
        <v>125106158.89999999</v>
      </c>
      <c r="E2331" s="80">
        <v>304813180.12</v>
      </c>
      <c r="F2331" s="80">
        <v>41101831.950000003</v>
      </c>
      <c r="G2331" s="80">
        <v>78483306.579999998</v>
      </c>
      <c r="H2331" s="80">
        <v>2015424.23</v>
      </c>
      <c r="I2331" s="80">
        <v>1509195810.3399999</v>
      </c>
      <c r="J2331" s="80">
        <v>6781813.7800000003</v>
      </c>
      <c r="K2331" s="80">
        <v>640136764.88</v>
      </c>
      <c r="L2331" s="80">
        <v>335323584.76000005</v>
      </c>
      <c r="M2331" s="80">
        <v>25316324.359999999</v>
      </c>
      <c r="N2331" s="80">
        <v>230532945.44</v>
      </c>
      <c r="O2331" s="80">
        <v>-20520473.390000015</v>
      </c>
      <c r="P2331" s="80">
        <v>123282378.4700003</v>
      </c>
      <c r="Q2331" s="80">
        <v>-41677332.739999987</v>
      </c>
      <c r="R2331" s="80">
        <v>81605045.730000317</v>
      </c>
      <c r="S2331" s="80">
        <v>-79589621.400000006</v>
      </c>
      <c r="T2331" s="80">
        <v>24429256.420000002</v>
      </c>
      <c r="U2331" s="80">
        <v>0</v>
      </c>
      <c r="V2331" s="80">
        <v>0</v>
      </c>
      <c r="W2331" s="80">
        <v>27261.39</v>
      </c>
      <c r="X2331" s="80">
        <v>1802308.73</v>
      </c>
      <c r="Y2331" s="80">
        <v>1223270.07</v>
      </c>
      <c r="Z2331" s="80">
        <v>1168469.3400000001</v>
      </c>
      <c r="AA2331" s="80">
        <v>3204205.77</v>
      </c>
      <c r="AB2331" s="80">
        <v>2957532.43</v>
      </c>
      <c r="AC2331" s="80">
        <v>0</v>
      </c>
      <c r="AD2331" s="80">
        <v>0</v>
      </c>
      <c r="AE2331" s="80">
        <v>0</v>
      </c>
      <c r="AF2331" s="80">
        <v>97294970.329999998</v>
      </c>
      <c r="AG2331" s="80">
        <v>360639909.12</v>
      </c>
      <c r="AH2331" s="80">
        <v>535346125.56</v>
      </c>
      <c r="AI2331" s="80">
        <v>893206384.21000004</v>
      </c>
      <c r="AJ2331" s="80">
        <v>913726857.60000002</v>
      </c>
      <c r="AK2331" s="80">
        <v>0</v>
      </c>
      <c r="AL2331" s="80">
        <v>869059045.45999992</v>
      </c>
      <c r="AM2331" s="80">
        <v>2.3576146429004337</v>
      </c>
      <c r="AN2331" s="80">
        <v>24426260.379999999</v>
      </c>
      <c r="AO2331" s="80">
        <v>16675571.57</v>
      </c>
      <c r="AP2331" s="80">
        <v>311072377.13</v>
      </c>
      <c r="AQ2331" s="80">
        <v>67798163.850000024</v>
      </c>
      <c r="AR2331" s="373"/>
      <c r="AS2331" s="81">
        <v>45716</v>
      </c>
      <c r="AT2331" s="82" t="s">
        <v>1</v>
      </c>
      <c r="AU2331" s="83" t="s">
        <v>292</v>
      </c>
      <c r="AV2331" s="84">
        <v>2025</v>
      </c>
      <c r="AW2331" s="266" t="s">
        <v>153</v>
      </c>
      <c r="AX2331" s="380">
        <v>61.61</v>
      </c>
      <c r="AY2331" s="380">
        <v>64.25</v>
      </c>
    </row>
    <row r="2332" spans="1:51" x14ac:dyDescent="0.25">
      <c r="A2332" s="78">
        <v>103</v>
      </c>
      <c r="B2332" s="79" t="s">
        <v>74</v>
      </c>
      <c r="C2332" s="80">
        <v>2351607.1799999997</v>
      </c>
      <c r="D2332" s="80">
        <v>0</v>
      </c>
      <c r="E2332" s="80">
        <v>1</v>
      </c>
      <c r="F2332" s="80">
        <v>21496.05</v>
      </c>
      <c r="G2332" s="80">
        <v>2317553.2199999997</v>
      </c>
      <c r="H2332" s="80">
        <v>29985797.280000001</v>
      </c>
      <c r="I2332" s="80">
        <v>78856130.260000005</v>
      </c>
      <c r="J2332" s="80">
        <v>358003407.44999999</v>
      </c>
      <c r="K2332" s="80">
        <v>5221935.4400000004</v>
      </c>
      <c r="L2332" s="80">
        <v>3150689.67</v>
      </c>
      <c r="M2332" s="80">
        <v>19935.18</v>
      </c>
      <c r="N2332" s="80">
        <v>0</v>
      </c>
      <c r="O2332" s="80">
        <v>861739.06999999937</v>
      </c>
      <c r="P2332" s="80">
        <v>-998990.72999999928</v>
      </c>
      <c r="Q2332" s="80">
        <v>-79862.59</v>
      </c>
      <c r="R2332" s="80">
        <v>-1078853.3199999994</v>
      </c>
      <c r="S2332" s="80">
        <v>31064649.840000004</v>
      </c>
      <c r="T2332" s="80">
        <v>0</v>
      </c>
      <c r="U2332" s="80">
        <v>0</v>
      </c>
      <c r="V2332" s="80">
        <v>0</v>
      </c>
      <c r="W2332" s="80">
        <v>0</v>
      </c>
      <c r="X2332" s="80">
        <v>52275453.590000004</v>
      </c>
      <c r="Y2332" s="80">
        <v>47297.01</v>
      </c>
      <c r="Z2332" s="80">
        <v>14918.17</v>
      </c>
      <c r="AA2332" s="80">
        <v>21148588.57</v>
      </c>
      <c r="AB2332" s="80">
        <v>0</v>
      </c>
      <c r="AC2332" s="80">
        <v>0</v>
      </c>
      <c r="AD2332" s="80">
        <v>0</v>
      </c>
      <c r="AE2332" s="80">
        <v>0</v>
      </c>
      <c r="AF2332" s="80">
        <v>0</v>
      </c>
      <c r="AG2332" s="80">
        <v>3170624.8499999996</v>
      </c>
      <c r="AH2332" s="80">
        <v>1</v>
      </c>
      <c r="AI2332" s="80">
        <v>4993457.96</v>
      </c>
      <c r="AJ2332" s="80">
        <v>4131718.89</v>
      </c>
      <c r="AK2332" s="80">
        <v>0</v>
      </c>
      <c r="AL2332" s="80">
        <v>73634194.820000008</v>
      </c>
      <c r="AM2332" s="80">
        <v>15.100939329115873</v>
      </c>
      <c r="AN2332" s="80">
        <v>21496.05</v>
      </c>
      <c r="AO2332" s="80">
        <v>0</v>
      </c>
      <c r="AP2332" s="80">
        <v>1402253.0399999996</v>
      </c>
      <c r="AQ2332" s="80">
        <v>0</v>
      </c>
      <c r="AR2332" s="373"/>
      <c r="AS2332" s="81">
        <v>45716</v>
      </c>
      <c r="AT2332" s="82" t="s">
        <v>1</v>
      </c>
      <c r="AU2332" s="83" t="s">
        <v>292</v>
      </c>
      <c r="AV2332" s="84">
        <v>2025</v>
      </c>
      <c r="AW2332" s="266" t="s">
        <v>184</v>
      </c>
      <c r="AX2332" s="380">
        <v>61.61</v>
      </c>
      <c r="AY2332" s="380">
        <v>64.25</v>
      </c>
    </row>
    <row r="2333" spans="1:51" x14ac:dyDescent="0.25">
      <c r="A2333" s="78">
        <v>23</v>
      </c>
      <c r="B2333" s="79" t="s">
        <v>75</v>
      </c>
      <c r="C2333" s="80">
        <v>307786053.20999998</v>
      </c>
      <c r="D2333" s="80">
        <v>75812870.980000004</v>
      </c>
      <c r="E2333" s="80">
        <v>70952566.670000002</v>
      </c>
      <c r="F2333" s="80">
        <v>59291002.410000004</v>
      </c>
      <c r="G2333" s="80">
        <v>73288504.829999998</v>
      </c>
      <c r="H2333" s="80">
        <v>231531.2</v>
      </c>
      <c r="I2333" s="80">
        <v>949663230.13</v>
      </c>
      <c r="J2333" s="80">
        <v>104065818.56999999</v>
      </c>
      <c r="K2333" s="80">
        <v>264905264.41</v>
      </c>
      <c r="L2333" s="80">
        <v>193700444.42000002</v>
      </c>
      <c r="M2333" s="80">
        <v>174761713.84</v>
      </c>
      <c r="N2333" s="80">
        <v>136819315.70999998</v>
      </c>
      <c r="O2333" s="80">
        <v>87606161.51000002</v>
      </c>
      <c r="P2333" s="80">
        <v>11754903.029999744</v>
      </c>
      <c r="Q2333" s="80">
        <v>8578615.3799999356</v>
      </c>
      <c r="R2333" s="80">
        <v>20333518.40999968</v>
      </c>
      <c r="S2333" s="80">
        <v>-20101987.170000002</v>
      </c>
      <c r="T2333" s="80">
        <v>30104.47</v>
      </c>
      <c r="U2333" s="80">
        <v>0</v>
      </c>
      <c r="V2333" s="80">
        <v>0</v>
      </c>
      <c r="W2333" s="80">
        <v>0</v>
      </c>
      <c r="X2333" s="80">
        <v>73451.320000000007</v>
      </c>
      <c r="Y2333" s="80">
        <v>1332066.04</v>
      </c>
      <c r="Z2333" s="80">
        <v>7041301.8899999997</v>
      </c>
      <c r="AA2333" s="80">
        <v>2992300.63</v>
      </c>
      <c r="AB2333" s="80">
        <v>522403.76</v>
      </c>
      <c r="AC2333" s="80">
        <v>0</v>
      </c>
      <c r="AD2333" s="80">
        <v>0</v>
      </c>
      <c r="AE2333" s="80">
        <v>0</v>
      </c>
      <c r="AF2333" s="80">
        <v>8317470.6399999997</v>
      </c>
      <c r="AG2333" s="80">
        <v>368462158.26000005</v>
      </c>
      <c r="AH2333" s="80">
        <v>207771882.38</v>
      </c>
      <c r="AI2333" s="80">
        <v>561910428.11000001</v>
      </c>
      <c r="AJ2333" s="80">
        <v>475012201.99000001</v>
      </c>
      <c r="AK2333" s="80">
        <v>707935.39</v>
      </c>
      <c r="AL2333" s="80">
        <v>684757965.72000003</v>
      </c>
      <c r="AM2333" s="80">
        <v>3.5849164124582451</v>
      </c>
      <c r="AN2333" s="80">
        <v>36521766.730000004</v>
      </c>
      <c r="AO2333" s="80">
        <v>22769235.68</v>
      </c>
      <c r="AP2333" s="80">
        <v>253461286.65999997</v>
      </c>
      <c r="AQ2333" s="80">
        <v>109186875.17999998</v>
      </c>
      <c r="AR2333" s="373"/>
      <c r="AS2333" s="81">
        <v>45716</v>
      </c>
      <c r="AT2333" s="82" t="s">
        <v>1</v>
      </c>
      <c r="AU2333" s="83" t="s">
        <v>292</v>
      </c>
      <c r="AV2333" s="84">
        <v>2025</v>
      </c>
      <c r="AW2333" s="266" t="s">
        <v>159</v>
      </c>
      <c r="AX2333" s="380">
        <v>61.61</v>
      </c>
      <c r="AY2333" s="380">
        <v>64.25</v>
      </c>
    </row>
    <row r="2334" spans="1:51" x14ac:dyDescent="0.25">
      <c r="A2334" s="78">
        <v>62</v>
      </c>
      <c r="B2334" s="79" t="s">
        <v>203</v>
      </c>
      <c r="C2334" s="80">
        <v>23228742.719999999</v>
      </c>
      <c r="D2334" s="80">
        <v>9187926.6699999999</v>
      </c>
      <c r="E2334" s="80">
        <v>2475951.6999999997</v>
      </c>
      <c r="F2334" s="80">
        <v>10456</v>
      </c>
      <c r="G2334" s="80">
        <v>13270624.77</v>
      </c>
      <c r="H2334" s="80">
        <v>4952615.83</v>
      </c>
      <c r="I2334" s="80">
        <v>79266733.299999997</v>
      </c>
      <c r="J2334" s="80">
        <v>5837826.8700000001</v>
      </c>
      <c r="K2334" s="80">
        <v>5100953.97</v>
      </c>
      <c r="L2334" s="80">
        <v>2403591.59</v>
      </c>
      <c r="M2334" s="80">
        <v>0</v>
      </c>
      <c r="N2334" s="80">
        <v>0</v>
      </c>
      <c r="O2334" s="80">
        <v>-4238711.8000000007</v>
      </c>
      <c r="P2334" s="80">
        <v>4998447.08</v>
      </c>
      <c r="Q2334" s="80">
        <v>0</v>
      </c>
      <c r="R2334" s="80">
        <v>4998447.08</v>
      </c>
      <c r="S2334" s="80">
        <v>-45831.209999999963</v>
      </c>
      <c r="T2334" s="80">
        <v>3677048.23</v>
      </c>
      <c r="U2334" s="80">
        <v>0</v>
      </c>
      <c r="V2334" s="80">
        <v>0</v>
      </c>
      <c r="W2334" s="80">
        <v>0</v>
      </c>
      <c r="X2334" s="80">
        <v>744635.68</v>
      </c>
      <c r="Y2334" s="80">
        <v>229873.67</v>
      </c>
      <c r="Z2334" s="80">
        <v>568753.19999999995</v>
      </c>
      <c r="AA2334" s="80">
        <v>2741011.32</v>
      </c>
      <c r="AB2334" s="80">
        <v>254173.89</v>
      </c>
      <c r="AC2334" s="80">
        <v>0</v>
      </c>
      <c r="AD2334" s="80">
        <v>0</v>
      </c>
      <c r="AE2334" s="80">
        <v>0</v>
      </c>
      <c r="AF2334" s="80">
        <v>673703.04</v>
      </c>
      <c r="AG2334" s="80">
        <v>2403591.5900000003</v>
      </c>
      <c r="AH2334" s="80">
        <v>2475951.6999999997</v>
      </c>
      <c r="AI2334" s="80">
        <v>4897832.8299999991</v>
      </c>
      <c r="AJ2334" s="80">
        <v>9136544.629999999</v>
      </c>
      <c r="AK2334" s="80">
        <v>0</v>
      </c>
      <c r="AL2334" s="80">
        <v>74165779.329999998</v>
      </c>
      <c r="AM2334" s="80">
        <v>15.539589999476117</v>
      </c>
      <c r="AN2334" s="80">
        <v>10456</v>
      </c>
      <c r="AO2334" s="80">
        <v>0</v>
      </c>
      <c r="AP2334" s="80">
        <v>27338577.339999996</v>
      </c>
      <c r="AQ2334" s="80">
        <v>9040759.9499999993</v>
      </c>
      <c r="AR2334" s="373"/>
      <c r="AS2334" s="81">
        <v>45716</v>
      </c>
      <c r="AT2334" s="82" t="s">
        <v>1</v>
      </c>
      <c r="AU2334" s="83" t="s">
        <v>292</v>
      </c>
      <c r="AV2334" s="84">
        <v>2025</v>
      </c>
      <c r="AW2334" s="266" t="s">
        <v>169</v>
      </c>
      <c r="AX2334" s="380">
        <v>61.61</v>
      </c>
      <c r="AY2334" s="380">
        <v>64.25</v>
      </c>
    </row>
    <row r="2335" spans="1:51" x14ac:dyDescent="0.25">
      <c r="A2335" s="78">
        <v>114</v>
      </c>
      <c r="B2335" s="79" t="s">
        <v>76</v>
      </c>
      <c r="C2335" s="80">
        <v>355208641.29999995</v>
      </c>
      <c r="D2335" s="80">
        <v>183081039.91</v>
      </c>
      <c r="E2335" s="80">
        <v>19238645.440000001</v>
      </c>
      <c r="F2335" s="80">
        <v>39983504.259999998</v>
      </c>
      <c r="G2335" s="80">
        <v>79979934.310000002</v>
      </c>
      <c r="H2335" s="80">
        <v>1059233.73</v>
      </c>
      <c r="I2335" s="80">
        <v>319017139.06999999</v>
      </c>
      <c r="J2335" s="80">
        <v>57366238.68</v>
      </c>
      <c r="K2335" s="80">
        <v>139889124.59999999</v>
      </c>
      <c r="L2335" s="80">
        <v>112394245.81</v>
      </c>
      <c r="M2335" s="80">
        <v>255026016.61000001</v>
      </c>
      <c r="N2335" s="80">
        <v>86791376.140000001</v>
      </c>
      <c r="O2335" s="80">
        <v>60976805.200000018</v>
      </c>
      <c r="P2335" s="80">
        <v>-8837182.2600000147</v>
      </c>
      <c r="Q2335" s="80">
        <v>17986512.949999958</v>
      </c>
      <c r="R2335" s="80">
        <v>9149330.6899999436</v>
      </c>
      <c r="S2335" s="80">
        <v>-8090096.9600000009</v>
      </c>
      <c r="T2335" s="80">
        <v>50105.97</v>
      </c>
      <c r="U2335" s="80">
        <v>0</v>
      </c>
      <c r="V2335" s="80">
        <v>0</v>
      </c>
      <c r="W2335" s="80">
        <v>6316700.9900000002</v>
      </c>
      <c r="X2335" s="80">
        <v>15056758.9</v>
      </c>
      <c r="Y2335" s="80">
        <v>1283922.03</v>
      </c>
      <c r="Z2335" s="80">
        <v>1732052.21</v>
      </c>
      <c r="AA2335" s="80">
        <v>14837416.68</v>
      </c>
      <c r="AB2335" s="80">
        <v>184077.74</v>
      </c>
      <c r="AC2335" s="80">
        <v>0</v>
      </c>
      <c r="AD2335" s="80">
        <v>0</v>
      </c>
      <c r="AE2335" s="80">
        <v>0</v>
      </c>
      <c r="AF2335" s="80">
        <v>11476194.16</v>
      </c>
      <c r="AG2335" s="80">
        <v>367420262.42000002</v>
      </c>
      <c r="AH2335" s="80">
        <v>106030021.58</v>
      </c>
      <c r="AI2335" s="80">
        <v>474873831.48000002</v>
      </c>
      <c r="AJ2335" s="80">
        <v>413897026.27999997</v>
      </c>
      <c r="AK2335" s="80">
        <v>0</v>
      </c>
      <c r="AL2335" s="80">
        <v>179128014.47</v>
      </c>
      <c r="AM2335" s="80">
        <v>2.280499931515048</v>
      </c>
      <c r="AN2335" s="80">
        <v>28845099.789999999</v>
      </c>
      <c r="AO2335" s="80">
        <v>11138404.469999999</v>
      </c>
      <c r="AP2335" s="80">
        <v>296555236.20999998</v>
      </c>
      <c r="AQ2335" s="80">
        <v>182556496.49000001</v>
      </c>
      <c r="AR2335" s="373"/>
      <c r="AS2335" s="81">
        <v>45716</v>
      </c>
      <c r="AT2335" s="82" t="s">
        <v>1</v>
      </c>
      <c r="AU2335" s="83" t="s">
        <v>292</v>
      </c>
      <c r="AV2335" s="84">
        <v>2025</v>
      </c>
      <c r="AW2335" s="266" t="s">
        <v>154</v>
      </c>
      <c r="AX2335" s="380">
        <v>61.61</v>
      </c>
      <c r="AY2335" s="380">
        <v>64.25</v>
      </c>
    </row>
    <row r="2336" spans="1:51" x14ac:dyDescent="0.25">
      <c r="A2336" s="78">
        <v>48</v>
      </c>
      <c r="B2336" s="79" t="s">
        <v>77</v>
      </c>
      <c r="C2336" s="80">
        <v>42737220.710000001</v>
      </c>
      <c r="D2336" s="80">
        <v>46016149.830000006</v>
      </c>
      <c r="E2336" s="80">
        <v>26068011.039999999</v>
      </c>
      <c r="F2336" s="80">
        <v>1773133.55</v>
      </c>
      <c r="G2336" s="80">
        <v>33864160.010000005</v>
      </c>
      <c r="H2336" s="80">
        <v>1635628.41</v>
      </c>
      <c r="I2336" s="80">
        <v>3472454131.3000002</v>
      </c>
      <c r="J2336" s="80">
        <v>665810895.44000006</v>
      </c>
      <c r="K2336" s="80">
        <v>84196249.079999998</v>
      </c>
      <c r="L2336" s="80">
        <v>33369692.98</v>
      </c>
      <c r="M2336" s="80">
        <v>14320526.99</v>
      </c>
      <c r="N2336" s="80">
        <v>5069660</v>
      </c>
      <c r="O2336" s="80">
        <v>-43784344.840000011</v>
      </c>
      <c r="P2336" s="80">
        <v>4868122.1599999815</v>
      </c>
      <c r="Q2336" s="80">
        <v>-6223155.7599999979</v>
      </c>
      <c r="R2336" s="80">
        <v>-1355033.6000000164</v>
      </c>
      <c r="S2336" s="80">
        <v>2990662.1800000668</v>
      </c>
      <c r="T2336" s="80">
        <v>24262251.629999999</v>
      </c>
      <c r="U2336" s="80">
        <v>0</v>
      </c>
      <c r="V2336" s="80">
        <v>1094315.6100000001</v>
      </c>
      <c r="W2336" s="80">
        <v>20589272.260000002</v>
      </c>
      <c r="X2336" s="80">
        <v>1220865748.4100001</v>
      </c>
      <c r="Y2336" s="80">
        <v>429655.37</v>
      </c>
      <c r="Z2336" s="80">
        <v>637775.49</v>
      </c>
      <c r="AA2336" s="80">
        <v>396102846.47000003</v>
      </c>
      <c r="AB2336" s="80">
        <v>0</v>
      </c>
      <c r="AC2336" s="80">
        <v>0</v>
      </c>
      <c r="AD2336" s="80">
        <v>0</v>
      </c>
      <c r="AE2336" s="80">
        <v>0</v>
      </c>
      <c r="AF2336" s="80">
        <v>866650648.40999997</v>
      </c>
      <c r="AG2336" s="80">
        <v>47690219.969999999</v>
      </c>
      <c r="AH2336" s="80">
        <v>31137671.039999999</v>
      </c>
      <c r="AI2336" s="80">
        <v>84901643.629999995</v>
      </c>
      <c r="AJ2336" s="80">
        <v>128685988.47</v>
      </c>
      <c r="AK2336" s="80">
        <v>0</v>
      </c>
      <c r="AL2336" s="80">
        <v>3388257882.2200003</v>
      </c>
      <c r="AM2336" s="80">
        <v>41.242385132865117</v>
      </c>
      <c r="AN2336" s="80">
        <v>569081.47</v>
      </c>
      <c r="AO2336" s="80">
        <v>1204052.0900000001</v>
      </c>
      <c r="AP2336" s="80">
        <v>42354970.379999988</v>
      </c>
      <c r="AQ2336" s="80">
        <v>11639096.470000006</v>
      </c>
      <c r="AR2336" s="373"/>
      <c r="AS2336" s="81">
        <v>45716</v>
      </c>
      <c r="AT2336" s="82" t="s">
        <v>1</v>
      </c>
      <c r="AU2336" s="83" t="s">
        <v>292</v>
      </c>
      <c r="AV2336" s="84">
        <v>2025</v>
      </c>
      <c r="AW2336" s="266" t="s">
        <v>163</v>
      </c>
      <c r="AX2336" s="380">
        <v>61.61</v>
      </c>
      <c r="AY2336" s="380">
        <v>64.25</v>
      </c>
    </row>
    <row r="2337" spans="1:51" ht="30" x14ac:dyDescent="0.25">
      <c r="A2337" s="78">
        <v>120</v>
      </c>
      <c r="B2337" s="79" t="s">
        <v>78</v>
      </c>
      <c r="C2337" s="80">
        <v>1859707.61</v>
      </c>
      <c r="D2337" s="80">
        <v>0</v>
      </c>
      <c r="E2337" s="80">
        <v>0.01</v>
      </c>
      <c r="F2337" s="80">
        <v>0</v>
      </c>
      <c r="G2337" s="80">
        <v>1804873.6</v>
      </c>
      <c r="H2337" s="80">
        <v>76182.16</v>
      </c>
      <c r="I2337" s="80">
        <v>400570339.94</v>
      </c>
      <c r="J2337" s="80">
        <v>78373486.049999997</v>
      </c>
      <c r="K2337" s="80">
        <v>1829169.89</v>
      </c>
      <c r="L2337" s="80">
        <v>1829169.88</v>
      </c>
      <c r="M2337" s="80">
        <v>909244.1</v>
      </c>
      <c r="N2337" s="80">
        <v>0</v>
      </c>
      <c r="O2337" s="80">
        <v>404426.5700000003</v>
      </c>
      <c r="P2337" s="80">
        <v>-448691.83000000007</v>
      </c>
      <c r="Q2337" s="80">
        <v>336510.80999999994</v>
      </c>
      <c r="R2337" s="80">
        <v>-112181.02000000014</v>
      </c>
      <c r="S2337" s="80">
        <v>188363.06999999995</v>
      </c>
      <c r="T2337" s="80">
        <v>234589.25</v>
      </c>
      <c r="U2337" s="80">
        <v>0</v>
      </c>
      <c r="V2337" s="80">
        <v>0</v>
      </c>
      <c r="W2337" s="80">
        <v>0</v>
      </c>
      <c r="X2337" s="80">
        <v>549400.49</v>
      </c>
      <c r="Y2337" s="80">
        <v>36834.160000000003</v>
      </c>
      <c r="Z2337" s="80">
        <v>1461.56</v>
      </c>
      <c r="AA2337" s="80">
        <v>79795.039999999994</v>
      </c>
      <c r="AB2337" s="80">
        <v>31105.9</v>
      </c>
      <c r="AC2337" s="80">
        <v>0</v>
      </c>
      <c r="AD2337" s="80">
        <v>0</v>
      </c>
      <c r="AE2337" s="80">
        <v>0</v>
      </c>
      <c r="AF2337" s="80">
        <v>446430.01</v>
      </c>
      <c r="AG2337" s="80">
        <v>2738413.98</v>
      </c>
      <c r="AH2337" s="80">
        <v>0.01</v>
      </c>
      <c r="AI2337" s="80">
        <v>2738413.99</v>
      </c>
      <c r="AJ2337" s="80">
        <v>2333987.42</v>
      </c>
      <c r="AK2337" s="80">
        <v>0</v>
      </c>
      <c r="AL2337" s="80">
        <v>398741170.05000001</v>
      </c>
      <c r="AM2337" s="80">
        <v>218.9902327443188</v>
      </c>
      <c r="AN2337" s="80">
        <v>0</v>
      </c>
      <c r="AO2337" s="80">
        <v>0</v>
      </c>
      <c r="AP2337" s="80">
        <v>1455281.0500000003</v>
      </c>
      <c r="AQ2337" s="80">
        <v>0.01</v>
      </c>
      <c r="AR2337" s="373"/>
      <c r="AS2337" s="81">
        <v>45716</v>
      </c>
      <c r="AT2337" s="82" t="s">
        <v>1</v>
      </c>
      <c r="AU2337" s="83" t="s">
        <v>292</v>
      </c>
      <c r="AV2337" s="84">
        <v>2025</v>
      </c>
      <c r="AW2337" s="266" t="s">
        <v>187</v>
      </c>
      <c r="AX2337" s="380">
        <v>61.61</v>
      </c>
      <c r="AY2337" s="380">
        <v>64.25</v>
      </c>
    </row>
    <row r="2338" spans="1:51" x14ac:dyDescent="0.25">
      <c r="A2338" s="78">
        <v>100</v>
      </c>
      <c r="B2338" s="79" t="s">
        <v>79</v>
      </c>
      <c r="C2338" s="80">
        <v>711202881.28999996</v>
      </c>
      <c r="D2338" s="80">
        <v>296855294.22000003</v>
      </c>
      <c r="E2338" s="80">
        <v>41347676.770000003</v>
      </c>
      <c r="F2338" s="80">
        <v>101015826.02</v>
      </c>
      <c r="G2338" s="80">
        <v>140453369.94</v>
      </c>
      <c r="H2338" s="80">
        <v>2700811.68</v>
      </c>
      <c r="I2338" s="80">
        <v>338284629.22000003</v>
      </c>
      <c r="J2338" s="80">
        <v>94889689.719999999</v>
      </c>
      <c r="K2338" s="80">
        <v>149007513.28</v>
      </c>
      <c r="L2338" s="80">
        <v>95118730.319999993</v>
      </c>
      <c r="M2338" s="80">
        <v>182339653.06</v>
      </c>
      <c r="N2338" s="80">
        <v>111986529.25</v>
      </c>
      <c r="O2338" s="80">
        <v>-2596290.6100000367</v>
      </c>
      <c r="P2338" s="80">
        <v>175474681.71999988</v>
      </c>
      <c r="Q2338" s="80">
        <v>-195018416.74999985</v>
      </c>
      <c r="R2338" s="80">
        <v>-19543735.029999971</v>
      </c>
      <c r="S2338" s="80">
        <v>22244546.709999979</v>
      </c>
      <c r="T2338" s="80">
        <v>1105397.25</v>
      </c>
      <c r="U2338" s="80">
        <v>0</v>
      </c>
      <c r="V2338" s="80">
        <v>0</v>
      </c>
      <c r="W2338" s="80">
        <v>0</v>
      </c>
      <c r="X2338" s="80">
        <v>207672181.00999999</v>
      </c>
      <c r="Y2338" s="80">
        <v>2587806.7200000002</v>
      </c>
      <c r="Z2338" s="80">
        <v>10264287.960000001</v>
      </c>
      <c r="AA2338" s="80">
        <v>7368222.3200000003</v>
      </c>
      <c r="AB2338" s="80">
        <v>378747.48</v>
      </c>
      <c r="AC2338" s="80">
        <v>0</v>
      </c>
      <c r="AD2338" s="80">
        <v>0</v>
      </c>
      <c r="AE2338" s="80">
        <v>0</v>
      </c>
      <c r="AF2338" s="80">
        <v>165933967.06999999</v>
      </c>
      <c r="AG2338" s="80">
        <v>277458383.38</v>
      </c>
      <c r="AH2338" s="80">
        <v>153334206.01999998</v>
      </c>
      <c r="AI2338" s="80">
        <v>431987353.52999997</v>
      </c>
      <c r="AJ2338" s="80">
        <v>434583644.13999999</v>
      </c>
      <c r="AK2338" s="80">
        <v>0</v>
      </c>
      <c r="AL2338" s="80">
        <v>189277115.94000003</v>
      </c>
      <c r="AM2338" s="80">
        <v>2.2702521622807663</v>
      </c>
      <c r="AN2338" s="80">
        <v>47984772.600000001</v>
      </c>
      <c r="AO2338" s="80">
        <v>53031053.420000002</v>
      </c>
      <c r="AP2338" s="80">
        <v>712710416.58999991</v>
      </c>
      <c r="AQ2338" s="80">
        <v>292628905.59000003</v>
      </c>
      <c r="AR2338" s="373"/>
      <c r="AS2338" s="81">
        <v>45716</v>
      </c>
      <c r="AT2338" s="82" t="s">
        <v>1</v>
      </c>
      <c r="AU2338" s="83" t="s">
        <v>292</v>
      </c>
      <c r="AV2338" s="84">
        <v>2025</v>
      </c>
      <c r="AW2338" s="266" t="s">
        <v>151</v>
      </c>
      <c r="AX2338" s="380">
        <v>61.61</v>
      </c>
      <c r="AY2338" s="380">
        <v>64.25</v>
      </c>
    </row>
    <row r="2339" spans="1:51" x14ac:dyDescent="0.25">
      <c r="A2339" s="78">
        <v>127</v>
      </c>
      <c r="B2339" s="79" t="s">
        <v>80</v>
      </c>
      <c r="C2339" s="80">
        <v>214860586.18000001</v>
      </c>
      <c r="D2339" s="80">
        <v>1151336.05</v>
      </c>
      <c r="E2339" s="80">
        <v>390290.43</v>
      </c>
      <c r="F2339" s="80">
        <v>1834594.96</v>
      </c>
      <c r="G2339" s="80">
        <v>25807409.030000001</v>
      </c>
      <c r="H2339" s="80">
        <v>7825580.4199999999</v>
      </c>
      <c r="I2339" s="80">
        <v>69956238.549999997</v>
      </c>
      <c r="J2339" s="80">
        <v>549974.59</v>
      </c>
      <c r="K2339" s="80">
        <v>20555795.07</v>
      </c>
      <c r="L2339" s="80">
        <v>20165504.640000001</v>
      </c>
      <c r="M2339" s="80">
        <v>43323841.939999998</v>
      </c>
      <c r="N2339" s="80">
        <v>0</v>
      </c>
      <c r="O2339" s="80">
        <v>32909182.739999995</v>
      </c>
      <c r="P2339" s="80">
        <v>153158063.40000001</v>
      </c>
      <c r="Q2339" s="80">
        <v>-175253083.14000002</v>
      </c>
      <c r="R2339" s="80">
        <v>-22095019.74000001</v>
      </c>
      <c r="S2339" s="80">
        <v>29920600.069999997</v>
      </c>
      <c r="T2339" s="80">
        <v>63687.8</v>
      </c>
      <c r="U2339" s="80">
        <v>0</v>
      </c>
      <c r="V2339" s="80">
        <v>0</v>
      </c>
      <c r="W2339" s="80">
        <v>39702640.850000001</v>
      </c>
      <c r="X2339" s="80">
        <v>2798373.4</v>
      </c>
      <c r="Y2339" s="80">
        <v>499368.92</v>
      </c>
      <c r="Z2339" s="80">
        <v>307390.48</v>
      </c>
      <c r="AA2339" s="80">
        <v>0</v>
      </c>
      <c r="AB2339" s="80">
        <v>1451921.65</v>
      </c>
      <c r="AC2339" s="80">
        <v>0</v>
      </c>
      <c r="AD2339" s="80">
        <v>0</v>
      </c>
      <c r="AE2339" s="80">
        <v>0</v>
      </c>
      <c r="AF2339" s="80">
        <v>10385420.93</v>
      </c>
      <c r="AG2339" s="80">
        <v>63489346.579999998</v>
      </c>
      <c r="AH2339" s="80">
        <v>390290.43</v>
      </c>
      <c r="AI2339" s="80">
        <v>63836903.859999999</v>
      </c>
      <c r="AJ2339" s="80">
        <v>30927721.120000001</v>
      </c>
      <c r="AK2339" s="80">
        <v>0</v>
      </c>
      <c r="AL2339" s="80">
        <v>49400443.479999997</v>
      </c>
      <c r="AM2339" s="80">
        <v>3.4032368153006693</v>
      </c>
      <c r="AN2339" s="80">
        <v>1127033.52</v>
      </c>
      <c r="AO2339" s="80">
        <v>707561.44</v>
      </c>
      <c r="AP2339" s="80">
        <v>182078976.28999999</v>
      </c>
      <c r="AQ2339" s="80">
        <v>1278908.9000000004</v>
      </c>
      <c r="AR2339" s="373"/>
      <c r="AS2339" s="81">
        <v>45716</v>
      </c>
      <c r="AT2339" s="82" t="s">
        <v>1</v>
      </c>
      <c r="AU2339" s="83" t="s">
        <v>292</v>
      </c>
      <c r="AV2339" s="84">
        <v>2025</v>
      </c>
      <c r="AW2339" s="266" t="s">
        <v>186</v>
      </c>
      <c r="AX2339" s="380">
        <v>61.61</v>
      </c>
      <c r="AY2339" s="380">
        <v>64.25</v>
      </c>
    </row>
    <row r="2340" spans="1:51" x14ac:dyDescent="0.25">
      <c r="A2340" s="78">
        <v>12</v>
      </c>
      <c r="B2340" s="79" t="s">
        <v>81</v>
      </c>
      <c r="C2340" s="80">
        <v>451621961.84000003</v>
      </c>
      <c r="D2340" s="80">
        <v>235776186.32999998</v>
      </c>
      <c r="E2340" s="80">
        <v>160132607.53999999</v>
      </c>
      <c r="F2340" s="80">
        <v>80539446.430000007</v>
      </c>
      <c r="G2340" s="80">
        <v>97806400.710000008</v>
      </c>
      <c r="H2340" s="80">
        <v>369012.17</v>
      </c>
      <c r="I2340" s="80">
        <v>1069258765.48</v>
      </c>
      <c r="J2340" s="80">
        <v>1471034798.02</v>
      </c>
      <c r="K2340" s="80">
        <v>594766946.45000005</v>
      </c>
      <c r="L2340" s="80">
        <v>433620533.61000001</v>
      </c>
      <c r="M2340" s="80">
        <v>46916394.539999999</v>
      </c>
      <c r="N2340" s="80">
        <v>844484527.88</v>
      </c>
      <c r="O2340" s="80">
        <v>303671099.22000033</v>
      </c>
      <c r="P2340" s="80">
        <v>-266171170.8500002</v>
      </c>
      <c r="Q2340" s="80">
        <v>147900527.61999992</v>
      </c>
      <c r="R2340" s="80">
        <v>-118270643.23000029</v>
      </c>
      <c r="S2340" s="80">
        <v>118639655.4000001</v>
      </c>
      <c r="T2340" s="80">
        <v>10392667.41</v>
      </c>
      <c r="U2340" s="80">
        <v>0</v>
      </c>
      <c r="V2340" s="80">
        <v>0</v>
      </c>
      <c r="W2340" s="80">
        <v>11568231.130000001</v>
      </c>
      <c r="X2340" s="80">
        <v>1724963684.48</v>
      </c>
      <c r="Y2340" s="80">
        <v>1996048.99</v>
      </c>
      <c r="Z2340" s="80">
        <v>6279110.8300000001</v>
      </c>
      <c r="AA2340" s="80">
        <v>3991246.68</v>
      </c>
      <c r="AB2340" s="80">
        <v>262702.28999999998</v>
      </c>
      <c r="AC2340" s="80">
        <v>0</v>
      </c>
      <c r="AD2340" s="80">
        <v>0</v>
      </c>
      <c r="AE2340" s="80">
        <v>0</v>
      </c>
      <c r="AF2340" s="80">
        <v>1615755818.8299999</v>
      </c>
      <c r="AG2340" s="80">
        <v>480536928.14999998</v>
      </c>
      <c r="AH2340" s="80">
        <v>1004617135.4200001</v>
      </c>
      <c r="AI2340" s="80">
        <v>1455041155.5700002</v>
      </c>
      <c r="AJ2340" s="80">
        <v>1151781029.25</v>
      </c>
      <c r="AK2340" s="80">
        <v>410972.9</v>
      </c>
      <c r="AL2340" s="80">
        <v>474491819.02999997</v>
      </c>
      <c r="AM2340" s="80">
        <v>1.7977777209411365</v>
      </c>
      <c r="AN2340" s="80">
        <v>48353378.560000002</v>
      </c>
      <c r="AO2340" s="80">
        <v>32186067.870000001</v>
      </c>
      <c r="AP2340" s="80">
        <v>390040936.39000005</v>
      </c>
      <c r="AQ2340" s="80">
        <v>477866260.0999999</v>
      </c>
      <c r="AR2340" s="373"/>
      <c r="AS2340" s="81">
        <v>45716</v>
      </c>
      <c r="AT2340" s="82" t="s">
        <v>1</v>
      </c>
      <c r="AU2340" s="83" t="s">
        <v>292</v>
      </c>
      <c r="AV2340" s="84">
        <v>2025</v>
      </c>
      <c r="AW2340" s="266" t="s">
        <v>152</v>
      </c>
      <c r="AX2340" s="380">
        <v>61.61</v>
      </c>
      <c r="AY2340" s="380">
        <v>64.25</v>
      </c>
    </row>
    <row r="2341" spans="1:51" x14ac:dyDescent="0.25">
      <c r="A2341" s="78">
        <v>74</v>
      </c>
      <c r="B2341" s="79" t="s">
        <v>82</v>
      </c>
      <c r="C2341" s="80">
        <v>2755857502.9399996</v>
      </c>
      <c r="D2341" s="80">
        <v>1560244766.8400002</v>
      </c>
      <c r="E2341" s="80">
        <v>41753063.450000003</v>
      </c>
      <c r="F2341" s="80">
        <v>361640256.50999999</v>
      </c>
      <c r="G2341" s="80">
        <v>409364707.51999998</v>
      </c>
      <c r="H2341" s="80">
        <v>8725530.9600000009</v>
      </c>
      <c r="I2341" s="80">
        <v>1928935092.1800001</v>
      </c>
      <c r="J2341" s="80">
        <v>610013336.38999999</v>
      </c>
      <c r="K2341" s="80">
        <v>256333424.06</v>
      </c>
      <c r="L2341" s="80">
        <v>214568138.86000001</v>
      </c>
      <c r="M2341" s="80">
        <v>1696392821.6400001</v>
      </c>
      <c r="N2341" s="80">
        <v>1580590888.3400002</v>
      </c>
      <c r="O2341" s="80">
        <v>199055328.44000065</v>
      </c>
      <c r="P2341" s="80">
        <v>225552443.63</v>
      </c>
      <c r="Q2341" s="80">
        <v>-168823579.00000006</v>
      </c>
      <c r="R2341" s="80">
        <v>56728864.629999936</v>
      </c>
      <c r="S2341" s="80">
        <v>-48003333.659999967</v>
      </c>
      <c r="T2341" s="80">
        <v>911797.9</v>
      </c>
      <c r="U2341" s="80">
        <v>0</v>
      </c>
      <c r="V2341" s="80">
        <v>0</v>
      </c>
      <c r="W2341" s="80">
        <v>0</v>
      </c>
      <c r="X2341" s="80">
        <v>1035333631.6900001</v>
      </c>
      <c r="Y2341" s="80">
        <v>6579722.8799999999</v>
      </c>
      <c r="Z2341" s="80">
        <v>68673516.519999996</v>
      </c>
      <c r="AA2341" s="80">
        <v>148416796.59999999</v>
      </c>
      <c r="AB2341" s="80">
        <v>1111869.5</v>
      </c>
      <c r="AC2341" s="80">
        <v>0</v>
      </c>
      <c r="AD2341" s="80">
        <v>0</v>
      </c>
      <c r="AE2341" s="80">
        <v>10555459.970000001</v>
      </c>
      <c r="AF2341" s="80">
        <v>848911397.77999997</v>
      </c>
      <c r="AG2341" s="80">
        <v>1910960960.5</v>
      </c>
      <c r="AH2341" s="80">
        <v>1622343951.79</v>
      </c>
      <c r="AI2341" s="80">
        <v>3485807398.4800005</v>
      </c>
      <c r="AJ2341" s="80">
        <v>3286752070.04</v>
      </c>
      <c r="AK2341" s="80">
        <v>0</v>
      </c>
      <c r="AL2341" s="80">
        <v>1672601668.1200001</v>
      </c>
      <c r="AM2341" s="80">
        <v>7.5251017273833707</v>
      </c>
      <c r="AN2341" s="80">
        <v>231651399.27000001</v>
      </c>
      <c r="AO2341" s="80">
        <v>129988857.23999999</v>
      </c>
      <c r="AP2341" s="80">
        <v>2375063148.73</v>
      </c>
      <c r="AQ2341" s="80">
        <v>1378505741.0699999</v>
      </c>
      <c r="AR2341" s="373"/>
      <c r="AS2341" s="81">
        <v>45716</v>
      </c>
      <c r="AT2341" s="82" t="s">
        <v>1</v>
      </c>
      <c r="AU2341" s="83" t="s">
        <v>292</v>
      </c>
      <c r="AV2341" s="84">
        <v>2025</v>
      </c>
      <c r="AW2341" s="266" t="s">
        <v>148</v>
      </c>
      <c r="AX2341" s="380">
        <v>61.61</v>
      </c>
      <c r="AY2341" s="380">
        <v>64.25</v>
      </c>
    </row>
    <row r="2342" spans="1:51" x14ac:dyDescent="0.25">
      <c r="A2342" s="85">
        <v>71</v>
      </c>
      <c r="B2342" s="86" t="s">
        <v>83</v>
      </c>
      <c r="C2342" s="87">
        <v>437027526.00999999</v>
      </c>
      <c r="D2342" s="87">
        <v>17349285.600000001</v>
      </c>
      <c r="E2342" s="87">
        <v>85605197.159999996</v>
      </c>
      <c r="F2342" s="87">
        <v>1337735.4100000001</v>
      </c>
      <c r="G2342" s="87">
        <v>105488296.25</v>
      </c>
      <c r="H2342" s="87">
        <v>18173683.18</v>
      </c>
      <c r="I2342" s="87">
        <v>283741056.55000001</v>
      </c>
      <c r="J2342" s="87">
        <v>13801997.17</v>
      </c>
      <c r="K2342" s="87">
        <v>150332510.91999999</v>
      </c>
      <c r="L2342" s="87">
        <v>64727313.760000005</v>
      </c>
      <c r="M2342" s="87">
        <v>207095355.81</v>
      </c>
      <c r="N2342" s="87">
        <v>3554550.02</v>
      </c>
      <c r="O2342" s="87">
        <v>259508617.86999997</v>
      </c>
      <c r="P2342" s="87">
        <v>53343590.879999891</v>
      </c>
      <c r="Q2342" s="87">
        <v>-73604930.090000018</v>
      </c>
      <c r="R2342" s="87">
        <v>-20261339.210000128</v>
      </c>
      <c r="S2342" s="87">
        <v>38435022.399999999</v>
      </c>
      <c r="T2342" s="87">
        <v>6766666.6600000001</v>
      </c>
      <c r="U2342" s="87">
        <v>0</v>
      </c>
      <c r="V2342" s="87">
        <v>0</v>
      </c>
      <c r="W2342" s="87">
        <v>87805769.730000004</v>
      </c>
      <c r="X2342" s="87">
        <v>0</v>
      </c>
      <c r="Y2342" s="87">
        <v>2152822.37</v>
      </c>
      <c r="Z2342" s="87">
        <v>2027446.61</v>
      </c>
      <c r="AA2342" s="87">
        <v>31540521.68</v>
      </c>
      <c r="AB2342" s="87">
        <v>8655488.5099999998</v>
      </c>
      <c r="AC2342" s="87">
        <v>0</v>
      </c>
      <c r="AD2342" s="87">
        <v>0</v>
      </c>
      <c r="AE2342" s="87">
        <v>0</v>
      </c>
      <c r="AF2342" s="87">
        <v>11761134.82</v>
      </c>
      <c r="AG2342" s="87">
        <v>271822669.56</v>
      </c>
      <c r="AH2342" s="87">
        <v>89159747.179999992</v>
      </c>
      <c r="AI2342" s="87">
        <v>360327344.63999999</v>
      </c>
      <c r="AJ2342" s="87">
        <v>100818726.77000001</v>
      </c>
      <c r="AK2342" s="87">
        <v>0</v>
      </c>
      <c r="AL2342" s="87">
        <v>133408545.63000003</v>
      </c>
      <c r="AM2342" s="87">
        <v>1.8874231183499215</v>
      </c>
      <c r="AN2342" s="87">
        <v>1337735.4100000001</v>
      </c>
      <c r="AO2342" s="87">
        <v>0</v>
      </c>
      <c r="AP2342" s="87">
        <v>191488873.08999991</v>
      </c>
      <c r="AQ2342" s="87">
        <v>31319250.549999997</v>
      </c>
      <c r="AR2342" s="374"/>
      <c r="AS2342" s="81">
        <v>45716</v>
      </c>
      <c r="AT2342" s="88" t="s">
        <v>1</v>
      </c>
      <c r="AU2342" s="83" t="s">
        <v>292</v>
      </c>
      <c r="AV2342" s="84">
        <v>2025</v>
      </c>
      <c r="AW2342" s="266" t="s">
        <v>161</v>
      </c>
      <c r="AX2342" s="380">
        <v>61.61</v>
      </c>
      <c r="AY2342" s="380">
        <v>64.25</v>
      </c>
    </row>
    <row r="2343" spans="1:51" x14ac:dyDescent="0.25">
      <c r="A2343" s="78">
        <v>73</v>
      </c>
      <c r="B2343" s="79" t="s">
        <v>84</v>
      </c>
      <c r="C2343" s="80">
        <v>103540451.50999999</v>
      </c>
      <c r="D2343" s="80">
        <v>2480979.12</v>
      </c>
      <c r="E2343" s="80">
        <v>2969587.31</v>
      </c>
      <c r="F2343" s="80">
        <v>5154562.8600000003</v>
      </c>
      <c r="G2343" s="80">
        <v>29859653.990000002</v>
      </c>
      <c r="H2343" s="80">
        <v>83600253.349999994</v>
      </c>
      <c r="I2343" s="80">
        <v>125064469.48999999</v>
      </c>
      <c r="J2343" s="80">
        <v>161181538.52000001</v>
      </c>
      <c r="K2343" s="80">
        <v>38341757.619999997</v>
      </c>
      <c r="L2343" s="80">
        <v>35372170.310000002</v>
      </c>
      <c r="M2343" s="80">
        <v>53762463.340000004</v>
      </c>
      <c r="N2343" s="80">
        <v>0</v>
      </c>
      <c r="O2343" s="80">
        <v>35344346.630000003</v>
      </c>
      <c r="P2343" s="80">
        <v>30700908.909999982</v>
      </c>
      <c r="Q2343" s="80">
        <v>38323191.580000006</v>
      </c>
      <c r="R2343" s="80">
        <v>69024100.48999998</v>
      </c>
      <c r="S2343" s="80">
        <v>14576152.539999999</v>
      </c>
      <c r="T2343" s="80">
        <v>0</v>
      </c>
      <c r="U2343" s="80">
        <v>0</v>
      </c>
      <c r="V2343" s="80">
        <v>0</v>
      </c>
      <c r="W2343" s="80">
        <v>12176293.779999999</v>
      </c>
      <c r="X2343" s="80">
        <v>54492560.770000003</v>
      </c>
      <c r="Y2343" s="80">
        <v>475992.93</v>
      </c>
      <c r="Z2343" s="80">
        <v>867825.96</v>
      </c>
      <c r="AA2343" s="80">
        <v>1793617.69</v>
      </c>
      <c r="AB2343" s="80">
        <v>3314102.29</v>
      </c>
      <c r="AC2343" s="80">
        <v>0</v>
      </c>
      <c r="AD2343" s="80">
        <v>0</v>
      </c>
      <c r="AE2343" s="80">
        <v>0</v>
      </c>
      <c r="AF2343" s="80">
        <v>45641163.140000001</v>
      </c>
      <c r="AG2343" s="80">
        <v>89134633.650000006</v>
      </c>
      <c r="AH2343" s="80">
        <v>2969587.31</v>
      </c>
      <c r="AI2343" s="80">
        <v>91618642.780000001</v>
      </c>
      <c r="AJ2343" s="80">
        <v>56274296.149999999</v>
      </c>
      <c r="AK2343" s="80">
        <v>0</v>
      </c>
      <c r="AL2343" s="80">
        <v>86722711.870000005</v>
      </c>
      <c r="AM2343" s="80">
        <v>3.2618345441932299</v>
      </c>
      <c r="AN2343" s="80">
        <v>4660245.16</v>
      </c>
      <c r="AO2343" s="80">
        <v>494317.7</v>
      </c>
      <c r="AP2343" s="80">
        <v>16829667.909999982</v>
      </c>
      <c r="AQ2343" s="80">
        <v>-48885457.850000009</v>
      </c>
      <c r="AR2343" s="373"/>
      <c r="AS2343" s="81">
        <v>45716</v>
      </c>
      <c r="AT2343" s="82" t="s">
        <v>1</v>
      </c>
      <c r="AU2343" s="83" t="s">
        <v>292</v>
      </c>
      <c r="AV2343" s="84">
        <v>2025</v>
      </c>
      <c r="AW2343" s="266" t="s">
        <v>190</v>
      </c>
      <c r="AX2343" s="380">
        <v>61.61</v>
      </c>
      <c r="AY2343" s="380">
        <v>64.25</v>
      </c>
    </row>
    <row r="2344" spans="1:51" x14ac:dyDescent="0.25">
      <c r="A2344" s="78">
        <v>46</v>
      </c>
      <c r="B2344" s="79" t="s">
        <v>85</v>
      </c>
      <c r="C2344" s="80">
        <v>15117340.180000002</v>
      </c>
      <c r="D2344" s="80">
        <v>2503183.92</v>
      </c>
      <c r="E2344" s="80">
        <v>3269739</v>
      </c>
      <c r="F2344" s="80">
        <v>1886141.65</v>
      </c>
      <c r="G2344" s="80">
        <v>6081944.4800000004</v>
      </c>
      <c r="H2344" s="80">
        <v>125120.16</v>
      </c>
      <c r="I2344" s="80">
        <v>587259619.16999996</v>
      </c>
      <c r="J2344" s="80">
        <v>41588065.810000002</v>
      </c>
      <c r="K2344" s="80">
        <v>24237043.210000001</v>
      </c>
      <c r="L2344" s="80">
        <v>20967304.210000001</v>
      </c>
      <c r="M2344" s="80">
        <v>2222934</v>
      </c>
      <c r="N2344" s="80">
        <v>0</v>
      </c>
      <c r="O2344" s="80">
        <v>6669238</v>
      </c>
      <c r="P2344" s="80">
        <v>-2028624.8699999987</v>
      </c>
      <c r="Q2344" s="80">
        <v>324182.39999999991</v>
      </c>
      <c r="R2344" s="80">
        <v>-1704442.4699999988</v>
      </c>
      <c r="S2344" s="80">
        <v>1829562.6300000008</v>
      </c>
      <c r="T2344" s="80">
        <v>3730822.26</v>
      </c>
      <c r="U2344" s="80">
        <v>0</v>
      </c>
      <c r="V2344" s="80">
        <v>0</v>
      </c>
      <c r="W2344" s="80">
        <v>0</v>
      </c>
      <c r="X2344" s="80">
        <v>8503861.9100000001</v>
      </c>
      <c r="Y2344" s="80">
        <v>124067.31</v>
      </c>
      <c r="Z2344" s="80">
        <v>63224.71</v>
      </c>
      <c r="AA2344" s="80">
        <v>0</v>
      </c>
      <c r="AB2344" s="80">
        <v>661521.52</v>
      </c>
      <c r="AC2344" s="80">
        <v>0</v>
      </c>
      <c r="AD2344" s="80">
        <v>0</v>
      </c>
      <c r="AE2344" s="80">
        <v>0</v>
      </c>
      <c r="AF2344" s="80">
        <v>9556308</v>
      </c>
      <c r="AG2344" s="80">
        <v>23190238.210000001</v>
      </c>
      <c r="AH2344" s="80">
        <v>3269739</v>
      </c>
      <c r="AI2344" s="80">
        <v>26431004</v>
      </c>
      <c r="AJ2344" s="80">
        <v>19761766</v>
      </c>
      <c r="AK2344" s="80">
        <v>0</v>
      </c>
      <c r="AL2344" s="80">
        <v>563022575.95999992</v>
      </c>
      <c r="AM2344" s="80">
        <v>24.229837529344405</v>
      </c>
      <c r="AN2344" s="80">
        <v>1207117.05</v>
      </c>
      <c r="AO2344" s="80">
        <v>679024.60000000009</v>
      </c>
      <c r="AP2344" s="80">
        <v>9237698.1799999997</v>
      </c>
      <c r="AQ2344" s="80">
        <v>3292779.92</v>
      </c>
      <c r="AR2344" s="373"/>
      <c r="AS2344" s="81">
        <v>45716</v>
      </c>
      <c r="AT2344" s="82" t="s">
        <v>1</v>
      </c>
      <c r="AU2344" s="83" t="s">
        <v>292</v>
      </c>
      <c r="AV2344" s="84">
        <v>2025</v>
      </c>
      <c r="AW2344" s="266" t="s">
        <v>176</v>
      </c>
      <c r="AX2344" s="380">
        <v>61.61</v>
      </c>
      <c r="AY2344" s="380">
        <v>64.25</v>
      </c>
    </row>
    <row r="2345" spans="1:51" x14ac:dyDescent="0.25">
      <c r="A2345" s="78">
        <v>51</v>
      </c>
      <c r="B2345" s="79" t="s">
        <v>86</v>
      </c>
      <c r="C2345" s="80">
        <v>10940504.449999999</v>
      </c>
      <c r="D2345" s="80">
        <v>153985.85999999999</v>
      </c>
      <c r="E2345" s="80">
        <v>3541449.88</v>
      </c>
      <c r="F2345" s="80">
        <v>418087.20999999996</v>
      </c>
      <c r="G2345" s="80">
        <v>5525180.6699999999</v>
      </c>
      <c r="H2345" s="80">
        <v>43197688.369999997</v>
      </c>
      <c r="I2345" s="80">
        <v>116164549.68000001</v>
      </c>
      <c r="J2345" s="80">
        <v>268588671.66000003</v>
      </c>
      <c r="K2345" s="80">
        <v>15479091.300000001</v>
      </c>
      <c r="L2345" s="80">
        <v>11937641.42</v>
      </c>
      <c r="M2345" s="80">
        <v>276042</v>
      </c>
      <c r="N2345" s="80">
        <v>0</v>
      </c>
      <c r="O2345" s="80">
        <v>2089478.5599999987</v>
      </c>
      <c r="P2345" s="80">
        <v>2753772.1499999985</v>
      </c>
      <c r="Q2345" s="80">
        <v>-91772.909999999974</v>
      </c>
      <c r="R2345" s="80">
        <v>2661999.2399999984</v>
      </c>
      <c r="S2345" s="80">
        <v>40535689.119999997</v>
      </c>
      <c r="T2345" s="80">
        <v>260981.28</v>
      </c>
      <c r="U2345" s="80">
        <v>0</v>
      </c>
      <c r="V2345" s="80">
        <v>0</v>
      </c>
      <c r="W2345" s="80">
        <v>0</v>
      </c>
      <c r="X2345" s="80">
        <v>47575447.509999998</v>
      </c>
      <c r="Y2345" s="80">
        <v>112758.79</v>
      </c>
      <c r="Z2345" s="80">
        <v>0</v>
      </c>
      <c r="AA2345" s="80">
        <v>19319.25</v>
      </c>
      <c r="AB2345" s="80">
        <v>0</v>
      </c>
      <c r="AC2345" s="80">
        <v>0</v>
      </c>
      <c r="AD2345" s="80">
        <v>0</v>
      </c>
      <c r="AE2345" s="80">
        <v>0</v>
      </c>
      <c r="AF2345" s="80">
        <v>7168661.6299999999</v>
      </c>
      <c r="AG2345" s="80">
        <v>12213683.42</v>
      </c>
      <c r="AH2345" s="80">
        <v>3541449.88</v>
      </c>
      <c r="AI2345" s="80">
        <v>15177608.469999999</v>
      </c>
      <c r="AJ2345" s="80">
        <v>13088129.91</v>
      </c>
      <c r="AK2345" s="80">
        <v>0</v>
      </c>
      <c r="AL2345" s="80">
        <v>100685458.38000001</v>
      </c>
      <c r="AM2345" s="80">
        <v>7.5046104082350107</v>
      </c>
      <c r="AN2345" s="80">
        <v>418087.20999999996</v>
      </c>
      <c r="AO2345" s="80">
        <v>0</v>
      </c>
      <c r="AP2345" s="80">
        <v>9040710.3599999994</v>
      </c>
      <c r="AQ2345" s="80">
        <v>343670.33000000007</v>
      </c>
      <c r="AR2345" s="373"/>
      <c r="AS2345" s="81">
        <v>45716</v>
      </c>
      <c r="AT2345" s="82" t="s">
        <v>1</v>
      </c>
      <c r="AU2345" s="83" t="s">
        <v>292</v>
      </c>
      <c r="AV2345" s="84">
        <v>2025</v>
      </c>
      <c r="AW2345" s="266" t="s">
        <v>179</v>
      </c>
      <c r="AX2345" s="380">
        <v>61.61</v>
      </c>
      <c r="AY2345" s="380">
        <v>64.25</v>
      </c>
    </row>
    <row r="2346" spans="1:51" x14ac:dyDescent="0.25">
      <c r="A2346" s="78">
        <v>117</v>
      </c>
      <c r="B2346" s="79" t="s">
        <v>87</v>
      </c>
      <c r="C2346" s="80">
        <v>538226380.66000009</v>
      </c>
      <c r="D2346" s="80">
        <v>188189852.81</v>
      </c>
      <c r="E2346" s="80">
        <v>61598714.119999997</v>
      </c>
      <c r="F2346" s="80">
        <v>67392515.920000002</v>
      </c>
      <c r="G2346" s="80">
        <v>100490490.80000001</v>
      </c>
      <c r="H2346" s="80">
        <v>923792.65</v>
      </c>
      <c r="I2346" s="80">
        <v>359997378.77999997</v>
      </c>
      <c r="J2346" s="80">
        <v>150423542.03</v>
      </c>
      <c r="K2346" s="80">
        <v>209465332.81999999</v>
      </c>
      <c r="L2346" s="80">
        <v>140981390.82000002</v>
      </c>
      <c r="M2346" s="80">
        <v>597235051.12</v>
      </c>
      <c r="N2346" s="80">
        <v>214369724.75</v>
      </c>
      <c r="O2346" s="80">
        <v>170538386.20000005</v>
      </c>
      <c r="P2346" s="80">
        <v>11498603.760000208</v>
      </c>
      <c r="Q2346" s="80">
        <v>32502188.570000052</v>
      </c>
      <c r="R2346" s="80">
        <v>44000792.330000259</v>
      </c>
      <c r="S2346" s="80">
        <v>-43076999.699999988</v>
      </c>
      <c r="T2346" s="80">
        <v>755847.04</v>
      </c>
      <c r="U2346" s="80">
        <v>0</v>
      </c>
      <c r="V2346" s="80">
        <v>0</v>
      </c>
      <c r="W2346" s="80">
        <v>0</v>
      </c>
      <c r="X2346" s="80">
        <v>240490199.56999999</v>
      </c>
      <c r="Y2346" s="80">
        <v>1839782.34</v>
      </c>
      <c r="Z2346" s="80">
        <v>2132953.4700000002</v>
      </c>
      <c r="AA2346" s="80">
        <v>3469150.96</v>
      </c>
      <c r="AB2346" s="80">
        <v>970237.61</v>
      </c>
      <c r="AC2346" s="80">
        <v>0</v>
      </c>
      <c r="AD2346" s="80">
        <v>0</v>
      </c>
      <c r="AE2346" s="80">
        <v>0</v>
      </c>
      <c r="AF2346" s="80">
        <v>275910921.93000001</v>
      </c>
      <c r="AG2346" s="80">
        <v>738216441.94000006</v>
      </c>
      <c r="AH2346" s="80">
        <v>275968438.87</v>
      </c>
      <c r="AI2346" s="80">
        <v>1011264408.5400001</v>
      </c>
      <c r="AJ2346" s="80">
        <v>840726022.34000003</v>
      </c>
      <c r="AK2346" s="80">
        <v>0</v>
      </c>
      <c r="AL2346" s="80">
        <v>150532045.95999998</v>
      </c>
      <c r="AM2346" s="80">
        <v>1.7186489713281423</v>
      </c>
      <c r="AN2346" s="80">
        <v>40110560.340000004</v>
      </c>
      <c r="AO2346" s="80">
        <v>27281955.580000002</v>
      </c>
      <c r="AP2346" s="80">
        <v>421423092.50999999</v>
      </c>
      <c r="AQ2346" s="80">
        <v>241924950.85999995</v>
      </c>
      <c r="AR2346" s="373"/>
      <c r="AS2346" s="81">
        <v>45716</v>
      </c>
      <c r="AT2346" s="82" t="s">
        <v>1</v>
      </c>
      <c r="AU2346" s="83" t="s">
        <v>292</v>
      </c>
      <c r="AV2346" s="84">
        <v>2025</v>
      </c>
      <c r="AW2346" s="266" t="s">
        <v>155</v>
      </c>
      <c r="AX2346" s="380">
        <v>61.61</v>
      </c>
      <c r="AY2346" s="380">
        <v>64.25</v>
      </c>
    </row>
    <row r="2347" spans="1:51" x14ac:dyDescent="0.25">
      <c r="A2347" s="78">
        <v>78</v>
      </c>
      <c r="B2347" s="79" t="s">
        <v>88</v>
      </c>
      <c r="C2347" s="80">
        <v>1555611.59</v>
      </c>
      <c r="D2347" s="80">
        <v>0</v>
      </c>
      <c r="E2347" s="80">
        <v>134.84</v>
      </c>
      <c r="F2347" s="80">
        <v>294481.87</v>
      </c>
      <c r="G2347" s="80">
        <v>2605455.21</v>
      </c>
      <c r="H2347" s="80">
        <v>-1781983.34</v>
      </c>
      <c r="I2347" s="80">
        <v>133841933.72</v>
      </c>
      <c r="J2347" s="80">
        <v>8921925.9100000001</v>
      </c>
      <c r="K2347" s="80">
        <v>2099111.4700000002</v>
      </c>
      <c r="L2347" s="80">
        <v>2098976.63</v>
      </c>
      <c r="M2347" s="80">
        <v>207305.84</v>
      </c>
      <c r="N2347" s="80">
        <v>0.09</v>
      </c>
      <c r="O2347" s="80">
        <v>522508.96999999951</v>
      </c>
      <c r="P2347" s="80">
        <v>-1866834.4599999995</v>
      </c>
      <c r="Q2347" s="80">
        <v>-24656.810000000027</v>
      </c>
      <c r="R2347" s="80">
        <v>-1891491.2699999996</v>
      </c>
      <c r="S2347" s="80">
        <v>109507.92000000001</v>
      </c>
      <c r="T2347" s="80">
        <v>65021.82</v>
      </c>
      <c r="U2347" s="80">
        <v>0</v>
      </c>
      <c r="V2347" s="80">
        <v>0</v>
      </c>
      <c r="W2347" s="80">
        <v>0</v>
      </c>
      <c r="X2347" s="80">
        <v>135753.19</v>
      </c>
      <c r="Y2347" s="80">
        <v>52907.199999999997</v>
      </c>
      <c r="Z2347" s="80">
        <v>11610.51</v>
      </c>
      <c r="AA2347" s="80">
        <v>20190.04</v>
      </c>
      <c r="AB2347" s="80">
        <v>0.01</v>
      </c>
      <c r="AC2347" s="80">
        <v>0</v>
      </c>
      <c r="AD2347" s="80">
        <v>0</v>
      </c>
      <c r="AE2347" s="80">
        <v>0</v>
      </c>
      <c r="AF2347" s="80">
        <v>6559.33</v>
      </c>
      <c r="AG2347" s="80">
        <v>2306282.4700000002</v>
      </c>
      <c r="AH2347" s="80">
        <v>134.93</v>
      </c>
      <c r="AI2347" s="80">
        <v>2301790.5699999998</v>
      </c>
      <c r="AJ2347" s="80">
        <v>1779281.6</v>
      </c>
      <c r="AK2347" s="80">
        <v>0</v>
      </c>
      <c r="AL2347" s="80">
        <v>131742822.25</v>
      </c>
      <c r="AM2347" s="80">
        <v>63.761232136947918</v>
      </c>
      <c r="AN2347" s="80">
        <v>186169.71</v>
      </c>
      <c r="AO2347" s="80">
        <v>108312.16</v>
      </c>
      <c r="AP2347" s="80">
        <v>1033181.75</v>
      </c>
      <c r="AQ2347" s="80">
        <v>79.13000000000001</v>
      </c>
      <c r="AR2347" s="373"/>
      <c r="AS2347" s="81">
        <v>45716</v>
      </c>
      <c r="AT2347" s="82" t="s">
        <v>1</v>
      </c>
      <c r="AU2347" s="83" t="s">
        <v>293</v>
      </c>
      <c r="AV2347" s="84">
        <v>2025</v>
      </c>
      <c r="AW2347" s="266" t="s">
        <v>185</v>
      </c>
      <c r="AX2347" s="380">
        <v>61.61</v>
      </c>
      <c r="AY2347" s="380">
        <v>64.25</v>
      </c>
    </row>
    <row r="2348" spans="1:51" x14ac:dyDescent="0.25">
      <c r="A2348" s="78">
        <v>80</v>
      </c>
      <c r="B2348" s="79" t="s">
        <v>89</v>
      </c>
      <c r="C2348" s="80">
        <v>415145557.56</v>
      </c>
      <c r="D2348" s="80">
        <v>174081548.82000002</v>
      </c>
      <c r="E2348" s="80">
        <v>87065680.149999991</v>
      </c>
      <c r="F2348" s="80">
        <v>56220209.239999995</v>
      </c>
      <c r="G2348" s="80">
        <v>117479034.16</v>
      </c>
      <c r="H2348" s="80">
        <v>900305.22</v>
      </c>
      <c r="I2348" s="80">
        <v>863092294.57000005</v>
      </c>
      <c r="J2348" s="80">
        <v>531741378.98000002</v>
      </c>
      <c r="K2348" s="80">
        <v>189549249.19</v>
      </c>
      <c r="L2348" s="80">
        <v>96938859.859999999</v>
      </c>
      <c r="M2348" s="80">
        <v>370225221.64999998</v>
      </c>
      <c r="N2348" s="80">
        <v>446861943.77999997</v>
      </c>
      <c r="O2348" s="80">
        <v>128402376.62999994</v>
      </c>
      <c r="P2348" s="80">
        <v>-61679882.299999826</v>
      </c>
      <c r="Q2348" s="80">
        <v>97017501.389999926</v>
      </c>
      <c r="R2348" s="80">
        <v>35337619.0900001</v>
      </c>
      <c r="S2348" s="80">
        <v>-34437313.409999996</v>
      </c>
      <c r="T2348" s="80">
        <v>8149.53</v>
      </c>
      <c r="U2348" s="80">
        <v>0</v>
      </c>
      <c r="V2348" s="80">
        <v>0</v>
      </c>
      <c r="W2348" s="80">
        <v>310376.84999999998</v>
      </c>
      <c r="X2348" s="80">
        <v>169671684.69999999</v>
      </c>
      <c r="Y2348" s="80">
        <v>1884459.07</v>
      </c>
      <c r="Z2348" s="80">
        <v>2002678.6</v>
      </c>
      <c r="AA2348" s="80">
        <v>2146252.3199999998</v>
      </c>
      <c r="AB2348" s="80">
        <v>1296095.03</v>
      </c>
      <c r="AC2348" s="80">
        <v>0</v>
      </c>
      <c r="AD2348" s="80">
        <v>0</v>
      </c>
      <c r="AE2348" s="80">
        <v>0</v>
      </c>
      <c r="AF2348" s="80">
        <v>197098039.47</v>
      </c>
      <c r="AG2348" s="80">
        <v>467164081.50999999</v>
      </c>
      <c r="AH2348" s="80">
        <v>533927623.93000001</v>
      </c>
      <c r="AI2348" s="80">
        <v>998282832.25999999</v>
      </c>
      <c r="AJ2348" s="80">
        <v>869880455.63000011</v>
      </c>
      <c r="AK2348" s="80">
        <v>0</v>
      </c>
      <c r="AL2348" s="80">
        <v>673543045.38000011</v>
      </c>
      <c r="AM2348" s="80">
        <v>4.5533933701043328</v>
      </c>
      <c r="AN2348" s="80">
        <v>41050939.099999994</v>
      </c>
      <c r="AO2348" s="80">
        <v>15169270.140000001</v>
      </c>
      <c r="AP2348" s="80">
        <v>334192537.64999986</v>
      </c>
      <c r="AQ2348" s="80">
        <v>221530905.54000014</v>
      </c>
      <c r="AR2348" s="373"/>
      <c r="AS2348" s="81">
        <v>45716</v>
      </c>
      <c r="AT2348" s="82" t="s">
        <v>1</v>
      </c>
      <c r="AU2348" s="83" t="s">
        <v>292</v>
      </c>
      <c r="AV2348" s="84">
        <v>2025</v>
      </c>
      <c r="AW2348" s="266" t="s">
        <v>288</v>
      </c>
      <c r="AX2348" s="380">
        <v>61.61</v>
      </c>
      <c r="AY2348" s="380">
        <v>64.25</v>
      </c>
    </row>
    <row r="2349" spans="1:51" x14ac:dyDescent="0.25">
      <c r="A2349" s="78">
        <v>2</v>
      </c>
      <c r="B2349" s="79" t="s">
        <v>90</v>
      </c>
      <c r="C2349" s="80">
        <v>129527347.95999999</v>
      </c>
      <c r="D2349" s="80">
        <v>3140237.87</v>
      </c>
      <c r="E2349" s="80">
        <v>6291818.29</v>
      </c>
      <c r="F2349" s="80">
        <v>103355.01</v>
      </c>
      <c r="G2349" s="80">
        <v>45788056.829999998</v>
      </c>
      <c r="H2349" s="80">
        <v>46755784.390000001</v>
      </c>
      <c r="I2349" s="80">
        <v>1792544388.9300001</v>
      </c>
      <c r="J2349" s="80">
        <v>3907894128.2199998</v>
      </c>
      <c r="K2349" s="80">
        <v>38547077.789999999</v>
      </c>
      <c r="L2349" s="80">
        <v>32255259.5</v>
      </c>
      <c r="M2349" s="80">
        <v>88862980.989999995</v>
      </c>
      <c r="N2349" s="80">
        <v>0</v>
      </c>
      <c r="O2349" s="80">
        <v>75789159.140000001</v>
      </c>
      <c r="P2349" s="80">
        <v>4706539.1099999547</v>
      </c>
      <c r="Q2349" s="80">
        <v>46663213.870000005</v>
      </c>
      <c r="R2349" s="80">
        <v>51369752.979999959</v>
      </c>
      <c r="S2349" s="80">
        <v>-4613968.6000000015</v>
      </c>
      <c r="T2349" s="80">
        <v>49.59</v>
      </c>
      <c r="U2349" s="80">
        <v>0</v>
      </c>
      <c r="V2349" s="80">
        <v>0</v>
      </c>
      <c r="W2349" s="80">
        <v>19358825.440000001</v>
      </c>
      <c r="X2349" s="80">
        <v>19486837.050000001</v>
      </c>
      <c r="Y2349" s="80">
        <v>837821.24</v>
      </c>
      <c r="Z2349" s="80">
        <v>426729.06</v>
      </c>
      <c r="AA2349" s="80">
        <v>2467.38</v>
      </c>
      <c r="AB2349" s="80">
        <v>1852690.52</v>
      </c>
      <c r="AC2349" s="80">
        <v>0</v>
      </c>
      <c r="AD2349" s="80">
        <v>0</v>
      </c>
      <c r="AE2349" s="80">
        <v>0</v>
      </c>
      <c r="AF2349" s="80">
        <v>40339972.479999997</v>
      </c>
      <c r="AG2349" s="80">
        <v>121118240.48999999</v>
      </c>
      <c r="AH2349" s="80">
        <v>6291818.29</v>
      </c>
      <c r="AI2349" s="80">
        <v>122279492.94</v>
      </c>
      <c r="AJ2349" s="80">
        <v>46490333.799999997</v>
      </c>
      <c r="AK2349" s="80">
        <v>0</v>
      </c>
      <c r="AL2349" s="80">
        <v>1753997311.1400001</v>
      </c>
      <c r="AM2349" s="80">
        <v>46.502730990286047</v>
      </c>
      <c r="AN2349" s="80">
        <v>103355.01</v>
      </c>
      <c r="AO2349" s="80">
        <v>0</v>
      </c>
      <c r="AP2349" s="80">
        <v>45646589.570000023</v>
      </c>
      <c r="AQ2349" s="80">
        <v>-4951361.3800000008</v>
      </c>
      <c r="AR2349" s="373"/>
      <c r="AS2349" s="81">
        <v>45716</v>
      </c>
      <c r="AT2349" s="82" t="s">
        <v>1</v>
      </c>
      <c r="AU2349" s="83" t="s">
        <v>292</v>
      </c>
      <c r="AV2349" s="84">
        <v>2025</v>
      </c>
      <c r="AW2349" s="266" t="s">
        <v>168</v>
      </c>
      <c r="AX2349" s="380">
        <v>61.61</v>
      </c>
      <c r="AY2349" s="380">
        <v>64.25</v>
      </c>
    </row>
    <row r="2350" spans="1:51" x14ac:dyDescent="0.25">
      <c r="A2350" s="78">
        <v>115</v>
      </c>
      <c r="B2350" s="79" t="s">
        <v>290</v>
      </c>
      <c r="C2350" s="80">
        <v>278156.37</v>
      </c>
      <c r="D2350" s="80">
        <v>0</v>
      </c>
      <c r="E2350" s="80">
        <v>0.01</v>
      </c>
      <c r="F2350" s="80">
        <v>0</v>
      </c>
      <c r="G2350" s="80">
        <v>545252.41</v>
      </c>
      <c r="H2350" s="80">
        <v>1646601.13</v>
      </c>
      <c r="I2350" s="80">
        <v>9223514.9299999997</v>
      </c>
      <c r="J2350" s="80">
        <v>10480764.439999999</v>
      </c>
      <c r="K2350" s="80">
        <v>586742.12</v>
      </c>
      <c r="L2350" s="80">
        <v>586742.11</v>
      </c>
      <c r="M2350" s="80">
        <v>0</v>
      </c>
      <c r="N2350" s="80">
        <v>0</v>
      </c>
      <c r="O2350" s="80">
        <v>118746.71000000008</v>
      </c>
      <c r="P2350" s="80">
        <v>-385842.75000000012</v>
      </c>
      <c r="Q2350" s="80">
        <v>0</v>
      </c>
      <c r="R2350" s="80">
        <v>-385842.75000000012</v>
      </c>
      <c r="S2350" s="80">
        <v>2032443.8800000001</v>
      </c>
      <c r="T2350" s="80">
        <v>68893.84</v>
      </c>
      <c r="U2350" s="80">
        <v>0</v>
      </c>
      <c r="V2350" s="80">
        <v>0</v>
      </c>
      <c r="W2350" s="80">
        <v>0</v>
      </c>
      <c r="X2350" s="80">
        <v>1983221.74</v>
      </c>
      <c r="Y2350" s="80">
        <v>11127.6</v>
      </c>
      <c r="Z2350" s="80">
        <v>2108.75</v>
      </c>
      <c r="AA2350" s="80">
        <v>0</v>
      </c>
      <c r="AB2350" s="80">
        <v>77.02</v>
      </c>
      <c r="AC2350" s="80">
        <v>0</v>
      </c>
      <c r="AD2350" s="80">
        <v>0</v>
      </c>
      <c r="AE2350" s="80">
        <v>6358.33</v>
      </c>
      <c r="AF2350" s="80">
        <v>0</v>
      </c>
      <c r="AG2350" s="80">
        <v>586742.11</v>
      </c>
      <c r="AH2350" s="80">
        <v>0.01</v>
      </c>
      <c r="AI2350" s="80">
        <v>528169.43000000005</v>
      </c>
      <c r="AJ2350" s="80">
        <v>409422.72</v>
      </c>
      <c r="AK2350" s="80">
        <v>0</v>
      </c>
      <c r="AL2350" s="80">
        <v>8636772.8100000005</v>
      </c>
      <c r="AM2350" s="80">
        <v>15.719878658106222</v>
      </c>
      <c r="AN2350" s="80">
        <v>0</v>
      </c>
      <c r="AO2350" s="80">
        <v>0</v>
      </c>
      <c r="AP2350" s="80">
        <v>159409.66999999993</v>
      </c>
      <c r="AQ2350" s="80">
        <v>0.01</v>
      </c>
      <c r="AR2350" s="373"/>
      <c r="AS2350" s="81">
        <v>45716</v>
      </c>
      <c r="AT2350" s="82" t="s">
        <v>1</v>
      </c>
      <c r="AU2350" s="83" t="s">
        <v>292</v>
      </c>
      <c r="AV2350" s="84">
        <v>2025</v>
      </c>
      <c r="AW2350" s="266" t="s">
        <v>291</v>
      </c>
      <c r="AX2350" s="380">
        <v>61.61</v>
      </c>
      <c r="AY2350" s="380">
        <v>64.25</v>
      </c>
    </row>
    <row r="2351" spans="1:51" x14ac:dyDescent="0.25">
      <c r="A2351" s="78">
        <v>106</v>
      </c>
      <c r="B2351" s="79" t="s">
        <v>92</v>
      </c>
      <c r="C2351" s="80">
        <v>21036853.120000005</v>
      </c>
      <c r="D2351" s="80">
        <v>1653296.4300000002</v>
      </c>
      <c r="E2351" s="80">
        <v>1462385.73</v>
      </c>
      <c r="F2351" s="80">
        <v>4431108.99</v>
      </c>
      <c r="G2351" s="80">
        <v>7773492.25</v>
      </c>
      <c r="H2351" s="80">
        <v>50598.2</v>
      </c>
      <c r="I2351" s="80">
        <v>73246010.040000007</v>
      </c>
      <c r="J2351" s="80">
        <v>7003433.9500000002</v>
      </c>
      <c r="K2351" s="80">
        <v>20395732.899999999</v>
      </c>
      <c r="L2351" s="80">
        <v>18854327.34</v>
      </c>
      <c r="M2351" s="80">
        <v>10658495.25</v>
      </c>
      <c r="N2351" s="80">
        <v>0</v>
      </c>
      <c r="O2351" s="80">
        <v>4355392.1999999993</v>
      </c>
      <c r="P2351" s="80">
        <v>2799598.2500000149</v>
      </c>
      <c r="Q2351" s="80">
        <v>-2251556.5699999984</v>
      </c>
      <c r="R2351" s="80">
        <v>548041.68000001647</v>
      </c>
      <c r="S2351" s="80">
        <v>-497443.48999999987</v>
      </c>
      <c r="T2351" s="80">
        <v>0</v>
      </c>
      <c r="U2351" s="80">
        <v>0</v>
      </c>
      <c r="V2351" s="80">
        <v>0</v>
      </c>
      <c r="W2351" s="80">
        <v>0</v>
      </c>
      <c r="X2351" s="80">
        <v>591396.92000000004</v>
      </c>
      <c r="Y2351" s="80">
        <v>156580.15</v>
      </c>
      <c r="Z2351" s="80">
        <v>97116.4</v>
      </c>
      <c r="AA2351" s="80">
        <v>425313.32</v>
      </c>
      <c r="AB2351" s="80">
        <v>303211.40000000002</v>
      </c>
      <c r="AC2351" s="80">
        <v>0</v>
      </c>
      <c r="AD2351" s="80">
        <v>0</v>
      </c>
      <c r="AE2351" s="80">
        <v>0</v>
      </c>
      <c r="AF2351" s="80">
        <v>106619.14</v>
      </c>
      <c r="AG2351" s="80">
        <v>29512822.59</v>
      </c>
      <c r="AH2351" s="80">
        <v>1462385.73</v>
      </c>
      <c r="AI2351" s="80">
        <v>30845021.640000001</v>
      </c>
      <c r="AJ2351" s="80">
        <v>26489629.440000001</v>
      </c>
      <c r="AK2351" s="80">
        <v>0</v>
      </c>
      <c r="AL2351" s="80">
        <v>52850277.140000008</v>
      </c>
      <c r="AM2351" s="80">
        <v>3.5912418739313856</v>
      </c>
      <c r="AN2351" s="80">
        <v>2096516.15</v>
      </c>
      <c r="AO2351" s="80">
        <v>2334592.84</v>
      </c>
      <c r="AP2351" s="80">
        <v>16149781.969999999</v>
      </c>
      <c r="AQ2351" s="80">
        <v>1121617.48</v>
      </c>
      <c r="AR2351" s="373"/>
      <c r="AS2351" s="81">
        <v>45716</v>
      </c>
      <c r="AT2351" s="82" t="s">
        <v>1</v>
      </c>
      <c r="AU2351" s="83" t="s">
        <v>292</v>
      </c>
      <c r="AV2351" s="84">
        <v>2025</v>
      </c>
      <c r="AW2351" s="266" t="s">
        <v>172</v>
      </c>
      <c r="AX2351" s="380">
        <v>61.61</v>
      </c>
      <c r="AY2351" s="380">
        <v>64.25</v>
      </c>
    </row>
    <row r="2352" spans="1:51" x14ac:dyDescent="0.25">
      <c r="A2352" s="78">
        <v>118</v>
      </c>
      <c r="B2352" s="79" t="s">
        <v>93</v>
      </c>
      <c r="C2352" s="80">
        <v>59599058.670000002</v>
      </c>
      <c r="D2352" s="80">
        <v>19948323.940000001</v>
      </c>
      <c r="E2352" s="80">
        <v>28408729.560000002</v>
      </c>
      <c r="F2352" s="80">
        <v>8327770.8700000001</v>
      </c>
      <c r="G2352" s="80">
        <v>40935196.960000001</v>
      </c>
      <c r="H2352" s="80">
        <v>301144.98</v>
      </c>
      <c r="I2352" s="80">
        <v>292235400.58999997</v>
      </c>
      <c r="J2352" s="80">
        <v>28147202.640000001</v>
      </c>
      <c r="K2352" s="80">
        <v>117826724.88</v>
      </c>
      <c r="L2352" s="80">
        <v>85952935.359999999</v>
      </c>
      <c r="M2352" s="80">
        <v>15319580.310000001</v>
      </c>
      <c r="N2352" s="80">
        <v>77018679.319999993</v>
      </c>
      <c r="O2352" s="80">
        <v>-5105561.1099999696</v>
      </c>
      <c r="P2352" s="80">
        <v>-4924803.5100000184</v>
      </c>
      <c r="Q2352" s="80">
        <v>5807359.8799999915</v>
      </c>
      <c r="R2352" s="80">
        <v>882556.3699999731</v>
      </c>
      <c r="S2352" s="80">
        <v>-581411.41000000015</v>
      </c>
      <c r="T2352" s="80">
        <v>88546.06</v>
      </c>
      <c r="U2352" s="80">
        <v>0</v>
      </c>
      <c r="V2352" s="80">
        <v>0</v>
      </c>
      <c r="W2352" s="80">
        <v>0</v>
      </c>
      <c r="X2352" s="80">
        <v>16700667.289999999</v>
      </c>
      <c r="Y2352" s="80">
        <v>775974.53</v>
      </c>
      <c r="Z2352" s="80">
        <v>569487.68999999994</v>
      </c>
      <c r="AA2352" s="80">
        <v>464504.8</v>
      </c>
      <c r="AB2352" s="80">
        <v>767202.31</v>
      </c>
      <c r="AC2352" s="80">
        <v>0</v>
      </c>
      <c r="AD2352" s="80">
        <v>0</v>
      </c>
      <c r="AE2352" s="80">
        <v>3929615.08</v>
      </c>
      <c r="AF2352" s="80">
        <v>10863840.35</v>
      </c>
      <c r="AG2352" s="80">
        <v>101272515.67</v>
      </c>
      <c r="AH2352" s="80">
        <v>105427408.88</v>
      </c>
      <c r="AI2352" s="80">
        <v>210027742.85000002</v>
      </c>
      <c r="AJ2352" s="80">
        <v>215133303.95999998</v>
      </c>
      <c r="AK2352" s="80">
        <v>0</v>
      </c>
      <c r="AL2352" s="80">
        <v>174408675.70999998</v>
      </c>
      <c r="AM2352" s="80">
        <v>2.4802132189248711</v>
      </c>
      <c r="AN2352" s="80">
        <v>5551190.79</v>
      </c>
      <c r="AO2352" s="80">
        <v>2776580.0799999996</v>
      </c>
      <c r="AP2352" s="80">
        <v>74373518.750000015</v>
      </c>
      <c r="AQ2352" s="80">
        <v>30215110.920000002</v>
      </c>
      <c r="AR2352" s="373"/>
      <c r="AS2352" s="81">
        <v>45716</v>
      </c>
      <c r="AT2352" s="82" t="s">
        <v>1</v>
      </c>
      <c r="AU2352" s="83" t="s">
        <v>292</v>
      </c>
      <c r="AV2352" s="84">
        <v>2025</v>
      </c>
      <c r="AW2352" s="266" t="s">
        <v>162</v>
      </c>
      <c r="AX2352" s="380">
        <v>61.61</v>
      </c>
      <c r="AY2352" s="380">
        <v>64.25</v>
      </c>
    </row>
    <row r="2353" spans="1:51" x14ac:dyDescent="0.25">
      <c r="A2353" s="78">
        <v>29</v>
      </c>
      <c r="B2353" s="79" t="s">
        <v>94</v>
      </c>
      <c r="C2353" s="80">
        <v>268737273.42000002</v>
      </c>
      <c r="D2353" s="80">
        <v>57572981.089999996</v>
      </c>
      <c r="E2353" s="80">
        <v>23691820.900000002</v>
      </c>
      <c r="F2353" s="80">
        <v>31653446.800000001</v>
      </c>
      <c r="G2353" s="80">
        <v>46322092.629999995</v>
      </c>
      <c r="H2353" s="80">
        <v>111634.26</v>
      </c>
      <c r="I2353" s="80">
        <v>417760828.55000001</v>
      </c>
      <c r="J2353" s="80">
        <v>304812421.38</v>
      </c>
      <c r="K2353" s="80">
        <v>136829940.71000001</v>
      </c>
      <c r="L2353" s="80">
        <v>95513012.550000012</v>
      </c>
      <c r="M2353" s="80">
        <v>100710825.16</v>
      </c>
      <c r="N2353" s="80">
        <v>11721147.360000001</v>
      </c>
      <c r="O2353" s="80">
        <v>65924253.339999989</v>
      </c>
      <c r="P2353" s="80">
        <v>67264499.560000002</v>
      </c>
      <c r="Q2353" s="80">
        <v>-75646035.580000013</v>
      </c>
      <c r="R2353" s="80">
        <v>-8381536.0200000107</v>
      </c>
      <c r="S2353" s="80">
        <v>8493170.2899999991</v>
      </c>
      <c r="T2353" s="80">
        <v>6357404.0499999998</v>
      </c>
      <c r="U2353" s="80">
        <v>0</v>
      </c>
      <c r="V2353" s="80">
        <v>0</v>
      </c>
      <c r="W2353" s="80">
        <v>0</v>
      </c>
      <c r="X2353" s="80">
        <v>45235573.329999998</v>
      </c>
      <c r="Y2353" s="80">
        <v>694393.09</v>
      </c>
      <c r="Z2353" s="80">
        <v>1103290.6000000001</v>
      </c>
      <c r="AA2353" s="80">
        <v>0</v>
      </c>
      <c r="AB2353" s="80">
        <v>3364900.29</v>
      </c>
      <c r="AC2353" s="80">
        <v>0</v>
      </c>
      <c r="AD2353" s="80">
        <v>0</v>
      </c>
      <c r="AE2353" s="80">
        <v>0</v>
      </c>
      <c r="AF2353" s="80">
        <v>37937223.109999999</v>
      </c>
      <c r="AG2353" s="80">
        <v>196223837.71000001</v>
      </c>
      <c r="AH2353" s="80">
        <v>35412968.259999998</v>
      </c>
      <c r="AI2353" s="80">
        <v>218089971.88999999</v>
      </c>
      <c r="AJ2353" s="80">
        <v>152165718.55000001</v>
      </c>
      <c r="AK2353" s="80">
        <v>0</v>
      </c>
      <c r="AL2353" s="80">
        <v>280930887.84000003</v>
      </c>
      <c r="AM2353" s="80">
        <v>3.0531390014661359</v>
      </c>
      <c r="AN2353" s="80">
        <v>15413553.129999999</v>
      </c>
      <c r="AO2353" s="80">
        <v>16239893.669999998</v>
      </c>
      <c r="AP2353" s="80">
        <v>180076772.95999998</v>
      </c>
      <c r="AQ2353" s="80">
        <v>34836733.969999976</v>
      </c>
      <c r="AR2353" s="373"/>
      <c r="AS2353" s="81">
        <v>45716</v>
      </c>
      <c r="AT2353" s="82" t="s">
        <v>1</v>
      </c>
      <c r="AU2353" s="83" t="s">
        <v>292</v>
      </c>
      <c r="AV2353" s="84">
        <v>2025</v>
      </c>
      <c r="AW2353" s="266" t="s">
        <v>156</v>
      </c>
      <c r="AX2353" s="380">
        <v>61.61</v>
      </c>
      <c r="AY2353" s="380">
        <v>64.25</v>
      </c>
    </row>
    <row r="2354" spans="1:51" x14ac:dyDescent="0.25">
      <c r="A2354" s="78">
        <v>111</v>
      </c>
      <c r="B2354" s="79" t="s">
        <v>95</v>
      </c>
      <c r="C2354" s="80">
        <v>7653479.7199999997</v>
      </c>
      <c r="D2354" s="80">
        <v>63490</v>
      </c>
      <c r="E2354" s="80">
        <v>561389.26</v>
      </c>
      <c r="F2354" s="80">
        <v>1922022.86</v>
      </c>
      <c r="G2354" s="80">
        <v>1042861.76</v>
      </c>
      <c r="H2354" s="80">
        <v>737805.24</v>
      </c>
      <c r="I2354" s="80">
        <v>56647996.329999998</v>
      </c>
      <c r="J2354" s="80">
        <v>31859218.32</v>
      </c>
      <c r="K2354" s="80">
        <v>10085416.42</v>
      </c>
      <c r="L2354" s="80">
        <v>8397536.6999999993</v>
      </c>
      <c r="M2354" s="80">
        <v>90248.39</v>
      </c>
      <c r="N2354" s="80">
        <v>0</v>
      </c>
      <c r="O2354" s="80">
        <v>4697384.3599999994</v>
      </c>
      <c r="P2354" s="80">
        <v>-170204.7099999999</v>
      </c>
      <c r="Q2354" s="80">
        <v>-13898.119999999995</v>
      </c>
      <c r="R2354" s="80">
        <v>-184102.8299999999</v>
      </c>
      <c r="S2354" s="80">
        <v>921908.08000000007</v>
      </c>
      <c r="T2354" s="80">
        <v>0</v>
      </c>
      <c r="U2354" s="80">
        <v>0</v>
      </c>
      <c r="V2354" s="80">
        <v>0</v>
      </c>
      <c r="W2354" s="80">
        <v>0</v>
      </c>
      <c r="X2354" s="80">
        <v>3049957.21</v>
      </c>
      <c r="Y2354" s="80">
        <v>21282.89</v>
      </c>
      <c r="Z2354" s="80">
        <v>411084.33</v>
      </c>
      <c r="AA2354" s="80">
        <v>14257.78</v>
      </c>
      <c r="AB2354" s="80">
        <v>277796.64</v>
      </c>
      <c r="AC2354" s="80">
        <v>0</v>
      </c>
      <c r="AD2354" s="80">
        <v>0</v>
      </c>
      <c r="AE2354" s="80">
        <v>0</v>
      </c>
      <c r="AF2354" s="80">
        <v>1403627.49</v>
      </c>
      <c r="AG2354" s="80">
        <v>8487785.0899999999</v>
      </c>
      <c r="AH2354" s="80">
        <v>561389.26</v>
      </c>
      <c r="AI2354" s="80">
        <v>8990496.6600000001</v>
      </c>
      <c r="AJ2354" s="80">
        <v>4293112.3</v>
      </c>
      <c r="AK2354" s="80">
        <v>0</v>
      </c>
      <c r="AL2354" s="80">
        <v>46562579.909999996</v>
      </c>
      <c r="AM2354" s="80">
        <v>5.6168227439437741</v>
      </c>
      <c r="AN2354" s="80">
        <v>1477286.09</v>
      </c>
      <c r="AO2354" s="80">
        <v>444736.77</v>
      </c>
      <c r="AP2354" s="80">
        <v>3288791.3599999994</v>
      </c>
      <c r="AQ2354" s="80">
        <v>396186</v>
      </c>
      <c r="AR2354" s="373"/>
      <c r="AS2354" s="81">
        <v>45716</v>
      </c>
      <c r="AT2354" s="82" t="s">
        <v>1</v>
      </c>
      <c r="AU2354" s="83" t="s">
        <v>292</v>
      </c>
      <c r="AV2354" s="84">
        <v>2025</v>
      </c>
      <c r="AW2354" s="266" t="s">
        <v>182</v>
      </c>
      <c r="AX2354" s="380">
        <v>61.61</v>
      </c>
      <c r="AY2354" s="380">
        <v>64.25</v>
      </c>
    </row>
    <row r="2355" spans="1:51" x14ac:dyDescent="0.25">
      <c r="A2355" s="78">
        <v>83</v>
      </c>
      <c r="B2355" s="79" t="s">
        <v>96</v>
      </c>
      <c r="C2355" s="80">
        <v>256477121.54999998</v>
      </c>
      <c r="D2355" s="80">
        <v>75333690.810000002</v>
      </c>
      <c r="E2355" s="80">
        <v>100850953</v>
      </c>
      <c r="F2355" s="80">
        <v>47272636.659999996</v>
      </c>
      <c r="G2355" s="80">
        <v>46622850.859999999</v>
      </c>
      <c r="H2355" s="80">
        <v>621548.38</v>
      </c>
      <c r="I2355" s="80">
        <v>1230897865.4000001</v>
      </c>
      <c r="J2355" s="80">
        <v>16415947.58</v>
      </c>
      <c r="K2355" s="80">
        <v>502612234.99000001</v>
      </c>
      <c r="L2355" s="80">
        <v>373393499.06999999</v>
      </c>
      <c r="M2355" s="80">
        <v>16097811.199999999</v>
      </c>
      <c r="N2355" s="80">
        <v>0</v>
      </c>
      <c r="O2355" s="80">
        <v>60085361.630000025</v>
      </c>
      <c r="P2355" s="80">
        <v>27162581.589999955</v>
      </c>
      <c r="Q2355" s="80">
        <v>-11421876.580000004</v>
      </c>
      <c r="R2355" s="80">
        <v>15740705.009999951</v>
      </c>
      <c r="S2355" s="80">
        <v>-15119156.640000015</v>
      </c>
      <c r="T2355" s="80">
        <v>81946.17</v>
      </c>
      <c r="U2355" s="80">
        <v>0</v>
      </c>
      <c r="V2355" s="80">
        <v>0</v>
      </c>
      <c r="W2355" s="80">
        <v>54631.5</v>
      </c>
      <c r="X2355" s="80">
        <v>159431186.5</v>
      </c>
      <c r="Y2355" s="80">
        <v>655801.66</v>
      </c>
      <c r="Z2355" s="80">
        <v>3932610.52</v>
      </c>
      <c r="AA2355" s="80">
        <v>0</v>
      </c>
      <c r="AB2355" s="80">
        <v>274926.99</v>
      </c>
      <c r="AC2355" s="80">
        <v>0</v>
      </c>
      <c r="AD2355" s="80">
        <v>0</v>
      </c>
      <c r="AE2355" s="80">
        <v>0</v>
      </c>
      <c r="AF2355" s="80">
        <v>169823581.63999999</v>
      </c>
      <c r="AG2355" s="80">
        <v>389491310.27000004</v>
      </c>
      <c r="AH2355" s="80">
        <v>100850953</v>
      </c>
      <c r="AI2355" s="80">
        <v>516774671.84000003</v>
      </c>
      <c r="AJ2355" s="80">
        <v>456689310.21000004</v>
      </c>
      <c r="AK2355" s="80">
        <v>0</v>
      </c>
      <c r="AL2355" s="80">
        <v>728285630.41000009</v>
      </c>
      <c r="AM2355" s="80">
        <v>2.4490009986018149</v>
      </c>
      <c r="AN2355" s="80">
        <v>27526279.41</v>
      </c>
      <c r="AO2355" s="80">
        <v>19746357.25</v>
      </c>
      <c r="AP2355" s="80">
        <v>190794525.10000002</v>
      </c>
      <c r="AQ2355" s="80">
        <v>66787738.810000002</v>
      </c>
      <c r="AR2355" s="373"/>
      <c r="AS2355" s="81">
        <v>45716</v>
      </c>
      <c r="AT2355" s="82" t="s">
        <v>1</v>
      </c>
      <c r="AU2355" s="83" t="s">
        <v>292</v>
      </c>
      <c r="AV2355" s="84">
        <v>2025</v>
      </c>
      <c r="AW2355" s="266" t="s">
        <v>158</v>
      </c>
      <c r="AX2355" s="380">
        <v>61.61</v>
      </c>
      <c r="AY2355" s="380">
        <v>64.25</v>
      </c>
    </row>
    <row r="2356" spans="1:51" x14ac:dyDescent="0.25">
      <c r="A2356" s="78">
        <v>40</v>
      </c>
      <c r="B2356" s="79" t="s">
        <v>97</v>
      </c>
      <c r="C2356" s="80">
        <v>85209033.829999998</v>
      </c>
      <c r="D2356" s="80">
        <v>3467338.92</v>
      </c>
      <c r="E2356" s="80">
        <v>14513671.880000001</v>
      </c>
      <c r="F2356" s="80">
        <v>5658575.7399999993</v>
      </c>
      <c r="G2356" s="80">
        <v>18904611.989999998</v>
      </c>
      <c r="H2356" s="80">
        <v>306794.84000000003</v>
      </c>
      <c r="I2356" s="80">
        <v>127586542.3</v>
      </c>
      <c r="J2356" s="80">
        <v>12810449.98</v>
      </c>
      <c r="K2356" s="80">
        <v>46831667.270000003</v>
      </c>
      <c r="L2356" s="80">
        <v>32317995.390000001</v>
      </c>
      <c r="M2356" s="80">
        <v>69832293.189999998</v>
      </c>
      <c r="N2356" s="80">
        <v>0</v>
      </c>
      <c r="O2356" s="80">
        <v>57230806.179999992</v>
      </c>
      <c r="P2356" s="80">
        <v>-223744.43</v>
      </c>
      <c r="Q2356" s="80">
        <v>8673777.2899999917</v>
      </c>
      <c r="R2356" s="80">
        <v>8450032.859999992</v>
      </c>
      <c r="S2356" s="80">
        <v>-8143238.2199999997</v>
      </c>
      <c r="T2356" s="80">
        <v>141.08000000000001</v>
      </c>
      <c r="U2356" s="80">
        <v>0</v>
      </c>
      <c r="V2356" s="80">
        <v>0</v>
      </c>
      <c r="W2356" s="80">
        <v>0</v>
      </c>
      <c r="X2356" s="80">
        <v>7210295.7800000003</v>
      </c>
      <c r="Y2356" s="80">
        <v>301358.37</v>
      </c>
      <c r="Z2356" s="80">
        <v>298863.96999999997</v>
      </c>
      <c r="AA2356" s="80">
        <v>5672.79</v>
      </c>
      <c r="AB2356" s="80">
        <v>220966.73</v>
      </c>
      <c r="AC2356" s="80">
        <v>0</v>
      </c>
      <c r="AD2356" s="80">
        <v>0</v>
      </c>
      <c r="AE2356" s="80">
        <v>0</v>
      </c>
      <c r="AF2356" s="80">
        <v>14526813.220000001</v>
      </c>
      <c r="AG2356" s="80">
        <v>102150288.58</v>
      </c>
      <c r="AH2356" s="80">
        <v>14513671.880000001</v>
      </c>
      <c r="AI2356" s="80">
        <v>116279423.94</v>
      </c>
      <c r="AJ2356" s="80">
        <v>59048617.760000005</v>
      </c>
      <c r="AK2356" s="80">
        <v>0</v>
      </c>
      <c r="AL2356" s="80">
        <v>80754875.030000001</v>
      </c>
      <c r="AM2356" s="80">
        <v>2.7243647245019385</v>
      </c>
      <c r="AN2356" s="80">
        <v>3728727.94</v>
      </c>
      <c r="AO2356" s="80">
        <v>1929847.8</v>
      </c>
      <c r="AP2356" s="80">
        <v>35337628.039999992</v>
      </c>
      <c r="AQ2356" s="80">
        <v>11146525.849999996</v>
      </c>
      <c r="AR2356" s="373"/>
      <c r="AS2356" s="81">
        <v>45716</v>
      </c>
      <c r="AT2356" s="82" t="s">
        <v>1</v>
      </c>
      <c r="AU2356" s="83" t="s">
        <v>292</v>
      </c>
      <c r="AV2356" s="84">
        <v>2025</v>
      </c>
      <c r="AW2356" s="266" t="s">
        <v>166</v>
      </c>
      <c r="AX2356" s="380">
        <v>61.61</v>
      </c>
      <c r="AY2356" s="380">
        <v>64.25</v>
      </c>
    </row>
    <row r="2357" spans="1:51" x14ac:dyDescent="0.25">
      <c r="A2357" s="78">
        <v>24</v>
      </c>
      <c r="B2357" s="79" t="s">
        <v>98</v>
      </c>
      <c r="C2357" s="80">
        <v>217651654.12000003</v>
      </c>
      <c r="D2357" s="80">
        <v>89236210.790000007</v>
      </c>
      <c r="E2357" s="80">
        <v>24010951.23</v>
      </c>
      <c r="F2357" s="80">
        <v>28355608.340000004</v>
      </c>
      <c r="G2357" s="80">
        <v>71520361.329999998</v>
      </c>
      <c r="H2357" s="80">
        <v>16043192.77</v>
      </c>
      <c r="I2357" s="80">
        <v>382951780.89999998</v>
      </c>
      <c r="J2357" s="80">
        <v>22890996.699999999</v>
      </c>
      <c r="K2357" s="80">
        <v>190566148.75</v>
      </c>
      <c r="L2357" s="80">
        <v>166275963.11000001</v>
      </c>
      <c r="M2357" s="80">
        <v>63793722.880000003</v>
      </c>
      <c r="N2357" s="80">
        <v>2625816.34</v>
      </c>
      <c r="O2357" s="80">
        <v>1165609.4299999774</v>
      </c>
      <c r="P2357" s="80">
        <v>27298319.989999991</v>
      </c>
      <c r="Q2357" s="80">
        <v>-36010036.290000007</v>
      </c>
      <c r="R2357" s="80">
        <v>-8711716.3000000156</v>
      </c>
      <c r="S2357" s="80">
        <v>24754909.07</v>
      </c>
      <c r="T2357" s="80">
        <v>4352850.68</v>
      </c>
      <c r="U2357" s="80">
        <v>0</v>
      </c>
      <c r="V2357" s="80">
        <v>0</v>
      </c>
      <c r="W2357" s="80">
        <v>17703628.609999999</v>
      </c>
      <c r="X2357" s="80">
        <v>55789922.490000002</v>
      </c>
      <c r="Y2357" s="80">
        <v>941578.44</v>
      </c>
      <c r="Z2357" s="80">
        <v>2495611.36</v>
      </c>
      <c r="AA2357" s="80">
        <v>3399947.7</v>
      </c>
      <c r="AB2357" s="80">
        <v>187539.86</v>
      </c>
      <c r="AC2357" s="80">
        <v>0</v>
      </c>
      <c r="AD2357" s="80">
        <v>0</v>
      </c>
      <c r="AE2357" s="80">
        <v>0</v>
      </c>
      <c r="AF2357" s="80">
        <v>46066815.350000001</v>
      </c>
      <c r="AG2357" s="80">
        <v>230069685.99000001</v>
      </c>
      <c r="AH2357" s="80">
        <v>26636767.57</v>
      </c>
      <c r="AI2357" s="80">
        <v>250596958.44999999</v>
      </c>
      <c r="AJ2357" s="80">
        <v>249431349.02000001</v>
      </c>
      <c r="AK2357" s="80">
        <v>0</v>
      </c>
      <c r="AL2357" s="80">
        <v>192385632.14999998</v>
      </c>
      <c r="AM2357" s="80">
        <v>2.009547778616164</v>
      </c>
      <c r="AN2357" s="80">
        <v>16786786.789999999</v>
      </c>
      <c r="AO2357" s="80">
        <v>11568821.550000001</v>
      </c>
      <c r="AP2357" s="80">
        <v>212993468.63999999</v>
      </c>
      <c r="AQ2357" s="80">
        <v>85743634.739999995</v>
      </c>
      <c r="AR2357" s="373"/>
      <c r="AS2357" s="81">
        <v>45716</v>
      </c>
      <c r="AT2357" s="82" t="s">
        <v>1</v>
      </c>
      <c r="AU2357" s="83" t="s">
        <v>292</v>
      </c>
      <c r="AV2357" s="84">
        <v>2025</v>
      </c>
      <c r="AW2357" s="266" t="s">
        <v>164</v>
      </c>
      <c r="AX2357" s="380">
        <v>61.61</v>
      </c>
      <c r="AY2357" s="380">
        <v>64.25</v>
      </c>
    </row>
    <row r="2358" spans="1:51" x14ac:dyDescent="0.25">
      <c r="A2358" s="78">
        <v>124</v>
      </c>
      <c r="B2358" s="79" t="s">
        <v>99</v>
      </c>
      <c r="C2358" s="80">
        <v>9658800.3200000003</v>
      </c>
      <c r="D2358" s="80">
        <v>0</v>
      </c>
      <c r="E2358" s="80">
        <v>0</v>
      </c>
      <c r="F2358" s="80">
        <v>875.15</v>
      </c>
      <c r="G2358" s="80">
        <v>6522898.8500000006</v>
      </c>
      <c r="H2358" s="80">
        <v>14866112.01</v>
      </c>
      <c r="I2358" s="80">
        <v>26969149.489999998</v>
      </c>
      <c r="J2358" s="80">
        <v>18764.96</v>
      </c>
      <c r="K2358" s="80">
        <v>864319.04</v>
      </c>
      <c r="L2358" s="80">
        <v>863357.01</v>
      </c>
      <c r="M2358" s="80">
        <v>21280232.370000001</v>
      </c>
      <c r="N2358" s="80">
        <v>0</v>
      </c>
      <c r="O2358" s="80">
        <v>-189278.41000000015</v>
      </c>
      <c r="P2358" s="80">
        <v>3324304.7299999986</v>
      </c>
      <c r="Q2358" s="80">
        <v>-7607514.9000000022</v>
      </c>
      <c r="R2358" s="80">
        <v>-4283210.1700000037</v>
      </c>
      <c r="S2358" s="80">
        <v>19149322.189999998</v>
      </c>
      <c r="T2358" s="80">
        <v>4054948.7</v>
      </c>
      <c r="U2358" s="80">
        <v>0</v>
      </c>
      <c r="V2358" s="80">
        <v>0</v>
      </c>
      <c r="W2358" s="80">
        <v>26548050</v>
      </c>
      <c r="X2358" s="80">
        <v>527393.5</v>
      </c>
      <c r="Y2358" s="80">
        <v>132910.46</v>
      </c>
      <c r="Z2358" s="80">
        <v>116117.42</v>
      </c>
      <c r="AA2358" s="80">
        <v>6657774.8700000001</v>
      </c>
      <c r="AB2358" s="80">
        <v>51882.42</v>
      </c>
      <c r="AC2358" s="80">
        <v>0</v>
      </c>
      <c r="AD2358" s="80">
        <v>0</v>
      </c>
      <c r="AE2358" s="80">
        <v>4617225.22</v>
      </c>
      <c r="AF2358" s="80">
        <v>405159.62</v>
      </c>
      <c r="AG2358" s="80">
        <v>22143589.379999999</v>
      </c>
      <c r="AH2358" s="80">
        <v>0</v>
      </c>
      <c r="AI2358" s="80">
        <v>22041138.800000001</v>
      </c>
      <c r="AJ2358" s="80">
        <v>22230417.210000001</v>
      </c>
      <c r="AK2358" s="80">
        <v>0</v>
      </c>
      <c r="AL2358" s="80">
        <v>26104830.449999999</v>
      </c>
      <c r="AM2358" s="80">
        <v>31.202771478920557</v>
      </c>
      <c r="AN2358" s="80">
        <v>750.13</v>
      </c>
      <c r="AO2358" s="80">
        <v>125.02</v>
      </c>
      <c r="AP2358" s="80">
        <v>9848078.7300000004</v>
      </c>
      <c r="AQ2358" s="80">
        <v>0</v>
      </c>
      <c r="AR2358" s="373"/>
      <c r="AS2358" s="81">
        <v>45716</v>
      </c>
      <c r="AT2358" s="82" t="s">
        <v>1</v>
      </c>
      <c r="AU2358" s="83" t="s">
        <v>292</v>
      </c>
      <c r="AV2358" s="84">
        <v>2025</v>
      </c>
      <c r="AW2358" s="266" t="s">
        <v>289</v>
      </c>
      <c r="AX2358" s="380">
        <v>61.61</v>
      </c>
      <c r="AY2358" s="380">
        <v>64.25</v>
      </c>
    </row>
    <row r="2359" spans="1:51" x14ac:dyDescent="0.25">
      <c r="A2359" s="78">
        <v>70</v>
      </c>
      <c r="B2359" s="79" t="s">
        <v>100</v>
      </c>
      <c r="C2359" s="80">
        <v>3458590</v>
      </c>
      <c r="D2359" s="80">
        <v>883600</v>
      </c>
      <c r="E2359" s="80">
        <v>173349</v>
      </c>
      <c r="F2359" s="80">
        <v>0</v>
      </c>
      <c r="G2359" s="80">
        <v>1923344.24</v>
      </c>
      <c r="H2359" s="80">
        <v>157895.15</v>
      </c>
      <c r="I2359" s="80">
        <v>22547176.460000001</v>
      </c>
      <c r="J2359" s="80">
        <v>3007426.76</v>
      </c>
      <c r="K2359" s="80">
        <v>3100337.93</v>
      </c>
      <c r="L2359" s="80">
        <v>1774861.99</v>
      </c>
      <c r="M2359" s="80">
        <v>0</v>
      </c>
      <c r="N2359" s="80">
        <v>0</v>
      </c>
      <c r="O2359" s="80">
        <v>527096.36999999988</v>
      </c>
      <c r="P2359" s="80">
        <v>124549.39000000013</v>
      </c>
      <c r="Q2359" s="80">
        <v>0</v>
      </c>
      <c r="R2359" s="80">
        <v>124549.39000000013</v>
      </c>
      <c r="S2359" s="80">
        <v>33345.759999999995</v>
      </c>
      <c r="T2359" s="80">
        <v>63000.75</v>
      </c>
      <c r="U2359" s="80">
        <v>0</v>
      </c>
      <c r="V2359" s="80">
        <v>0</v>
      </c>
      <c r="W2359" s="80">
        <v>0</v>
      </c>
      <c r="X2359" s="80">
        <v>4044.62</v>
      </c>
      <c r="Y2359" s="80">
        <v>20082</v>
      </c>
      <c r="Z2359" s="80">
        <v>2450.9499999999998</v>
      </c>
      <c r="AA2359" s="80">
        <v>0</v>
      </c>
      <c r="AB2359" s="80">
        <v>11166.66</v>
      </c>
      <c r="AC2359" s="80">
        <v>0</v>
      </c>
      <c r="AD2359" s="80">
        <v>0</v>
      </c>
      <c r="AE2359" s="80">
        <v>0</v>
      </c>
      <c r="AF2359" s="80">
        <v>0</v>
      </c>
      <c r="AG2359" s="80">
        <v>1774861.99</v>
      </c>
      <c r="AH2359" s="80">
        <v>173349</v>
      </c>
      <c r="AI2359" s="80">
        <v>1948210.99</v>
      </c>
      <c r="AJ2359" s="80">
        <v>1421114.62</v>
      </c>
      <c r="AK2359" s="80">
        <v>0</v>
      </c>
      <c r="AL2359" s="80">
        <v>19446838.530000001</v>
      </c>
      <c r="AM2359" s="80">
        <v>7.2724899572479824</v>
      </c>
      <c r="AN2359" s="80">
        <v>0</v>
      </c>
      <c r="AO2359" s="80">
        <v>0</v>
      </c>
      <c r="AP2359" s="80">
        <v>3101170.63</v>
      </c>
      <c r="AQ2359" s="80">
        <v>1053277</v>
      </c>
      <c r="AR2359" s="373"/>
      <c r="AS2359" s="81">
        <v>45716</v>
      </c>
      <c r="AT2359" s="82" t="s">
        <v>1</v>
      </c>
      <c r="AU2359" s="83" t="s">
        <v>292</v>
      </c>
      <c r="AV2359" s="84">
        <v>2025</v>
      </c>
      <c r="AW2359" s="266" t="s">
        <v>181</v>
      </c>
      <c r="AX2359" s="380">
        <v>61.61</v>
      </c>
      <c r="AY2359" s="380">
        <v>64.25</v>
      </c>
    </row>
    <row r="2360" spans="1:51" x14ac:dyDescent="0.25">
      <c r="A2360" s="78">
        <v>119</v>
      </c>
      <c r="B2360" s="79" t="s">
        <v>101</v>
      </c>
      <c r="C2360" s="80">
        <v>1063402.83</v>
      </c>
      <c r="D2360" s="80">
        <v>0</v>
      </c>
      <c r="E2360" s="80">
        <v>22025.01</v>
      </c>
      <c r="F2360" s="80">
        <v>0</v>
      </c>
      <c r="G2360" s="80">
        <v>1356689.33</v>
      </c>
      <c r="H2360" s="80">
        <v>4795383.09</v>
      </c>
      <c r="I2360" s="80">
        <v>50655648.880000003</v>
      </c>
      <c r="J2360" s="80">
        <v>37887.89</v>
      </c>
      <c r="K2360" s="80">
        <v>1664277.21</v>
      </c>
      <c r="L2360" s="80">
        <v>1642252.2000000002</v>
      </c>
      <c r="M2360" s="80">
        <v>0</v>
      </c>
      <c r="N2360" s="80">
        <v>0</v>
      </c>
      <c r="O2360" s="80">
        <v>858941.1100000001</v>
      </c>
      <c r="P2360" s="80">
        <v>-1152227.6099999999</v>
      </c>
      <c r="Q2360" s="80">
        <v>0</v>
      </c>
      <c r="R2360" s="80">
        <v>-1152227.6099999999</v>
      </c>
      <c r="S2360" s="80">
        <v>5947610.7000000002</v>
      </c>
      <c r="T2360" s="80">
        <v>0</v>
      </c>
      <c r="U2360" s="80">
        <v>0</v>
      </c>
      <c r="V2360" s="80">
        <v>0</v>
      </c>
      <c r="W2360" s="80">
        <v>0</v>
      </c>
      <c r="X2360" s="80">
        <v>6371163.0899999999</v>
      </c>
      <c r="Y2360" s="80">
        <v>27687.54</v>
      </c>
      <c r="Z2360" s="80">
        <v>1115.23</v>
      </c>
      <c r="AA2360" s="80">
        <v>0</v>
      </c>
      <c r="AB2360" s="80">
        <v>0</v>
      </c>
      <c r="AC2360" s="80">
        <v>0</v>
      </c>
      <c r="AD2360" s="80">
        <v>0</v>
      </c>
      <c r="AE2360" s="80">
        <v>0</v>
      </c>
      <c r="AF2360" s="80">
        <v>394749.62</v>
      </c>
      <c r="AG2360" s="80">
        <v>1642252.2000000002</v>
      </c>
      <c r="AH2360" s="80">
        <v>22025.01</v>
      </c>
      <c r="AI2360" s="80">
        <v>1664277.2000000002</v>
      </c>
      <c r="AJ2360" s="80">
        <v>805336.09000000008</v>
      </c>
      <c r="AK2360" s="80">
        <v>0</v>
      </c>
      <c r="AL2360" s="80">
        <v>48991371.670000002</v>
      </c>
      <c r="AM2360" s="80">
        <v>30.437026100958267</v>
      </c>
      <c r="AN2360" s="80">
        <v>0</v>
      </c>
      <c r="AO2360" s="80">
        <v>0</v>
      </c>
      <c r="AP2360" s="80">
        <v>226486.71999999997</v>
      </c>
      <c r="AQ2360" s="80">
        <v>22025</v>
      </c>
      <c r="AR2360" s="373"/>
      <c r="AS2360" s="81">
        <v>45716</v>
      </c>
      <c r="AT2360" s="82" t="s">
        <v>1</v>
      </c>
      <c r="AU2360" s="83" t="s">
        <v>292</v>
      </c>
      <c r="AV2360" s="84">
        <v>2025</v>
      </c>
      <c r="AW2360" s="266" t="s">
        <v>189</v>
      </c>
      <c r="AX2360" s="380">
        <v>61.61</v>
      </c>
      <c r="AY2360" s="380">
        <v>64.25</v>
      </c>
    </row>
    <row r="2361" spans="1:51" x14ac:dyDescent="0.25">
      <c r="A2361" s="78">
        <v>108</v>
      </c>
      <c r="B2361" s="79" t="s">
        <v>102</v>
      </c>
      <c r="C2361" s="80">
        <v>2771761.07</v>
      </c>
      <c r="D2361" s="80">
        <v>115518.08</v>
      </c>
      <c r="E2361" s="80">
        <v>90183.67</v>
      </c>
      <c r="F2361" s="80">
        <v>373280.95</v>
      </c>
      <c r="G2361" s="80">
        <v>1706681.6800000002</v>
      </c>
      <c r="H2361" s="80">
        <v>8333.1200000000008</v>
      </c>
      <c r="I2361" s="80">
        <v>20961511.629999999</v>
      </c>
      <c r="J2361" s="80">
        <v>127874600.75</v>
      </c>
      <c r="K2361" s="80">
        <v>3580590.47</v>
      </c>
      <c r="L2361" s="80">
        <v>3490406.1100000003</v>
      </c>
      <c r="M2361" s="80">
        <v>1089700.43</v>
      </c>
      <c r="N2361" s="80">
        <v>40626.780000000006</v>
      </c>
      <c r="O2361" s="80">
        <v>854608.41999999993</v>
      </c>
      <c r="P2361" s="80">
        <v>-278328.05999999831</v>
      </c>
      <c r="Q2361" s="80">
        <v>-227439.68999999971</v>
      </c>
      <c r="R2361" s="80">
        <v>-505767.74999999802</v>
      </c>
      <c r="S2361" s="80">
        <v>514100.86999999988</v>
      </c>
      <c r="T2361" s="80">
        <v>707491.58</v>
      </c>
      <c r="U2361" s="80">
        <v>0</v>
      </c>
      <c r="V2361" s="80">
        <v>0</v>
      </c>
      <c r="W2361" s="80">
        <v>0</v>
      </c>
      <c r="X2361" s="80">
        <v>605039.84</v>
      </c>
      <c r="Y2361" s="80">
        <v>30512.94</v>
      </c>
      <c r="Z2361" s="80">
        <v>31203.919999999998</v>
      </c>
      <c r="AA2361" s="80">
        <v>638750</v>
      </c>
      <c r="AB2361" s="80">
        <v>4287.51</v>
      </c>
      <c r="AC2361" s="80">
        <v>0</v>
      </c>
      <c r="AD2361" s="80">
        <v>0</v>
      </c>
      <c r="AE2361" s="80">
        <v>0</v>
      </c>
      <c r="AF2361" s="80">
        <v>93676.18</v>
      </c>
      <c r="AG2361" s="80">
        <v>4580106.54</v>
      </c>
      <c r="AH2361" s="80">
        <v>130810.45</v>
      </c>
      <c r="AI2361" s="80">
        <v>4647957.12</v>
      </c>
      <c r="AJ2361" s="80">
        <v>3793348.7</v>
      </c>
      <c r="AK2361" s="80">
        <v>0</v>
      </c>
      <c r="AL2361" s="80">
        <v>17380921.16</v>
      </c>
      <c r="AM2361" s="80">
        <v>5.8542052786059049</v>
      </c>
      <c r="AN2361" s="80">
        <v>299277.22000000003</v>
      </c>
      <c r="AO2361" s="80">
        <v>74003.73</v>
      </c>
      <c r="AP2361" s="80">
        <v>1950085.25</v>
      </c>
      <c r="AQ2361" s="80">
        <v>148450.68</v>
      </c>
      <c r="AR2361" s="373"/>
      <c r="AS2361" s="81">
        <v>45716</v>
      </c>
      <c r="AT2361" s="82" t="s">
        <v>1</v>
      </c>
      <c r="AU2361" s="83" t="s">
        <v>292</v>
      </c>
      <c r="AV2361" s="84">
        <v>2025</v>
      </c>
      <c r="AW2361" s="266" t="s">
        <v>183</v>
      </c>
      <c r="AX2361" s="380">
        <v>61.61</v>
      </c>
      <c r="AY2361" s="380">
        <v>64.25</v>
      </c>
    </row>
    <row r="2362" spans="1:51" x14ac:dyDescent="0.25">
      <c r="A2362" s="78">
        <v>93</v>
      </c>
      <c r="B2362" s="79" t="s">
        <v>103</v>
      </c>
      <c r="C2362" s="80">
        <v>18402942.310000002</v>
      </c>
      <c r="D2362" s="80">
        <v>0</v>
      </c>
      <c r="E2362" s="80">
        <v>1030</v>
      </c>
      <c r="F2362" s="80">
        <v>5313905.8100000005</v>
      </c>
      <c r="G2362" s="80">
        <v>13713095.369999999</v>
      </c>
      <c r="H2362" s="80">
        <v>-17086149.300000001</v>
      </c>
      <c r="I2362" s="80">
        <v>228374229.88999999</v>
      </c>
      <c r="J2362" s="80">
        <v>82898472.530000001</v>
      </c>
      <c r="K2362" s="80">
        <v>32664783.969999999</v>
      </c>
      <c r="L2362" s="80">
        <v>32651659.43</v>
      </c>
      <c r="M2362" s="80">
        <v>3759389.32</v>
      </c>
      <c r="N2362" s="80">
        <v>0</v>
      </c>
      <c r="O2362" s="80">
        <v>2648449.2899999991</v>
      </c>
      <c r="P2362" s="80">
        <v>-4183238.8799999962</v>
      </c>
      <c r="Q2362" s="80">
        <v>-610256.30000000005</v>
      </c>
      <c r="R2362" s="80">
        <v>-4793495.179999996</v>
      </c>
      <c r="S2362" s="80">
        <v>-12292654.079999998</v>
      </c>
      <c r="T2362" s="80">
        <v>22345.54</v>
      </c>
      <c r="U2362" s="80">
        <v>0</v>
      </c>
      <c r="V2362" s="80">
        <v>0</v>
      </c>
      <c r="W2362" s="80">
        <v>0</v>
      </c>
      <c r="X2362" s="80">
        <v>4185797.42</v>
      </c>
      <c r="Y2362" s="80">
        <v>275370.3</v>
      </c>
      <c r="Z2362" s="80">
        <v>219948.35</v>
      </c>
      <c r="AA2362" s="80">
        <v>0</v>
      </c>
      <c r="AB2362" s="80">
        <v>50402.77</v>
      </c>
      <c r="AC2362" s="80">
        <v>0</v>
      </c>
      <c r="AD2362" s="80">
        <v>0</v>
      </c>
      <c r="AE2362" s="80">
        <v>0</v>
      </c>
      <c r="AF2362" s="80">
        <v>15955075.619999999</v>
      </c>
      <c r="AG2362" s="80">
        <v>36411048.75</v>
      </c>
      <c r="AH2362" s="80">
        <v>1030</v>
      </c>
      <c r="AI2362" s="80">
        <v>36346709.939999998</v>
      </c>
      <c r="AJ2362" s="80">
        <v>33698260.649999999</v>
      </c>
      <c r="AK2362" s="80">
        <v>0</v>
      </c>
      <c r="AL2362" s="80">
        <v>195709445.91999999</v>
      </c>
      <c r="AM2362" s="80">
        <v>6.9914507960543535</v>
      </c>
      <c r="AN2362" s="80">
        <v>2481605.4200000004</v>
      </c>
      <c r="AO2362" s="80">
        <v>2832300.39</v>
      </c>
      <c r="AP2362" s="80">
        <v>15755264.469999999</v>
      </c>
      <c r="AQ2362" s="80">
        <v>1029.6500000000001</v>
      </c>
      <c r="AR2362" s="373"/>
      <c r="AS2362" s="81">
        <v>45716</v>
      </c>
      <c r="AT2362" s="82" t="s">
        <v>1</v>
      </c>
      <c r="AU2362" s="83" t="s">
        <v>293</v>
      </c>
      <c r="AV2362" s="84">
        <v>2025</v>
      </c>
      <c r="AW2362" s="266" t="s">
        <v>175</v>
      </c>
      <c r="AX2362" s="380">
        <v>61.61</v>
      </c>
      <c r="AY2362" s="380">
        <v>64.25</v>
      </c>
    </row>
    <row r="2363" spans="1:51" x14ac:dyDescent="0.25">
      <c r="A2363" s="64">
        <v>107</v>
      </c>
      <c r="B2363" s="65" t="s">
        <v>60</v>
      </c>
      <c r="C2363" s="13">
        <v>259631890.75</v>
      </c>
      <c r="D2363" s="13">
        <v>56702822.359999999</v>
      </c>
      <c r="E2363" s="13">
        <v>88386261.709999993</v>
      </c>
      <c r="F2363" s="13">
        <v>24901540.039999999</v>
      </c>
      <c r="G2363" s="13">
        <v>90508811.780000001</v>
      </c>
      <c r="H2363" s="13">
        <v>104999.98</v>
      </c>
      <c r="I2363" s="13">
        <v>413647902.01999998</v>
      </c>
      <c r="J2363" s="13">
        <v>28362988.379999999</v>
      </c>
      <c r="K2363" s="13">
        <v>158283726.13</v>
      </c>
      <c r="L2363" s="13">
        <v>69897464.420000002</v>
      </c>
      <c r="M2363" s="13">
        <v>8684548.9199999999</v>
      </c>
      <c r="N2363" s="13">
        <v>61722824.620000005</v>
      </c>
      <c r="O2363" s="13">
        <v>-22432912.52999999</v>
      </c>
      <c r="P2363" s="13">
        <v>109264736.96999995</v>
      </c>
      <c r="Q2363" s="13">
        <v>-86409686.760000005</v>
      </c>
      <c r="R2363" s="13">
        <v>22855050.209999949</v>
      </c>
      <c r="S2363" s="13">
        <v>-22750050.229999997</v>
      </c>
      <c r="T2363" s="13">
        <v>235054.8</v>
      </c>
      <c r="U2363" s="13">
        <v>0</v>
      </c>
      <c r="V2363" s="13">
        <v>0</v>
      </c>
      <c r="W2363" s="13">
        <v>0</v>
      </c>
      <c r="X2363" s="13">
        <v>2341842.2799999998</v>
      </c>
      <c r="Y2363" s="13">
        <v>1847118.61</v>
      </c>
      <c r="Z2363" s="13">
        <v>3401782.22</v>
      </c>
      <c r="AA2363" s="13">
        <v>0</v>
      </c>
      <c r="AB2363" s="13">
        <v>0</v>
      </c>
      <c r="AC2363" s="13">
        <v>0</v>
      </c>
      <c r="AD2363" s="13">
        <v>0</v>
      </c>
      <c r="AE2363" s="13">
        <v>0</v>
      </c>
      <c r="AF2363" s="13">
        <v>20078046.48</v>
      </c>
      <c r="AG2363" s="13">
        <v>78582013.340000004</v>
      </c>
      <c r="AH2363" s="13">
        <v>150109086.33000001</v>
      </c>
      <c r="AI2363" s="13">
        <v>227958379</v>
      </c>
      <c r="AJ2363" s="13">
        <v>250391291.52999997</v>
      </c>
      <c r="AK2363" s="13">
        <v>0</v>
      </c>
      <c r="AL2363" s="13">
        <v>255364175.88999999</v>
      </c>
      <c r="AM2363" s="13">
        <v>2.6133318448686684</v>
      </c>
      <c r="AN2363" s="13">
        <v>12265175.439999999</v>
      </c>
      <c r="AO2363" s="13">
        <v>12636364.6</v>
      </c>
      <c r="AP2363" s="13">
        <v>251227100.89999998</v>
      </c>
      <c r="AQ2363" s="13">
        <v>25865119.980000049</v>
      </c>
      <c r="AR2363" s="367"/>
      <c r="AS2363" s="19">
        <v>45747</v>
      </c>
      <c r="AT2363" s="20" t="s">
        <v>2</v>
      </c>
      <c r="AU2363" s="40" t="s">
        <v>292</v>
      </c>
      <c r="AV2363" s="41">
        <v>2025</v>
      </c>
      <c r="AW2363" s="266" t="s">
        <v>160</v>
      </c>
      <c r="AX2363" s="380">
        <v>66.95</v>
      </c>
      <c r="AY2363" s="380">
        <v>69.569999999999993</v>
      </c>
    </row>
    <row r="2364" spans="1:51" x14ac:dyDescent="0.25">
      <c r="A2364" s="64">
        <v>66</v>
      </c>
      <c r="B2364" s="65" t="s">
        <v>61</v>
      </c>
      <c r="C2364" s="13">
        <v>1614920.89</v>
      </c>
      <c r="D2364" s="13">
        <v>12715622.390000001</v>
      </c>
      <c r="E2364" s="13">
        <v>62330.89</v>
      </c>
      <c r="F2364" s="13">
        <v>313271.76</v>
      </c>
      <c r="G2364" s="13">
        <v>19050704.819999997</v>
      </c>
      <c r="H2364" s="13">
        <v>-28435025.789999999</v>
      </c>
      <c r="I2364" s="13">
        <v>196445587.00999999</v>
      </c>
      <c r="J2364" s="13">
        <v>372500839.50999999</v>
      </c>
      <c r="K2364" s="13">
        <v>62349.89</v>
      </c>
      <c r="L2364" s="13">
        <v>19</v>
      </c>
      <c r="M2364" s="13">
        <v>0</v>
      </c>
      <c r="N2364" s="13">
        <v>3360533.29</v>
      </c>
      <c r="O2364" s="13">
        <v>216661.36000000034</v>
      </c>
      <c r="P2364" s="13">
        <v>-30681339.440000001</v>
      </c>
      <c r="Q2364" s="13">
        <v>4918409.7300000004</v>
      </c>
      <c r="R2364" s="13">
        <v>-25762929.710000001</v>
      </c>
      <c r="S2364" s="13">
        <v>-2672095.9600000083</v>
      </c>
      <c r="T2364" s="13">
        <v>2207242.52</v>
      </c>
      <c r="U2364" s="13">
        <v>0</v>
      </c>
      <c r="V2364" s="13">
        <v>0</v>
      </c>
      <c r="W2364" s="13">
        <v>0</v>
      </c>
      <c r="X2364" s="13">
        <v>108410115.86</v>
      </c>
      <c r="Y2364" s="13">
        <v>379127.1</v>
      </c>
      <c r="Z2364" s="13">
        <v>279252.25</v>
      </c>
      <c r="AA2364" s="13">
        <v>1059877.97</v>
      </c>
      <c r="AB2364" s="13">
        <v>8056.14</v>
      </c>
      <c r="AC2364" s="13">
        <v>0</v>
      </c>
      <c r="AD2364" s="13">
        <v>0</v>
      </c>
      <c r="AE2364" s="13">
        <v>0</v>
      </c>
      <c r="AF2364" s="13">
        <v>111563140.88</v>
      </c>
      <c r="AG2364" s="13">
        <v>19</v>
      </c>
      <c r="AH2364" s="13">
        <v>3422864.1799999997</v>
      </c>
      <c r="AI2364" s="13">
        <v>3422863.72</v>
      </c>
      <c r="AJ2364" s="13">
        <v>3206202.36</v>
      </c>
      <c r="AK2364" s="13">
        <v>0</v>
      </c>
      <c r="AL2364" s="13">
        <v>196383237.12</v>
      </c>
      <c r="AM2364" s="13">
        <v>3150.696609248228</v>
      </c>
      <c r="AN2364" s="13">
        <v>313271.76</v>
      </c>
      <c r="AO2364" s="13">
        <v>0</v>
      </c>
      <c r="AP2364" s="13">
        <v>1699845.39</v>
      </c>
      <c r="AQ2364" s="13">
        <v>13017208.250000004</v>
      </c>
      <c r="AR2364" s="367"/>
      <c r="AS2364" s="19">
        <v>45747</v>
      </c>
      <c r="AT2364" s="20" t="s">
        <v>2</v>
      </c>
      <c r="AU2364" s="40" t="s">
        <v>293</v>
      </c>
      <c r="AV2364" s="41">
        <v>2025</v>
      </c>
      <c r="AW2364" s="266" t="s">
        <v>178</v>
      </c>
      <c r="AX2364" s="380">
        <v>66.95</v>
      </c>
      <c r="AY2364" s="380">
        <v>69.569999999999993</v>
      </c>
    </row>
    <row r="2365" spans="1:51" x14ac:dyDescent="0.25">
      <c r="A2365" s="64">
        <v>44</v>
      </c>
      <c r="B2365" s="65" t="s">
        <v>62</v>
      </c>
      <c r="C2365" s="13">
        <v>28944228.769999996</v>
      </c>
      <c r="D2365" s="13">
        <v>1409442.04</v>
      </c>
      <c r="E2365" s="13">
        <v>14103520.35</v>
      </c>
      <c r="F2365" s="13">
        <v>6100772.7300000004</v>
      </c>
      <c r="G2365" s="13">
        <v>17847769.960000001</v>
      </c>
      <c r="H2365" s="13">
        <v>10718.67</v>
      </c>
      <c r="I2365" s="13">
        <v>267844905.71000001</v>
      </c>
      <c r="J2365" s="13">
        <v>46067068.130000003</v>
      </c>
      <c r="K2365" s="13">
        <v>49401124.700000003</v>
      </c>
      <c r="L2365" s="13">
        <v>31795510.640000001</v>
      </c>
      <c r="M2365" s="13">
        <v>0</v>
      </c>
      <c r="N2365" s="13">
        <v>0</v>
      </c>
      <c r="O2365" s="13">
        <v>12174548.900000002</v>
      </c>
      <c r="P2365" s="13">
        <v>-8928989.6499999929</v>
      </c>
      <c r="Q2365" s="13">
        <v>-169486.82</v>
      </c>
      <c r="R2365" s="13">
        <v>-9098476.4699999932</v>
      </c>
      <c r="S2365" s="13">
        <v>9109195.1400000006</v>
      </c>
      <c r="T2365" s="13">
        <v>3566774.08</v>
      </c>
      <c r="U2365" s="13">
        <v>0</v>
      </c>
      <c r="V2365" s="13">
        <v>0</v>
      </c>
      <c r="W2365" s="13">
        <v>0</v>
      </c>
      <c r="X2365" s="13">
        <v>8673625.75</v>
      </c>
      <c r="Y2365" s="13">
        <v>338928.91</v>
      </c>
      <c r="Z2365" s="13">
        <v>234788.37</v>
      </c>
      <c r="AA2365" s="13">
        <v>658068.07999999996</v>
      </c>
      <c r="AB2365" s="13">
        <v>1260296.49</v>
      </c>
      <c r="AC2365" s="13">
        <v>0</v>
      </c>
      <c r="AD2365" s="13">
        <v>0</v>
      </c>
      <c r="AE2365" s="13">
        <v>0</v>
      </c>
      <c r="AF2365" s="13">
        <v>639122.84</v>
      </c>
      <c r="AG2365" s="13">
        <v>31795510.640000001</v>
      </c>
      <c r="AH2365" s="13">
        <v>14103520.35</v>
      </c>
      <c r="AI2365" s="13">
        <v>45803126.880000003</v>
      </c>
      <c r="AJ2365" s="13">
        <v>33628577.980000004</v>
      </c>
      <c r="AK2365" s="13">
        <v>0</v>
      </c>
      <c r="AL2365" s="13">
        <v>218443781.00999999</v>
      </c>
      <c r="AM2365" s="13">
        <v>5.4218382139384769</v>
      </c>
      <c r="AN2365" s="13">
        <v>3423225.15</v>
      </c>
      <c r="AO2365" s="13">
        <v>2677547.58</v>
      </c>
      <c r="AP2365" s="13">
        <v>17777125.879999999</v>
      </c>
      <c r="AQ2365" s="13">
        <v>2416888.0499999989</v>
      </c>
      <c r="AR2365" s="367"/>
      <c r="AS2365" s="19">
        <v>45747</v>
      </c>
      <c r="AT2365" s="20" t="s">
        <v>2</v>
      </c>
      <c r="AU2365" s="40" t="s">
        <v>292</v>
      </c>
      <c r="AV2365" s="41">
        <v>2025</v>
      </c>
      <c r="AW2365" s="266" t="s">
        <v>167</v>
      </c>
      <c r="AX2365" s="380">
        <v>66.95</v>
      </c>
      <c r="AY2365" s="380">
        <v>69.569999999999993</v>
      </c>
    </row>
    <row r="2366" spans="1:51" ht="30" x14ac:dyDescent="0.25">
      <c r="A2366" s="64">
        <v>113</v>
      </c>
      <c r="B2366" s="65" t="s">
        <v>63</v>
      </c>
      <c r="C2366" s="13">
        <v>23295856.390000001</v>
      </c>
      <c r="D2366" s="13">
        <v>5918722.75</v>
      </c>
      <c r="E2366" s="13">
        <v>4699084.03</v>
      </c>
      <c r="F2366" s="13">
        <v>5112737.92</v>
      </c>
      <c r="G2366" s="13">
        <v>12567361.23</v>
      </c>
      <c r="H2366" s="13">
        <v>1019230.15</v>
      </c>
      <c r="I2366" s="13">
        <v>345467033.23000002</v>
      </c>
      <c r="J2366" s="13">
        <v>30372784.66</v>
      </c>
      <c r="K2366" s="13">
        <v>25067705.75</v>
      </c>
      <c r="L2366" s="13">
        <v>18565218.240000002</v>
      </c>
      <c r="M2366" s="13">
        <v>2067947.15</v>
      </c>
      <c r="N2366" s="13">
        <v>8462901.1899999995</v>
      </c>
      <c r="O2366" s="13">
        <v>499981.51000000071</v>
      </c>
      <c r="P2366" s="13">
        <v>-806912.01999999536</v>
      </c>
      <c r="Q2366" s="13">
        <v>-986458.98999999976</v>
      </c>
      <c r="R2366" s="13">
        <v>-1793371.0099999951</v>
      </c>
      <c r="S2366" s="13">
        <v>2812601.16</v>
      </c>
      <c r="T2366" s="13">
        <v>271045.07</v>
      </c>
      <c r="U2366" s="13">
        <v>0</v>
      </c>
      <c r="V2366" s="13">
        <v>0</v>
      </c>
      <c r="W2366" s="13">
        <v>0</v>
      </c>
      <c r="X2366" s="13">
        <v>4827841.3</v>
      </c>
      <c r="Y2366" s="13">
        <v>241726.22</v>
      </c>
      <c r="Z2366" s="13">
        <v>224482.4</v>
      </c>
      <c r="AA2366" s="13">
        <v>0</v>
      </c>
      <c r="AB2366" s="13">
        <v>628764.32999999996</v>
      </c>
      <c r="AC2366" s="13">
        <v>0</v>
      </c>
      <c r="AD2366" s="13">
        <v>0</v>
      </c>
      <c r="AE2366" s="13">
        <v>0</v>
      </c>
      <c r="AF2366" s="13">
        <v>1191312.26</v>
      </c>
      <c r="AG2366" s="13">
        <v>20633165.390000001</v>
      </c>
      <c r="AH2366" s="13">
        <v>13161985.219999999</v>
      </c>
      <c r="AI2366" s="13">
        <v>35260839.140000001</v>
      </c>
      <c r="AJ2366" s="13">
        <v>34760857.630000003</v>
      </c>
      <c r="AK2366" s="13">
        <v>0</v>
      </c>
      <c r="AL2366" s="13">
        <v>320399327.48000002</v>
      </c>
      <c r="AM2366" s="13">
        <v>13.781358241369976</v>
      </c>
      <c r="AN2366" s="13">
        <v>2597371.6100000003</v>
      </c>
      <c r="AO2366" s="13">
        <v>2515366.31</v>
      </c>
      <c r="AP2366" s="13">
        <v>21491613.800000004</v>
      </c>
      <c r="AQ2366" s="13">
        <v>4677141.8300000038</v>
      </c>
      <c r="AR2366" s="367"/>
      <c r="AS2366" s="19">
        <v>45747</v>
      </c>
      <c r="AT2366" s="20" t="s">
        <v>2</v>
      </c>
      <c r="AU2366" s="40" t="s">
        <v>292</v>
      </c>
      <c r="AV2366" s="41">
        <v>2025</v>
      </c>
      <c r="AW2366" s="266" t="s">
        <v>171</v>
      </c>
      <c r="AX2366" s="380">
        <v>66.95</v>
      </c>
      <c r="AY2366" s="380">
        <v>69.569999999999993</v>
      </c>
    </row>
    <row r="2367" spans="1:51" x14ac:dyDescent="0.25">
      <c r="A2367" s="64">
        <v>98</v>
      </c>
      <c r="B2367" s="65" t="s">
        <v>64</v>
      </c>
      <c r="C2367" s="13">
        <v>64397637.75</v>
      </c>
      <c r="D2367" s="13">
        <v>16647592.050000001</v>
      </c>
      <c r="E2367" s="13">
        <v>29584558.830000002</v>
      </c>
      <c r="F2367" s="13">
        <v>13628647.25</v>
      </c>
      <c r="G2367" s="13">
        <v>21033951.460000001</v>
      </c>
      <c r="H2367" s="13">
        <v>155434.69</v>
      </c>
      <c r="I2367" s="13">
        <v>86075068.659999996</v>
      </c>
      <c r="J2367" s="13">
        <v>65038835.020000003</v>
      </c>
      <c r="K2367" s="13">
        <v>80110768.280000001</v>
      </c>
      <c r="L2367" s="13">
        <v>50526209.449999996</v>
      </c>
      <c r="M2367" s="13">
        <v>25574925.82</v>
      </c>
      <c r="N2367" s="13">
        <v>11750878.459999999</v>
      </c>
      <c r="O2367" s="13">
        <v>15265738.610000007</v>
      </c>
      <c r="P2367" s="13">
        <v>-2178291.6199999917</v>
      </c>
      <c r="Q2367" s="13">
        <v>4701495.9400000069</v>
      </c>
      <c r="R2367" s="13">
        <v>2523204.3200000152</v>
      </c>
      <c r="S2367" s="13">
        <v>-2367769.6300000027</v>
      </c>
      <c r="T2367" s="13">
        <v>50.72</v>
      </c>
      <c r="U2367" s="13">
        <v>0</v>
      </c>
      <c r="V2367" s="13">
        <v>0</v>
      </c>
      <c r="W2367" s="13">
        <v>0</v>
      </c>
      <c r="X2367" s="13">
        <v>31762784.239999998</v>
      </c>
      <c r="Y2367" s="13">
        <v>355478.26</v>
      </c>
      <c r="Z2367" s="13">
        <v>696726.87</v>
      </c>
      <c r="AA2367" s="13">
        <v>10753827.609999999</v>
      </c>
      <c r="AB2367" s="13">
        <v>1132112.95</v>
      </c>
      <c r="AC2367" s="13">
        <v>0</v>
      </c>
      <c r="AD2367" s="13">
        <v>0</v>
      </c>
      <c r="AE2367" s="13">
        <v>0</v>
      </c>
      <c r="AF2367" s="13">
        <v>21192458.899999999</v>
      </c>
      <c r="AG2367" s="13">
        <v>76101135.269999996</v>
      </c>
      <c r="AH2367" s="13">
        <v>41335437.289999999</v>
      </c>
      <c r="AI2367" s="13">
        <v>117089494.15000001</v>
      </c>
      <c r="AJ2367" s="13">
        <v>101823755.53999999</v>
      </c>
      <c r="AK2367" s="13">
        <v>0</v>
      </c>
      <c r="AL2367" s="13">
        <v>5964300.3799999952</v>
      </c>
      <c r="AM2367" s="13">
        <v>1.0744506700916137</v>
      </c>
      <c r="AN2367" s="13">
        <v>8297147.3099999996</v>
      </c>
      <c r="AO2367" s="13">
        <v>5331499.9400000004</v>
      </c>
      <c r="AP2367" s="13">
        <v>46746429.019999996</v>
      </c>
      <c r="AQ2367" s="13">
        <v>14262121.93</v>
      </c>
      <c r="AR2367" s="367"/>
      <c r="AS2367" s="19">
        <v>45747</v>
      </c>
      <c r="AT2367" s="20" t="s">
        <v>2</v>
      </c>
      <c r="AU2367" s="40" t="s">
        <v>292</v>
      </c>
      <c r="AV2367" s="41">
        <v>2025</v>
      </c>
      <c r="AW2367" s="266" t="s">
        <v>165</v>
      </c>
      <c r="AX2367" s="380">
        <v>66.95</v>
      </c>
      <c r="AY2367" s="380">
        <v>69.569999999999993</v>
      </c>
    </row>
    <row r="2368" spans="1:51" x14ac:dyDescent="0.25">
      <c r="A2368" s="64">
        <v>109</v>
      </c>
      <c r="B2368" s="65" t="s">
        <v>66</v>
      </c>
      <c r="C2368" s="13">
        <v>372773462.35000002</v>
      </c>
      <c r="D2368" s="13">
        <v>164008956.21000001</v>
      </c>
      <c r="E2368" s="13">
        <v>83117934.849999994</v>
      </c>
      <c r="F2368" s="13">
        <v>42850073.060000002</v>
      </c>
      <c r="G2368" s="13">
        <v>88190034.109999999</v>
      </c>
      <c r="H2368" s="13">
        <v>97910986.519999996</v>
      </c>
      <c r="I2368" s="13">
        <v>2176021322.79</v>
      </c>
      <c r="J2368" s="13">
        <v>511977683.73000002</v>
      </c>
      <c r="K2368" s="13">
        <v>363558858.02999997</v>
      </c>
      <c r="L2368" s="13">
        <v>253541303.06</v>
      </c>
      <c r="M2368" s="13">
        <v>28533205</v>
      </c>
      <c r="N2368" s="13">
        <v>674245.26</v>
      </c>
      <c r="O2368" s="13">
        <v>17084210.630000025</v>
      </c>
      <c r="P2368" s="13">
        <v>60632513.519999921</v>
      </c>
      <c r="Q2368" s="13">
        <v>-31442140.380000006</v>
      </c>
      <c r="R2368" s="13">
        <v>29190373.139999915</v>
      </c>
      <c r="S2368" s="13">
        <v>68720613.379999995</v>
      </c>
      <c r="T2368" s="13">
        <v>14111656.27</v>
      </c>
      <c r="U2368" s="13">
        <v>0</v>
      </c>
      <c r="V2368" s="13">
        <v>0</v>
      </c>
      <c r="W2368" s="13">
        <v>7671306.7300000004</v>
      </c>
      <c r="X2368" s="13">
        <v>394896039.48000002</v>
      </c>
      <c r="Y2368" s="13">
        <v>1573648.59</v>
      </c>
      <c r="Z2368" s="13">
        <v>7907554.8099999996</v>
      </c>
      <c r="AA2368" s="13">
        <v>54906365.82</v>
      </c>
      <c r="AB2368" s="13">
        <v>206161.87</v>
      </c>
      <c r="AC2368" s="13">
        <v>0</v>
      </c>
      <c r="AD2368" s="13">
        <v>0</v>
      </c>
      <c r="AE2368" s="13">
        <v>394413.03</v>
      </c>
      <c r="AF2368" s="13">
        <v>282970244.98000002</v>
      </c>
      <c r="AG2368" s="13">
        <v>282074508.06</v>
      </c>
      <c r="AH2368" s="13">
        <v>83792180.109999999</v>
      </c>
      <c r="AI2368" s="13">
        <v>362707491.11000001</v>
      </c>
      <c r="AJ2368" s="13">
        <v>345623280.48000002</v>
      </c>
      <c r="AK2368" s="13">
        <v>0</v>
      </c>
      <c r="AL2368" s="13">
        <v>1812462464.76</v>
      </c>
      <c r="AM2368" s="13">
        <v>5.9853343543356603</v>
      </c>
      <c r="AN2368" s="13">
        <v>33652413.090000004</v>
      </c>
      <c r="AO2368" s="13">
        <v>9197659.9700000007</v>
      </c>
      <c r="AP2368" s="13">
        <v>316780341.34999996</v>
      </c>
      <c r="AQ2368" s="13">
        <v>125100045.84000002</v>
      </c>
      <c r="AR2368" s="367"/>
      <c r="AS2368" s="19">
        <v>45747</v>
      </c>
      <c r="AT2368" s="20" t="s">
        <v>2</v>
      </c>
      <c r="AU2368" s="40" t="s">
        <v>292</v>
      </c>
      <c r="AV2368" s="41">
        <v>2025</v>
      </c>
      <c r="AW2368" s="266" t="s">
        <v>157</v>
      </c>
      <c r="AX2368" s="380">
        <v>66.95</v>
      </c>
      <c r="AY2368" s="380">
        <v>69.569999999999993</v>
      </c>
    </row>
    <row r="2369" spans="1:51" x14ac:dyDescent="0.25">
      <c r="A2369" s="64">
        <v>25</v>
      </c>
      <c r="B2369" s="65" t="s">
        <v>67</v>
      </c>
      <c r="C2369" s="13">
        <v>27706696.529999997</v>
      </c>
      <c r="D2369" s="13">
        <v>7142471</v>
      </c>
      <c r="E2369" s="13">
        <v>2355475.09</v>
      </c>
      <c r="F2369" s="13">
        <v>0</v>
      </c>
      <c r="G2369" s="13">
        <v>17959435.170000002</v>
      </c>
      <c r="H2369" s="13">
        <v>38803472.119999997</v>
      </c>
      <c r="I2369" s="13">
        <v>31109463.300000001</v>
      </c>
      <c r="J2369" s="13">
        <v>899890433.23000002</v>
      </c>
      <c r="K2369" s="13">
        <v>19693918.359999999</v>
      </c>
      <c r="L2369" s="13">
        <v>17338443.27</v>
      </c>
      <c r="M2369" s="13">
        <v>0</v>
      </c>
      <c r="N2369" s="13">
        <v>0</v>
      </c>
      <c r="O2369" s="13">
        <v>1634604.3599999987</v>
      </c>
      <c r="P2369" s="13">
        <v>970185.99999999139</v>
      </c>
      <c r="Q2369" s="13">
        <v>-63701.87</v>
      </c>
      <c r="R2369" s="13">
        <v>906484.12999999139</v>
      </c>
      <c r="S2369" s="13">
        <v>37896987.990000002</v>
      </c>
      <c r="T2369" s="13">
        <v>22093951.079999998</v>
      </c>
      <c r="U2369" s="13">
        <v>2240602.83</v>
      </c>
      <c r="V2369" s="13">
        <v>0</v>
      </c>
      <c r="W2369" s="13">
        <v>0</v>
      </c>
      <c r="X2369" s="13">
        <v>14940190.02</v>
      </c>
      <c r="Y2369" s="13">
        <v>366519.09</v>
      </c>
      <c r="Z2369" s="13">
        <v>986828.67</v>
      </c>
      <c r="AA2369" s="13">
        <v>0</v>
      </c>
      <c r="AB2369" s="13">
        <v>14735.16</v>
      </c>
      <c r="AC2369" s="13">
        <v>0</v>
      </c>
      <c r="AD2369" s="13">
        <v>0</v>
      </c>
      <c r="AE2369" s="13">
        <v>0</v>
      </c>
      <c r="AF2369" s="13">
        <v>9673.02</v>
      </c>
      <c r="AG2369" s="13">
        <v>17338443.27</v>
      </c>
      <c r="AH2369" s="13">
        <v>2355475.09</v>
      </c>
      <c r="AI2369" s="13">
        <v>16035054.749999998</v>
      </c>
      <c r="AJ2369" s="13">
        <v>14400450.389999999</v>
      </c>
      <c r="AK2369" s="13">
        <v>0</v>
      </c>
      <c r="AL2369" s="13">
        <v>11415544.940000001</v>
      </c>
      <c r="AM2369" s="13">
        <v>1.5796482310592863</v>
      </c>
      <c r="AN2369" s="13">
        <v>0</v>
      </c>
      <c r="AO2369" s="13">
        <v>0</v>
      </c>
      <c r="AP2369" s="13">
        <v>26767710.260000002</v>
      </c>
      <c r="AQ2369" s="13">
        <v>7838089.0899999999</v>
      </c>
      <c r="AR2369" s="367"/>
      <c r="AS2369" s="19">
        <v>45747</v>
      </c>
      <c r="AT2369" s="20" t="s">
        <v>2</v>
      </c>
      <c r="AU2369" s="40" t="s">
        <v>292</v>
      </c>
      <c r="AV2369" s="41">
        <v>2025</v>
      </c>
      <c r="AW2369" s="266" t="s">
        <v>174</v>
      </c>
      <c r="AX2369" s="380">
        <v>66.95</v>
      </c>
      <c r="AY2369" s="380">
        <v>69.569999999999993</v>
      </c>
    </row>
    <row r="2370" spans="1:51" x14ac:dyDescent="0.25">
      <c r="A2370" s="64">
        <v>122</v>
      </c>
      <c r="B2370" s="65" t="s">
        <v>69</v>
      </c>
      <c r="C2370" s="13">
        <v>38951540.770000003</v>
      </c>
      <c r="D2370" s="13">
        <v>740332.82000000007</v>
      </c>
      <c r="E2370" s="13">
        <v>0</v>
      </c>
      <c r="F2370" s="13">
        <v>96422.75</v>
      </c>
      <c r="G2370" s="13">
        <v>10754304.32</v>
      </c>
      <c r="H2370" s="13">
        <v>3799918.38</v>
      </c>
      <c r="I2370" s="13">
        <v>21290871.219999999</v>
      </c>
      <c r="J2370" s="13">
        <v>395121.6</v>
      </c>
      <c r="K2370" s="13">
        <v>2669703.86</v>
      </c>
      <c r="L2370" s="13">
        <v>1783789.92</v>
      </c>
      <c r="M2370" s="13">
        <v>319975278.5</v>
      </c>
      <c r="N2370" s="13">
        <v>0</v>
      </c>
      <c r="O2370" s="13">
        <v>-244619104.31</v>
      </c>
      <c r="P2370" s="13">
        <v>271978586.56000012</v>
      </c>
      <c r="Q2370" s="13">
        <v>-266895875.18999994</v>
      </c>
      <c r="R2370" s="13">
        <v>5082711.3700001836</v>
      </c>
      <c r="S2370" s="13">
        <v>-1282792.9900000002</v>
      </c>
      <c r="T2370" s="13">
        <v>0</v>
      </c>
      <c r="U2370" s="13">
        <v>0</v>
      </c>
      <c r="V2370" s="13">
        <v>0</v>
      </c>
      <c r="W2370" s="13">
        <v>8279999.8200000003</v>
      </c>
      <c r="X2370" s="13">
        <v>1679282.88</v>
      </c>
      <c r="Y2370" s="13">
        <v>121043.45</v>
      </c>
      <c r="Z2370" s="13">
        <v>31009.79</v>
      </c>
      <c r="AA2370" s="13">
        <v>4076286.38</v>
      </c>
      <c r="AB2370" s="13">
        <v>10026.58</v>
      </c>
      <c r="AC2370" s="13">
        <v>0</v>
      </c>
      <c r="AD2370" s="13">
        <v>0</v>
      </c>
      <c r="AE2370" s="13">
        <v>6975599.8499999996</v>
      </c>
      <c r="AF2370" s="13">
        <v>28109.64</v>
      </c>
      <c r="AG2370" s="13">
        <v>321759068.41999996</v>
      </c>
      <c r="AH2370" s="13">
        <v>0</v>
      </c>
      <c r="AI2370" s="13">
        <v>321655726.69999999</v>
      </c>
      <c r="AJ2370" s="13">
        <v>566274831.00999999</v>
      </c>
      <c r="AK2370" s="13">
        <v>0</v>
      </c>
      <c r="AL2370" s="13">
        <v>18621167.359999999</v>
      </c>
      <c r="AM2370" s="13">
        <v>7.9749936084671207</v>
      </c>
      <c r="AN2370" s="13">
        <v>77138.2</v>
      </c>
      <c r="AO2370" s="13">
        <v>19284.55</v>
      </c>
      <c r="AP2370" s="13">
        <v>282642817.75999999</v>
      </c>
      <c r="AQ2370" s="13">
        <v>-187494.5</v>
      </c>
      <c r="AR2370" s="367"/>
      <c r="AS2370" s="19">
        <v>45747</v>
      </c>
      <c r="AT2370" s="20" t="s">
        <v>2</v>
      </c>
      <c r="AU2370" s="40" t="s">
        <v>292</v>
      </c>
      <c r="AV2370" s="41">
        <v>2025</v>
      </c>
      <c r="AW2370" s="266" t="s">
        <v>267</v>
      </c>
      <c r="AX2370" s="380">
        <v>66.95</v>
      </c>
      <c r="AY2370" s="380">
        <v>69.569999999999993</v>
      </c>
    </row>
    <row r="2371" spans="1:51" x14ac:dyDescent="0.25">
      <c r="A2371" s="64">
        <v>13</v>
      </c>
      <c r="B2371" s="65" t="s">
        <v>70</v>
      </c>
      <c r="C2371" s="13">
        <v>3280213425.3499999</v>
      </c>
      <c r="D2371" s="13">
        <v>1586094408.6900001</v>
      </c>
      <c r="E2371" s="13">
        <v>744447325.87</v>
      </c>
      <c r="F2371" s="13">
        <v>494865216.93000001</v>
      </c>
      <c r="G2371" s="13">
        <v>515160658.00999999</v>
      </c>
      <c r="H2371" s="13">
        <v>29903051.32</v>
      </c>
      <c r="I2371" s="13">
        <v>3629711430.1399999</v>
      </c>
      <c r="J2371" s="13">
        <v>2691636386.0900002</v>
      </c>
      <c r="K2371" s="13">
        <v>2083512589.74</v>
      </c>
      <c r="L2371" s="13">
        <v>1308886484.03</v>
      </c>
      <c r="M2371" s="13">
        <v>916148063.32000005</v>
      </c>
      <c r="N2371" s="13">
        <v>801530786.44999993</v>
      </c>
      <c r="O2371" s="13">
        <v>1075407639.4699998</v>
      </c>
      <c r="P2371" s="13">
        <v>-391314497.7500006</v>
      </c>
      <c r="Q2371" s="13">
        <v>-170051458.13000062</v>
      </c>
      <c r="R2371" s="13">
        <v>-561365955.88000119</v>
      </c>
      <c r="S2371" s="13">
        <v>591269007.22000003</v>
      </c>
      <c r="T2371" s="13">
        <v>167120720.80000001</v>
      </c>
      <c r="U2371" s="13">
        <v>549834.84</v>
      </c>
      <c r="V2371" s="13">
        <v>0</v>
      </c>
      <c r="W2371" s="13">
        <v>22425193.57</v>
      </c>
      <c r="X2371" s="13">
        <v>819501153.87</v>
      </c>
      <c r="Y2371" s="13">
        <v>10513482.82</v>
      </c>
      <c r="Z2371" s="13">
        <v>27493457.469999999</v>
      </c>
      <c r="AA2371" s="13">
        <v>31672062.32</v>
      </c>
      <c r="AB2371" s="13">
        <v>6936275.8499999996</v>
      </c>
      <c r="AC2371" s="13">
        <v>0</v>
      </c>
      <c r="AD2371" s="13">
        <v>0</v>
      </c>
      <c r="AE2371" s="13">
        <v>6542008.3099999996</v>
      </c>
      <c r="AF2371" s="13">
        <v>335170609.08999997</v>
      </c>
      <c r="AG2371" s="13">
        <v>2225034547.3499994</v>
      </c>
      <c r="AH2371" s="13">
        <v>1545978112.3199999</v>
      </c>
      <c r="AI2371" s="13">
        <v>3777161592.1599998</v>
      </c>
      <c r="AJ2371" s="13">
        <v>2701754990.1300001</v>
      </c>
      <c r="AK2371" s="13">
        <v>1037.44</v>
      </c>
      <c r="AL2371" s="13">
        <v>1546198840.3999999</v>
      </c>
      <c r="AM2371" s="13">
        <v>1.7421115898286694</v>
      </c>
      <c r="AN2371" s="13">
        <v>389844643.79000002</v>
      </c>
      <c r="AO2371" s="13">
        <v>105020573.14000002</v>
      </c>
      <c r="AP2371" s="13">
        <v>2759927890.4199996</v>
      </c>
      <c r="AQ2371" s="13">
        <v>2132871202.4600005</v>
      </c>
      <c r="AR2371" s="367"/>
      <c r="AS2371" s="19">
        <v>45747</v>
      </c>
      <c r="AT2371" s="20" t="s">
        <v>2</v>
      </c>
      <c r="AU2371" s="40" t="s">
        <v>292</v>
      </c>
      <c r="AV2371" s="41">
        <v>2025</v>
      </c>
      <c r="AW2371" s="266" t="s">
        <v>149</v>
      </c>
      <c r="AX2371" s="380">
        <v>66.95</v>
      </c>
      <c r="AY2371" s="380">
        <v>69.569999999999993</v>
      </c>
    </row>
    <row r="2372" spans="1:51" x14ac:dyDescent="0.25">
      <c r="A2372" s="64">
        <v>110</v>
      </c>
      <c r="B2372" s="65" t="s">
        <v>71</v>
      </c>
      <c r="C2372" s="13">
        <v>33112303.780000001</v>
      </c>
      <c r="D2372" s="13">
        <v>1113443.1599999999</v>
      </c>
      <c r="E2372" s="13">
        <v>96660.26</v>
      </c>
      <c r="F2372" s="13">
        <v>6620328.6999999993</v>
      </c>
      <c r="G2372" s="13">
        <v>35003148.32</v>
      </c>
      <c r="H2372" s="13">
        <v>22268795.219999999</v>
      </c>
      <c r="I2372" s="13">
        <v>429984053.74000001</v>
      </c>
      <c r="J2372" s="13">
        <v>430509668.94999999</v>
      </c>
      <c r="K2372" s="13">
        <v>30275732.109999999</v>
      </c>
      <c r="L2372" s="13">
        <v>20598858.219999999</v>
      </c>
      <c r="M2372" s="13">
        <v>12322378.68</v>
      </c>
      <c r="N2372" s="13">
        <v>30743.65</v>
      </c>
      <c r="O2372" s="13">
        <v>10651401.369999997</v>
      </c>
      <c r="P2372" s="13">
        <v>-20276017.770000014</v>
      </c>
      <c r="Q2372" s="13">
        <v>-990580.04000000283</v>
      </c>
      <c r="R2372" s="13">
        <v>-21266597.810000017</v>
      </c>
      <c r="S2372" s="13">
        <v>43535393.029999994</v>
      </c>
      <c r="T2372" s="13">
        <v>1940764.67</v>
      </c>
      <c r="U2372" s="13">
        <v>0</v>
      </c>
      <c r="V2372" s="13">
        <v>0</v>
      </c>
      <c r="W2372" s="13">
        <v>0</v>
      </c>
      <c r="X2372" s="13">
        <v>48628592.740000002</v>
      </c>
      <c r="Y2372" s="13">
        <v>677239.41</v>
      </c>
      <c r="Z2372" s="13">
        <v>241657.48</v>
      </c>
      <c r="AA2372" s="13">
        <v>281815.98</v>
      </c>
      <c r="AB2372" s="13">
        <v>291406.78999999998</v>
      </c>
      <c r="AC2372" s="13">
        <v>0</v>
      </c>
      <c r="AD2372" s="13">
        <v>0</v>
      </c>
      <c r="AE2372" s="13">
        <v>0</v>
      </c>
      <c r="AF2372" s="13">
        <v>5541844.7199999997</v>
      </c>
      <c r="AG2372" s="13">
        <v>32921236.899999999</v>
      </c>
      <c r="AH2372" s="13">
        <v>127403.91</v>
      </c>
      <c r="AI2372" s="13">
        <v>42615725.219999999</v>
      </c>
      <c r="AJ2372" s="13">
        <v>31964323.849999998</v>
      </c>
      <c r="AK2372" s="13">
        <v>0</v>
      </c>
      <c r="AL2372" s="13">
        <v>399708321.63</v>
      </c>
      <c r="AM2372" s="13">
        <v>14.202267749554348</v>
      </c>
      <c r="AN2372" s="13">
        <v>4616348.18</v>
      </c>
      <c r="AO2372" s="13">
        <v>2003980.52</v>
      </c>
      <c r="AP2372" s="13">
        <v>23015494.68</v>
      </c>
      <c r="AQ2372" s="13">
        <v>1199051.8500000001</v>
      </c>
      <c r="AR2372" s="367"/>
      <c r="AS2372" s="19">
        <v>45747</v>
      </c>
      <c r="AT2372" s="20" t="s">
        <v>2</v>
      </c>
      <c r="AU2372" s="40" t="s">
        <v>292</v>
      </c>
      <c r="AV2372" s="41">
        <v>2025</v>
      </c>
      <c r="AW2372" s="266" t="s">
        <v>173</v>
      </c>
      <c r="AX2372" s="380">
        <v>66.95</v>
      </c>
      <c r="AY2372" s="380">
        <v>69.569999999999993</v>
      </c>
    </row>
    <row r="2373" spans="1:51" x14ac:dyDescent="0.25">
      <c r="A2373" s="64">
        <v>52</v>
      </c>
      <c r="B2373" s="65" t="s">
        <v>72</v>
      </c>
      <c r="C2373" s="13">
        <v>114782960.2</v>
      </c>
      <c r="D2373" s="13">
        <v>3421837.47</v>
      </c>
      <c r="E2373" s="13">
        <v>47043615.769999996</v>
      </c>
      <c r="F2373" s="13">
        <v>19253401.149999999</v>
      </c>
      <c r="G2373" s="13">
        <v>20934145.119999997</v>
      </c>
      <c r="H2373" s="13">
        <v>1435120.31</v>
      </c>
      <c r="I2373" s="13">
        <v>3045278333.3600001</v>
      </c>
      <c r="J2373" s="13">
        <v>1000217271.67</v>
      </c>
      <c r="K2373" s="13">
        <v>87187546.280000001</v>
      </c>
      <c r="L2373" s="13">
        <v>34113963.68</v>
      </c>
      <c r="M2373" s="13">
        <v>17341811.969999999</v>
      </c>
      <c r="N2373" s="13">
        <v>32141120.02</v>
      </c>
      <c r="O2373" s="13">
        <v>20674098.32</v>
      </c>
      <c r="P2373" s="13">
        <v>50440526.56000001</v>
      </c>
      <c r="Q2373" s="13">
        <v>-15219788.960000006</v>
      </c>
      <c r="R2373" s="13">
        <v>35220737.600000001</v>
      </c>
      <c r="S2373" s="13">
        <v>-33785617.289999992</v>
      </c>
      <c r="T2373" s="13">
        <v>35903876.829999998</v>
      </c>
      <c r="U2373" s="13">
        <v>0</v>
      </c>
      <c r="V2373" s="13">
        <v>0</v>
      </c>
      <c r="W2373" s="13">
        <v>0</v>
      </c>
      <c r="X2373" s="13">
        <v>19914966.120000001</v>
      </c>
      <c r="Y2373" s="13">
        <v>427227.45</v>
      </c>
      <c r="Z2373" s="13">
        <v>596315.39</v>
      </c>
      <c r="AA2373" s="13">
        <v>2757268.84</v>
      </c>
      <c r="AB2373" s="13">
        <v>51384.55</v>
      </c>
      <c r="AC2373" s="13">
        <v>0</v>
      </c>
      <c r="AD2373" s="13">
        <v>0</v>
      </c>
      <c r="AE2373" s="13">
        <v>0</v>
      </c>
      <c r="AF2373" s="13">
        <v>85772264.010000005</v>
      </c>
      <c r="AG2373" s="13">
        <v>51455775.649999999</v>
      </c>
      <c r="AH2373" s="13">
        <v>79184735.790000007</v>
      </c>
      <c r="AI2373" s="13">
        <v>135071466.94999999</v>
      </c>
      <c r="AJ2373" s="13">
        <v>114397368.63000001</v>
      </c>
      <c r="AK2373" s="13">
        <v>0</v>
      </c>
      <c r="AL2373" s="13">
        <v>2958090787.0799999</v>
      </c>
      <c r="AM2373" s="13">
        <v>34.927904996663017</v>
      </c>
      <c r="AN2373" s="13">
        <v>12399409.18</v>
      </c>
      <c r="AO2373" s="13">
        <v>6853991.9700000007</v>
      </c>
      <c r="AP2373" s="13">
        <v>98620598.399999991</v>
      </c>
      <c r="AQ2373" s="13">
        <v>5896662.0600000024</v>
      </c>
      <c r="AR2373" s="367"/>
      <c r="AS2373" s="19">
        <v>45747</v>
      </c>
      <c r="AT2373" s="20" t="s">
        <v>2</v>
      </c>
      <c r="AU2373" s="40" t="s">
        <v>292</v>
      </c>
      <c r="AV2373" s="41">
        <v>2025</v>
      </c>
      <c r="AW2373" s="266" t="s">
        <v>170</v>
      </c>
      <c r="AX2373" s="380">
        <v>66.95</v>
      </c>
      <c r="AY2373" s="380">
        <v>69.569999999999993</v>
      </c>
    </row>
    <row r="2374" spans="1:51" x14ac:dyDescent="0.25">
      <c r="A2374" s="64">
        <v>96</v>
      </c>
      <c r="B2374" s="65" t="s">
        <v>73</v>
      </c>
      <c r="C2374" s="13">
        <v>562017740.95999992</v>
      </c>
      <c r="D2374" s="13">
        <v>170887175.31</v>
      </c>
      <c r="E2374" s="13">
        <v>306809392.85000002</v>
      </c>
      <c r="F2374" s="13">
        <v>64659791.240000002</v>
      </c>
      <c r="G2374" s="13">
        <v>131962242.84999999</v>
      </c>
      <c r="H2374" s="13">
        <v>4233214.0999999996</v>
      </c>
      <c r="I2374" s="13">
        <v>1504050788.6700001</v>
      </c>
      <c r="J2374" s="13">
        <v>3117645.52</v>
      </c>
      <c r="K2374" s="13">
        <v>667478909.66999996</v>
      </c>
      <c r="L2374" s="13">
        <v>360669516.82000005</v>
      </c>
      <c r="M2374" s="13">
        <v>29252030.82</v>
      </c>
      <c r="N2374" s="13">
        <v>230420441.13999999</v>
      </c>
      <c r="O2374" s="13">
        <v>10644873.469999999</v>
      </c>
      <c r="P2374" s="13">
        <v>183485335.75000009</v>
      </c>
      <c r="Q2374" s="13">
        <v>-80275195.929999977</v>
      </c>
      <c r="R2374" s="13">
        <v>103210139.82000011</v>
      </c>
      <c r="S2374" s="13">
        <v>-98976925.730000004</v>
      </c>
      <c r="T2374" s="13">
        <v>27578004.219999999</v>
      </c>
      <c r="U2374" s="13">
        <v>0</v>
      </c>
      <c r="V2374" s="13">
        <v>0</v>
      </c>
      <c r="W2374" s="13">
        <v>27261.39</v>
      </c>
      <c r="X2374" s="13">
        <v>1808209.9199999999</v>
      </c>
      <c r="Y2374" s="13">
        <v>2100119.9900000002</v>
      </c>
      <c r="Z2374" s="13">
        <v>2489809.2599999998</v>
      </c>
      <c r="AA2374" s="13">
        <v>3840895.89</v>
      </c>
      <c r="AB2374" s="13">
        <v>4364707.92</v>
      </c>
      <c r="AC2374" s="13">
        <v>0</v>
      </c>
      <c r="AD2374" s="13">
        <v>0</v>
      </c>
      <c r="AE2374" s="13">
        <v>0</v>
      </c>
      <c r="AF2374" s="13">
        <v>115594868.2</v>
      </c>
      <c r="AG2374" s="13">
        <v>389921547.64000005</v>
      </c>
      <c r="AH2374" s="13">
        <v>537229833.99000001</v>
      </c>
      <c r="AI2374" s="13">
        <v>924371731.07000005</v>
      </c>
      <c r="AJ2374" s="13">
        <v>913726857.60000002</v>
      </c>
      <c r="AK2374" s="13">
        <v>0</v>
      </c>
      <c r="AL2374" s="13">
        <v>836571879.00000012</v>
      </c>
      <c r="AM2374" s="13">
        <v>2.2533308047344889</v>
      </c>
      <c r="AN2374" s="13">
        <v>38211282.420000002</v>
      </c>
      <c r="AO2374" s="13">
        <v>26448508.82</v>
      </c>
      <c r="AP2374" s="13">
        <v>495948580.82000011</v>
      </c>
      <c r="AQ2374" s="13">
        <v>115462888.63999999</v>
      </c>
      <c r="AR2374" s="367"/>
      <c r="AS2374" s="19">
        <v>45747</v>
      </c>
      <c r="AT2374" s="20" t="s">
        <v>2</v>
      </c>
      <c r="AU2374" s="40" t="s">
        <v>292</v>
      </c>
      <c r="AV2374" s="41">
        <v>2025</v>
      </c>
      <c r="AW2374" s="266" t="s">
        <v>153</v>
      </c>
      <c r="AX2374" s="380">
        <v>66.95</v>
      </c>
      <c r="AY2374" s="380">
        <v>69.569999999999993</v>
      </c>
    </row>
    <row r="2375" spans="1:51" x14ac:dyDescent="0.25">
      <c r="A2375" s="64">
        <v>103</v>
      </c>
      <c r="B2375" s="65" t="s">
        <v>74</v>
      </c>
      <c r="C2375" s="13">
        <v>4354002.09</v>
      </c>
      <c r="D2375" s="13">
        <v>0</v>
      </c>
      <c r="E2375" s="13">
        <v>1</v>
      </c>
      <c r="F2375" s="13">
        <v>35849.980000000003</v>
      </c>
      <c r="G2375" s="13">
        <v>3742738.99</v>
      </c>
      <c r="H2375" s="13">
        <v>43770070.439999998</v>
      </c>
      <c r="I2375" s="13">
        <v>88244126.370000005</v>
      </c>
      <c r="J2375" s="13">
        <v>379832668.95999998</v>
      </c>
      <c r="K2375" s="13">
        <v>8140459.7599999998</v>
      </c>
      <c r="L2375" s="13">
        <v>4399686.78</v>
      </c>
      <c r="M2375" s="13">
        <v>19935.18</v>
      </c>
      <c r="N2375" s="13">
        <v>0</v>
      </c>
      <c r="O2375" s="13">
        <v>2292766.0399999991</v>
      </c>
      <c r="P2375" s="13">
        <v>-1958398.5600000005</v>
      </c>
      <c r="Q2375" s="13">
        <v>-2074943.7300000002</v>
      </c>
      <c r="R2375" s="13">
        <v>-4033342.290000001</v>
      </c>
      <c r="S2375" s="13">
        <v>47803412.75</v>
      </c>
      <c r="T2375" s="13">
        <v>0</v>
      </c>
      <c r="U2375" s="13">
        <v>0</v>
      </c>
      <c r="V2375" s="13">
        <v>0</v>
      </c>
      <c r="W2375" s="13">
        <v>0</v>
      </c>
      <c r="X2375" s="13">
        <v>69129780.390000001</v>
      </c>
      <c r="Y2375" s="13">
        <v>76382.44</v>
      </c>
      <c r="Z2375" s="13">
        <v>34853.35</v>
      </c>
      <c r="AA2375" s="13">
        <v>21215131.850000001</v>
      </c>
      <c r="AB2375" s="13">
        <v>0</v>
      </c>
      <c r="AC2375" s="13">
        <v>0</v>
      </c>
      <c r="AD2375" s="13">
        <v>0</v>
      </c>
      <c r="AE2375" s="13">
        <v>0</v>
      </c>
      <c r="AF2375" s="13">
        <v>0</v>
      </c>
      <c r="AG2375" s="13">
        <v>4419621.96</v>
      </c>
      <c r="AH2375" s="13">
        <v>1</v>
      </c>
      <c r="AI2375" s="13">
        <v>6424484.9299999997</v>
      </c>
      <c r="AJ2375" s="13">
        <v>4131718.89</v>
      </c>
      <c r="AK2375" s="13">
        <v>0</v>
      </c>
      <c r="AL2375" s="13">
        <v>80103666.609999999</v>
      </c>
      <c r="AM2375" s="13">
        <v>10.840189494407625</v>
      </c>
      <c r="AN2375" s="13">
        <v>35849.980000000003</v>
      </c>
      <c r="AO2375" s="13">
        <v>0</v>
      </c>
      <c r="AP2375" s="13">
        <v>2153754.5500000007</v>
      </c>
      <c r="AQ2375" s="13">
        <v>0</v>
      </c>
      <c r="AR2375" s="367"/>
      <c r="AS2375" s="19">
        <v>45747</v>
      </c>
      <c r="AT2375" s="20" t="s">
        <v>2</v>
      </c>
      <c r="AU2375" s="40" t="s">
        <v>292</v>
      </c>
      <c r="AV2375" s="41">
        <v>2025</v>
      </c>
      <c r="AW2375" s="266" t="s">
        <v>184</v>
      </c>
      <c r="AX2375" s="380">
        <v>66.95</v>
      </c>
      <c r="AY2375" s="380">
        <v>69.569999999999993</v>
      </c>
    </row>
    <row r="2376" spans="1:51" x14ac:dyDescent="0.25">
      <c r="A2376" s="64">
        <v>23</v>
      </c>
      <c r="B2376" s="65" t="s">
        <v>75</v>
      </c>
      <c r="C2376" s="13">
        <v>505597249.73000002</v>
      </c>
      <c r="D2376" s="13">
        <v>110744308.38000001</v>
      </c>
      <c r="E2376" s="13">
        <v>69764456.989999995</v>
      </c>
      <c r="F2376" s="13">
        <v>95366953.74000001</v>
      </c>
      <c r="G2376" s="13">
        <v>124812647.14</v>
      </c>
      <c r="H2376" s="13">
        <v>302352.83</v>
      </c>
      <c r="I2376" s="13">
        <v>947019808.05999994</v>
      </c>
      <c r="J2376" s="13">
        <v>110018465.8</v>
      </c>
      <c r="K2376" s="13">
        <v>282910318.31999999</v>
      </c>
      <c r="L2376" s="13">
        <v>212893608.00999999</v>
      </c>
      <c r="M2376" s="13">
        <v>200490219.69999999</v>
      </c>
      <c r="N2376" s="13">
        <v>183836534.70000002</v>
      </c>
      <c r="O2376" s="13">
        <v>178702412.39000002</v>
      </c>
      <c r="P2376" s="13">
        <v>-4048690.350000151</v>
      </c>
      <c r="Q2376" s="13">
        <v>38278200.380000047</v>
      </c>
      <c r="R2376" s="13">
        <v>34229510.029999897</v>
      </c>
      <c r="S2376" s="13">
        <v>-33927157.200000003</v>
      </c>
      <c r="T2376" s="13">
        <v>34942.78</v>
      </c>
      <c r="U2376" s="13">
        <v>0</v>
      </c>
      <c r="V2376" s="13">
        <v>0</v>
      </c>
      <c r="W2376" s="13">
        <v>417420</v>
      </c>
      <c r="X2376" s="13">
        <v>202768.08</v>
      </c>
      <c r="Y2376" s="13">
        <v>2223572.8199999998</v>
      </c>
      <c r="Z2376" s="13">
        <v>9485324.0999999996</v>
      </c>
      <c r="AA2376" s="13">
        <v>4008760.53</v>
      </c>
      <c r="AB2376" s="13">
        <v>783605.64</v>
      </c>
      <c r="AC2376" s="13">
        <v>0</v>
      </c>
      <c r="AD2376" s="13">
        <v>0</v>
      </c>
      <c r="AE2376" s="13">
        <v>0</v>
      </c>
      <c r="AF2376" s="13">
        <v>18081024.969999999</v>
      </c>
      <c r="AG2376" s="13">
        <v>413383827.70999998</v>
      </c>
      <c r="AH2376" s="13">
        <v>253600991.69</v>
      </c>
      <c r="AI2376" s="13">
        <v>652661206.87</v>
      </c>
      <c r="AJ2376" s="13">
        <v>475012201.99000001</v>
      </c>
      <c r="AK2376" s="13">
        <v>1053407.51</v>
      </c>
      <c r="AL2376" s="13">
        <v>664109489.74000001</v>
      </c>
      <c r="AM2376" s="13">
        <v>3.3474205312965126</v>
      </c>
      <c r="AN2376" s="13">
        <v>57698091.280000001</v>
      </c>
      <c r="AO2376" s="13">
        <v>37668862.460000001</v>
      </c>
      <c r="AP2376" s="13">
        <v>406005341.61000001</v>
      </c>
      <c r="AQ2376" s="13">
        <v>189947421.89000005</v>
      </c>
      <c r="AR2376" s="367"/>
      <c r="AS2376" s="19">
        <v>45747</v>
      </c>
      <c r="AT2376" s="20" t="s">
        <v>2</v>
      </c>
      <c r="AU2376" s="40" t="s">
        <v>292</v>
      </c>
      <c r="AV2376" s="41">
        <v>2025</v>
      </c>
      <c r="AW2376" s="266" t="s">
        <v>159</v>
      </c>
      <c r="AX2376" s="380">
        <v>66.95</v>
      </c>
      <c r="AY2376" s="380">
        <v>69.569999999999993</v>
      </c>
    </row>
    <row r="2377" spans="1:51" x14ac:dyDescent="0.25">
      <c r="A2377" s="64">
        <v>62</v>
      </c>
      <c r="B2377" s="65" t="s">
        <v>203</v>
      </c>
      <c r="C2377" s="13">
        <v>47730941.859999992</v>
      </c>
      <c r="D2377" s="13">
        <v>13835710.59</v>
      </c>
      <c r="E2377" s="13">
        <v>3549720.8</v>
      </c>
      <c r="F2377" s="13">
        <v>13434.07</v>
      </c>
      <c r="G2377" s="13">
        <v>20920837.200000003</v>
      </c>
      <c r="H2377" s="13">
        <v>8025457.9000000004</v>
      </c>
      <c r="I2377" s="13">
        <v>80179682.079999998</v>
      </c>
      <c r="J2377" s="13">
        <v>5914155.5700000003</v>
      </c>
      <c r="K2377" s="13">
        <v>13444096.58</v>
      </c>
      <c r="L2377" s="13">
        <v>9610604.5999999996</v>
      </c>
      <c r="M2377" s="13">
        <v>0</v>
      </c>
      <c r="N2377" s="13">
        <v>0</v>
      </c>
      <c r="O2377" s="13">
        <v>4094028.96</v>
      </c>
      <c r="P2377" s="13">
        <v>8866931.0399999935</v>
      </c>
      <c r="Q2377" s="13">
        <v>0</v>
      </c>
      <c r="R2377" s="13">
        <v>8866931.0399999935</v>
      </c>
      <c r="S2377" s="13">
        <v>-841473.14999999944</v>
      </c>
      <c r="T2377" s="13">
        <v>4430985.8899999997</v>
      </c>
      <c r="U2377" s="13">
        <v>0</v>
      </c>
      <c r="V2377" s="13">
        <v>0</v>
      </c>
      <c r="W2377" s="13">
        <v>0</v>
      </c>
      <c r="X2377" s="13">
        <v>800884.27</v>
      </c>
      <c r="Y2377" s="13">
        <v>362711.49</v>
      </c>
      <c r="Z2377" s="13">
        <v>984994.59</v>
      </c>
      <c r="AA2377" s="13">
        <v>4021300.48</v>
      </c>
      <c r="AB2377" s="13">
        <v>388292.61</v>
      </c>
      <c r="AC2377" s="13">
        <v>0</v>
      </c>
      <c r="AD2377" s="13">
        <v>0</v>
      </c>
      <c r="AE2377" s="13">
        <v>0</v>
      </c>
      <c r="AF2377" s="13">
        <v>316044.14</v>
      </c>
      <c r="AG2377" s="13">
        <v>9610604.5999999996</v>
      </c>
      <c r="AH2377" s="13">
        <v>3549720.8</v>
      </c>
      <c r="AI2377" s="13">
        <v>13230573.59</v>
      </c>
      <c r="AJ2377" s="13">
        <v>9136544.629999999</v>
      </c>
      <c r="AK2377" s="13">
        <v>0</v>
      </c>
      <c r="AL2377" s="13">
        <v>66735585.5</v>
      </c>
      <c r="AM2377" s="13">
        <v>5.9639323180167159</v>
      </c>
      <c r="AN2377" s="13">
        <v>13434.07</v>
      </c>
      <c r="AO2377" s="13">
        <v>0</v>
      </c>
      <c r="AP2377" s="13">
        <v>44633763.469999999</v>
      </c>
      <c r="AQ2377" s="13">
        <v>14762312.970000001</v>
      </c>
      <c r="AR2377" s="367"/>
      <c r="AS2377" s="19">
        <v>45747</v>
      </c>
      <c r="AT2377" s="20" t="s">
        <v>2</v>
      </c>
      <c r="AU2377" s="40" t="s">
        <v>292</v>
      </c>
      <c r="AV2377" s="41">
        <v>2025</v>
      </c>
      <c r="AW2377" s="266" t="s">
        <v>169</v>
      </c>
      <c r="AX2377" s="380">
        <v>66.95</v>
      </c>
      <c r="AY2377" s="380">
        <v>69.569999999999993</v>
      </c>
    </row>
    <row r="2378" spans="1:51" x14ac:dyDescent="0.25">
      <c r="A2378" s="64">
        <v>114</v>
      </c>
      <c r="B2378" s="65" t="s">
        <v>76</v>
      </c>
      <c r="C2378" s="13">
        <v>571466100.62</v>
      </c>
      <c r="D2378" s="13">
        <v>314745733.53999996</v>
      </c>
      <c r="E2378" s="13">
        <v>12893739.559999999</v>
      </c>
      <c r="F2378" s="13">
        <v>71486672.129999995</v>
      </c>
      <c r="G2378" s="13">
        <v>127496702.64</v>
      </c>
      <c r="H2378" s="13">
        <v>250161.59</v>
      </c>
      <c r="I2378" s="13">
        <v>353349629.02999997</v>
      </c>
      <c r="J2378" s="13">
        <v>66717755.990000002</v>
      </c>
      <c r="K2378" s="13">
        <v>142271342.25999999</v>
      </c>
      <c r="L2378" s="13">
        <v>120796375.37</v>
      </c>
      <c r="M2378" s="13">
        <v>284890637.86000001</v>
      </c>
      <c r="N2378" s="13">
        <v>68019127.150000006</v>
      </c>
      <c r="O2378" s="13">
        <v>74451395.119999975</v>
      </c>
      <c r="P2378" s="13">
        <v>-16769964.839999778</v>
      </c>
      <c r="Q2378" s="13">
        <v>34670410.019999892</v>
      </c>
      <c r="R2378" s="13">
        <v>17900445.180000111</v>
      </c>
      <c r="S2378" s="13">
        <v>-17650283.589999996</v>
      </c>
      <c r="T2378" s="13">
        <v>91046.38</v>
      </c>
      <c r="U2378" s="13">
        <v>0</v>
      </c>
      <c r="V2378" s="13">
        <v>0</v>
      </c>
      <c r="W2378" s="13">
        <v>6329947.7300000004</v>
      </c>
      <c r="X2378" s="13">
        <v>41806456.630000003</v>
      </c>
      <c r="Y2378" s="13">
        <v>1979767.15</v>
      </c>
      <c r="Z2378" s="13">
        <v>2662392.81</v>
      </c>
      <c r="AA2378" s="13">
        <v>20705975.039999999</v>
      </c>
      <c r="AB2378" s="13">
        <v>277699.44</v>
      </c>
      <c r="AC2378" s="13">
        <v>0</v>
      </c>
      <c r="AD2378" s="13">
        <v>0</v>
      </c>
      <c r="AE2378" s="13">
        <v>221548.17</v>
      </c>
      <c r="AF2378" s="13">
        <v>40030351.719999999</v>
      </c>
      <c r="AG2378" s="13">
        <v>405687013.22999996</v>
      </c>
      <c r="AH2378" s="13">
        <v>80912866.709999993</v>
      </c>
      <c r="AI2378" s="13">
        <v>488348421.39999998</v>
      </c>
      <c r="AJ2378" s="13">
        <v>413897026.27999997</v>
      </c>
      <c r="AK2378" s="13">
        <v>0</v>
      </c>
      <c r="AL2378" s="13">
        <v>211078286.76999998</v>
      </c>
      <c r="AM2378" s="13">
        <v>2.4836317941265764</v>
      </c>
      <c r="AN2378" s="13">
        <v>49384646.530000001</v>
      </c>
      <c r="AO2378" s="13">
        <v>22102025.600000001</v>
      </c>
      <c r="AP2378" s="13">
        <v>474545944.71999997</v>
      </c>
      <c r="AQ2378" s="13">
        <v>289104035.24999994</v>
      </c>
      <c r="AR2378" s="367"/>
      <c r="AS2378" s="19">
        <v>45747</v>
      </c>
      <c r="AT2378" s="20" t="s">
        <v>2</v>
      </c>
      <c r="AU2378" s="40" t="s">
        <v>292</v>
      </c>
      <c r="AV2378" s="41">
        <v>2025</v>
      </c>
      <c r="AW2378" s="266" t="s">
        <v>154</v>
      </c>
      <c r="AX2378" s="380">
        <v>66.95</v>
      </c>
      <c r="AY2378" s="380">
        <v>69.569999999999993</v>
      </c>
    </row>
    <row r="2379" spans="1:51" x14ac:dyDescent="0.25">
      <c r="A2379" s="64">
        <v>48</v>
      </c>
      <c r="B2379" s="65" t="s">
        <v>77</v>
      </c>
      <c r="C2379" s="13">
        <v>81672363.879999995</v>
      </c>
      <c r="D2379" s="13">
        <v>56724796.439999998</v>
      </c>
      <c r="E2379" s="13">
        <v>27791495.93</v>
      </c>
      <c r="F2379" s="13">
        <v>5138894.4800000004</v>
      </c>
      <c r="G2379" s="13">
        <v>48101232.43</v>
      </c>
      <c r="H2379" s="13">
        <v>1811617.15</v>
      </c>
      <c r="I2379" s="13">
        <v>3558796443.23</v>
      </c>
      <c r="J2379" s="13">
        <v>693088075.64999998</v>
      </c>
      <c r="K2379" s="13">
        <v>91264680.560000002</v>
      </c>
      <c r="L2379" s="13">
        <v>46554160.960000001</v>
      </c>
      <c r="M2379" s="13">
        <v>24949045.539999999</v>
      </c>
      <c r="N2379" s="13">
        <v>5069660</v>
      </c>
      <c r="O2379" s="13">
        <v>-16611961.57</v>
      </c>
      <c r="P2379" s="13">
        <v>-11680597.900000025</v>
      </c>
      <c r="Q2379" s="13">
        <v>-2471479.1899999976</v>
      </c>
      <c r="R2379" s="13">
        <v>-14152077.090000022</v>
      </c>
      <c r="S2379" s="13">
        <v>15963694.269999981</v>
      </c>
      <c r="T2379" s="13">
        <v>36720470.920000002</v>
      </c>
      <c r="U2379" s="13">
        <v>0</v>
      </c>
      <c r="V2379" s="13">
        <v>1657313.36</v>
      </c>
      <c r="W2379" s="13">
        <v>31656342.66</v>
      </c>
      <c r="X2379" s="13">
        <v>1860964765.0599999</v>
      </c>
      <c r="Y2379" s="13">
        <v>292038.52</v>
      </c>
      <c r="Z2379" s="13">
        <v>981230.99</v>
      </c>
      <c r="AA2379" s="13">
        <v>557835506.41999996</v>
      </c>
      <c r="AB2379" s="13">
        <v>0</v>
      </c>
      <c r="AC2379" s="13">
        <v>0</v>
      </c>
      <c r="AD2379" s="13">
        <v>0</v>
      </c>
      <c r="AE2379" s="13">
        <v>0</v>
      </c>
      <c r="AF2379" s="13">
        <v>1355926421.8</v>
      </c>
      <c r="AG2379" s="13">
        <v>71503206.5</v>
      </c>
      <c r="AH2379" s="13">
        <v>32861155.93</v>
      </c>
      <c r="AI2379" s="13">
        <v>112074026.90000001</v>
      </c>
      <c r="AJ2379" s="13">
        <v>128685988.47</v>
      </c>
      <c r="AK2379" s="13">
        <v>0</v>
      </c>
      <c r="AL2379" s="13">
        <v>3467531762.6700001</v>
      </c>
      <c r="AM2379" s="13">
        <v>38.994235463195928</v>
      </c>
      <c r="AN2379" s="13">
        <v>883070.43</v>
      </c>
      <c r="AO2379" s="13">
        <v>4255824.0600000005</v>
      </c>
      <c r="AP2379" s="13">
        <v>57477127.020000011</v>
      </c>
      <c r="AQ2379" s="13">
        <v>24071227.990000002</v>
      </c>
      <c r="AR2379" s="367"/>
      <c r="AS2379" s="19">
        <v>45747</v>
      </c>
      <c r="AT2379" s="20" t="s">
        <v>2</v>
      </c>
      <c r="AU2379" s="40" t="s">
        <v>292</v>
      </c>
      <c r="AV2379" s="41">
        <v>2025</v>
      </c>
      <c r="AW2379" s="266" t="s">
        <v>163</v>
      </c>
      <c r="AX2379" s="380">
        <v>66.95</v>
      </c>
      <c r="AY2379" s="380">
        <v>69.569999999999993</v>
      </c>
    </row>
    <row r="2380" spans="1:51" ht="30" x14ac:dyDescent="0.25">
      <c r="A2380" s="64">
        <v>120</v>
      </c>
      <c r="B2380" s="65" t="s">
        <v>78</v>
      </c>
      <c r="C2380" s="13">
        <v>29595773.690000001</v>
      </c>
      <c r="D2380" s="13">
        <v>0</v>
      </c>
      <c r="E2380" s="13">
        <v>96831.01999999999</v>
      </c>
      <c r="F2380" s="13">
        <v>0</v>
      </c>
      <c r="G2380" s="13">
        <v>20599478.580000002</v>
      </c>
      <c r="H2380" s="13">
        <v>2480695.5099999998</v>
      </c>
      <c r="I2380" s="13">
        <v>416502226.32999998</v>
      </c>
      <c r="J2380" s="13">
        <v>78735161.159999996</v>
      </c>
      <c r="K2380" s="13">
        <v>5783202.2300000004</v>
      </c>
      <c r="L2380" s="13">
        <v>5686371.21</v>
      </c>
      <c r="M2380" s="13">
        <v>470692.06</v>
      </c>
      <c r="N2380" s="13">
        <v>0</v>
      </c>
      <c r="O2380" s="13">
        <v>3919906.89</v>
      </c>
      <c r="P2380" s="13">
        <v>4964499.18</v>
      </c>
      <c r="Q2380" s="13">
        <v>-102041.23000000007</v>
      </c>
      <c r="R2380" s="13">
        <v>4862457.9499999993</v>
      </c>
      <c r="S2380" s="13">
        <v>-2381762.44</v>
      </c>
      <c r="T2380" s="13">
        <v>234589.25</v>
      </c>
      <c r="U2380" s="13">
        <v>0</v>
      </c>
      <c r="V2380" s="13">
        <v>0</v>
      </c>
      <c r="W2380" s="13">
        <v>0</v>
      </c>
      <c r="X2380" s="13">
        <v>677281.5</v>
      </c>
      <c r="Y2380" s="13">
        <v>92305.2</v>
      </c>
      <c r="Z2380" s="13">
        <v>31748.78</v>
      </c>
      <c r="AA2380" s="13">
        <v>3122539.11</v>
      </c>
      <c r="AB2380" s="13">
        <v>46658.85</v>
      </c>
      <c r="AC2380" s="13">
        <v>0</v>
      </c>
      <c r="AD2380" s="13">
        <v>0</v>
      </c>
      <c r="AE2380" s="13">
        <v>0</v>
      </c>
      <c r="AF2380" s="13">
        <v>381.25</v>
      </c>
      <c r="AG2380" s="13">
        <v>6157063.2700000005</v>
      </c>
      <c r="AH2380" s="13">
        <v>96831.01999999999</v>
      </c>
      <c r="AI2380" s="13">
        <v>6253894.3100000005</v>
      </c>
      <c r="AJ2380" s="13">
        <v>2333987.42</v>
      </c>
      <c r="AK2380" s="13">
        <v>0</v>
      </c>
      <c r="AL2380" s="13">
        <v>410719024.09999996</v>
      </c>
      <c r="AM2380" s="13">
        <v>72.019308640016206</v>
      </c>
      <c r="AN2380" s="13">
        <v>0</v>
      </c>
      <c r="AO2380" s="13">
        <v>0</v>
      </c>
      <c r="AP2380" s="13">
        <v>25772697.84</v>
      </c>
      <c r="AQ2380" s="13">
        <v>96831.039999999994</v>
      </c>
      <c r="AR2380" s="367"/>
      <c r="AS2380" s="19">
        <v>45747</v>
      </c>
      <c r="AT2380" s="20" t="s">
        <v>2</v>
      </c>
      <c r="AU2380" s="40" t="s">
        <v>292</v>
      </c>
      <c r="AV2380" s="41">
        <v>2025</v>
      </c>
      <c r="AW2380" s="266" t="s">
        <v>187</v>
      </c>
      <c r="AX2380" s="380">
        <v>66.95</v>
      </c>
      <c r="AY2380" s="380">
        <v>69.569999999999993</v>
      </c>
    </row>
    <row r="2381" spans="1:51" x14ac:dyDescent="0.25">
      <c r="A2381" s="64">
        <v>100</v>
      </c>
      <c r="B2381" s="65" t="s">
        <v>79</v>
      </c>
      <c r="C2381" s="13">
        <v>1012288154.98</v>
      </c>
      <c r="D2381" s="13">
        <v>411590938.56</v>
      </c>
      <c r="E2381" s="13">
        <v>59056483.789999999</v>
      </c>
      <c r="F2381" s="13">
        <v>156214886.74000001</v>
      </c>
      <c r="G2381" s="13">
        <v>208632060.62</v>
      </c>
      <c r="H2381" s="13">
        <v>1474123.53</v>
      </c>
      <c r="I2381" s="13">
        <v>359224707.00999999</v>
      </c>
      <c r="J2381" s="13">
        <v>132929088.29000001</v>
      </c>
      <c r="K2381" s="13">
        <v>173685154.50999999</v>
      </c>
      <c r="L2381" s="13">
        <v>97113094.049999997</v>
      </c>
      <c r="M2381" s="13">
        <v>179246536.66</v>
      </c>
      <c r="N2381" s="13">
        <v>147288936.46000001</v>
      </c>
      <c r="O2381" s="13">
        <v>54290641.429999985</v>
      </c>
      <c r="P2381" s="13">
        <v>181559627.63000003</v>
      </c>
      <c r="Q2381" s="13">
        <v>-214397233.12</v>
      </c>
      <c r="R2381" s="13">
        <v>-32837605.48999998</v>
      </c>
      <c r="S2381" s="13">
        <v>34311729.019999981</v>
      </c>
      <c r="T2381" s="13">
        <v>357041.42</v>
      </c>
      <c r="U2381" s="13">
        <v>0</v>
      </c>
      <c r="V2381" s="13">
        <v>0</v>
      </c>
      <c r="W2381" s="13">
        <v>0</v>
      </c>
      <c r="X2381" s="13">
        <v>183644069.09</v>
      </c>
      <c r="Y2381" s="13">
        <v>3199938.63</v>
      </c>
      <c r="Z2381" s="13">
        <v>14992324.779999999</v>
      </c>
      <c r="AA2381" s="13">
        <v>10055012.220000001</v>
      </c>
      <c r="AB2381" s="13">
        <v>417145.55</v>
      </c>
      <c r="AC2381" s="13">
        <v>0</v>
      </c>
      <c r="AD2381" s="13">
        <v>0</v>
      </c>
      <c r="AE2381" s="13">
        <v>0</v>
      </c>
      <c r="AF2381" s="13">
        <v>121024960.31</v>
      </c>
      <c r="AG2381" s="13">
        <v>276359630.70999998</v>
      </c>
      <c r="AH2381" s="13">
        <v>206345420.25</v>
      </c>
      <c r="AI2381" s="13">
        <v>488874285.56999999</v>
      </c>
      <c r="AJ2381" s="13">
        <v>434583644.13999999</v>
      </c>
      <c r="AK2381" s="13">
        <v>0</v>
      </c>
      <c r="AL2381" s="13">
        <v>185539552.5</v>
      </c>
      <c r="AM2381" s="13">
        <v>2.0682522235331144</v>
      </c>
      <c r="AN2381" s="13">
        <v>76960571.480000004</v>
      </c>
      <c r="AO2381" s="13">
        <v>79254315.260000005</v>
      </c>
      <c r="AP2381" s="13">
        <v>1014894442.95</v>
      </c>
      <c r="AQ2381" s="13">
        <v>460375764.15999985</v>
      </c>
      <c r="AR2381" s="367"/>
      <c r="AS2381" s="19">
        <v>45747</v>
      </c>
      <c r="AT2381" s="20" t="s">
        <v>2</v>
      </c>
      <c r="AU2381" s="40" t="s">
        <v>292</v>
      </c>
      <c r="AV2381" s="41">
        <v>2025</v>
      </c>
      <c r="AW2381" s="266" t="s">
        <v>151</v>
      </c>
      <c r="AX2381" s="380">
        <v>66.95</v>
      </c>
      <c r="AY2381" s="380">
        <v>69.569999999999993</v>
      </c>
    </row>
    <row r="2382" spans="1:51" x14ac:dyDescent="0.25">
      <c r="A2382" s="64">
        <v>127</v>
      </c>
      <c r="B2382" s="65" t="s">
        <v>80</v>
      </c>
      <c r="C2382" s="13">
        <v>343687777.99000001</v>
      </c>
      <c r="D2382" s="13">
        <v>2222534.35</v>
      </c>
      <c r="E2382" s="13">
        <v>935801.89</v>
      </c>
      <c r="F2382" s="13">
        <v>2333835.9899999998</v>
      </c>
      <c r="G2382" s="13">
        <v>45337911.090000004</v>
      </c>
      <c r="H2382" s="13">
        <v>6750326.8600000003</v>
      </c>
      <c r="I2382" s="13">
        <v>78545459.549999997</v>
      </c>
      <c r="J2382" s="13">
        <v>26159.14</v>
      </c>
      <c r="K2382" s="13">
        <v>31042214.899999999</v>
      </c>
      <c r="L2382" s="13">
        <v>30106413.009999998</v>
      </c>
      <c r="M2382" s="13">
        <v>38962278.539999999</v>
      </c>
      <c r="N2382" s="13">
        <v>0</v>
      </c>
      <c r="O2382" s="13">
        <v>39034039.069999993</v>
      </c>
      <c r="P2382" s="13">
        <v>254683659.90000004</v>
      </c>
      <c r="Q2382" s="13">
        <v>-307008543.25</v>
      </c>
      <c r="R2382" s="13">
        <v>-52324883.349999964</v>
      </c>
      <c r="S2382" s="13">
        <v>59075210.119999997</v>
      </c>
      <c r="T2382" s="13">
        <v>447705.7</v>
      </c>
      <c r="U2382" s="13">
        <v>0</v>
      </c>
      <c r="V2382" s="13">
        <v>0</v>
      </c>
      <c r="W2382" s="13">
        <v>59962140.460000001</v>
      </c>
      <c r="X2382" s="13">
        <v>3949314.35</v>
      </c>
      <c r="Y2382" s="13">
        <v>897947.75</v>
      </c>
      <c r="Z2382" s="13">
        <v>2004314.37</v>
      </c>
      <c r="AA2382" s="13">
        <v>0</v>
      </c>
      <c r="AB2382" s="13">
        <v>2296094.75</v>
      </c>
      <c r="AC2382" s="13">
        <v>0</v>
      </c>
      <c r="AD2382" s="13">
        <v>0</v>
      </c>
      <c r="AE2382" s="13">
        <v>0</v>
      </c>
      <c r="AF2382" s="13">
        <v>85593.52</v>
      </c>
      <c r="AG2382" s="13">
        <v>69068691.550000012</v>
      </c>
      <c r="AH2382" s="13">
        <v>935801.89</v>
      </c>
      <c r="AI2382" s="13">
        <v>69961760.189999998</v>
      </c>
      <c r="AJ2382" s="13">
        <v>30927721.120000001</v>
      </c>
      <c r="AK2382" s="13">
        <v>0</v>
      </c>
      <c r="AL2382" s="13">
        <v>47503244.649999999</v>
      </c>
      <c r="AM2382" s="13">
        <v>2.5302788413464659</v>
      </c>
      <c r="AN2382" s="13">
        <v>1423683.8199999998</v>
      </c>
      <c r="AO2382" s="13">
        <v>910152.17</v>
      </c>
      <c r="AP2382" s="13">
        <v>305326823.13</v>
      </c>
      <c r="AQ2382" s="13">
        <v>2895618.5599999996</v>
      </c>
      <c r="AR2382" s="367"/>
      <c r="AS2382" s="19">
        <v>45747</v>
      </c>
      <c r="AT2382" s="20" t="s">
        <v>2</v>
      </c>
      <c r="AU2382" s="40" t="s">
        <v>292</v>
      </c>
      <c r="AV2382" s="41">
        <v>2025</v>
      </c>
      <c r="AW2382" s="266" t="s">
        <v>186</v>
      </c>
      <c r="AX2382" s="380">
        <v>66.95</v>
      </c>
      <c r="AY2382" s="380">
        <v>69.569999999999993</v>
      </c>
    </row>
    <row r="2383" spans="1:51" x14ac:dyDescent="0.25">
      <c r="A2383" s="64">
        <v>12</v>
      </c>
      <c r="B2383" s="65" t="s">
        <v>81</v>
      </c>
      <c r="C2383" s="13">
        <v>929647985.99000001</v>
      </c>
      <c r="D2383" s="13">
        <v>387258861.02000004</v>
      </c>
      <c r="E2383" s="13">
        <v>77328876.909999996</v>
      </c>
      <c r="F2383" s="13">
        <v>141986707.53</v>
      </c>
      <c r="G2383" s="13">
        <v>180292562.15000001</v>
      </c>
      <c r="H2383" s="13">
        <v>758963.79</v>
      </c>
      <c r="I2383" s="13">
        <v>1278459296.3900001</v>
      </c>
      <c r="J2383" s="13">
        <v>1950009212.3099999</v>
      </c>
      <c r="K2383" s="13">
        <v>294744371.48000002</v>
      </c>
      <c r="L2383" s="13">
        <v>216135692.21000001</v>
      </c>
      <c r="M2383" s="13">
        <v>403831111.60000002</v>
      </c>
      <c r="N2383" s="13">
        <v>1023729019.67</v>
      </c>
      <c r="O2383" s="13">
        <v>539807733.10000002</v>
      </c>
      <c r="P2383" s="13">
        <v>-319699483.60000002</v>
      </c>
      <c r="Q2383" s="13">
        <v>340217274.8099997</v>
      </c>
      <c r="R2383" s="13">
        <v>20517791.209999681</v>
      </c>
      <c r="S2383" s="13">
        <v>-19758827.409999847</v>
      </c>
      <c r="T2383" s="13">
        <v>160894065.61000001</v>
      </c>
      <c r="U2383" s="13">
        <v>0</v>
      </c>
      <c r="V2383" s="13">
        <v>0</v>
      </c>
      <c r="W2383" s="13">
        <v>17510351.780000001</v>
      </c>
      <c r="X2383" s="13">
        <v>2343316925.1799998</v>
      </c>
      <c r="Y2383" s="13">
        <v>3679440.04</v>
      </c>
      <c r="Z2383" s="13">
        <v>13019695.220000001</v>
      </c>
      <c r="AA2383" s="13">
        <v>4926077.99</v>
      </c>
      <c r="AB2383" s="13">
        <v>262702.28999999998</v>
      </c>
      <c r="AC2383" s="13">
        <v>0</v>
      </c>
      <c r="AD2383" s="13">
        <v>0</v>
      </c>
      <c r="AE2383" s="13">
        <v>0</v>
      </c>
      <c r="AF2383" s="13">
        <v>2519592254.4400001</v>
      </c>
      <c r="AG2383" s="13">
        <v>619966803.80999994</v>
      </c>
      <c r="AH2383" s="13">
        <v>1101057896.5799999</v>
      </c>
      <c r="AI2383" s="13">
        <v>1690911792.3899999</v>
      </c>
      <c r="AJ2383" s="13">
        <v>1151781029.25</v>
      </c>
      <c r="AK2383" s="13">
        <v>676969.96</v>
      </c>
      <c r="AL2383" s="13">
        <v>983714924.91000009</v>
      </c>
      <c r="AM2383" s="13">
        <v>4.3375189489470891</v>
      </c>
      <c r="AN2383" s="13">
        <v>85280829.640000001</v>
      </c>
      <c r="AO2383" s="13">
        <v>56705877.890000001</v>
      </c>
      <c r="AP2383" s="13">
        <v>728371087.81999981</v>
      </c>
      <c r="AQ2383" s="13">
        <v>725789695.94999981</v>
      </c>
      <c r="AR2383" s="367"/>
      <c r="AS2383" s="19">
        <v>45747</v>
      </c>
      <c r="AT2383" s="20" t="s">
        <v>2</v>
      </c>
      <c r="AU2383" s="40" t="s">
        <v>292</v>
      </c>
      <c r="AV2383" s="41">
        <v>2025</v>
      </c>
      <c r="AW2383" s="266" t="s">
        <v>152</v>
      </c>
      <c r="AX2383" s="380">
        <v>66.95</v>
      </c>
      <c r="AY2383" s="380">
        <v>69.569999999999993</v>
      </c>
    </row>
    <row r="2384" spans="1:51" x14ac:dyDescent="0.25">
      <c r="A2384" s="64">
        <v>74</v>
      </c>
      <c r="B2384" s="65" t="s">
        <v>82</v>
      </c>
      <c r="C2384" s="13">
        <v>4371231774.8100004</v>
      </c>
      <c r="D2384" s="13">
        <v>2369714281.3299999</v>
      </c>
      <c r="E2384" s="13">
        <v>65057862.920000002</v>
      </c>
      <c r="F2384" s="13">
        <v>578155215.06999993</v>
      </c>
      <c r="G2384" s="13">
        <v>664515685.38</v>
      </c>
      <c r="H2384" s="13">
        <v>18360317.260000002</v>
      </c>
      <c r="I2384" s="13">
        <v>1961883834.3499999</v>
      </c>
      <c r="J2384" s="13">
        <v>787763693.65999997</v>
      </c>
      <c r="K2384" s="13">
        <v>277693383.63</v>
      </c>
      <c r="L2384" s="13">
        <v>212599728.53999999</v>
      </c>
      <c r="M2384" s="13">
        <v>1872916106.6199999</v>
      </c>
      <c r="N2384" s="13">
        <v>1669852598.3600001</v>
      </c>
      <c r="O2384" s="13">
        <v>486176712.59000027</v>
      </c>
      <c r="P2384" s="13">
        <v>272669880.43999887</v>
      </c>
      <c r="Q2384" s="13">
        <v>-119794101.12999979</v>
      </c>
      <c r="R2384" s="13">
        <v>152875779.30999908</v>
      </c>
      <c r="S2384" s="13">
        <v>-134515462.05999994</v>
      </c>
      <c r="T2384" s="13">
        <v>4072660.44</v>
      </c>
      <c r="U2384" s="13">
        <v>0</v>
      </c>
      <c r="V2384" s="13">
        <v>0</v>
      </c>
      <c r="W2384" s="13">
        <v>0</v>
      </c>
      <c r="X2384" s="13">
        <v>1481831028.8699999</v>
      </c>
      <c r="Y2384" s="13">
        <v>10730624.109999999</v>
      </c>
      <c r="Z2384" s="13">
        <v>110316903.37</v>
      </c>
      <c r="AA2384" s="13">
        <v>272839343.27999997</v>
      </c>
      <c r="AB2384" s="13">
        <v>1399331.25</v>
      </c>
      <c r="AC2384" s="13">
        <v>0</v>
      </c>
      <c r="AD2384" s="13">
        <v>0</v>
      </c>
      <c r="AE2384" s="13">
        <v>16635151.66</v>
      </c>
      <c r="AF2384" s="13">
        <v>1208497797.7</v>
      </c>
      <c r="AG2384" s="13">
        <v>2085515835.1600001</v>
      </c>
      <c r="AH2384" s="13">
        <v>1734910461.28</v>
      </c>
      <c r="AI2384" s="13">
        <v>3772928782.6300001</v>
      </c>
      <c r="AJ2384" s="13">
        <v>3286752070.04</v>
      </c>
      <c r="AK2384" s="13">
        <v>0</v>
      </c>
      <c r="AL2384" s="13">
        <v>1684190450.7199998</v>
      </c>
      <c r="AM2384" s="13">
        <v>7.0649282626194054</v>
      </c>
      <c r="AN2384" s="13">
        <v>374716984.20999998</v>
      </c>
      <c r="AO2384" s="13">
        <v>203438230.86000001</v>
      </c>
      <c r="AP2384" s="13">
        <v>3815882545.9400005</v>
      </c>
      <c r="AQ2384" s="13">
        <v>2300541765.0500002</v>
      </c>
      <c r="AR2384" s="367"/>
      <c r="AS2384" s="19">
        <v>45747</v>
      </c>
      <c r="AT2384" s="20" t="s">
        <v>2</v>
      </c>
      <c r="AU2384" s="40" t="s">
        <v>292</v>
      </c>
      <c r="AV2384" s="41">
        <v>2025</v>
      </c>
      <c r="AW2384" s="266" t="s">
        <v>148</v>
      </c>
      <c r="AX2384" s="380">
        <v>66.95</v>
      </c>
      <c r="AY2384" s="380">
        <v>69.569999999999993</v>
      </c>
    </row>
    <row r="2385" spans="1:51" x14ac:dyDescent="0.25">
      <c r="A2385" s="64">
        <v>71</v>
      </c>
      <c r="B2385" s="65" t="s">
        <v>83</v>
      </c>
      <c r="C2385" s="13">
        <v>535619438.90999997</v>
      </c>
      <c r="D2385" s="13">
        <v>37414958.840000004</v>
      </c>
      <c r="E2385" s="13">
        <v>91198383.320000008</v>
      </c>
      <c r="F2385" s="13">
        <v>1593987.46</v>
      </c>
      <c r="G2385" s="13">
        <v>170172491.56999999</v>
      </c>
      <c r="H2385" s="13">
        <v>22664880.43</v>
      </c>
      <c r="I2385" s="13">
        <v>304192873.41000003</v>
      </c>
      <c r="J2385" s="13">
        <v>2448443.7799999998</v>
      </c>
      <c r="K2385" s="13">
        <v>154973733.88</v>
      </c>
      <c r="L2385" s="13">
        <v>63775350.560000002</v>
      </c>
      <c r="M2385" s="13">
        <v>167495377.12</v>
      </c>
      <c r="N2385" s="13">
        <v>3403543.62</v>
      </c>
      <c r="O2385" s="13">
        <v>224398855.75999996</v>
      </c>
      <c r="P2385" s="13">
        <v>102039145.27999994</v>
      </c>
      <c r="Q2385" s="13">
        <v>-135004212.86999997</v>
      </c>
      <c r="R2385" s="13">
        <v>-32965067.590000033</v>
      </c>
      <c r="S2385" s="13">
        <v>55629948.019999996</v>
      </c>
      <c r="T2385" s="13">
        <v>12172222.220000001</v>
      </c>
      <c r="U2385" s="13">
        <v>0</v>
      </c>
      <c r="V2385" s="13">
        <v>0</v>
      </c>
      <c r="W2385" s="13">
        <v>151286549.81999999</v>
      </c>
      <c r="X2385" s="13">
        <v>0</v>
      </c>
      <c r="Y2385" s="13">
        <v>3472907.99</v>
      </c>
      <c r="Z2385" s="13">
        <v>2905942.94</v>
      </c>
      <c r="AA2385" s="13">
        <v>47201925.880000003</v>
      </c>
      <c r="AB2385" s="13">
        <v>16962225.559999999</v>
      </c>
      <c r="AC2385" s="13">
        <v>0</v>
      </c>
      <c r="AD2385" s="13">
        <v>0</v>
      </c>
      <c r="AE2385" s="13">
        <v>0</v>
      </c>
      <c r="AF2385" s="13">
        <v>37285821.649999999</v>
      </c>
      <c r="AG2385" s="13">
        <v>231270727.69</v>
      </c>
      <c r="AH2385" s="13">
        <v>94601926.939999998</v>
      </c>
      <c r="AI2385" s="13">
        <v>325217582.52999997</v>
      </c>
      <c r="AJ2385" s="13">
        <v>100818726.77000001</v>
      </c>
      <c r="AK2385" s="13">
        <v>0</v>
      </c>
      <c r="AL2385" s="13">
        <v>149219139.53000003</v>
      </c>
      <c r="AM2385" s="13">
        <v>1.9628672923731973</v>
      </c>
      <c r="AN2385" s="13">
        <v>1593987.46</v>
      </c>
      <c r="AO2385" s="13">
        <v>0</v>
      </c>
      <c r="AP2385" s="13">
        <v>330632727.87000006</v>
      </c>
      <c r="AQ2385" s="13">
        <v>56827103.550000012</v>
      </c>
      <c r="AR2385" s="367"/>
      <c r="AS2385" s="19">
        <v>45747</v>
      </c>
      <c r="AT2385" s="20" t="s">
        <v>2</v>
      </c>
      <c r="AU2385" s="40" t="s">
        <v>292</v>
      </c>
      <c r="AV2385" s="41">
        <v>2025</v>
      </c>
      <c r="AW2385" s="266" t="s">
        <v>161</v>
      </c>
      <c r="AX2385" s="380">
        <v>66.95</v>
      </c>
      <c r="AY2385" s="380">
        <v>69.569999999999993</v>
      </c>
    </row>
    <row r="2386" spans="1:51" x14ac:dyDescent="0.25">
      <c r="A2386" s="64">
        <v>73</v>
      </c>
      <c r="B2386" s="65" t="s">
        <v>84</v>
      </c>
      <c r="C2386" s="13">
        <v>166326112.94</v>
      </c>
      <c r="D2386" s="13">
        <v>3753584.55</v>
      </c>
      <c r="E2386" s="13">
        <v>2969587.31</v>
      </c>
      <c r="F2386" s="13">
        <v>9158923.6699999999</v>
      </c>
      <c r="G2386" s="13">
        <v>195437038.97</v>
      </c>
      <c r="H2386" s="13">
        <v>1939916.37</v>
      </c>
      <c r="I2386" s="13">
        <v>109013415.55</v>
      </c>
      <c r="J2386" s="13">
        <v>91373957.359999999</v>
      </c>
      <c r="K2386" s="13">
        <v>44131659.93</v>
      </c>
      <c r="L2386" s="13">
        <v>41162072.620000005</v>
      </c>
      <c r="M2386" s="13">
        <v>59351127.600000001</v>
      </c>
      <c r="N2386" s="13">
        <v>0</v>
      </c>
      <c r="O2386" s="13">
        <v>46722913.20000001</v>
      </c>
      <c r="P2386" s="13">
        <v>-91950838.629999995</v>
      </c>
      <c r="Q2386" s="13">
        <v>35745700.43</v>
      </c>
      <c r="R2386" s="13">
        <v>-56205138.199999996</v>
      </c>
      <c r="S2386" s="13">
        <v>58145054.590000004</v>
      </c>
      <c r="T2386" s="13">
        <v>0</v>
      </c>
      <c r="U2386" s="13">
        <v>0</v>
      </c>
      <c r="V2386" s="13">
        <v>0</v>
      </c>
      <c r="W2386" s="13">
        <v>32942751.100000001</v>
      </c>
      <c r="X2386" s="13">
        <v>45454994.539999999</v>
      </c>
      <c r="Y2386" s="13">
        <v>3714037.16</v>
      </c>
      <c r="Z2386" s="13">
        <v>1421697.12</v>
      </c>
      <c r="AA2386" s="13">
        <v>2404296.19</v>
      </c>
      <c r="AB2386" s="13">
        <v>5179537.5199999996</v>
      </c>
      <c r="AC2386" s="13">
        <v>0</v>
      </c>
      <c r="AD2386" s="13">
        <v>0</v>
      </c>
      <c r="AE2386" s="13">
        <v>0</v>
      </c>
      <c r="AF2386" s="13">
        <v>7533123.0599999996</v>
      </c>
      <c r="AG2386" s="13">
        <v>100513200.22</v>
      </c>
      <c r="AH2386" s="13">
        <v>2969587.31</v>
      </c>
      <c r="AI2386" s="13">
        <v>102997209.35000001</v>
      </c>
      <c r="AJ2386" s="13">
        <v>56274296.149999999</v>
      </c>
      <c r="AK2386" s="13">
        <v>0</v>
      </c>
      <c r="AL2386" s="13">
        <v>64881755.619999997</v>
      </c>
      <c r="AM2386" s="13">
        <v>2.4701861593901753</v>
      </c>
      <c r="AN2386" s="13">
        <v>8115306.8799999999</v>
      </c>
      <c r="AO2386" s="13">
        <v>1043616.7899999999</v>
      </c>
      <c r="AP2386" s="13">
        <v>68236762.769999996</v>
      </c>
      <c r="AQ2386" s="13">
        <v>-47612852.420000009</v>
      </c>
      <c r="AR2386" s="367"/>
      <c r="AS2386" s="19">
        <v>45747</v>
      </c>
      <c r="AT2386" s="20" t="s">
        <v>2</v>
      </c>
      <c r="AU2386" s="40" t="s">
        <v>292</v>
      </c>
      <c r="AV2386" s="41">
        <v>2025</v>
      </c>
      <c r="AW2386" s="266" t="s">
        <v>190</v>
      </c>
      <c r="AX2386" s="380">
        <v>66.95</v>
      </c>
      <c r="AY2386" s="380">
        <v>69.569999999999993</v>
      </c>
    </row>
    <row r="2387" spans="1:51" x14ac:dyDescent="0.25">
      <c r="A2387" s="64">
        <v>46</v>
      </c>
      <c r="B2387" s="65" t="s">
        <v>85</v>
      </c>
      <c r="C2387" s="13">
        <v>21910386.690000001</v>
      </c>
      <c r="D2387" s="13">
        <v>4723992.4399999995</v>
      </c>
      <c r="E2387" s="13">
        <v>4595220</v>
      </c>
      <c r="F2387" s="13">
        <v>2906040.95</v>
      </c>
      <c r="G2387" s="13">
        <v>12523177.5</v>
      </c>
      <c r="H2387" s="13">
        <v>263085.76</v>
      </c>
      <c r="I2387" s="13">
        <v>587747003.77999997</v>
      </c>
      <c r="J2387" s="13">
        <v>41261475.25</v>
      </c>
      <c r="K2387" s="13">
        <v>27360317.210000001</v>
      </c>
      <c r="L2387" s="13">
        <v>22765097.210000001</v>
      </c>
      <c r="M2387" s="13">
        <v>2021441</v>
      </c>
      <c r="N2387" s="13">
        <v>0</v>
      </c>
      <c r="O2387" s="13">
        <v>9591019</v>
      </c>
      <c r="P2387" s="13">
        <v>-7842434.1999999965</v>
      </c>
      <c r="Q2387" s="13">
        <v>122689.39999999991</v>
      </c>
      <c r="R2387" s="13">
        <v>-7719744.799999997</v>
      </c>
      <c r="S2387" s="13">
        <v>7982830.5599999996</v>
      </c>
      <c r="T2387" s="13">
        <v>5103826.53</v>
      </c>
      <c r="U2387" s="13">
        <v>0</v>
      </c>
      <c r="V2387" s="13">
        <v>0</v>
      </c>
      <c r="W2387" s="13">
        <v>0</v>
      </c>
      <c r="X2387" s="13">
        <v>9739236.0899999999</v>
      </c>
      <c r="Y2387" s="13">
        <v>255517.26</v>
      </c>
      <c r="Z2387" s="13">
        <v>83854.720000000001</v>
      </c>
      <c r="AA2387" s="13">
        <v>3150000</v>
      </c>
      <c r="AB2387" s="13">
        <v>895227.08</v>
      </c>
      <c r="AC2387" s="13">
        <v>0</v>
      </c>
      <c r="AD2387" s="13">
        <v>0</v>
      </c>
      <c r="AE2387" s="13">
        <v>0</v>
      </c>
      <c r="AF2387" s="13">
        <v>2475633</v>
      </c>
      <c r="AG2387" s="13">
        <v>24786538.210000001</v>
      </c>
      <c r="AH2387" s="13">
        <v>4595220</v>
      </c>
      <c r="AI2387" s="13">
        <v>29352785</v>
      </c>
      <c r="AJ2387" s="13">
        <v>19761766</v>
      </c>
      <c r="AK2387" s="13">
        <v>0</v>
      </c>
      <c r="AL2387" s="13">
        <v>560386686.56999993</v>
      </c>
      <c r="AM2387" s="13">
        <v>21.481732074552944</v>
      </c>
      <c r="AN2387" s="13">
        <v>1877692.7</v>
      </c>
      <c r="AO2387" s="13">
        <v>1028348.25</v>
      </c>
      <c r="AP2387" s="13">
        <v>14434444.690000001</v>
      </c>
      <c r="AQ2387" s="13">
        <v>6839069.4399999995</v>
      </c>
      <c r="AR2387" s="367"/>
      <c r="AS2387" s="19">
        <v>45747</v>
      </c>
      <c r="AT2387" s="20" t="s">
        <v>2</v>
      </c>
      <c r="AU2387" s="40" t="s">
        <v>292</v>
      </c>
      <c r="AV2387" s="41">
        <v>2025</v>
      </c>
      <c r="AW2387" s="266" t="s">
        <v>176</v>
      </c>
      <c r="AX2387" s="380">
        <v>66.95</v>
      </c>
      <c r="AY2387" s="380">
        <v>69.569999999999993</v>
      </c>
    </row>
    <row r="2388" spans="1:51" x14ac:dyDescent="0.25">
      <c r="A2388" s="64">
        <v>51</v>
      </c>
      <c r="B2388" s="65" t="s">
        <v>86</v>
      </c>
      <c r="C2388" s="13">
        <v>9777731.3200000003</v>
      </c>
      <c r="D2388" s="13">
        <v>264464.91000000003</v>
      </c>
      <c r="E2388" s="13">
        <v>3940437.96</v>
      </c>
      <c r="F2388" s="13">
        <v>755834.89</v>
      </c>
      <c r="G2388" s="13">
        <v>8695431.120000001</v>
      </c>
      <c r="H2388" s="13">
        <v>38860968.82</v>
      </c>
      <c r="I2388" s="13">
        <v>112214990.09999999</v>
      </c>
      <c r="J2388" s="13">
        <v>269925661.43000001</v>
      </c>
      <c r="K2388" s="13">
        <v>17186512.219999999</v>
      </c>
      <c r="L2388" s="13">
        <v>13246074.26</v>
      </c>
      <c r="M2388" s="13">
        <v>192868.16</v>
      </c>
      <c r="N2388" s="13">
        <v>0</v>
      </c>
      <c r="O2388" s="13">
        <v>3740611.870000001</v>
      </c>
      <c r="P2388" s="13">
        <v>-4773854.6800000016</v>
      </c>
      <c r="Q2388" s="13">
        <v>-241943.63999999998</v>
      </c>
      <c r="R2388" s="13">
        <v>-5015798.3200000012</v>
      </c>
      <c r="S2388" s="13">
        <v>43876767.140000001</v>
      </c>
      <c r="T2388" s="13">
        <v>267230.21999999997</v>
      </c>
      <c r="U2388" s="13">
        <v>0</v>
      </c>
      <c r="V2388" s="13">
        <v>0</v>
      </c>
      <c r="W2388" s="13">
        <v>0</v>
      </c>
      <c r="X2388" s="13">
        <v>47878742.109999999</v>
      </c>
      <c r="Y2388" s="13">
        <v>177457.78</v>
      </c>
      <c r="Z2388" s="13">
        <v>0</v>
      </c>
      <c r="AA2388" s="13">
        <v>19319.25</v>
      </c>
      <c r="AB2388" s="13">
        <v>4811.1000000000004</v>
      </c>
      <c r="AC2388" s="13">
        <v>0</v>
      </c>
      <c r="AD2388" s="13">
        <v>0</v>
      </c>
      <c r="AE2388" s="13">
        <v>0</v>
      </c>
      <c r="AF2388" s="13">
        <v>4067617.06</v>
      </c>
      <c r="AG2388" s="13">
        <v>13438942.42</v>
      </c>
      <c r="AH2388" s="13">
        <v>3940437.96</v>
      </c>
      <c r="AI2388" s="13">
        <v>16828741.780000001</v>
      </c>
      <c r="AJ2388" s="13">
        <v>13088129.91</v>
      </c>
      <c r="AK2388" s="13">
        <v>0</v>
      </c>
      <c r="AL2388" s="13">
        <v>95028477.879999995</v>
      </c>
      <c r="AM2388" s="13">
        <v>6.5292473925812038</v>
      </c>
      <c r="AN2388" s="13">
        <v>755834.89</v>
      </c>
      <c r="AO2388" s="13">
        <v>0</v>
      </c>
      <c r="AP2388" s="13">
        <v>6625791.9700000025</v>
      </c>
      <c r="AQ2388" s="13">
        <v>853137.42999999924</v>
      </c>
      <c r="AR2388" s="367"/>
      <c r="AS2388" s="19">
        <v>45747</v>
      </c>
      <c r="AT2388" s="20" t="s">
        <v>2</v>
      </c>
      <c r="AU2388" s="40" t="s">
        <v>292</v>
      </c>
      <c r="AV2388" s="41">
        <v>2025</v>
      </c>
      <c r="AW2388" s="266" t="s">
        <v>179</v>
      </c>
      <c r="AX2388" s="380">
        <v>66.95</v>
      </c>
      <c r="AY2388" s="380">
        <v>69.569999999999993</v>
      </c>
    </row>
    <row r="2389" spans="1:51" x14ac:dyDescent="0.25">
      <c r="A2389" s="64">
        <v>117</v>
      </c>
      <c r="B2389" s="65" t="s">
        <v>87</v>
      </c>
      <c r="C2389" s="13">
        <v>769668827.66000009</v>
      </c>
      <c r="D2389" s="13">
        <v>320594292.63999999</v>
      </c>
      <c r="E2389" s="13">
        <v>70897501.670000002</v>
      </c>
      <c r="F2389" s="13">
        <v>142447061.94999999</v>
      </c>
      <c r="G2389" s="13">
        <v>149785097.20000002</v>
      </c>
      <c r="H2389" s="13">
        <v>1156431.45</v>
      </c>
      <c r="I2389" s="13">
        <v>299473419.92000002</v>
      </c>
      <c r="J2389" s="13">
        <v>168334794.63999999</v>
      </c>
      <c r="K2389" s="13">
        <v>218327203.34999999</v>
      </c>
      <c r="L2389" s="13">
        <v>140148957.31</v>
      </c>
      <c r="M2389" s="13">
        <v>551715598.38999999</v>
      </c>
      <c r="N2389" s="13">
        <v>247124159.94999999</v>
      </c>
      <c r="O2389" s="13">
        <v>166635239.19999993</v>
      </c>
      <c r="P2389" s="13">
        <v>-9873360.4299996886</v>
      </c>
      <c r="Q2389" s="13">
        <v>51476507.610000089</v>
      </c>
      <c r="R2389" s="13">
        <v>41603147.180000402</v>
      </c>
      <c r="S2389" s="13">
        <v>-40446715.719999999</v>
      </c>
      <c r="T2389" s="13">
        <v>1191262.27</v>
      </c>
      <c r="U2389" s="13">
        <v>0</v>
      </c>
      <c r="V2389" s="13">
        <v>0</v>
      </c>
      <c r="W2389" s="13">
        <v>0</v>
      </c>
      <c r="X2389" s="13">
        <v>112195149.16</v>
      </c>
      <c r="Y2389" s="13">
        <v>2701985.28</v>
      </c>
      <c r="Z2389" s="13">
        <v>4128155.28</v>
      </c>
      <c r="AA2389" s="13">
        <v>8327570.7699999996</v>
      </c>
      <c r="AB2389" s="13">
        <v>1525654.12</v>
      </c>
      <c r="AC2389" s="13">
        <v>0</v>
      </c>
      <c r="AD2389" s="13">
        <v>0</v>
      </c>
      <c r="AE2389" s="13">
        <v>0</v>
      </c>
      <c r="AF2389" s="13">
        <v>137149761.69999999</v>
      </c>
      <c r="AG2389" s="13">
        <v>691864555.69999993</v>
      </c>
      <c r="AH2389" s="13">
        <v>318021661.62</v>
      </c>
      <c r="AI2389" s="13">
        <v>1007361261.54</v>
      </c>
      <c r="AJ2389" s="13">
        <v>840726022.34000003</v>
      </c>
      <c r="AK2389" s="13">
        <v>0</v>
      </c>
      <c r="AL2389" s="13">
        <v>81146216.570000023</v>
      </c>
      <c r="AM2389" s="13">
        <v>1.3716724957994111</v>
      </c>
      <c r="AN2389" s="13">
        <v>67247941.799999997</v>
      </c>
      <c r="AO2389" s="13">
        <v>75199120.150000006</v>
      </c>
      <c r="AP2389" s="13">
        <v>699217425.75000012</v>
      </c>
      <c r="AQ2389" s="13">
        <v>416382613.43999988</v>
      </c>
      <c r="AR2389" s="367"/>
      <c r="AS2389" s="19">
        <v>45747</v>
      </c>
      <c r="AT2389" s="20" t="s">
        <v>2</v>
      </c>
      <c r="AU2389" s="40" t="s">
        <v>292</v>
      </c>
      <c r="AV2389" s="41">
        <v>2025</v>
      </c>
      <c r="AW2389" s="266" t="s">
        <v>155</v>
      </c>
      <c r="AX2389" s="380">
        <v>66.95</v>
      </c>
      <c r="AY2389" s="380">
        <v>69.569999999999993</v>
      </c>
    </row>
    <row r="2390" spans="1:51" x14ac:dyDescent="0.25">
      <c r="A2390" s="62">
        <v>78</v>
      </c>
      <c r="B2390" s="63" t="s">
        <v>88</v>
      </c>
      <c r="C2390" s="14">
        <v>2093544.1500000001</v>
      </c>
      <c r="D2390" s="14">
        <v>0</v>
      </c>
      <c r="E2390" s="14">
        <v>73.88000000000001</v>
      </c>
      <c r="F2390" s="14">
        <v>390267.35000000003</v>
      </c>
      <c r="G2390" s="14">
        <v>3906484.0300000003</v>
      </c>
      <c r="H2390" s="14">
        <v>-2474941.0299999998</v>
      </c>
      <c r="I2390" s="14">
        <v>133017608.94</v>
      </c>
      <c r="J2390" s="14">
        <v>8907593.8200000003</v>
      </c>
      <c r="K2390" s="14">
        <v>2044622.12</v>
      </c>
      <c r="L2390" s="14">
        <v>2044548.2400000002</v>
      </c>
      <c r="M2390" s="14">
        <v>217297.21</v>
      </c>
      <c r="N2390" s="14">
        <v>0.09</v>
      </c>
      <c r="O2390" s="14">
        <v>478011.98999999953</v>
      </c>
      <c r="P2390" s="14">
        <v>-2681219.2200000002</v>
      </c>
      <c r="Q2390" s="14">
        <v>-48612.609999999928</v>
      </c>
      <c r="R2390" s="14">
        <v>-2729831.83</v>
      </c>
      <c r="S2390" s="14">
        <v>254891.08</v>
      </c>
      <c r="T2390" s="14">
        <v>157009.07999999999</v>
      </c>
      <c r="U2390" s="14">
        <v>0</v>
      </c>
      <c r="V2390" s="14">
        <v>0</v>
      </c>
      <c r="W2390" s="14">
        <v>0</v>
      </c>
      <c r="X2390" s="14">
        <v>211791.34</v>
      </c>
      <c r="Y2390" s="14">
        <v>78273.62</v>
      </c>
      <c r="Z2390" s="14">
        <v>8886.34</v>
      </c>
      <c r="AA2390" s="14">
        <v>20190.04</v>
      </c>
      <c r="AB2390" s="14">
        <v>0.01</v>
      </c>
      <c r="AC2390" s="14">
        <v>0</v>
      </c>
      <c r="AD2390" s="14">
        <v>0</v>
      </c>
      <c r="AE2390" s="14">
        <v>0</v>
      </c>
      <c r="AF2390" s="14">
        <v>6559.33</v>
      </c>
      <c r="AG2390" s="14">
        <v>2261845.4500000002</v>
      </c>
      <c r="AH2390" s="14">
        <v>73.97</v>
      </c>
      <c r="AI2390" s="14">
        <v>2257293.59</v>
      </c>
      <c r="AJ2390" s="14">
        <v>1779281.6</v>
      </c>
      <c r="AK2390" s="14">
        <v>0</v>
      </c>
      <c r="AL2390" s="14">
        <v>130972986.81999999</v>
      </c>
      <c r="AM2390" s="14">
        <v>65.057306990300972</v>
      </c>
      <c r="AN2390" s="14">
        <v>261257.23</v>
      </c>
      <c r="AO2390" s="14">
        <v>129010.12000000001</v>
      </c>
      <c r="AP2390" s="14">
        <v>1615550.33</v>
      </c>
      <c r="AQ2390" s="14">
        <v>18.170000000000002</v>
      </c>
      <c r="AR2390" s="368"/>
      <c r="AS2390" s="19">
        <v>45747</v>
      </c>
      <c r="AT2390" s="42" t="s">
        <v>2</v>
      </c>
      <c r="AU2390" s="40" t="s">
        <v>293</v>
      </c>
      <c r="AV2390" s="41">
        <v>2025</v>
      </c>
      <c r="AW2390" s="266" t="s">
        <v>185</v>
      </c>
      <c r="AX2390" s="380">
        <v>66.95</v>
      </c>
      <c r="AY2390" s="380">
        <v>69.569999999999993</v>
      </c>
    </row>
    <row r="2391" spans="1:51" x14ac:dyDescent="0.25">
      <c r="A2391" s="64">
        <v>80</v>
      </c>
      <c r="B2391" s="65" t="s">
        <v>89</v>
      </c>
      <c r="C2391" s="13">
        <v>618588338.56000006</v>
      </c>
      <c r="D2391" s="13">
        <v>233968591.41</v>
      </c>
      <c r="E2391" s="13">
        <v>86209553.409999996</v>
      </c>
      <c r="F2391" s="13">
        <v>121525541.37</v>
      </c>
      <c r="G2391" s="13">
        <v>176616258.19999999</v>
      </c>
      <c r="H2391" s="13">
        <v>967680.84</v>
      </c>
      <c r="I2391" s="13">
        <v>853711448.46000004</v>
      </c>
      <c r="J2391" s="13">
        <v>519625595.19</v>
      </c>
      <c r="K2391" s="13">
        <v>185883111.81999999</v>
      </c>
      <c r="L2391" s="13">
        <v>93463456.719999999</v>
      </c>
      <c r="M2391" s="13">
        <v>384948450.95999998</v>
      </c>
      <c r="N2391" s="13">
        <v>504232379.88999999</v>
      </c>
      <c r="O2391" s="13">
        <v>196829905.20999986</v>
      </c>
      <c r="P2391" s="13">
        <v>-110353910.77999978</v>
      </c>
      <c r="Q2391" s="13">
        <v>141742799.37000018</v>
      </c>
      <c r="R2391" s="13">
        <v>31388888.590000406</v>
      </c>
      <c r="S2391" s="13">
        <v>-30421207.25</v>
      </c>
      <c r="T2391" s="13">
        <v>11807.27</v>
      </c>
      <c r="U2391" s="13">
        <v>0</v>
      </c>
      <c r="V2391" s="13">
        <v>0</v>
      </c>
      <c r="W2391" s="13">
        <v>587714.68000000005</v>
      </c>
      <c r="X2391" s="13">
        <v>140800772.78</v>
      </c>
      <c r="Y2391" s="13">
        <v>2986488.57</v>
      </c>
      <c r="Z2391" s="13">
        <v>3578386.72</v>
      </c>
      <c r="AA2391" s="13">
        <v>2146252.3199999998</v>
      </c>
      <c r="AB2391" s="13">
        <v>1952412.66</v>
      </c>
      <c r="AC2391" s="13">
        <v>0</v>
      </c>
      <c r="AD2391" s="13">
        <v>0</v>
      </c>
      <c r="AE2391" s="13">
        <v>0</v>
      </c>
      <c r="AF2391" s="13">
        <v>161157961.71000001</v>
      </c>
      <c r="AG2391" s="13">
        <v>478411907.68000001</v>
      </c>
      <c r="AH2391" s="13">
        <v>590441933.29999995</v>
      </c>
      <c r="AI2391" s="13">
        <v>1066710360.8399999</v>
      </c>
      <c r="AJ2391" s="13">
        <v>869880455.63000011</v>
      </c>
      <c r="AK2391" s="13">
        <v>0</v>
      </c>
      <c r="AL2391" s="13">
        <v>667828336.6400001</v>
      </c>
      <c r="AM2391" s="13">
        <v>4.5927327130540618</v>
      </c>
      <c r="AN2391" s="13">
        <v>61315710.859999999</v>
      </c>
      <c r="AO2391" s="13">
        <v>60209830.509999998</v>
      </c>
      <c r="AP2391" s="13">
        <v>526387492.48000002</v>
      </c>
      <c r="AQ2391" s="13">
        <v>337932258.03000003</v>
      </c>
      <c r="AR2391" s="367"/>
      <c r="AS2391" s="19">
        <v>45747</v>
      </c>
      <c r="AT2391" s="20" t="s">
        <v>2</v>
      </c>
      <c r="AU2391" s="40" t="s">
        <v>292</v>
      </c>
      <c r="AV2391" s="41">
        <v>2025</v>
      </c>
      <c r="AW2391" s="266" t="s">
        <v>288</v>
      </c>
      <c r="AX2391" s="380">
        <v>66.95</v>
      </c>
      <c r="AY2391" s="380">
        <v>69.569999999999993</v>
      </c>
    </row>
    <row r="2392" spans="1:51" x14ac:dyDescent="0.25">
      <c r="A2392" s="64">
        <v>2</v>
      </c>
      <c r="B2392" s="65" t="s">
        <v>90</v>
      </c>
      <c r="C2392" s="13">
        <v>165602385.34</v>
      </c>
      <c r="D2392" s="13">
        <v>4352632.04</v>
      </c>
      <c r="E2392" s="13">
        <v>7868546.1699999999</v>
      </c>
      <c r="F2392" s="13">
        <v>152645.66999999998</v>
      </c>
      <c r="G2392" s="13">
        <v>97649520.790000007</v>
      </c>
      <c r="H2392" s="13">
        <v>46950047.170000002</v>
      </c>
      <c r="I2392" s="13">
        <v>1783336368.8199999</v>
      </c>
      <c r="J2392" s="13">
        <v>3898407615.5300002</v>
      </c>
      <c r="K2392" s="13">
        <v>50855833.990000002</v>
      </c>
      <c r="L2392" s="13">
        <v>42987287.82</v>
      </c>
      <c r="M2392" s="13">
        <v>92049858.299999997</v>
      </c>
      <c r="N2392" s="13">
        <v>0</v>
      </c>
      <c r="O2392" s="13">
        <v>91284792.649999976</v>
      </c>
      <c r="P2392" s="13">
        <v>-28069482.989999957</v>
      </c>
      <c r="Q2392" s="13">
        <v>44005357.090000004</v>
      </c>
      <c r="R2392" s="13">
        <v>15935874.100000046</v>
      </c>
      <c r="S2392" s="13">
        <v>31014173.040000003</v>
      </c>
      <c r="T2392" s="13">
        <v>63.09</v>
      </c>
      <c r="U2392" s="13">
        <v>0</v>
      </c>
      <c r="V2392" s="13">
        <v>0</v>
      </c>
      <c r="W2392" s="13">
        <v>33409810.859999999</v>
      </c>
      <c r="X2392" s="13">
        <v>24656323.25</v>
      </c>
      <c r="Y2392" s="13">
        <v>1840944.16</v>
      </c>
      <c r="Z2392" s="13">
        <v>633281.54</v>
      </c>
      <c r="AA2392" s="13">
        <v>10423.89</v>
      </c>
      <c r="AB2392" s="13">
        <v>2837681.06</v>
      </c>
      <c r="AC2392" s="13">
        <v>0</v>
      </c>
      <c r="AD2392" s="13">
        <v>0</v>
      </c>
      <c r="AE2392" s="13">
        <v>0</v>
      </c>
      <c r="AF2392" s="13">
        <v>21729693.5</v>
      </c>
      <c r="AG2392" s="13">
        <v>135037146.12</v>
      </c>
      <c r="AH2392" s="13">
        <v>7868546.1699999999</v>
      </c>
      <c r="AI2392" s="13">
        <v>137775126.44999999</v>
      </c>
      <c r="AJ2392" s="13">
        <v>46490333.799999997</v>
      </c>
      <c r="AK2392" s="13">
        <v>0</v>
      </c>
      <c r="AL2392" s="13">
        <v>1732480534.8299999</v>
      </c>
      <c r="AM2392" s="13">
        <v>35.066505234594423</v>
      </c>
      <c r="AN2392" s="13">
        <v>152645.66999999998</v>
      </c>
      <c r="AO2392" s="13">
        <v>0</v>
      </c>
      <c r="AP2392" s="13">
        <v>67802721.319999993</v>
      </c>
      <c r="AQ2392" s="13">
        <v>-2162239.3300000019</v>
      </c>
      <c r="AR2392" s="367"/>
      <c r="AS2392" s="19">
        <v>45747</v>
      </c>
      <c r="AT2392" s="20" t="s">
        <v>2</v>
      </c>
      <c r="AU2392" s="40" t="s">
        <v>292</v>
      </c>
      <c r="AV2392" s="41">
        <v>2025</v>
      </c>
      <c r="AW2392" s="266" t="s">
        <v>168</v>
      </c>
      <c r="AX2392" s="380">
        <v>66.95</v>
      </c>
      <c r="AY2392" s="380">
        <v>69.569999999999993</v>
      </c>
    </row>
    <row r="2393" spans="1:51" x14ac:dyDescent="0.25">
      <c r="A2393" s="64">
        <v>115</v>
      </c>
      <c r="B2393" s="65" t="s">
        <v>290</v>
      </c>
      <c r="C2393" s="13">
        <v>390760.79</v>
      </c>
      <c r="D2393" s="13">
        <v>0</v>
      </c>
      <c r="E2393" s="13">
        <v>0.01</v>
      </c>
      <c r="F2393" s="13">
        <v>0</v>
      </c>
      <c r="G2393" s="13">
        <v>1466580.44</v>
      </c>
      <c r="H2393" s="13">
        <v>1686884.09</v>
      </c>
      <c r="I2393" s="13">
        <v>9706837.4299999997</v>
      </c>
      <c r="J2393" s="13">
        <v>11383186.9</v>
      </c>
      <c r="K2393" s="13">
        <v>617465.43999999994</v>
      </c>
      <c r="L2393" s="13">
        <v>617465.43000000005</v>
      </c>
      <c r="M2393" s="13">
        <v>0</v>
      </c>
      <c r="N2393" s="13">
        <v>0</v>
      </c>
      <c r="O2393" s="13">
        <v>149470.02999999997</v>
      </c>
      <c r="P2393" s="13">
        <v>-1225289.68</v>
      </c>
      <c r="Q2393" s="13">
        <v>0</v>
      </c>
      <c r="R2393" s="13">
        <v>-1225289.68</v>
      </c>
      <c r="S2393" s="13">
        <v>2912173.77</v>
      </c>
      <c r="T2393" s="13">
        <v>104736.3</v>
      </c>
      <c r="U2393" s="13">
        <v>0</v>
      </c>
      <c r="V2393" s="13">
        <v>0</v>
      </c>
      <c r="W2393" s="13">
        <v>0</v>
      </c>
      <c r="X2393" s="13">
        <v>2851095.1</v>
      </c>
      <c r="Y2393" s="13">
        <v>29930.23</v>
      </c>
      <c r="Z2393" s="13">
        <v>3536.56</v>
      </c>
      <c r="AA2393" s="13">
        <v>0</v>
      </c>
      <c r="AB2393" s="13">
        <v>115.53</v>
      </c>
      <c r="AC2393" s="13">
        <v>0</v>
      </c>
      <c r="AD2393" s="13">
        <v>0</v>
      </c>
      <c r="AE2393" s="13">
        <v>10075.31</v>
      </c>
      <c r="AF2393" s="13">
        <v>0</v>
      </c>
      <c r="AG2393" s="13">
        <v>617465.43000000005</v>
      </c>
      <c r="AH2393" s="13">
        <v>0.01</v>
      </c>
      <c r="AI2393" s="13">
        <v>558892.75</v>
      </c>
      <c r="AJ2393" s="13">
        <v>409422.72</v>
      </c>
      <c r="AK2393" s="13">
        <v>0</v>
      </c>
      <c r="AL2393" s="13">
        <v>9089371.9900000002</v>
      </c>
      <c r="AM2393" s="13">
        <v>15.720454621719396</v>
      </c>
      <c r="AN2393" s="13">
        <v>0</v>
      </c>
      <c r="AO2393" s="13">
        <v>0</v>
      </c>
      <c r="AP2393" s="13">
        <v>241290.77000000002</v>
      </c>
      <c r="AQ2393" s="13">
        <v>0.01</v>
      </c>
      <c r="AR2393" s="367"/>
      <c r="AS2393" s="19">
        <v>45747</v>
      </c>
      <c r="AT2393" s="20" t="s">
        <v>2</v>
      </c>
      <c r="AU2393" s="40" t="s">
        <v>292</v>
      </c>
      <c r="AV2393" s="41">
        <v>2025</v>
      </c>
      <c r="AW2393" s="266" t="s">
        <v>291</v>
      </c>
      <c r="AX2393" s="380">
        <v>66.95</v>
      </c>
      <c r="AY2393" s="380">
        <v>69.569999999999993</v>
      </c>
    </row>
    <row r="2394" spans="1:51" x14ac:dyDescent="0.25">
      <c r="A2394" s="64">
        <v>106</v>
      </c>
      <c r="B2394" s="65" t="s">
        <v>92</v>
      </c>
      <c r="C2394" s="13">
        <v>39016811.780000001</v>
      </c>
      <c r="D2394" s="13">
        <v>3211472.33</v>
      </c>
      <c r="E2394" s="13">
        <v>423432.86</v>
      </c>
      <c r="F2394" s="13">
        <v>7000268.5500000007</v>
      </c>
      <c r="G2394" s="13">
        <v>12113699.209999999</v>
      </c>
      <c r="H2394" s="13">
        <v>98125.79</v>
      </c>
      <c r="I2394" s="13">
        <v>79408300.150000006</v>
      </c>
      <c r="J2394" s="13">
        <v>7019330.7599999998</v>
      </c>
      <c r="K2394" s="13">
        <v>25202857.859999999</v>
      </c>
      <c r="L2394" s="13">
        <v>24700405.170000002</v>
      </c>
      <c r="M2394" s="13">
        <v>14029692.6</v>
      </c>
      <c r="N2394" s="13">
        <v>3032.63</v>
      </c>
      <c r="O2394" s="13">
        <v>12536747.139999997</v>
      </c>
      <c r="P2394" s="13">
        <v>4130659.5500000026</v>
      </c>
      <c r="Q2394" s="13">
        <v>-3250387.339999998</v>
      </c>
      <c r="R2394" s="13">
        <v>880272.21000000462</v>
      </c>
      <c r="S2394" s="13">
        <v>-782146.4</v>
      </c>
      <c r="T2394" s="13">
        <v>98068.5</v>
      </c>
      <c r="U2394" s="13">
        <v>0</v>
      </c>
      <c r="V2394" s="13">
        <v>0</v>
      </c>
      <c r="W2394" s="13">
        <v>0</v>
      </c>
      <c r="X2394" s="13">
        <v>786107.42</v>
      </c>
      <c r="Y2394" s="13">
        <v>241107.95</v>
      </c>
      <c r="Z2394" s="13">
        <v>158645.04999999999</v>
      </c>
      <c r="AA2394" s="13">
        <v>593805.12</v>
      </c>
      <c r="AB2394" s="13">
        <v>476531.58</v>
      </c>
      <c r="AC2394" s="13">
        <v>0</v>
      </c>
      <c r="AD2394" s="13">
        <v>0</v>
      </c>
      <c r="AE2394" s="13">
        <v>0</v>
      </c>
      <c r="AF2394" s="13">
        <v>196232.62</v>
      </c>
      <c r="AG2394" s="13">
        <v>38730097.770000003</v>
      </c>
      <c r="AH2394" s="13">
        <v>426465.49000000005</v>
      </c>
      <c r="AI2394" s="13">
        <v>39026376.579999998</v>
      </c>
      <c r="AJ2394" s="13">
        <v>26489629.440000001</v>
      </c>
      <c r="AK2394" s="13">
        <v>0</v>
      </c>
      <c r="AL2394" s="13">
        <v>54205442.290000007</v>
      </c>
      <c r="AM2394" s="13">
        <v>3.1507657024892657</v>
      </c>
      <c r="AN2394" s="13">
        <v>3428613.5100000002</v>
      </c>
      <c r="AO2394" s="13">
        <v>3571655.04</v>
      </c>
      <c r="AP2394" s="13">
        <v>24912465.450000003</v>
      </c>
      <c r="AQ2394" s="13">
        <v>1643873.1399999997</v>
      </c>
      <c r="AR2394" s="367"/>
      <c r="AS2394" s="19">
        <v>45747</v>
      </c>
      <c r="AT2394" s="20" t="s">
        <v>2</v>
      </c>
      <c r="AU2394" s="40" t="s">
        <v>292</v>
      </c>
      <c r="AV2394" s="41">
        <v>2025</v>
      </c>
      <c r="AW2394" s="266" t="s">
        <v>172</v>
      </c>
      <c r="AX2394" s="380">
        <v>66.95</v>
      </c>
      <c r="AY2394" s="380">
        <v>69.569999999999993</v>
      </c>
    </row>
    <row r="2395" spans="1:51" x14ac:dyDescent="0.25">
      <c r="A2395" s="64">
        <v>118</v>
      </c>
      <c r="B2395" s="65" t="s">
        <v>93</v>
      </c>
      <c r="C2395" s="13">
        <v>89300108.320000008</v>
      </c>
      <c r="D2395" s="13">
        <v>31036325.400000002</v>
      </c>
      <c r="E2395" s="13">
        <v>38564446.369999997</v>
      </c>
      <c r="F2395" s="13">
        <v>13045530.290000001</v>
      </c>
      <c r="G2395" s="13">
        <v>56297089.129999995</v>
      </c>
      <c r="H2395" s="13">
        <v>300546.62</v>
      </c>
      <c r="I2395" s="13">
        <v>293236693.29000002</v>
      </c>
      <c r="J2395" s="13">
        <v>27675506</v>
      </c>
      <c r="K2395" s="13">
        <v>123365615.94</v>
      </c>
      <c r="L2395" s="13">
        <v>81503037.099999994</v>
      </c>
      <c r="M2395" s="13">
        <v>14518907.08</v>
      </c>
      <c r="N2395" s="13">
        <v>80513536.11999999</v>
      </c>
      <c r="O2395" s="13">
        <v>3127513.5199999958</v>
      </c>
      <c r="P2395" s="13">
        <v>-14827672.780000022</v>
      </c>
      <c r="Q2395" s="13">
        <v>12542688.53999998</v>
      </c>
      <c r="R2395" s="13">
        <v>-2284984.2400000412</v>
      </c>
      <c r="S2395" s="13">
        <v>2585530.8699999973</v>
      </c>
      <c r="T2395" s="13">
        <v>169554.4</v>
      </c>
      <c r="U2395" s="13">
        <v>0</v>
      </c>
      <c r="V2395" s="13">
        <v>0</v>
      </c>
      <c r="W2395" s="13">
        <v>0</v>
      </c>
      <c r="X2395" s="13">
        <v>20725854</v>
      </c>
      <c r="Y2395" s="13">
        <v>1063256.24</v>
      </c>
      <c r="Z2395" s="13">
        <v>947734.16</v>
      </c>
      <c r="AA2395" s="13">
        <v>469351.46</v>
      </c>
      <c r="AB2395" s="13">
        <v>1152863.0900000001</v>
      </c>
      <c r="AC2395" s="13">
        <v>0</v>
      </c>
      <c r="AD2395" s="13">
        <v>0</v>
      </c>
      <c r="AE2395" s="13">
        <v>6142602.5800000001</v>
      </c>
      <c r="AF2395" s="13">
        <v>8534070</v>
      </c>
      <c r="AG2395" s="13">
        <v>96021944.180000007</v>
      </c>
      <c r="AH2395" s="13">
        <v>119077982.49000001</v>
      </c>
      <c r="AI2395" s="13">
        <v>218260817.47999999</v>
      </c>
      <c r="AJ2395" s="13">
        <v>215133303.95999998</v>
      </c>
      <c r="AK2395" s="13">
        <v>0</v>
      </c>
      <c r="AL2395" s="13">
        <v>169871077.35000002</v>
      </c>
      <c r="AM2395" s="13">
        <v>2.3769726358162746</v>
      </c>
      <c r="AN2395" s="13">
        <v>8793909.9399999995</v>
      </c>
      <c r="AO2395" s="13">
        <v>4251620.3499999996</v>
      </c>
      <c r="AP2395" s="13">
        <v>109325139.88999997</v>
      </c>
      <c r="AQ2395" s="13">
        <v>54953685.990000024</v>
      </c>
      <c r="AR2395" s="367"/>
      <c r="AS2395" s="19">
        <v>45747</v>
      </c>
      <c r="AT2395" s="20" t="s">
        <v>2</v>
      </c>
      <c r="AU2395" s="40" t="s">
        <v>292</v>
      </c>
      <c r="AV2395" s="41">
        <v>2025</v>
      </c>
      <c r="AW2395" s="266" t="s">
        <v>162</v>
      </c>
      <c r="AX2395" s="380">
        <v>66.95</v>
      </c>
      <c r="AY2395" s="380">
        <v>69.569999999999993</v>
      </c>
    </row>
    <row r="2396" spans="1:51" x14ac:dyDescent="0.25">
      <c r="A2396" s="64">
        <v>29</v>
      </c>
      <c r="B2396" s="65" t="s">
        <v>94</v>
      </c>
      <c r="C2396" s="13">
        <v>329746363.82999998</v>
      </c>
      <c r="D2396" s="13">
        <v>86433931.109999999</v>
      </c>
      <c r="E2396" s="13">
        <v>24855240.129999999</v>
      </c>
      <c r="F2396" s="13">
        <v>41099762.890000001</v>
      </c>
      <c r="G2396" s="13">
        <v>62767519.960000008</v>
      </c>
      <c r="H2396" s="13">
        <v>1512792.35</v>
      </c>
      <c r="I2396" s="13">
        <v>305819339.88999999</v>
      </c>
      <c r="J2396" s="13">
        <v>296732565.56</v>
      </c>
      <c r="K2396" s="13">
        <v>131808728.93000001</v>
      </c>
      <c r="L2396" s="13">
        <v>91820467.00999999</v>
      </c>
      <c r="M2396" s="13">
        <v>92678383.840000004</v>
      </c>
      <c r="N2396" s="13">
        <v>18828729.75</v>
      </c>
      <c r="O2396" s="13">
        <v>62470268.099999979</v>
      </c>
      <c r="P2396" s="13">
        <v>76974881.769999921</v>
      </c>
      <c r="Q2396" s="13">
        <v>-107299244.98</v>
      </c>
      <c r="R2396" s="13">
        <v>-30324363.210000083</v>
      </c>
      <c r="S2396" s="13">
        <v>31837155.559999995</v>
      </c>
      <c r="T2396" s="13">
        <v>9234777.3800000008</v>
      </c>
      <c r="U2396" s="13">
        <v>0</v>
      </c>
      <c r="V2396" s="13">
        <v>0</v>
      </c>
      <c r="W2396" s="13">
        <v>0</v>
      </c>
      <c r="X2396" s="13">
        <v>59383410.780000001</v>
      </c>
      <c r="Y2396" s="13">
        <v>947421.79</v>
      </c>
      <c r="Z2396" s="13">
        <v>1787941.7</v>
      </c>
      <c r="AA2396" s="13">
        <v>0</v>
      </c>
      <c r="AB2396" s="13">
        <v>5837237.2999999998</v>
      </c>
      <c r="AC2396" s="13">
        <v>0</v>
      </c>
      <c r="AD2396" s="13">
        <v>0</v>
      </c>
      <c r="AE2396" s="13">
        <v>0</v>
      </c>
      <c r="AF2396" s="13">
        <v>28208431.809999999</v>
      </c>
      <c r="AG2396" s="13">
        <v>184498850.84999999</v>
      </c>
      <c r="AH2396" s="13">
        <v>43683969.880000003</v>
      </c>
      <c r="AI2396" s="13">
        <v>214635986.64999998</v>
      </c>
      <c r="AJ2396" s="13">
        <v>152165718.55000001</v>
      </c>
      <c r="AK2396" s="13">
        <v>0</v>
      </c>
      <c r="AL2396" s="13">
        <v>174010610.95999998</v>
      </c>
      <c r="AM2396" s="13">
        <v>2.3201751687660401</v>
      </c>
      <c r="AN2396" s="13">
        <v>20628092.079999998</v>
      </c>
      <c r="AO2396" s="13">
        <v>20471670.810000002</v>
      </c>
      <c r="AP2396" s="13">
        <v>252810850.23000008</v>
      </c>
      <c r="AQ2396" s="13">
        <v>71968685.610000014</v>
      </c>
      <c r="AR2396" s="367"/>
      <c r="AS2396" s="19">
        <v>45747</v>
      </c>
      <c r="AT2396" s="20" t="s">
        <v>2</v>
      </c>
      <c r="AU2396" s="40" t="s">
        <v>292</v>
      </c>
      <c r="AV2396" s="41">
        <v>2025</v>
      </c>
      <c r="AW2396" s="266" t="s">
        <v>156</v>
      </c>
      <c r="AX2396" s="380">
        <v>66.95</v>
      </c>
      <c r="AY2396" s="380">
        <v>69.569999999999993</v>
      </c>
    </row>
    <row r="2397" spans="1:51" x14ac:dyDescent="0.25">
      <c r="A2397" s="64">
        <v>111</v>
      </c>
      <c r="B2397" s="65" t="s">
        <v>95</v>
      </c>
      <c r="C2397" s="13">
        <v>12321252.09</v>
      </c>
      <c r="D2397" s="13">
        <v>350423</v>
      </c>
      <c r="E2397" s="13">
        <v>508269.37</v>
      </c>
      <c r="F2397" s="13">
        <v>3178104.42</v>
      </c>
      <c r="G2397" s="13">
        <v>2163038.96</v>
      </c>
      <c r="H2397" s="13">
        <v>1029054.63</v>
      </c>
      <c r="I2397" s="13">
        <v>78220164.549999997</v>
      </c>
      <c r="J2397" s="13">
        <v>32246009.510000002</v>
      </c>
      <c r="K2397" s="13">
        <v>12873782.1</v>
      </c>
      <c r="L2397" s="13">
        <v>11239022.269999998</v>
      </c>
      <c r="M2397" s="13">
        <v>76862.320000000007</v>
      </c>
      <c r="N2397" s="13">
        <v>0</v>
      </c>
      <c r="O2397" s="13">
        <v>7472363.9699999988</v>
      </c>
      <c r="P2397" s="13">
        <v>-1184803.8999999985</v>
      </c>
      <c r="Q2397" s="13">
        <v>-27284.189999999988</v>
      </c>
      <c r="R2397" s="13">
        <v>-1212088.0899999985</v>
      </c>
      <c r="S2397" s="13">
        <v>2241142.7199999997</v>
      </c>
      <c r="T2397" s="13">
        <v>0</v>
      </c>
      <c r="U2397" s="13">
        <v>0</v>
      </c>
      <c r="V2397" s="13">
        <v>0</v>
      </c>
      <c r="W2397" s="13">
        <v>0</v>
      </c>
      <c r="X2397" s="13">
        <v>3784924.38</v>
      </c>
      <c r="Y2397" s="13">
        <v>44143.65</v>
      </c>
      <c r="Z2397" s="13">
        <v>425315.57</v>
      </c>
      <c r="AA2397" s="13">
        <v>41503.360000000001</v>
      </c>
      <c r="AB2397" s="13">
        <v>416694.96</v>
      </c>
      <c r="AC2397" s="13">
        <v>0</v>
      </c>
      <c r="AD2397" s="13">
        <v>0</v>
      </c>
      <c r="AE2397" s="13">
        <v>0</v>
      </c>
      <c r="AF2397" s="13">
        <v>616124.12</v>
      </c>
      <c r="AG2397" s="13">
        <v>11315884.589999998</v>
      </c>
      <c r="AH2397" s="13">
        <v>508269.37</v>
      </c>
      <c r="AI2397" s="13">
        <v>11765476.27</v>
      </c>
      <c r="AJ2397" s="13">
        <v>4293112.3</v>
      </c>
      <c r="AK2397" s="13">
        <v>0</v>
      </c>
      <c r="AL2397" s="13">
        <v>65346382.449999996</v>
      </c>
      <c r="AM2397" s="13">
        <v>6.075927333739787</v>
      </c>
      <c r="AN2397" s="13">
        <v>2058009.9</v>
      </c>
      <c r="AO2397" s="13">
        <v>1120094.52</v>
      </c>
      <c r="AP2397" s="13">
        <v>5128464.2300000023</v>
      </c>
      <c r="AQ2397" s="13">
        <v>629999.11</v>
      </c>
      <c r="AR2397" s="367"/>
      <c r="AS2397" s="19">
        <v>45747</v>
      </c>
      <c r="AT2397" s="20" t="s">
        <v>2</v>
      </c>
      <c r="AU2397" s="40" t="s">
        <v>292</v>
      </c>
      <c r="AV2397" s="41">
        <v>2025</v>
      </c>
      <c r="AW2397" s="266" t="s">
        <v>182</v>
      </c>
      <c r="AX2397" s="380">
        <v>66.95</v>
      </c>
      <c r="AY2397" s="380">
        <v>69.569999999999993</v>
      </c>
    </row>
    <row r="2398" spans="1:51" x14ac:dyDescent="0.25">
      <c r="A2398" s="64">
        <v>83</v>
      </c>
      <c r="B2398" s="65" t="s">
        <v>96</v>
      </c>
      <c r="C2398" s="13">
        <v>404651219.14999998</v>
      </c>
      <c r="D2398" s="13">
        <v>122891113.97999999</v>
      </c>
      <c r="E2398" s="13">
        <v>72866603</v>
      </c>
      <c r="F2398" s="13">
        <v>74709804.030000001</v>
      </c>
      <c r="G2398" s="13">
        <v>82944812.159999996</v>
      </c>
      <c r="H2398" s="13">
        <v>239253.54</v>
      </c>
      <c r="I2398" s="13">
        <v>1233083790.96</v>
      </c>
      <c r="J2398" s="13">
        <v>14249781.529999999</v>
      </c>
      <c r="K2398" s="13">
        <v>518592950.47000003</v>
      </c>
      <c r="L2398" s="13">
        <v>415105276.33999997</v>
      </c>
      <c r="M2398" s="13">
        <v>12985248.789999999</v>
      </c>
      <c r="N2398" s="13">
        <v>0</v>
      </c>
      <c r="O2398" s="13">
        <v>72953514.699999958</v>
      </c>
      <c r="P2398" s="13">
        <v>51151974.279999942</v>
      </c>
      <c r="Q2398" s="13">
        <v>-17242865.420000002</v>
      </c>
      <c r="R2398" s="13">
        <v>33909108.85999994</v>
      </c>
      <c r="S2398" s="13">
        <v>-33669855.319999963</v>
      </c>
      <c r="T2398" s="13">
        <v>148256.94</v>
      </c>
      <c r="U2398" s="13">
        <v>0</v>
      </c>
      <c r="V2398" s="13">
        <v>0</v>
      </c>
      <c r="W2398" s="13">
        <v>86114</v>
      </c>
      <c r="X2398" s="13">
        <v>251250840.38999999</v>
      </c>
      <c r="Y2398" s="13">
        <v>1198035.31</v>
      </c>
      <c r="Z2398" s="13">
        <v>5918663.21</v>
      </c>
      <c r="AA2398" s="13">
        <v>0</v>
      </c>
      <c r="AB2398" s="13">
        <v>448832.01</v>
      </c>
      <c r="AC2398" s="13">
        <v>0</v>
      </c>
      <c r="AD2398" s="13">
        <v>0</v>
      </c>
      <c r="AE2398" s="13">
        <v>0</v>
      </c>
      <c r="AF2398" s="13">
        <v>277589536.12</v>
      </c>
      <c r="AG2398" s="13">
        <v>428090525.13</v>
      </c>
      <c r="AH2398" s="13">
        <v>72866603</v>
      </c>
      <c r="AI2398" s="13">
        <v>529642824.90999997</v>
      </c>
      <c r="AJ2398" s="13">
        <v>456689310.21000004</v>
      </c>
      <c r="AK2398" s="13">
        <v>0</v>
      </c>
      <c r="AL2398" s="13">
        <v>714490840.49000001</v>
      </c>
      <c r="AM2398" s="13">
        <v>2.3777488487694596</v>
      </c>
      <c r="AN2398" s="13">
        <v>43921237.25</v>
      </c>
      <c r="AO2398" s="13">
        <v>30788566.780000001</v>
      </c>
      <c r="AP2398" s="13">
        <v>300369407.84000009</v>
      </c>
      <c r="AQ2398" s="13">
        <v>86360811.979999989</v>
      </c>
      <c r="AR2398" s="367"/>
      <c r="AS2398" s="19">
        <v>45747</v>
      </c>
      <c r="AT2398" s="20" t="s">
        <v>2</v>
      </c>
      <c r="AU2398" s="40" t="s">
        <v>292</v>
      </c>
      <c r="AV2398" s="41">
        <v>2025</v>
      </c>
      <c r="AW2398" s="266" t="s">
        <v>158</v>
      </c>
      <c r="AX2398" s="380">
        <v>66.95</v>
      </c>
      <c r="AY2398" s="380">
        <v>69.569999999999993</v>
      </c>
    </row>
    <row r="2399" spans="1:51" x14ac:dyDescent="0.25">
      <c r="A2399" s="64">
        <v>40</v>
      </c>
      <c r="B2399" s="65" t="s">
        <v>97</v>
      </c>
      <c r="C2399" s="13">
        <v>147913501.06</v>
      </c>
      <c r="D2399" s="13">
        <v>6204905.1900000004</v>
      </c>
      <c r="E2399" s="13">
        <v>21961923.650000002</v>
      </c>
      <c r="F2399" s="13">
        <v>9479356.2400000002</v>
      </c>
      <c r="G2399" s="13">
        <v>29169781.770000003</v>
      </c>
      <c r="H2399" s="13">
        <v>418545.48</v>
      </c>
      <c r="I2399" s="13">
        <v>128112840.75</v>
      </c>
      <c r="J2399" s="13">
        <v>12792264.68</v>
      </c>
      <c r="K2399" s="13">
        <v>81742069.709999993</v>
      </c>
      <c r="L2399" s="13">
        <v>59370636.260000005</v>
      </c>
      <c r="M2399" s="13">
        <v>66551677.810000002</v>
      </c>
      <c r="N2399" s="13">
        <v>0</v>
      </c>
      <c r="O2399" s="13">
        <v>88860593.239999995</v>
      </c>
      <c r="P2399" s="13">
        <v>13903332.669999991</v>
      </c>
      <c r="Q2399" s="13">
        <v>711570.05000001937</v>
      </c>
      <c r="R2399" s="13">
        <v>14614902.72000001</v>
      </c>
      <c r="S2399" s="13">
        <v>-14196357.219999999</v>
      </c>
      <c r="T2399" s="13">
        <v>206.45</v>
      </c>
      <c r="U2399" s="13">
        <v>0</v>
      </c>
      <c r="V2399" s="13">
        <v>0</v>
      </c>
      <c r="W2399" s="13">
        <v>0</v>
      </c>
      <c r="X2399" s="13">
        <v>7325907.5700000003</v>
      </c>
      <c r="Y2399" s="13">
        <v>504547.98</v>
      </c>
      <c r="Z2399" s="13">
        <v>469689.14</v>
      </c>
      <c r="AA2399" s="13">
        <v>10172487.609999999</v>
      </c>
      <c r="AB2399" s="13">
        <v>383429.96</v>
      </c>
      <c r="AC2399" s="13">
        <v>0</v>
      </c>
      <c r="AD2399" s="13">
        <v>0</v>
      </c>
      <c r="AE2399" s="13">
        <v>0</v>
      </c>
      <c r="AF2399" s="13">
        <v>9992316.5500000007</v>
      </c>
      <c r="AG2399" s="13">
        <v>125922314.06999999</v>
      </c>
      <c r="AH2399" s="13">
        <v>21961923.650000002</v>
      </c>
      <c r="AI2399" s="13">
        <v>147909211</v>
      </c>
      <c r="AJ2399" s="13">
        <v>59048617.760000005</v>
      </c>
      <c r="AK2399" s="13">
        <v>0</v>
      </c>
      <c r="AL2399" s="13">
        <v>46370771.040000007</v>
      </c>
      <c r="AM2399" s="13">
        <v>1.5672815871253527</v>
      </c>
      <c r="AN2399" s="13">
        <v>6339640.7699999996</v>
      </c>
      <c r="AO2399" s="13">
        <v>3139715.4699999997</v>
      </c>
      <c r="AP2399" s="13">
        <v>74270069.780000016</v>
      </c>
      <c r="AQ2399" s="13">
        <v>21332343.890000001</v>
      </c>
      <c r="AR2399" s="367"/>
      <c r="AS2399" s="19">
        <v>45747</v>
      </c>
      <c r="AT2399" s="20" t="s">
        <v>2</v>
      </c>
      <c r="AU2399" s="40" t="s">
        <v>292</v>
      </c>
      <c r="AV2399" s="41">
        <v>2025</v>
      </c>
      <c r="AW2399" s="266" t="s">
        <v>166</v>
      </c>
      <c r="AX2399" s="380">
        <v>66.95</v>
      </c>
      <c r="AY2399" s="380">
        <v>69.569999999999993</v>
      </c>
    </row>
    <row r="2400" spans="1:51" x14ac:dyDescent="0.25">
      <c r="A2400" s="64">
        <v>24</v>
      </c>
      <c r="B2400" s="65" t="s">
        <v>98</v>
      </c>
      <c r="C2400" s="13">
        <v>403610784.78000003</v>
      </c>
      <c r="D2400" s="13">
        <v>123561539.77999999</v>
      </c>
      <c r="E2400" s="13">
        <v>54700096.759999998</v>
      </c>
      <c r="F2400" s="13">
        <v>51455205.579999998</v>
      </c>
      <c r="G2400" s="13">
        <v>124191760.93000001</v>
      </c>
      <c r="H2400" s="13">
        <v>45995687.630000003</v>
      </c>
      <c r="I2400" s="13">
        <v>496477911.41000003</v>
      </c>
      <c r="J2400" s="13">
        <v>133120699.12</v>
      </c>
      <c r="K2400" s="13">
        <v>267418839.61000001</v>
      </c>
      <c r="L2400" s="13">
        <v>212439508.44</v>
      </c>
      <c r="M2400" s="13">
        <v>66147096.770000003</v>
      </c>
      <c r="N2400" s="13">
        <v>6473036.71</v>
      </c>
      <c r="O2400" s="13">
        <v>84218894.549999982</v>
      </c>
      <c r="P2400" s="13">
        <v>20044552.950000051</v>
      </c>
      <c r="Q2400" s="13">
        <v>-38619901.250000007</v>
      </c>
      <c r="R2400" s="13">
        <v>-18575348.299999956</v>
      </c>
      <c r="S2400" s="13">
        <v>64571035.930000007</v>
      </c>
      <c r="T2400" s="13">
        <v>8191790.6200000001</v>
      </c>
      <c r="U2400" s="13">
        <v>0</v>
      </c>
      <c r="V2400" s="13">
        <v>0</v>
      </c>
      <c r="W2400" s="13">
        <v>29024904.609999999</v>
      </c>
      <c r="X2400" s="13">
        <v>86268924.280000001</v>
      </c>
      <c r="Y2400" s="13">
        <v>1680868.32</v>
      </c>
      <c r="Z2400" s="13">
        <v>8195471.0999999996</v>
      </c>
      <c r="AA2400" s="13">
        <v>16518628.4</v>
      </c>
      <c r="AB2400" s="13">
        <v>316989.89</v>
      </c>
      <c r="AC2400" s="13">
        <v>0</v>
      </c>
      <c r="AD2400" s="13">
        <v>0</v>
      </c>
      <c r="AE2400" s="13">
        <v>0</v>
      </c>
      <c r="AF2400" s="13">
        <v>32202625.870000001</v>
      </c>
      <c r="AG2400" s="13">
        <v>278586605.21000004</v>
      </c>
      <c r="AH2400" s="13">
        <v>61173133.469999999</v>
      </c>
      <c r="AI2400" s="13">
        <v>333650243.56999999</v>
      </c>
      <c r="AJ2400" s="13">
        <v>249431349.02000001</v>
      </c>
      <c r="AK2400" s="13">
        <v>0</v>
      </c>
      <c r="AL2400" s="13">
        <v>229059071.80000001</v>
      </c>
      <c r="AM2400" s="13">
        <v>1.8565554772956783</v>
      </c>
      <c r="AN2400" s="13">
        <v>32932229.129999999</v>
      </c>
      <c r="AO2400" s="13">
        <v>18522976.449999999</v>
      </c>
      <c r="AP2400" s="13">
        <v>350435680.0800001</v>
      </c>
      <c r="AQ2400" s="13">
        <v>154605329.63000003</v>
      </c>
      <c r="AR2400" s="367"/>
      <c r="AS2400" s="19">
        <v>45747</v>
      </c>
      <c r="AT2400" s="20" t="s">
        <v>2</v>
      </c>
      <c r="AU2400" s="40" t="s">
        <v>292</v>
      </c>
      <c r="AV2400" s="41">
        <v>2025</v>
      </c>
      <c r="AW2400" s="266" t="s">
        <v>164</v>
      </c>
      <c r="AX2400" s="380">
        <v>66.95</v>
      </c>
      <c r="AY2400" s="380">
        <v>69.569999999999993</v>
      </c>
    </row>
    <row r="2401" spans="1:51" x14ac:dyDescent="0.25">
      <c r="A2401" s="64">
        <v>124</v>
      </c>
      <c r="B2401" s="65" t="s">
        <v>99</v>
      </c>
      <c r="C2401" s="13">
        <v>10542014.67</v>
      </c>
      <c r="D2401" s="13">
        <v>0</v>
      </c>
      <c r="E2401" s="13">
        <v>0</v>
      </c>
      <c r="F2401" s="13">
        <v>45735.26</v>
      </c>
      <c r="G2401" s="13">
        <v>8643527.3800000008</v>
      </c>
      <c r="H2401" s="13">
        <v>12602466.98</v>
      </c>
      <c r="I2401" s="13">
        <v>12918098.189999999</v>
      </c>
      <c r="J2401" s="13">
        <v>11233.94</v>
      </c>
      <c r="K2401" s="13">
        <v>1317983.5</v>
      </c>
      <c r="L2401" s="13">
        <v>1281839.3500000001</v>
      </c>
      <c r="M2401" s="13">
        <v>17375191.879999999</v>
      </c>
      <c r="N2401" s="13">
        <v>0</v>
      </c>
      <c r="O2401" s="13">
        <v>-3640654.4400000013</v>
      </c>
      <c r="P2401" s="13">
        <v>5493406.4700000007</v>
      </c>
      <c r="Q2401" s="13">
        <v>-11680956.950000003</v>
      </c>
      <c r="R2401" s="13">
        <v>-6187550.4800000023</v>
      </c>
      <c r="S2401" s="13">
        <v>18790017.460000001</v>
      </c>
      <c r="T2401" s="13">
        <v>4477030.51</v>
      </c>
      <c r="U2401" s="13">
        <v>0</v>
      </c>
      <c r="V2401" s="13">
        <v>0</v>
      </c>
      <c r="W2401" s="13">
        <v>26548050</v>
      </c>
      <c r="X2401" s="13">
        <v>896703.17</v>
      </c>
      <c r="Y2401" s="13">
        <v>174759.48</v>
      </c>
      <c r="Z2401" s="13">
        <v>143270.03</v>
      </c>
      <c r="AA2401" s="13">
        <v>5868511.9900000002</v>
      </c>
      <c r="AB2401" s="13">
        <v>92790.71</v>
      </c>
      <c r="AC2401" s="13">
        <v>0</v>
      </c>
      <c r="AD2401" s="13">
        <v>0</v>
      </c>
      <c r="AE2401" s="13">
        <v>6335455.2800000003</v>
      </c>
      <c r="AF2401" s="13">
        <v>516978.73</v>
      </c>
      <c r="AG2401" s="13">
        <v>18657031.229999997</v>
      </c>
      <c r="AH2401" s="13">
        <v>0</v>
      </c>
      <c r="AI2401" s="13">
        <v>18589762.77</v>
      </c>
      <c r="AJ2401" s="13">
        <v>22230417.210000001</v>
      </c>
      <c r="AK2401" s="13">
        <v>0</v>
      </c>
      <c r="AL2401" s="13">
        <v>11600114.689999999</v>
      </c>
      <c r="AM2401" s="13">
        <v>9.8014111633415748</v>
      </c>
      <c r="AN2401" s="13">
        <v>37203.449999999997</v>
      </c>
      <c r="AO2401" s="13">
        <v>8531.81</v>
      </c>
      <c r="AP2401" s="13">
        <v>14217851.230000004</v>
      </c>
      <c r="AQ2401" s="13">
        <v>0</v>
      </c>
      <c r="AR2401" s="367"/>
      <c r="AS2401" s="19">
        <v>45747</v>
      </c>
      <c r="AT2401" s="20" t="s">
        <v>2</v>
      </c>
      <c r="AU2401" s="40" t="s">
        <v>292</v>
      </c>
      <c r="AV2401" s="41">
        <v>2025</v>
      </c>
      <c r="AW2401" s="266" t="s">
        <v>289</v>
      </c>
      <c r="AX2401" s="380">
        <v>66.95</v>
      </c>
      <c r="AY2401" s="380">
        <v>69.569999999999993</v>
      </c>
    </row>
    <row r="2402" spans="1:51" x14ac:dyDescent="0.25">
      <c r="A2402" s="64">
        <v>70</v>
      </c>
      <c r="B2402" s="65" t="s">
        <v>100</v>
      </c>
      <c r="C2402" s="13">
        <v>4875145</v>
      </c>
      <c r="D2402" s="13">
        <v>1353199.96</v>
      </c>
      <c r="E2402" s="13">
        <v>105060</v>
      </c>
      <c r="F2402" s="13">
        <v>0</v>
      </c>
      <c r="G2402" s="13">
        <v>2794452.71</v>
      </c>
      <c r="H2402" s="13">
        <v>1542228.54</v>
      </c>
      <c r="I2402" s="13">
        <v>22249743.93</v>
      </c>
      <c r="J2402" s="13">
        <v>3075379.18</v>
      </c>
      <c r="K2402" s="13">
        <v>1199925.74</v>
      </c>
      <c r="L2402" s="13">
        <v>520406.11</v>
      </c>
      <c r="M2402" s="13">
        <v>0</v>
      </c>
      <c r="N2402" s="13">
        <v>0</v>
      </c>
      <c r="O2402" s="13">
        <v>-795648.51000000013</v>
      </c>
      <c r="P2402" s="13">
        <v>1523140.8399999999</v>
      </c>
      <c r="Q2402" s="13">
        <v>0</v>
      </c>
      <c r="R2402" s="13">
        <v>1523140.8399999999</v>
      </c>
      <c r="S2402" s="13">
        <v>19087.700000000004</v>
      </c>
      <c r="T2402" s="13">
        <v>63000.959999999999</v>
      </c>
      <c r="U2402" s="13">
        <v>0</v>
      </c>
      <c r="V2402" s="13">
        <v>0</v>
      </c>
      <c r="W2402" s="13">
        <v>0</v>
      </c>
      <c r="X2402" s="13">
        <v>8627.2000000000007</v>
      </c>
      <c r="Y2402" s="13">
        <v>30146.19</v>
      </c>
      <c r="Z2402" s="13">
        <v>5111.7700000000004</v>
      </c>
      <c r="AA2402" s="13">
        <v>0</v>
      </c>
      <c r="AB2402" s="13">
        <v>17282.5</v>
      </c>
      <c r="AC2402" s="13">
        <v>0</v>
      </c>
      <c r="AD2402" s="13">
        <v>0</v>
      </c>
      <c r="AE2402" s="13">
        <v>0</v>
      </c>
      <c r="AF2402" s="13">
        <v>0</v>
      </c>
      <c r="AG2402" s="13">
        <v>520406.11</v>
      </c>
      <c r="AH2402" s="13">
        <v>105060</v>
      </c>
      <c r="AI2402" s="13">
        <v>625466.11</v>
      </c>
      <c r="AJ2402" s="13">
        <v>1421114.62</v>
      </c>
      <c r="AK2402" s="13">
        <v>0</v>
      </c>
      <c r="AL2402" s="13">
        <v>21049818.190000001</v>
      </c>
      <c r="AM2402" s="13">
        <v>18.542600752943262</v>
      </c>
      <c r="AN2402" s="13">
        <v>0</v>
      </c>
      <c r="AO2402" s="13">
        <v>0</v>
      </c>
      <c r="AP2402" s="13">
        <v>5772181.5099999998</v>
      </c>
      <c r="AQ2402" s="13">
        <v>1454587.96</v>
      </c>
      <c r="AR2402" s="367"/>
      <c r="AS2402" s="19">
        <v>45747</v>
      </c>
      <c r="AT2402" s="20" t="s">
        <v>2</v>
      </c>
      <c r="AU2402" s="40" t="s">
        <v>292</v>
      </c>
      <c r="AV2402" s="41">
        <v>2025</v>
      </c>
      <c r="AW2402" s="266" t="s">
        <v>181</v>
      </c>
      <c r="AX2402" s="380">
        <v>66.95</v>
      </c>
      <c r="AY2402" s="380">
        <v>69.569999999999993</v>
      </c>
    </row>
    <row r="2403" spans="1:51" x14ac:dyDescent="0.25">
      <c r="A2403" s="64">
        <v>119</v>
      </c>
      <c r="B2403" s="65" t="s">
        <v>101</v>
      </c>
      <c r="C2403" s="13">
        <v>33111924.34</v>
      </c>
      <c r="D2403" s="13">
        <v>10829.98</v>
      </c>
      <c r="E2403" s="13">
        <v>0.01</v>
      </c>
      <c r="F2403" s="13">
        <v>0</v>
      </c>
      <c r="G2403" s="13">
        <v>5064302.2</v>
      </c>
      <c r="H2403" s="13">
        <v>379093.55</v>
      </c>
      <c r="I2403" s="13">
        <v>76161557.430000007</v>
      </c>
      <c r="J2403" s="13">
        <v>41749.19</v>
      </c>
      <c r="K2403" s="13">
        <v>32699090.449999999</v>
      </c>
      <c r="L2403" s="13">
        <v>32699090.439999998</v>
      </c>
      <c r="M2403" s="13">
        <v>0</v>
      </c>
      <c r="N2403" s="13">
        <v>0</v>
      </c>
      <c r="O2403" s="13">
        <v>31893754.349999998</v>
      </c>
      <c r="P2403" s="13">
        <v>-3856962.1899999948</v>
      </c>
      <c r="Q2403" s="13">
        <v>0</v>
      </c>
      <c r="R2403" s="13">
        <v>-3856962.1899999948</v>
      </c>
      <c r="S2403" s="13">
        <v>4236055.7300000004</v>
      </c>
      <c r="T2403" s="13">
        <v>0</v>
      </c>
      <c r="U2403" s="13">
        <v>0</v>
      </c>
      <c r="V2403" s="13">
        <v>0</v>
      </c>
      <c r="W2403" s="13">
        <v>0</v>
      </c>
      <c r="X2403" s="13">
        <v>11970111.48</v>
      </c>
      <c r="Y2403" s="13">
        <v>103353.11</v>
      </c>
      <c r="Z2403" s="13">
        <v>60453.35</v>
      </c>
      <c r="AA2403" s="13">
        <v>141645.28</v>
      </c>
      <c r="AB2403" s="13">
        <v>0</v>
      </c>
      <c r="AC2403" s="13">
        <v>0</v>
      </c>
      <c r="AD2403" s="13">
        <v>0</v>
      </c>
      <c r="AE2403" s="13">
        <v>0</v>
      </c>
      <c r="AF2403" s="13">
        <v>7428604.0099999998</v>
      </c>
      <c r="AG2403" s="13">
        <v>32699090.439999998</v>
      </c>
      <c r="AH2403" s="13">
        <v>0.01</v>
      </c>
      <c r="AI2403" s="13">
        <v>32699090.439999998</v>
      </c>
      <c r="AJ2403" s="13">
        <v>805336.09000000008</v>
      </c>
      <c r="AK2403" s="13">
        <v>0</v>
      </c>
      <c r="AL2403" s="13">
        <v>43462466.980000004</v>
      </c>
      <c r="AM2403" s="13">
        <v>2.3291644012685375</v>
      </c>
      <c r="AN2403" s="13">
        <v>0</v>
      </c>
      <c r="AO2403" s="13">
        <v>0</v>
      </c>
      <c r="AP2403" s="13">
        <v>1218169.9900000021</v>
      </c>
      <c r="AQ2403" s="13">
        <v>10829.98</v>
      </c>
      <c r="AR2403" s="367"/>
      <c r="AS2403" s="19">
        <v>45747</v>
      </c>
      <c r="AT2403" s="20" t="s">
        <v>2</v>
      </c>
      <c r="AU2403" s="40" t="s">
        <v>292</v>
      </c>
      <c r="AV2403" s="41">
        <v>2025</v>
      </c>
      <c r="AW2403" s="266" t="s">
        <v>189</v>
      </c>
      <c r="AX2403" s="380">
        <v>66.95</v>
      </c>
      <c r="AY2403" s="380">
        <v>69.569999999999993</v>
      </c>
    </row>
    <row r="2404" spans="1:51" x14ac:dyDescent="0.25">
      <c r="A2404" s="64">
        <v>108</v>
      </c>
      <c r="B2404" s="65" t="s">
        <v>102</v>
      </c>
      <c r="C2404" s="13">
        <v>3960841.5800000005</v>
      </c>
      <c r="D2404" s="13">
        <v>115518.08</v>
      </c>
      <c r="E2404" s="13">
        <v>97463.15</v>
      </c>
      <c r="F2404" s="13">
        <v>578265.41</v>
      </c>
      <c r="G2404" s="13">
        <v>3261478.07</v>
      </c>
      <c r="H2404" s="13">
        <v>9652.36</v>
      </c>
      <c r="I2404" s="13">
        <v>20615152.690000001</v>
      </c>
      <c r="J2404" s="13">
        <v>127214611.15000001</v>
      </c>
      <c r="K2404" s="13">
        <v>3809416.97</v>
      </c>
      <c r="L2404" s="13">
        <v>3711953.13</v>
      </c>
      <c r="M2404" s="13">
        <v>931289.36</v>
      </c>
      <c r="N2404" s="13">
        <v>43816.44</v>
      </c>
      <c r="O2404" s="13">
        <v>928213.50999999978</v>
      </c>
      <c r="P2404" s="13">
        <v>-922633.48999999743</v>
      </c>
      <c r="Q2404" s="13">
        <v>-414980.03000000014</v>
      </c>
      <c r="R2404" s="13">
        <v>-1337613.5199999977</v>
      </c>
      <c r="S2404" s="13">
        <v>1347265.88</v>
      </c>
      <c r="T2404" s="13">
        <v>1099633.8500000001</v>
      </c>
      <c r="U2404" s="13">
        <v>0</v>
      </c>
      <c r="V2404" s="13">
        <v>0</v>
      </c>
      <c r="W2404" s="13">
        <v>0</v>
      </c>
      <c r="X2404" s="13">
        <v>854911.1</v>
      </c>
      <c r="Y2404" s="13">
        <v>61055.44</v>
      </c>
      <c r="Z2404" s="13">
        <v>51686.29</v>
      </c>
      <c r="AA2404" s="13">
        <v>361150</v>
      </c>
      <c r="AB2404" s="13">
        <v>6769.75</v>
      </c>
      <c r="AC2404" s="13">
        <v>0</v>
      </c>
      <c r="AD2404" s="13">
        <v>0</v>
      </c>
      <c r="AE2404" s="13">
        <v>0</v>
      </c>
      <c r="AF2404" s="13">
        <v>126617.59</v>
      </c>
      <c r="AG2404" s="13">
        <v>4643242.49</v>
      </c>
      <c r="AH2404" s="13">
        <v>141279.59</v>
      </c>
      <c r="AI2404" s="13">
        <v>4721562.21</v>
      </c>
      <c r="AJ2404" s="13">
        <v>3793348.7</v>
      </c>
      <c r="AK2404" s="13">
        <v>0</v>
      </c>
      <c r="AL2404" s="13">
        <v>16805735.720000003</v>
      </c>
      <c r="AM2404" s="13">
        <v>5.4116293522995464</v>
      </c>
      <c r="AN2404" s="13">
        <v>436288.82</v>
      </c>
      <c r="AO2404" s="13">
        <v>141976.59</v>
      </c>
      <c r="AP2404" s="13">
        <v>3076029.8099999987</v>
      </c>
      <c r="AQ2404" s="13">
        <v>158919.82</v>
      </c>
      <c r="AR2404" s="367"/>
      <c r="AS2404" s="19">
        <v>45747</v>
      </c>
      <c r="AT2404" s="20" t="s">
        <v>2</v>
      </c>
      <c r="AU2404" s="40" t="s">
        <v>292</v>
      </c>
      <c r="AV2404" s="41">
        <v>2025</v>
      </c>
      <c r="AW2404" s="266" t="s">
        <v>183</v>
      </c>
      <c r="AX2404" s="380">
        <v>66.95</v>
      </c>
      <c r="AY2404" s="380">
        <v>69.569999999999993</v>
      </c>
    </row>
    <row r="2405" spans="1:51" x14ac:dyDescent="0.25">
      <c r="A2405" s="64">
        <v>93</v>
      </c>
      <c r="B2405" s="65" t="s">
        <v>103</v>
      </c>
      <c r="C2405" s="13">
        <v>30507200.290000003</v>
      </c>
      <c r="D2405" s="13">
        <v>0</v>
      </c>
      <c r="E2405" s="13">
        <v>1030</v>
      </c>
      <c r="F2405" s="13">
        <v>8987622.0500000007</v>
      </c>
      <c r="G2405" s="13">
        <v>23015816.98</v>
      </c>
      <c r="H2405" s="13">
        <v>-5459314.1300000008</v>
      </c>
      <c r="I2405" s="13">
        <v>254989207.75999999</v>
      </c>
      <c r="J2405" s="13">
        <v>82560374.370000005</v>
      </c>
      <c r="K2405" s="13">
        <v>36152513.579999998</v>
      </c>
      <c r="L2405" s="13">
        <v>36097538.630000003</v>
      </c>
      <c r="M2405" s="13">
        <v>3381619.65</v>
      </c>
      <c r="N2405" s="13">
        <v>0</v>
      </c>
      <c r="O2405" s="13">
        <v>5758409.2300000042</v>
      </c>
      <c r="P2405" s="13">
        <v>-8667009.650000006</v>
      </c>
      <c r="Q2405" s="13">
        <v>-1230185.9700000004</v>
      </c>
      <c r="R2405" s="13">
        <v>-9897195.6200000066</v>
      </c>
      <c r="S2405" s="13">
        <v>4437881.53</v>
      </c>
      <c r="T2405" s="13">
        <v>22347</v>
      </c>
      <c r="U2405" s="13">
        <v>0</v>
      </c>
      <c r="V2405" s="13">
        <v>0</v>
      </c>
      <c r="W2405" s="13">
        <v>0</v>
      </c>
      <c r="X2405" s="13">
        <v>6717303.0700000003</v>
      </c>
      <c r="Y2405" s="13">
        <v>460298.76</v>
      </c>
      <c r="Z2405" s="13">
        <v>611333.46</v>
      </c>
      <c r="AA2405" s="13">
        <v>48607.360000000001</v>
      </c>
      <c r="AB2405" s="13">
        <v>76973.350000000006</v>
      </c>
      <c r="AC2405" s="13">
        <v>2589.83</v>
      </c>
      <c r="AD2405" s="13">
        <v>0</v>
      </c>
      <c r="AE2405" s="13">
        <v>0</v>
      </c>
      <c r="AF2405" s="13">
        <v>1101965.78</v>
      </c>
      <c r="AG2405" s="13">
        <v>39479158.280000001</v>
      </c>
      <c r="AH2405" s="13">
        <v>1030</v>
      </c>
      <c r="AI2405" s="13">
        <v>39456669.880000003</v>
      </c>
      <c r="AJ2405" s="13">
        <v>33698260.649999999</v>
      </c>
      <c r="AK2405" s="13">
        <v>0</v>
      </c>
      <c r="AL2405" s="13">
        <v>218836694.18000001</v>
      </c>
      <c r="AM2405" s="13">
        <v>7.0531529487084699</v>
      </c>
      <c r="AN2405" s="13">
        <v>4322750.67</v>
      </c>
      <c r="AO2405" s="13">
        <v>4664871.38</v>
      </c>
      <c r="AP2405" s="13">
        <v>24791412.920000009</v>
      </c>
      <c r="AQ2405" s="13">
        <v>1029.6500000000001</v>
      </c>
      <c r="AR2405" s="367"/>
      <c r="AS2405" s="19">
        <v>45747</v>
      </c>
      <c r="AT2405" s="20" t="s">
        <v>2</v>
      </c>
      <c r="AU2405" s="40" t="s">
        <v>293</v>
      </c>
      <c r="AV2405" s="41">
        <v>2025</v>
      </c>
      <c r="AW2405" s="266" t="s">
        <v>175</v>
      </c>
      <c r="AX2405" s="380">
        <v>66.95</v>
      </c>
      <c r="AY2405" s="380">
        <v>69.569999999999993</v>
      </c>
    </row>
    <row r="2406" spans="1:51" x14ac:dyDescent="0.25">
      <c r="A2406" s="5">
        <v>121</v>
      </c>
      <c r="B2406" s="6" t="s">
        <v>68</v>
      </c>
      <c r="C2406" s="77">
        <v>0</v>
      </c>
      <c r="D2406" s="77">
        <v>0</v>
      </c>
      <c r="E2406" s="77">
        <v>69.61</v>
      </c>
      <c r="F2406" s="77">
        <v>0</v>
      </c>
      <c r="G2406" s="77">
        <v>311311.56</v>
      </c>
      <c r="H2406" s="77">
        <v>120692.97</v>
      </c>
      <c r="I2406" s="77">
        <v>3248930.51</v>
      </c>
      <c r="J2406" s="77">
        <v>50217395.920000002</v>
      </c>
      <c r="K2406" s="77">
        <v>2051.25</v>
      </c>
      <c r="L2406" s="77">
        <v>1981.6399999999999</v>
      </c>
      <c r="M2406" s="77">
        <v>553923.31000000006</v>
      </c>
      <c r="N2406" s="77">
        <v>0</v>
      </c>
      <c r="O2406" s="77">
        <v>-1018353.0999999999</v>
      </c>
      <c r="P2406" s="77">
        <v>707041.5399999998</v>
      </c>
      <c r="Q2406" s="77">
        <v>-1017298.6599999999</v>
      </c>
      <c r="R2406" s="77">
        <v>-310257.12000000011</v>
      </c>
      <c r="S2406" s="77">
        <v>430950.73</v>
      </c>
      <c r="T2406" s="77">
        <v>0</v>
      </c>
      <c r="U2406" s="77">
        <v>0</v>
      </c>
      <c r="V2406" s="77">
        <v>0</v>
      </c>
      <c r="W2406" s="77">
        <v>0</v>
      </c>
      <c r="X2406" s="77">
        <v>479166</v>
      </c>
      <c r="Y2406" s="77">
        <v>6353.3</v>
      </c>
      <c r="Z2406" s="77">
        <v>2839.9</v>
      </c>
      <c r="AA2406" s="77">
        <v>29945.42</v>
      </c>
      <c r="AB2406" s="77">
        <v>9076.65</v>
      </c>
      <c r="AC2406" s="77">
        <v>0</v>
      </c>
      <c r="AD2406" s="77">
        <v>0</v>
      </c>
      <c r="AE2406" s="77">
        <v>0</v>
      </c>
      <c r="AF2406" s="77">
        <v>0</v>
      </c>
      <c r="AG2406" s="77">
        <v>555904.95000000007</v>
      </c>
      <c r="AH2406" s="77">
        <v>69.61</v>
      </c>
      <c r="AI2406" s="77">
        <v>555152.80000000005</v>
      </c>
      <c r="AJ2406" s="77">
        <v>1573505.9</v>
      </c>
      <c r="AK2406" s="77">
        <v>0</v>
      </c>
      <c r="AL2406" s="77">
        <v>3246879.26</v>
      </c>
      <c r="AM2406" s="77">
        <v>1583.8783717245581</v>
      </c>
      <c r="AN2406" s="77">
        <v>0</v>
      </c>
      <c r="AO2406" s="77">
        <v>0</v>
      </c>
      <c r="AP2406" s="13">
        <v>1018353.1000000001</v>
      </c>
      <c r="AQ2406" s="343">
        <v>0</v>
      </c>
      <c r="AR2406" s="375"/>
      <c r="AS2406" s="19">
        <v>45747</v>
      </c>
      <c r="AT2406" s="20" t="s">
        <v>2</v>
      </c>
      <c r="AU2406" s="40" t="s">
        <v>292</v>
      </c>
      <c r="AV2406" s="40">
        <v>2025</v>
      </c>
      <c r="AW2406" s="270" t="s">
        <v>188</v>
      </c>
      <c r="AX2406" s="380">
        <v>66.95</v>
      </c>
      <c r="AY2406" s="380">
        <v>69.569999999999993</v>
      </c>
    </row>
    <row r="2407" spans="1:51" x14ac:dyDescent="0.25">
      <c r="A2407" s="64">
        <v>107</v>
      </c>
      <c r="B2407" s="65" t="s">
        <v>60</v>
      </c>
      <c r="C2407" s="13">
        <v>354062251.14000005</v>
      </c>
      <c r="D2407" s="13">
        <v>66142360.119999997</v>
      </c>
      <c r="E2407" s="13">
        <v>89468396.579999998</v>
      </c>
      <c r="F2407" s="13">
        <v>32429349.060000002</v>
      </c>
      <c r="G2407" s="13">
        <v>137895811.41</v>
      </c>
      <c r="H2407" s="13">
        <v>199999.99</v>
      </c>
      <c r="I2407" s="13">
        <v>415547220.16000003</v>
      </c>
      <c r="J2407" s="13">
        <v>28892825.68</v>
      </c>
      <c r="K2407" s="13">
        <v>168152508.08000001</v>
      </c>
      <c r="L2407" s="13">
        <v>78684111.5</v>
      </c>
      <c r="M2407" s="13">
        <v>8438399.9000000004</v>
      </c>
      <c r="N2407" s="13">
        <v>76137950.379999995</v>
      </c>
      <c r="O2407" s="13">
        <v>1604846.1600000081</v>
      </c>
      <c r="P2407" s="13">
        <v>115036280.50000007</v>
      </c>
      <c r="Q2407" s="13">
        <v>-94732406.739999995</v>
      </c>
      <c r="R2407" s="13">
        <v>20303873.76000008</v>
      </c>
      <c r="S2407" s="13">
        <v>-20103874.579999998</v>
      </c>
      <c r="T2407" s="13">
        <v>281613.5</v>
      </c>
      <c r="U2407" s="13">
        <v>0</v>
      </c>
      <c r="V2407" s="13">
        <v>0</v>
      </c>
      <c r="W2407" s="13">
        <v>0</v>
      </c>
      <c r="X2407" s="13">
        <v>8478335.2799999993</v>
      </c>
      <c r="Y2407" s="13">
        <v>2814200.24</v>
      </c>
      <c r="Z2407" s="13">
        <v>5121214.9000000004</v>
      </c>
      <c r="AA2407" s="13">
        <v>0</v>
      </c>
      <c r="AB2407" s="13">
        <v>0</v>
      </c>
      <c r="AC2407" s="13">
        <v>0</v>
      </c>
      <c r="AD2407" s="13">
        <v>0</v>
      </c>
      <c r="AE2407" s="13">
        <v>0</v>
      </c>
      <c r="AF2407" s="13">
        <v>20928408.219999999</v>
      </c>
      <c r="AG2407" s="13">
        <v>87122511.400000006</v>
      </c>
      <c r="AH2407" s="13">
        <v>165606346.96000001</v>
      </c>
      <c r="AI2407" s="13">
        <v>251996137.69</v>
      </c>
      <c r="AJ2407" s="13">
        <v>250391291.52999997</v>
      </c>
      <c r="AK2407" s="13">
        <v>0</v>
      </c>
      <c r="AL2407" s="13">
        <v>247394712.08000001</v>
      </c>
      <c r="AM2407" s="13">
        <v>2.4712519896658325</v>
      </c>
      <c r="AN2407" s="13">
        <v>15996785.9</v>
      </c>
      <c r="AO2407" s="13">
        <v>16432563.16</v>
      </c>
      <c r="AP2407" s="13">
        <v>337116963.23000002</v>
      </c>
      <c r="AQ2407" s="13">
        <v>50801918.370000005</v>
      </c>
      <c r="AR2407" s="367"/>
      <c r="AS2407" s="19">
        <v>45777</v>
      </c>
      <c r="AT2407" s="20" t="s">
        <v>3</v>
      </c>
      <c r="AU2407" s="40" t="s">
        <v>292</v>
      </c>
      <c r="AV2407" s="41">
        <v>2025</v>
      </c>
      <c r="AW2407" s="266" t="s">
        <v>160</v>
      </c>
      <c r="AX2407" s="380">
        <v>78.14</v>
      </c>
      <c r="AY2407" s="380">
        <v>86.85</v>
      </c>
    </row>
    <row r="2408" spans="1:51" x14ac:dyDescent="0.25">
      <c r="A2408" s="64">
        <v>66</v>
      </c>
      <c r="B2408" s="65" t="s">
        <v>61</v>
      </c>
      <c r="C2408" s="13">
        <v>2058097.32</v>
      </c>
      <c r="D2408" s="13">
        <v>12715622.390000001</v>
      </c>
      <c r="E2408" s="13">
        <v>74045.27</v>
      </c>
      <c r="F2408" s="13">
        <v>401893.62</v>
      </c>
      <c r="G2408" s="13">
        <v>26444270.059999999</v>
      </c>
      <c r="H2408" s="13">
        <v>-33307095.609999999</v>
      </c>
      <c r="I2408" s="13">
        <v>191175669.74000001</v>
      </c>
      <c r="J2408" s="13">
        <v>463684143.67000002</v>
      </c>
      <c r="K2408" s="13">
        <v>74064.27</v>
      </c>
      <c r="L2408" s="13">
        <v>19</v>
      </c>
      <c r="M2408" s="13">
        <v>0</v>
      </c>
      <c r="N2408" s="13">
        <v>3156684.3699999996</v>
      </c>
      <c r="O2408" s="13">
        <v>24527.280000000261</v>
      </c>
      <c r="P2408" s="13">
        <v>-37528216.030000001</v>
      </c>
      <c r="Q2408" s="13">
        <v>4714560.8100000005</v>
      </c>
      <c r="R2408" s="13">
        <v>-32813655.219999999</v>
      </c>
      <c r="S2408" s="13">
        <v>-493440.75</v>
      </c>
      <c r="T2408" s="13">
        <v>2135222.6</v>
      </c>
      <c r="U2408" s="13">
        <v>0</v>
      </c>
      <c r="V2408" s="13">
        <v>0</v>
      </c>
      <c r="W2408" s="13">
        <v>0</v>
      </c>
      <c r="X2408" s="13">
        <v>259901839.13999999</v>
      </c>
      <c r="Y2408" s="13">
        <v>527736.59</v>
      </c>
      <c r="Z2408" s="13">
        <v>366773.54</v>
      </c>
      <c r="AA2408" s="13">
        <v>1372142.23</v>
      </c>
      <c r="AB2408" s="13">
        <v>10742.94</v>
      </c>
      <c r="AC2408" s="13">
        <v>0</v>
      </c>
      <c r="AD2408" s="13">
        <v>0</v>
      </c>
      <c r="AE2408" s="13">
        <v>0</v>
      </c>
      <c r="AF2408" s="13">
        <v>260253107.19</v>
      </c>
      <c r="AG2408" s="13">
        <v>19</v>
      </c>
      <c r="AH2408" s="13">
        <v>3230729.6399999997</v>
      </c>
      <c r="AI2408" s="13">
        <v>3230729.64</v>
      </c>
      <c r="AJ2408" s="13">
        <v>3206202.36</v>
      </c>
      <c r="AK2408" s="13">
        <v>0</v>
      </c>
      <c r="AL2408" s="13">
        <v>191101605.47</v>
      </c>
      <c r="AM2408" s="13">
        <v>2581.2131779601691</v>
      </c>
      <c r="AN2408" s="13">
        <v>401893.62</v>
      </c>
      <c r="AO2408" s="13">
        <v>0</v>
      </c>
      <c r="AP2408" s="13">
        <v>2143021.8200000003</v>
      </c>
      <c r="AQ2408" s="13">
        <v>12825074.170000002</v>
      </c>
      <c r="AR2408" s="367"/>
      <c r="AS2408" s="19">
        <v>45777</v>
      </c>
      <c r="AT2408" s="20" t="s">
        <v>3</v>
      </c>
      <c r="AU2408" s="40" t="s">
        <v>293</v>
      </c>
      <c r="AV2408" s="41">
        <v>2025</v>
      </c>
      <c r="AW2408" s="266" t="s">
        <v>178</v>
      </c>
      <c r="AX2408" s="380">
        <v>78.14</v>
      </c>
      <c r="AY2408" s="380">
        <v>86.85</v>
      </c>
    </row>
    <row r="2409" spans="1:51" x14ac:dyDescent="0.25">
      <c r="A2409" s="64">
        <v>44</v>
      </c>
      <c r="B2409" s="65" t="s">
        <v>62</v>
      </c>
      <c r="C2409" s="13">
        <v>41927724.969999999</v>
      </c>
      <c r="D2409" s="13">
        <v>6269439.0999999996</v>
      </c>
      <c r="E2409" s="13">
        <v>14478911.16</v>
      </c>
      <c r="F2409" s="13">
        <v>7847366.6100000003</v>
      </c>
      <c r="G2409" s="13">
        <v>25781099.350000001</v>
      </c>
      <c r="H2409" s="13">
        <v>-8209088.4400000004</v>
      </c>
      <c r="I2409" s="13">
        <v>263614586.58000001</v>
      </c>
      <c r="J2409" s="13">
        <v>45933130.18</v>
      </c>
      <c r="K2409" s="13">
        <v>51559825.600000001</v>
      </c>
      <c r="L2409" s="13">
        <v>35663729.909999996</v>
      </c>
      <c r="M2409" s="13">
        <v>1370071.73</v>
      </c>
      <c r="N2409" s="13">
        <v>0</v>
      </c>
      <c r="O2409" s="13">
        <v>17788230.709999997</v>
      </c>
      <c r="P2409" s="13">
        <v>-16187577.050000001</v>
      </c>
      <c r="Q2409" s="13">
        <v>-154162.1700000001</v>
      </c>
      <c r="R2409" s="13">
        <v>-16341739.220000001</v>
      </c>
      <c r="S2409" s="13">
        <v>8132650.7800000003</v>
      </c>
      <c r="T2409" s="13">
        <v>4356461.21</v>
      </c>
      <c r="U2409" s="13">
        <v>0</v>
      </c>
      <c r="V2409" s="13">
        <v>0</v>
      </c>
      <c r="W2409" s="13">
        <v>0</v>
      </c>
      <c r="X2409" s="13">
        <v>9197109.9399999995</v>
      </c>
      <c r="Y2409" s="13">
        <v>486663.67</v>
      </c>
      <c r="Z2409" s="13">
        <v>359694.71</v>
      </c>
      <c r="AA2409" s="13">
        <v>1507355.1</v>
      </c>
      <c r="AB2409" s="13">
        <v>1612381.85</v>
      </c>
      <c r="AC2409" s="13">
        <v>0</v>
      </c>
      <c r="AD2409" s="13">
        <v>0</v>
      </c>
      <c r="AE2409" s="13">
        <v>0</v>
      </c>
      <c r="AF2409" s="13">
        <v>1454825.04</v>
      </c>
      <c r="AG2409" s="13">
        <v>37033801.640000001</v>
      </c>
      <c r="AH2409" s="13">
        <v>14478911.16</v>
      </c>
      <c r="AI2409" s="13">
        <v>51416808.689999998</v>
      </c>
      <c r="AJ2409" s="13">
        <v>33628577.980000004</v>
      </c>
      <c r="AK2409" s="13">
        <v>0</v>
      </c>
      <c r="AL2409" s="13">
        <v>212054760.98000002</v>
      </c>
      <c r="AM2409" s="13">
        <v>5.1127905013705091</v>
      </c>
      <c r="AN2409" s="13">
        <v>4369597.09</v>
      </c>
      <c r="AO2409" s="13">
        <v>3477769.52</v>
      </c>
      <c r="AP2409" s="13">
        <v>25522331.080000006</v>
      </c>
      <c r="AQ2409" s="13">
        <v>7652275.9200000018</v>
      </c>
      <c r="AR2409" s="367"/>
      <c r="AS2409" s="19">
        <v>45777</v>
      </c>
      <c r="AT2409" s="20" t="s">
        <v>3</v>
      </c>
      <c r="AU2409" s="40" t="s">
        <v>293</v>
      </c>
      <c r="AV2409" s="41">
        <v>2025</v>
      </c>
      <c r="AW2409" s="266" t="s">
        <v>167</v>
      </c>
      <c r="AX2409" s="380">
        <v>78.14</v>
      </c>
      <c r="AY2409" s="380">
        <v>86.85</v>
      </c>
    </row>
    <row r="2410" spans="1:51" ht="30" x14ac:dyDescent="0.25">
      <c r="A2410" s="64">
        <v>113</v>
      </c>
      <c r="B2410" s="65" t="s">
        <v>63</v>
      </c>
      <c r="C2410" s="13">
        <v>29961852.370000001</v>
      </c>
      <c r="D2410" s="13">
        <v>8052602.6299999999</v>
      </c>
      <c r="E2410" s="13">
        <v>4058414.2399999998</v>
      </c>
      <c r="F2410" s="13">
        <v>6705558.4199999999</v>
      </c>
      <c r="G2410" s="13">
        <v>17821509.739999998</v>
      </c>
      <c r="H2410" s="13">
        <v>2081264.33</v>
      </c>
      <c r="I2410" s="13">
        <v>390868482.88</v>
      </c>
      <c r="J2410" s="13">
        <v>30463339.989999998</v>
      </c>
      <c r="K2410" s="13">
        <v>22855794.899999999</v>
      </c>
      <c r="L2410" s="13">
        <v>17620281.240000002</v>
      </c>
      <c r="M2410" s="13">
        <v>2130576.98</v>
      </c>
      <c r="N2410" s="13">
        <v>8714681.3599999994</v>
      </c>
      <c r="O2410" s="13">
        <v>-1397519.3400000008</v>
      </c>
      <c r="P2410" s="13">
        <v>-1224264.0800000122</v>
      </c>
      <c r="Q2410" s="13">
        <v>-1362293.9100000001</v>
      </c>
      <c r="R2410" s="13">
        <v>-2586557.9900000123</v>
      </c>
      <c r="S2410" s="13">
        <v>4667822.32</v>
      </c>
      <c r="T2410" s="13">
        <v>281283.48</v>
      </c>
      <c r="U2410" s="13">
        <v>0</v>
      </c>
      <c r="V2410" s="13">
        <v>0</v>
      </c>
      <c r="W2410" s="13">
        <v>0</v>
      </c>
      <c r="X2410" s="13">
        <v>8326864.4199999999</v>
      </c>
      <c r="Y2410" s="13">
        <v>348199.1</v>
      </c>
      <c r="Z2410" s="13">
        <v>322010.01</v>
      </c>
      <c r="AA2410" s="13">
        <v>1200000</v>
      </c>
      <c r="AB2410" s="13">
        <v>840048.99</v>
      </c>
      <c r="AC2410" s="13">
        <v>0</v>
      </c>
      <c r="AD2410" s="13">
        <v>0</v>
      </c>
      <c r="AE2410" s="13">
        <v>0</v>
      </c>
      <c r="AF2410" s="13">
        <v>1230067.48</v>
      </c>
      <c r="AG2410" s="13">
        <v>19750858.220000003</v>
      </c>
      <c r="AH2410" s="13">
        <v>12773095.6</v>
      </c>
      <c r="AI2410" s="13">
        <v>33363338.289999999</v>
      </c>
      <c r="AJ2410" s="13">
        <v>34760857.630000003</v>
      </c>
      <c r="AK2410" s="13">
        <v>0</v>
      </c>
      <c r="AL2410" s="13">
        <v>368012687.98000002</v>
      </c>
      <c r="AM2410" s="13">
        <v>17.10150465517172</v>
      </c>
      <c r="AN2410" s="13">
        <v>3367705.27</v>
      </c>
      <c r="AO2410" s="13">
        <v>3337853.1500000004</v>
      </c>
      <c r="AP2410" s="13">
        <v>29039916.950000003</v>
      </c>
      <c r="AQ2410" s="13">
        <v>6422132.0900000017</v>
      </c>
      <c r="AR2410" s="367"/>
      <c r="AS2410" s="19">
        <v>45777</v>
      </c>
      <c r="AT2410" s="20" t="s">
        <v>3</v>
      </c>
      <c r="AU2410" s="40" t="s">
        <v>292</v>
      </c>
      <c r="AV2410" s="41">
        <v>2025</v>
      </c>
      <c r="AW2410" s="266" t="s">
        <v>171</v>
      </c>
      <c r="AX2410" s="380">
        <v>78.14</v>
      </c>
      <c r="AY2410" s="380">
        <v>86.85</v>
      </c>
    </row>
    <row r="2411" spans="1:51" x14ac:dyDescent="0.25">
      <c r="A2411" s="64">
        <v>98</v>
      </c>
      <c r="B2411" s="65" t="s">
        <v>64</v>
      </c>
      <c r="C2411" s="13">
        <v>87438186.560000002</v>
      </c>
      <c r="D2411" s="13">
        <v>20359253.810000002</v>
      </c>
      <c r="E2411" s="13">
        <v>49087898.409999996</v>
      </c>
      <c r="F2411" s="13">
        <v>18056058.329999998</v>
      </c>
      <c r="G2411" s="13">
        <v>31853978.960000001</v>
      </c>
      <c r="H2411" s="13">
        <v>228058.23</v>
      </c>
      <c r="I2411" s="13">
        <v>104572559.70999999</v>
      </c>
      <c r="J2411" s="13">
        <v>68646334.849999994</v>
      </c>
      <c r="K2411" s="13">
        <v>102869604.98999999</v>
      </c>
      <c r="L2411" s="13">
        <v>53781706.579999998</v>
      </c>
      <c r="M2411" s="13">
        <v>26476335.949999999</v>
      </c>
      <c r="N2411" s="13">
        <v>10798886</v>
      </c>
      <c r="O2411" s="13">
        <v>37973992.990000002</v>
      </c>
      <c r="P2411" s="13">
        <v>-20805097.529999997</v>
      </c>
      <c r="Q2411" s="13">
        <v>4650913.6100000087</v>
      </c>
      <c r="R2411" s="13">
        <v>-16154183.919999989</v>
      </c>
      <c r="S2411" s="13">
        <v>16382242.149999999</v>
      </c>
      <c r="T2411" s="13">
        <v>66.099999999999994</v>
      </c>
      <c r="U2411" s="13">
        <v>0</v>
      </c>
      <c r="V2411" s="13">
        <v>0</v>
      </c>
      <c r="W2411" s="13">
        <v>0</v>
      </c>
      <c r="X2411" s="13">
        <v>43336016.340000004</v>
      </c>
      <c r="Y2411" s="13">
        <v>549126.42000000004</v>
      </c>
      <c r="Z2411" s="13">
        <v>833938.06</v>
      </c>
      <c r="AA2411" s="13">
        <v>2588690.4300000002</v>
      </c>
      <c r="AB2411" s="13">
        <v>1679135.59</v>
      </c>
      <c r="AC2411" s="13">
        <v>0</v>
      </c>
      <c r="AD2411" s="13">
        <v>0</v>
      </c>
      <c r="AE2411" s="13">
        <v>0</v>
      </c>
      <c r="AF2411" s="13">
        <v>21302949.789999999</v>
      </c>
      <c r="AG2411" s="13">
        <v>80258042.530000001</v>
      </c>
      <c r="AH2411" s="13">
        <v>59886784.410000004</v>
      </c>
      <c r="AI2411" s="13">
        <v>139797748.53</v>
      </c>
      <c r="AJ2411" s="13">
        <v>101823755.53999999</v>
      </c>
      <c r="AK2411" s="13">
        <v>0</v>
      </c>
      <c r="AL2411" s="13">
        <v>1702954.7199999988</v>
      </c>
      <c r="AM2411" s="13">
        <v>1.0165544984853936</v>
      </c>
      <c r="AN2411" s="13">
        <v>11128787.77</v>
      </c>
      <c r="AO2411" s="13">
        <v>6927270.5600000005</v>
      </c>
      <c r="AP2411" s="13">
        <v>65630070.569999963</v>
      </c>
      <c r="AQ2411" s="13">
        <v>36525130.809999995</v>
      </c>
      <c r="AR2411" s="367"/>
      <c r="AS2411" s="19">
        <v>45777</v>
      </c>
      <c r="AT2411" s="20" t="s">
        <v>3</v>
      </c>
      <c r="AU2411" s="40" t="s">
        <v>292</v>
      </c>
      <c r="AV2411" s="41">
        <v>2025</v>
      </c>
      <c r="AW2411" s="266" t="s">
        <v>165</v>
      </c>
      <c r="AX2411" s="380">
        <v>78.14</v>
      </c>
      <c r="AY2411" s="380">
        <v>86.85</v>
      </c>
    </row>
    <row r="2412" spans="1:51" x14ac:dyDescent="0.25">
      <c r="A2412" s="64">
        <v>109</v>
      </c>
      <c r="B2412" s="65" t="s">
        <v>66</v>
      </c>
      <c r="C2412" s="13">
        <v>540783562.73000002</v>
      </c>
      <c r="D2412" s="13">
        <v>202722911.66</v>
      </c>
      <c r="E2412" s="13">
        <v>90745163.789999992</v>
      </c>
      <c r="F2412" s="13">
        <v>67271210.609999999</v>
      </c>
      <c r="G2412" s="13">
        <v>126876521.05</v>
      </c>
      <c r="H2412" s="13">
        <v>191991189.71000001</v>
      </c>
      <c r="I2412" s="13">
        <v>2338200919.6500001</v>
      </c>
      <c r="J2412" s="13">
        <v>656120753.13999999</v>
      </c>
      <c r="K2412" s="13">
        <v>375193046.48000002</v>
      </c>
      <c r="L2412" s="13">
        <v>254445389.06</v>
      </c>
      <c r="M2412" s="13">
        <v>58993611</v>
      </c>
      <c r="N2412" s="13">
        <v>690919.88</v>
      </c>
      <c r="O2412" s="13">
        <v>56092606.189999968</v>
      </c>
      <c r="P2412" s="13">
        <v>87810509.150000036</v>
      </c>
      <c r="Q2412" s="13">
        <v>-40555626.409999996</v>
      </c>
      <c r="R2412" s="13">
        <v>47254882.740000039</v>
      </c>
      <c r="S2412" s="13">
        <v>144736306.97000003</v>
      </c>
      <c r="T2412" s="13">
        <v>18299534.350000001</v>
      </c>
      <c r="U2412" s="13">
        <v>0</v>
      </c>
      <c r="V2412" s="13">
        <v>0</v>
      </c>
      <c r="W2412" s="13">
        <v>11767282.4</v>
      </c>
      <c r="X2412" s="13">
        <v>633056989.10000002</v>
      </c>
      <c r="Y2412" s="13">
        <v>2261409.09</v>
      </c>
      <c r="Z2412" s="13">
        <v>11055334.16</v>
      </c>
      <c r="AA2412" s="13">
        <v>90216759.319999993</v>
      </c>
      <c r="AB2412" s="13">
        <v>279999.21999999997</v>
      </c>
      <c r="AC2412" s="13">
        <v>0</v>
      </c>
      <c r="AD2412" s="13">
        <v>0</v>
      </c>
      <c r="AE2412" s="13">
        <v>566175.31999999995</v>
      </c>
      <c r="AF2412" s="13">
        <v>414007821.76999998</v>
      </c>
      <c r="AG2412" s="13">
        <v>313439000.06</v>
      </c>
      <c r="AH2412" s="13">
        <v>91436083.670000002</v>
      </c>
      <c r="AI2412" s="13">
        <v>401715886.66999996</v>
      </c>
      <c r="AJ2412" s="13">
        <v>345623280.48000002</v>
      </c>
      <c r="AK2412" s="13">
        <v>0</v>
      </c>
      <c r="AL2412" s="13">
        <v>1963007873.1700001</v>
      </c>
      <c r="AM2412" s="13">
        <v>6.2319942802421844</v>
      </c>
      <c r="AN2412" s="13">
        <v>51290089.019999996</v>
      </c>
      <c r="AO2412" s="13">
        <v>15981121.59</v>
      </c>
      <c r="AP2412" s="13">
        <v>453425949.73000002</v>
      </c>
      <c r="AQ2412" s="13">
        <v>171457904.84999996</v>
      </c>
      <c r="AR2412" s="367"/>
      <c r="AS2412" s="19">
        <v>45777</v>
      </c>
      <c r="AT2412" s="20" t="s">
        <v>3</v>
      </c>
      <c r="AU2412" s="40" t="s">
        <v>292</v>
      </c>
      <c r="AV2412" s="41">
        <v>2025</v>
      </c>
      <c r="AW2412" s="266" t="s">
        <v>157</v>
      </c>
      <c r="AX2412" s="380">
        <v>78.14</v>
      </c>
      <c r="AY2412" s="380">
        <v>86.85</v>
      </c>
    </row>
    <row r="2413" spans="1:51" x14ac:dyDescent="0.25">
      <c r="A2413" s="64">
        <v>25</v>
      </c>
      <c r="B2413" s="65" t="s">
        <v>67</v>
      </c>
      <c r="C2413" s="13">
        <v>37386930.469999999</v>
      </c>
      <c r="D2413" s="13">
        <v>9694745</v>
      </c>
      <c r="E2413" s="13">
        <v>2349978</v>
      </c>
      <c r="F2413" s="13">
        <v>0</v>
      </c>
      <c r="G2413" s="13">
        <v>25487144.239999998</v>
      </c>
      <c r="H2413" s="13">
        <v>58536141.229999997</v>
      </c>
      <c r="I2413" s="13">
        <v>28598104.07</v>
      </c>
      <c r="J2413" s="13">
        <v>1132798737.3599999</v>
      </c>
      <c r="K2413" s="13">
        <v>20159081.379999999</v>
      </c>
      <c r="L2413" s="13">
        <v>17809103.379999999</v>
      </c>
      <c r="M2413" s="13">
        <v>0</v>
      </c>
      <c r="N2413" s="13">
        <v>0</v>
      </c>
      <c r="O2413" s="13">
        <v>2099767.3800000004</v>
      </c>
      <c r="P2413" s="13">
        <v>105273.84999999983</v>
      </c>
      <c r="Q2413" s="13">
        <v>-84055.67</v>
      </c>
      <c r="R2413" s="13">
        <v>21218.179999999833</v>
      </c>
      <c r="S2413" s="13">
        <v>58514923.049999997</v>
      </c>
      <c r="T2413" s="13">
        <v>40811252.299999997</v>
      </c>
      <c r="U2413" s="13">
        <v>3315413.64</v>
      </c>
      <c r="V2413" s="13">
        <v>0</v>
      </c>
      <c r="W2413" s="13">
        <v>0</v>
      </c>
      <c r="X2413" s="13">
        <v>16344923.970000001</v>
      </c>
      <c r="Y2413" s="13">
        <v>520103.08</v>
      </c>
      <c r="Z2413" s="13">
        <v>1404853.16</v>
      </c>
      <c r="AA2413" s="13">
        <v>0</v>
      </c>
      <c r="AB2413" s="13">
        <v>22037.599999999999</v>
      </c>
      <c r="AC2413" s="13">
        <v>0</v>
      </c>
      <c r="AD2413" s="13">
        <v>0</v>
      </c>
      <c r="AE2413" s="13">
        <v>0</v>
      </c>
      <c r="AF2413" s="13">
        <v>9673.02</v>
      </c>
      <c r="AG2413" s="13">
        <v>17809103.380000003</v>
      </c>
      <c r="AH2413" s="13">
        <v>2349978</v>
      </c>
      <c r="AI2413" s="13">
        <v>16500217.77</v>
      </c>
      <c r="AJ2413" s="13">
        <v>14400450.389999999</v>
      </c>
      <c r="AK2413" s="13">
        <v>0</v>
      </c>
      <c r="AL2413" s="13">
        <v>8439022.6900000013</v>
      </c>
      <c r="AM2413" s="13">
        <v>1.418621391070549</v>
      </c>
      <c r="AN2413" s="13">
        <v>0</v>
      </c>
      <c r="AO2413" s="13">
        <v>0</v>
      </c>
      <c r="AP2413" s="13">
        <v>35977284.090000004</v>
      </c>
      <c r="AQ2413" s="13">
        <v>10384866</v>
      </c>
      <c r="AR2413" s="367"/>
      <c r="AS2413" s="19">
        <v>45777</v>
      </c>
      <c r="AT2413" s="20" t="s">
        <v>3</v>
      </c>
      <c r="AU2413" s="40" t="s">
        <v>292</v>
      </c>
      <c r="AV2413" s="41">
        <v>2025</v>
      </c>
      <c r="AW2413" s="266" t="s">
        <v>174</v>
      </c>
      <c r="AX2413" s="380">
        <v>78.14</v>
      </c>
      <c r="AY2413" s="380">
        <v>86.85</v>
      </c>
    </row>
    <row r="2414" spans="1:51" x14ac:dyDescent="0.25">
      <c r="A2414" s="64">
        <v>122</v>
      </c>
      <c r="B2414" s="65" t="s">
        <v>69</v>
      </c>
      <c r="C2414" s="13">
        <v>194877470.87</v>
      </c>
      <c r="D2414" s="13">
        <v>860479.83000000007</v>
      </c>
      <c r="E2414" s="13">
        <v>40758.770000000004</v>
      </c>
      <c r="F2414" s="13">
        <v>124723.25</v>
      </c>
      <c r="G2414" s="13">
        <v>23421878.780000001</v>
      </c>
      <c r="H2414" s="13">
        <v>3658185.19</v>
      </c>
      <c r="I2414" s="13">
        <v>30963428.699999999</v>
      </c>
      <c r="J2414" s="13">
        <v>395121.6</v>
      </c>
      <c r="K2414" s="13">
        <v>3059059.77</v>
      </c>
      <c r="L2414" s="13">
        <v>1572166.08</v>
      </c>
      <c r="M2414" s="13">
        <v>233167621.09999999</v>
      </c>
      <c r="N2414" s="13">
        <v>139363.62</v>
      </c>
      <c r="O2414" s="13">
        <v>-331458263.15999997</v>
      </c>
      <c r="P2414" s="13">
        <v>501927653.54000008</v>
      </c>
      <c r="Q2414" s="13">
        <v>-495885071.90999997</v>
      </c>
      <c r="R2414" s="13">
        <v>6042581.6300001144</v>
      </c>
      <c r="S2414" s="13">
        <v>-2384396.4399999995</v>
      </c>
      <c r="T2414" s="13">
        <v>0</v>
      </c>
      <c r="U2414" s="13">
        <v>0</v>
      </c>
      <c r="V2414" s="13">
        <v>0</v>
      </c>
      <c r="W2414" s="13">
        <v>11039999.76</v>
      </c>
      <c r="X2414" s="13">
        <v>1748735.55</v>
      </c>
      <c r="Y2414" s="13">
        <v>356279.98</v>
      </c>
      <c r="Z2414" s="13">
        <v>40857.65</v>
      </c>
      <c r="AA2414" s="13">
        <v>7734471.5800000001</v>
      </c>
      <c r="AB2414" s="13">
        <v>14108.95</v>
      </c>
      <c r="AC2414" s="13">
        <v>0</v>
      </c>
      <c r="AD2414" s="13">
        <v>0</v>
      </c>
      <c r="AE2414" s="13">
        <v>6975599.8499999996</v>
      </c>
      <c r="AF2414" s="13">
        <v>51813.74</v>
      </c>
      <c r="AG2414" s="13">
        <v>234739787.17999998</v>
      </c>
      <c r="AH2414" s="13">
        <v>180122.38999999998</v>
      </c>
      <c r="AI2414" s="13">
        <v>234816567.84999999</v>
      </c>
      <c r="AJ2414" s="13">
        <v>566274831.00999999</v>
      </c>
      <c r="AK2414" s="13">
        <v>0</v>
      </c>
      <c r="AL2414" s="13">
        <v>27904368.93</v>
      </c>
      <c r="AM2414" s="13">
        <v>10.121877644777108</v>
      </c>
      <c r="AN2414" s="13">
        <v>99778.6</v>
      </c>
      <c r="AO2414" s="13">
        <v>24944.65</v>
      </c>
      <c r="AP2414" s="13">
        <v>525588029.10000002</v>
      </c>
      <c r="AQ2414" s="13">
        <v>112774.90000000002</v>
      </c>
      <c r="AR2414" s="367"/>
      <c r="AS2414" s="19">
        <v>45777</v>
      </c>
      <c r="AT2414" s="20" t="s">
        <v>3</v>
      </c>
      <c r="AU2414" s="40" t="s">
        <v>292</v>
      </c>
      <c r="AV2414" s="41">
        <v>2025</v>
      </c>
      <c r="AW2414" s="266" t="s">
        <v>267</v>
      </c>
      <c r="AX2414" s="380">
        <v>78.14</v>
      </c>
      <c r="AY2414" s="380">
        <v>86.85</v>
      </c>
    </row>
    <row r="2415" spans="1:51" x14ac:dyDescent="0.25">
      <c r="A2415" s="64">
        <v>13</v>
      </c>
      <c r="B2415" s="65" t="s">
        <v>70</v>
      </c>
      <c r="C2415" s="13">
        <v>4959310315.1999998</v>
      </c>
      <c r="D2415" s="13">
        <v>2321603670.6700001</v>
      </c>
      <c r="E2415" s="13">
        <v>838828372.00999999</v>
      </c>
      <c r="F2415" s="13">
        <v>755310886.42999995</v>
      </c>
      <c r="G2415" s="13">
        <v>716661437.12</v>
      </c>
      <c r="H2415" s="13">
        <v>43707679.590000004</v>
      </c>
      <c r="I2415" s="13">
        <v>3898338199.1599998</v>
      </c>
      <c r="J2415" s="13">
        <v>3756244112.3400002</v>
      </c>
      <c r="K2415" s="13">
        <v>2450941262.6100001</v>
      </c>
      <c r="L2415" s="13">
        <v>1574410923.5</v>
      </c>
      <c r="M2415" s="13">
        <v>1176223874.75</v>
      </c>
      <c r="N2415" s="13">
        <v>902949251.20000005</v>
      </c>
      <c r="O2415" s="13">
        <v>1804330588.2299991</v>
      </c>
      <c r="P2415" s="13">
        <v>-638596267.25</v>
      </c>
      <c r="Q2415" s="13">
        <v>-269902994.22999972</v>
      </c>
      <c r="R2415" s="13">
        <v>-908499261.47999978</v>
      </c>
      <c r="S2415" s="13">
        <v>952206941.42999995</v>
      </c>
      <c r="T2415" s="13">
        <v>257867385.63</v>
      </c>
      <c r="U2415" s="13">
        <v>549834.84</v>
      </c>
      <c r="V2415" s="13">
        <v>0</v>
      </c>
      <c r="W2415" s="13">
        <v>34258397.630000003</v>
      </c>
      <c r="X2415" s="13">
        <v>1590948933.6900001</v>
      </c>
      <c r="Y2415" s="13">
        <v>14625743.57</v>
      </c>
      <c r="Z2415" s="13">
        <v>38649766.840000004</v>
      </c>
      <c r="AA2415" s="13">
        <v>126978585.53</v>
      </c>
      <c r="AB2415" s="13">
        <v>57939136.390000001</v>
      </c>
      <c r="AC2415" s="13">
        <v>0</v>
      </c>
      <c r="AD2415" s="13">
        <v>0</v>
      </c>
      <c r="AE2415" s="13">
        <v>6753102</v>
      </c>
      <c r="AF2415" s="13">
        <v>686471276.02999997</v>
      </c>
      <c r="AG2415" s="13">
        <v>2750634798.25</v>
      </c>
      <c r="AH2415" s="13">
        <v>1741777623.21</v>
      </c>
      <c r="AI2415" s="13">
        <v>4506084541.1599998</v>
      </c>
      <c r="AJ2415" s="13">
        <v>2701754990.3700004</v>
      </c>
      <c r="AK2415" s="13">
        <v>1037.44</v>
      </c>
      <c r="AL2415" s="13">
        <v>1447396936.5499997</v>
      </c>
      <c r="AM2415" s="13">
        <v>1.5905473781157329</v>
      </c>
      <c r="AN2415" s="13">
        <v>586557747.5</v>
      </c>
      <c r="AO2415" s="13">
        <v>168753138.93000001</v>
      </c>
      <c r="AP2415" s="13">
        <v>3913424529.6699991</v>
      </c>
      <c r="AQ2415" s="13">
        <v>3064179975.3400002</v>
      </c>
      <c r="AR2415" s="367"/>
      <c r="AS2415" s="19">
        <v>45777</v>
      </c>
      <c r="AT2415" s="20" t="s">
        <v>3</v>
      </c>
      <c r="AU2415" s="40" t="s">
        <v>292</v>
      </c>
      <c r="AV2415" s="41">
        <v>2025</v>
      </c>
      <c r="AW2415" s="266" t="s">
        <v>149</v>
      </c>
      <c r="AX2415" s="380">
        <v>78.14</v>
      </c>
      <c r="AY2415" s="380">
        <v>86.85</v>
      </c>
    </row>
    <row r="2416" spans="1:51" x14ac:dyDescent="0.25">
      <c r="A2416" s="64">
        <v>110</v>
      </c>
      <c r="B2416" s="65" t="s">
        <v>71</v>
      </c>
      <c r="C2416" s="13">
        <v>41188203.439999998</v>
      </c>
      <c r="D2416" s="13">
        <v>1371356.22</v>
      </c>
      <c r="E2416" s="13">
        <v>705333.58000000007</v>
      </c>
      <c r="F2416" s="13">
        <v>7643426.4100000001</v>
      </c>
      <c r="G2416" s="13">
        <v>45179941.5</v>
      </c>
      <c r="H2416" s="13">
        <v>71353012.230000004</v>
      </c>
      <c r="I2416" s="13">
        <v>435711014.89999998</v>
      </c>
      <c r="J2416" s="13">
        <v>536840229.02999997</v>
      </c>
      <c r="K2416" s="13">
        <v>32618414.059999999</v>
      </c>
      <c r="L2416" s="13">
        <v>22473698.43</v>
      </c>
      <c r="M2416" s="13">
        <v>10350037.59</v>
      </c>
      <c r="N2416" s="13">
        <v>44717.39</v>
      </c>
      <c r="O2416" s="13">
        <v>11035715.969999999</v>
      </c>
      <c r="P2416" s="13">
        <v>-24042236.660000004</v>
      </c>
      <c r="Q2416" s="13">
        <v>-3962095.08</v>
      </c>
      <c r="R2416" s="13">
        <v>-28004331.740000002</v>
      </c>
      <c r="S2416" s="13">
        <v>99357343.979999989</v>
      </c>
      <c r="T2416" s="13">
        <v>3099565.44</v>
      </c>
      <c r="U2416" s="13">
        <v>0</v>
      </c>
      <c r="V2416" s="13">
        <v>0</v>
      </c>
      <c r="W2416" s="13">
        <v>0</v>
      </c>
      <c r="X2416" s="13">
        <v>99447685.469999999</v>
      </c>
      <c r="Y2416" s="13">
        <v>867615.8</v>
      </c>
      <c r="Z2416" s="13">
        <v>340571.81</v>
      </c>
      <c r="AA2416" s="13">
        <v>635942.84</v>
      </c>
      <c r="AB2416" s="13">
        <v>389351.83</v>
      </c>
      <c r="AC2416" s="13">
        <v>0</v>
      </c>
      <c r="AD2416" s="13">
        <v>0</v>
      </c>
      <c r="AE2416" s="13">
        <v>0</v>
      </c>
      <c r="AF2416" s="13">
        <v>956424.65</v>
      </c>
      <c r="AG2416" s="13">
        <v>32823736.02</v>
      </c>
      <c r="AH2416" s="13">
        <v>750050.97000000009</v>
      </c>
      <c r="AI2416" s="13">
        <v>43000039.82</v>
      </c>
      <c r="AJ2416" s="13">
        <v>31964323.849999998</v>
      </c>
      <c r="AK2416" s="13">
        <v>0</v>
      </c>
      <c r="AL2416" s="13">
        <v>403092600.83999997</v>
      </c>
      <c r="AM2416" s="13">
        <v>13.357823409149525</v>
      </c>
      <c r="AN2416" s="13">
        <v>5505352.6099999994</v>
      </c>
      <c r="AO2416" s="13">
        <v>2138073.7999999998</v>
      </c>
      <c r="AP2416" s="13">
        <v>31188895.220000003</v>
      </c>
      <c r="AQ2416" s="13">
        <v>2079611.97</v>
      </c>
      <c r="AR2416" s="367"/>
      <c r="AS2416" s="19">
        <v>45777</v>
      </c>
      <c r="AT2416" s="20" t="s">
        <v>3</v>
      </c>
      <c r="AU2416" s="40" t="s">
        <v>292</v>
      </c>
      <c r="AV2416" s="41">
        <v>2025</v>
      </c>
      <c r="AW2416" s="266" t="s">
        <v>173</v>
      </c>
      <c r="AX2416" s="380">
        <v>78.14</v>
      </c>
      <c r="AY2416" s="380">
        <v>86.85</v>
      </c>
    </row>
    <row r="2417" spans="1:51" x14ac:dyDescent="0.25">
      <c r="A2417" s="64">
        <v>52</v>
      </c>
      <c r="B2417" s="65" t="s">
        <v>72</v>
      </c>
      <c r="C2417" s="13">
        <v>164738917.99999997</v>
      </c>
      <c r="D2417" s="13">
        <v>6699455.3399999999</v>
      </c>
      <c r="E2417" s="13">
        <v>45092961.259999998</v>
      </c>
      <c r="F2417" s="13">
        <v>26884963.949999999</v>
      </c>
      <c r="G2417" s="13">
        <v>29855687.399999999</v>
      </c>
      <c r="H2417" s="13">
        <v>2002078.62</v>
      </c>
      <c r="I2417" s="13">
        <v>3052525415.8600001</v>
      </c>
      <c r="J2417" s="13">
        <v>1226358522.02</v>
      </c>
      <c r="K2417" s="13">
        <v>97835072.620000005</v>
      </c>
      <c r="L2417" s="13">
        <v>40949867.609999999</v>
      </c>
      <c r="M2417" s="13">
        <v>35555767.039999999</v>
      </c>
      <c r="N2417" s="13">
        <v>32215972.740000002</v>
      </c>
      <c r="O2417" s="13">
        <v>49610432.450000025</v>
      </c>
      <c r="P2417" s="13">
        <v>51607709.070000008</v>
      </c>
      <c r="Q2417" s="13">
        <v>-12268795.860000003</v>
      </c>
      <c r="R2417" s="13">
        <v>39338913.210000008</v>
      </c>
      <c r="S2417" s="13">
        <v>-37336834.590000004</v>
      </c>
      <c r="T2417" s="13">
        <v>44708135.630000003</v>
      </c>
      <c r="U2417" s="13">
        <v>0</v>
      </c>
      <c r="V2417" s="13">
        <v>0</v>
      </c>
      <c r="W2417" s="13">
        <v>0</v>
      </c>
      <c r="X2417" s="13">
        <v>38351779.869999997</v>
      </c>
      <c r="Y2417" s="13">
        <v>609299.74</v>
      </c>
      <c r="Z2417" s="13">
        <v>939737.54</v>
      </c>
      <c r="AA2417" s="13">
        <v>3601300.89</v>
      </c>
      <c r="AB2417" s="13">
        <v>68552.06</v>
      </c>
      <c r="AC2417" s="13">
        <v>0</v>
      </c>
      <c r="AD2417" s="13">
        <v>0</v>
      </c>
      <c r="AE2417" s="13">
        <v>0</v>
      </c>
      <c r="AF2417" s="13">
        <v>115177859.86</v>
      </c>
      <c r="AG2417" s="13">
        <v>76505634.649999991</v>
      </c>
      <c r="AH2417" s="13">
        <v>77308934</v>
      </c>
      <c r="AI2417" s="13">
        <v>164007801.08000001</v>
      </c>
      <c r="AJ2417" s="13">
        <v>114397368.63000001</v>
      </c>
      <c r="AK2417" s="13">
        <v>0</v>
      </c>
      <c r="AL2417" s="13">
        <v>2954690343.2400002</v>
      </c>
      <c r="AM2417" s="13">
        <v>31.200727245496882</v>
      </c>
      <c r="AN2417" s="13">
        <v>18776070.669999998</v>
      </c>
      <c r="AO2417" s="13">
        <v>8108893.2800000003</v>
      </c>
      <c r="AP2417" s="13">
        <v>123526697.19999999</v>
      </c>
      <c r="AQ2417" s="13">
        <v>7298478.1400000006</v>
      </c>
      <c r="AR2417" s="367"/>
      <c r="AS2417" s="19">
        <v>45777</v>
      </c>
      <c r="AT2417" s="20" t="s">
        <v>3</v>
      </c>
      <c r="AU2417" s="40" t="s">
        <v>292</v>
      </c>
      <c r="AV2417" s="41">
        <v>2025</v>
      </c>
      <c r="AW2417" s="266" t="s">
        <v>170</v>
      </c>
      <c r="AX2417" s="380">
        <v>78.14</v>
      </c>
      <c r="AY2417" s="380">
        <v>86.85</v>
      </c>
    </row>
    <row r="2418" spans="1:51" x14ac:dyDescent="0.25">
      <c r="A2418" s="64">
        <v>96</v>
      </c>
      <c r="B2418" s="65" t="s">
        <v>73</v>
      </c>
      <c r="C2418" s="13">
        <v>857991113.68000007</v>
      </c>
      <c r="D2418" s="13">
        <v>217324215.84</v>
      </c>
      <c r="E2418" s="13">
        <v>389767800.75</v>
      </c>
      <c r="F2418" s="13">
        <v>93559647.530000001</v>
      </c>
      <c r="G2418" s="13">
        <v>219847376.98999998</v>
      </c>
      <c r="H2418" s="13">
        <v>3231213.64</v>
      </c>
      <c r="I2418" s="13">
        <v>1490849252.48</v>
      </c>
      <c r="J2418" s="13">
        <v>14869255.289999999</v>
      </c>
      <c r="K2418" s="13">
        <v>755515452.98000002</v>
      </c>
      <c r="L2418" s="13">
        <v>365747652.22999996</v>
      </c>
      <c r="M2418" s="13">
        <v>68003161.040000007</v>
      </c>
      <c r="N2418" s="13">
        <v>155553204.38999999</v>
      </c>
      <c r="O2418" s="13">
        <v>62565310.23999998</v>
      </c>
      <c r="P2418" s="13">
        <v>264229320.36000037</v>
      </c>
      <c r="Q2418" s="13">
        <v>-164823333.57999998</v>
      </c>
      <c r="R2418" s="13">
        <v>99405986.780000389</v>
      </c>
      <c r="S2418" s="13">
        <v>-96174773.159999996</v>
      </c>
      <c r="T2418" s="13">
        <v>34256323.789999999</v>
      </c>
      <c r="U2418" s="13">
        <v>0</v>
      </c>
      <c r="V2418" s="13">
        <v>0</v>
      </c>
      <c r="W2418" s="13">
        <v>41295.29</v>
      </c>
      <c r="X2418" s="13">
        <v>1821854.86</v>
      </c>
      <c r="Y2418" s="13">
        <v>3377765.82</v>
      </c>
      <c r="Z2418" s="13">
        <v>3762865.38</v>
      </c>
      <c r="AA2418" s="13">
        <v>4724719.6100000003</v>
      </c>
      <c r="AB2418" s="13">
        <v>5772049.3399999999</v>
      </c>
      <c r="AC2418" s="13">
        <v>0</v>
      </c>
      <c r="AD2418" s="13">
        <v>0</v>
      </c>
      <c r="AE2418" s="13">
        <v>0</v>
      </c>
      <c r="AF2418" s="13">
        <v>114656846.95</v>
      </c>
      <c r="AG2418" s="13">
        <v>433750813.27000004</v>
      </c>
      <c r="AH2418" s="13">
        <v>545321005.13999999</v>
      </c>
      <c r="AI2418" s="13">
        <v>976292167.84000003</v>
      </c>
      <c r="AJ2418" s="13">
        <v>913726857.60000002</v>
      </c>
      <c r="AK2418" s="13">
        <v>0</v>
      </c>
      <c r="AL2418" s="13">
        <v>735333799.5</v>
      </c>
      <c r="AM2418" s="13">
        <v>1.9732875702271913</v>
      </c>
      <c r="AN2418" s="13">
        <v>55329779.329999998</v>
      </c>
      <c r="AO2418" s="13">
        <v>38229868.200000003</v>
      </c>
      <c r="AP2418" s="13">
        <v>748092687.92000008</v>
      </c>
      <c r="AQ2418" s="13">
        <v>169991100.32000005</v>
      </c>
      <c r="AR2418" s="367"/>
      <c r="AS2418" s="19">
        <v>45777</v>
      </c>
      <c r="AT2418" s="20" t="s">
        <v>3</v>
      </c>
      <c r="AU2418" s="40" t="s">
        <v>292</v>
      </c>
      <c r="AV2418" s="41">
        <v>2025</v>
      </c>
      <c r="AW2418" s="266" t="s">
        <v>153</v>
      </c>
      <c r="AX2418" s="380">
        <v>78.14</v>
      </c>
      <c r="AY2418" s="380">
        <v>86.85</v>
      </c>
    </row>
    <row r="2419" spans="1:51" x14ac:dyDescent="0.25">
      <c r="A2419" s="64">
        <v>103</v>
      </c>
      <c r="B2419" s="65" t="s">
        <v>74</v>
      </c>
      <c r="C2419" s="13">
        <v>6496634.8099999996</v>
      </c>
      <c r="D2419" s="13">
        <v>0</v>
      </c>
      <c r="E2419" s="13">
        <v>1</v>
      </c>
      <c r="F2419" s="13">
        <v>60373.9</v>
      </c>
      <c r="G2419" s="13">
        <v>11453076.710000001</v>
      </c>
      <c r="H2419" s="13">
        <v>64687598.549999997</v>
      </c>
      <c r="I2419" s="13">
        <v>109246454.48</v>
      </c>
      <c r="J2419" s="13">
        <v>496150144.07999998</v>
      </c>
      <c r="K2419" s="13">
        <v>17253699.140000001</v>
      </c>
      <c r="L2419" s="13">
        <v>5717317.3399999999</v>
      </c>
      <c r="M2419" s="13">
        <v>0</v>
      </c>
      <c r="N2419" s="13">
        <v>0</v>
      </c>
      <c r="O2419" s="13">
        <v>12329552.800000001</v>
      </c>
      <c r="P2419" s="13">
        <v>-17686737.23</v>
      </c>
      <c r="Q2419" s="13">
        <v>-2094878.9200000002</v>
      </c>
      <c r="R2419" s="13">
        <v>-19781616.150000002</v>
      </c>
      <c r="S2419" s="13">
        <v>84469214.800000012</v>
      </c>
      <c r="T2419" s="13">
        <v>0</v>
      </c>
      <c r="U2419" s="13">
        <v>0</v>
      </c>
      <c r="V2419" s="13">
        <v>0</v>
      </c>
      <c r="W2419" s="13">
        <v>0</v>
      </c>
      <c r="X2419" s="13">
        <v>146620560.11000001</v>
      </c>
      <c r="Y2419" s="13">
        <v>233736.27</v>
      </c>
      <c r="Z2419" s="13">
        <v>18253.25</v>
      </c>
      <c r="AA2419" s="13">
        <v>61899345.899999999</v>
      </c>
      <c r="AB2419" s="13">
        <v>0</v>
      </c>
      <c r="AC2419" s="13">
        <v>0</v>
      </c>
      <c r="AD2419" s="13">
        <v>0</v>
      </c>
      <c r="AE2419" s="13">
        <v>0</v>
      </c>
      <c r="AF2419" s="13">
        <v>9.89</v>
      </c>
      <c r="AG2419" s="13">
        <v>5717317.3399999999</v>
      </c>
      <c r="AH2419" s="13">
        <v>1</v>
      </c>
      <c r="AI2419" s="13">
        <v>16461271.790000001</v>
      </c>
      <c r="AJ2419" s="13">
        <v>4131718.9899999998</v>
      </c>
      <c r="AK2419" s="13">
        <v>0</v>
      </c>
      <c r="AL2419" s="13">
        <v>91992755.340000004</v>
      </c>
      <c r="AM2419" s="13">
        <v>6.3317699928318101</v>
      </c>
      <c r="AN2419" s="13">
        <v>60373.9</v>
      </c>
      <c r="AO2419" s="13">
        <v>0</v>
      </c>
      <c r="AP2419" s="13">
        <v>2998691.8899999987</v>
      </c>
      <c r="AQ2419" s="13">
        <v>0</v>
      </c>
      <c r="AR2419" s="367"/>
      <c r="AS2419" s="19">
        <v>45777</v>
      </c>
      <c r="AT2419" s="20" t="s">
        <v>3</v>
      </c>
      <c r="AU2419" s="40" t="s">
        <v>292</v>
      </c>
      <c r="AV2419" s="41">
        <v>2025</v>
      </c>
      <c r="AW2419" s="266" t="s">
        <v>184</v>
      </c>
      <c r="AX2419" s="380">
        <v>78.14</v>
      </c>
      <c r="AY2419" s="380">
        <v>86.85</v>
      </c>
    </row>
    <row r="2420" spans="1:51" x14ac:dyDescent="0.25">
      <c r="A2420" s="64">
        <v>23</v>
      </c>
      <c r="B2420" s="65" t="s">
        <v>75</v>
      </c>
      <c r="C2420" s="13">
        <v>699369518.43999994</v>
      </c>
      <c r="D2420" s="13">
        <v>142377891.94</v>
      </c>
      <c r="E2420" s="13">
        <v>88130887.899999991</v>
      </c>
      <c r="F2420" s="13">
        <v>127763810.84</v>
      </c>
      <c r="G2420" s="13">
        <v>160146898.75999999</v>
      </c>
      <c r="H2420" s="13">
        <v>333549.25</v>
      </c>
      <c r="I2420" s="13">
        <v>964942659.07000005</v>
      </c>
      <c r="J2420" s="13">
        <v>104094608.7</v>
      </c>
      <c r="K2420" s="13">
        <v>334068714.33999997</v>
      </c>
      <c r="L2420" s="13">
        <v>245882489.01999998</v>
      </c>
      <c r="M2420" s="13">
        <v>198929269.99000001</v>
      </c>
      <c r="N2420" s="13">
        <v>228855549.06999999</v>
      </c>
      <c r="O2420" s="13">
        <v>273368790.8499999</v>
      </c>
      <c r="P2420" s="13">
        <v>-4297110.6699998239</v>
      </c>
      <c r="Q2420" s="13">
        <v>52978340.199999891</v>
      </c>
      <c r="R2420" s="13">
        <v>48681229.530000068</v>
      </c>
      <c r="S2420" s="13">
        <v>-48347680.290000007</v>
      </c>
      <c r="T2420" s="13">
        <v>42632.15</v>
      </c>
      <c r="U2420" s="13">
        <v>0</v>
      </c>
      <c r="V2420" s="13">
        <v>0</v>
      </c>
      <c r="W2420" s="13">
        <v>591120</v>
      </c>
      <c r="X2420" s="13">
        <v>909870.51</v>
      </c>
      <c r="Y2420" s="13">
        <v>2847395.53</v>
      </c>
      <c r="Z2420" s="13">
        <v>14224501.85</v>
      </c>
      <c r="AA2420" s="13">
        <v>7452296.0700000003</v>
      </c>
      <c r="AB2420" s="13">
        <v>1048541.9</v>
      </c>
      <c r="AC2420" s="13">
        <v>0</v>
      </c>
      <c r="AD2420" s="13">
        <v>0</v>
      </c>
      <c r="AE2420" s="13">
        <v>0</v>
      </c>
      <c r="AF2420" s="13">
        <v>24318567.600000001</v>
      </c>
      <c r="AG2420" s="13">
        <v>444811759.00999993</v>
      </c>
      <c r="AH2420" s="13">
        <v>316986436.97000003</v>
      </c>
      <c r="AI2420" s="13">
        <v>747277667.54999995</v>
      </c>
      <c r="AJ2420" s="13">
        <v>475012201.99000001</v>
      </c>
      <c r="AK2420" s="13">
        <v>1103325.29</v>
      </c>
      <c r="AL2420" s="13">
        <v>630873944.73000002</v>
      </c>
      <c r="AM2420" s="13">
        <v>2.8884556309811318</v>
      </c>
      <c r="AN2420" s="13">
        <v>78255215.620000005</v>
      </c>
      <c r="AO2420" s="13">
        <v>49508595.219999999</v>
      </c>
      <c r="AP2420" s="13">
        <v>568299761.23999989</v>
      </c>
      <c r="AQ2420" s="13">
        <v>284966450.72999996</v>
      </c>
      <c r="AR2420" s="367"/>
      <c r="AS2420" s="19">
        <v>45777</v>
      </c>
      <c r="AT2420" s="20" t="s">
        <v>3</v>
      </c>
      <c r="AU2420" s="40" t="s">
        <v>292</v>
      </c>
      <c r="AV2420" s="41">
        <v>2025</v>
      </c>
      <c r="AW2420" s="266" t="s">
        <v>159</v>
      </c>
      <c r="AX2420" s="380">
        <v>78.14</v>
      </c>
      <c r="AY2420" s="380">
        <v>86.85</v>
      </c>
    </row>
    <row r="2421" spans="1:51" x14ac:dyDescent="0.25">
      <c r="A2421" s="64">
        <v>62</v>
      </c>
      <c r="B2421" s="65" t="s">
        <v>203</v>
      </c>
      <c r="C2421" s="13">
        <v>64338105.660000004</v>
      </c>
      <c r="D2421" s="13">
        <v>17947156.800000001</v>
      </c>
      <c r="E2421" s="13">
        <v>5199968.7700000005</v>
      </c>
      <c r="F2421" s="13">
        <v>18941.57</v>
      </c>
      <c r="G2421" s="13">
        <v>28125363.419999998</v>
      </c>
      <c r="H2421" s="13">
        <v>12182721.18</v>
      </c>
      <c r="I2421" s="13">
        <v>81958900.189999998</v>
      </c>
      <c r="J2421" s="13">
        <v>6062080.3700000001</v>
      </c>
      <c r="K2421" s="13">
        <v>12904164.59</v>
      </c>
      <c r="L2421" s="13">
        <v>7296301.9199999999</v>
      </c>
      <c r="M2421" s="13">
        <v>0</v>
      </c>
      <c r="N2421" s="13">
        <v>0</v>
      </c>
      <c r="O2421" s="13">
        <v>3498082.6100000003</v>
      </c>
      <c r="P2421" s="13">
        <v>14748561.260000018</v>
      </c>
      <c r="Q2421" s="13">
        <v>0</v>
      </c>
      <c r="R2421" s="13">
        <v>14748561.260000018</v>
      </c>
      <c r="S2421" s="13">
        <v>-2565840.09</v>
      </c>
      <c r="T2421" s="13">
        <v>6378275.4100000001</v>
      </c>
      <c r="U2421" s="13">
        <v>0</v>
      </c>
      <c r="V2421" s="13">
        <v>0</v>
      </c>
      <c r="W2421" s="13">
        <v>0</v>
      </c>
      <c r="X2421" s="13">
        <v>1100126.5900000001</v>
      </c>
      <c r="Y2421" s="13">
        <v>497309.07</v>
      </c>
      <c r="Z2421" s="13">
        <v>1403781.75</v>
      </c>
      <c r="AA2421" s="13">
        <v>6143486.9100000001</v>
      </c>
      <c r="AB2421" s="13">
        <v>518084.93</v>
      </c>
      <c r="AC2421" s="13">
        <v>0</v>
      </c>
      <c r="AD2421" s="13">
        <v>0</v>
      </c>
      <c r="AE2421" s="13">
        <v>0</v>
      </c>
      <c r="AF2421" s="13">
        <v>1481579.43</v>
      </c>
      <c r="AG2421" s="13">
        <v>7296301.9199999999</v>
      </c>
      <c r="AH2421" s="13">
        <v>5199968.7700000005</v>
      </c>
      <c r="AI2421" s="13">
        <v>12634627.24</v>
      </c>
      <c r="AJ2421" s="13">
        <v>9136544.629999999</v>
      </c>
      <c r="AK2421" s="13">
        <v>0</v>
      </c>
      <c r="AL2421" s="13">
        <v>69054735.599999994</v>
      </c>
      <c r="AM2421" s="13">
        <v>6.3513526674569487</v>
      </c>
      <c r="AN2421" s="13">
        <v>18941.57</v>
      </c>
      <c r="AO2421" s="13">
        <v>0</v>
      </c>
      <c r="AP2421" s="13">
        <v>63555229.949999996</v>
      </c>
      <c r="AQ2421" s="13">
        <v>20524007.150000006</v>
      </c>
      <c r="AR2421" s="367"/>
      <c r="AS2421" s="19">
        <v>45777</v>
      </c>
      <c r="AT2421" s="20" t="s">
        <v>3</v>
      </c>
      <c r="AU2421" s="40" t="s">
        <v>292</v>
      </c>
      <c r="AV2421" s="41">
        <v>2025</v>
      </c>
      <c r="AW2421" s="266" t="s">
        <v>169</v>
      </c>
      <c r="AX2421" s="380">
        <v>78.14</v>
      </c>
      <c r="AY2421" s="380">
        <v>86.85</v>
      </c>
    </row>
    <row r="2422" spans="1:51" x14ac:dyDescent="0.25">
      <c r="A2422" s="64">
        <v>114</v>
      </c>
      <c r="B2422" s="65" t="s">
        <v>76</v>
      </c>
      <c r="C2422" s="13">
        <v>794478237</v>
      </c>
      <c r="D2422" s="13">
        <v>407993453.14000005</v>
      </c>
      <c r="E2422" s="13">
        <v>17851343.510000002</v>
      </c>
      <c r="F2422" s="13">
        <v>100470400.75999999</v>
      </c>
      <c r="G2422" s="13">
        <v>180419273.68000001</v>
      </c>
      <c r="H2422" s="13">
        <v>180924.84</v>
      </c>
      <c r="I2422" s="13">
        <v>376300886.52999997</v>
      </c>
      <c r="J2422" s="13">
        <v>88529863.629999995</v>
      </c>
      <c r="K2422" s="13">
        <v>145406600.72</v>
      </c>
      <c r="L2422" s="13">
        <v>119652744.08000001</v>
      </c>
      <c r="M2422" s="13">
        <v>289446813.36000001</v>
      </c>
      <c r="N2422" s="13">
        <v>110870080.77</v>
      </c>
      <c r="O2422" s="13">
        <v>124993782.70000002</v>
      </c>
      <c r="P2422" s="13">
        <v>-19495963.220000152</v>
      </c>
      <c r="Q2422" s="13">
        <v>38041617.010000154</v>
      </c>
      <c r="R2422" s="13">
        <v>18545653.790000003</v>
      </c>
      <c r="S2422" s="13">
        <v>-18364728.950000003</v>
      </c>
      <c r="T2422" s="13">
        <v>132174.13</v>
      </c>
      <c r="U2422" s="13">
        <v>0</v>
      </c>
      <c r="V2422" s="13">
        <v>0</v>
      </c>
      <c r="W2422" s="13">
        <v>6349387.5199999996</v>
      </c>
      <c r="X2422" s="13">
        <v>99927718.329999998</v>
      </c>
      <c r="Y2422" s="13">
        <v>2801996.83</v>
      </c>
      <c r="Z2422" s="13">
        <v>3999584.89</v>
      </c>
      <c r="AA2422" s="13">
        <v>28702498.559999999</v>
      </c>
      <c r="AB2422" s="13">
        <v>371321.14</v>
      </c>
      <c r="AC2422" s="13">
        <v>0</v>
      </c>
      <c r="AD2422" s="13">
        <v>0</v>
      </c>
      <c r="AE2422" s="13">
        <v>222228.56</v>
      </c>
      <c r="AF2422" s="13">
        <v>88676378.950000003</v>
      </c>
      <c r="AG2422" s="13">
        <v>409099557.44</v>
      </c>
      <c r="AH2422" s="13">
        <v>128721424.28</v>
      </c>
      <c r="AI2422" s="13">
        <v>538890808.98000002</v>
      </c>
      <c r="AJ2422" s="13">
        <v>413897026.27999997</v>
      </c>
      <c r="AK2422" s="13">
        <v>0</v>
      </c>
      <c r="AL2422" s="13">
        <v>230894285.80999997</v>
      </c>
      <c r="AM2422" s="13">
        <v>2.5879216257494253</v>
      </c>
      <c r="AN2422" s="13">
        <v>68231981.189999998</v>
      </c>
      <c r="AO2422" s="13">
        <v>32238419.57</v>
      </c>
      <c r="AP2422" s="13">
        <v>694145536.8900001</v>
      </c>
      <c r="AQ2422" s="13">
        <v>430160312.42000008</v>
      </c>
      <c r="AR2422" s="367"/>
      <c r="AS2422" s="19">
        <v>45777</v>
      </c>
      <c r="AT2422" s="20" t="s">
        <v>3</v>
      </c>
      <c r="AU2422" s="40" t="s">
        <v>292</v>
      </c>
      <c r="AV2422" s="41">
        <v>2025</v>
      </c>
      <c r="AW2422" s="266" t="s">
        <v>154</v>
      </c>
      <c r="AX2422" s="380">
        <v>78.14</v>
      </c>
      <c r="AY2422" s="380">
        <v>86.85</v>
      </c>
    </row>
    <row r="2423" spans="1:51" x14ac:dyDescent="0.25">
      <c r="A2423" s="64">
        <v>48</v>
      </c>
      <c r="B2423" s="65" t="s">
        <v>77</v>
      </c>
      <c r="C2423" s="13">
        <v>195501788.41999999</v>
      </c>
      <c r="D2423" s="13">
        <v>79494207.439999998</v>
      </c>
      <c r="E2423" s="13">
        <v>20591165.309999999</v>
      </c>
      <c r="F2423" s="13">
        <v>20509847.060000002</v>
      </c>
      <c r="G2423" s="13">
        <v>73923303.939999998</v>
      </c>
      <c r="H2423" s="13">
        <v>4578812.1100000003</v>
      </c>
      <c r="I2423" s="13">
        <v>3972402528.5500002</v>
      </c>
      <c r="J2423" s="13">
        <v>778767069.70000005</v>
      </c>
      <c r="K2423" s="13">
        <v>100514998.40000001</v>
      </c>
      <c r="L2423" s="13">
        <v>64916064.899999999</v>
      </c>
      <c r="M2423" s="13">
        <v>27146872.120000001</v>
      </c>
      <c r="N2423" s="13">
        <v>2932013.43</v>
      </c>
      <c r="O2423" s="13">
        <v>-2685358.4299999997</v>
      </c>
      <c r="P2423" s="13">
        <v>24259788.410000008</v>
      </c>
      <c r="Q2423" s="13">
        <v>-2411299.179999996</v>
      </c>
      <c r="R2423" s="13">
        <v>21848489.230000012</v>
      </c>
      <c r="S2423" s="13">
        <v>-17269677.080000162</v>
      </c>
      <c r="T2423" s="13">
        <v>54337394.350000001</v>
      </c>
      <c r="U2423" s="13">
        <v>0</v>
      </c>
      <c r="V2423" s="13">
        <v>2309796.15</v>
      </c>
      <c r="W2423" s="13">
        <v>52764893.880000003</v>
      </c>
      <c r="X2423" s="13">
        <v>1712824129.9300001</v>
      </c>
      <c r="Y2423" s="13">
        <v>889810.4</v>
      </c>
      <c r="Z2423" s="13">
        <v>1401435.57</v>
      </c>
      <c r="AA2423" s="13">
        <v>1251183131.8</v>
      </c>
      <c r="AB2423" s="13">
        <v>0</v>
      </c>
      <c r="AC2423" s="13">
        <v>0</v>
      </c>
      <c r="AD2423" s="13">
        <v>0</v>
      </c>
      <c r="AE2423" s="13">
        <v>0</v>
      </c>
      <c r="AF2423" s="13">
        <v>586031513.63</v>
      </c>
      <c r="AG2423" s="13">
        <v>92062937.019999996</v>
      </c>
      <c r="AH2423" s="13">
        <v>23523178.739999998</v>
      </c>
      <c r="AI2423" s="13">
        <v>126000630.04000001</v>
      </c>
      <c r="AJ2423" s="13">
        <v>128685988.47</v>
      </c>
      <c r="AK2423" s="13">
        <v>0</v>
      </c>
      <c r="AL2423" s="13">
        <v>3871887530.1500001</v>
      </c>
      <c r="AM2423" s="13">
        <v>39.520495366689474</v>
      </c>
      <c r="AN2423" s="13">
        <v>1380578.97</v>
      </c>
      <c r="AO2423" s="13">
        <v>19129268.099999998</v>
      </c>
      <c r="AP2423" s="13">
        <v>150746821.04000002</v>
      </c>
      <c r="AQ2423" s="13">
        <v>37502661.800000004</v>
      </c>
      <c r="AR2423" s="367"/>
      <c r="AS2423" s="19">
        <v>45777</v>
      </c>
      <c r="AT2423" s="20" t="s">
        <v>3</v>
      </c>
      <c r="AU2423" s="40" t="s">
        <v>292</v>
      </c>
      <c r="AV2423" s="41">
        <v>2025</v>
      </c>
      <c r="AW2423" s="266" t="s">
        <v>163</v>
      </c>
      <c r="AX2423" s="380">
        <v>78.14</v>
      </c>
      <c r="AY2423" s="380">
        <v>86.85</v>
      </c>
    </row>
    <row r="2424" spans="1:51" ht="30" x14ac:dyDescent="0.25">
      <c r="A2424" s="64">
        <v>120</v>
      </c>
      <c r="B2424" s="65" t="s">
        <v>78</v>
      </c>
      <c r="C2424" s="13">
        <v>42333709.700000003</v>
      </c>
      <c r="D2424" s="13">
        <v>3360133.62</v>
      </c>
      <c r="E2424" s="13">
        <v>1975350.86</v>
      </c>
      <c r="F2424" s="13">
        <v>0</v>
      </c>
      <c r="G2424" s="13">
        <v>23780719.329999998</v>
      </c>
      <c r="H2424" s="13">
        <v>6378884.5899999999</v>
      </c>
      <c r="I2424" s="13">
        <v>411408131.63999999</v>
      </c>
      <c r="J2424" s="13">
        <v>78735161.159999996</v>
      </c>
      <c r="K2424" s="13">
        <v>7922688.9299999997</v>
      </c>
      <c r="L2424" s="13">
        <v>5947338.0700000003</v>
      </c>
      <c r="M2424" s="13">
        <v>404173.82</v>
      </c>
      <c r="N2424" s="13">
        <v>0</v>
      </c>
      <c r="O2424" s="13">
        <v>5992875.3499999996</v>
      </c>
      <c r="P2424" s="13">
        <v>9088092.3600000106</v>
      </c>
      <c r="Q2424" s="13">
        <v>-168559.47000000006</v>
      </c>
      <c r="R2424" s="13">
        <v>8919532.8900000099</v>
      </c>
      <c r="S2424" s="13">
        <v>-2540648.3000000003</v>
      </c>
      <c r="T2424" s="13">
        <v>234589.25</v>
      </c>
      <c r="U2424" s="13">
        <v>0</v>
      </c>
      <c r="V2424" s="13">
        <v>0</v>
      </c>
      <c r="W2424" s="13">
        <v>0</v>
      </c>
      <c r="X2424" s="13">
        <v>677296.65</v>
      </c>
      <c r="Y2424" s="13">
        <v>128332.11</v>
      </c>
      <c r="Z2424" s="13">
        <v>52908.52</v>
      </c>
      <c r="AA2424" s="13">
        <v>3208297.45</v>
      </c>
      <c r="AB2424" s="13">
        <v>62211.79</v>
      </c>
      <c r="AC2424" s="13">
        <v>0</v>
      </c>
      <c r="AD2424" s="13">
        <v>0</v>
      </c>
      <c r="AE2424" s="13">
        <v>0</v>
      </c>
      <c r="AF2424" s="13">
        <v>784.33</v>
      </c>
      <c r="AG2424" s="13">
        <v>6351511.8899999997</v>
      </c>
      <c r="AH2424" s="13">
        <v>1975350.86</v>
      </c>
      <c r="AI2424" s="13">
        <v>8326862.7699999996</v>
      </c>
      <c r="AJ2424" s="13">
        <v>2333987.42</v>
      </c>
      <c r="AK2424" s="13">
        <v>0</v>
      </c>
      <c r="AL2424" s="13">
        <v>403485442.70999998</v>
      </c>
      <c r="AM2424" s="13">
        <v>51.927841074532758</v>
      </c>
      <c r="AN2424" s="13">
        <v>0</v>
      </c>
      <c r="AO2424" s="13">
        <v>0</v>
      </c>
      <c r="AP2424" s="13">
        <v>38316185.230000004</v>
      </c>
      <c r="AQ2424" s="13">
        <v>5335484.5</v>
      </c>
      <c r="AR2424" s="367"/>
      <c r="AS2424" s="19">
        <v>45777</v>
      </c>
      <c r="AT2424" s="20" t="s">
        <v>3</v>
      </c>
      <c r="AU2424" s="40" t="s">
        <v>292</v>
      </c>
      <c r="AV2424" s="41">
        <v>2025</v>
      </c>
      <c r="AW2424" s="266" t="s">
        <v>187</v>
      </c>
      <c r="AX2424" s="380">
        <v>78.14</v>
      </c>
      <c r="AY2424" s="380">
        <v>86.85</v>
      </c>
    </row>
    <row r="2425" spans="1:51" x14ac:dyDescent="0.25">
      <c r="A2425" s="64">
        <v>100</v>
      </c>
      <c r="B2425" s="65" t="s">
        <v>79</v>
      </c>
      <c r="C2425" s="13">
        <v>1443795794.1000001</v>
      </c>
      <c r="D2425" s="13">
        <v>619666837.33000004</v>
      </c>
      <c r="E2425" s="13">
        <v>66707887.520000003</v>
      </c>
      <c r="F2425" s="13">
        <v>259434373.34</v>
      </c>
      <c r="G2425" s="13">
        <v>290756079.49000001</v>
      </c>
      <c r="H2425" s="13">
        <v>4776980.7300000004</v>
      </c>
      <c r="I2425" s="13">
        <v>310619911.69</v>
      </c>
      <c r="J2425" s="13">
        <v>143470874.09999999</v>
      </c>
      <c r="K2425" s="13">
        <v>246464180.66</v>
      </c>
      <c r="L2425" s="13">
        <v>162240716.47</v>
      </c>
      <c r="M2425" s="13">
        <v>303394650.02999997</v>
      </c>
      <c r="N2425" s="13">
        <v>147202394.78</v>
      </c>
      <c r="O2425" s="13">
        <v>251131239.26999995</v>
      </c>
      <c r="P2425" s="13">
        <v>22807264.670000084</v>
      </c>
      <c r="Q2425" s="13">
        <v>-140852360.4799996</v>
      </c>
      <c r="R2425" s="13">
        <v>-118045095.80999953</v>
      </c>
      <c r="S2425" s="13">
        <v>122822076.53999996</v>
      </c>
      <c r="T2425" s="13">
        <v>470285.4</v>
      </c>
      <c r="U2425" s="13">
        <v>0</v>
      </c>
      <c r="V2425" s="13">
        <v>0</v>
      </c>
      <c r="W2425" s="13">
        <v>0</v>
      </c>
      <c r="X2425" s="13">
        <v>356416770.69</v>
      </c>
      <c r="Y2425" s="13">
        <v>4748521.17</v>
      </c>
      <c r="Z2425" s="13">
        <v>21067530.079999998</v>
      </c>
      <c r="AA2425" s="13">
        <v>41047531.880000003</v>
      </c>
      <c r="AB2425" s="13">
        <v>766621.94</v>
      </c>
      <c r="AC2425" s="13">
        <v>0</v>
      </c>
      <c r="AD2425" s="13">
        <v>0</v>
      </c>
      <c r="AE2425" s="13">
        <v>0</v>
      </c>
      <c r="AF2425" s="13">
        <v>166434774.47999999</v>
      </c>
      <c r="AG2425" s="13">
        <v>465635366.5</v>
      </c>
      <c r="AH2425" s="13">
        <v>213910282.30000001</v>
      </c>
      <c r="AI2425" s="13">
        <v>685714883.40999997</v>
      </c>
      <c r="AJ2425" s="13">
        <v>434583644.13999999</v>
      </c>
      <c r="AK2425" s="13">
        <v>0</v>
      </c>
      <c r="AL2425" s="13">
        <v>64155731.030000001</v>
      </c>
      <c r="AM2425" s="13">
        <v>1.2603044826156848</v>
      </c>
      <c r="AN2425" s="13">
        <v>115182353.19999999</v>
      </c>
      <c r="AO2425" s="13">
        <v>144252020.14000002</v>
      </c>
      <c r="AP2425" s="13">
        <v>1257126346.28</v>
      </c>
      <c r="AQ2425" s="13">
        <v>676016524.98000002</v>
      </c>
      <c r="AR2425" s="367"/>
      <c r="AS2425" s="19">
        <v>45777</v>
      </c>
      <c r="AT2425" s="20" t="s">
        <v>3</v>
      </c>
      <c r="AU2425" s="40" t="s">
        <v>292</v>
      </c>
      <c r="AV2425" s="41">
        <v>2025</v>
      </c>
      <c r="AW2425" s="266" t="s">
        <v>151</v>
      </c>
      <c r="AX2425" s="380">
        <v>78.14</v>
      </c>
      <c r="AY2425" s="380">
        <v>86.85</v>
      </c>
    </row>
    <row r="2426" spans="1:51" x14ac:dyDescent="0.25">
      <c r="A2426" s="64">
        <v>127</v>
      </c>
      <c r="B2426" s="65" t="s">
        <v>80</v>
      </c>
      <c r="C2426" s="13">
        <v>494508110.18000001</v>
      </c>
      <c r="D2426" s="13">
        <v>3408386.3400000003</v>
      </c>
      <c r="E2426" s="13">
        <v>4721156.88</v>
      </c>
      <c r="F2426" s="13">
        <v>3651700.86</v>
      </c>
      <c r="G2426" s="13">
        <v>74836028.069999993</v>
      </c>
      <c r="H2426" s="13">
        <v>20050672.52</v>
      </c>
      <c r="I2426" s="13">
        <v>89429435</v>
      </c>
      <c r="J2426" s="13">
        <v>63569.91</v>
      </c>
      <c r="K2426" s="13">
        <v>28299004.399999999</v>
      </c>
      <c r="L2426" s="13">
        <v>23577847.520000003</v>
      </c>
      <c r="M2426" s="13">
        <v>46870530.939999998</v>
      </c>
      <c r="N2426" s="13">
        <v>0</v>
      </c>
      <c r="O2426" s="13">
        <v>44199080.969999984</v>
      </c>
      <c r="P2426" s="13">
        <v>368239314.4000001</v>
      </c>
      <c r="Q2426" s="13">
        <v>-430184736.99999994</v>
      </c>
      <c r="R2426" s="13">
        <v>-61945422.599999845</v>
      </c>
      <c r="S2426" s="13">
        <v>81996095.129999995</v>
      </c>
      <c r="T2426" s="13">
        <v>1171782.99</v>
      </c>
      <c r="U2426" s="13">
        <v>0</v>
      </c>
      <c r="V2426" s="13">
        <v>0</v>
      </c>
      <c r="W2426" s="13">
        <v>82073669.200000003</v>
      </c>
      <c r="X2426" s="13">
        <v>5597368.0099999998</v>
      </c>
      <c r="Y2426" s="13">
        <v>1499700.48</v>
      </c>
      <c r="Z2426" s="13">
        <v>2154385.88</v>
      </c>
      <c r="AA2426" s="13">
        <v>0</v>
      </c>
      <c r="AB2426" s="13">
        <v>3089424.69</v>
      </c>
      <c r="AC2426" s="13">
        <v>0</v>
      </c>
      <c r="AD2426" s="13">
        <v>0</v>
      </c>
      <c r="AE2426" s="13">
        <v>0</v>
      </c>
      <c r="AF2426" s="13">
        <v>103214.02</v>
      </c>
      <c r="AG2426" s="13">
        <v>70448378.459999993</v>
      </c>
      <c r="AH2426" s="13">
        <v>4721156.88</v>
      </c>
      <c r="AI2426" s="13">
        <v>75126802.089999989</v>
      </c>
      <c r="AJ2426" s="13">
        <v>30927721.120000001</v>
      </c>
      <c r="AK2426" s="13">
        <v>0</v>
      </c>
      <c r="AL2426" s="13">
        <v>61130430.600000001</v>
      </c>
      <c r="AM2426" s="13">
        <v>3.1601618818787847</v>
      </c>
      <c r="AN2426" s="13">
        <v>2407088.59</v>
      </c>
      <c r="AO2426" s="13">
        <v>1244612.27</v>
      </c>
      <c r="AP2426" s="13">
        <v>454767468.40999997</v>
      </c>
      <c r="AQ2426" s="13">
        <v>7866825.54</v>
      </c>
      <c r="AR2426" s="367"/>
      <c r="AS2426" s="19">
        <v>45777</v>
      </c>
      <c r="AT2426" s="20" t="s">
        <v>3</v>
      </c>
      <c r="AU2426" s="40" t="s">
        <v>292</v>
      </c>
      <c r="AV2426" s="41">
        <v>2025</v>
      </c>
      <c r="AW2426" s="266" t="s">
        <v>186</v>
      </c>
      <c r="AX2426" s="380">
        <v>78.14</v>
      </c>
      <c r="AY2426" s="380">
        <v>86.85</v>
      </c>
    </row>
    <row r="2427" spans="1:51" x14ac:dyDescent="0.25">
      <c r="A2427" s="64">
        <v>12</v>
      </c>
      <c r="B2427" s="65" t="s">
        <v>81</v>
      </c>
      <c r="C2427" s="13">
        <v>1456210582.9699998</v>
      </c>
      <c r="D2427" s="13">
        <v>619334397.43999982</v>
      </c>
      <c r="E2427" s="13">
        <v>97051829.769999996</v>
      </c>
      <c r="F2427" s="13">
        <v>195859202.25</v>
      </c>
      <c r="G2427" s="13">
        <v>293722031.75999999</v>
      </c>
      <c r="H2427" s="13">
        <v>143232857.66999999</v>
      </c>
      <c r="I2427" s="13">
        <v>789568553.88999999</v>
      </c>
      <c r="J2427" s="13">
        <v>2758070579.6599998</v>
      </c>
      <c r="K2427" s="13">
        <v>454371368.81999999</v>
      </c>
      <c r="L2427" s="13">
        <v>355703529.5</v>
      </c>
      <c r="M2427" s="13">
        <v>276464553.92000002</v>
      </c>
      <c r="N2427" s="13">
        <v>1217453940.45</v>
      </c>
      <c r="O2427" s="13">
        <v>765793093.54000008</v>
      </c>
      <c r="P2427" s="13">
        <v>-418500177.06999987</v>
      </c>
      <c r="Q2427" s="13">
        <v>156475100.0399996</v>
      </c>
      <c r="R2427" s="13">
        <v>-262025077.03000027</v>
      </c>
      <c r="S2427" s="13">
        <v>405257934.71000004</v>
      </c>
      <c r="T2427" s="13">
        <v>556828695.71000004</v>
      </c>
      <c r="U2427" s="13">
        <v>0</v>
      </c>
      <c r="V2427" s="13">
        <v>0</v>
      </c>
      <c r="W2427" s="13">
        <v>25720076.859999999</v>
      </c>
      <c r="X2427" s="13">
        <v>4808290309.8199997</v>
      </c>
      <c r="Y2427" s="13">
        <v>5994327.1799999997</v>
      </c>
      <c r="Z2427" s="13">
        <v>19156962.100000001</v>
      </c>
      <c r="AA2427" s="13">
        <v>6283579.5499999998</v>
      </c>
      <c r="AB2427" s="13">
        <v>599654.04</v>
      </c>
      <c r="AC2427" s="13">
        <v>0</v>
      </c>
      <c r="AD2427" s="13">
        <v>0</v>
      </c>
      <c r="AE2427" s="13">
        <v>0</v>
      </c>
      <c r="AF2427" s="13">
        <v>4953546624.8100004</v>
      </c>
      <c r="AG2427" s="13">
        <v>632168083.41999996</v>
      </c>
      <c r="AH2427" s="13">
        <v>1314505770.2199998</v>
      </c>
      <c r="AI2427" s="13">
        <v>1916560945.6399999</v>
      </c>
      <c r="AJ2427" s="13">
        <v>1151781029.25</v>
      </c>
      <c r="AK2427" s="13">
        <v>1013177.15</v>
      </c>
      <c r="AL2427" s="13">
        <v>335197185.06999999</v>
      </c>
      <c r="AM2427" s="13">
        <v>1.7377163441008734</v>
      </c>
      <c r="AN2427" s="13">
        <v>114473179.42</v>
      </c>
      <c r="AO2427" s="13">
        <v>81386022.829999998</v>
      </c>
      <c r="AP2427" s="13">
        <v>1242396198</v>
      </c>
      <c r="AQ2427" s="13">
        <v>1171313106.0099998</v>
      </c>
      <c r="AR2427" s="367"/>
      <c r="AS2427" s="19">
        <v>45777</v>
      </c>
      <c r="AT2427" s="20" t="s">
        <v>3</v>
      </c>
      <c r="AU2427" s="40" t="s">
        <v>292</v>
      </c>
      <c r="AV2427" s="41">
        <v>2025</v>
      </c>
      <c r="AW2427" s="266" t="s">
        <v>152</v>
      </c>
      <c r="AX2427" s="380">
        <v>78.14</v>
      </c>
      <c r="AY2427" s="380">
        <v>86.85</v>
      </c>
    </row>
    <row r="2428" spans="1:51" x14ac:dyDescent="0.25">
      <c r="A2428" s="64">
        <v>74</v>
      </c>
      <c r="B2428" s="65" t="s">
        <v>82</v>
      </c>
      <c r="C2428" s="13">
        <v>6107513654.1600008</v>
      </c>
      <c r="D2428" s="13">
        <v>3161730651.0899997</v>
      </c>
      <c r="E2428" s="13">
        <v>79126927.359999999</v>
      </c>
      <c r="F2428" s="13">
        <v>834793705.54000008</v>
      </c>
      <c r="G2428" s="13">
        <v>931689018.42999995</v>
      </c>
      <c r="H2428" s="13">
        <v>26778405.760000002</v>
      </c>
      <c r="I2428" s="13">
        <v>2018181647.8599999</v>
      </c>
      <c r="J2428" s="13">
        <v>1439098958.45</v>
      </c>
      <c r="K2428" s="13">
        <v>299274525.42000002</v>
      </c>
      <c r="L2428" s="13">
        <v>219908884.81</v>
      </c>
      <c r="M2428" s="13">
        <v>2080140449.49</v>
      </c>
      <c r="N2428" s="13">
        <v>1960394094.6100001</v>
      </c>
      <c r="O2428" s="13">
        <v>1005320772.4200002</v>
      </c>
      <c r="P2428" s="13">
        <v>173979506.68000197</v>
      </c>
      <c r="Q2428" s="13">
        <v>105655806.30999871</v>
      </c>
      <c r="R2428" s="13">
        <v>279635312.99000067</v>
      </c>
      <c r="S2428" s="13">
        <v>-252856907.22000027</v>
      </c>
      <c r="T2428" s="13">
        <v>4319572.2699999996</v>
      </c>
      <c r="U2428" s="13">
        <v>0</v>
      </c>
      <c r="V2428" s="13">
        <v>0</v>
      </c>
      <c r="W2428" s="13">
        <v>2870000</v>
      </c>
      <c r="X2428" s="13">
        <v>2776820015.0599999</v>
      </c>
      <c r="Y2428" s="13">
        <v>14896562.199999999</v>
      </c>
      <c r="Z2428" s="13">
        <v>155051447.40000001</v>
      </c>
      <c r="AA2428" s="13">
        <v>428731534.06</v>
      </c>
      <c r="AB2428" s="13">
        <v>10861545.369999999</v>
      </c>
      <c r="AC2428" s="13">
        <v>0</v>
      </c>
      <c r="AD2428" s="13">
        <v>0</v>
      </c>
      <c r="AE2428" s="13">
        <v>23200175.300000001</v>
      </c>
      <c r="AF2428" s="13">
        <v>2404125230.2199998</v>
      </c>
      <c r="AG2428" s="13">
        <v>2300049334.3000002</v>
      </c>
      <c r="AH2428" s="13">
        <v>2039521021.97</v>
      </c>
      <c r="AI2428" s="13">
        <v>4292072842.46</v>
      </c>
      <c r="AJ2428" s="13">
        <v>3286752070.04</v>
      </c>
      <c r="AK2428" s="13">
        <v>0</v>
      </c>
      <c r="AL2428" s="13">
        <v>1718907122.4399998</v>
      </c>
      <c r="AM2428" s="13">
        <v>6.7435798119726238</v>
      </c>
      <c r="AN2428" s="13">
        <v>530594551.54000002</v>
      </c>
      <c r="AO2428" s="13">
        <v>304199154</v>
      </c>
      <c r="AP2428" s="13">
        <v>5337630926.1500015</v>
      </c>
      <c r="AQ2428" s="13">
        <v>3397168695.5</v>
      </c>
      <c r="AR2428" s="367"/>
      <c r="AS2428" s="19">
        <v>45777</v>
      </c>
      <c r="AT2428" s="20" t="s">
        <v>3</v>
      </c>
      <c r="AU2428" s="40" t="s">
        <v>292</v>
      </c>
      <c r="AV2428" s="41">
        <v>2025</v>
      </c>
      <c r="AW2428" s="266" t="s">
        <v>148</v>
      </c>
      <c r="AX2428" s="380">
        <v>78.14</v>
      </c>
      <c r="AY2428" s="380">
        <v>86.85</v>
      </c>
    </row>
    <row r="2429" spans="1:51" x14ac:dyDescent="0.25">
      <c r="A2429" s="64">
        <v>71</v>
      </c>
      <c r="B2429" s="65" t="s">
        <v>83</v>
      </c>
      <c r="C2429" s="13">
        <v>605872871.28999996</v>
      </c>
      <c r="D2429" s="13">
        <v>54688858.5</v>
      </c>
      <c r="E2429" s="13">
        <v>93897595.780000001</v>
      </c>
      <c r="F2429" s="13">
        <v>3052422.35</v>
      </c>
      <c r="G2429" s="13">
        <v>262779035.84999999</v>
      </c>
      <c r="H2429" s="13">
        <v>9222230.8100000005</v>
      </c>
      <c r="I2429" s="13">
        <v>237437470.53</v>
      </c>
      <c r="J2429" s="13">
        <v>67149869.549999997</v>
      </c>
      <c r="K2429" s="13">
        <v>169137958.83000001</v>
      </c>
      <c r="L2429" s="13">
        <v>75240363.049999997</v>
      </c>
      <c r="M2429" s="13">
        <v>125852741.66</v>
      </c>
      <c r="N2429" s="13">
        <v>3861847.62</v>
      </c>
      <c r="O2429" s="13">
        <v>197378749.24999997</v>
      </c>
      <c r="P2429" s="13">
        <v>87973805.340000033</v>
      </c>
      <c r="Q2429" s="13">
        <v>-179651077.62000003</v>
      </c>
      <c r="R2429" s="13">
        <v>-91677272.280000001</v>
      </c>
      <c r="S2429" s="13">
        <v>100899503.09</v>
      </c>
      <c r="T2429" s="13">
        <v>20416666.66</v>
      </c>
      <c r="U2429" s="13">
        <v>0</v>
      </c>
      <c r="V2429" s="13">
        <v>0</v>
      </c>
      <c r="W2429" s="13">
        <v>180122709.96000001</v>
      </c>
      <c r="X2429" s="13">
        <v>10078879.970000001</v>
      </c>
      <c r="Y2429" s="13">
        <v>5362837.47</v>
      </c>
      <c r="Z2429" s="13">
        <v>2905942.94</v>
      </c>
      <c r="AA2429" s="13">
        <v>47201925.880000003</v>
      </c>
      <c r="AB2429" s="13">
        <v>16962225.559999999</v>
      </c>
      <c r="AC2429" s="13">
        <v>0</v>
      </c>
      <c r="AD2429" s="13">
        <v>0</v>
      </c>
      <c r="AE2429" s="13">
        <v>0</v>
      </c>
      <c r="AF2429" s="13">
        <v>37285821.649999999</v>
      </c>
      <c r="AG2429" s="13">
        <v>201093104.71000001</v>
      </c>
      <c r="AH2429" s="13">
        <v>97759443.400000006</v>
      </c>
      <c r="AI2429" s="13">
        <v>298197476.01999998</v>
      </c>
      <c r="AJ2429" s="13">
        <v>100818726.77000001</v>
      </c>
      <c r="AK2429" s="13">
        <v>0</v>
      </c>
      <c r="AL2429" s="13">
        <v>68299511.699999988</v>
      </c>
      <c r="AM2429" s="13">
        <v>1.4038094829360428</v>
      </c>
      <c r="AN2429" s="13">
        <v>3052422.35</v>
      </c>
      <c r="AO2429" s="13">
        <v>0</v>
      </c>
      <c r="AP2429" s="13">
        <v>431063783.22000003</v>
      </c>
      <c r="AQ2429" s="13">
        <v>77258519.670000002</v>
      </c>
      <c r="AR2429" s="367"/>
      <c r="AS2429" s="19">
        <v>45777</v>
      </c>
      <c r="AT2429" s="20" t="s">
        <v>3</v>
      </c>
      <c r="AU2429" s="40" t="s">
        <v>292</v>
      </c>
      <c r="AV2429" s="41">
        <v>2025</v>
      </c>
      <c r="AW2429" s="266" t="s">
        <v>161</v>
      </c>
      <c r="AX2429" s="380">
        <v>78.14</v>
      </c>
      <c r="AY2429" s="380">
        <v>86.85</v>
      </c>
    </row>
    <row r="2430" spans="1:51" x14ac:dyDescent="0.25">
      <c r="A2430" s="64">
        <v>73</v>
      </c>
      <c r="B2430" s="65" t="s">
        <v>84</v>
      </c>
      <c r="C2430" s="13">
        <v>323343823.19</v>
      </c>
      <c r="D2430" s="13">
        <v>5070784.1500000004</v>
      </c>
      <c r="E2430" s="13">
        <v>3710149.9899999998</v>
      </c>
      <c r="F2430" s="13">
        <v>13095759.67</v>
      </c>
      <c r="G2430" s="13">
        <v>297258972.89999998</v>
      </c>
      <c r="H2430" s="13">
        <v>25284827.690000001</v>
      </c>
      <c r="I2430" s="13">
        <v>140883928.13999999</v>
      </c>
      <c r="J2430" s="13">
        <v>84951682.980000004</v>
      </c>
      <c r="K2430" s="13">
        <v>89082325.920000002</v>
      </c>
      <c r="L2430" s="13">
        <v>85372175.929999992</v>
      </c>
      <c r="M2430" s="13">
        <v>104163218.93000001</v>
      </c>
      <c r="N2430" s="13">
        <v>50569303.090000004</v>
      </c>
      <c r="O2430" s="13">
        <v>187054973.60999998</v>
      </c>
      <c r="P2430" s="13">
        <v>-186833720.79999998</v>
      </c>
      <c r="Q2430" s="13">
        <v>101278241.62</v>
      </c>
      <c r="R2430" s="13">
        <v>-85555479.179999977</v>
      </c>
      <c r="S2430" s="13">
        <v>110840307.00999999</v>
      </c>
      <c r="T2430" s="13">
        <v>0</v>
      </c>
      <c r="U2430" s="13">
        <v>0</v>
      </c>
      <c r="V2430" s="13">
        <v>0</v>
      </c>
      <c r="W2430" s="13">
        <v>66046760.460000001</v>
      </c>
      <c r="X2430" s="13">
        <v>73346333.670000002</v>
      </c>
      <c r="Y2430" s="13">
        <v>5704284.5599999996</v>
      </c>
      <c r="Z2430" s="13">
        <v>2176440.19</v>
      </c>
      <c r="AA2430" s="13">
        <v>2502918.15</v>
      </c>
      <c r="AB2430" s="13">
        <v>6958492.8799999999</v>
      </c>
      <c r="AC2430" s="13">
        <v>0</v>
      </c>
      <c r="AD2430" s="13">
        <v>0</v>
      </c>
      <c r="AE2430" s="13">
        <v>0</v>
      </c>
      <c r="AF2430" s="13">
        <v>11210651.34</v>
      </c>
      <c r="AG2430" s="13">
        <v>189535394.85999998</v>
      </c>
      <c r="AH2430" s="13">
        <v>54279453.079999998</v>
      </c>
      <c r="AI2430" s="13">
        <v>243329269.75999999</v>
      </c>
      <c r="AJ2430" s="13">
        <v>56274296.149999999</v>
      </c>
      <c r="AK2430" s="13">
        <v>0</v>
      </c>
      <c r="AL2430" s="13">
        <v>51801602.219999984</v>
      </c>
      <c r="AM2430" s="13">
        <v>1.5815025784858849</v>
      </c>
      <c r="AN2430" s="13">
        <v>11448513.890000001</v>
      </c>
      <c r="AO2430" s="13">
        <v>1647245.78</v>
      </c>
      <c r="AP2430" s="13">
        <v>136232278.38000003</v>
      </c>
      <c r="AQ2430" s="13">
        <v>5014212.9499999955</v>
      </c>
      <c r="AR2430" s="367"/>
      <c r="AS2430" s="19">
        <v>45777</v>
      </c>
      <c r="AT2430" s="20" t="s">
        <v>3</v>
      </c>
      <c r="AU2430" s="40" t="s">
        <v>292</v>
      </c>
      <c r="AV2430" s="41">
        <v>2025</v>
      </c>
      <c r="AW2430" s="266" t="s">
        <v>190</v>
      </c>
      <c r="AX2430" s="380">
        <v>78.14</v>
      </c>
      <c r="AY2430" s="380">
        <v>86.85</v>
      </c>
    </row>
    <row r="2431" spans="1:51" x14ac:dyDescent="0.25">
      <c r="A2431" s="64">
        <v>46</v>
      </c>
      <c r="B2431" s="65" t="s">
        <v>85</v>
      </c>
      <c r="C2431" s="13">
        <v>29245171.210000001</v>
      </c>
      <c r="D2431" s="13">
        <v>12638673.109999999</v>
      </c>
      <c r="E2431" s="13">
        <v>3116592</v>
      </c>
      <c r="F2431" s="13">
        <v>4165942.35</v>
      </c>
      <c r="G2431" s="13">
        <v>16171164.9</v>
      </c>
      <c r="H2431" s="13">
        <v>493874.58</v>
      </c>
      <c r="I2431" s="13">
        <v>588985411.37</v>
      </c>
      <c r="J2431" s="13">
        <v>39837377.07</v>
      </c>
      <c r="K2431" s="13">
        <v>28296607.210000001</v>
      </c>
      <c r="L2431" s="13">
        <v>25180015.210000001</v>
      </c>
      <c r="M2431" s="13">
        <v>1900329</v>
      </c>
      <c r="N2431" s="13">
        <v>0</v>
      </c>
      <c r="O2431" s="13">
        <v>10406197</v>
      </c>
      <c r="P2431" s="13">
        <v>-14149746.149999993</v>
      </c>
      <c r="Q2431" s="13">
        <v>-20031.289999999572</v>
      </c>
      <c r="R2431" s="13">
        <v>-14169777.439999992</v>
      </c>
      <c r="S2431" s="13">
        <v>14663652.02</v>
      </c>
      <c r="T2431" s="13">
        <v>8007059.7000000002</v>
      </c>
      <c r="U2431" s="13">
        <v>0</v>
      </c>
      <c r="V2431" s="13">
        <v>0</v>
      </c>
      <c r="W2431" s="13">
        <v>0</v>
      </c>
      <c r="X2431" s="13">
        <v>13819391.85</v>
      </c>
      <c r="Y2431" s="13">
        <v>329965.98</v>
      </c>
      <c r="Z2431" s="13">
        <v>112358.05</v>
      </c>
      <c r="AA2431" s="13">
        <v>3650000</v>
      </c>
      <c r="AB2431" s="13">
        <v>1128932.6399999999</v>
      </c>
      <c r="AC2431" s="13">
        <v>0</v>
      </c>
      <c r="AD2431" s="13">
        <v>0</v>
      </c>
      <c r="AE2431" s="13">
        <v>0</v>
      </c>
      <c r="AF2431" s="13">
        <v>1941542.86</v>
      </c>
      <c r="AG2431" s="13">
        <v>27080344.210000001</v>
      </c>
      <c r="AH2431" s="13">
        <v>3116592</v>
      </c>
      <c r="AI2431" s="13">
        <v>30167963</v>
      </c>
      <c r="AJ2431" s="13">
        <v>19761766</v>
      </c>
      <c r="AK2431" s="13">
        <v>0</v>
      </c>
      <c r="AL2431" s="13">
        <v>560688804.15999997</v>
      </c>
      <c r="AM2431" s="13">
        <v>20.814700751892723</v>
      </c>
      <c r="AN2431" s="13">
        <v>2681389.09</v>
      </c>
      <c r="AO2431" s="13">
        <v>1484553.2599999998</v>
      </c>
      <c r="AP2431" s="13">
        <v>19475423.210000008</v>
      </c>
      <c r="AQ2431" s="13">
        <v>13275122.109999999</v>
      </c>
      <c r="AR2431" s="367"/>
      <c r="AS2431" s="19">
        <v>45777</v>
      </c>
      <c r="AT2431" s="20" t="s">
        <v>3</v>
      </c>
      <c r="AU2431" s="40" t="s">
        <v>292</v>
      </c>
      <c r="AV2431" s="41">
        <v>2025</v>
      </c>
      <c r="AW2431" s="266" t="s">
        <v>176</v>
      </c>
      <c r="AX2431" s="380">
        <v>78.14</v>
      </c>
      <c r="AY2431" s="380">
        <v>86.85</v>
      </c>
    </row>
    <row r="2432" spans="1:51" x14ac:dyDescent="0.25">
      <c r="A2432" s="64">
        <v>51</v>
      </c>
      <c r="B2432" s="65" t="s">
        <v>86</v>
      </c>
      <c r="C2432" s="13">
        <v>16242174.32</v>
      </c>
      <c r="D2432" s="13">
        <v>407958.44</v>
      </c>
      <c r="E2432" s="13">
        <v>4061677.65</v>
      </c>
      <c r="F2432" s="13">
        <v>1638730.73</v>
      </c>
      <c r="G2432" s="13">
        <v>12869395.639999999</v>
      </c>
      <c r="H2432" s="13">
        <v>26192025.27</v>
      </c>
      <c r="I2432" s="13">
        <v>115521838.51000001</v>
      </c>
      <c r="J2432" s="13">
        <v>269852651.44</v>
      </c>
      <c r="K2432" s="13">
        <v>20915406.98</v>
      </c>
      <c r="L2432" s="13">
        <v>16853729.329999998</v>
      </c>
      <c r="M2432" s="13">
        <v>127075.46</v>
      </c>
      <c r="N2432" s="13">
        <v>0</v>
      </c>
      <c r="O2432" s="13">
        <v>7403713.9600000009</v>
      </c>
      <c r="P2432" s="13">
        <v>-7692289.1300000008</v>
      </c>
      <c r="Q2432" s="13">
        <v>-307736.33999999997</v>
      </c>
      <c r="R2432" s="13">
        <v>-8000025.4700000007</v>
      </c>
      <c r="S2432" s="13">
        <v>34192050.739999995</v>
      </c>
      <c r="T2432" s="13">
        <v>267230.21999999997</v>
      </c>
      <c r="U2432" s="13">
        <v>0</v>
      </c>
      <c r="V2432" s="13">
        <v>0</v>
      </c>
      <c r="W2432" s="13">
        <v>0</v>
      </c>
      <c r="X2432" s="13">
        <v>48262782.219999999</v>
      </c>
      <c r="Y2432" s="13">
        <v>262640.73</v>
      </c>
      <c r="Z2432" s="13">
        <v>0</v>
      </c>
      <c r="AA2432" s="13">
        <v>19319.25</v>
      </c>
      <c r="AB2432" s="13">
        <v>7216.65</v>
      </c>
      <c r="AC2432" s="13">
        <v>0</v>
      </c>
      <c r="AD2432" s="13">
        <v>0</v>
      </c>
      <c r="AE2432" s="13">
        <v>0</v>
      </c>
      <c r="AF2432" s="13">
        <v>14048785.07</v>
      </c>
      <c r="AG2432" s="13">
        <v>16980804.789999999</v>
      </c>
      <c r="AH2432" s="13">
        <v>4061677.65</v>
      </c>
      <c r="AI2432" s="13">
        <v>20491843.870000001</v>
      </c>
      <c r="AJ2432" s="13">
        <v>13088129.91</v>
      </c>
      <c r="AK2432" s="13">
        <v>0</v>
      </c>
      <c r="AL2432" s="13">
        <v>94606431.530000001</v>
      </c>
      <c r="AM2432" s="13">
        <v>5.5232890577011382</v>
      </c>
      <c r="AN2432" s="13">
        <v>1175970.98</v>
      </c>
      <c r="AO2432" s="13">
        <v>462759.75</v>
      </c>
      <c r="AP2432" s="13">
        <v>9548372.570000004</v>
      </c>
      <c r="AQ2432" s="13">
        <v>1117870.6500000008</v>
      </c>
      <c r="AR2432" s="367"/>
      <c r="AS2432" s="19">
        <v>45777</v>
      </c>
      <c r="AT2432" s="20" t="s">
        <v>3</v>
      </c>
      <c r="AU2432" s="40" t="s">
        <v>292</v>
      </c>
      <c r="AV2432" s="41">
        <v>2025</v>
      </c>
      <c r="AW2432" s="266" t="s">
        <v>179</v>
      </c>
      <c r="AX2432" s="380">
        <v>78.14</v>
      </c>
      <c r="AY2432" s="380">
        <v>86.85</v>
      </c>
    </row>
    <row r="2433" spans="1:51" x14ac:dyDescent="0.25">
      <c r="A2433" s="64">
        <v>117</v>
      </c>
      <c r="B2433" s="65" t="s">
        <v>87</v>
      </c>
      <c r="C2433" s="13">
        <v>1076806680.3100002</v>
      </c>
      <c r="D2433" s="13">
        <v>433968683.32999998</v>
      </c>
      <c r="E2433" s="13">
        <v>101456261.42</v>
      </c>
      <c r="F2433" s="13">
        <v>148977729.56999999</v>
      </c>
      <c r="G2433" s="13">
        <v>207064669.82999998</v>
      </c>
      <c r="H2433" s="13">
        <v>1387717.74</v>
      </c>
      <c r="I2433" s="13">
        <v>290092788.51999998</v>
      </c>
      <c r="J2433" s="13">
        <v>205692168.56</v>
      </c>
      <c r="K2433" s="13">
        <v>257432416.43000001</v>
      </c>
      <c r="L2433" s="13">
        <v>148695410.64000002</v>
      </c>
      <c r="M2433" s="13">
        <v>551038962.90999997</v>
      </c>
      <c r="N2433" s="13">
        <v>343080316.26999998</v>
      </c>
      <c r="O2433" s="13">
        <v>301019973.12</v>
      </c>
      <c r="P2433" s="13">
        <v>-14338747.209999723</v>
      </c>
      <c r="Q2433" s="13">
        <v>53752563.649999931</v>
      </c>
      <c r="R2433" s="13">
        <v>39413816.440000206</v>
      </c>
      <c r="S2433" s="13">
        <v>-38026098.689999998</v>
      </c>
      <c r="T2433" s="13">
        <v>1241847.6000000001</v>
      </c>
      <c r="U2433" s="13">
        <v>0</v>
      </c>
      <c r="V2433" s="13">
        <v>0</v>
      </c>
      <c r="W2433" s="13">
        <v>0</v>
      </c>
      <c r="X2433" s="13">
        <v>246861357.21000001</v>
      </c>
      <c r="Y2433" s="13">
        <v>3669611.89</v>
      </c>
      <c r="Z2433" s="13">
        <v>6134317.1299999999</v>
      </c>
      <c r="AA2433" s="13">
        <v>28760154.739999998</v>
      </c>
      <c r="AB2433" s="13">
        <v>2156151.6</v>
      </c>
      <c r="AC2433" s="13">
        <v>0</v>
      </c>
      <c r="AD2433" s="13">
        <v>0</v>
      </c>
      <c r="AE2433" s="13">
        <v>0</v>
      </c>
      <c r="AF2433" s="13">
        <v>245409068.13999999</v>
      </c>
      <c r="AG2433" s="13">
        <v>699734373.54999995</v>
      </c>
      <c r="AH2433" s="13">
        <v>444536577.69</v>
      </c>
      <c r="AI2433" s="13">
        <v>1141745995.46</v>
      </c>
      <c r="AJ2433" s="13">
        <v>840726022.34000003</v>
      </c>
      <c r="AK2433" s="13">
        <v>0</v>
      </c>
      <c r="AL2433" s="13">
        <v>32660372.089999974</v>
      </c>
      <c r="AM2433" s="13">
        <v>1.1268696947452259</v>
      </c>
      <c r="AN2433" s="13">
        <v>98216557.210000008</v>
      </c>
      <c r="AO2433" s="13">
        <v>50761172.359999999</v>
      </c>
      <c r="AP2433" s="13">
        <v>998485460.54999983</v>
      </c>
      <c r="AQ2433" s="13">
        <v>656271920.20000005</v>
      </c>
      <c r="AR2433" s="367"/>
      <c r="AS2433" s="19">
        <v>45777</v>
      </c>
      <c r="AT2433" s="20" t="s">
        <v>3</v>
      </c>
      <c r="AU2433" s="40" t="s">
        <v>292</v>
      </c>
      <c r="AV2433" s="41">
        <v>2025</v>
      </c>
      <c r="AW2433" s="266" t="s">
        <v>155</v>
      </c>
      <c r="AX2433" s="380">
        <v>78.14</v>
      </c>
      <c r="AY2433" s="380">
        <v>86.85</v>
      </c>
    </row>
    <row r="2434" spans="1:51" x14ac:dyDescent="0.25">
      <c r="A2434" s="64">
        <v>78</v>
      </c>
      <c r="B2434" s="65" t="s">
        <v>88</v>
      </c>
      <c r="C2434" s="13">
        <v>3158402.74</v>
      </c>
      <c r="D2434" s="13">
        <v>0</v>
      </c>
      <c r="E2434" s="13">
        <v>91.68</v>
      </c>
      <c r="F2434" s="13">
        <v>593438.65</v>
      </c>
      <c r="G2434" s="13">
        <v>3738676.31</v>
      </c>
      <c r="H2434" s="13">
        <v>-1137151.43</v>
      </c>
      <c r="I2434" s="13">
        <v>132964911.2</v>
      </c>
      <c r="J2434" s="13">
        <v>9037392.5299999993</v>
      </c>
      <c r="K2434" s="13">
        <v>2466438.9</v>
      </c>
      <c r="L2434" s="13">
        <v>2466347.2200000002</v>
      </c>
      <c r="M2434" s="13">
        <v>201423.47</v>
      </c>
      <c r="N2434" s="13">
        <v>0.09</v>
      </c>
      <c r="O2434" s="13">
        <v>883955.03</v>
      </c>
      <c r="P2434" s="13">
        <v>-2057667.2499999991</v>
      </c>
      <c r="Q2434" s="13">
        <v>-62731.450000000012</v>
      </c>
      <c r="R2434" s="13">
        <v>-2120398.6999999993</v>
      </c>
      <c r="S2434" s="13">
        <v>983247.27999999991</v>
      </c>
      <c r="T2434" s="13">
        <v>745950.17</v>
      </c>
      <c r="U2434" s="13">
        <v>0</v>
      </c>
      <c r="V2434" s="13">
        <v>0</v>
      </c>
      <c r="W2434" s="13">
        <v>0</v>
      </c>
      <c r="X2434" s="13">
        <v>371613.78</v>
      </c>
      <c r="Y2434" s="13">
        <v>72749.440000000002</v>
      </c>
      <c r="Z2434" s="13">
        <v>22487.39</v>
      </c>
      <c r="AA2434" s="13">
        <v>32520.5</v>
      </c>
      <c r="AB2434" s="13">
        <v>0.01</v>
      </c>
      <c r="AC2434" s="13">
        <v>0</v>
      </c>
      <c r="AD2434" s="13">
        <v>0</v>
      </c>
      <c r="AE2434" s="13">
        <v>0</v>
      </c>
      <c r="AF2434" s="13">
        <v>6559.33</v>
      </c>
      <c r="AG2434" s="13">
        <v>2667770.69</v>
      </c>
      <c r="AH2434" s="13">
        <v>91.77000000000001</v>
      </c>
      <c r="AI2434" s="13">
        <v>2663236.6300000004</v>
      </c>
      <c r="AJ2434" s="13">
        <v>1779281.6</v>
      </c>
      <c r="AK2434" s="13">
        <v>0</v>
      </c>
      <c r="AL2434" s="13">
        <v>130498472.3</v>
      </c>
      <c r="AM2434" s="13">
        <v>53.909671632246805</v>
      </c>
      <c r="AN2434" s="13">
        <v>418120.01</v>
      </c>
      <c r="AO2434" s="13">
        <v>175318.63999999998</v>
      </c>
      <c r="AP2434" s="13">
        <v>2274483.6800000002</v>
      </c>
      <c r="AQ2434" s="13">
        <v>35.970000000000013</v>
      </c>
      <c r="AR2434" s="367"/>
      <c r="AS2434" s="19">
        <v>45777</v>
      </c>
      <c r="AT2434" s="20" t="s">
        <v>3</v>
      </c>
      <c r="AU2434" s="40" t="s">
        <v>293</v>
      </c>
      <c r="AV2434" s="41">
        <v>2025</v>
      </c>
      <c r="AW2434" s="266" t="s">
        <v>185</v>
      </c>
      <c r="AX2434" s="380">
        <v>78.14</v>
      </c>
      <c r="AY2434" s="380">
        <v>86.85</v>
      </c>
    </row>
    <row r="2435" spans="1:51" x14ac:dyDescent="0.25">
      <c r="A2435" s="64">
        <v>80</v>
      </c>
      <c r="B2435" s="65" t="s">
        <v>89</v>
      </c>
      <c r="C2435" s="13">
        <v>877116054.98000002</v>
      </c>
      <c r="D2435" s="13">
        <v>263411704.56000003</v>
      </c>
      <c r="E2435" s="13">
        <v>118586668.36</v>
      </c>
      <c r="F2435" s="13">
        <v>123912186.69999999</v>
      </c>
      <c r="G2435" s="13">
        <v>252753310.06999999</v>
      </c>
      <c r="H2435" s="13">
        <v>1220642.05</v>
      </c>
      <c r="I2435" s="13">
        <v>872170069.41999996</v>
      </c>
      <c r="J2435" s="13">
        <v>506409926.42000002</v>
      </c>
      <c r="K2435" s="13">
        <v>237448697.16</v>
      </c>
      <c r="L2435" s="13">
        <v>112651927.11</v>
      </c>
      <c r="M2435" s="13">
        <v>410533880.32999998</v>
      </c>
      <c r="N2435" s="13">
        <v>552800383.55999994</v>
      </c>
      <c r="O2435" s="13">
        <v>322548923.51000005</v>
      </c>
      <c r="P2435" s="13">
        <v>-85549994.989999726</v>
      </c>
      <c r="Q2435" s="13">
        <v>68122488.829999968</v>
      </c>
      <c r="R2435" s="13">
        <v>-17427506.159999758</v>
      </c>
      <c r="S2435" s="13">
        <v>18648148.189999998</v>
      </c>
      <c r="T2435" s="13">
        <v>28170.92</v>
      </c>
      <c r="U2435" s="13">
        <v>0</v>
      </c>
      <c r="V2435" s="13">
        <v>0</v>
      </c>
      <c r="W2435" s="13">
        <v>668887.66</v>
      </c>
      <c r="X2435" s="13">
        <v>328585460.70999998</v>
      </c>
      <c r="Y2435" s="13">
        <v>4195863.2</v>
      </c>
      <c r="Z2435" s="13">
        <v>4969008.7300000004</v>
      </c>
      <c r="AA2435" s="13">
        <v>4146252.32</v>
      </c>
      <c r="AB2435" s="13">
        <v>2608567.36</v>
      </c>
      <c r="AC2435" s="13">
        <v>0</v>
      </c>
      <c r="AD2435" s="13">
        <v>0</v>
      </c>
      <c r="AE2435" s="13">
        <v>0</v>
      </c>
      <c r="AF2435" s="13">
        <v>294714679.49000001</v>
      </c>
      <c r="AG2435" s="13">
        <v>523185807.44</v>
      </c>
      <c r="AH2435" s="13">
        <v>671387051.91999996</v>
      </c>
      <c r="AI2435" s="13">
        <v>1192429379.1400001</v>
      </c>
      <c r="AJ2435" s="13">
        <v>869880455.63000011</v>
      </c>
      <c r="AK2435" s="13">
        <v>0</v>
      </c>
      <c r="AL2435" s="13">
        <v>634721372.25999999</v>
      </c>
      <c r="AM2435" s="13">
        <v>3.6730884601666429</v>
      </c>
      <c r="AN2435" s="13">
        <v>86304983.920000002</v>
      </c>
      <c r="AO2435" s="13">
        <v>37607202.780000001</v>
      </c>
      <c r="AP2435" s="13">
        <v>740141309.1400001</v>
      </c>
      <c r="AQ2435" s="13">
        <v>448320489.71999985</v>
      </c>
      <c r="AR2435" s="367"/>
      <c r="AS2435" s="19">
        <v>45777</v>
      </c>
      <c r="AT2435" s="20" t="s">
        <v>3</v>
      </c>
      <c r="AU2435" s="40" t="s">
        <v>292</v>
      </c>
      <c r="AV2435" s="41">
        <v>2025</v>
      </c>
      <c r="AW2435" s="266" t="s">
        <v>288</v>
      </c>
      <c r="AX2435" s="380">
        <v>78.14</v>
      </c>
      <c r="AY2435" s="380">
        <v>86.85</v>
      </c>
    </row>
    <row r="2436" spans="1:51" x14ac:dyDescent="0.25">
      <c r="A2436" s="64">
        <v>2</v>
      </c>
      <c r="B2436" s="65" t="s">
        <v>90</v>
      </c>
      <c r="C2436" s="13">
        <v>181138941</v>
      </c>
      <c r="D2436" s="13">
        <v>5453696.2400000002</v>
      </c>
      <c r="E2436" s="13">
        <v>10199121.49</v>
      </c>
      <c r="F2436" s="13">
        <v>180070.45</v>
      </c>
      <c r="G2436" s="13">
        <v>139626522.94999999</v>
      </c>
      <c r="H2436" s="13">
        <v>38661761.060000002</v>
      </c>
      <c r="I2436" s="13">
        <v>1783835184.3199999</v>
      </c>
      <c r="J2436" s="13">
        <v>3888921102.8400002</v>
      </c>
      <c r="K2436" s="13">
        <v>44287633.740000002</v>
      </c>
      <c r="L2436" s="13">
        <v>32719472.800000001</v>
      </c>
      <c r="M2436" s="13">
        <v>88160065.790000007</v>
      </c>
      <c r="N2436" s="13">
        <v>0</v>
      </c>
      <c r="O2436" s="13">
        <v>79457760.440000013</v>
      </c>
      <c r="P2436" s="13">
        <v>-43868906.339999996</v>
      </c>
      <c r="Q2436" s="13">
        <v>37368587.61999999</v>
      </c>
      <c r="R2436" s="13">
        <v>-6500318.7200000063</v>
      </c>
      <c r="S2436" s="13">
        <v>45162079.859999999</v>
      </c>
      <c r="T2436" s="13">
        <v>81.94</v>
      </c>
      <c r="U2436" s="13">
        <v>0</v>
      </c>
      <c r="V2436" s="13">
        <v>0</v>
      </c>
      <c r="W2436" s="13">
        <v>49139708.039999999</v>
      </c>
      <c r="X2436" s="13">
        <v>41444964.82</v>
      </c>
      <c r="Y2436" s="13">
        <v>2640285.96</v>
      </c>
      <c r="Z2436" s="13">
        <v>853569.79</v>
      </c>
      <c r="AA2436" s="13">
        <v>146471.32</v>
      </c>
      <c r="AB2436" s="13">
        <v>4000047.71</v>
      </c>
      <c r="AC2436" s="13">
        <v>0</v>
      </c>
      <c r="AD2436" s="13">
        <v>0</v>
      </c>
      <c r="AE2436" s="13">
        <v>0</v>
      </c>
      <c r="AF2436" s="13">
        <v>37782300.159999996</v>
      </c>
      <c r="AG2436" s="13">
        <v>120879538.58999999</v>
      </c>
      <c r="AH2436" s="13">
        <v>10199121.49</v>
      </c>
      <c r="AI2436" s="13">
        <v>125948094.24000001</v>
      </c>
      <c r="AJ2436" s="13">
        <v>46490333.799999997</v>
      </c>
      <c r="AK2436" s="13">
        <v>0</v>
      </c>
      <c r="AL2436" s="13">
        <v>1739547550.5799999</v>
      </c>
      <c r="AM2436" s="13">
        <v>40.278403555999056</v>
      </c>
      <c r="AN2436" s="13">
        <v>180070.45</v>
      </c>
      <c r="AO2436" s="13">
        <v>0</v>
      </c>
      <c r="AP2436" s="13">
        <v>97496884.510000035</v>
      </c>
      <c r="AQ2436" s="13">
        <v>1269400.1999999974</v>
      </c>
      <c r="AR2436" s="367"/>
      <c r="AS2436" s="19">
        <v>45777</v>
      </c>
      <c r="AT2436" s="20" t="s">
        <v>3</v>
      </c>
      <c r="AU2436" s="40" t="s">
        <v>292</v>
      </c>
      <c r="AV2436" s="41">
        <v>2025</v>
      </c>
      <c r="AW2436" s="266" t="s">
        <v>168</v>
      </c>
      <c r="AX2436" s="380">
        <v>78.14</v>
      </c>
      <c r="AY2436" s="380">
        <v>86.85</v>
      </c>
    </row>
    <row r="2437" spans="1:51" x14ac:dyDescent="0.25">
      <c r="A2437" s="64">
        <v>115</v>
      </c>
      <c r="B2437" s="65" t="s">
        <v>290</v>
      </c>
      <c r="C2437" s="13">
        <v>472867.87</v>
      </c>
      <c r="D2437" s="13">
        <v>0</v>
      </c>
      <c r="E2437" s="13">
        <v>0.01</v>
      </c>
      <c r="F2437" s="13">
        <v>0</v>
      </c>
      <c r="G2437" s="13">
        <v>1702523.5</v>
      </c>
      <c r="H2437" s="13">
        <v>4411945.62</v>
      </c>
      <c r="I2437" s="13">
        <v>9613394.25</v>
      </c>
      <c r="J2437" s="13">
        <v>14258225.529999999</v>
      </c>
      <c r="K2437" s="13">
        <v>620077.68999999994</v>
      </c>
      <c r="L2437" s="13">
        <v>620077.67999999993</v>
      </c>
      <c r="M2437" s="13">
        <v>0</v>
      </c>
      <c r="N2437" s="13">
        <v>0</v>
      </c>
      <c r="O2437" s="13">
        <v>152082.27999999997</v>
      </c>
      <c r="P2437" s="13">
        <v>-1381737.91</v>
      </c>
      <c r="Q2437" s="13">
        <v>0</v>
      </c>
      <c r="R2437" s="13">
        <v>-1381737.91</v>
      </c>
      <c r="S2437" s="13">
        <v>5793683.5300000003</v>
      </c>
      <c r="T2437" s="13">
        <v>168197.15</v>
      </c>
      <c r="U2437" s="13">
        <v>0</v>
      </c>
      <c r="V2437" s="13">
        <v>0</v>
      </c>
      <c r="W2437" s="13">
        <v>0</v>
      </c>
      <c r="X2437" s="13">
        <v>5678670.4800000004</v>
      </c>
      <c r="Y2437" s="13">
        <v>34745.39</v>
      </c>
      <c r="Z2437" s="13">
        <v>4184.59</v>
      </c>
      <c r="AA2437" s="13">
        <v>0</v>
      </c>
      <c r="AB2437" s="13">
        <v>154.04</v>
      </c>
      <c r="AC2437" s="13">
        <v>0</v>
      </c>
      <c r="AD2437" s="13">
        <v>0</v>
      </c>
      <c r="AE2437" s="13">
        <v>14100.08</v>
      </c>
      <c r="AF2437" s="13">
        <v>0</v>
      </c>
      <c r="AG2437" s="13">
        <v>620077.67999999993</v>
      </c>
      <c r="AH2437" s="13">
        <v>0.01</v>
      </c>
      <c r="AI2437" s="13">
        <v>561505</v>
      </c>
      <c r="AJ2437" s="13">
        <v>409422.72</v>
      </c>
      <c r="AK2437" s="13">
        <v>0</v>
      </c>
      <c r="AL2437" s="13">
        <v>8993316.5600000005</v>
      </c>
      <c r="AM2437" s="13">
        <v>15.503531904203811</v>
      </c>
      <c r="AN2437" s="13">
        <v>0</v>
      </c>
      <c r="AO2437" s="13">
        <v>0</v>
      </c>
      <c r="AP2437" s="13">
        <v>320785.59999999998</v>
      </c>
      <c r="AQ2437" s="13">
        <v>0.01</v>
      </c>
      <c r="AR2437" s="367"/>
      <c r="AS2437" s="19">
        <v>45777</v>
      </c>
      <c r="AT2437" s="20" t="s">
        <v>3</v>
      </c>
      <c r="AU2437" s="40" t="s">
        <v>292</v>
      </c>
      <c r="AV2437" s="41">
        <v>2025</v>
      </c>
      <c r="AW2437" s="266" t="s">
        <v>291</v>
      </c>
      <c r="AX2437" s="380">
        <v>78.14</v>
      </c>
      <c r="AY2437" s="380">
        <v>86.85</v>
      </c>
    </row>
    <row r="2438" spans="1:51" x14ac:dyDescent="0.25">
      <c r="A2438" s="62">
        <v>106</v>
      </c>
      <c r="B2438" s="63" t="s">
        <v>92</v>
      </c>
      <c r="C2438" s="14">
        <v>52961339.879999995</v>
      </c>
      <c r="D2438" s="14">
        <v>4898535.5</v>
      </c>
      <c r="E2438" s="14">
        <v>937489.84000000008</v>
      </c>
      <c r="F2438" s="14">
        <v>9764812.459999999</v>
      </c>
      <c r="G2438" s="14">
        <v>18984320.98</v>
      </c>
      <c r="H2438" s="14">
        <v>109747.59</v>
      </c>
      <c r="I2438" s="14">
        <v>75932118.319999993</v>
      </c>
      <c r="J2438" s="14">
        <v>6967424.9199999999</v>
      </c>
      <c r="K2438" s="14">
        <v>23571271.300000001</v>
      </c>
      <c r="L2438" s="14">
        <v>22554761.629999999</v>
      </c>
      <c r="M2438" s="14">
        <v>18625742.600000001</v>
      </c>
      <c r="N2438" s="14">
        <v>3032.63</v>
      </c>
      <c r="O2438" s="14">
        <v>15501210.580000002</v>
      </c>
      <c r="P2438" s="14">
        <v>3654440.379999992</v>
      </c>
      <c r="Q2438" s="14">
        <v>-2414600.1900000013</v>
      </c>
      <c r="R2438" s="14">
        <v>1239840.1899999906</v>
      </c>
      <c r="S2438" s="14">
        <v>-1130092.5999999999</v>
      </c>
      <c r="T2438" s="14">
        <v>201969</v>
      </c>
      <c r="U2438" s="14">
        <v>0</v>
      </c>
      <c r="V2438" s="14">
        <v>0</v>
      </c>
      <c r="W2438" s="14">
        <v>0</v>
      </c>
      <c r="X2438" s="14">
        <v>1304134.99</v>
      </c>
      <c r="Y2438" s="14">
        <v>365422.54</v>
      </c>
      <c r="Z2438" s="14">
        <v>281625.09000000003</v>
      </c>
      <c r="AA2438" s="14">
        <v>1098486.72</v>
      </c>
      <c r="AB2438" s="14">
        <v>635636.12</v>
      </c>
      <c r="AC2438" s="14">
        <v>0</v>
      </c>
      <c r="AD2438" s="14">
        <v>0</v>
      </c>
      <c r="AE2438" s="14">
        <v>0</v>
      </c>
      <c r="AF2438" s="14">
        <v>255026.12</v>
      </c>
      <c r="AG2438" s="14">
        <v>41180504.230000004</v>
      </c>
      <c r="AH2438" s="14">
        <v>940522.47</v>
      </c>
      <c r="AI2438" s="14">
        <v>41990840.020000003</v>
      </c>
      <c r="AJ2438" s="14">
        <v>26489629.440000001</v>
      </c>
      <c r="AK2438" s="14">
        <v>0</v>
      </c>
      <c r="AL2438" s="14">
        <v>52360847.019999996</v>
      </c>
      <c r="AM2438" s="14">
        <v>3.2213840888590508</v>
      </c>
      <c r="AN2438" s="14">
        <v>4613823.4600000009</v>
      </c>
      <c r="AO2438" s="14">
        <v>5150989</v>
      </c>
      <c r="AP2438" s="14">
        <v>36406587.089999996</v>
      </c>
      <c r="AQ2438" s="14">
        <v>3844993.2900000005</v>
      </c>
      <c r="AR2438" s="368"/>
      <c r="AS2438" s="19">
        <v>45777</v>
      </c>
      <c r="AT2438" s="42" t="s">
        <v>3</v>
      </c>
      <c r="AU2438" s="40" t="s">
        <v>292</v>
      </c>
      <c r="AV2438" s="41">
        <v>2025</v>
      </c>
      <c r="AW2438" s="266" t="s">
        <v>172</v>
      </c>
      <c r="AX2438" s="380">
        <v>78.14</v>
      </c>
      <c r="AY2438" s="380">
        <v>86.85</v>
      </c>
    </row>
    <row r="2439" spans="1:51" x14ac:dyDescent="0.25">
      <c r="A2439" s="64">
        <v>118</v>
      </c>
      <c r="B2439" s="65" t="s">
        <v>93</v>
      </c>
      <c r="C2439" s="13">
        <v>125364543.41000001</v>
      </c>
      <c r="D2439" s="13">
        <v>50237850.670000002</v>
      </c>
      <c r="E2439" s="13">
        <v>39674352.359999999</v>
      </c>
      <c r="F2439" s="13">
        <v>17823081.370000001</v>
      </c>
      <c r="G2439" s="13">
        <v>79635514.519999996</v>
      </c>
      <c r="H2439" s="13">
        <v>314350.39</v>
      </c>
      <c r="I2439" s="13">
        <v>289689607.98000002</v>
      </c>
      <c r="J2439" s="13">
        <v>32748323.59</v>
      </c>
      <c r="K2439" s="13">
        <v>121075143.91</v>
      </c>
      <c r="L2439" s="13">
        <v>78404653.319999993</v>
      </c>
      <c r="M2439" s="13">
        <v>15689977.949999999</v>
      </c>
      <c r="N2439" s="13">
        <v>92444356.109999999</v>
      </c>
      <c r="O2439" s="13">
        <v>13938932.350000009</v>
      </c>
      <c r="P2439" s="13">
        <v>-37343275.810000017</v>
      </c>
      <c r="Q2439" s="13">
        <v>32459796.059999969</v>
      </c>
      <c r="R2439" s="13">
        <v>-4883479.7500000484</v>
      </c>
      <c r="S2439" s="13">
        <v>5197830.129999999</v>
      </c>
      <c r="T2439" s="13">
        <v>481050.64</v>
      </c>
      <c r="U2439" s="13">
        <v>0</v>
      </c>
      <c r="V2439" s="13">
        <v>0</v>
      </c>
      <c r="W2439" s="13">
        <v>25435.45</v>
      </c>
      <c r="X2439" s="13">
        <v>32800584.32</v>
      </c>
      <c r="Y2439" s="13">
        <v>1494256.65</v>
      </c>
      <c r="Z2439" s="13">
        <v>1363560.3</v>
      </c>
      <c r="AA2439" s="13">
        <v>476076.67</v>
      </c>
      <c r="AB2439" s="13">
        <v>1547857.58</v>
      </c>
      <c r="AC2439" s="13">
        <v>0</v>
      </c>
      <c r="AD2439" s="13">
        <v>0</v>
      </c>
      <c r="AE2439" s="13">
        <v>8260190.1399999997</v>
      </c>
      <c r="AF2439" s="13">
        <v>14967298.939999999</v>
      </c>
      <c r="AG2439" s="13">
        <v>94094631.269999996</v>
      </c>
      <c r="AH2439" s="13">
        <v>132118708.47</v>
      </c>
      <c r="AI2439" s="13">
        <v>229072236.31</v>
      </c>
      <c r="AJ2439" s="13">
        <v>215133303.95999998</v>
      </c>
      <c r="AK2439" s="13">
        <v>0</v>
      </c>
      <c r="AL2439" s="13">
        <v>168614464.07000002</v>
      </c>
      <c r="AM2439" s="13">
        <v>2.3926431026614177</v>
      </c>
      <c r="AN2439" s="13">
        <v>12007229.84</v>
      </c>
      <c r="AO2439" s="13">
        <v>5815851.5300000003</v>
      </c>
      <c r="AP2439" s="13">
        <v>147316887.89000005</v>
      </c>
      <c r="AQ2439" s="13">
        <v>87195937.240000024</v>
      </c>
      <c r="AR2439" s="367"/>
      <c r="AS2439" s="19">
        <v>45777</v>
      </c>
      <c r="AT2439" s="20" t="s">
        <v>3</v>
      </c>
      <c r="AU2439" s="40" t="s">
        <v>292</v>
      </c>
      <c r="AV2439" s="41">
        <v>2025</v>
      </c>
      <c r="AW2439" s="266" t="s">
        <v>162</v>
      </c>
      <c r="AX2439" s="380">
        <v>78.14</v>
      </c>
      <c r="AY2439" s="380">
        <v>86.85</v>
      </c>
    </row>
    <row r="2440" spans="1:51" x14ac:dyDescent="0.25">
      <c r="A2440" s="64">
        <v>29</v>
      </c>
      <c r="B2440" s="65" t="s">
        <v>94</v>
      </c>
      <c r="C2440" s="13">
        <v>451588507.65999997</v>
      </c>
      <c r="D2440" s="13">
        <v>122089462.39</v>
      </c>
      <c r="E2440" s="13">
        <v>29418715.09</v>
      </c>
      <c r="F2440" s="13">
        <v>64912971.120000005</v>
      </c>
      <c r="G2440" s="13">
        <v>89276568.090000004</v>
      </c>
      <c r="H2440" s="13">
        <v>4129437.35</v>
      </c>
      <c r="I2440" s="13">
        <v>1144899911.8699999</v>
      </c>
      <c r="J2440" s="13">
        <v>406225267.06999999</v>
      </c>
      <c r="K2440" s="13">
        <v>147239480.43000001</v>
      </c>
      <c r="L2440" s="13">
        <v>105217363.41999999</v>
      </c>
      <c r="M2440" s="13">
        <v>95609638.319999993</v>
      </c>
      <c r="N2440" s="13">
        <v>22467936.66</v>
      </c>
      <c r="O2440" s="13">
        <v>87001100.859999999</v>
      </c>
      <c r="P2440" s="13">
        <v>88238636.249999866</v>
      </c>
      <c r="Q2440" s="13">
        <v>-139268892.58000001</v>
      </c>
      <c r="R2440" s="13">
        <v>-51030256.330000147</v>
      </c>
      <c r="S2440" s="13">
        <v>55159693.650000006</v>
      </c>
      <c r="T2440" s="13">
        <v>12913904.859999999</v>
      </c>
      <c r="U2440" s="13">
        <v>0</v>
      </c>
      <c r="V2440" s="13">
        <v>0</v>
      </c>
      <c r="W2440" s="13">
        <v>0</v>
      </c>
      <c r="X2440" s="13">
        <v>102016556.73</v>
      </c>
      <c r="Y2440" s="13">
        <v>1349795.09</v>
      </c>
      <c r="Z2440" s="13">
        <v>2362827.65</v>
      </c>
      <c r="AA2440" s="13">
        <v>0</v>
      </c>
      <c r="AB2440" s="13">
        <v>7642440.6900000004</v>
      </c>
      <c r="AC2440" s="13">
        <v>0</v>
      </c>
      <c r="AD2440" s="13">
        <v>0</v>
      </c>
      <c r="AE2440" s="13">
        <v>0</v>
      </c>
      <c r="AF2440" s="13">
        <v>48415704.509999998</v>
      </c>
      <c r="AG2440" s="13">
        <v>200827001.73999998</v>
      </c>
      <c r="AH2440" s="13">
        <v>51886651.75</v>
      </c>
      <c r="AI2440" s="13">
        <v>239166819.41</v>
      </c>
      <c r="AJ2440" s="13">
        <v>152165718.55000001</v>
      </c>
      <c r="AK2440" s="13">
        <v>0</v>
      </c>
      <c r="AL2440" s="13">
        <v>997660431.43999982</v>
      </c>
      <c r="AM2440" s="13">
        <v>7.7757671279905356</v>
      </c>
      <c r="AN2440" s="13">
        <v>35590172.390000001</v>
      </c>
      <c r="AO2440" s="13">
        <v>29322798.73</v>
      </c>
      <c r="AP2440" s="13">
        <v>358324843.17000008</v>
      </c>
      <c r="AQ2440" s="13">
        <v>115826898.75999996</v>
      </c>
      <c r="AR2440" s="367"/>
      <c r="AS2440" s="19">
        <v>45777</v>
      </c>
      <c r="AT2440" s="20" t="s">
        <v>3</v>
      </c>
      <c r="AU2440" s="40" t="s">
        <v>292</v>
      </c>
      <c r="AV2440" s="41">
        <v>2025</v>
      </c>
      <c r="AW2440" s="266" t="s">
        <v>156</v>
      </c>
      <c r="AX2440" s="380">
        <v>78.14</v>
      </c>
      <c r="AY2440" s="380">
        <v>86.85</v>
      </c>
    </row>
    <row r="2441" spans="1:51" x14ac:dyDescent="0.25">
      <c r="A2441" s="64">
        <v>111</v>
      </c>
      <c r="B2441" s="65" t="s">
        <v>95</v>
      </c>
      <c r="C2441" s="13">
        <v>13253826.989999998</v>
      </c>
      <c r="D2441" s="13">
        <v>458100.25</v>
      </c>
      <c r="E2441" s="13">
        <v>473304.57</v>
      </c>
      <c r="F2441" s="13">
        <v>3400249.42</v>
      </c>
      <c r="G2441" s="13">
        <v>3074201.5100000002</v>
      </c>
      <c r="H2441" s="13">
        <v>1425839.25</v>
      </c>
      <c r="I2441" s="13">
        <v>69149263.620000005</v>
      </c>
      <c r="J2441" s="13">
        <v>40841339.659999996</v>
      </c>
      <c r="K2441" s="13">
        <v>12321356.24</v>
      </c>
      <c r="L2441" s="13">
        <v>10721561.209999999</v>
      </c>
      <c r="M2441" s="13">
        <v>63908.24</v>
      </c>
      <c r="N2441" s="13">
        <v>0</v>
      </c>
      <c r="O2441" s="13">
        <v>6906984.0299999993</v>
      </c>
      <c r="P2441" s="13">
        <v>-955242.32000000018</v>
      </c>
      <c r="Q2441" s="13">
        <v>-40238.269999999997</v>
      </c>
      <c r="R2441" s="13">
        <v>-995480.5900000002</v>
      </c>
      <c r="S2441" s="13">
        <v>2421319.84</v>
      </c>
      <c r="T2441" s="13">
        <v>0</v>
      </c>
      <c r="U2441" s="13">
        <v>0</v>
      </c>
      <c r="V2441" s="13">
        <v>0</v>
      </c>
      <c r="W2441" s="13">
        <v>0</v>
      </c>
      <c r="X2441" s="13">
        <v>5027783.47</v>
      </c>
      <c r="Y2441" s="13">
        <v>62738.81</v>
      </c>
      <c r="Z2441" s="13">
        <v>1204512.25</v>
      </c>
      <c r="AA2441" s="13">
        <v>73378.95</v>
      </c>
      <c r="AB2441" s="13">
        <v>556530.81999999995</v>
      </c>
      <c r="AC2441" s="13">
        <v>0</v>
      </c>
      <c r="AD2441" s="13">
        <v>0</v>
      </c>
      <c r="AE2441" s="13">
        <v>0</v>
      </c>
      <c r="AF2441" s="13">
        <v>709302.8</v>
      </c>
      <c r="AG2441" s="13">
        <v>10785469.449999999</v>
      </c>
      <c r="AH2441" s="13">
        <v>473304.57</v>
      </c>
      <c r="AI2441" s="13">
        <v>11200096.33</v>
      </c>
      <c r="AJ2441" s="13">
        <v>4293112.3</v>
      </c>
      <c r="AK2441" s="13">
        <v>0</v>
      </c>
      <c r="AL2441" s="13">
        <v>56827907.380000003</v>
      </c>
      <c r="AM2441" s="13">
        <v>5.6121470942877307</v>
      </c>
      <c r="AN2441" s="13">
        <v>2195400.14</v>
      </c>
      <c r="AO2441" s="13">
        <v>1204849.28</v>
      </c>
      <c r="AP2441" s="13">
        <v>6591454.2699999977</v>
      </c>
      <c r="AQ2441" s="13">
        <v>702711.56</v>
      </c>
      <c r="AR2441" s="367"/>
      <c r="AS2441" s="19">
        <v>45777</v>
      </c>
      <c r="AT2441" s="20" t="s">
        <v>3</v>
      </c>
      <c r="AU2441" s="40" t="s">
        <v>292</v>
      </c>
      <c r="AV2441" s="41">
        <v>2025</v>
      </c>
      <c r="AW2441" s="266" t="s">
        <v>182</v>
      </c>
      <c r="AX2441" s="380">
        <v>78.14</v>
      </c>
      <c r="AY2441" s="380">
        <v>86.85</v>
      </c>
    </row>
    <row r="2442" spans="1:51" x14ac:dyDescent="0.25">
      <c r="A2442" s="64">
        <v>83</v>
      </c>
      <c r="B2442" s="65" t="s">
        <v>96</v>
      </c>
      <c r="C2442" s="13">
        <v>564062217.54000008</v>
      </c>
      <c r="D2442" s="13">
        <v>189765171.56</v>
      </c>
      <c r="E2442" s="13">
        <v>63447061</v>
      </c>
      <c r="F2442" s="13">
        <v>99686971.319999993</v>
      </c>
      <c r="G2442" s="13">
        <v>126973262.03</v>
      </c>
      <c r="H2442" s="13">
        <v>199014.02</v>
      </c>
      <c r="I2442" s="13">
        <v>1244604007.54</v>
      </c>
      <c r="J2442" s="13">
        <v>16771532.380000001</v>
      </c>
      <c r="K2442" s="13">
        <v>530245868.31999999</v>
      </c>
      <c r="L2442" s="13">
        <v>437030022.38</v>
      </c>
      <c r="M2442" s="13">
        <v>12223515.869999999</v>
      </c>
      <c r="N2442" s="13">
        <v>84433</v>
      </c>
      <c r="O2442" s="13">
        <v>83929132.629999906</v>
      </c>
      <c r="P2442" s="13">
        <v>63707680.000000045</v>
      </c>
      <c r="Q2442" s="13">
        <v>-29540579.299999997</v>
      </c>
      <c r="R2442" s="13">
        <v>34167100.700000048</v>
      </c>
      <c r="S2442" s="13">
        <v>-33968086.679999948</v>
      </c>
      <c r="T2442" s="13">
        <v>162136.51</v>
      </c>
      <c r="U2442" s="13">
        <v>0</v>
      </c>
      <c r="V2442" s="13">
        <v>0</v>
      </c>
      <c r="W2442" s="13">
        <v>154091.79999999999</v>
      </c>
      <c r="X2442" s="13">
        <v>350467008.35000002</v>
      </c>
      <c r="Y2442" s="13">
        <v>1804624</v>
      </c>
      <c r="Z2442" s="13">
        <v>9379184.3200000003</v>
      </c>
      <c r="AA2442" s="13">
        <v>0</v>
      </c>
      <c r="AB2442" s="13">
        <v>618605.85</v>
      </c>
      <c r="AC2442" s="13">
        <v>0</v>
      </c>
      <c r="AD2442" s="13">
        <v>0</v>
      </c>
      <c r="AE2442" s="13">
        <v>0</v>
      </c>
      <c r="AF2442" s="13">
        <v>372948909.17000002</v>
      </c>
      <c r="AG2442" s="13">
        <v>449253538.25</v>
      </c>
      <c r="AH2442" s="13">
        <v>63531494</v>
      </c>
      <c r="AI2442" s="13">
        <v>540618442.83999991</v>
      </c>
      <c r="AJ2442" s="13">
        <v>456689310.21000004</v>
      </c>
      <c r="AK2442" s="13">
        <v>0</v>
      </c>
      <c r="AL2442" s="13">
        <v>714358139.22000003</v>
      </c>
      <c r="AM2442" s="13">
        <v>2.3472205667218691</v>
      </c>
      <c r="AN2442" s="13">
        <v>58144472.359999999</v>
      </c>
      <c r="AO2442" s="13">
        <v>41542498.959999993</v>
      </c>
      <c r="AP2442" s="13">
        <v>438617393.11000007</v>
      </c>
      <c r="AQ2442" s="13">
        <v>143899760.56</v>
      </c>
      <c r="AR2442" s="367"/>
      <c r="AS2442" s="19">
        <v>45777</v>
      </c>
      <c r="AT2442" s="20" t="s">
        <v>3</v>
      </c>
      <c r="AU2442" s="40" t="s">
        <v>292</v>
      </c>
      <c r="AV2442" s="41">
        <v>2025</v>
      </c>
      <c r="AW2442" s="266" t="s">
        <v>158</v>
      </c>
      <c r="AX2442" s="380">
        <v>78.14</v>
      </c>
      <c r="AY2442" s="380">
        <v>86.85</v>
      </c>
    </row>
    <row r="2443" spans="1:51" x14ac:dyDescent="0.25">
      <c r="A2443" s="64">
        <v>40</v>
      </c>
      <c r="B2443" s="65" t="s">
        <v>97</v>
      </c>
      <c r="C2443" s="13">
        <v>185297145.35999998</v>
      </c>
      <c r="D2443" s="13">
        <v>9786252.2800000012</v>
      </c>
      <c r="E2443" s="13">
        <v>31693240.130000003</v>
      </c>
      <c r="F2443" s="13">
        <v>10979225.890000001</v>
      </c>
      <c r="G2443" s="13">
        <v>39551062.030000001</v>
      </c>
      <c r="H2443" s="13">
        <v>349136.97</v>
      </c>
      <c r="I2443" s="13">
        <v>127442010.45</v>
      </c>
      <c r="J2443" s="13">
        <v>12806025.359999999</v>
      </c>
      <c r="K2443" s="13">
        <v>95097998.489999995</v>
      </c>
      <c r="L2443" s="13">
        <v>62954105.079999998</v>
      </c>
      <c r="M2443" s="13">
        <v>66596614.770000003</v>
      </c>
      <c r="N2443" s="13">
        <v>0</v>
      </c>
      <c r="O2443" s="13">
        <v>102261458.98</v>
      </c>
      <c r="P2443" s="13">
        <v>22317043.650000006</v>
      </c>
      <c r="Q2443" s="13">
        <v>-8060403.8999999985</v>
      </c>
      <c r="R2443" s="13">
        <v>14256639.750000007</v>
      </c>
      <c r="S2443" s="13">
        <v>-13907502.77</v>
      </c>
      <c r="T2443" s="13">
        <v>354.76</v>
      </c>
      <c r="U2443" s="13">
        <v>0</v>
      </c>
      <c r="V2443" s="13">
        <v>0</v>
      </c>
      <c r="W2443" s="13">
        <v>0</v>
      </c>
      <c r="X2443" s="13">
        <v>12231413.699999999</v>
      </c>
      <c r="Y2443" s="13">
        <v>701818.38</v>
      </c>
      <c r="Z2443" s="13">
        <v>584811.92000000004</v>
      </c>
      <c r="AA2443" s="13">
        <v>6898.73</v>
      </c>
      <c r="AB2443" s="13">
        <v>531891.75</v>
      </c>
      <c r="AC2443" s="13">
        <v>0</v>
      </c>
      <c r="AD2443" s="13">
        <v>0</v>
      </c>
      <c r="AE2443" s="13">
        <v>0</v>
      </c>
      <c r="AF2443" s="13">
        <v>24313850.449999999</v>
      </c>
      <c r="AG2443" s="13">
        <v>129550719.84999999</v>
      </c>
      <c r="AH2443" s="13">
        <v>31693240.130000003</v>
      </c>
      <c r="AI2443" s="13">
        <v>161310076.74000001</v>
      </c>
      <c r="AJ2443" s="13">
        <v>59048617.760000005</v>
      </c>
      <c r="AK2443" s="13">
        <v>0</v>
      </c>
      <c r="AL2443" s="13">
        <v>32344011.960000008</v>
      </c>
      <c r="AM2443" s="13">
        <v>1.3401124363663777</v>
      </c>
      <c r="AN2443" s="13">
        <v>7090221.25</v>
      </c>
      <c r="AO2443" s="13">
        <v>3889004.6399999997</v>
      </c>
      <c r="AP2443" s="13">
        <v>108025308.30000001</v>
      </c>
      <c r="AQ2443" s="13">
        <v>34645007.459999993</v>
      </c>
      <c r="AR2443" s="367"/>
      <c r="AS2443" s="19">
        <v>45777</v>
      </c>
      <c r="AT2443" s="20" t="s">
        <v>3</v>
      </c>
      <c r="AU2443" s="40" t="s">
        <v>292</v>
      </c>
      <c r="AV2443" s="41">
        <v>2025</v>
      </c>
      <c r="AW2443" s="266" t="s">
        <v>166</v>
      </c>
      <c r="AX2443" s="380">
        <v>78.14</v>
      </c>
      <c r="AY2443" s="380">
        <v>86.85</v>
      </c>
    </row>
    <row r="2444" spans="1:51" x14ac:dyDescent="0.25">
      <c r="A2444" s="64">
        <v>24</v>
      </c>
      <c r="B2444" s="65" t="s">
        <v>98</v>
      </c>
      <c r="C2444" s="13">
        <v>564356097.13999999</v>
      </c>
      <c r="D2444" s="13">
        <v>186203705.72</v>
      </c>
      <c r="E2444" s="13">
        <v>67977448.989999995</v>
      </c>
      <c r="F2444" s="13">
        <v>69831659.969999999</v>
      </c>
      <c r="G2444" s="13">
        <v>185065278.19</v>
      </c>
      <c r="H2444" s="13">
        <v>75832008.439999998</v>
      </c>
      <c r="I2444" s="13">
        <v>527510053.32999998</v>
      </c>
      <c r="J2444" s="13">
        <v>196332302.47</v>
      </c>
      <c r="K2444" s="13">
        <v>270573622.58999997</v>
      </c>
      <c r="L2444" s="13">
        <v>202316939.19000003</v>
      </c>
      <c r="M2444" s="13">
        <v>89425077.739999995</v>
      </c>
      <c r="N2444" s="13">
        <v>4136520.1</v>
      </c>
      <c r="O2444" s="13">
        <v>108315141.89000002</v>
      </c>
      <c r="P2444" s="13">
        <v>14737621.929999923</v>
      </c>
      <c r="Q2444" s="13">
        <v>-49585907.930000022</v>
      </c>
      <c r="R2444" s="13">
        <v>-34848286.000000097</v>
      </c>
      <c r="S2444" s="13">
        <v>110680294.44000001</v>
      </c>
      <c r="T2444" s="13">
        <v>18953692.920000002</v>
      </c>
      <c r="U2444" s="13">
        <v>0</v>
      </c>
      <c r="V2444" s="13">
        <v>0</v>
      </c>
      <c r="W2444" s="13">
        <v>43151709.490000002</v>
      </c>
      <c r="X2444" s="13">
        <v>182261875.61000001</v>
      </c>
      <c r="Y2444" s="13">
        <v>2351255.66</v>
      </c>
      <c r="Z2444" s="13">
        <v>10135611.359999999</v>
      </c>
      <c r="AA2444" s="13">
        <v>43216505.359999999</v>
      </c>
      <c r="AB2444" s="13">
        <v>431709.62</v>
      </c>
      <c r="AC2444" s="13">
        <v>0</v>
      </c>
      <c r="AD2444" s="13">
        <v>0</v>
      </c>
      <c r="AE2444" s="13">
        <v>0</v>
      </c>
      <c r="AF2444" s="13">
        <v>77551901.579999998</v>
      </c>
      <c r="AG2444" s="13">
        <v>291742016.93000001</v>
      </c>
      <c r="AH2444" s="13">
        <v>72113969.090000004</v>
      </c>
      <c r="AI2444" s="13">
        <v>357746490.91000003</v>
      </c>
      <c r="AJ2444" s="13">
        <v>249431349.02000001</v>
      </c>
      <c r="AK2444" s="13">
        <v>0</v>
      </c>
      <c r="AL2444" s="13">
        <v>256936430.74000001</v>
      </c>
      <c r="AM2444" s="13">
        <v>1.949598960462364</v>
      </c>
      <c r="AN2444" s="13">
        <v>47783893.730000004</v>
      </c>
      <c r="AO2444" s="13">
        <v>22047766.240000002</v>
      </c>
      <c r="AP2444" s="13">
        <v>498025580.71999991</v>
      </c>
      <c r="AQ2444" s="13">
        <v>228188331.19</v>
      </c>
      <c r="AR2444" s="367"/>
      <c r="AS2444" s="19">
        <v>45777</v>
      </c>
      <c r="AT2444" s="20" t="s">
        <v>3</v>
      </c>
      <c r="AU2444" s="40" t="s">
        <v>292</v>
      </c>
      <c r="AV2444" s="41">
        <v>2025</v>
      </c>
      <c r="AW2444" s="266" t="s">
        <v>164</v>
      </c>
      <c r="AX2444" s="380">
        <v>78.14</v>
      </c>
      <c r="AY2444" s="380">
        <v>86.85</v>
      </c>
    </row>
    <row r="2445" spans="1:51" x14ac:dyDescent="0.25">
      <c r="A2445" s="64">
        <v>124</v>
      </c>
      <c r="B2445" s="65" t="s">
        <v>99</v>
      </c>
      <c r="C2445" s="13">
        <v>12774151.140000001</v>
      </c>
      <c r="D2445" s="13">
        <v>0</v>
      </c>
      <c r="E2445" s="13">
        <v>0</v>
      </c>
      <c r="F2445" s="13">
        <v>157926.99</v>
      </c>
      <c r="G2445" s="13">
        <v>12206176.030000001</v>
      </c>
      <c r="H2445" s="13">
        <v>19846324.739999998</v>
      </c>
      <c r="I2445" s="13">
        <v>11426235.279999999</v>
      </c>
      <c r="J2445" s="13">
        <v>14098.47</v>
      </c>
      <c r="K2445" s="13">
        <v>1883941.36</v>
      </c>
      <c r="L2445" s="13">
        <v>1843108.22</v>
      </c>
      <c r="M2445" s="13">
        <v>14227734.140000001</v>
      </c>
      <c r="N2445" s="13">
        <v>0</v>
      </c>
      <c r="O2445" s="13">
        <v>-6222154.3199999984</v>
      </c>
      <c r="P2445" s="13">
        <v>6632202.4400000079</v>
      </c>
      <c r="Q2445" s="13">
        <v>-15505789.899999999</v>
      </c>
      <c r="R2445" s="13">
        <v>-8873587.4599999897</v>
      </c>
      <c r="S2445" s="13">
        <v>28719912.199999999</v>
      </c>
      <c r="T2445" s="13">
        <v>4477030.51</v>
      </c>
      <c r="U2445" s="13">
        <v>0</v>
      </c>
      <c r="V2445" s="13">
        <v>0</v>
      </c>
      <c r="W2445" s="13">
        <v>42430800</v>
      </c>
      <c r="X2445" s="13">
        <v>2269837.4900000002</v>
      </c>
      <c r="Y2445" s="13">
        <v>245348.67</v>
      </c>
      <c r="Z2445" s="13">
        <v>225377.51</v>
      </c>
      <c r="AA2445" s="13">
        <v>11442265.49</v>
      </c>
      <c r="AB2445" s="13">
        <v>138364.66</v>
      </c>
      <c r="AC2445" s="13">
        <v>0</v>
      </c>
      <c r="AD2445" s="13">
        <v>0</v>
      </c>
      <c r="AE2445" s="13">
        <v>7494159.8799999999</v>
      </c>
      <c r="AF2445" s="13">
        <v>912239.59</v>
      </c>
      <c r="AG2445" s="13">
        <v>16070842.360000001</v>
      </c>
      <c r="AH2445" s="13">
        <v>0</v>
      </c>
      <c r="AI2445" s="13">
        <v>16009224.920000002</v>
      </c>
      <c r="AJ2445" s="13">
        <v>22231379.240000002</v>
      </c>
      <c r="AK2445" s="13">
        <v>0</v>
      </c>
      <c r="AL2445" s="13">
        <v>9542293.9199999999</v>
      </c>
      <c r="AM2445" s="13">
        <v>6.0650694987661389</v>
      </c>
      <c r="AN2445" s="13">
        <v>59227.519999999997</v>
      </c>
      <c r="AO2445" s="13">
        <v>98699.47</v>
      </c>
      <c r="AP2445" s="13">
        <v>19036176.57</v>
      </c>
      <c r="AQ2445" s="13">
        <v>0</v>
      </c>
      <c r="AR2445" s="367"/>
      <c r="AS2445" s="19">
        <v>45777</v>
      </c>
      <c r="AT2445" s="20" t="s">
        <v>3</v>
      </c>
      <c r="AU2445" s="40" t="s">
        <v>292</v>
      </c>
      <c r="AV2445" s="41">
        <v>2025</v>
      </c>
      <c r="AW2445" s="266" t="s">
        <v>289</v>
      </c>
      <c r="AX2445" s="380">
        <v>78.14</v>
      </c>
      <c r="AY2445" s="380">
        <v>86.85</v>
      </c>
    </row>
    <row r="2446" spans="1:51" x14ac:dyDescent="0.25">
      <c r="A2446" s="64">
        <v>70</v>
      </c>
      <c r="B2446" s="65" t="s">
        <v>100</v>
      </c>
      <c r="C2446" s="13">
        <v>7031605</v>
      </c>
      <c r="D2446" s="13">
        <v>1897407.34</v>
      </c>
      <c r="E2446" s="13">
        <v>92803</v>
      </c>
      <c r="F2446" s="13">
        <v>0</v>
      </c>
      <c r="G2446" s="13">
        <v>4099256.2</v>
      </c>
      <c r="H2446" s="13">
        <v>1697267.89</v>
      </c>
      <c r="I2446" s="13">
        <v>22341926.66</v>
      </c>
      <c r="J2446" s="13">
        <v>3244749</v>
      </c>
      <c r="K2446" s="13">
        <v>1561888.56</v>
      </c>
      <c r="L2446" s="13">
        <v>671563.73</v>
      </c>
      <c r="M2446" s="13">
        <v>0</v>
      </c>
      <c r="N2446" s="13">
        <v>0</v>
      </c>
      <c r="O2446" s="13">
        <v>-656747.89000000013</v>
      </c>
      <c r="P2446" s="13">
        <v>1691689.3500000006</v>
      </c>
      <c r="Q2446" s="13">
        <v>0</v>
      </c>
      <c r="R2446" s="13">
        <v>1691689.3500000006</v>
      </c>
      <c r="S2446" s="13">
        <v>5578.5399999999936</v>
      </c>
      <c r="T2446" s="13">
        <v>63001.91</v>
      </c>
      <c r="U2446" s="13">
        <v>0</v>
      </c>
      <c r="V2446" s="13">
        <v>0</v>
      </c>
      <c r="W2446" s="13">
        <v>0</v>
      </c>
      <c r="X2446" s="13">
        <v>14996.02</v>
      </c>
      <c r="Y2446" s="13">
        <v>41890.46</v>
      </c>
      <c r="Z2446" s="13">
        <v>7663.1</v>
      </c>
      <c r="AA2446" s="13">
        <v>0</v>
      </c>
      <c r="AB2446" s="13">
        <v>22865.83</v>
      </c>
      <c r="AC2446" s="13">
        <v>0</v>
      </c>
      <c r="AD2446" s="13">
        <v>0</v>
      </c>
      <c r="AE2446" s="13">
        <v>0</v>
      </c>
      <c r="AF2446" s="13">
        <v>0</v>
      </c>
      <c r="AG2446" s="13">
        <v>671563.73</v>
      </c>
      <c r="AH2446" s="13">
        <v>92803</v>
      </c>
      <c r="AI2446" s="13">
        <v>764366.73</v>
      </c>
      <c r="AJ2446" s="13">
        <v>1421114.62</v>
      </c>
      <c r="AK2446" s="13">
        <v>0</v>
      </c>
      <c r="AL2446" s="13">
        <v>20780038.100000001</v>
      </c>
      <c r="AM2446" s="13">
        <v>14.304430695106698</v>
      </c>
      <c r="AN2446" s="13">
        <v>0</v>
      </c>
      <c r="AO2446" s="13">
        <v>0</v>
      </c>
      <c r="AP2446" s="13">
        <v>7777483.8900000006</v>
      </c>
      <c r="AQ2446" s="13">
        <v>1986538.34</v>
      </c>
      <c r="AR2446" s="367"/>
      <c r="AS2446" s="19">
        <v>45777</v>
      </c>
      <c r="AT2446" s="20" t="s">
        <v>3</v>
      </c>
      <c r="AU2446" s="40" t="s">
        <v>292</v>
      </c>
      <c r="AV2446" s="41">
        <v>2025</v>
      </c>
      <c r="AW2446" s="266" t="s">
        <v>181</v>
      </c>
      <c r="AX2446" s="380">
        <v>78.14</v>
      </c>
      <c r="AY2446" s="380">
        <v>86.85</v>
      </c>
    </row>
    <row r="2447" spans="1:51" x14ac:dyDescent="0.25">
      <c r="A2447" s="64">
        <v>119</v>
      </c>
      <c r="B2447" s="65" t="s">
        <v>101</v>
      </c>
      <c r="C2447" s="13">
        <v>89158976.670000002</v>
      </c>
      <c r="D2447" s="13">
        <v>10829.98</v>
      </c>
      <c r="E2447" s="13">
        <v>410639.43</v>
      </c>
      <c r="F2447" s="13">
        <v>0</v>
      </c>
      <c r="G2447" s="13">
        <v>9518933.3399999999</v>
      </c>
      <c r="H2447" s="13">
        <v>6345585.7599999998</v>
      </c>
      <c r="I2447" s="13">
        <v>169109016.09999999</v>
      </c>
      <c r="J2447" s="13">
        <v>52117.25</v>
      </c>
      <c r="K2447" s="13">
        <v>79872269.450000003</v>
      </c>
      <c r="L2447" s="13">
        <v>79461630.010000005</v>
      </c>
      <c r="M2447" s="13">
        <v>0</v>
      </c>
      <c r="N2447" s="13">
        <v>0</v>
      </c>
      <c r="O2447" s="13">
        <v>79066933.340000004</v>
      </c>
      <c r="P2447" s="13">
        <v>562280.01000000071</v>
      </c>
      <c r="Q2447" s="13">
        <v>0</v>
      </c>
      <c r="R2447" s="13">
        <v>562280.01000000071</v>
      </c>
      <c r="S2447" s="13">
        <v>5783305.75</v>
      </c>
      <c r="T2447" s="13">
        <v>0</v>
      </c>
      <c r="U2447" s="13">
        <v>0</v>
      </c>
      <c r="V2447" s="13">
        <v>0</v>
      </c>
      <c r="W2447" s="13">
        <v>0</v>
      </c>
      <c r="X2447" s="13">
        <v>29119886.449999999</v>
      </c>
      <c r="Y2447" s="13">
        <v>194263.95</v>
      </c>
      <c r="Z2447" s="13">
        <v>222009.96</v>
      </c>
      <c r="AA2447" s="13">
        <v>165580.6</v>
      </c>
      <c r="AB2447" s="13">
        <v>0</v>
      </c>
      <c r="AC2447" s="13">
        <v>0</v>
      </c>
      <c r="AD2447" s="13">
        <v>0</v>
      </c>
      <c r="AE2447" s="13">
        <v>0</v>
      </c>
      <c r="AF2447" s="13">
        <v>22754726.190000001</v>
      </c>
      <c r="AG2447" s="13">
        <v>79461630.010000005</v>
      </c>
      <c r="AH2447" s="13">
        <v>410639.43</v>
      </c>
      <c r="AI2447" s="13">
        <v>79872269.430000007</v>
      </c>
      <c r="AJ2447" s="13">
        <v>805336.09000000008</v>
      </c>
      <c r="AK2447" s="13">
        <v>0</v>
      </c>
      <c r="AL2447" s="13">
        <v>89236746.649999991</v>
      </c>
      <c r="AM2447" s="13">
        <v>2.1172431591650485</v>
      </c>
      <c r="AN2447" s="13">
        <v>0</v>
      </c>
      <c r="AO2447" s="13">
        <v>0</v>
      </c>
      <c r="AP2447" s="13">
        <v>10502682.749999985</v>
      </c>
      <c r="AQ2447" s="13">
        <v>421469.4</v>
      </c>
      <c r="AR2447" s="367"/>
      <c r="AS2447" s="19">
        <v>45777</v>
      </c>
      <c r="AT2447" s="20" t="s">
        <v>3</v>
      </c>
      <c r="AU2447" s="40" t="s">
        <v>292</v>
      </c>
      <c r="AV2447" s="41">
        <v>2025</v>
      </c>
      <c r="AW2447" s="266" t="s">
        <v>189</v>
      </c>
      <c r="AX2447" s="380">
        <v>78.14</v>
      </c>
      <c r="AY2447" s="380">
        <v>86.85</v>
      </c>
    </row>
    <row r="2448" spans="1:51" x14ac:dyDescent="0.25">
      <c r="A2448" s="64">
        <v>108</v>
      </c>
      <c r="B2448" s="65" t="s">
        <v>102</v>
      </c>
      <c r="C2448" s="13">
        <v>5989878.6399999997</v>
      </c>
      <c r="D2448" s="13">
        <v>127384.14</v>
      </c>
      <c r="E2448" s="13">
        <v>217036.15</v>
      </c>
      <c r="F2448" s="13">
        <v>813179.57000000007</v>
      </c>
      <c r="G2448" s="13">
        <v>4774478.6300000008</v>
      </c>
      <c r="H2448" s="13">
        <v>11100.39</v>
      </c>
      <c r="I2448" s="13">
        <v>21340028.359999999</v>
      </c>
      <c r="J2448" s="13">
        <v>126791177.16</v>
      </c>
      <c r="K2448" s="13">
        <v>4402102.97</v>
      </c>
      <c r="L2448" s="13">
        <v>4185066.13</v>
      </c>
      <c r="M2448" s="13">
        <v>1245515.18</v>
      </c>
      <c r="N2448" s="13">
        <v>70890.59</v>
      </c>
      <c r="O2448" s="13">
        <v>1862199.4799999995</v>
      </c>
      <c r="P2448" s="13">
        <v>-1587363.1800000002</v>
      </c>
      <c r="Q2448" s="13">
        <v>-447460.48999999982</v>
      </c>
      <c r="R2448" s="13">
        <v>-2034823.67</v>
      </c>
      <c r="S2448" s="13">
        <v>2045924.06</v>
      </c>
      <c r="T2448" s="13">
        <v>1340766.98</v>
      </c>
      <c r="U2448" s="13">
        <v>0</v>
      </c>
      <c r="V2448" s="13">
        <v>0</v>
      </c>
      <c r="W2448" s="13">
        <v>0</v>
      </c>
      <c r="X2448" s="13">
        <v>1082638.06</v>
      </c>
      <c r="Y2448" s="13">
        <v>88587.18</v>
      </c>
      <c r="Z2448" s="13">
        <v>63238.05</v>
      </c>
      <c r="AA2448" s="13">
        <v>20000</v>
      </c>
      <c r="AB2448" s="13">
        <v>8951.1200000000008</v>
      </c>
      <c r="AC2448" s="13">
        <v>0</v>
      </c>
      <c r="AD2448" s="13">
        <v>0</v>
      </c>
      <c r="AE2448" s="13">
        <v>0</v>
      </c>
      <c r="AF2448" s="13">
        <v>196704.63</v>
      </c>
      <c r="AG2448" s="13">
        <v>5430581.3100000005</v>
      </c>
      <c r="AH2448" s="13">
        <v>287926.74</v>
      </c>
      <c r="AI2448" s="13">
        <v>5655548.1799999997</v>
      </c>
      <c r="AJ2448" s="13">
        <v>3793348.7</v>
      </c>
      <c r="AK2448" s="13">
        <v>0</v>
      </c>
      <c r="AL2448" s="13">
        <v>16937925.390000001</v>
      </c>
      <c r="AM2448" s="13">
        <v>4.8476895032739318</v>
      </c>
      <c r="AN2448" s="13">
        <v>624827.37</v>
      </c>
      <c r="AO2448" s="13">
        <v>188352.2</v>
      </c>
      <c r="AP2448" s="13">
        <v>4317728.0499999989</v>
      </c>
      <c r="AQ2448" s="13">
        <v>317433.03000000003</v>
      </c>
      <c r="AR2448" s="367"/>
      <c r="AS2448" s="19">
        <v>45777</v>
      </c>
      <c r="AT2448" s="20" t="s">
        <v>3</v>
      </c>
      <c r="AU2448" s="40" t="s">
        <v>292</v>
      </c>
      <c r="AV2448" s="41">
        <v>2025</v>
      </c>
      <c r="AW2448" s="266" t="s">
        <v>183</v>
      </c>
      <c r="AX2448" s="380">
        <v>78.14</v>
      </c>
      <c r="AY2448" s="380">
        <v>86.85</v>
      </c>
    </row>
    <row r="2449" spans="1:51" x14ac:dyDescent="0.25">
      <c r="A2449" s="64">
        <v>93</v>
      </c>
      <c r="B2449" s="65" t="s">
        <v>103</v>
      </c>
      <c r="C2449" s="13">
        <v>45553687.869999997</v>
      </c>
      <c r="D2449" s="13">
        <v>0</v>
      </c>
      <c r="E2449" s="13">
        <v>1521834.02</v>
      </c>
      <c r="F2449" s="13">
        <v>13169659.109999999</v>
      </c>
      <c r="G2449" s="13">
        <v>34235056.990000002</v>
      </c>
      <c r="H2449" s="13">
        <v>-10713479.299999999</v>
      </c>
      <c r="I2449" s="13">
        <v>256044829.22</v>
      </c>
      <c r="J2449" s="13">
        <v>86503781.469999999</v>
      </c>
      <c r="K2449" s="13">
        <v>43618656.759999998</v>
      </c>
      <c r="L2449" s="13">
        <v>42065423.949999996</v>
      </c>
      <c r="M2449" s="13">
        <v>3676513.62</v>
      </c>
      <c r="N2449" s="13">
        <v>0</v>
      </c>
      <c r="O2449" s="13">
        <v>13519446.379999995</v>
      </c>
      <c r="P2449" s="13">
        <v>-17308114.75999999</v>
      </c>
      <c r="Q2449" s="13">
        <v>-1534982.7100000007</v>
      </c>
      <c r="R2449" s="13">
        <v>-18843097.469999991</v>
      </c>
      <c r="S2449" s="13">
        <v>8129618.21</v>
      </c>
      <c r="T2449" s="13">
        <v>22350.82</v>
      </c>
      <c r="U2449" s="13">
        <v>0</v>
      </c>
      <c r="V2449" s="13">
        <v>0</v>
      </c>
      <c r="W2449" s="13">
        <v>0</v>
      </c>
      <c r="X2449" s="13">
        <v>11161126.01</v>
      </c>
      <c r="Y2449" s="13">
        <v>658579.44999999995</v>
      </c>
      <c r="Z2449" s="13">
        <v>955189.83</v>
      </c>
      <c r="AA2449" s="13">
        <v>48607.360000000001</v>
      </c>
      <c r="AB2449" s="13">
        <v>103571.85</v>
      </c>
      <c r="AC2449" s="13">
        <v>2589.83</v>
      </c>
      <c r="AD2449" s="13">
        <v>0</v>
      </c>
      <c r="AE2449" s="13">
        <v>0</v>
      </c>
      <c r="AF2449" s="13">
        <v>1285320.3</v>
      </c>
      <c r="AG2449" s="13">
        <v>45741937.57</v>
      </c>
      <c r="AH2449" s="13">
        <v>1521834.02</v>
      </c>
      <c r="AI2449" s="13">
        <v>47217707.029999994</v>
      </c>
      <c r="AJ2449" s="13">
        <v>33698260.649999999</v>
      </c>
      <c r="AK2449" s="13">
        <v>0</v>
      </c>
      <c r="AL2449" s="13">
        <v>212426172.46000001</v>
      </c>
      <c r="AM2449" s="13">
        <v>5.8700759775528679</v>
      </c>
      <c r="AN2449" s="13">
        <v>6496293.6099999994</v>
      </c>
      <c r="AO2449" s="13">
        <v>6673365.5</v>
      </c>
      <c r="AP2449" s="13">
        <v>33575121.210000001</v>
      </c>
      <c r="AQ2449" s="13">
        <v>1521833.67</v>
      </c>
      <c r="AR2449" s="367"/>
      <c r="AS2449" s="19">
        <v>45777</v>
      </c>
      <c r="AT2449" s="20" t="s">
        <v>3</v>
      </c>
      <c r="AU2449" s="40" t="s">
        <v>293</v>
      </c>
      <c r="AV2449" s="41">
        <v>2025</v>
      </c>
      <c r="AW2449" s="266" t="s">
        <v>175</v>
      </c>
      <c r="AX2449" s="380">
        <v>78.14</v>
      </c>
      <c r="AY2449" s="380">
        <v>86.85</v>
      </c>
    </row>
    <row r="2450" spans="1:51" x14ac:dyDescent="0.25">
      <c r="A2450" s="5">
        <v>121</v>
      </c>
      <c r="B2450" s="6" t="s">
        <v>68</v>
      </c>
      <c r="C2450" s="77">
        <v>0</v>
      </c>
      <c r="D2450" s="77">
        <v>0</v>
      </c>
      <c r="E2450" s="77">
        <v>69.61</v>
      </c>
      <c r="F2450" s="77">
        <v>0</v>
      </c>
      <c r="G2450" s="77">
        <v>394569.13</v>
      </c>
      <c r="H2450" s="77">
        <v>510116.54</v>
      </c>
      <c r="I2450" s="77">
        <v>3632834.94</v>
      </c>
      <c r="J2450" s="77">
        <v>65927847.600000001</v>
      </c>
      <c r="K2450" s="77">
        <v>1699.8</v>
      </c>
      <c r="L2450" s="77">
        <v>1630.19</v>
      </c>
      <c r="M2450" s="77">
        <v>214823.75</v>
      </c>
      <c r="N2450" s="77">
        <v>0</v>
      </c>
      <c r="O2450" s="77">
        <v>-1357804.1099999999</v>
      </c>
      <c r="P2450" s="77">
        <v>963234.97999999986</v>
      </c>
      <c r="Q2450" s="77">
        <v>-1356398.22</v>
      </c>
      <c r="R2450" s="77">
        <v>-393163.24000000011</v>
      </c>
      <c r="S2450" s="77">
        <v>903279.42</v>
      </c>
      <c r="T2450" s="77">
        <v>0</v>
      </c>
      <c r="U2450" s="77">
        <v>0</v>
      </c>
      <c r="V2450" s="77">
        <v>0</v>
      </c>
      <c r="W2450" s="77">
        <v>0</v>
      </c>
      <c r="X2450" s="77">
        <v>971481.18</v>
      </c>
      <c r="Y2450" s="77">
        <v>8052.43</v>
      </c>
      <c r="Z2450" s="77">
        <v>3218.89</v>
      </c>
      <c r="AA2450" s="77">
        <v>44828.25</v>
      </c>
      <c r="AB2450" s="77">
        <v>12102.19</v>
      </c>
      <c r="AC2450" s="77">
        <v>0</v>
      </c>
      <c r="AD2450" s="77">
        <v>0</v>
      </c>
      <c r="AE2450" s="77">
        <v>0</v>
      </c>
      <c r="AF2450" s="77">
        <v>0</v>
      </c>
      <c r="AG2450" s="77">
        <v>216453.94</v>
      </c>
      <c r="AH2450" s="77">
        <v>69.61</v>
      </c>
      <c r="AI2450" s="77">
        <v>215701.79</v>
      </c>
      <c r="AJ2450" s="77">
        <v>1573505.9</v>
      </c>
      <c r="AK2450" s="77">
        <v>0</v>
      </c>
      <c r="AL2450" s="77">
        <v>3631135.14</v>
      </c>
      <c r="AM2450" s="77">
        <v>2137.2131662548536</v>
      </c>
      <c r="AN2450" s="77">
        <v>0</v>
      </c>
      <c r="AO2450" s="77">
        <v>0</v>
      </c>
      <c r="AP2450" s="13">
        <v>1357804.11</v>
      </c>
      <c r="AQ2450" s="343">
        <v>0</v>
      </c>
      <c r="AR2450" s="375"/>
      <c r="AS2450" s="19">
        <v>45777</v>
      </c>
      <c r="AT2450" s="20" t="s">
        <v>3</v>
      </c>
      <c r="AU2450" s="40" t="s">
        <v>292</v>
      </c>
      <c r="AV2450" s="40">
        <v>2025</v>
      </c>
      <c r="AW2450" s="270" t="s">
        <v>188</v>
      </c>
      <c r="AX2450" s="380">
        <v>78.14</v>
      </c>
      <c r="AY2450" s="380">
        <v>86.85</v>
      </c>
    </row>
    <row r="2451" spans="1:51" x14ac:dyDescent="0.25">
      <c r="A2451" s="5">
        <v>107</v>
      </c>
      <c r="B2451" s="6" t="s">
        <v>60</v>
      </c>
      <c r="C2451" s="77">
        <v>466217227.26999998</v>
      </c>
      <c r="D2451" s="77">
        <v>95364152.810000002</v>
      </c>
      <c r="E2451" s="77">
        <v>91227480.669999987</v>
      </c>
      <c r="F2451" s="77">
        <v>41777358.050000004</v>
      </c>
      <c r="G2451" s="77">
        <v>172975094.22999999</v>
      </c>
      <c r="H2451" s="77">
        <v>210015.2</v>
      </c>
      <c r="I2451" s="77">
        <v>406694919.80000001</v>
      </c>
      <c r="J2451" s="77">
        <v>31253939.219999999</v>
      </c>
      <c r="K2451" s="77">
        <v>177007472.13999999</v>
      </c>
      <c r="L2451" s="77">
        <v>85779991.469999999</v>
      </c>
      <c r="M2451" s="77">
        <v>8954241.2200000007</v>
      </c>
      <c r="N2451" s="77">
        <v>119552417.39</v>
      </c>
      <c r="O2451" s="77">
        <v>54390118.550000057</v>
      </c>
      <c r="P2451" s="77">
        <v>100428885.79999995</v>
      </c>
      <c r="Q2451" s="77">
        <v>-78600481.149999991</v>
      </c>
      <c r="R2451" s="77">
        <v>21828404.649999961</v>
      </c>
      <c r="S2451" s="77">
        <v>-21618389.439999998</v>
      </c>
      <c r="T2451" s="77">
        <v>311571.71000000002</v>
      </c>
      <c r="U2451" s="77">
        <v>0</v>
      </c>
      <c r="V2451" s="77">
        <v>0</v>
      </c>
      <c r="W2451" s="77">
        <v>0</v>
      </c>
      <c r="X2451" s="77">
        <v>12114132.779999999</v>
      </c>
      <c r="Y2451" s="77">
        <v>3530103.96</v>
      </c>
      <c r="Z2451" s="77">
        <v>7021898.1600000001</v>
      </c>
      <c r="AA2451" s="77">
        <v>0</v>
      </c>
      <c r="AB2451" s="77">
        <v>0</v>
      </c>
      <c r="AC2451" s="77">
        <v>0</v>
      </c>
      <c r="AD2451" s="77">
        <v>0</v>
      </c>
      <c r="AE2451" s="77">
        <v>0</v>
      </c>
      <c r="AF2451" s="77">
        <v>23492091.809999999</v>
      </c>
      <c r="AG2451" s="77">
        <v>94734232.689999998</v>
      </c>
      <c r="AH2451" s="77">
        <v>210779898.06</v>
      </c>
      <c r="AI2451" s="77">
        <v>304781410.08000004</v>
      </c>
      <c r="AJ2451" s="77">
        <v>250391291.52999997</v>
      </c>
      <c r="AK2451" s="77">
        <v>0</v>
      </c>
      <c r="AL2451" s="77">
        <v>229687447.66000003</v>
      </c>
      <c r="AM2451" s="77">
        <v>2.2976144164034729</v>
      </c>
      <c r="AN2451" s="77">
        <v>20779383.66</v>
      </c>
      <c r="AO2451" s="77">
        <v>20997974.390000001</v>
      </c>
      <c r="AP2451" s="13">
        <v>441660218.06999999</v>
      </c>
      <c r="AQ2451" s="13">
        <v>125197262.16000009</v>
      </c>
      <c r="AR2451" s="367"/>
      <c r="AS2451" s="19">
        <v>45808</v>
      </c>
      <c r="AT2451" s="20" t="s">
        <v>4</v>
      </c>
      <c r="AU2451" s="40" t="s">
        <v>292</v>
      </c>
      <c r="AV2451" s="40">
        <v>2025</v>
      </c>
      <c r="AW2451" s="266" t="s">
        <v>160</v>
      </c>
      <c r="AX2451" s="380">
        <v>93.48</v>
      </c>
      <c r="AY2451" s="380">
        <v>96.86</v>
      </c>
    </row>
    <row r="2452" spans="1:51" x14ac:dyDescent="0.25">
      <c r="A2452" s="5">
        <v>66</v>
      </c>
      <c r="B2452" s="6" t="s">
        <v>61</v>
      </c>
      <c r="C2452" s="77">
        <v>2200545.12</v>
      </c>
      <c r="D2452" s="77">
        <v>12715622.390000001</v>
      </c>
      <c r="E2452" s="77">
        <v>75045.27</v>
      </c>
      <c r="F2452" s="77">
        <v>401893.62</v>
      </c>
      <c r="G2452" s="77">
        <v>34967625.140000001</v>
      </c>
      <c r="H2452" s="77">
        <v>-40893588</v>
      </c>
      <c r="I2452" s="77">
        <v>189735187.02000001</v>
      </c>
      <c r="J2452" s="77">
        <v>536773343.06999999</v>
      </c>
      <c r="K2452" s="77">
        <v>75064.27</v>
      </c>
      <c r="L2452" s="77">
        <v>19</v>
      </c>
      <c r="M2452" s="77">
        <v>0</v>
      </c>
      <c r="N2452" s="77">
        <v>3156684.3699999996</v>
      </c>
      <c r="O2452" s="77">
        <v>1818.8900000001304</v>
      </c>
      <c r="P2452" s="77">
        <v>-45886414.919999994</v>
      </c>
      <c r="Q2452" s="77">
        <v>4575531.76</v>
      </c>
      <c r="R2452" s="77">
        <v>-41310883.159999996</v>
      </c>
      <c r="S2452" s="77">
        <v>417295.22000002861</v>
      </c>
      <c r="T2452" s="77">
        <v>3070629.94</v>
      </c>
      <c r="U2452" s="77">
        <v>0</v>
      </c>
      <c r="V2452" s="77">
        <v>0</v>
      </c>
      <c r="W2452" s="77">
        <v>0</v>
      </c>
      <c r="X2452" s="77">
        <v>317553955.04000002</v>
      </c>
      <c r="Y2452" s="77">
        <v>701682.62</v>
      </c>
      <c r="Z2452" s="77">
        <v>492168.72</v>
      </c>
      <c r="AA2452" s="77">
        <v>2171684.58</v>
      </c>
      <c r="AB2452" s="77">
        <v>13429.74</v>
      </c>
      <c r="AC2452" s="77">
        <v>0</v>
      </c>
      <c r="AD2452" s="77">
        <v>0</v>
      </c>
      <c r="AE2452" s="77">
        <v>0</v>
      </c>
      <c r="AF2452" s="77">
        <v>316828324.10000002</v>
      </c>
      <c r="AG2452" s="77">
        <v>19</v>
      </c>
      <c r="AH2452" s="77">
        <v>3231729.6399999997</v>
      </c>
      <c r="AI2452" s="77">
        <v>3231729.64</v>
      </c>
      <c r="AJ2452" s="77">
        <v>3229910.75</v>
      </c>
      <c r="AK2452" s="77">
        <v>0</v>
      </c>
      <c r="AL2452" s="77">
        <v>189660122.75</v>
      </c>
      <c r="AM2452" s="77">
        <v>2527.6364776477544</v>
      </c>
      <c r="AN2452" s="77">
        <v>401893.62</v>
      </c>
      <c r="AO2452" s="77">
        <v>0</v>
      </c>
      <c r="AP2452" s="13">
        <v>2285469.62</v>
      </c>
      <c r="AQ2452" s="13">
        <v>12802365.780000001</v>
      </c>
      <c r="AR2452" s="367"/>
      <c r="AS2452" s="19">
        <v>45808</v>
      </c>
      <c r="AT2452" s="20" t="s">
        <v>4</v>
      </c>
      <c r="AU2452" s="40" t="s">
        <v>293</v>
      </c>
      <c r="AV2452" s="40">
        <v>2025</v>
      </c>
      <c r="AW2452" s="266" t="s">
        <v>178</v>
      </c>
      <c r="AX2452" s="380">
        <v>93.48</v>
      </c>
      <c r="AY2452" s="380">
        <v>96.86</v>
      </c>
    </row>
    <row r="2453" spans="1:51" x14ac:dyDescent="0.25">
      <c r="A2453" s="5">
        <v>44</v>
      </c>
      <c r="B2453" s="6" t="s">
        <v>62</v>
      </c>
      <c r="C2453" s="77">
        <v>54436184.970000006</v>
      </c>
      <c r="D2453" s="77">
        <v>7376681.4299999997</v>
      </c>
      <c r="E2453" s="77">
        <v>16077108.439999999</v>
      </c>
      <c r="F2453" s="77">
        <v>9724122.6400000006</v>
      </c>
      <c r="G2453" s="77">
        <v>33906230.260000005</v>
      </c>
      <c r="H2453" s="77">
        <v>-14748554.23</v>
      </c>
      <c r="I2453" s="77">
        <v>262068642.38999999</v>
      </c>
      <c r="J2453" s="77">
        <v>46575504.310000002</v>
      </c>
      <c r="K2453" s="77">
        <v>57053405.469999999</v>
      </c>
      <c r="L2453" s="77">
        <v>39559112.5</v>
      </c>
      <c r="M2453" s="77">
        <v>1230818.55</v>
      </c>
      <c r="N2453" s="77">
        <v>0</v>
      </c>
      <c r="O2453" s="77">
        <v>23142557.400000002</v>
      </c>
      <c r="P2453" s="77">
        <v>-20532248.39999998</v>
      </c>
      <c r="Q2453" s="77">
        <v>-302606.90000000008</v>
      </c>
      <c r="R2453" s="77">
        <v>-20834855.299999978</v>
      </c>
      <c r="S2453" s="77">
        <v>6086301.0700000003</v>
      </c>
      <c r="T2453" s="77">
        <v>4413937.57</v>
      </c>
      <c r="U2453" s="77">
        <v>0</v>
      </c>
      <c r="V2453" s="77">
        <v>0</v>
      </c>
      <c r="W2453" s="77">
        <v>0</v>
      </c>
      <c r="X2453" s="77">
        <v>9461064.2300000004</v>
      </c>
      <c r="Y2453" s="77">
        <v>637900.30000000005</v>
      </c>
      <c r="Z2453" s="77">
        <v>489040.9</v>
      </c>
      <c r="AA2453" s="77">
        <v>2667475.2000000002</v>
      </c>
      <c r="AB2453" s="77">
        <v>1855557.55</v>
      </c>
      <c r="AC2453" s="77">
        <v>0</v>
      </c>
      <c r="AD2453" s="77">
        <v>0</v>
      </c>
      <c r="AE2453" s="77">
        <v>0</v>
      </c>
      <c r="AF2453" s="77">
        <v>2138726.7799999998</v>
      </c>
      <c r="AG2453" s="77">
        <v>40789931.049999997</v>
      </c>
      <c r="AH2453" s="77">
        <v>16077108.439999999</v>
      </c>
      <c r="AI2453" s="77">
        <v>56771135.380000003</v>
      </c>
      <c r="AJ2453" s="77">
        <v>33628577.980000004</v>
      </c>
      <c r="AK2453" s="77">
        <v>0</v>
      </c>
      <c r="AL2453" s="77">
        <v>205015236.91999999</v>
      </c>
      <c r="AM2453" s="77">
        <v>4.5933917569180291</v>
      </c>
      <c r="AN2453" s="77">
        <v>5703347.8999999994</v>
      </c>
      <c r="AO2453" s="77">
        <v>4020774.74</v>
      </c>
      <c r="AP2453" s="13">
        <v>34274661.670000002</v>
      </c>
      <c r="AQ2453" s="13">
        <v>10357715.529999997</v>
      </c>
      <c r="AR2453" s="367"/>
      <c r="AS2453" s="19">
        <v>45808</v>
      </c>
      <c r="AT2453" s="20" t="s">
        <v>4</v>
      </c>
      <c r="AU2453" s="40" t="s">
        <v>293</v>
      </c>
      <c r="AV2453" s="40">
        <v>2025</v>
      </c>
      <c r="AW2453" s="266" t="s">
        <v>167</v>
      </c>
      <c r="AX2453" s="380">
        <v>93.48</v>
      </c>
      <c r="AY2453" s="380">
        <v>96.86</v>
      </c>
    </row>
    <row r="2454" spans="1:51" ht="30" x14ac:dyDescent="0.25">
      <c r="A2454" s="5">
        <v>113</v>
      </c>
      <c r="B2454" s="6" t="s">
        <v>63</v>
      </c>
      <c r="C2454" s="77">
        <v>38843234.75</v>
      </c>
      <c r="D2454" s="77">
        <v>8969892.4299999997</v>
      </c>
      <c r="E2454" s="77">
        <v>5102397.24</v>
      </c>
      <c r="F2454" s="77">
        <v>9168536.5800000001</v>
      </c>
      <c r="G2454" s="77">
        <v>23548754.75</v>
      </c>
      <c r="H2454" s="77">
        <v>1311641.57</v>
      </c>
      <c r="I2454" s="77">
        <v>417990568.66000003</v>
      </c>
      <c r="J2454" s="77">
        <v>31614188.739999998</v>
      </c>
      <c r="K2454" s="77">
        <v>25750193.050000001</v>
      </c>
      <c r="L2454" s="77">
        <v>19478030.180000003</v>
      </c>
      <c r="M2454" s="77">
        <v>2168024.41</v>
      </c>
      <c r="N2454" s="77">
        <v>8710946.4800000004</v>
      </c>
      <c r="O2454" s="77">
        <v>1530591.3099999977</v>
      </c>
      <c r="P2454" s="77">
        <v>-4378505.3200000115</v>
      </c>
      <c r="Q2454" s="77">
        <v>-1021704.1099999999</v>
      </c>
      <c r="R2454" s="77">
        <v>-5400209.4300000109</v>
      </c>
      <c r="S2454" s="77">
        <v>6711851.0099999998</v>
      </c>
      <c r="T2454" s="77">
        <v>336999.57</v>
      </c>
      <c r="U2454" s="77">
        <v>0</v>
      </c>
      <c r="V2454" s="77">
        <v>0</v>
      </c>
      <c r="W2454" s="77">
        <v>0</v>
      </c>
      <c r="X2454" s="77">
        <v>10455995.83</v>
      </c>
      <c r="Y2454" s="77">
        <v>459152.92</v>
      </c>
      <c r="Z2454" s="77">
        <v>411358.77</v>
      </c>
      <c r="AA2454" s="77">
        <v>0</v>
      </c>
      <c r="AB2454" s="77">
        <v>1052642.99</v>
      </c>
      <c r="AC2454" s="77">
        <v>0</v>
      </c>
      <c r="AD2454" s="77">
        <v>0</v>
      </c>
      <c r="AE2454" s="77">
        <v>0</v>
      </c>
      <c r="AF2454" s="77">
        <v>2157989.71</v>
      </c>
      <c r="AG2454" s="77">
        <v>21646054.59</v>
      </c>
      <c r="AH2454" s="77">
        <v>13813343.720000001</v>
      </c>
      <c r="AI2454" s="77">
        <v>36291448.939999998</v>
      </c>
      <c r="AJ2454" s="77">
        <v>34760857.630000003</v>
      </c>
      <c r="AK2454" s="77">
        <v>0</v>
      </c>
      <c r="AL2454" s="77">
        <v>392240375.61000001</v>
      </c>
      <c r="AM2454" s="77">
        <v>16.232521746472887</v>
      </c>
      <c r="AN2454" s="77">
        <v>4516378.3600000003</v>
      </c>
      <c r="AO2454" s="77">
        <v>4652158.22</v>
      </c>
      <c r="AP2454" s="13">
        <v>36026103.010000005</v>
      </c>
      <c r="AQ2454" s="13">
        <v>8379670.0100000035</v>
      </c>
      <c r="AR2454" s="367"/>
      <c r="AS2454" s="19">
        <v>45808</v>
      </c>
      <c r="AT2454" s="20" t="s">
        <v>4</v>
      </c>
      <c r="AU2454" s="40" t="s">
        <v>292</v>
      </c>
      <c r="AV2454" s="40">
        <v>2025</v>
      </c>
      <c r="AW2454" s="266" t="s">
        <v>171</v>
      </c>
      <c r="AX2454" s="380">
        <v>93.48</v>
      </c>
      <c r="AY2454" s="380">
        <v>96.86</v>
      </c>
    </row>
    <row r="2455" spans="1:51" x14ac:dyDescent="0.25">
      <c r="A2455" s="5">
        <v>98</v>
      </c>
      <c r="B2455" s="6" t="s">
        <v>64</v>
      </c>
      <c r="C2455" s="77">
        <v>117214823.84999999</v>
      </c>
      <c r="D2455" s="77">
        <v>24587643.75</v>
      </c>
      <c r="E2455" s="77">
        <v>46539837.509999998</v>
      </c>
      <c r="F2455" s="77">
        <v>24014310.119999997</v>
      </c>
      <c r="G2455" s="77">
        <v>42742235.439999998</v>
      </c>
      <c r="H2455" s="77">
        <v>304066.62</v>
      </c>
      <c r="I2455" s="77">
        <v>103711732.23999999</v>
      </c>
      <c r="J2455" s="77">
        <v>74836883.900000006</v>
      </c>
      <c r="K2455" s="77">
        <v>102975025.12</v>
      </c>
      <c r="L2455" s="77">
        <v>56435187.609999999</v>
      </c>
      <c r="M2455" s="77">
        <v>24890863.760000002</v>
      </c>
      <c r="N2455" s="77">
        <v>708246.38</v>
      </c>
      <c r="O2455" s="77">
        <v>26403301.309999995</v>
      </c>
      <c r="P2455" s="77">
        <v>-532666.76999998465</v>
      </c>
      <c r="Q2455" s="77">
        <v>-7025198.2000000011</v>
      </c>
      <c r="R2455" s="77">
        <v>-7557864.9699999858</v>
      </c>
      <c r="S2455" s="77">
        <v>7861931.5899999999</v>
      </c>
      <c r="T2455" s="77">
        <v>67.11</v>
      </c>
      <c r="U2455" s="77">
        <v>0</v>
      </c>
      <c r="V2455" s="77">
        <v>0</v>
      </c>
      <c r="W2455" s="77">
        <v>0</v>
      </c>
      <c r="X2455" s="77">
        <v>40146418.350000001</v>
      </c>
      <c r="Y2455" s="77">
        <v>701675.22</v>
      </c>
      <c r="Z2455" s="77">
        <v>1183484.05</v>
      </c>
      <c r="AA2455" s="77">
        <v>4315023.18</v>
      </c>
      <c r="AB2455" s="77">
        <v>2310991.81</v>
      </c>
      <c r="AC2455" s="77">
        <v>0</v>
      </c>
      <c r="AD2455" s="77">
        <v>0</v>
      </c>
      <c r="AE2455" s="77">
        <v>0</v>
      </c>
      <c r="AF2455" s="77">
        <v>23773379.609999999</v>
      </c>
      <c r="AG2455" s="77">
        <v>81326051.370000005</v>
      </c>
      <c r="AH2455" s="77">
        <v>47248083.890000001</v>
      </c>
      <c r="AI2455" s="77">
        <v>128227056.84999999</v>
      </c>
      <c r="AJ2455" s="77">
        <v>101823755.53999999</v>
      </c>
      <c r="AK2455" s="77">
        <v>0</v>
      </c>
      <c r="AL2455" s="77">
        <v>736707.11999998987</v>
      </c>
      <c r="AM2455" s="77">
        <v>1.0071542310297228</v>
      </c>
      <c r="AN2455" s="77">
        <v>15154818.34</v>
      </c>
      <c r="AO2455" s="77">
        <v>8859491.7799999993</v>
      </c>
      <c r="AP2455" s="13">
        <v>94338699.019999966</v>
      </c>
      <c r="AQ2455" s="13">
        <v>28114820.229999997</v>
      </c>
      <c r="AR2455" s="367"/>
      <c r="AS2455" s="19">
        <v>45808</v>
      </c>
      <c r="AT2455" s="20" t="s">
        <v>4</v>
      </c>
      <c r="AU2455" s="40" t="s">
        <v>292</v>
      </c>
      <c r="AV2455" s="40">
        <v>2025</v>
      </c>
      <c r="AW2455" s="266" t="s">
        <v>165</v>
      </c>
      <c r="AX2455" s="380">
        <v>93.48</v>
      </c>
      <c r="AY2455" s="380">
        <v>96.86</v>
      </c>
    </row>
    <row r="2456" spans="1:51" x14ac:dyDescent="0.25">
      <c r="A2456" s="5">
        <v>109</v>
      </c>
      <c r="B2456" s="6" t="s">
        <v>66</v>
      </c>
      <c r="C2456" s="77">
        <v>678688869.97000003</v>
      </c>
      <c r="D2456" s="77">
        <v>210169901.46000001</v>
      </c>
      <c r="E2456" s="77">
        <v>100920246.37</v>
      </c>
      <c r="F2456" s="77">
        <v>83989132.50999999</v>
      </c>
      <c r="G2456" s="77">
        <v>171692082.67000002</v>
      </c>
      <c r="H2456" s="77">
        <v>292535124.81</v>
      </c>
      <c r="I2456" s="77">
        <v>2438187116.3200002</v>
      </c>
      <c r="J2456" s="77">
        <v>630427676.54999995</v>
      </c>
      <c r="K2456" s="77">
        <v>394610160.86000001</v>
      </c>
      <c r="L2456" s="77">
        <v>252653201.06</v>
      </c>
      <c r="M2456" s="77">
        <v>52049348</v>
      </c>
      <c r="N2456" s="77">
        <v>960523.53</v>
      </c>
      <c r="O2456" s="77">
        <v>57800841.419999987</v>
      </c>
      <c r="P2456" s="77">
        <v>155027107.83999991</v>
      </c>
      <c r="Q2456" s="77">
        <v>-53501846.570000015</v>
      </c>
      <c r="R2456" s="77">
        <v>101525261.26999989</v>
      </c>
      <c r="S2456" s="77">
        <v>191009863.53999996</v>
      </c>
      <c r="T2456" s="77">
        <v>93669867.540000007</v>
      </c>
      <c r="U2456" s="77">
        <v>0</v>
      </c>
      <c r="V2456" s="77">
        <v>0</v>
      </c>
      <c r="W2456" s="77">
        <v>16796749.98</v>
      </c>
      <c r="X2456" s="77">
        <v>818399236.48000002</v>
      </c>
      <c r="Y2456" s="77">
        <v>3057560.22</v>
      </c>
      <c r="Z2456" s="77">
        <v>12330564.82</v>
      </c>
      <c r="AA2456" s="77">
        <v>173400153.87</v>
      </c>
      <c r="AB2456" s="77">
        <v>360719</v>
      </c>
      <c r="AC2456" s="77">
        <v>0</v>
      </c>
      <c r="AD2456" s="77">
        <v>0</v>
      </c>
      <c r="AE2456" s="77">
        <v>688842.35</v>
      </c>
      <c r="AF2456" s="77">
        <v>548018150.20000005</v>
      </c>
      <c r="AG2456" s="77">
        <v>304702549.06</v>
      </c>
      <c r="AH2456" s="77">
        <v>101880769.90000001</v>
      </c>
      <c r="AI2456" s="77">
        <v>403424121.89999998</v>
      </c>
      <c r="AJ2456" s="77">
        <v>345623280.48000002</v>
      </c>
      <c r="AK2456" s="77">
        <v>0</v>
      </c>
      <c r="AL2456" s="77">
        <v>2043576955.46</v>
      </c>
      <c r="AM2456" s="77">
        <v>6.1787236066255815</v>
      </c>
      <c r="AN2456" s="77">
        <v>64470077.359999999</v>
      </c>
      <c r="AO2456" s="77">
        <v>19519055.149999999</v>
      </c>
      <c r="AP2456" s="13">
        <v>600067707.97000003</v>
      </c>
      <c r="AQ2456" s="13">
        <v>189349580.88</v>
      </c>
      <c r="AR2456" s="367"/>
      <c r="AS2456" s="19">
        <v>45808</v>
      </c>
      <c r="AT2456" s="20" t="s">
        <v>4</v>
      </c>
      <c r="AU2456" s="40" t="s">
        <v>292</v>
      </c>
      <c r="AV2456" s="40">
        <v>2025</v>
      </c>
      <c r="AW2456" s="266" t="s">
        <v>157</v>
      </c>
      <c r="AX2456" s="380">
        <v>93.48</v>
      </c>
      <c r="AY2456" s="380">
        <v>96.86</v>
      </c>
    </row>
    <row r="2457" spans="1:51" x14ac:dyDescent="0.25">
      <c r="A2457" s="5">
        <v>25</v>
      </c>
      <c r="B2457" s="6" t="s">
        <v>67</v>
      </c>
      <c r="C2457" s="77">
        <v>48594066.11999999</v>
      </c>
      <c r="D2457" s="77">
        <v>12182353</v>
      </c>
      <c r="E2457" s="77">
        <v>2371758</v>
      </c>
      <c r="F2457" s="77">
        <v>0</v>
      </c>
      <c r="G2457" s="77">
        <v>34318406.590000004</v>
      </c>
      <c r="H2457" s="77">
        <v>73496445.829999998</v>
      </c>
      <c r="I2457" s="77">
        <v>29856334.34</v>
      </c>
      <c r="J2457" s="77">
        <v>1264212307.5799999</v>
      </c>
      <c r="K2457" s="77">
        <v>21271161.640000001</v>
      </c>
      <c r="L2457" s="77">
        <v>18899403.640000001</v>
      </c>
      <c r="M2457" s="77">
        <v>0</v>
      </c>
      <c r="N2457" s="77">
        <v>0</v>
      </c>
      <c r="O2457" s="77">
        <v>3211847.6399999983</v>
      </c>
      <c r="P2457" s="77">
        <v>-1118541.110000012</v>
      </c>
      <c r="Q2457" s="77">
        <v>-106059.77</v>
      </c>
      <c r="R2457" s="77">
        <v>-1224600.880000012</v>
      </c>
      <c r="S2457" s="77">
        <v>74721046.710000008</v>
      </c>
      <c r="T2457" s="77">
        <v>55699046.350000001</v>
      </c>
      <c r="U2457" s="77">
        <v>4564357.1200000001</v>
      </c>
      <c r="V2457" s="77">
        <v>0</v>
      </c>
      <c r="W2457" s="77">
        <v>0</v>
      </c>
      <c r="X2457" s="77">
        <v>17009083.84</v>
      </c>
      <c r="Y2457" s="77">
        <v>694965.7</v>
      </c>
      <c r="Z2457" s="77">
        <v>1817461.84</v>
      </c>
      <c r="AA2457" s="77">
        <v>0</v>
      </c>
      <c r="AB2457" s="77">
        <v>29340.04</v>
      </c>
      <c r="AC2457" s="77">
        <v>0</v>
      </c>
      <c r="AD2457" s="77">
        <v>0</v>
      </c>
      <c r="AE2457" s="77">
        <v>0</v>
      </c>
      <c r="AF2457" s="77">
        <v>9673.02</v>
      </c>
      <c r="AG2457" s="77">
        <v>18899403.640000001</v>
      </c>
      <c r="AH2457" s="77">
        <v>2371758</v>
      </c>
      <c r="AI2457" s="77">
        <v>17612298.029999997</v>
      </c>
      <c r="AJ2457" s="77">
        <v>14400450.389999999</v>
      </c>
      <c r="AK2457" s="77">
        <v>0</v>
      </c>
      <c r="AL2457" s="77">
        <v>8585172.6999999993</v>
      </c>
      <c r="AM2457" s="77">
        <v>1.4036061991017807</v>
      </c>
      <c r="AN2457" s="77">
        <v>0</v>
      </c>
      <c r="AO2457" s="77">
        <v>0</v>
      </c>
      <c r="AP2457" s="13">
        <v>46094119.479999997</v>
      </c>
      <c r="AQ2457" s="13">
        <v>12894254</v>
      </c>
      <c r="AR2457" s="367"/>
      <c r="AS2457" s="19">
        <v>45808</v>
      </c>
      <c r="AT2457" s="20" t="s">
        <v>4</v>
      </c>
      <c r="AU2457" s="40" t="s">
        <v>292</v>
      </c>
      <c r="AV2457" s="40">
        <v>2025</v>
      </c>
      <c r="AW2457" s="266" t="s">
        <v>174</v>
      </c>
      <c r="AX2457" s="380">
        <v>93.48</v>
      </c>
      <c r="AY2457" s="380">
        <v>96.86</v>
      </c>
    </row>
    <row r="2458" spans="1:51" x14ac:dyDescent="0.25">
      <c r="A2458" s="5">
        <v>122</v>
      </c>
      <c r="B2458" s="6" t="s">
        <v>69</v>
      </c>
      <c r="C2458" s="77">
        <v>418395972.61000001</v>
      </c>
      <c r="D2458" s="77">
        <v>894698.03</v>
      </c>
      <c r="E2458" s="77">
        <v>96169.45</v>
      </c>
      <c r="F2458" s="77">
        <v>189752.5</v>
      </c>
      <c r="G2458" s="77">
        <v>46993723.509999998</v>
      </c>
      <c r="H2458" s="77">
        <v>4750000</v>
      </c>
      <c r="I2458" s="77">
        <v>39005719.270000003</v>
      </c>
      <c r="J2458" s="77">
        <v>395121.6</v>
      </c>
      <c r="K2458" s="77">
        <v>3311946.21</v>
      </c>
      <c r="L2458" s="77">
        <v>2727245.49</v>
      </c>
      <c r="M2458" s="77">
        <v>163632205.11000001</v>
      </c>
      <c r="N2458" s="77">
        <v>664335.24</v>
      </c>
      <c r="O2458" s="77">
        <v>-399258217.44</v>
      </c>
      <c r="P2458" s="77">
        <v>769575017.38</v>
      </c>
      <c r="Q2458" s="77">
        <v>-742871198.17999995</v>
      </c>
      <c r="R2458" s="77">
        <v>26703819.200000048</v>
      </c>
      <c r="S2458" s="77">
        <v>-21953819.200000003</v>
      </c>
      <c r="T2458" s="77">
        <v>0</v>
      </c>
      <c r="U2458" s="77">
        <v>0</v>
      </c>
      <c r="V2458" s="77">
        <v>0</v>
      </c>
      <c r="W2458" s="77">
        <v>13852445.76</v>
      </c>
      <c r="X2458" s="77">
        <v>1981241.36</v>
      </c>
      <c r="Y2458" s="77">
        <v>800784.11</v>
      </c>
      <c r="Z2458" s="77">
        <v>45598.81</v>
      </c>
      <c r="AA2458" s="77">
        <v>29893957.960000001</v>
      </c>
      <c r="AB2458" s="77">
        <v>18191.32</v>
      </c>
      <c r="AC2458" s="77">
        <v>0</v>
      </c>
      <c r="AD2458" s="77">
        <v>0</v>
      </c>
      <c r="AE2458" s="77">
        <v>6975599.8499999996</v>
      </c>
      <c r="AF2458" s="77">
        <v>53374.27</v>
      </c>
      <c r="AG2458" s="77">
        <v>166359450.60000002</v>
      </c>
      <c r="AH2458" s="77">
        <v>760504.69</v>
      </c>
      <c r="AI2458" s="77">
        <v>167016613.56999999</v>
      </c>
      <c r="AJ2458" s="77">
        <v>566274831.00999999</v>
      </c>
      <c r="AK2458" s="77">
        <v>0</v>
      </c>
      <c r="AL2458" s="77">
        <v>35693773.060000002</v>
      </c>
      <c r="AM2458" s="77">
        <v>11.777280425698702</v>
      </c>
      <c r="AN2458" s="77">
        <v>151802</v>
      </c>
      <c r="AO2458" s="77">
        <v>37950.5</v>
      </c>
      <c r="AP2458" s="13">
        <v>817486867.42000008</v>
      </c>
      <c r="AQ2458" s="13">
        <v>727375.40000000014</v>
      </c>
      <c r="AR2458" s="367"/>
      <c r="AS2458" s="19">
        <v>45808</v>
      </c>
      <c r="AT2458" s="20" t="s">
        <v>4</v>
      </c>
      <c r="AU2458" s="40" t="s">
        <v>292</v>
      </c>
      <c r="AV2458" s="40">
        <v>2025</v>
      </c>
      <c r="AW2458" s="266" t="s">
        <v>267</v>
      </c>
      <c r="AX2458" s="380">
        <v>93.48</v>
      </c>
      <c r="AY2458" s="380">
        <v>96.86</v>
      </c>
    </row>
    <row r="2459" spans="1:51" x14ac:dyDescent="0.25">
      <c r="A2459" s="5">
        <v>13</v>
      </c>
      <c r="B2459" s="6" t="s">
        <v>70</v>
      </c>
      <c r="C2459" s="77">
        <v>6650769247.1100006</v>
      </c>
      <c r="D2459" s="77">
        <v>3216686915.8299999</v>
      </c>
      <c r="E2459" s="77">
        <v>993949837.48000002</v>
      </c>
      <c r="F2459" s="77">
        <v>1008021315.4299999</v>
      </c>
      <c r="G2459" s="77">
        <v>1025947908.22</v>
      </c>
      <c r="H2459" s="77">
        <v>61193069.240000002</v>
      </c>
      <c r="I2459" s="77">
        <v>4260731169.7199998</v>
      </c>
      <c r="J2459" s="77">
        <v>4256775512.9499998</v>
      </c>
      <c r="K2459" s="77">
        <v>2810828849.0500002</v>
      </c>
      <c r="L2459" s="77">
        <v>1775200209.1099999</v>
      </c>
      <c r="M2459" s="77">
        <v>1288557100.0599999</v>
      </c>
      <c r="N2459" s="77">
        <v>1045192990.9400001</v>
      </c>
      <c r="O2459" s="77">
        <v>2418795139.98</v>
      </c>
      <c r="P2459" s="77">
        <v>-1018682032.3500017</v>
      </c>
      <c r="Q2459" s="77">
        <v>-333502062.29000062</v>
      </c>
      <c r="R2459" s="77">
        <v>-1352184094.6400023</v>
      </c>
      <c r="S2459" s="77">
        <v>1413377163.95</v>
      </c>
      <c r="T2459" s="77">
        <v>376995554.92000002</v>
      </c>
      <c r="U2459" s="77">
        <v>549834.84</v>
      </c>
      <c r="V2459" s="77">
        <v>0</v>
      </c>
      <c r="W2459" s="77">
        <v>46842114.859999999</v>
      </c>
      <c r="X2459" s="77">
        <v>1996508800.3</v>
      </c>
      <c r="Y2459" s="77">
        <v>20937712.359999999</v>
      </c>
      <c r="Z2459" s="77">
        <v>53107229.939999998</v>
      </c>
      <c r="AA2459" s="77">
        <v>95668995.099999994</v>
      </c>
      <c r="AB2459" s="77">
        <v>53330984.590000004</v>
      </c>
      <c r="AC2459" s="77">
        <v>0</v>
      </c>
      <c r="AD2459" s="77">
        <v>0</v>
      </c>
      <c r="AE2459" s="77">
        <v>12491480.23</v>
      </c>
      <c r="AF2459" s="77">
        <v>771982738.75</v>
      </c>
      <c r="AG2459" s="77">
        <v>3063757309.1700001</v>
      </c>
      <c r="AH2459" s="77">
        <v>2039142828.4199998</v>
      </c>
      <c r="AI2459" s="77">
        <v>5120549092.6500006</v>
      </c>
      <c r="AJ2459" s="77">
        <v>2701754990.1100001</v>
      </c>
      <c r="AK2459" s="77">
        <v>1037.44</v>
      </c>
      <c r="AL2459" s="77">
        <v>1449902320.6699996</v>
      </c>
      <c r="AM2459" s="77">
        <v>1.5158273230189863</v>
      </c>
      <c r="AN2459" s="77">
        <v>782024284.75</v>
      </c>
      <c r="AO2459" s="77">
        <v>225997030.68000001</v>
      </c>
      <c r="AP2459" s="13">
        <v>5291760950.3999996</v>
      </c>
      <c r="AQ2459" s="13">
        <v>4256628425.71</v>
      </c>
      <c r="AR2459" s="367"/>
      <c r="AS2459" s="19">
        <v>45808</v>
      </c>
      <c r="AT2459" s="20" t="s">
        <v>4</v>
      </c>
      <c r="AU2459" s="40" t="s">
        <v>292</v>
      </c>
      <c r="AV2459" s="40">
        <v>2025</v>
      </c>
      <c r="AW2459" s="266" t="s">
        <v>149</v>
      </c>
      <c r="AX2459" s="380">
        <v>93.48</v>
      </c>
      <c r="AY2459" s="380">
        <v>96.86</v>
      </c>
    </row>
    <row r="2460" spans="1:51" x14ac:dyDescent="0.25">
      <c r="A2460" s="5">
        <v>110</v>
      </c>
      <c r="B2460" s="6" t="s">
        <v>71</v>
      </c>
      <c r="C2460" s="77">
        <v>54589497.360000007</v>
      </c>
      <c r="D2460" s="77">
        <v>3280028.1500000004</v>
      </c>
      <c r="E2460" s="77">
        <v>127448.87999999999</v>
      </c>
      <c r="F2460" s="77">
        <v>9669121.3100000005</v>
      </c>
      <c r="G2460" s="77">
        <v>60340763.049999997</v>
      </c>
      <c r="H2460" s="77">
        <v>105107395.81</v>
      </c>
      <c r="I2460" s="77">
        <v>437850449.01999998</v>
      </c>
      <c r="J2460" s="77">
        <v>512810444.76999998</v>
      </c>
      <c r="K2460" s="77">
        <v>37906003.109999999</v>
      </c>
      <c r="L2460" s="77">
        <v>26544881.09</v>
      </c>
      <c r="M2460" s="77">
        <v>9199761.5099999998</v>
      </c>
      <c r="N2460" s="77">
        <v>153910.12</v>
      </c>
      <c r="O2460" s="77">
        <v>15282221.670000002</v>
      </c>
      <c r="P2460" s="77">
        <v>-33982636.819999978</v>
      </c>
      <c r="Q2460" s="77">
        <v>-5122130.1400000006</v>
      </c>
      <c r="R2460" s="77">
        <v>-39104766.959999979</v>
      </c>
      <c r="S2460" s="77">
        <v>144212162.78</v>
      </c>
      <c r="T2460" s="77">
        <v>20590415.27</v>
      </c>
      <c r="U2460" s="77">
        <v>0</v>
      </c>
      <c r="V2460" s="77">
        <v>0</v>
      </c>
      <c r="W2460" s="77">
        <v>0</v>
      </c>
      <c r="X2460" s="77">
        <v>127443350.43000001</v>
      </c>
      <c r="Y2460" s="77">
        <v>1174651.33</v>
      </c>
      <c r="Z2460" s="77">
        <v>405991.3</v>
      </c>
      <c r="AA2460" s="77">
        <v>794407.45</v>
      </c>
      <c r="AB2460" s="77">
        <v>490526.16</v>
      </c>
      <c r="AC2460" s="77">
        <v>0</v>
      </c>
      <c r="AD2460" s="77">
        <v>0</v>
      </c>
      <c r="AE2460" s="77">
        <v>0</v>
      </c>
      <c r="AF2460" s="77">
        <v>956026.68</v>
      </c>
      <c r="AG2460" s="77">
        <v>35744642.599999994</v>
      </c>
      <c r="AH2460" s="77">
        <v>281359</v>
      </c>
      <c r="AI2460" s="77">
        <v>47246545.520000003</v>
      </c>
      <c r="AJ2460" s="77">
        <v>31964323.849999998</v>
      </c>
      <c r="AK2460" s="77">
        <v>0</v>
      </c>
      <c r="AL2460" s="77">
        <v>399944445.90999997</v>
      </c>
      <c r="AM2460" s="77">
        <v>11.550952701327946</v>
      </c>
      <c r="AN2460" s="77">
        <v>7113609.25</v>
      </c>
      <c r="AO2460" s="77">
        <v>2555512.06</v>
      </c>
      <c r="AP2460" s="13">
        <v>41669282.56000001</v>
      </c>
      <c r="AQ2460" s="13">
        <v>3519591.93</v>
      </c>
      <c r="AR2460" s="367"/>
      <c r="AS2460" s="19">
        <v>45808</v>
      </c>
      <c r="AT2460" s="20" t="s">
        <v>4</v>
      </c>
      <c r="AU2460" s="40" t="s">
        <v>292</v>
      </c>
      <c r="AV2460" s="40">
        <v>2025</v>
      </c>
      <c r="AW2460" s="266" t="s">
        <v>173</v>
      </c>
      <c r="AX2460" s="380">
        <v>93.48</v>
      </c>
      <c r="AY2460" s="380">
        <v>96.86</v>
      </c>
    </row>
    <row r="2461" spans="1:51" x14ac:dyDescent="0.25">
      <c r="A2461" s="5">
        <v>52</v>
      </c>
      <c r="B2461" s="6" t="s">
        <v>72</v>
      </c>
      <c r="C2461" s="77">
        <v>195832084.09000003</v>
      </c>
      <c r="D2461" s="77">
        <v>8280148.4400000004</v>
      </c>
      <c r="E2461" s="77">
        <v>46968990.129999995</v>
      </c>
      <c r="F2461" s="77">
        <v>30867885.150000002</v>
      </c>
      <c r="G2461" s="77">
        <v>40595167.290000007</v>
      </c>
      <c r="H2461" s="77">
        <v>3675427.87</v>
      </c>
      <c r="I2461" s="77">
        <v>3057861138.0799999</v>
      </c>
      <c r="J2461" s="77">
        <v>1354065551.9300001</v>
      </c>
      <c r="K2461" s="77">
        <v>109361754.98</v>
      </c>
      <c r="L2461" s="77">
        <v>49738843.849999994</v>
      </c>
      <c r="M2461" s="77">
        <v>40829213.909999996</v>
      </c>
      <c r="N2461" s="77">
        <v>32195473.239999998</v>
      </c>
      <c r="O2461" s="77">
        <v>66390062.180000015</v>
      </c>
      <c r="P2461" s="77">
        <v>49601233.640000097</v>
      </c>
      <c r="Q2461" s="77">
        <v>-21001644.309999976</v>
      </c>
      <c r="R2461" s="77">
        <v>28599589.330000121</v>
      </c>
      <c r="S2461" s="77">
        <v>-24924161.459999993</v>
      </c>
      <c r="T2461" s="77">
        <v>60416836.07</v>
      </c>
      <c r="U2461" s="77">
        <v>0</v>
      </c>
      <c r="V2461" s="77">
        <v>0</v>
      </c>
      <c r="W2461" s="77">
        <v>0</v>
      </c>
      <c r="X2461" s="77">
        <v>52877397.920000002</v>
      </c>
      <c r="Y2461" s="77">
        <v>828472.8</v>
      </c>
      <c r="Z2461" s="77">
        <v>1104881.6200000001</v>
      </c>
      <c r="AA2461" s="77">
        <v>3951945.84</v>
      </c>
      <c r="AB2461" s="77">
        <v>86111.37</v>
      </c>
      <c r="AC2461" s="77">
        <v>0</v>
      </c>
      <c r="AD2461" s="77">
        <v>0</v>
      </c>
      <c r="AE2461" s="77">
        <v>0</v>
      </c>
      <c r="AF2461" s="77">
        <v>132246983.81999999</v>
      </c>
      <c r="AG2461" s="77">
        <v>90568057.75999999</v>
      </c>
      <c r="AH2461" s="77">
        <v>79164463.36999999</v>
      </c>
      <c r="AI2461" s="77">
        <v>180787430.81</v>
      </c>
      <c r="AJ2461" s="77">
        <v>114397368.63000001</v>
      </c>
      <c r="AK2461" s="77">
        <v>0</v>
      </c>
      <c r="AL2461" s="77">
        <v>2948499383.0999999</v>
      </c>
      <c r="AM2461" s="77">
        <v>27.960973547280943</v>
      </c>
      <c r="AN2461" s="77">
        <v>21216928.16</v>
      </c>
      <c r="AO2461" s="77">
        <v>9650956.9900000002</v>
      </c>
      <c r="AP2461" s="13">
        <v>140557440.18000001</v>
      </c>
      <c r="AQ2461" s="13">
        <v>10734700.609999999</v>
      </c>
      <c r="AR2461" s="367"/>
      <c r="AS2461" s="19">
        <v>45808</v>
      </c>
      <c r="AT2461" s="20" t="s">
        <v>4</v>
      </c>
      <c r="AU2461" s="40" t="s">
        <v>292</v>
      </c>
      <c r="AV2461" s="40">
        <v>2025</v>
      </c>
      <c r="AW2461" s="266" t="s">
        <v>170</v>
      </c>
      <c r="AX2461" s="380">
        <v>93.48</v>
      </c>
      <c r="AY2461" s="380">
        <v>96.86</v>
      </c>
    </row>
    <row r="2462" spans="1:51" x14ac:dyDescent="0.25">
      <c r="A2462" s="5">
        <v>96</v>
      </c>
      <c r="B2462" s="6" t="s">
        <v>73</v>
      </c>
      <c r="C2462" s="77">
        <v>1079922613.5800002</v>
      </c>
      <c r="D2462" s="77">
        <v>257029826.38</v>
      </c>
      <c r="E2462" s="77">
        <v>393375089.38999999</v>
      </c>
      <c r="F2462" s="77">
        <v>127057363.89</v>
      </c>
      <c r="G2462" s="77">
        <v>284087517.10000002</v>
      </c>
      <c r="H2462" s="77">
        <v>4889544.87</v>
      </c>
      <c r="I2462" s="77">
        <v>1494325313.3399999</v>
      </c>
      <c r="J2462" s="77">
        <v>14658086.140000001</v>
      </c>
      <c r="K2462" s="77">
        <v>843638561.26999998</v>
      </c>
      <c r="L2462" s="77">
        <v>450263471.88</v>
      </c>
      <c r="M2462" s="77">
        <v>31855020.920000002</v>
      </c>
      <c r="N2462" s="77">
        <v>172427629.78</v>
      </c>
      <c r="O2462" s="77">
        <v>131414703.88999996</v>
      </c>
      <c r="P2462" s="77">
        <v>279656779.96000016</v>
      </c>
      <c r="Q2462" s="77">
        <v>-198285660.10999998</v>
      </c>
      <c r="R2462" s="77">
        <v>81371119.850000173</v>
      </c>
      <c r="S2462" s="77">
        <v>-76481575.140000001</v>
      </c>
      <c r="T2462" s="77">
        <v>37980075.049999997</v>
      </c>
      <c r="U2462" s="77">
        <v>0</v>
      </c>
      <c r="V2462" s="77">
        <v>0</v>
      </c>
      <c r="W2462" s="77">
        <v>48312.24</v>
      </c>
      <c r="X2462" s="77">
        <v>1879362.16</v>
      </c>
      <c r="Y2462" s="77">
        <v>4446050.8499999996</v>
      </c>
      <c r="Z2462" s="77">
        <v>9789379.3399999999</v>
      </c>
      <c r="AA2462" s="77">
        <v>13950087.32</v>
      </c>
      <c r="AB2462" s="77">
        <v>7183283.6900000004</v>
      </c>
      <c r="AC2462" s="77">
        <v>0</v>
      </c>
      <c r="AD2462" s="77">
        <v>0</v>
      </c>
      <c r="AE2462" s="77">
        <v>0</v>
      </c>
      <c r="AF2462" s="77">
        <v>81020523.390000001</v>
      </c>
      <c r="AG2462" s="77">
        <v>482118492.80000001</v>
      </c>
      <c r="AH2462" s="77">
        <v>565802719.16999996</v>
      </c>
      <c r="AI2462" s="77">
        <v>1045141561.49</v>
      </c>
      <c r="AJ2462" s="77">
        <v>913726857.60000002</v>
      </c>
      <c r="AK2462" s="77">
        <v>0</v>
      </c>
      <c r="AL2462" s="77">
        <v>650686752.06999993</v>
      </c>
      <c r="AM2462" s="77">
        <v>1.771286166780317</v>
      </c>
      <c r="AN2462" s="77">
        <v>73844958.299999997</v>
      </c>
      <c r="AO2462" s="77">
        <v>53212405.590000004</v>
      </c>
      <c r="AP2462" s="13">
        <v>921656508.25</v>
      </c>
      <c r="AQ2462" s="13">
        <v>230178424.93999994</v>
      </c>
      <c r="AR2462" s="367"/>
      <c r="AS2462" s="19">
        <v>45808</v>
      </c>
      <c r="AT2462" s="20" t="s">
        <v>4</v>
      </c>
      <c r="AU2462" s="40" t="s">
        <v>292</v>
      </c>
      <c r="AV2462" s="40">
        <v>2025</v>
      </c>
      <c r="AW2462" s="266" t="s">
        <v>153</v>
      </c>
      <c r="AX2462" s="380">
        <v>93.48</v>
      </c>
      <c r="AY2462" s="380">
        <v>96.86</v>
      </c>
    </row>
    <row r="2463" spans="1:51" x14ac:dyDescent="0.25">
      <c r="A2463" s="5">
        <v>103</v>
      </c>
      <c r="B2463" s="6" t="s">
        <v>74</v>
      </c>
      <c r="C2463" s="77">
        <v>9365070.8699999992</v>
      </c>
      <c r="D2463" s="77">
        <v>0</v>
      </c>
      <c r="E2463" s="77">
        <v>1</v>
      </c>
      <c r="F2463" s="77">
        <v>140730.56</v>
      </c>
      <c r="G2463" s="77">
        <v>13854635.710000001</v>
      </c>
      <c r="H2463" s="77">
        <v>65438379.670000002</v>
      </c>
      <c r="I2463" s="77">
        <v>123280047.25</v>
      </c>
      <c r="J2463" s="77">
        <v>508935736.37</v>
      </c>
      <c r="K2463" s="77">
        <v>19744266.870000001</v>
      </c>
      <c r="L2463" s="77">
        <v>6355612.2799999993</v>
      </c>
      <c r="M2463" s="77">
        <v>1060718</v>
      </c>
      <c r="N2463" s="77">
        <v>0</v>
      </c>
      <c r="O2463" s="77">
        <v>16341290.900000002</v>
      </c>
      <c r="P2463" s="77">
        <v>-21311954.930000003</v>
      </c>
      <c r="Q2463" s="77">
        <v>-1869943.11</v>
      </c>
      <c r="R2463" s="77">
        <v>-23181898.040000003</v>
      </c>
      <c r="S2463" s="77">
        <v>88620277.810000002</v>
      </c>
      <c r="T2463" s="77">
        <v>0</v>
      </c>
      <c r="U2463" s="77">
        <v>0</v>
      </c>
      <c r="V2463" s="77">
        <v>0</v>
      </c>
      <c r="W2463" s="77">
        <v>0</v>
      </c>
      <c r="X2463" s="77">
        <v>150848746.05000001</v>
      </c>
      <c r="Y2463" s="77">
        <v>282060.34999999998</v>
      </c>
      <c r="Z2463" s="77">
        <v>18253.25</v>
      </c>
      <c r="AA2463" s="77">
        <v>61928111.649999999</v>
      </c>
      <c r="AB2463" s="77">
        <v>0</v>
      </c>
      <c r="AC2463" s="77">
        <v>0</v>
      </c>
      <c r="AD2463" s="77">
        <v>0</v>
      </c>
      <c r="AE2463" s="77">
        <v>0</v>
      </c>
      <c r="AF2463" s="77">
        <v>42.99</v>
      </c>
      <c r="AG2463" s="77">
        <v>7416330.2799999993</v>
      </c>
      <c r="AH2463" s="77">
        <v>1</v>
      </c>
      <c r="AI2463" s="77">
        <v>20473009.890000001</v>
      </c>
      <c r="AJ2463" s="77">
        <v>4131718.9899999998</v>
      </c>
      <c r="AK2463" s="77">
        <v>0</v>
      </c>
      <c r="AL2463" s="77">
        <v>103535780.38</v>
      </c>
      <c r="AM2463" s="77">
        <v>6.2438402024090953</v>
      </c>
      <c r="AN2463" s="77">
        <v>140730.56</v>
      </c>
      <c r="AO2463" s="77">
        <v>0</v>
      </c>
      <c r="AP2463" s="13">
        <v>4168115.0199999996</v>
      </c>
      <c r="AQ2463" s="13">
        <v>0</v>
      </c>
      <c r="AR2463" s="367"/>
      <c r="AS2463" s="19">
        <v>45808</v>
      </c>
      <c r="AT2463" s="20" t="s">
        <v>4</v>
      </c>
      <c r="AU2463" s="40" t="s">
        <v>292</v>
      </c>
      <c r="AV2463" s="40">
        <v>2025</v>
      </c>
      <c r="AW2463" s="266" t="s">
        <v>184</v>
      </c>
      <c r="AX2463" s="380">
        <v>93.48</v>
      </c>
      <c r="AY2463" s="380">
        <v>96.86</v>
      </c>
    </row>
    <row r="2464" spans="1:51" x14ac:dyDescent="0.25">
      <c r="A2464" s="5">
        <v>23</v>
      </c>
      <c r="B2464" s="6" t="s">
        <v>75</v>
      </c>
      <c r="C2464" s="77">
        <v>962467760.96000004</v>
      </c>
      <c r="D2464" s="77">
        <v>257154852.13</v>
      </c>
      <c r="E2464" s="77">
        <v>97571822.710000008</v>
      </c>
      <c r="F2464" s="77">
        <v>178170743.88999999</v>
      </c>
      <c r="G2464" s="77">
        <v>231778541.98000002</v>
      </c>
      <c r="H2464" s="77">
        <v>345296.48</v>
      </c>
      <c r="I2464" s="77">
        <v>954207082.15999997</v>
      </c>
      <c r="J2464" s="77">
        <v>115324009.40000001</v>
      </c>
      <c r="K2464" s="77">
        <v>377505282.25999999</v>
      </c>
      <c r="L2464" s="77">
        <v>279878122.13</v>
      </c>
      <c r="M2464" s="77">
        <v>229324204.77000001</v>
      </c>
      <c r="N2464" s="77">
        <v>229092950.13</v>
      </c>
      <c r="O2464" s="77">
        <v>347785334.23999989</v>
      </c>
      <c r="P2464" s="77">
        <v>-52430947.999999896</v>
      </c>
      <c r="Q2464" s="77">
        <v>114388975.12000021</v>
      </c>
      <c r="R2464" s="77">
        <v>61958027.120000318</v>
      </c>
      <c r="S2464" s="77">
        <v>-61612730.640000001</v>
      </c>
      <c r="T2464" s="77">
        <v>66241.95</v>
      </c>
      <c r="U2464" s="77">
        <v>0</v>
      </c>
      <c r="V2464" s="77">
        <v>0</v>
      </c>
      <c r="W2464" s="77">
        <v>784840</v>
      </c>
      <c r="X2464" s="77">
        <v>18175680.559999999</v>
      </c>
      <c r="Y2464" s="77">
        <v>4176282.22</v>
      </c>
      <c r="Z2464" s="77">
        <v>19324977.77</v>
      </c>
      <c r="AA2464" s="77">
        <v>11107163.550000001</v>
      </c>
      <c r="AB2464" s="77">
        <v>3310728.44</v>
      </c>
      <c r="AC2464" s="77">
        <v>0</v>
      </c>
      <c r="AD2464" s="77">
        <v>0</v>
      </c>
      <c r="AE2464" s="77">
        <v>0</v>
      </c>
      <c r="AF2464" s="77">
        <v>42720341.170000002</v>
      </c>
      <c r="AG2464" s="77">
        <v>509202326.90000004</v>
      </c>
      <c r="AH2464" s="77">
        <v>326664772.83999997</v>
      </c>
      <c r="AI2464" s="77">
        <v>821346571.31999993</v>
      </c>
      <c r="AJ2464" s="77">
        <v>475012201.99000001</v>
      </c>
      <c r="AK2464" s="77">
        <v>1450964.91</v>
      </c>
      <c r="AL2464" s="77">
        <v>576701799.89999998</v>
      </c>
      <c r="AM2464" s="77">
        <v>2.5276655109233861</v>
      </c>
      <c r="AN2464" s="77">
        <v>108704307.31</v>
      </c>
      <c r="AO2464" s="77">
        <v>69466436.579999998</v>
      </c>
      <c r="AP2464" s="13">
        <v>766659796.24999976</v>
      </c>
      <c r="AQ2464" s="13">
        <v>409421746.80000001</v>
      </c>
      <c r="AR2464" s="367"/>
      <c r="AS2464" s="19">
        <v>45808</v>
      </c>
      <c r="AT2464" s="20" t="s">
        <v>4</v>
      </c>
      <c r="AU2464" s="40" t="s">
        <v>292</v>
      </c>
      <c r="AV2464" s="40">
        <v>2025</v>
      </c>
      <c r="AW2464" s="266" t="s">
        <v>159</v>
      </c>
      <c r="AX2464" s="380">
        <v>93.48</v>
      </c>
      <c r="AY2464" s="380">
        <v>96.86</v>
      </c>
    </row>
    <row r="2465" spans="1:51" x14ac:dyDescent="0.25">
      <c r="A2465" s="5">
        <v>62</v>
      </c>
      <c r="B2465" s="6" t="s">
        <v>203</v>
      </c>
      <c r="C2465" s="77">
        <v>84038002.63000001</v>
      </c>
      <c r="D2465" s="77">
        <v>24194407.670000002</v>
      </c>
      <c r="E2465" s="77">
        <v>6526779.5500000007</v>
      </c>
      <c r="F2465" s="77">
        <v>22375.69</v>
      </c>
      <c r="G2465" s="77">
        <v>50929760.339999996</v>
      </c>
      <c r="H2465" s="77">
        <v>7099001.1299999999</v>
      </c>
      <c r="I2465" s="77">
        <v>81552395.129999995</v>
      </c>
      <c r="J2465" s="77">
        <v>6205698.8399999999</v>
      </c>
      <c r="K2465" s="77">
        <v>11653272.26</v>
      </c>
      <c r="L2465" s="77">
        <v>4534106.25</v>
      </c>
      <c r="M2465" s="77">
        <v>0</v>
      </c>
      <c r="N2465" s="77">
        <v>0</v>
      </c>
      <c r="O2465" s="77">
        <v>2122861.419999999</v>
      </c>
      <c r="P2465" s="77">
        <v>6768597.5100000091</v>
      </c>
      <c r="Q2465" s="77">
        <v>0</v>
      </c>
      <c r="R2465" s="77">
        <v>6768597.5100000091</v>
      </c>
      <c r="S2465" s="77">
        <v>330403.62000000104</v>
      </c>
      <c r="T2465" s="77">
        <v>9779341.3200000003</v>
      </c>
      <c r="U2465" s="77">
        <v>0</v>
      </c>
      <c r="V2465" s="77">
        <v>0</v>
      </c>
      <c r="W2465" s="77">
        <v>0</v>
      </c>
      <c r="X2465" s="77">
        <v>1270231.25</v>
      </c>
      <c r="Y2465" s="77">
        <v>933081.71</v>
      </c>
      <c r="Z2465" s="77">
        <v>1884823.7</v>
      </c>
      <c r="AA2465" s="77">
        <v>5346544.26</v>
      </c>
      <c r="AB2465" s="77">
        <v>652203.65</v>
      </c>
      <c r="AC2465" s="77">
        <v>0</v>
      </c>
      <c r="AD2465" s="77">
        <v>0</v>
      </c>
      <c r="AE2465" s="77">
        <v>0</v>
      </c>
      <c r="AF2465" s="77">
        <v>1902515.63</v>
      </c>
      <c r="AG2465" s="77">
        <v>4534106.25</v>
      </c>
      <c r="AH2465" s="77">
        <v>6526779.5500000007</v>
      </c>
      <c r="AI2465" s="77">
        <v>11259406.049999999</v>
      </c>
      <c r="AJ2465" s="77">
        <v>9136544.629999999</v>
      </c>
      <c r="AK2465" s="77">
        <v>0</v>
      </c>
      <c r="AL2465" s="77">
        <v>69899122.86999999</v>
      </c>
      <c r="AM2465" s="77">
        <v>6.9982399201235168</v>
      </c>
      <c r="AN2465" s="77">
        <v>22375.69</v>
      </c>
      <c r="AO2465" s="77">
        <v>0</v>
      </c>
      <c r="AP2465" s="13">
        <v>86017322.590000018</v>
      </c>
      <c r="AQ2465" s="13">
        <v>28098068.800000004</v>
      </c>
      <c r="AR2465" s="367"/>
      <c r="AS2465" s="19">
        <v>45808</v>
      </c>
      <c r="AT2465" s="20" t="s">
        <v>4</v>
      </c>
      <c r="AU2465" s="40" t="s">
        <v>292</v>
      </c>
      <c r="AV2465" s="40">
        <v>2025</v>
      </c>
      <c r="AW2465" s="266" t="s">
        <v>169</v>
      </c>
      <c r="AX2465" s="380">
        <v>93.48</v>
      </c>
      <c r="AY2465" s="380">
        <v>96.86</v>
      </c>
    </row>
    <row r="2466" spans="1:51" x14ac:dyDescent="0.25">
      <c r="A2466" s="5">
        <v>114</v>
      </c>
      <c r="B2466" s="6" t="s">
        <v>76</v>
      </c>
      <c r="C2466" s="77">
        <v>1106079390.76</v>
      </c>
      <c r="D2466" s="77">
        <v>538542648.56000006</v>
      </c>
      <c r="E2466" s="77">
        <v>24670625.41</v>
      </c>
      <c r="F2466" s="77">
        <v>146173415.48000002</v>
      </c>
      <c r="G2466" s="77">
        <v>227696020.59999996</v>
      </c>
      <c r="H2466" s="77">
        <v>192486.69</v>
      </c>
      <c r="I2466" s="77">
        <v>422320084.91000003</v>
      </c>
      <c r="J2466" s="77">
        <v>91494848.090000004</v>
      </c>
      <c r="K2466" s="77">
        <v>164280606.78999999</v>
      </c>
      <c r="L2466" s="77">
        <v>130483018.74999999</v>
      </c>
      <c r="M2466" s="77">
        <v>354154848.01999998</v>
      </c>
      <c r="N2466" s="77">
        <v>166263053.44999999</v>
      </c>
      <c r="O2466" s="77">
        <v>263968796.10999998</v>
      </c>
      <c r="P2466" s="77">
        <v>-70454492.40000011</v>
      </c>
      <c r="Q2466" s="77">
        <v>78604888.379999906</v>
      </c>
      <c r="R2466" s="77">
        <v>8150395.9799997956</v>
      </c>
      <c r="S2466" s="77">
        <v>-7957909.2900000066</v>
      </c>
      <c r="T2466" s="77">
        <v>186224.21</v>
      </c>
      <c r="U2466" s="77">
        <v>0</v>
      </c>
      <c r="V2466" s="77">
        <v>0</v>
      </c>
      <c r="W2466" s="77">
        <v>11959040.689999999</v>
      </c>
      <c r="X2466" s="77">
        <v>112337586.67</v>
      </c>
      <c r="Y2466" s="77">
        <v>3636397.55</v>
      </c>
      <c r="Z2466" s="77">
        <v>5455853.9699999997</v>
      </c>
      <c r="AA2466" s="77">
        <v>39986604.32</v>
      </c>
      <c r="AB2466" s="77">
        <v>464942.84</v>
      </c>
      <c r="AC2466" s="77">
        <v>0</v>
      </c>
      <c r="AD2466" s="77">
        <v>0</v>
      </c>
      <c r="AE2466" s="77">
        <v>418566.42</v>
      </c>
      <c r="AF2466" s="77">
        <v>82478395.760000005</v>
      </c>
      <c r="AG2466" s="77">
        <v>484637866.76999998</v>
      </c>
      <c r="AH2466" s="77">
        <v>190933678.86000001</v>
      </c>
      <c r="AI2466" s="77">
        <v>677865822.38999999</v>
      </c>
      <c r="AJ2466" s="77">
        <v>413897026.27999997</v>
      </c>
      <c r="AK2466" s="77">
        <v>0</v>
      </c>
      <c r="AL2466" s="77">
        <v>258039478.12000003</v>
      </c>
      <c r="AM2466" s="77">
        <v>2.5707239166084408</v>
      </c>
      <c r="AN2466" s="77">
        <v>97491964.74000001</v>
      </c>
      <c r="AO2466" s="77">
        <v>48681450.740000002</v>
      </c>
      <c r="AP2466" s="13">
        <v>930208381.31999993</v>
      </c>
      <c r="AQ2466" s="13">
        <v>622921762.41999996</v>
      </c>
      <c r="AR2466" s="367"/>
      <c r="AS2466" s="19">
        <v>45808</v>
      </c>
      <c r="AT2466" s="20" t="s">
        <v>4</v>
      </c>
      <c r="AU2466" s="40" t="s">
        <v>292</v>
      </c>
      <c r="AV2466" s="40">
        <v>2025</v>
      </c>
      <c r="AW2466" s="266" t="s">
        <v>154</v>
      </c>
      <c r="AX2466" s="380">
        <v>93.48</v>
      </c>
      <c r="AY2466" s="380">
        <v>96.86</v>
      </c>
    </row>
    <row r="2467" spans="1:51" x14ac:dyDescent="0.25">
      <c r="A2467" s="5">
        <v>48</v>
      </c>
      <c r="B2467" s="6" t="s">
        <v>77</v>
      </c>
      <c r="C2467" s="77">
        <v>260526047.42999998</v>
      </c>
      <c r="D2467" s="77">
        <v>92578527.269999996</v>
      </c>
      <c r="E2467" s="77">
        <v>24315557.73</v>
      </c>
      <c r="F2467" s="77">
        <v>55067205.579999998</v>
      </c>
      <c r="G2467" s="77">
        <v>119990573.11999999</v>
      </c>
      <c r="H2467" s="77">
        <v>3722178</v>
      </c>
      <c r="I2467" s="77">
        <v>4114061600.3600001</v>
      </c>
      <c r="J2467" s="77">
        <v>826686094.97000003</v>
      </c>
      <c r="K2467" s="77">
        <v>111320411.47</v>
      </c>
      <c r="L2467" s="77">
        <v>69644978.590000004</v>
      </c>
      <c r="M2467" s="77">
        <v>25676395.59</v>
      </c>
      <c r="N2467" s="77">
        <v>2932013.43</v>
      </c>
      <c r="O2467" s="77">
        <v>6693443.6999999806</v>
      </c>
      <c r="P2467" s="77">
        <v>-13803702.239999969</v>
      </c>
      <c r="Q2467" s="77">
        <v>-3881775.7099999972</v>
      </c>
      <c r="R2467" s="77">
        <v>-17685477.949999966</v>
      </c>
      <c r="S2467" s="77">
        <v>21407655.940000057</v>
      </c>
      <c r="T2467" s="77">
        <v>71494879.5</v>
      </c>
      <c r="U2467" s="77">
        <v>0</v>
      </c>
      <c r="V2467" s="77">
        <v>3097872.66</v>
      </c>
      <c r="W2467" s="77">
        <v>71169068.879999995</v>
      </c>
      <c r="X2467" s="77">
        <v>2097848195.74</v>
      </c>
      <c r="Y2467" s="77">
        <v>666635.61</v>
      </c>
      <c r="Z2467" s="77">
        <v>2019126.72</v>
      </c>
      <c r="AA2467" s="77">
        <v>1566507281.6199999</v>
      </c>
      <c r="AB2467" s="77">
        <v>0</v>
      </c>
      <c r="AC2467" s="77">
        <v>0</v>
      </c>
      <c r="AD2467" s="77">
        <v>0</v>
      </c>
      <c r="AE2467" s="77">
        <v>0</v>
      </c>
      <c r="AF2467" s="77">
        <v>653009316.89999998</v>
      </c>
      <c r="AG2467" s="77">
        <v>95321374.179999992</v>
      </c>
      <c r="AH2467" s="77">
        <v>27247571.16</v>
      </c>
      <c r="AI2467" s="77">
        <v>135379432.16999999</v>
      </c>
      <c r="AJ2467" s="77">
        <v>128685988.47</v>
      </c>
      <c r="AK2467" s="77">
        <v>0</v>
      </c>
      <c r="AL2467" s="77">
        <v>4002741188.8900003</v>
      </c>
      <c r="AM2467" s="77">
        <v>36.956938498818865</v>
      </c>
      <c r="AN2467" s="77">
        <v>1675233.7400000002</v>
      </c>
      <c r="AO2467" s="77">
        <v>53391971.850000001</v>
      </c>
      <c r="AP2467" s="13">
        <v>212512642.89999992</v>
      </c>
      <c r="AQ2467" s="13">
        <v>54311374.039999969</v>
      </c>
      <c r="AR2467" s="367"/>
      <c r="AS2467" s="19">
        <v>45808</v>
      </c>
      <c r="AT2467" s="20" t="s">
        <v>4</v>
      </c>
      <c r="AU2467" s="40" t="s">
        <v>292</v>
      </c>
      <c r="AV2467" s="40">
        <v>2025</v>
      </c>
      <c r="AW2467" s="266" t="s">
        <v>163</v>
      </c>
      <c r="AX2467" s="380">
        <v>93.48</v>
      </c>
      <c r="AY2467" s="380">
        <v>96.86</v>
      </c>
    </row>
    <row r="2468" spans="1:51" ht="30" x14ac:dyDescent="0.25">
      <c r="A2468" s="5">
        <v>120</v>
      </c>
      <c r="B2468" s="6" t="s">
        <v>78</v>
      </c>
      <c r="C2468" s="77">
        <v>60282908.649999991</v>
      </c>
      <c r="D2468" s="77">
        <v>6167958.3399999999</v>
      </c>
      <c r="E2468" s="77">
        <v>1051683.79</v>
      </c>
      <c r="F2468" s="77">
        <v>0</v>
      </c>
      <c r="G2468" s="77">
        <v>31838394.16</v>
      </c>
      <c r="H2468" s="77">
        <v>9329928.2799999993</v>
      </c>
      <c r="I2468" s="77">
        <v>405322770.98000002</v>
      </c>
      <c r="J2468" s="77">
        <v>78373486.590000004</v>
      </c>
      <c r="K2468" s="77">
        <v>10493859.83</v>
      </c>
      <c r="L2468" s="77">
        <v>9442176.0399999991</v>
      </c>
      <c r="M2468" s="77">
        <v>1274878.3500000001</v>
      </c>
      <c r="N2468" s="77">
        <v>0</v>
      </c>
      <c r="O2468" s="77">
        <v>9434750.790000001</v>
      </c>
      <c r="P2468" s="77">
        <v>12636645.809999991</v>
      </c>
      <c r="Q2468" s="77">
        <v>162496.40000000005</v>
      </c>
      <c r="R2468" s="77">
        <v>12799142.209999992</v>
      </c>
      <c r="S2468" s="77">
        <v>-3469213.93</v>
      </c>
      <c r="T2468" s="77">
        <v>234589.25</v>
      </c>
      <c r="U2468" s="77">
        <v>0</v>
      </c>
      <c r="V2468" s="77">
        <v>0</v>
      </c>
      <c r="W2468" s="77">
        <v>0</v>
      </c>
      <c r="X2468" s="77">
        <v>677296.65</v>
      </c>
      <c r="Y2468" s="77">
        <v>174740.34</v>
      </c>
      <c r="Z2468" s="77">
        <v>74661.17</v>
      </c>
      <c r="AA2468" s="77">
        <v>3275276.98</v>
      </c>
      <c r="AB2468" s="77">
        <v>77764.75</v>
      </c>
      <c r="AC2468" s="77">
        <v>0</v>
      </c>
      <c r="AD2468" s="77">
        <v>0</v>
      </c>
      <c r="AE2468" s="77">
        <v>0</v>
      </c>
      <c r="AF2468" s="77">
        <v>778656.59</v>
      </c>
      <c r="AG2468" s="77">
        <v>10717054.390000001</v>
      </c>
      <c r="AH2468" s="77">
        <v>1051683.79</v>
      </c>
      <c r="AI2468" s="77">
        <v>11768738.210000001</v>
      </c>
      <c r="AJ2468" s="77">
        <v>2333987.42</v>
      </c>
      <c r="AK2468" s="77">
        <v>0</v>
      </c>
      <c r="AL2468" s="77">
        <v>394828911.15000004</v>
      </c>
      <c r="AM2468" s="77">
        <v>38.624755575756531</v>
      </c>
      <c r="AN2468" s="77">
        <v>0</v>
      </c>
      <c r="AO2468" s="77">
        <v>0</v>
      </c>
      <c r="AP2468" s="13">
        <v>51899841.68</v>
      </c>
      <c r="AQ2468" s="13">
        <v>7219642.1600000001</v>
      </c>
      <c r="AR2468" s="367"/>
      <c r="AS2468" s="19">
        <v>45808</v>
      </c>
      <c r="AT2468" s="20" t="s">
        <v>4</v>
      </c>
      <c r="AU2468" s="40" t="s">
        <v>292</v>
      </c>
      <c r="AV2468" s="40">
        <v>2025</v>
      </c>
      <c r="AW2468" s="266" t="s">
        <v>187</v>
      </c>
      <c r="AX2468" s="380">
        <v>93.48</v>
      </c>
      <c r="AY2468" s="380">
        <v>96.86</v>
      </c>
    </row>
    <row r="2469" spans="1:51" x14ac:dyDescent="0.25">
      <c r="A2469" s="5">
        <v>100</v>
      </c>
      <c r="B2469" s="6" t="s">
        <v>79</v>
      </c>
      <c r="C2469" s="77">
        <v>1965143904.6499999</v>
      </c>
      <c r="D2469" s="77">
        <v>840011727.55000007</v>
      </c>
      <c r="E2469" s="77">
        <v>113221090.27000001</v>
      </c>
      <c r="F2469" s="77">
        <v>364355543.94</v>
      </c>
      <c r="G2469" s="77">
        <v>372386239.63</v>
      </c>
      <c r="H2469" s="77">
        <v>2907377.22</v>
      </c>
      <c r="I2469" s="77">
        <v>522504860.92000002</v>
      </c>
      <c r="J2469" s="77">
        <v>181606468.44999999</v>
      </c>
      <c r="K2469" s="77">
        <v>366855221.24000001</v>
      </c>
      <c r="L2469" s="77">
        <v>236118554.29999998</v>
      </c>
      <c r="M2469" s="77">
        <v>459770501.99000001</v>
      </c>
      <c r="N2469" s="77">
        <v>253200304.10000002</v>
      </c>
      <c r="O2469" s="77">
        <v>633896041.12999988</v>
      </c>
      <c r="P2469" s="77">
        <v>-245528985.61000025</v>
      </c>
      <c r="Q2469" s="77">
        <v>25781186.340000067</v>
      </c>
      <c r="R2469" s="77">
        <v>-219747799.27000019</v>
      </c>
      <c r="S2469" s="77">
        <v>222655176.49000001</v>
      </c>
      <c r="T2469" s="77">
        <v>570992.12</v>
      </c>
      <c r="U2469" s="77">
        <v>0</v>
      </c>
      <c r="V2469" s="77">
        <v>0</v>
      </c>
      <c r="W2469" s="77">
        <v>0</v>
      </c>
      <c r="X2469" s="77">
        <v>499261631.19</v>
      </c>
      <c r="Y2469" s="77">
        <v>6049491.0499999998</v>
      </c>
      <c r="Z2469" s="77">
        <v>33535779.449999999</v>
      </c>
      <c r="AA2469" s="77">
        <v>46599497.630000003</v>
      </c>
      <c r="AB2469" s="77">
        <v>960559.17</v>
      </c>
      <c r="AC2469" s="77">
        <v>0</v>
      </c>
      <c r="AD2469" s="77">
        <v>0</v>
      </c>
      <c r="AE2469" s="77">
        <v>0</v>
      </c>
      <c r="AF2469" s="77">
        <v>190032119.52000001</v>
      </c>
      <c r="AG2469" s="77">
        <v>695889056.29000008</v>
      </c>
      <c r="AH2469" s="77">
        <v>366421394.37</v>
      </c>
      <c r="AI2469" s="77">
        <v>1068479685.27</v>
      </c>
      <c r="AJ2469" s="77">
        <v>434583644.13999999</v>
      </c>
      <c r="AK2469" s="77">
        <v>0</v>
      </c>
      <c r="AL2469" s="77">
        <v>155649639.68000001</v>
      </c>
      <c r="AM2469" s="77">
        <v>1.4242808352403757</v>
      </c>
      <c r="AN2469" s="77">
        <v>164380329.47</v>
      </c>
      <c r="AO2469" s="77">
        <v>199975214.47</v>
      </c>
      <c r="AP2469" s="13">
        <v>1548220767.0399995</v>
      </c>
      <c r="AQ2469" s="13">
        <v>1048872527.2700001</v>
      </c>
      <c r="AR2469" s="367"/>
      <c r="AS2469" s="19">
        <v>45808</v>
      </c>
      <c r="AT2469" s="20" t="s">
        <v>4</v>
      </c>
      <c r="AU2469" s="40" t="s">
        <v>292</v>
      </c>
      <c r="AV2469" s="40">
        <v>2025</v>
      </c>
      <c r="AW2469" s="266" t="s">
        <v>151</v>
      </c>
      <c r="AX2469" s="380">
        <v>93.48</v>
      </c>
      <c r="AY2469" s="380">
        <v>96.86</v>
      </c>
    </row>
    <row r="2470" spans="1:51" x14ac:dyDescent="0.25">
      <c r="A2470" s="5">
        <v>127</v>
      </c>
      <c r="B2470" s="6" t="s">
        <v>80</v>
      </c>
      <c r="C2470" s="77">
        <v>693217825.31000018</v>
      </c>
      <c r="D2470" s="77">
        <v>4465615.88</v>
      </c>
      <c r="E2470" s="77">
        <v>5526344.9500000002</v>
      </c>
      <c r="F2470" s="77">
        <v>5380564.0700000003</v>
      </c>
      <c r="G2470" s="77">
        <v>73752877.579999998</v>
      </c>
      <c r="H2470" s="77">
        <v>152454319.34</v>
      </c>
      <c r="I2470" s="77">
        <v>166299892.16</v>
      </c>
      <c r="J2470" s="77">
        <v>290573.09999999998</v>
      </c>
      <c r="K2470" s="77">
        <v>36636912.770000003</v>
      </c>
      <c r="L2470" s="77">
        <v>31110567.82</v>
      </c>
      <c r="M2470" s="77">
        <v>61799241.020000003</v>
      </c>
      <c r="N2470" s="77">
        <v>0</v>
      </c>
      <c r="O2470" s="77">
        <v>67466057.61999999</v>
      </c>
      <c r="P2470" s="77">
        <v>541823835.88000011</v>
      </c>
      <c r="Q2470" s="77">
        <v>-625955237.39999986</v>
      </c>
      <c r="R2470" s="77">
        <v>-84131401.519999743</v>
      </c>
      <c r="S2470" s="77">
        <v>236585720.06999999</v>
      </c>
      <c r="T2470" s="77">
        <v>1815026.32</v>
      </c>
      <c r="U2470" s="77">
        <v>0</v>
      </c>
      <c r="V2470" s="77">
        <v>0</v>
      </c>
      <c r="W2470" s="77">
        <v>118792926.55</v>
      </c>
      <c r="X2470" s="77">
        <v>132296021.22</v>
      </c>
      <c r="Y2470" s="77">
        <v>1476652.01</v>
      </c>
      <c r="Z2470" s="77">
        <v>2452954.69</v>
      </c>
      <c r="AA2470" s="77">
        <v>7996876.71</v>
      </c>
      <c r="AB2470" s="77">
        <v>3913414.58</v>
      </c>
      <c r="AC2470" s="77">
        <v>0</v>
      </c>
      <c r="AD2470" s="77">
        <v>0</v>
      </c>
      <c r="AE2470" s="77">
        <v>0</v>
      </c>
      <c r="AF2470" s="77">
        <v>478356.03</v>
      </c>
      <c r="AG2470" s="77">
        <v>92909808.840000004</v>
      </c>
      <c r="AH2470" s="77">
        <v>5526703.1500000004</v>
      </c>
      <c r="AI2470" s="77">
        <v>98393778.739999995</v>
      </c>
      <c r="AJ2470" s="77">
        <v>30927721.120000001</v>
      </c>
      <c r="AK2470" s="77">
        <v>0</v>
      </c>
      <c r="AL2470" s="77">
        <v>129662979.38999999</v>
      </c>
      <c r="AM2470" s="77">
        <v>4.5391349758098078</v>
      </c>
      <c r="AN2470" s="77">
        <v>3244351.23</v>
      </c>
      <c r="AO2470" s="77">
        <v>2136212.84</v>
      </c>
      <c r="AP2470" s="13">
        <v>631015753.16000009</v>
      </c>
      <c r="AQ2470" s="13">
        <v>9729601.3500000015</v>
      </c>
      <c r="AR2470" s="367"/>
      <c r="AS2470" s="19">
        <v>45808</v>
      </c>
      <c r="AT2470" s="20" t="s">
        <v>4</v>
      </c>
      <c r="AU2470" s="40" t="s">
        <v>292</v>
      </c>
      <c r="AV2470" s="40">
        <v>2025</v>
      </c>
      <c r="AW2470" s="266" t="s">
        <v>186</v>
      </c>
      <c r="AX2470" s="380">
        <v>93.48</v>
      </c>
      <c r="AY2470" s="380">
        <v>96.86</v>
      </c>
    </row>
    <row r="2471" spans="1:51" x14ac:dyDescent="0.25">
      <c r="A2471" s="5">
        <v>12</v>
      </c>
      <c r="B2471" s="6" t="s">
        <v>81</v>
      </c>
      <c r="C2471" s="77">
        <v>2036104186.5700002</v>
      </c>
      <c r="D2471" s="77">
        <v>850630663.67999995</v>
      </c>
      <c r="E2471" s="77">
        <v>89034934.790000007</v>
      </c>
      <c r="F2471" s="77">
        <v>288304408.26999998</v>
      </c>
      <c r="G2471" s="77">
        <v>414949356.61000001</v>
      </c>
      <c r="H2471" s="77">
        <v>50111613.060000002</v>
      </c>
      <c r="I2471" s="77">
        <v>1051812255.4400001</v>
      </c>
      <c r="J2471" s="77">
        <v>3128630414.6799998</v>
      </c>
      <c r="K2471" s="77">
        <v>574028994.84000003</v>
      </c>
      <c r="L2471" s="77">
        <v>482622431.88</v>
      </c>
      <c r="M2471" s="77">
        <v>374323015.01999998</v>
      </c>
      <c r="N2471" s="77">
        <v>379656099.37</v>
      </c>
      <c r="O2471" s="77">
        <v>145511339.57999998</v>
      </c>
      <c r="P2471" s="77">
        <v>336705939.81000036</v>
      </c>
      <c r="Q2471" s="77">
        <v>-629893388.4400003</v>
      </c>
      <c r="R2471" s="77">
        <v>-293187448.62999994</v>
      </c>
      <c r="S2471" s="77">
        <v>343299061.67000008</v>
      </c>
      <c r="T2471" s="77">
        <v>577507372.90999997</v>
      </c>
      <c r="U2471" s="77">
        <v>0</v>
      </c>
      <c r="V2471" s="77">
        <v>0</v>
      </c>
      <c r="W2471" s="77">
        <v>35977434.729999997</v>
      </c>
      <c r="X2471" s="77">
        <v>7128064877.5299997</v>
      </c>
      <c r="Y2471" s="77">
        <v>8468354.2200000007</v>
      </c>
      <c r="Z2471" s="77">
        <v>23983052.57</v>
      </c>
      <c r="AA2471" s="77">
        <v>9375402.5399999991</v>
      </c>
      <c r="AB2471" s="77">
        <v>805459.43</v>
      </c>
      <c r="AC2471" s="77">
        <v>0</v>
      </c>
      <c r="AD2471" s="77">
        <v>0</v>
      </c>
      <c r="AE2471" s="77">
        <v>0</v>
      </c>
      <c r="AF2471" s="77">
        <v>7355618354.7399998</v>
      </c>
      <c r="AG2471" s="77">
        <v>856945446.9000001</v>
      </c>
      <c r="AH2471" s="77">
        <v>468691034.15999997</v>
      </c>
      <c r="AI2471" s="77">
        <v>1295523573.0599999</v>
      </c>
      <c r="AJ2471" s="77">
        <v>1151781029.25</v>
      </c>
      <c r="AK2471" s="77">
        <v>1768795.77</v>
      </c>
      <c r="AL2471" s="77">
        <v>477783260.60000002</v>
      </c>
      <c r="AM2471" s="77">
        <v>1.8323329742832473</v>
      </c>
      <c r="AN2471" s="77">
        <v>176384925.68000001</v>
      </c>
      <c r="AO2471" s="77">
        <v>111919482.59</v>
      </c>
      <c r="AP2471" s="13">
        <v>1599800003.0600007</v>
      </c>
      <c r="AQ2471" s="13">
        <v>559837819.74999976</v>
      </c>
      <c r="AR2471" s="367"/>
      <c r="AS2471" s="19">
        <v>45808</v>
      </c>
      <c r="AT2471" s="20" t="s">
        <v>4</v>
      </c>
      <c r="AU2471" s="40" t="s">
        <v>292</v>
      </c>
      <c r="AV2471" s="40">
        <v>2025</v>
      </c>
      <c r="AW2471" s="266" t="s">
        <v>152</v>
      </c>
      <c r="AX2471" s="380">
        <v>93.48</v>
      </c>
      <c r="AY2471" s="380">
        <v>96.86</v>
      </c>
    </row>
    <row r="2472" spans="1:51" x14ac:dyDescent="0.25">
      <c r="A2472" s="5">
        <v>74</v>
      </c>
      <c r="B2472" s="6" t="s">
        <v>82</v>
      </c>
      <c r="C2472" s="77">
        <v>8212284081.6199999</v>
      </c>
      <c r="D2472" s="77">
        <v>4225772063</v>
      </c>
      <c r="E2472" s="77">
        <v>81439630.299999997</v>
      </c>
      <c r="F2472" s="77">
        <v>1145785919.22</v>
      </c>
      <c r="G2472" s="77">
        <v>1286767014.6199999</v>
      </c>
      <c r="H2472" s="77">
        <v>35724157.259999998</v>
      </c>
      <c r="I2472" s="77">
        <v>2034553207.46</v>
      </c>
      <c r="J2472" s="77">
        <v>1703580759.5999999</v>
      </c>
      <c r="K2472" s="77">
        <v>339524397.56999999</v>
      </c>
      <c r="L2472" s="77">
        <v>257838577.40000001</v>
      </c>
      <c r="M2472" s="77">
        <v>2310313110.3400002</v>
      </c>
      <c r="N2472" s="77">
        <v>2205722265.73</v>
      </c>
      <c r="O2472" s="77">
        <v>1521063999.9200001</v>
      </c>
      <c r="P2472" s="77">
        <v>32895084.860000819</v>
      </c>
      <c r="Q2472" s="77">
        <v>251905389.19000074</v>
      </c>
      <c r="R2472" s="77">
        <v>284800474.05000156</v>
      </c>
      <c r="S2472" s="77">
        <v>-249076316.79999971</v>
      </c>
      <c r="T2472" s="77">
        <v>4985026.74</v>
      </c>
      <c r="U2472" s="77">
        <v>0</v>
      </c>
      <c r="V2472" s="77">
        <v>0</v>
      </c>
      <c r="W2472" s="77">
        <v>6395000</v>
      </c>
      <c r="X2472" s="77">
        <v>3567862994.54</v>
      </c>
      <c r="Y2472" s="77">
        <v>20580139.25</v>
      </c>
      <c r="Z2472" s="77">
        <v>212986163.87</v>
      </c>
      <c r="AA2472" s="77">
        <v>595246907.92999995</v>
      </c>
      <c r="AB2472" s="77">
        <v>9382837.8300000001</v>
      </c>
      <c r="AC2472" s="77">
        <v>0</v>
      </c>
      <c r="AD2472" s="77">
        <v>0</v>
      </c>
      <c r="AE2472" s="77">
        <v>30364789.390000001</v>
      </c>
      <c r="AF2472" s="77">
        <v>2959758499.8099999</v>
      </c>
      <c r="AG2472" s="77">
        <v>2568151687.7400002</v>
      </c>
      <c r="AH2472" s="77">
        <v>2287161896.0300002</v>
      </c>
      <c r="AI2472" s="77">
        <v>4807816069.96</v>
      </c>
      <c r="AJ2472" s="77">
        <v>3286752070.04</v>
      </c>
      <c r="AK2472" s="77">
        <v>0</v>
      </c>
      <c r="AL2472" s="77">
        <v>1695028809.8900001</v>
      </c>
      <c r="AM2472" s="77">
        <v>5.9923623221819717</v>
      </c>
      <c r="AN2472" s="77">
        <v>725099251.18999994</v>
      </c>
      <c r="AO2472" s="77">
        <v>420686668.02999997</v>
      </c>
      <c r="AP2472" s="13">
        <v>7174299000.1700001</v>
      </c>
      <c r="AQ2472" s="13">
        <v>4708850981.4699993</v>
      </c>
      <c r="AR2472" s="367"/>
      <c r="AS2472" s="19">
        <v>45808</v>
      </c>
      <c r="AT2472" s="20" t="s">
        <v>4</v>
      </c>
      <c r="AU2472" s="40" t="s">
        <v>292</v>
      </c>
      <c r="AV2472" s="40">
        <v>2025</v>
      </c>
      <c r="AW2472" s="266" t="s">
        <v>148</v>
      </c>
      <c r="AX2472" s="380">
        <v>93.48</v>
      </c>
      <c r="AY2472" s="380">
        <v>96.86</v>
      </c>
    </row>
    <row r="2473" spans="1:51" x14ac:dyDescent="0.25">
      <c r="A2473" s="5">
        <v>71</v>
      </c>
      <c r="B2473" s="6" t="s">
        <v>83</v>
      </c>
      <c r="C2473" s="77">
        <v>722947595.77999997</v>
      </c>
      <c r="D2473" s="77">
        <v>77615219.640000001</v>
      </c>
      <c r="E2473" s="77">
        <v>87319778.349999994</v>
      </c>
      <c r="F2473" s="77">
        <v>4864740.59</v>
      </c>
      <c r="G2473" s="77">
        <v>351017735.10000002</v>
      </c>
      <c r="H2473" s="77">
        <v>18133764.969999999</v>
      </c>
      <c r="I2473" s="77">
        <v>419018072.58999997</v>
      </c>
      <c r="J2473" s="77">
        <v>1540244.31</v>
      </c>
      <c r="K2473" s="77">
        <v>161735338.58000001</v>
      </c>
      <c r="L2473" s="77">
        <v>74415560.230000004</v>
      </c>
      <c r="M2473" s="77">
        <v>91815201.069999993</v>
      </c>
      <c r="N2473" s="77">
        <v>3147377.82</v>
      </c>
      <c r="O2473" s="77">
        <v>154903809.67999998</v>
      </c>
      <c r="P2473" s="77">
        <v>134546090.76999995</v>
      </c>
      <c r="Q2473" s="77">
        <v>-259644058.22999996</v>
      </c>
      <c r="R2473" s="77">
        <v>-125097967.46000001</v>
      </c>
      <c r="S2473" s="77">
        <v>143231732.43000004</v>
      </c>
      <c r="T2473" s="77">
        <v>26638888.879999999</v>
      </c>
      <c r="U2473" s="77">
        <v>0</v>
      </c>
      <c r="V2473" s="77">
        <v>0</v>
      </c>
      <c r="W2473" s="77">
        <v>253415936.37</v>
      </c>
      <c r="X2473" s="77">
        <v>10078879.970000001</v>
      </c>
      <c r="Y2473" s="77">
        <v>7163627.25</v>
      </c>
      <c r="Z2473" s="77">
        <v>4182548.29</v>
      </c>
      <c r="AA2473" s="77">
        <v>60717106.460000001</v>
      </c>
      <c r="AB2473" s="77">
        <v>37552869.140000001</v>
      </c>
      <c r="AC2473" s="77">
        <v>0</v>
      </c>
      <c r="AD2473" s="77">
        <v>0</v>
      </c>
      <c r="AE2473" s="77">
        <v>0</v>
      </c>
      <c r="AF2473" s="77">
        <v>37285821.649999999</v>
      </c>
      <c r="AG2473" s="77">
        <v>166230761.30000001</v>
      </c>
      <c r="AH2473" s="77">
        <v>90467156.170000002</v>
      </c>
      <c r="AI2473" s="77">
        <v>255722536.44999999</v>
      </c>
      <c r="AJ2473" s="77">
        <v>100818726.77000001</v>
      </c>
      <c r="AK2473" s="77">
        <v>0</v>
      </c>
      <c r="AL2473" s="77">
        <v>257282734.00999996</v>
      </c>
      <c r="AM2473" s="77">
        <v>2.5907638755319935</v>
      </c>
      <c r="AN2473" s="77">
        <v>4864740.59</v>
      </c>
      <c r="AO2473" s="77">
        <v>0</v>
      </c>
      <c r="AP2473" s="13">
        <v>583321160.06000006</v>
      </c>
      <c r="AQ2473" s="13">
        <v>92892593.569999978</v>
      </c>
      <c r="AR2473" s="367"/>
      <c r="AS2473" s="19">
        <v>45808</v>
      </c>
      <c r="AT2473" s="20" t="s">
        <v>4</v>
      </c>
      <c r="AU2473" s="40" t="s">
        <v>292</v>
      </c>
      <c r="AV2473" s="40">
        <v>2025</v>
      </c>
      <c r="AW2473" s="266" t="s">
        <v>161</v>
      </c>
      <c r="AX2473" s="380">
        <v>93.48</v>
      </c>
      <c r="AY2473" s="380">
        <v>96.86</v>
      </c>
    </row>
    <row r="2474" spans="1:51" x14ac:dyDescent="0.25">
      <c r="A2474" s="5">
        <v>73</v>
      </c>
      <c r="B2474" s="6" t="s">
        <v>84</v>
      </c>
      <c r="C2474" s="77">
        <v>434933755.12</v>
      </c>
      <c r="D2474" s="77">
        <v>5423548.5299999993</v>
      </c>
      <c r="E2474" s="77">
        <v>6921281.5700000003</v>
      </c>
      <c r="F2474" s="77">
        <v>18893571.690000001</v>
      </c>
      <c r="G2474" s="77">
        <v>346963005.53999996</v>
      </c>
      <c r="H2474" s="77">
        <v>30987170.300000001</v>
      </c>
      <c r="I2474" s="77">
        <v>169296707.69999999</v>
      </c>
      <c r="J2474" s="77">
        <v>159346515.36000001</v>
      </c>
      <c r="K2474" s="77">
        <v>87965903.340000004</v>
      </c>
      <c r="L2474" s="77">
        <v>81044621.769999996</v>
      </c>
      <c r="M2474" s="77">
        <v>127043970.72</v>
      </c>
      <c r="N2474" s="77">
        <v>56366338.520000003</v>
      </c>
      <c r="O2474" s="77">
        <v>214616338.24999997</v>
      </c>
      <c r="P2474" s="77">
        <v>-160582756.27999997</v>
      </c>
      <c r="Q2474" s="77">
        <v>67891341.110000014</v>
      </c>
      <c r="R2474" s="77">
        <v>-92691415.169999957</v>
      </c>
      <c r="S2474" s="77">
        <v>123678585.45000002</v>
      </c>
      <c r="T2474" s="77">
        <v>0</v>
      </c>
      <c r="U2474" s="77">
        <v>0</v>
      </c>
      <c r="V2474" s="77">
        <v>0</v>
      </c>
      <c r="W2474" s="77">
        <v>87435210.469999999</v>
      </c>
      <c r="X2474" s="77">
        <v>81504416.829999998</v>
      </c>
      <c r="Y2474" s="77">
        <v>6585982.3399999999</v>
      </c>
      <c r="Z2474" s="77">
        <v>3185644.58</v>
      </c>
      <c r="AA2474" s="77">
        <v>5837728.4900000002</v>
      </c>
      <c r="AB2474" s="77">
        <v>8715872.5700000003</v>
      </c>
      <c r="AC2474" s="77">
        <v>0</v>
      </c>
      <c r="AD2474" s="77">
        <v>0</v>
      </c>
      <c r="AE2474" s="77">
        <v>0</v>
      </c>
      <c r="AF2474" s="77">
        <v>20935813.870000001</v>
      </c>
      <c r="AG2474" s="77">
        <v>208088592.49000001</v>
      </c>
      <c r="AH2474" s="77">
        <v>63287620.089999996</v>
      </c>
      <c r="AI2474" s="77">
        <v>270890634.39999998</v>
      </c>
      <c r="AJ2474" s="77">
        <v>56274296.149999999</v>
      </c>
      <c r="AK2474" s="77">
        <v>0</v>
      </c>
      <c r="AL2474" s="77">
        <v>81330804.359999985</v>
      </c>
      <c r="AM2474" s="77">
        <v>1.9245719224373281</v>
      </c>
      <c r="AN2474" s="77">
        <v>16506864.970000001</v>
      </c>
      <c r="AO2474" s="77">
        <v>2386706.7200000002</v>
      </c>
      <c r="AP2474" s="13">
        <v>229269012.68000001</v>
      </c>
      <c r="AQ2474" s="13">
        <v>14375144.339999996</v>
      </c>
      <c r="AR2474" s="367"/>
      <c r="AS2474" s="19">
        <v>45808</v>
      </c>
      <c r="AT2474" s="20" t="s">
        <v>4</v>
      </c>
      <c r="AU2474" s="40" t="s">
        <v>292</v>
      </c>
      <c r="AV2474" s="40">
        <v>2025</v>
      </c>
      <c r="AW2474" s="266" t="s">
        <v>190</v>
      </c>
      <c r="AX2474" s="380">
        <v>93.48</v>
      </c>
      <c r="AY2474" s="380">
        <v>96.86</v>
      </c>
    </row>
    <row r="2475" spans="1:51" x14ac:dyDescent="0.25">
      <c r="A2475" s="5">
        <v>46</v>
      </c>
      <c r="B2475" s="6" t="s">
        <v>85</v>
      </c>
      <c r="C2475" s="77">
        <v>38496535.100000001</v>
      </c>
      <c r="D2475" s="77">
        <v>15371745.35</v>
      </c>
      <c r="E2475" s="77">
        <v>2320768</v>
      </c>
      <c r="F2475" s="77">
        <v>5805858.8700000001</v>
      </c>
      <c r="G2475" s="77">
        <v>21406556.189999998</v>
      </c>
      <c r="H2475" s="77">
        <v>609859.74</v>
      </c>
      <c r="I2475" s="77">
        <v>589674698.12</v>
      </c>
      <c r="J2475" s="77">
        <v>42982018.119999997</v>
      </c>
      <c r="K2475" s="77">
        <v>30898142.210000001</v>
      </c>
      <c r="L2475" s="77">
        <v>28577374.210000001</v>
      </c>
      <c r="M2475" s="77">
        <v>1651192</v>
      </c>
      <c r="N2475" s="77">
        <v>0</v>
      </c>
      <c r="O2475" s="77">
        <v>12758595</v>
      </c>
      <c r="P2475" s="77">
        <v>-16862080.309999995</v>
      </c>
      <c r="Q2475" s="77">
        <v>-583365.99</v>
      </c>
      <c r="R2475" s="77">
        <v>-17445446.299999993</v>
      </c>
      <c r="S2475" s="77">
        <v>18055306.039999999</v>
      </c>
      <c r="T2475" s="77">
        <v>11366368.689999999</v>
      </c>
      <c r="U2475" s="77">
        <v>0</v>
      </c>
      <c r="V2475" s="77">
        <v>0</v>
      </c>
      <c r="W2475" s="77">
        <v>0</v>
      </c>
      <c r="X2475" s="77">
        <v>15946474.6</v>
      </c>
      <c r="Y2475" s="77">
        <v>436810.7</v>
      </c>
      <c r="Z2475" s="77">
        <v>158774.97</v>
      </c>
      <c r="AA2475" s="77">
        <v>4550000</v>
      </c>
      <c r="AB2475" s="77">
        <v>1888438.2</v>
      </c>
      <c r="AC2475" s="77">
        <v>0</v>
      </c>
      <c r="AD2475" s="77">
        <v>0</v>
      </c>
      <c r="AE2475" s="77">
        <v>0</v>
      </c>
      <c r="AF2475" s="77">
        <v>2223513.38</v>
      </c>
      <c r="AG2475" s="77">
        <v>30228566.210000001</v>
      </c>
      <c r="AH2475" s="77">
        <v>2320768</v>
      </c>
      <c r="AI2475" s="77">
        <v>32520361</v>
      </c>
      <c r="AJ2475" s="77">
        <v>19761766</v>
      </c>
      <c r="AK2475" s="77">
        <v>0</v>
      </c>
      <c r="AL2475" s="77">
        <v>558776555.90999997</v>
      </c>
      <c r="AM2475" s="77">
        <v>19.084470972793802</v>
      </c>
      <c r="AN2475" s="77">
        <v>3643568.96</v>
      </c>
      <c r="AO2475" s="77">
        <v>2162289.91</v>
      </c>
      <c r="AP2475" s="13">
        <v>25578565.100000001</v>
      </c>
      <c r="AQ2475" s="13">
        <v>15212370.349999998</v>
      </c>
      <c r="AR2475" s="367"/>
      <c r="AS2475" s="19">
        <v>45808</v>
      </c>
      <c r="AT2475" s="20" t="s">
        <v>4</v>
      </c>
      <c r="AU2475" s="40" t="s">
        <v>292</v>
      </c>
      <c r="AV2475" s="40">
        <v>2025</v>
      </c>
      <c r="AW2475" s="266" t="s">
        <v>176</v>
      </c>
      <c r="AX2475" s="380">
        <v>93.48</v>
      </c>
      <c r="AY2475" s="380">
        <v>96.86</v>
      </c>
    </row>
    <row r="2476" spans="1:51" x14ac:dyDescent="0.25">
      <c r="A2476" s="5">
        <v>51</v>
      </c>
      <c r="B2476" s="6" t="s">
        <v>86</v>
      </c>
      <c r="C2476" s="77">
        <v>23560568.41</v>
      </c>
      <c r="D2476" s="77">
        <v>710472.09</v>
      </c>
      <c r="E2476" s="77">
        <v>3920863.35</v>
      </c>
      <c r="F2476" s="77">
        <v>3922501.31</v>
      </c>
      <c r="G2476" s="77">
        <v>17607202.18</v>
      </c>
      <c r="H2476" s="77">
        <v>34782414.75</v>
      </c>
      <c r="I2476" s="77">
        <v>111770160.39</v>
      </c>
      <c r="J2476" s="77">
        <v>292113083.07999998</v>
      </c>
      <c r="K2476" s="77">
        <v>27429769.309999999</v>
      </c>
      <c r="L2476" s="77">
        <v>20389276.919999998</v>
      </c>
      <c r="M2476" s="77">
        <v>87565.56</v>
      </c>
      <c r="N2476" s="77">
        <v>0</v>
      </c>
      <c r="O2476" s="77">
        <v>10758937.289999999</v>
      </c>
      <c r="P2476" s="77">
        <v>-11676398.36999999</v>
      </c>
      <c r="Q2476" s="77">
        <v>-347246.24</v>
      </c>
      <c r="R2476" s="77">
        <v>-12023644.60999999</v>
      </c>
      <c r="S2476" s="77">
        <v>46806059.359999999</v>
      </c>
      <c r="T2476" s="77">
        <v>5220879.63</v>
      </c>
      <c r="U2476" s="77">
        <v>0</v>
      </c>
      <c r="V2476" s="77">
        <v>0</v>
      </c>
      <c r="W2476" s="77">
        <v>0</v>
      </c>
      <c r="X2476" s="77">
        <v>49287635.170000002</v>
      </c>
      <c r="Y2476" s="77">
        <v>359330.66</v>
      </c>
      <c r="Z2476" s="77">
        <v>0</v>
      </c>
      <c r="AA2476" s="77">
        <v>19319.25</v>
      </c>
      <c r="AB2476" s="77">
        <v>12027.75</v>
      </c>
      <c r="AC2476" s="77">
        <v>0</v>
      </c>
      <c r="AD2476" s="77">
        <v>0</v>
      </c>
      <c r="AE2476" s="77">
        <v>0</v>
      </c>
      <c r="AF2476" s="77">
        <v>7311777.7800000003</v>
      </c>
      <c r="AG2476" s="77">
        <v>20476842.48</v>
      </c>
      <c r="AH2476" s="77">
        <v>3920863.35</v>
      </c>
      <c r="AI2476" s="77">
        <v>23847067.199999999</v>
      </c>
      <c r="AJ2476" s="77">
        <v>13088129.91</v>
      </c>
      <c r="AK2476" s="77">
        <v>0</v>
      </c>
      <c r="AL2476" s="77">
        <v>84340391.079999998</v>
      </c>
      <c r="AM2476" s="77">
        <v>4.0747758075111573</v>
      </c>
      <c r="AN2476" s="77">
        <v>1982385.03</v>
      </c>
      <c r="AO2476" s="77">
        <v>1940116.28</v>
      </c>
      <c r="AP2476" s="13">
        <v>13370729.010000002</v>
      </c>
      <c r="AQ2476" s="13">
        <v>1279569.98</v>
      </c>
      <c r="AR2476" s="367"/>
      <c r="AS2476" s="19">
        <v>45808</v>
      </c>
      <c r="AT2476" s="20" t="s">
        <v>4</v>
      </c>
      <c r="AU2476" s="40" t="s">
        <v>292</v>
      </c>
      <c r="AV2476" s="40">
        <v>2025</v>
      </c>
      <c r="AW2476" s="266" t="s">
        <v>179</v>
      </c>
      <c r="AX2476" s="380">
        <v>93.48</v>
      </c>
      <c r="AY2476" s="380">
        <v>96.86</v>
      </c>
    </row>
    <row r="2477" spans="1:51" x14ac:dyDescent="0.25">
      <c r="A2477" s="5">
        <v>117</v>
      </c>
      <c r="B2477" s="6" t="s">
        <v>87</v>
      </c>
      <c r="C2477" s="77">
        <v>1598440462.8899996</v>
      </c>
      <c r="D2477" s="77">
        <v>598612642.03999996</v>
      </c>
      <c r="E2477" s="77">
        <v>104476192.87</v>
      </c>
      <c r="F2477" s="77">
        <v>254606147.10000002</v>
      </c>
      <c r="G2477" s="77">
        <v>303224586.19999999</v>
      </c>
      <c r="H2477" s="77">
        <v>4163153.22</v>
      </c>
      <c r="I2477" s="77">
        <v>433641958.55000001</v>
      </c>
      <c r="J2477" s="77">
        <v>197379856.74000001</v>
      </c>
      <c r="K2477" s="77">
        <v>295093691.45999998</v>
      </c>
      <c r="L2477" s="77">
        <v>181689385.50999999</v>
      </c>
      <c r="M2477" s="77">
        <v>648374011.29999995</v>
      </c>
      <c r="N2477" s="77">
        <v>360465031.15000004</v>
      </c>
      <c r="O2477" s="77">
        <v>460286239.30000007</v>
      </c>
      <c r="P2477" s="77">
        <v>-18504284.460000053</v>
      </c>
      <c r="Q2477" s="77">
        <v>16521099.890000347</v>
      </c>
      <c r="R2477" s="77">
        <v>-1983184.569999706</v>
      </c>
      <c r="S2477" s="77">
        <v>6146337.780000031</v>
      </c>
      <c r="T2477" s="77">
        <v>2401339.0299999998</v>
      </c>
      <c r="U2477" s="77">
        <v>0</v>
      </c>
      <c r="V2477" s="77">
        <v>0</v>
      </c>
      <c r="W2477" s="77">
        <v>0</v>
      </c>
      <c r="X2477" s="77">
        <v>367365980.06999999</v>
      </c>
      <c r="Y2477" s="77">
        <v>5353177.17</v>
      </c>
      <c r="Z2477" s="77">
        <v>9254422.4600000009</v>
      </c>
      <c r="AA2477" s="77">
        <v>29395034.579999998</v>
      </c>
      <c r="AB2477" s="77">
        <v>2895321.37</v>
      </c>
      <c r="AC2477" s="77">
        <v>0</v>
      </c>
      <c r="AD2477" s="77">
        <v>0</v>
      </c>
      <c r="AE2477" s="77">
        <v>0</v>
      </c>
      <c r="AF2477" s="77">
        <v>316723025.74000001</v>
      </c>
      <c r="AG2477" s="77">
        <v>830063396.80999994</v>
      </c>
      <c r="AH2477" s="77">
        <v>464941224.01999998</v>
      </c>
      <c r="AI2477" s="77">
        <v>1301012261.6400001</v>
      </c>
      <c r="AJ2477" s="77">
        <v>840726022.34000003</v>
      </c>
      <c r="AK2477" s="77">
        <v>0</v>
      </c>
      <c r="AL2477" s="77">
        <v>138548267.09000003</v>
      </c>
      <c r="AM2477" s="77">
        <v>1.4695060284227739</v>
      </c>
      <c r="AN2477" s="77">
        <v>137808619.75</v>
      </c>
      <c r="AO2477" s="77">
        <v>116797527.35000001</v>
      </c>
      <c r="AP2477" s="13">
        <v>1389790219.8700004</v>
      </c>
      <c r="AQ2477" s="13">
        <v>841320525.24000001</v>
      </c>
      <c r="AR2477" s="367"/>
      <c r="AS2477" s="19">
        <v>45808</v>
      </c>
      <c r="AT2477" s="20" t="s">
        <v>4</v>
      </c>
      <c r="AU2477" s="40" t="s">
        <v>292</v>
      </c>
      <c r="AV2477" s="40">
        <v>2025</v>
      </c>
      <c r="AW2477" s="266" t="s">
        <v>155</v>
      </c>
      <c r="AX2477" s="380">
        <v>93.48</v>
      </c>
      <c r="AY2477" s="380">
        <v>96.86</v>
      </c>
    </row>
    <row r="2478" spans="1:51" x14ac:dyDescent="0.25">
      <c r="A2478" s="5">
        <v>78</v>
      </c>
      <c r="B2478" s="6" t="s">
        <v>88</v>
      </c>
      <c r="C2478" s="77">
        <v>4175111.78</v>
      </c>
      <c r="D2478" s="77">
        <v>0</v>
      </c>
      <c r="E2478" s="77">
        <v>102</v>
      </c>
      <c r="F2478" s="77">
        <v>739185.30999999994</v>
      </c>
      <c r="G2478" s="77">
        <v>6556414.2999999998</v>
      </c>
      <c r="H2478" s="77">
        <v>-3111998.7</v>
      </c>
      <c r="I2478" s="77">
        <v>132228761.89</v>
      </c>
      <c r="J2478" s="77">
        <v>9125896.6099999994</v>
      </c>
      <c r="K2478" s="77">
        <v>2715285.95</v>
      </c>
      <c r="L2478" s="77">
        <v>2715146.68</v>
      </c>
      <c r="M2478" s="77">
        <v>230768.26</v>
      </c>
      <c r="N2478" s="77">
        <v>0.09</v>
      </c>
      <c r="O2478" s="77">
        <v>1162109.5899999996</v>
      </c>
      <c r="P2478" s="77">
        <v>-4282597.42</v>
      </c>
      <c r="Q2478" s="77">
        <v>-72790.100000000035</v>
      </c>
      <c r="R2478" s="77">
        <v>-4355387.5199999996</v>
      </c>
      <c r="S2478" s="77">
        <v>1243388.8500000001</v>
      </c>
      <c r="T2478" s="77">
        <v>975653.15</v>
      </c>
      <c r="U2478" s="77">
        <v>0</v>
      </c>
      <c r="V2478" s="77">
        <v>0</v>
      </c>
      <c r="W2478" s="77">
        <v>0</v>
      </c>
      <c r="X2478" s="77">
        <v>470799.56</v>
      </c>
      <c r="Y2478" s="77">
        <v>129115.99</v>
      </c>
      <c r="Z2478" s="77">
        <v>28430.92</v>
      </c>
      <c r="AA2478" s="77">
        <v>38957.61</v>
      </c>
      <c r="AB2478" s="77">
        <v>0.01</v>
      </c>
      <c r="AC2478" s="77">
        <v>0</v>
      </c>
      <c r="AD2478" s="77">
        <v>0</v>
      </c>
      <c r="AE2478" s="77">
        <v>0</v>
      </c>
      <c r="AF2478" s="77">
        <v>6559.33</v>
      </c>
      <c r="AG2478" s="77">
        <v>2945914.94</v>
      </c>
      <c r="AH2478" s="77">
        <v>102.09</v>
      </c>
      <c r="AI2478" s="77">
        <v>2941391.19</v>
      </c>
      <c r="AJ2478" s="77">
        <v>1779281.6</v>
      </c>
      <c r="AK2478" s="77">
        <v>0</v>
      </c>
      <c r="AL2478" s="77">
        <v>129513475.94</v>
      </c>
      <c r="AM2478" s="77">
        <v>48.697914077889287</v>
      </c>
      <c r="AN2478" s="77">
        <v>530401.66</v>
      </c>
      <c r="AO2478" s="77">
        <v>208783.65</v>
      </c>
      <c r="AP2478" s="13">
        <v>3013048.48</v>
      </c>
      <c r="AQ2478" s="13">
        <v>46.290000000000006</v>
      </c>
      <c r="AR2478" s="367"/>
      <c r="AS2478" s="19">
        <v>45808</v>
      </c>
      <c r="AT2478" s="20" t="s">
        <v>4</v>
      </c>
      <c r="AU2478" s="40" t="s">
        <v>293</v>
      </c>
      <c r="AV2478" s="40">
        <v>2025</v>
      </c>
      <c r="AW2478" s="266" t="s">
        <v>185</v>
      </c>
      <c r="AX2478" s="380">
        <v>93.48</v>
      </c>
      <c r="AY2478" s="380">
        <v>96.86</v>
      </c>
    </row>
    <row r="2479" spans="1:51" x14ac:dyDescent="0.25">
      <c r="A2479" s="5">
        <v>80</v>
      </c>
      <c r="B2479" s="6" t="s">
        <v>89</v>
      </c>
      <c r="C2479" s="77">
        <v>1183533599.8300002</v>
      </c>
      <c r="D2479" s="77">
        <v>352107692.58000004</v>
      </c>
      <c r="E2479" s="77">
        <v>130329486.33</v>
      </c>
      <c r="F2479" s="77">
        <v>160462842.06999999</v>
      </c>
      <c r="G2479" s="77">
        <v>344243776.25</v>
      </c>
      <c r="H2479" s="77">
        <v>1464770.55</v>
      </c>
      <c r="I2479" s="77">
        <v>950720867.92999995</v>
      </c>
      <c r="J2479" s="77">
        <v>407897277.80000001</v>
      </c>
      <c r="K2479" s="77">
        <v>255362248.65000001</v>
      </c>
      <c r="L2479" s="77">
        <v>123825669.09999999</v>
      </c>
      <c r="M2479" s="77">
        <v>467459395.41000003</v>
      </c>
      <c r="N2479" s="77">
        <v>613503062.72000003</v>
      </c>
      <c r="O2479" s="77">
        <v>470635378.4199999</v>
      </c>
      <c r="P2479" s="77">
        <v>-144511005.57999966</v>
      </c>
      <c r="Q2479" s="77">
        <v>103945160.09000017</v>
      </c>
      <c r="R2479" s="77">
        <v>-40565845.489999488</v>
      </c>
      <c r="S2479" s="77">
        <v>42030615.630000114</v>
      </c>
      <c r="T2479" s="77">
        <v>36977.24</v>
      </c>
      <c r="U2479" s="77">
        <v>0</v>
      </c>
      <c r="V2479" s="77">
        <v>0</v>
      </c>
      <c r="W2479" s="77">
        <v>712215.86</v>
      </c>
      <c r="X2479" s="77">
        <v>627317938.09000003</v>
      </c>
      <c r="Y2479" s="77">
        <v>5689435.9199999999</v>
      </c>
      <c r="Z2479" s="77">
        <v>6856881.29</v>
      </c>
      <c r="AA2479" s="77">
        <v>4146252.32</v>
      </c>
      <c r="AB2479" s="77">
        <v>3731110.28</v>
      </c>
      <c r="AC2479" s="77">
        <v>0</v>
      </c>
      <c r="AD2479" s="77">
        <v>0</v>
      </c>
      <c r="AE2479" s="77">
        <v>0</v>
      </c>
      <c r="AF2479" s="77">
        <v>565612835.75</v>
      </c>
      <c r="AG2479" s="77">
        <v>591285064.50999999</v>
      </c>
      <c r="AH2479" s="77">
        <v>743832549.05000007</v>
      </c>
      <c r="AI2479" s="77">
        <v>1340515834.05</v>
      </c>
      <c r="AJ2479" s="77">
        <v>869880455.63000011</v>
      </c>
      <c r="AK2479" s="77">
        <v>0</v>
      </c>
      <c r="AL2479" s="77">
        <v>695358619.27999997</v>
      </c>
      <c r="AM2479" s="77">
        <v>3.7230282587034225</v>
      </c>
      <c r="AN2479" s="77">
        <v>118376325.31</v>
      </c>
      <c r="AO2479" s="77">
        <v>42086516.759999998</v>
      </c>
      <c r="AP2479" s="13">
        <v>978459596.92000008</v>
      </c>
      <c r="AQ2479" s="13">
        <v>609461974.87000012</v>
      </c>
      <c r="AR2479" s="367"/>
      <c r="AS2479" s="19">
        <v>45808</v>
      </c>
      <c r="AT2479" s="20" t="s">
        <v>4</v>
      </c>
      <c r="AU2479" s="40" t="s">
        <v>292</v>
      </c>
      <c r="AV2479" s="40">
        <v>2025</v>
      </c>
      <c r="AW2479" s="266" t="s">
        <v>288</v>
      </c>
      <c r="AX2479" s="380">
        <v>93.48</v>
      </c>
      <c r="AY2479" s="380">
        <v>96.86</v>
      </c>
    </row>
    <row r="2480" spans="1:51" x14ac:dyDescent="0.25">
      <c r="A2480" s="5">
        <v>2</v>
      </c>
      <c r="B2480" s="6" t="s">
        <v>90</v>
      </c>
      <c r="C2480" s="77">
        <v>195118621.16</v>
      </c>
      <c r="D2480" s="77">
        <v>7156140.1799999997</v>
      </c>
      <c r="E2480" s="77">
        <v>10586991.879999999</v>
      </c>
      <c r="F2480" s="77">
        <v>219886.06</v>
      </c>
      <c r="G2480" s="77">
        <v>169364419.43000001</v>
      </c>
      <c r="H2480" s="77">
        <v>36098117.310000002</v>
      </c>
      <c r="I2480" s="77">
        <v>1788167619.8599999</v>
      </c>
      <c r="J2480" s="77">
        <v>3879434590.1500001</v>
      </c>
      <c r="K2480" s="77">
        <v>47680320.719999999</v>
      </c>
      <c r="L2480" s="77">
        <v>34926475.340000004</v>
      </c>
      <c r="M2480" s="77">
        <v>82213170.959999993</v>
      </c>
      <c r="N2480" s="77">
        <v>0</v>
      </c>
      <c r="O2480" s="77">
        <v>76105738.540000007</v>
      </c>
      <c r="P2480" s="77">
        <v>-58118732.509999983</v>
      </c>
      <c r="Q2480" s="77">
        <v>30138256.280000012</v>
      </c>
      <c r="R2480" s="77">
        <v>-27980476.229999971</v>
      </c>
      <c r="S2480" s="77">
        <v>64078593.529999986</v>
      </c>
      <c r="T2480" s="77">
        <v>94.77</v>
      </c>
      <c r="U2480" s="77">
        <v>0</v>
      </c>
      <c r="V2480" s="77">
        <v>0</v>
      </c>
      <c r="W2480" s="77">
        <v>70702617.840000004</v>
      </c>
      <c r="X2480" s="77">
        <v>74694222.400000006</v>
      </c>
      <c r="Y2480" s="77">
        <v>3200169.97</v>
      </c>
      <c r="Z2480" s="77">
        <v>1101540.94</v>
      </c>
      <c r="AA2480" s="77">
        <v>232641.91</v>
      </c>
      <c r="AB2480" s="77">
        <v>5270390.8099999996</v>
      </c>
      <c r="AC2480" s="77">
        <v>0</v>
      </c>
      <c r="AD2480" s="77">
        <v>0</v>
      </c>
      <c r="AE2480" s="77">
        <v>0</v>
      </c>
      <c r="AF2480" s="77">
        <v>71513597.849999994</v>
      </c>
      <c r="AG2480" s="77">
        <v>117139646.28999999</v>
      </c>
      <c r="AH2480" s="77">
        <v>10586991.879999999</v>
      </c>
      <c r="AI2480" s="77">
        <v>122596072.34</v>
      </c>
      <c r="AJ2480" s="77">
        <v>46490333.799999997</v>
      </c>
      <c r="AK2480" s="77">
        <v>0</v>
      </c>
      <c r="AL2480" s="77">
        <v>1740487299.1399999</v>
      </c>
      <c r="AM2480" s="77">
        <v>37.503263251120174</v>
      </c>
      <c r="AN2480" s="77">
        <v>219886.06</v>
      </c>
      <c r="AO2480" s="77">
        <v>0</v>
      </c>
      <c r="AP2480" s="13">
        <v>115216456.95999999</v>
      </c>
      <c r="AQ2480" s="13">
        <v>3359714.5200000014</v>
      </c>
      <c r="AR2480" s="367"/>
      <c r="AS2480" s="19">
        <v>45808</v>
      </c>
      <c r="AT2480" s="20" t="s">
        <v>4</v>
      </c>
      <c r="AU2480" s="40" t="s">
        <v>292</v>
      </c>
      <c r="AV2480" s="40">
        <v>2025</v>
      </c>
      <c r="AW2480" s="266" t="s">
        <v>168</v>
      </c>
      <c r="AX2480" s="380">
        <v>93.48</v>
      </c>
      <c r="AY2480" s="380">
        <v>96.86</v>
      </c>
    </row>
    <row r="2481" spans="1:51" x14ac:dyDescent="0.25">
      <c r="A2481" s="5">
        <v>115</v>
      </c>
      <c r="B2481" s="6" t="s">
        <v>290</v>
      </c>
      <c r="C2481" s="77">
        <v>541037.01</v>
      </c>
      <c r="D2481" s="77">
        <v>0</v>
      </c>
      <c r="E2481" s="77">
        <v>0.01</v>
      </c>
      <c r="F2481" s="77">
        <v>0</v>
      </c>
      <c r="G2481" s="77">
        <v>1949564.5899999999</v>
      </c>
      <c r="H2481" s="77">
        <v>5933085.04</v>
      </c>
      <c r="I2481" s="77">
        <v>9588497.1500000004</v>
      </c>
      <c r="J2481" s="77">
        <v>15953117.550000001</v>
      </c>
      <c r="K2481" s="77">
        <v>604404.86</v>
      </c>
      <c r="L2481" s="77">
        <v>604404.85</v>
      </c>
      <c r="M2481" s="77">
        <v>0</v>
      </c>
      <c r="N2481" s="77">
        <v>0</v>
      </c>
      <c r="O2481" s="77">
        <v>136409.45000000001</v>
      </c>
      <c r="P2481" s="77">
        <v>-1544937.03</v>
      </c>
      <c r="Q2481" s="77">
        <v>0</v>
      </c>
      <c r="R2481" s="77">
        <v>-1544937.03</v>
      </c>
      <c r="S2481" s="77">
        <v>7478022.0700000003</v>
      </c>
      <c r="T2481" s="77">
        <v>219577.74</v>
      </c>
      <c r="U2481" s="77">
        <v>0</v>
      </c>
      <c r="V2481" s="77">
        <v>0</v>
      </c>
      <c r="W2481" s="77">
        <v>0</v>
      </c>
      <c r="X2481" s="77">
        <v>7322288.6600000001</v>
      </c>
      <c r="Y2481" s="77">
        <v>39787.040000000001</v>
      </c>
      <c r="Z2481" s="77">
        <v>4740.1499999999996</v>
      </c>
      <c r="AA2481" s="77">
        <v>0</v>
      </c>
      <c r="AB2481" s="77">
        <v>192.55</v>
      </c>
      <c r="AC2481" s="77">
        <v>0</v>
      </c>
      <c r="AD2481" s="77">
        <v>0</v>
      </c>
      <c r="AE2481" s="77">
        <v>19124.59</v>
      </c>
      <c r="AF2481" s="77">
        <v>0</v>
      </c>
      <c r="AG2481" s="77">
        <v>604404.85</v>
      </c>
      <c r="AH2481" s="77">
        <v>0.01</v>
      </c>
      <c r="AI2481" s="77">
        <v>545832.17000000004</v>
      </c>
      <c r="AJ2481" s="77">
        <v>409422.72</v>
      </c>
      <c r="AK2481" s="77">
        <v>0</v>
      </c>
      <c r="AL2481" s="77">
        <v>8984092.290000001</v>
      </c>
      <c r="AM2481" s="77">
        <v>15.864361431508014</v>
      </c>
      <c r="AN2481" s="77">
        <v>0</v>
      </c>
      <c r="AO2481" s="77">
        <v>0</v>
      </c>
      <c r="AP2481" s="13">
        <v>404627.56999999995</v>
      </c>
      <c r="AQ2481" s="13">
        <v>0.01</v>
      </c>
      <c r="AR2481" s="367"/>
      <c r="AS2481" s="19">
        <v>45808</v>
      </c>
      <c r="AT2481" s="20" t="s">
        <v>4</v>
      </c>
      <c r="AU2481" s="40" t="s">
        <v>292</v>
      </c>
      <c r="AV2481" s="40">
        <v>2025</v>
      </c>
      <c r="AW2481" s="266" t="s">
        <v>291</v>
      </c>
      <c r="AX2481" s="380">
        <v>93.48</v>
      </c>
      <c r="AY2481" s="380">
        <v>96.86</v>
      </c>
    </row>
    <row r="2482" spans="1:51" x14ac:dyDescent="0.25">
      <c r="A2482" s="5">
        <v>106</v>
      </c>
      <c r="B2482" s="6" t="s">
        <v>92</v>
      </c>
      <c r="C2482" s="77">
        <v>71035862.539999992</v>
      </c>
      <c r="D2482" s="77">
        <v>6008227.2000000002</v>
      </c>
      <c r="E2482" s="77">
        <v>968775.1</v>
      </c>
      <c r="F2482" s="77">
        <v>14063002.969999999</v>
      </c>
      <c r="G2482" s="77">
        <v>27083020.810000002</v>
      </c>
      <c r="H2482" s="77">
        <v>63269.22</v>
      </c>
      <c r="I2482" s="77">
        <v>79586884.909999996</v>
      </c>
      <c r="J2482" s="77">
        <v>7032894.5300000003</v>
      </c>
      <c r="K2482" s="77">
        <v>21928857.699999999</v>
      </c>
      <c r="L2482" s="77">
        <v>20881062.77</v>
      </c>
      <c r="M2482" s="77">
        <v>23013203.199999999</v>
      </c>
      <c r="N2482" s="77">
        <v>87836.07</v>
      </c>
      <c r="O2482" s="77">
        <v>18331061.02</v>
      </c>
      <c r="P2482" s="77">
        <v>5318294.5300000068</v>
      </c>
      <c r="Q2482" s="77">
        <v>-3616096.9300000034</v>
      </c>
      <c r="R2482" s="77">
        <v>1702197.6000000034</v>
      </c>
      <c r="S2482" s="77">
        <v>-1638928.38</v>
      </c>
      <c r="T2482" s="77">
        <v>302961.51</v>
      </c>
      <c r="U2482" s="77">
        <v>0</v>
      </c>
      <c r="V2482" s="77">
        <v>0</v>
      </c>
      <c r="W2482" s="77">
        <v>0</v>
      </c>
      <c r="X2482" s="77">
        <v>1726021.86</v>
      </c>
      <c r="Y2482" s="77">
        <v>519487.87</v>
      </c>
      <c r="Z2482" s="77">
        <v>445812.58</v>
      </c>
      <c r="AA2482" s="77">
        <v>1447539.98</v>
      </c>
      <c r="AB2482" s="77">
        <v>802771.01</v>
      </c>
      <c r="AC2482" s="77">
        <v>0</v>
      </c>
      <c r="AD2482" s="77">
        <v>0</v>
      </c>
      <c r="AE2482" s="77">
        <v>0</v>
      </c>
      <c r="AF2482" s="77">
        <v>452300.31</v>
      </c>
      <c r="AG2482" s="77">
        <v>43894265.969999999</v>
      </c>
      <c r="AH2482" s="77">
        <v>1056611.1700000002</v>
      </c>
      <c r="AI2482" s="77">
        <v>44820690.460000001</v>
      </c>
      <c r="AJ2482" s="77">
        <v>26489629.440000001</v>
      </c>
      <c r="AK2482" s="77">
        <v>0</v>
      </c>
      <c r="AL2482" s="77">
        <v>57658027.209999993</v>
      </c>
      <c r="AM2482" s="77">
        <v>3.62932196463658</v>
      </c>
      <c r="AN2482" s="77">
        <v>6567509.96</v>
      </c>
      <c r="AO2482" s="77">
        <v>7495493.0099999998</v>
      </c>
      <c r="AP2482" s="13">
        <v>51767348.010000005</v>
      </c>
      <c r="AQ2482" s="13">
        <v>5070773.6899999995</v>
      </c>
      <c r="AR2482" s="367"/>
      <c r="AS2482" s="19">
        <v>45808</v>
      </c>
      <c r="AT2482" s="20" t="s">
        <v>4</v>
      </c>
      <c r="AU2482" s="40" t="s">
        <v>292</v>
      </c>
      <c r="AV2482" s="40">
        <v>2025</v>
      </c>
      <c r="AW2482" s="266" t="s">
        <v>172</v>
      </c>
      <c r="AX2482" s="380">
        <v>93.48</v>
      </c>
      <c r="AY2482" s="380">
        <v>96.86</v>
      </c>
    </row>
    <row r="2483" spans="1:51" x14ac:dyDescent="0.25">
      <c r="A2483" s="5">
        <v>118</v>
      </c>
      <c r="B2483" s="6" t="s">
        <v>93</v>
      </c>
      <c r="C2483" s="77">
        <v>220707706.55000001</v>
      </c>
      <c r="D2483" s="77">
        <v>92381107.460000008</v>
      </c>
      <c r="E2483" s="77">
        <v>41803809.039999999</v>
      </c>
      <c r="F2483" s="77">
        <v>30666163.399999999</v>
      </c>
      <c r="G2483" s="77">
        <v>110028155.31999999</v>
      </c>
      <c r="H2483" s="77">
        <v>357111.63</v>
      </c>
      <c r="I2483" s="77">
        <v>291525045.86000001</v>
      </c>
      <c r="J2483" s="77">
        <v>41764610.810000002</v>
      </c>
      <c r="K2483" s="77">
        <v>145279718.28</v>
      </c>
      <c r="L2483" s="77">
        <v>100841941.47999999</v>
      </c>
      <c r="M2483" s="77">
        <v>36050236.539999999</v>
      </c>
      <c r="N2483" s="77">
        <v>93294653.180000007</v>
      </c>
      <c r="O2483" s="77">
        <v>59354062.38000004</v>
      </c>
      <c r="P2483" s="77">
        <v>-73092964.520000055</v>
      </c>
      <c r="Q2483" s="77">
        <v>71081175.740000024</v>
      </c>
      <c r="R2483" s="77">
        <v>-2011788.780000031</v>
      </c>
      <c r="S2483" s="77">
        <v>2368900.400000006</v>
      </c>
      <c r="T2483" s="77">
        <v>904485.28</v>
      </c>
      <c r="U2483" s="77">
        <v>0</v>
      </c>
      <c r="V2483" s="77">
        <v>0</v>
      </c>
      <c r="W2483" s="77">
        <v>25435.45</v>
      </c>
      <c r="X2483" s="77">
        <v>39142195.399999999</v>
      </c>
      <c r="Y2483" s="77">
        <v>2036550.99</v>
      </c>
      <c r="Z2483" s="77">
        <v>2010383.62</v>
      </c>
      <c r="AA2483" s="77">
        <v>480208.43</v>
      </c>
      <c r="AB2483" s="77">
        <v>1945122.07</v>
      </c>
      <c r="AC2483" s="77">
        <v>0</v>
      </c>
      <c r="AD2483" s="77">
        <v>0</v>
      </c>
      <c r="AE2483" s="77">
        <v>12603703.880000001</v>
      </c>
      <c r="AF2483" s="77">
        <v>18627246.739999998</v>
      </c>
      <c r="AG2483" s="77">
        <v>136892178.01999998</v>
      </c>
      <c r="AH2483" s="77">
        <v>135098462.22</v>
      </c>
      <c r="AI2483" s="77">
        <v>274487366.34000003</v>
      </c>
      <c r="AJ2483" s="77">
        <v>215133303.95999998</v>
      </c>
      <c r="AK2483" s="77">
        <v>0</v>
      </c>
      <c r="AL2483" s="77">
        <v>146245327.58000001</v>
      </c>
      <c r="AM2483" s="77">
        <v>2.0066465526739181</v>
      </c>
      <c r="AN2483" s="77">
        <v>21060362.25</v>
      </c>
      <c r="AO2483" s="77">
        <v>9605801.1500000004</v>
      </c>
      <c r="AP2483" s="13">
        <v>199862504.27999997</v>
      </c>
      <c r="AQ2483" s="13">
        <v>132318947.78000002</v>
      </c>
      <c r="AR2483" s="367"/>
      <c r="AS2483" s="19">
        <v>45808</v>
      </c>
      <c r="AT2483" s="20" t="s">
        <v>4</v>
      </c>
      <c r="AU2483" s="40" t="s">
        <v>292</v>
      </c>
      <c r="AV2483" s="40">
        <v>2025</v>
      </c>
      <c r="AW2483" s="266" t="s">
        <v>162</v>
      </c>
      <c r="AX2483" s="380">
        <v>93.48</v>
      </c>
      <c r="AY2483" s="380">
        <v>96.86</v>
      </c>
    </row>
    <row r="2484" spans="1:51" x14ac:dyDescent="0.25">
      <c r="A2484" s="5">
        <v>29</v>
      </c>
      <c r="B2484" s="6" t="s">
        <v>94</v>
      </c>
      <c r="C2484" s="77">
        <v>581459776.38999999</v>
      </c>
      <c r="D2484" s="77">
        <v>163646641.96000001</v>
      </c>
      <c r="E2484" s="77">
        <v>31618949.370000001</v>
      </c>
      <c r="F2484" s="77">
        <v>96929181.329999998</v>
      </c>
      <c r="G2484" s="77">
        <v>130157457.44</v>
      </c>
      <c r="H2484" s="77">
        <v>982827.6</v>
      </c>
      <c r="I2484" s="77">
        <v>1264218648.6199999</v>
      </c>
      <c r="J2484" s="77">
        <v>414520424.13</v>
      </c>
      <c r="K2484" s="77">
        <v>190835314.75999999</v>
      </c>
      <c r="L2484" s="77">
        <v>117480162.24000001</v>
      </c>
      <c r="M2484" s="77">
        <v>88021220.230000004</v>
      </c>
      <c r="N2484" s="77">
        <v>39877526.450000003</v>
      </c>
      <c r="O2484" s="77">
        <v>111285305.66000001</v>
      </c>
      <c r="P2484" s="77">
        <v>79357010.239999816</v>
      </c>
      <c r="Q2484" s="77">
        <v>-156035864.59999999</v>
      </c>
      <c r="R2484" s="77">
        <v>-76678854.360000178</v>
      </c>
      <c r="S2484" s="77">
        <v>77661682.929999992</v>
      </c>
      <c r="T2484" s="77">
        <v>19013116.920000002</v>
      </c>
      <c r="U2484" s="77">
        <v>0</v>
      </c>
      <c r="V2484" s="77">
        <v>0</v>
      </c>
      <c r="W2484" s="77">
        <v>0</v>
      </c>
      <c r="X2484" s="77">
        <v>133492251.40000001</v>
      </c>
      <c r="Y2484" s="77">
        <v>2028823.53</v>
      </c>
      <c r="Z2484" s="77">
        <v>3350084.67</v>
      </c>
      <c r="AA2484" s="77">
        <v>36784.300000000003</v>
      </c>
      <c r="AB2484" s="77">
        <v>9723210.6300000008</v>
      </c>
      <c r="AC2484" s="77">
        <v>0</v>
      </c>
      <c r="AD2484" s="77">
        <v>0</v>
      </c>
      <c r="AE2484" s="77">
        <v>0</v>
      </c>
      <c r="AF2484" s="77">
        <v>59704782.259999998</v>
      </c>
      <c r="AG2484" s="77">
        <v>205501382.47</v>
      </c>
      <c r="AH2484" s="77">
        <v>71496475.820000008</v>
      </c>
      <c r="AI2484" s="77">
        <v>263451024.21000001</v>
      </c>
      <c r="AJ2484" s="77">
        <v>152165718.55000001</v>
      </c>
      <c r="AK2484" s="77">
        <v>0</v>
      </c>
      <c r="AL2484" s="77">
        <v>1073383333.8599999</v>
      </c>
      <c r="AM2484" s="77">
        <v>6.6246577590207441</v>
      </c>
      <c r="AN2484" s="77">
        <v>50560348.18</v>
      </c>
      <c r="AO2484" s="77">
        <v>46368833.150000006</v>
      </c>
      <c r="AP2484" s="13">
        <v>483521731.17000002</v>
      </c>
      <c r="AQ2484" s="13">
        <v>176993902.40000001</v>
      </c>
      <c r="AR2484" s="367"/>
      <c r="AS2484" s="19">
        <v>45808</v>
      </c>
      <c r="AT2484" s="20" t="s">
        <v>4</v>
      </c>
      <c r="AU2484" s="40" t="s">
        <v>292</v>
      </c>
      <c r="AV2484" s="40">
        <v>2025</v>
      </c>
      <c r="AW2484" s="266" t="s">
        <v>156</v>
      </c>
      <c r="AX2484" s="380">
        <v>93.48</v>
      </c>
      <c r="AY2484" s="380">
        <v>96.86</v>
      </c>
    </row>
    <row r="2485" spans="1:51" x14ac:dyDescent="0.25">
      <c r="A2485" s="5">
        <v>111</v>
      </c>
      <c r="B2485" s="6" t="s">
        <v>95</v>
      </c>
      <c r="C2485" s="77">
        <v>13575739.41</v>
      </c>
      <c r="D2485" s="77">
        <v>458100.25</v>
      </c>
      <c r="E2485" s="77">
        <v>473304.57</v>
      </c>
      <c r="F2485" s="77">
        <v>3467246.88</v>
      </c>
      <c r="G2485" s="77">
        <v>4783050.99</v>
      </c>
      <c r="H2485" s="77">
        <v>306159.98</v>
      </c>
      <c r="I2485" s="77">
        <v>67917811.219999999</v>
      </c>
      <c r="J2485" s="77">
        <v>69074497.780000001</v>
      </c>
      <c r="K2485" s="77">
        <v>12329206.91</v>
      </c>
      <c r="L2485" s="77">
        <v>9657626.1400000006</v>
      </c>
      <c r="M2485" s="77">
        <v>194364.5</v>
      </c>
      <c r="N2485" s="77">
        <v>0</v>
      </c>
      <c r="O2485" s="77">
        <v>7045290.9599999981</v>
      </c>
      <c r="P2485" s="77">
        <v>-2294852.2599999961</v>
      </c>
      <c r="Q2485" s="77">
        <v>-111687.52999999998</v>
      </c>
      <c r="R2485" s="77">
        <v>-2406539.7899999958</v>
      </c>
      <c r="S2485" s="77">
        <v>2712699.77</v>
      </c>
      <c r="T2485" s="77">
        <v>0</v>
      </c>
      <c r="U2485" s="77">
        <v>0</v>
      </c>
      <c r="V2485" s="77">
        <v>0</v>
      </c>
      <c r="W2485" s="77">
        <v>0</v>
      </c>
      <c r="X2485" s="77">
        <v>5655707.29</v>
      </c>
      <c r="Y2485" s="77">
        <v>97613.29</v>
      </c>
      <c r="Z2485" s="77">
        <v>1269601.82</v>
      </c>
      <c r="AA2485" s="77">
        <v>111300.45</v>
      </c>
      <c r="AB2485" s="77">
        <v>696366.68</v>
      </c>
      <c r="AC2485" s="77">
        <v>0</v>
      </c>
      <c r="AD2485" s="77">
        <v>0</v>
      </c>
      <c r="AE2485" s="77">
        <v>0</v>
      </c>
      <c r="AF2485" s="77">
        <v>768125.28</v>
      </c>
      <c r="AG2485" s="77">
        <v>9851990.6400000006</v>
      </c>
      <c r="AH2485" s="77">
        <v>473304.57</v>
      </c>
      <c r="AI2485" s="77">
        <v>12464893.719999999</v>
      </c>
      <c r="AJ2485" s="77">
        <v>5419602.7600000007</v>
      </c>
      <c r="AK2485" s="77">
        <v>0</v>
      </c>
      <c r="AL2485" s="77">
        <v>55588604.310000002</v>
      </c>
      <c r="AM2485" s="77">
        <v>5.508692628470131</v>
      </c>
      <c r="AN2485" s="77">
        <v>2249031.19</v>
      </c>
      <c r="AO2485" s="77">
        <v>1218215.69</v>
      </c>
      <c r="AP2485" s="13">
        <v>7846845.5</v>
      </c>
      <c r="AQ2485" s="13">
        <v>702711.56</v>
      </c>
      <c r="AR2485" s="367"/>
      <c r="AS2485" s="19">
        <v>45808</v>
      </c>
      <c r="AT2485" s="20" t="s">
        <v>4</v>
      </c>
      <c r="AU2485" s="40" t="s">
        <v>292</v>
      </c>
      <c r="AV2485" s="40">
        <v>2025</v>
      </c>
      <c r="AW2485" s="266" t="s">
        <v>182</v>
      </c>
      <c r="AX2485" s="380">
        <v>93.48</v>
      </c>
      <c r="AY2485" s="380">
        <v>96.86</v>
      </c>
    </row>
    <row r="2486" spans="1:51" x14ac:dyDescent="0.25">
      <c r="A2486" s="7">
        <v>83</v>
      </c>
      <c r="B2486" s="8" t="s">
        <v>96</v>
      </c>
      <c r="C2486" s="98">
        <v>812774935.87</v>
      </c>
      <c r="D2486" s="98">
        <v>243079253.12</v>
      </c>
      <c r="E2486" s="98">
        <v>55771973</v>
      </c>
      <c r="F2486" s="98">
        <v>143257906.75</v>
      </c>
      <c r="G2486" s="98">
        <v>181971512.11000001</v>
      </c>
      <c r="H2486" s="98">
        <v>120223.53</v>
      </c>
      <c r="I2486" s="98">
        <v>1261225585.5899999</v>
      </c>
      <c r="J2486" s="98">
        <v>19449982.199999999</v>
      </c>
      <c r="K2486" s="98">
        <v>594341503.44000006</v>
      </c>
      <c r="L2486" s="98">
        <v>505640022.76999998</v>
      </c>
      <c r="M2486" s="98">
        <v>16445037.92</v>
      </c>
      <c r="N2486" s="98">
        <v>266450</v>
      </c>
      <c r="O2486" s="98">
        <v>152428306.79999998</v>
      </c>
      <c r="P2486" s="98">
        <v>92037957.089999974</v>
      </c>
      <c r="Q2486" s="98">
        <v>-31979161.949999996</v>
      </c>
      <c r="R2486" s="98">
        <v>60058795.139999978</v>
      </c>
      <c r="S2486" s="98">
        <v>-59938571.610000014</v>
      </c>
      <c r="T2486" s="98">
        <v>743061.37</v>
      </c>
      <c r="U2486" s="98">
        <v>0</v>
      </c>
      <c r="V2486" s="98">
        <v>0</v>
      </c>
      <c r="W2486" s="98">
        <v>356888.8</v>
      </c>
      <c r="X2486" s="98">
        <v>419873380.76999998</v>
      </c>
      <c r="Y2486" s="98">
        <v>2672459.2599999998</v>
      </c>
      <c r="Z2486" s="98">
        <v>12939954.960000001</v>
      </c>
      <c r="AA2486" s="98">
        <v>0</v>
      </c>
      <c r="AB2486" s="98">
        <v>819133.56</v>
      </c>
      <c r="AC2486" s="98">
        <v>0</v>
      </c>
      <c r="AD2486" s="98">
        <v>0</v>
      </c>
      <c r="AE2486" s="98">
        <v>0</v>
      </c>
      <c r="AF2486" s="98">
        <v>464480354.76999998</v>
      </c>
      <c r="AG2486" s="98">
        <v>522085060.69</v>
      </c>
      <c r="AH2486" s="98">
        <v>56038423</v>
      </c>
      <c r="AI2486" s="98">
        <v>609117617.00999999</v>
      </c>
      <c r="AJ2486" s="98">
        <v>456689310.21000004</v>
      </c>
      <c r="AK2486" s="98">
        <v>0</v>
      </c>
      <c r="AL2486" s="98">
        <v>666884082.14999986</v>
      </c>
      <c r="AM2486" s="98">
        <v>2.122055381106871</v>
      </c>
      <c r="AN2486" s="98">
        <v>82525902</v>
      </c>
      <c r="AO2486" s="98">
        <v>60732004.75</v>
      </c>
      <c r="AP2486" s="14">
        <v>614498589</v>
      </c>
      <c r="AQ2486" s="14">
        <v>189720771.12</v>
      </c>
      <c r="AR2486" s="368"/>
      <c r="AS2486" s="19">
        <v>45808</v>
      </c>
      <c r="AT2486" s="42" t="s">
        <v>4</v>
      </c>
      <c r="AU2486" s="40" t="s">
        <v>292</v>
      </c>
      <c r="AV2486" s="40">
        <v>2025</v>
      </c>
      <c r="AW2486" s="266" t="s">
        <v>158</v>
      </c>
      <c r="AX2486" s="380">
        <v>93.48</v>
      </c>
      <c r="AY2486" s="380">
        <v>96.86</v>
      </c>
    </row>
    <row r="2487" spans="1:51" x14ac:dyDescent="0.25">
      <c r="A2487" s="5">
        <v>40</v>
      </c>
      <c r="B2487" s="6" t="s">
        <v>97</v>
      </c>
      <c r="C2487" s="77">
        <v>234577432.81000003</v>
      </c>
      <c r="D2487" s="77">
        <v>15655448.960000001</v>
      </c>
      <c r="E2487" s="77">
        <v>40802589.990000002</v>
      </c>
      <c r="F2487" s="77">
        <v>12623884.75</v>
      </c>
      <c r="G2487" s="77">
        <v>52666489.620000005</v>
      </c>
      <c r="H2487" s="77">
        <v>371505.31</v>
      </c>
      <c r="I2487" s="77">
        <v>125972097.95999999</v>
      </c>
      <c r="J2487" s="77">
        <v>13283371.1</v>
      </c>
      <c r="K2487" s="77">
        <v>105009217.39</v>
      </c>
      <c r="L2487" s="77">
        <v>63710026.920000002</v>
      </c>
      <c r="M2487" s="77">
        <v>64971993.100000001</v>
      </c>
      <c r="N2487" s="77">
        <v>0</v>
      </c>
      <c r="O2487" s="77">
        <v>110548056.20999999</v>
      </c>
      <c r="P2487" s="77">
        <v>42480542.029999912</v>
      </c>
      <c r="Q2487" s="77">
        <v>-16761780.110000011</v>
      </c>
      <c r="R2487" s="77">
        <v>25718761.919999901</v>
      </c>
      <c r="S2487" s="77">
        <v>-25347256.609999999</v>
      </c>
      <c r="T2487" s="77">
        <v>432.86</v>
      </c>
      <c r="U2487" s="77">
        <v>0</v>
      </c>
      <c r="V2487" s="77">
        <v>0</v>
      </c>
      <c r="W2487" s="77">
        <v>0</v>
      </c>
      <c r="X2487" s="77">
        <v>6502770.2800000003</v>
      </c>
      <c r="Y2487" s="77">
        <v>931812.89</v>
      </c>
      <c r="Z2487" s="77">
        <v>956311.56</v>
      </c>
      <c r="AA2487" s="77">
        <v>203200.06</v>
      </c>
      <c r="AB2487" s="77">
        <v>732886.81</v>
      </c>
      <c r="AC2487" s="77">
        <v>0</v>
      </c>
      <c r="AD2487" s="77">
        <v>0</v>
      </c>
      <c r="AE2487" s="77">
        <v>0</v>
      </c>
      <c r="AF2487" s="77">
        <v>29026248.43</v>
      </c>
      <c r="AG2487" s="77">
        <v>128682020.02</v>
      </c>
      <c r="AH2487" s="77">
        <v>40802589.990000002</v>
      </c>
      <c r="AI2487" s="77">
        <v>169596673.97</v>
      </c>
      <c r="AJ2487" s="77">
        <v>59048617.760000005</v>
      </c>
      <c r="AK2487" s="77">
        <v>0</v>
      </c>
      <c r="AL2487" s="77">
        <v>20962880.569999993</v>
      </c>
      <c r="AM2487" s="77">
        <v>1.1996289572575778</v>
      </c>
      <c r="AN2487" s="77">
        <v>7989815.3700000001</v>
      </c>
      <c r="AO2487" s="77">
        <v>4634069.3800000008</v>
      </c>
      <c r="AP2487" s="13">
        <v>158174295.58000001</v>
      </c>
      <c r="AQ2487" s="13">
        <v>49623553.999999993</v>
      </c>
      <c r="AR2487" s="367"/>
      <c r="AS2487" s="19">
        <v>45808</v>
      </c>
      <c r="AT2487" s="20" t="s">
        <v>4</v>
      </c>
      <c r="AU2487" s="40" t="s">
        <v>292</v>
      </c>
      <c r="AV2487" s="40">
        <v>2025</v>
      </c>
      <c r="AW2487" s="266" t="s">
        <v>166</v>
      </c>
      <c r="AX2487" s="380">
        <v>93.48</v>
      </c>
      <c r="AY2487" s="380">
        <v>96.86</v>
      </c>
    </row>
    <row r="2488" spans="1:51" x14ac:dyDescent="0.25">
      <c r="A2488" s="5">
        <v>24</v>
      </c>
      <c r="B2488" s="6" t="s">
        <v>98</v>
      </c>
      <c r="C2488" s="77">
        <v>874207442.32000005</v>
      </c>
      <c r="D2488" s="77">
        <v>260235997.04000002</v>
      </c>
      <c r="E2488" s="77">
        <v>73030900.879999995</v>
      </c>
      <c r="F2488" s="77">
        <v>107229140.11</v>
      </c>
      <c r="G2488" s="77">
        <v>259081474.97</v>
      </c>
      <c r="H2488" s="77">
        <v>117841190.61</v>
      </c>
      <c r="I2488" s="77">
        <v>676206923.15999997</v>
      </c>
      <c r="J2488" s="77">
        <v>260895444.30000001</v>
      </c>
      <c r="K2488" s="77">
        <v>357638811.66000003</v>
      </c>
      <c r="L2488" s="77">
        <v>284328676.37</v>
      </c>
      <c r="M2488" s="77">
        <v>134161726.95999999</v>
      </c>
      <c r="N2488" s="77">
        <v>6164121.2300000004</v>
      </c>
      <c r="O2488" s="77">
        <v>242144581.30999997</v>
      </c>
      <c r="P2488" s="77">
        <v>5233643.2199998591</v>
      </c>
      <c r="Q2488" s="77">
        <v>-62191374.890000001</v>
      </c>
      <c r="R2488" s="77">
        <v>-56957731.670000143</v>
      </c>
      <c r="S2488" s="77">
        <v>174798922.27999997</v>
      </c>
      <c r="T2488" s="77">
        <v>26914209.120000001</v>
      </c>
      <c r="U2488" s="77">
        <v>0</v>
      </c>
      <c r="V2488" s="77">
        <v>0</v>
      </c>
      <c r="W2488" s="77">
        <v>58898356.810000002</v>
      </c>
      <c r="X2488" s="77">
        <v>282311347.77999997</v>
      </c>
      <c r="Y2488" s="77">
        <v>3343349.77</v>
      </c>
      <c r="Z2488" s="77">
        <v>13151800.449999999</v>
      </c>
      <c r="AA2488" s="77">
        <v>55363870.509999998</v>
      </c>
      <c r="AB2488" s="77">
        <v>569397.81000000006</v>
      </c>
      <c r="AC2488" s="77">
        <v>0</v>
      </c>
      <c r="AD2488" s="77">
        <v>0</v>
      </c>
      <c r="AE2488" s="77">
        <v>0</v>
      </c>
      <c r="AF2488" s="77">
        <v>120896572.89</v>
      </c>
      <c r="AG2488" s="77">
        <v>418490403.33000004</v>
      </c>
      <c r="AH2488" s="77">
        <v>79195022.109999999</v>
      </c>
      <c r="AI2488" s="77">
        <v>491575930.32999998</v>
      </c>
      <c r="AJ2488" s="77">
        <v>249431349.02000001</v>
      </c>
      <c r="AK2488" s="77">
        <v>0</v>
      </c>
      <c r="AL2488" s="77">
        <v>318568111.49999994</v>
      </c>
      <c r="AM2488" s="77">
        <v>1.8907537468356657</v>
      </c>
      <c r="AN2488" s="77">
        <v>71974187.260000005</v>
      </c>
      <c r="AO2488" s="77">
        <v>35254952.850000001</v>
      </c>
      <c r="AP2488" s="13">
        <v>681128539.5</v>
      </c>
      <c r="AQ2488" s="13">
        <v>309301675.52999991</v>
      </c>
      <c r="AR2488" s="367"/>
      <c r="AS2488" s="19">
        <v>45808</v>
      </c>
      <c r="AT2488" s="20" t="s">
        <v>4</v>
      </c>
      <c r="AU2488" s="40" t="s">
        <v>292</v>
      </c>
      <c r="AV2488" s="40">
        <v>2025</v>
      </c>
      <c r="AW2488" s="266" t="s">
        <v>164</v>
      </c>
      <c r="AX2488" s="380">
        <v>93.48</v>
      </c>
      <c r="AY2488" s="380">
        <v>96.86</v>
      </c>
    </row>
    <row r="2489" spans="1:51" x14ac:dyDescent="0.25">
      <c r="A2489" s="5">
        <v>124</v>
      </c>
      <c r="B2489" s="6" t="s">
        <v>99</v>
      </c>
      <c r="C2489" s="77">
        <v>20580751.170000002</v>
      </c>
      <c r="D2489" s="77">
        <v>0</v>
      </c>
      <c r="E2489" s="77">
        <v>0</v>
      </c>
      <c r="F2489" s="77">
        <v>414395.28</v>
      </c>
      <c r="G2489" s="77">
        <v>18864667.759999998</v>
      </c>
      <c r="H2489" s="77">
        <v>25401509.98</v>
      </c>
      <c r="I2489" s="77">
        <v>26585116.25</v>
      </c>
      <c r="J2489" s="77">
        <v>15667.34</v>
      </c>
      <c r="K2489" s="77">
        <v>5200208.7</v>
      </c>
      <c r="L2489" s="77">
        <v>5133875.08</v>
      </c>
      <c r="M2489" s="77">
        <v>12153307.32</v>
      </c>
      <c r="N2489" s="77">
        <v>0</v>
      </c>
      <c r="O2489" s="77">
        <v>-4980313.7999999989</v>
      </c>
      <c r="P2489" s="77">
        <v>6282001.9300000053</v>
      </c>
      <c r="Q2489" s="77">
        <v>-18953974.43</v>
      </c>
      <c r="R2489" s="77">
        <v>-12671972.499999994</v>
      </c>
      <c r="S2489" s="77">
        <v>38073482.489999995</v>
      </c>
      <c r="T2489" s="77">
        <v>4477030.51</v>
      </c>
      <c r="U2489" s="77">
        <v>0</v>
      </c>
      <c r="V2489" s="77">
        <v>0</v>
      </c>
      <c r="W2489" s="77">
        <v>58372058.770000003</v>
      </c>
      <c r="X2489" s="77">
        <v>2986312.9</v>
      </c>
      <c r="Y2489" s="77">
        <v>358306.39</v>
      </c>
      <c r="Z2489" s="77">
        <v>280330.45</v>
      </c>
      <c r="AA2489" s="77">
        <v>16283100.75</v>
      </c>
      <c r="AB2489" s="77">
        <v>187321</v>
      </c>
      <c r="AC2489" s="77">
        <v>0</v>
      </c>
      <c r="AD2489" s="77">
        <v>0</v>
      </c>
      <c r="AE2489" s="77">
        <v>9110275.6699999999</v>
      </c>
      <c r="AF2489" s="77">
        <v>1542585.43</v>
      </c>
      <c r="AG2489" s="77">
        <v>17287182.399999999</v>
      </c>
      <c r="AH2489" s="77">
        <v>0</v>
      </c>
      <c r="AI2489" s="77">
        <v>17251065.440000001</v>
      </c>
      <c r="AJ2489" s="77">
        <v>22231379.240000002</v>
      </c>
      <c r="AK2489" s="77">
        <v>0</v>
      </c>
      <c r="AL2489" s="77">
        <v>21384907.550000001</v>
      </c>
      <c r="AM2489" s="77">
        <v>5.1123171748856926</v>
      </c>
      <c r="AN2489" s="77">
        <v>324201.45</v>
      </c>
      <c r="AO2489" s="77">
        <v>90193.83</v>
      </c>
      <c r="AP2489" s="13">
        <v>25626436.559999995</v>
      </c>
      <c r="AQ2489" s="13">
        <v>0</v>
      </c>
      <c r="AR2489" s="367"/>
      <c r="AS2489" s="19">
        <v>45808</v>
      </c>
      <c r="AT2489" s="20" t="s">
        <v>4</v>
      </c>
      <c r="AU2489" s="40" t="s">
        <v>292</v>
      </c>
      <c r="AV2489" s="40">
        <v>2025</v>
      </c>
      <c r="AW2489" s="266" t="s">
        <v>289</v>
      </c>
      <c r="AX2489" s="380">
        <v>93.48</v>
      </c>
      <c r="AY2489" s="380">
        <v>96.86</v>
      </c>
    </row>
    <row r="2490" spans="1:51" x14ac:dyDescent="0.25">
      <c r="A2490" s="5">
        <v>70</v>
      </c>
      <c r="B2490" s="6" t="s">
        <v>100</v>
      </c>
      <c r="C2490" s="77">
        <v>8678915</v>
      </c>
      <c r="D2490" s="77">
        <v>2325807.36</v>
      </c>
      <c r="E2490" s="77">
        <v>245140</v>
      </c>
      <c r="F2490" s="77">
        <v>0</v>
      </c>
      <c r="G2490" s="77">
        <v>5366319.71</v>
      </c>
      <c r="H2490" s="77">
        <v>1481685.79</v>
      </c>
      <c r="I2490" s="77">
        <v>22499740.949999999</v>
      </c>
      <c r="J2490" s="77">
        <v>3249789.51</v>
      </c>
      <c r="K2490" s="77">
        <v>1641395.42</v>
      </c>
      <c r="L2490" s="77">
        <v>694351.71</v>
      </c>
      <c r="M2490" s="77">
        <v>0</v>
      </c>
      <c r="N2490" s="77">
        <v>0</v>
      </c>
      <c r="O2490" s="77">
        <v>-481622.91000000015</v>
      </c>
      <c r="P2490" s="77">
        <v>1468410.8400000017</v>
      </c>
      <c r="Q2490" s="77">
        <v>0</v>
      </c>
      <c r="R2490" s="77">
        <v>1468410.8400000017</v>
      </c>
      <c r="S2490" s="77">
        <v>13274.949999999997</v>
      </c>
      <c r="T2490" s="77">
        <v>63002.96</v>
      </c>
      <c r="U2490" s="77">
        <v>0</v>
      </c>
      <c r="V2490" s="77">
        <v>0</v>
      </c>
      <c r="W2490" s="77">
        <v>0</v>
      </c>
      <c r="X2490" s="77">
        <v>47107.93</v>
      </c>
      <c r="Y2490" s="77">
        <v>57128.75</v>
      </c>
      <c r="Z2490" s="77">
        <v>11258.03</v>
      </c>
      <c r="AA2490" s="77">
        <v>0</v>
      </c>
      <c r="AB2490" s="77">
        <v>28449.16</v>
      </c>
      <c r="AC2490" s="77">
        <v>0</v>
      </c>
      <c r="AD2490" s="77">
        <v>0</v>
      </c>
      <c r="AE2490" s="77">
        <v>0</v>
      </c>
      <c r="AF2490" s="77">
        <v>0</v>
      </c>
      <c r="AG2490" s="77">
        <v>694351.71</v>
      </c>
      <c r="AH2490" s="77">
        <v>245140</v>
      </c>
      <c r="AI2490" s="77">
        <v>939491.71</v>
      </c>
      <c r="AJ2490" s="77">
        <v>1421114.62</v>
      </c>
      <c r="AK2490" s="77">
        <v>0</v>
      </c>
      <c r="AL2490" s="77">
        <v>20858345.530000001</v>
      </c>
      <c r="AM2490" s="77">
        <v>13.707690831743639</v>
      </c>
      <c r="AN2490" s="77">
        <v>0</v>
      </c>
      <c r="AO2490" s="77">
        <v>0</v>
      </c>
      <c r="AP2490" s="13">
        <v>9402005.9100000001</v>
      </c>
      <c r="AQ2490" s="13">
        <v>2567275.36</v>
      </c>
      <c r="AR2490" s="367"/>
      <c r="AS2490" s="19">
        <v>45808</v>
      </c>
      <c r="AT2490" s="20" t="s">
        <v>4</v>
      </c>
      <c r="AU2490" s="40" t="s">
        <v>292</v>
      </c>
      <c r="AV2490" s="40">
        <v>2025</v>
      </c>
      <c r="AW2490" s="266" t="s">
        <v>181</v>
      </c>
      <c r="AX2490" s="380">
        <v>93.48</v>
      </c>
      <c r="AY2490" s="380">
        <v>96.86</v>
      </c>
    </row>
    <row r="2491" spans="1:51" x14ac:dyDescent="0.25">
      <c r="A2491" s="5">
        <v>119</v>
      </c>
      <c r="B2491" s="6" t="s">
        <v>101</v>
      </c>
      <c r="C2491" s="77">
        <v>151973617.81</v>
      </c>
      <c r="D2491" s="77">
        <v>53471.979999999996</v>
      </c>
      <c r="E2491" s="77">
        <v>577366.64</v>
      </c>
      <c r="F2491" s="77">
        <v>0</v>
      </c>
      <c r="G2491" s="77">
        <v>18284975.98</v>
      </c>
      <c r="H2491" s="77">
        <v>44306.12</v>
      </c>
      <c r="I2491" s="77">
        <v>249782653.66</v>
      </c>
      <c r="J2491" s="77">
        <v>58123.97</v>
      </c>
      <c r="K2491" s="77">
        <v>134929760.65000001</v>
      </c>
      <c r="L2491" s="77">
        <v>134352394.00999999</v>
      </c>
      <c r="M2491" s="77">
        <v>0</v>
      </c>
      <c r="N2491" s="77">
        <v>0</v>
      </c>
      <c r="O2491" s="77">
        <v>134124424.54999998</v>
      </c>
      <c r="P2491" s="77">
        <v>-489254.69999998622</v>
      </c>
      <c r="Q2491" s="77">
        <v>0</v>
      </c>
      <c r="R2491" s="77">
        <v>-489254.69999998622</v>
      </c>
      <c r="S2491" s="77">
        <v>533560.8200000003</v>
      </c>
      <c r="T2491" s="77">
        <v>0</v>
      </c>
      <c r="U2491" s="77">
        <v>0</v>
      </c>
      <c r="V2491" s="77">
        <v>0</v>
      </c>
      <c r="W2491" s="77">
        <v>0</v>
      </c>
      <c r="X2491" s="77">
        <v>35668449.600000001</v>
      </c>
      <c r="Y2491" s="77">
        <v>373162.78</v>
      </c>
      <c r="Z2491" s="77">
        <v>1246611.54</v>
      </c>
      <c r="AA2491" s="77">
        <v>203676.08</v>
      </c>
      <c r="AB2491" s="77">
        <v>35808.44</v>
      </c>
      <c r="AC2491" s="77">
        <v>0</v>
      </c>
      <c r="AD2491" s="77">
        <v>0</v>
      </c>
      <c r="AE2491" s="77">
        <v>0</v>
      </c>
      <c r="AF2491" s="77">
        <v>33275629.940000001</v>
      </c>
      <c r="AG2491" s="77">
        <v>134352394.00999999</v>
      </c>
      <c r="AH2491" s="77">
        <v>577366.64</v>
      </c>
      <c r="AI2491" s="77">
        <v>134929760.63999999</v>
      </c>
      <c r="AJ2491" s="77">
        <v>805336.09000000008</v>
      </c>
      <c r="AK2491" s="77">
        <v>0</v>
      </c>
      <c r="AL2491" s="77">
        <v>114852893.00999999</v>
      </c>
      <c r="AM2491" s="77">
        <v>1.8512050451784448</v>
      </c>
      <c r="AN2491" s="77">
        <v>0</v>
      </c>
      <c r="AO2491" s="77">
        <v>0</v>
      </c>
      <c r="AP2491" s="13">
        <v>18426559.890000015</v>
      </c>
      <c r="AQ2491" s="13">
        <v>630838.61</v>
      </c>
      <c r="AR2491" s="367"/>
      <c r="AS2491" s="19">
        <v>45808</v>
      </c>
      <c r="AT2491" s="20" t="s">
        <v>4</v>
      </c>
      <c r="AU2491" s="40" t="s">
        <v>292</v>
      </c>
      <c r="AV2491" s="40">
        <v>2025</v>
      </c>
      <c r="AW2491" s="266" t="s">
        <v>189</v>
      </c>
      <c r="AX2491" s="380">
        <v>93.48</v>
      </c>
      <c r="AY2491" s="380">
        <v>96.86</v>
      </c>
    </row>
    <row r="2492" spans="1:51" x14ac:dyDescent="0.25">
      <c r="A2492" s="5">
        <v>108</v>
      </c>
      <c r="B2492" s="6" t="s">
        <v>102</v>
      </c>
      <c r="C2492" s="77">
        <v>8210687.6000000006</v>
      </c>
      <c r="D2492" s="77">
        <v>165787.31999999998</v>
      </c>
      <c r="E2492" s="77">
        <v>490221.16</v>
      </c>
      <c r="F2492" s="77">
        <v>1068529.5</v>
      </c>
      <c r="G2492" s="77">
        <v>6249983.0600000005</v>
      </c>
      <c r="H2492" s="77">
        <v>12794.94</v>
      </c>
      <c r="I2492" s="77">
        <v>22468317.010000002</v>
      </c>
      <c r="J2492" s="77">
        <v>126268292.84999999</v>
      </c>
      <c r="K2492" s="77">
        <v>5479967.5099999998</v>
      </c>
      <c r="L2492" s="77">
        <v>4989745.66</v>
      </c>
      <c r="M2492" s="77">
        <v>1205511.3799999999</v>
      </c>
      <c r="N2492" s="77">
        <v>44950.45</v>
      </c>
      <c r="O2492" s="77">
        <v>2874120.0800000005</v>
      </c>
      <c r="P2492" s="77">
        <v>-2147732.36</v>
      </c>
      <c r="Q2492" s="77">
        <v>-640576.95000000019</v>
      </c>
      <c r="R2492" s="77">
        <v>-2788309.31</v>
      </c>
      <c r="S2492" s="77">
        <v>2801104.25</v>
      </c>
      <c r="T2492" s="77">
        <v>2013742.99</v>
      </c>
      <c r="U2492" s="77">
        <v>0</v>
      </c>
      <c r="V2492" s="77">
        <v>0</v>
      </c>
      <c r="W2492" s="77">
        <v>0</v>
      </c>
      <c r="X2492" s="77">
        <v>1398924.38</v>
      </c>
      <c r="Y2492" s="77">
        <v>113185.94</v>
      </c>
      <c r="Z2492" s="77">
        <v>89620.85</v>
      </c>
      <c r="AA2492" s="77">
        <v>109000</v>
      </c>
      <c r="AB2492" s="77">
        <v>11282.92</v>
      </c>
      <c r="AC2492" s="77">
        <v>0</v>
      </c>
      <c r="AD2492" s="77">
        <v>0</v>
      </c>
      <c r="AE2492" s="77">
        <v>0</v>
      </c>
      <c r="AF2492" s="77">
        <v>288473.40999999997</v>
      </c>
      <c r="AG2492" s="77">
        <v>6195257.04</v>
      </c>
      <c r="AH2492" s="77">
        <v>535171.61</v>
      </c>
      <c r="AI2492" s="77">
        <v>6667468.7800000003</v>
      </c>
      <c r="AJ2492" s="77">
        <v>3793348.7</v>
      </c>
      <c r="AK2492" s="77">
        <v>0</v>
      </c>
      <c r="AL2492" s="77">
        <v>16988349.5</v>
      </c>
      <c r="AM2492" s="77">
        <v>4.1000821572389219</v>
      </c>
      <c r="AN2492" s="77">
        <v>833074.89</v>
      </c>
      <c r="AO2492" s="77">
        <v>235454.61</v>
      </c>
      <c r="AP2492" s="13">
        <v>5773861.2799999993</v>
      </c>
      <c r="AQ2492" s="13">
        <v>603081.08000000007</v>
      </c>
      <c r="AR2492" s="367"/>
      <c r="AS2492" s="19">
        <v>45808</v>
      </c>
      <c r="AT2492" s="20" t="s">
        <v>4</v>
      </c>
      <c r="AU2492" s="40" t="s">
        <v>292</v>
      </c>
      <c r="AV2492" s="40">
        <v>2025</v>
      </c>
      <c r="AW2492" s="266" t="s">
        <v>183</v>
      </c>
      <c r="AX2492" s="380">
        <v>93.48</v>
      </c>
      <c r="AY2492" s="380">
        <v>96.86</v>
      </c>
    </row>
    <row r="2493" spans="1:51" x14ac:dyDescent="0.25">
      <c r="A2493" s="5">
        <v>93</v>
      </c>
      <c r="B2493" s="6" t="s">
        <v>103</v>
      </c>
      <c r="C2493" s="77">
        <v>61428592.159999996</v>
      </c>
      <c r="D2493" s="77">
        <v>0</v>
      </c>
      <c r="E2493" s="77">
        <v>1030</v>
      </c>
      <c r="F2493" s="77">
        <v>16946412.57</v>
      </c>
      <c r="G2493" s="77">
        <v>46972293.129999995</v>
      </c>
      <c r="H2493" s="77">
        <v>-18667586.130000003</v>
      </c>
      <c r="I2493" s="77">
        <v>257035565.69999999</v>
      </c>
      <c r="J2493" s="77">
        <v>85386008.780000001</v>
      </c>
      <c r="K2493" s="77">
        <v>49366662.270000003</v>
      </c>
      <c r="L2493" s="77">
        <v>49336304.210000001</v>
      </c>
      <c r="M2493" s="77">
        <v>3054501.17</v>
      </c>
      <c r="N2493" s="77">
        <v>0</v>
      </c>
      <c r="O2493" s="77">
        <v>18645439.440000005</v>
      </c>
      <c r="P2493" s="77">
        <v>-23653238.540000003</v>
      </c>
      <c r="Q2493" s="77">
        <v>-2156995.1600000006</v>
      </c>
      <c r="R2493" s="77">
        <v>-25810233.700000003</v>
      </c>
      <c r="S2493" s="77">
        <v>7142647.6100000003</v>
      </c>
      <c r="T2493" s="77">
        <v>22354.6</v>
      </c>
      <c r="U2493" s="77">
        <v>0</v>
      </c>
      <c r="V2493" s="77">
        <v>0</v>
      </c>
      <c r="W2493" s="77">
        <v>0</v>
      </c>
      <c r="X2493" s="77">
        <v>13701535.810000001</v>
      </c>
      <c r="Y2493" s="77">
        <v>863827.79</v>
      </c>
      <c r="Z2493" s="77">
        <v>1313601.19</v>
      </c>
      <c r="AA2493" s="77">
        <v>48607.360000000001</v>
      </c>
      <c r="AB2493" s="77">
        <v>130782.74</v>
      </c>
      <c r="AC2493" s="77">
        <v>2589.83</v>
      </c>
      <c r="AD2493" s="77">
        <v>0</v>
      </c>
      <c r="AE2493" s="77">
        <v>0</v>
      </c>
      <c r="AF2493" s="77">
        <v>4221833.8899999997</v>
      </c>
      <c r="AG2493" s="77">
        <v>52390805.379999995</v>
      </c>
      <c r="AH2493" s="77">
        <v>1030</v>
      </c>
      <c r="AI2493" s="77">
        <v>52343700.090000004</v>
      </c>
      <c r="AJ2493" s="77">
        <v>33698260.649999999</v>
      </c>
      <c r="AK2493" s="77">
        <v>0</v>
      </c>
      <c r="AL2493" s="77">
        <v>207668903.42999998</v>
      </c>
      <c r="AM2493" s="77">
        <v>5.2066628344083909</v>
      </c>
      <c r="AN2493" s="77">
        <v>8334357.4299999997</v>
      </c>
      <c r="AO2493" s="77">
        <v>8612055.1399999987</v>
      </c>
      <c r="AP2493" s="13">
        <v>42801157.689999998</v>
      </c>
      <c r="AQ2493" s="13">
        <v>1029.6500000000001</v>
      </c>
      <c r="AR2493" s="367"/>
      <c r="AS2493" s="19">
        <v>45808</v>
      </c>
      <c r="AT2493" s="20" t="s">
        <v>4</v>
      </c>
      <c r="AU2493" s="40" t="s">
        <v>293</v>
      </c>
      <c r="AV2493" s="40">
        <v>2025</v>
      </c>
      <c r="AW2493" s="266" t="s">
        <v>175</v>
      </c>
      <c r="AX2493" s="380">
        <v>93.48</v>
      </c>
      <c r="AY2493" s="380">
        <v>96.86</v>
      </c>
    </row>
    <row r="2494" spans="1:51" x14ac:dyDescent="0.25">
      <c r="A2494" s="5">
        <v>121</v>
      </c>
      <c r="B2494" s="6" t="s">
        <v>68</v>
      </c>
      <c r="C2494" s="77">
        <v>0</v>
      </c>
      <c r="D2494" s="77">
        <v>0</v>
      </c>
      <c r="E2494" s="77">
        <v>69.61</v>
      </c>
      <c r="F2494" s="77">
        <v>0</v>
      </c>
      <c r="G2494" s="77">
        <v>502084.77</v>
      </c>
      <c r="H2494" s="77">
        <v>660708.15</v>
      </c>
      <c r="I2494" s="77">
        <v>3786190.88</v>
      </c>
      <c r="J2494" s="77">
        <v>73247857.560000002</v>
      </c>
      <c r="K2494" s="77">
        <v>1336.61</v>
      </c>
      <c r="L2494" s="77">
        <v>1267</v>
      </c>
      <c r="M2494" s="77">
        <v>65246.48</v>
      </c>
      <c r="N2494" s="77">
        <v>0</v>
      </c>
      <c r="O2494" s="77">
        <v>-1507744.5699999998</v>
      </c>
      <c r="P2494" s="77">
        <v>1005659.7999999998</v>
      </c>
      <c r="Q2494" s="77">
        <v>-1505975.49</v>
      </c>
      <c r="R2494" s="77">
        <v>-500315.69000000018</v>
      </c>
      <c r="S2494" s="77">
        <v>1161023.48</v>
      </c>
      <c r="T2494" s="77">
        <v>0</v>
      </c>
      <c r="U2494" s="77">
        <v>0</v>
      </c>
      <c r="V2494" s="77">
        <v>0</v>
      </c>
      <c r="W2494" s="77">
        <v>0</v>
      </c>
      <c r="X2494" s="77">
        <v>1234878.44</v>
      </c>
      <c r="Y2494" s="77">
        <v>10246.629999999999</v>
      </c>
      <c r="Z2494" s="77">
        <v>3652.35</v>
      </c>
      <c r="AA2494" s="77">
        <v>44828.25</v>
      </c>
      <c r="AB2494" s="77">
        <v>15127.73</v>
      </c>
      <c r="AC2494" s="77">
        <v>0</v>
      </c>
      <c r="AD2494" s="77">
        <v>0</v>
      </c>
      <c r="AE2494" s="77">
        <v>0</v>
      </c>
      <c r="AF2494" s="77">
        <v>0</v>
      </c>
      <c r="AG2494" s="77">
        <v>66513.48000000001</v>
      </c>
      <c r="AH2494" s="77">
        <v>69.61</v>
      </c>
      <c r="AI2494" s="77">
        <v>65761.33</v>
      </c>
      <c r="AJ2494" s="77">
        <v>1573505.9</v>
      </c>
      <c r="AK2494" s="77">
        <v>0</v>
      </c>
      <c r="AL2494" s="77">
        <v>3784854.27</v>
      </c>
      <c r="AM2494" s="77">
        <v>2832.681844367467</v>
      </c>
      <c r="AN2494" s="77">
        <v>0</v>
      </c>
      <c r="AO2494" s="77">
        <v>0</v>
      </c>
      <c r="AP2494" s="13">
        <v>1507744.57</v>
      </c>
      <c r="AQ2494" s="13">
        <v>0</v>
      </c>
      <c r="AR2494" s="367"/>
      <c r="AS2494" s="19">
        <v>45808</v>
      </c>
      <c r="AT2494" s="20" t="s">
        <v>4</v>
      </c>
      <c r="AU2494" s="40" t="s">
        <v>292</v>
      </c>
      <c r="AV2494" s="40">
        <v>2025</v>
      </c>
      <c r="AW2494" s="270" t="s">
        <v>188</v>
      </c>
      <c r="AX2494" s="380">
        <v>93.48</v>
      </c>
      <c r="AY2494" s="380">
        <v>96.86</v>
      </c>
    </row>
    <row r="2495" spans="1:51" x14ac:dyDescent="0.25">
      <c r="A2495" s="5">
        <v>107</v>
      </c>
      <c r="B2495" s="6" t="s">
        <v>60</v>
      </c>
      <c r="C2495" s="77">
        <v>578917944.13999999</v>
      </c>
      <c r="D2495" s="77">
        <v>117582555.69999999</v>
      </c>
      <c r="E2495" s="77">
        <v>104115505.08</v>
      </c>
      <c r="F2495" s="77">
        <v>51769969.449999996</v>
      </c>
      <c r="G2495" s="77">
        <v>215111399.90000001</v>
      </c>
      <c r="H2495" s="77">
        <v>2695054.28</v>
      </c>
      <c r="I2495" s="77">
        <v>466650032.75</v>
      </c>
      <c r="J2495" s="77">
        <v>33393524.579999998</v>
      </c>
      <c r="K2495" s="77">
        <v>189147810.72</v>
      </c>
      <c r="L2495" s="77">
        <v>85032305.640000001</v>
      </c>
      <c r="M2495" s="77">
        <v>10218264.220000001</v>
      </c>
      <c r="N2495" s="77">
        <v>126480865.52000001</v>
      </c>
      <c r="O2495" s="77">
        <v>74722928.259999976</v>
      </c>
      <c r="P2495" s="77">
        <v>118449472.99999997</v>
      </c>
      <c r="Q2495" s="77">
        <v>-85160954.409999967</v>
      </c>
      <c r="R2495" s="77">
        <v>33288518.590000004</v>
      </c>
      <c r="S2495" s="77">
        <v>-30593464.310000002</v>
      </c>
      <c r="T2495" s="77">
        <v>404657.93</v>
      </c>
      <c r="U2495" s="77">
        <v>0</v>
      </c>
      <c r="V2495" s="77">
        <v>0</v>
      </c>
      <c r="W2495" s="77">
        <v>0</v>
      </c>
      <c r="X2495" s="77">
        <v>13820863.470000001</v>
      </c>
      <c r="Y2495" s="77">
        <v>4390028.57</v>
      </c>
      <c r="Z2495" s="77">
        <v>14856385.130000001</v>
      </c>
      <c r="AA2495" s="77">
        <v>0</v>
      </c>
      <c r="AB2495" s="77">
        <v>0</v>
      </c>
      <c r="AC2495" s="77">
        <v>0</v>
      </c>
      <c r="AD2495" s="77">
        <v>0</v>
      </c>
      <c r="AE2495" s="77">
        <v>0</v>
      </c>
      <c r="AF2495" s="77">
        <v>25572572.010000002</v>
      </c>
      <c r="AG2495" s="77">
        <v>95250569.859999999</v>
      </c>
      <c r="AH2495" s="77">
        <v>230596370.59999999</v>
      </c>
      <c r="AI2495" s="77">
        <v>325114219.78999996</v>
      </c>
      <c r="AJ2495" s="77">
        <v>250391291.52999997</v>
      </c>
      <c r="AK2495" s="77">
        <v>0</v>
      </c>
      <c r="AL2495" s="77">
        <v>277502222.02999997</v>
      </c>
      <c r="AM2495" s="77">
        <v>2.4671183397453813</v>
      </c>
      <c r="AN2495" s="77">
        <v>25422097.420000002</v>
      </c>
      <c r="AO2495" s="77">
        <v>26347872.030000001</v>
      </c>
      <c r="AP2495" s="13">
        <v>553844597.76999998</v>
      </c>
      <c r="AQ2495" s="13">
        <v>167232137.59000003</v>
      </c>
      <c r="AR2495" s="367"/>
      <c r="AS2495" s="19">
        <v>45838</v>
      </c>
      <c r="AT2495" s="20" t="s">
        <v>5</v>
      </c>
      <c r="AU2495" s="40" t="s">
        <v>292</v>
      </c>
      <c r="AV2495" s="40">
        <v>2025</v>
      </c>
      <c r="AW2495" s="266" t="s">
        <v>160</v>
      </c>
      <c r="AX2495" s="380">
        <v>101.76</v>
      </c>
      <c r="AY2495" s="380">
        <v>107.62</v>
      </c>
    </row>
    <row r="2496" spans="1:51" x14ac:dyDescent="0.25">
      <c r="A2496" s="5">
        <v>66</v>
      </c>
      <c r="B2496" s="6" t="s">
        <v>61</v>
      </c>
      <c r="C2496" s="77">
        <v>2999708.75</v>
      </c>
      <c r="D2496" s="77">
        <v>18554775.360000003</v>
      </c>
      <c r="E2496" s="77">
        <v>75045.27</v>
      </c>
      <c r="F2496" s="77">
        <v>502184.05</v>
      </c>
      <c r="G2496" s="77">
        <v>43615448.119999997</v>
      </c>
      <c r="H2496" s="77">
        <v>-43507929.549999997</v>
      </c>
      <c r="I2496" s="77">
        <v>191049395.93000001</v>
      </c>
      <c r="J2496" s="77">
        <v>579570373.72000003</v>
      </c>
      <c r="K2496" s="77">
        <v>75064.27</v>
      </c>
      <c r="L2496" s="77">
        <v>19</v>
      </c>
      <c r="M2496" s="77">
        <v>0</v>
      </c>
      <c r="N2496" s="77">
        <v>3275134.9299999997</v>
      </c>
      <c r="O2496" s="77">
        <v>143977.84000000032</v>
      </c>
      <c r="P2496" s="77">
        <v>-59816676.619999997</v>
      </c>
      <c r="Q2496" s="77">
        <v>12534628.35</v>
      </c>
      <c r="R2496" s="77">
        <v>-47282048.269999996</v>
      </c>
      <c r="S2496" s="77">
        <v>3774118.3799999952</v>
      </c>
      <c r="T2496" s="77">
        <v>8098756.0800000001</v>
      </c>
      <c r="U2496" s="77">
        <v>0</v>
      </c>
      <c r="V2496" s="77">
        <v>0</v>
      </c>
      <c r="W2496" s="77">
        <v>0</v>
      </c>
      <c r="X2496" s="77">
        <v>605975914.51999998</v>
      </c>
      <c r="Y2496" s="77">
        <v>878168.8</v>
      </c>
      <c r="Z2496" s="77">
        <v>623386.04</v>
      </c>
      <c r="AA2496" s="77">
        <v>2829732.04</v>
      </c>
      <c r="AB2496" s="77">
        <v>16116.54</v>
      </c>
      <c r="AC2496" s="77">
        <v>0</v>
      </c>
      <c r="AD2496" s="77">
        <v>0</v>
      </c>
      <c r="AE2496" s="77">
        <v>0</v>
      </c>
      <c r="AF2496" s="77">
        <v>605953148.79999995</v>
      </c>
      <c r="AG2496" s="77">
        <v>19</v>
      </c>
      <c r="AH2496" s="77">
        <v>3350180.1999999997</v>
      </c>
      <c r="AI2496" s="77">
        <v>3350180.2</v>
      </c>
      <c r="AJ2496" s="77">
        <v>3206202.36</v>
      </c>
      <c r="AK2496" s="77">
        <v>0</v>
      </c>
      <c r="AL2496" s="77">
        <v>190974331.66</v>
      </c>
      <c r="AM2496" s="77">
        <v>2545.1442601120348</v>
      </c>
      <c r="AN2496" s="77">
        <v>502184.05</v>
      </c>
      <c r="AO2496" s="77">
        <v>0</v>
      </c>
      <c r="AP2496" s="13">
        <v>3084633.25</v>
      </c>
      <c r="AQ2496" s="13">
        <v>18783677.700000003</v>
      </c>
      <c r="AR2496" s="367"/>
      <c r="AS2496" s="19">
        <v>45838</v>
      </c>
      <c r="AT2496" s="20" t="s">
        <v>5</v>
      </c>
      <c r="AU2496" s="40" t="s">
        <v>293</v>
      </c>
      <c r="AV2496" s="40">
        <v>2025</v>
      </c>
      <c r="AW2496" s="266" t="s">
        <v>178</v>
      </c>
      <c r="AX2496" s="380">
        <v>101.76</v>
      </c>
      <c r="AY2496" s="380">
        <v>107.62</v>
      </c>
    </row>
    <row r="2497" spans="1:51" x14ac:dyDescent="0.25">
      <c r="A2497" s="5">
        <v>44</v>
      </c>
      <c r="B2497" s="6" t="s">
        <v>62</v>
      </c>
      <c r="C2497" s="77">
        <v>65839895.569999993</v>
      </c>
      <c r="D2497" s="77">
        <v>8576410.6300000008</v>
      </c>
      <c r="E2497" s="77">
        <v>15800428.890000001</v>
      </c>
      <c r="F2497" s="77">
        <v>12078619.83</v>
      </c>
      <c r="G2497" s="77">
        <v>42643621.310000002</v>
      </c>
      <c r="H2497" s="77">
        <v>-20544554.48</v>
      </c>
      <c r="I2497" s="77">
        <v>261616184.90000001</v>
      </c>
      <c r="J2497" s="77">
        <v>46028028.630000003</v>
      </c>
      <c r="K2497" s="77">
        <v>60697231.969999999</v>
      </c>
      <c r="L2497" s="77">
        <v>41911747.030000001</v>
      </c>
      <c r="M2497" s="77">
        <v>1096057.42</v>
      </c>
      <c r="N2497" s="77">
        <v>0</v>
      </c>
      <c r="O2497" s="77">
        <v>26651622.77</v>
      </c>
      <c r="P2497" s="77">
        <v>-24936945.890000015</v>
      </c>
      <c r="Q2497" s="77">
        <v>-428176.48000000016</v>
      </c>
      <c r="R2497" s="77">
        <v>-25365122.370000016</v>
      </c>
      <c r="S2497" s="77">
        <v>4820567.8900000006</v>
      </c>
      <c r="T2497" s="77">
        <v>4463948.0599999996</v>
      </c>
      <c r="U2497" s="77">
        <v>0</v>
      </c>
      <c r="V2497" s="77">
        <v>0</v>
      </c>
      <c r="W2497" s="77">
        <v>0</v>
      </c>
      <c r="X2497" s="77">
        <v>10610749.359999999</v>
      </c>
      <c r="Y2497" s="77">
        <v>797787.95</v>
      </c>
      <c r="Z2497" s="77">
        <v>855128.83</v>
      </c>
      <c r="AA2497" s="77">
        <v>3594146.36</v>
      </c>
      <c r="AB2497" s="77">
        <v>2098322.46</v>
      </c>
      <c r="AC2497" s="77">
        <v>0</v>
      </c>
      <c r="AD2497" s="77">
        <v>0</v>
      </c>
      <c r="AE2497" s="77">
        <v>0</v>
      </c>
      <c r="AF2497" s="77">
        <v>2908743.93</v>
      </c>
      <c r="AG2497" s="77">
        <v>43007804.450000003</v>
      </c>
      <c r="AH2497" s="77">
        <v>15800428.890000001</v>
      </c>
      <c r="AI2497" s="77">
        <v>60280200.75</v>
      </c>
      <c r="AJ2497" s="77">
        <v>33628577.980000004</v>
      </c>
      <c r="AK2497" s="77">
        <v>0</v>
      </c>
      <c r="AL2497" s="77">
        <v>200918952.93000001</v>
      </c>
      <c r="AM2497" s="77">
        <v>4.3101831238252428</v>
      </c>
      <c r="AN2497" s="77">
        <v>6931256.0499999998</v>
      </c>
      <c r="AO2497" s="77">
        <v>5147363.78</v>
      </c>
      <c r="AP2497" s="13">
        <v>43460498.869999997</v>
      </c>
      <c r="AQ2497" s="13">
        <v>11280765.18</v>
      </c>
      <c r="AR2497" s="367"/>
      <c r="AS2497" s="19">
        <v>45838</v>
      </c>
      <c r="AT2497" s="20" t="s">
        <v>5</v>
      </c>
      <c r="AU2497" s="40" t="s">
        <v>293</v>
      </c>
      <c r="AV2497" s="40">
        <v>2025</v>
      </c>
      <c r="AW2497" s="266" t="s">
        <v>167</v>
      </c>
      <c r="AX2497" s="380">
        <v>101.76</v>
      </c>
      <c r="AY2497" s="380">
        <v>107.62</v>
      </c>
    </row>
    <row r="2498" spans="1:51" ht="30" x14ac:dyDescent="0.25">
      <c r="A2498" s="5">
        <v>113</v>
      </c>
      <c r="B2498" s="6" t="s">
        <v>63</v>
      </c>
      <c r="C2498" s="77">
        <v>45333595.25</v>
      </c>
      <c r="D2498" s="77">
        <v>10693164.610000001</v>
      </c>
      <c r="E2498" s="77">
        <v>4384173.3900000006</v>
      </c>
      <c r="F2498" s="77">
        <v>10835815.800000001</v>
      </c>
      <c r="G2498" s="77">
        <v>29019537.5</v>
      </c>
      <c r="H2498" s="77">
        <v>524460.59</v>
      </c>
      <c r="I2498" s="77">
        <v>446538188.43000001</v>
      </c>
      <c r="J2498" s="77">
        <v>29434192.870000001</v>
      </c>
      <c r="K2498" s="77">
        <v>24790320.34</v>
      </c>
      <c r="L2498" s="77">
        <v>19356805.939999998</v>
      </c>
      <c r="M2498" s="77">
        <v>2093117.02</v>
      </c>
      <c r="N2498" s="77">
        <v>8669983.1699999999</v>
      </c>
      <c r="O2498" s="77">
        <v>454847.9000000013</v>
      </c>
      <c r="P2498" s="77">
        <v>-5673735.5600000061</v>
      </c>
      <c r="Q2498" s="77">
        <v>-1031618.8899999973</v>
      </c>
      <c r="R2498" s="77">
        <v>-6705354.450000003</v>
      </c>
      <c r="S2498" s="77">
        <v>7229815.0300000003</v>
      </c>
      <c r="T2498" s="77">
        <v>345819.43</v>
      </c>
      <c r="U2498" s="77">
        <v>0</v>
      </c>
      <c r="V2498" s="77">
        <v>0</v>
      </c>
      <c r="W2498" s="77">
        <v>0</v>
      </c>
      <c r="X2498" s="77">
        <v>12012722.470000001</v>
      </c>
      <c r="Y2498" s="77">
        <v>569910.05000000005</v>
      </c>
      <c r="Z2498" s="77">
        <v>523201.14</v>
      </c>
      <c r="AA2498" s="77">
        <v>0</v>
      </c>
      <c r="AB2498" s="77">
        <v>1261087.79</v>
      </c>
      <c r="AC2498" s="77">
        <v>0</v>
      </c>
      <c r="AD2498" s="77">
        <v>0</v>
      </c>
      <c r="AE2498" s="77">
        <v>0</v>
      </c>
      <c r="AF2498" s="77">
        <v>2774527.89</v>
      </c>
      <c r="AG2498" s="77">
        <v>21449922.959999997</v>
      </c>
      <c r="AH2498" s="77">
        <v>13054156.560000001</v>
      </c>
      <c r="AI2498" s="77">
        <v>35215705.530000001</v>
      </c>
      <c r="AJ2498" s="77">
        <v>34760857.630000003</v>
      </c>
      <c r="AK2498" s="77">
        <v>0</v>
      </c>
      <c r="AL2498" s="77">
        <v>421747868.09000003</v>
      </c>
      <c r="AM2498" s="77">
        <v>18.012602592694048</v>
      </c>
      <c r="AN2498" s="77">
        <v>5226898.7300000004</v>
      </c>
      <c r="AO2498" s="77">
        <v>5608917.0700000003</v>
      </c>
      <c r="AP2498" s="13">
        <v>42712595.140000015</v>
      </c>
      <c r="AQ2498" s="13">
        <v>9343755.0299999993</v>
      </c>
      <c r="AR2498" s="367"/>
      <c r="AS2498" s="19">
        <v>45838</v>
      </c>
      <c r="AT2498" s="20" t="s">
        <v>5</v>
      </c>
      <c r="AU2498" s="40" t="s">
        <v>292</v>
      </c>
      <c r="AV2498" s="40">
        <v>2025</v>
      </c>
      <c r="AW2498" s="266" t="s">
        <v>171</v>
      </c>
      <c r="AX2498" s="380">
        <v>101.76</v>
      </c>
      <c r="AY2498" s="380">
        <v>107.62</v>
      </c>
    </row>
    <row r="2499" spans="1:51" x14ac:dyDescent="0.25">
      <c r="A2499" s="5">
        <v>98</v>
      </c>
      <c r="B2499" s="6" t="s">
        <v>64</v>
      </c>
      <c r="C2499" s="77">
        <v>143001636.66999999</v>
      </c>
      <c r="D2499" s="77">
        <v>29078580.660000004</v>
      </c>
      <c r="E2499" s="77">
        <v>47020571.369999997</v>
      </c>
      <c r="F2499" s="77">
        <v>28694217.940000001</v>
      </c>
      <c r="G2499" s="77">
        <v>54215735.129999995</v>
      </c>
      <c r="H2499" s="77">
        <v>325959.42</v>
      </c>
      <c r="I2499" s="77">
        <v>114576377.73</v>
      </c>
      <c r="J2499" s="77">
        <v>74636597.290000007</v>
      </c>
      <c r="K2499" s="77">
        <v>111498303.05</v>
      </c>
      <c r="L2499" s="77">
        <v>58773189.829999998</v>
      </c>
      <c r="M2499" s="77">
        <v>27663717.57</v>
      </c>
      <c r="N2499" s="77">
        <v>718552.85</v>
      </c>
      <c r="O2499" s="77">
        <v>37709739.520000003</v>
      </c>
      <c r="P2499" s="77">
        <v>-6696636.5799999759</v>
      </c>
      <c r="Q2499" s="77">
        <v>-4242037.92</v>
      </c>
      <c r="R2499" s="77">
        <v>-10938674.499999976</v>
      </c>
      <c r="S2499" s="77">
        <v>11264633.920000002</v>
      </c>
      <c r="T2499" s="77">
        <v>142.16</v>
      </c>
      <c r="U2499" s="77">
        <v>0</v>
      </c>
      <c r="V2499" s="77">
        <v>0</v>
      </c>
      <c r="W2499" s="77">
        <v>0</v>
      </c>
      <c r="X2499" s="77">
        <v>40780013.509999998</v>
      </c>
      <c r="Y2499" s="77">
        <v>823705.02</v>
      </c>
      <c r="Z2499" s="77">
        <v>1338158.04</v>
      </c>
      <c r="AA2499" s="77">
        <v>1213202.05</v>
      </c>
      <c r="AB2499" s="77">
        <v>2310991.81</v>
      </c>
      <c r="AC2499" s="77">
        <v>0</v>
      </c>
      <c r="AD2499" s="77">
        <v>0</v>
      </c>
      <c r="AE2499" s="77">
        <v>0</v>
      </c>
      <c r="AF2499" s="77">
        <v>23829464.829999998</v>
      </c>
      <c r="AG2499" s="77">
        <v>86436907.400000006</v>
      </c>
      <c r="AH2499" s="77">
        <v>47739124.219999999</v>
      </c>
      <c r="AI2499" s="77">
        <v>139533495.06</v>
      </c>
      <c r="AJ2499" s="77">
        <v>101823755.53999999</v>
      </c>
      <c r="AK2499" s="77">
        <v>0</v>
      </c>
      <c r="AL2499" s="77">
        <v>3078074.6800000072</v>
      </c>
      <c r="AM2499" s="77">
        <v>1.0276064710923869</v>
      </c>
      <c r="AN2499" s="77">
        <v>18317629.280000001</v>
      </c>
      <c r="AO2499" s="77">
        <v>10376588.66</v>
      </c>
      <c r="AP2499" s="13">
        <v>115014655.81000002</v>
      </c>
      <c r="AQ2499" s="13">
        <v>33096797.470000021</v>
      </c>
      <c r="AR2499" s="367"/>
      <c r="AS2499" s="19">
        <v>45838</v>
      </c>
      <c r="AT2499" s="20" t="s">
        <v>5</v>
      </c>
      <c r="AU2499" s="40" t="s">
        <v>292</v>
      </c>
      <c r="AV2499" s="40">
        <v>2025</v>
      </c>
      <c r="AW2499" s="266" t="s">
        <v>165</v>
      </c>
      <c r="AX2499" s="380">
        <v>101.76</v>
      </c>
      <c r="AY2499" s="380">
        <v>107.62</v>
      </c>
    </row>
    <row r="2500" spans="1:51" x14ac:dyDescent="0.25">
      <c r="A2500" s="5">
        <v>109</v>
      </c>
      <c r="B2500" s="6" t="s">
        <v>66</v>
      </c>
      <c r="C2500" s="77">
        <v>894900709.81000006</v>
      </c>
      <c r="D2500" s="77">
        <v>259544819.84</v>
      </c>
      <c r="E2500" s="77">
        <v>117449651.44000001</v>
      </c>
      <c r="F2500" s="77">
        <v>107491215</v>
      </c>
      <c r="G2500" s="77">
        <v>239259513.19</v>
      </c>
      <c r="H2500" s="77">
        <v>438545594.30000001</v>
      </c>
      <c r="I2500" s="77">
        <v>2630755100.8800001</v>
      </c>
      <c r="J2500" s="77">
        <v>687193963.01999998</v>
      </c>
      <c r="K2500" s="77">
        <v>448824404.06999999</v>
      </c>
      <c r="L2500" s="77">
        <v>298584322.06</v>
      </c>
      <c r="M2500" s="77">
        <v>48905387</v>
      </c>
      <c r="N2500" s="77">
        <v>961551.75</v>
      </c>
      <c r="O2500" s="77">
        <v>117118434.71000001</v>
      </c>
      <c r="P2500" s="77">
        <v>171472593.52000013</v>
      </c>
      <c r="Q2500" s="77">
        <v>-69495532.229999989</v>
      </c>
      <c r="R2500" s="77">
        <v>101977061.29000014</v>
      </c>
      <c r="S2500" s="77">
        <v>336568533.00999987</v>
      </c>
      <c r="T2500" s="77">
        <v>66054303.950000003</v>
      </c>
      <c r="U2500" s="77">
        <v>0</v>
      </c>
      <c r="V2500" s="77">
        <v>0</v>
      </c>
      <c r="W2500" s="77">
        <v>20449581.899999999</v>
      </c>
      <c r="X2500" s="77">
        <v>1049796974.49</v>
      </c>
      <c r="Y2500" s="77">
        <v>4169972.21</v>
      </c>
      <c r="Z2500" s="77">
        <v>14120717.300000001</v>
      </c>
      <c r="AA2500" s="77">
        <v>158144023.72</v>
      </c>
      <c r="AB2500" s="77">
        <v>440383.02</v>
      </c>
      <c r="AC2500" s="77">
        <v>0</v>
      </c>
      <c r="AD2500" s="77">
        <v>0</v>
      </c>
      <c r="AE2500" s="77">
        <v>915262.38</v>
      </c>
      <c r="AF2500" s="77">
        <v>621941968.70000005</v>
      </c>
      <c r="AG2500" s="77">
        <v>347489709.06</v>
      </c>
      <c r="AH2500" s="77">
        <v>118411203.19</v>
      </c>
      <c r="AI2500" s="77">
        <v>462741715.19</v>
      </c>
      <c r="AJ2500" s="77">
        <v>345623280.48000002</v>
      </c>
      <c r="AK2500" s="77">
        <v>0</v>
      </c>
      <c r="AL2500" s="77">
        <v>2181930696.8099999</v>
      </c>
      <c r="AM2500" s="77">
        <v>5.8614350668634758</v>
      </c>
      <c r="AN2500" s="77">
        <v>82439228.799999997</v>
      </c>
      <c r="AO2500" s="77">
        <v>25051986.199999999</v>
      </c>
      <c r="AP2500" s="13">
        <v>773492387.81000006</v>
      </c>
      <c r="AQ2500" s="13">
        <v>255254932.54999995</v>
      </c>
      <c r="AR2500" s="367"/>
      <c r="AS2500" s="19">
        <v>45838</v>
      </c>
      <c r="AT2500" s="20" t="s">
        <v>5</v>
      </c>
      <c r="AU2500" s="40" t="s">
        <v>292</v>
      </c>
      <c r="AV2500" s="40">
        <v>2025</v>
      </c>
      <c r="AW2500" s="266" t="s">
        <v>157</v>
      </c>
      <c r="AX2500" s="380">
        <v>101.76</v>
      </c>
      <c r="AY2500" s="380">
        <v>107.62</v>
      </c>
    </row>
    <row r="2501" spans="1:51" x14ac:dyDescent="0.25">
      <c r="A2501" s="5">
        <v>25</v>
      </c>
      <c r="B2501" s="6" t="s">
        <v>67</v>
      </c>
      <c r="C2501" s="77">
        <v>59655580.32</v>
      </c>
      <c r="D2501" s="77">
        <v>15161011</v>
      </c>
      <c r="E2501" s="77">
        <v>2291758</v>
      </c>
      <c r="F2501" s="77">
        <v>0</v>
      </c>
      <c r="G2501" s="77">
        <v>43197360.469999999</v>
      </c>
      <c r="H2501" s="77">
        <v>200372688.66999999</v>
      </c>
      <c r="I2501" s="77">
        <v>30698805.93</v>
      </c>
      <c r="J2501" s="77">
        <v>1408034490.9300001</v>
      </c>
      <c r="K2501" s="77">
        <v>22274648.27</v>
      </c>
      <c r="L2501" s="77">
        <v>19982890.27</v>
      </c>
      <c r="M2501" s="77">
        <v>0</v>
      </c>
      <c r="N2501" s="77">
        <v>0</v>
      </c>
      <c r="O2501" s="77">
        <v>4215334.2700000005</v>
      </c>
      <c r="P2501" s="77">
        <v>-2918125.420000005</v>
      </c>
      <c r="Q2501" s="77">
        <v>-128063.87000000001</v>
      </c>
      <c r="R2501" s="77">
        <v>-3046189.2900000052</v>
      </c>
      <c r="S2501" s="77">
        <v>203418877.96000001</v>
      </c>
      <c r="T2501" s="77">
        <v>69937408.340000004</v>
      </c>
      <c r="U2501" s="77">
        <v>5749738.2000000002</v>
      </c>
      <c r="V2501" s="77">
        <v>0</v>
      </c>
      <c r="W2501" s="77">
        <v>0</v>
      </c>
      <c r="X2501" s="77">
        <v>130903819.2</v>
      </c>
      <c r="Y2501" s="77">
        <v>868607.36</v>
      </c>
      <c r="Z2501" s="77">
        <v>2256642.92</v>
      </c>
      <c r="AA2501" s="77">
        <v>0</v>
      </c>
      <c r="AB2501" s="77">
        <v>37164.480000000003</v>
      </c>
      <c r="AC2501" s="77">
        <v>0</v>
      </c>
      <c r="AD2501" s="77">
        <v>0</v>
      </c>
      <c r="AE2501" s="77">
        <v>0</v>
      </c>
      <c r="AF2501" s="77">
        <v>9673.02</v>
      </c>
      <c r="AG2501" s="77">
        <v>19982890.27</v>
      </c>
      <c r="AH2501" s="77">
        <v>2291758</v>
      </c>
      <c r="AI2501" s="77">
        <v>18615784.66</v>
      </c>
      <c r="AJ2501" s="77">
        <v>14400450.389999999</v>
      </c>
      <c r="AK2501" s="77">
        <v>0</v>
      </c>
      <c r="AL2501" s="77">
        <v>8424157.6600000001</v>
      </c>
      <c r="AM2501" s="77">
        <v>1.3781948679003766</v>
      </c>
      <c r="AN2501" s="77">
        <v>0</v>
      </c>
      <c r="AO2501" s="77">
        <v>0</v>
      </c>
      <c r="AP2501" s="13">
        <v>56072147.050000004</v>
      </c>
      <c r="AQ2501" s="13">
        <v>15792912</v>
      </c>
      <c r="AR2501" s="367"/>
      <c r="AS2501" s="19">
        <v>45838</v>
      </c>
      <c r="AT2501" s="20" t="s">
        <v>5</v>
      </c>
      <c r="AU2501" s="40" t="s">
        <v>292</v>
      </c>
      <c r="AV2501" s="40">
        <v>2025</v>
      </c>
      <c r="AW2501" s="266" t="s">
        <v>174</v>
      </c>
      <c r="AX2501" s="380">
        <v>101.76</v>
      </c>
      <c r="AY2501" s="380">
        <v>107.62</v>
      </c>
    </row>
    <row r="2502" spans="1:51" x14ac:dyDescent="0.25">
      <c r="A2502" s="5">
        <v>122</v>
      </c>
      <c r="B2502" s="6" t="s">
        <v>69</v>
      </c>
      <c r="C2502" s="77">
        <v>441539029.80000001</v>
      </c>
      <c r="D2502" s="77">
        <v>1294063.29</v>
      </c>
      <c r="E2502" s="77">
        <v>130533.94</v>
      </c>
      <c r="F2502" s="77">
        <v>287610.45</v>
      </c>
      <c r="G2502" s="77">
        <v>51249082.099999994</v>
      </c>
      <c r="H2502" s="77">
        <v>3685502.26</v>
      </c>
      <c r="I2502" s="77">
        <v>32916623.609999999</v>
      </c>
      <c r="J2502" s="77">
        <v>395121.6</v>
      </c>
      <c r="K2502" s="77">
        <v>4127835.33</v>
      </c>
      <c r="L2502" s="77">
        <v>2748532.09</v>
      </c>
      <c r="M2502" s="77">
        <v>72887643.719999999</v>
      </c>
      <c r="N2502" s="77">
        <v>690168.89</v>
      </c>
      <c r="O2502" s="77">
        <v>-489921294.09000003</v>
      </c>
      <c r="P2502" s="77">
        <v>878628569.4200002</v>
      </c>
      <c r="Q2502" s="77">
        <v>-875331925.70999992</v>
      </c>
      <c r="R2502" s="77">
        <v>3296643.7100002766</v>
      </c>
      <c r="S2502" s="77">
        <v>388858.53999999911</v>
      </c>
      <c r="T2502" s="77">
        <v>0</v>
      </c>
      <c r="U2502" s="77">
        <v>0</v>
      </c>
      <c r="V2502" s="77">
        <v>0</v>
      </c>
      <c r="W2502" s="77">
        <v>19533191.760000002</v>
      </c>
      <c r="X2502" s="77">
        <v>2004997.45</v>
      </c>
      <c r="Y2502" s="77">
        <v>850563.72</v>
      </c>
      <c r="Z2502" s="77">
        <v>109766.32</v>
      </c>
      <c r="AA2502" s="77">
        <v>7305621.9400000004</v>
      </c>
      <c r="AB2502" s="77">
        <v>22273.69</v>
      </c>
      <c r="AC2502" s="77">
        <v>0</v>
      </c>
      <c r="AD2502" s="77">
        <v>0</v>
      </c>
      <c r="AE2502" s="77">
        <v>12772279.439999999</v>
      </c>
      <c r="AF2502" s="77">
        <v>88825.56</v>
      </c>
      <c r="AG2502" s="77">
        <v>75636175.810000002</v>
      </c>
      <c r="AH2502" s="77">
        <v>820702.83</v>
      </c>
      <c r="AI2502" s="77">
        <v>76353536.920000002</v>
      </c>
      <c r="AJ2502" s="77">
        <v>566274831.00999999</v>
      </c>
      <c r="AK2502" s="77">
        <v>0</v>
      </c>
      <c r="AL2502" s="77">
        <v>28788788.280000001</v>
      </c>
      <c r="AM2502" s="77">
        <v>7.9743063805793817</v>
      </c>
      <c r="AN2502" s="77">
        <v>240669</v>
      </c>
      <c r="AO2502" s="77">
        <v>46941.45</v>
      </c>
      <c r="AP2502" s="13">
        <v>931353199.4000001</v>
      </c>
      <c r="AQ2502" s="13">
        <v>1186938.7999999996</v>
      </c>
      <c r="AR2502" s="367"/>
      <c r="AS2502" s="19">
        <v>45838</v>
      </c>
      <c r="AT2502" s="20" t="s">
        <v>5</v>
      </c>
      <c r="AU2502" s="40" t="s">
        <v>292</v>
      </c>
      <c r="AV2502" s="40">
        <v>2025</v>
      </c>
      <c r="AW2502" s="266" t="s">
        <v>267</v>
      </c>
      <c r="AX2502" s="380">
        <v>101.76</v>
      </c>
      <c r="AY2502" s="380">
        <v>107.62</v>
      </c>
    </row>
    <row r="2503" spans="1:51" x14ac:dyDescent="0.25">
      <c r="A2503" s="5">
        <v>13</v>
      </c>
      <c r="B2503" s="6" t="s">
        <v>70</v>
      </c>
      <c r="C2503" s="77">
        <v>8608423617.4500027</v>
      </c>
      <c r="D2503" s="77">
        <v>4068865299.4499998</v>
      </c>
      <c r="E2503" s="77">
        <v>1233831050.3800001</v>
      </c>
      <c r="F2503" s="77">
        <v>1322714039.0899999</v>
      </c>
      <c r="G2503" s="77">
        <v>1376359161.6400001</v>
      </c>
      <c r="H2503" s="77">
        <v>80577545.819999993</v>
      </c>
      <c r="I2503" s="77">
        <v>4805176988.1300001</v>
      </c>
      <c r="J2503" s="77">
        <v>4949246995.8699999</v>
      </c>
      <c r="K2503" s="77">
        <v>3336106892.0700002</v>
      </c>
      <c r="L2503" s="77">
        <v>2056568734.5599999</v>
      </c>
      <c r="M2503" s="77">
        <v>1499756055.27</v>
      </c>
      <c r="N2503" s="77">
        <v>1266539506.27</v>
      </c>
      <c r="O2503" s="77">
        <v>3376618653.8000002</v>
      </c>
      <c r="P2503" s="77">
        <v>-1536133536.5299988</v>
      </c>
      <c r="Q2503" s="77">
        <v>-387208046.00999987</v>
      </c>
      <c r="R2503" s="77">
        <v>-1923341582.5399985</v>
      </c>
      <c r="S2503" s="77">
        <v>2003919128.1299999</v>
      </c>
      <c r="T2503" s="77">
        <v>142307963.88999999</v>
      </c>
      <c r="U2503" s="77">
        <v>370901192.56</v>
      </c>
      <c r="V2503" s="77">
        <v>0</v>
      </c>
      <c r="W2503" s="77">
        <v>63171175.789999999</v>
      </c>
      <c r="X2503" s="77">
        <v>2438645350.1900001</v>
      </c>
      <c r="Y2503" s="77">
        <v>28088962.43</v>
      </c>
      <c r="Z2503" s="77">
        <v>67894553.150000006</v>
      </c>
      <c r="AA2503" s="77">
        <v>104394719.63</v>
      </c>
      <c r="AB2503" s="77">
        <v>83419141.599999994</v>
      </c>
      <c r="AC2503" s="77">
        <v>0</v>
      </c>
      <c r="AD2503" s="77">
        <v>0</v>
      </c>
      <c r="AE2503" s="77">
        <v>15135995.130000001</v>
      </c>
      <c r="AF2503" s="77">
        <v>712173182.36000001</v>
      </c>
      <c r="AG2503" s="77">
        <v>3556324789.8299999</v>
      </c>
      <c r="AH2503" s="77">
        <v>2500370556.6499996</v>
      </c>
      <c r="AI2503" s="77">
        <v>6078371744.5500002</v>
      </c>
      <c r="AJ2503" s="77">
        <v>2701754989.8500004</v>
      </c>
      <c r="AK2503" s="77">
        <v>1899.1</v>
      </c>
      <c r="AL2503" s="77">
        <v>1469070096.0599999</v>
      </c>
      <c r="AM2503" s="77">
        <v>1.4403546239936171</v>
      </c>
      <c r="AN2503" s="77">
        <v>1016386272.95</v>
      </c>
      <c r="AO2503" s="77">
        <v>306327766.13999999</v>
      </c>
      <c r="AP2503" s="13">
        <v>6756846978.420002</v>
      </c>
      <c r="AQ2503" s="13">
        <v>5570034537.5599995</v>
      </c>
      <c r="AR2503" s="367"/>
      <c r="AS2503" s="19">
        <v>45838</v>
      </c>
      <c r="AT2503" s="20" t="s">
        <v>5</v>
      </c>
      <c r="AU2503" s="40" t="s">
        <v>292</v>
      </c>
      <c r="AV2503" s="40">
        <v>2025</v>
      </c>
      <c r="AW2503" s="266" t="s">
        <v>149</v>
      </c>
      <c r="AX2503" s="380">
        <v>101.76</v>
      </c>
      <c r="AY2503" s="380">
        <v>107.62</v>
      </c>
    </row>
    <row r="2504" spans="1:51" x14ac:dyDescent="0.25">
      <c r="A2504" s="5">
        <v>110</v>
      </c>
      <c r="B2504" s="6" t="s">
        <v>71</v>
      </c>
      <c r="C2504" s="77">
        <v>68067982.249999985</v>
      </c>
      <c r="D2504" s="77">
        <v>4310709.9800000004</v>
      </c>
      <c r="E2504" s="77">
        <v>519567.27</v>
      </c>
      <c r="F2504" s="77">
        <v>11530080.52</v>
      </c>
      <c r="G2504" s="77">
        <v>76188316.870000005</v>
      </c>
      <c r="H2504" s="77">
        <v>123438999.09999999</v>
      </c>
      <c r="I2504" s="77">
        <v>430935303.32999998</v>
      </c>
      <c r="J2504" s="77">
        <v>559608338.67999995</v>
      </c>
      <c r="K2504" s="77">
        <v>41485104.340000004</v>
      </c>
      <c r="L2504" s="77">
        <v>29464298.629999999</v>
      </c>
      <c r="M2504" s="77">
        <v>8678699.9399999995</v>
      </c>
      <c r="N2504" s="77">
        <v>496107.51</v>
      </c>
      <c r="O2504" s="77">
        <v>18682458.719999999</v>
      </c>
      <c r="P2504" s="77">
        <v>-44585298.559999987</v>
      </c>
      <c r="Q2504" s="77">
        <v>-6614180.2300000023</v>
      </c>
      <c r="R2504" s="77">
        <v>-51199478.789999992</v>
      </c>
      <c r="S2504" s="77">
        <v>174638477.89000002</v>
      </c>
      <c r="T2504" s="77">
        <v>21476651.920000002</v>
      </c>
      <c r="U2504" s="77">
        <v>0</v>
      </c>
      <c r="V2504" s="77">
        <v>0</v>
      </c>
      <c r="W2504" s="77">
        <v>0</v>
      </c>
      <c r="X2504" s="77">
        <v>157736705.86000001</v>
      </c>
      <c r="Y2504" s="77">
        <v>1494955.54</v>
      </c>
      <c r="Z2504" s="77">
        <v>561892.68000000005</v>
      </c>
      <c r="AA2504" s="77">
        <v>965364.43</v>
      </c>
      <c r="AB2504" s="77">
        <v>598719.80000000005</v>
      </c>
      <c r="AC2504" s="77">
        <v>0</v>
      </c>
      <c r="AD2504" s="77">
        <v>0</v>
      </c>
      <c r="AE2504" s="77">
        <v>0</v>
      </c>
      <c r="AF2504" s="77">
        <v>953947.44</v>
      </c>
      <c r="AG2504" s="77">
        <v>38142998.570000008</v>
      </c>
      <c r="AH2504" s="77">
        <v>1015674.78</v>
      </c>
      <c r="AI2504" s="77">
        <v>50646782.57</v>
      </c>
      <c r="AJ2504" s="77">
        <v>31964323.849999998</v>
      </c>
      <c r="AK2504" s="77">
        <v>0</v>
      </c>
      <c r="AL2504" s="77">
        <v>389450198.99000001</v>
      </c>
      <c r="AM2504" s="77">
        <v>10.387711690398028</v>
      </c>
      <c r="AN2504" s="77">
        <v>8721098.7699999996</v>
      </c>
      <c r="AO2504" s="77">
        <v>2808981.75</v>
      </c>
      <c r="AP2504" s="13">
        <v>52749411.479999997</v>
      </c>
      <c r="AQ2504" s="13">
        <v>5284589.540000001</v>
      </c>
      <c r="AR2504" s="367"/>
      <c r="AS2504" s="19">
        <v>45838</v>
      </c>
      <c r="AT2504" s="20" t="s">
        <v>5</v>
      </c>
      <c r="AU2504" s="40" t="s">
        <v>292</v>
      </c>
      <c r="AV2504" s="40">
        <v>2025</v>
      </c>
      <c r="AW2504" s="266" t="s">
        <v>173</v>
      </c>
      <c r="AX2504" s="380">
        <v>101.76</v>
      </c>
      <c r="AY2504" s="380">
        <v>107.62</v>
      </c>
    </row>
    <row r="2505" spans="1:51" x14ac:dyDescent="0.25">
      <c r="A2505" s="5">
        <v>52</v>
      </c>
      <c r="B2505" s="6" t="s">
        <v>72</v>
      </c>
      <c r="C2505" s="77">
        <v>221274632.84</v>
      </c>
      <c r="D2505" s="77">
        <v>11255333.939999999</v>
      </c>
      <c r="E2505" s="77">
        <v>44384784.810000002</v>
      </c>
      <c r="F2505" s="77">
        <v>34179403.270000003</v>
      </c>
      <c r="G2505" s="77">
        <v>48925100.730000004</v>
      </c>
      <c r="H2505" s="77">
        <v>4414890.1900000004</v>
      </c>
      <c r="I2505" s="77">
        <v>3069098935.02</v>
      </c>
      <c r="J2505" s="77">
        <v>1486338787.9400001</v>
      </c>
      <c r="K2505" s="77">
        <v>111924863.90000001</v>
      </c>
      <c r="L2505" s="77">
        <v>55543040.249999993</v>
      </c>
      <c r="M2505" s="77">
        <v>37607947.100000001</v>
      </c>
      <c r="N2505" s="77">
        <v>16555304.220000001</v>
      </c>
      <c r="O2505" s="77">
        <v>50091735.270000018</v>
      </c>
      <c r="P2505" s="77">
        <v>76715466.610000089</v>
      </c>
      <c r="Q2505" s="77">
        <v>-45638577</v>
      </c>
      <c r="R2505" s="77">
        <v>31076889.610000089</v>
      </c>
      <c r="S2505" s="77">
        <v>-26661999.420000017</v>
      </c>
      <c r="T2505" s="77">
        <v>113980424.8</v>
      </c>
      <c r="U2505" s="77">
        <v>0</v>
      </c>
      <c r="V2505" s="77">
        <v>0</v>
      </c>
      <c r="W2505" s="77">
        <v>0</v>
      </c>
      <c r="X2505" s="77">
        <v>67506774.180000007</v>
      </c>
      <c r="Y2505" s="77">
        <v>998471.44</v>
      </c>
      <c r="Z2505" s="77">
        <v>1944275.16</v>
      </c>
      <c r="AA2505" s="77">
        <v>4515753.37</v>
      </c>
      <c r="AB2505" s="77">
        <v>103128.33</v>
      </c>
      <c r="AC2505" s="77">
        <v>0</v>
      </c>
      <c r="AD2505" s="77">
        <v>0</v>
      </c>
      <c r="AE2505" s="77">
        <v>0</v>
      </c>
      <c r="AF2505" s="77">
        <v>200587570.09999999</v>
      </c>
      <c r="AG2505" s="77">
        <v>93150987.350000009</v>
      </c>
      <c r="AH2505" s="77">
        <v>60940089.030000001</v>
      </c>
      <c r="AI2505" s="77">
        <v>164489103.90000001</v>
      </c>
      <c r="AJ2505" s="77">
        <v>114397368.63000001</v>
      </c>
      <c r="AK2505" s="77">
        <v>0</v>
      </c>
      <c r="AL2505" s="77">
        <v>2957174071.1199999</v>
      </c>
      <c r="AM2505" s="77">
        <v>27.421064704283278</v>
      </c>
      <c r="AN2505" s="77">
        <v>22699778.049999997</v>
      </c>
      <c r="AO2505" s="77">
        <v>11479625.220000001</v>
      </c>
      <c r="AP2505" s="13">
        <v>163417059.34</v>
      </c>
      <c r="AQ2505" s="13">
        <v>-4514488.2299999893</v>
      </c>
      <c r="AR2505" s="367"/>
      <c r="AS2505" s="19">
        <v>45838</v>
      </c>
      <c r="AT2505" s="20" t="s">
        <v>5</v>
      </c>
      <c r="AU2505" s="40" t="s">
        <v>292</v>
      </c>
      <c r="AV2505" s="40">
        <v>2025</v>
      </c>
      <c r="AW2505" s="266" t="s">
        <v>170</v>
      </c>
      <c r="AX2505" s="380">
        <v>101.76</v>
      </c>
      <c r="AY2505" s="380">
        <v>107.62</v>
      </c>
    </row>
    <row r="2506" spans="1:51" x14ac:dyDescent="0.25">
      <c r="A2506" s="5">
        <v>96</v>
      </c>
      <c r="B2506" s="6" t="s">
        <v>73</v>
      </c>
      <c r="C2506" s="77">
        <v>1400312470.4999998</v>
      </c>
      <c r="D2506" s="77">
        <v>304264817.04000008</v>
      </c>
      <c r="E2506" s="77">
        <v>415580189.95000005</v>
      </c>
      <c r="F2506" s="77">
        <v>160093709.77000001</v>
      </c>
      <c r="G2506" s="77">
        <v>353402304.13</v>
      </c>
      <c r="H2506" s="77">
        <v>4929830.13</v>
      </c>
      <c r="I2506" s="77">
        <v>1490506085.0999999</v>
      </c>
      <c r="J2506" s="77">
        <v>19364611.780000001</v>
      </c>
      <c r="K2506" s="77">
        <v>904223679.12</v>
      </c>
      <c r="L2506" s="77">
        <v>488643489.17000002</v>
      </c>
      <c r="M2506" s="77">
        <v>29627936.149999999</v>
      </c>
      <c r="N2506" s="77">
        <v>195334767.34999999</v>
      </c>
      <c r="O2506" s="77">
        <v>212679874.45999989</v>
      </c>
      <c r="P2506" s="77">
        <v>369105928.14999992</v>
      </c>
      <c r="Q2506" s="77">
        <v>-230018935.31999999</v>
      </c>
      <c r="R2506" s="77">
        <v>139086992.82999992</v>
      </c>
      <c r="S2506" s="77">
        <v>-134157162.30000001</v>
      </c>
      <c r="T2506" s="77">
        <v>43580156.109999999</v>
      </c>
      <c r="U2506" s="77">
        <v>0</v>
      </c>
      <c r="V2506" s="77">
        <v>0</v>
      </c>
      <c r="W2506" s="77">
        <v>55329.19</v>
      </c>
      <c r="X2506" s="77">
        <v>2054943.73</v>
      </c>
      <c r="Y2506" s="77">
        <v>5511944.0999999996</v>
      </c>
      <c r="Z2506" s="77">
        <v>12198965.1</v>
      </c>
      <c r="AA2506" s="77">
        <v>15011443.949999999</v>
      </c>
      <c r="AB2506" s="77">
        <v>8595895.2899999991</v>
      </c>
      <c r="AC2506" s="77">
        <v>0</v>
      </c>
      <c r="AD2506" s="77">
        <v>0</v>
      </c>
      <c r="AE2506" s="77">
        <v>0</v>
      </c>
      <c r="AF2506" s="77">
        <v>138529342.88999999</v>
      </c>
      <c r="AG2506" s="77">
        <v>518271425.32000005</v>
      </c>
      <c r="AH2506" s="77">
        <v>610914957.29999995</v>
      </c>
      <c r="AI2506" s="77">
        <v>1126406732.0599999</v>
      </c>
      <c r="AJ2506" s="77">
        <v>913726857.60000002</v>
      </c>
      <c r="AK2506" s="77">
        <v>0</v>
      </c>
      <c r="AL2506" s="77">
        <v>586282405.9799999</v>
      </c>
      <c r="AM2506" s="77">
        <v>1.6483820535982603</v>
      </c>
      <c r="AN2506" s="77">
        <v>92854609.200000003</v>
      </c>
      <c r="AO2506" s="77">
        <v>67239100.569999993</v>
      </c>
      <c r="AP2506" s="13">
        <v>1205893432.6800003</v>
      </c>
      <c r="AQ2506" s="13">
        <v>322525653.68000007</v>
      </c>
      <c r="AR2506" s="367"/>
      <c r="AS2506" s="19">
        <v>45838</v>
      </c>
      <c r="AT2506" s="20" t="s">
        <v>5</v>
      </c>
      <c r="AU2506" s="40" t="s">
        <v>292</v>
      </c>
      <c r="AV2506" s="40">
        <v>2025</v>
      </c>
      <c r="AW2506" s="266" t="s">
        <v>153</v>
      </c>
      <c r="AX2506" s="380">
        <v>101.76</v>
      </c>
      <c r="AY2506" s="380">
        <v>107.62</v>
      </c>
    </row>
    <row r="2507" spans="1:51" x14ac:dyDescent="0.25">
      <c r="A2507" s="5">
        <v>103</v>
      </c>
      <c r="B2507" s="6" t="s">
        <v>74</v>
      </c>
      <c r="C2507" s="77">
        <v>17055898.379999999</v>
      </c>
      <c r="D2507" s="77">
        <v>0</v>
      </c>
      <c r="E2507" s="77">
        <v>1</v>
      </c>
      <c r="F2507" s="77">
        <v>235226.85</v>
      </c>
      <c r="G2507" s="77">
        <v>16062825.02</v>
      </c>
      <c r="H2507" s="77">
        <v>72943438.25</v>
      </c>
      <c r="I2507" s="77">
        <v>138874558.74000001</v>
      </c>
      <c r="J2507" s="77">
        <v>521348765.77999997</v>
      </c>
      <c r="K2507" s="77">
        <v>14847362.199999999</v>
      </c>
      <c r="L2507" s="77">
        <v>6894892.0099999998</v>
      </c>
      <c r="M2507" s="77">
        <v>3338973.63</v>
      </c>
      <c r="N2507" s="77">
        <v>0</v>
      </c>
      <c r="O2507" s="77">
        <v>13745950.129999999</v>
      </c>
      <c r="P2507" s="77">
        <v>-13328472.250000002</v>
      </c>
      <c r="Q2507" s="77">
        <v>-4537482.7700000005</v>
      </c>
      <c r="R2507" s="77">
        <v>-17865955.020000003</v>
      </c>
      <c r="S2507" s="77">
        <v>90809393.319999993</v>
      </c>
      <c r="T2507" s="77">
        <v>61037.82</v>
      </c>
      <c r="U2507" s="77">
        <v>0</v>
      </c>
      <c r="V2507" s="77">
        <v>0</v>
      </c>
      <c r="W2507" s="77">
        <v>0</v>
      </c>
      <c r="X2507" s="77">
        <v>152849014.81999999</v>
      </c>
      <c r="Y2507" s="77">
        <v>323167.81</v>
      </c>
      <c r="Z2507" s="77">
        <v>18253.25</v>
      </c>
      <c r="AA2507" s="77">
        <v>61756958.439999998</v>
      </c>
      <c r="AB2507" s="77">
        <v>0</v>
      </c>
      <c r="AC2507" s="77">
        <v>0</v>
      </c>
      <c r="AD2507" s="77">
        <v>0</v>
      </c>
      <c r="AE2507" s="77">
        <v>0</v>
      </c>
      <c r="AF2507" s="77">
        <v>2279.8200000000002</v>
      </c>
      <c r="AG2507" s="77">
        <v>10233865.639999999</v>
      </c>
      <c r="AH2507" s="77">
        <v>1</v>
      </c>
      <c r="AI2507" s="77">
        <v>17877669.119999997</v>
      </c>
      <c r="AJ2507" s="77">
        <v>4131718.9899999998</v>
      </c>
      <c r="AK2507" s="77">
        <v>0</v>
      </c>
      <c r="AL2507" s="77">
        <v>124027196.54000001</v>
      </c>
      <c r="AM2507" s="77">
        <v>9.3534835932001457</v>
      </c>
      <c r="AN2507" s="77">
        <v>234391</v>
      </c>
      <c r="AO2507" s="77">
        <v>835.85</v>
      </c>
      <c r="AP2507" s="13">
        <v>9041407.160000002</v>
      </c>
      <c r="AQ2507" s="13">
        <v>0</v>
      </c>
      <c r="AR2507" s="367"/>
      <c r="AS2507" s="19">
        <v>45838</v>
      </c>
      <c r="AT2507" s="20" t="s">
        <v>5</v>
      </c>
      <c r="AU2507" s="40" t="s">
        <v>292</v>
      </c>
      <c r="AV2507" s="40">
        <v>2025</v>
      </c>
      <c r="AW2507" s="266" t="s">
        <v>184</v>
      </c>
      <c r="AX2507" s="380">
        <v>101.76</v>
      </c>
      <c r="AY2507" s="380">
        <v>107.62</v>
      </c>
    </row>
    <row r="2508" spans="1:51" x14ac:dyDescent="0.25">
      <c r="A2508" s="5">
        <v>23</v>
      </c>
      <c r="B2508" s="6" t="s">
        <v>75</v>
      </c>
      <c r="C2508" s="77">
        <v>1230565272.4999998</v>
      </c>
      <c r="D2508" s="77">
        <v>318051623.48000002</v>
      </c>
      <c r="E2508" s="77">
        <v>111580890.78999999</v>
      </c>
      <c r="F2508" s="77">
        <v>235931599.37</v>
      </c>
      <c r="G2508" s="77">
        <v>297809666.63999999</v>
      </c>
      <c r="H2508" s="77">
        <v>351612.76</v>
      </c>
      <c r="I2508" s="77">
        <v>985276557.15999997</v>
      </c>
      <c r="J2508" s="77">
        <v>115721074.12</v>
      </c>
      <c r="K2508" s="77">
        <v>416639859.22000003</v>
      </c>
      <c r="L2508" s="77">
        <v>305003631.00999999</v>
      </c>
      <c r="M2508" s="77">
        <v>266484485.59</v>
      </c>
      <c r="N2508" s="77">
        <v>252724870.04999998</v>
      </c>
      <c r="O2508" s="77">
        <v>448028196.68999994</v>
      </c>
      <c r="P2508" s="77">
        <v>-69272857.350000307</v>
      </c>
      <c r="Q2508" s="77">
        <v>157237902.26000005</v>
      </c>
      <c r="R2508" s="77">
        <v>87965044.909999743</v>
      </c>
      <c r="S2508" s="77">
        <v>-87613432.439999998</v>
      </c>
      <c r="T2508" s="77">
        <v>69013.279999999999</v>
      </c>
      <c r="U2508" s="77">
        <v>0</v>
      </c>
      <c r="V2508" s="77">
        <v>0</v>
      </c>
      <c r="W2508" s="77">
        <v>1000080</v>
      </c>
      <c r="X2508" s="77">
        <v>19637046.780000001</v>
      </c>
      <c r="Y2508" s="77">
        <v>5211410.93</v>
      </c>
      <c r="Z2508" s="77">
        <v>24293509.809999999</v>
      </c>
      <c r="AA2508" s="77">
        <v>12535091.779999999</v>
      </c>
      <c r="AB2508" s="77">
        <v>5583958.9500000002</v>
      </c>
      <c r="AC2508" s="77">
        <v>0</v>
      </c>
      <c r="AD2508" s="77">
        <v>0</v>
      </c>
      <c r="AE2508" s="77">
        <v>0</v>
      </c>
      <c r="AF2508" s="77">
        <v>60695601.030000001</v>
      </c>
      <c r="AG2508" s="77">
        <v>571488116.5999999</v>
      </c>
      <c r="AH2508" s="77">
        <v>364305760.83999997</v>
      </c>
      <c r="AI2508" s="77">
        <v>921273349.01999998</v>
      </c>
      <c r="AJ2508" s="77">
        <v>475012201.99000001</v>
      </c>
      <c r="AK2508" s="77">
        <v>1767049.66</v>
      </c>
      <c r="AL2508" s="77">
        <v>568636697.93999994</v>
      </c>
      <c r="AM2508" s="77">
        <v>2.3648158844056741</v>
      </c>
      <c r="AN2508" s="77">
        <v>139069221.43000001</v>
      </c>
      <c r="AO2508" s="77">
        <v>96862377.939999998</v>
      </c>
      <c r="AP2508" s="13">
        <v>972155433.33999991</v>
      </c>
      <c r="AQ2508" s="13">
        <v>507959506.1500001</v>
      </c>
      <c r="AR2508" s="367"/>
      <c r="AS2508" s="19">
        <v>45838</v>
      </c>
      <c r="AT2508" s="20" t="s">
        <v>5</v>
      </c>
      <c r="AU2508" s="40" t="s">
        <v>292</v>
      </c>
      <c r="AV2508" s="40">
        <v>2025</v>
      </c>
      <c r="AW2508" s="266" t="s">
        <v>159</v>
      </c>
      <c r="AX2508" s="380">
        <v>101.76</v>
      </c>
      <c r="AY2508" s="380">
        <v>107.62</v>
      </c>
    </row>
    <row r="2509" spans="1:51" x14ac:dyDescent="0.25">
      <c r="A2509" s="5">
        <v>62</v>
      </c>
      <c r="B2509" s="6" t="s">
        <v>203</v>
      </c>
      <c r="C2509" s="77">
        <v>109482623.18000001</v>
      </c>
      <c r="D2509" s="77">
        <v>29934853.75</v>
      </c>
      <c r="E2509" s="77">
        <v>6427957.0899999999</v>
      </c>
      <c r="F2509" s="77">
        <v>25340.23</v>
      </c>
      <c r="G2509" s="77">
        <v>62449821.990000002</v>
      </c>
      <c r="H2509" s="77">
        <v>13834842.800000001</v>
      </c>
      <c r="I2509" s="77">
        <v>154067686.52000001</v>
      </c>
      <c r="J2509" s="77">
        <v>18109533.91</v>
      </c>
      <c r="K2509" s="77">
        <v>27097384.84</v>
      </c>
      <c r="L2509" s="77">
        <v>15041734.33</v>
      </c>
      <c r="M2509" s="77">
        <v>0</v>
      </c>
      <c r="N2509" s="77">
        <v>0</v>
      </c>
      <c r="O2509" s="77">
        <v>12595385.670000002</v>
      </c>
      <c r="P2509" s="77">
        <v>4477221.5399999972</v>
      </c>
      <c r="Q2509" s="77">
        <v>0</v>
      </c>
      <c r="R2509" s="77">
        <v>4477221.5399999972</v>
      </c>
      <c r="S2509" s="77">
        <v>9357621.25</v>
      </c>
      <c r="T2509" s="77">
        <v>10601769.720000001</v>
      </c>
      <c r="U2509" s="77">
        <v>0</v>
      </c>
      <c r="V2509" s="77">
        <v>0</v>
      </c>
      <c r="W2509" s="77">
        <v>0</v>
      </c>
      <c r="X2509" s="77">
        <v>11444576.01</v>
      </c>
      <c r="Y2509" s="77">
        <v>1137917.8600000001</v>
      </c>
      <c r="Z2509" s="77">
        <v>2443177.84</v>
      </c>
      <c r="AA2509" s="77">
        <v>6820945.5700000003</v>
      </c>
      <c r="AB2509" s="77">
        <v>781995.97</v>
      </c>
      <c r="AC2509" s="77">
        <v>0</v>
      </c>
      <c r="AD2509" s="77">
        <v>0</v>
      </c>
      <c r="AE2509" s="77">
        <v>0</v>
      </c>
      <c r="AF2509" s="77">
        <v>1504687.24</v>
      </c>
      <c r="AG2509" s="77">
        <v>15041734.33</v>
      </c>
      <c r="AH2509" s="77">
        <v>6427957.0899999999</v>
      </c>
      <c r="AI2509" s="77">
        <v>21731930.300000001</v>
      </c>
      <c r="AJ2509" s="77">
        <v>9136544.629999999</v>
      </c>
      <c r="AK2509" s="77">
        <v>0</v>
      </c>
      <c r="AL2509" s="77">
        <v>126970301.68000001</v>
      </c>
      <c r="AM2509" s="77">
        <v>5.6857031565854976</v>
      </c>
      <c r="AN2509" s="77">
        <v>25340.23</v>
      </c>
      <c r="AO2509" s="77">
        <v>0</v>
      </c>
      <c r="AP2509" s="13">
        <v>100954315.06</v>
      </c>
      <c r="AQ2509" s="13">
        <v>33739692.420000002</v>
      </c>
      <c r="AR2509" s="367"/>
      <c r="AS2509" s="19">
        <v>45838</v>
      </c>
      <c r="AT2509" s="20" t="s">
        <v>5</v>
      </c>
      <c r="AU2509" s="40" t="s">
        <v>292</v>
      </c>
      <c r="AV2509" s="40">
        <v>2025</v>
      </c>
      <c r="AW2509" s="266" t="s">
        <v>169</v>
      </c>
      <c r="AX2509" s="380">
        <v>101.76</v>
      </c>
      <c r="AY2509" s="380">
        <v>107.62</v>
      </c>
    </row>
    <row r="2510" spans="1:51" x14ac:dyDescent="0.25">
      <c r="A2510" s="5">
        <v>114</v>
      </c>
      <c r="B2510" s="6" t="s">
        <v>76</v>
      </c>
      <c r="C2510" s="77">
        <v>1460396357.1400001</v>
      </c>
      <c r="D2510" s="77">
        <v>708915898.13</v>
      </c>
      <c r="E2510" s="77">
        <v>22565094.41</v>
      </c>
      <c r="F2510" s="77">
        <v>190051632.21000001</v>
      </c>
      <c r="G2510" s="77">
        <v>310289705.31</v>
      </c>
      <c r="H2510" s="77">
        <v>215250.75</v>
      </c>
      <c r="I2510" s="77">
        <v>523585747.97000003</v>
      </c>
      <c r="J2510" s="77">
        <v>109080228.91</v>
      </c>
      <c r="K2510" s="77">
        <v>177302028.03999999</v>
      </c>
      <c r="L2510" s="77">
        <v>148080329.44</v>
      </c>
      <c r="M2510" s="77">
        <v>393519475.39999998</v>
      </c>
      <c r="N2510" s="77">
        <v>171728282.72</v>
      </c>
      <c r="O2510" s="77">
        <v>321820074.00999999</v>
      </c>
      <c r="P2510" s="77">
        <v>-70901042.029999897</v>
      </c>
      <c r="Q2510" s="77">
        <v>82595964.370000392</v>
      </c>
      <c r="R2510" s="77">
        <v>11694922.340000495</v>
      </c>
      <c r="S2510" s="77">
        <v>-11479671.590000004</v>
      </c>
      <c r="T2510" s="77">
        <v>3460269.78</v>
      </c>
      <c r="U2510" s="77">
        <v>0</v>
      </c>
      <c r="V2510" s="77">
        <v>0</v>
      </c>
      <c r="W2510" s="77">
        <v>11993713.85</v>
      </c>
      <c r="X2510" s="77">
        <v>131309160.03</v>
      </c>
      <c r="Y2510" s="77">
        <v>4957652.82</v>
      </c>
      <c r="Z2510" s="77">
        <v>7102662.0800000001</v>
      </c>
      <c r="AA2510" s="77">
        <v>51948825.149999999</v>
      </c>
      <c r="AB2510" s="77">
        <v>559807.81000000006</v>
      </c>
      <c r="AC2510" s="77">
        <v>0</v>
      </c>
      <c r="AD2510" s="77">
        <v>0</v>
      </c>
      <c r="AE2510" s="77">
        <v>419779.98</v>
      </c>
      <c r="AF2510" s="77">
        <v>93254087.409999996</v>
      </c>
      <c r="AG2510" s="77">
        <v>541599804.84000003</v>
      </c>
      <c r="AH2510" s="77">
        <v>194293377.13</v>
      </c>
      <c r="AI2510" s="77">
        <v>735717100.28999996</v>
      </c>
      <c r="AJ2510" s="77">
        <v>413897026.27999997</v>
      </c>
      <c r="AK2510" s="77">
        <v>0</v>
      </c>
      <c r="AL2510" s="77">
        <v>346283719.93000007</v>
      </c>
      <c r="AM2510" s="77">
        <v>2.9530725269080236</v>
      </c>
      <c r="AN2510" s="77">
        <v>125687924.13000001</v>
      </c>
      <c r="AO2510" s="77">
        <v>64363708.079999998</v>
      </c>
      <c r="AP2510" s="13">
        <v>1227563409.6300001</v>
      </c>
      <c r="AQ2510" s="13">
        <v>796654710.25999999</v>
      </c>
      <c r="AR2510" s="367"/>
      <c r="AS2510" s="19">
        <v>45838</v>
      </c>
      <c r="AT2510" s="20" t="s">
        <v>5</v>
      </c>
      <c r="AU2510" s="40" t="s">
        <v>292</v>
      </c>
      <c r="AV2510" s="40">
        <v>2025</v>
      </c>
      <c r="AW2510" s="266" t="s">
        <v>154</v>
      </c>
      <c r="AX2510" s="380">
        <v>101.76</v>
      </c>
      <c r="AY2510" s="380">
        <v>107.62</v>
      </c>
    </row>
    <row r="2511" spans="1:51" x14ac:dyDescent="0.25">
      <c r="A2511" s="5">
        <v>48</v>
      </c>
      <c r="B2511" s="6" t="s">
        <v>77</v>
      </c>
      <c r="C2511" s="77">
        <v>295609436.38999999</v>
      </c>
      <c r="D2511" s="77">
        <v>111295041.55</v>
      </c>
      <c r="E2511" s="77">
        <v>20493622.809999999</v>
      </c>
      <c r="F2511" s="77">
        <v>57858864.309999995</v>
      </c>
      <c r="G2511" s="77">
        <v>147637270.52000001</v>
      </c>
      <c r="H2511" s="77">
        <v>5000448.1100000003</v>
      </c>
      <c r="I2511" s="77">
        <v>4289911032.3299999</v>
      </c>
      <c r="J2511" s="77">
        <v>881044741.00999999</v>
      </c>
      <c r="K2511" s="77">
        <v>114100078.69</v>
      </c>
      <c r="L2511" s="77">
        <v>74526469.849999994</v>
      </c>
      <c r="M2511" s="77">
        <v>24701711.879999999</v>
      </c>
      <c r="N2511" s="77">
        <v>2932013.43</v>
      </c>
      <c r="O2511" s="77">
        <v>8882336.4199999794</v>
      </c>
      <c r="P2511" s="77">
        <v>-30064076.409999989</v>
      </c>
      <c r="Q2511" s="77">
        <v>-6374691.5700000022</v>
      </c>
      <c r="R2511" s="77">
        <v>-36438767.979999989</v>
      </c>
      <c r="S2511" s="77">
        <v>41439216.089999676</v>
      </c>
      <c r="T2511" s="77">
        <v>113453928.77</v>
      </c>
      <c r="U2511" s="77">
        <v>0</v>
      </c>
      <c r="V2511" s="77">
        <v>3995897.35</v>
      </c>
      <c r="W2511" s="77">
        <v>76826879.219999999</v>
      </c>
      <c r="X2511" s="77">
        <v>2513407645.0500002</v>
      </c>
      <c r="Y2511" s="77">
        <v>900644.09</v>
      </c>
      <c r="Z2511" s="77">
        <v>2643521.23</v>
      </c>
      <c r="AA2511" s="77">
        <v>1938394981.77</v>
      </c>
      <c r="AB2511" s="77">
        <v>0</v>
      </c>
      <c r="AC2511" s="77">
        <v>0</v>
      </c>
      <c r="AD2511" s="77">
        <v>0</v>
      </c>
      <c r="AE2511" s="77">
        <v>0</v>
      </c>
      <c r="AF2511" s="77">
        <v>724305987.22000003</v>
      </c>
      <c r="AG2511" s="77">
        <v>99228181.729999989</v>
      </c>
      <c r="AH2511" s="77">
        <v>23425636.239999998</v>
      </c>
      <c r="AI2511" s="77">
        <v>137568324.88999999</v>
      </c>
      <c r="AJ2511" s="77">
        <v>128685988.47</v>
      </c>
      <c r="AK2511" s="77">
        <v>0</v>
      </c>
      <c r="AL2511" s="77">
        <v>4175810953.6399999</v>
      </c>
      <c r="AM2511" s="77">
        <v>37.597792057491176</v>
      </c>
      <c r="AN2511" s="77">
        <v>2128661.35</v>
      </c>
      <c r="AO2511" s="77">
        <v>55730202.969999999</v>
      </c>
      <c r="AP2511" s="13">
        <v>243689224.29999995</v>
      </c>
      <c r="AQ2511" s="13">
        <v>69205953.409999967</v>
      </c>
      <c r="AR2511" s="367"/>
      <c r="AS2511" s="19">
        <v>45838</v>
      </c>
      <c r="AT2511" s="20" t="s">
        <v>5</v>
      </c>
      <c r="AU2511" s="40" t="s">
        <v>292</v>
      </c>
      <c r="AV2511" s="40">
        <v>2025</v>
      </c>
      <c r="AW2511" s="266" t="s">
        <v>163</v>
      </c>
      <c r="AX2511" s="380">
        <v>101.76</v>
      </c>
      <c r="AY2511" s="380">
        <v>107.62</v>
      </c>
    </row>
    <row r="2512" spans="1:51" ht="30" x14ac:dyDescent="0.25">
      <c r="A2512" s="5">
        <v>120</v>
      </c>
      <c r="B2512" s="6" t="s">
        <v>78</v>
      </c>
      <c r="C2512" s="77">
        <v>72733792.239999995</v>
      </c>
      <c r="D2512" s="77">
        <v>8145572.6600000001</v>
      </c>
      <c r="E2512" s="77">
        <v>1778437.88</v>
      </c>
      <c r="F2512" s="77">
        <v>0</v>
      </c>
      <c r="G2512" s="77">
        <v>34755597.659999996</v>
      </c>
      <c r="H2512" s="77">
        <v>12806885.35</v>
      </c>
      <c r="I2512" s="77">
        <v>407921895.63999999</v>
      </c>
      <c r="J2512" s="77">
        <v>78373486.579999998</v>
      </c>
      <c r="K2512" s="77">
        <v>14172333.380000001</v>
      </c>
      <c r="L2512" s="77">
        <v>12393895.5</v>
      </c>
      <c r="M2512" s="77">
        <v>1412750.82</v>
      </c>
      <c r="N2512" s="77">
        <v>0</v>
      </c>
      <c r="O2512" s="77">
        <v>13251096.799999999</v>
      </c>
      <c r="P2512" s="77">
        <v>16247076.110000001</v>
      </c>
      <c r="Q2512" s="77">
        <v>-116142.15999999977</v>
      </c>
      <c r="R2512" s="77">
        <v>16130933.950000001</v>
      </c>
      <c r="S2512" s="77">
        <v>-3324048.5999999996</v>
      </c>
      <c r="T2512" s="77">
        <v>234589.25</v>
      </c>
      <c r="U2512" s="77">
        <v>0</v>
      </c>
      <c r="V2512" s="77">
        <v>0</v>
      </c>
      <c r="W2512" s="77">
        <v>0</v>
      </c>
      <c r="X2512" s="77">
        <v>677296.66</v>
      </c>
      <c r="Y2512" s="77">
        <v>205759.46</v>
      </c>
      <c r="Z2512" s="77">
        <v>95659.38</v>
      </c>
      <c r="AA2512" s="77">
        <v>3330949.08</v>
      </c>
      <c r="AB2512" s="77">
        <v>92400.02</v>
      </c>
      <c r="AC2512" s="77">
        <v>0</v>
      </c>
      <c r="AD2512" s="77">
        <v>0</v>
      </c>
      <c r="AE2512" s="77">
        <v>0</v>
      </c>
      <c r="AF2512" s="77">
        <v>511166.57</v>
      </c>
      <c r="AG2512" s="77">
        <v>13806646.32</v>
      </c>
      <c r="AH2512" s="77">
        <v>1778437.88</v>
      </c>
      <c r="AI2512" s="77">
        <v>15585084.219999999</v>
      </c>
      <c r="AJ2512" s="77">
        <v>2333987.42</v>
      </c>
      <c r="AK2512" s="77">
        <v>0</v>
      </c>
      <c r="AL2512" s="77">
        <v>393749562.25999999</v>
      </c>
      <c r="AM2512" s="77">
        <v>28.782973466857577</v>
      </c>
      <c r="AN2512" s="77">
        <v>0</v>
      </c>
      <c r="AO2512" s="77">
        <v>0</v>
      </c>
      <c r="AP2512" s="13">
        <v>61261133.340000004</v>
      </c>
      <c r="AQ2512" s="13">
        <v>9924010.5600000005</v>
      </c>
      <c r="AR2512" s="367"/>
      <c r="AS2512" s="19">
        <v>45838</v>
      </c>
      <c r="AT2512" s="20" t="s">
        <v>5</v>
      </c>
      <c r="AU2512" s="40" t="s">
        <v>292</v>
      </c>
      <c r="AV2512" s="40">
        <v>2025</v>
      </c>
      <c r="AW2512" s="266" t="s">
        <v>187</v>
      </c>
      <c r="AX2512" s="380">
        <v>101.76</v>
      </c>
      <c r="AY2512" s="380">
        <v>107.62</v>
      </c>
    </row>
    <row r="2513" spans="1:51" x14ac:dyDescent="0.25">
      <c r="A2513" s="5">
        <v>100</v>
      </c>
      <c r="B2513" s="6" t="s">
        <v>79</v>
      </c>
      <c r="C2513" s="77">
        <v>2486787785.0500002</v>
      </c>
      <c r="D2513" s="77">
        <v>1158324092.54</v>
      </c>
      <c r="E2513" s="77">
        <v>136046104.51000002</v>
      </c>
      <c r="F2513" s="77">
        <v>455464701.60000002</v>
      </c>
      <c r="G2513" s="77">
        <v>512737101.05000001</v>
      </c>
      <c r="H2513" s="77">
        <v>4789043.37</v>
      </c>
      <c r="I2513" s="77">
        <v>816931845.08000004</v>
      </c>
      <c r="J2513" s="77">
        <v>200952081.34999999</v>
      </c>
      <c r="K2513" s="77">
        <v>435059593.97000003</v>
      </c>
      <c r="L2513" s="77">
        <v>281497912.79000002</v>
      </c>
      <c r="M2513" s="77">
        <v>541015147.61000001</v>
      </c>
      <c r="N2513" s="77">
        <v>284768290.35000002</v>
      </c>
      <c r="O2513" s="77">
        <v>814913045.73000002</v>
      </c>
      <c r="P2513" s="77">
        <v>-454705954.38000029</v>
      </c>
      <c r="Q2513" s="77">
        <v>115642749.36000007</v>
      </c>
      <c r="R2513" s="77">
        <v>-339063205.02000022</v>
      </c>
      <c r="S2513" s="77">
        <v>343852248.38999993</v>
      </c>
      <c r="T2513" s="77">
        <v>2136122.5099999998</v>
      </c>
      <c r="U2513" s="77">
        <v>0</v>
      </c>
      <c r="V2513" s="77">
        <v>0</v>
      </c>
      <c r="W2513" s="77">
        <v>0</v>
      </c>
      <c r="X2513" s="77">
        <v>637961554.53999996</v>
      </c>
      <c r="Y2513" s="77">
        <v>8645586.4299999997</v>
      </c>
      <c r="Z2513" s="77">
        <v>45033453.210000001</v>
      </c>
      <c r="AA2513" s="77">
        <v>29160231.640000001</v>
      </c>
      <c r="AB2513" s="77">
        <v>1153879.7</v>
      </c>
      <c r="AC2513" s="77">
        <v>0</v>
      </c>
      <c r="AD2513" s="77">
        <v>0</v>
      </c>
      <c r="AE2513" s="77">
        <v>0</v>
      </c>
      <c r="AF2513" s="77">
        <v>212252277.68000001</v>
      </c>
      <c r="AG2513" s="77">
        <v>822513060.4000001</v>
      </c>
      <c r="AH2513" s="77">
        <v>420814394.86000001</v>
      </c>
      <c r="AI2513" s="77">
        <v>1249496689.8700001</v>
      </c>
      <c r="AJ2513" s="77">
        <v>434583644.13999999</v>
      </c>
      <c r="AK2513" s="77">
        <v>0</v>
      </c>
      <c r="AL2513" s="77">
        <v>381872251.11000001</v>
      </c>
      <c r="AM2513" s="77">
        <v>1.8777469946711081</v>
      </c>
      <c r="AN2513" s="77">
        <v>207168171.31</v>
      </c>
      <c r="AO2513" s="77">
        <v>248296530.28999999</v>
      </c>
      <c r="AP2513" s="13">
        <v>1943240643.3299999</v>
      </c>
      <c r="AQ2513" s="13">
        <v>1421577892.75</v>
      </c>
      <c r="AR2513" s="367"/>
      <c r="AS2513" s="19">
        <v>45838</v>
      </c>
      <c r="AT2513" s="20" t="s">
        <v>5</v>
      </c>
      <c r="AU2513" s="40" t="s">
        <v>292</v>
      </c>
      <c r="AV2513" s="40">
        <v>2025</v>
      </c>
      <c r="AW2513" s="266" t="s">
        <v>151</v>
      </c>
      <c r="AX2513" s="380">
        <v>101.76</v>
      </c>
      <c r="AY2513" s="380">
        <v>107.62</v>
      </c>
    </row>
    <row r="2514" spans="1:51" x14ac:dyDescent="0.25">
      <c r="A2514" s="5">
        <v>127</v>
      </c>
      <c r="B2514" s="6" t="s">
        <v>80</v>
      </c>
      <c r="C2514" s="77">
        <v>1249478823.54</v>
      </c>
      <c r="D2514" s="77">
        <v>9196419.2499999981</v>
      </c>
      <c r="E2514" s="77">
        <v>9411543.3999999985</v>
      </c>
      <c r="F2514" s="77">
        <v>6492983.6100000003</v>
      </c>
      <c r="G2514" s="77">
        <v>127468635.87</v>
      </c>
      <c r="H2514" s="77">
        <v>53607457.259999998</v>
      </c>
      <c r="I2514" s="77">
        <v>213714417.52000001</v>
      </c>
      <c r="J2514" s="77">
        <v>290573.09999999998</v>
      </c>
      <c r="K2514" s="77">
        <v>45962131.439999998</v>
      </c>
      <c r="L2514" s="77">
        <v>36550588.039999999</v>
      </c>
      <c r="M2514" s="77">
        <v>728707241.38</v>
      </c>
      <c r="N2514" s="77">
        <v>0</v>
      </c>
      <c r="O2514" s="77">
        <v>743699276.64999998</v>
      </c>
      <c r="P2514" s="77">
        <v>362248771.9400003</v>
      </c>
      <c r="Q2514" s="77">
        <v>-439375500.31999999</v>
      </c>
      <c r="R2514" s="77">
        <v>-77126728.379999697</v>
      </c>
      <c r="S2514" s="77">
        <v>130734185.64999999</v>
      </c>
      <c r="T2514" s="77">
        <v>4018675.74</v>
      </c>
      <c r="U2514" s="77">
        <v>0</v>
      </c>
      <c r="V2514" s="77">
        <v>0</v>
      </c>
      <c r="W2514" s="77">
        <v>148114382.52000001</v>
      </c>
      <c r="X2514" s="77">
        <v>53405555.630000003</v>
      </c>
      <c r="Y2514" s="77">
        <v>2572550.7400000002</v>
      </c>
      <c r="Z2514" s="77">
        <v>2700662.99</v>
      </c>
      <c r="AA2514" s="77">
        <v>20931810.710000001</v>
      </c>
      <c r="AB2514" s="77">
        <v>4828439.82</v>
      </c>
      <c r="AC2514" s="77">
        <v>0</v>
      </c>
      <c r="AD2514" s="77">
        <v>0</v>
      </c>
      <c r="AE2514" s="77">
        <v>0</v>
      </c>
      <c r="AF2514" s="77">
        <v>43770963.979999997</v>
      </c>
      <c r="AG2514" s="77">
        <v>765257829.41999996</v>
      </c>
      <c r="AH2514" s="77">
        <v>9411901.5999999996</v>
      </c>
      <c r="AI2514" s="77">
        <v>774626997.76999998</v>
      </c>
      <c r="AJ2514" s="77">
        <v>30927721.120000001</v>
      </c>
      <c r="AK2514" s="77">
        <v>0</v>
      </c>
      <c r="AL2514" s="77">
        <v>167752286.08000001</v>
      </c>
      <c r="AM2514" s="77">
        <v>4.6497934456975223</v>
      </c>
      <c r="AN2514" s="77">
        <v>4063688.34</v>
      </c>
      <c r="AO2514" s="77">
        <v>2429295.27</v>
      </c>
      <c r="AP2514" s="13">
        <v>514928730.80999994</v>
      </c>
      <c r="AQ2514" s="13">
        <v>18345603.169999998</v>
      </c>
      <c r="AR2514" s="367"/>
      <c r="AS2514" s="19">
        <v>45838</v>
      </c>
      <c r="AT2514" s="20" t="s">
        <v>5</v>
      </c>
      <c r="AU2514" s="40" t="s">
        <v>292</v>
      </c>
      <c r="AV2514" s="40">
        <v>2025</v>
      </c>
      <c r="AW2514" s="266" t="s">
        <v>186</v>
      </c>
      <c r="AX2514" s="380">
        <v>101.76</v>
      </c>
      <c r="AY2514" s="380">
        <v>107.62</v>
      </c>
    </row>
    <row r="2515" spans="1:51" x14ac:dyDescent="0.25">
      <c r="A2515" s="5">
        <v>12</v>
      </c>
      <c r="B2515" s="6" t="s">
        <v>81</v>
      </c>
      <c r="C2515" s="77">
        <v>2364018725.21</v>
      </c>
      <c r="D2515" s="77">
        <v>1051573360.03</v>
      </c>
      <c r="E2515" s="77">
        <v>92789750.299999997</v>
      </c>
      <c r="F2515" s="77">
        <v>354323015.03000003</v>
      </c>
      <c r="G2515" s="77">
        <v>533824044.38</v>
      </c>
      <c r="H2515" s="77">
        <v>244020938.75999999</v>
      </c>
      <c r="I2515" s="77">
        <v>2102598182.3699999</v>
      </c>
      <c r="J2515" s="77">
        <v>3402493865.2600002</v>
      </c>
      <c r="K2515" s="77">
        <v>584740982.53999996</v>
      </c>
      <c r="L2515" s="77">
        <v>488590009.73999995</v>
      </c>
      <c r="M2515" s="77">
        <v>357714459.88</v>
      </c>
      <c r="N2515" s="77">
        <v>429782917.37</v>
      </c>
      <c r="O2515" s="77">
        <v>189741590.13999993</v>
      </c>
      <c r="P2515" s="77">
        <v>234553807.7500006</v>
      </c>
      <c r="Q2515" s="77">
        <v>-711090017.20000017</v>
      </c>
      <c r="R2515" s="77">
        <v>-476536209.44999957</v>
      </c>
      <c r="S2515" s="77">
        <v>720557148.21000099</v>
      </c>
      <c r="T2515" s="77">
        <v>619681360.88</v>
      </c>
      <c r="U2515" s="77">
        <v>0</v>
      </c>
      <c r="V2515" s="77">
        <v>0</v>
      </c>
      <c r="W2515" s="77">
        <v>46742664.310000002</v>
      </c>
      <c r="X2515" s="77">
        <v>9153795354.1000004</v>
      </c>
      <c r="Y2515" s="77">
        <v>10882055.390000001</v>
      </c>
      <c r="Z2515" s="77">
        <v>27844308.210000001</v>
      </c>
      <c r="AA2515" s="77">
        <v>12185305.16</v>
      </c>
      <c r="AB2515" s="77">
        <v>1011538.65</v>
      </c>
      <c r="AC2515" s="77">
        <v>0</v>
      </c>
      <c r="AD2515" s="77">
        <v>0</v>
      </c>
      <c r="AE2515" s="77">
        <v>0</v>
      </c>
      <c r="AF2515" s="77">
        <v>9047739023.6700001</v>
      </c>
      <c r="AG2515" s="77">
        <v>846304469.62</v>
      </c>
      <c r="AH2515" s="77">
        <v>522572667.66999996</v>
      </c>
      <c r="AI2515" s="77">
        <v>1338764229.29</v>
      </c>
      <c r="AJ2515" s="77">
        <v>1151781029.25</v>
      </c>
      <c r="AK2515" s="77">
        <v>2758390.1</v>
      </c>
      <c r="AL2515" s="77">
        <v>1517857199.8299999</v>
      </c>
      <c r="AM2515" s="77">
        <v>3.595777010936922</v>
      </c>
      <c r="AN2515" s="77">
        <v>216354086.19999999</v>
      </c>
      <c r="AO2515" s="77">
        <v>137968928.83000001</v>
      </c>
      <c r="AP2515" s="13">
        <v>1937365924.6499999</v>
      </c>
      <c r="AQ2515" s="13">
        <v>814662149.6099999</v>
      </c>
      <c r="AR2515" s="367"/>
      <c r="AS2515" s="19">
        <v>45838</v>
      </c>
      <c r="AT2515" s="20" t="s">
        <v>5</v>
      </c>
      <c r="AU2515" s="40" t="s">
        <v>292</v>
      </c>
      <c r="AV2515" s="40">
        <v>2025</v>
      </c>
      <c r="AW2515" s="266" t="s">
        <v>152</v>
      </c>
      <c r="AX2515" s="380">
        <v>101.76</v>
      </c>
      <c r="AY2515" s="380">
        <v>107.62</v>
      </c>
    </row>
    <row r="2516" spans="1:51" x14ac:dyDescent="0.25">
      <c r="A2516" s="5">
        <v>74</v>
      </c>
      <c r="B2516" s="6" t="s">
        <v>82</v>
      </c>
      <c r="C2516" s="77">
        <v>10611987027.829998</v>
      </c>
      <c r="D2516" s="77">
        <v>5610409236.04</v>
      </c>
      <c r="E2516" s="77">
        <v>90948367.889999986</v>
      </c>
      <c r="F2516" s="77">
        <v>1468661555.8300002</v>
      </c>
      <c r="G2516" s="77">
        <v>1675194755.4000001</v>
      </c>
      <c r="H2516" s="77">
        <v>59517187.439999998</v>
      </c>
      <c r="I2516" s="77">
        <v>3912192083.5799999</v>
      </c>
      <c r="J2516" s="77">
        <v>1916505031.5799999</v>
      </c>
      <c r="K2516" s="77">
        <v>379027438.31999999</v>
      </c>
      <c r="L2516" s="77">
        <v>287842023.88</v>
      </c>
      <c r="M2516" s="77">
        <v>2593509489.3699999</v>
      </c>
      <c r="N2516" s="77">
        <v>2343319416.3200002</v>
      </c>
      <c r="O2516" s="77">
        <v>1981369713.6100006</v>
      </c>
      <c r="P2516" s="77">
        <v>-123648233.04999876</v>
      </c>
      <c r="Q2516" s="77">
        <v>398110134.40999961</v>
      </c>
      <c r="R2516" s="77">
        <v>274461901.36000085</v>
      </c>
      <c r="S2516" s="77">
        <v>-214944713.90999985</v>
      </c>
      <c r="T2516" s="77">
        <v>8427128.1999999993</v>
      </c>
      <c r="U2516" s="77">
        <v>0</v>
      </c>
      <c r="V2516" s="77">
        <v>0</v>
      </c>
      <c r="W2516" s="77">
        <v>6395000</v>
      </c>
      <c r="X2516" s="77">
        <v>4701852372</v>
      </c>
      <c r="Y2516" s="77">
        <v>26586202.98</v>
      </c>
      <c r="Z2516" s="77">
        <v>274056428.79000002</v>
      </c>
      <c r="AA2516" s="77">
        <v>744875090.91999996</v>
      </c>
      <c r="AB2516" s="77">
        <v>5560423.5999999996</v>
      </c>
      <c r="AC2516" s="77">
        <v>0</v>
      </c>
      <c r="AD2516" s="77">
        <v>0</v>
      </c>
      <c r="AE2516" s="77">
        <v>38634011.009999998</v>
      </c>
      <c r="AF2516" s="77">
        <v>3841907056.8099999</v>
      </c>
      <c r="AG2516" s="77">
        <v>2881351513.2500005</v>
      </c>
      <c r="AH2516" s="77">
        <v>2434267784.21</v>
      </c>
      <c r="AI2516" s="77">
        <v>5268121783.6500006</v>
      </c>
      <c r="AJ2516" s="77">
        <v>3286752070.04</v>
      </c>
      <c r="AK2516" s="77">
        <v>0</v>
      </c>
      <c r="AL2516" s="77">
        <v>3533164645.2599998</v>
      </c>
      <c r="AM2516" s="77">
        <v>10.321659299707662</v>
      </c>
      <c r="AN2516" s="77">
        <v>941334930.17000008</v>
      </c>
      <c r="AO2516" s="77">
        <v>527326625.66000003</v>
      </c>
      <c r="AP2516" s="13">
        <v>9260802120.8699989</v>
      </c>
      <c r="AQ2516" s="13">
        <v>6240594042.6899986</v>
      </c>
      <c r="AR2516" s="367"/>
      <c r="AS2516" s="19">
        <v>45838</v>
      </c>
      <c r="AT2516" s="20" t="s">
        <v>5</v>
      </c>
      <c r="AU2516" s="40" t="s">
        <v>292</v>
      </c>
      <c r="AV2516" s="40">
        <v>2025</v>
      </c>
      <c r="AW2516" s="266" t="s">
        <v>148</v>
      </c>
      <c r="AX2516" s="380">
        <v>101.76</v>
      </c>
      <c r="AY2516" s="380">
        <v>107.62</v>
      </c>
    </row>
    <row r="2517" spans="1:51" x14ac:dyDescent="0.25">
      <c r="A2517" s="5">
        <v>71</v>
      </c>
      <c r="B2517" s="6" t="s">
        <v>83</v>
      </c>
      <c r="C2517" s="77">
        <v>1000199941.9</v>
      </c>
      <c r="D2517" s="77">
        <v>98832967.189999998</v>
      </c>
      <c r="E2517" s="77">
        <v>139829262.16</v>
      </c>
      <c r="F2517" s="77">
        <v>7390577.8599999994</v>
      </c>
      <c r="G2517" s="77">
        <v>461768685.90999997</v>
      </c>
      <c r="H2517" s="77">
        <v>8158334.0800000001</v>
      </c>
      <c r="I2517" s="77">
        <v>473815942.95999998</v>
      </c>
      <c r="J2517" s="77">
        <v>1343413.35</v>
      </c>
      <c r="K2517" s="77">
        <v>226217605.41999999</v>
      </c>
      <c r="L2517" s="77">
        <v>86388343.269999996</v>
      </c>
      <c r="M2517" s="77">
        <v>246075382.74000001</v>
      </c>
      <c r="N2517" s="77">
        <v>2889103.63</v>
      </c>
      <c r="O2517" s="77">
        <v>373387983.98999995</v>
      </c>
      <c r="P2517" s="77">
        <v>58819726.949999988</v>
      </c>
      <c r="Q2517" s="77">
        <v>-279712519.69</v>
      </c>
      <c r="R2517" s="77">
        <v>-220892792.74000001</v>
      </c>
      <c r="S2517" s="77">
        <v>229051126.83000001</v>
      </c>
      <c r="T2517" s="77">
        <v>32861111.100000001</v>
      </c>
      <c r="U2517" s="77">
        <v>0</v>
      </c>
      <c r="V2517" s="77">
        <v>0</v>
      </c>
      <c r="W2517" s="77">
        <v>301624248.85000002</v>
      </c>
      <c r="X2517" s="77">
        <v>43727963.140000001</v>
      </c>
      <c r="Y2517" s="77">
        <v>9423850.7300000004</v>
      </c>
      <c r="Z2517" s="77">
        <v>4182548.29</v>
      </c>
      <c r="AA2517" s="77">
        <v>60717106.460000001</v>
      </c>
      <c r="AB2517" s="77">
        <v>37552869.140000001</v>
      </c>
      <c r="AC2517" s="77">
        <v>0</v>
      </c>
      <c r="AD2517" s="77">
        <v>0</v>
      </c>
      <c r="AE2517" s="77">
        <v>0</v>
      </c>
      <c r="AF2517" s="77">
        <v>37285821.649999999</v>
      </c>
      <c r="AG2517" s="77">
        <v>332463726.01000005</v>
      </c>
      <c r="AH2517" s="77">
        <v>142718365.79000002</v>
      </c>
      <c r="AI2517" s="77">
        <v>474206710.75999999</v>
      </c>
      <c r="AJ2517" s="77">
        <v>100818726.77000001</v>
      </c>
      <c r="AK2517" s="77">
        <v>0</v>
      </c>
      <c r="AL2517" s="77">
        <v>247598337.53999999</v>
      </c>
      <c r="AM2517" s="77">
        <v>2.0945140060178082</v>
      </c>
      <c r="AN2517" s="77">
        <v>7390577.8599999994</v>
      </c>
      <c r="AO2517" s="77">
        <v>0</v>
      </c>
      <c r="AP2517" s="13">
        <v>694340541.4799999</v>
      </c>
      <c r="AQ2517" s="13">
        <v>166361550.75</v>
      </c>
      <c r="AR2517" s="367"/>
      <c r="AS2517" s="19">
        <v>45838</v>
      </c>
      <c r="AT2517" s="20" t="s">
        <v>5</v>
      </c>
      <c r="AU2517" s="40" t="s">
        <v>292</v>
      </c>
      <c r="AV2517" s="40">
        <v>2025</v>
      </c>
      <c r="AW2517" s="266" t="s">
        <v>161</v>
      </c>
      <c r="AX2517" s="380">
        <v>101.76</v>
      </c>
      <c r="AY2517" s="380">
        <v>107.62</v>
      </c>
    </row>
    <row r="2518" spans="1:51" x14ac:dyDescent="0.25">
      <c r="A2518" s="5">
        <v>73</v>
      </c>
      <c r="B2518" s="6" t="s">
        <v>84</v>
      </c>
      <c r="C2518" s="77">
        <v>533339362.78000003</v>
      </c>
      <c r="D2518" s="77">
        <v>7075588.1500000004</v>
      </c>
      <c r="E2518" s="77">
        <v>6990360.6600000001</v>
      </c>
      <c r="F2518" s="77">
        <v>26737564.380000003</v>
      </c>
      <c r="G2518" s="77">
        <v>307381108.52999997</v>
      </c>
      <c r="H2518" s="77">
        <v>65462335.039999999</v>
      </c>
      <c r="I2518" s="77">
        <v>172800609.88999999</v>
      </c>
      <c r="J2518" s="77">
        <v>7571678.6799999997</v>
      </c>
      <c r="K2518" s="77">
        <v>121568559.26000001</v>
      </c>
      <c r="L2518" s="77">
        <v>114578198.59999999</v>
      </c>
      <c r="M2518" s="77">
        <v>138469573.25999999</v>
      </c>
      <c r="N2518" s="77">
        <v>62632077.780000001</v>
      </c>
      <c r="O2518" s="77">
        <v>265910336.03999999</v>
      </c>
      <c r="P2518" s="77">
        <v>-86449194.25000003</v>
      </c>
      <c r="Q2518" s="77">
        <v>23302026.460000038</v>
      </c>
      <c r="R2518" s="77">
        <v>-63147167.789999992</v>
      </c>
      <c r="S2518" s="77">
        <v>128609502.84</v>
      </c>
      <c r="T2518" s="77">
        <v>0</v>
      </c>
      <c r="U2518" s="77">
        <v>0</v>
      </c>
      <c r="V2518" s="77">
        <v>0</v>
      </c>
      <c r="W2518" s="77">
        <v>87435210.469999999</v>
      </c>
      <c r="X2518" s="77">
        <v>96734401.590000004</v>
      </c>
      <c r="Y2518" s="77">
        <v>5642760.46</v>
      </c>
      <c r="Z2518" s="77">
        <v>4568316.49</v>
      </c>
      <c r="AA2518" s="77">
        <v>6699120.0099999998</v>
      </c>
      <c r="AB2518" s="77">
        <v>10485629.85</v>
      </c>
      <c r="AC2518" s="77">
        <v>0</v>
      </c>
      <c r="AD2518" s="77">
        <v>0</v>
      </c>
      <c r="AE2518" s="77">
        <v>0</v>
      </c>
      <c r="AF2518" s="77">
        <v>28164282.41</v>
      </c>
      <c r="AG2518" s="77">
        <v>253047771.85999998</v>
      </c>
      <c r="AH2518" s="77">
        <v>69622438.439999998</v>
      </c>
      <c r="AI2518" s="77">
        <v>322184632.19</v>
      </c>
      <c r="AJ2518" s="77">
        <v>56274296.149999999</v>
      </c>
      <c r="AK2518" s="77">
        <v>0</v>
      </c>
      <c r="AL2518" s="77">
        <v>51232050.62999998</v>
      </c>
      <c r="AM2518" s="77">
        <v>1.4214251689898656</v>
      </c>
      <c r="AN2518" s="77">
        <v>22788969.68</v>
      </c>
      <c r="AO2518" s="77">
        <v>3948594.7</v>
      </c>
      <c r="AP2518" s="13">
        <v>282715440.90000004</v>
      </c>
      <c r="AQ2518" s="13">
        <v>22362002.309999995</v>
      </c>
      <c r="AR2518" s="367"/>
      <c r="AS2518" s="19">
        <v>45838</v>
      </c>
      <c r="AT2518" s="20" t="s">
        <v>5</v>
      </c>
      <c r="AU2518" s="40" t="s">
        <v>292</v>
      </c>
      <c r="AV2518" s="40">
        <v>2025</v>
      </c>
      <c r="AW2518" s="266" t="s">
        <v>190</v>
      </c>
      <c r="AX2518" s="380">
        <v>101.76</v>
      </c>
      <c r="AY2518" s="380">
        <v>107.62</v>
      </c>
    </row>
    <row r="2519" spans="1:51" x14ac:dyDescent="0.25">
      <c r="A2519" s="5">
        <v>46</v>
      </c>
      <c r="B2519" s="6" t="s">
        <v>85</v>
      </c>
      <c r="C2519" s="77">
        <v>48256859.830000006</v>
      </c>
      <c r="D2519" s="77">
        <v>18604838.18</v>
      </c>
      <c r="E2519" s="77">
        <v>1324250</v>
      </c>
      <c r="F2519" s="77">
        <v>7537511.96</v>
      </c>
      <c r="G2519" s="77">
        <v>26476757.359999999</v>
      </c>
      <c r="H2519" s="77">
        <v>793525.52</v>
      </c>
      <c r="I2519" s="77">
        <v>591643330.71000004</v>
      </c>
      <c r="J2519" s="77">
        <v>46222733.200000003</v>
      </c>
      <c r="K2519" s="77">
        <v>32784639.210000001</v>
      </c>
      <c r="L2519" s="77">
        <v>31460389.210000001</v>
      </c>
      <c r="M2519" s="77">
        <v>1445776</v>
      </c>
      <c r="N2519" s="77">
        <v>0</v>
      </c>
      <c r="O2519" s="77">
        <v>14439676</v>
      </c>
      <c r="P2519" s="77">
        <v>-18821211.669999994</v>
      </c>
      <c r="Q2519" s="77">
        <v>-855902.72999999975</v>
      </c>
      <c r="R2519" s="77">
        <v>-19677114.399999995</v>
      </c>
      <c r="S2519" s="77">
        <v>20470639.919999998</v>
      </c>
      <c r="T2519" s="77">
        <v>13932186.699999999</v>
      </c>
      <c r="U2519" s="77">
        <v>0</v>
      </c>
      <c r="V2519" s="77">
        <v>0</v>
      </c>
      <c r="W2519" s="77">
        <v>0</v>
      </c>
      <c r="X2519" s="77">
        <v>20279442.77</v>
      </c>
      <c r="Y2519" s="77">
        <v>540284.19999999995</v>
      </c>
      <c r="Z2519" s="77">
        <v>228780.59</v>
      </c>
      <c r="AA2519" s="77">
        <v>8850000</v>
      </c>
      <c r="AB2519" s="77">
        <v>2122143.7599999998</v>
      </c>
      <c r="AC2519" s="77">
        <v>0</v>
      </c>
      <c r="AD2519" s="77">
        <v>0</v>
      </c>
      <c r="AE2519" s="77">
        <v>0</v>
      </c>
      <c r="AF2519" s="77">
        <v>1999781</v>
      </c>
      <c r="AG2519" s="77">
        <v>32906165.210000001</v>
      </c>
      <c r="AH2519" s="77">
        <v>1324250</v>
      </c>
      <c r="AI2519" s="77">
        <v>34201442</v>
      </c>
      <c r="AJ2519" s="77">
        <v>19761766</v>
      </c>
      <c r="AK2519" s="77">
        <v>0</v>
      </c>
      <c r="AL2519" s="77">
        <v>558858691.5</v>
      </c>
      <c r="AM2519" s="77">
        <v>18.046357836066605</v>
      </c>
      <c r="AN2519" s="77">
        <v>4602413.49</v>
      </c>
      <c r="AO2519" s="77">
        <v>2935098.4699999997</v>
      </c>
      <c r="AP2519" s="13">
        <v>32661290.830000006</v>
      </c>
      <c r="AQ2519" s="13">
        <v>17448945.18</v>
      </c>
      <c r="AR2519" s="367"/>
      <c r="AS2519" s="19">
        <v>45838</v>
      </c>
      <c r="AT2519" s="20" t="s">
        <v>5</v>
      </c>
      <c r="AU2519" s="40" t="s">
        <v>292</v>
      </c>
      <c r="AV2519" s="40">
        <v>2025</v>
      </c>
      <c r="AW2519" s="266" t="s">
        <v>176</v>
      </c>
      <c r="AX2519" s="380">
        <v>101.76</v>
      </c>
      <c r="AY2519" s="380">
        <v>107.62</v>
      </c>
    </row>
    <row r="2520" spans="1:51" x14ac:dyDescent="0.25">
      <c r="A2520" s="5">
        <v>51</v>
      </c>
      <c r="B2520" s="6" t="s">
        <v>86</v>
      </c>
      <c r="C2520" s="77">
        <v>31089666.740000002</v>
      </c>
      <c r="D2520" s="77">
        <v>758207.7</v>
      </c>
      <c r="E2520" s="77">
        <v>3905021.6599999997</v>
      </c>
      <c r="F2520" s="77">
        <v>5378314.9199999999</v>
      </c>
      <c r="G2520" s="77">
        <v>22544436.310000002</v>
      </c>
      <c r="H2520" s="77">
        <v>26660013.390000001</v>
      </c>
      <c r="I2520" s="77">
        <v>115464803.73</v>
      </c>
      <c r="J2520" s="77">
        <v>293014758.22000003</v>
      </c>
      <c r="K2520" s="77">
        <v>36063414.689999998</v>
      </c>
      <c r="L2520" s="77">
        <v>23367178.039999999</v>
      </c>
      <c r="M2520" s="77">
        <v>66282.55</v>
      </c>
      <c r="N2520" s="77">
        <v>0</v>
      </c>
      <c r="O2520" s="77">
        <v>13699713.719999999</v>
      </c>
      <c r="P2520" s="77">
        <v>-14322528.979999993</v>
      </c>
      <c r="Q2520" s="77">
        <v>-368529.25</v>
      </c>
      <c r="R2520" s="77">
        <v>-14691058.229999993</v>
      </c>
      <c r="S2520" s="77">
        <v>41351071.620000005</v>
      </c>
      <c r="T2520" s="77">
        <v>5220879.63</v>
      </c>
      <c r="U2520" s="77">
        <v>0</v>
      </c>
      <c r="V2520" s="77">
        <v>0</v>
      </c>
      <c r="W2520" s="77">
        <v>0</v>
      </c>
      <c r="X2520" s="77">
        <v>50120198.219999999</v>
      </c>
      <c r="Y2520" s="77">
        <v>459666.15</v>
      </c>
      <c r="Z2520" s="77">
        <v>0</v>
      </c>
      <c r="AA2520" s="77">
        <v>19319.25</v>
      </c>
      <c r="AB2520" s="77">
        <v>14433.3</v>
      </c>
      <c r="AC2520" s="77">
        <v>0</v>
      </c>
      <c r="AD2520" s="77">
        <v>0</v>
      </c>
      <c r="AE2520" s="77">
        <v>0</v>
      </c>
      <c r="AF2520" s="77">
        <v>13496587.529999999</v>
      </c>
      <c r="AG2520" s="77">
        <v>23433460.59</v>
      </c>
      <c r="AH2520" s="77">
        <v>3905021.6599999997</v>
      </c>
      <c r="AI2520" s="77">
        <v>26787843.629999999</v>
      </c>
      <c r="AJ2520" s="77">
        <v>13088129.91</v>
      </c>
      <c r="AK2520" s="77">
        <v>0</v>
      </c>
      <c r="AL2520" s="77">
        <v>79401389.040000007</v>
      </c>
      <c r="AM2520" s="77">
        <v>3.2017157754619716</v>
      </c>
      <c r="AN2520" s="77">
        <v>2969685.4200000004</v>
      </c>
      <c r="AO2520" s="77">
        <v>2408629.5</v>
      </c>
      <c r="AP2520" s="13">
        <v>17943209.219999995</v>
      </c>
      <c r="AQ2520" s="13">
        <v>1311463.8999999999</v>
      </c>
      <c r="AR2520" s="367"/>
      <c r="AS2520" s="19">
        <v>45838</v>
      </c>
      <c r="AT2520" s="20" t="s">
        <v>5</v>
      </c>
      <c r="AU2520" s="40" t="s">
        <v>292</v>
      </c>
      <c r="AV2520" s="40">
        <v>2025</v>
      </c>
      <c r="AW2520" s="266" t="s">
        <v>179</v>
      </c>
      <c r="AX2520" s="380">
        <v>101.76</v>
      </c>
      <c r="AY2520" s="380">
        <v>107.62</v>
      </c>
    </row>
    <row r="2521" spans="1:51" x14ac:dyDescent="0.25">
      <c r="A2521" s="5">
        <v>117</v>
      </c>
      <c r="B2521" s="6" t="s">
        <v>87</v>
      </c>
      <c r="C2521" s="77">
        <v>2012717093.1599998</v>
      </c>
      <c r="D2521" s="77">
        <v>774987618.66999996</v>
      </c>
      <c r="E2521" s="77">
        <v>139591760.02000001</v>
      </c>
      <c r="F2521" s="77">
        <v>326759818.75</v>
      </c>
      <c r="G2521" s="77">
        <v>393376601.98000002</v>
      </c>
      <c r="H2521" s="77">
        <v>14382383.210000001</v>
      </c>
      <c r="I2521" s="77">
        <v>515833387.49000001</v>
      </c>
      <c r="J2521" s="77">
        <v>227657322.97999999</v>
      </c>
      <c r="K2521" s="77">
        <v>346177346.63999999</v>
      </c>
      <c r="L2521" s="77">
        <v>196672906.11000001</v>
      </c>
      <c r="M2521" s="77">
        <v>665527524.87</v>
      </c>
      <c r="N2521" s="77">
        <v>480746338.80000001</v>
      </c>
      <c r="O2521" s="77">
        <v>648804715.66999996</v>
      </c>
      <c r="P2521" s="77">
        <v>-131462597.43999994</v>
      </c>
      <c r="Q2521" s="77">
        <v>98827059.649999678</v>
      </c>
      <c r="R2521" s="77">
        <v>-32635537.79000026</v>
      </c>
      <c r="S2521" s="77">
        <v>47017921</v>
      </c>
      <c r="T2521" s="77">
        <v>3132970.3</v>
      </c>
      <c r="U2521" s="77">
        <v>0</v>
      </c>
      <c r="V2521" s="77">
        <v>0</v>
      </c>
      <c r="W2521" s="77">
        <v>0</v>
      </c>
      <c r="X2521" s="77">
        <v>432564756.45999998</v>
      </c>
      <c r="Y2521" s="77">
        <v>6812498.2999999998</v>
      </c>
      <c r="Z2521" s="77">
        <v>11658212.199999999</v>
      </c>
      <c r="AA2521" s="77">
        <v>14211635.43</v>
      </c>
      <c r="AB2521" s="77">
        <v>3666350.61</v>
      </c>
      <c r="AC2521" s="77">
        <v>0</v>
      </c>
      <c r="AD2521" s="77">
        <v>0</v>
      </c>
      <c r="AE2521" s="77">
        <v>0</v>
      </c>
      <c r="AF2521" s="77">
        <v>352331109.22000003</v>
      </c>
      <c r="AG2521" s="77">
        <v>862200430.98000002</v>
      </c>
      <c r="AH2521" s="77">
        <v>620338098.82000005</v>
      </c>
      <c r="AI2521" s="77">
        <v>1489530738.01</v>
      </c>
      <c r="AJ2521" s="77">
        <v>840726022.34000003</v>
      </c>
      <c r="AK2521" s="77">
        <v>0</v>
      </c>
      <c r="AL2521" s="77">
        <v>169656040.85000002</v>
      </c>
      <c r="AM2521" s="77">
        <v>1.490084179385748</v>
      </c>
      <c r="AN2521" s="77">
        <v>175709562.13999999</v>
      </c>
      <c r="AO2521" s="77">
        <v>151050256.61000001</v>
      </c>
      <c r="AP2521" s="13">
        <v>1771929816</v>
      </c>
      <c r="AQ2521" s="13">
        <v>1173092376.6699998</v>
      </c>
      <c r="AR2521" s="367"/>
      <c r="AS2521" s="19">
        <v>45838</v>
      </c>
      <c r="AT2521" s="20" t="s">
        <v>5</v>
      </c>
      <c r="AU2521" s="40" t="s">
        <v>292</v>
      </c>
      <c r="AV2521" s="40">
        <v>2025</v>
      </c>
      <c r="AW2521" s="266" t="s">
        <v>155</v>
      </c>
      <c r="AX2521" s="380">
        <v>101.76</v>
      </c>
      <c r="AY2521" s="380">
        <v>107.62</v>
      </c>
    </row>
    <row r="2522" spans="1:51" x14ac:dyDescent="0.25">
      <c r="A2522" s="5">
        <v>78</v>
      </c>
      <c r="B2522" s="6" t="s">
        <v>88</v>
      </c>
      <c r="C2522" s="77">
        <v>5019034.1499999994</v>
      </c>
      <c r="D2522" s="77">
        <v>0</v>
      </c>
      <c r="E2522" s="77">
        <v>113.1</v>
      </c>
      <c r="F2522" s="77">
        <v>895918.55999999994</v>
      </c>
      <c r="G2522" s="77">
        <v>7883693.2299999995</v>
      </c>
      <c r="H2522" s="77">
        <v>886902.92</v>
      </c>
      <c r="I2522" s="77">
        <v>131322086.26000001</v>
      </c>
      <c r="J2522" s="77">
        <v>13460395.59</v>
      </c>
      <c r="K2522" s="77">
        <v>2746222.79</v>
      </c>
      <c r="L2522" s="77">
        <v>2746072.4200000004</v>
      </c>
      <c r="M2522" s="77">
        <v>194216.04</v>
      </c>
      <c r="N2522" s="77">
        <v>0.09</v>
      </c>
      <c r="O2522" s="77">
        <v>1156494.2099999997</v>
      </c>
      <c r="P2522" s="77">
        <v>-4917071.8499999987</v>
      </c>
      <c r="Q2522" s="77">
        <v>-59830.41</v>
      </c>
      <c r="R2522" s="77">
        <v>-4976902.2599999988</v>
      </c>
      <c r="S2522" s="77">
        <v>5863805.29</v>
      </c>
      <c r="T2522" s="77">
        <v>5537051.1500000004</v>
      </c>
      <c r="U2522" s="77">
        <v>0</v>
      </c>
      <c r="V2522" s="77">
        <v>0</v>
      </c>
      <c r="W2522" s="77">
        <v>0</v>
      </c>
      <c r="X2522" s="77">
        <v>594250.43999999994</v>
      </c>
      <c r="Y2522" s="77">
        <v>154947.03</v>
      </c>
      <c r="Z2522" s="77">
        <v>38127.14</v>
      </c>
      <c r="AA2522" s="77">
        <v>67114.899999999994</v>
      </c>
      <c r="AB2522" s="77">
        <v>0.01</v>
      </c>
      <c r="AC2522" s="77">
        <v>0</v>
      </c>
      <c r="AD2522" s="77">
        <v>0</v>
      </c>
      <c r="AE2522" s="77">
        <v>0</v>
      </c>
      <c r="AF2522" s="77">
        <v>7307.22</v>
      </c>
      <c r="AG2522" s="77">
        <v>2940288.4600000004</v>
      </c>
      <c r="AH2522" s="77">
        <v>113.19</v>
      </c>
      <c r="AI2522" s="77">
        <v>2935775.81</v>
      </c>
      <c r="AJ2522" s="77">
        <v>1779281.6</v>
      </c>
      <c r="AK2522" s="77">
        <v>0</v>
      </c>
      <c r="AL2522" s="77">
        <v>128575863.47</v>
      </c>
      <c r="AM2522" s="77">
        <v>47.819167016671656</v>
      </c>
      <c r="AN2522" s="77">
        <v>643740.80000000005</v>
      </c>
      <c r="AO2522" s="77">
        <v>252177.76</v>
      </c>
      <c r="AP2522" s="13">
        <v>3862597.33</v>
      </c>
      <c r="AQ2522" s="13">
        <v>57.39</v>
      </c>
      <c r="AR2522" s="367"/>
      <c r="AS2522" s="19">
        <v>45838</v>
      </c>
      <c r="AT2522" s="20" t="s">
        <v>5</v>
      </c>
      <c r="AU2522" s="40" t="s">
        <v>292</v>
      </c>
      <c r="AV2522" s="40">
        <v>2025</v>
      </c>
      <c r="AW2522" s="266" t="s">
        <v>185</v>
      </c>
      <c r="AX2522" s="380">
        <v>101.76</v>
      </c>
      <c r="AY2522" s="380">
        <v>107.62</v>
      </c>
    </row>
    <row r="2523" spans="1:51" x14ac:dyDescent="0.25">
      <c r="A2523" s="5">
        <v>80</v>
      </c>
      <c r="B2523" s="6" t="s">
        <v>89</v>
      </c>
      <c r="C2523" s="77">
        <v>1524331607.46</v>
      </c>
      <c r="D2523" s="77">
        <v>489235471.69999999</v>
      </c>
      <c r="E2523" s="77">
        <v>143095151.69</v>
      </c>
      <c r="F2523" s="77">
        <v>215321829.18000001</v>
      </c>
      <c r="G2523" s="77">
        <v>439020075.00999999</v>
      </c>
      <c r="H2523" s="77">
        <v>6435619.9199999999</v>
      </c>
      <c r="I2523" s="77">
        <v>978773086.16999996</v>
      </c>
      <c r="J2523" s="77">
        <v>384179266.39999998</v>
      </c>
      <c r="K2523" s="77">
        <v>290559766.02999997</v>
      </c>
      <c r="L2523" s="77">
        <v>138940028.06</v>
      </c>
      <c r="M2523" s="77">
        <v>517844150.19999999</v>
      </c>
      <c r="N2523" s="77">
        <v>639864439.41000009</v>
      </c>
      <c r="O2523" s="77">
        <v>575579027.27999973</v>
      </c>
      <c r="P2523" s="77">
        <v>-195513279.95999998</v>
      </c>
      <c r="Q2523" s="77">
        <v>145911875.64999995</v>
      </c>
      <c r="R2523" s="77">
        <v>-49601404.310000032</v>
      </c>
      <c r="S2523" s="77">
        <v>56037024.25999999</v>
      </c>
      <c r="T2523" s="77">
        <v>54989.9</v>
      </c>
      <c r="U2523" s="77">
        <v>0</v>
      </c>
      <c r="V2523" s="77">
        <v>0</v>
      </c>
      <c r="W2523" s="77">
        <v>760848.48</v>
      </c>
      <c r="X2523" s="77">
        <v>732263218.82000005</v>
      </c>
      <c r="Y2523" s="77">
        <v>7380817.29</v>
      </c>
      <c r="Z2523" s="77">
        <v>9022596.1799999997</v>
      </c>
      <c r="AA2523" s="77">
        <v>4146252.32</v>
      </c>
      <c r="AB2523" s="77">
        <v>4855127.74</v>
      </c>
      <c r="AC2523" s="77">
        <v>0</v>
      </c>
      <c r="AD2523" s="77">
        <v>0</v>
      </c>
      <c r="AE2523" s="77">
        <v>0</v>
      </c>
      <c r="AF2523" s="77">
        <v>651637239.40999997</v>
      </c>
      <c r="AG2523" s="77">
        <v>656784178.25999999</v>
      </c>
      <c r="AH2523" s="77">
        <v>782959591.10000002</v>
      </c>
      <c r="AI2523" s="77">
        <v>1445459482.9099998</v>
      </c>
      <c r="AJ2523" s="77">
        <v>869880455.63000011</v>
      </c>
      <c r="AK2523" s="77">
        <v>0</v>
      </c>
      <c r="AL2523" s="77">
        <v>688213320.13999999</v>
      </c>
      <c r="AM2523" s="77">
        <v>3.3685774859446393</v>
      </c>
      <c r="AN2523" s="77">
        <v>153751226.66999999</v>
      </c>
      <c r="AO2523" s="77">
        <v>61570602.510000005</v>
      </c>
      <c r="AP2523" s="13">
        <v>1253758490.8</v>
      </c>
      <c r="AQ2523" s="13">
        <v>785716796.03999996</v>
      </c>
      <c r="AR2523" s="367"/>
      <c r="AS2523" s="19">
        <v>45838</v>
      </c>
      <c r="AT2523" s="20" t="s">
        <v>5</v>
      </c>
      <c r="AU2523" s="40" t="s">
        <v>292</v>
      </c>
      <c r="AV2523" s="40">
        <v>2025</v>
      </c>
      <c r="AW2523" s="266" t="s">
        <v>288</v>
      </c>
      <c r="AX2523" s="380">
        <v>101.76</v>
      </c>
      <c r="AY2523" s="380">
        <v>107.62</v>
      </c>
    </row>
    <row r="2524" spans="1:51" x14ac:dyDescent="0.25">
      <c r="A2524" s="5">
        <v>2</v>
      </c>
      <c r="B2524" s="6" t="s">
        <v>90</v>
      </c>
      <c r="C2524" s="77">
        <v>235627423.13</v>
      </c>
      <c r="D2524" s="77">
        <v>9063111.2100000009</v>
      </c>
      <c r="E2524" s="77">
        <v>10667326.030000001</v>
      </c>
      <c r="F2524" s="77">
        <v>270823.69999999995</v>
      </c>
      <c r="G2524" s="77">
        <v>217386277.54000002</v>
      </c>
      <c r="H2524" s="77">
        <v>36158154.909999996</v>
      </c>
      <c r="I2524" s="77">
        <v>1798690538.97</v>
      </c>
      <c r="J2524" s="77">
        <v>3869948077.46</v>
      </c>
      <c r="K2524" s="77">
        <v>49372880.579999998</v>
      </c>
      <c r="L2524" s="77">
        <v>36388512.479999997</v>
      </c>
      <c r="M2524" s="77">
        <v>93719092.569999993</v>
      </c>
      <c r="N2524" s="77">
        <v>0</v>
      </c>
      <c r="O2524" s="77">
        <v>89154031.359999999</v>
      </c>
      <c r="P2524" s="77">
        <v>-80784315.170000046</v>
      </c>
      <c r="Q2524" s="77">
        <v>29779931.760000031</v>
      </c>
      <c r="R2524" s="77">
        <v>-51004383.410000011</v>
      </c>
      <c r="S2524" s="77">
        <v>87162538.399999991</v>
      </c>
      <c r="T2524" s="77">
        <v>99.14</v>
      </c>
      <c r="U2524" s="77">
        <v>0</v>
      </c>
      <c r="V2524" s="77">
        <v>0</v>
      </c>
      <c r="W2524" s="77">
        <v>94665084.010000005</v>
      </c>
      <c r="X2524" s="77">
        <v>97074700.299999997</v>
      </c>
      <c r="Y2524" s="77">
        <v>4136687.83</v>
      </c>
      <c r="Z2524" s="77">
        <v>1414743.99</v>
      </c>
      <c r="AA2524" s="77">
        <v>261910.02</v>
      </c>
      <c r="AB2524" s="77">
        <v>6722872.9900000002</v>
      </c>
      <c r="AC2524" s="77">
        <v>0</v>
      </c>
      <c r="AD2524" s="77">
        <v>0</v>
      </c>
      <c r="AE2524" s="77">
        <v>0</v>
      </c>
      <c r="AF2524" s="77">
        <v>92041130.209999993</v>
      </c>
      <c r="AG2524" s="77">
        <v>130107605.05999999</v>
      </c>
      <c r="AH2524" s="77">
        <v>10667326.030000001</v>
      </c>
      <c r="AI2524" s="77">
        <v>135644365.16</v>
      </c>
      <c r="AJ2524" s="77">
        <v>46490333.799999997</v>
      </c>
      <c r="AK2524" s="77">
        <v>0</v>
      </c>
      <c r="AL2524" s="77">
        <v>1749317658.3900001</v>
      </c>
      <c r="AM2524" s="77">
        <v>36.430739260909455</v>
      </c>
      <c r="AN2524" s="77">
        <v>270823.69999999995</v>
      </c>
      <c r="AO2524" s="77">
        <v>0</v>
      </c>
      <c r="AP2524" s="13">
        <v>142757300.17000002</v>
      </c>
      <c r="AQ2524" s="13">
        <v>5347019.6100000013</v>
      </c>
      <c r="AR2524" s="367"/>
      <c r="AS2524" s="19">
        <v>45838</v>
      </c>
      <c r="AT2524" s="20" t="s">
        <v>5</v>
      </c>
      <c r="AU2524" s="40" t="s">
        <v>292</v>
      </c>
      <c r="AV2524" s="40">
        <v>2025</v>
      </c>
      <c r="AW2524" s="266" t="s">
        <v>168</v>
      </c>
      <c r="AX2524" s="380">
        <v>101.76</v>
      </c>
      <c r="AY2524" s="380">
        <v>107.62</v>
      </c>
    </row>
    <row r="2525" spans="1:51" x14ac:dyDescent="0.25">
      <c r="A2525" s="5">
        <v>115</v>
      </c>
      <c r="B2525" s="6" t="s">
        <v>290</v>
      </c>
      <c r="C2525" s="77">
        <v>677682.09</v>
      </c>
      <c r="D2525" s="77">
        <v>0</v>
      </c>
      <c r="E2525" s="77">
        <v>0.01</v>
      </c>
      <c r="F2525" s="77">
        <v>0</v>
      </c>
      <c r="G2525" s="77">
        <v>2193664.46</v>
      </c>
      <c r="H2525" s="77">
        <v>7637871</v>
      </c>
      <c r="I2525" s="77">
        <v>9646759.0899999999</v>
      </c>
      <c r="J2525" s="77">
        <v>17785118.23</v>
      </c>
      <c r="K2525" s="77">
        <v>664017.43999999994</v>
      </c>
      <c r="L2525" s="77">
        <v>664017.42999999993</v>
      </c>
      <c r="M2525" s="77">
        <v>0</v>
      </c>
      <c r="N2525" s="77">
        <v>0</v>
      </c>
      <c r="O2525" s="77">
        <v>196022.02999999997</v>
      </c>
      <c r="P2525" s="77">
        <v>-1712004.3999999997</v>
      </c>
      <c r="Q2525" s="77">
        <v>0</v>
      </c>
      <c r="R2525" s="77">
        <v>-1712004.3999999997</v>
      </c>
      <c r="S2525" s="77">
        <v>9349875.3999999985</v>
      </c>
      <c r="T2525" s="77">
        <v>336709.24</v>
      </c>
      <c r="U2525" s="77">
        <v>0</v>
      </c>
      <c r="V2525" s="77">
        <v>0</v>
      </c>
      <c r="W2525" s="77">
        <v>0</v>
      </c>
      <c r="X2525" s="77">
        <v>9095657.3699999992</v>
      </c>
      <c r="Y2525" s="77">
        <v>44768.68</v>
      </c>
      <c r="Z2525" s="77">
        <v>12763.17</v>
      </c>
      <c r="AA2525" s="77">
        <v>0</v>
      </c>
      <c r="AB2525" s="77">
        <v>231.06</v>
      </c>
      <c r="AC2525" s="77">
        <v>0</v>
      </c>
      <c r="AD2525" s="77">
        <v>0</v>
      </c>
      <c r="AE2525" s="77">
        <v>24728.3</v>
      </c>
      <c r="AF2525" s="77">
        <v>0</v>
      </c>
      <c r="AG2525" s="77">
        <v>664017.42999999993</v>
      </c>
      <c r="AH2525" s="77">
        <v>0.01</v>
      </c>
      <c r="AI2525" s="77">
        <v>605444.75</v>
      </c>
      <c r="AJ2525" s="77">
        <v>409422.72</v>
      </c>
      <c r="AK2525" s="77">
        <v>0</v>
      </c>
      <c r="AL2525" s="77">
        <v>8982741.6500000004</v>
      </c>
      <c r="AM2525" s="77">
        <v>14.527870066183805</v>
      </c>
      <c r="AN2525" s="77">
        <v>0</v>
      </c>
      <c r="AO2525" s="77">
        <v>0</v>
      </c>
      <c r="AP2525" s="13">
        <v>481660.07000000007</v>
      </c>
      <c r="AQ2525" s="13">
        <v>0.01</v>
      </c>
      <c r="AR2525" s="367"/>
      <c r="AS2525" s="19">
        <v>45838</v>
      </c>
      <c r="AT2525" s="20" t="s">
        <v>5</v>
      </c>
      <c r="AU2525" s="40" t="s">
        <v>292</v>
      </c>
      <c r="AV2525" s="40">
        <v>2025</v>
      </c>
      <c r="AW2525" s="266" t="s">
        <v>291</v>
      </c>
      <c r="AX2525" s="380">
        <v>101.76</v>
      </c>
      <c r="AY2525" s="380">
        <v>107.62</v>
      </c>
    </row>
    <row r="2526" spans="1:51" x14ac:dyDescent="0.25">
      <c r="A2526" s="5">
        <v>106</v>
      </c>
      <c r="B2526" s="6" t="s">
        <v>92</v>
      </c>
      <c r="C2526" s="77">
        <v>94599482.629999995</v>
      </c>
      <c r="D2526" s="77">
        <v>7046585.2800000003</v>
      </c>
      <c r="E2526" s="77">
        <v>898560.74</v>
      </c>
      <c r="F2526" s="77">
        <v>17219909.400000002</v>
      </c>
      <c r="G2526" s="77">
        <v>36278420.510000005</v>
      </c>
      <c r="H2526" s="77">
        <v>135581.57999999999</v>
      </c>
      <c r="I2526" s="77">
        <v>77238942.659999996</v>
      </c>
      <c r="J2526" s="77">
        <v>6938042.4400000004</v>
      </c>
      <c r="K2526" s="77">
        <v>23849283.260000002</v>
      </c>
      <c r="L2526" s="77">
        <v>22871702.690000001</v>
      </c>
      <c r="M2526" s="77">
        <v>29099050.199999999</v>
      </c>
      <c r="N2526" s="77">
        <v>81114.810000000012</v>
      </c>
      <c r="O2526" s="77">
        <v>26330611.400000002</v>
      </c>
      <c r="P2526" s="77">
        <v>7408773.1899999995</v>
      </c>
      <c r="Q2526" s="77">
        <v>-4608278.909999989</v>
      </c>
      <c r="R2526" s="77">
        <v>2800494.2800000105</v>
      </c>
      <c r="S2526" s="77">
        <v>-2664912.7200000002</v>
      </c>
      <c r="T2526" s="77">
        <v>302961.51</v>
      </c>
      <c r="U2526" s="77">
        <v>0</v>
      </c>
      <c r="V2526" s="77">
        <v>0</v>
      </c>
      <c r="W2526" s="77">
        <v>0</v>
      </c>
      <c r="X2526" s="77">
        <v>1944513.1</v>
      </c>
      <c r="Y2526" s="77">
        <v>691160.81</v>
      </c>
      <c r="Z2526" s="77">
        <v>620116.15</v>
      </c>
      <c r="AA2526" s="77">
        <v>2120679.02</v>
      </c>
      <c r="AB2526" s="77">
        <v>962298.86</v>
      </c>
      <c r="AC2526" s="77">
        <v>0</v>
      </c>
      <c r="AD2526" s="77">
        <v>0</v>
      </c>
      <c r="AE2526" s="77">
        <v>0</v>
      </c>
      <c r="AF2526" s="77">
        <v>518132.49</v>
      </c>
      <c r="AG2526" s="77">
        <v>51970752.890000001</v>
      </c>
      <c r="AH2526" s="77">
        <v>979675.55</v>
      </c>
      <c r="AI2526" s="77">
        <v>52820240.840000004</v>
      </c>
      <c r="AJ2526" s="77">
        <v>26489629.440000001</v>
      </c>
      <c r="AK2526" s="77">
        <v>0</v>
      </c>
      <c r="AL2526" s="77">
        <v>53389659.399999991</v>
      </c>
      <c r="AM2526" s="77">
        <v>3.2386274177700378</v>
      </c>
      <c r="AN2526" s="77">
        <v>8117873.9500000002</v>
      </c>
      <c r="AO2526" s="77">
        <v>9102035.4499999993</v>
      </c>
      <c r="AP2526" s="13">
        <v>67254482.099999994</v>
      </c>
      <c r="AQ2526" s="13">
        <v>6032196.1500000004</v>
      </c>
      <c r="AR2526" s="367"/>
      <c r="AS2526" s="19">
        <v>45838</v>
      </c>
      <c r="AT2526" s="20" t="s">
        <v>5</v>
      </c>
      <c r="AU2526" s="40" t="s">
        <v>292</v>
      </c>
      <c r="AV2526" s="40">
        <v>2025</v>
      </c>
      <c r="AW2526" s="266" t="s">
        <v>172</v>
      </c>
      <c r="AX2526" s="380">
        <v>101.76</v>
      </c>
      <c r="AY2526" s="380">
        <v>107.62</v>
      </c>
    </row>
    <row r="2527" spans="1:51" x14ac:dyDescent="0.25">
      <c r="A2527" s="5">
        <v>118</v>
      </c>
      <c r="B2527" s="6" t="s">
        <v>93</v>
      </c>
      <c r="C2527" s="77">
        <v>269726928.21999997</v>
      </c>
      <c r="D2527" s="77">
        <v>103495483.02000001</v>
      </c>
      <c r="E2527" s="77">
        <v>26780829.68</v>
      </c>
      <c r="F2527" s="77">
        <v>37969729.740000002</v>
      </c>
      <c r="G2527" s="77">
        <v>139125101.03999999</v>
      </c>
      <c r="H2527" s="77">
        <v>450409.7</v>
      </c>
      <c r="I2527" s="77">
        <v>284779030.98000002</v>
      </c>
      <c r="J2527" s="77">
        <v>50981567.32</v>
      </c>
      <c r="K2527" s="77">
        <v>146418763.34999999</v>
      </c>
      <c r="L2527" s="77">
        <v>109685742.87</v>
      </c>
      <c r="M2527" s="77">
        <v>26574199.289999999</v>
      </c>
      <c r="N2527" s="77">
        <v>125140728.45</v>
      </c>
      <c r="O2527" s="77">
        <v>82863145.470000014</v>
      </c>
      <c r="P2527" s="77">
        <v>-95455945.670000046</v>
      </c>
      <c r="Q2527" s="77">
        <v>85297342.730000004</v>
      </c>
      <c r="R2527" s="77">
        <v>-10158602.940000042</v>
      </c>
      <c r="S2527" s="77">
        <v>10609012.630000003</v>
      </c>
      <c r="T2527" s="77">
        <v>1101915.73</v>
      </c>
      <c r="U2527" s="77">
        <v>0</v>
      </c>
      <c r="V2527" s="77">
        <v>0</v>
      </c>
      <c r="W2527" s="77">
        <v>25435.45</v>
      </c>
      <c r="X2527" s="77">
        <v>58083568.18</v>
      </c>
      <c r="Y2527" s="77">
        <v>2518078.25</v>
      </c>
      <c r="Z2527" s="77">
        <v>2380638.36</v>
      </c>
      <c r="AA2527" s="77">
        <v>485145.87</v>
      </c>
      <c r="AB2527" s="77">
        <v>2342386.56</v>
      </c>
      <c r="AC2527" s="77">
        <v>0</v>
      </c>
      <c r="AD2527" s="77">
        <v>0</v>
      </c>
      <c r="AE2527" s="77">
        <v>16115339.6</v>
      </c>
      <c r="AF2527" s="77">
        <v>24760318.09</v>
      </c>
      <c r="AG2527" s="77">
        <v>136259942.16</v>
      </c>
      <c r="AH2527" s="77">
        <v>151921558.13</v>
      </c>
      <c r="AI2527" s="77">
        <v>297996449.43000001</v>
      </c>
      <c r="AJ2527" s="77">
        <v>215133303.95999998</v>
      </c>
      <c r="AK2527" s="77">
        <v>0</v>
      </c>
      <c r="AL2527" s="77">
        <v>138360267.63000003</v>
      </c>
      <c r="AM2527" s="77">
        <v>1.9449626841831951</v>
      </c>
      <c r="AN2527" s="77">
        <v>26205629.09</v>
      </c>
      <c r="AO2527" s="77">
        <v>11764100.649999999</v>
      </c>
      <c r="AP2527" s="13">
        <v>249513961.81</v>
      </c>
      <c r="AQ2527" s="13">
        <v>160256419.25</v>
      </c>
      <c r="AR2527" s="367"/>
      <c r="AS2527" s="19">
        <v>45838</v>
      </c>
      <c r="AT2527" s="20" t="s">
        <v>5</v>
      </c>
      <c r="AU2527" s="40" t="s">
        <v>292</v>
      </c>
      <c r="AV2527" s="40">
        <v>2025</v>
      </c>
      <c r="AW2527" s="266" t="s">
        <v>162</v>
      </c>
      <c r="AX2527" s="380">
        <v>101.76</v>
      </c>
      <c r="AY2527" s="380">
        <v>107.62</v>
      </c>
    </row>
    <row r="2528" spans="1:51" x14ac:dyDescent="0.25">
      <c r="A2528" s="5">
        <v>29</v>
      </c>
      <c r="B2528" s="6" t="s">
        <v>94</v>
      </c>
      <c r="C2528" s="77">
        <v>1026939638.9000001</v>
      </c>
      <c r="D2528" s="77">
        <v>195744921.71000001</v>
      </c>
      <c r="E2528" s="77">
        <v>48696452.420000002</v>
      </c>
      <c r="F2528" s="77">
        <v>123657429.74000001</v>
      </c>
      <c r="G2528" s="77">
        <v>193008430.88</v>
      </c>
      <c r="H2528" s="77">
        <v>1903505.78</v>
      </c>
      <c r="I2528" s="77">
        <v>1617074260.0999999</v>
      </c>
      <c r="J2528" s="77">
        <v>765015955.5</v>
      </c>
      <c r="K2528" s="77">
        <v>314050445.49000001</v>
      </c>
      <c r="L2528" s="77">
        <v>208398639.38</v>
      </c>
      <c r="M2528" s="77">
        <v>219167280.05000001</v>
      </c>
      <c r="N2528" s="77">
        <v>36396334.910000004</v>
      </c>
      <c r="O2528" s="77">
        <v>350683058.25</v>
      </c>
      <c r="P2528" s="77">
        <v>163747928.35000041</v>
      </c>
      <c r="Q2528" s="77">
        <v>-257510933.42999998</v>
      </c>
      <c r="R2528" s="77">
        <v>-93763005.079999566</v>
      </c>
      <c r="S2528" s="77">
        <v>95666510.849999994</v>
      </c>
      <c r="T2528" s="77">
        <v>23097202.760000002</v>
      </c>
      <c r="U2528" s="77">
        <v>0</v>
      </c>
      <c r="V2528" s="77">
        <v>0</v>
      </c>
      <c r="W2528" s="77">
        <v>0</v>
      </c>
      <c r="X2528" s="77">
        <v>271956483.56999999</v>
      </c>
      <c r="Y2528" s="77">
        <v>3155522.98</v>
      </c>
      <c r="Z2528" s="77">
        <v>4330383.9400000004</v>
      </c>
      <c r="AA2528" s="77">
        <v>36784.300000000003</v>
      </c>
      <c r="AB2528" s="77">
        <v>11560348.98</v>
      </c>
      <c r="AC2528" s="77">
        <v>0</v>
      </c>
      <c r="AD2528" s="77">
        <v>0</v>
      </c>
      <c r="AE2528" s="77">
        <v>0</v>
      </c>
      <c r="AF2528" s="77">
        <v>180304135.28</v>
      </c>
      <c r="AG2528" s="77">
        <v>427565919.43000007</v>
      </c>
      <c r="AH2528" s="77">
        <v>85092787.329999998</v>
      </c>
      <c r="AI2528" s="77">
        <v>502848776.79999995</v>
      </c>
      <c r="AJ2528" s="77">
        <v>152165718.55000001</v>
      </c>
      <c r="AK2528" s="77">
        <v>0</v>
      </c>
      <c r="AL2528" s="77">
        <v>1303023814.6099999</v>
      </c>
      <c r="AM2528" s="77">
        <v>5.1490908015651602</v>
      </c>
      <c r="AN2528" s="77">
        <v>63946903.230000004</v>
      </c>
      <c r="AO2528" s="77">
        <v>59710526.510000005</v>
      </c>
      <c r="AP2528" s="13">
        <v>706937056.71999991</v>
      </c>
      <c r="AQ2528" s="13">
        <v>222688493.65999997</v>
      </c>
      <c r="AR2528" s="367"/>
      <c r="AS2528" s="19">
        <v>45838</v>
      </c>
      <c r="AT2528" s="20" t="s">
        <v>5</v>
      </c>
      <c r="AU2528" s="40" t="s">
        <v>292</v>
      </c>
      <c r="AV2528" s="40">
        <v>2025</v>
      </c>
      <c r="AW2528" s="266" t="s">
        <v>156</v>
      </c>
      <c r="AX2528" s="380">
        <v>101.76</v>
      </c>
      <c r="AY2528" s="380">
        <v>107.62</v>
      </c>
    </row>
    <row r="2529" spans="1:51" x14ac:dyDescent="0.25">
      <c r="A2529" s="5">
        <v>111</v>
      </c>
      <c r="B2529" s="6" t="s">
        <v>95</v>
      </c>
      <c r="C2529" s="77">
        <v>13687756.299999999</v>
      </c>
      <c r="D2529" s="77">
        <v>507646.05</v>
      </c>
      <c r="E2529" s="77">
        <v>111754.45</v>
      </c>
      <c r="F2529" s="77">
        <v>3475284.1</v>
      </c>
      <c r="G2529" s="77">
        <v>5929696.5300000003</v>
      </c>
      <c r="H2529" s="77">
        <v>1677283.1</v>
      </c>
      <c r="I2529" s="77">
        <v>63696672.229999997</v>
      </c>
      <c r="J2529" s="77">
        <v>73138944.409999996</v>
      </c>
      <c r="K2529" s="77">
        <v>10536675.359999999</v>
      </c>
      <c r="L2529" s="77">
        <v>8475814.1600000001</v>
      </c>
      <c r="M2529" s="77">
        <v>248636.59</v>
      </c>
      <c r="N2529" s="77">
        <v>0</v>
      </c>
      <c r="O2529" s="77">
        <v>5307031.4999999991</v>
      </c>
      <c r="P2529" s="77">
        <v>-1824092.5100000016</v>
      </c>
      <c r="Q2529" s="77">
        <v>-79622.749999999985</v>
      </c>
      <c r="R2529" s="77">
        <v>-1903715.2600000016</v>
      </c>
      <c r="S2529" s="77">
        <v>3580998.3600000003</v>
      </c>
      <c r="T2529" s="77">
        <v>0</v>
      </c>
      <c r="U2529" s="77">
        <v>0</v>
      </c>
      <c r="V2529" s="77">
        <v>0</v>
      </c>
      <c r="W2529" s="77">
        <v>0</v>
      </c>
      <c r="X2529" s="77">
        <v>6699044.4000000004</v>
      </c>
      <c r="Y2529" s="77">
        <v>121014.21</v>
      </c>
      <c r="Z2529" s="77">
        <v>1277128.69</v>
      </c>
      <c r="AA2529" s="77">
        <v>137371</v>
      </c>
      <c r="AB2529" s="77">
        <v>836202.54</v>
      </c>
      <c r="AC2529" s="77">
        <v>0</v>
      </c>
      <c r="AD2529" s="77">
        <v>0</v>
      </c>
      <c r="AE2529" s="77">
        <v>0</v>
      </c>
      <c r="AF2529" s="77">
        <v>746329.59999999998</v>
      </c>
      <c r="AG2529" s="77">
        <v>8724450.75</v>
      </c>
      <c r="AH2529" s="77">
        <v>111754.45</v>
      </c>
      <c r="AI2529" s="77">
        <v>10726634.26</v>
      </c>
      <c r="AJ2529" s="77">
        <v>5419602.7600000007</v>
      </c>
      <c r="AK2529" s="77">
        <v>0</v>
      </c>
      <c r="AL2529" s="77">
        <v>53159996.869999997</v>
      </c>
      <c r="AM2529" s="77">
        <v>6.0452343888100959</v>
      </c>
      <c r="AN2529" s="77">
        <v>2254980.2599999998</v>
      </c>
      <c r="AO2529" s="77">
        <v>1220303.8400000001</v>
      </c>
      <c r="AP2529" s="13">
        <v>9086402.2800000012</v>
      </c>
      <c r="AQ2529" s="13">
        <v>390707.24</v>
      </c>
      <c r="AR2529" s="367"/>
      <c r="AS2529" s="19">
        <v>45838</v>
      </c>
      <c r="AT2529" s="20" t="s">
        <v>5</v>
      </c>
      <c r="AU2529" s="40" t="s">
        <v>292</v>
      </c>
      <c r="AV2529" s="40">
        <v>2025</v>
      </c>
      <c r="AW2529" s="266" t="s">
        <v>182</v>
      </c>
      <c r="AX2529" s="380">
        <v>101.76</v>
      </c>
      <c r="AY2529" s="380">
        <v>107.62</v>
      </c>
    </row>
    <row r="2530" spans="1:51" x14ac:dyDescent="0.25">
      <c r="A2530" s="5">
        <v>83</v>
      </c>
      <c r="B2530" s="6" t="s">
        <v>96</v>
      </c>
      <c r="C2530" s="77">
        <v>1017733719.8600001</v>
      </c>
      <c r="D2530" s="77">
        <v>312237174.24000001</v>
      </c>
      <c r="E2530" s="77">
        <v>57719850</v>
      </c>
      <c r="F2530" s="77">
        <v>180389937.61000001</v>
      </c>
      <c r="G2530" s="77">
        <v>237822050.13999999</v>
      </c>
      <c r="H2530" s="77">
        <v>116418.32</v>
      </c>
      <c r="I2530" s="77">
        <v>1247230977.0899999</v>
      </c>
      <c r="J2530" s="77">
        <v>20543408.23</v>
      </c>
      <c r="K2530" s="77">
        <v>624450351.84000003</v>
      </c>
      <c r="L2530" s="77">
        <v>535400069.45999998</v>
      </c>
      <c r="M2530" s="77">
        <v>13878790.34</v>
      </c>
      <c r="N2530" s="77">
        <v>0</v>
      </c>
      <c r="O2530" s="77">
        <v>179704457.62000003</v>
      </c>
      <c r="P2530" s="77">
        <v>107580100.24999999</v>
      </c>
      <c r="Q2530" s="77">
        <v>-47287667.059999995</v>
      </c>
      <c r="R2530" s="77">
        <v>60292433.18999999</v>
      </c>
      <c r="S2530" s="77">
        <v>-60176014.870000005</v>
      </c>
      <c r="T2530" s="77">
        <v>1540222.92</v>
      </c>
      <c r="U2530" s="77">
        <v>0</v>
      </c>
      <c r="V2530" s="77">
        <v>0</v>
      </c>
      <c r="W2530" s="77">
        <v>413493.6</v>
      </c>
      <c r="X2530" s="77">
        <v>495688074.88</v>
      </c>
      <c r="Y2530" s="77">
        <v>3599592.95</v>
      </c>
      <c r="Z2530" s="77">
        <v>17837858.940000001</v>
      </c>
      <c r="AA2530" s="77">
        <v>0</v>
      </c>
      <c r="AB2530" s="77">
        <v>1063060.02</v>
      </c>
      <c r="AC2530" s="77">
        <v>0</v>
      </c>
      <c r="AD2530" s="77">
        <v>0</v>
      </c>
      <c r="AE2530" s="77">
        <v>0</v>
      </c>
      <c r="AF2530" s="77">
        <v>535317294.36000001</v>
      </c>
      <c r="AG2530" s="77">
        <v>549278859.79999995</v>
      </c>
      <c r="AH2530" s="77">
        <v>57719850</v>
      </c>
      <c r="AI2530" s="77">
        <v>636393767.83000004</v>
      </c>
      <c r="AJ2530" s="77">
        <v>456689310.21000004</v>
      </c>
      <c r="AK2530" s="77">
        <v>0</v>
      </c>
      <c r="AL2530" s="77">
        <v>622780625.24999988</v>
      </c>
      <c r="AM2530" s="77">
        <v>1.9973260859168704</v>
      </c>
      <c r="AN2530" s="77">
        <v>104379260.59</v>
      </c>
      <c r="AO2530" s="77">
        <v>76010677.019999996</v>
      </c>
      <c r="AP2530" s="13">
        <v>792263573.88</v>
      </c>
      <c r="AQ2530" s="13">
        <v>260560119.24000001</v>
      </c>
      <c r="AR2530" s="367"/>
      <c r="AS2530" s="19">
        <v>45838</v>
      </c>
      <c r="AT2530" s="20" t="s">
        <v>5</v>
      </c>
      <c r="AU2530" s="40" t="s">
        <v>292</v>
      </c>
      <c r="AV2530" s="40">
        <v>2025</v>
      </c>
      <c r="AW2530" s="266" t="s">
        <v>158</v>
      </c>
      <c r="AX2530" s="380">
        <v>101.76</v>
      </c>
      <c r="AY2530" s="380">
        <v>107.62</v>
      </c>
    </row>
    <row r="2531" spans="1:51" x14ac:dyDescent="0.25">
      <c r="A2531" s="5">
        <v>40</v>
      </c>
      <c r="B2531" s="6" t="s">
        <v>97</v>
      </c>
      <c r="C2531" s="77">
        <v>284952566.25</v>
      </c>
      <c r="D2531" s="77">
        <v>16066951.140000001</v>
      </c>
      <c r="E2531" s="77">
        <v>72214101.450000003</v>
      </c>
      <c r="F2531" s="77">
        <v>15219114.049999999</v>
      </c>
      <c r="G2531" s="77">
        <v>61598679.57</v>
      </c>
      <c r="H2531" s="77">
        <v>146428.85</v>
      </c>
      <c r="I2531" s="77">
        <v>269371939.51999998</v>
      </c>
      <c r="J2531" s="77">
        <v>13262313</v>
      </c>
      <c r="K2531" s="77">
        <v>144888636.72</v>
      </c>
      <c r="L2531" s="77">
        <v>72179969.929999992</v>
      </c>
      <c r="M2531" s="77">
        <v>63994052.859999999</v>
      </c>
      <c r="N2531" s="77">
        <v>0</v>
      </c>
      <c r="O2531" s="77">
        <v>149449535.29000002</v>
      </c>
      <c r="P2531" s="77">
        <v>41881132.760000005</v>
      </c>
      <c r="Q2531" s="77">
        <v>-26033846.570000011</v>
      </c>
      <c r="R2531" s="77">
        <v>15847286.189999994</v>
      </c>
      <c r="S2531" s="77">
        <v>-15700857.34</v>
      </c>
      <c r="T2531" s="77">
        <v>481.03</v>
      </c>
      <c r="U2531" s="77">
        <v>0</v>
      </c>
      <c r="V2531" s="77">
        <v>0</v>
      </c>
      <c r="W2531" s="77">
        <v>0</v>
      </c>
      <c r="X2531" s="77">
        <v>16771006.289999999</v>
      </c>
      <c r="Y2531" s="77">
        <v>1067262.51</v>
      </c>
      <c r="Z2531" s="77">
        <v>1288712.31</v>
      </c>
      <c r="AA2531" s="77">
        <v>205882.97</v>
      </c>
      <c r="AB2531" s="77">
        <v>934769.65</v>
      </c>
      <c r="AC2531" s="77">
        <v>0</v>
      </c>
      <c r="AD2531" s="77">
        <v>0</v>
      </c>
      <c r="AE2531" s="77">
        <v>0</v>
      </c>
      <c r="AF2531" s="77">
        <v>28975717.219999999</v>
      </c>
      <c r="AG2531" s="77">
        <v>136174022.79000002</v>
      </c>
      <c r="AH2531" s="77">
        <v>72214101.450000003</v>
      </c>
      <c r="AI2531" s="77">
        <v>208498153.05000001</v>
      </c>
      <c r="AJ2531" s="77">
        <v>59048617.760000005</v>
      </c>
      <c r="AK2531" s="77">
        <v>0</v>
      </c>
      <c r="AL2531" s="77">
        <v>124483302.79999998</v>
      </c>
      <c r="AM2531" s="77">
        <v>1.8591653950100056</v>
      </c>
      <c r="AN2531" s="77">
        <v>9647076.1699999999</v>
      </c>
      <c r="AO2531" s="77">
        <v>5572037.8799999999</v>
      </c>
      <c r="AP2531" s="13">
        <v>201057426.25999996</v>
      </c>
      <c r="AQ2531" s="13">
        <v>81446567.639999986</v>
      </c>
      <c r="AR2531" s="367"/>
      <c r="AS2531" s="19">
        <v>45838</v>
      </c>
      <c r="AT2531" s="20" t="s">
        <v>5</v>
      </c>
      <c r="AU2531" s="40" t="s">
        <v>292</v>
      </c>
      <c r="AV2531" s="40">
        <v>2025</v>
      </c>
      <c r="AW2531" s="266" t="s">
        <v>166</v>
      </c>
      <c r="AX2531" s="380">
        <v>101.76</v>
      </c>
      <c r="AY2531" s="380">
        <v>107.62</v>
      </c>
    </row>
    <row r="2532" spans="1:51" x14ac:dyDescent="0.25">
      <c r="A2532" s="5">
        <v>24</v>
      </c>
      <c r="B2532" s="6" t="s">
        <v>98</v>
      </c>
      <c r="C2532" s="77">
        <v>1184329933.7399998</v>
      </c>
      <c r="D2532" s="77">
        <v>336257582.65999997</v>
      </c>
      <c r="E2532" s="77">
        <v>92515983.409999996</v>
      </c>
      <c r="F2532" s="77">
        <v>143930938.47</v>
      </c>
      <c r="G2532" s="77">
        <v>343323728.40999997</v>
      </c>
      <c r="H2532" s="77">
        <v>166736408.34999999</v>
      </c>
      <c r="I2532" s="77">
        <v>1217562686.1400001</v>
      </c>
      <c r="J2532" s="77">
        <v>212930978.24000001</v>
      </c>
      <c r="K2532" s="77">
        <v>424601000.80000001</v>
      </c>
      <c r="L2532" s="77">
        <v>331805782.98000002</v>
      </c>
      <c r="M2532" s="77">
        <v>172796031.77000001</v>
      </c>
      <c r="N2532" s="77">
        <v>10273804.810000001</v>
      </c>
      <c r="O2532" s="77">
        <v>351850758.84000003</v>
      </c>
      <c r="P2532" s="77">
        <v>8568640.4400000293</v>
      </c>
      <c r="Q2532" s="77">
        <v>-74865607.999999955</v>
      </c>
      <c r="R2532" s="77">
        <v>-66296967.559999928</v>
      </c>
      <c r="S2532" s="77">
        <v>233033375.91</v>
      </c>
      <c r="T2532" s="77">
        <v>33614855.560000002</v>
      </c>
      <c r="U2532" s="77">
        <v>0</v>
      </c>
      <c r="V2532" s="77">
        <v>0</v>
      </c>
      <c r="W2532" s="77">
        <v>75358841.409999996</v>
      </c>
      <c r="X2532" s="77">
        <v>379944559.45999998</v>
      </c>
      <c r="Y2532" s="77">
        <v>4434636.3099999996</v>
      </c>
      <c r="Z2532" s="77">
        <v>16351644.390000001</v>
      </c>
      <c r="AA2532" s="77">
        <v>69072549.5</v>
      </c>
      <c r="AB2532" s="77">
        <v>718660.35</v>
      </c>
      <c r="AC2532" s="77">
        <v>0</v>
      </c>
      <c r="AD2532" s="77">
        <v>0</v>
      </c>
      <c r="AE2532" s="77">
        <v>0</v>
      </c>
      <c r="AF2532" s="77">
        <v>165307389.97</v>
      </c>
      <c r="AG2532" s="77">
        <v>504601814.75</v>
      </c>
      <c r="AH2532" s="77">
        <v>102789788.22</v>
      </c>
      <c r="AI2532" s="77">
        <v>601282107.86000001</v>
      </c>
      <c r="AJ2532" s="77">
        <v>249431349.02000001</v>
      </c>
      <c r="AK2532" s="77">
        <v>0</v>
      </c>
      <c r="AL2532" s="77">
        <v>792961685.34000015</v>
      </c>
      <c r="AM2532" s="77">
        <v>2.8675454929356352</v>
      </c>
      <c r="AN2532" s="77">
        <v>94339813.379999995</v>
      </c>
      <c r="AO2532" s="77">
        <v>49591125.090000004</v>
      </c>
      <c r="AP2532" s="13">
        <v>905139619.5</v>
      </c>
      <c r="AQ2532" s="13">
        <v>408918027.25999999</v>
      </c>
      <c r="AR2532" s="367"/>
      <c r="AS2532" s="19">
        <v>45838</v>
      </c>
      <c r="AT2532" s="20" t="s">
        <v>5</v>
      </c>
      <c r="AU2532" s="40" t="s">
        <v>292</v>
      </c>
      <c r="AV2532" s="40">
        <v>2025</v>
      </c>
      <c r="AW2532" s="266" t="s">
        <v>164</v>
      </c>
      <c r="AX2532" s="380">
        <v>101.76</v>
      </c>
      <c r="AY2532" s="380">
        <v>107.62</v>
      </c>
    </row>
    <row r="2533" spans="1:51" x14ac:dyDescent="0.25">
      <c r="A2533" s="5">
        <v>124</v>
      </c>
      <c r="B2533" s="6" t="s">
        <v>99</v>
      </c>
      <c r="C2533" s="77">
        <v>23281936.289999999</v>
      </c>
      <c r="D2533" s="77">
        <v>0</v>
      </c>
      <c r="E2533" s="77">
        <v>0</v>
      </c>
      <c r="F2533" s="77">
        <v>469851.65</v>
      </c>
      <c r="G2533" s="77">
        <v>32165395.979999997</v>
      </c>
      <c r="H2533" s="77">
        <v>37272584.109999999</v>
      </c>
      <c r="I2533" s="77">
        <v>23551309.48</v>
      </c>
      <c r="J2533" s="77">
        <v>114480.69</v>
      </c>
      <c r="K2533" s="77">
        <v>6885907.1399999997</v>
      </c>
      <c r="L2533" s="77">
        <v>6723980.8499999996</v>
      </c>
      <c r="M2533" s="77">
        <v>8669890.75</v>
      </c>
      <c r="N2533" s="77">
        <v>0</v>
      </c>
      <c r="O2533" s="77">
        <v>-6778031.9299999997</v>
      </c>
      <c r="P2533" s="77">
        <v>-2575279.4099999927</v>
      </c>
      <c r="Q2533" s="77">
        <v>-23749698.670000002</v>
      </c>
      <c r="R2533" s="77">
        <v>-26324978.079999994</v>
      </c>
      <c r="S2533" s="77">
        <v>63597562.179999992</v>
      </c>
      <c r="T2533" s="77">
        <v>4477030.51</v>
      </c>
      <c r="U2533" s="77">
        <v>0</v>
      </c>
      <c r="V2533" s="77">
        <v>0</v>
      </c>
      <c r="W2533" s="77">
        <v>87427058.769999996</v>
      </c>
      <c r="X2533" s="77">
        <v>3716249.68</v>
      </c>
      <c r="Y2533" s="77">
        <v>623307.46</v>
      </c>
      <c r="Z2533" s="77">
        <v>331759.78999999998</v>
      </c>
      <c r="AA2533" s="77">
        <v>16940603.91</v>
      </c>
      <c r="AB2533" s="77">
        <v>236277.34</v>
      </c>
      <c r="AC2533" s="77">
        <v>0</v>
      </c>
      <c r="AD2533" s="77">
        <v>0</v>
      </c>
      <c r="AE2533" s="77">
        <v>12317318.48</v>
      </c>
      <c r="AF2533" s="77">
        <v>1573509.8</v>
      </c>
      <c r="AG2533" s="77">
        <v>15393871.6</v>
      </c>
      <c r="AH2533" s="77">
        <v>0</v>
      </c>
      <c r="AI2533" s="77">
        <v>15453347.310000001</v>
      </c>
      <c r="AJ2533" s="77">
        <v>22231379.240000002</v>
      </c>
      <c r="AK2533" s="77">
        <v>0</v>
      </c>
      <c r="AL2533" s="77">
        <v>16665402.34</v>
      </c>
      <c r="AM2533" s="77">
        <v>3.4202188616792766</v>
      </c>
      <c r="AN2533" s="77">
        <v>379657.82</v>
      </c>
      <c r="AO2533" s="77">
        <v>90193.83</v>
      </c>
      <c r="AP2533" s="13">
        <v>30220932.48</v>
      </c>
      <c r="AQ2533" s="13">
        <v>0</v>
      </c>
      <c r="AR2533" s="367"/>
      <c r="AS2533" s="19">
        <v>45838</v>
      </c>
      <c r="AT2533" s="20" t="s">
        <v>5</v>
      </c>
      <c r="AU2533" s="40" t="s">
        <v>292</v>
      </c>
      <c r="AV2533" s="40">
        <v>2025</v>
      </c>
      <c r="AW2533" s="266" t="s">
        <v>289</v>
      </c>
      <c r="AX2533" s="380">
        <v>101.76</v>
      </c>
      <c r="AY2533" s="380">
        <v>107.62</v>
      </c>
    </row>
    <row r="2534" spans="1:51" x14ac:dyDescent="0.25">
      <c r="A2534" s="7">
        <v>70</v>
      </c>
      <c r="B2534" s="8" t="s">
        <v>100</v>
      </c>
      <c r="C2534" s="98">
        <v>10063615</v>
      </c>
      <c r="D2534" s="98">
        <v>2827177.31</v>
      </c>
      <c r="E2534" s="98">
        <v>192610</v>
      </c>
      <c r="F2534" s="98">
        <v>0</v>
      </c>
      <c r="G2534" s="98">
        <v>6426157.4500000002</v>
      </c>
      <c r="H2534" s="98">
        <v>1274608.8600000001</v>
      </c>
      <c r="I2534" s="98">
        <v>22500879.800000001</v>
      </c>
      <c r="J2534" s="98">
        <v>3209454.48</v>
      </c>
      <c r="K2534" s="98">
        <v>1502266.26</v>
      </c>
      <c r="L2534" s="98">
        <v>773850</v>
      </c>
      <c r="M2534" s="98">
        <v>0</v>
      </c>
      <c r="N2534" s="98">
        <v>0</v>
      </c>
      <c r="O2534" s="98">
        <v>-454654.62000000011</v>
      </c>
      <c r="P2534" s="98">
        <v>1264934.8600000003</v>
      </c>
      <c r="Q2534" s="98">
        <v>0</v>
      </c>
      <c r="R2534" s="98">
        <v>1264934.8600000003</v>
      </c>
      <c r="S2534" s="98">
        <v>9674</v>
      </c>
      <c r="T2534" s="98">
        <v>63003.25</v>
      </c>
      <c r="U2534" s="98">
        <v>0</v>
      </c>
      <c r="V2534" s="98">
        <v>0</v>
      </c>
      <c r="W2534" s="98">
        <v>0</v>
      </c>
      <c r="X2534" s="98">
        <v>66625.39</v>
      </c>
      <c r="Y2534" s="98">
        <v>70575.47</v>
      </c>
      <c r="Z2534" s="98">
        <v>15346.68</v>
      </c>
      <c r="AA2534" s="98">
        <v>0</v>
      </c>
      <c r="AB2534" s="98">
        <v>34032.49</v>
      </c>
      <c r="AC2534" s="98">
        <v>0</v>
      </c>
      <c r="AD2534" s="98">
        <v>0</v>
      </c>
      <c r="AE2534" s="98">
        <v>0</v>
      </c>
      <c r="AF2534" s="98">
        <v>0</v>
      </c>
      <c r="AG2534" s="98">
        <v>773850</v>
      </c>
      <c r="AH2534" s="98">
        <v>192610</v>
      </c>
      <c r="AI2534" s="98">
        <v>966460</v>
      </c>
      <c r="AJ2534" s="98">
        <v>1421114.62</v>
      </c>
      <c r="AK2534" s="98">
        <v>0</v>
      </c>
      <c r="AL2534" s="98">
        <v>20998613.539999999</v>
      </c>
      <c r="AM2534" s="98">
        <v>14.977957236422258</v>
      </c>
      <c r="AN2534" s="98">
        <v>0</v>
      </c>
      <c r="AO2534" s="98">
        <v>0</v>
      </c>
      <c r="AP2534" s="14">
        <v>10707207.620000001</v>
      </c>
      <c r="AQ2534" s="14">
        <v>3016115.31</v>
      </c>
      <c r="AR2534" s="368"/>
      <c r="AS2534" s="19">
        <v>45838</v>
      </c>
      <c r="AT2534" s="42" t="s">
        <v>5</v>
      </c>
      <c r="AU2534" s="40" t="s">
        <v>292</v>
      </c>
      <c r="AV2534" s="40">
        <v>2025</v>
      </c>
      <c r="AW2534" s="266" t="s">
        <v>181</v>
      </c>
      <c r="AX2534" s="380">
        <v>101.76</v>
      </c>
      <c r="AY2534" s="380">
        <v>107.62</v>
      </c>
    </row>
    <row r="2535" spans="1:51" x14ac:dyDescent="0.25">
      <c r="A2535" s="5">
        <v>119</v>
      </c>
      <c r="B2535" s="6" t="s">
        <v>101</v>
      </c>
      <c r="C2535" s="77">
        <v>206455078.00999999</v>
      </c>
      <c r="D2535" s="77">
        <v>84927.86</v>
      </c>
      <c r="E2535" s="77">
        <v>2997122.93</v>
      </c>
      <c r="F2535" s="77">
        <v>0</v>
      </c>
      <c r="G2535" s="77">
        <v>28641329.450000003</v>
      </c>
      <c r="H2535" s="77">
        <v>235905.67</v>
      </c>
      <c r="I2535" s="77">
        <v>432859717.39999998</v>
      </c>
      <c r="J2535" s="77">
        <v>64584.05</v>
      </c>
      <c r="K2535" s="77">
        <v>178549028.41</v>
      </c>
      <c r="L2535" s="77">
        <v>175551905.48000002</v>
      </c>
      <c r="M2535" s="77">
        <v>0</v>
      </c>
      <c r="N2535" s="77">
        <v>0</v>
      </c>
      <c r="O2535" s="77">
        <v>177743692.31</v>
      </c>
      <c r="P2535" s="77">
        <v>-14871.610000021756</v>
      </c>
      <c r="Q2535" s="77">
        <v>0</v>
      </c>
      <c r="R2535" s="77">
        <v>-14871.610000021756</v>
      </c>
      <c r="S2535" s="77">
        <v>250777.28999999911</v>
      </c>
      <c r="T2535" s="77">
        <v>195415.2</v>
      </c>
      <c r="U2535" s="77">
        <v>0</v>
      </c>
      <c r="V2535" s="77">
        <v>0</v>
      </c>
      <c r="W2535" s="77">
        <v>0</v>
      </c>
      <c r="X2535" s="77">
        <v>46513465.270000003</v>
      </c>
      <c r="Y2535" s="77">
        <v>584308.57999999996</v>
      </c>
      <c r="Z2535" s="77">
        <v>1621204.93</v>
      </c>
      <c r="AA2535" s="77">
        <v>1290133.73</v>
      </c>
      <c r="AB2535" s="77">
        <v>63363.48</v>
      </c>
      <c r="AC2535" s="77">
        <v>0</v>
      </c>
      <c r="AD2535" s="77">
        <v>0</v>
      </c>
      <c r="AE2535" s="77">
        <v>0</v>
      </c>
      <c r="AF2535" s="77">
        <v>42899092.460000001</v>
      </c>
      <c r="AG2535" s="77">
        <v>175551905.48000002</v>
      </c>
      <c r="AH2535" s="77">
        <v>2997122.93</v>
      </c>
      <c r="AI2535" s="77">
        <v>178549028.40000001</v>
      </c>
      <c r="AJ2535" s="77">
        <v>805336.09000000008</v>
      </c>
      <c r="AK2535" s="77">
        <v>0</v>
      </c>
      <c r="AL2535" s="77">
        <v>254310688.98999998</v>
      </c>
      <c r="AM2535" s="77">
        <v>2.4243185261475038</v>
      </c>
      <c r="AN2535" s="77">
        <v>0</v>
      </c>
      <c r="AO2535" s="77">
        <v>0</v>
      </c>
      <c r="AP2535" s="13">
        <v>31708508.619999975</v>
      </c>
      <c r="AQ2535" s="13">
        <v>3082050.7800000003</v>
      </c>
      <c r="AR2535" s="367"/>
      <c r="AS2535" s="19">
        <v>45838</v>
      </c>
      <c r="AT2535" s="20" t="s">
        <v>5</v>
      </c>
      <c r="AU2535" s="40" t="s">
        <v>292</v>
      </c>
      <c r="AV2535" s="40">
        <v>2025</v>
      </c>
      <c r="AW2535" s="266" t="s">
        <v>189</v>
      </c>
      <c r="AX2535" s="380">
        <v>101.76</v>
      </c>
      <c r="AY2535" s="380">
        <v>107.62</v>
      </c>
    </row>
    <row r="2536" spans="1:51" x14ac:dyDescent="0.25">
      <c r="A2536" s="5">
        <v>108</v>
      </c>
      <c r="B2536" s="6" t="s">
        <v>102</v>
      </c>
      <c r="C2536" s="77">
        <v>10502856.07</v>
      </c>
      <c r="D2536" s="77">
        <v>342983.67</v>
      </c>
      <c r="E2536" s="77">
        <v>467013.4</v>
      </c>
      <c r="F2536" s="77">
        <v>1329584.44</v>
      </c>
      <c r="G2536" s="77">
        <v>8455824.4699999988</v>
      </c>
      <c r="H2536" s="77">
        <v>14904.84</v>
      </c>
      <c r="I2536" s="77">
        <v>27610135.530000001</v>
      </c>
      <c r="J2536" s="77">
        <v>125889517.97</v>
      </c>
      <c r="K2536" s="77">
        <v>5890833.7699999996</v>
      </c>
      <c r="L2536" s="77">
        <v>5423819.6800000006</v>
      </c>
      <c r="M2536" s="77">
        <v>1027015.6</v>
      </c>
      <c r="N2536" s="77">
        <v>94582.180000000008</v>
      </c>
      <c r="O2536" s="77">
        <v>3156122.2899999996</v>
      </c>
      <c r="P2536" s="77">
        <v>-2781658.7999999989</v>
      </c>
      <c r="Q2536" s="77">
        <v>-757518.25000000023</v>
      </c>
      <c r="R2536" s="77">
        <v>-3539177.0499999989</v>
      </c>
      <c r="S2536" s="77">
        <v>3554081.8899999997</v>
      </c>
      <c r="T2536" s="77">
        <v>2754902.8</v>
      </c>
      <c r="U2536" s="77">
        <v>0</v>
      </c>
      <c r="V2536" s="77">
        <v>0</v>
      </c>
      <c r="W2536" s="77">
        <v>0</v>
      </c>
      <c r="X2536" s="77">
        <v>1553003.47</v>
      </c>
      <c r="Y2536" s="77">
        <v>154845.6</v>
      </c>
      <c r="Z2536" s="77">
        <v>213345.76</v>
      </c>
      <c r="AA2536" s="77">
        <v>0</v>
      </c>
      <c r="AB2536" s="77">
        <v>13464.11</v>
      </c>
      <c r="AC2536" s="77">
        <v>0</v>
      </c>
      <c r="AD2536" s="77">
        <v>0</v>
      </c>
      <c r="AE2536" s="77">
        <v>0</v>
      </c>
      <c r="AF2536" s="77">
        <v>372168.91</v>
      </c>
      <c r="AG2536" s="77">
        <v>6450835.2800000003</v>
      </c>
      <c r="AH2536" s="77">
        <v>561595.58000000007</v>
      </c>
      <c r="AI2536" s="77">
        <v>6949470.9900000002</v>
      </c>
      <c r="AJ2536" s="77">
        <v>3793348.7</v>
      </c>
      <c r="AK2536" s="77">
        <v>0</v>
      </c>
      <c r="AL2536" s="77">
        <v>21719301.760000002</v>
      </c>
      <c r="AM2536" s="77">
        <v>4.6869656500254635</v>
      </c>
      <c r="AN2536" s="77">
        <v>1008369.96</v>
      </c>
      <c r="AO2536" s="77">
        <v>321214.48</v>
      </c>
      <c r="AP2536" s="13">
        <v>7810451.5099999979</v>
      </c>
      <c r="AQ2536" s="13">
        <v>806701.40000000014</v>
      </c>
      <c r="AR2536" s="367"/>
      <c r="AS2536" s="19">
        <v>45838</v>
      </c>
      <c r="AT2536" s="20" t="s">
        <v>5</v>
      </c>
      <c r="AU2536" s="40" t="s">
        <v>292</v>
      </c>
      <c r="AV2536" s="40">
        <v>2025</v>
      </c>
      <c r="AW2536" s="266" t="s">
        <v>183</v>
      </c>
      <c r="AX2536" s="380">
        <v>101.76</v>
      </c>
      <c r="AY2536" s="380">
        <v>107.62</v>
      </c>
    </row>
    <row r="2537" spans="1:51" x14ac:dyDescent="0.25">
      <c r="A2537" s="5">
        <v>93</v>
      </c>
      <c r="B2537" s="6" t="s">
        <v>103</v>
      </c>
      <c r="C2537" s="77">
        <v>72258071.620000005</v>
      </c>
      <c r="D2537" s="77">
        <v>0</v>
      </c>
      <c r="E2537" s="77">
        <v>1030</v>
      </c>
      <c r="F2537" s="77">
        <v>19854025.82</v>
      </c>
      <c r="G2537" s="77">
        <v>57499008.520000003</v>
      </c>
      <c r="H2537" s="77">
        <v>-21221390.5</v>
      </c>
      <c r="I2537" s="77">
        <v>453154223.25999999</v>
      </c>
      <c r="J2537" s="77">
        <v>172279030.31</v>
      </c>
      <c r="K2537" s="77">
        <v>48698018.210000001</v>
      </c>
      <c r="L2537" s="77">
        <v>48670453.039999992</v>
      </c>
      <c r="M2537" s="77">
        <v>4382723.6900000004</v>
      </c>
      <c r="N2537" s="77">
        <v>0</v>
      </c>
      <c r="O2537" s="77">
        <v>19305017.899999999</v>
      </c>
      <c r="P2537" s="77">
        <v>-27509790.999999996</v>
      </c>
      <c r="Q2537" s="77">
        <v>-2281799.9700000002</v>
      </c>
      <c r="R2537" s="77">
        <v>-29791590.969999995</v>
      </c>
      <c r="S2537" s="77">
        <v>8570200.5099999998</v>
      </c>
      <c r="T2537" s="77">
        <v>56219.77</v>
      </c>
      <c r="U2537" s="77">
        <v>0</v>
      </c>
      <c r="V2537" s="77">
        <v>0</v>
      </c>
      <c r="W2537" s="77">
        <v>0</v>
      </c>
      <c r="X2537" s="77">
        <v>16131996.08</v>
      </c>
      <c r="Y2537" s="77">
        <v>1061185.33</v>
      </c>
      <c r="Z2537" s="77">
        <v>1719450.52</v>
      </c>
      <c r="AA2537" s="77">
        <v>48607.360000000001</v>
      </c>
      <c r="AB2537" s="77">
        <v>158747.21</v>
      </c>
      <c r="AC2537" s="77">
        <v>2589.83</v>
      </c>
      <c r="AD2537" s="77">
        <v>0</v>
      </c>
      <c r="AE2537" s="77">
        <v>0</v>
      </c>
      <c r="AF2537" s="77">
        <v>4627435.09</v>
      </c>
      <c r="AG2537" s="77">
        <v>53053176.729999997</v>
      </c>
      <c r="AH2537" s="77">
        <v>1030</v>
      </c>
      <c r="AI2537" s="77">
        <v>53003278.549999997</v>
      </c>
      <c r="AJ2537" s="77">
        <v>33698260.649999999</v>
      </c>
      <c r="AK2537" s="77">
        <v>0</v>
      </c>
      <c r="AL2537" s="77">
        <v>404456205.05000001</v>
      </c>
      <c r="AM2537" s="77">
        <v>9.3053935235283571</v>
      </c>
      <c r="AN2537" s="77">
        <v>9690333.25</v>
      </c>
      <c r="AO2537" s="77">
        <v>10163692.57</v>
      </c>
      <c r="AP2537" s="13">
        <v>52968265.800000004</v>
      </c>
      <c r="AQ2537" s="13">
        <v>1029.6500000000001</v>
      </c>
      <c r="AR2537" s="367"/>
      <c r="AS2537" s="19">
        <v>45838</v>
      </c>
      <c r="AT2537" s="20" t="s">
        <v>5</v>
      </c>
      <c r="AU2537" s="40" t="s">
        <v>293</v>
      </c>
      <c r="AV2537" s="40">
        <v>2025</v>
      </c>
      <c r="AW2537" s="266" t="s">
        <v>175</v>
      </c>
      <c r="AX2537" s="380">
        <v>101.76</v>
      </c>
      <c r="AY2537" s="380">
        <v>107.62</v>
      </c>
    </row>
    <row r="2538" spans="1:51" x14ac:dyDescent="0.25">
      <c r="A2538" s="5">
        <v>121</v>
      </c>
      <c r="B2538" s="6" t="s">
        <v>68</v>
      </c>
      <c r="C2538" s="77">
        <v>0</v>
      </c>
      <c r="D2538" s="77">
        <v>0</v>
      </c>
      <c r="E2538" s="77">
        <v>69.61</v>
      </c>
      <c r="F2538" s="77">
        <v>0</v>
      </c>
      <c r="G2538" s="77">
        <v>583871.99</v>
      </c>
      <c r="H2538" s="77">
        <v>892554.94</v>
      </c>
      <c r="I2538" s="77">
        <v>4020077.82</v>
      </c>
      <c r="J2538" s="77">
        <v>83987769.650000006</v>
      </c>
      <c r="K2538" s="77">
        <v>985.1</v>
      </c>
      <c r="L2538" s="77">
        <v>915.49</v>
      </c>
      <c r="M2538" s="77">
        <v>0</v>
      </c>
      <c r="N2538" s="77">
        <v>0</v>
      </c>
      <c r="O2538" s="77">
        <v>-1573342.5599999998</v>
      </c>
      <c r="P2538" s="77">
        <v>989470.56999999983</v>
      </c>
      <c r="Q2538" s="77">
        <v>-1571221.97</v>
      </c>
      <c r="R2538" s="77">
        <v>-581751.40000000014</v>
      </c>
      <c r="S2538" s="77">
        <v>1474306.01</v>
      </c>
      <c r="T2538" s="77">
        <v>0</v>
      </c>
      <c r="U2538" s="77">
        <v>0</v>
      </c>
      <c r="V2538" s="77">
        <v>0</v>
      </c>
      <c r="W2538" s="77">
        <v>0</v>
      </c>
      <c r="X2538" s="77">
        <v>1553250.82</v>
      </c>
      <c r="Y2538" s="77">
        <v>11915.75</v>
      </c>
      <c r="Z2538" s="77">
        <v>4047.54</v>
      </c>
      <c r="AA2538" s="77">
        <v>44828.25</v>
      </c>
      <c r="AB2538" s="77">
        <v>18153.27</v>
      </c>
      <c r="AC2538" s="77">
        <v>0</v>
      </c>
      <c r="AD2538" s="77">
        <v>0</v>
      </c>
      <c r="AE2538" s="77">
        <v>0</v>
      </c>
      <c r="AF2538" s="77">
        <v>0</v>
      </c>
      <c r="AG2538" s="77">
        <v>915.49</v>
      </c>
      <c r="AH2538" s="77">
        <v>69.61</v>
      </c>
      <c r="AI2538" s="77">
        <v>163.34</v>
      </c>
      <c r="AJ2538" s="77">
        <v>1573505.9</v>
      </c>
      <c r="AK2538" s="77">
        <v>0</v>
      </c>
      <c r="AL2538" s="77">
        <v>4019092.7199999997</v>
      </c>
      <c r="AM2538" s="77">
        <v>4080.8829763475787</v>
      </c>
      <c r="AN2538" s="77">
        <v>0</v>
      </c>
      <c r="AO2538" s="77">
        <v>0</v>
      </c>
      <c r="AP2538" s="13">
        <v>1573342.56</v>
      </c>
      <c r="AQ2538" s="13">
        <v>0</v>
      </c>
      <c r="AR2538" s="367"/>
      <c r="AS2538" s="19">
        <v>45838</v>
      </c>
      <c r="AT2538" s="20" t="s">
        <v>5</v>
      </c>
      <c r="AU2538" s="40" t="s">
        <v>292</v>
      </c>
      <c r="AV2538" s="40">
        <v>2025</v>
      </c>
      <c r="AW2538" s="270" t="s">
        <v>188</v>
      </c>
      <c r="AX2538" s="380">
        <v>101.76</v>
      </c>
      <c r="AY2538" s="380">
        <v>107.62</v>
      </c>
    </row>
    <row r="2539" spans="1:51" x14ac:dyDescent="0.25">
      <c r="A2539" s="5">
        <v>107</v>
      </c>
      <c r="B2539" s="6" t="s">
        <v>60</v>
      </c>
      <c r="C2539" s="77">
        <v>778511105.21999991</v>
      </c>
      <c r="D2539" s="77">
        <v>139821936.75999999</v>
      </c>
      <c r="E2539" s="77">
        <v>108225299.95</v>
      </c>
      <c r="F2539" s="77">
        <v>97255528.310000002</v>
      </c>
      <c r="G2539" s="77">
        <v>268622117.88</v>
      </c>
      <c r="H2539" s="77">
        <v>543202.38</v>
      </c>
      <c r="I2539" s="77">
        <v>461917660.60000002</v>
      </c>
      <c r="J2539" s="77">
        <v>35291457.950000003</v>
      </c>
      <c r="K2539" s="77">
        <v>219009069</v>
      </c>
      <c r="L2539" s="77">
        <v>109834803.30000001</v>
      </c>
      <c r="M2539" s="77">
        <v>7641876.7300000004</v>
      </c>
      <c r="N2539" s="77">
        <v>141206009.26000002</v>
      </c>
      <c r="O2539" s="77">
        <v>116732942.83000003</v>
      </c>
      <c r="P2539" s="77">
        <v>154488759.19999984</v>
      </c>
      <c r="Q2539" s="77">
        <v>-116215456.62999998</v>
      </c>
      <c r="R2539" s="77">
        <v>38273302.569999859</v>
      </c>
      <c r="S2539" s="77">
        <v>-37730100.200000003</v>
      </c>
      <c r="T2539" s="77">
        <v>472622.42</v>
      </c>
      <c r="U2539" s="77">
        <v>0</v>
      </c>
      <c r="V2539" s="77">
        <v>0</v>
      </c>
      <c r="W2539" s="77">
        <v>0</v>
      </c>
      <c r="X2539" s="77">
        <v>15290584.310000001</v>
      </c>
      <c r="Y2539" s="77">
        <v>5482084.04</v>
      </c>
      <c r="Z2539" s="77">
        <v>21888757.359999999</v>
      </c>
      <c r="AA2539" s="77">
        <v>0</v>
      </c>
      <c r="AB2539" s="77">
        <v>0</v>
      </c>
      <c r="AC2539" s="77">
        <v>0</v>
      </c>
      <c r="AD2539" s="77">
        <v>0</v>
      </c>
      <c r="AE2539" s="77">
        <v>0</v>
      </c>
      <c r="AF2539" s="77">
        <v>26122465.530000001</v>
      </c>
      <c r="AG2539" s="77">
        <v>117476680.03</v>
      </c>
      <c r="AH2539" s="77">
        <v>249431309.21000001</v>
      </c>
      <c r="AI2539" s="77">
        <v>367124234.36000001</v>
      </c>
      <c r="AJ2539" s="77">
        <v>250391291.52999997</v>
      </c>
      <c r="AK2539" s="77">
        <v>0</v>
      </c>
      <c r="AL2539" s="77">
        <v>242908591.60000002</v>
      </c>
      <c r="AM2539" s="77">
        <v>2.1091257211818935</v>
      </c>
      <c r="AN2539" s="77">
        <v>35024312.390000001</v>
      </c>
      <c r="AO2539" s="77">
        <v>62231215.920000002</v>
      </c>
      <c r="AP2539" s="13">
        <v>731211648.63999999</v>
      </c>
      <c r="AQ2539" s="13">
        <v>208306457.26000005</v>
      </c>
      <c r="AR2539" s="367"/>
      <c r="AS2539" s="19">
        <v>45869</v>
      </c>
      <c r="AT2539" s="20" t="s">
        <v>6</v>
      </c>
      <c r="AU2539" s="40" t="s">
        <v>292</v>
      </c>
      <c r="AV2539" s="40">
        <v>2025</v>
      </c>
      <c r="AW2539" s="269" t="s">
        <v>160</v>
      </c>
      <c r="AX2539" s="380">
        <v>116.35</v>
      </c>
      <c r="AY2539" s="380">
        <v>124.51</v>
      </c>
    </row>
    <row r="2540" spans="1:51" x14ac:dyDescent="0.25">
      <c r="A2540" s="5">
        <v>66</v>
      </c>
      <c r="B2540" s="6" t="s">
        <v>61</v>
      </c>
      <c r="C2540" s="77">
        <v>16260667.939999999</v>
      </c>
      <c r="D2540" s="77">
        <v>27293332.210000001</v>
      </c>
      <c r="E2540" s="77">
        <v>34157.649999999994</v>
      </c>
      <c r="F2540" s="77">
        <v>1422029.1099999999</v>
      </c>
      <c r="G2540" s="77">
        <v>56071479.620000005</v>
      </c>
      <c r="H2540" s="77">
        <v>-54704509.240000002</v>
      </c>
      <c r="I2540" s="77">
        <v>190703950.87</v>
      </c>
      <c r="J2540" s="77">
        <v>669532969.03999996</v>
      </c>
      <c r="K2540" s="77">
        <v>34195.65</v>
      </c>
      <c r="L2540" s="77">
        <v>38</v>
      </c>
      <c r="M2540" s="77">
        <v>2182642.69</v>
      </c>
      <c r="N2540" s="77">
        <v>2851721.03</v>
      </c>
      <c r="O2540" s="77">
        <v>1862338.1299999994</v>
      </c>
      <c r="P2540" s="77">
        <v>-70388511.129999995</v>
      </c>
      <c r="Q2540" s="77">
        <v>13480139.389999997</v>
      </c>
      <c r="R2540" s="77">
        <v>-56908371.739999995</v>
      </c>
      <c r="S2540" s="77">
        <v>2203862.3600000143</v>
      </c>
      <c r="T2540" s="77">
        <v>10570326.66</v>
      </c>
      <c r="U2540" s="77">
        <v>0</v>
      </c>
      <c r="V2540" s="77">
        <v>0</v>
      </c>
      <c r="W2540" s="77">
        <v>0</v>
      </c>
      <c r="X2540" s="77">
        <v>703574603.25999999</v>
      </c>
      <c r="Y2540" s="77">
        <v>1118721.46</v>
      </c>
      <c r="Z2540" s="77">
        <v>769541.74</v>
      </c>
      <c r="AA2540" s="77">
        <v>5281818.38</v>
      </c>
      <c r="AB2540" s="77">
        <v>57681.54</v>
      </c>
      <c r="AC2540" s="77">
        <v>0</v>
      </c>
      <c r="AD2540" s="77">
        <v>0</v>
      </c>
      <c r="AE2540" s="77">
        <v>0</v>
      </c>
      <c r="AF2540" s="77">
        <v>704713304.44000006</v>
      </c>
      <c r="AG2540" s="77">
        <v>2182680.69</v>
      </c>
      <c r="AH2540" s="77">
        <v>2885878.6799999997</v>
      </c>
      <c r="AI2540" s="77">
        <v>5068540.4899999993</v>
      </c>
      <c r="AJ2540" s="77">
        <v>3206202.36</v>
      </c>
      <c r="AK2540" s="77">
        <v>0</v>
      </c>
      <c r="AL2540" s="77">
        <v>190669755.22</v>
      </c>
      <c r="AM2540" s="77">
        <v>5576.8482502891447</v>
      </c>
      <c r="AN2540" s="77">
        <v>1422029.1099999999</v>
      </c>
      <c r="AO2540" s="77">
        <v>0</v>
      </c>
      <c r="AP2540" s="13">
        <v>14162930.75</v>
      </c>
      <c r="AQ2540" s="13">
        <v>27057933.150000002</v>
      </c>
      <c r="AR2540" s="367"/>
      <c r="AS2540" s="19">
        <v>45869</v>
      </c>
      <c r="AT2540" s="20" t="s">
        <v>6</v>
      </c>
      <c r="AU2540" s="40" t="s">
        <v>293</v>
      </c>
      <c r="AV2540" s="40">
        <v>2025</v>
      </c>
      <c r="AW2540" s="269" t="s">
        <v>178</v>
      </c>
      <c r="AX2540" s="380">
        <v>116.35</v>
      </c>
      <c r="AY2540" s="380">
        <v>124.51</v>
      </c>
    </row>
    <row r="2541" spans="1:51" x14ac:dyDescent="0.25">
      <c r="A2541" s="5">
        <v>44</v>
      </c>
      <c r="B2541" s="6" t="s">
        <v>62</v>
      </c>
      <c r="C2541" s="77">
        <v>86428014.74000001</v>
      </c>
      <c r="D2541" s="77">
        <v>9767369.5199999996</v>
      </c>
      <c r="E2541" s="77">
        <v>14823373.140000001</v>
      </c>
      <c r="F2541" s="77">
        <v>16404517.220000001</v>
      </c>
      <c r="G2541" s="77">
        <v>61792294.32</v>
      </c>
      <c r="H2541" s="77">
        <v>-34569953.810000002</v>
      </c>
      <c r="I2541" s="77">
        <v>261428271.33000001</v>
      </c>
      <c r="J2541" s="77">
        <v>47286567.920000002</v>
      </c>
      <c r="K2541" s="77">
        <v>69117080.189999998</v>
      </c>
      <c r="L2541" s="77">
        <v>51109431.700000003</v>
      </c>
      <c r="M2541" s="77">
        <v>1040328.36</v>
      </c>
      <c r="N2541" s="77">
        <v>0</v>
      </c>
      <c r="O2541" s="77">
        <v>34816522.629999995</v>
      </c>
      <c r="P2541" s="77">
        <v>-37051554.679999977</v>
      </c>
      <c r="Q2541" s="77">
        <v>-595924.95000000019</v>
      </c>
      <c r="R2541" s="77">
        <v>-37647479.62999998</v>
      </c>
      <c r="S2541" s="77">
        <v>3077525.8200000003</v>
      </c>
      <c r="T2541" s="77">
        <v>4531993.75</v>
      </c>
      <c r="U2541" s="77">
        <v>0</v>
      </c>
      <c r="V2541" s="77">
        <v>0</v>
      </c>
      <c r="W2541" s="77">
        <v>0</v>
      </c>
      <c r="X2541" s="77">
        <v>11768682.859999999</v>
      </c>
      <c r="Y2541" s="77">
        <v>1160130.5</v>
      </c>
      <c r="Z2541" s="77">
        <v>1167492.02</v>
      </c>
      <c r="AA2541" s="77">
        <v>4741752.21</v>
      </c>
      <c r="AB2541" s="77">
        <v>2341087.37</v>
      </c>
      <c r="AC2541" s="77">
        <v>0</v>
      </c>
      <c r="AD2541" s="77">
        <v>0</v>
      </c>
      <c r="AE2541" s="77">
        <v>0</v>
      </c>
      <c r="AF2541" s="77">
        <v>3812688.69</v>
      </c>
      <c r="AG2541" s="77">
        <v>52149760.060000002</v>
      </c>
      <c r="AH2541" s="77">
        <v>14823373.140000001</v>
      </c>
      <c r="AI2541" s="77">
        <v>68445100.609999999</v>
      </c>
      <c r="AJ2541" s="77">
        <v>33628577.980000004</v>
      </c>
      <c r="AK2541" s="77">
        <v>0</v>
      </c>
      <c r="AL2541" s="77">
        <v>192311191.14000002</v>
      </c>
      <c r="AM2541" s="77">
        <v>3.782397500174262</v>
      </c>
      <c r="AN2541" s="77">
        <v>9574249.370000001</v>
      </c>
      <c r="AO2541" s="77">
        <v>6830267.8499999996</v>
      </c>
      <c r="AP2541" s="13">
        <v>54906662.430000007</v>
      </c>
      <c r="AQ2541" s="13">
        <v>11494668.32</v>
      </c>
      <c r="AR2541" s="367"/>
      <c r="AS2541" s="19">
        <v>45869</v>
      </c>
      <c r="AT2541" s="20" t="s">
        <v>6</v>
      </c>
      <c r="AU2541" s="40" t="s">
        <v>293</v>
      </c>
      <c r="AV2541" s="40">
        <v>2025</v>
      </c>
      <c r="AW2541" s="269" t="s">
        <v>167</v>
      </c>
      <c r="AX2541" s="380">
        <v>116.35</v>
      </c>
      <c r="AY2541" s="380">
        <v>124.51</v>
      </c>
    </row>
    <row r="2542" spans="1:51" ht="30" x14ac:dyDescent="0.25">
      <c r="A2542" s="5">
        <v>113</v>
      </c>
      <c r="B2542" s="6" t="s">
        <v>63</v>
      </c>
      <c r="C2542" s="77">
        <v>61897907.969999999</v>
      </c>
      <c r="D2542" s="77">
        <v>13441626.43</v>
      </c>
      <c r="E2542" s="77">
        <v>2438415.2699999996</v>
      </c>
      <c r="F2542" s="77">
        <v>14737645.93</v>
      </c>
      <c r="G2542" s="77">
        <v>39025327.609999999</v>
      </c>
      <c r="H2542" s="77">
        <v>529255.76</v>
      </c>
      <c r="I2542" s="77">
        <v>492320156.32999998</v>
      </c>
      <c r="J2542" s="77">
        <v>34136523.789999999</v>
      </c>
      <c r="K2542" s="77">
        <v>32002672.359999999</v>
      </c>
      <c r="L2542" s="77">
        <v>27058312.000000004</v>
      </c>
      <c r="M2542" s="77">
        <v>2031629.86</v>
      </c>
      <c r="N2542" s="77">
        <v>9112218.7200000007</v>
      </c>
      <c r="O2542" s="77">
        <v>8047948.3600000022</v>
      </c>
      <c r="P2542" s="77">
        <v>-13358605.360000014</v>
      </c>
      <c r="Q2542" s="77">
        <v>-951550.90999999829</v>
      </c>
      <c r="R2542" s="77">
        <v>-14310156.270000013</v>
      </c>
      <c r="S2542" s="77">
        <v>14839412.030000001</v>
      </c>
      <c r="T2542" s="77">
        <v>351059.47</v>
      </c>
      <c r="U2542" s="77">
        <v>0</v>
      </c>
      <c r="V2542" s="77">
        <v>0</v>
      </c>
      <c r="W2542" s="77">
        <v>0</v>
      </c>
      <c r="X2542" s="77">
        <v>21533667.670000002</v>
      </c>
      <c r="Y2542" s="77">
        <v>728352.33</v>
      </c>
      <c r="Z2542" s="77">
        <v>682822.68</v>
      </c>
      <c r="AA2542" s="77">
        <v>0</v>
      </c>
      <c r="AB2542" s="77">
        <v>1471622.2</v>
      </c>
      <c r="AC2542" s="77">
        <v>0</v>
      </c>
      <c r="AD2542" s="77">
        <v>0</v>
      </c>
      <c r="AE2542" s="77">
        <v>0</v>
      </c>
      <c r="AF2542" s="77">
        <v>4162517.9</v>
      </c>
      <c r="AG2542" s="77">
        <v>29089941.859999999</v>
      </c>
      <c r="AH2542" s="77">
        <v>11550633.99</v>
      </c>
      <c r="AI2542" s="77">
        <v>42808805.990000002</v>
      </c>
      <c r="AJ2542" s="77">
        <v>34760857.630000003</v>
      </c>
      <c r="AK2542" s="77">
        <v>0</v>
      </c>
      <c r="AL2542" s="77">
        <v>460317483.96999997</v>
      </c>
      <c r="AM2542" s="77">
        <v>15.383720171611317</v>
      </c>
      <c r="AN2542" s="77">
        <v>7013780.3600000003</v>
      </c>
      <c r="AO2542" s="77">
        <v>7723865.5700000003</v>
      </c>
      <c r="AP2542" s="13">
        <v>51636888.909999996</v>
      </c>
      <c r="AQ2542" s="13">
        <v>10588694.280000003</v>
      </c>
      <c r="AR2542" s="367"/>
      <c r="AS2542" s="19">
        <v>45869</v>
      </c>
      <c r="AT2542" s="20" t="s">
        <v>6</v>
      </c>
      <c r="AU2542" s="40" t="s">
        <v>292</v>
      </c>
      <c r="AV2542" s="40">
        <v>2025</v>
      </c>
      <c r="AW2542" s="269" t="s">
        <v>171</v>
      </c>
      <c r="AX2542" s="380">
        <v>116.35</v>
      </c>
      <c r="AY2542" s="380">
        <v>124.51</v>
      </c>
    </row>
    <row r="2543" spans="1:51" x14ac:dyDescent="0.25">
      <c r="A2543" s="5">
        <v>98</v>
      </c>
      <c r="B2543" s="6" t="s">
        <v>64</v>
      </c>
      <c r="C2543" s="77">
        <v>175457553.96000001</v>
      </c>
      <c r="D2543" s="77">
        <v>34901554.770000003</v>
      </c>
      <c r="E2543" s="77">
        <v>36386696.869999997</v>
      </c>
      <c r="F2543" s="77">
        <v>34517193.07</v>
      </c>
      <c r="G2543" s="77">
        <v>62794950.379999995</v>
      </c>
      <c r="H2543" s="77">
        <v>416487.86</v>
      </c>
      <c r="I2543" s="77">
        <v>171221977.88999999</v>
      </c>
      <c r="J2543" s="77">
        <v>76752095.219999999</v>
      </c>
      <c r="K2543" s="77">
        <v>107216866.34</v>
      </c>
      <c r="L2543" s="77">
        <v>64479110.769999996</v>
      </c>
      <c r="M2543" s="77">
        <v>28075972.210000001</v>
      </c>
      <c r="N2543" s="77">
        <v>11310467.939999999</v>
      </c>
      <c r="O2543" s="77">
        <v>44432472.540000014</v>
      </c>
      <c r="P2543" s="77">
        <v>-1188616.7999999598</v>
      </c>
      <c r="Q2543" s="77">
        <v>6762131.8100000042</v>
      </c>
      <c r="R2543" s="77">
        <v>5573515.0100000445</v>
      </c>
      <c r="S2543" s="77">
        <v>-5157027.1499999985</v>
      </c>
      <c r="T2543" s="77">
        <v>158.56</v>
      </c>
      <c r="U2543" s="77">
        <v>0</v>
      </c>
      <c r="V2543" s="77">
        <v>0</v>
      </c>
      <c r="W2543" s="77">
        <v>0</v>
      </c>
      <c r="X2543" s="77">
        <v>54656399.710000001</v>
      </c>
      <c r="Y2543" s="77">
        <v>1116350.7</v>
      </c>
      <c r="Z2543" s="77">
        <v>1783358.68</v>
      </c>
      <c r="AA2543" s="77">
        <v>23271142.640000001</v>
      </c>
      <c r="AB2543" s="77">
        <v>3829212.26</v>
      </c>
      <c r="AC2543" s="77">
        <v>0</v>
      </c>
      <c r="AD2543" s="77">
        <v>0</v>
      </c>
      <c r="AE2543" s="77">
        <v>0</v>
      </c>
      <c r="AF2543" s="77">
        <v>29813521.140000001</v>
      </c>
      <c r="AG2543" s="77">
        <v>92555082.980000004</v>
      </c>
      <c r="AH2543" s="77">
        <v>47697164.810000002</v>
      </c>
      <c r="AI2543" s="77">
        <v>146256228.08000001</v>
      </c>
      <c r="AJ2543" s="77">
        <v>101823755.53999999</v>
      </c>
      <c r="AK2543" s="77">
        <v>0</v>
      </c>
      <c r="AL2543" s="77">
        <v>64005111.549999982</v>
      </c>
      <c r="AM2543" s="77">
        <v>1.5969686835187911</v>
      </c>
      <c r="AN2543" s="77">
        <v>22297689.350000001</v>
      </c>
      <c r="AO2543" s="77">
        <v>12219503.720000001</v>
      </c>
      <c r="AP2543" s="13">
        <v>141352397.52000001</v>
      </c>
      <c r="AQ2543" s="13">
        <v>38877812.170000009</v>
      </c>
      <c r="AR2543" s="367"/>
      <c r="AS2543" s="19">
        <v>45869</v>
      </c>
      <c r="AT2543" s="20" t="s">
        <v>6</v>
      </c>
      <c r="AU2543" s="40" t="s">
        <v>292</v>
      </c>
      <c r="AV2543" s="40">
        <v>2025</v>
      </c>
      <c r="AW2543" s="269" t="s">
        <v>165</v>
      </c>
      <c r="AX2543" s="380">
        <v>116.35</v>
      </c>
      <c r="AY2543" s="380">
        <v>124.51</v>
      </c>
    </row>
    <row r="2544" spans="1:51" x14ac:dyDescent="0.25">
      <c r="A2544" s="5">
        <v>109</v>
      </c>
      <c r="B2544" s="6" t="s">
        <v>66</v>
      </c>
      <c r="C2544" s="77">
        <v>1150511975.9000001</v>
      </c>
      <c r="D2544" s="77">
        <v>334994278.57999998</v>
      </c>
      <c r="E2544" s="77">
        <v>118215018.07000001</v>
      </c>
      <c r="F2544" s="77">
        <v>144044583.31</v>
      </c>
      <c r="G2544" s="77">
        <v>323617606.53999996</v>
      </c>
      <c r="H2544" s="77">
        <v>668225663.75</v>
      </c>
      <c r="I2544" s="77">
        <v>2921262145.3499999</v>
      </c>
      <c r="J2544" s="77">
        <v>766656232.85000002</v>
      </c>
      <c r="K2544" s="77">
        <v>481909706.48000002</v>
      </c>
      <c r="L2544" s="77">
        <v>325123569.06</v>
      </c>
      <c r="M2544" s="77">
        <v>37526983</v>
      </c>
      <c r="N2544" s="77">
        <v>961551.75</v>
      </c>
      <c r="O2544" s="77">
        <v>133044644.34</v>
      </c>
      <c r="P2544" s="77">
        <v>214796729.58000022</v>
      </c>
      <c r="Q2544" s="77">
        <v>-93261148.979999989</v>
      </c>
      <c r="R2544" s="77">
        <v>121535580.60000023</v>
      </c>
      <c r="S2544" s="77">
        <v>546690083.14999986</v>
      </c>
      <c r="T2544" s="77">
        <v>67960138.189999998</v>
      </c>
      <c r="U2544" s="77">
        <v>0</v>
      </c>
      <c r="V2544" s="77">
        <v>0</v>
      </c>
      <c r="W2544" s="77">
        <v>24151302.129999999</v>
      </c>
      <c r="X2544" s="77">
        <v>1376470550.8</v>
      </c>
      <c r="Y2544" s="77">
        <v>5612524.6299999999</v>
      </c>
      <c r="Z2544" s="77">
        <v>15184653.07</v>
      </c>
      <c r="AA2544" s="77">
        <v>158466974.15000001</v>
      </c>
      <c r="AB2544" s="77">
        <v>520034.25</v>
      </c>
      <c r="AC2544" s="77">
        <v>0</v>
      </c>
      <c r="AD2544" s="77">
        <v>0</v>
      </c>
      <c r="AE2544" s="77">
        <v>1181827.97</v>
      </c>
      <c r="AF2544" s="77">
        <v>740925893.89999998</v>
      </c>
      <c r="AG2544" s="77">
        <v>362650552.06</v>
      </c>
      <c r="AH2544" s="77">
        <v>119176569.81999999</v>
      </c>
      <c r="AI2544" s="77">
        <v>478667924.81999999</v>
      </c>
      <c r="AJ2544" s="77">
        <v>345623280.48000002</v>
      </c>
      <c r="AK2544" s="77">
        <v>0</v>
      </c>
      <c r="AL2544" s="77">
        <v>2439352438.8699999</v>
      </c>
      <c r="AM2544" s="77">
        <v>6.0618454164115008</v>
      </c>
      <c r="AN2544" s="77">
        <v>110787639.58</v>
      </c>
      <c r="AO2544" s="77">
        <v>33256943.73</v>
      </c>
      <c r="AP2544" s="13">
        <v>1013942810.9</v>
      </c>
      <c r="AQ2544" s="13">
        <v>331469757.91999996</v>
      </c>
      <c r="AR2544" s="367"/>
      <c r="AS2544" s="19">
        <v>45869</v>
      </c>
      <c r="AT2544" s="20" t="s">
        <v>6</v>
      </c>
      <c r="AU2544" s="40" t="s">
        <v>292</v>
      </c>
      <c r="AV2544" s="40">
        <v>2025</v>
      </c>
      <c r="AW2544" s="269" t="s">
        <v>157</v>
      </c>
      <c r="AX2544" s="380">
        <v>116.35</v>
      </c>
      <c r="AY2544" s="380">
        <v>124.51</v>
      </c>
    </row>
    <row r="2545" spans="1:51" x14ac:dyDescent="0.25">
      <c r="A2545" s="5">
        <v>25</v>
      </c>
      <c r="B2545" s="6" t="s">
        <v>67</v>
      </c>
      <c r="C2545" s="77">
        <v>72933264.969999999</v>
      </c>
      <c r="D2545" s="77">
        <v>17528951</v>
      </c>
      <c r="E2545" s="77">
        <v>2671656</v>
      </c>
      <c r="F2545" s="77">
        <v>0</v>
      </c>
      <c r="G2545" s="77">
        <v>54131039.729999997</v>
      </c>
      <c r="H2545" s="77">
        <v>261982568.88</v>
      </c>
      <c r="I2545" s="77">
        <v>36475394.780000001</v>
      </c>
      <c r="J2545" s="77">
        <v>1640404796.8299999</v>
      </c>
      <c r="K2545" s="77">
        <v>24556746.32</v>
      </c>
      <c r="L2545" s="77">
        <v>21885090.319999997</v>
      </c>
      <c r="M2545" s="77">
        <v>0</v>
      </c>
      <c r="N2545" s="77">
        <v>0</v>
      </c>
      <c r="O2545" s="77">
        <v>6497432.3199999975</v>
      </c>
      <c r="P2545" s="77">
        <v>-5224158.0799999917</v>
      </c>
      <c r="Q2545" s="77">
        <v>-128063.87000000001</v>
      </c>
      <c r="R2545" s="77">
        <v>-5352221.9499999918</v>
      </c>
      <c r="S2545" s="77">
        <v>267334790.83000001</v>
      </c>
      <c r="T2545" s="77">
        <v>90995236.629999995</v>
      </c>
      <c r="U2545" s="77">
        <v>7284762.0199999996</v>
      </c>
      <c r="V2545" s="77">
        <v>0</v>
      </c>
      <c r="W2545" s="77">
        <v>0</v>
      </c>
      <c r="X2545" s="77">
        <v>172997748.90000001</v>
      </c>
      <c r="Y2545" s="77">
        <v>1082327.6200000001</v>
      </c>
      <c r="Z2545" s="77">
        <v>2788300.49</v>
      </c>
      <c r="AA2545" s="77">
        <v>0</v>
      </c>
      <c r="AB2545" s="77">
        <v>44988.92</v>
      </c>
      <c r="AC2545" s="77">
        <v>0</v>
      </c>
      <c r="AD2545" s="77">
        <v>0</v>
      </c>
      <c r="AE2545" s="77">
        <v>0</v>
      </c>
      <c r="AF2545" s="77">
        <v>27339.69</v>
      </c>
      <c r="AG2545" s="77">
        <v>21885090.32</v>
      </c>
      <c r="AH2545" s="77">
        <v>2671656</v>
      </c>
      <c r="AI2545" s="77">
        <v>20897882.709999997</v>
      </c>
      <c r="AJ2545" s="77">
        <v>14400450.389999999</v>
      </c>
      <c r="AK2545" s="77">
        <v>0</v>
      </c>
      <c r="AL2545" s="77">
        <v>11918648.460000001</v>
      </c>
      <c r="AM2545" s="77">
        <v>1.4853512881831978</v>
      </c>
      <c r="AN2545" s="77">
        <v>0</v>
      </c>
      <c r="AO2545" s="77">
        <v>0</v>
      </c>
      <c r="AP2545" s="13">
        <v>67447631.650000006</v>
      </c>
      <c r="AQ2545" s="13">
        <v>18540750</v>
      </c>
      <c r="AR2545" s="367"/>
      <c r="AS2545" s="19">
        <v>45869</v>
      </c>
      <c r="AT2545" s="20" t="s">
        <v>6</v>
      </c>
      <c r="AU2545" s="40" t="s">
        <v>292</v>
      </c>
      <c r="AV2545" s="40">
        <v>2025</v>
      </c>
      <c r="AW2545" s="269" t="s">
        <v>174</v>
      </c>
      <c r="AX2545" s="380">
        <v>116.35</v>
      </c>
      <c r="AY2545" s="380">
        <v>124.51</v>
      </c>
    </row>
    <row r="2546" spans="1:51" x14ac:dyDescent="0.25">
      <c r="A2546" s="5">
        <v>122</v>
      </c>
      <c r="B2546" s="6" t="s">
        <v>69</v>
      </c>
      <c r="C2546" s="77">
        <v>484636005.32999998</v>
      </c>
      <c r="D2546" s="77">
        <v>2918068.37</v>
      </c>
      <c r="E2546" s="77">
        <v>89130.62999999999</v>
      </c>
      <c r="F2546" s="77">
        <v>342969.2</v>
      </c>
      <c r="G2546" s="77">
        <v>59098157.179999992</v>
      </c>
      <c r="H2546" s="77">
        <v>1180159.24</v>
      </c>
      <c r="I2546" s="77">
        <v>42215603.799999997</v>
      </c>
      <c r="J2546" s="77">
        <v>395121.6</v>
      </c>
      <c r="K2546" s="77">
        <v>4786680.24</v>
      </c>
      <c r="L2546" s="77">
        <v>3722102.3200000003</v>
      </c>
      <c r="M2546" s="77">
        <v>40138470.759999998</v>
      </c>
      <c r="N2546" s="77">
        <v>503503.33</v>
      </c>
      <c r="O2546" s="77">
        <v>-521924965.67000002</v>
      </c>
      <c r="P2546" s="77">
        <v>944200777.62</v>
      </c>
      <c r="Q2546" s="77">
        <v>-943163361.23000002</v>
      </c>
      <c r="R2546" s="77">
        <v>1037416.3899999857</v>
      </c>
      <c r="S2546" s="77">
        <v>142742.83999999985</v>
      </c>
      <c r="T2546" s="77">
        <v>0</v>
      </c>
      <c r="U2546" s="77">
        <v>0</v>
      </c>
      <c r="V2546" s="77">
        <v>0</v>
      </c>
      <c r="W2546" s="77">
        <v>22916021.760000002</v>
      </c>
      <c r="X2546" s="77">
        <v>1981375.72</v>
      </c>
      <c r="Y2546" s="77">
        <v>967803.62</v>
      </c>
      <c r="Z2546" s="77">
        <v>176976.39</v>
      </c>
      <c r="AA2546" s="77">
        <v>7305621.9400000004</v>
      </c>
      <c r="AB2546" s="77">
        <v>26356.06</v>
      </c>
      <c r="AC2546" s="77">
        <v>0</v>
      </c>
      <c r="AD2546" s="77">
        <v>0</v>
      </c>
      <c r="AE2546" s="77">
        <v>16224146.789999999</v>
      </c>
      <c r="AF2546" s="77">
        <v>53749.84</v>
      </c>
      <c r="AG2546" s="77">
        <v>43860573.079999998</v>
      </c>
      <c r="AH2546" s="77">
        <v>592633.96</v>
      </c>
      <c r="AI2546" s="77">
        <v>44349865.32</v>
      </c>
      <c r="AJ2546" s="77">
        <v>566274830.99000001</v>
      </c>
      <c r="AK2546" s="77">
        <v>0</v>
      </c>
      <c r="AL2546" s="77">
        <v>37428923.559999995</v>
      </c>
      <c r="AM2546" s="77">
        <v>8.819390826908462</v>
      </c>
      <c r="AN2546" s="77">
        <v>296027.75</v>
      </c>
      <c r="AO2546" s="77">
        <v>46941.45</v>
      </c>
      <c r="AP2546" s="13">
        <v>1006225777.6400001</v>
      </c>
      <c r="AQ2546" s="13">
        <v>2582875.0099999998</v>
      </c>
      <c r="AR2546" s="367"/>
      <c r="AS2546" s="19">
        <v>45869</v>
      </c>
      <c r="AT2546" s="20" t="s">
        <v>6</v>
      </c>
      <c r="AU2546" s="40" t="s">
        <v>292</v>
      </c>
      <c r="AV2546" s="40">
        <v>2025</v>
      </c>
      <c r="AW2546" s="269" t="s">
        <v>267</v>
      </c>
      <c r="AX2546" s="380">
        <v>116.35</v>
      </c>
      <c r="AY2546" s="380">
        <v>124.51</v>
      </c>
    </row>
    <row r="2547" spans="1:51" x14ac:dyDescent="0.25">
      <c r="A2547" s="5">
        <v>13</v>
      </c>
      <c r="B2547" s="6" t="s">
        <v>70</v>
      </c>
      <c r="C2547" s="77">
        <v>10855045347.080004</v>
      </c>
      <c r="D2547" s="77">
        <v>5284254888.9899988</v>
      </c>
      <c r="E2547" s="77">
        <v>1506587518.3399999</v>
      </c>
      <c r="F2547" s="77">
        <v>1681127455.1500001</v>
      </c>
      <c r="G2547" s="77">
        <v>1752898089.1299999</v>
      </c>
      <c r="H2547" s="77">
        <v>89434309.5</v>
      </c>
      <c r="I2547" s="77">
        <v>5618639600.04</v>
      </c>
      <c r="J2547" s="77">
        <v>5969662700.3999996</v>
      </c>
      <c r="K2547" s="77">
        <v>3893913927.6599998</v>
      </c>
      <c r="L2547" s="77">
        <v>2334465092.0899997</v>
      </c>
      <c r="M2547" s="77">
        <v>1646801762.3399999</v>
      </c>
      <c r="N2547" s="77">
        <v>1558202520.3999999</v>
      </c>
      <c r="O2547" s="77">
        <v>4373134410.5900002</v>
      </c>
      <c r="P2547" s="77">
        <v>-2236369496.7799973</v>
      </c>
      <c r="Q2547" s="77">
        <v>-417777084.5999999</v>
      </c>
      <c r="R2547" s="77">
        <v>-2654146581.3799973</v>
      </c>
      <c r="S2547" s="77">
        <v>2743580890.6599998</v>
      </c>
      <c r="T2547" s="77">
        <v>173270846.56999999</v>
      </c>
      <c r="U2547" s="77">
        <v>457975654.44</v>
      </c>
      <c r="V2547" s="77">
        <v>0</v>
      </c>
      <c r="W2547" s="77">
        <v>81034516.150000006</v>
      </c>
      <c r="X2547" s="77">
        <v>3153637449.7199998</v>
      </c>
      <c r="Y2547" s="77">
        <v>35773430.340000004</v>
      </c>
      <c r="Z2547" s="77">
        <v>86719412.879999995</v>
      </c>
      <c r="AA2547" s="77">
        <v>106082055.58</v>
      </c>
      <c r="AB2547" s="77">
        <v>2398497.79</v>
      </c>
      <c r="AC2547" s="77">
        <v>0</v>
      </c>
      <c r="AD2547" s="77">
        <v>0</v>
      </c>
      <c r="AE2547" s="77">
        <v>18033750.170000002</v>
      </c>
      <c r="AF2547" s="77">
        <v>873330429.46000004</v>
      </c>
      <c r="AG2547" s="77">
        <v>3981266854.4299994</v>
      </c>
      <c r="AH2547" s="77">
        <v>3064790038.7400002</v>
      </c>
      <c r="AI2547" s="77">
        <v>7074887501.3399992</v>
      </c>
      <c r="AJ2547" s="77">
        <v>2701754989.8500004</v>
      </c>
      <c r="AK2547" s="77">
        <v>1899.1</v>
      </c>
      <c r="AL2547" s="77">
        <v>1724725672.3800001</v>
      </c>
      <c r="AM2547" s="77">
        <v>1.4429285557979585</v>
      </c>
      <c r="AN2547" s="77">
        <v>1287982960</v>
      </c>
      <c r="AO2547" s="77">
        <v>393144495.14999998</v>
      </c>
      <c r="AP2547" s="13">
        <v>8578526643.4500027</v>
      </c>
      <c r="AQ2547" s="13">
        <v>7349843609.1900005</v>
      </c>
      <c r="AR2547" s="367"/>
      <c r="AS2547" s="19">
        <v>45869</v>
      </c>
      <c r="AT2547" s="20" t="s">
        <v>6</v>
      </c>
      <c r="AU2547" s="40" t="s">
        <v>292</v>
      </c>
      <c r="AV2547" s="40">
        <v>2025</v>
      </c>
      <c r="AW2547" s="269" t="s">
        <v>149</v>
      </c>
      <c r="AX2547" s="380">
        <v>116.35</v>
      </c>
      <c r="AY2547" s="380">
        <v>124.51</v>
      </c>
    </row>
    <row r="2548" spans="1:51" x14ac:dyDescent="0.25">
      <c r="A2548" s="5">
        <v>110</v>
      </c>
      <c r="B2548" s="6" t="s">
        <v>71</v>
      </c>
      <c r="C2548" s="77">
        <v>80306198.679999992</v>
      </c>
      <c r="D2548" s="77">
        <v>4648366.1500000004</v>
      </c>
      <c r="E2548" s="77">
        <v>416671.05</v>
      </c>
      <c r="F2548" s="77">
        <v>13363150.33</v>
      </c>
      <c r="G2548" s="77">
        <v>88776218.879999995</v>
      </c>
      <c r="H2548" s="77">
        <v>164169159.16999999</v>
      </c>
      <c r="I2548" s="77">
        <v>443203339.07999998</v>
      </c>
      <c r="J2548" s="77">
        <v>635652530.13999999</v>
      </c>
      <c r="K2548" s="77">
        <v>44641485.149999999</v>
      </c>
      <c r="L2548" s="77">
        <v>32143545.399999999</v>
      </c>
      <c r="M2548" s="77">
        <v>7458785.5199999996</v>
      </c>
      <c r="N2548" s="77">
        <v>183740.89</v>
      </c>
      <c r="O2548" s="77">
        <v>20306558.489999995</v>
      </c>
      <c r="P2548" s="77">
        <v>-48729809.889999986</v>
      </c>
      <c r="Q2548" s="77">
        <v>-9291559.8900000025</v>
      </c>
      <c r="R2548" s="77">
        <v>-58021369.779999986</v>
      </c>
      <c r="S2548" s="77">
        <v>222190528.95000002</v>
      </c>
      <c r="T2548" s="77">
        <v>23595789.440000001</v>
      </c>
      <c r="U2548" s="77">
        <v>0</v>
      </c>
      <c r="V2548" s="77">
        <v>0</v>
      </c>
      <c r="W2548" s="77">
        <v>0</v>
      </c>
      <c r="X2548" s="77">
        <v>203890889.68000001</v>
      </c>
      <c r="Y2548" s="77">
        <v>1748622.18</v>
      </c>
      <c r="Z2548" s="77">
        <v>664786.32999999996</v>
      </c>
      <c r="AA2548" s="77">
        <v>1161178.3400000001</v>
      </c>
      <c r="AB2548" s="77">
        <v>765392.74</v>
      </c>
      <c r="AC2548" s="77">
        <v>0</v>
      </c>
      <c r="AD2548" s="77">
        <v>0</v>
      </c>
      <c r="AE2548" s="77">
        <v>0</v>
      </c>
      <c r="AF2548" s="77">
        <v>956170.58</v>
      </c>
      <c r="AG2548" s="77">
        <v>39602330.920000002</v>
      </c>
      <c r="AH2548" s="77">
        <v>600411.93999999994</v>
      </c>
      <c r="AI2548" s="77">
        <v>52270882.339999996</v>
      </c>
      <c r="AJ2548" s="77">
        <v>31964323.849999998</v>
      </c>
      <c r="AK2548" s="77">
        <v>0</v>
      </c>
      <c r="AL2548" s="77">
        <v>398561853.93000001</v>
      </c>
      <c r="AM2548" s="77">
        <v>9.9280599108831389</v>
      </c>
      <c r="AN2548" s="77">
        <v>10185697.66</v>
      </c>
      <c r="AO2548" s="77">
        <v>3177452.67</v>
      </c>
      <c r="AP2548" s="13">
        <v>63528295.559999995</v>
      </c>
      <c r="AQ2548" s="13">
        <v>5206982.870000001</v>
      </c>
      <c r="AR2548" s="367"/>
      <c r="AS2548" s="19">
        <v>45869</v>
      </c>
      <c r="AT2548" s="20" t="s">
        <v>6</v>
      </c>
      <c r="AU2548" s="40" t="s">
        <v>292</v>
      </c>
      <c r="AV2548" s="40">
        <v>2025</v>
      </c>
      <c r="AW2548" s="269" t="s">
        <v>173</v>
      </c>
      <c r="AX2548" s="380">
        <v>116.35</v>
      </c>
      <c r="AY2548" s="380">
        <v>124.51</v>
      </c>
    </row>
    <row r="2549" spans="1:51" x14ac:dyDescent="0.25">
      <c r="A2549" s="5">
        <v>52</v>
      </c>
      <c r="B2549" s="6" t="s">
        <v>72</v>
      </c>
      <c r="C2549" s="77">
        <v>320711605.78999996</v>
      </c>
      <c r="D2549" s="77">
        <v>15002855.4</v>
      </c>
      <c r="E2549" s="77">
        <v>45871993.219999999</v>
      </c>
      <c r="F2549" s="77">
        <v>38000079</v>
      </c>
      <c r="G2549" s="77">
        <v>61382664.32</v>
      </c>
      <c r="H2549" s="77">
        <v>5224417.29</v>
      </c>
      <c r="I2549" s="77">
        <v>3077512577.1500001</v>
      </c>
      <c r="J2549" s="77">
        <v>1710596243.6700001</v>
      </c>
      <c r="K2549" s="77">
        <v>127452133.34</v>
      </c>
      <c r="L2549" s="77">
        <v>61880126.560000002</v>
      </c>
      <c r="M2549" s="77">
        <v>63131320.439999998</v>
      </c>
      <c r="N2549" s="77">
        <v>17081610.920000002</v>
      </c>
      <c r="O2549" s="77">
        <v>91668684.75</v>
      </c>
      <c r="P2549" s="77">
        <v>114542783.07999995</v>
      </c>
      <c r="Q2549" s="77">
        <v>-88646354.599999994</v>
      </c>
      <c r="R2549" s="77">
        <v>25896428.479999959</v>
      </c>
      <c r="S2549" s="77">
        <v>-20672011.189999998</v>
      </c>
      <c r="T2549" s="77">
        <v>160173926.72999999</v>
      </c>
      <c r="U2549" s="77">
        <v>0</v>
      </c>
      <c r="V2549" s="77">
        <v>0</v>
      </c>
      <c r="W2549" s="77">
        <v>0</v>
      </c>
      <c r="X2549" s="77">
        <v>86606648.950000003</v>
      </c>
      <c r="Y2549" s="77">
        <v>1252707.43</v>
      </c>
      <c r="Z2549" s="77">
        <v>2804398.57</v>
      </c>
      <c r="AA2549" s="77">
        <v>4846294.51</v>
      </c>
      <c r="AB2549" s="77">
        <v>120679.39</v>
      </c>
      <c r="AC2549" s="77">
        <v>0</v>
      </c>
      <c r="AD2549" s="77">
        <v>0</v>
      </c>
      <c r="AE2549" s="77">
        <v>0</v>
      </c>
      <c r="AF2549" s="77">
        <v>258428506.97</v>
      </c>
      <c r="AG2549" s="77">
        <v>125011447</v>
      </c>
      <c r="AH2549" s="77">
        <v>62953604.140000001</v>
      </c>
      <c r="AI2549" s="77">
        <v>206066053.38</v>
      </c>
      <c r="AJ2549" s="77">
        <v>114397368.63000001</v>
      </c>
      <c r="AK2549" s="77">
        <v>0</v>
      </c>
      <c r="AL2549" s="77">
        <v>2950060443.8099999</v>
      </c>
      <c r="AM2549" s="77">
        <v>24.146418710310776</v>
      </c>
      <c r="AN2549" s="77">
        <v>25227209.959999997</v>
      </c>
      <c r="AO2549" s="77">
        <v>12772869.040000001</v>
      </c>
      <c r="AP2549" s="13">
        <v>230993572.63999999</v>
      </c>
      <c r="AQ2549" s="13">
        <v>1246548.3400000036</v>
      </c>
      <c r="AR2549" s="367"/>
      <c r="AS2549" s="19">
        <v>45869</v>
      </c>
      <c r="AT2549" s="20" t="s">
        <v>6</v>
      </c>
      <c r="AU2549" s="40" t="s">
        <v>292</v>
      </c>
      <c r="AV2549" s="40">
        <v>2025</v>
      </c>
      <c r="AW2549" s="269" t="s">
        <v>170</v>
      </c>
      <c r="AX2549" s="380">
        <v>116.35</v>
      </c>
      <c r="AY2549" s="380">
        <v>124.51</v>
      </c>
    </row>
    <row r="2550" spans="1:51" x14ac:dyDescent="0.25">
      <c r="A2550" s="5">
        <v>96</v>
      </c>
      <c r="B2550" s="6" t="s">
        <v>73</v>
      </c>
      <c r="C2550" s="77">
        <v>1828896547.1200001</v>
      </c>
      <c r="D2550" s="77">
        <v>360440792.70000005</v>
      </c>
      <c r="E2550" s="77">
        <v>432284836.88999999</v>
      </c>
      <c r="F2550" s="77">
        <v>236011754.15000004</v>
      </c>
      <c r="G2550" s="77">
        <v>448998693.69999999</v>
      </c>
      <c r="H2550" s="77">
        <v>4970047.07</v>
      </c>
      <c r="I2550" s="77">
        <v>1494567554.6600001</v>
      </c>
      <c r="J2550" s="77">
        <v>26870419.32</v>
      </c>
      <c r="K2550" s="77">
        <v>1019119039.4400001</v>
      </c>
      <c r="L2550" s="77">
        <v>586834202.55000007</v>
      </c>
      <c r="M2550" s="77">
        <v>33683976.289999999</v>
      </c>
      <c r="N2550" s="77">
        <v>221279503.88000003</v>
      </c>
      <c r="O2550" s="77">
        <v>357576011.58999991</v>
      </c>
      <c r="P2550" s="77">
        <v>417520828.5899995</v>
      </c>
      <c r="Q2550" s="77">
        <v>-253216669.18000001</v>
      </c>
      <c r="R2550" s="77">
        <v>164304159.40999949</v>
      </c>
      <c r="S2550" s="77">
        <v>-159334112.25999999</v>
      </c>
      <c r="T2550" s="77">
        <v>50200203.369999997</v>
      </c>
      <c r="U2550" s="77">
        <v>0</v>
      </c>
      <c r="V2550" s="77">
        <v>0</v>
      </c>
      <c r="W2550" s="77">
        <v>69363.09</v>
      </c>
      <c r="X2550" s="77">
        <v>2054943.73</v>
      </c>
      <c r="Y2550" s="77">
        <v>7284466.4199999999</v>
      </c>
      <c r="Z2550" s="77">
        <v>17615678.530000001</v>
      </c>
      <c r="AA2550" s="77">
        <v>24843476.559999999</v>
      </c>
      <c r="AB2550" s="77">
        <v>10015308.289999999</v>
      </c>
      <c r="AC2550" s="77">
        <v>0</v>
      </c>
      <c r="AD2550" s="77">
        <v>0</v>
      </c>
      <c r="AE2550" s="77">
        <v>0</v>
      </c>
      <c r="AF2550" s="77">
        <v>151899692.65000001</v>
      </c>
      <c r="AG2550" s="77">
        <v>620518178.84000003</v>
      </c>
      <c r="AH2550" s="77">
        <v>653564340.76999998</v>
      </c>
      <c r="AI2550" s="77">
        <v>1271302869.1399999</v>
      </c>
      <c r="AJ2550" s="77">
        <v>913726857.54999995</v>
      </c>
      <c r="AK2550" s="77">
        <v>0</v>
      </c>
      <c r="AL2550" s="77">
        <v>475448515.22000003</v>
      </c>
      <c r="AM2550" s="77">
        <v>1.4665289302035376</v>
      </c>
      <c r="AN2550" s="77">
        <v>142245703.04000002</v>
      </c>
      <c r="AO2550" s="77">
        <v>93766051.109999999</v>
      </c>
      <c r="AP2550" s="13">
        <v>1532230755.8100004</v>
      </c>
      <c r="AQ2550" s="13">
        <v>421351012.98000002</v>
      </c>
      <c r="AR2550" s="367"/>
      <c r="AS2550" s="19">
        <v>45869</v>
      </c>
      <c r="AT2550" s="20" t="s">
        <v>6</v>
      </c>
      <c r="AU2550" s="40" t="s">
        <v>292</v>
      </c>
      <c r="AV2550" s="40">
        <v>2025</v>
      </c>
      <c r="AW2550" s="269" t="s">
        <v>153</v>
      </c>
      <c r="AX2550" s="380">
        <v>116.35</v>
      </c>
      <c r="AY2550" s="380">
        <v>124.51</v>
      </c>
    </row>
    <row r="2551" spans="1:51" x14ac:dyDescent="0.25">
      <c r="A2551" s="5">
        <v>103</v>
      </c>
      <c r="B2551" s="6" t="s">
        <v>74</v>
      </c>
      <c r="C2551" s="77">
        <v>40416899.07</v>
      </c>
      <c r="D2551" s="77">
        <v>0</v>
      </c>
      <c r="E2551" s="77">
        <v>1</v>
      </c>
      <c r="F2551" s="77">
        <v>363773.62</v>
      </c>
      <c r="G2551" s="77">
        <v>18745200.41</v>
      </c>
      <c r="H2551" s="77">
        <v>61386299</v>
      </c>
      <c r="I2551" s="77">
        <v>161393309.99000001</v>
      </c>
      <c r="J2551" s="77">
        <v>541677964.23000002</v>
      </c>
      <c r="K2551" s="77">
        <v>32051465.199999999</v>
      </c>
      <c r="L2551" s="77">
        <v>24668751.609999999</v>
      </c>
      <c r="M2551" s="77">
        <v>3581094.34</v>
      </c>
      <c r="N2551" s="77">
        <v>0</v>
      </c>
      <c r="O2551" s="77">
        <v>31122347.930000003</v>
      </c>
      <c r="P2551" s="77">
        <v>-10154791.519999994</v>
      </c>
      <c r="Q2551" s="77">
        <v>-22508108.720000003</v>
      </c>
      <c r="R2551" s="77">
        <v>-32662900.239999995</v>
      </c>
      <c r="S2551" s="77">
        <v>94049199.400000006</v>
      </c>
      <c r="T2551" s="77">
        <v>284417.82</v>
      </c>
      <c r="U2551" s="77">
        <v>0</v>
      </c>
      <c r="V2551" s="77">
        <v>0</v>
      </c>
      <c r="W2551" s="77">
        <v>0</v>
      </c>
      <c r="X2551" s="77">
        <v>155942950.19999999</v>
      </c>
      <c r="Y2551" s="77">
        <v>376931.09</v>
      </c>
      <c r="Z2551" s="77">
        <v>18253.25</v>
      </c>
      <c r="AA2551" s="77">
        <v>61780704.460000001</v>
      </c>
      <c r="AB2551" s="77">
        <v>0</v>
      </c>
      <c r="AC2551" s="77">
        <v>0</v>
      </c>
      <c r="AD2551" s="77">
        <v>0</v>
      </c>
      <c r="AE2551" s="77">
        <v>0</v>
      </c>
      <c r="AF2551" s="77">
        <v>2279.8200000000002</v>
      </c>
      <c r="AG2551" s="77">
        <v>28249845.949999999</v>
      </c>
      <c r="AH2551" s="77">
        <v>1</v>
      </c>
      <c r="AI2551" s="77">
        <v>35254066.920000002</v>
      </c>
      <c r="AJ2551" s="77">
        <v>4131718.9899999998</v>
      </c>
      <c r="AK2551" s="77">
        <v>0</v>
      </c>
      <c r="AL2551" s="77">
        <v>129341844.79000001</v>
      </c>
      <c r="AM2551" s="77">
        <v>5.0354424979610606</v>
      </c>
      <c r="AN2551" s="77">
        <v>362937.77</v>
      </c>
      <c r="AO2551" s="77">
        <v>835.85</v>
      </c>
      <c r="AP2551" s="13">
        <v>14386427.580000002</v>
      </c>
      <c r="AQ2551" s="13">
        <v>0</v>
      </c>
      <c r="AR2551" s="367"/>
      <c r="AS2551" s="19">
        <v>45869</v>
      </c>
      <c r="AT2551" s="20" t="s">
        <v>6</v>
      </c>
      <c r="AU2551" s="40" t="s">
        <v>292</v>
      </c>
      <c r="AV2551" s="40">
        <v>2025</v>
      </c>
      <c r="AW2551" s="269" t="s">
        <v>184</v>
      </c>
      <c r="AX2551" s="380">
        <v>116.35</v>
      </c>
      <c r="AY2551" s="380">
        <v>124.51</v>
      </c>
    </row>
    <row r="2552" spans="1:51" x14ac:dyDescent="0.25">
      <c r="A2552" s="5">
        <v>23</v>
      </c>
      <c r="B2552" s="6" t="s">
        <v>75</v>
      </c>
      <c r="C2552" s="77">
        <v>1588447851.3000002</v>
      </c>
      <c r="D2552" s="77">
        <v>411117977.38999999</v>
      </c>
      <c r="E2552" s="77">
        <v>119829615.02</v>
      </c>
      <c r="F2552" s="77">
        <v>315479395.15999997</v>
      </c>
      <c r="G2552" s="77">
        <v>378420164.94</v>
      </c>
      <c r="H2552" s="77">
        <v>360469.1</v>
      </c>
      <c r="I2552" s="77">
        <v>2114893744.9300001</v>
      </c>
      <c r="J2552" s="77">
        <v>149038117.22</v>
      </c>
      <c r="K2552" s="77">
        <v>475582824.97000003</v>
      </c>
      <c r="L2552" s="77">
        <v>355697872.52999997</v>
      </c>
      <c r="M2552" s="77">
        <v>306205225.49000001</v>
      </c>
      <c r="N2552" s="77">
        <v>274752812.74000001</v>
      </c>
      <c r="O2552" s="77">
        <v>568965138.20000017</v>
      </c>
      <c r="P2552" s="77">
        <v>-85698407.129999831</v>
      </c>
      <c r="Q2552" s="77">
        <v>199201710.50000018</v>
      </c>
      <c r="R2552" s="77">
        <v>113503303.37000035</v>
      </c>
      <c r="S2552" s="77">
        <v>-113142834.27999999</v>
      </c>
      <c r="T2552" s="77">
        <v>129765.25</v>
      </c>
      <c r="U2552" s="77">
        <v>0</v>
      </c>
      <c r="V2552" s="77">
        <v>0</v>
      </c>
      <c r="W2552" s="77">
        <v>1249100</v>
      </c>
      <c r="X2552" s="77">
        <v>23547336.73</v>
      </c>
      <c r="Y2552" s="77">
        <v>6547957.8399999999</v>
      </c>
      <c r="Z2552" s="77">
        <v>32744548.5</v>
      </c>
      <c r="AA2552" s="77">
        <v>15167843.57</v>
      </c>
      <c r="AB2552" s="77">
        <v>7860189.6799999997</v>
      </c>
      <c r="AC2552" s="77">
        <v>0</v>
      </c>
      <c r="AD2552" s="77">
        <v>0</v>
      </c>
      <c r="AE2552" s="77">
        <v>0</v>
      </c>
      <c r="AF2552" s="77">
        <v>75748496.670000002</v>
      </c>
      <c r="AG2552" s="77">
        <v>661903098.01999998</v>
      </c>
      <c r="AH2552" s="77">
        <v>394582427.76000005</v>
      </c>
      <c r="AI2552" s="77">
        <v>1041964997.36</v>
      </c>
      <c r="AJ2552" s="77">
        <v>475012201.99000001</v>
      </c>
      <c r="AK2552" s="77">
        <v>2012342.83</v>
      </c>
      <c r="AL2552" s="77">
        <v>1639310919.96</v>
      </c>
      <c r="AM2552" s="77">
        <v>4.4469514748843348</v>
      </c>
      <c r="AN2552" s="77">
        <v>183752968.76999998</v>
      </c>
      <c r="AO2552" s="77">
        <v>131726426.39000002</v>
      </c>
      <c r="AP2552" s="13">
        <v>1239377737.5500002</v>
      </c>
      <c r="AQ2552" s="13">
        <v>631302526.98000014</v>
      </c>
      <c r="AR2552" s="367"/>
      <c r="AS2552" s="19">
        <v>45869</v>
      </c>
      <c r="AT2552" s="20" t="s">
        <v>6</v>
      </c>
      <c r="AU2552" s="40" t="s">
        <v>292</v>
      </c>
      <c r="AV2552" s="40">
        <v>2025</v>
      </c>
      <c r="AW2552" s="269" t="s">
        <v>159</v>
      </c>
      <c r="AX2552" s="380">
        <v>116.35</v>
      </c>
      <c r="AY2552" s="380">
        <v>124.51</v>
      </c>
    </row>
    <row r="2553" spans="1:51" x14ac:dyDescent="0.25">
      <c r="A2553" s="5">
        <v>62</v>
      </c>
      <c r="B2553" s="6" t="s">
        <v>203</v>
      </c>
      <c r="C2553" s="77">
        <v>140380631.87</v>
      </c>
      <c r="D2553" s="77">
        <v>39390858.469999999</v>
      </c>
      <c r="E2553" s="77">
        <v>10247631.52</v>
      </c>
      <c r="F2553" s="77">
        <v>30975.75</v>
      </c>
      <c r="G2553" s="77">
        <v>76726432.24000001</v>
      </c>
      <c r="H2553" s="77">
        <v>11016834.439999999</v>
      </c>
      <c r="I2553" s="77">
        <v>237145985.11000001</v>
      </c>
      <c r="J2553" s="77">
        <v>6602407.2199999997</v>
      </c>
      <c r="K2553" s="77">
        <v>30888292.16</v>
      </c>
      <c r="L2553" s="77">
        <v>14898216.35</v>
      </c>
      <c r="M2553" s="77">
        <v>0</v>
      </c>
      <c r="N2553" s="77">
        <v>0</v>
      </c>
      <c r="O2553" s="77">
        <v>16356836.110000003</v>
      </c>
      <c r="P2553" s="77">
        <v>7875529.2999999877</v>
      </c>
      <c r="Q2553" s="77">
        <v>0</v>
      </c>
      <c r="R2553" s="77">
        <v>7875529.2999999877</v>
      </c>
      <c r="S2553" s="77">
        <v>3141305.1400000006</v>
      </c>
      <c r="T2553" s="77">
        <v>12387966.119999999</v>
      </c>
      <c r="U2553" s="77">
        <v>0</v>
      </c>
      <c r="V2553" s="77">
        <v>0</v>
      </c>
      <c r="W2553" s="77">
        <v>0</v>
      </c>
      <c r="X2553" s="77">
        <v>8199305.3600000003</v>
      </c>
      <c r="Y2553" s="77">
        <v>1394949.23</v>
      </c>
      <c r="Z2553" s="77">
        <v>3068190.46</v>
      </c>
      <c r="AA2553" s="77">
        <v>8516756.8800000008</v>
      </c>
      <c r="AB2553" s="77">
        <v>971735.47</v>
      </c>
      <c r="AC2553" s="77">
        <v>0</v>
      </c>
      <c r="AD2553" s="77">
        <v>0</v>
      </c>
      <c r="AE2553" s="77">
        <v>0</v>
      </c>
      <c r="AF2553" s="77">
        <v>3494334.3</v>
      </c>
      <c r="AG2553" s="77">
        <v>14898216.35</v>
      </c>
      <c r="AH2553" s="77">
        <v>10247631.52</v>
      </c>
      <c r="AI2553" s="77">
        <v>25493380.740000002</v>
      </c>
      <c r="AJ2553" s="77">
        <v>9136544.629999999</v>
      </c>
      <c r="AK2553" s="77">
        <v>0</v>
      </c>
      <c r="AL2553" s="77">
        <v>206257692.95000002</v>
      </c>
      <c r="AM2553" s="77">
        <v>7.6775363261132794</v>
      </c>
      <c r="AN2553" s="77">
        <v>30975.75</v>
      </c>
      <c r="AO2553" s="77">
        <v>0</v>
      </c>
      <c r="AP2553" s="13">
        <v>131995841.71999998</v>
      </c>
      <c r="AQ2553" s="13">
        <v>47015371.57</v>
      </c>
      <c r="AR2553" s="367"/>
      <c r="AS2553" s="19">
        <v>45869</v>
      </c>
      <c r="AT2553" s="20" t="s">
        <v>6</v>
      </c>
      <c r="AU2553" s="40" t="s">
        <v>292</v>
      </c>
      <c r="AV2553" s="40">
        <v>2025</v>
      </c>
      <c r="AW2553" s="269" t="s">
        <v>169</v>
      </c>
      <c r="AX2553" s="380">
        <v>116.35</v>
      </c>
      <c r="AY2553" s="380">
        <v>124.51</v>
      </c>
    </row>
    <row r="2554" spans="1:51" x14ac:dyDescent="0.25">
      <c r="A2554" s="5">
        <v>114</v>
      </c>
      <c r="B2554" s="6" t="s">
        <v>76</v>
      </c>
      <c r="C2554" s="77">
        <v>1828126631.5999999</v>
      </c>
      <c r="D2554" s="77">
        <v>871972926.88</v>
      </c>
      <c r="E2554" s="77">
        <v>31092058.690000001</v>
      </c>
      <c r="F2554" s="77">
        <v>241510651.49000001</v>
      </c>
      <c r="G2554" s="77">
        <v>388976135.25</v>
      </c>
      <c r="H2554" s="77">
        <v>301057.58</v>
      </c>
      <c r="I2554" s="77">
        <v>546443501.28999996</v>
      </c>
      <c r="J2554" s="77">
        <v>142537746.34999999</v>
      </c>
      <c r="K2554" s="77">
        <v>203046243.81999999</v>
      </c>
      <c r="L2554" s="77">
        <v>161563676.70000002</v>
      </c>
      <c r="M2554" s="77">
        <v>428374608.10000002</v>
      </c>
      <c r="N2554" s="77">
        <v>309987675.43000001</v>
      </c>
      <c r="O2554" s="77">
        <v>517763059.18999994</v>
      </c>
      <c r="P2554" s="77">
        <v>-192399382.37999976</v>
      </c>
      <c r="Q2554" s="77">
        <v>185299236.9200004</v>
      </c>
      <c r="R2554" s="77">
        <v>-7100145.4599993527</v>
      </c>
      <c r="S2554" s="77">
        <v>7401203.0400000066</v>
      </c>
      <c r="T2554" s="77">
        <v>3510397.04</v>
      </c>
      <c r="U2554" s="77">
        <v>0</v>
      </c>
      <c r="V2554" s="77">
        <v>0</v>
      </c>
      <c r="W2554" s="77">
        <v>20389914.280000001</v>
      </c>
      <c r="X2554" s="77">
        <v>109722282.04000001</v>
      </c>
      <c r="Y2554" s="77">
        <v>6214841</v>
      </c>
      <c r="Z2554" s="77">
        <v>9683066.2599999998</v>
      </c>
      <c r="AA2554" s="77">
        <v>65736941.030000001</v>
      </c>
      <c r="AB2554" s="77">
        <v>673730.05</v>
      </c>
      <c r="AC2554" s="77">
        <v>0</v>
      </c>
      <c r="AD2554" s="77">
        <v>0</v>
      </c>
      <c r="AE2554" s="77">
        <v>713485.98</v>
      </c>
      <c r="AF2554" s="77">
        <v>43199326</v>
      </c>
      <c r="AG2554" s="77">
        <v>589938284.79999995</v>
      </c>
      <c r="AH2554" s="77">
        <v>341079734.12</v>
      </c>
      <c r="AI2554" s="77">
        <v>931660085.47000003</v>
      </c>
      <c r="AJ2554" s="77">
        <v>413897026.27999997</v>
      </c>
      <c r="AK2554" s="77">
        <v>0</v>
      </c>
      <c r="AL2554" s="77">
        <v>343397257.46999997</v>
      </c>
      <c r="AM2554" s="77">
        <v>2.6912268407901245</v>
      </c>
      <c r="AN2554" s="77">
        <v>159690814.91</v>
      </c>
      <c r="AO2554" s="77">
        <v>81819836.579999998</v>
      </c>
      <c r="AP2554" s="13">
        <v>1546955204.1300001</v>
      </c>
      <c r="AQ2554" s="13">
        <v>1106498096</v>
      </c>
      <c r="AR2554" s="367"/>
      <c r="AS2554" s="19">
        <v>45869</v>
      </c>
      <c r="AT2554" s="20" t="s">
        <v>6</v>
      </c>
      <c r="AU2554" s="40" t="s">
        <v>292</v>
      </c>
      <c r="AV2554" s="40">
        <v>2025</v>
      </c>
      <c r="AW2554" s="269" t="s">
        <v>154</v>
      </c>
      <c r="AX2554" s="380">
        <v>116.35</v>
      </c>
      <c r="AY2554" s="380">
        <v>124.51</v>
      </c>
    </row>
    <row r="2555" spans="1:51" x14ac:dyDescent="0.25">
      <c r="A2555" s="5">
        <v>48</v>
      </c>
      <c r="B2555" s="6" t="s">
        <v>77</v>
      </c>
      <c r="C2555" s="77">
        <v>339780136.01999998</v>
      </c>
      <c r="D2555" s="77">
        <v>129108439.69</v>
      </c>
      <c r="E2555" s="77">
        <v>24191993.91</v>
      </c>
      <c r="F2555" s="77">
        <v>63374489.640000001</v>
      </c>
      <c r="G2555" s="77">
        <v>192970943.56</v>
      </c>
      <c r="H2555" s="77">
        <v>9663979.8599999994</v>
      </c>
      <c r="I2555" s="77">
        <v>4555896347.4899998</v>
      </c>
      <c r="J2555" s="77">
        <v>960882358.76999998</v>
      </c>
      <c r="K2555" s="77">
        <v>142530057.74000001</v>
      </c>
      <c r="L2555" s="77">
        <v>80486788.609999999</v>
      </c>
      <c r="M2555" s="77">
        <v>23622267.550000001</v>
      </c>
      <c r="N2555" s="77">
        <v>2964619.64</v>
      </c>
      <c r="O2555" s="77">
        <v>35972051.210000001</v>
      </c>
      <c r="P2555" s="77">
        <v>-81645788.080000043</v>
      </c>
      <c r="Q2555" s="77">
        <v>-8218512.4400000013</v>
      </c>
      <c r="R2555" s="77">
        <v>-89864300.520000041</v>
      </c>
      <c r="S2555" s="77">
        <v>99528280.369999886</v>
      </c>
      <c r="T2555" s="77">
        <v>142674443.06999999</v>
      </c>
      <c r="U2555" s="77">
        <v>0</v>
      </c>
      <c r="V2555" s="77">
        <v>4965012.13</v>
      </c>
      <c r="W2555" s="77">
        <v>96700911.849999994</v>
      </c>
      <c r="X2555" s="77">
        <v>3167033110.6900001</v>
      </c>
      <c r="Y2555" s="77">
        <v>1240774.78</v>
      </c>
      <c r="Z2555" s="77">
        <v>3372706.57</v>
      </c>
      <c r="AA2555" s="77">
        <v>2468734963.73</v>
      </c>
      <c r="AB2555" s="77">
        <v>0</v>
      </c>
      <c r="AC2555" s="77">
        <v>0</v>
      </c>
      <c r="AD2555" s="77">
        <v>0</v>
      </c>
      <c r="AE2555" s="77">
        <v>0</v>
      </c>
      <c r="AF2555" s="77">
        <v>838496752.28999996</v>
      </c>
      <c r="AG2555" s="77">
        <v>104109056.16000001</v>
      </c>
      <c r="AH2555" s="77">
        <v>27156613.550000001</v>
      </c>
      <c r="AI2555" s="77">
        <v>164658039.68000001</v>
      </c>
      <c r="AJ2555" s="77">
        <v>128685988.47</v>
      </c>
      <c r="AK2555" s="77">
        <v>0</v>
      </c>
      <c r="AL2555" s="77">
        <v>4413366289.75</v>
      </c>
      <c r="AM2555" s="77">
        <v>31.964460126724703</v>
      </c>
      <c r="AN2555" s="77">
        <v>2728109.17</v>
      </c>
      <c r="AO2555" s="77">
        <v>60646380.480000004</v>
      </c>
      <c r="AP2555" s="13">
        <v>282979049.5</v>
      </c>
      <c r="AQ2555" s="13">
        <v>90750328.859999985</v>
      </c>
      <c r="AR2555" s="367"/>
      <c r="AS2555" s="19">
        <v>45869</v>
      </c>
      <c r="AT2555" s="20" t="s">
        <v>6</v>
      </c>
      <c r="AU2555" s="40" t="s">
        <v>292</v>
      </c>
      <c r="AV2555" s="40">
        <v>2025</v>
      </c>
      <c r="AW2555" s="269" t="s">
        <v>163</v>
      </c>
      <c r="AX2555" s="380">
        <v>116.35</v>
      </c>
      <c r="AY2555" s="380">
        <v>124.51</v>
      </c>
    </row>
    <row r="2556" spans="1:51" ht="30" x14ac:dyDescent="0.25">
      <c r="A2556" s="5">
        <v>120</v>
      </c>
      <c r="B2556" s="6" t="s">
        <v>78</v>
      </c>
      <c r="C2556" s="77">
        <v>87847947.189999998</v>
      </c>
      <c r="D2556" s="77">
        <v>10560764.380000001</v>
      </c>
      <c r="E2556" s="77">
        <v>1813645.5399999998</v>
      </c>
      <c r="F2556" s="77">
        <v>0</v>
      </c>
      <c r="G2556" s="77">
        <v>48212418.039999999</v>
      </c>
      <c r="H2556" s="77">
        <v>13908793.42</v>
      </c>
      <c r="I2556" s="77">
        <v>406732486.94</v>
      </c>
      <c r="J2556" s="77">
        <v>78373486.579999998</v>
      </c>
      <c r="K2556" s="77">
        <v>12014430.609999999</v>
      </c>
      <c r="L2556" s="77">
        <v>10200785.07</v>
      </c>
      <c r="M2556" s="77">
        <v>1360118.8</v>
      </c>
      <c r="N2556" s="77">
        <v>0</v>
      </c>
      <c r="O2556" s="77">
        <v>11040561.99</v>
      </c>
      <c r="P2556" s="77">
        <v>17699753.77</v>
      </c>
      <c r="Q2556" s="77">
        <v>-249082.29000000012</v>
      </c>
      <c r="R2556" s="77">
        <v>17450671.48</v>
      </c>
      <c r="S2556" s="77">
        <v>-3541878.0599999996</v>
      </c>
      <c r="T2556" s="77">
        <v>234589.25</v>
      </c>
      <c r="U2556" s="77">
        <v>0</v>
      </c>
      <c r="V2556" s="77">
        <v>0</v>
      </c>
      <c r="W2556" s="77">
        <v>0</v>
      </c>
      <c r="X2556" s="77">
        <v>677296.66</v>
      </c>
      <c r="Y2556" s="77">
        <v>261350.54</v>
      </c>
      <c r="Z2556" s="77">
        <v>118586.95</v>
      </c>
      <c r="AA2556" s="77">
        <v>3444919.44</v>
      </c>
      <c r="AB2556" s="77">
        <v>92400.02</v>
      </c>
      <c r="AC2556" s="77">
        <v>0</v>
      </c>
      <c r="AD2556" s="77">
        <v>0</v>
      </c>
      <c r="AE2556" s="77">
        <v>0</v>
      </c>
      <c r="AF2556" s="77">
        <v>536507.02</v>
      </c>
      <c r="AG2556" s="77">
        <v>11560903.870000001</v>
      </c>
      <c r="AH2556" s="77">
        <v>1813645.5399999998</v>
      </c>
      <c r="AI2556" s="77">
        <v>13374549.41</v>
      </c>
      <c r="AJ2556" s="77">
        <v>2333987.42</v>
      </c>
      <c r="AK2556" s="77">
        <v>0</v>
      </c>
      <c r="AL2556" s="77">
        <v>394718056.32999998</v>
      </c>
      <c r="AM2556" s="77">
        <v>33.853663160821235</v>
      </c>
      <c r="AN2556" s="77">
        <v>0</v>
      </c>
      <c r="AO2556" s="77">
        <v>0</v>
      </c>
      <c r="AP2556" s="13">
        <v>78621030.75</v>
      </c>
      <c r="AQ2556" s="13">
        <v>12374409.930000002</v>
      </c>
      <c r="AR2556" s="367"/>
      <c r="AS2556" s="19">
        <v>45869</v>
      </c>
      <c r="AT2556" s="20" t="s">
        <v>6</v>
      </c>
      <c r="AU2556" s="40" t="s">
        <v>292</v>
      </c>
      <c r="AV2556" s="40">
        <v>2025</v>
      </c>
      <c r="AW2556" s="269" t="s">
        <v>187</v>
      </c>
      <c r="AX2556" s="380">
        <v>116.35</v>
      </c>
      <c r="AY2556" s="380">
        <v>124.51</v>
      </c>
    </row>
    <row r="2557" spans="1:51" x14ac:dyDescent="0.25">
      <c r="A2557" s="5">
        <v>100</v>
      </c>
      <c r="B2557" s="6" t="s">
        <v>79</v>
      </c>
      <c r="C2557" s="77">
        <v>3015558665.21</v>
      </c>
      <c r="D2557" s="77">
        <v>1408381786.9499998</v>
      </c>
      <c r="E2557" s="77">
        <v>202002169.75999999</v>
      </c>
      <c r="F2557" s="77">
        <v>557072553.55999994</v>
      </c>
      <c r="G2557" s="77">
        <v>653757571.13</v>
      </c>
      <c r="H2557" s="77">
        <v>1094170.08</v>
      </c>
      <c r="I2557" s="77">
        <v>770721714.42999995</v>
      </c>
      <c r="J2557" s="77">
        <v>312671207.14999998</v>
      </c>
      <c r="K2557" s="77">
        <v>548722834.32000005</v>
      </c>
      <c r="L2557" s="77">
        <v>317362634.35000002</v>
      </c>
      <c r="M2557" s="77">
        <v>499970027.95999998</v>
      </c>
      <c r="N2557" s="77">
        <v>447851664.66000003</v>
      </c>
      <c r="O2557" s="77">
        <v>1050614540.74</v>
      </c>
      <c r="P2557" s="77">
        <v>-654322585.67999995</v>
      </c>
      <c r="Q2557" s="77">
        <v>226278216.62000033</v>
      </c>
      <c r="R2557" s="77">
        <v>-428044369.05999959</v>
      </c>
      <c r="S2557" s="77">
        <v>429138539.13999999</v>
      </c>
      <c r="T2557" s="77">
        <v>6223030.7800000003</v>
      </c>
      <c r="U2557" s="77">
        <v>0</v>
      </c>
      <c r="V2557" s="77">
        <v>0</v>
      </c>
      <c r="W2557" s="77">
        <v>0</v>
      </c>
      <c r="X2557" s="77">
        <v>842174760.00999999</v>
      </c>
      <c r="Y2557" s="77">
        <v>11028092.49</v>
      </c>
      <c r="Z2557" s="77">
        <v>58231668.899999999</v>
      </c>
      <c r="AA2557" s="77">
        <v>30031473.329999998</v>
      </c>
      <c r="AB2557" s="77">
        <v>1463568.25</v>
      </c>
      <c r="AC2557" s="77">
        <v>0</v>
      </c>
      <c r="AD2557" s="77">
        <v>0</v>
      </c>
      <c r="AE2557" s="77">
        <v>0</v>
      </c>
      <c r="AF2557" s="77">
        <v>318504448.68000001</v>
      </c>
      <c r="AG2557" s="77">
        <v>817332662.31000006</v>
      </c>
      <c r="AH2557" s="77">
        <v>649853834.41999996</v>
      </c>
      <c r="AI2557" s="77">
        <v>1485198184.8800001</v>
      </c>
      <c r="AJ2557" s="77">
        <v>434583644.13999999</v>
      </c>
      <c r="AK2557" s="77">
        <v>0</v>
      </c>
      <c r="AL2557" s="77">
        <v>221998880.1099999</v>
      </c>
      <c r="AM2557" s="77">
        <v>1.4045737961408331</v>
      </c>
      <c r="AN2557" s="77">
        <v>263186842.81</v>
      </c>
      <c r="AO2557" s="77">
        <v>293885710.75</v>
      </c>
      <c r="AP2557" s="13">
        <v>2477191921.5799999</v>
      </c>
      <c r="AQ2557" s="13">
        <v>1900675026.72</v>
      </c>
      <c r="AR2557" s="367"/>
      <c r="AS2557" s="19">
        <v>45869</v>
      </c>
      <c r="AT2557" s="20" t="s">
        <v>6</v>
      </c>
      <c r="AU2557" s="40" t="s">
        <v>292</v>
      </c>
      <c r="AV2557" s="40">
        <v>2025</v>
      </c>
      <c r="AW2557" s="269" t="s">
        <v>151</v>
      </c>
      <c r="AX2557" s="380">
        <v>116.35</v>
      </c>
      <c r="AY2557" s="380">
        <v>124.51</v>
      </c>
    </row>
    <row r="2558" spans="1:51" x14ac:dyDescent="0.25">
      <c r="A2558" s="5">
        <v>127</v>
      </c>
      <c r="B2558" s="6" t="s">
        <v>80</v>
      </c>
      <c r="C2558" s="77">
        <v>1486422080.99</v>
      </c>
      <c r="D2558" s="77">
        <v>13473583.079999998</v>
      </c>
      <c r="E2558" s="77">
        <v>5870869.6299999999</v>
      </c>
      <c r="F2558" s="77">
        <v>8585642.0999999996</v>
      </c>
      <c r="G2558" s="77">
        <v>148932855.77000001</v>
      </c>
      <c r="H2558" s="77">
        <v>89437526.739999995</v>
      </c>
      <c r="I2558" s="77">
        <v>221237073.56</v>
      </c>
      <c r="J2558" s="77">
        <v>373530.6</v>
      </c>
      <c r="K2558" s="77">
        <v>45098563.770000003</v>
      </c>
      <c r="L2558" s="77">
        <v>39227694.140000001</v>
      </c>
      <c r="M2558" s="77">
        <v>743957971.11000001</v>
      </c>
      <c r="N2558" s="77">
        <v>0</v>
      </c>
      <c r="O2558" s="77">
        <v>758086438.71000004</v>
      </c>
      <c r="P2558" s="77">
        <v>556423147.35000026</v>
      </c>
      <c r="Q2558" s="77">
        <v>-649287305.38999999</v>
      </c>
      <c r="R2558" s="77">
        <v>-92864158.039999723</v>
      </c>
      <c r="S2558" s="77">
        <v>182301684.58000001</v>
      </c>
      <c r="T2558" s="77">
        <v>4624556.3</v>
      </c>
      <c r="U2558" s="77">
        <v>0</v>
      </c>
      <c r="V2558" s="77">
        <v>0</v>
      </c>
      <c r="W2558" s="77">
        <v>186200128.05000001</v>
      </c>
      <c r="X2558" s="77">
        <v>84047232.890000001</v>
      </c>
      <c r="Y2558" s="77">
        <v>3004350.01</v>
      </c>
      <c r="Z2558" s="77">
        <v>3238476.84</v>
      </c>
      <c r="AA2558" s="77">
        <v>36640939.079999998</v>
      </c>
      <c r="AB2558" s="77">
        <v>5807421.0999999996</v>
      </c>
      <c r="AC2558" s="77">
        <v>0</v>
      </c>
      <c r="AD2558" s="77">
        <v>0</v>
      </c>
      <c r="AE2558" s="77">
        <v>0</v>
      </c>
      <c r="AF2558" s="77">
        <v>43879045.630000003</v>
      </c>
      <c r="AG2558" s="77">
        <v>783185665.25</v>
      </c>
      <c r="AH2558" s="77">
        <v>5871227.8300000001</v>
      </c>
      <c r="AI2558" s="77">
        <v>789014159.83000004</v>
      </c>
      <c r="AJ2558" s="77">
        <v>30927721.120000001</v>
      </c>
      <c r="AK2558" s="77">
        <v>0</v>
      </c>
      <c r="AL2558" s="77">
        <v>176138509.78999999</v>
      </c>
      <c r="AM2558" s="77">
        <v>4.9056345716084424</v>
      </c>
      <c r="AN2558" s="77">
        <v>5137263.3499999996</v>
      </c>
      <c r="AO2558" s="77">
        <v>3448378.75</v>
      </c>
      <c r="AP2558" s="13">
        <v>733944152.42999995</v>
      </c>
      <c r="AQ2558" s="13">
        <v>19082093.23</v>
      </c>
      <c r="AR2558" s="367"/>
      <c r="AS2558" s="19">
        <v>45869</v>
      </c>
      <c r="AT2558" s="20" t="s">
        <v>6</v>
      </c>
      <c r="AU2558" s="40" t="s">
        <v>292</v>
      </c>
      <c r="AV2558" s="40">
        <v>2025</v>
      </c>
      <c r="AW2558" s="269" t="s">
        <v>186</v>
      </c>
      <c r="AX2558" s="380">
        <v>116.35</v>
      </c>
      <c r="AY2558" s="380">
        <v>124.51</v>
      </c>
    </row>
    <row r="2559" spans="1:51" x14ac:dyDescent="0.25">
      <c r="A2559" s="5">
        <v>12</v>
      </c>
      <c r="B2559" s="6" t="s">
        <v>81</v>
      </c>
      <c r="C2559" s="77">
        <v>2808502874.0000005</v>
      </c>
      <c r="D2559" s="77">
        <v>1170062471.25</v>
      </c>
      <c r="E2559" s="77">
        <v>85558392.790000007</v>
      </c>
      <c r="F2559" s="77">
        <v>431658004.02999997</v>
      </c>
      <c r="G2559" s="77">
        <v>626028725.08000004</v>
      </c>
      <c r="H2559" s="77">
        <v>289209800.61000001</v>
      </c>
      <c r="I2559" s="77">
        <v>2147179772.51</v>
      </c>
      <c r="J2559" s="77">
        <v>3630576481.3200002</v>
      </c>
      <c r="K2559" s="77">
        <v>599767383.62</v>
      </c>
      <c r="L2559" s="77">
        <v>510847768.32999998</v>
      </c>
      <c r="M2559" s="77">
        <v>357541170.17000002</v>
      </c>
      <c r="N2559" s="77">
        <v>431788422.45000005</v>
      </c>
      <c r="O2559" s="77">
        <v>206600206.58999997</v>
      </c>
      <c r="P2559" s="77">
        <v>374150115.60000044</v>
      </c>
      <c r="Q2559" s="77">
        <v>-608761323.26999974</v>
      </c>
      <c r="R2559" s="77">
        <v>-234611207.6699993</v>
      </c>
      <c r="S2559" s="77">
        <v>523821008.26000023</v>
      </c>
      <c r="T2559" s="77">
        <v>656170246.86000001</v>
      </c>
      <c r="U2559" s="77">
        <v>0</v>
      </c>
      <c r="V2559" s="77">
        <v>0</v>
      </c>
      <c r="W2559" s="77">
        <v>60992403.579999998</v>
      </c>
      <c r="X2559" s="77">
        <v>11834503457.83</v>
      </c>
      <c r="Y2559" s="77">
        <v>12750745.369999999</v>
      </c>
      <c r="Z2559" s="77">
        <v>35078248.700000003</v>
      </c>
      <c r="AA2559" s="77">
        <v>73778666.579999998</v>
      </c>
      <c r="AB2559" s="77">
        <v>1218555.8500000001</v>
      </c>
      <c r="AC2559" s="77">
        <v>0</v>
      </c>
      <c r="AD2559" s="77">
        <v>0</v>
      </c>
      <c r="AE2559" s="77">
        <v>0</v>
      </c>
      <c r="AF2559" s="77">
        <v>11905018883.51</v>
      </c>
      <c r="AG2559" s="77">
        <v>868388938.49999976</v>
      </c>
      <c r="AH2559" s="77">
        <v>517346815.24000001</v>
      </c>
      <c r="AI2559" s="77">
        <v>1355622845.74</v>
      </c>
      <c r="AJ2559" s="77">
        <v>1151781029.25</v>
      </c>
      <c r="AK2559" s="77">
        <v>2758390.1</v>
      </c>
      <c r="AL2559" s="77">
        <v>1547412388.8899999</v>
      </c>
      <c r="AM2559" s="77">
        <v>3.5800209066893971</v>
      </c>
      <c r="AN2559" s="77">
        <v>265533094</v>
      </c>
      <c r="AO2559" s="77">
        <v>166124910.03</v>
      </c>
      <c r="AP2559" s="13">
        <v>2359765604.5600004</v>
      </c>
      <c r="AQ2559" s="13">
        <v>927925408.39999974</v>
      </c>
      <c r="AR2559" s="367"/>
      <c r="AS2559" s="19">
        <v>45869</v>
      </c>
      <c r="AT2559" s="20" t="s">
        <v>6</v>
      </c>
      <c r="AU2559" s="40" t="s">
        <v>292</v>
      </c>
      <c r="AV2559" s="40">
        <v>2025</v>
      </c>
      <c r="AW2559" s="269" t="s">
        <v>152</v>
      </c>
      <c r="AX2559" s="380">
        <v>116.35</v>
      </c>
      <c r="AY2559" s="380">
        <v>124.51</v>
      </c>
    </row>
    <row r="2560" spans="1:51" x14ac:dyDescent="0.25">
      <c r="A2560" s="5">
        <v>74</v>
      </c>
      <c r="B2560" s="6" t="s">
        <v>82</v>
      </c>
      <c r="C2560" s="77">
        <v>13532094628.949997</v>
      </c>
      <c r="D2560" s="77">
        <v>7070269434.5200005</v>
      </c>
      <c r="E2560" s="77">
        <v>84526695.770000011</v>
      </c>
      <c r="F2560" s="77">
        <v>1904644410.0900002</v>
      </c>
      <c r="G2560" s="77">
        <v>2099506849.6599998</v>
      </c>
      <c r="H2560" s="77">
        <v>69717889.900000006</v>
      </c>
      <c r="I2560" s="77">
        <v>3417641252.9000001</v>
      </c>
      <c r="J2560" s="77">
        <v>1993581244.24</v>
      </c>
      <c r="K2560" s="77">
        <v>445035834.98000002</v>
      </c>
      <c r="L2560" s="77">
        <v>360240763.84999996</v>
      </c>
      <c r="M2560" s="77">
        <v>2968764879.9699998</v>
      </c>
      <c r="N2560" s="77">
        <v>2768119329.2600002</v>
      </c>
      <c r="O2560" s="77">
        <v>2847402085</v>
      </c>
      <c r="P2560" s="77">
        <v>-389728150.32000017</v>
      </c>
      <c r="Q2560" s="77">
        <v>665477756.24999726</v>
      </c>
      <c r="R2560" s="77">
        <v>275749605.92999709</v>
      </c>
      <c r="S2560" s="77">
        <v>-206031716.02000046</v>
      </c>
      <c r="T2560" s="77">
        <v>671343674.25</v>
      </c>
      <c r="U2560" s="77">
        <v>0</v>
      </c>
      <c r="V2560" s="77">
        <v>0</v>
      </c>
      <c r="W2560" s="77">
        <v>13865000</v>
      </c>
      <c r="X2560" s="77">
        <v>6271355481.9399996</v>
      </c>
      <c r="Y2560" s="77">
        <v>33111903.16</v>
      </c>
      <c r="Z2560" s="77">
        <v>356440662.81999999</v>
      </c>
      <c r="AA2560" s="77">
        <v>1560538370.0999999</v>
      </c>
      <c r="AB2560" s="77">
        <v>2927776.62</v>
      </c>
      <c r="AC2560" s="77">
        <v>0</v>
      </c>
      <c r="AD2560" s="77">
        <v>0</v>
      </c>
      <c r="AE2560" s="77">
        <v>48319530.609999999</v>
      </c>
      <c r="AF2560" s="77">
        <v>5161257628.8999996</v>
      </c>
      <c r="AG2560" s="77">
        <v>3329005643.8200002</v>
      </c>
      <c r="AH2560" s="77">
        <v>2852646025.0299997</v>
      </c>
      <c r="AI2560" s="77">
        <v>6134154155.04</v>
      </c>
      <c r="AJ2560" s="77">
        <v>3286752070.04</v>
      </c>
      <c r="AK2560" s="77">
        <v>0</v>
      </c>
      <c r="AL2560" s="77">
        <v>2972605417.9200001</v>
      </c>
      <c r="AM2560" s="77">
        <v>7.6794742900952899</v>
      </c>
      <c r="AN2560" s="77">
        <v>1144153741.8299999</v>
      </c>
      <c r="AO2560" s="77">
        <v>760490668.25999999</v>
      </c>
      <c r="AP2560" s="13">
        <v>11733255591.419998</v>
      </c>
      <c r="AQ2560" s="13">
        <v>8118832481.9899988</v>
      </c>
      <c r="AR2560" s="367"/>
      <c r="AS2560" s="19">
        <v>45869</v>
      </c>
      <c r="AT2560" s="20" t="s">
        <v>6</v>
      </c>
      <c r="AU2560" s="40" t="s">
        <v>292</v>
      </c>
      <c r="AV2560" s="40">
        <v>2025</v>
      </c>
      <c r="AW2560" s="269" t="s">
        <v>148</v>
      </c>
      <c r="AX2560" s="380">
        <v>116.35</v>
      </c>
      <c r="AY2560" s="380">
        <v>124.51</v>
      </c>
    </row>
    <row r="2561" spans="1:51" x14ac:dyDescent="0.25">
      <c r="A2561" s="5">
        <v>71</v>
      </c>
      <c r="B2561" s="6" t="s">
        <v>83</v>
      </c>
      <c r="C2561" s="77">
        <v>1261569932.1099999</v>
      </c>
      <c r="D2561" s="77">
        <v>141843825.58000001</v>
      </c>
      <c r="E2561" s="77">
        <v>160180976.86000001</v>
      </c>
      <c r="F2561" s="77">
        <v>7952999.5099999998</v>
      </c>
      <c r="G2561" s="77">
        <v>528095086.85000002</v>
      </c>
      <c r="H2561" s="77">
        <v>45833198.68</v>
      </c>
      <c r="I2561" s="77">
        <v>404535816.81</v>
      </c>
      <c r="J2561" s="77">
        <v>3618682.64</v>
      </c>
      <c r="K2561" s="77">
        <v>256424345.27000001</v>
      </c>
      <c r="L2561" s="77">
        <v>96151840.50999999</v>
      </c>
      <c r="M2561" s="77">
        <v>176628844.84</v>
      </c>
      <c r="N2561" s="77">
        <v>2566231.62</v>
      </c>
      <c r="O2561" s="77">
        <v>333733786.03999996</v>
      </c>
      <c r="P2561" s="77">
        <v>249944234.12999988</v>
      </c>
      <c r="Q2561" s="77">
        <v>-424465206.67000008</v>
      </c>
      <c r="R2561" s="77">
        <v>-174520972.5400002</v>
      </c>
      <c r="S2561" s="77">
        <v>220354171.22000003</v>
      </c>
      <c r="T2561" s="77">
        <v>32861111.100000001</v>
      </c>
      <c r="U2561" s="77">
        <v>0</v>
      </c>
      <c r="V2561" s="77">
        <v>0</v>
      </c>
      <c r="W2561" s="77">
        <v>394249417.16000003</v>
      </c>
      <c r="X2561" s="77">
        <v>43727963.140000001</v>
      </c>
      <c r="Y2561" s="77">
        <v>10777450.75</v>
      </c>
      <c r="Z2561" s="77">
        <v>9643188.25</v>
      </c>
      <c r="AA2561" s="77">
        <v>85342612.189999998</v>
      </c>
      <c r="AB2561" s="77">
        <v>80825293.319999993</v>
      </c>
      <c r="AC2561" s="77">
        <v>0</v>
      </c>
      <c r="AD2561" s="77">
        <v>0</v>
      </c>
      <c r="AE2561" s="77">
        <v>0</v>
      </c>
      <c r="AF2561" s="77">
        <v>63895775.68</v>
      </c>
      <c r="AG2561" s="77">
        <v>272780685.36000001</v>
      </c>
      <c r="AH2561" s="77">
        <v>162747208.48000002</v>
      </c>
      <c r="AI2561" s="77">
        <v>434552512.81</v>
      </c>
      <c r="AJ2561" s="77">
        <v>100818726.77000001</v>
      </c>
      <c r="AK2561" s="77">
        <v>0</v>
      </c>
      <c r="AL2561" s="77">
        <v>148111471.53999999</v>
      </c>
      <c r="AM2561" s="77">
        <v>1.5776030017120535</v>
      </c>
      <c r="AN2561" s="77">
        <v>7952999.5099999998</v>
      </c>
      <c r="AO2561" s="77">
        <v>0</v>
      </c>
      <c r="AP2561" s="13">
        <v>1015393572.3299999</v>
      </c>
      <c r="AQ2561" s="13">
        <v>229401251.84000009</v>
      </c>
      <c r="AR2561" s="367"/>
      <c r="AS2561" s="19">
        <v>45869</v>
      </c>
      <c r="AT2561" s="20" t="s">
        <v>6</v>
      </c>
      <c r="AU2561" s="40" t="s">
        <v>292</v>
      </c>
      <c r="AV2561" s="40">
        <v>2025</v>
      </c>
      <c r="AW2561" s="269" t="s">
        <v>161</v>
      </c>
      <c r="AX2561" s="380">
        <v>116.35</v>
      </c>
      <c r="AY2561" s="380">
        <v>124.51</v>
      </c>
    </row>
    <row r="2562" spans="1:51" x14ac:dyDescent="0.25">
      <c r="A2562" s="5">
        <v>73</v>
      </c>
      <c r="B2562" s="6" t="s">
        <v>84</v>
      </c>
      <c r="C2562" s="77">
        <v>775241487.77999997</v>
      </c>
      <c r="D2562" s="77">
        <v>15715900.42</v>
      </c>
      <c r="E2562" s="77">
        <v>9557477.1000000015</v>
      </c>
      <c r="F2562" s="77">
        <v>35811456.32</v>
      </c>
      <c r="G2562" s="77">
        <v>481344351.14999998</v>
      </c>
      <c r="H2562" s="77">
        <v>120985367.8</v>
      </c>
      <c r="I2562" s="77">
        <v>197411940.44999999</v>
      </c>
      <c r="J2562" s="77">
        <v>8442440.5299999993</v>
      </c>
      <c r="K2562" s="77">
        <v>169356527.24000001</v>
      </c>
      <c r="L2562" s="77">
        <v>159799050.13999999</v>
      </c>
      <c r="M2562" s="77">
        <v>107873217.06</v>
      </c>
      <c r="N2562" s="77">
        <v>62816751.310000002</v>
      </c>
      <c r="O2562" s="77">
        <v>283349544.47000003</v>
      </c>
      <c r="P2562" s="77">
        <v>-70277103.779999986</v>
      </c>
      <c r="Q2562" s="77">
        <v>-30050624.050000012</v>
      </c>
      <c r="R2562" s="77">
        <v>-100327727.83</v>
      </c>
      <c r="S2562" s="77">
        <v>221313095.65000004</v>
      </c>
      <c r="T2562" s="77">
        <v>0</v>
      </c>
      <c r="U2562" s="77">
        <v>0</v>
      </c>
      <c r="V2562" s="77">
        <v>0</v>
      </c>
      <c r="W2562" s="77">
        <v>159806804.74000001</v>
      </c>
      <c r="X2562" s="77">
        <v>140780085.62</v>
      </c>
      <c r="Y2562" s="77">
        <v>9044085.5600000005</v>
      </c>
      <c r="Z2562" s="77">
        <v>6510995.4199999999</v>
      </c>
      <c r="AA2562" s="77">
        <v>7604963.2599999998</v>
      </c>
      <c r="AB2562" s="77">
        <v>12269947.390000001</v>
      </c>
      <c r="AC2562" s="77">
        <v>0</v>
      </c>
      <c r="AD2562" s="77">
        <v>0</v>
      </c>
      <c r="AE2562" s="77">
        <v>0</v>
      </c>
      <c r="AF2562" s="77">
        <v>43843803.079999998</v>
      </c>
      <c r="AG2562" s="77">
        <v>267672267.19999999</v>
      </c>
      <c r="AH2562" s="77">
        <v>72374228.409999996</v>
      </c>
      <c r="AI2562" s="77">
        <v>339560917.43000001</v>
      </c>
      <c r="AJ2562" s="77">
        <v>56211372.960000001</v>
      </c>
      <c r="AK2562" s="77">
        <v>0</v>
      </c>
      <c r="AL2562" s="77">
        <v>28055413.209999979</v>
      </c>
      <c r="AM2562" s="77">
        <v>1.1656588834644788</v>
      </c>
      <c r="AN2562" s="77">
        <v>30509096.98</v>
      </c>
      <c r="AO2562" s="77">
        <v>5302359.34</v>
      </c>
      <c r="AP2562" s="13">
        <v>509993070.63</v>
      </c>
      <c r="AQ2562" s="13">
        <v>33817027.73999998</v>
      </c>
      <c r="AR2562" s="367"/>
      <c r="AS2562" s="19">
        <v>45869</v>
      </c>
      <c r="AT2562" s="20" t="s">
        <v>6</v>
      </c>
      <c r="AU2562" s="40" t="s">
        <v>292</v>
      </c>
      <c r="AV2562" s="40">
        <v>2025</v>
      </c>
      <c r="AW2562" s="269" t="s">
        <v>190</v>
      </c>
      <c r="AX2562" s="380">
        <v>116.35</v>
      </c>
      <c r="AY2562" s="380">
        <v>124.51</v>
      </c>
    </row>
    <row r="2563" spans="1:51" x14ac:dyDescent="0.25">
      <c r="A2563" s="5">
        <v>46</v>
      </c>
      <c r="B2563" s="6" t="s">
        <v>85</v>
      </c>
      <c r="C2563" s="77">
        <v>61624557.590000004</v>
      </c>
      <c r="D2563" s="77">
        <v>20657868.560000002</v>
      </c>
      <c r="E2563" s="77">
        <v>2656255</v>
      </c>
      <c r="F2563" s="77">
        <v>10270116.92</v>
      </c>
      <c r="G2563" s="77">
        <v>33704602.619999997</v>
      </c>
      <c r="H2563" s="77">
        <v>951431.61</v>
      </c>
      <c r="I2563" s="77">
        <v>593004844.01999998</v>
      </c>
      <c r="J2563" s="77">
        <v>55825969.619999997</v>
      </c>
      <c r="K2563" s="77">
        <v>49770490.450000003</v>
      </c>
      <c r="L2563" s="77">
        <v>35479619.210000001</v>
      </c>
      <c r="M2563" s="77">
        <v>2418009</v>
      </c>
      <c r="N2563" s="77">
        <v>0</v>
      </c>
      <c r="O2563" s="77">
        <v>32397760.240000002</v>
      </c>
      <c r="P2563" s="77">
        <v>-35428355.75</v>
      </c>
      <c r="Q2563" s="77">
        <v>-653527.87999999966</v>
      </c>
      <c r="R2563" s="77">
        <v>-36081883.630000003</v>
      </c>
      <c r="S2563" s="77">
        <v>37033315.240000002</v>
      </c>
      <c r="T2563" s="77">
        <v>19086289</v>
      </c>
      <c r="U2563" s="77">
        <v>0</v>
      </c>
      <c r="V2563" s="77">
        <v>0</v>
      </c>
      <c r="W2563" s="77">
        <v>0</v>
      </c>
      <c r="X2563" s="77">
        <v>27080222.809999999</v>
      </c>
      <c r="Y2563" s="77">
        <v>687791.24</v>
      </c>
      <c r="Z2563" s="77">
        <v>237611.51</v>
      </c>
      <c r="AA2563" s="77">
        <v>3150000</v>
      </c>
      <c r="AB2563" s="77">
        <v>2355849.3199999998</v>
      </c>
      <c r="AC2563" s="77">
        <v>0</v>
      </c>
      <c r="AD2563" s="77">
        <v>0</v>
      </c>
      <c r="AE2563" s="77">
        <v>0</v>
      </c>
      <c r="AF2563" s="77">
        <v>2701944.5</v>
      </c>
      <c r="AG2563" s="77">
        <v>37897628.210000001</v>
      </c>
      <c r="AH2563" s="77">
        <v>2656255</v>
      </c>
      <c r="AI2563" s="77">
        <v>52159526.240000002</v>
      </c>
      <c r="AJ2563" s="77">
        <v>19761766</v>
      </c>
      <c r="AK2563" s="77">
        <v>0</v>
      </c>
      <c r="AL2563" s="77">
        <v>543234353.56999993</v>
      </c>
      <c r="AM2563" s="77">
        <v>11.914788033196887</v>
      </c>
      <c r="AN2563" s="77">
        <v>6208501.5999999996</v>
      </c>
      <c r="AO2563" s="77">
        <v>4061615.3200000003</v>
      </c>
      <c r="AP2563" s="13">
        <v>41037525.590000004</v>
      </c>
      <c r="AQ2563" s="13">
        <v>20833980.560000002</v>
      </c>
      <c r="AR2563" s="367"/>
      <c r="AS2563" s="19">
        <v>45869</v>
      </c>
      <c r="AT2563" s="20" t="s">
        <v>6</v>
      </c>
      <c r="AU2563" s="40" t="s">
        <v>292</v>
      </c>
      <c r="AV2563" s="40">
        <v>2025</v>
      </c>
      <c r="AW2563" s="269" t="s">
        <v>176</v>
      </c>
      <c r="AX2563" s="380">
        <v>116.35</v>
      </c>
      <c r="AY2563" s="380">
        <v>124.51</v>
      </c>
    </row>
    <row r="2564" spans="1:51" x14ac:dyDescent="0.25">
      <c r="A2564" s="5">
        <v>51</v>
      </c>
      <c r="B2564" s="6" t="s">
        <v>86</v>
      </c>
      <c r="C2564" s="77">
        <v>37116133.640000001</v>
      </c>
      <c r="D2564" s="77">
        <v>1178672.3999999999</v>
      </c>
      <c r="E2564" s="77">
        <v>3890013.67</v>
      </c>
      <c r="F2564" s="77">
        <v>6959972.0499999998</v>
      </c>
      <c r="G2564" s="77">
        <v>29252732.43</v>
      </c>
      <c r="H2564" s="77">
        <v>19845604.030000001</v>
      </c>
      <c r="I2564" s="77">
        <v>115663444.06</v>
      </c>
      <c r="J2564" s="77">
        <v>293025490.06999999</v>
      </c>
      <c r="K2564" s="77">
        <v>38134155.140000001</v>
      </c>
      <c r="L2564" s="77">
        <v>25452926.480000004</v>
      </c>
      <c r="M2564" s="77">
        <v>49449.57</v>
      </c>
      <c r="N2564" s="77">
        <v>0</v>
      </c>
      <c r="O2564" s="77">
        <v>15753621.199999999</v>
      </c>
      <c r="P2564" s="77">
        <v>-19060387.510000005</v>
      </c>
      <c r="Q2564" s="77">
        <v>-385362.23</v>
      </c>
      <c r="R2564" s="77">
        <v>-19445749.740000006</v>
      </c>
      <c r="S2564" s="77">
        <v>39291353.769999996</v>
      </c>
      <c r="T2564" s="77">
        <v>5220879.63</v>
      </c>
      <c r="U2564" s="77">
        <v>0</v>
      </c>
      <c r="V2564" s="77">
        <v>0</v>
      </c>
      <c r="W2564" s="77">
        <v>0</v>
      </c>
      <c r="X2564" s="77">
        <v>50325527.159999996</v>
      </c>
      <c r="Y2564" s="77">
        <v>596570.16</v>
      </c>
      <c r="Z2564" s="77">
        <v>2256.5700000000002</v>
      </c>
      <c r="AA2564" s="77">
        <v>19319.25</v>
      </c>
      <c r="AB2564" s="77">
        <v>16838.849999999999</v>
      </c>
      <c r="AC2564" s="77">
        <v>0</v>
      </c>
      <c r="AD2564" s="77">
        <v>0</v>
      </c>
      <c r="AE2564" s="77">
        <v>0</v>
      </c>
      <c r="AF2564" s="77">
        <v>15620068.189999999</v>
      </c>
      <c r="AG2564" s="77">
        <v>25502376.050000001</v>
      </c>
      <c r="AH2564" s="77">
        <v>3890013.67</v>
      </c>
      <c r="AI2564" s="77">
        <v>28841751.109999999</v>
      </c>
      <c r="AJ2564" s="77">
        <v>13088129.91</v>
      </c>
      <c r="AK2564" s="77">
        <v>0</v>
      </c>
      <c r="AL2564" s="77">
        <v>77529288.920000002</v>
      </c>
      <c r="AM2564" s="77">
        <v>3.0330669090575268</v>
      </c>
      <c r="AN2564" s="77">
        <v>3331664.1399999997</v>
      </c>
      <c r="AO2564" s="77">
        <v>3628307.91</v>
      </c>
      <c r="AP2564" s="13">
        <v>21900760.660000004</v>
      </c>
      <c r="AQ2564" s="13">
        <v>1716920.6199999996</v>
      </c>
      <c r="AR2564" s="367"/>
      <c r="AS2564" s="19">
        <v>45869</v>
      </c>
      <c r="AT2564" s="20" t="s">
        <v>6</v>
      </c>
      <c r="AU2564" s="40" t="s">
        <v>292</v>
      </c>
      <c r="AV2564" s="40">
        <v>2025</v>
      </c>
      <c r="AW2564" s="269" t="s">
        <v>179</v>
      </c>
      <c r="AX2564" s="380">
        <v>116.35</v>
      </c>
      <c r="AY2564" s="380">
        <v>124.51</v>
      </c>
    </row>
    <row r="2565" spans="1:51" x14ac:dyDescent="0.25">
      <c r="A2565" s="5">
        <v>117</v>
      </c>
      <c r="B2565" s="6" t="s">
        <v>87</v>
      </c>
      <c r="C2565" s="77">
        <v>2525954486.5499997</v>
      </c>
      <c r="D2565" s="77">
        <v>964017805.8599999</v>
      </c>
      <c r="E2565" s="77">
        <v>161928866.19</v>
      </c>
      <c r="F2565" s="77">
        <v>371588545.40999997</v>
      </c>
      <c r="G2565" s="77">
        <v>504179939.66999996</v>
      </c>
      <c r="H2565" s="77">
        <v>15195040.130000001</v>
      </c>
      <c r="I2565" s="77">
        <v>540750232.84000003</v>
      </c>
      <c r="J2565" s="77">
        <v>267039986.94999999</v>
      </c>
      <c r="K2565" s="77">
        <v>382806570.68000001</v>
      </c>
      <c r="L2565" s="77">
        <v>210031147.99000001</v>
      </c>
      <c r="M2565" s="77">
        <v>685610272.10000002</v>
      </c>
      <c r="N2565" s="77">
        <v>567903292.74000001</v>
      </c>
      <c r="O2565" s="77">
        <v>792673640.88</v>
      </c>
      <c r="P2565" s="77">
        <v>-106792859.00000001</v>
      </c>
      <c r="Q2565" s="77">
        <v>88047027.24000001</v>
      </c>
      <c r="R2565" s="77">
        <v>-18745831.760000005</v>
      </c>
      <c r="S2565" s="77">
        <v>33940871.899999976</v>
      </c>
      <c r="T2565" s="77">
        <v>3921881.07</v>
      </c>
      <c r="U2565" s="77">
        <v>0</v>
      </c>
      <c r="V2565" s="77">
        <v>0</v>
      </c>
      <c r="W2565" s="77">
        <v>0</v>
      </c>
      <c r="X2565" s="77">
        <v>596216322.48000002</v>
      </c>
      <c r="Y2565" s="77">
        <v>8735810.75</v>
      </c>
      <c r="Z2565" s="77">
        <v>15169623.369999999</v>
      </c>
      <c r="AA2565" s="77">
        <v>14211635.43</v>
      </c>
      <c r="AB2565" s="77">
        <v>4536640.78</v>
      </c>
      <c r="AC2565" s="77">
        <v>0</v>
      </c>
      <c r="AD2565" s="77">
        <v>0</v>
      </c>
      <c r="AE2565" s="77">
        <v>0</v>
      </c>
      <c r="AF2565" s="77">
        <v>523543621.31999999</v>
      </c>
      <c r="AG2565" s="77">
        <v>895641420.09000003</v>
      </c>
      <c r="AH2565" s="77">
        <v>729832158.93000007</v>
      </c>
      <c r="AI2565" s="77">
        <v>1633399663.22</v>
      </c>
      <c r="AJ2565" s="77">
        <v>840726022.34000003</v>
      </c>
      <c r="AK2565" s="77">
        <v>0</v>
      </c>
      <c r="AL2565" s="77">
        <v>157943662.16000003</v>
      </c>
      <c r="AM2565" s="77">
        <v>1.4125939162419185</v>
      </c>
      <c r="AN2565" s="77">
        <v>229525166.60000002</v>
      </c>
      <c r="AO2565" s="77">
        <v>142063378.81</v>
      </c>
      <c r="AP2565" s="13">
        <v>2251726220.2799997</v>
      </c>
      <c r="AQ2565" s="13">
        <v>1471616623.97</v>
      </c>
      <c r="AR2565" s="367"/>
      <c r="AS2565" s="19">
        <v>45869</v>
      </c>
      <c r="AT2565" s="20" t="s">
        <v>6</v>
      </c>
      <c r="AU2565" s="40" t="s">
        <v>292</v>
      </c>
      <c r="AV2565" s="40">
        <v>2025</v>
      </c>
      <c r="AW2565" s="269" t="s">
        <v>155</v>
      </c>
      <c r="AX2565" s="380">
        <v>116.35</v>
      </c>
      <c r="AY2565" s="380">
        <v>124.51</v>
      </c>
    </row>
    <row r="2566" spans="1:51" x14ac:dyDescent="0.25">
      <c r="A2566" s="5">
        <v>78</v>
      </c>
      <c r="B2566" s="6" t="s">
        <v>88</v>
      </c>
      <c r="C2566" s="77">
        <v>5985718.3700000001</v>
      </c>
      <c r="D2566" s="77">
        <v>0</v>
      </c>
      <c r="E2566" s="77">
        <v>130.49</v>
      </c>
      <c r="F2566" s="77">
        <v>988832.92</v>
      </c>
      <c r="G2566" s="77">
        <v>9540422.9700000007</v>
      </c>
      <c r="H2566" s="77">
        <v>2126336.41</v>
      </c>
      <c r="I2566" s="77">
        <v>132430361.33</v>
      </c>
      <c r="J2566" s="77">
        <v>14217717.960000001</v>
      </c>
      <c r="K2566" s="77">
        <v>2878099.76</v>
      </c>
      <c r="L2566" s="77">
        <v>2877932</v>
      </c>
      <c r="M2566" s="77">
        <v>165592.44</v>
      </c>
      <c r="N2566" s="77">
        <v>0.09</v>
      </c>
      <c r="O2566" s="77">
        <v>1259747.5899999996</v>
      </c>
      <c r="P2566" s="77">
        <v>-5803285.1099999994</v>
      </c>
      <c r="Q2566" s="77">
        <v>-88454.09</v>
      </c>
      <c r="R2566" s="77">
        <v>-5891739.1999999993</v>
      </c>
      <c r="S2566" s="77">
        <v>8018076.04</v>
      </c>
      <c r="T2566" s="77">
        <v>6949857.7199999997</v>
      </c>
      <c r="U2566" s="77">
        <v>0</v>
      </c>
      <c r="V2566" s="77">
        <v>0</v>
      </c>
      <c r="W2566" s="77">
        <v>0</v>
      </c>
      <c r="X2566" s="77">
        <v>1383676.72</v>
      </c>
      <c r="Y2566" s="77">
        <v>186887.78</v>
      </c>
      <c r="Z2566" s="77">
        <v>41008.04</v>
      </c>
      <c r="AA2566" s="77">
        <v>80255.34</v>
      </c>
      <c r="AB2566" s="77">
        <v>0.01</v>
      </c>
      <c r="AC2566" s="77">
        <v>0</v>
      </c>
      <c r="AD2566" s="77">
        <v>0</v>
      </c>
      <c r="AE2566" s="77">
        <v>0</v>
      </c>
      <c r="AF2566" s="77">
        <v>7307.23</v>
      </c>
      <c r="AG2566" s="77">
        <v>3043524.44</v>
      </c>
      <c r="AH2566" s="77">
        <v>130.57999999999998</v>
      </c>
      <c r="AI2566" s="77">
        <v>3039029.19</v>
      </c>
      <c r="AJ2566" s="77">
        <v>1779281.6</v>
      </c>
      <c r="AK2566" s="77">
        <v>0</v>
      </c>
      <c r="AL2566" s="77">
        <v>129552261.56999999</v>
      </c>
      <c r="AM2566" s="77">
        <v>46.013124065581387</v>
      </c>
      <c r="AN2566" s="77">
        <v>705848.01</v>
      </c>
      <c r="AO2566" s="77">
        <v>282984.90999999997</v>
      </c>
      <c r="AP2566" s="13">
        <v>4726045.5600000005</v>
      </c>
      <c r="AQ2566" s="13">
        <v>74.779999999999987</v>
      </c>
      <c r="AR2566" s="367"/>
      <c r="AS2566" s="19">
        <v>45869</v>
      </c>
      <c r="AT2566" s="20" t="s">
        <v>6</v>
      </c>
      <c r="AU2566" s="40" t="s">
        <v>292</v>
      </c>
      <c r="AV2566" s="40">
        <v>2025</v>
      </c>
      <c r="AW2566" s="269" t="s">
        <v>185</v>
      </c>
      <c r="AX2566" s="380">
        <v>116.35</v>
      </c>
      <c r="AY2566" s="380">
        <v>124.51</v>
      </c>
    </row>
    <row r="2567" spans="1:51" x14ac:dyDescent="0.25">
      <c r="A2567" s="5">
        <v>80</v>
      </c>
      <c r="B2567" s="6" t="s">
        <v>89</v>
      </c>
      <c r="C2567" s="77">
        <v>1916967561.1699998</v>
      </c>
      <c r="D2567" s="77">
        <v>575713177.84000003</v>
      </c>
      <c r="E2567" s="77">
        <v>167673002.14000002</v>
      </c>
      <c r="F2567" s="77">
        <v>277800595.13</v>
      </c>
      <c r="G2567" s="77">
        <v>552091450.54999995</v>
      </c>
      <c r="H2567" s="77">
        <v>7685056.6100000003</v>
      </c>
      <c r="I2567" s="77">
        <v>993011664.69000006</v>
      </c>
      <c r="J2567" s="77">
        <v>395117079.39999998</v>
      </c>
      <c r="K2567" s="77">
        <v>328331877.42000002</v>
      </c>
      <c r="L2567" s="77">
        <v>151359175.19000003</v>
      </c>
      <c r="M2567" s="77">
        <v>580634730.59000003</v>
      </c>
      <c r="N2567" s="77">
        <v>742855697.83000004</v>
      </c>
      <c r="O2567" s="77">
        <v>779132977.48000002</v>
      </c>
      <c r="P2567" s="77">
        <v>-268551151.21000141</v>
      </c>
      <c r="Q2567" s="77">
        <v>207253634.49999991</v>
      </c>
      <c r="R2567" s="77">
        <v>-61297516.710001498</v>
      </c>
      <c r="S2567" s="77">
        <v>68982573.909999967</v>
      </c>
      <c r="T2567" s="77">
        <v>68665.14</v>
      </c>
      <c r="U2567" s="77">
        <v>0</v>
      </c>
      <c r="V2567" s="77">
        <v>0</v>
      </c>
      <c r="W2567" s="77">
        <v>1125698.9099999999</v>
      </c>
      <c r="X2567" s="77">
        <v>939716810.44000006</v>
      </c>
      <c r="Y2567" s="77">
        <v>9430792.3800000008</v>
      </c>
      <c r="Z2567" s="77">
        <v>10857327.949999999</v>
      </c>
      <c r="AA2567" s="77">
        <v>4146252.32</v>
      </c>
      <c r="AB2567" s="77">
        <v>5978791.9100000001</v>
      </c>
      <c r="AC2567" s="77">
        <v>0</v>
      </c>
      <c r="AD2567" s="77">
        <v>0</v>
      </c>
      <c r="AE2567" s="77">
        <v>0</v>
      </c>
      <c r="AF2567" s="77">
        <v>841515436.01999998</v>
      </c>
      <c r="AG2567" s="77">
        <v>731993905.77999997</v>
      </c>
      <c r="AH2567" s="77">
        <v>910528699.97000003</v>
      </c>
      <c r="AI2567" s="77">
        <v>1649013433.1100001</v>
      </c>
      <c r="AJ2567" s="77">
        <v>869880455.63000011</v>
      </c>
      <c r="AK2567" s="77">
        <v>0</v>
      </c>
      <c r="AL2567" s="77">
        <v>664679787.26999998</v>
      </c>
      <c r="AM2567" s="77">
        <v>3.0244144202292791</v>
      </c>
      <c r="AN2567" s="77">
        <v>194264352.84999999</v>
      </c>
      <c r="AO2567" s="77">
        <v>83536242.280000001</v>
      </c>
      <c r="AP2567" s="13">
        <v>1571184716.9899998</v>
      </c>
      <c r="AQ2567" s="13">
        <v>999763611.04999995</v>
      </c>
      <c r="AR2567" s="367"/>
      <c r="AS2567" s="19">
        <v>45869</v>
      </c>
      <c r="AT2567" s="20" t="s">
        <v>6</v>
      </c>
      <c r="AU2567" s="40" t="s">
        <v>292</v>
      </c>
      <c r="AV2567" s="40">
        <v>2025</v>
      </c>
      <c r="AW2567" s="269" t="s">
        <v>288</v>
      </c>
      <c r="AX2567" s="380">
        <v>116.35</v>
      </c>
      <c r="AY2567" s="380">
        <v>124.51</v>
      </c>
    </row>
    <row r="2568" spans="1:51" x14ac:dyDescent="0.25">
      <c r="A2568" s="5">
        <v>2</v>
      </c>
      <c r="B2568" s="6" t="s">
        <v>90</v>
      </c>
      <c r="C2568" s="77">
        <v>254233613.20000002</v>
      </c>
      <c r="D2568" s="77">
        <v>11206256.629999999</v>
      </c>
      <c r="E2568" s="77">
        <v>10535608.540000001</v>
      </c>
      <c r="F2568" s="77">
        <v>348255.5</v>
      </c>
      <c r="G2568" s="77">
        <v>247308095.98000002</v>
      </c>
      <c r="H2568" s="77">
        <v>29422746.27</v>
      </c>
      <c r="I2568" s="77">
        <v>1804572190.3</v>
      </c>
      <c r="J2568" s="77">
        <v>3860461564.77</v>
      </c>
      <c r="K2568" s="77">
        <v>47626704.009999998</v>
      </c>
      <c r="L2568" s="77">
        <v>35602507.629999995</v>
      </c>
      <c r="M2568" s="77">
        <v>86052950.420000002</v>
      </c>
      <c r="N2568" s="77">
        <v>0</v>
      </c>
      <c r="O2568" s="77">
        <v>80570166.950000003</v>
      </c>
      <c r="P2568" s="77">
        <v>-88561616.339999989</v>
      </c>
      <c r="Q2568" s="77">
        <v>18967430.799999993</v>
      </c>
      <c r="R2568" s="77">
        <v>-69594185.539999992</v>
      </c>
      <c r="S2568" s="77">
        <v>99016931.799999982</v>
      </c>
      <c r="T2568" s="77">
        <v>119.65</v>
      </c>
      <c r="U2568" s="77">
        <v>0</v>
      </c>
      <c r="V2568" s="77">
        <v>0</v>
      </c>
      <c r="W2568" s="77">
        <v>119320592.48</v>
      </c>
      <c r="X2568" s="77">
        <v>124120991.29000001</v>
      </c>
      <c r="Y2568" s="77">
        <v>4698932.6500000004</v>
      </c>
      <c r="Z2568" s="77">
        <v>1732604.39</v>
      </c>
      <c r="AA2568" s="77">
        <v>347558.61</v>
      </c>
      <c r="AB2568" s="77">
        <v>8339406.2199999997</v>
      </c>
      <c r="AC2568" s="77">
        <v>0</v>
      </c>
      <c r="AD2568" s="77">
        <v>0</v>
      </c>
      <c r="AE2568" s="77">
        <v>0</v>
      </c>
      <c r="AF2568" s="77">
        <v>129306269.73999999</v>
      </c>
      <c r="AG2568" s="77">
        <v>121655458.03999999</v>
      </c>
      <c r="AH2568" s="77">
        <v>10535608.540000001</v>
      </c>
      <c r="AI2568" s="77">
        <v>127060500.75</v>
      </c>
      <c r="AJ2568" s="77">
        <v>46490333.799999997</v>
      </c>
      <c r="AK2568" s="77">
        <v>0</v>
      </c>
      <c r="AL2568" s="77">
        <v>1756945486.29</v>
      </c>
      <c r="AM2568" s="77">
        <v>37.88992389481961</v>
      </c>
      <c r="AN2568" s="77">
        <v>348255.5</v>
      </c>
      <c r="AO2568" s="77">
        <v>0</v>
      </c>
      <c r="AP2568" s="13">
        <v>169815637.25</v>
      </c>
      <c r="AQ2568" s="13">
        <v>7358447.6300000008</v>
      </c>
      <c r="AR2568" s="367"/>
      <c r="AS2568" s="19">
        <v>45869</v>
      </c>
      <c r="AT2568" s="20" t="s">
        <v>6</v>
      </c>
      <c r="AU2568" s="40" t="s">
        <v>292</v>
      </c>
      <c r="AV2568" s="40">
        <v>2025</v>
      </c>
      <c r="AW2568" s="269" t="s">
        <v>168</v>
      </c>
      <c r="AX2568" s="380">
        <v>116.35</v>
      </c>
      <c r="AY2568" s="380">
        <v>124.51</v>
      </c>
    </row>
    <row r="2569" spans="1:51" x14ac:dyDescent="0.25">
      <c r="A2569" s="5">
        <v>115</v>
      </c>
      <c r="B2569" s="6" t="s">
        <v>290</v>
      </c>
      <c r="C2569" s="77">
        <v>715548.91</v>
      </c>
      <c r="D2569" s="77">
        <v>0</v>
      </c>
      <c r="E2569" s="77">
        <v>0.01</v>
      </c>
      <c r="F2569" s="77">
        <v>0</v>
      </c>
      <c r="G2569" s="77">
        <v>2431876.2799999998</v>
      </c>
      <c r="H2569" s="77">
        <v>7495942.6399999997</v>
      </c>
      <c r="I2569" s="77">
        <v>9607576.1099999994</v>
      </c>
      <c r="J2569" s="77">
        <v>17785118.23</v>
      </c>
      <c r="K2569" s="77">
        <v>617159.30000000005</v>
      </c>
      <c r="L2569" s="77">
        <v>617159.29</v>
      </c>
      <c r="M2569" s="77">
        <v>0</v>
      </c>
      <c r="N2569" s="77">
        <v>0</v>
      </c>
      <c r="O2569" s="77">
        <v>149163.88999999996</v>
      </c>
      <c r="P2569" s="77">
        <v>-1865491.26</v>
      </c>
      <c r="Q2569" s="77">
        <v>0</v>
      </c>
      <c r="R2569" s="77">
        <v>-1865491.26</v>
      </c>
      <c r="S2569" s="77">
        <v>9361433.9000000004</v>
      </c>
      <c r="T2569" s="77">
        <v>360087.18</v>
      </c>
      <c r="U2569" s="77">
        <v>0</v>
      </c>
      <c r="V2569" s="77">
        <v>0</v>
      </c>
      <c r="W2569" s="77">
        <v>0</v>
      </c>
      <c r="X2569" s="77">
        <v>9095657.3699999992</v>
      </c>
      <c r="Y2569" s="77">
        <v>49630.15</v>
      </c>
      <c r="Z2569" s="77">
        <v>13456.14</v>
      </c>
      <c r="AA2569" s="77">
        <v>0</v>
      </c>
      <c r="AB2569" s="77">
        <v>269.45</v>
      </c>
      <c r="AC2569" s="77">
        <v>0</v>
      </c>
      <c r="AD2569" s="77">
        <v>0</v>
      </c>
      <c r="AE2569" s="77">
        <v>30954.91</v>
      </c>
      <c r="AF2569" s="77">
        <v>0</v>
      </c>
      <c r="AG2569" s="77">
        <v>617159.29</v>
      </c>
      <c r="AH2569" s="77">
        <v>0.01</v>
      </c>
      <c r="AI2569" s="77">
        <v>558586.61</v>
      </c>
      <c r="AJ2569" s="77">
        <v>409422.72</v>
      </c>
      <c r="AK2569" s="77">
        <v>0</v>
      </c>
      <c r="AL2569" s="77">
        <v>8990416.8099999987</v>
      </c>
      <c r="AM2569" s="77">
        <v>15.567416888962054</v>
      </c>
      <c r="AN2569" s="77">
        <v>0</v>
      </c>
      <c r="AO2569" s="77">
        <v>0</v>
      </c>
      <c r="AP2569" s="13">
        <v>566385.03000000014</v>
      </c>
      <c r="AQ2569" s="13">
        <v>0.01</v>
      </c>
      <c r="AR2569" s="367"/>
      <c r="AS2569" s="19">
        <v>45869</v>
      </c>
      <c r="AT2569" s="20" t="s">
        <v>6</v>
      </c>
      <c r="AU2569" s="40" t="s">
        <v>292</v>
      </c>
      <c r="AV2569" s="40">
        <v>2025</v>
      </c>
      <c r="AW2569" s="269" t="s">
        <v>291</v>
      </c>
      <c r="AX2569" s="380">
        <v>116.35</v>
      </c>
      <c r="AY2569" s="380">
        <v>124.51</v>
      </c>
    </row>
    <row r="2570" spans="1:51" x14ac:dyDescent="0.25">
      <c r="A2570" s="5">
        <v>106</v>
      </c>
      <c r="B2570" s="6" t="s">
        <v>92</v>
      </c>
      <c r="C2570" s="77">
        <v>123589644.93999998</v>
      </c>
      <c r="D2570" s="77">
        <v>7771771.6099999994</v>
      </c>
      <c r="E2570" s="77">
        <v>1984630.75</v>
      </c>
      <c r="F2570" s="77">
        <v>22239023.359999999</v>
      </c>
      <c r="G2570" s="77">
        <v>45709937.200000003</v>
      </c>
      <c r="H2570" s="77">
        <v>130584.91</v>
      </c>
      <c r="I2570" s="77">
        <v>81653517.150000006</v>
      </c>
      <c r="J2570" s="77">
        <v>7965956.8200000003</v>
      </c>
      <c r="K2570" s="77">
        <v>26998166.370000001</v>
      </c>
      <c r="L2570" s="77">
        <v>24934515.789999999</v>
      </c>
      <c r="M2570" s="77">
        <v>35832765.299999997</v>
      </c>
      <c r="N2570" s="77">
        <v>81114.810000000012</v>
      </c>
      <c r="O2570" s="77">
        <v>36213211.239999995</v>
      </c>
      <c r="P2570" s="77">
        <v>10985017.269999957</v>
      </c>
      <c r="Q2570" s="77">
        <v>-7649863.0300000012</v>
      </c>
      <c r="R2570" s="77">
        <v>3335154.2399999555</v>
      </c>
      <c r="S2570" s="77">
        <v>-3204569.97</v>
      </c>
      <c r="T2570" s="77">
        <v>368851.51</v>
      </c>
      <c r="U2570" s="77">
        <v>0</v>
      </c>
      <c r="V2570" s="77">
        <v>0</v>
      </c>
      <c r="W2570" s="77">
        <v>0</v>
      </c>
      <c r="X2570" s="77">
        <v>2144613.6800000002</v>
      </c>
      <c r="Y2570" s="77">
        <v>854875.29</v>
      </c>
      <c r="Z2570" s="77">
        <v>741072.04</v>
      </c>
      <c r="AA2570" s="77">
        <v>2421513.88</v>
      </c>
      <c r="AB2570" s="77">
        <v>1130497.6200000001</v>
      </c>
      <c r="AC2570" s="77">
        <v>0</v>
      </c>
      <c r="AD2570" s="77">
        <v>0</v>
      </c>
      <c r="AE2570" s="77">
        <v>0</v>
      </c>
      <c r="AF2570" s="77">
        <v>570076.32999999996</v>
      </c>
      <c r="AG2570" s="77">
        <v>60767281.089999996</v>
      </c>
      <c r="AH2570" s="77">
        <v>2065745.5599999998</v>
      </c>
      <c r="AI2570" s="77">
        <v>62702840.68</v>
      </c>
      <c r="AJ2570" s="77">
        <v>26489629.440000001</v>
      </c>
      <c r="AK2570" s="77">
        <v>0</v>
      </c>
      <c r="AL2570" s="77">
        <v>54655350.780000001</v>
      </c>
      <c r="AM2570" s="77">
        <v>3.0244097332747861</v>
      </c>
      <c r="AN2570" s="77">
        <v>10478905.310000001</v>
      </c>
      <c r="AO2570" s="77">
        <v>11760118.049999999</v>
      </c>
      <c r="AP2570" s="13">
        <v>87448114.579999983</v>
      </c>
      <c r="AQ2570" s="13">
        <v>7843452.4900000002</v>
      </c>
      <c r="AR2570" s="367"/>
      <c r="AS2570" s="19">
        <v>45869</v>
      </c>
      <c r="AT2570" s="20" t="s">
        <v>6</v>
      </c>
      <c r="AU2570" s="40" t="s">
        <v>292</v>
      </c>
      <c r="AV2570" s="40">
        <v>2025</v>
      </c>
      <c r="AW2570" s="269" t="s">
        <v>172</v>
      </c>
      <c r="AX2570" s="380">
        <v>116.35</v>
      </c>
      <c r="AY2570" s="380">
        <v>124.51</v>
      </c>
    </row>
    <row r="2571" spans="1:51" x14ac:dyDescent="0.25">
      <c r="A2571" s="5">
        <v>118</v>
      </c>
      <c r="B2571" s="6" t="s">
        <v>93</v>
      </c>
      <c r="C2571" s="77">
        <v>400100306.55000001</v>
      </c>
      <c r="D2571" s="77">
        <v>128698303.69000001</v>
      </c>
      <c r="E2571" s="77">
        <v>34058076.880000003</v>
      </c>
      <c r="F2571" s="77">
        <v>51100851.049999997</v>
      </c>
      <c r="G2571" s="77">
        <v>177888371.31999999</v>
      </c>
      <c r="H2571" s="77">
        <v>451799.41</v>
      </c>
      <c r="I2571" s="77">
        <v>324492950.42000002</v>
      </c>
      <c r="J2571" s="77">
        <v>68048609.060000002</v>
      </c>
      <c r="K2571" s="77">
        <v>199831854.38999999</v>
      </c>
      <c r="L2571" s="77">
        <v>152975771.94</v>
      </c>
      <c r="M2571" s="77">
        <v>45376322.990000002</v>
      </c>
      <c r="N2571" s="77">
        <v>134610603.88999999</v>
      </c>
      <c r="O2571" s="77">
        <v>164548235.65000004</v>
      </c>
      <c r="P2571" s="77">
        <v>-124328100.51000005</v>
      </c>
      <c r="Q2571" s="77">
        <v>125946650.78000002</v>
      </c>
      <c r="R2571" s="77">
        <v>1618550.269999966</v>
      </c>
      <c r="S2571" s="77">
        <v>-1166750.8599999994</v>
      </c>
      <c r="T2571" s="77">
        <v>1712178.94</v>
      </c>
      <c r="U2571" s="77">
        <v>0</v>
      </c>
      <c r="V2571" s="77">
        <v>0</v>
      </c>
      <c r="W2571" s="77">
        <v>25435.45</v>
      </c>
      <c r="X2571" s="77">
        <v>65057855.25</v>
      </c>
      <c r="Y2571" s="77">
        <v>3196550.62</v>
      </c>
      <c r="Z2571" s="77">
        <v>3103041.82</v>
      </c>
      <c r="AA2571" s="77">
        <v>862533.79</v>
      </c>
      <c r="AB2571" s="77">
        <v>2740034.33</v>
      </c>
      <c r="AC2571" s="77">
        <v>0</v>
      </c>
      <c r="AD2571" s="77">
        <v>0</v>
      </c>
      <c r="AE2571" s="77">
        <v>22415738.579999998</v>
      </c>
      <c r="AF2571" s="77">
        <v>35644321.359999999</v>
      </c>
      <c r="AG2571" s="77">
        <v>198352094.93000001</v>
      </c>
      <c r="AH2571" s="77">
        <v>168668680.76999998</v>
      </c>
      <c r="AI2571" s="77">
        <v>379681539.61000001</v>
      </c>
      <c r="AJ2571" s="77">
        <v>215133303.95999998</v>
      </c>
      <c r="AK2571" s="77">
        <v>0</v>
      </c>
      <c r="AL2571" s="77">
        <v>124661096.03000003</v>
      </c>
      <c r="AM2571" s="77">
        <v>1.6238299514886469</v>
      </c>
      <c r="AN2571" s="77">
        <v>36272872.890000001</v>
      </c>
      <c r="AO2571" s="77">
        <v>14827978.16</v>
      </c>
      <c r="AP2571" s="13">
        <v>317795187.37</v>
      </c>
      <c r="AQ2571" s="13">
        <v>202206362.56</v>
      </c>
      <c r="AR2571" s="367"/>
      <c r="AS2571" s="19">
        <v>45869</v>
      </c>
      <c r="AT2571" s="20" t="s">
        <v>6</v>
      </c>
      <c r="AU2571" s="40" t="s">
        <v>292</v>
      </c>
      <c r="AV2571" s="40">
        <v>2025</v>
      </c>
      <c r="AW2571" s="269" t="s">
        <v>162</v>
      </c>
      <c r="AX2571" s="380">
        <v>116.35</v>
      </c>
      <c r="AY2571" s="380">
        <v>124.51</v>
      </c>
    </row>
    <row r="2572" spans="1:51" x14ac:dyDescent="0.25">
      <c r="A2572" s="5">
        <v>29</v>
      </c>
      <c r="B2572" s="6" t="s">
        <v>94</v>
      </c>
      <c r="C2572" s="77">
        <v>1158391453.0900002</v>
      </c>
      <c r="D2572" s="77">
        <v>250233941.94</v>
      </c>
      <c r="E2572" s="77">
        <v>64226592.449999996</v>
      </c>
      <c r="F2572" s="77">
        <v>232118481.38</v>
      </c>
      <c r="G2572" s="77">
        <v>252254107.70999998</v>
      </c>
      <c r="H2572" s="77">
        <v>-55198426.170000002</v>
      </c>
      <c r="I2572" s="77">
        <v>1757528684.8099999</v>
      </c>
      <c r="J2572" s="77">
        <v>507522299.10000002</v>
      </c>
      <c r="K2572" s="77">
        <v>279789824.10000002</v>
      </c>
      <c r="L2572" s="77">
        <v>162268820.56999999</v>
      </c>
      <c r="M2572" s="77">
        <v>204231788.68000001</v>
      </c>
      <c r="N2572" s="77">
        <v>48210208</v>
      </c>
      <c r="O2572" s="77">
        <v>315690010.26000011</v>
      </c>
      <c r="P2572" s="77">
        <v>107983860.43000036</v>
      </c>
      <c r="Q2572" s="77">
        <v>-290157124.64999998</v>
      </c>
      <c r="R2572" s="77">
        <v>-182173264.21999961</v>
      </c>
      <c r="S2572" s="77">
        <v>126974838.04000002</v>
      </c>
      <c r="T2572" s="77">
        <v>28064311.960000001</v>
      </c>
      <c r="U2572" s="77">
        <v>0</v>
      </c>
      <c r="V2572" s="77">
        <v>0</v>
      </c>
      <c r="W2572" s="77">
        <v>0</v>
      </c>
      <c r="X2572" s="77">
        <v>336711642.88999999</v>
      </c>
      <c r="Y2572" s="77">
        <v>4143627.59</v>
      </c>
      <c r="Z2572" s="77">
        <v>6781380.1799999997</v>
      </c>
      <c r="AA2572" s="77">
        <v>36784.300000000003</v>
      </c>
      <c r="AB2572" s="77">
        <v>13427247.92</v>
      </c>
      <c r="AC2572" s="77">
        <v>0</v>
      </c>
      <c r="AD2572" s="77">
        <v>0</v>
      </c>
      <c r="AE2572" s="77">
        <v>0</v>
      </c>
      <c r="AF2572" s="77">
        <v>213412076.81999999</v>
      </c>
      <c r="AG2572" s="77">
        <v>366500609.25000006</v>
      </c>
      <c r="AH2572" s="77">
        <v>112436800.45</v>
      </c>
      <c r="AI2572" s="77">
        <v>467855728.81000006</v>
      </c>
      <c r="AJ2572" s="77">
        <v>152165718.55000001</v>
      </c>
      <c r="AK2572" s="77">
        <v>0</v>
      </c>
      <c r="AL2572" s="77">
        <v>1477738860.71</v>
      </c>
      <c r="AM2572" s="77">
        <v>6.2816033087101815</v>
      </c>
      <c r="AN2572" s="77">
        <v>144433510.88999999</v>
      </c>
      <c r="AO2572" s="77">
        <v>87684970.49000001</v>
      </c>
      <c r="AP2572" s="13">
        <v>899454181.08999991</v>
      </c>
      <c r="AQ2572" s="13">
        <v>304521527.00999999</v>
      </c>
      <c r="AR2572" s="367"/>
      <c r="AS2572" s="19">
        <v>45869</v>
      </c>
      <c r="AT2572" s="20" t="s">
        <v>6</v>
      </c>
      <c r="AU2572" s="40" t="s">
        <v>293</v>
      </c>
      <c r="AV2572" s="40">
        <v>2025</v>
      </c>
      <c r="AW2572" s="269" t="s">
        <v>156</v>
      </c>
      <c r="AX2572" s="380">
        <v>116.35</v>
      </c>
      <c r="AY2572" s="380">
        <v>124.51</v>
      </c>
    </row>
    <row r="2573" spans="1:51" x14ac:dyDescent="0.25">
      <c r="A2573" s="5">
        <v>111</v>
      </c>
      <c r="B2573" s="6" t="s">
        <v>95</v>
      </c>
      <c r="C2573" s="77">
        <v>14800971.719999999</v>
      </c>
      <c r="D2573" s="77">
        <v>629816.05000000005</v>
      </c>
      <c r="E2573" s="77">
        <v>0.01</v>
      </c>
      <c r="F2573" s="77">
        <v>3729543.05</v>
      </c>
      <c r="G2573" s="77">
        <v>9276228.8200000003</v>
      </c>
      <c r="H2573" s="77">
        <v>1701371.82</v>
      </c>
      <c r="I2573" s="77">
        <v>64581564.590000004</v>
      </c>
      <c r="J2573" s="77">
        <v>73291519.200000003</v>
      </c>
      <c r="K2573" s="77">
        <v>9810950.0700000003</v>
      </c>
      <c r="L2573" s="77">
        <v>7968494.3399999999</v>
      </c>
      <c r="M2573" s="77">
        <v>415124.94</v>
      </c>
      <c r="N2573" s="77">
        <v>0</v>
      </c>
      <c r="O2573" s="77">
        <v>4747794.7600000007</v>
      </c>
      <c r="P2573" s="77">
        <v>-3766546.2500000009</v>
      </c>
      <c r="Q2573" s="77">
        <v>78066.459999999963</v>
      </c>
      <c r="R2573" s="77">
        <v>-3688479.790000001</v>
      </c>
      <c r="S2573" s="77">
        <v>5389851.5099999998</v>
      </c>
      <c r="T2573" s="77">
        <v>0</v>
      </c>
      <c r="U2573" s="77">
        <v>0</v>
      </c>
      <c r="V2573" s="77">
        <v>0</v>
      </c>
      <c r="W2573" s="77">
        <v>0</v>
      </c>
      <c r="X2573" s="77">
        <v>8886935.6999999993</v>
      </c>
      <c r="Y2573" s="77">
        <v>189310.79</v>
      </c>
      <c r="Z2573" s="77">
        <v>1291721.02</v>
      </c>
      <c r="AA2573" s="77">
        <v>173178.55</v>
      </c>
      <c r="AB2573" s="77">
        <v>976038.40000000002</v>
      </c>
      <c r="AC2573" s="77">
        <v>0</v>
      </c>
      <c r="AD2573" s="77">
        <v>0</v>
      </c>
      <c r="AE2573" s="77">
        <v>0</v>
      </c>
      <c r="AF2573" s="77">
        <v>866835.43</v>
      </c>
      <c r="AG2573" s="77">
        <v>8383619.2800000003</v>
      </c>
      <c r="AH2573" s="77">
        <v>0.01</v>
      </c>
      <c r="AI2573" s="77">
        <v>10167397.520000001</v>
      </c>
      <c r="AJ2573" s="77">
        <v>5419602.7600000007</v>
      </c>
      <c r="AK2573" s="77">
        <v>0</v>
      </c>
      <c r="AL2573" s="77">
        <v>54770614.520000003</v>
      </c>
      <c r="AM2573" s="77">
        <v>6.5826004748997775</v>
      </c>
      <c r="AN2573" s="77">
        <v>2406107.21</v>
      </c>
      <c r="AO2573" s="77">
        <v>1323435.8400000001</v>
      </c>
      <c r="AP2573" s="13">
        <v>10540449.059999997</v>
      </c>
      <c r="AQ2573" s="13">
        <v>401122.89</v>
      </c>
      <c r="AR2573" s="367"/>
      <c r="AS2573" s="19">
        <v>45869</v>
      </c>
      <c r="AT2573" s="20" t="s">
        <v>6</v>
      </c>
      <c r="AU2573" s="40" t="s">
        <v>292</v>
      </c>
      <c r="AV2573" s="40">
        <v>2025</v>
      </c>
      <c r="AW2573" s="269" t="s">
        <v>182</v>
      </c>
      <c r="AX2573" s="380">
        <v>116.35</v>
      </c>
      <c r="AY2573" s="380">
        <v>124.51</v>
      </c>
    </row>
    <row r="2574" spans="1:51" x14ac:dyDescent="0.25">
      <c r="A2574" s="5">
        <v>83</v>
      </c>
      <c r="B2574" s="6" t="s">
        <v>96</v>
      </c>
      <c r="C2574" s="77">
        <v>1301055985.23</v>
      </c>
      <c r="D2574" s="77">
        <v>361577405.76999998</v>
      </c>
      <c r="E2574" s="77">
        <v>38002564</v>
      </c>
      <c r="F2574" s="77">
        <v>237497930.66</v>
      </c>
      <c r="G2574" s="77">
        <v>301423927.51999998</v>
      </c>
      <c r="H2574" s="77">
        <v>-53005625.899999999</v>
      </c>
      <c r="I2574" s="77">
        <v>1259101279.8599999</v>
      </c>
      <c r="J2574" s="77">
        <v>12799642.699999999</v>
      </c>
      <c r="K2574" s="77">
        <v>701562123.47000003</v>
      </c>
      <c r="L2574" s="77">
        <v>626837378.30000007</v>
      </c>
      <c r="M2574" s="77">
        <v>13087096.65</v>
      </c>
      <c r="N2574" s="77">
        <v>455939</v>
      </c>
      <c r="O2574" s="77">
        <v>256480474.55999997</v>
      </c>
      <c r="P2574" s="77">
        <v>144076246.72000003</v>
      </c>
      <c r="Q2574" s="77">
        <v>-55649785.770000003</v>
      </c>
      <c r="R2574" s="77">
        <v>88426460.950000018</v>
      </c>
      <c r="S2574" s="77">
        <v>-141432086.85000002</v>
      </c>
      <c r="T2574" s="77">
        <v>2543689.21</v>
      </c>
      <c r="U2574" s="77">
        <v>0</v>
      </c>
      <c r="V2574" s="77">
        <v>0</v>
      </c>
      <c r="W2574" s="77">
        <v>413493.6</v>
      </c>
      <c r="X2574" s="77">
        <v>568006380.80999994</v>
      </c>
      <c r="Y2574" s="77">
        <v>4556504.68</v>
      </c>
      <c r="Z2574" s="77">
        <v>23677375.600000001</v>
      </c>
      <c r="AA2574" s="77">
        <v>0</v>
      </c>
      <c r="AB2574" s="77">
        <v>1343870.25</v>
      </c>
      <c r="AC2574" s="77">
        <v>0</v>
      </c>
      <c r="AD2574" s="77">
        <v>0</v>
      </c>
      <c r="AE2574" s="77">
        <v>0</v>
      </c>
      <c r="AF2574" s="77">
        <v>682817899.94000006</v>
      </c>
      <c r="AG2574" s="77">
        <v>639924474.95000005</v>
      </c>
      <c r="AH2574" s="77">
        <v>38458503</v>
      </c>
      <c r="AI2574" s="77">
        <v>713169784.76999998</v>
      </c>
      <c r="AJ2574" s="77">
        <v>456689310.21000004</v>
      </c>
      <c r="AK2574" s="77">
        <v>0</v>
      </c>
      <c r="AL2574" s="77">
        <v>557539156.38999987</v>
      </c>
      <c r="AM2574" s="77">
        <v>1.794711028058859</v>
      </c>
      <c r="AN2574" s="77">
        <v>136781562.94999999</v>
      </c>
      <c r="AO2574" s="77">
        <v>100716367.71000001</v>
      </c>
      <c r="AP2574" s="13">
        <v>984940224.10000002</v>
      </c>
      <c r="AQ2574" s="13">
        <v>290639003.76999998</v>
      </c>
      <c r="AR2574" s="367"/>
      <c r="AS2574" s="19">
        <v>45869</v>
      </c>
      <c r="AT2574" s="20" t="s">
        <v>6</v>
      </c>
      <c r="AU2574" s="40" t="s">
        <v>293</v>
      </c>
      <c r="AV2574" s="40">
        <v>2025</v>
      </c>
      <c r="AW2574" s="269" t="s">
        <v>158</v>
      </c>
      <c r="AX2574" s="380">
        <v>116.35</v>
      </c>
      <c r="AY2574" s="380">
        <v>124.51</v>
      </c>
    </row>
    <row r="2575" spans="1:51" x14ac:dyDescent="0.25">
      <c r="A2575" s="5">
        <v>40</v>
      </c>
      <c r="B2575" s="6" t="s">
        <v>97</v>
      </c>
      <c r="C2575" s="77">
        <v>326942691.54000002</v>
      </c>
      <c r="D2575" s="77">
        <v>36318100.769999996</v>
      </c>
      <c r="E2575" s="77">
        <v>81053988.830000013</v>
      </c>
      <c r="F2575" s="77">
        <v>18574172.740000002</v>
      </c>
      <c r="G2575" s="77">
        <v>74088728.359999999</v>
      </c>
      <c r="H2575" s="77">
        <v>149171.47</v>
      </c>
      <c r="I2575" s="77">
        <v>268151993.19</v>
      </c>
      <c r="J2575" s="77">
        <v>13259326.029999999</v>
      </c>
      <c r="K2575" s="77">
        <v>151980597.34</v>
      </c>
      <c r="L2575" s="77">
        <v>70392829.200000003</v>
      </c>
      <c r="M2575" s="77">
        <v>76049665.540000007</v>
      </c>
      <c r="N2575" s="77">
        <v>0</v>
      </c>
      <c r="O2575" s="77">
        <v>168597108.58999997</v>
      </c>
      <c r="P2575" s="77">
        <v>28457156.569999982</v>
      </c>
      <c r="Q2575" s="77">
        <v>-35859287.79999999</v>
      </c>
      <c r="R2575" s="77">
        <v>-7402131.2300000079</v>
      </c>
      <c r="S2575" s="77">
        <v>7551302.8099999987</v>
      </c>
      <c r="T2575" s="77">
        <v>544.21</v>
      </c>
      <c r="U2575" s="77">
        <v>0</v>
      </c>
      <c r="V2575" s="77">
        <v>0</v>
      </c>
      <c r="W2575" s="77">
        <v>0</v>
      </c>
      <c r="X2575" s="77">
        <v>17370578.920000002</v>
      </c>
      <c r="Y2575" s="77">
        <v>1284823.7</v>
      </c>
      <c r="Z2575" s="77">
        <v>1670645.56</v>
      </c>
      <c r="AA2575" s="77">
        <v>214274.02</v>
      </c>
      <c r="AB2575" s="77">
        <v>1216236.17</v>
      </c>
      <c r="AC2575" s="77">
        <v>0</v>
      </c>
      <c r="AD2575" s="77">
        <v>0</v>
      </c>
      <c r="AE2575" s="77">
        <v>0</v>
      </c>
      <c r="AF2575" s="77">
        <v>5433840.8700000001</v>
      </c>
      <c r="AG2575" s="77">
        <v>146442494.74000004</v>
      </c>
      <c r="AH2575" s="77">
        <v>81053988.830000013</v>
      </c>
      <c r="AI2575" s="77">
        <v>227645726.34999999</v>
      </c>
      <c r="AJ2575" s="77">
        <v>59048617.760000005</v>
      </c>
      <c r="AK2575" s="77">
        <v>0</v>
      </c>
      <c r="AL2575" s="77">
        <v>116171395.84999999</v>
      </c>
      <c r="AM2575" s="77">
        <v>1.7643830718082372</v>
      </c>
      <c r="AN2575" s="77">
        <v>11556413.960000001</v>
      </c>
      <c r="AO2575" s="77">
        <v>7017758.7800000003</v>
      </c>
      <c r="AP2575" s="13">
        <v>232779079.59999996</v>
      </c>
      <c r="AQ2575" s="13">
        <v>110537604.65000002</v>
      </c>
      <c r="AR2575" s="367"/>
      <c r="AS2575" s="19">
        <v>45869</v>
      </c>
      <c r="AT2575" s="20" t="s">
        <v>6</v>
      </c>
      <c r="AU2575" s="40" t="s">
        <v>292</v>
      </c>
      <c r="AV2575" s="40">
        <v>2025</v>
      </c>
      <c r="AW2575" s="269" t="s">
        <v>166</v>
      </c>
      <c r="AX2575" s="380">
        <v>116.35</v>
      </c>
      <c r="AY2575" s="380">
        <v>124.51</v>
      </c>
    </row>
    <row r="2576" spans="1:51" x14ac:dyDescent="0.25">
      <c r="A2576" s="5">
        <v>24</v>
      </c>
      <c r="B2576" s="6" t="s">
        <v>98</v>
      </c>
      <c r="C2576" s="77">
        <v>1521281141.3400002</v>
      </c>
      <c r="D2576" s="77">
        <v>438354288.98999995</v>
      </c>
      <c r="E2576" s="77">
        <v>107451971.67</v>
      </c>
      <c r="F2576" s="77">
        <v>178200785.06999999</v>
      </c>
      <c r="G2576" s="77">
        <v>431425489.80999994</v>
      </c>
      <c r="H2576" s="77">
        <v>259766915.69999999</v>
      </c>
      <c r="I2576" s="77">
        <v>1312161692.6199999</v>
      </c>
      <c r="J2576" s="77">
        <v>386242208.11000001</v>
      </c>
      <c r="K2576" s="77">
        <v>433229610.63</v>
      </c>
      <c r="L2576" s="77">
        <v>325498404.55000001</v>
      </c>
      <c r="M2576" s="77">
        <v>241264398.50999999</v>
      </c>
      <c r="N2576" s="77">
        <v>8427795.8300000001</v>
      </c>
      <c r="O2576" s="77">
        <v>427101726.43000007</v>
      </c>
      <c r="P2576" s="77">
        <v>45665693.910000168</v>
      </c>
      <c r="Q2576" s="77">
        <v>-132172805.55999999</v>
      </c>
      <c r="R2576" s="77">
        <v>-86507111.649999827</v>
      </c>
      <c r="S2576" s="77">
        <v>346274027.34999996</v>
      </c>
      <c r="T2576" s="77">
        <v>39062051.329999998</v>
      </c>
      <c r="U2576" s="77">
        <v>0</v>
      </c>
      <c r="V2576" s="77">
        <v>0</v>
      </c>
      <c r="W2576" s="77">
        <v>93175567.969999999</v>
      </c>
      <c r="X2576" s="77">
        <v>532885882.08999997</v>
      </c>
      <c r="Y2576" s="77">
        <v>5526021.6200000001</v>
      </c>
      <c r="Z2576" s="77">
        <v>20169102.91</v>
      </c>
      <c r="AA2576" s="77">
        <v>88698116.510000005</v>
      </c>
      <c r="AB2576" s="77">
        <v>901867.84</v>
      </c>
      <c r="AC2576" s="77">
        <v>0</v>
      </c>
      <c r="AD2576" s="77">
        <v>0</v>
      </c>
      <c r="AE2576" s="77">
        <v>0</v>
      </c>
      <c r="AF2576" s="77">
        <v>203554365.16</v>
      </c>
      <c r="AG2576" s="77">
        <v>566762803.06000006</v>
      </c>
      <c r="AH2576" s="77">
        <v>115879767.5</v>
      </c>
      <c r="AI2576" s="77">
        <v>676533075.45000005</v>
      </c>
      <c r="AJ2576" s="77">
        <v>249431349.02000001</v>
      </c>
      <c r="AK2576" s="77">
        <v>0</v>
      </c>
      <c r="AL2576" s="77">
        <v>878932081.98999989</v>
      </c>
      <c r="AM2576" s="77">
        <v>3.0287904160379573</v>
      </c>
      <c r="AN2576" s="77">
        <v>118480751.88</v>
      </c>
      <c r="AO2576" s="77">
        <v>59720033.189999998</v>
      </c>
      <c r="AP2576" s="13">
        <v>1179929838.79</v>
      </c>
      <c r="AQ2576" s="13">
        <v>524104712.86999995</v>
      </c>
      <c r="AR2576" s="367"/>
      <c r="AS2576" s="19">
        <v>45869</v>
      </c>
      <c r="AT2576" s="20" t="s">
        <v>6</v>
      </c>
      <c r="AU2576" s="40" t="s">
        <v>292</v>
      </c>
      <c r="AV2576" s="40">
        <v>2025</v>
      </c>
      <c r="AW2576" s="269" t="s">
        <v>164</v>
      </c>
      <c r="AX2576" s="380">
        <v>116.35</v>
      </c>
      <c r="AY2576" s="380">
        <v>124.51</v>
      </c>
    </row>
    <row r="2577" spans="1:51" x14ac:dyDescent="0.25">
      <c r="A2577" s="7">
        <v>124</v>
      </c>
      <c r="B2577" s="8" t="s">
        <v>99</v>
      </c>
      <c r="C2577" s="98">
        <v>28791002.569999997</v>
      </c>
      <c r="D2577" s="98">
        <v>19206.38</v>
      </c>
      <c r="E2577" s="98">
        <v>751818</v>
      </c>
      <c r="F2577" s="98">
        <v>492532.94</v>
      </c>
      <c r="G2577" s="98">
        <v>50699553.519999996</v>
      </c>
      <c r="H2577" s="98">
        <v>34993113.259999998</v>
      </c>
      <c r="I2577" s="98">
        <v>51709684.670000002</v>
      </c>
      <c r="J2577" s="98">
        <v>114480.69</v>
      </c>
      <c r="K2577" s="98">
        <v>7659301.9900000002</v>
      </c>
      <c r="L2577" s="98">
        <v>6759430.6799999997</v>
      </c>
      <c r="M2577" s="98">
        <v>8969434.8699999992</v>
      </c>
      <c r="N2577" s="98">
        <v>0</v>
      </c>
      <c r="O2577" s="98">
        <v>-5705092.959999999</v>
      </c>
      <c r="P2577" s="98">
        <v>-16715197.309999995</v>
      </c>
      <c r="Q2577" s="98">
        <v>-25766649.530000001</v>
      </c>
      <c r="R2577" s="98">
        <v>-42481846.839999996</v>
      </c>
      <c r="S2577" s="98">
        <v>77474961.019999981</v>
      </c>
      <c r="T2577" s="98">
        <v>4477030.51</v>
      </c>
      <c r="U2577" s="98">
        <v>0</v>
      </c>
      <c r="V2577" s="98">
        <v>0</v>
      </c>
      <c r="W2577" s="98">
        <v>132967969.55</v>
      </c>
      <c r="X2577" s="98">
        <v>4839242.83</v>
      </c>
      <c r="Y2577" s="98">
        <v>962226.66</v>
      </c>
      <c r="Z2577" s="98">
        <v>624413.44999999995</v>
      </c>
      <c r="AA2577" s="98">
        <v>40965416.159999996</v>
      </c>
      <c r="AB2577" s="98">
        <v>244445.95</v>
      </c>
      <c r="AC2577" s="98">
        <v>0</v>
      </c>
      <c r="AD2577" s="98">
        <v>0</v>
      </c>
      <c r="AE2577" s="98">
        <v>17826158.640000001</v>
      </c>
      <c r="AF2577" s="98">
        <v>4186621.01</v>
      </c>
      <c r="AG2577" s="98">
        <v>15728865.550000001</v>
      </c>
      <c r="AH2577" s="98">
        <v>751818</v>
      </c>
      <c r="AI2577" s="98">
        <v>16526286.280000001</v>
      </c>
      <c r="AJ2577" s="98">
        <v>22231379.240000002</v>
      </c>
      <c r="AK2577" s="98">
        <v>0</v>
      </c>
      <c r="AL2577" s="98">
        <v>44050382.68</v>
      </c>
      <c r="AM2577" s="98">
        <v>6.7512267746476464</v>
      </c>
      <c r="AN2577" s="98">
        <v>400364.01</v>
      </c>
      <c r="AO2577" s="98">
        <v>92168.93</v>
      </c>
      <c r="AP2577" s="14">
        <v>35395004.810000002</v>
      </c>
      <c r="AQ2577" s="14">
        <v>771024.38</v>
      </c>
      <c r="AR2577" s="368"/>
      <c r="AS2577" s="19">
        <v>45869</v>
      </c>
      <c r="AT2577" s="42" t="s">
        <v>6</v>
      </c>
      <c r="AU2577" s="40" t="s">
        <v>292</v>
      </c>
      <c r="AV2577" s="40">
        <v>2025</v>
      </c>
      <c r="AW2577" s="269" t="s">
        <v>289</v>
      </c>
      <c r="AX2577" s="380">
        <v>116.35</v>
      </c>
      <c r="AY2577" s="380">
        <v>124.51</v>
      </c>
    </row>
    <row r="2578" spans="1:51" x14ac:dyDescent="0.25">
      <c r="A2578" s="7">
        <v>70</v>
      </c>
      <c r="B2578" s="8" t="s">
        <v>100</v>
      </c>
      <c r="C2578" s="98">
        <v>12231445</v>
      </c>
      <c r="D2578" s="98">
        <v>3521757.24</v>
      </c>
      <c r="E2578" s="98">
        <v>141831</v>
      </c>
      <c r="F2578" s="98">
        <v>0</v>
      </c>
      <c r="G2578" s="98">
        <v>8101363.6200000001</v>
      </c>
      <c r="H2578" s="98">
        <v>1090460.44</v>
      </c>
      <c r="I2578" s="98">
        <v>22268254.280000001</v>
      </c>
      <c r="J2578" s="98">
        <v>3147819.47</v>
      </c>
      <c r="K2578" s="98">
        <v>1921922.97</v>
      </c>
      <c r="L2578" s="98">
        <v>959040</v>
      </c>
      <c r="M2578" s="98">
        <v>0</v>
      </c>
      <c r="N2578" s="98">
        <v>0</v>
      </c>
      <c r="O2578" s="98">
        <v>-442643.62000000011</v>
      </c>
      <c r="P2578" s="98">
        <v>1050967.7600000007</v>
      </c>
      <c r="Q2578" s="98">
        <v>0</v>
      </c>
      <c r="R2578" s="98">
        <v>1050967.7600000007</v>
      </c>
      <c r="S2578" s="98">
        <v>39492.679999999993</v>
      </c>
      <c r="T2578" s="98">
        <v>63003.64</v>
      </c>
      <c r="U2578" s="98">
        <v>0</v>
      </c>
      <c r="V2578" s="98">
        <v>0</v>
      </c>
      <c r="W2578" s="98">
        <v>0</v>
      </c>
      <c r="X2578" s="98">
        <v>122951.61</v>
      </c>
      <c r="Y2578" s="98">
        <v>90174.67</v>
      </c>
      <c r="Z2578" s="98">
        <v>16672.080000000002</v>
      </c>
      <c r="AA2578" s="98">
        <v>0</v>
      </c>
      <c r="AB2578" s="98">
        <v>39615.82</v>
      </c>
      <c r="AC2578" s="98">
        <v>0</v>
      </c>
      <c r="AD2578" s="98">
        <v>0</v>
      </c>
      <c r="AE2578" s="98">
        <v>0</v>
      </c>
      <c r="AF2578" s="98">
        <v>0</v>
      </c>
      <c r="AG2578" s="98">
        <v>959040</v>
      </c>
      <c r="AH2578" s="98">
        <v>141831</v>
      </c>
      <c r="AI2578" s="98">
        <v>1100871</v>
      </c>
      <c r="AJ2578" s="98">
        <v>1543514.62</v>
      </c>
      <c r="AK2578" s="98">
        <v>0</v>
      </c>
      <c r="AL2578" s="98">
        <v>20346331.310000002</v>
      </c>
      <c r="AM2578" s="98">
        <v>11.586444736648318</v>
      </c>
      <c r="AN2578" s="98">
        <v>0</v>
      </c>
      <c r="AO2578" s="98">
        <v>0</v>
      </c>
      <c r="AP2578" s="14">
        <v>12689847.620000001</v>
      </c>
      <c r="AQ2578" s="14">
        <v>3537516.24</v>
      </c>
      <c r="AR2578" s="368"/>
      <c r="AS2578" s="275">
        <v>45869</v>
      </c>
      <c r="AT2578" s="42" t="s">
        <v>6</v>
      </c>
      <c r="AU2578" s="40" t="s">
        <v>292</v>
      </c>
      <c r="AV2578" s="40">
        <v>2025</v>
      </c>
      <c r="AW2578" s="269" t="s">
        <v>181</v>
      </c>
      <c r="AX2578" s="380">
        <v>116.35</v>
      </c>
      <c r="AY2578" s="380">
        <v>124.51</v>
      </c>
    </row>
    <row r="2579" spans="1:51" x14ac:dyDescent="0.25">
      <c r="A2579" s="7">
        <v>119</v>
      </c>
      <c r="B2579" s="8" t="s">
        <v>101</v>
      </c>
      <c r="C2579" s="98">
        <v>257911439.54000002</v>
      </c>
      <c r="D2579" s="98">
        <v>218714.34999999998</v>
      </c>
      <c r="E2579" s="98">
        <v>4460718.92</v>
      </c>
      <c r="F2579" s="98">
        <v>0</v>
      </c>
      <c r="G2579" s="98">
        <v>39149037.490000002</v>
      </c>
      <c r="H2579" s="98">
        <v>20237976.48</v>
      </c>
      <c r="I2579" s="98">
        <v>402410280.91000003</v>
      </c>
      <c r="J2579" s="98">
        <v>74715.47</v>
      </c>
      <c r="K2579" s="98">
        <v>207765757.52000001</v>
      </c>
      <c r="L2579" s="98">
        <v>203305038.60000002</v>
      </c>
      <c r="M2579" s="98">
        <v>0</v>
      </c>
      <c r="N2579" s="98">
        <v>0</v>
      </c>
      <c r="O2579" s="98">
        <v>206960421.41999999</v>
      </c>
      <c r="P2579" s="98">
        <v>11583266.279999979</v>
      </c>
      <c r="Q2579" s="98">
        <v>0</v>
      </c>
      <c r="R2579" s="98">
        <v>11583266.279999979</v>
      </c>
      <c r="S2579" s="98">
        <v>8654710.2199999988</v>
      </c>
      <c r="T2579" s="98">
        <v>4604073.2</v>
      </c>
      <c r="U2579" s="98">
        <v>0</v>
      </c>
      <c r="V2579" s="98">
        <v>0</v>
      </c>
      <c r="W2579" s="98">
        <v>0</v>
      </c>
      <c r="X2579" s="98">
        <v>64174825.82</v>
      </c>
      <c r="Y2579" s="98">
        <v>798617.43</v>
      </c>
      <c r="Z2579" s="98">
        <v>2374487.84</v>
      </c>
      <c r="AA2579" s="98">
        <v>1814276.23</v>
      </c>
      <c r="AB2579" s="98">
        <v>97314.77</v>
      </c>
      <c r="AC2579" s="98">
        <v>0</v>
      </c>
      <c r="AD2579" s="98">
        <v>0</v>
      </c>
      <c r="AE2579" s="98">
        <v>0</v>
      </c>
      <c r="AF2579" s="98">
        <v>55039492.530000001</v>
      </c>
      <c r="AG2579" s="98">
        <v>203305038.60000002</v>
      </c>
      <c r="AH2579" s="98">
        <v>4460718.92</v>
      </c>
      <c r="AI2579" s="98">
        <v>207765757.50999999</v>
      </c>
      <c r="AJ2579" s="98">
        <v>805336.09000000008</v>
      </c>
      <c r="AK2579" s="98">
        <v>0</v>
      </c>
      <c r="AL2579" s="98">
        <v>194644523.39000002</v>
      </c>
      <c r="AM2579" s="98">
        <v>1.9368460217572816</v>
      </c>
      <c r="AN2579" s="98">
        <v>0</v>
      </c>
      <c r="AO2579" s="98">
        <v>0</v>
      </c>
      <c r="AP2579" s="14">
        <v>55411737.030000001</v>
      </c>
      <c r="AQ2579" s="14">
        <v>4679433.26</v>
      </c>
      <c r="AR2579" s="368"/>
      <c r="AS2579" s="275">
        <v>45869</v>
      </c>
      <c r="AT2579" s="42" t="s">
        <v>6</v>
      </c>
      <c r="AU2579" s="40" t="s">
        <v>292</v>
      </c>
      <c r="AV2579" s="40">
        <v>2025</v>
      </c>
      <c r="AW2579" s="269" t="s">
        <v>189</v>
      </c>
      <c r="AX2579" s="380">
        <v>116.35</v>
      </c>
      <c r="AY2579" s="380">
        <v>124.51</v>
      </c>
    </row>
    <row r="2580" spans="1:51" x14ac:dyDescent="0.25">
      <c r="A2580" s="7">
        <v>108</v>
      </c>
      <c r="B2580" s="8" t="s">
        <v>102</v>
      </c>
      <c r="C2580" s="98">
        <v>16483182.26</v>
      </c>
      <c r="D2580" s="98">
        <v>570186.23</v>
      </c>
      <c r="E2580" s="98">
        <v>479279.24000000005</v>
      </c>
      <c r="F2580" s="98">
        <v>2076348.86</v>
      </c>
      <c r="G2580" s="98">
        <v>11599608.27</v>
      </c>
      <c r="H2580" s="98">
        <v>17261.18</v>
      </c>
      <c r="I2580" s="98">
        <v>27509518.460000001</v>
      </c>
      <c r="J2580" s="98">
        <v>125847437.95999999</v>
      </c>
      <c r="K2580" s="98">
        <v>7392445.7999999998</v>
      </c>
      <c r="L2580" s="98">
        <v>6913165.8700000001</v>
      </c>
      <c r="M2580" s="98">
        <v>1959464.39</v>
      </c>
      <c r="N2580" s="98">
        <v>84419.390000000014</v>
      </c>
      <c r="O2580" s="98">
        <v>5580020.3199999984</v>
      </c>
      <c r="P2580" s="98">
        <v>-3342981.4200000037</v>
      </c>
      <c r="Q2580" s="98">
        <v>-744783.69000000018</v>
      </c>
      <c r="R2580" s="98">
        <v>-4087765.1100000041</v>
      </c>
      <c r="S2580" s="98">
        <v>4105026.2899999996</v>
      </c>
      <c r="T2580" s="98">
        <v>3428111.81</v>
      </c>
      <c r="U2580" s="98">
        <v>0</v>
      </c>
      <c r="V2580" s="98">
        <v>0</v>
      </c>
      <c r="W2580" s="98">
        <v>0</v>
      </c>
      <c r="X2580" s="98">
        <v>2109625.79</v>
      </c>
      <c r="Y2580" s="98">
        <v>210697.43</v>
      </c>
      <c r="Z2580" s="98">
        <v>659987.1</v>
      </c>
      <c r="AA2580" s="98">
        <v>18700</v>
      </c>
      <c r="AB2580" s="98">
        <v>15795.72</v>
      </c>
      <c r="AC2580" s="98">
        <v>0</v>
      </c>
      <c r="AD2580" s="98">
        <v>0</v>
      </c>
      <c r="AE2580" s="98">
        <v>0</v>
      </c>
      <c r="AF2580" s="98">
        <v>527531.06000000006</v>
      </c>
      <c r="AG2580" s="98">
        <v>8872630.2599999998</v>
      </c>
      <c r="AH2580" s="98">
        <v>563698.63</v>
      </c>
      <c r="AI2580" s="98">
        <v>9373369.0199999996</v>
      </c>
      <c r="AJ2580" s="98">
        <v>3793348.7</v>
      </c>
      <c r="AK2580" s="98">
        <v>0</v>
      </c>
      <c r="AL2580" s="98">
        <v>20117072.66</v>
      </c>
      <c r="AM2580" s="98">
        <v>3.7213013398082677</v>
      </c>
      <c r="AN2580" s="98">
        <v>1525058.19</v>
      </c>
      <c r="AO2580" s="98">
        <v>551290.66999999993</v>
      </c>
      <c r="AP2580" s="14">
        <v>11368982.719999999</v>
      </c>
      <c r="AQ2580" s="14">
        <v>1036007.0099999999</v>
      </c>
      <c r="AR2580" s="368"/>
      <c r="AS2580" s="275">
        <v>45869</v>
      </c>
      <c r="AT2580" s="42" t="s">
        <v>6</v>
      </c>
      <c r="AU2580" s="40" t="s">
        <v>292</v>
      </c>
      <c r="AV2580" s="40">
        <v>2025</v>
      </c>
      <c r="AW2580" s="269" t="s">
        <v>183</v>
      </c>
      <c r="AX2580" s="380">
        <v>116.35</v>
      </c>
      <c r="AY2580" s="380">
        <v>124.51</v>
      </c>
    </row>
    <row r="2581" spans="1:51" x14ac:dyDescent="0.25">
      <c r="A2581" s="7">
        <v>93</v>
      </c>
      <c r="B2581" s="8" t="s">
        <v>103</v>
      </c>
      <c r="C2581" s="98">
        <v>88488992.940000013</v>
      </c>
      <c r="D2581" s="98">
        <v>54095</v>
      </c>
      <c r="E2581" s="98">
        <v>1030</v>
      </c>
      <c r="F2581" s="98">
        <v>24114448.48</v>
      </c>
      <c r="G2581" s="98">
        <v>72122346.349999994</v>
      </c>
      <c r="H2581" s="98">
        <v>-26821327.869999997</v>
      </c>
      <c r="I2581" s="98">
        <v>451442650.12</v>
      </c>
      <c r="J2581" s="98">
        <v>173471610.31</v>
      </c>
      <c r="K2581" s="98">
        <v>53443551.109999999</v>
      </c>
      <c r="L2581" s="98">
        <v>53417477.009999998</v>
      </c>
      <c r="M2581" s="98">
        <v>3975329.47</v>
      </c>
      <c r="N2581" s="98">
        <v>0</v>
      </c>
      <c r="O2581" s="98">
        <v>23643156.579999998</v>
      </c>
      <c r="P2581" s="98">
        <v>-35230832.75999999</v>
      </c>
      <c r="Q2581" s="98">
        <v>-2969702.7599999993</v>
      </c>
      <c r="R2581" s="98">
        <v>-38200535.519999988</v>
      </c>
      <c r="S2581" s="98">
        <v>11379207.690000001</v>
      </c>
      <c r="T2581" s="98">
        <v>23936.84</v>
      </c>
      <c r="U2581" s="98">
        <v>0</v>
      </c>
      <c r="V2581" s="98">
        <v>0</v>
      </c>
      <c r="W2581" s="98">
        <v>0</v>
      </c>
      <c r="X2581" s="98">
        <v>20312418.800000001</v>
      </c>
      <c r="Y2581" s="98">
        <v>1339963.96</v>
      </c>
      <c r="Z2581" s="98">
        <v>2012847.46</v>
      </c>
      <c r="AA2581" s="98">
        <v>48607.360000000001</v>
      </c>
      <c r="AB2581" s="98">
        <v>186711.67999999999</v>
      </c>
      <c r="AC2581" s="98">
        <v>2589.83</v>
      </c>
      <c r="AD2581" s="98">
        <v>0</v>
      </c>
      <c r="AE2581" s="98">
        <v>0</v>
      </c>
      <c r="AF2581" s="98">
        <v>5366427.66</v>
      </c>
      <c r="AG2581" s="98">
        <v>57392806.479999997</v>
      </c>
      <c r="AH2581" s="98">
        <v>1030</v>
      </c>
      <c r="AI2581" s="98">
        <v>57341417.229999997</v>
      </c>
      <c r="AJ2581" s="98">
        <v>33698260.649999999</v>
      </c>
      <c r="AK2581" s="98">
        <v>0</v>
      </c>
      <c r="AL2581" s="98">
        <v>397999099.00999999</v>
      </c>
      <c r="AM2581" s="98">
        <v>8.4470930681761729</v>
      </c>
      <c r="AN2581" s="98">
        <v>11858200.290000001</v>
      </c>
      <c r="AO2581" s="98">
        <v>12256248.189999999</v>
      </c>
      <c r="AP2581" s="14">
        <v>64859557.36999999</v>
      </c>
      <c r="AQ2581" s="14">
        <v>55124.65</v>
      </c>
      <c r="AR2581" s="368"/>
      <c r="AS2581" s="275">
        <v>45869</v>
      </c>
      <c r="AT2581" s="42" t="s">
        <v>6</v>
      </c>
      <c r="AU2581" s="40" t="s">
        <v>293</v>
      </c>
      <c r="AV2581" s="40">
        <v>2025</v>
      </c>
      <c r="AW2581" s="270" t="s">
        <v>175</v>
      </c>
      <c r="AX2581" s="380">
        <v>116.35</v>
      </c>
      <c r="AY2581" s="380">
        <v>124.51</v>
      </c>
    </row>
    <row r="2582" spans="1:51" x14ac:dyDescent="0.25">
      <c r="A2582" s="7">
        <v>121</v>
      </c>
      <c r="B2582" s="8" t="s">
        <v>68</v>
      </c>
      <c r="C2582" s="98">
        <v>3139540.88</v>
      </c>
      <c r="D2582" s="98">
        <v>0</v>
      </c>
      <c r="E2582" s="98">
        <v>69.61</v>
      </c>
      <c r="F2582" s="98">
        <v>0</v>
      </c>
      <c r="G2582" s="98">
        <v>675023.27</v>
      </c>
      <c r="H2582" s="98">
        <v>2053316.03</v>
      </c>
      <c r="I2582" s="98">
        <v>5183723.1900000004</v>
      </c>
      <c r="J2582" s="98">
        <v>95175097.609999999</v>
      </c>
      <c r="K2582" s="98">
        <v>891.41</v>
      </c>
      <c r="L2582" s="98">
        <v>821.8</v>
      </c>
      <c r="M2582" s="98">
        <v>2872894.95</v>
      </c>
      <c r="N2582" s="98">
        <v>0</v>
      </c>
      <c r="O2582" s="98">
        <v>1299458.69</v>
      </c>
      <c r="P2582" s="98">
        <v>1165058.9199999995</v>
      </c>
      <c r="Q2582" s="98">
        <v>-1004793.6699999997</v>
      </c>
      <c r="R2582" s="98">
        <v>160265.24999999977</v>
      </c>
      <c r="S2582" s="98">
        <v>1893050.4</v>
      </c>
      <c r="T2582" s="98">
        <v>0</v>
      </c>
      <c r="U2582" s="98">
        <v>0</v>
      </c>
      <c r="V2582" s="98">
        <v>0</v>
      </c>
      <c r="W2582" s="98">
        <v>0</v>
      </c>
      <c r="X2582" s="98">
        <v>1983292.15</v>
      </c>
      <c r="Y2582" s="98">
        <v>13775.99</v>
      </c>
      <c r="Z2582" s="98">
        <v>10461.99</v>
      </c>
      <c r="AA2582" s="98">
        <v>44828.25</v>
      </c>
      <c r="AB2582" s="98">
        <v>21175.52</v>
      </c>
      <c r="AC2582" s="98">
        <v>0</v>
      </c>
      <c r="AD2582" s="98">
        <v>0</v>
      </c>
      <c r="AE2582" s="98">
        <v>0</v>
      </c>
      <c r="AF2582" s="98">
        <v>0</v>
      </c>
      <c r="AG2582" s="98">
        <v>2873716.75</v>
      </c>
      <c r="AH2582" s="98">
        <v>69.61</v>
      </c>
      <c r="AI2582" s="98">
        <v>2872964.59</v>
      </c>
      <c r="AJ2582" s="98">
        <v>1573505.9</v>
      </c>
      <c r="AK2582" s="98">
        <v>0</v>
      </c>
      <c r="AL2582" s="98">
        <v>5182831.78</v>
      </c>
      <c r="AM2582" s="98">
        <v>5815.1952412470137</v>
      </c>
      <c r="AN2582" s="98">
        <v>0</v>
      </c>
      <c r="AO2582" s="98">
        <v>0</v>
      </c>
      <c r="AP2582" s="14">
        <v>1840082.19</v>
      </c>
      <c r="AQ2582" s="14">
        <v>0</v>
      </c>
      <c r="AR2582" s="368"/>
      <c r="AS2582" s="275">
        <v>45869</v>
      </c>
      <c r="AT2582" s="42" t="s">
        <v>6</v>
      </c>
      <c r="AU2582" s="40" t="s">
        <v>292</v>
      </c>
      <c r="AV2582" s="40">
        <v>2025</v>
      </c>
      <c r="AW2582" s="270" t="s">
        <v>188</v>
      </c>
      <c r="AX2582" s="380">
        <v>116.35</v>
      </c>
      <c r="AY2582" s="380">
        <v>124.51</v>
      </c>
    </row>
    <row r="2583" spans="1:51" x14ac:dyDescent="0.25">
      <c r="A2583" s="276">
        <v>107</v>
      </c>
      <c r="B2583" s="277" t="s">
        <v>60</v>
      </c>
      <c r="C2583" s="278">
        <v>935942485.47000015</v>
      </c>
      <c r="D2583" s="278">
        <v>188094137.24000001</v>
      </c>
      <c r="E2583" s="278">
        <v>50745731.909999996</v>
      </c>
      <c r="F2583" s="278">
        <v>138368231.44</v>
      </c>
      <c r="G2583" s="278">
        <v>350655410.83999997</v>
      </c>
      <c r="H2583" s="278">
        <v>595999.98</v>
      </c>
      <c r="I2583" s="278">
        <v>420952121.77999997</v>
      </c>
      <c r="J2583" s="278">
        <v>40683385.850000001</v>
      </c>
      <c r="K2583" s="278">
        <v>165414588.18000001</v>
      </c>
      <c r="L2583" s="278">
        <v>113719890.52000001</v>
      </c>
      <c r="M2583" s="278">
        <v>19991390.34</v>
      </c>
      <c r="N2583" s="278">
        <v>222535052.37</v>
      </c>
      <c r="O2583" s="278">
        <v>156817018.69</v>
      </c>
      <c r="P2583" s="278">
        <v>99837316.380000204</v>
      </c>
      <c r="Q2583" s="278">
        <v>-37905508.259999961</v>
      </c>
      <c r="R2583" s="278">
        <v>61931808.120000243</v>
      </c>
      <c r="S2583" s="278">
        <v>-61335808.139999993</v>
      </c>
      <c r="T2583" s="278">
        <v>547452.11</v>
      </c>
      <c r="U2583" s="278">
        <v>0</v>
      </c>
      <c r="V2583" s="278">
        <v>0</v>
      </c>
      <c r="W2583" s="278">
        <v>0</v>
      </c>
      <c r="X2583" s="278">
        <v>16374345.24</v>
      </c>
      <c r="Y2583" s="278">
        <v>7156232.8700000001</v>
      </c>
      <c r="Z2583" s="278">
        <v>40334676.140000001</v>
      </c>
      <c r="AA2583" s="278">
        <v>0</v>
      </c>
      <c r="AB2583" s="278">
        <v>0</v>
      </c>
      <c r="AC2583" s="278">
        <v>0</v>
      </c>
      <c r="AD2583" s="278">
        <v>0</v>
      </c>
      <c r="AE2583" s="278">
        <v>0</v>
      </c>
      <c r="AF2583" s="278">
        <v>30766696.48</v>
      </c>
      <c r="AG2583" s="278">
        <v>133711280.86</v>
      </c>
      <c r="AH2583" s="278">
        <v>273280784.27999997</v>
      </c>
      <c r="AI2583" s="278">
        <v>407208310.21999997</v>
      </c>
      <c r="AJ2583" s="278">
        <v>250391291.52999997</v>
      </c>
      <c r="AK2583" s="278">
        <v>0</v>
      </c>
      <c r="AL2583" s="278">
        <v>255537533.59999996</v>
      </c>
      <c r="AM2583" s="278">
        <v>2.5448306972897119</v>
      </c>
      <c r="AN2583" s="278">
        <v>44119989.660000004</v>
      </c>
      <c r="AO2583" s="278">
        <v>94248241.780000001</v>
      </c>
      <c r="AP2583" s="279">
        <v>872408428.10000014</v>
      </c>
      <c r="AQ2583" s="279">
        <v>280428132.81000006</v>
      </c>
      <c r="AR2583" s="376"/>
      <c r="AS2583" s="280">
        <v>45900</v>
      </c>
      <c r="AT2583" s="281" t="s">
        <v>7</v>
      </c>
      <c r="AU2583" s="282" t="s">
        <v>292</v>
      </c>
      <c r="AV2583" s="282">
        <v>2025</v>
      </c>
      <c r="AW2583" s="283" t="s">
        <v>160</v>
      </c>
      <c r="AX2583" s="380">
        <v>135.52000000000001</v>
      </c>
      <c r="AY2583" s="380">
        <v>147.08000000000001</v>
      </c>
    </row>
    <row r="2584" spans="1:51" x14ac:dyDescent="0.25">
      <c r="A2584" s="276">
        <v>66</v>
      </c>
      <c r="B2584" s="277" t="s">
        <v>61</v>
      </c>
      <c r="C2584" s="278">
        <v>18956308.280000001</v>
      </c>
      <c r="D2584" s="278">
        <v>27305046.59</v>
      </c>
      <c r="E2584" s="278">
        <v>640.86</v>
      </c>
      <c r="F2584" s="278">
        <v>1528774.58</v>
      </c>
      <c r="G2584" s="278">
        <v>66352154.380000003</v>
      </c>
      <c r="H2584" s="278">
        <v>-64121210.880000003</v>
      </c>
      <c r="I2584" s="278">
        <v>190293307.99000001</v>
      </c>
      <c r="J2584" s="278">
        <v>791754868.90999997</v>
      </c>
      <c r="K2584" s="278">
        <v>659.86</v>
      </c>
      <c r="L2584" s="278">
        <v>19</v>
      </c>
      <c r="M2584" s="278">
        <v>279782.73</v>
      </c>
      <c r="N2584" s="278">
        <v>2727610.31</v>
      </c>
      <c r="O2584" s="278">
        <v>-198168.45999999996</v>
      </c>
      <c r="P2584" s="278">
        <v>-76031498.810000002</v>
      </c>
      <c r="Q2584" s="278">
        <v>6946824.3399999999</v>
      </c>
      <c r="R2584" s="278">
        <v>-69084674.469999999</v>
      </c>
      <c r="S2584" s="278">
        <v>4963463.6800000668</v>
      </c>
      <c r="T2584" s="278">
        <v>13236113.41</v>
      </c>
      <c r="U2584" s="278">
        <v>0</v>
      </c>
      <c r="V2584" s="278">
        <v>0</v>
      </c>
      <c r="W2584" s="278">
        <v>0</v>
      </c>
      <c r="X2584" s="278">
        <v>838234136.82000005</v>
      </c>
      <c r="Y2584" s="278">
        <v>1313792.4099999999</v>
      </c>
      <c r="Z2584" s="278">
        <v>1094878.8600000001</v>
      </c>
      <c r="AA2584" s="278">
        <v>7174945.1799999997</v>
      </c>
      <c r="AB2584" s="278">
        <v>66306.539999999994</v>
      </c>
      <c r="AC2584" s="278">
        <v>0</v>
      </c>
      <c r="AD2584" s="278">
        <v>0</v>
      </c>
      <c r="AE2584" s="278">
        <v>0</v>
      </c>
      <c r="AF2584" s="278">
        <v>836856863.55999994</v>
      </c>
      <c r="AG2584" s="278">
        <v>279801.73</v>
      </c>
      <c r="AH2584" s="278">
        <v>2728251.17</v>
      </c>
      <c r="AI2584" s="278">
        <v>3008033.9</v>
      </c>
      <c r="AJ2584" s="278">
        <v>3206202.36</v>
      </c>
      <c r="AK2584" s="278">
        <v>0</v>
      </c>
      <c r="AL2584" s="278">
        <v>190292648.13</v>
      </c>
      <c r="AM2584" s="278">
        <v>288384.36636559269</v>
      </c>
      <c r="AN2584" s="278">
        <v>1528774.58</v>
      </c>
      <c r="AO2584" s="278">
        <v>0</v>
      </c>
      <c r="AP2584" s="279">
        <v>18761450.050000001</v>
      </c>
      <c r="AQ2584" s="279">
        <v>26912019.899999999</v>
      </c>
      <c r="AR2584" s="376"/>
      <c r="AS2584" s="280">
        <v>45900</v>
      </c>
      <c r="AT2584" s="281" t="s">
        <v>7</v>
      </c>
      <c r="AU2584" s="282" t="s">
        <v>293</v>
      </c>
      <c r="AV2584" s="282">
        <v>2025</v>
      </c>
      <c r="AW2584" s="283" t="s">
        <v>178</v>
      </c>
      <c r="AX2584" s="380">
        <v>135.52000000000001</v>
      </c>
      <c r="AY2584" s="380">
        <v>147.08000000000001</v>
      </c>
    </row>
    <row r="2585" spans="1:51" x14ac:dyDescent="0.25">
      <c r="A2585" s="276">
        <v>44</v>
      </c>
      <c r="B2585" s="277" t="s">
        <v>62</v>
      </c>
      <c r="C2585" s="278">
        <v>100359112.59999999</v>
      </c>
      <c r="D2585" s="278">
        <v>10818564.23</v>
      </c>
      <c r="E2585" s="278">
        <v>15098060.26</v>
      </c>
      <c r="F2585" s="278">
        <v>19622174.77</v>
      </c>
      <c r="G2585" s="278">
        <v>72529981.870000005</v>
      </c>
      <c r="H2585" s="278">
        <v>-37912029.170000002</v>
      </c>
      <c r="I2585" s="278">
        <v>261125373.31999999</v>
      </c>
      <c r="J2585" s="278">
        <v>47961798.289999999</v>
      </c>
      <c r="K2585" s="278">
        <v>73036261.480000004</v>
      </c>
      <c r="L2585" s="278">
        <v>53701978.410000004</v>
      </c>
      <c r="M2585" s="278">
        <v>985490.92</v>
      </c>
      <c r="N2585" s="278">
        <v>0</v>
      </c>
      <c r="O2585" s="278">
        <v>37628919.019999996</v>
      </c>
      <c r="P2585" s="278">
        <v>-41158737.609999977</v>
      </c>
      <c r="Q2585" s="278">
        <v>-718887.87000000011</v>
      </c>
      <c r="R2585" s="278">
        <v>-41877625.479999974</v>
      </c>
      <c r="S2585" s="278">
        <v>3965596.3100000005</v>
      </c>
      <c r="T2585" s="278">
        <v>4725647.09</v>
      </c>
      <c r="U2585" s="278">
        <v>0</v>
      </c>
      <c r="V2585" s="278">
        <v>0</v>
      </c>
      <c r="W2585" s="278">
        <v>0</v>
      </c>
      <c r="X2585" s="278">
        <v>12869315.779999999</v>
      </c>
      <c r="Y2585" s="278">
        <v>1361123.62</v>
      </c>
      <c r="Z2585" s="278">
        <v>1461727.31</v>
      </c>
      <c r="AA2585" s="278">
        <v>5782839.8200000003</v>
      </c>
      <c r="AB2585" s="278">
        <v>1166497.53</v>
      </c>
      <c r="AC2585" s="278">
        <v>0</v>
      </c>
      <c r="AD2585" s="278">
        <v>0</v>
      </c>
      <c r="AE2585" s="278">
        <v>0</v>
      </c>
      <c r="AF2585" s="278">
        <v>3857178.28</v>
      </c>
      <c r="AG2585" s="278">
        <v>54687469.330000006</v>
      </c>
      <c r="AH2585" s="278">
        <v>15098060.26</v>
      </c>
      <c r="AI2585" s="278">
        <v>71257497</v>
      </c>
      <c r="AJ2585" s="278">
        <v>33628577.980000004</v>
      </c>
      <c r="AK2585" s="278">
        <v>0</v>
      </c>
      <c r="AL2585" s="278">
        <v>188089111.83999997</v>
      </c>
      <c r="AM2585" s="278">
        <v>3.5752839483919323</v>
      </c>
      <c r="AN2585" s="278">
        <v>11083146.25</v>
      </c>
      <c r="AO2585" s="278">
        <v>8539028.5199999996</v>
      </c>
      <c r="AP2585" s="279">
        <v>66300051.019999996</v>
      </c>
      <c r="AQ2585" s="279">
        <v>12820550.149999999</v>
      </c>
      <c r="AR2585" s="376"/>
      <c r="AS2585" s="280">
        <v>45900</v>
      </c>
      <c r="AT2585" s="281" t="s">
        <v>7</v>
      </c>
      <c r="AU2585" s="282" t="s">
        <v>293</v>
      </c>
      <c r="AV2585" s="282">
        <v>2025</v>
      </c>
      <c r="AW2585" s="283" t="s">
        <v>167</v>
      </c>
      <c r="AX2585" s="380">
        <v>135.52000000000001</v>
      </c>
      <c r="AY2585" s="380">
        <v>147.08000000000001</v>
      </c>
    </row>
    <row r="2586" spans="1:51" ht="30" x14ac:dyDescent="0.25">
      <c r="A2586" s="276">
        <v>113</v>
      </c>
      <c r="B2586" s="277" t="s">
        <v>63</v>
      </c>
      <c r="C2586" s="278">
        <v>74294112.640000001</v>
      </c>
      <c r="D2586" s="278">
        <v>17148986.949999999</v>
      </c>
      <c r="E2586" s="278">
        <v>1418402.1099999999</v>
      </c>
      <c r="F2586" s="278">
        <v>17389001.16</v>
      </c>
      <c r="G2586" s="278">
        <v>46304777.879999995</v>
      </c>
      <c r="H2586" s="278">
        <v>446269.61</v>
      </c>
      <c r="I2586" s="278">
        <v>599404993.25999999</v>
      </c>
      <c r="J2586" s="278">
        <v>31063962.120000001</v>
      </c>
      <c r="K2586" s="278">
        <v>27534879.219999999</v>
      </c>
      <c r="L2586" s="278">
        <v>23548466.34</v>
      </c>
      <c r="M2586" s="278">
        <v>7400071.8499999996</v>
      </c>
      <c r="N2586" s="278">
        <v>9516949.4199999999</v>
      </c>
      <c r="O2586" s="278">
        <v>9353327.9100000001</v>
      </c>
      <c r="P2586" s="278">
        <v>-15905946.259999998</v>
      </c>
      <c r="Q2586" s="278">
        <v>-17448405.82</v>
      </c>
      <c r="R2586" s="278">
        <v>-33354352.079999998</v>
      </c>
      <c r="S2586" s="278">
        <v>33800621.689999998</v>
      </c>
      <c r="T2586" s="278">
        <v>1042904.8</v>
      </c>
      <c r="U2586" s="278">
        <v>0</v>
      </c>
      <c r="V2586" s="278">
        <v>0</v>
      </c>
      <c r="W2586" s="278">
        <v>0</v>
      </c>
      <c r="X2586" s="278">
        <v>42018113.520000003</v>
      </c>
      <c r="Y2586" s="278">
        <v>835538.86</v>
      </c>
      <c r="Z2586" s="278">
        <v>823112.85</v>
      </c>
      <c r="AA2586" s="278">
        <v>0</v>
      </c>
      <c r="AB2586" s="278">
        <v>1681896.62</v>
      </c>
      <c r="AC2586" s="278">
        <v>0</v>
      </c>
      <c r="AD2586" s="278">
        <v>0</v>
      </c>
      <c r="AE2586" s="278">
        <v>0</v>
      </c>
      <c r="AF2586" s="278">
        <v>5919848.2999999998</v>
      </c>
      <c r="AG2586" s="278">
        <v>30948538.190000001</v>
      </c>
      <c r="AH2586" s="278">
        <v>10935351.530000001</v>
      </c>
      <c r="AI2586" s="278">
        <v>44114185.539999999</v>
      </c>
      <c r="AJ2586" s="278">
        <v>34760857.630000003</v>
      </c>
      <c r="AK2586" s="278">
        <v>0</v>
      </c>
      <c r="AL2586" s="278">
        <v>571870114.03999996</v>
      </c>
      <c r="AM2586" s="278">
        <v>21.768934901469308</v>
      </c>
      <c r="AN2586" s="278">
        <v>8348560.2300000004</v>
      </c>
      <c r="AO2586" s="278">
        <v>9040440.9299999997</v>
      </c>
      <c r="AP2586" s="279">
        <v>62174497.249999985</v>
      </c>
      <c r="AQ2586" s="279">
        <v>13680772.339999998</v>
      </c>
      <c r="AR2586" s="376"/>
      <c r="AS2586" s="280">
        <v>45900</v>
      </c>
      <c r="AT2586" s="281" t="s">
        <v>7</v>
      </c>
      <c r="AU2586" s="282" t="s">
        <v>292</v>
      </c>
      <c r="AV2586" s="282">
        <v>2025</v>
      </c>
      <c r="AW2586" s="283" t="s">
        <v>171</v>
      </c>
      <c r="AX2586" s="380">
        <v>135.52000000000001</v>
      </c>
      <c r="AY2586" s="380">
        <v>147.08000000000001</v>
      </c>
    </row>
    <row r="2587" spans="1:51" x14ac:dyDescent="0.25">
      <c r="A2587" s="276">
        <v>98</v>
      </c>
      <c r="B2587" s="277" t="s">
        <v>64</v>
      </c>
      <c r="C2587" s="278">
        <v>217229654.18000001</v>
      </c>
      <c r="D2587" s="278">
        <v>41051310.479999997</v>
      </c>
      <c r="E2587" s="278">
        <v>24144991.509999998</v>
      </c>
      <c r="F2587" s="278">
        <v>43944482.939999998</v>
      </c>
      <c r="G2587" s="278">
        <v>84569755.049999997</v>
      </c>
      <c r="H2587" s="278">
        <v>531351.82999999996</v>
      </c>
      <c r="I2587" s="278">
        <v>165097047.78</v>
      </c>
      <c r="J2587" s="278">
        <v>79888876.739999995</v>
      </c>
      <c r="K2587" s="278">
        <v>109257130.89</v>
      </c>
      <c r="L2587" s="278">
        <v>77494052.010000005</v>
      </c>
      <c r="M2587" s="278">
        <v>30603116.379999999</v>
      </c>
      <c r="N2587" s="278">
        <v>11127627.699999999</v>
      </c>
      <c r="O2587" s="278">
        <v>48817041.020000003</v>
      </c>
      <c r="P2587" s="278">
        <v>-1152935.3099999949</v>
      </c>
      <c r="Q2587" s="278">
        <v>9106435.7400000039</v>
      </c>
      <c r="R2587" s="278">
        <v>7953500.430000009</v>
      </c>
      <c r="S2587" s="278">
        <v>-7422148.6000000015</v>
      </c>
      <c r="T2587" s="278">
        <v>163.83000000000001</v>
      </c>
      <c r="U2587" s="278">
        <v>0</v>
      </c>
      <c r="V2587" s="278">
        <v>0</v>
      </c>
      <c r="W2587" s="278">
        <v>0</v>
      </c>
      <c r="X2587" s="278">
        <v>60690557.490000002</v>
      </c>
      <c r="Y2587" s="278">
        <v>1333679.24</v>
      </c>
      <c r="Z2587" s="278">
        <v>2055098.61</v>
      </c>
      <c r="AA2587" s="278">
        <v>30108179.43</v>
      </c>
      <c r="AB2587" s="278">
        <v>4715661.8600000003</v>
      </c>
      <c r="AC2587" s="278">
        <v>0</v>
      </c>
      <c r="AD2587" s="278">
        <v>0</v>
      </c>
      <c r="AE2587" s="278">
        <v>0</v>
      </c>
      <c r="AF2587" s="278">
        <v>29900250.780000001</v>
      </c>
      <c r="AG2587" s="278">
        <v>108097168.39000002</v>
      </c>
      <c r="AH2587" s="278">
        <v>35272619.210000001</v>
      </c>
      <c r="AI2587" s="278">
        <v>150640796.56</v>
      </c>
      <c r="AJ2587" s="278">
        <v>101823755.53999999</v>
      </c>
      <c r="AK2587" s="278">
        <v>0</v>
      </c>
      <c r="AL2587" s="278">
        <v>55839916.890000001</v>
      </c>
      <c r="AM2587" s="278">
        <v>1.511087161406605</v>
      </c>
      <c r="AN2587" s="278">
        <v>27942193.449999999</v>
      </c>
      <c r="AO2587" s="278">
        <v>16002289.489999998</v>
      </c>
      <c r="AP2587" s="279">
        <v>167582412.33000004</v>
      </c>
      <c r="AQ2587" s="279">
        <v>32603022.280000009</v>
      </c>
      <c r="AR2587" s="376"/>
      <c r="AS2587" s="280">
        <v>45900</v>
      </c>
      <c r="AT2587" s="281" t="s">
        <v>7</v>
      </c>
      <c r="AU2587" s="282" t="s">
        <v>292</v>
      </c>
      <c r="AV2587" s="282">
        <v>2025</v>
      </c>
      <c r="AW2587" s="283" t="s">
        <v>165</v>
      </c>
      <c r="AX2587" s="380">
        <v>135.52000000000001</v>
      </c>
      <c r="AY2587" s="380">
        <v>147.08000000000001</v>
      </c>
    </row>
    <row r="2588" spans="1:51" x14ac:dyDescent="0.25">
      <c r="A2588" s="276">
        <v>109</v>
      </c>
      <c r="B2588" s="277" t="s">
        <v>66</v>
      </c>
      <c r="C2588" s="278">
        <v>1408959800.04</v>
      </c>
      <c r="D2588" s="278">
        <v>386450893.25000006</v>
      </c>
      <c r="E2588" s="278">
        <v>162821942.10999998</v>
      </c>
      <c r="F2588" s="278">
        <v>178370998.87</v>
      </c>
      <c r="G2588" s="278">
        <v>391681855.52999997</v>
      </c>
      <c r="H2588" s="278">
        <v>862380422.25</v>
      </c>
      <c r="I2588" s="278">
        <v>3167148944.0500002</v>
      </c>
      <c r="J2588" s="278">
        <v>876556784.90999997</v>
      </c>
      <c r="K2588" s="278">
        <v>590105665.38999999</v>
      </c>
      <c r="L2588" s="278">
        <v>403538563.06</v>
      </c>
      <c r="M2588" s="278">
        <v>36772857</v>
      </c>
      <c r="N2588" s="278">
        <v>33.83</v>
      </c>
      <c r="O2588" s="278">
        <v>254350918.46000007</v>
      </c>
      <c r="P2588" s="278">
        <v>198086650.3800002</v>
      </c>
      <c r="Q2588" s="278">
        <v>-104975636.46000001</v>
      </c>
      <c r="R2588" s="278">
        <v>93111013.920000196</v>
      </c>
      <c r="S2588" s="278">
        <v>769269408.32999992</v>
      </c>
      <c r="T2588" s="278">
        <v>76571835.400000006</v>
      </c>
      <c r="U2588" s="278">
        <v>0</v>
      </c>
      <c r="V2588" s="278">
        <v>0</v>
      </c>
      <c r="W2588" s="278">
        <v>33855262.130000003</v>
      </c>
      <c r="X2588" s="278">
        <v>1817716670.4400001</v>
      </c>
      <c r="Y2588" s="278">
        <v>6742460.5300000003</v>
      </c>
      <c r="Z2588" s="278">
        <v>18968184.449999999</v>
      </c>
      <c r="AA2588" s="278">
        <v>231099264.56</v>
      </c>
      <c r="AB2588" s="278">
        <v>599665.02</v>
      </c>
      <c r="AC2588" s="278">
        <v>0</v>
      </c>
      <c r="AD2588" s="278">
        <v>0</v>
      </c>
      <c r="AE2588" s="278">
        <v>1503149.26</v>
      </c>
      <c r="AF2588" s="278">
        <v>899961635.82000005</v>
      </c>
      <c r="AG2588" s="278">
        <v>440311420.06</v>
      </c>
      <c r="AH2588" s="278">
        <v>162821975.94</v>
      </c>
      <c r="AI2588" s="278">
        <v>599974198.94000006</v>
      </c>
      <c r="AJ2588" s="278">
        <v>345623280.48000002</v>
      </c>
      <c r="AK2588" s="278">
        <v>0</v>
      </c>
      <c r="AL2588" s="278">
        <v>2577043278.6600003</v>
      </c>
      <c r="AM2588" s="278">
        <v>5.3670878451181041</v>
      </c>
      <c r="AN2588" s="278">
        <v>134974119.53</v>
      </c>
      <c r="AO2588" s="278">
        <v>43396879.340000004</v>
      </c>
      <c r="AP2588" s="279">
        <v>1194729767.04</v>
      </c>
      <c r="AQ2588" s="279">
        <v>426571778.70999998</v>
      </c>
      <c r="AR2588" s="376"/>
      <c r="AS2588" s="280">
        <v>45900</v>
      </c>
      <c r="AT2588" s="281" t="s">
        <v>7</v>
      </c>
      <c r="AU2588" s="282" t="s">
        <v>292</v>
      </c>
      <c r="AV2588" s="282">
        <v>2025</v>
      </c>
      <c r="AW2588" s="283" t="s">
        <v>157</v>
      </c>
      <c r="AX2588" s="380">
        <v>135.52000000000001</v>
      </c>
      <c r="AY2588" s="380">
        <v>147.08000000000001</v>
      </c>
    </row>
    <row r="2589" spans="1:51" x14ac:dyDescent="0.25">
      <c r="A2589" s="276">
        <v>25</v>
      </c>
      <c r="B2589" s="277" t="s">
        <v>67</v>
      </c>
      <c r="C2589" s="278">
        <v>88404835.020000011</v>
      </c>
      <c r="D2589" s="278">
        <v>20588473</v>
      </c>
      <c r="E2589" s="278">
        <v>2515952</v>
      </c>
      <c r="F2589" s="278">
        <v>0</v>
      </c>
      <c r="G2589" s="278">
        <v>67525166.709999993</v>
      </c>
      <c r="H2589" s="278">
        <v>289422650.33999997</v>
      </c>
      <c r="I2589" s="278">
        <v>37020336.460000001</v>
      </c>
      <c r="J2589" s="278">
        <v>1943933614.46</v>
      </c>
      <c r="K2589" s="278">
        <v>27689836.210000001</v>
      </c>
      <c r="L2589" s="278">
        <v>25173884.210000001</v>
      </c>
      <c r="M2589" s="278">
        <v>0</v>
      </c>
      <c r="N2589" s="278">
        <v>0</v>
      </c>
      <c r="O2589" s="278">
        <v>9630522.2100000028</v>
      </c>
      <c r="P2589" s="278">
        <v>-9339326.8999999855</v>
      </c>
      <c r="Q2589" s="278">
        <v>-158759.59</v>
      </c>
      <c r="R2589" s="278">
        <v>-9498086.4899999853</v>
      </c>
      <c r="S2589" s="278">
        <v>298920736.82999998</v>
      </c>
      <c r="T2589" s="278">
        <v>118268247.28</v>
      </c>
      <c r="U2589" s="278">
        <v>9140682.5299999993</v>
      </c>
      <c r="V2589" s="278">
        <v>0</v>
      </c>
      <c r="W2589" s="278">
        <v>0</v>
      </c>
      <c r="X2589" s="278">
        <v>176477918.69</v>
      </c>
      <c r="Y2589" s="278">
        <v>1344606.12</v>
      </c>
      <c r="Z2589" s="278">
        <v>3419951.83</v>
      </c>
      <c r="AA2589" s="278">
        <v>0</v>
      </c>
      <c r="AB2589" s="278">
        <v>174214.03</v>
      </c>
      <c r="AC2589" s="278">
        <v>0</v>
      </c>
      <c r="AD2589" s="278">
        <v>0</v>
      </c>
      <c r="AE2589" s="278">
        <v>0</v>
      </c>
      <c r="AF2589" s="278">
        <v>27339.69</v>
      </c>
      <c r="AG2589" s="278">
        <v>25173884.210000001</v>
      </c>
      <c r="AH2589" s="278">
        <v>2515952</v>
      </c>
      <c r="AI2589" s="278">
        <v>24030972.600000001</v>
      </c>
      <c r="AJ2589" s="278">
        <v>14400450.389999999</v>
      </c>
      <c r="AK2589" s="278">
        <v>0</v>
      </c>
      <c r="AL2589" s="278">
        <v>9330500.25</v>
      </c>
      <c r="AM2589" s="278">
        <v>1.3369648046755276</v>
      </c>
      <c r="AN2589" s="278">
        <v>0</v>
      </c>
      <c r="AO2589" s="278">
        <v>0</v>
      </c>
      <c r="AP2589" s="279">
        <v>79630407.810000002</v>
      </c>
      <c r="AQ2589" s="279">
        <v>21444568</v>
      </c>
      <c r="AR2589" s="376"/>
      <c r="AS2589" s="280">
        <v>45900</v>
      </c>
      <c r="AT2589" s="281" t="s">
        <v>7</v>
      </c>
      <c r="AU2589" s="282" t="s">
        <v>292</v>
      </c>
      <c r="AV2589" s="282">
        <v>2025</v>
      </c>
      <c r="AW2589" s="283" t="s">
        <v>174</v>
      </c>
      <c r="AX2589" s="380">
        <v>135.52000000000001</v>
      </c>
      <c r="AY2589" s="380">
        <v>147.08000000000001</v>
      </c>
    </row>
    <row r="2590" spans="1:51" x14ac:dyDescent="0.25">
      <c r="A2590" s="276">
        <v>121</v>
      </c>
      <c r="B2590" s="277" t="s">
        <v>68</v>
      </c>
      <c r="C2590" s="278">
        <v>3139540.88</v>
      </c>
      <c r="D2590" s="278">
        <v>0</v>
      </c>
      <c r="E2590" s="278">
        <v>69.61</v>
      </c>
      <c r="F2590" s="278">
        <v>0</v>
      </c>
      <c r="G2590" s="278">
        <v>924573.2</v>
      </c>
      <c r="H2590" s="278">
        <v>2403254.86</v>
      </c>
      <c r="I2590" s="278">
        <v>5536651.8099999996</v>
      </c>
      <c r="J2590" s="278">
        <v>114184513.31</v>
      </c>
      <c r="K2590" s="278">
        <v>891.42</v>
      </c>
      <c r="L2590" s="278">
        <v>821.81</v>
      </c>
      <c r="M2590" s="278">
        <v>2606249</v>
      </c>
      <c r="N2590" s="278">
        <v>0</v>
      </c>
      <c r="O2590" s="278">
        <v>1032812.75</v>
      </c>
      <c r="P2590" s="278">
        <v>1182154.9299999995</v>
      </c>
      <c r="Q2590" s="278">
        <v>-1271439.6100000001</v>
      </c>
      <c r="R2590" s="278">
        <v>-89284.680000000633</v>
      </c>
      <c r="S2590" s="278">
        <v>2492539.17</v>
      </c>
      <c r="T2590" s="278">
        <v>0</v>
      </c>
      <c r="U2590" s="278">
        <v>0</v>
      </c>
      <c r="V2590" s="278">
        <v>0</v>
      </c>
      <c r="W2590" s="278">
        <v>0</v>
      </c>
      <c r="X2590" s="278">
        <v>2607775.66</v>
      </c>
      <c r="Y2590" s="278">
        <v>18868.84</v>
      </c>
      <c r="Z2590" s="278">
        <v>11653.73</v>
      </c>
      <c r="AA2590" s="278">
        <v>60525.95</v>
      </c>
      <c r="AB2590" s="278">
        <v>24187.97</v>
      </c>
      <c r="AC2590" s="278">
        <v>0</v>
      </c>
      <c r="AD2590" s="278">
        <v>0</v>
      </c>
      <c r="AE2590" s="278">
        <v>0</v>
      </c>
      <c r="AF2590" s="278">
        <v>0</v>
      </c>
      <c r="AG2590" s="278">
        <v>2607070.81</v>
      </c>
      <c r="AH2590" s="278">
        <v>69.61</v>
      </c>
      <c r="AI2590" s="278">
        <v>2606318.65</v>
      </c>
      <c r="AJ2590" s="278">
        <v>1573505.9</v>
      </c>
      <c r="AK2590" s="278">
        <v>0</v>
      </c>
      <c r="AL2590" s="278">
        <v>5535760.3899999997</v>
      </c>
      <c r="AM2590" s="278">
        <v>6211.0473289807269</v>
      </c>
      <c r="AN2590" s="278">
        <v>0</v>
      </c>
      <c r="AO2590" s="278">
        <v>0</v>
      </c>
      <c r="AP2590" s="279">
        <v>2106728.13</v>
      </c>
      <c r="AQ2590" s="279">
        <v>0</v>
      </c>
      <c r="AR2590" s="376"/>
      <c r="AS2590" s="280">
        <v>45900</v>
      </c>
      <c r="AT2590" s="281" t="s">
        <v>7</v>
      </c>
      <c r="AU2590" s="282" t="s">
        <v>292</v>
      </c>
      <c r="AV2590" s="282">
        <v>2025</v>
      </c>
      <c r="AW2590" s="283" t="s">
        <v>188</v>
      </c>
      <c r="AX2590" s="380">
        <v>135.52000000000001</v>
      </c>
      <c r="AY2590" s="380">
        <v>147.08000000000001</v>
      </c>
    </row>
    <row r="2591" spans="1:51" x14ac:dyDescent="0.25">
      <c r="A2591" s="276">
        <v>122</v>
      </c>
      <c r="B2591" s="277" t="s">
        <v>69</v>
      </c>
      <c r="C2591" s="278">
        <v>749200813.08000004</v>
      </c>
      <c r="D2591" s="278">
        <v>3112328.15</v>
      </c>
      <c r="E2591" s="278">
        <v>78777.39</v>
      </c>
      <c r="F2591" s="278">
        <v>560803.66</v>
      </c>
      <c r="G2591" s="278">
        <v>81511237.24000001</v>
      </c>
      <c r="H2591" s="278">
        <v>3478554.21</v>
      </c>
      <c r="I2591" s="278">
        <v>44960286.950000003</v>
      </c>
      <c r="J2591" s="278">
        <v>395121.6</v>
      </c>
      <c r="K2591" s="278">
        <v>5025693.47</v>
      </c>
      <c r="L2591" s="278">
        <v>4210213.88</v>
      </c>
      <c r="M2591" s="278">
        <v>33834761.130000003</v>
      </c>
      <c r="N2591" s="278">
        <v>571987.84</v>
      </c>
      <c r="O2591" s="278">
        <v>-527682432.48000002</v>
      </c>
      <c r="P2591" s="278">
        <v>1191697877.8799996</v>
      </c>
      <c r="Q2591" s="278">
        <v>-1190020629.28</v>
      </c>
      <c r="R2591" s="278">
        <v>1677248.5999996662</v>
      </c>
      <c r="S2591" s="278">
        <v>1801305.6199999973</v>
      </c>
      <c r="T2591" s="278">
        <v>0</v>
      </c>
      <c r="U2591" s="278">
        <v>0</v>
      </c>
      <c r="V2591" s="278">
        <v>0</v>
      </c>
      <c r="W2591" s="278">
        <v>26780189.760000002</v>
      </c>
      <c r="X2591" s="278">
        <v>2225320.89</v>
      </c>
      <c r="Y2591" s="278">
        <v>1368449.81</v>
      </c>
      <c r="Z2591" s="278">
        <v>226168.54</v>
      </c>
      <c r="AA2591" s="278">
        <v>7305621.9400000004</v>
      </c>
      <c r="AB2591" s="278">
        <v>915143.08</v>
      </c>
      <c r="AC2591" s="278">
        <v>0</v>
      </c>
      <c r="AD2591" s="278">
        <v>0</v>
      </c>
      <c r="AE2591" s="278">
        <v>17244554.949999999</v>
      </c>
      <c r="AF2591" s="278">
        <v>144266.71</v>
      </c>
      <c r="AG2591" s="278">
        <v>38044975.009999998</v>
      </c>
      <c r="AH2591" s="278">
        <v>650765.23</v>
      </c>
      <c r="AI2591" s="278">
        <v>38592398.530000001</v>
      </c>
      <c r="AJ2591" s="278">
        <v>566274831.00999999</v>
      </c>
      <c r="AK2591" s="278">
        <v>0</v>
      </c>
      <c r="AL2591" s="278">
        <v>39934593.480000004</v>
      </c>
      <c r="AM2591" s="278">
        <v>8.9460861905690408</v>
      </c>
      <c r="AN2591" s="278">
        <v>498515.25999999995</v>
      </c>
      <c r="AO2591" s="278">
        <v>62288.4</v>
      </c>
      <c r="AP2591" s="279">
        <v>1276606183.47</v>
      </c>
      <c r="AQ2591" s="279">
        <v>2835266.0599999996</v>
      </c>
      <c r="AR2591" s="376"/>
      <c r="AS2591" s="280">
        <v>45900</v>
      </c>
      <c r="AT2591" s="281" t="s">
        <v>7</v>
      </c>
      <c r="AU2591" s="282" t="s">
        <v>292</v>
      </c>
      <c r="AV2591" s="282">
        <v>2025</v>
      </c>
      <c r="AW2591" s="283" t="s">
        <v>267</v>
      </c>
      <c r="AX2591" s="380">
        <v>135.52000000000001</v>
      </c>
      <c r="AY2591" s="380">
        <v>147.08000000000001</v>
      </c>
    </row>
    <row r="2592" spans="1:51" x14ac:dyDescent="0.25">
      <c r="A2592" s="276">
        <v>13</v>
      </c>
      <c r="B2592" s="277" t="s">
        <v>70</v>
      </c>
      <c r="C2592" s="278">
        <v>13384898658.009998</v>
      </c>
      <c r="D2592" s="278">
        <v>6605139953.1800003</v>
      </c>
      <c r="E2592" s="278">
        <v>1729534427.04</v>
      </c>
      <c r="F2592" s="278">
        <v>2057362767.3299999</v>
      </c>
      <c r="G2592" s="278">
        <v>2167898988.4000001</v>
      </c>
      <c r="H2592" s="278">
        <v>125074337.54000001</v>
      </c>
      <c r="I2592" s="278">
        <v>6550605509.3199997</v>
      </c>
      <c r="J2592" s="278">
        <v>7361350347.3000002</v>
      </c>
      <c r="K2592" s="278">
        <v>4423975444.1800003</v>
      </c>
      <c r="L2592" s="278">
        <v>2632179988.77</v>
      </c>
      <c r="M2592" s="278">
        <v>1838267512.6099999</v>
      </c>
      <c r="N2592" s="278">
        <v>1773292543.8599999</v>
      </c>
      <c r="O2592" s="278">
        <v>5309751700.8500004</v>
      </c>
      <c r="P2592" s="278">
        <v>-2755254751.750001</v>
      </c>
      <c r="Q2592" s="278">
        <v>-614403554.07000005</v>
      </c>
      <c r="R2592" s="278">
        <v>-3369658305.8200011</v>
      </c>
      <c r="S2592" s="278">
        <v>3494732643.0999999</v>
      </c>
      <c r="T2592" s="278">
        <v>207480523.24000001</v>
      </c>
      <c r="U2592" s="278">
        <v>591661455.16999996</v>
      </c>
      <c r="V2592" s="278">
        <v>0</v>
      </c>
      <c r="W2592" s="278">
        <v>100682947.72</v>
      </c>
      <c r="X2592" s="278">
        <v>4115768000.8200002</v>
      </c>
      <c r="Y2592" s="278">
        <v>44242836.5</v>
      </c>
      <c r="Z2592" s="278">
        <v>106539161.68000001</v>
      </c>
      <c r="AA2592" s="278">
        <v>130540265.34</v>
      </c>
      <c r="AB2592" s="278">
        <v>2861901.42</v>
      </c>
      <c r="AC2592" s="278">
        <v>0</v>
      </c>
      <c r="AD2592" s="278">
        <v>0</v>
      </c>
      <c r="AE2592" s="278">
        <v>23292234.420000002</v>
      </c>
      <c r="AF2592" s="278">
        <v>1213383884.49</v>
      </c>
      <c r="AG2592" s="278">
        <v>4470447501.3800001</v>
      </c>
      <c r="AH2592" s="278">
        <v>3502826970.9000001</v>
      </c>
      <c r="AI2592" s="278">
        <v>8011504791.5999994</v>
      </c>
      <c r="AJ2592" s="278">
        <v>2701754989.8500004</v>
      </c>
      <c r="AK2592" s="278">
        <v>1899.1</v>
      </c>
      <c r="AL2592" s="278">
        <v>2126630065.1399994</v>
      </c>
      <c r="AM2592" s="278">
        <v>1.4807056666505023</v>
      </c>
      <c r="AN2592" s="278">
        <v>1582895861.01</v>
      </c>
      <c r="AO2592" s="278">
        <v>474466906.32000005</v>
      </c>
      <c r="AP2592" s="279">
        <v>10619199307.389999</v>
      </c>
      <c r="AQ2592" s="279">
        <v>9108765605.5099983</v>
      </c>
      <c r="AR2592" s="376"/>
      <c r="AS2592" s="280">
        <v>45900</v>
      </c>
      <c r="AT2592" s="281" t="s">
        <v>7</v>
      </c>
      <c r="AU2592" s="282" t="s">
        <v>292</v>
      </c>
      <c r="AV2592" s="282">
        <v>2025</v>
      </c>
      <c r="AW2592" s="283" t="s">
        <v>149</v>
      </c>
      <c r="AX2592" s="380">
        <v>135.52000000000001</v>
      </c>
      <c r="AY2592" s="380">
        <v>147.08000000000001</v>
      </c>
    </row>
    <row r="2593" spans="1:51" x14ac:dyDescent="0.25">
      <c r="A2593" s="276">
        <v>110</v>
      </c>
      <c r="B2593" s="277" t="s">
        <v>71</v>
      </c>
      <c r="C2593" s="278">
        <v>94188607.969999999</v>
      </c>
      <c r="D2593" s="278">
        <v>6949153.5499999998</v>
      </c>
      <c r="E2593" s="278">
        <v>446518.35</v>
      </c>
      <c r="F2593" s="278">
        <v>15341481</v>
      </c>
      <c r="G2593" s="278">
        <v>110737179.60000001</v>
      </c>
      <c r="H2593" s="278">
        <v>62349863.75</v>
      </c>
      <c r="I2593" s="278">
        <v>444947346.25999999</v>
      </c>
      <c r="J2593" s="278">
        <v>572405357.98000002</v>
      </c>
      <c r="K2593" s="278">
        <v>43038080.609999999</v>
      </c>
      <c r="L2593" s="278">
        <v>30192418.609999996</v>
      </c>
      <c r="M2593" s="278">
        <v>11114770.550000001</v>
      </c>
      <c r="N2593" s="278">
        <v>77961.88</v>
      </c>
      <c r="O2593" s="278">
        <v>22253359.969999999</v>
      </c>
      <c r="P2593" s="278">
        <v>-63034280.870000012</v>
      </c>
      <c r="Q2593" s="278">
        <v>-6664907.6300000008</v>
      </c>
      <c r="R2593" s="278">
        <v>-69699188.500000015</v>
      </c>
      <c r="S2593" s="278">
        <v>132049052.27000001</v>
      </c>
      <c r="T2593" s="278">
        <v>23787761.84</v>
      </c>
      <c r="U2593" s="278">
        <v>0</v>
      </c>
      <c r="V2593" s="278">
        <v>0</v>
      </c>
      <c r="W2593" s="278">
        <v>0</v>
      </c>
      <c r="X2593" s="278">
        <v>114681207</v>
      </c>
      <c r="Y2593" s="278">
        <v>2067235.09</v>
      </c>
      <c r="Z2593" s="278">
        <v>844985.94</v>
      </c>
      <c r="AA2593" s="278">
        <v>1409137.63</v>
      </c>
      <c r="AB2593" s="278">
        <v>1138916.01</v>
      </c>
      <c r="AC2593" s="278">
        <v>0</v>
      </c>
      <c r="AD2593" s="278">
        <v>0</v>
      </c>
      <c r="AE2593" s="278">
        <v>0</v>
      </c>
      <c r="AF2593" s="278">
        <v>959641.9</v>
      </c>
      <c r="AG2593" s="278">
        <v>41307189.160000004</v>
      </c>
      <c r="AH2593" s="278">
        <v>524480.23</v>
      </c>
      <c r="AI2593" s="278">
        <v>54217683.82</v>
      </c>
      <c r="AJ2593" s="278">
        <v>31964323.849999998</v>
      </c>
      <c r="AK2593" s="278">
        <v>0</v>
      </c>
      <c r="AL2593" s="278">
        <v>401909265.64999998</v>
      </c>
      <c r="AM2593" s="278">
        <v>10.338457011872769</v>
      </c>
      <c r="AN2593" s="278">
        <v>11683395.83</v>
      </c>
      <c r="AO2593" s="278">
        <v>3658085.17</v>
      </c>
      <c r="AP2593" s="279">
        <v>75705846.609999999</v>
      </c>
      <c r="AQ2593" s="279">
        <v>7431838.5600000005</v>
      </c>
      <c r="AR2593" s="376"/>
      <c r="AS2593" s="280">
        <v>45900</v>
      </c>
      <c r="AT2593" s="281" t="s">
        <v>7</v>
      </c>
      <c r="AU2593" s="282" t="s">
        <v>292</v>
      </c>
      <c r="AV2593" s="282">
        <v>2025</v>
      </c>
      <c r="AW2593" s="283" t="s">
        <v>173</v>
      </c>
      <c r="AX2593" s="380">
        <v>135.52000000000001</v>
      </c>
      <c r="AY2593" s="380">
        <v>147.08000000000001</v>
      </c>
    </row>
    <row r="2594" spans="1:51" x14ac:dyDescent="0.25">
      <c r="A2594" s="276">
        <v>52</v>
      </c>
      <c r="B2594" s="277" t="s">
        <v>72</v>
      </c>
      <c r="C2594" s="278">
        <v>349241250.15999997</v>
      </c>
      <c r="D2594" s="278">
        <v>15494836.859999999</v>
      </c>
      <c r="E2594" s="278">
        <v>47775602.719999999</v>
      </c>
      <c r="F2594" s="278">
        <v>42854477.340000004</v>
      </c>
      <c r="G2594" s="278">
        <v>73884462.109999999</v>
      </c>
      <c r="H2594" s="278">
        <v>6035563.3799999999</v>
      </c>
      <c r="I2594" s="278">
        <v>3091850584.8899999</v>
      </c>
      <c r="J2594" s="278">
        <v>1994530208.49</v>
      </c>
      <c r="K2594" s="278">
        <v>135043997.69999999</v>
      </c>
      <c r="L2594" s="278">
        <v>70324591.270000011</v>
      </c>
      <c r="M2594" s="278">
        <v>53361752.420000002</v>
      </c>
      <c r="N2594" s="278">
        <v>17081610.920000002</v>
      </c>
      <c r="O2594" s="278">
        <v>89490981.090000004</v>
      </c>
      <c r="P2594" s="278">
        <v>127397519.80999996</v>
      </c>
      <c r="Q2594" s="278">
        <v>-99091362.160000026</v>
      </c>
      <c r="R2594" s="278">
        <v>28306157.649999931</v>
      </c>
      <c r="S2594" s="278">
        <v>-22270594.25999999</v>
      </c>
      <c r="T2594" s="278">
        <v>186308133.22999999</v>
      </c>
      <c r="U2594" s="278">
        <v>0</v>
      </c>
      <c r="V2594" s="278">
        <v>0</v>
      </c>
      <c r="W2594" s="278">
        <v>0</v>
      </c>
      <c r="X2594" s="278">
        <v>108140308.78</v>
      </c>
      <c r="Y2594" s="278">
        <v>1507846.17</v>
      </c>
      <c r="Z2594" s="278">
        <v>3427626.14</v>
      </c>
      <c r="AA2594" s="278">
        <v>5098699.7</v>
      </c>
      <c r="AB2594" s="278">
        <v>138230.45000000001</v>
      </c>
      <c r="AC2594" s="278">
        <v>0</v>
      </c>
      <c r="AD2594" s="278">
        <v>0</v>
      </c>
      <c r="AE2594" s="278">
        <v>0</v>
      </c>
      <c r="AF2594" s="278">
        <v>306546633.81</v>
      </c>
      <c r="AG2594" s="278">
        <v>123686343.69</v>
      </c>
      <c r="AH2594" s="278">
        <v>64857213.640000001</v>
      </c>
      <c r="AI2594" s="278">
        <v>203888349.72</v>
      </c>
      <c r="AJ2594" s="278">
        <v>114397368.63000001</v>
      </c>
      <c r="AK2594" s="278">
        <v>0</v>
      </c>
      <c r="AL2594" s="278">
        <v>2956806587.1900001</v>
      </c>
      <c r="AM2594" s="278">
        <v>22.895135197038083</v>
      </c>
      <c r="AN2594" s="278">
        <v>28092975.559999999</v>
      </c>
      <c r="AO2594" s="278">
        <v>14761501.780000001</v>
      </c>
      <c r="AP2594" s="279">
        <v>260848320.31999999</v>
      </c>
      <c r="AQ2594" s="279">
        <v>3642139.299999997</v>
      </c>
      <c r="AR2594" s="376"/>
      <c r="AS2594" s="280">
        <v>45900</v>
      </c>
      <c r="AT2594" s="281" t="s">
        <v>7</v>
      </c>
      <c r="AU2594" s="282" t="s">
        <v>292</v>
      </c>
      <c r="AV2594" s="282">
        <v>2025</v>
      </c>
      <c r="AW2594" s="283" t="s">
        <v>170</v>
      </c>
      <c r="AX2594" s="380">
        <v>135.52000000000001</v>
      </c>
      <c r="AY2594" s="380">
        <v>147.08000000000001</v>
      </c>
    </row>
    <row r="2595" spans="1:51" x14ac:dyDescent="0.25">
      <c r="A2595" s="276">
        <v>96</v>
      </c>
      <c r="B2595" s="277" t="s">
        <v>73</v>
      </c>
      <c r="C2595" s="278">
        <v>2249915496.1700006</v>
      </c>
      <c r="D2595" s="278">
        <v>467496059.37999994</v>
      </c>
      <c r="E2595" s="278">
        <v>429222024.44999999</v>
      </c>
      <c r="F2595" s="278">
        <v>281007443.88</v>
      </c>
      <c r="G2595" s="278">
        <v>522428022.25</v>
      </c>
      <c r="H2595" s="278">
        <v>5063601.79</v>
      </c>
      <c r="I2595" s="278">
        <v>1501111320.8</v>
      </c>
      <c r="J2595" s="278">
        <v>2401166.2599999998</v>
      </c>
      <c r="K2595" s="278">
        <v>1197781687.8299999</v>
      </c>
      <c r="L2595" s="278">
        <v>768559663.38</v>
      </c>
      <c r="M2595" s="278">
        <v>38428548.880000003</v>
      </c>
      <c r="N2595" s="278">
        <v>243163548.54999998</v>
      </c>
      <c r="O2595" s="278">
        <v>562867277.09000003</v>
      </c>
      <c r="P2595" s="278">
        <v>407768227.17999983</v>
      </c>
      <c r="Q2595" s="278">
        <v>-241660281.34</v>
      </c>
      <c r="R2595" s="278">
        <v>166107945.83999982</v>
      </c>
      <c r="S2595" s="278">
        <v>-161044344.09999999</v>
      </c>
      <c r="T2595" s="278">
        <v>58273368.450000003</v>
      </c>
      <c r="U2595" s="278">
        <v>0</v>
      </c>
      <c r="V2595" s="278">
        <v>0</v>
      </c>
      <c r="W2595" s="278">
        <v>69363.09</v>
      </c>
      <c r="X2595" s="278">
        <v>2289239.5299999998</v>
      </c>
      <c r="Y2595" s="278">
        <v>8666838.3399999999</v>
      </c>
      <c r="Z2595" s="278">
        <v>26159116.739999998</v>
      </c>
      <c r="AA2595" s="278">
        <v>17713426.739999998</v>
      </c>
      <c r="AB2595" s="278">
        <v>11432843.800000001</v>
      </c>
      <c r="AC2595" s="278">
        <v>0</v>
      </c>
      <c r="AD2595" s="278">
        <v>0</v>
      </c>
      <c r="AE2595" s="278">
        <v>0</v>
      </c>
      <c r="AF2595" s="278">
        <v>157704089.55000001</v>
      </c>
      <c r="AG2595" s="278">
        <v>806988212.25999999</v>
      </c>
      <c r="AH2595" s="278">
        <v>672385573</v>
      </c>
      <c r="AI2595" s="278">
        <v>1476594134.6900001</v>
      </c>
      <c r="AJ2595" s="278">
        <v>913726857.60000002</v>
      </c>
      <c r="AK2595" s="278">
        <v>0</v>
      </c>
      <c r="AL2595" s="278">
        <v>303329632.97000003</v>
      </c>
      <c r="AM2595" s="278">
        <v>1.2532428371981017</v>
      </c>
      <c r="AN2595" s="278">
        <v>167606096.91</v>
      </c>
      <c r="AO2595" s="278">
        <v>113401346.97</v>
      </c>
      <c r="AP2595" s="279">
        <v>1766779671.4200001</v>
      </c>
      <c r="AQ2595" s="279">
        <v>547227511.72000015</v>
      </c>
      <c r="AR2595" s="376"/>
      <c r="AS2595" s="280">
        <v>45900</v>
      </c>
      <c r="AT2595" s="281" t="s">
        <v>7</v>
      </c>
      <c r="AU2595" s="282" t="s">
        <v>292</v>
      </c>
      <c r="AV2595" s="282">
        <v>2025</v>
      </c>
      <c r="AW2595" s="283" t="s">
        <v>153</v>
      </c>
      <c r="AX2595" s="380">
        <v>135.52000000000001</v>
      </c>
      <c r="AY2595" s="380">
        <v>147.08000000000001</v>
      </c>
    </row>
    <row r="2596" spans="1:51" x14ac:dyDescent="0.25">
      <c r="A2596" s="276">
        <v>103</v>
      </c>
      <c r="B2596" s="277" t="s">
        <v>74</v>
      </c>
      <c r="C2596" s="278">
        <v>67602817.049999997</v>
      </c>
      <c r="D2596" s="278">
        <v>0</v>
      </c>
      <c r="E2596" s="278">
        <v>1</v>
      </c>
      <c r="F2596" s="278">
        <v>536281.86</v>
      </c>
      <c r="G2596" s="278">
        <v>23433612.52</v>
      </c>
      <c r="H2596" s="278">
        <v>81121344.579999998</v>
      </c>
      <c r="I2596" s="278">
        <v>188504686.77000001</v>
      </c>
      <c r="J2596" s="278">
        <v>569263952.97000003</v>
      </c>
      <c r="K2596" s="278">
        <v>15096233.890000001</v>
      </c>
      <c r="L2596" s="278">
        <v>7105276.5000000009</v>
      </c>
      <c r="M2596" s="278">
        <v>17878802.16</v>
      </c>
      <c r="N2596" s="278">
        <v>0</v>
      </c>
      <c r="O2596" s="278">
        <v>27696537.040000003</v>
      </c>
      <c r="P2596" s="278">
        <v>15596017.000000009</v>
      </c>
      <c r="Q2596" s="278">
        <v>-32859731.139999997</v>
      </c>
      <c r="R2596" s="278">
        <v>-17263714.139999986</v>
      </c>
      <c r="S2596" s="278">
        <v>98385058.920000017</v>
      </c>
      <c r="T2596" s="278">
        <v>318393.42</v>
      </c>
      <c r="U2596" s="278">
        <v>0</v>
      </c>
      <c r="V2596" s="278">
        <v>0</v>
      </c>
      <c r="W2596" s="278">
        <v>0</v>
      </c>
      <c r="X2596" s="278">
        <v>160367896.28999999</v>
      </c>
      <c r="Y2596" s="278">
        <v>458487.48</v>
      </c>
      <c r="Z2596" s="278">
        <v>18257.27</v>
      </c>
      <c r="AA2596" s="278">
        <v>61822207.219999999</v>
      </c>
      <c r="AB2596" s="278">
        <v>0</v>
      </c>
      <c r="AC2596" s="278">
        <v>0</v>
      </c>
      <c r="AD2596" s="278">
        <v>0</v>
      </c>
      <c r="AE2596" s="278">
        <v>0</v>
      </c>
      <c r="AF2596" s="278">
        <v>2278.8200000000002</v>
      </c>
      <c r="AG2596" s="278">
        <v>24984078.66</v>
      </c>
      <c r="AH2596" s="278">
        <v>1</v>
      </c>
      <c r="AI2596" s="278">
        <v>31828256.030000001</v>
      </c>
      <c r="AJ2596" s="278">
        <v>4131718.9899999998</v>
      </c>
      <c r="AK2596" s="278">
        <v>0</v>
      </c>
      <c r="AL2596" s="278">
        <v>173408452.88</v>
      </c>
      <c r="AM2596" s="278">
        <v>12.486868456302117</v>
      </c>
      <c r="AN2596" s="278">
        <v>535446.01</v>
      </c>
      <c r="AO2596" s="278">
        <v>835.85</v>
      </c>
      <c r="AP2596" s="279">
        <v>44838112.809999987</v>
      </c>
      <c r="AQ2596" s="279">
        <v>0</v>
      </c>
      <c r="AR2596" s="376"/>
      <c r="AS2596" s="280">
        <v>45900</v>
      </c>
      <c r="AT2596" s="281" t="s">
        <v>7</v>
      </c>
      <c r="AU2596" s="282" t="s">
        <v>292</v>
      </c>
      <c r="AV2596" s="282">
        <v>2025</v>
      </c>
      <c r="AW2596" s="283" t="s">
        <v>184</v>
      </c>
      <c r="AX2596" s="380">
        <v>135.52000000000001</v>
      </c>
      <c r="AY2596" s="380">
        <v>147.08000000000001</v>
      </c>
    </row>
    <row r="2597" spans="1:51" x14ac:dyDescent="0.25">
      <c r="A2597" s="276">
        <v>23</v>
      </c>
      <c r="B2597" s="277" t="s">
        <v>75</v>
      </c>
      <c r="C2597" s="278">
        <v>1947839219.0900002</v>
      </c>
      <c r="D2597" s="278">
        <v>489807788.47000003</v>
      </c>
      <c r="E2597" s="278">
        <v>136210011.19</v>
      </c>
      <c r="F2597" s="278">
        <v>389194694</v>
      </c>
      <c r="G2597" s="278">
        <v>464329677.18000001</v>
      </c>
      <c r="H2597" s="278">
        <v>390543.78</v>
      </c>
      <c r="I2597" s="278">
        <v>2100525943.3800001</v>
      </c>
      <c r="J2597" s="278">
        <v>133908242.67</v>
      </c>
      <c r="K2597" s="278">
        <v>531301651.63</v>
      </c>
      <c r="L2597" s="278">
        <v>395036303.01999998</v>
      </c>
      <c r="M2597" s="278">
        <v>341771954.62</v>
      </c>
      <c r="N2597" s="278">
        <v>313416598.88</v>
      </c>
      <c r="O2597" s="278">
        <v>699641871.00000012</v>
      </c>
      <c r="P2597" s="278">
        <v>-95301247.089999884</v>
      </c>
      <c r="Q2597" s="278">
        <v>243663379.6099999</v>
      </c>
      <c r="R2597" s="278">
        <v>148362132.52000001</v>
      </c>
      <c r="S2597" s="278">
        <v>-147971588.74000001</v>
      </c>
      <c r="T2597" s="278">
        <v>231015.08</v>
      </c>
      <c r="U2597" s="278">
        <v>0</v>
      </c>
      <c r="V2597" s="278">
        <v>0</v>
      </c>
      <c r="W2597" s="278">
        <v>1543260</v>
      </c>
      <c r="X2597" s="278">
        <v>36719227.329999998</v>
      </c>
      <c r="Y2597" s="278">
        <v>8018694.8300000001</v>
      </c>
      <c r="Z2597" s="278">
        <v>45056321.200000003</v>
      </c>
      <c r="AA2597" s="278">
        <v>16998220.66</v>
      </c>
      <c r="AB2597" s="278">
        <v>10138506.390000001</v>
      </c>
      <c r="AC2597" s="278">
        <v>0</v>
      </c>
      <c r="AD2597" s="278">
        <v>0</v>
      </c>
      <c r="AE2597" s="278">
        <v>0</v>
      </c>
      <c r="AF2597" s="278">
        <v>106253348.06999999</v>
      </c>
      <c r="AG2597" s="278">
        <v>736808257.6400001</v>
      </c>
      <c r="AH2597" s="278">
        <v>449626610.06999999</v>
      </c>
      <c r="AI2597" s="278">
        <v>1171914339.29</v>
      </c>
      <c r="AJ2597" s="278">
        <v>475012201.99000001</v>
      </c>
      <c r="AK2597" s="278">
        <v>2739733.7</v>
      </c>
      <c r="AL2597" s="278">
        <v>1569224291.75</v>
      </c>
      <c r="AM2597" s="278">
        <v>3.9535467976350511</v>
      </c>
      <c r="AN2597" s="278">
        <v>226471850.66</v>
      </c>
      <c r="AO2597" s="278">
        <v>162722843.33999997</v>
      </c>
      <c r="AP2597" s="279">
        <v>1523136554.8499999</v>
      </c>
      <c r="AQ2597" s="279">
        <v>765036520.37</v>
      </c>
      <c r="AR2597" s="376"/>
      <c r="AS2597" s="280">
        <v>45900</v>
      </c>
      <c r="AT2597" s="281" t="s">
        <v>7</v>
      </c>
      <c r="AU2597" s="282" t="s">
        <v>292</v>
      </c>
      <c r="AV2597" s="282">
        <v>2025</v>
      </c>
      <c r="AW2597" s="283" t="s">
        <v>159</v>
      </c>
      <c r="AX2597" s="380">
        <v>135.52000000000001</v>
      </c>
      <c r="AY2597" s="380">
        <v>147.08000000000001</v>
      </c>
    </row>
    <row r="2598" spans="1:51" x14ac:dyDescent="0.25">
      <c r="A2598" s="276">
        <v>62</v>
      </c>
      <c r="B2598" s="277" t="s">
        <v>203</v>
      </c>
      <c r="C2598" s="278">
        <v>172441965.86999997</v>
      </c>
      <c r="D2598" s="278">
        <v>46836376.300000004</v>
      </c>
      <c r="E2598" s="278">
        <v>12465270.85</v>
      </c>
      <c r="F2598" s="278">
        <v>38111.089999999997</v>
      </c>
      <c r="G2598" s="278">
        <v>90116920.420000002</v>
      </c>
      <c r="H2598" s="278">
        <v>19166872.149999999</v>
      </c>
      <c r="I2598" s="278">
        <v>239626945.66999999</v>
      </c>
      <c r="J2598" s="278">
        <v>6602858.6200000001</v>
      </c>
      <c r="K2598" s="278">
        <v>25885029.699999999</v>
      </c>
      <c r="L2598" s="278">
        <v>7483703.2699999996</v>
      </c>
      <c r="M2598" s="278">
        <v>0</v>
      </c>
      <c r="N2598" s="278">
        <v>0</v>
      </c>
      <c r="O2598" s="278">
        <v>11232830.650000002</v>
      </c>
      <c r="P2598" s="278">
        <v>24217727.409999978</v>
      </c>
      <c r="Q2598" s="278">
        <v>0</v>
      </c>
      <c r="R2598" s="278">
        <v>24217727.409999978</v>
      </c>
      <c r="S2598" s="278">
        <v>-5050855.2699999977</v>
      </c>
      <c r="T2598" s="278">
        <v>12551872</v>
      </c>
      <c r="U2598" s="278">
        <v>0</v>
      </c>
      <c r="V2598" s="278">
        <v>0</v>
      </c>
      <c r="W2598" s="278">
        <v>0</v>
      </c>
      <c r="X2598" s="278">
        <v>3032413.22</v>
      </c>
      <c r="Y2598" s="278">
        <v>1629761.67</v>
      </c>
      <c r="Z2598" s="278">
        <v>3790129.18</v>
      </c>
      <c r="AA2598" s="278">
        <v>9700824.6199999992</v>
      </c>
      <c r="AB2598" s="278">
        <v>1161474.97</v>
      </c>
      <c r="AC2598" s="278">
        <v>0</v>
      </c>
      <c r="AD2598" s="278">
        <v>0</v>
      </c>
      <c r="AE2598" s="278">
        <v>0</v>
      </c>
      <c r="AF2598" s="278">
        <v>4352950.05</v>
      </c>
      <c r="AG2598" s="278">
        <v>7483703.2699999996</v>
      </c>
      <c r="AH2598" s="278">
        <v>12465270.85</v>
      </c>
      <c r="AI2598" s="278">
        <v>20369375.280000001</v>
      </c>
      <c r="AJ2598" s="278">
        <v>9136544.629999999</v>
      </c>
      <c r="AK2598" s="278">
        <v>0</v>
      </c>
      <c r="AL2598" s="278">
        <v>213741915.97</v>
      </c>
      <c r="AM2598" s="278">
        <v>9.2573564120731913</v>
      </c>
      <c r="AN2598" s="278">
        <v>38111.089999999997</v>
      </c>
      <c r="AO2598" s="278">
        <v>0</v>
      </c>
      <c r="AP2598" s="279">
        <v>171471688.80999994</v>
      </c>
      <c r="AQ2598" s="279">
        <v>56678528.729999997</v>
      </c>
      <c r="AR2598" s="376"/>
      <c r="AS2598" s="280">
        <v>45900</v>
      </c>
      <c r="AT2598" s="281" t="s">
        <v>7</v>
      </c>
      <c r="AU2598" s="282" t="s">
        <v>292</v>
      </c>
      <c r="AV2598" s="282">
        <v>2025</v>
      </c>
      <c r="AW2598" s="283" t="s">
        <v>169</v>
      </c>
      <c r="AX2598" s="380">
        <v>135.52000000000001</v>
      </c>
      <c r="AY2598" s="380">
        <v>147.08000000000001</v>
      </c>
    </row>
    <row r="2599" spans="1:51" x14ac:dyDescent="0.25">
      <c r="A2599" s="276">
        <v>114</v>
      </c>
      <c r="B2599" s="277" t="s">
        <v>76</v>
      </c>
      <c r="C2599" s="278">
        <v>2284580351.71</v>
      </c>
      <c r="D2599" s="278">
        <v>1070822029.0899999</v>
      </c>
      <c r="E2599" s="278">
        <v>36756363.979999997</v>
      </c>
      <c r="F2599" s="278">
        <v>308281810</v>
      </c>
      <c r="G2599" s="278">
        <v>486122810.75999999</v>
      </c>
      <c r="H2599" s="278">
        <v>438743.54</v>
      </c>
      <c r="I2599" s="278">
        <v>648910098.46000004</v>
      </c>
      <c r="J2599" s="278">
        <v>194930319.58000001</v>
      </c>
      <c r="K2599" s="278">
        <v>241874845.56999999</v>
      </c>
      <c r="L2599" s="278">
        <v>193630155.10999998</v>
      </c>
      <c r="M2599" s="278">
        <v>494679801.18000001</v>
      </c>
      <c r="N2599" s="278">
        <v>378324208.84000003</v>
      </c>
      <c r="O2599" s="278">
        <v>691233387.42999995</v>
      </c>
      <c r="P2599" s="278">
        <v>-272203524.19000006</v>
      </c>
      <c r="Q2599" s="278">
        <v>252261683.92999962</v>
      </c>
      <c r="R2599" s="278">
        <v>-19941840.260000437</v>
      </c>
      <c r="S2599" s="278">
        <v>20380583.800000012</v>
      </c>
      <c r="T2599" s="278">
        <v>3559449.28</v>
      </c>
      <c r="U2599" s="278">
        <v>0</v>
      </c>
      <c r="V2599" s="278">
        <v>0</v>
      </c>
      <c r="W2599" s="278">
        <v>29866770.379999999</v>
      </c>
      <c r="X2599" s="278">
        <v>141466017.65000001</v>
      </c>
      <c r="Y2599" s="278">
        <v>7725978.7800000003</v>
      </c>
      <c r="Z2599" s="278">
        <v>13009123.060000001</v>
      </c>
      <c r="AA2599" s="278">
        <v>82604646.650000006</v>
      </c>
      <c r="AB2599" s="278">
        <v>816435.74</v>
      </c>
      <c r="AC2599" s="278">
        <v>0</v>
      </c>
      <c r="AD2599" s="278">
        <v>0</v>
      </c>
      <c r="AE2599" s="278">
        <v>714425.94</v>
      </c>
      <c r="AF2599" s="278">
        <v>49641043.340000004</v>
      </c>
      <c r="AG2599" s="278">
        <v>688309956.29000008</v>
      </c>
      <c r="AH2599" s="278">
        <v>415080572.82000005</v>
      </c>
      <c r="AI2599" s="278">
        <v>1105130413.71</v>
      </c>
      <c r="AJ2599" s="278">
        <v>413897026.27999997</v>
      </c>
      <c r="AK2599" s="278">
        <v>0</v>
      </c>
      <c r="AL2599" s="278">
        <v>407035252.89000005</v>
      </c>
      <c r="AM2599" s="278">
        <v>2.6828341613233264</v>
      </c>
      <c r="AN2599" s="278">
        <v>202840494.94999999</v>
      </c>
      <c r="AO2599" s="278">
        <v>105441315.05</v>
      </c>
      <c r="AP2599" s="279">
        <v>1905037252.75</v>
      </c>
      <c r="AQ2599" s="279">
        <v>1379348036.9099998</v>
      </c>
      <c r="AR2599" s="376"/>
      <c r="AS2599" s="280">
        <v>45900</v>
      </c>
      <c r="AT2599" s="281" t="s">
        <v>7</v>
      </c>
      <c r="AU2599" s="282" t="s">
        <v>292</v>
      </c>
      <c r="AV2599" s="282">
        <v>2025</v>
      </c>
      <c r="AW2599" s="283" t="s">
        <v>154</v>
      </c>
      <c r="AX2599" s="380">
        <v>135.52000000000001</v>
      </c>
      <c r="AY2599" s="380">
        <v>147.08000000000001</v>
      </c>
    </row>
    <row r="2600" spans="1:51" x14ac:dyDescent="0.25">
      <c r="A2600" s="276">
        <v>48</v>
      </c>
      <c r="B2600" s="277" t="s">
        <v>77</v>
      </c>
      <c r="C2600" s="278">
        <v>391643163.49000001</v>
      </c>
      <c r="D2600" s="278">
        <v>151189078.67000002</v>
      </c>
      <c r="E2600" s="278">
        <v>22506186.209999997</v>
      </c>
      <c r="F2600" s="278">
        <v>69181840.159999996</v>
      </c>
      <c r="G2600" s="278">
        <v>236913211.11000001</v>
      </c>
      <c r="H2600" s="278">
        <v>11814750.66</v>
      </c>
      <c r="I2600" s="278">
        <v>7484380332.8199997</v>
      </c>
      <c r="J2600" s="278">
        <v>1697943121.77</v>
      </c>
      <c r="K2600" s="278">
        <v>154356477.78999999</v>
      </c>
      <c r="L2600" s="278">
        <v>88835591.039999992</v>
      </c>
      <c r="M2600" s="278">
        <v>22225951.550000001</v>
      </c>
      <c r="N2600" s="278">
        <v>2932013.43</v>
      </c>
      <c r="O2600" s="278">
        <v>29739483.859999977</v>
      </c>
      <c r="P2600" s="278">
        <v>-95380450.309999898</v>
      </c>
      <c r="Q2600" s="278">
        <v>-10758354.199999999</v>
      </c>
      <c r="R2600" s="278">
        <v>-106138804.5099999</v>
      </c>
      <c r="S2600" s="278">
        <v>117953555.16000032</v>
      </c>
      <c r="T2600" s="278">
        <v>188627499.52000001</v>
      </c>
      <c r="U2600" s="278">
        <v>0</v>
      </c>
      <c r="V2600" s="278">
        <v>6026464.4500000002</v>
      </c>
      <c r="W2600" s="278">
        <v>141753035.30000001</v>
      </c>
      <c r="X2600" s="278">
        <v>4043850155.04</v>
      </c>
      <c r="Y2600" s="278">
        <v>1578770.67</v>
      </c>
      <c r="Z2600" s="278">
        <v>4139107.58</v>
      </c>
      <c r="AA2600" s="278">
        <v>3265985369.6599998</v>
      </c>
      <c r="AB2600" s="278">
        <v>0</v>
      </c>
      <c r="AC2600" s="278">
        <v>0</v>
      </c>
      <c r="AD2600" s="278">
        <v>0</v>
      </c>
      <c r="AE2600" s="278">
        <v>0</v>
      </c>
      <c r="AF2600" s="278">
        <v>990600351.24000001</v>
      </c>
      <c r="AG2600" s="278">
        <v>111061542.59</v>
      </c>
      <c r="AH2600" s="278">
        <v>25438199.640000001</v>
      </c>
      <c r="AI2600" s="278">
        <v>158425472.32999998</v>
      </c>
      <c r="AJ2600" s="278">
        <v>128685988.47</v>
      </c>
      <c r="AK2600" s="278">
        <v>0</v>
      </c>
      <c r="AL2600" s="278">
        <v>7330023855.0299997</v>
      </c>
      <c r="AM2600" s="278">
        <v>48.487633560817599</v>
      </c>
      <c r="AN2600" s="278">
        <v>3270881.13</v>
      </c>
      <c r="AO2600" s="278">
        <v>65910959.039999999</v>
      </c>
      <c r="AP2600" s="279">
        <v>327889590.54000008</v>
      </c>
      <c r="AQ2600" s="279">
        <v>111112553.92999998</v>
      </c>
      <c r="AR2600" s="376"/>
      <c r="AS2600" s="280">
        <v>45900</v>
      </c>
      <c r="AT2600" s="281" t="s">
        <v>7</v>
      </c>
      <c r="AU2600" s="282" t="s">
        <v>292</v>
      </c>
      <c r="AV2600" s="282">
        <v>2025</v>
      </c>
      <c r="AW2600" s="283" t="s">
        <v>163</v>
      </c>
      <c r="AX2600" s="380">
        <v>135.52000000000001</v>
      </c>
      <c r="AY2600" s="380">
        <v>147.08000000000001</v>
      </c>
    </row>
    <row r="2601" spans="1:51" ht="30" x14ac:dyDescent="0.25">
      <c r="A2601" s="276">
        <v>120</v>
      </c>
      <c r="B2601" s="277" t="s">
        <v>78</v>
      </c>
      <c r="C2601" s="278">
        <v>107965959.66</v>
      </c>
      <c r="D2601" s="278">
        <v>12945525.340000002</v>
      </c>
      <c r="E2601" s="278">
        <v>3033751.1999999997</v>
      </c>
      <c r="F2601" s="278">
        <v>0</v>
      </c>
      <c r="G2601" s="278">
        <v>55359655.839999996</v>
      </c>
      <c r="H2601" s="278">
        <v>12205826.67</v>
      </c>
      <c r="I2601" s="278">
        <v>397681081.5</v>
      </c>
      <c r="J2601" s="278">
        <v>78373486.579999998</v>
      </c>
      <c r="K2601" s="278">
        <v>13836193.310000001</v>
      </c>
      <c r="L2601" s="278">
        <v>10802442.110000001</v>
      </c>
      <c r="M2601" s="278">
        <v>1452076.73</v>
      </c>
      <c r="N2601" s="278">
        <v>0</v>
      </c>
      <c r="O2601" s="278">
        <v>12954282.619999999</v>
      </c>
      <c r="P2601" s="278">
        <v>26372046.849999998</v>
      </c>
      <c r="Q2601" s="278">
        <v>-300719.91000000027</v>
      </c>
      <c r="R2601" s="278">
        <v>26071326.939999998</v>
      </c>
      <c r="S2601" s="278">
        <v>-13865500.27</v>
      </c>
      <c r="T2601" s="278">
        <v>234589.25</v>
      </c>
      <c r="U2601" s="278">
        <v>0</v>
      </c>
      <c r="V2601" s="278">
        <v>0</v>
      </c>
      <c r="W2601" s="278">
        <v>0</v>
      </c>
      <c r="X2601" s="278">
        <v>531170.14</v>
      </c>
      <c r="Y2601" s="278">
        <v>354394.89</v>
      </c>
      <c r="Z2601" s="278">
        <v>146287.64000000001</v>
      </c>
      <c r="AA2601" s="278">
        <v>13501395.59</v>
      </c>
      <c r="AB2601" s="278">
        <v>92400.02</v>
      </c>
      <c r="AC2601" s="278">
        <v>0</v>
      </c>
      <c r="AD2601" s="278">
        <v>0</v>
      </c>
      <c r="AE2601" s="278">
        <v>0</v>
      </c>
      <c r="AF2601" s="278">
        <v>536781.52</v>
      </c>
      <c r="AG2601" s="278">
        <v>12254518.84</v>
      </c>
      <c r="AH2601" s="278">
        <v>3033751.1999999997</v>
      </c>
      <c r="AI2601" s="278">
        <v>15288270.039999999</v>
      </c>
      <c r="AJ2601" s="278">
        <v>2333987.42</v>
      </c>
      <c r="AK2601" s="278">
        <v>0</v>
      </c>
      <c r="AL2601" s="278">
        <v>383844888.19</v>
      </c>
      <c r="AM2601" s="278">
        <v>28.742087696373765</v>
      </c>
      <c r="AN2601" s="278">
        <v>0</v>
      </c>
      <c r="AO2601" s="278">
        <v>0</v>
      </c>
      <c r="AP2601" s="279">
        <v>98045428.25</v>
      </c>
      <c r="AQ2601" s="279">
        <v>15979276.550000001</v>
      </c>
      <c r="AR2601" s="376"/>
      <c r="AS2601" s="280">
        <v>45900</v>
      </c>
      <c r="AT2601" s="281" t="s">
        <v>7</v>
      </c>
      <c r="AU2601" s="282" t="s">
        <v>292</v>
      </c>
      <c r="AV2601" s="282">
        <v>2025</v>
      </c>
      <c r="AW2601" s="283" t="s">
        <v>187</v>
      </c>
      <c r="AX2601" s="380">
        <v>135.52000000000001</v>
      </c>
      <c r="AY2601" s="380">
        <v>147.08000000000001</v>
      </c>
    </row>
    <row r="2602" spans="1:51" x14ac:dyDescent="0.25">
      <c r="A2602" s="276">
        <v>100</v>
      </c>
      <c r="B2602" s="277" t="s">
        <v>79</v>
      </c>
      <c r="C2602" s="278">
        <v>3751753212.8800001</v>
      </c>
      <c r="D2602" s="278">
        <v>1804738659.5800002</v>
      </c>
      <c r="E2602" s="278">
        <v>233706702.76999998</v>
      </c>
      <c r="F2602" s="278">
        <v>670247953.19999993</v>
      </c>
      <c r="G2602" s="278">
        <v>824892222.82999992</v>
      </c>
      <c r="H2602" s="278">
        <v>5039121.2699999996</v>
      </c>
      <c r="I2602" s="278">
        <v>844044435.75999999</v>
      </c>
      <c r="J2602" s="278">
        <v>193037150.78</v>
      </c>
      <c r="K2602" s="278">
        <v>591908434.66999996</v>
      </c>
      <c r="L2602" s="278">
        <v>316215811.36000001</v>
      </c>
      <c r="M2602" s="278">
        <v>508159129.86000001</v>
      </c>
      <c r="N2602" s="278">
        <v>517716882.87</v>
      </c>
      <c r="O2602" s="278">
        <v>1171854461.2</v>
      </c>
      <c r="P2602" s="278">
        <v>-720034882.4400003</v>
      </c>
      <c r="Q2602" s="278">
        <v>147617096.49000016</v>
      </c>
      <c r="R2602" s="278">
        <v>-572417785.95000017</v>
      </c>
      <c r="S2602" s="278">
        <v>577456907.21999991</v>
      </c>
      <c r="T2602" s="278">
        <v>8462692.1199999992</v>
      </c>
      <c r="U2602" s="278">
        <v>0</v>
      </c>
      <c r="V2602" s="278">
        <v>0</v>
      </c>
      <c r="W2602" s="278">
        <v>0</v>
      </c>
      <c r="X2602" s="278">
        <v>1150736137.47</v>
      </c>
      <c r="Y2602" s="278">
        <v>13736313.24</v>
      </c>
      <c r="Z2602" s="278">
        <v>76234454.700000003</v>
      </c>
      <c r="AA2602" s="278">
        <v>30031473.329999998</v>
      </c>
      <c r="AB2602" s="278">
        <v>1724802.52</v>
      </c>
      <c r="AC2602" s="278">
        <v>0.01</v>
      </c>
      <c r="AD2602" s="278">
        <v>0</v>
      </c>
      <c r="AE2602" s="278">
        <v>0</v>
      </c>
      <c r="AF2602" s="278">
        <v>460014878.56999999</v>
      </c>
      <c r="AG2602" s="278">
        <v>824374941.21999991</v>
      </c>
      <c r="AH2602" s="278">
        <v>751423585.63999999</v>
      </c>
      <c r="AI2602" s="278">
        <v>1606438105.3400002</v>
      </c>
      <c r="AJ2602" s="278">
        <v>434583644.13999999</v>
      </c>
      <c r="AK2602" s="278">
        <v>0</v>
      </c>
      <c r="AL2602" s="278">
        <v>252136001.09000003</v>
      </c>
      <c r="AM2602" s="278">
        <v>1.425971292722954</v>
      </c>
      <c r="AN2602" s="278">
        <v>326929683.21999997</v>
      </c>
      <c r="AO2602" s="278">
        <v>343318269.97999996</v>
      </c>
      <c r="AP2602" s="279">
        <v>3206344190.3400002</v>
      </c>
      <c r="AQ2602" s="279">
        <v>2398601650.5700002</v>
      </c>
      <c r="AR2602" s="376"/>
      <c r="AS2602" s="280">
        <v>45900</v>
      </c>
      <c r="AT2602" s="281" t="s">
        <v>7</v>
      </c>
      <c r="AU2602" s="282" t="s">
        <v>292</v>
      </c>
      <c r="AV2602" s="282">
        <v>2025</v>
      </c>
      <c r="AW2602" s="283" t="s">
        <v>151</v>
      </c>
      <c r="AX2602" s="380">
        <v>135.52000000000001</v>
      </c>
      <c r="AY2602" s="380">
        <v>147.08000000000001</v>
      </c>
    </row>
    <row r="2603" spans="1:51" x14ac:dyDescent="0.25">
      <c r="A2603" s="276">
        <v>127</v>
      </c>
      <c r="B2603" s="277" t="s">
        <v>80</v>
      </c>
      <c r="C2603" s="278">
        <v>1742506944.48</v>
      </c>
      <c r="D2603" s="278">
        <v>21727419.690000001</v>
      </c>
      <c r="E2603" s="278">
        <v>2710823.1799999997</v>
      </c>
      <c r="F2603" s="278">
        <v>12019556.779999999</v>
      </c>
      <c r="G2603" s="278">
        <v>196427812.81999999</v>
      </c>
      <c r="H2603" s="278">
        <v>84456413.530000001</v>
      </c>
      <c r="I2603" s="278">
        <v>234675932.13</v>
      </c>
      <c r="J2603" s="278">
        <v>373530.6</v>
      </c>
      <c r="K2603" s="278">
        <v>51625445.799999997</v>
      </c>
      <c r="L2603" s="278">
        <v>48914622.619999997</v>
      </c>
      <c r="M2603" s="278">
        <v>595241789.04999995</v>
      </c>
      <c r="N2603" s="278">
        <v>0</v>
      </c>
      <c r="O2603" s="278">
        <v>615897138.67999995</v>
      </c>
      <c r="P2603" s="278">
        <v>895514602.53000045</v>
      </c>
      <c r="Q2603" s="278">
        <v>-1035864800.41</v>
      </c>
      <c r="R2603" s="278">
        <v>-140350197.87999952</v>
      </c>
      <c r="S2603" s="278">
        <v>224806611.41999999</v>
      </c>
      <c r="T2603" s="278">
        <v>4710452.1399999997</v>
      </c>
      <c r="U2603" s="278">
        <v>0</v>
      </c>
      <c r="V2603" s="278">
        <v>0</v>
      </c>
      <c r="W2603" s="278">
        <v>232134461.58000001</v>
      </c>
      <c r="X2603" s="278">
        <v>86548792.609999999</v>
      </c>
      <c r="Y2603" s="278">
        <v>3962447.5</v>
      </c>
      <c r="Z2603" s="278">
        <v>3520629.17</v>
      </c>
      <c r="AA2603" s="278">
        <v>40353351.649999999</v>
      </c>
      <c r="AB2603" s="278">
        <v>6825242.4500000002</v>
      </c>
      <c r="AC2603" s="278">
        <v>0</v>
      </c>
      <c r="AD2603" s="278">
        <v>0</v>
      </c>
      <c r="AE2603" s="278">
        <v>0</v>
      </c>
      <c r="AF2603" s="278">
        <v>43925424.140000001</v>
      </c>
      <c r="AG2603" s="278">
        <v>644156411.66999996</v>
      </c>
      <c r="AH2603" s="278">
        <v>2711181.38</v>
      </c>
      <c r="AI2603" s="278">
        <v>646824859.79999995</v>
      </c>
      <c r="AJ2603" s="278">
        <v>30927721.120000001</v>
      </c>
      <c r="AK2603" s="278">
        <v>0</v>
      </c>
      <c r="AL2603" s="278">
        <v>183050486.32999998</v>
      </c>
      <c r="AM2603" s="278">
        <v>4.5457415135773998</v>
      </c>
      <c r="AN2603" s="278">
        <v>7242037.0199999996</v>
      </c>
      <c r="AO2603" s="278">
        <v>4777519.76</v>
      </c>
      <c r="AP2603" s="279">
        <v>1129058269.5</v>
      </c>
      <c r="AQ2603" s="279">
        <v>24175883.390000001</v>
      </c>
      <c r="AR2603" s="376"/>
      <c r="AS2603" s="280">
        <v>45900</v>
      </c>
      <c r="AT2603" s="281" t="s">
        <v>7</v>
      </c>
      <c r="AU2603" s="282" t="s">
        <v>292</v>
      </c>
      <c r="AV2603" s="282">
        <v>2025</v>
      </c>
      <c r="AW2603" s="283" t="s">
        <v>186</v>
      </c>
      <c r="AX2603" s="380">
        <v>135.52000000000001</v>
      </c>
      <c r="AY2603" s="380">
        <v>147.08000000000001</v>
      </c>
    </row>
    <row r="2604" spans="1:51" x14ac:dyDescent="0.25">
      <c r="A2604" s="276">
        <v>12</v>
      </c>
      <c r="B2604" s="277" t="s">
        <v>81</v>
      </c>
      <c r="C2604" s="278">
        <v>3290679538.3800006</v>
      </c>
      <c r="D2604" s="278">
        <v>1426573995.6400001</v>
      </c>
      <c r="E2604" s="278">
        <v>70686040.640000001</v>
      </c>
      <c r="F2604" s="278">
        <v>535560314.93000001</v>
      </c>
      <c r="G2604" s="278">
        <v>769778423.06999993</v>
      </c>
      <c r="H2604" s="278">
        <v>284797865.75</v>
      </c>
      <c r="I2604" s="278">
        <v>2116818927.6400001</v>
      </c>
      <c r="J2604" s="278">
        <v>4295967177.2399998</v>
      </c>
      <c r="K2604" s="278">
        <v>611141465.92999995</v>
      </c>
      <c r="L2604" s="278">
        <v>537982506.42999995</v>
      </c>
      <c r="M2604" s="278">
        <v>360276546.38</v>
      </c>
      <c r="N2604" s="278">
        <v>405973360.06</v>
      </c>
      <c r="O2604" s="278">
        <v>194894602.72000009</v>
      </c>
      <c r="P2604" s="278">
        <v>363868407.00000024</v>
      </c>
      <c r="Q2604" s="278">
        <v>-671731378.06000006</v>
      </c>
      <c r="R2604" s="278">
        <v>-307862971.05999982</v>
      </c>
      <c r="S2604" s="278">
        <v>592660836.82999992</v>
      </c>
      <c r="T2604" s="278">
        <v>677492320.62</v>
      </c>
      <c r="U2604" s="278">
        <v>0</v>
      </c>
      <c r="V2604" s="278">
        <v>0</v>
      </c>
      <c r="W2604" s="278">
        <v>76797838.540000007</v>
      </c>
      <c r="X2604" s="278">
        <v>15504253916.700001</v>
      </c>
      <c r="Y2604" s="278">
        <v>15671501.77</v>
      </c>
      <c r="Z2604" s="278">
        <v>40753136.57</v>
      </c>
      <c r="AA2604" s="278">
        <v>77250429.75</v>
      </c>
      <c r="AB2604" s="278">
        <v>1427461.3</v>
      </c>
      <c r="AC2604" s="278">
        <v>6288.24</v>
      </c>
      <c r="AD2604" s="278">
        <v>0</v>
      </c>
      <c r="AE2604" s="278">
        <v>0</v>
      </c>
      <c r="AF2604" s="278">
        <v>15530774421.4</v>
      </c>
      <c r="AG2604" s="278">
        <v>898259052.81000018</v>
      </c>
      <c r="AH2604" s="278">
        <v>476659400.70000005</v>
      </c>
      <c r="AI2604" s="278">
        <v>1344805545.51</v>
      </c>
      <c r="AJ2604" s="278">
        <v>1151781029.25</v>
      </c>
      <c r="AK2604" s="278">
        <v>1870086.46</v>
      </c>
      <c r="AL2604" s="278">
        <v>1505677461.71</v>
      </c>
      <c r="AM2604" s="278">
        <v>3.463713470037165</v>
      </c>
      <c r="AN2604" s="278">
        <v>324792870.73000002</v>
      </c>
      <c r="AO2604" s="278">
        <v>210767444.20000002</v>
      </c>
      <c r="AP2604" s="279">
        <v>2812960458.2700005</v>
      </c>
      <c r="AQ2604" s="279">
        <v>1143749518.25</v>
      </c>
      <c r="AR2604" s="376"/>
      <c r="AS2604" s="280">
        <v>45900</v>
      </c>
      <c r="AT2604" s="281" t="s">
        <v>7</v>
      </c>
      <c r="AU2604" s="282" t="s">
        <v>292</v>
      </c>
      <c r="AV2604" s="282">
        <v>2025</v>
      </c>
      <c r="AW2604" s="283" t="s">
        <v>152</v>
      </c>
      <c r="AX2604" s="380">
        <v>135.52000000000001</v>
      </c>
      <c r="AY2604" s="380">
        <v>147.08000000000001</v>
      </c>
    </row>
    <row r="2605" spans="1:51" x14ac:dyDescent="0.25">
      <c r="A2605" s="276">
        <v>74</v>
      </c>
      <c r="B2605" s="277" t="s">
        <v>82</v>
      </c>
      <c r="C2605" s="278">
        <v>16799618760.35</v>
      </c>
      <c r="D2605" s="278">
        <v>8802775090.6000004</v>
      </c>
      <c r="E2605" s="278">
        <v>149008054.37</v>
      </c>
      <c r="F2605" s="278">
        <v>2361443033.5599999</v>
      </c>
      <c r="G2605" s="278">
        <v>2638891778.8400002</v>
      </c>
      <c r="H2605" s="278">
        <v>92948226.909999996</v>
      </c>
      <c r="I2605" s="278">
        <v>3343994418.7399998</v>
      </c>
      <c r="J2605" s="278">
        <v>2396718096.8000002</v>
      </c>
      <c r="K2605" s="278">
        <v>550533631.77999997</v>
      </c>
      <c r="L2605" s="278">
        <v>401273488.59000003</v>
      </c>
      <c r="M2605" s="278">
        <v>3382089017.5599999</v>
      </c>
      <c r="N2605" s="278">
        <v>3369882025.8699999</v>
      </c>
      <c r="O2605" s="278">
        <v>3968003002.5399995</v>
      </c>
      <c r="P2605" s="278">
        <v>-971494145.18999863</v>
      </c>
      <c r="Q2605" s="278">
        <v>1365144274.3100038</v>
      </c>
      <c r="R2605" s="278">
        <v>393650129.12000513</v>
      </c>
      <c r="S2605" s="278">
        <v>-300701902.20000076</v>
      </c>
      <c r="T2605" s="278">
        <v>672276344.58000004</v>
      </c>
      <c r="U2605" s="278">
        <v>0</v>
      </c>
      <c r="V2605" s="278">
        <v>0</v>
      </c>
      <c r="W2605" s="278">
        <v>20335000</v>
      </c>
      <c r="X2605" s="278">
        <v>8107217839.5900002</v>
      </c>
      <c r="Y2605" s="278">
        <v>41474545.25</v>
      </c>
      <c r="Z2605" s="278">
        <v>443849451.26999998</v>
      </c>
      <c r="AA2605" s="278">
        <v>1813778776.71</v>
      </c>
      <c r="AB2605" s="278">
        <v>2846224</v>
      </c>
      <c r="AC2605" s="278">
        <v>0</v>
      </c>
      <c r="AD2605" s="278">
        <v>0</v>
      </c>
      <c r="AE2605" s="278">
        <v>57679329.700000003</v>
      </c>
      <c r="AF2605" s="278">
        <v>6740902759.4399996</v>
      </c>
      <c r="AG2605" s="278">
        <v>3783362506.1500001</v>
      </c>
      <c r="AH2605" s="278">
        <v>3518890080.2399998</v>
      </c>
      <c r="AI2605" s="278">
        <v>7254755072.5799999</v>
      </c>
      <c r="AJ2605" s="278">
        <v>3286752070.04</v>
      </c>
      <c r="AK2605" s="278">
        <v>0</v>
      </c>
      <c r="AL2605" s="278">
        <v>2793460786.96</v>
      </c>
      <c r="AM2605" s="278">
        <v>6.0740965232734432</v>
      </c>
      <c r="AN2605" s="278">
        <v>1443005628.6199999</v>
      </c>
      <c r="AO2605" s="278">
        <v>918437404.94000006</v>
      </c>
      <c r="AP2605" s="279">
        <v>14546422860.49</v>
      </c>
      <c r="AQ2605" s="279">
        <v>10517582193.280001</v>
      </c>
      <c r="AR2605" s="376"/>
      <c r="AS2605" s="280">
        <v>45900</v>
      </c>
      <c r="AT2605" s="281" t="s">
        <v>7</v>
      </c>
      <c r="AU2605" s="282" t="s">
        <v>292</v>
      </c>
      <c r="AV2605" s="282">
        <v>2025</v>
      </c>
      <c r="AW2605" s="283" t="s">
        <v>148</v>
      </c>
      <c r="AX2605" s="380">
        <v>135.52000000000001</v>
      </c>
      <c r="AY2605" s="380">
        <v>147.08000000000001</v>
      </c>
    </row>
    <row r="2606" spans="1:51" x14ac:dyDescent="0.25">
      <c r="A2606" s="276">
        <v>71</v>
      </c>
      <c r="B2606" s="277" t="s">
        <v>83</v>
      </c>
      <c r="C2606" s="278">
        <v>1711289464.3299999</v>
      </c>
      <c r="D2606" s="278">
        <v>205211103.08000001</v>
      </c>
      <c r="E2606" s="278">
        <v>175396555.31999999</v>
      </c>
      <c r="F2606" s="278">
        <v>8068171.8900000006</v>
      </c>
      <c r="G2606" s="278">
        <v>659275594.71000004</v>
      </c>
      <c r="H2606" s="278">
        <v>59693920.469999999</v>
      </c>
      <c r="I2606" s="278">
        <v>428560269.26999998</v>
      </c>
      <c r="J2606" s="278">
        <v>1157240.4099999999</v>
      </c>
      <c r="K2606" s="278">
        <v>287366321.04000002</v>
      </c>
      <c r="L2606" s="278">
        <v>111878237.83</v>
      </c>
      <c r="M2606" s="278">
        <v>350529183.86000001</v>
      </c>
      <c r="N2606" s="278">
        <v>2566231.62</v>
      </c>
      <c r="O2606" s="278">
        <v>538576100.83000004</v>
      </c>
      <c r="P2606" s="278">
        <v>300158493.82000005</v>
      </c>
      <c r="Q2606" s="278">
        <v>-544071861.3900001</v>
      </c>
      <c r="R2606" s="278">
        <v>-243913367.57000005</v>
      </c>
      <c r="S2606" s="278">
        <v>303607288.05000001</v>
      </c>
      <c r="T2606" s="278">
        <v>40117777.770000003</v>
      </c>
      <c r="U2606" s="278">
        <v>0</v>
      </c>
      <c r="V2606" s="278">
        <v>0</v>
      </c>
      <c r="W2606" s="278">
        <v>482228746.07999998</v>
      </c>
      <c r="X2606" s="278">
        <v>63962976.770000003</v>
      </c>
      <c r="Y2606" s="278">
        <v>13454603.970000001</v>
      </c>
      <c r="Z2606" s="278">
        <v>12311469.16</v>
      </c>
      <c r="AA2606" s="278">
        <v>103888808.01000001</v>
      </c>
      <c r="AB2606" s="278">
        <v>85855052.859999999</v>
      </c>
      <c r="AC2606" s="278">
        <v>0</v>
      </c>
      <c r="AD2606" s="278">
        <v>0</v>
      </c>
      <c r="AE2606" s="278">
        <v>0</v>
      </c>
      <c r="AF2606" s="278">
        <v>67192278.569999993</v>
      </c>
      <c r="AG2606" s="278">
        <v>462407421.69999999</v>
      </c>
      <c r="AH2606" s="278">
        <v>177962786.94</v>
      </c>
      <c r="AI2606" s="278">
        <v>639394827.60000002</v>
      </c>
      <c r="AJ2606" s="278">
        <v>100818726.77000001</v>
      </c>
      <c r="AK2606" s="278">
        <v>0</v>
      </c>
      <c r="AL2606" s="278">
        <v>141193948.22999996</v>
      </c>
      <c r="AM2606" s="278">
        <v>1.4913378426497879</v>
      </c>
      <c r="AN2606" s="278">
        <v>8068171.8900000006</v>
      </c>
      <c r="AO2606" s="278">
        <v>0</v>
      </c>
      <c r="AP2606" s="279">
        <v>1275486368.2199998</v>
      </c>
      <c r="AQ2606" s="279">
        <v>307984107.79000008</v>
      </c>
      <c r="AR2606" s="376"/>
      <c r="AS2606" s="280">
        <v>45900</v>
      </c>
      <c r="AT2606" s="281" t="s">
        <v>7</v>
      </c>
      <c r="AU2606" s="282" t="s">
        <v>292</v>
      </c>
      <c r="AV2606" s="282">
        <v>2025</v>
      </c>
      <c r="AW2606" s="283" t="s">
        <v>161</v>
      </c>
      <c r="AX2606" s="380">
        <v>135.52000000000001</v>
      </c>
      <c r="AY2606" s="380">
        <v>147.08000000000001</v>
      </c>
    </row>
    <row r="2607" spans="1:51" x14ac:dyDescent="0.25">
      <c r="A2607" s="276">
        <v>73</v>
      </c>
      <c r="B2607" s="277" t="s">
        <v>84</v>
      </c>
      <c r="C2607" s="278">
        <v>880383254.62000012</v>
      </c>
      <c r="D2607" s="278">
        <v>21755069.550000001</v>
      </c>
      <c r="E2607" s="278">
        <v>23835068.57</v>
      </c>
      <c r="F2607" s="278">
        <v>46865091.590000004</v>
      </c>
      <c r="G2607" s="278">
        <v>459594811.18000001</v>
      </c>
      <c r="H2607" s="278">
        <v>13734182.5</v>
      </c>
      <c r="I2607" s="278">
        <v>281504540.75</v>
      </c>
      <c r="J2607" s="278">
        <v>9804926.1099999994</v>
      </c>
      <c r="K2607" s="278">
        <v>314700029.43000001</v>
      </c>
      <c r="L2607" s="278">
        <v>290864960.86000001</v>
      </c>
      <c r="M2607" s="278">
        <v>102511047.06999999</v>
      </c>
      <c r="N2607" s="278">
        <v>231484.32</v>
      </c>
      <c r="O2607" s="278">
        <v>361237161.60000002</v>
      </c>
      <c r="P2607" s="278">
        <v>-38366218.500000075</v>
      </c>
      <c r="Q2607" s="278">
        <v>-131395222.85999998</v>
      </c>
      <c r="R2607" s="278">
        <v>-169761441.36000007</v>
      </c>
      <c r="S2607" s="278">
        <v>183495623.85000002</v>
      </c>
      <c r="T2607" s="278">
        <v>0</v>
      </c>
      <c r="U2607" s="278">
        <v>0</v>
      </c>
      <c r="V2607" s="278">
        <v>0</v>
      </c>
      <c r="W2607" s="278">
        <v>244274500.83000001</v>
      </c>
      <c r="X2607" s="278">
        <v>247356779.72999999</v>
      </c>
      <c r="Y2607" s="278">
        <v>8477617.7400000002</v>
      </c>
      <c r="Z2607" s="278">
        <v>7356439.1699999999</v>
      </c>
      <c r="AA2607" s="278">
        <v>8557456.2100000009</v>
      </c>
      <c r="AB2607" s="278">
        <v>14071741.539999999</v>
      </c>
      <c r="AC2607" s="278">
        <v>0</v>
      </c>
      <c r="AD2607" s="278">
        <v>0</v>
      </c>
      <c r="AE2607" s="278">
        <v>194132800</v>
      </c>
      <c r="AF2607" s="278">
        <v>75539602.049999997</v>
      </c>
      <c r="AG2607" s="278">
        <v>393376007.93000007</v>
      </c>
      <c r="AH2607" s="278">
        <v>24066552.890000001</v>
      </c>
      <c r="AI2607" s="278">
        <v>416956982.63999999</v>
      </c>
      <c r="AJ2607" s="278">
        <v>55719821.039999999</v>
      </c>
      <c r="AK2607" s="278">
        <v>0</v>
      </c>
      <c r="AL2607" s="278">
        <v>-33195488.680000007</v>
      </c>
      <c r="AM2607" s="278">
        <v>0.89451704615304517</v>
      </c>
      <c r="AN2607" s="278">
        <v>40129086.039999999</v>
      </c>
      <c r="AO2607" s="278">
        <v>6736005.5500000007</v>
      </c>
      <c r="AP2607" s="279">
        <v>489431096.73999989</v>
      </c>
      <c r="AQ2607" s="279">
        <v>-7959926.7300000042</v>
      </c>
      <c r="AR2607" s="376"/>
      <c r="AS2607" s="280">
        <v>45900</v>
      </c>
      <c r="AT2607" s="281" t="s">
        <v>7</v>
      </c>
      <c r="AU2607" s="282" t="s">
        <v>292</v>
      </c>
      <c r="AV2607" s="282">
        <v>2025</v>
      </c>
      <c r="AW2607" s="283" t="s">
        <v>190</v>
      </c>
      <c r="AX2607" s="380">
        <v>135.52000000000001</v>
      </c>
      <c r="AY2607" s="380">
        <v>147.08000000000001</v>
      </c>
    </row>
    <row r="2608" spans="1:51" x14ac:dyDescent="0.25">
      <c r="A2608" s="276">
        <v>46</v>
      </c>
      <c r="B2608" s="277" t="s">
        <v>85</v>
      </c>
      <c r="C2608" s="278">
        <v>72929437.299999997</v>
      </c>
      <c r="D2608" s="278">
        <v>24038131.460000001</v>
      </c>
      <c r="E2608" s="278">
        <v>2946291</v>
      </c>
      <c r="F2608" s="278">
        <v>11948703.66</v>
      </c>
      <c r="G2608" s="278">
        <v>40634569.239999995</v>
      </c>
      <c r="H2608" s="278">
        <v>2828024.81</v>
      </c>
      <c r="I2608" s="278">
        <v>595589389.26999998</v>
      </c>
      <c r="J2608" s="278">
        <v>62578224.979999997</v>
      </c>
      <c r="K2608" s="278">
        <v>52915103.310000002</v>
      </c>
      <c r="L2608" s="278">
        <v>37447846.210000001</v>
      </c>
      <c r="M2608" s="278">
        <v>1969917</v>
      </c>
      <c r="N2608" s="278">
        <v>0</v>
      </c>
      <c r="O2608" s="278">
        <v>35094281.100000001</v>
      </c>
      <c r="P2608" s="278">
        <v>-38812090.159999996</v>
      </c>
      <c r="Q2608" s="278">
        <v>-1102595.8299999994</v>
      </c>
      <c r="R2608" s="278">
        <v>-39914685.989999995</v>
      </c>
      <c r="S2608" s="278">
        <v>42742710.799999997</v>
      </c>
      <c r="T2608" s="278">
        <v>25496713.34</v>
      </c>
      <c r="U2608" s="278">
        <v>0</v>
      </c>
      <c r="V2608" s="278">
        <v>0</v>
      </c>
      <c r="W2608" s="278">
        <v>0</v>
      </c>
      <c r="X2608" s="278">
        <v>35705207.990000002</v>
      </c>
      <c r="Y2608" s="278">
        <v>829219.13</v>
      </c>
      <c r="Z2608" s="278">
        <v>328083.05</v>
      </c>
      <c r="AA2608" s="278">
        <v>10150000</v>
      </c>
      <c r="AB2608" s="278">
        <v>2589554.88</v>
      </c>
      <c r="AC2608" s="278">
        <v>0</v>
      </c>
      <c r="AD2608" s="278">
        <v>0</v>
      </c>
      <c r="AE2608" s="278">
        <v>0</v>
      </c>
      <c r="AF2608" s="278">
        <v>4562353.47</v>
      </c>
      <c r="AG2608" s="278">
        <v>39417763.210000001</v>
      </c>
      <c r="AH2608" s="278">
        <v>2946291</v>
      </c>
      <c r="AI2608" s="278">
        <v>54856047.100000001</v>
      </c>
      <c r="AJ2608" s="278">
        <v>19761766</v>
      </c>
      <c r="AK2608" s="278">
        <v>0</v>
      </c>
      <c r="AL2608" s="278">
        <v>542674285.96000004</v>
      </c>
      <c r="AM2608" s="278">
        <v>11.255565084712673</v>
      </c>
      <c r="AN2608" s="278">
        <v>7336485.1199999992</v>
      </c>
      <c r="AO2608" s="278">
        <v>4612218.54</v>
      </c>
      <c r="AP2608" s="279">
        <v>50822270.300000012</v>
      </c>
      <c r="AQ2608" s="279">
        <v>24504279.460000001</v>
      </c>
      <c r="AR2608" s="376"/>
      <c r="AS2608" s="280">
        <v>45900</v>
      </c>
      <c r="AT2608" s="281" t="s">
        <v>7</v>
      </c>
      <c r="AU2608" s="282" t="s">
        <v>292</v>
      </c>
      <c r="AV2608" s="282">
        <v>2025</v>
      </c>
      <c r="AW2608" s="283" t="s">
        <v>176</v>
      </c>
      <c r="AX2608" s="380">
        <v>135.52000000000001</v>
      </c>
      <c r="AY2608" s="380">
        <v>147.08000000000001</v>
      </c>
    </row>
    <row r="2609" spans="1:51" x14ac:dyDescent="0.25">
      <c r="A2609" s="276">
        <v>51</v>
      </c>
      <c r="B2609" s="277" t="s">
        <v>86</v>
      </c>
      <c r="C2609" s="278">
        <v>45423290.869999997</v>
      </c>
      <c r="D2609" s="278">
        <v>1397658.69</v>
      </c>
      <c r="E2609" s="278">
        <v>4259809.32</v>
      </c>
      <c r="F2609" s="278">
        <v>8276704.0899999999</v>
      </c>
      <c r="G2609" s="278">
        <v>35776570.890000001</v>
      </c>
      <c r="H2609" s="278">
        <v>461208033.26999998</v>
      </c>
      <c r="I2609" s="278">
        <v>119719660.58</v>
      </c>
      <c r="J2609" s="278">
        <v>768963272.54999995</v>
      </c>
      <c r="K2609" s="278">
        <v>69937755.659999996</v>
      </c>
      <c r="L2609" s="278">
        <v>57135841.430000007</v>
      </c>
      <c r="M2609" s="278">
        <v>37287.769999999997</v>
      </c>
      <c r="N2609" s="278">
        <v>0</v>
      </c>
      <c r="O2609" s="278">
        <v>47794170.000000007</v>
      </c>
      <c r="P2609" s="278">
        <v>-51947781.180000015</v>
      </c>
      <c r="Q2609" s="278">
        <v>-397524.02999999997</v>
      </c>
      <c r="R2609" s="278">
        <v>-52345305.210000016</v>
      </c>
      <c r="S2609" s="278">
        <v>513553338.48000002</v>
      </c>
      <c r="T2609" s="278">
        <v>7198662.0899999999</v>
      </c>
      <c r="U2609" s="278">
        <v>0</v>
      </c>
      <c r="V2609" s="278">
        <v>0</v>
      </c>
      <c r="W2609" s="278">
        <v>0</v>
      </c>
      <c r="X2609" s="278">
        <v>524721216.64999998</v>
      </c>
      <c r="Y2609" s="278">
        <v>729709.72</v>
      </c>
      <c r="Z2609" s="278">
        <v>2256.5700000000002</v>
      </c>
      <c r="AA2609" s="278">
        <v>19319.25</v>
      </c>
      <c r="AB2609" s="278">
        <v>19244.400000000001</v>
      </c>
      <c r="AC2609" s="278">
        <v>0</v>
      </c>
      <c r="AD2609" s="278">
        <v>0</v>
      </c>
      <c r="AE2609" s="278">
        <v>0</v>
      </c>
      <c r="AF2609" s="278">
        <v>17596010.32</v>
      </c>
      <c r="AG2609" s="278">
        <v>57173129.200000003</v>
      </c>
      <c r="AH2609" s="278">
        <v>4259809.32</v>
      </c>
      <c r="AI2609" s="278">
        <v>60882299.910000004</v>
      </c>
      <c r="AJ2609" s="278">
        <v>13088129.91</v>
      </c>
      <c r="AK2609" s="278">
        <v>0</v>
      </c>
      <c r="AL2609" s="278">
        <v>49781904.920000002</v>
      </c>
      <c r="AM2609" s="278">
        <v>1.7118030089786271</v>
      </c>
      <c r="AN2609" s="278">
        <v>4072326.66</v>
      </c>
      <c r="AO2609" s="278">
        <v>4204377.4300000006</v>
      </c>
      <c r="AP2609" s="279">
        <v>-1462835.2599999979</v>
      </c>
      <c r="AQ2609" s="279">
        <v>2305702.56</v>
      </c>
      <c r="AR2609" s="376"/>
      <c r="AS2609" s="280">
        <v>45900</v>
      </c>
      <c r="AT2609" s="281" t="s">
        <v>7</v>
      </c>
      <c r="AU2609" s="282" t="s">
        <v>292</v>
      </c>
      <c r="AV2609" s="282">
        <v>2025</v>
      </c>
      <c r="AW2609" s="283" t="s">
        <v>179</v>
      </c>
      <c r="AX2609" s="380">
        <v>135.52000000000001</v>
      </c>
      <c r="AY2609" s="380">
        <v>147.08000000000001</v>
      </c>
    </row>
    <row r="2610" spans="1:51" x14ac:dyDescent="0.25">
      <c r="A2610" s="276">
        <v>117</v>
      </c>
      <c r="B2610" s="277" t="s">
        <v>87</v>
      </c>
      <c r="C2610" s="278">
        <v>3252053915.4499998</v>
      </c>
      <c r="D2610" s="278">
        <v>1236569544.3299999</v>
      </c>
      <c r="E2610" s="278">
        <v>186288798.38</v>
      </c>
      <c r="F2610" s="278">
        <v>489401271.82000005</v>
      </c>
      <c r="G2610" s="278">
        <v>622162475.56999993</v>
      </c>
      <c r="H2610" s="278">
        <v>13672328.15</v>
      </c>
      <c r="I2610" s="278">
        <v>569297171.05999994</v>
      </c>
      <c r="J2610" s="278">
        <v>351851821.79000002</v>
      </c>
      <c r="K2610" s="278">
        <v>452700925.23000002</v>
      </c>
      <c r="L2610" s="278">
        <v>254052784.89999998</v>
      </c>
      <c r="M2610" s="278">
        <v>810949205.73000002</v>
      </c>
      <c r="N2610" s="278">
        <v>655835141.7700001</v>
      </c>
      <c r="O2610" s="278">
        <v>1075838778.0900002</v>
      </c>
      <c r="P2610" s="278">
        <v>-172250924.71999955</v>
      </c>
      <c r="Q2610" s="278">
        <v>173038291.38999999</v>
      </c>
      <c r="R2610" s="278">
        <v>787366.67000043392</v>
      </c>
      <c r="S2610" s="278">
        <v>12884961.610000014</v>
      </c>
      <c r="T2610" s="278">
        <v>5117299.53</v>
      </c>
      <c r="U2610" s="278">
        <v>0</v>
      </c>
      <c r="V2610" s="278">
        <v>0</v>
      </c>
      <c r="W2610" s="278">
        <v>0</v>
      </c>
      <c r="X2610" s="278">
        <v>777589633.05999994</v>
      </c>
      <c r="Y2610" s="278">
        <v>10804353.09</v>
      </c>
      <c r="Z2610" s="278">
        <v>18272949.600000001</v>
      </c>
      <c r="AA2610" s="278">
        <v>32962732.699999999</v>
      </c>
      <c r="AB2610" s="278">
        <v>5499548.1100000003</v>
      </c>
      <c r="AC2610" s="278">
        <v>0</v>
      </c>
      <c r="AD2610" s="278">
        <v>0</v>
      </c>
      <c r="AE2610" s="278">
        <v>0</v>
      </c>
      <c r="AF2610" s="278">
        <v>702282387.48000002</v>
      </c>
      <c r="AG2610" s="278">
        <v>1065001990.63</v>
      </c>
      <c r="AH2610" s="278">
        <v>842123940.14999998</v>
      </c>
      <c r="AI2610" s="278">
        <v>1916564800.4300001</v>
      </c>
      <c r="AJ2610" s="278">
        <v>840726022.34000003</v>
      </c>
      <c r="AK2610" s="278">
        <v>0</v>
      </c>
      <c r="AL2610" s="278">
        <v>116596245.82999992</v>
      </c>
      <c r="AM2610" s="278">
        <v>1.2575568975715299</v>
      </c>
      <c r="AN2610" s="278">
        <v>301933041.35000002</v>
      </c>
      <c r="AO2610" s="278">
        <v>187468230.47</v>
      </c>
      <c r="AP2610" s="279">
        <v>2808465078.6399999</v>
      </c>
      <c r="AQ2610" s="279">
        <v>1856460143.6599998</v>
      </c>
      <c r="AR2610" s="376"/>
      <c r="AS2610" s="280">
        <v>45900</v>
      </c>
      <c r="AT2610" s="281" t="s">
        <v>7</v>
      </c>
      <c r="AU2610" s="282" t="s">
        <v>292</v>
      </c>
      <c r="AV2610" s="282">
        <v>2025</v>
      </c>
      <c r="AW2610" s="283" t="s">
        <v>155</v>
      </c>
      <c r="AX2610" s="380">
        <v>135.52000000000001</v>
      </c>
      <c r="AY2610" s="380">
        <v>147.08000000000001</v>
      </c>
    </row>
    <row r="2611" spans="1:51" x14ac:dyDescent="0.25">
      <c r="A2611" s="276">
        <v>80</v>
      </c>
      <c r="B2611" s="277" t="s">
        <v>89</v>
      </c>
      <c r="C2611" s="278">
        <v>2527806436.5499997</v>
      </c>
      <c r="D2611" s="278">
        <v>759751186.31999993</v>
      </c>
      <c r="E2611" s="278">
        <v>160325263.64000002</v>
      </c>
      <c r="F2611" s="278">
        <v>362943038.63999999</v>
      </c>
      <c r="G2611" s="278">
        <v>703936488.75999999</v>
      </c>
      <c r="H2611" s="278">
        <v>6827208.9100000001</v>
      </c>
      <c r="I2611" s="278">
        <v>1010545251.14</v>
      </c>
      <c r="J2611" s="278">
        <v>538109198.35000002</v>
      </c>
      <c r="K2611" s="278">
        <v>354772437.56</v>
      </c>
      <c r="L2611" s="278">
        <v>181379554.47</v>
      </c>
      <c r="M2611" s="278">
        <v>744066539.49000001</v>
      </c>
      <c r="N2611" s="278">
        <v>716176172.91999996</v>
      </c>
      <c r="O2611" s="278">
        <v>942325821.21000004</v>
      </c>
      <c r="P2611" s="278">
        <v>-242031806.33999979</v>
      </c>
      <c r="Q2611" s="278">
        <v>176055840.65999976</v>
      </c>
      <c r="R2611" s="278">
        <v>-65975965.680000037</v>
      </c>
      <c r="S2611" s="278">
        <v>72803174.599999905</v>
      </c>
      <c r="T2611" s="278">
        <v>756740.72</v>
      </c>
      <c r="U2611" s="278">
        <v>0</v>
      </c>
      <c r="V2611" s="278">
        <v>0</v>
      </c>
      <c r="W2611" s="278">
        <v>1334456.5</v>
      </c>
      <c r="X2611" s="278">
        <v>1136684221.1300001</v>
      </c>
      <c r="Y2611" s="278">
        <v>12083229.529999999</v>
      </c>
      <c r="Z2611" s="278">
        <v>13660902.689999999</v>
      </c>
      <c r="AA2611" s="278">
        <v>12146252.32</v>
      </c>
      <c r="AB2611" s="278">
        <v>7282858.2300000004</v>
      </c>
      <c r="AC2611" s="278">
        <v>0</v>
      </c>
      <c r="AD2611" s="278">
        <v>0</v>
      </c>
      <c r="AE2611" s="278">
        <v>0</v>
      </c>
      <c r="AF2611" s="278">
        <v>1020799000.98</v>
      </c>
      <c r="AG2611" s="278">
        <v>925446093.96000004</v>
      </c>
      <c r="AH2611" s="278">
        <v>876501436.55999994</v>
      </c>
      <c r="AI2611" s="278">
        <v>1812206276.8400002</v>
      </c>
      <c r="AJ2611" s="278">
        <v>869880455.63000011</v>
      </c>
      <c r="AK2611" s="278">
        <v>0</v>
      </c>
      <c r="AL2611" s="278">
        <v>655772813.57999992</v>
      </c>
      <c r="AM2611" s="278">
        <v>2.8484322460058471</v>
      </c>
      <c r="AN2611" s="278">
        <v>249148576.49000001</v>
      </c>
      <c r="AO2611" s="278">
        <v>113794462.15000001</v>
      </c>
      <c r="AP2611" s="279">
        <v>1988571404.1899998</v>
      </c>
      <c r="AQ2611" s="279">
        <v>1149774355.7199998</v>
      </c>
      <c r="AR2611" s="376"/>
      <c r="AS2611" s="280">
        <v>45900</v>
      </c>
      <c r="AT2611" s="281" t="s">
        <v>7</v>
      </c>
      <c r="AU2611" s="282" t="s">
        <v>292</v>
      </c>
      <c r="AV2611" s="282">
        <v>2025</v>
      </c>
      <c r="AW2611" s="283" t="s">
        <v>288</v>
      </c>
      <c r="AX2611" s="380">
        <v>135.52000000000001</v>
      </c>
      <c r="AY2611" s="380">
        <v>147.08000000000001</v>
      </c>
    </row>
    <row r="2612" spans="1:51" x14ac:dyDescent="0.25">
      <c r="A2612" s="276">
        <v>2</v>
      </c>
      <c r="B2612" s="277" t="s">
        <v>90</v>
      </c>
      <c r="C2612" s="278">
        <v>280420571.25999999</v>
      </c>
      <c r="D2612" s="278">
        <v>12740046.699999999</v>
      </c>
      <c r="E2612" s="278">
        <v>10250610.380000001</v>
      </c>
      <c r="F2612" s="278">
        <v>660864.46</v>
      </c>
      <c r="G2612" s="278">
        <v>275520157.19</v>
      </c>
      <c r="H2612" s="278">
        <v>29302188.75</v>
      </c>
      <c r="I2612" s="278">
        <v>1839698686.01</v>
      </c>
      <c r="J2612" s="278">
        <v>3850975052.0799999</v>
      </c>
      <c r="K2612" s="278">
        <v>47773145.079999998</v>
      </c>
      <c r="L2612" s="278">
        <v>36265051.609999999</v>
      </c>
      <c r="M2612" s="278">
        <v>75240471.049999997</v>
      </c>
      <c r="N2612" s="278">
        <v>0</v>
      </c>
      <c r="O2612" s="278">
        <v>70135233.400000006</v>
      </c>
      <c r="P2612" s="278">
        <v>-84209886.820000067</v>
      </c>
      <c r="Q2612" s="278">
        <v>6719538.6699999981</v>
      </c>
      <c r="R2612" s="278">
        <v>-77490348.150000066</v>
      </c>
      <c r="S2612" s="278">
        <v>106792536.89000002</v>
      </c>
      <c r="T2612" s="278">
        <v>130.53</v>
      </c>
      <c r="U2612" s="278">
        <v>0</v>
      </c>
      <c r="V2612" s="278">
        <v>0</v>
      </c>
      <c r="W2612" s="278">
        <v>157861340.88999999</v>
      </c>
      <c r="X2612" s="278">
        <v>146147565.93000001</v>
      </c>
      <c r="Y2612" s="278">
        <v>5217167.67</v>
      </c>
      <c r="Z2612" s="278">
        <v>2058353.79</v>
      </c>
      <c r="AA2612" s="278">
        <v>554157.89</v>
      </c>
      <c r="AB2612" s="278">
        <v>10181242.23</v>
      </c>
      <c r="AC2612" s="278">
        <v>0</v>
      </c>
      <c r="AD2612" s="278">
        <v>0</v>
      </c>
      <c r="AE2612" s="278">
        <v>0</v>
      </c>
      <c r="AF2612" s="278">
        <v>179205578.88</v>
      </c>
      <c r="AG2612" s="278">
        <v>111505522.66</v>
      </c>
      <c r="AH2612" s="278">
        <v>10250610.380000001</v>
      </c>
      <c r="AI2612" s="278">
        <v>116625567.2</v>
      </c>
      <c r="AJ2612" s="278">
        <v>46490333.799999997</v>
      </c>
      <c r="AK2612" s="278">
        <v>0</v>
      </c>
      <c r="AL2612" s="278">
        <v>1791925540.9300001</v>
      </c>
      <c r="AM2612" s="278">
        <v>38.509055305638256</v>
      </c>
      <c r="AN2612" s="278">
        <v>660864.46</v>
      </c>
      <c r="AO2612" s="278">
        <v>0</v>
      </c>
      <c r="AP2612" s="279">
        <v>206152530.69999999</v>
      </c>
      <c r="AQ2612" s="279">
        <v>8607239.5399999972</v>
      </c>
      <c r="AR2612" s="376"/>
      <c r="AS2612" s="280">
        <v>45900</v>
      </c>
      <c r="AT2612" s="281" t="s">
        <v>7</v>
      </c>
      <c r="AU2612" s="282" t="s">
        <v>292</v>
      </c>
      <c r="AV2612" s="282">
        <v>2025</v>
      </c>
      <c r="AW2612" s="283" t="s">
        <v>168</v>
      </c>
      <c r="AX2612" s="380">
        <v>135.52000000000001</v>
      </c>
      <c r="AY2612" s="380">
        <v>147.08000000000001</v>
      </c>
    </row>
    <row r="2613" spans="1:51" x14ac:dyDescent="0.25">
      <c r="A2613" s="276">
        <v>115</v>
      </c>
      <c r="B2613" s="277" t="s">
        <v>290</v>
      </c>
      <c r="C2613" s="278">
        <v>767424.04999999993</v>
      </c>
      <c r="D2613" s="278">
        <v>0</v>
      </c>
      <c r="E2613" s="278">
        <v>0.01</v>
      </c>
      <c r="F2613" s="278">
        <v>0</v>
      </c>
      <c r="G2613" s="278">
        <v>2765300.1999999997</v>
      </c>
      <c r="H2613" s="278">
        <v>12467141.310000001</v>
      </c>
      <c r="I2613" s="278">
        <v>9437731.1799999997</v>
      </c>
      <c r="J2613" s="278">
        <v>24544480.23</v>
      </c>
      <c r="K2613" s="278">
        <v>2122881.2999999998</v>
      </c>
      <c r="L2613" s="278">
        <v>586261.4</v>
      </c>
      <c r="M2613" s="278">
        <v>0</v>
      </c>
      <c r="N2613" s="278">
        <v>0</v>
      </c>
      <c r="O2613" s="278">
        <v>1654885.8900000001</v>
      </c>
      <c r="P2613" s="278">
        <v>-3652762.04</v>
      </c>
      <c r="Q2613" s="278">
        <v>0</v>
      </c>
      <c r="R2613" s="278">
        <v>-3652762.04</v>
      </c>
      <c r="S2613" s="278">
        <v>16119903.35</v>
      </c>
      <c r="T2613" s="278">
        <v>523719.01</v>
      </c>
      <c r="U2613" s="278">
        <v>0</v>
      </c>
      <c r="V2613" s="278">
        <v>0</v>
      </c>
      <c r="W2613" s="278">
        <v>0</v>
      </c>
      <c r="X2613" s="278">
        <v>15706071.18</v>
      </c>
      <c r="Y2613" s="278">
        <v>56434.73</v>
      </c>
      <c r="Z2613" s="278">
        <v>14987.89</v>
      </c>
      <c r="AA2613" s="278">
        <v>0</v>
      </c>
      <c r="AB2613" s="278">
        <v>305.77</v>
      </c>
      <c r="AC2613" s="278">
        <v>0</v>
      </c>
      <c r="AD2613" s="278">
        <v>0</v>
      </c>
      <c r="AE2613" s="278">
        <v>38158.449999999997</v>
      </c>
      <c r="AF2613" s="278">
        <v>0</v>
      </c>
      <c r="AG2613" s="278">
        <v>586261.4</v>
      </c>
      <c r="AH2613" s="278">
        <v>0.01</v>
      </c>
      <c r="AI2613" s="278">
        <v>2064308.61</v>
      </c>
      <c r="AJ2613" s="278">
        <v>409422.72</v>
      </c>
      <c r="AK2613" s="278">
        <v>0</v>
      </c>
      <c r="AL2613" s="278">
        <v>7314849.8799999999</v>
      </c>
      <c r="AM2613" s="278">
        <v>4.4457177987294916</v>
      </c>
      <c r="AN2613" s="278">
        <v>0</v>
      </c>
      <c r="AO2613" s="278">
        <v>0</v>
      </c>
      <c r="AP2613" s="279">
        <v>649158.06000000006</v>
      </c>
      <c r="AQ2613" s="279">
        <v>0.01</v>
      </c>
      <c r="AR2613" s="376"/>
      <c r="AS2613" s="280">
        <v>45900</v>
      </c>
      <c r="AT2613" s="281" t="s">
        <v>7</v>
      </c>
      <c r="AU2613" s="282" t="s">
        <v>292</v>
      </c>
      <c r="AV2613" s="282">
        <v>2025</v>
      </c>
      <c r="AW2613" s="283" t="s">
        <v>291</v>
      </c>
      <c r="AX2613" s="380">
        <v>135.52000000000001</v>
      </c>
      <c r="AY2613" s="380">
        <v>147.08000000000001</v>
      </c>
    </row>
    <row r="2614" spans="1:51" x14ac:dyDescent="0.25">
      <c r="A2614" s="276">
        <v>106</v>
      </c>
      <c r="B2614" s="277" t="s">
        <v>92</v>
      </c>
      <c r="C2614" s="278">
        <v>140846818.85999998</v>
      </c>
      <c r="D2614" s="278">
        <v>9048462.6400000006</v>
      </c>
      <c r="E2614" s="278">
        <v>2869237.41</v>
      </c>
      <c r="F2614" s="278">
        <v>26597305.09</v>
      </c>
      <c r="G2614" s="278">
        <v>57174937.030000001</v>
      </c>
      <c r="H2614" s="278">
        <v>138782.57</v>
      </c>
      <c r="I2614" s="278">
        <v>79179948.430000007</v>
      </c>
      <c r="J2614" s="278">
        <v>8168133.1799999997</v>
      </c>
      <c r="K2614" s="278">
        <v>28500433.829999998</v>
      </c>
      <c r="L2614" s="278">
        <v>25552176.59</v>
      </c>
      <c r="M2614" s="278">
        <v>34780268.68</v>
      </c>
      <c r="N2614" s="278">
        <v>92988.92</v>
      </c>
      <c r="O2614" s="278">
        <v>36674855.24000001</v>
      </c>
      <c r="P2614" s="278">
        <v>10494123.849999947</v>
      </c>
      <c r="Q2614" s="278">
        <v>-6077451.3699999973</v>
      </c>
      <c r="R2614" s="278">
        <v>4416672.4799999502</v>
      </c>
      <c r="S2614" s="278">
        <v>-4277889.8900000006</v>
      </c>
      <c r="T2614" s="278">
        <v>368851.52</v>
      </c>
      <c r="U2614" s="278">
        <v>0</v>
      </c>
      <c r="V2614" s="278">
        <v>0</v>
      </c>
      <c r="W2614" s="278">
        <v>0</v>
      </c>
      <c r="X2614" s="278">
        <v>2653877.3199999998</v>
      </c>
      <c r="Y2614" s="278">
        <v>1064554.79</v>
      </c>
      <c r="Z2614" s="278">
        <v>897203.32</v>
      </c>
      <c r="AA2614" s="278">
        <v>3430956.54</v>
      </c>
      <c r="AB2614" s="278">
        <v>1295664.75</v>
      </c>
      <c r="AC2614" s="278">
        <v>0</v>
      </c>
      <c r="AD2614" s="278">
        <v>0</v>
      </c>
      <c r="AE2614" s="278">
        <v>0</v>
      </c>
      <c r="AF2614" s="278">
        <v>612239.32999999996</v>
      </c>
      <c r="AG2614" s="278">
        <v>60332445.269999996</v>
      </c>
      <c r="AH2614" s="278">
        <v>2962226.33</v>
      </c>
      <c r="AI2614" s="278">
        <v>63164484.680000007</v>
      </c>
      <c r="AJ2614" s="278">
        <v>26489629.440000001</v>
      </c>
      <c r="AK2614" s="278">
        <v>0</v>
      </c>
      <c r="AL2614" s="278">
        <v>50679514.600000009</v>
      </c>
      <c r="AM2614" s="278">
        <v>2.7782015144855081</v>
      </c>
      <c r="AN2614" s="278">
        <v>12435646.939999999</v>
      </c>
      <c r="AO2614" s="278">
        <v>14161658.15</v>
      </c>
      <c r="AP2614" s="279">
        <v>105140125.27000001</v>
      </c>
      <c r="AQ2614" s="279">
        <v>10016624.289999999</v>
      </c>
      <c r="AR2614" s="376"/>
      <c r="AS2614" s="280">
        <v>45900</v>
      </c>
      <c r="AT2614" s="281" t="s">
        <v>7</v>
      </c>
      <c r="AU2614" s="282" t="s">
        <v>292</v>
      </c>
      <c r="AV2614" s="282">
        <v>2025</v>
      </c>
      <c r="AW2614" s="283" t="s">
        <v>172</v>
      </c>
      <c r="AX2614" s="380">
        <v>135.52000000000001</v>
      </c>
      <c r="AY2614" s="380">
        <v>147.08000000000001</v>
      </c>
    </row>
    <row r="2615" spans="1:51" x14ac:dyDescent="0.25">
      <c r="A2615" s="276">
        <v>118</v>
      </c>
      <c r="B2615" s="277" t="s">
        <v>93</v>
      </c>
      <c r="C2615" s="278">
        <v>567614773.33000004</v>
      </c>
      <c r="D2615" s="278">
        <v>178045862.59999999</v>
      </c>
      <c r="E2615" s="278">
        <v>29171068.879999999</v>
      </c>
      <c r="F2615" s="278">
        <v>65635644.229999997</v>
      </c>
      <c r="G2615" s="278">
        <v>228732713.90000001</v>
      </c>
      <c r="H2615" s="278">
        <v>486708.06</v>
      </c>
      <c r="I2615" s="278">
        <v>346296426.98000002</v>
      </c>
      <c r="J2615" s="278">
        <v>79703784.700000003</v>
      </c>
      <c r="K2615" s="278">
        <v>260382790.13</v>
      </c>
      <c r="L2615" s="278">
        <v>213134748.39000002</v>
      </c>
      <c r="M2615" s="278">
        <v>78197169.629999995</v>
      </c>
      <c r="N2615" s="278">
        <v>144227458.45999998</v>
      </c>
      <c r="O2615" s="278">
        <v>267536872.60000002</v>
      </c>
      <c r="P2615" s="278">
        <v>-175168072.97000003</v>
      </c>
      <c r="Q2615" s="278">
        <v>176241756.36000007</v>
      </c>
      <c r="R2615" s="278">
        <v>1073683.3900000453</v>
      </c>
      <c r="S2615" s="278">
        <v>-586975.32999999821</v>
      </c>
      <c r="T2615" s="278">
        <v>2415642.04</v>
      </c>
      <c r="U2615" s="278">
        <v>0</v>
      </c>
      <c r="V2615" s="278">
        <v>0</v>
      </c>
      <c r="W2615" s="278">
        <v>25435.45</v>
      </c>
      <c r="X2615" s="278">
        <v>87996371.560000002</v>
      </c>
      <c r="Y2615" s="278">
        <v>3943854.16</v>
      </c>
      <c r="Z2615" s="278">
        <v>3858494.52</v>
      </c>
      <c r="AA2615" s="278">
        <v>1215958.3400000001</v>
      </c>
      <c r="AB2615" s="278">
        <v>3137682.1</v>
      </c>
      <c r="AC2615" s="278">
        <v>0</v>
      </c>
      <c r="AD2615" s="278">
        <v>0</v>
      </c>
      <c r="AE2615" s="278">
        <v>30012902.890000001</v>
      </c>
      <c r="AF2615" s="278">
        <v>48855532.369999997</v>
      </c>
      <c r="AG2615" s="278">
        <v>291331918.02000004</v>
      </c>
      <c r="AH2615" s="278">
        <v>173398527.34</v>
      </c>
      <c r="AI2615" s="278">
        <v>482670176.56</v>
      </c>
      <c r="AJ2615" s="278">
        <v>215133303.95999998</v>
      </c>
      <c r="AK2615" s="278">
        <v>0</v>
      </c>
      <c r="AL2615" s="278">
        <v>85913636.850000024</v>
      </c>
      <c r="AM2615" s="278">
        <v>1.3299512875144566</v>
      </c>
      <c r="AN2615" s="278">
        <v>47256988.670000002</v>
      </c>
      <c r="AO2615" s="278">
        <v>18378655.560000002</v>
      </c>
      <c r="AP2615" s="279">
        <v>392329831.06</v>
      </c>
      <c r="AQ2615" s="279">
        <v>256283768.03999996</v>
      </c>
      <c r="AR2615" s="376"/>
      <c r="AS2615" s="280">
        <v>45900</v>
      </c>
      <c r="AT2615" s="281" t="s">
        <v>7</v>
      </c>
      <c r="AU2615" s="282" t="s">
        <v>292</v>
      </c>
      <c r="AV2615" s="282">
        <v>2025</v>
      </c>
      <c r="AW2615" s="283" t="s">
        <v>162</v>
      </c>
      <c r="AX2615" s="380">
        <v>135.52000000000001</v>
      </c>
      <c r="AY2615" s="380">
        <v>147.08000000000001</v>
      </c>
    </row>
    <row r="2616" spans="1:51" x14ac:dyDescent="0.25">
      <c r="A2616" s="276">
        <v>29</v>
      </c>
      <c r="B2616" s="277" t="s">
        <v>94</v>
      </c>
      <c r="C2616" s="278">
        <v>1347691133.2099998</v>
      </c>
      <c r="D2616" s="278">
        <v>307095283.23000002</v>
      </c>
      <c r="E2616" s="278">
        <v>96550908.789999992</v>
      </c>
      <c r="F2616" s="278">
        <v>265542381.18000001</v>
      </c>
      <c r="G2616" s="278">
        <v>313308035.41999996</v>
      </c>
      <c r="H2616" s="278">
        <v>-101080423.59999999</v>
      </c>
      <c r="I2616" s="278">
        <v>2034695591.1300001</v>
      </c>
      <c r="J2616" s="278">
        <v>540339759.07000005</v>
      </c>
      <c r="K2616" s="278">
        <v>337675639.41000003</v>
      </c>
      <c r="L2616" s="278">
        <v>187769857.47</v>
      </c>
      <c r="M2616" s="278">
        <v>211575467.65000001</v>
      </c>
      <c r="N2616" s="278">
        <v>68087962.590000004</v>
      </c>
      <c r="O2616" s="278">
        <v>402799237.11000013</v>
      </c>
      <c r="P2616" s="278">
        <v>58821266.730000041</v>
      </c>
      <c r="Q2616" s="278">
        <v>-315094027.42000008</v>
      </c>
      <c r="R2616" s="278">
        <v>-256272760.69000003</v>
      </c>
      <c r="S2616" s="278">
        <v>155192337.11000001</v>
      </c>
      <c r="T2616" s="278">
        <v>41259645.689999998</v>
      </c>
      <c r="U2616" s="278">
        <v>0</v>
      </c>
      <c r="V2616" s="278">
        <v>0</v>
      </c>
      <c r="W2616" s="278">
        <v>0</v>
      </c>
      <c r="X2616" s="278">
        <v>622238000.70000005</v>
      </c>
      <c r="Y2616" s="278">
        <v>5168111.71</v>
      </c>
      <c r="Z2616" s="278">
        <v>7787327.2199999997</v>
      </c>
      <c r="AA2616" s="278">
        <v>36784.300000000003</v>
      </c>
      <c r="AB2616" s="278">
        <v>15164122.52</v>
      </c>
      <c r="AC2616" s="278">
        <v>0</v>
      </c>
      <c r="AD2616" s="278">
        <v>0</v>
      </c>
      <c r="AE2616" s="278">
        <v>0</v>
      </c>
      <c r="AF2616" s="278">
        <v>480148963.52999997</v>
      </c>
      <c r="AG2616" s="278">
        <v>399345325.12000006</v>
      </c>
      <c r="AH2616" s="278">
        <v>164638871.38</v>
      </c>
      <c r="AI2616" s="278">
        <v>554964955.66000009</v>
      </c>
      <c r="AJ2616" s="278">
        <v>152165718.55000001</v>
      </c>
      <c r="AK2616" s="278">
        <v>0</v>
      </c>
      <c r="AL2616" s="278">
        <v>1697019951.72</v>
      </c>
      <c r="AM2616" s="278">
        <v>6.0255918806731188</v>
      </c>
      <c r="AN2616" s="278">
        <v>163468613.31</v>
      </c>
      <c r="AO2616" s="278">
        <v>102073767.87</v>
      </c>
      <c r="AP2616" s="279">
        <v>1055909145.3399998</v>
      </c>
      <c r="AQ2616" s="279">
        <v>413584939.22999996</v>
      </c>
      <c r="AR2616" s="376"/>
      <c r="AS2616" s="280">
        <v>45900</v>
      </c>
      <c r="AT2616" s="281" t="s">
        <v>7</v>
      </c>
      <c r="AU2616" s="282" t="s">
        <v>293</v>
      </c>
      <c r="AV2616" s="282">
        <v>2025</v>
      </c>
      <c r="AW2616" s="283" t="s">
        <v>156</v>
      </c>
      <c r="AX2616" s="380">
        <v>135.52000000000001</v>
      </c>
      <c r="AY2616" s="380">
        <v>147.08000000000001</v>
      </c>
    </row>
    <row r="2617" spans="1:51" x14ac:dyDescent="0.25">
      <c r="A2617" s="276">
        <v>111</v>
      </c>
      <c r="B2617" s="277" t="s">
        <v>95</v>
      </c>
      <c r="C2617" s="278">
        <v>16291054.41</v>
      </c>
      <c r="D2617" s="278">
        <v>629816.05000000005</v>
      </c>
      <c r="E2617" s="278">
        <v>0.01</v>
      </c>
      <c r="F2617" s="278">
        <v>3980109.76</v>
      </c>
      <c r="G2617" s="278">
        <v>10407717.939999999</v>
      </c>
      <c r="H2617" s="278">
        <v>4523924.5999999996</v>
      </c>
      <c r="I2617" s="278">
        <v>66030164.880000003</v>
      </c>
      <c r="J2617" s="278">
        <v>73767484.829999998</v>
      </c>
      <c r="K2617" s="278">
        <v>9349178.8300000001</v>
      </c>
      <c r="L2617" s="278">
        <v>7475872.709999999</v>
      </c>
      <c r="M2617" s="278">
        <v>788263.18</v>
      </c>
      <c r="N2617" s="278">
        <v>0</v>
      </c>
      <c r="O2617" s="278">
        <v>4659161.55</v>
      </c>
      <c r="P2617" s="278">
        <v>-3618739.7999999933</v>
      </c>
      <c r="Q2617" s="278">
        <v>115322.92999999993</v>
      </c>
      <c r="R2617" s="278">
        <v>-3503416.8699999936</v>
      </c>
      <c r="S2617" s="278">
        <v>8027341.4699999988</v>
      </c>
      <c r="T2617" s="278">
        <v>0</v>
      </c>
      <c r="U2617" s="278">
        <v>0</v>
      </c>
      <c r="V2617" s="278">
        <v>0</v>
      </c>
      <c r="W2617" s="278">
        <v>0</v>
      </c>
      <c r="X2617" s="278">
        <v>11865875.199999999</v>
      </c>
      <c r="Y2617" s="278">
        <v>212402.41</v>
      </c>
      <c r="Z2617" s="278">
        <v>1297804.48</v>
      </c>
      <c r="AA2617" s="278">
        <v>210830.45</v>
      </c>
      <c r="AB2617" s="278">
        <v>1115874.26</v>
      </c>
      <c r="AC2617" s="278">
        <v>0</v>
      </c>
      <c r="AD2617" s="278">
        <v>0</v>
      </c>
      <c r="AE2617" s="278">
        <v>0</v>
      </c>
      <c r="AF2617" s="278">
        <v>1001622.13</v>
      </c>
      <c r="AG2617" s="278">
        <v>8264135.8899999997</v>
      </c>
      <c r="AH2617" s="278">
        <v>0.01</v>
      </c>
      <c r="AI2617" s="278">
        <v>10078764.310000001</v>
      </c>
      <c r="AJ2617" s="278">
        <v>5419602.7600000007</v>
      </c>
      <c r="AK2617" s="278">
        <v>0</v>
      </c>
      <c r="AL2617" s="278">
        <v>56680986.050000004</v>
      </c>
      <c r="AM2617" s="278">
        <v>7.0626700035001901</v>
      </c>
      <c r="AN2617" s="278">
        <v>2574289.6</v>
      </c>
      <c r="AO2617" s="278">
        <v>1405820.16</v>
      </c>
      <c r="AP2617" s="279">
        <v>12150015.25</v>
      </c>
      <c r="AQ2617" s="279">
        <v>401122.79000000004</v>
      </c>
      <c r="AR2617" s="376"/>
      <c r="AS2617" s="280">
        <v>45900</v>
      </c>
      <c r="AT2617" s="281" t="s">
        <v>7</v>
      </c>
      <c r="AU2617" s="282" t="s">
        <v>292</v>
      </c>
      <c r="AV2617" s="282">
        <v>2025</v>
      </c>
      <c r="AW2617" s="283" t="s">
        <v>182</v>
      </c>
      <c r="AX2617" s="380">
        <v>135.52000000000001</v>
      </c>
      <c r="AY2617" s="380">
        <v>147.08000000000001</v>
      </c>
    </row>
    <row r="2618" spans="1:51" x14ac:dyDescent="0.25">
      <c r="A2618" s="276">
        <v>83</v>
      </c>
      <c r="B2618" s="277" t="s">
        <v>96</v>
      </c>
      <c r="C2618" s="278">
        <v>1664436983.1799998</v>
      </c>
      <c r="D2618" s="278">
        <v>508642951.87</v>
      </c>
      <c r="E2618" s="278">
        <v>40341160</v>
      </c>
      <c r="F2618" s="278">
        <v>301289441.80000001</v>
      </c>
      <c r="G2618" s="278">
        <v>384180692.92000002</v>
      </c>
      <c r="H2618" s="278">
        <v>-143552300.81</v>
      </c>
      <c r="I2618" s="278">
        <v>1251805743.48</v>
      </c>
      <c r="J2618" s="278">
        <v>11397436.18</v>
      </c>
      <c r="K2618" s="278">
        <v>790422931.13999999</v>
      </c>
      <c r="L2618" s="278">
        <v>708165148.77999997</v>
      </c>
      <c r="M2618" s="278">
        <v>19084663.829999998</v>
      </c>
      <c r="N2618" s="278">
        <v>0</v>
      </c>
      <c r="O2618" s="278">
        <v>350882910.40999997</v>
      </c>
      <c r="P2618" s="278">
        <v>119440986.17999998</v>
      </c>
      <c r="Q2618" s="278">
        <v>-59792125.170000002</v>
      </c>
      <c r="R2618" s="278">
        <v>59648861.009999976</v>
      </c>
      <c r="S2618" s="278">
        <v>-203201161.82000005</v>
      </c>
      <c r="T2618" s="278">
        <v>3278262.07</v>
      </c>
      <c r="U2618" s="278">
        <v>0</v>
      </c>
      <c r="V2618" s="278">
        <v>0</v>
      </c>
      <c r="W2618" s="278">
        <v>465086.4</v>
      </c>
      <c r="X2618" s="278">
        <v>628717001.96000004</v>
      </c>
      <c r="Y2618" s="278">
        <v>5775070.7999999998</v>
      </c>
      <c r="Z2618" s="278">
        <v>28808147.43</v>
      </c>
      <c r="AA2618" s="278">
        <v>0</v>
      </c>
      <c r="AB2618" s="278">
        <v>1724685.43</v>
      </c>
      <c r="AC2618" s="278">
        <v>0</v>
      </c>
      <c r="AD2618" s="278">
        <v>0</v>
      </c>
      <c r="AE2618" s="278">
        <v>0</v>
      </c>
      <c r="AF2618" s="278">
        <v>799353608.59000003</v>
      </c>
      <c r="AG2618" s="278">
        <v>727249812.61000001</v>
      </c>
      <c r="AH2618" s="278">
        <v>40341160</v>
      </c>
      <c r="AI2618" s="278">
        <v>807572220.62</v>
      </c>
      <c r="AJ2618" s="278">
        <v>456689310.21000004</v>
      </c>
      <c r="AK2618" s="278">
        <v>0</v>
      </c>
      <c r="AL2618" s="278">
        <v>461382812.34000003</v>
      </c>
      <c r="AM2618" s="278">
        <v>1.5837163803870966</v>
      </c>
      <c r="AN2618" s="278">
        <v>173519717.31999999</v>
      </c>
      <c r="AO2618" s="278">
        <v>127769724.47999999</v>
      </c>
      <c r="AP2618" s="279">
        <v>1260995884.3899999</v>
      </c>
      <c r="AQ2618" s="279">
        <v>439587206.87</v>
      </c>
      <c r="AR2618" s="376"/>
      <c r="AS2618" s="280">
        <v>45900</v>
      </c>
      <c r="AT2618" s="281" t="s">
        <v>7</v>
      </c>
      <c r="AU2618" s="282" t="s">
        <v>293</v>
      </c>
      <c r="AV2618" s="282">
        <v>2025</v>
      </c>
      <c r="AW2618" s="283" t="s">
        <v>158</v>
      </c>
      <c r="AX2618" s="380">
        <v>135.52000000000001</v>
      </c>
      <c r="AY2618" s="380">
        <v>147.08000000000001</v>
      </c>
    </row>
    <row r="2619" spans="1:51" x14ac:dyDescent="0.25">
      <c r="A2619" s="276">
        <v>40</v>
      </c>
      <c r="B2619" s="277" t="s">
        <v>97</v>
      </c>
      <c r="C2619" s="278">
        <v>438128201.06</v>
      </c>
      <c r="D2619" s="278">
        <v>48453495.779999994</v>
      </c>
      <c r="E2619" s="278">
        <v>76298443.590000004</v>
      </c>
      <c r="F2619" s="278">
        <v>22248377.139999997</v>
      </c>
      <c r="G2619" s="278">
        <v>99929332.449999988</v>
      </c>
      <c r="H2619" s="278">
        <v>880893.01</v>
      </c>
      <c r="I2619" s="278">
        <v>276310229.56</v>
      </c>
      <c r="J2619" s="278">
        <v>13272882.869999999</v>
      </c>
      <c r="K2619" s="278">
        <v>149407199.55000001</v>
      </c>
      <c r="L2619" s="278">
        <v>72435141.089999989</v>
      </c>
      <c r="M2619" s="278">
        <v>100186794.45</v>
      </c>
      <c r="N2619" s="278">
        <v>0</v>
      </c>
      <c r="O2619" s="278">
        <v>190160839.71000004</v>
      </c>
      <c r="P2619" s="278">
        <v>76313734.11999993</v>
      </c>
      <c r="Q2619" s="278">
        <v>-39506474.200000025</v>
      </c>
      <c r="R2619" s="278">
        <v>36807259.919999905</v>
      </c>
      <c r="S2619" s="278">
        <v>-35926366.890000001</v>
      </c>
      <c r="T2619" s="278">
        <v>617.36</v>
      </c>
      <c r="U2619" s="278">
        <v>0</v>
      </c>
      <c r="V2619" s="278">
        <v>0</v>
      </c>
      <c r="W2619" s="278">
        <v>0</v>
      </c>
      <c r="X2619" s="278">
        <v>13552177.810000001</v>
      </c>
      <c r="Y2619" s="278">
        <v>1781442.17</v>
      </c>
      <c r="Z2619" s="278">
        <v>2135092.58</v>
      </c>
      <c r="AA2619" s="278">
        <v>215967.15</v>
      </c>
      <c r="AB2619" s="278">
        <v>1506069.46</v>
      </c>
      <c r="AC2619" s="278">
        <v>0</v>
      </c>
      <c r="AD2619" s="278">
        <v>0</v>
      </c>
      <c r="AE2619" s="278">
        <v>0</v>
      </c>
      <c r="AF2619" s="278">
        <v>43840590.700000003</v>
      </c>
      <c r="AG2619" s="278">
        <v>172621935.54000002</v>
      </c>
      <c r="AH2619" s="278">
        <v>76298443.590000004</v>
      </c>
      <c r="AI2619" s="278">
        <v>249209457.47000003</v>
      </c>
      <c r="AJ2619" s="278">
        <v>59048617.760000005</v>
      </c>
      <c r="AK2619" s="278">
        <v>0</v>
      </c>
      <c r="AL2619" s="278">
        <v>126903030.00999999</v>
      </c>
      <c r="AM2619" s="278">
        <v>1.8493769402827949</v>
      </c>
      <c r="AN2619" s="278">
        <v>14093198.140000001</v>
      </c>
      <c r="AO2619" s="278">
        <v>8155179</v>
      </c>
      <c r="AP2619" s="279">
        <v>317785148.31999993</v>
      </c>
      <c r="AQ2619" s="279">
        <v>117917454.42000002</v>
      </c>
      <c r="AR2619" s="376"/>
      <c r="AS2619" s="280">
        <v>45900</v>
      </c>
      <c r="AT2619" s="281" t="s">
        <v>7</v>
      </c>
      <c r="AU2619" s="282" t="s">
        <v>292</v>
      </c>
      <c r="AV2619" s="282">
        <v>2025</v>
      </c>
      <c r="AW2619" s="283" t="s">
        <v>166</v>
      </c>
      <c r="AX2619" s="380">
        <v>135.52000000000001</v>
      </c>
      <c r="AY2619" s="380">
        <v>147.08000000000001</v>
      </c>
    </row>
    <row r="2620" spans="1:51" x14ac:dyDescent="0.25">
      <c r="A2620" s="276">
        <v>24</v>
      </c>
      <c r="B2620" s="277" t="s">
        <v>98</v>
      </c>
      <c r="C2620" s="278">
        <v>1941906795.27</v>
      </c>
      <c r="D2620" s="278">
        <v>563547190.71000004</v>
      </c>
      <c r="E2620" s="278">
        <v>107114171.72</v>
      </c>
      <c r="F2620" s="278">
        <v>241593533.89999998</v>
      </c>
      <c r="G2620" s="278">
        <v>461693125.36000001</v>
      </c>
      <c r="H2620" s="278">
        <v>231391681.27000001</v>
      </c>
      <c r="I2620" s="278">
        <v>1515155907.6099999</v>
      </c>
      <c r="J2620" s="278">
        <v>431651266.60000002</v>
      </c>
      <c r="K2620" s="278">
        <v>700289386.17999995</v>
      </c>
      <c r="L2620" s="278">
        <v>483707784.5</v>
      </c>
      <c r="M2620" s="278">
        <v>221840099.61000001</v>
      </c>
      <c r="N2620" s="278">
        <v>11901986.119999999</v>
      </c>
      <c r="O2620" s="278">
        <v>678211393.37</v>
      </c>
      <c r="P2620" s="278">
        <v>-3827390.4499999778</v>
      </c>
      <c r="Q2620" s="278">
        <v>-158955415.87</v>
      </c>
      <c r="R2620" s="278">
        <v>-162782806.31999999</v>
      </c>
      <c r="S2620" s="278">
        <v>394174487.58999997</v>
      </c>
      <c r="T2620" s="278">
        <v>47387850</v>
      </c>
      <c r="U2620" s="278">
        <v>0</v>
      </c>
      <c r="V2620" s="278">
        <v>0</v>
      </c>
      <c r="W2620" s="278">
        <v>113588510.95999999</v>
      </c>
      <c r="X2620" s="278">
        <v>732618142.05999994</v>
      </c>
      <c r="Y2620" s="278">
        <v>6187051.8300000001</v>
      </c>
      <c r="Z2620" s="278">
        <v>23700422.449999999</v>
      </c>
      <c r="AA2620" s="278">
        <v>107205605.81</v>
      </c>
      <c r="AB2620" s="278">
        <v>1089698.75</v>
      </c>
      <c r="AC2620" s="278">
        <v>0</v>
      </c>
      <c r="AD2620" s="278">
        <v>0</v>
      </c>
      <c r="AE2620" s="278">
        <v>90870808.769999996</v>
      </c>
      <c r="AF2620" s="278">
        <v>270366427.81999999</v>
      </c>
      <c r="AG2620" s="278">
        <v>705547884.11000001</v>
      </c>
      <c r="AH2620" s="278">
        <v>119016157.84</v>
      </c>
      <c r="AI2620" s="278">
        <v>927642742.3900001</v>
      </c>
      <c r="AJ2620" s="278">
        <v>249431349.02000001</v>
      </c>
      <c r="AK2620" s="278">
        <v>0</v>
      </c>
      <c r="AL2620" s="278">
        <v>814866521.42999995</v>
      </c>
      <c r="AM2620" s="278">
        <v>2.1636139823209453</v>
      </c>
      <c r="AN2620" s="278">
        <v>157235308.57999998</v>
      </c>
      <c r="AO2620" s="278">
        <v>84358225.320000008</v>
      </c>
      <c r="AP2620" s="279">
        <v>1461770411.6699998</v>
      </c>
      <c r="AQ2620" s="279">
        <v>652434004.93000007</v>
      </c>
      <c r="AR2620" s="376"/>
      <c r="AS2620" s="280">
        <v>45900</v>
      </c>
      <c r="AT2620" s="281" t="s">
        <v>7</v>
      </c>
      <c r="AU2620" s="282" t="s">
        <v>292</v>
      </c>
      <c r="AV2620" s="282">
        <v>2025</v>
      </c>
      <c r="AW2620" s="283" t="s">
        <v>164</v>
      </c>
      <c r="AX2620" s="380">
        <v>135.52000000000001</v>
      </c>
      <c r="AY2620" s="380">
        <v>147.08000000000001</v>
      </c>
    </row>
    <row r="2621" spans="1:51" x14ac:dyDescent="0.25">
      <c r="A2621" s="276">
        <v>124</v>
      </c>
      <c r="B2621" s="277" t="s">
        <v>99</v>
      </c>
      <c r="C2621" s="278">
        <v>47424661.719999999</v>
      </c>
      <c r="D2621" s="278">
        <v>8855631.7600000016</v>
      </c>
      <c r="E2621" s="278">
        <v>1257111</v>
      </c>
      <c r="F2621" s="278">
        <v>1076726.7</v>
      </c>
      <c r="G2621" s="278">
        <v>71694352.50999999</v>
      </c>
      <c r="H2621" s="278">
        <v>41770293.100000001</v>
      </c>
      <c r="I2621" s="278">
        <v>73071232.799999997</v>
      </c>
      <c r="J2621" s="278">
        <v>156181.01999999999</v>
      </c>
      <c r="K2621" s="278">
        <v>16118110.800000001</v>
      </c>
      <c r="L2621" s="278">
        <v>14726258.92</v>
      </c>
      <c r="M2621" s="278">
        <v>13297213.029999999</v>
      </c>
      <c r="N2621" s="278">
        <v>0</v>
      </c>
      <c r="O2621" s="278">
        <v>7081494.0099999998</v>
      </c>
      <c r="P2621" s="278">
        <v>-41283543.260000005</v>
      </c>
      <c r="Q2621" s="278">
        <v>-27370979.329999998</v>
      </c>
      <c r="R2621" s="278">
        <v>-68654522.590000004</v>
      </c>
      <c r="S2621" s="278">
        <v>110424815.66</v>
      </c>
      <c r="T2621" s="278">
        <v>4477030.51</v>
      </c>
      <c r="U2621" s="278">
        <v>0</v>
      </c>
      <c r="V2621" s="278">
        <v>0</v>
      </c>
      <c r="W2621" s="278">
        <v>168066789.33000001</v>
      </c>
      <c r="X2621" s="278">
        <v>6847699.4800000004</v>
      </c>
      <c r="Y2621" s="278">
        <v>1329835.95</v>
      </c>
      <c r="Z2621" s="278">
        <v>816648.28</v>
      </c>
      <c r="AA2621" s="278">
        <v>41298352.700000003</v>
      </c>
      <c r="AB2621" s="278">
        <v>350074.97</v>
      </c>
      <c r="AC2621" s="278">
        <v>0</v>
      </c>
      <c r="AD2621" s="278">
        <v>0</v>
      </c>
      <c r="AE2621" s="278">
        <v>19706797.949999999</v>
      </c>
      <c r="AF2621" s="278">
        <v>5464993.8099999996</v>
      </c>
      <c r="AG2621" s="278">
        <v>28023471.949999999</v>
      </c>
      <c r="AH2621" s="278">
        <v>1257111</v>
      </c>
      <c r="AI2621" s="278">
        <v>29312873.25</v>
      </c>
      <c r="AJ2621" s="278">
        <v>22231379.240000002</v>
      </c>
      <c r="AK2621" s="278">
        <v>0</v>
      </c>
      <c r="AL2621" s="278">
        <v>56953122</v>
      </c>
      <c r="AM2621" s="278">
        <v>4.5334861949205605</v>
      </c>
      <c r="AN2621" s="278">
        <v>982473.99000000011</v>
      </c>
      <c r="AO2621" s="278">
        <v>94252.71</v>
      </c>
      <c r="AP2621" s="279">
        <v>41734057.559999995</v>
      </c>
      <c r="AQ2621" s="279">
        <v>10112742.760000002</v>
      </c>
      <c r="AR2621" s="376"/>
      <c r="AS2621" s="280">
        <v>45900</v>
      </c>
      <c r="AT2621" s="281" t="s">
        <v>7</v>
      </c>
      <c r="AU2621" s="282" t="s">
        <v>292</v>
      </c>
      <c r="AV2621" s="282">
        <v>2025</v>
      </c>
      <c r="AW2621" s="283" t="s">
        <v>289</v>
      </c>
      <c r="AX2621" s="380">
        <v>135.52000000000001</v>
      </c>
      <c r="AY2621" s="380">
        <v>147.08000000000001</v>
      </c>
    </row>
    <row r="2622" spans="1:51" x14ac:dyDescent="0.25">
      <c r="A2622" s="276">
        <v>70</v>
      </c>
      <c r="B2622" s="277" t="s">
        <v>100</v>
      </c>
      <c r="C2622" s="278">
        <v>13676055</v>
      </c>
      <c r="D2622" s="278">
        <v>3795457.24</v>
      </c>
      <c r="E2622" s="278">
        <v>145333</v>
      </c>
      <c r="F2622" s="278">
        <v>0</v>
      </c>
      <c r="G2622" s="278">
        <v>9606775.6300000008</v>
      </c>
      <c r="H2622" s="278">
        <v>823904.93</v>
      </c>
      <c r="I2622" s="278">
        <v>22767588.190000001</v>
      </c>
      <c r="J2622" s="278">
        <v>2963814.27</v>
      </c>
      <c r="K2622" s="278">
        <v>2129828.5299999998</v>
      </c>
      <c r="L2622" s="278">
        <v>861580</v>
      </c>
      <c r="M2622" s="278">
        <v>0</v>
      </c>
      <c r="N2622" s="278">
        <v>0</v>
      </c>
      <c r="O2622" s="278">
        <v>-536601.62000000011</v>
      </c>
      <c r="P2622" s="278">
        <v>810423.75</v>
      </c>
      <c r="Q2622" s="278">
        <v>0</v>
      </c>
      <c r="R2622" s="278">
        <v>810423.75</v>
      </c>
      <c r="S2622" s="278">
        <v>13481.179999999993</v>
      </c>
      <c r="T2622" s="278">
        <v>63003.96</v>
      </c>
      <c r="U2622" s="278">
        <v>0</v>
      </c>
      <c r="V2622" s="278">
        <v>0</v>
      </c>
      <c r="W2622" s="278">
        <v>0</v>
      </c>
      <c r="X2622" s="278">
        <v>122951.61</v>
      </c>
      <c r="Y2622" s="278">
        <v>106619.67</v>
      </c>
      <c r="Z2622" s="278">
        <v>20655.57</v>
      </c>
      <c r="AA2622" s="278">
        <v>0</v>
      </c>
      <c r="AB2622" s="278">
        <v>45199.15</v>
      </c>
      <c r="AC2622" s="278">
        <v>0</v>
      </c>
      <c r="AD2622" s="278">
        <v>0</v>
      </c>
      <c r="AE2622" s="278">
        <v>0</v>
      </c>
      <c r="AF2622" s="278">
        <v>0</v>
      </c>
      <c r="AG2622" s="278">
        <v>861580</v>
      </c>
      <c r="AH2622" s="278">
        <v>145333</v>
      </c>
      <c r="AI2622" s="278">
        <v>1006913</v>
      </c>
      <c r="AJ2622" s="278">
        <v>1543514.62</v>
      </c>
      <c r="AK2622" s="278">
        <v>0</v>
      </c>
      <c r="AL2622" s="278">
        <v>20637759.66</v>
      </c>
      <c r="AM2622" s="278">
        <v>10.689869099462202</v>
      </c>
      <c r="AN2622" s="278">
        <v>0</v>
      </c>
      <c r="AO2622" s="278">
        <v>0</v>
      </c>
      <c r="AP2622" s="279">
        <v>14231917.620000001</v>
      </c>
      <c r="AQ2622" s="279">
        <v>3814718.24</v>
      </c>
      <c r="AR2622" s="376"/>
      <c r="AS2622" s="280">
        <v>45900</v>
      </c>
      <c r="AT2622" s="281" t="s">
        <v>7</v>
      </c>
      <c r="AU2622" s="282" t="s">
        <v>292</v>
      </c>
      <c r="AV2622" s="282">
        <v>2025</v>
      </c>
      <c r="AW2622" s="283" t="s">
        <v>181</v>
      </c>
      <c r="AX2622" s="380">
        <v>135.52000000000001</v>
      </c>
      <c r="AY2622" s="380">
        <v>147.08000000000001</v>
      </c>
    </row>
    <row r="2623" spans="1:51" x14ac:dyDescent="0.25">
      <c r="A2623" s="276">
        <v>119</v>
      </c>
      <c r="B2623" s="277" t="s">
        <v>101</v>
      </c>
      <c r="C2623" s="278">
        <v>353668918.38</v>
      </c>
      <c r="D2623" s="278">
        <v>871278.6</v>
      </c>
      <c r="E2623" s="278">
        <v>3867246.31</v>
      </c>
      <c r="F2623" s="278">
        <v>0</v>
      </c>
      <c r="G2623" s="278">
        <v>54426277.319999993</v>
      </c>
      <c r="H2623" s="278">
        <v>31033740.690000001</v>
      </c>
      <c r="I2623" s="278">
        <v>433232643.22000003</v>
      </c>
      <c r="J2623" s="278">
        <v>88258.85</v>
      </c>
      <c r="K2623" s="278">
        <v>274594461.12</v>
      </c>
      <c r="L2623" s="278">
        <v>270727214.81</v>
      </c>
      <c r="M2623" s="278">
        <v>0</v>
      </c>
      <c r="N2623" s="278">
        <v>0</v>
      </c>
      <c r="O2623" s="278">
        <v>273789125.02000004</v>
      </c>
      <c r="P2623" s="278">
        <v>24582237.439999953</v>
      </c>
      <c r="Q2623" s="278">
        <v>0</v>
      </c>
      <c r="R2623" s="278">
        <v>24582237.439999953</v>
      </c>
      <c r="S2623" s="278">
        <v>6451503.25</v>
      </c>
      <c r="T2623" s="278">
        <v>11385673.199999999</v>
      </c>
      <c r="U2623" s="278">
        <v>0</v>
      </c>
      <c r="V2623" s="278">
        <v>0</v>
      </c>
      <c r="W2623" s="278">
        <v>0</v>
      </c>
      <c r="X2623" s="278">
        <v>80479935.870000005</v>
      </c>
      <c r="Y2623" s="278">
        <v>1110179.49</v>
      </c>
      <c r="Z2623" s="278">
        <v>4237902</v>
      </c>
      <c r="AA2623" s="278">
        <v>526139.79</v>
      </c>
      <c r="AB2623" s="278">
        <v>132876.16</v>
      </c>
      <c r="AC2623" s="278">
        <v>0</v>
      </c>
      <c r="AD2623" s="278">
        <v>0</v>
      </c>
      <c r="AE2623" s="278">
        <v>0</v>
      </c>
      <c r="AF2623" s="278">
        <v>79407008.379999995</v>
      </c>
      <c r="AG2623" s="278">
        <v>270727214.81</v>
      </c>
      <c r="AH2623" s="278">
        <v>3867246.31</v>
      </c>
      <c r="AI2623" s="278">
        <v>274594461.11000001</v>
      </c>
      <c r="AJ2623" s="278">
        <v>805336.09000000008</v>
      </c>
      <c r="AK2623" s="278">
        <v>0</v>
      </c>
      <c r="AL2623" s="278">
        <v>158638182.10000002</v>
      </c>
      <c r="AM2623" s="278">
        <v>1.5777180699601725</v>
      </c>
      <c r="AN2623" s="278">
        <v>0</v>
      </c>
      <c r="AO2623" s="278">
        <v>0</v>
      </c>
      <c r="AP2623" s="279">
        <v>83747039.659999967</v>
      </c>
      <c r="AQ2623" s="279">
        <v>4738524.9000000004</v>
      </c>
      <c r="AR2623" s="376"/>
      <c r="AS2623" s="280">
        <v>45900</v>
      </c>
      <c r="AT2623" s="281" t="s">
        <v>7</v>
      </c>
      <c r="AU2623" s="282" t="s">
        <v>292</v>
      </c>
      <c r="AV2623" s="282">
        <v>2025</v>
      </c>
      <c r="AW2623" s="283" t="s">
        <v>189</v>
      </c>
      <c r="AX2623" s="380">
        <v>135.52000000000001</v>
      </c>
      <c r="AY2623" s="380">
        <v>147.08000000000001</v>
      </c>
    </row>
    <row r="2624" spans="1:51" x14ac:dyDescent="0.25">
      <c r="A2624" s="276">
        <v>108</v>
      </c>
      <c r="B2624" s="277" t="s">
        <v>102</v>
      </c>
      <c r="C2624" s="278">
        <v>19062606.719999999</v>
      </c>
      <c r="D2624" s="278">
        <v>691737.93</v>
      </c>
      <c r="E2624" s="278">
        <v>261547.92</v>
      </c>
      <c r="F2624" s="278">
        <v>2513506.2999999998</v>
      </c>
      <c r="G2624" s="278">
        <v>16136614.690000001</v>
      </c>
      <c r="H2624" s="278">
        <v>20018.29</v>
      </c>
      <c r="I2624" s="278">
        <v>53565709.409999996</v>
      </c>
      <c r="J2624" s="278">
        <v>278760860.83999997</v>
      </c>
      <c r="K2624" s="278">
        <v>7451710.8499999996</v>
      </c>
      <c r="L2624" s="278">
        <v>7139632.7399999993</v>
      </c>
      <c r="M2624" s="278">
        <v>1771936.42</v>
      </c>
      <c r="N2624" s="278">
        <v>93723.05</v>
      </c>
      <c r="O2624" s="278">
        <v>5410531.5599999987</v>
      </c>
      <c r="P2624" s="278">
        <v>-5689783.7599999988</v>
      </c>
      <c r="Q2624" s="278">
        <v>-1013366.7700000005</v>
      </c>
      <c r="R2624" s="278">
        <v>-6703150.5299999993</v>
      </c>
      <c r="S2624" s="278">
        <v>6723168.8200000003</v>
      </c>
      <c r="T2624" s="278">
        <v>4291692.5</v>
      </c>
      <c r="U2624" s="278">
        <v>0</v>
      </c>
      <c r="V2624" s="278">
        <v>0</v>
      </c>
      <c r="W2624" s="278">
        <v>0</v>
      </c>
      <c r="X2624" s="278">
        <v>39284636.259999998</v>
      </c>
      <c r="Y2624" s="278">
        <v>303325.2</v>
      </c>
      <c r="Z2624" s="278">
        <v>20754274.260000002</v>
      </c>
      <c r="AA2624" s="278">
        <v>3718911.34</v>
      </c>
      <c r="AB2624" s="278">
        <v>18052.11</v>
      </c>
      <c r="AC2624" s="278">
        <v>0</v>
      </c>
      <c r="AD2624" s="278">
        <v>0</v>
      </c>
      <c r="AE2624" s="278">
        <v>0</v>
      </c>
      <c r="AF2624" s="278">
        <v>12058597.029999999</v>
      </c>
      <c r="AG2624" s="278">
        <v>8911569.1600000001</v>
      </c>
      <c r="AH2624" s="278">
        <v>355270.97000000003</v>
      </c>
      <c r="AI2624" s="278">
        <v>9203880.2599999998</v>
      </c>
      <c r="AJ2624" s="278">
        <v>3793348.7</v>
      </c>
      <c r="AK2624" s="278">
        <v>0</v>
      </c>
      <c r="AL2624" s="278">
        <v>46113998.559999995</v>
      </c>
      <c r="AM2624" s="278">
        <v>7.1883773388764807</v>
      </c>
      <c r="AN2624" s="278">
        <v>1808589.31</v>
      </c>
      <c r="AO2624" s="278">
        <v>704916.99</v>
      </c>
      <c r="AP2624" s="279">
        <v>13909468.280000003</v>
      </c>
      <c r="AQ2624" s="279">
        <v>949131.04999999993</v>
      </c>
      <c r="AR2624" s="376"/>
      <c r="AS2624" s="280">
        <v>45900</v>
      </c>
      <c r="AT2624" s="281" t="s">
        <v>7</v>
      </c>
      <c r="AU2624" s="282" t="s">
        <v>292</v>
      </c>
      <c r="AV2624" s="282">
        <v>2025</v>
      </c>
      <c r="AW2624" s="283" t="s">
        <v>183</v>
      </c>
      <c r="AX2624" s="380">
        <v>135.52000000000001</v>
      </c>
      <c r="AY2624" s="380">
        <v>147.08000000000001</v>
      </c>
    </row>
    <row r="2625" spans="1:51" x14ac:dyDescent="0.25">
      <c r="A2625" s="284">
        <v>93</v>
      </c>
      <c r="B2625" s="285" t="s">
        <v>103</v>
      </c>
      <c r="C2625" s="286">
        <v>116943264.28000002</v>
      </c>
      <c r="D2625" s="286">
        <v>54095</v>
      </c>
      <c r="E2625" s="286">
        <v>1030</v>
      </c>
      <c r="F2625" s="286">
        <v>32096422.84</v>
      </c>
      <c r="G2625" s="286">
        <v>89860103.359999999</v>
      </c>
      <c r="H2625" s="286">
        <v>-37892756.989999995</v>
      </c>
      <c r="I2625" s="286">
        <v>457801599.50999999</v>
      </c>
      <c r="J2625" s="286">
        <v>176086460.56</v>
      </c>
      <c r="K2625" s="286">
        <v>67599553.069999993</v>
      </c>
      <c r="L2625" s="286">
        <v>67577730.679999992</v>
      </c>
      <c r="M2625" s="286">
        <v>5212812.72</v>
      </c>
      <c r="N2625" s="286">
        <v>0</v>
      </c>
      <c r="O2625" s="286">
        <v>39036641.789999999</v>
      </c>
      <c r="P2625" s="286">
        <v>-48686512.429999977</v>
      </c>
      <c r="Q2625" s="286">
        <v>-3438823.15</v>
      </c>
      <c r="R2625" s="286">
        <v>-52125335.579999976</v>
      </c>
      <c r="S2625" s="286">
        <v>14232578.629999999</v>
      </c>
      <c r="T2625" s="286">
        <v>23955.15</v>
      </c>
      <c r="U2625" s="286">
        <v>0</v>
      </c>
      <c r="V2625" s="286">
        <v>0</v>
      </c>
      <c r="W2625" s="286">
        <v>0</v>
      </c>
      <c r="X2625" s="286">
        <v>25949188.960000001</v>
      </c>
      <c r="Y2625" s="286">
        <v>1674935.02</v>
      </c>
      <c r="Z2625" s="286">
        <v>2352746.4300000002</v>
      </c>
      <c r="AA2625" s="286">
        <v>48607.360000000001</v>
      </c>
      <c r="AB2625" s="286">
        <v>215989.07</v>
      </c>
      <c r="AC2625" s="286">
        <v>2589.83</v>
      </c>
      <c r="AD2625" s="286">
        <v>0</v>
      </c>
      <c r="AE2625" s="286">
        <v>0</v>
      </c>
      <c r="AF2625" s="286">
        <v>7445697.7699999996</v>
      </c>
      <c r="AG2625" s="286">
        <v>72790543.399999991</v>
      </c>
      <c r="AH2625" s="286">
        <v>1030</v>
      </c>
      <c r="AI2625" s="286">
        <v>72734902.439999998</v>
      </c>
      <c r="AJ2625" s="286">
        <v>33698260.649999999</v>
      </c>
      <c r="AK2625" s="286">
        <v>0</v>
      </c>
      <c r="AL2625" s="286">
        <v>390202046.44</v>
      </c>
      <c r="AM2625" s="286">
        <v>6.7722577845439602</v>
      </c>
      <c r="AN2625" s="286">
        <v>15759160.189999999</v>
      </c>
      <c r="AO2625" s="286">
        <v>16337262.65</v>
      </c>
      <c r="AP2625" s="287">
        <v>77916091.790000007</v>
      </c>
      <c r="AQ2625" s="287">
        <v>55124.65</v>
      </c>
      <c r="AR2625" s="377"/>
      <c r="AS2625" s="280">
        <v>45900</v>
      </c>
      <c r="AT2625" s="288" t="s">
        <v>7</v>
      </c>
      <c r="AU2625" s="282" t="s">
        <v>293</v>
      </c>
      <c r="AV2625" s="282">
        <v>2025</v>
      </c>
      <c r="AW2625" s="289" t="s">
        <v>175</v>
      </c>
      <c r="AX2625" s="380">
        <v>135.52000000000001</v>
      </c>
      <c r="AY2625" s="380">
        <v>147.08000000000001</v>
      </c>
    </row>
    <row r="2626" spans="1:51" x14ac:dyDescent="0.25">
      <c r="A2626" s="7">
        <v>78</v>
      </c>
      <c r="B2626" s="8" t="s">
        <v>88</v>
      </c>
      <c r="C2626" s="98">
        <v>6741667.2199999997</v>
      </c>
      <c r="D2626" s="98">
        <v>0</v>
      </c>
      <c r="E2626" s="98">
        <v>153.75</v>
      </c>
      <c r="F2626" s="98">
        <v>1228961.28</v>
      </c>
      <c r="G2626" s="98">
        <v>11306764.539999999</v>
      </c>
      <c r="H2626" s="98">
        <v>2104812.38</v>
      </c>
      <c r="I2626" s="98">
        <v>131216692.93000001</v>
      </c>
      <c r="J2626" s="98">
        <v>15227165.6</v>
      </c>
      <c r="K2626" s="98">
        <v>2797673.63</v>
      </c>
      <c r="L2626" s="98">
        <v>2797482.6100000003</v>
      </c>
      <c r="M2626" s="98">
        <v>137478.53</v>
      </c>
      <c r="N2626" s="98">
        <v>0.09</v>
      </c>
      <c r="O2626" s="98">
        <v>1151207.3499999994</v>
      </c>
      <c r="P2626" s="98">
        <v>-6945265.9499999974</v>
      </c>
      <c r="Q2626" s="98">
        <v>-116568</v>
      </c>
      <c r="R2626" s="98">
        <v>-7061833.9499999974</v>
      </c>
      <c r="S2626" s="98">
        <v>9166646.3900000006</v>
      </c>
      <c r="T2626" s="98">
        <v>7109295.6799999997</v>
      </c>
      <c r="U2626" s="98">
        <v>0</v>
      </c>
      <c r="V2626" s="98">
        <v>0</v>
      </c>
      <c r="W2626" s="98">
        <v>0</v>
      </c>
      <c r="X2626" s="98">
        <v>2423708.08</v>
      </c>
      <c r="Y2626" s="98">
        <v>221786.87</v>
      </c>
      <c r="Z2626" s="98">
        <v>43837.34</v>
      </c>
      <c r="AA2626" s="98">
        <v>93425.919999999998</v>
      </c>
      <c r="AB2626" s="98">
        <v>0.01</v>
      </c>
      <c r="AC2626" s="98">
        <v>0</v>
      </c>
      <c r="AD2626" s="98">
        <v>0</v>
      </c>
      <c r="AE2626" s="98">
        <v>0</v>
      </c>
      <c r="AF2626" s="98">
        <v>7307.23</v>
      </c>
      <c r="AG2626" s="98">
        <v>2934961.14</v>
      </c>
      <c r="AH2626" s="98">
        <v>153.84</v>
      </c>
      <c r="AI2626" s="98">
        <v>2930488.9499999997</v>
      </c>
      <c r="AJ2626" s="98">
        <v>1779281.6</v>
      </c>
      <c r="AK2626" s="98">
        <v>0</v>
      </c>
      <c r="AL2626" s="98">
        <v>128419019.30000001</v>
      </c>
      <c r="AM2626" s="98">
        <v>46.902073037733146</v>
      </c>
      <c r="AN2626" s="98">
        <v>915169.22</v>
      </c>
      <c r="AO2626" s="98">
        <v>313792.06</v>
      </c>
      <c r="AP2626" s="14">
        <v>5590557.709999999</v>
      </c>
      <c r="AQ2626" s="14">
        <v>97.840000000000018</v>
      </c>
      <c r="AR2626" s="368"/>
      <c r="AS2626" s="280">
        <v>45900</v>
      </c>
      <c r="AT2626" s="42" t="s">
        <v>7</v>
      </c>
      <c r="AU2626" s="40" t="s">
        <v>292</v>
      </c>
      <c r="AV2626" s="40">
        <v>2025</v>
      </c>
      <c r="AW2626" s="270" t="s">
        <v>185</v>
      </c>
      <c r="AX2626" s="380">
        <v>135.52000000000001</v>
      </c>
      <c r="AY2626" s="380">
        <v>147.08000000000001</v>
      </c>
    </row>
    <row r="2627" spans="1:51" x14ac:dyDescent="0.25">
      <c r="A2627" s="43">
        <v>107</v>
      </c>
      <c r="B2627" s="44" t="s">
        <v>60</v>
      </c>
      <c r="C2627" s="294">
        <v>1238075467.6400001</v>
      </c>
      <c r="D2627" s="294">
        <v>255870307.69</v>
      </c>
      <c r="E2627" s="294">
        <v>46146824.729999997</v>
      </c>
      <c r="F2627" s="294">
        <v>155837404.37</v>
      </c>
      <c r="G2627" s="294">
        <v>444814015.20999998</v>
      </c>
      <c r="H2627" s="294">
        <v>799264.35</v>
      </c>
      <c r="I2627" s="294">
        <v>527153694.60000002</v>
      </c>
      <c r="J2627" s="294">
        <v>51180860.469999999</v>
      </c>
      <c r="K2627" s="294">
        <v>191077062.16</v>
      </c>
      <c r="L2627" s="294">
        <v>143981271.67999998</v>
      </c>
      <c r="M2627" s="294">
        <v>30610847.460000001</v>
      </c>
      <c r="N2627" s="294">
        <v>290016160.44999999</v>
      </c>
      <c r="O2627" s="294">
        <v>260580057.87000003</v>
      </c>
      <c r="P2627" s="294">
        <v>118564162.0600002</v>
      </c>
      <c r="Q2627" s="294">
        <v>-50402768.800000027</v>
      </c>
      <c r="R2627" s="294">
        <v>68161393.260000169</v>
      </c>
      <c r="S2627" s="294">
        <v>-67362128.920000002</v>
      </c>
      <c r="T2627" s="294">
        <v>652308.23</v>
      </c>
      <c r="U2627" s="294">
        <v>0</v>
      </c>
      <c r="V2627" s="294">
        <v>0</v>
      </c>
      <c r="W2627" s="294">
        <v>0</v>
      </c>
      <c r="X2627" s="294">
        <v>26284169.390000001</v>
      </c>
      <c r="Y2627" s="294">
        <v>9077837.0399999991</v>
      </c>
      <c r="Z2627" s="294">
        <v>48262818.149999999</v>
      </c>
      <c r="AA2627" s="294">
        <v>0</v>
      </c>
      <c r="AB2627" s="294">
        <v>0</v>
      </c>
      <c r="AC2627" s="294">
        <v>0</v>
      </c>
      <c r="AD2627" s="294">
        <v>0</v>
      </c>
      <c r="AE2627" s="294">
        <v>0</v>
      </c>
      <c r="AF2627" s="294">
        <v>36957951.350000001</v>
      </c>
      <c r="AG2627" s="294">
        <v>174592119.13999999</v>
      </c>
      <c r="AH2627" s="294">
        <v>336162985.18000001</v>
      </c>
      <c r="AI2627" s="294">
        <v>510971349.40000004</v>
      </c>
      <c r="AJ2627" s="294">
        <v>250391291.52999997</v>
      </c>
      <c r="AK2627" s="294">
        <v>0</v>
      </c>
      <c r="AL2627" s="294">
        <v>336076632.44000006</v>
      </c>
      <c r="AM2627" s="294">
        <v>2.7588538814699977</v>
      </c>
      <c r="AN2627" s="294">
        <v>54075195.910000004</v>
      </c>
      <c r="AO2627" s="294">
        <v>101762208.45999999</v>
      </c>
      <c r="AP2627" s="13">
        <v>1133660571.9900002</v>
      </c>
      <c r="AQ2627" s="13">
        <v>411086504.16000003</v>
      </c>
      <c r="AR2627" s="367"/>
      <c r="AS2627" s="19">
        <v>45930</v>
      </c>
      <c r="AT2627" s="20" t="s">
        <v>8</v>
      </c>
      <c r="AU2627" s="40" t="s">
        <v>292</v>
      </c>
      <c r="AV2627" s="40">
        <v>2025</v>
      </c>
      <c r="AW2627" s="269" t="s">
        <v>160</v>
      </c>
      <c r="AX2627" s="380">
        <v>161.44999999999999</v>
      </c>
      <c r="AY2627" s="380">
        <v>177.61</v>
      </c>
    </row>
    <row r="2628" spans="1:51" x14ac:dyDescent="0.25">
      <c r="A2628" s="43">
        <v>66</v>
      </c>
      <c r="B2628" s="44" t="s">
        <v>61</v>
      </c>
      <c r="C2628" s="294">
        <v>58552686.460000001</v>
      </c>
      <c r="D2628" s="294">
        <v>30226194.760000002</v>
      </c>
      <c r="E2628" s="294">
        <v>0</v>
      </c>
      <c r="F2628" s="294">
        <v>1528774.58</v>
      </c>
      <c r="G2628" s="294">
        <v>142755428.15000001</v>
      </c>
      <c r="H2628" s="294">
        <v>-141417080.81999999</v>
      </c>
      <c r="I2628" s="294">
        <v>896386779.47000003</v>
      </c>
      <c r="J2628" s="294">
        <v>992895911.47000003</v>
      </c>
      <c r="K2628" s="294">
        <v>38</v>
      </c>
      <c r="L2628" s="294">
        <v>38</v>
      </c>
      <c r="M2628" s="294">
        <v>12038135.09</v>
      </c>
      <c r="N2628" s="294">
        <v>2915839.44</v>
      </c>
      <c r="O2628" s="294">
        <v>11747791.120000001</v>
      </c>
      <c r="P2628" s="294">
        <v>-127705502.15000001</v>
      </c>
      <c r="Q2628" s="294">
        <v>-12087745.82</v>
      </c>
      <c r="R2628" s="294">
        <v>-139793247.97</v>
      </c>
      <c r="S2628" s="294">
        <v>-1623832.1799999475</v>
      </c>
      <c r="T2628" s="294">
        <v>16340176.439999999</v>
      </c>
      <c r="U2628" s="294">
        <v>0</v>
      </c>
      <c r="V2628" s="294">
        <v>0</v>
      </c>
      <c r="W2628" s="294">
        <v>0</v>
      </c>
      <c r="X2628" s="294">
        <v>1016958221.27</v>
      </c>
      <c r="Y2628" s="294">
        <v>2858885.51</v>
      </c>
      <c r="Z2628" s="294">
        <v>1315755.22</v>
      </c>
      <c r="AA2628" s="294">
        <v>8393943.9299999997</v>
      </c>
      <c r="AB2628" s="294">
        <v>74931.539999999994</v>
      </c>
      <c r="AC2628" s="294">
        <v>0</v>
      </c>
      <c r="AD2628" s="294">
        <v>0</v>
      </c>
      <c r="AE2628" s="294">
        <v>0</v>
      </c>
      <c r="AF2628" s="294">
        <v>1022278713.6900001</v>
      </c>
      <c r="AG2628" s="294">
        <v>12038173.09</v>
      </c>
      <c r="AH2628" s="294">
        <v>2915839.44</v>
      </c>
      <c r="AI2628" s="294">
        <v>14953993.48</v>
      </c>
      <c r="AJ2628" s="294">
        <v>3206202.36</v>
      </c>
      <c r="AK2628" s="294">
        <v>0</v>
      </c>
      <c r="AL2628" s="294">
        <v>896386741.47000003</v>
      </c>
      <c r="AM2628" s="294">
        <v>23589125.775526315</v>
      </c>
      <c r="AN2628" s="294">
        <v>1528774.58</v>
      </c>
      <c r="AO2628" s="294">
        <v>0</v>
      </c>
      <c r="AP2628" s="13">
        <v>46599456.870000005</v>
      </c>
      <c r="AQ2628" s="13">
        <v>30020756.290000003</v>
      </c>
      <c r="AR2628" s="367"/>
      <c r="AS2628" s="19">
        <v>45930</v>
      </c>
      <c r="AT2628" s="20" t="s">
        <v>8</v>
      </c>
      <c r="AU2628" s="40" t="s">
        <v>293</v>
      </c>
      <c r="AV2628" s="40">
        <v>2025</v>
      </c>
      <c r="AW2628" s="269" t="s">
        <v>178</v>
      </c>
      <c r="AX2628" s="380">
        <v>161.44999999999999</v>
      </c>
      <c r="AY2628" s="380">
        <v>177.61</v>
      </c>
    </row>
    <row r="2629" spans="1:51" x14ac:dyDescent="0.25">
      <c r="A2629" s="43">
        <v>44</v>
      </c>
      <c r="B2629" s="44" t="s">
        <v>62</v>
      </c>
      <c r="C2629" s="294">
        <v>126153489.78</v>
      </c>
      <c r="D2629" s="294">
        <v>12469285.209999999</v>
      </c>
      <c r="E2629" s="294">
        <v>13966222.060000001</v>
      </c>
      <c r="F2629" s="294">
        <v>24303027.030000001</v>
      </c>
      <c r="G2629" s="294">
        <v>87103918.63000001</v>
      </c>
      <c r="H2629" s="294">
        <v>-53845441.549999997</v>
      </c>
      <c r="I2629" s="294">
        <v>261968176.93000001</v>
      </c>
      <c r="J2629" s="294">
        <v>49070092.840000004</v>
      </c>
      <c r="K2629" s="294">
        <v>90299408.459999993</v>
      </c>
      <c r="L2629" s="294">
        <v>64776076.75</v>
      </c>
      <c r="M2629" s="294">
        <v>817320.13</v>
      </c>
      <c r="N2629" s="294">
        <v>0</v>
      </c>
      <c r="O2629" s="294">
        <v>51915616.99000001</v>
      </c>
      <c r="P2629" s="294">
        <v>-51006202.100000031</v>
      </c>
      <c r="Q2629" s="294">
        <v>-887058.66000000015</v>
      </c>
      <c r="R2629" s="294">
        <v>-51893260.760000035</v>
      </c>
      <c r="S2629" s="294">
        <v>-1952180.7799999975</v>
      </c>
      <c r="T2629" s="294">
        <v>4714202.33</v>
      </c>
      <c r="U2629" s="294">
        <v>0</v>
      </c>
      <c r="V2629" s="294">
        <v>0</v>
      </c>
      <c r="W2629" s="294">
        <v>0</v>
      </c>
      <c r="X2629" s="294">
        <v>13234357.699999999</v>
      </c>
      <c r="Y2629" s="294">
        <v>1642227.75</v>
      </c>
      <c r="Z2629" s="294">
        <v>1810682.62</v>
      </c>
      <c r="AA2629" s="294">
        <v>6956427.6399999997</v>
      </c>
      <c r="AB2629" s="294">
        <v>4786611.1500000004</v>
      </c>
      <c r="AC2629" s="294">
        <v>0</v>
      </c>
      <c r="AD2629" s="294">
        <v>0</v>
      </c>
      <c r="AE2629" s="294">
        <v>0</v>
      </c>
      <c r="AF2629" s="294">
        <v>4704791.6500000004</v>
      </c>
      <c r="AG2629" s="294">
        <v>65593396.879999995</v>
      </c>
      <c r="AH2629" s="294">
        <v>13966222.060000001</v>
      </c>
      <c r="AI2629" s="294">
        <v>86599669.640000001</v>
      </c>
      <c r="AJ2629" s="294">
        <v>34684052.649999999</v>
      </c>
      <c r="AK2629" s="294">
        <v>0</v>
      </c>
      <c r="AL2629" s="294">
        <v>171668768.47000003</v>
      </c>
      <c r="AM2629" s="294">
        <v>2.9011062353309245</v>
      </c>
      <c r="AN2629" s="294">
        <v>13700689.030000001</v>
      </c>
      <c r="AO2629" s="294">
        <v>10602338</v>
      </c>
      <c r="AP2629" s="13">
        <v>81188500.650000021</v>
      </c>
      <c r="AQ2629" s="13">
        <v>13339432.929999996</v>
      </c>
      <c r="AR2629" s="367"/>
      <c r="AS2629" s="19">
        <v>45930</v>
      </c>
      <c r="AT2629" s="20" t="s">
        <v>8</v>
      </c>
      <c r="AU2629" s="40" t="s">
        <v>293</v>
      </c>
      <c r="AV2629" s="40">
        <v>2025</v>
      </c>
      <c r="AW2629" s="269" t="s">
        <v>167</v>
      </c>
      <c r="AX2629" s="380">
        <v>161.44999999999999</v>
      </c>
      <c r="AY2629" s="380">
        <v>177.61</v>
      </c>
    </row>
    <row r="2630" spans="1:51" ht="30" x14ac:dyDescent="0.25">
      <c r="A2630" s="43">
        <v>113</v>
      </c>
      <c r="B2630" s="44" t="s">
        <v>63</v>
      </c>
      <c r="C2630" s="294">
        <v>83821179.060000002</v>
      </c>
      <c r="D2630" s="294">
        <v>18230853.91</v>
      </c>
      <c r="E2630" s="294">
        <v>1886376.37</v>
      </c>
      <c r="F2630" s="294">
        <v>18916182.32</v>
      </c>
      <c r="G2630" s="294">
        <v>55061997.359999999</v>
      </c>
      <c r="H2630" s="294">
        <v>386028.24</v>
      </c>
      <c r="I2630" s="294">
        <v>638736821.82000005</v>
      </c>
      <c r="J2630" s="294">
        <v>29980044.920000002</v>
      </c>
      <c r="K2630" s="294">
        <v>28454850.100000001</v>
      </c>
      <c r="L2630" s="294">
        <v>24027235.34</v>
      </c>
      <c r="M2630" s="294">
        <v>7033700.71</v>
      </c>
      <c r="N2630" s="294">
        <v>8762583.4499999993</v>
      </c>
      <c r="O2630" s="294">
        <v>9152561.6800000034</v>
      </c>
      <c r="P2630" s="294">
        <v>-17544381.210000012</v>
      </c>
      <c r="Q2630" s="294">
        <v>-19658763.549999997</v>
      </c>
      <c r="R2630" s="294">
        <v>-37203144.760000005</v>
      </c>
      <c r="S2630" s="294">
        <v>37589173.009999998</v>
      </c>
      <c r="T2630" s="294">
        <v>1048703.77</v>
      </c>
      <c r="U2630" s="294">
        <v>0</v>
      </c>
      <c r="V2630" s="294">
        <v>0</v>
      </c>
      <c r="W2630" s="294">
        <v>0</v>
      </c>
      <c r="X2630" s="294">
        <v>46017915.049999997</v>
      </c>
      <c r="Y2630" s="294">
        <v>965565.43</v>
      </c>
      <c r="Z2630" s="294">
        <v>941815.45</v>
      </c>
      <c r="AA2630" s="294">
        <v>0</v>
      </c>
      <c r="AB2630" s="294">
        <v>1894322.38</v>
      </c>
      <c r="AC2630" s="294">
        <v>0</v>
      </c>
      <c r="AD2630" s="294">
        <v>0</v>
      </c>
      <c r="AE2630" s="294">
        <v>0</v>
      </c>
      <c r="AF2630" s="294">
        <v>5675742.5499999998</v>
      </c>
      <c r="AG2630" s="294">
        <v>31060936.050000001</v>
      </c>
      <c r="AH2630" s="294">
        <v>10648959.82</v>
      </c>
      <c r="AI2630" s="294">
        <v>43913419.310000002</v>
      </c>
      <c r="AJ2630" s="294">
        <v>34760857.630000003</v>
      </c>
      <c r="AK2630" s="294">
        <v>0</v>
      </c>
      <c r="AL2630" s="294">
        <v>610281971.72000003</v>
      </c>
      <c r="AM2630" s="294">
        <v>22.447379605770617</v>
      </c>
      <c r="AN2630" s="294">
        <v>9367148.0099999998</v>
      </c>
      <c r="AO2630" s="294">
        <v>9549034.3100000005</v>
      </c>
      <c r="AP2630" s="13">
        <v>71589165.810000002</v>
      </c>
      <c r="AQ2630" s="13">
        <v>14476247.590000002</v>
      </c>
      <c r="AR2630" s="367"/>
      <c r="AS2630" s="19">
        <v>45930</v>
      </c>
      <c r="AT2630" s="20" t="s">
        <v>8</v>
      </c>
      <c r="AU2630" s="40" t="s">
        <v>292</v>
      </c>
      <c r="AV2630" s="40">
        <v>2025</v>
      </c>
      <c r="AW2630" s="269" t="s">
        <v>171</v>
      </c>
      <c r="AX2630" s="380">
        <v>161.44999999999999</v>
      </c>
      <c r="AY2630" s="380">
        <v>177.61</v>
      </c>
    </row>
    <row r="2631" spans="1:51" x14ac:dyDescent="0.25">
      <c r="A2631" s="43">
        <v>98</v>
      </c>
      <c r="B2631" s="44" t="s">
        <v>64</v>
      </c>
      <c r="C2631" s="294">
        <v>296296715.38000005</v>
      </c>
      <c r="D2631" s="294">
        <v>57295561.439999998</v>
      </c>
      <c r="E2631" s="294">
        <v>29718825.899999999</v>
      </c>
      <c r="F2631" s="294">
        <v>63248605.189999998</v>
      </c>
      <c r="G2631" s="294">
        <v>132710897.81</v>
      </c>
      <c r="H2631" s="294">
        <v>2543496.27</v>
      </c>
      <c r="I2631" s="294">
        <v>173150979.69999999</v>
      </c>
      <c r="J2631" s="294">
        <v>2693043.02</v>
      </c>
      <c r="K2631" s="294">
        <v>153168857.16999999</v>
      </c>
      <c r="L2631" s="294">
        <v>113426234.11000001</v>
      </c>
      <c r="M2631" s="294">
        <v>35053414.960000001</v>
      </c>
      <c r="N2631" s="294">
        <v>8677573.6399999987</v>
      </c>
      <c r="O2631" s="294">
        <v>94729011.819999993</v>
      </c>
      <c r="P2631" s="294">
        <v>-51687360.88000001</v>
      </c>
      <c r="Q2631" s="294">
        <v>11106680.26</v>
      </c>
      <c r="R2631" s="294">
        <v>-40580680.620000012</v>
      </c>
      <c r="S2631" s="294">
        <v>43124176.889999986</v>
      </c>
      <c r="T2631" s="294">
        <v>163.83000000000001</v>
      </c>
      <c r="U2631" s="294">
        <v>0</v>
      </c>
      <c r="V2631" s="294">
        <v>0</v>
      </c>
      <c r="W2631" s="294">
        <v>0</v>
      </c>
      <c r="X2631" s="294">
        <v>203491842.93000001</v>
      </c>
      <c r="Y2631" s="294">
        <v>2190201.0699999998</v>
      </c>
      <c r="Z2631" s="294">
        <v>2562387.77</v>
      </c>
      <c r="AA2631" s="294">
        <v>33341510.899999999</v>
      </c>
      <c r="AB2631" s="294">
        <v>5687551.6600000001</v>
      </c>
      <c r="AC2631" s="294">
        <v>0</v>
      </c>
      <c r="AD2631" s="294">
        <v>0</v>
      </c>
      <c r="AE2631" s="294">
        <v>0</v>
      </c>
      <c r="AF2631" s="294">
        <v>116586178.47</v>
      </c>
      <c r="AG2631" s="294">
        <v>148479649.06999999</v>
      </c>
      <c r="AH2631" s="294">
        <v>38396399.539999999</v>
      </c>
      <c r="AI2631" s="294">
        <v>196552767.36000001</v>
      </c>
      <c r="AJ2631" s="294">
        <v>101823755.53999999</v>
      </c>
      <c r="AK2631" s="294">
        <v>0</v>
      </c>
      <c r="AL2631" s="294">
        <v>19982122.530000001</v>
      </c>
      <c r="AM2631" s="294">
        <v>1.130458129016541</v>
      </c>
      <c r="AN2631" s="294">
        <v>39469780.189999998</v>
      </c>
      <c r="AO2631" s="294">
        <v>23778825</v>
      </c>
      <c r="AP2631" s="13">
        <v>206266992.84999993</v>
      </c>
      <c r="AQ2631" s="13">
        <v>51971053.569999985</v>
      </c>
      <c r="AR2631" s="367"/>
      <c r="AS2631" s="19">
        <v>45930</v>
      </c>
      <c r="AT2631" s="20" t="s">
        <v>8</v>
      </c>
      <c r="AU2631" s="40" t="s">
        <v>292</v>
      </c>
      <c r="AV2631" s="40">
        <v>2025</v>
      </c>
      <c r="AW2631" s="269" t="s">
        <v>165</v>
      </c>
      <c r="AX2631" s="380">
        <v>161.44999999999999</v>
      </c>
      <c r="AY2631" s="380">
        <v>177.61</v>
      </c>
    </row>
    <row r="2632" spans="1:51" x14ac:dyDescent="0.25">
      <c r="A2632" s="43">
        <v>109</v>
      </c>
      <c r="B2632" s="44" t="s">
        <v>66</v>
      </c>
      <c r="C2632" s="294">
        <v>1768312294.22</v>
      </c>
      <c r="D2632" s="294">
        <v>468904630.82000005</v>
      </c>
      <c r="E2632" s="294">
        <v>185272810.22</v>
      </c>
      <c r="F2632" s="294">
        <v>226284622.03</v>
      </c>
      <c r="G2632" s="294">
        <v>477743786.56999999</v>
      </c>
      <c r="H2632" s="294">
        <v>1252406281.5</v>
      </c>
      <c r="I2632" s="294">
        <v>6997446020.4300003</v>
      </c>
      <c r="J2632" s="294">
        <v>1096625853.4000001</v>
      </c>
      <c r="K2632" s="294">
        <v>716671635.63999999</v>
      </c>
      <c r="L2632" s="294">
        <v>501924990.06</v>
      </c>
      <c r="M2632" s="294">
        <v>27844106</v>
      </c>
      <c r="N2632" s="294">
        <v>177523.02000000002</v>
      </c>
      <c r="O2632" s="294">
        <v>366436951.75999999</v>
      </c>
      <c r="P2632" s="294">
        <v>228921732.15999961</v>
      </c>
      <c r="Q2632" s="294">
        <v>-135226778.14000002</v>
      </c>
      <c r="R2632" s="294">
        <v>93694954.019999593</v>
      </c>
      <c r="S2632" s="294">
        <v>1158711327.48</v>
      </c>
      <c r="T2632" s="294">
        <v>85560119.980000004</v>
      </c>
      <c r="U2632" s="294">
        <v>0</v>
      </c>
      <c r="V2632" s="294">
        <v>0</v>
      </c>
      <c r="W2632" s="294">
        <v>39110552.75</v>
      </c>
      <c r="X2632" s="294">
        <v>2410448857.02</v>
      </c>
      <c r="Y2632" s="294">
        <v>8210027.9800000004</v>
      </c>
      <c r="Z2632" s="294">
        <v>24336852.109999999</v>
      </c>
      <c r="AA2632" s="294">
        <v>261708434.25999999</v>
      </c>
      <c r="AB2632" s="294">
        <v>679286.3</v>
      </c>
      <c r="AC2632" s="294">
        <v>0</v>
      </c>
      <c r="AD2632" s="294">
        <v>0</v>
      </c>
      <c r="AE2632" s="294">
        <v>1875580.98</v>
      </c>
      <c r="AF2632" s="294">
        <v>1079598020.6400001</v>
      </c>
      <c r="AG2632" s="294">
        <v>529769096.06</v>
      </c>
      <c r="AH2632" s="294">
        <v>185450333.24000001</v>
      </c>
      <c r="AI2632" s="294">
        <v>712060232.24000001</v>
      </c>
      <c r="AJ2632" s="294">
        <v>345623280.48000002</v>
      </c>
      <c r="AK2632" s="294">
        <v>0</v>
      </c>
      <c r="AL2632" s="294">
        <v>6280774384.79</v>
      </c>
      <c r="AM2632" s="294">
        <v>9.7638104711387967</v>
      </c>
      <c r="AN2632" s="294">
        <v>169271658.10000002</v>
      </c>
      <c r="AO2632" s="294">
        <v>57012963.93</v>
      </c>
      <c r="AP2632" s="13">
        <v>1464624585.22</v>
      </c>
      <c r="AQ2632" s="13">
        <v>531653873.5800001</v>
      </c>
      <c r="AR2632" s="367"/>
      <c r="AS2632" s="19">
        <v>45930</v>
      </c>
      <c r="AT2632" s="20" t="s">
        <v>8</v>
      </c>
      <c r="AU2632" s="40" t="s">
        <v>292</v>
      </c>
      <c r="AV2632" s="40">
        <v>2025</v>
      </c>
      <c r="AW2632" s="269" t="s">
        <v>157</v>
      </c>
      <c r="AX2632" s="380">
        <v>161.44999999999999</v>
      </c>
      <c r="AY2632" s="380">
        <v>177.61</v>
      </c>
    </row>
    <row r="2633" spans="1:51" x14ac:dyDescent="0.25">
      <c r="A2633" s="43">
        <v>25</v>
      </c>
      <c r="B2633" s="44" t="s">
        <v>67</v>
      </c>
      <c r="C2633" s="294">
        <v>108119929.55000001</v>
      </c>
      <c r="D2633" s="294">
        <v>24084103</v>
      </c>
      <c r="E2633" s="294">
        <v>2819158</v>
      </c>
      <c r="F2633" s="294">
        <v>0</v>
      </c>
      <c r="G2633" s="294">
        <v>83563898.900000006</v>
      </c>
      <c r="H2633" s="294">
        <v>322514658.10000002</v>
      </c>
      <c r="I2633" s="294">
        <v>37525235.369999997</v>
      </c>
      <c r="J2633" s="294">
        <v>2347287212.48</v>
      </c>
      <c r="K2633" s="294">
        <v>33224609.420000002</v>
      </c>
      <c r="L2633" s="294">
        <v>30405451.419999998</v>
      </c>
      <c r="M2633" s="294">
        <v>0</v>
      </c>
      <c r="N2633" s="294">
        <v>0</v>
      </c>
      <c r="O2633" s="294">
        <v>15165295.42</v>
      </c>
      <c r="P2633" s="294">
        <v>-14693367.769999992</v>
      </c>
      <c r="Q2633" s="294">
        <v>-191765.74</v>
      </c>
      <c r="R2633" s="294">
        <v>-14885133.509999992</v>
      </c>
      <c r="S2633" s="294">
        <v>337399791.61000001</v>
      </c>
      <c r="T2633" s="294">
        <v>151762722.96000001</v>
      </c>
      <c r="U2633" s="294">
        <v>11311649.810000001</v>
      </c>
      <c r="V2633" s="294">
        <v>0</v>
      </c>
      <c r="W2633" s="294">
        <v>0</v>
      </c>
      <c r="X2633" s="294">
        <v>180502889.12</v>
      </c>
      <c r="Y2633" s="294">
        <v>1659232.78</v>
      </c>
      <c r="Z2633" s="294">
        <v>4187458.67</v>
      </c>
      <c r="AA2633" s="294">
        <v>0</v>
      </c>
      <c r="AB2633" s="294">
        <v>303439.14</v>
      </c>
      <c r="AC2633" s="294">
        <v>0</v>
      </c>
      <c r="AD2633" s="294">
        <v>0</v>
      </c>
      <c r="AE2633" s="294">
        <v>0</v>
      </c>
      <c r="AF2633" s="294">
        <v>27339.69</v>
      </c>
      <c r="AG2633" s="294">
        <v>30405451.419999998</v>
      </c>
      <c r="AH2633" s="294">
        <v>2819158</v>
      </c>
      <c r="AI2633" s="294">
        <v>29565745.809999999</v>
      </c>
      <c r="AJ2633" s="294">
        <v>14400450.389999999</v>
      </c>
      <c r="AK2633" s="294">
        <v>0</v>
      </c>
      <c r="AL2633" s="294">
        <v>4300625.9499999955</v>
      </c>
      <c r="AM2633" s="294">
        <v>1.1294409783914925</v>
      </c>
      <c r="AN2633" s="294">
        <v>0</v>
      </c>
      <c r="AO2633" s="294">
        <v>0</v>
      </c>
      <c r="AP2633" s="13">
        <v>94113935.13000001</v>
      </c>
      <c r="AQ2633" s="13">
        <v>25243404</v>
      </c>
      <c r="AR2633" s="367"/>
      <c r="AS2633" s="19">
        <v>45930</v>
      </c>
      <c r="AT2633" s="20" t="s">
        <v>8</v>
      </c>
      <c r="AU2633" s="40" t="s">
        <v>292</v>
      </c>
      <c r="AV2633" s="40">
        <v>2025</v>
      </c>
      <c r="AW2633" s="269" t="s">
        <v>174</v>
      </c>
      <c r="AX2633" s="380">
        <v>161.44999999999999</v>
      </c>
      <c r="AY2633" s="380">
        <v>177.61</v>
      </c>
    </row>
    <row r="2634" spans="1:51" x14ac:dyDescent="0.25">
      <c r="A2634" s="43">
        <v>121</v>
      </c>
      <c r="B2634" s="44" t="s">
        <v>68</v>
      </c>
      <c r="C2634" s="294">
        <v>3139540.88</v>
      </c>
      <c r="D2634" s="294">
        <v>0</v>
      </c>
      <c r="E2634" s="294">
        <v>69.61</v>
      </c>
      <c r="F2634" s="294">
        <v>0</v>
      </c>
      <c r="G2634" s="294">
        <v>1052659.69</v>
      </c>
      <c r="H2634" s="294">
        <v>3097754.87</v>
      </c>
      <c r="I2634" s="294">
        <v>6234380.3200000003</v>
      </c>
      <c r="J2634" s="294">
        <v>138623653.66999999</v>
      </c>
      <c r="K2634" s="294">
        <v>891.43</v>
      </c>
      <c r="L2634" s="294">
        <v>821.81999999999994</v>
      </c>
      <c r="M2634" s="294">
        <v>2348204.5299999998</v>
      </c>
      <c r="N2634" s="294">
        <v>0</v>
      </c>
      <c r="O2634" s="294">
        <v>774768.34000000032</v>
      </c>
      <c r="P2634" s="294">
        <v>1311891.4199999992</v>
      </c>
      <c r="Q2634" s="294">
        <v>-1529484.0399999998</v>
      </c>
      <c r="R2634" s="294">
        <v>-217592.62000000058</v>
      </c>
      <c r="S2634" s="294">
        <v>3315347.13</v>
      </c>
      <c r="T2634" s="294">
        <v>0</v>
      </c>
      <c r="U2634" s="294">
        <v>0</v>
      </c>
      <c r="V2634" s="294">
        <v>0</v>
      </c>
      <c r="W2634" s="294">
        <v>0</v>
      </c>
      <c r="X2634" s="294">
        <v>3436845.03</v>
      </c>
      <c r="Y2634" s="294">
        <v>21482.85</v>
      </c>
      <c r="Z2634" s="294">
        <v>12292.01</v>
      </c>
      <c r="AA2634" s="294">
        <v>60525.95</v>
      </c>
      <c r="AB2634" s="294">
        <v>27197.09</v>
      </c>
      <c r="AC2634" s="294">
        <v>0</v>
      </c>
      <c r="AD2634" s="294">
        <v>0</v>
      </c>
      <c r="AE2634" s="294">
        <v>0</v>
      </c>
      <c r="AF2634" s="294">
        <v>0</v>
      </c>
      <c r="AG2634" s="294">
        <v>2349026.35</v>
      </c>
      <c r="AH2634" s="294">
        <v>69.61</v>
      </c>
      <c r="AI2634" s="294">
        <v>2348274.2400000002</v>
      </c>
      <c r="AJ2634" s="294">
        <v>1573505.9</v>
      </c>
      <c r="AK2634" s="294">
        <v>0</v>
      </c>
      <c r="AL2634" s="294">
        <v>6233488.8900000006</v>
      </c>
      <c r="AM2634" s="294">
        <v>6993.6846639668856</v>
      </c>
      <c r="AN2634" s="294">
        <v>0</v>
      </c>
      <c r="AO2634" s="294">
        <v>0</v>
      </c>
      <c r="AP2634" s="13">
        <v>2364772.54</v>
      </c>
      <c r="AQ2634" s="13">
        <v>0</v>
      </c>
      <c r="AR2634" s="367"/>
      <c r="AS2634" s="19">
        <v>45930</v>
      </c>
      <c r="AT2634" s="20" t="s">
        <v>8</v>
      </c>
      <c r="AU2634" s="40" t="s">
        <v>292</v>
      </c>
      <c r="AV2634" s="40">
        <v>2025</v>
      </c>
      <c r="AW2634" s="269" t="s">
        <v>188</v>
      </c>
      <c r="AX2634" s="380">
        <v>161.44999999999999</v>
      </c>
      <c r="AY2634" s="380">
        <v>177.61</v>
      </c>
    </row>
    <row r="2635" spans="1:51" x14ac:dyDescent="0.25">
      <c r="A2635" s="43">
        <v>122</v>
      </c>
      <c r="B2635" s="44" t="s">
        <v>69</v>
      </c>
      <c r="C2635" s="294">
        <v>773532652.91999996</v>
      </c>
      <c r="D2635" s="294">
        <v>3483963.44</v>
      </c>
      <c r="E2635" s="294">
        <v>6552.1500000000005</v>
      </c>
      <c r="F2635" s="294">
        <v>761727.36</v>
      </c>
      <c r="G2635" s="294">
        <v>92654760.879999995</v>
      </c>
      <c r="H2635" s="294">
        <v>2214057.6800000002</v>
      </c>
      <c r="I2635" s="294">
        <v>143976937.44</v>
      </c>
      <c r="J2635" s="294">
        <v>395121.6</v>
      </c>
      <c r="K2635" s="294">
        <v>5716398.0899999999</v>
      </c>
      <c r="L2635" s="294">
        <v>4709948.49</v>
      </c>
      <c r="M2635" s="294">
        <v>27728775.75</v>
      </c>
      <c r="N2635" s="294">
        <v>413795.41</v>
      </c>
      <c r="O2635" s="294">
        <v>-533519100.93000001</v>
      </c>
      <c r="P2635" s="294">
        <v>1210150303.5399997</v>
      </c>
      <c r="Q2635" s="294">
        <v>-1212534352.53</v>
      </c>
      <c r="R2635" s="294">
        <v>-2384048.990000248</v>
      </c>
      <c r="S2635" s="294">
        <v>4598106.6899999976</v>
      </c>
      <c r="T2635" s="294">
        <v>0</v>
      </c>
      <c r="U2635" s="294">
        <v>0</v>
      </c>
      <c r="V2635" s="294">
        <v>0</v>
      </c>
      <c r="W2635" s="294">
        <v>31492895.760000002</v>
      </c>
      <c r="X2635" s="294">
        <v>2323722.75</v>
      </c>
      <c r="Y2635" s="294">
        <v>1533629.49</v>
      </c>
      <c r="Z2635" s="294">
        <v>339760.33</v>
      </c>
      <c r="AA2635" s="294">
        <v>4080469.94</v>
      </c>
      <c r="AB2635" s="294">
        <v>1033895.72</v>
      </c>
      <c r="AC2635" s="294">
        <v>0</v>
      </c>
      <c r="AD2635" s="294">
        <v>0</v>
      </c>
      <c r="AE2635" s="294">
        <v>22053438.620000001</v>
      </c>
      <c r="AF2635" s="294">
        <v>177317.72</v>
      </c>
      <c r="AG2635" s="294">
        <v>32438724.239999998</v>
      </c>
      <c r="AH2635" s="294">
        <v>420347.56</v>
      </c>
      <c r="AI2635" s="294">
        <v>32755730.079999998</v>
      </c>
      <c r="AJ2635" s="294">
        <v>566274831.00999999</v>
      </c>
      <c r="AK2635" s="294">
        <v>0</v>
      </c>
      <c r="AL2635" s="294">
        <v>138260539.34999999</v>
      </c>
      <c r="AM2635" s="294">
        <v>25.186653408877618</v>
      </c>
      <c r="AN2635" s="294">
        <v>679203.21</v>
      </c>
      <c r="AO2635" s="294">
        <v>82524.149999999994</v>
      </c>
      <c r="AP2635" s="13">
        <v>1306544274.0899999</v>
      </c>
      <c r="AQ2635" s="13">
        <v>2976483.6799999997</v>
      </c>
      <c r="AR2635" s="367"/>
      <c r="AS2635" s="19">
        <v>45930</v>
      </c>
      <c r="AT2635" s="20" t="s">
        <v>8</v>
      </c>
      <c r="AU2635" s="40" t="s">
        <v>292</v>
      </c>
      <c r="AV2635" s="40">
        <v>2025</v>
      </c>
      <c r="AW2635" s="269" t="s">
        <v>267</v>
      </c>
      <c r="AX2635" s="380">
        <v>161.44999999999999</v>
      </c>
      <c r="AY2635" s="380">
        <v>177.61</v>
      </c>
    </row>
    <row r="2636" spans="1:51" x14ac:dyDescent="0.25">
      <c r="A2636" s="43">
        <v>13</v>
      </c>
      <c r="B2636" s="44" t="s">
        <v>70</v>
      </c>
      <c r="C2636" s="294">
        <v>16804091226.749998</v>
      </c>
      <c r="D2636" s="294">
        <v>8387962235.8199997</v>
      </c>
      <c r="E2636" s="294">
        <v>1958261299.5</v>
      </c>
      <c r="F2636" s="294">
        <v>2605712974.1800003</v>
      </c>
      <c r="G2636" s="294">
        <v>2672379248.75</v>
      </c>
      <c r="H2636" s="294">
        <v>168725245.37</v>
      </c>
      <c r="I2636" s="294">
        <v>11671990586.1</v>
      </c>
      <c r="J2636" s="294">
        <v>9425953921.9699993</v>
      </c>
      <c r="K2636" s="294">
        <v>5310637355.6800003</v>
      </c>
      <c r="L2636" s="294">
        <v>3268088980.7500005</v>
      </c>
      <c r="M2636" s="294">
        <v>2195774247.0500002</v>
      </c>
      <c r="N2636" s="294">
        <v>1960859635.76</v>
      </c>
      <c r="O2636" s="294">
        <v>6741487438.6300001</v>
      </c>
      <c r="P2636" s="294">
        <v>-3603450670.6300025</v>
      </c>
      <c r="Q2636" s="294">
        <v>-778378452.6499995</v>
      </c>
      <c r="R2636" s="294">
        <v>-4381829123.2800016</v>
      </c>
      <c r="S2636" s="294">
        <v>4550554368.7800007</v>
      </c>
      <c r="T2636" s="294">
        <v>243518571.59999999</v>
      </c>
      <c r="U2636" s="294">
        <v>774858922.15999997</v>
      </c>
      <c r="V2636" s="294">
        <v>0</v>
      </c>
      <c r="W2636" s="294">
        <v>121152460.06</v>
      </c>
      <c r="X2636" s="294">
        <v>5409509373.6499996</v>
      </c>
      <c r="Y2636" s="294">
        <v>54538351.969999999</v>
      </c>
      <c r="Z2636" s="294">
        <v>133263026.03</v>
      </c>
      <c r="AA2636" s="294">
        <v>161552047.71000001</v>
      </c>
      <c r="AB2636" s="294">
        <v>3352546.38</v>
      </c>
      <c r="AC2636" s="294">
        <v>0</v>
      </c>
      <c r="AD2636" s="294">
        <v>0</v>
      </c>
      <c r="AE2636" s="294">
        <v>39285051.579999998</v>
      </c>
      <c r="AF2636" s="294">
        <v>1606493935.02</v>
      </c>
      <c r="AG2636" s="294">
        <v>5463863227.7999992</v>
      </c>
      <c r="AH2636" s="294">
        <v>3919120935.2600002</v>
      </c>
      <c r="AI2636" s="294">
        <v>9443239167.1499996</v>
      </c>
      <c r="AJ2636" s="294">
        <v>2701754990.1100001</v>
      </c>
      <c r="AK2636" s="294">
        <v>3261.59</v>
      </c>
      <c r="AL2636" s="294">
        <v>6361353230.4200001</v>
      </c>
      <c r="AM2636" s="294">
        <v>2.1978511813871466</v>
      </c>
      <c r="AN2636" s="294">
        <v>1998818794.03</v>
      </c>
      <c r="AO2636" s="294">
        <v>606894180.14999998</v>
      </c>
      <c r="AP2636" s="13">
        <v>13044974787.280003</v>
      </c>
      <c r="AQ2636" s="13">
        <v>11307881852.509998</v>
      </c>
      <c r="AR2636" s="367"/>
      <c r="AS2636" s="19">
        <v>45930</v>
      </c>
      <c r="AT2636" s="20" t="s">
        <v>8</v>
      </c>
      <c r="AU2636" s="40" t="s">
        <v>292</v>
      </c>
      <c r="AV2636" s="40">
        <v>2025</v>
      </c>
      <c r="AW2636" s="269" t="s">
        <v>149</v>
      </c>
      <c r="AX2636" s="380">
        <v>161.44999999999999</v>
      </c>
      <c r="AY2636" s="380">
        <v>177.61</v>
      </c>
    </row>
    <row r="2637" spans="1:51" x14ac:dyDescent="0.25">
      <c r="A2637" s="43">
        <v>110</v>
      </c>
      <c r="B2637" s="44" t="s">
        <v>71</v>
      </c>
      <c r="C2637" s="294">
        <v>114472803.45999998</v>
      </c>
      <c r="D2637" s="294">
        <v>8897693.7000000011</v>
      </c>
      <c r="E2637" s="294">
        <v>600308.78</v>
      </c>
      <c r="F2637" s="294">
        <v>18618171.379999999</v>
      </c>
      <c r="G2637" s="294">
        <v>152350701.28</v>
      </c>
      <c r="H2637" s="294">
        <v>225334711.34999999</v>
      </c>
      <c r="I2637" s="294">
        <v>460494549.17000002</v>
      </c>
      <c r="J2637" s="294">
        <v>835967258.34000003</v>
      </c>
      <c r="K2637" s="294">
        <v>66316876.590000004</v>
      </c>
      <c r="L2637" s="294">
        <v>39726091.039999999</v>
      </c>
      <c r="M2637" s="294">
        <v>7911685.2999999998</v>
      </c>
      <c r="N2637" s="294">
        <v>68607.399999999994</v>
      </c>
      <c r="O2637" s="294">
        <v>42319716.219999991</v>
      </c>
      <c r="P2637" s="294">
        <v>-116227685.76000004</v>
      </c>
      <c r="Q2637" s="294">
        <v>-10047013.1</v>
      </c>
      <c r="R2637" s="294">
        <v>-126274698.86000003</v>
      </c>
      <c r="S2637" s="294">
        <v>351609410.22000003</v>
      </c>
      <c r="T2637" s="294">
        <v>26514808.420000002</v>
      </c>
      <c r="U2637" s="294">
        <v>0</v>
      </c>
      <c r="V2637" s="294">
        <v>0</v>
      </c>
      <c r="W2637" s="294">
        <v>0</v>
      </c>
      <c r="X2637" s="294">
        <v>333266912.25</v>
      </c>
      <c r="Y2637" s="294">
        <v>2912111.73</v>
      </c>
      <c r="Z2637" s="294">
        <v>1023727.61</v>
      </c>
      <c r="AA2637" s="294">
        <v>1614273.11</v>
      </c>
      <c r="AB2637" s="294">
        <v>1662762.84</v>
      </c>
      <c r="AC2637" s="294">
        <v>0</v>
      </c>
      <c r="AD2637" s="294">
        <v>0</v>
      </c>
      <c r="AE2637" s="294">
        <v>0</v>
      </c>
      <c r="AF2637" s="294">
        <v>959435.16</v>
      </c>
      <c r="AG2637" s="294">
        <v>47637776.339999996</v>
      </c>
      <c r="AH2637" s="294">
        <v>668916.18000000005</v>
      </c>
      <c r="AI2637" s="294">
        <v>74284040.069999993</v>
      </c>
      <c r="AJ2637" s="294">
        <v>31964323.849999998</v>
      </c>
      <c r="AK2637" s="294">
        <v>0</v>
      </c>
      <c r="AL2637" s="294">
        <v>394177672.58000004</v>
      </c>
      <c r="AM2637" s="294">
        <v>6.9438515932675653</v>
      </c>
      <c r="AN2637" s="294">
        <v>14103220.289999999</v>
      </c>
      <c r="AO2637" s="294">
        <v>4514951.09</v>
      </c>
      <c r="AP2637" s="13">
        <v>89659454.920000017</v>
      </c>
      <c r="AQ2637" s="13">
        <v>9524814.660000002</v>
      </c>
      <c r="AR2637" s="367"/>
      <c r="AS2637" s="19">
        <v>45930</v>
      </c>
      <c r="AT2637" s="20" t="s">
        <v>8</v>
      </c>
      <c r="AU2637" s="40" t="s">
        <v>292</v>
      </c>
      <c r="AV2637" s="40">
        <v>2025</v>
      </c>
      <c r="AW2637" s="269" t="s">
        <v>173</v>
      </c>
      <c r="AX2637" s="380">
        <v>161.44999999999999</v>
      </c>
      <c r="AY2637" s="380">
        <v>177.61</v>
      </c>
    </row>
    <row r="2638" spans="1:51" x14ac:dyDescent="0.25">
      <c r="A2638" s="43">
        <v>52</v>
      </c>
      <c r="B2638" s="44" t="s">
        <v>72</v>
      </c>
      <c r="C2638" s="294">
        <v>400337006.93000001</v>
      </c>
      <c r="D2638" s="294">
        <v>16859575.060000002</v>
      </c>
      <c r="E2638" s="294">
        <v>32359865.360000003</v>
      </c>
      <c r="F2638" s="294">
        <v>50596414.350000001</v>
      </c>
      <c r="G2638" s="294">
        <v>87172999.450000003</v>
      </c>
      <c r="H2638" s="294">
        <v>8784499.4199999999</v>
      </c>
      <c r="I2638" s="294">
        <v>3117976023.4499998</v>
      </c>
      <c r="J2638" s="294">
        <v>2402378912.2399998</v>
      </c>
      <c r="K2638" s="294">
        <v>138073291.38999999</v>
      </c>
      <c r="L2638" s="294">
        <v>88553309.669999987</v>
      </c>
      <c r="M2638" s="294">
        <v>41900671.280000001</v>
      </c>
      <c r="N2638" s="294">
        <v>16981375.57</v>
      </c>
      <c r="O2638" s="294">
        <v>80958958.289999992</v>
      </c>
      <c r="P2638" s="294">
        <v>164625841.84999999</v>
      </c>
      <c r="Q2638" s="294">
        <v>-114415927.44999999</v>
      </c>
      <c r="R2638" s="294">
        <v>50209914.400000006</v>
      </c>
      <c r="S2638" s="294">
        <v>-41425414.980000019</v>
      </c>
      <c r="T2638" s="294">
        <v>192384881.03999999</v>
      </c>
      <c r="U2638" s="294">
        <v>0</v>
      </c>
      <c r="V2638" s="294">
        <v>0</v>
      </c>
      <c r="W2638" s="294">
        <v>0</v>
      </c>
      <c r="X2638" s="294">
        <v>143636565.36000001</v>
      </c>
      <c r="Y2638" s="294">
        <v>1779040.81</v>
      </c>
      <c r="Z2638" s="294">
        <v>3669780.29</v>
      </c>
      <c r="AA2638" s="294">
        <v>5659261.1600000001</v>
      </c>
      <c r="AB2638" s="294">
        <v>156119.10999999999</v>
      </c>
      <c r="AC2638" s="294">
        <v>0</v>
      </c>
      <c r="AD2638" s="294">
        <v>0</v>
      </c>
      <c r="AE2638" s="294">
        <v>0</v>
      </c>
      <c r="AF2638" s="294">
        <v>366182660.00999999</v>
      </c>
      <c r="AG2638" s="294">
        <v>130453980.95000002</v>
      </c>
      <c r="AH2638" s="294">
        <v>49341240.93</v>
      </c>
      <c r="AI2638" s="294">
        <v>195356326.91999999</v>
      </c>
      <c r="AJ2638" s="294">
        <v>114397368.63000001</v>
      </c>
      <c r="AK2638" s="294">
        <v>0</v>
      </c>
      <c r="AL2638" s="294">
        <v>2979902732.0599999</v>
      </c>
      <c r="AM2638" s="294">
        <v>22.58203590325812</v>
      </c>
      <c r="AN2638" s="294">
        <v>32268468.939999998</v>
      </c>
      <c r="AO2638" s="294">
        <v>18327945.41</v>
      </c>
      <c r="AP2638" s="13">
        <v>305176439.83000004</v>
      </c>
      <c r="AQ2638" s="13">
        <v>-10509095.210000001</v>
      </c>
      <c r="AR2638" s="367"/>
      <c r="AS2638" s="19">
        <v>45930</v>
      </c>
      <c r="AT2638" s="20" t="s">
        <v>8</v>
      </c>
      <c r="AU2638" s="40" t="s">
        <v>292</v>
      </c>
      <c r="AV2638" s="40">
        <v>2025</v>
      </c>
      <c r="AW2638" s="269" t="s">
        <v>170</v>
      </c>
      <c r="AX2638" s="380">
        <v>161.44999999999999</v>
      </c>
      <c r="AY2638" s="380">
        <v>177.61</v>
      </c>
    </row>
    <row r="2639" spans="1:51" x14ac:dyDescent="0.25">
      <c r="A2639" s="43">
        <v>96</v>
      </c>
      <c r="B2639" s="44" t="s">
        <v>73</v>
      </c>
      <c r="C2639" s="294">
        <v>3452414233.5999994</v>
      </c>
      <c r="D2639" s="294">
        <v>525590855.37</v>
      </c>
      <c r="E2639" s="294">
        <v>420296001.14000005</v>
      </c>
      <c r="F2639" s="294">
        <v>359736676.88999999</v>
      </c>
      <c r="G2639" s="294">
        <v>846987400.51999998</v>
      </c>
      <c r="H2639" s="294">
        <v>8427497.7100000009</v>
      </c>
      <c r="I2639" s="294">
        <v>9343501036.1700001</v>
      </c>
      <c r="J2639" s="294">
        <v>21374797.510000002</v>
      </c>
      <c r="K2639" s="294">
        <v>1296151389.3900001</v>
      </c>
      <c r="L2639" s="294">
        <v>875855388.25</v>
      </c>
      <c r="M2639" s="294">
        <v>84575124.780000001</v>
      </c>
      <c r="N2639" s="294">
        <v>278008587.39999998</v>
      </c>
      <c r="O2639" s="294">
        <v>742228593.40999997</v>
      </c>
      <c r="P2639" s="294">
        <v>968294782.93000031</v>
      </c>
      <c r="Q2639" s="294">
        <v>-441574233.45000011</v>
      </c>
      <c r="R2639" s="294">
        <v>526720549.4800002</v>
      </c>
      <c r="S2639" s="294">
        <v>-518293051.78999996</v>
      </c>
      <c r="T2639" s="294">
        <v>67820074.939999998</v>
      </c>
      <c r="U2639" s="294">
        <v>0</v>
      </c>
      <c r="V2639" s="294">
        <v>0</v>
      </c>
      <c r="W2639" s="294">
        <v>69363.09</v>
      </c>
      <c r="X2639" s="294">
        <v>4503255.84</v>
      </c>
      <c r="Y2639" s="294">
        <v>13315268.380000001</v>
      </c>
      <c r="Z2639" s="294">
        <v>37791199.609999999</v>
      </c>
      <c r="AA2639" s="294">
        <v>18902436.98</v>
      </c>
      <c r="AB2639" s="294">
        <v>12924693.560000001</v>
      </c>
      <c r="AC2639" s="294">
        <v>0</v>
      </c>
      <c r="AD2639" s="294">
        <v>0</v>
      </c>
      <c r="AE2639" s="294">
        <v>0</v>
      </c>
      <c r="AF2639" s="294">
        <v>507752147.13</v>
      </c>
      <c r="AG2639" s="294">
        <v>960430513.02999997</v>
      </c>
      <c r="AH2639" s="294">
        <v>698304588.53999996</v>
      </c>
      <c r="AI2639" s="294">
        <v>1655955451.01</v>
      </c>
      <c r="AJ2639" s="294">
        <v>913726857.60000002</v>
      </c>
      <c r="AK2639" s="294">
        <v>0</v>
      </c>
      <c r="AL2639" s="294">
        <v>8047349646.7799997</v>
      </c>
      <c r="AM2639" s="294">
        <v>7.2086494777182439</v>
      </c>
      <c r="AN2639" s="294">
        <v>215990227.12</v>
      </c>
      <c r="AO2639" s="294">
        <v>143746449.77000001</v>
      </c>
      <c r="AP2639" s="13">
        <v>2815836108.0700002</v>
      </c>
      <c r="AQ2639" s="13">
        <v>631241323.25000012</v>
      </c>
      <c r="AR2639" s="367"/>
      <c r="AS2639" s="19">
        <v>45930</v>
      </c>
      <c r="AT2639" s="20" t="s">
        <v>8</v>
      </c>
      <c r="AU2639" s="40" t="s">
        <v>292</v>
      </c>
      <c r="AV2639" s="40">
        <v>2025</v>
      </c>
      <c r="AW2639" s="269" t="s">
        <v>153</v>
      </c>
      <c r="AX2639" s="380">
        <v>161.44999999999999</v>
      </c>
      <c r="AY2639" s="380">
        <v>177.61</v>
      </c>
    </row>
    <row r="2640" spans="1:51" x14ac:dyDescent="0.25">
      <c r="A2640" s="43">
        <v>103</v>
      </c>
      <c r="B2640" s="44" t="s">
        <v>74</v>
      </c>
      <c r="C2640" s="294">
        <v>377919307.86000001</v>
      </c>
      <c r="D2640" s="294">
        <v>0</v>
      </c>
      <c r="E2640" s="294">
        <v>1</v>
      </c>
      <c r="F2640" s="294">
        <v>847543.06</v>
      </c>
      <c r="G2640" s="294">
        <v>28755318.100000001</v>
      </c>
      <c r="H2640" s="294">
        <v>112554590.03</v>
      </c>
      <c r="I2640" s="294">
        <v>246776503.31</v>
      </c>
      <c r="J2640" s="294">
        <v>606582292.50999999</v>
      </c>
      <c r="K2640" s="294">
        <v>12846824.449999999</v>
      </c>
      <c r="L2640" s="294">
        <v>10323675.100000001</v>
      </c>
      <c r="M2640" s="294">
        <v>269892006.79000002</v>
      </c>
      <c r="N2640" s="294">
        <v>0</v>
      </c>
      <c r="O2640" s="294">
        <v>277365781.7700001</v>
      </c>
      <c r="P2640" s="294">
        <v>68390066.019999936</v>
      </c>
      <c r="Q2640" s="294">
        <v>-59805995.299999982</v>
      </c>
      <c r="R2640" s="294">
        <v>8584070.7199999541</v>
      </c>
      <c r="S2640" s="294">
        <v>103970518.63</v>
      </c>
      <c r="T2640" s="294">
        <v>318886.3</v>
      </c>
      <c r="U2640" s="294">
        <v>0</v>
      </c>
      <c r="V2640" s="294">
        <v>0</v>
      </c>
      <c r="W2640" s="294">
        <v>0</v>
      </c>
      <c r="X2640" s="294">
        <v>166162522.41999999</v>
      </c>
      <c r="Y2640" s="294">
        <v>563044.16</v>
      </c>
      <c r="Z2640" s="294">
        <v>25354.43</v>
      </c>
      <c r="AA2640" s="294">
        <v>61920211.68</v>
      </c>
      <c r="AB2640" s="294">
        <v>0</v>
      </c>
      <c r="AC2640" s="294">
        <v>0</v>
      </c>
      <c r="AD2640" s="294">
        <v>0</v>
      </c>
      <c r="AE2640" s="294">
        <v>0</v>
      </c>
      <c r="AF2640" s="294">
        <v>2279.8200000000002</v>
      </c>
      <c r="AG2640" s="294">
        <v>280215681.88999999</v>
      </c>
      <c r="AH2640" s="294">
        <v>1</v>
      </c>
      <c r="AI2640" s="294">
        <v>281497500.76000005</v>
      </c>
      <c r="AJ2640" s="294">
        <v>4131718.9899999998</v>
      </c>
      <c r="AK2640" s="294">
        <v>0</v>
      </c>
      <c r="AL2640" s="294">
        <v>233929678.86000001</v>
      </c>
      <c r="AM2640" s="294">
        <v>19.209144195163343</v>
      </c>
      <c r="AN2640" s="294">
        <v>840864.81</v>
      </c>
      <c r="AO2640" s="294">
        <v>6678.25</v>
      </c>
      <c r="AP2640" s="13">
        <v>99923000.560000002</v>
      </c>
      <c r="AQ2640" s="13">
        <v>0</v>
      </c>
      <c r="AR2640" s="367"/>
      <c r="AS2640" s="19">
        <v>45930</v>
      </c>
      <c r="AT2640" s="20" t="s">
        <v>8</v>
      </c>
      <c r="AU2640" s="40" t="s">
        <v>292</v>
      </c>
      <c r="AV2640" s="40">
        <v>2025</v>
      </c>
      <c r="AW2640" s="269" t="s">
        <v>184</v>
      </c>
      <c r="AX2640" s="380">
        <v>161.44999999999999</v>
      </c>
      <c r="AY2640" s="380">
        <v>177.61</v>
      </c>
    </row>
    <row r="2641" spans="1:51" x14ac:dyDescent="0.25">
      <c r="A2641" s="43">
        <v>23</v>
      </c>
      <c r="B2641" s="44" t="s">
        <v>75</v>
      </c>
      <c r="C2641" s="294">
        <v>2415801944.6799998</v>
      </c>
      <c r="D2641" s="294">
        <v>723136488.88</v>
      </c>
      <c r="E2641" s="294">
        <v>121451268.19</v>
      </c>
      <c r="F2641" s="294">
        <v>481634414.51999998</v>
      </c>
      <c r="G2641" s="294">
        <v>564114853.48000002</v>
      </c>
      <c r="H2641" s="294">
        <v>405324.44</v>
      </c>
      <c r="I2641" s="294">
        <v>2102291162.9100001</v>
      </c>
      <c r="J2641" s="294">
        <v>142543289.93000001</v>
      </c>
      <c r="K2641" s="294">
        <v>516716828.23000002</v>
      </c>
      <c r="L2641" s="294">
        <v>395210222.62</v>
      </c>
      <c r="M2641" s="294">
        <v>477304434.45999998</v>
      </c>
      <c r="N2641" s="294">
        <v>290625950.49000001</v>
      </c>
      <c r="O2641" s="294">
        <v>798386823.5600003</v>
      </c>
      <c r="P2641" s="294">
        <v>-151660235.29999998</v>
      </c>
      <c r="Q2641" s="294">
        <v>360649283.66000003</v>
      </c>
      <c r="R2641" s="294">
        <v>208989048.36000004</v>
      </c>
      <c r="S2641" s="294">
        <v>-208583723.92000002</v>
      </c>
      <c r="T2641" s="294">
        <v>334450.86</v>
      </c>
      <c r="U2641" s="294">
        <v>0</v>
      </c>
      <c r="V2641" s="294">
        <v>0</v>
      </c>
      <c r="W2641" s="294">
        <v>1898480</v>
      </c>
      <c r="X2641" s="294">
        <v>45422212.030000001</v>
      </c>
      <c r="Y2641" s="294">
        <v>9987988.3699999992</v>
      </c>
      <c r="Z2641" s="294">
        <v>76040581.359999999</v>
      </c>
      <c r="AA2641" s="294">
        <v>19498373.350000001</v>
      </c>
      <c r="AB2641" s="294">
        <v>13368673.76</v>
      </c>
      <c r="AC2641" s="294">
        <v>0</v>
      </c>
      <c r="AD2641" s="294">
        <v>0</v>
      </c>
      <c r="AE2641" s="294">
        <v>0</v>
      </c>
      <c r="AF2641" s="294">
        <v>137343249.97</v>
      </c>
      <c r="AG2641" s="294">
        <v>872514657.08000004</v>
      </c>
      <c r="AH2641" s="294">
        <v>412077218.67999995</v>
      </c>
      <c r="AI2641" s="294">
        <v>1270071347.3900001</v>
      </c>
      <c r="AJ2641" s="294">
        <v>475012201.99000001</v>
      </c>
      <c r="AK2641" s="294">
        <v>3327678.16</v>
      </c>
      <c r="AL2641" s="294">
        <v>1585574334.6800001</v>
      </c>
      <c r="AM2641" s="294">
        <v>4.0685556344494209</v>
      </c>
      <c r="AN2641" s="294">
        <v>286588421.99000001</v>
      </c>
      <c r="AO2641" s="294">
        <v>195045992.53</v>
      </c>
      <c r="AP2641" s="13">
        <v>1854804936.4800003</v>
      </c>
      <c r="AQ2641" s="13">
        <v>960815829.37999988</v>
      </c>
      <c r="AR2641" s="367"/>
      <c r="AS2641" s="19">
        <v>45930</v>
      </c>
      <c r="AT2641" s="20" t="s">
        <v>8</v>
      </c>
      <c r="AU2641" s="40" t="s">
        <v>292</v>
      </c>
      <c r="AV2641" s="40">
        <v>2025</v>
      </c>
      <c r="AW2641" s="269" t="s">
        <v>159</v>
      </c>
      <c r="AX2641" s="380">
        <v>161.44999999999999</v>
      </c>
      <c r="AY2641" s="380">
        <v>177.61</v>
      </c>
    </row>
    <row r="2642" spans="1:51" x14ac:dyDescent="0.25">
      <c r="A2642" s="43">
        <v>62</v>
      </c>
      <c r="B2642" s="44" t="s">
        <v>203</v>
      </c>
      <c r="C2642" s="294">
        <v>214754508.90000001</v>
      </c>
      <c r="D2642" s="294">
        <v>58209051.32</v>
      </c>
      <c r="E2642" s="294">
        <v>13182626.050000001</v>
      </c>
      <c r="F2642" s="294">
        <v>51393.87</v>
      </c>
      <c r="G2642" s="294">
        <v>112201783.94</v>
      </c>
      <c r="H2642" s="294">
        <v>5600021.7400000002</v>
      </c>
      <c r="I2642" s="294">
        <v>245071110.19999999</v>
      </c>
      <c r="J2642" s="294">
        <v>43571688.840000004</v>
      </c>
      <c r="K2642" s="294">
        <v>23676963.059999999</v>
      </c>
      <c r="L2642" s="294">
        <v>9274804.4299999997</v>
      </c>
      <c r="M2642" s="294">
        <v>0</v>
      </c>
      <c r="N2642" s="294">
        <v>0</v>
      </c>
      <c r="O2642" s="294">
        <v>13882499.420000002</v>
      </c>
      <c r="P2642" s="294">
        <v>30409780.349999994</v>
      </c>
      <c r="Q2642" s="294">
        <v>0</v>
      </c>
      <c r="R2642" s="294">
        <v>30409780.349999994</v>
      </c>
      <c r="S2642" s="294">
        <v>-24809758.619999997</v>
      </c>
      <c r="T2642" s="294">
        <v>12552390.699999999</v>
      </c>
      <c r="U2642" s="294">
        <v>0</v>
      </c>
      <c r="V2642" s="294">
        <v>0</v>
      </c>
      <c r="W2642" s="294">
        <v>0</v>
      </c>
      <c r="X2642" s="294">
        <v>2151279.11</v>
      </c>
      <c r="Y2642" s="294">
        <v>2039964.21</v>
      </c>
      <c r="Z2642" s="294">
        <v>4680207.54</v>
      </c>
      <c r="AA2642" s="294">
        <v>22591076.879999999</v>
      </c>
      <c r="AB2642" s="294">
        <v>1345093.84</v>
      </c>
      <c r="AC2642" s="294">
        <v>0</v>
      </c>
      <c r="AD2642" s="294">
        <v>0</v>
      </c>
      <c r="AE2642" s="294">
        <v>0</v>
      </c>
      <c r="AF2642" s="294">
        <v>8857085.9600000009</v>
      </c>
      <c r="AG2642" s="294">
        <v>9274804.4299999997</v>
      </c>
      <c r="AH2642" s="294">
        <v>13182626.050000001</v>
      </c>
      <c r="AI2642" s="294">
        <v>23019044.050000001</v>
      </c>
      <c r="AJ2642" s="294">
        <v>9136544.629999999</v>
      </c>
      <c r="AK2642" s="294">
        <v>0</v>
      </c>
      <c r="AL2642" s="294">
        <v>221394147.13999999</v>
      </c>
      <c r="AM2642" s="294">
        <v>10.350614205840637</v>
      </c>
      <c r="AN2642" s="294">
        <v>51393.87</v>
      </c>
      <c r="AO2642" s="294">
        <v>0</v>
      </c>
      <c r="AP2642" s="13">
        <v>211993130.67999998</v>
      </c>
      <c r="AQ2642" s="13">
        <v>68768558.950000003</v>
      </c>
      <c r="AR2642" s="367"/>
      <c r="AS2642" s="19">
        <v>45930</v>
      </c>
      <c r="AT2642" s="20" t="s">
        <v>8</v>
      </c>
      <c r="AU2642" s="40" t="s">
        <v>292</v>
      </c>
      <c r="AV2642" s="40">
        <v>2025</v>
      </c>
      <c r="AW2642" s="269" t="s">
        <v>169</v>
      </c>
      <c r="AX2642" s="380">
        <v>161.44999999999999</v>
      </c>
      <c r="AY2642" s="380">
        <v>177.61</v>
      </c>
    </row>
    <row r="2643" spans="1:51" x14ac:dyDescent="0.25">
      <c r="A2643" s="43">
        <v>114</v>
      </c>
      <c r="B2643" s="44" t="s">
        <v>76</v>
      </c>
      <c r="C2643" s="294">
        <v>2801193559.0100002</v>
      </c>
      <c r="D2643" s="294">
        <v>1299628471.1400001</v>
      </c>
      <c r="E2643" s="294">
        <v>41571529.460000001</v>
      </c>
      <c r="F2643" s="294">
        <v>381094624.79000002</v>
      </c>
      <c r="G2643" s="294">
        <v>608081706.38</v>
      </c>
      <c r="H2643" s="294">
        <v>423665.66</v>
      </c>
      <c r="I2643" s="294">
        <v>861612934.54999995</v>
      </c>
      <c r="J2643" s="294">
        <v>241563087.38</v>
      </c>
      <c r="K2643" s="294">
        <v>286152429.76999998</v>
      </c>
      <c r="L2643" s="294">
        <v>222814210.78999999</v>
      </c>
      <c r="M2643" s="294">
        <v>576962925.78999996</v>
      </c>
      <c r="N2643" s="294">
        <v>450931553.84000003</v>
      </c>
      <c r="O2643" s="294">
        <v>881523069.96999991</v>
      </c>
      <c r="P2643" s="294">
        <v>-369647890.26999998</v>
      </c>
      <c r="Q2643" s="294">
        <v>317338840.37000054</v>
      </c>
      <c r="R2643" s="294">
        <v>-52309049.89999944</v>
      </c>
      <c r="S2643" s="294">
        <v>52732715.560000002</v>
      </c>
      <c r="T2643" s="294">
        <v>8581188.0099999998</v>
      </c>
      <c r="U2643" s="294">
        <v>0</v>
      </c>
      <c r="V2643" s="294">
        <v>0</v>
      </c>
      <c r="W2643" s="294">
        <v>29929267.550000001</v>
      </c>
      <c r="X2643" s="294">
        <v>203024971.06999999</v>
      </c>
      <c r="Y2643" s="294">
        <v>9764273.2599999998</v>
      </c>
      <c r="Z2643" s="294">
        <v>16330128.939999999</v>
      </c>
      <c r="AA2643" s="294">
        <v>101091525.86</v>
      </c>
      <c r="AB2643" s="294">
        <v>959112.04</v>
      </c>
      <c r="AC2643" s="294">
        <v>0</v>
      </c>
      <c r="AD2643" s="294">
        <v>0</v>
      </c>
      <c r="AE2643" s="294">
        <v>1045927.64</v>
      </c>
      <c r="AF2643" s="294">
        <v>59611743.329999998</v>
      </c>
      <c r="AG2643" s="294">
        <v>799777136.57999992</v>
      </c>
      <c r="AH2643" s="294">
        <v>492503083.30000001</v>
      </c>
      <c r="AI2643" s="294">
        <v>1295420096.25</v>
      </c>
      <c r="AJ2643" s="294">
        <v>413897026.27999997</v>
      </c>
      <c r="AK2643" s="294">
        <v>0</v>
      </c>
      <c r="AL2643" s="294">
        <v>575460504.77999997</v>
      </c>
      <c r="AM2643" s="294">
        <v>3.0110278470902254</v>
      </c>
      <c r="AN2643" s="294">
        <v>250585623.50999999</v>
      </c>
      <c r="AO2643" s="294">
        <v>130509001.28</v>
      </c>
      <c r="AP2643" s="13">
        <v>2310183279.7599998</v>
      </c>
      <c r="AQ2643" s="13">
        <v>1685576989.4400001</v>
      </c>
      <c r="AR2643" s="367"/>
      <c r="AS2643" s="19">
        <v>45930</v>
      </c>
      <c r="AT2643" s="20" t="s">
        <v>8</v>
      </c>
      <c r="AU2643" s="40" t="s">
        <v>292</v>
      </c>
      <c r="AV2643" s="40">
        <v>2025</v>
      </c>
      <c r="AW2643" s="269" t="s">
        <v>154</v>
      </c>
      <c r="AX2643" s="380">
        <v>161.44999999999999</v>
      </c>
      <c r="AY2643" s="380">
        <v>177.61</v>
      </c>
    </row>
    <row r="2644" spans="1:51" x14ac:dyDescent="0.25">
      <c r="A2644" s="43">
        <v>48</v>
      </c>
      <c r="B2644" s="44" t="s">
        <v>77</v>
      </c>
      <c r="C2644" s="294">
        <v>502685133.06</v>
      </c>
      <c r="D2644" s="294">
        <v>174993631.46000001</v>
      </c>
      <c r="E2644" s="294">
        <v>30227867.330000002</v>
      </c>
      <c r="F2644" s="294">
        <v>74388582.069999993</v>
      </c>
      <c r="G2644" s="294">
        <v>287099386.78999996</v>
      </c>
      <c r="H2644" s="294">
        <v>13100236.289999999</v>
      </c>
      <c r="I2644" s="294">
        <v>8034353592.3800001</v>
      </c>
      <c r="J2644" s="294">
        <v>1865454216.72</v>
      </c>
      <c r="K2644" s="294">
        <v>173941849.02000001</v>
      </c>
      <c r="L2644" s="294">
        <v>109327114.64</v>
      </c>
      <c r="M2644" s="294">
        <v>44721970.649999999</v>
      </c>
      <c r="N2644" s="294">
        <v>2932013.43</v>
      </c>
      <c r="O2644" s="294">
        <v>83368331.629999995</v>
      </c>
      <c r="P2644" s="294">
        <v>-117164798.88999996</v>
      </c>
      <c r="Q2644" s="294">
        <v>-5884591.8999999985</v>
      </c>
      <c r="R2644" s="294">
        <v>-123049390.78999996</v>
      </c>
      <c r="S2644" s="294">
        <v>136149627.07000065</v>
      </c>
      <c r="T2644" s="294">
        <v>228425032.56999999</v>
      </c>
      <c r="U2644" s="294">
        <v>0</v>
      </c>
      <c r="V2644" s="294">
        <v>7266308.3399999999</v>
      </c>
      <c r="W2644" s="294">
        <v>148053362.81999999</v>
      </c>
      <c r="X2644" s="294">
        <v>5230537172.54</v>
      </c>
      <c r="Y2644" s="294">
        <v>12179.22</v>
      </c>
      <c r="Z2644" s="294">
        <v>5021192.8</v>
      </c>
      <c r="AA2644" s="294">
        <v>4269640245.6900001</v>
      </c>
      <c r="AB2644" s="294">
        <v>0</v>
      </c>
      <c r="AC2644" s="294">
        <v>8803.93</v>
      </c>
      <c r="AD2644" s="294">
        <v>0</v>
      </c>
      <c r="AE2644" s="294">
        <v>0</v>
      </c>
      <c r="AF2644" s="294">
        <v>1203449827.5599999</v>
      </c>
      <c r="AG2644" s="294">
        <v>154049085.28999999</v>
      </c>
      <c r="AH2644" s="294">
        <v>33159880.760000002</v>
      </c>
      <c r="AI2644" s="294">
        <v>212054320.09999999</v>
      </c>
      <c r="AJ2644" s="294">
        <v>128685988.47</v>
      </c>
      <c r="AK2644" s="294">
        <v>0</v>
      </c>
      <c r="AL2644" s="294">
        <v>7860411743.3599997</v>
      </c>
      <c r="AM2644" s="294">
        <v>46.189882639779242</v>
      </c>
      <c r="AN2644" s="294">
        <v>4028841.1100000003</v>
      </c>
      <c r="AO2644" s="294">
        <v>70359740.969999999</v>
      </c>
      <c r="AP2644" s="13">
        <v>395944017.41000009</v>
      </c>
      <c r="AQ2644" s="13">
        <v>142638787.83999994</v>
      </c>
      <c r="AR2644" s="367"/>
      <c r="AS2644" s="19">
        <v>45930</v>
      </c>
      <c r="AT2644" s="20" t="s">
        <v>8</v>
      </c>
      <c r="AU2644" s="40" t="s">
        <v>292</v>
      </c>
      <c r="AV2644" s="40">
        <v>2025</v>
      </c>
      <c r="AW2644" s="269" t="s">
        <v>163</v>
      </c>
      <c r="AX2644" s="380">
        <v>161.44999999999999</v>
      </c>
      <c r="AY2644" s="380">
        <v>177.61</v>
      </c>
    </row>
    <row r="2645" spans="1:51" ht="30" x14ac:dyDescent="0.25">
      <c r="A2645" s="43">
        <v>120</v>
      </c>
      <c r="B2645" s="44" t="s">
        <v>78</v>
      </c>
      <c r="C2645" s="294">
        <v>127747925.34999999</v>
      </c>
      <c r="D2645" s="294">
        <v>16587934.74</v>
      </c>
      <c r="E2645" s="294">
        <v>2803875.41</v>
      </c>
      <c r="F2645" s="294">
        <v>0</v>
      </c>
      <c r="G2645" s="294">
        <v>62229039.460000001</v>
      </c>
      <c r="H2645" s="294">
        <v>9911063.6999999993</v>
      </c>
      <c r="I2645" s="294">
        <v>399420993.54000002</v>
      </c>
      <c r="J2645" s="294">
        <v>78373486.579999998</v>
      </c>
      <c r="K2645" s="294">
        <v>12580727.75</v>
      </c>
      <c r="L2645" s="294">
        <v>9776852.3399999999</v>
      </c>
      <c r="M2645" s="294">
        <v>2496912.96</v>
      </c>
      <c r="N2645" s="294">
        <v>0</v>
      </c>
      <c r="O2645" s="294">
        <v>12743653.290000001</v>
      </c>
      <c r="P2645" s="294">
        <v>35852848.849999994</v>
      </c>
      <c r="Q2645" s="294">
        <v>218610.51999999993</v>
      </c>
      <c r="R2645" s="294">
        <v>36071459.369999997</v>
      </c>
      <c r="S2645" s="294">
        <v>-26160395.669999998</v>
      </c>
      <c r="T2645" s="294">
        <v>234589.25</v>
      </c>
      <c r="U2645" s="294">
        <v>0</v>
      </c>
      <c r="V2645" s="294">
        <v>0</v>
      </c>
      <c r="W2645" s="294">
        <v>0</v>
      </c>
      <c r="X2645" s="294">
        <v>534958.14</v>
      </c>
      <c r="Y2645" s="294">
        <v>451276.03</v>
      </c>
      <c r="Z2645" s="294">
        <v>175404.65</v>
      </c>
      <c r="AA2645" s="294">
        <v>25657730.84</v>
      </c>
      <c r="AB2645" s="294">
        <v>126999.8</v>
      </c>
      <c r="AC2645" s="294">
        <v>0</v>
      </c>
      <c r="AD2645" s="294">
        <v>0</v>
      </c>
      <c r="AE2645" s="294">
        <v>0</v>
      </c>
      <c r="AF2645" s="294">
        <v>518531.74</v>
      </c>
      <c r="AG2645" s="294">
        <v>12273765.300000001</v>
      </c>
      <c r="AH2645" s="294">
        <v>2803875.41</v>
      </c>
      <c r="AI2645" s="294">
        <v>15077640.710000001</v>
      </c>
      <c r="AJ2645" s="294">
        <v>2333987.42</v>
      </c>
      <c r="AK2645" s="294">
        <v>0</v>
      </c>
      <c r="AL2645" s="294">
        <v>386840265.79000002</v>
      </c>
      <c r="AM2645" s="294">
        <v>31.748639782782043</v>
      </c>
      <c r="AN2645" s="294">
        <v>0</v>
      </c>
      <c r="AO2645" s="294">
        <v>0</v>
      </c>
      <c r="AP2645" s="13">
        <v>117808147.47999999</v>
      </c>
      <c r="AQ2645" s="13">
        <v>19391810.159999996</v>
      </c>
      <c r="AR2645" s="367"/>
      <c r="AS2645" s="19">
        <v>45930</v>
      </c>
      <c r="AT2645" s="20" t="s">
        <v>8</v>
      </c>
      <c r="AU2645" s="40" t="s">
        <v>292</v>
      </c>
      <c r="AV2645" s="40">
        <v>2025</v>
      </c>
      <c r="AW2645" s="269" t="s">
        <v>187</v>
      </c>
      <c r="AX2645" s="380">
        <v>161.44999999999999</v>
      </c>
      <c r="AY2645" s="380">
        <v>177.61</v>
      </c>
    </row>
    <row r="2646" spans="1:51" x14ac:dyDescent="0.25">
      <c r="A2646" s="43">
        <v>100</v>
      </c>
      <c r="B2646" s="44" t="s">
        <v>79</v>
      </c>
      <c r="C2646" s="294">
        <v>4788583674.9299994</v>
      </c>
      <c r="D2646" s="294">
        <v>2425156980.6799998</v>
      </c>
      <c r="E2646" s="294">
        <v>241289201.58000001</v>
      </c>
      <c r="F2646" s="294">
        <v>838995390.99000001</v>
      </c>
      <c r="G2646" s="294">
        <v>1064701395.62</v>
      </c>
      <c r="H2646" s="294">
        <v>11984218.199999999</v>
      </c>
      <c r="I2646" s="294">
        <v>934997776.17999995</v>
      </c>
      <c r="J2646" s="294">
        <v>225365081.03999999</v>
      </c>
      <c r="K2646" s="294">
        <v>672337687.05999994</v>
      </c>
      <c r="L2646" s="294">
        <v>395176159.97999996</v>
      </c>
      <c r="M2646" s="294">
        <v>642874783.50999999</v>
      </c>
      <c r="N2646" s="294">
        <v>561932784.13</v>
      </c>
      <c r="O2646" s="294">
        <v>1431215268.5</v>
      </c>
      <c r="P2646" s="294">
        <v>-971623154.33999991</v>
      </c>
      <c r="Q2646" s="294">
        <v>240748148.42999968</v>
      </c>
      <c r="R2646" s="294">
        <v>-730875005.91000021</v>
      </c>
      <c r="S2646" s="294">
        <v>742859224.1099999</v>
      </c>
      <c r="T2646" s="294">
        <v>9961574.0600000005</v>
      </c>
      <c r="U2646" s="294">
        <v>0</v>
      </c>
      <c r="V2646" s="294">
        <v>0</v>
      </c>
      <c r="W2646" s="294">
        <v>0</v>
      </c>
      <c r="X2646" s="294">
        <v>1406970621.3099999</v>
      </c>
      <c r="Y2646" s="294">
        <v>17644647.82</v>
      </c>
      <c r="Z2646" s="294">
        <v>104387068.53</v>
      </c>
      <c r="AA2646" s="294">
        <v>32196207.390000001</v>
      </c>
      <c r="AB2646" s="294">
        <v>2126613.52</v>
      </c>
      <c r="AC2646" s="294">
        <v>0.01</v>
      </c>
      <c r="AD2646" s="294">
        <v>0</v>
      </c>
      <c r="AE2646" s="294">
        <v>0</v>
      </c>
      <c r="AF2646" s="294">
        <v>517718433.99000001</v>
      </c>
      <c r="AG2646" s="294">
        <v>1038050943.49</v>
      </c>
      <c r="AH2646" s="294">
        <v>803221985.71000004</v>
      </c>
      <c r="AI2646" s="294">
        <v>1865798912.6400001</v>
      </c>
      <c r="AJ2646" s="294">
        <v>434583644.13999999</v>
      </c>
      <c r="AK2646" s="294">
        <v>0</v>
      </c>
      <c r="AL2646" s="294">
        <v>262660089.12</v>
      </c>
      <c r="AM2646" s="294">
        <v>1.3906669136287164</v>
      </c>
      <c r="AN2646" s="294">
        <v>423645692.27999997</v>
      </c>
      <c r="AO2646" s="294">
        <v>415349698.70999998</v>
      </c>
      <c r="AP2646" s="13">
        <v>4029498650.1199994</v>
      </c>
      <c r="AQ2646" s="13">
        <v>3070818371.7399998</v>
      </c>
      <c r="AR2646" s="367"/>
      <c r="AS2646" s="19">
        <v>45930</v>
      </c>
      <c r="AT2646" s="20" t="s">
        <v>8</v>
      </c>
      <c r="AU2646" s="40" t="s">
        <v>292</v>
      </c>
      <c r="AV2646" s="40">
        <v>2025</v>
      </c>
      <c r="AW2646" s="269" t="s">
        <v>151</v>
      </c>
      <c r="AX2646" s="380">
        <v>161.44999999999999</v>
      </c>
      <c r="AY2646" s="380">
        <v>177.61</v>
      </c>
    </row>
    <row r="2647" spans="1:51" x14ac:dyDescent="0.25">
      <c r="A2647" s="43">
        <v>127</v>
      </c>
      <c r="B2647" s="44" t="s">
        <v>80</v>
      </c>
      <c r="C2647" s="294">
        <v>1804145852.72</v>
      </c>
      <c r="D2647" s="294">
        <v>27232002.990000002</v>
      </c>
      <c r="E2647" s="294">
        <v>12351077.140000001</v>
      </c>
      <c r="F2647" s="294">
        <v>15715638.42</v>
      </c>
      <c r="G2647" s="294">
        <v>224490396.02000001</v>
      </c>
      <c r="H2647" s="294">
        <v>139297993.31</v>
      </c>
      <c r="I2647" s="294">
        <v>281938366.95999998</v>
      </c>
      <c r="J2647" s="294">
        <v>532842.9</v>
      </c>
      <c r="K2647" s="294">
        <v>74208818.579999998</v>
      </c>
      <c r="L2647" s="294">
        <v>61857741.439999998</v>
      </c>
      <c r="M2647" s="294">
        <v>474728107.91000003</v>
      </c>
      <c r="N2647" s="294">
        <v>0</v>
      </c>
      <c r="O2647" s="294">
        <v>517966830.42000002</v>
      </c>
      <c r="P2647" s="294">
        <v>1017789481.8800004</v>
      </c>
      <c r="Q2647" s="294">
        <v>-1212276107.28</v>
      </c>
      <c r="R2647" s="294">
        <v>-194486625.39999962</v>
      </c>
      <c r="S2647" s="294">
        <v>333784618.73000002</v>
      </c>
      <c r="T2647" s="294">
        <v>5019193.8499999996</v>
      </c>
      <c r="U2647" s="294">
        <v>0</v>
      </c>
      <c r="V2647" s="294">
        <v>0</v>
      </c>
      <c r="W2647" s="294">
        <v>278375073.39999998</v>
      </c>
      <c r="X2647" s="294">
        <v>143759004.34999999</v>
      </c>
      <c r="Y2647" s="294">
        <v>4519750.68</v>
      </c>
      <c r="Z2647" s="294">
        <v>4425606.7</v>
      </c>
      <c r="AA2647" s="294">
        <v>32614011.940000001</v>
      </c>
      <c r="AB2647" s="294">
        <v>7880347.4199999999</v>
      </c>
      <c r="AC2647" s="294">
        <v>0</v>
      </c>
      <c r="AD2647" s="294">
        <v>0</v>
      </c>
      <c r="AE2647" s="294">
        <v>0</v>
      </c>
      <c r="AF2647" s="294">
        <v>43928936.130000003</v>
      </c>
      <c r="AG2647" s="294">
        <v>536585849.35000002</v>
      </c>
      <c r="AH2647" s="294">
        <v>12351435.34</v>
      </c>
      <c r="AI2647" s="294">
        <v>548894551.54000008</v>
      </c>
      <c r="AJ2647" s="294">
        <v>30927721.120000001</v>
      </c>
      <c r="AK2647" s="294">
        <v>0</v>
      </c>
      <c r="AL2647" s="294">
        <v>207729548.38</v>
      </c>
      <c r="AM2647" s="294">
        <v>3.7992569125198972</v>
      </c>
      <c r="AN2647" s="294">
        <v>9454238.1300000008</v>
      </c>
      <c r="AO2647" s="294">
        <v>6261400.2899999991</v>
      </c>
      <c r="AP2647" s="13">
        <v>1298267740.0599999</v>
      </c>
      <c r="AQ2647" s="13">
        <v>39320720.75</v>
      </c>
      <c r="AR2647" s="367"/>
      <c r="AS2647" s="19">
        <v>45930</v>
      </c>
      <c r="AT2647" s="20" t="s">
        <v>8</v>
      </c>
      <c r="AU2647" s="40" t="s">
        <v>292</v>
      </c>
      <c r="AV2647" s="40">
        <v>2025</v>
      </c>
      <c r="AW2647" s="269" t="s">
        <v>186</v>
      </c>
      <c r="AX2647" s="380">
        <v>161.44999999999999</v>
      </c>
      <c r="AY2647" s="380">
        <v>177.61</v>
      </c>
    </row>
    <row r="2648" spans="1:51" x14ac:dyDescent="0.25">
      <c r="A2648" s="43">
        <v>12</v>
      </c>
      <c r="B2648" s="44" t="s">
        <v>81</v>
      </c>
      <c r="C2648" s="294">
        <v>3997407289.4499993</v>
      </c>
      <c r="D2648" s="294">
        <v>1707239728.6399999</v>
      </c>
      <c r="E2648" s="294">
        <v>86906731.010000005</v>
      </c>
      <c r="F2648" s="294">
        <v>661167318.03999996</v>
      </c>
      <c r="G2648" s="294">
        <v>906686142.92999995</v>
      </c>
      <c r="H2648" s="294">
        <v>119308635.76000001</v>
      </c>
      <c r="I2648" s="294">
        <v>2394684722.6799998</v>
      </c>
      <c r="J2648" s="294">
        <v>5212610433.8100004</v>
      </c>
      <c r="K2648" s="294">
        <v>764569880.98000002</v>
      </c>
      <c r="L2648" s="294">
        <v>674973358.84000003</v>
      </c>
      <c r="M2648" s="294">
        <v>440815717.58999997</v>
      </c>
      <c r="N2648" s="294">
        <v>467618951.04000002</v>
      </c>
      <c r="O2648" s="294">
        <v>490507779.9600001</v>
      </c>
      <c r="P2648" s="294">
        <v>231802095.60000107</v>
      </c>
      <c r="Q2648" s="294">
        <v>-583271872.21000028</v>
      </c>
      <c r="R2648" s="294">
        <v>-351469776.60999918</v>
      </c>
      <c r="S2648" s="294">
        <v>470778412.34000015</v>
      </c>
      <c r="T2648" s="294">
        <v>783810153.29999995</v>
      </c>
      <c r="U2648" s="294">
        <v>0</v>
      </c>
      <c r="V2648" s="294">
        <v>0</v>
      </c>
      <c r="W2648" s="294">
        <v>96784996.090000004</v>
      </c>
      <c r="X2648" s="294">
        <v>15951395995.9</v>
      </c>
      <c r="Y2648" s="294">
        <v>18453827.129999999</v>
      </c>
      <c r="Z2648" s="294">
        <v>46882686.299999997</v>
      </c>
      <c r="AA2648" s="294">
        <v>101152003.12</v>
      </c>
      <c r="AB2648" s="294">
        <v>1637557.45</v>
      </c>
      <c r="AC2648" s="294">
        <v>6288.24</v>
      </c>
      <c r="AD2648" s="294">
        <v>0</v>
      </c>
      <c r="AE2648" s="294">
        <v>0</v>
      </c>
      <c r="AF2648" s="294">
        <v>16193080370.709999</v>
      </c>
      <c r="AG2648" s="294">
        <v>1115789076.4300001</v>
      </c>
      <c r="AH2648" s="294">
        <v>554525682.04999995</v>
      </c>
      <c r="AI2648" s="294">
        <v>1640201850.48</v>
      </c>
      <c r="AJ2648" s="294">
        <v>1151781029.25</v>
      </c>
      <c r="AK2648" s="294">
        <v>2086958.73</v>
      </c>
      <c r="AL2648" s="294">
        <v>1630114841.6999998</v>
      </c>
      <c r="AM2648" s="294">
        <v>3.1320678230361012</v>
      </c>
      <c r="AN2648" s="294">
        <v>421326361.49000001</v>
      </c>
      <c r="AO2648" s="294">
        <v>239840956.55000001</v>
      </c>
      <c r="AP2648" s="13">
        <v>3301941313.4499998</v>
      </c>
      <c r="AQ2648" s="13">
        <v>1502281532.6000004</v>
      </c>
      <c r="AR2648" s="367"/>
      <c r="AS2648" s="19">
        <v>45930</v>
      </c>
      <c r="AT2648" s="20" t="s">
        <v>8</v>
      </c>
      <c r="AU2648" s="40" t="s">
        <v>292</v>
      </c>
      <c r="AV2648" s="40">
        <v>2025</v>
      </c>
      <c r="AW2648" s="269" t="s">
        <v>152</v>
      </c>
      <c r="AX2648" s="380">
        <v>161.44999999999999</v>
      </c>
      <c r="AY2648" s="380">
        <v>177.61</v>
      </c>
    </row>
    <row r="2649" spans="1:51" x14ac:dyDescent="0.25">
      <c r="A2649" s="43">
        <v>74</v>
      </c>
      <c r="B2649" s="44" t="s">
        <v>82</v>
      </c>
      <c r="C2649" s="294">
        <v>20676822761.68</v>
      </c>
      <c r="D2649" s="294">
        <v>10779254960.15</v>
      </c>
      <c r="E2649" s="294">
        <v>175928437.77999997</v>
      </c>
      <c r="F2649" s="294">
        <v>2956627801.02</v>
      </c>
      <c r="G2649" s="294">
        <v>3255448680.5</v>
      </c>
      <c r="H2649" s="294">
        <v>123139947.56999999</v>
      </c>
      <c r="I2649" s="294">
        <v>3427396217.6599998</v>
      </c>
      <c r="J2649" s="294">
        <v>2438260158.8800001</v>
      </c>
      <c r="K2649" s="294">
        <v>755796160.64999998</v>
      </c>
      <c r="L2649" s="294">
        <v>579615634.04999995</v>
      </c>
      <c r="M2649" s="294">
        <v>3900709884.1700001</v>
      </c>
      <c r="N2649" s="294">
        <v>4140929960.6300001</v>
      </c>
      <c r="O2649" s="294">
        <v>5462934332.7799997</v>
      </c>
      <c r="P2649" s="294">
        <v>-1777443012.7700019</v>
      </c>
      <c r="Q2649" s="294">
        <v>1833704356.829999</v>
      </c>
      <c r="R2649" s="294">
        <v>56261344.059997082</v>
      </c>
      <c r="S2649" s="294">
        <v>66878603.5</v>
      </c>
      <c r="T2649" s="294">
        <v>673209450.03999996</v>
      </c>
      <c r="U2649" s="294">
        <v>0</v>
      </c>
      <c r="V2649" s="294">
        <v>0</v>
      </c>
      <c r="W2649" s="294">
        <v>30775000</v>
      </c>
      <c r="X2649" s="294">
        <v>10579978083.209999</v>
      </c>
      <c r="Y2649" s="294">
        <v>50823587.439999998</v>
      </c>
      <c r="Z2649" s="294">
        <v>590843952.58000004</v>
      </c>
      <c r="AA2649" s="294">
        <v>1616674901.3800001</v>
      </c>
      <c r="AB2649" s="294">
        <v>3286167.38</v>
      </c>
      <c r="AC2649" s="294">
        <v>0</v>
      </c>
      <c r="AD2649" s="294">
        <v>0</v>
      </c>
      <c r="AE2649" s="294">
        <v>69911989.340000004</v>
      </c>
      <c r="AF2649" s="294">
        <v>8885543331.6299992</v>
      </c>
      <c r="AG2649" s="294">
        <v>4480325518.2200003</v>
      </c>
      <c r="AH2649" s="294">
        <v>4316858398.4099998</v>
      </c>
      <c r="AI2649" s="294">
        <v>8749686402.8199997</v>
      </c>
      <c r="AJ2649" s="294">
        <v>3286752070.04</v>
      </c>
      <c r="AK2649" s="294">
        <v>0</v>
      </c>
      <c r="AL2649" s="294">
        <v>2671600057.0099998</v>
      </c>
      <c r="AM2649" s="294">
        <v>4.5348155972535897</v>
      </c>
      <c r="AN2649" s="294">
        <v>1810120385.8</v>
      </c>
      <c r="AO2649" s="294">
        <v>1146507415.22</v>
      </c>
      <c r="AP2649" s="13">
        <v>17726663849.750008</v>
      </c>
      <c r="AQ2649" s="13">
        <v>13292030381</v>
      </c>
      <c r="AR2649" s="367"/>
      <c r="AS2649" s="19">
        <v>45930</v>
      </c>
      <c r="AT2649" s="20" t="s">
        <v>8</v>
      </c>
      <c r="AU2649" s="40" t="s">
        <v>292</v>
      </c>
      <c r="AV2649" s="40">
        <v>2025</v>
      </c>
      <c r="AW2649" s="269" t="s">
        <v>148</v>
      </c>
      <c r="AX2649" s="380">
        <v>161.44999999999999</v>
      </c>
      <c r="AY2649" s="380">
        <v>177.61</v>
      </c>
    </row>
    <row r="2650" spans="1:51" x14ac:dyDescent="0.25">
      <c r="A2650" s="43">
        <v>71</v>
      </c>
      <c r="B2650" s="44" t="s">
        <v>83</v>
      </c>
      <c r="C2650" s="294">
        <v>1933247429.1199999</v>
      </c>
      <c r="D2650" s="294">
        <v>248500463.27000001</v>
      </c>
      <c r="E2650" s="294">
        <v>221723362.00999999</v>
      </c>
      <c r="F2650" s="294">
        <v>11664106.279999999</v>
      </c>
      <c r="G2650" s="294">
        <v>840306774.72000003</v>
      </c>
      <c r="H2650" s="294">
        <v>42051766.479999997</v>
      </c>
      <c r="I2650" s="294">
        <v>422856142.70999998</v>
      </c>
      <c r="J2650" s="294">
        <v>51516450.229999997</v>
      </c>
      <c r="K2650" s="294">
        <v>334884837.85000002</v>
      </c>
      <c r="L2650" s="294">
        <v>113116225.39</v>
      </c>
      <c r="M2650" s="294">
        <v>277328508.37</v>
      </c>
      <c r="N2650" s="294">
        <v>3898338.88</v>
      </c>
      <c r="O2650" s="294">
        <v>514272326.84999996</v>
      </c>
      <c r="P2650" s="294">
        <v>318503757.99999976</v>
      </c>
      <c r="Q2650" s="294">
        <v>-652349622.07999992</v>
      </c>
      <c r="R2650" s="294">
        <v>-333845864.08000016</v>
      </c>
      <c r="S2650" s="294">
        <v>375897630.56</v>
      </c>
      <c r="T2650" s="294">
        <v>46340000</v>
      </c>
      <c r="U2650" s="294">
        <v>0</v>
      </c>
      <c r="V2650" s="294">
        <v>0</v>
      </c>
      <c r="W2650" s="294">
        <v>545672884.08000004</v>
      </c>
      <c r="X2650" s="294">
        <v>70281472.939999998</v>
      </c>
      <c r="Y2650" s="294">
        <v>17149117.850000001</v>
      </c>
      <c r="Z2650" s="294">
        <v>12311469.16</v>
      </c>
      <c r="AA2650" s="294">
        <v>103888808.01000001</v>
      </c>
      <c r="AB2650" s="294">
        <v>85855052.859999999</v>
      </c>
      <c r="AC2650" s="294">
        <v>0</v>
      </c>
      <c r="AD2650" s="294">
        <v>0</v>
      </c>
      <c r="AE2650" s="294">
        <v>0</v>
      </c>
      <c r="AF2650" s="294">
        <v>67192278.569999993</v>
      </c>
      <c r="AG2650" s="294">
        <v>390444733.75</v>
      </c>
      <c r="AH2650" s="294">
        <v>225621700.88999999</v>
      </c>
      <c r="AI2650" s="294">
        <v>615091053.62</v>
      </c>
      <c r="AJ2650" s="294">
        <v>100818726.77000001</v>
      </c>
      <c r="AK2650" s="294">
        <v>0</v>
      </c>
      <c r="AL2650" s="294">
        <v>87971304.859999955</v>
      </c>
      <c r="AM2650" s="294">
        <v>1.2626912147614269</v>
      </c>
      <c r="AN2650" s="294">
        <v>11664106.279999999</v>
      </c>
      <c r="AO2650" s="294">
        <v>0</v>
      </c>
      <c r="AP2650" s="13">
        <v>1569407020.9499998</v>
      </c>
      <c r="AQ2650" s="13">
        <v>398932381.93000007</v>
      </c>
      <c r="AR2650" s="367"/>
      <c r="AS2650" s="19">
        <v>45930</v>
      </c>
      <c r="AT2650" s="20" t="s">
        <v>8</v>
      </c>
      <c r="AU2650" s="40" t="s">
        <v>292</v>
      </c>
      <c r="AV2650" s="40">
        <v>2025</v>
      </c>
      <c r="AW2650" s="269" t="s">
        <v>161</v>
      </c>
      <c r="AX2650" s="380">
        <v>161.44999999999999</v>
      </c>
      <c r="AY2650" s="380">
        <v>177.61</v>
      </c>
    </row>
    <row r="2651" spans="1:51" x14ac:dyDescent="0.25">
      <c r="A2651" s="43">
        <v>73</v>
      </c>
      <c r="B2651" s="44" t="s">
        <v>84</v>
      </c>
      <c r="C2651" s="294">
        <v>1056688713.25</v>
      </c>
      <c r="D2651" s="294">
        <v>34161040.399999999</v>
      </c>
      <c r="E2651" s="294">
        <v>15533812.530000001</v>
      </c>
      <c r="F2651" s="294">
        <v>70554103.140000001</v>
      </c>
      <c r="G2651" s="294">
        <v>612428608.88</v>
      </c>
      <c r="H2651" s="294">
        <v>77830922.859999999</v>
      </c>
      <c r="I2651" s="294">
        <v>554041435.50999999</v>
      </c>
      <c r="J2651" s="294">
        <v>11475552.65</v>
      </c>
      <c r="K2651" s="294">
        <v>281454364.64999998</v>
      </c>
      <c r="L2651" s="294">
        <v>252399467.67999998</v>
      </c>
      <c r="M2651" s="294">
        <v>106115509.81999999</v>
      </c>
      <c r="N2651" s="294">
        <v>263437.53000000003</v>
      </c>
      <c r="O2651" s="294">
        <v>253777253.60000002</v>
      </c>
      <c r="P2651" s="294">
        <v>25386090.800000198</v>
      </c>
      <c r="Q2651" s="294">
        <v>-180228854.00999999</v>
      </c>
      <c r="R2651" s="294">
        <v>-154842763.2099998</v>
      </c>
      <c r="S2651" s="294">
        <v>232673686.06999999</v>
      </c>
      <c r="T2651" s="294">
        <v>0</v>
      </c>
      <c r="U2651" s="294">
        <v>0</v>
      </c>
      <c r="V2651" s="294">
        <v>0</v>
      </c>
      <c r="W2651" s="294">
        <v>285077598.58999997</v>
      </c>
      <c r="X2651" s="294">
        <v>317897872.77999997</v>
      </c>
      <c r="Y2651" s="294">
        <v>10526979.58</v>
      </c>
      <c r="Z2651" s="294">
        <v>8419006.4700000007</v>
      </c>
      <c r="AA2651" s="294">
        <v>10402506.060000001</v>
      </c>
      <c r="AB2651" s="294">
        <v>16507884.689999999</v>
      </c>
      <c r="AC2651" s="294">
        <v>0</v>
      </c>
      <c r="AD2651" s="294">
        <v>0</v>
      </c>
      <c r="AE2651" s="294">
        <v>230182828.30000001</v>
      </c>
      <c r="AF2651" s="294">
        <v>94262580.200000003</v>
      </c>
      <c r="AG2651" s="294">
        <v>358514977.50000006</v>
      </c>
      <c r="AH2651" s="294">
        <v>15797250.060000001</v>
      </c>
      <c r="AI2651" s="294">
        <v>387347733.81999999</v>
      </c>
      <c r="AJ2651" s="294">
        <v>133570480.22</v>
      </c>
      <c r="AK2651" s="294">
        <v>0</v>
      </c>
      <c r="AL2651" s="294">
        <v>272587070.86000001</v>
      </c>
      <c r="AM2651" s="294">
        <v>1.9684947369672992</v>
      </c>
      <c r="AN2651" s="294">
        <v>61604982.980000004</v>
      </c>
      <c r="AO2651" s="294">
        <v>8949120.1600000001</v>
      </c>
      <c r="AP2651" s="13">
        <v>727058081.99999988</v>
      </c>
      <c r="AQ2651" s="13">
        <v>-55213421.690000013</v>
      </c>
      <c r="AR2651" s="367"/>
      <c r="AS2651" s="19">
        <v>45930</v>
      </c>
      <c r="AT2651" s="20" t="s">
        <v>8</v>
      </c>
      <c r="AU2651" s="40" t="s">
        <v>292</v>
      </c>
      <c r="AV2651" s="40">
        <v>2025</v>
      </c>
      <c r="AW2651" s="269" t="s">
        <v>190</v>
      </c>
      <c r="AX2651" s="380">
        <v>161.44999999999999</v>
      </c>
      <c r="AY2651" s="380">
        <v>177.61</v>
      </c>
    </row>
    <row r="2652" spans="1:51" x14ac:dyDescent="0.25">
      <c r="A2652" s="43">
        <v>46</v>
      </c>
      <c r="B2652" s="44" t="s">
        <v>85</v>
      </c>
      <c r="C2652" s="294">
        <v>88724152.75999999</v>
      </c>
      <c r="D2652" s="294">
        <v>31882624.490000002</v>
      </c>
      <c r="E2652" s="294">
        <v>4651699</v>
      </c>
      <c r="F2652" s="294">
        <v>14997624.66</v>
      </c>
      <c r="G2652" s="294">
        <v>50141732.989999995</v>
      </c>
      <c r="H2652" s="294">
        <v>6677648.9500000002</v>
      </c>
      <c r="I2652" s="294">
        <v>603534155.60000002</v>
      </c>
      <c r="J2652" s="294">
        <v>69405595.700000003</v>
      </c>
      <c r="K2652" s="294">
        <v>61707022.020000003</v>
      </c>
      <c r="L2652" s="294">
        <v>43728227.210000001</v>
      </c>
      <c r="M2652" s="294">
        <v>1752074</v>
      </c>
      <c r="N2652" s="294">
        <v>0</v>
      </c>
      <c r="O2652" s="294">
        <v>43668356.809999995</v>
      </c>
      <c r="P2652" s="294">
        <v>-51998614.189999998</v>
      </c>
      <c r="Q2652" s="294">
        <v>-2112398.8900000006</v>
      </c>
      <c r="R2652" s="294">
        <v>-54111013.079999998</v>
      </c>
      <c r="S2652" s="294">
        <v>60788662.029999994</v>
      </c>
      <c r="T2652" s="294">
        <v>31450090.52</v>
      </c>
      <c r="U2652" s="294">
        <v>0</v>
      </c>
      <c r="V2652" s="294">
        <v>0</v>
      </c>
      <c r="W2652" s="294">
        <v>0</v>
      </c>
      <c r="X2652" s="294">
        <v>52181379.689999998</v>
      </c>
      <c r="Y2652" s="294">
        <v>1023242.88</v>
      </c>
      <c r="Z2652" s="294">
        <v>384326.53</v>
      </c>
      <c r="AA2652" s="294">
        <v>10150000</v>
      </c>
      <c r="AB2652" s="294">
        <v>2823260.44</v>
      </c>
      <c r="AC2652" s="294">
        <v>0</v>
      </c>
      <c r="AD2652" s="294">
        <v>0</v>
      </c>
      <c r="AE2652" s="294">
        <v>0</v>
      </c>
      <c r="AF2652" s="294">
        <v>8461978.3300000001</v>
      </c>
      <c r="AG2652" s="294">
        <v>45480301.210000001</v>
      </c>
      <c r="AH2652" s="294">
        <v>4651699</v>
      </c>
      <c r="AI2652" s="294">
        <v>63430122.809999995</v>
      </c>
      <c r="AJ2652" s="294">
        <v>19761766</v>
      </c>
      <c r="AK2652" s="294">
        <v>0</v>
      </c>
      <c r="AL2652" s="294">
        <v>541827133.58000004</v>
      </c>
      <c r="AM2652" s="294">
        <v>9.7806398014862417</v>
      </c>
      <c r="AN2652" s="294">
        <v>9080727.9000000004</v>
      </c>
      <c r="AO2652" s="294">
        <v>5916896.7600000007</v>
      </c>
      <c r="AP2652" s="13">
        <v>60554447.759999998</v>
      </c>
      <c r="AQ2652" s="13">
        <v>34054180.490000002</v>
      </c>
      <c r="AR2652" s="367"/>
      <c r="AS2652" s="19">
        <v>45930</v>
      </c>
      <c r="AT2652" s="20" t="s">
        <v>8</v>
      </c>
      <c r="AU2652" s="40" t="s">
        <v>292</v>
      </c>
      <c r="AV2652" s="40">
        <v>2025</v>
      </c>
      <c r="AW2652" s="269" t="s">
        <v>176</v>
      </c>
      <c r="AX2652" s="380">
        <v>161.44999999999999</v>
      </c>
      <c r="AY2652" s="380">
        <v>177.61</v>
      </c>
    </row>
    <row r="2653" spans="1:51" x14ac:dyDescent="0.25">
      <c r="A2653" s="43">
        <v>51</v>
      </c>
      <c r="B2653" s="44" t="s">
        <v>86</v>
      </c>
      <c r="C2653" s="294">
        <v>58121351.580000006</v>
      </c>
      <c r="D2653" s="294">
        <v>2366152.0099999998</v>
      </c>
      <c r="E2653" s="294">
        <v>5423966.5600000005</v>
      </c>
      <c r="F2653" s="294">
        <v>11015717.199999999</v>
      </c>
      <c r="G2653" s="294">
        <v>46037776.010000005</v>
      </c>
      <c r="H2653" s="294">
        <v>495723243.11000001</v>
      </c>
      <c r="I2653" s="294">
        <v>113885208.20999999</v>
      </c>
      <c r="J2653" s="294">
        <v>773675169.48000002</v>
      </c>
      <c r="K2653" s="294">
        <v>48719531.390000001</v>
      </c>
      <c r="L2653" s="294">
        <v>34365247.950000003</v>
      </c>
      <c r="M2653" s="294">
        <v>26901.68</v>
      </c>
      <c r="N2653" s="294">
        <v>0</v>
      </c>
      <c r="O2653" s="294">
        <v>26177347.670000002</v>
      </c>
      <c r="P2653" s="294">
        <v>-33020708.619999994</v>
      </c>
      <c r="Q2653" s="294">
        <v>-407910.07999999996</v>
      </c>
      <c r="R2653" s="294">
        <v>-33428618.699999992</v>
      </c>
      <c r="S2653" s="294">
        <v>529151861.81</v>
      </c>
      <c r="T2653" s="294">
        <v>5492928.0899999999</v>
      </c>
      <c r="U2653" s="294">
        <v>0</v>
      </c>
      <c r="V2653" s="294">
        <v>0</v>
      </c>
      <c r="W2653" s="294">
        <v>0</v>
      </c>
      <c r="X2653" s="294">
        <v>528473654.5</v>
      </c>
      <c r="Y2653" s="294">
        <v>939122.06</v>
      </c>
      <c r="Z2653" s="294">
        <v>313302.78999999998</v>
      </c>
      <c r="AA2653" s="294">
        <v>0</v>
      </c>
      <c r="AB2653" s="294">
        <v>21649.95</v>
      </c>
      <c r="AC2653" s="294">
        <v>0</v>
      </c>
      <c r="AD2653" s="294">
        <v>0</v>
      </c>
      <c r="AE2653" s="294">
        <v>0</v>
      </c>
      <c r="AF2653" s="294">
        <v>3540645.98</v>
      </c>
      <c r="AG2653" s="294">
        <v>34392149.630000003</v>
      </c>
      <c r="AH2653" s="294">
        <v>5423966.5600000005</v>
      </c>
      <c r="AI2653" s="294">
        <v>39265477.579999998</v>
      </c>
      <c r="AJ2653" s="294">
        <v>13088129.91</v>
      </c>
      <c r="AK2653" s="294">
        <v>0</v>
      </c>
      <c r="AL2653" s="294">
        <v>65165676.819999993</v>
      </c>
      <c r="AM2653" s="294">
        <v>2.3375678082440601</v>
      </c>
      <c r="AN2653" s="294">
        <v>5300933.59</v>
      </c>
      <c r="AO2653" s="294">
        <v>5714783.6099999994</v>
      </c>
      <c r="AP2653" s="13">
        <v>34016205.110000007</v>
      </c>
      <c r="AQ2653" s="13">
        <v>4438353.209999999</v>
      </c>
      <c r="AR2653" s="367"/>
      <c r="AS2653" s="19">
        <v>45930</v>
      </c>
      <c r="AT2653" s="20" t="s">
        <v>8</v>
      </c>
      <c r="AU2653" s="40" t="s">
        <v>292</v>
      </c>
      <c r="AV2653" s="40">
        <v>2025</v>
      </c>
      <c r="AW2653" s="269" t="s">
        <v>179</v>
      </c>
      <c r="AX2653" s="380">
        <v>161.44999999999999</v>
      </c>
      <c r="AY2653" s="380">
        <v>177.61</v>
      </c>
    </row>
    <row r="2654" spans="1:51" x14ac:dyDescent="0.25">
      <c r="A2654" s="43">
        <v>117</v>
      </c>
      <c r="B2654" s="44" t="s">
        <v>87</v>
      </c>
      <c r="C2654" s="294">
        <v>3909427437.0199995</v>
      </c>
      <c r="D2654" s="294">
        <v>1595656527.5</v>
      </c>
      <c r="E2654" s="294">
        <v>141411226.16</v>
      </c>
      <c r="F2654" s="294">
        <v>604112555.29999995</v>
      </c>
      <c r="G2654" s="294">
        <v>899771534.43000007</v>
      </c>
      <c r="H2654" s="294">
        <v>7717596.5599999996</v>
      </c>
      <c r="I2654" s="294">
        <v>826150576.75</v>
      </c>
      <c r="J2654" s="294">
        <v>242477030.91999999</v>
      </c>
      <c r="K2654" s="294">
        <v>702768073.65999997</v>
      </c>
      <c r="L2654" s="294">
        <v>246605347.09999999</v>
      </c>
      <c r="M2654" s="294">
        <v>852836649.90999997</v>
      </c>
      <c r="N2654" s="294">
        <v>862757929.20999992</v>
      </c>
      <c r="O2654" s="294">
        <v>1274394405.0300002</v>
      </c>
      <c r="P2654" s="294">
        <v>-464887352.8100006</v>
      </c>
      <c r="Q2654" s="294">
        <v>384936577.04000044</v>
      </c>
      <c r="R2654" s="294">
        <v>-79950775.77000016</v>
      </c>
      <c r="S2654" s="294">
        <v>87668372.330000043</v>
      </c>
      <c r="T2654" s="294">
        <v>6304515.4800000004</v>
      </c>
      <c r="U2654" s="294">
        <v>0</v>
      </c>
      <c r="V2654" s="294">
        <v>0</v>
      </c>
      <c r="W2654" s="294">
        <v>0</v>
      </c>
      <c r="X2654" s="294">
        <v>1141130345.51</v>
      </c>
      <c r="Y2654" s="294">
        <v>14101185.84</v>
      </c>
      <c r="Z2654" s="294">
        <v>22173934.030000001</v>
      </c>
      <c r="AA2654" s="294">
        <v>32962732.699999999</v>
      </c>
      <c r="AB2654" s="294">
        <v>6693798.2400000002</v>
      </c>
      <c r="AC2654" s="294">
        <v>0</v>
      </c>
      <c r="AD2654" s="294">
        <v>0</v>
      </c>
      <c r="AE2654" s="294">
        <v>0</v>
      </c>
      <c r="AF2654" s="294">
        <v>983834837.85000002</v>
      </c>
      <c r="AG2654" s="294">
        <v>1099441997.0099998</v>
      </c>
      <c r="AH2654" s="294">
        <v>1004169155.3699999</v>
      </c>
      <c r="AI2654" s="294">
        <v>2115120427.3700001</v>
      </c>
      <c r="AJ2654" s="294">
        <v>840726022.34000003</v>
      </c>
      <c r="AK2654" s="294">
        <v>0</v>
      </c>
      <c r="AL2654" s="294">
        <v>123382503.09000003</v>
      </c>
      <c r="AM2654" s="294">
        <v>1.175566460279601</v>
      </c>
      <c r="AN2654" s="294">
        <v>364242021.79000002</v>
      </c>
      <c r="AO2654" s="294">
        <v>239870533.51000002</v>
      </c>
      <c r="AP2654" s="13">
        <v>3431398593.829999</v>
      </c>
      <c r="AQ2654" s="13">
        <v>2377592342.0499997</v>
      </c>
      <c r="AR2654" s="367"/>
      <c r="AS2654" s="19">
        <v>45930</v>
      </c>
      <c r="AT2654" s="20" t="s">
        <v>8</v>
      </c>
      <c r="AU2654" s="40" t="s">
        <v>292</v>
      </c>
      <c r="AV2654" s="40">
        <v>2025</v>
      </c>
      <c r="AW2654" s="269" t="s">
        <v>155</v>
      </c>
      <c r="AX2654" s="380">
        <v>161.44999999999999</v>
      </c>
      <c r="AY2654" s="380">
        <v>177.61</v>
      </c>
    </row>
    <row r="2655" spans="1:51" x14ac:dyDescent="0.25">
      <c r="A2655" s="43">
        <v>78</v>
      </c>
      <c r="B2655" s="44" t="s">
        <v>88</v>
      </c>
      <c r="C2655" s="294">
        <v>7350982.4799999995</v>
      </c>
      <c r="D2655" s="294">
        <v>0</v>
      </c>
      <c r="E2655" s="294">
        <v>185.2</v>
      </c>
      <c r="F2655" s="294">
        <v>1364965.96</v>
      </c>
      <c r="G2655" s="294">
        <v>13501938.890000001</v>
      </c>
      <c r="H2655" s="294">
        <v>1994988.08</v>
      </c>
      <c r="I2655" s="294">
        <v>129415394.59999999</v>
      </c>
      <c r="J2655" s="294">
        <v>16603351.65</v>
      </c>
      <c r="K2655" s="294">
        <v>2622067.46</v>
      </c>
      <c r="L2655" s="294">
        <v>2621844.9900000002</v>
      </c>
      <c r="M2655" s="294">
        <v>111640.19</v>
      </c>
      <c r="N2655" s="294">
        <v>0.09</v>
      </c>
      <c r="O2655" s="294">
        <v>949763.75999999954</v>
      </c>
      <c r="P2655" s="294">
        <v>-8465686.1300000027</v>
      </c>
      <c r="Q2655" s="294">
        <v>-142406.33000000002</v>
      </c>
      <c r="R2655" s="294">
        <v>-8608092.4600000028</v>
      </c>
      <c r="S2655" s="294">
        <v>10603080.58</v>
      </c>
      <c r="T2655" s="294">
        <v>7561931.5800000001</v>
      </c>
      <c r="U2655" s="294">
        <v>0</v>
      </c>
      <c r="V2655" s="294">
        <v>0</v>
      </c>
      <c r="W2655" s="294">
        <v>0</v>
      </c>
      <c r="X2655" s="294">
        <v>3469969.58</v>
      </c>
      <c r="Y2655" s="294">
        <v>265219.84000000003</v>
      </c>
      <c r="Z2655" s="294">
        <v>51766.51</v>
      </c>
      <c r="AA2655" s="294">
        <v>104526.99</v>
      </c>
      <c r="AB2655" s="294">
        <v>0.01</v>
      </c>
      <c r="AC2655" s="294">
        <v>0</v>
      </c>
      <c r="AD2655" s="294">
        <v>0</v>
      </c>
      <c r="AE2655" s="294">
        <v>0</v>
      </c>
      <c r="AF2655" s="294">
        <v>7307.23</v>
      </c>
      <c r="AG2655" s="294">
        <v>2733485.18</v>
      </c>
      <c r="AH2655" s="294">
        <v>185.29</v>
      </c>
      <c r="AI2655" s="294">
        <v>2729045.36</v>
      </c>
      <c r="AJ2655" s="294">
        <v>1779281.6</v>
      </c>
      <c r="AK2655" s="294">
        <v>0</v>
      </c>
      <c r="AL2655" s="294">
        <v>126793327.14</v>
      </c>
      <c r="AM2655" s="294">
        <v>49.35624142942531</v>
      </c>
      <c r="AN2655" s="294">
        <v>1008496.23</v>
      </c>
      <c r="AO2655" s="294">
        <v>356469.73</v>
      </c>
      <c r="AP2655" s="13">
        <v>6401348.2100000009</v>
      </c>
      <c r="AQ2655" s="13">
        <v>129.49</v>
      </c>
      <c r="AR2655" s="367"/>
      <c r="AS2655" s="19">
        <v>45930</v>
      </c>
      <c r="AT2655" s="20" t="s">
        <v>8</v>
      </c>
      <c r="AU2655" s="40" t="s">
        <v>292</v>
      </c>
      <c r="AV2655" s="40">
        <v>2025</v>
      </c>
      <c r="AW2655" s="269" t="s">
        <v>185</v>
      </c>
      <c r="AX2655" s="380">
        <v>161.44999999999999</v>
      </c>
      <c r="AY2655" s="380">
        <v>177.61</v>
      </c>
    </row>
    <row r="2656" spans="1:51" x14ac:dyDescent="0.25">
      <c r="A2656" s="43">
        <v>80</v>
      </c>
      <c r="B2656" s="44" t="s">
        <v>89</v>
      </c>
      <c r="C2656" s="294">
        <v>3129612269.6599998</v>
      </c>
      <c r="D2656" s="294">
        <v>929377946.90999997</v>
      </c>
      <c r="E2656" s="294">
        <v>140916291.25999999</v>
      </c>
      <c r="F2656" s="294">
        <v>406538312.12</v>
      </c>
      <c r="G2656" s="294">
        <v>859248896.45000005</v>
      </c>
      <c r="H2656" s="294">
        <v>7522527.1100000003</v>
      </c>
      <c r="I2656" s="294">
        <v>1030944530.58</v>
      </c>
      <c r="J2656" s="294">
        <v>479268147.83999997</v>
      </c>
      <c r="K2656" s="294">
        <v>388866950.69999999</v>
      </c>
      <c r="L2656" s="294">
        <v>165782773.38</v>
      </c>
      <c r="M2656" s="294">
        <v>865375411.67999995</v>
      </c>
      <c r="N2656" s="294">
        <v>844939658.06000006</v>
      </c>
      <c r="O2656" s="294">
        <v>1158932353.7999997</v>
      </c>
      <c r="P2656" s="294">
        <v>-225467587.8799994</v>
      </c>
      <c r="Q2656" s="294">
        <v>282136172.28000033</v>
      </c>
      <c r="R2656" s="294">
        <v>56668584.40000093</v>
      </c>
      <c r="S2656" s="294">
        <v>-49146057.700000048</v>
      </c>
      <c r="T2656" s="294">
        <v>2900209.89</v>
      </c>
      <c r="U2656" s="294">
        <v>0</v>
      </c>
      <c r="V2656" s="294">
        <v>0</v>
      </c>
      <c r="W2656" s="294">
        <v>1591291.86</v>
      </c>
      <c r="X2656" s="294">
        <v>1309701269.55</v>
      </c>
      <c r="Y2656" s="294">
        <v>14826700</v>
      </c>
      <c r="Z2656" s="294">
        <v>12635279.6</v>
      </c>
      <c r="AA2656" s="294">
        <v>12146252.32</v>
      </c>
      <c r="AB2656" s="294">
        <v>8643420.2200000007</v>
      </c>
      <c r="AC2656" s="294">
        <v>0</v>
      </c>
      <c r="AD2656" s="294">
        <v>0</v>
      </c>
      <c r="AE2656" s="294">
        <v>0</v>
      </c>
      <c r="AF2656" s="294">
        <v>1315087176.8599999</v>
      </c>
      <c r="AG2656" s="294">
        <v>1031158185.0600001</v>
      </c>
      <c r="AH2656" s="294">
        <v>985855949.31999993</v>
      </c>
      <c r="AI2656" s="294">
        <v>2028812809.4299998</v>
      </c>
      <c r="AJ2656" s="294">
        <v>869880455.63000011</v>
      </c>
      <c r="AK2656" s="294">
        <v>0</v>
      </c>
      <c r="AL2656" s="294">
        <v>642077579.88000011</v>
      </c>
      <c r="AM2656" s="294">
        <v>2.6511497794404879</v>
      </c>
      <c r="AN2656" s="294">
        <v>251890617.63</v>
      </c>
      <c r="AO2656" s="294">
        <v>154647694.49000001</v>
      </c>
      <c r="AP2656" s="13">
        <v>2484665146.2000003</v>
      </c>
      <c r="AQ2656" s="13">
        <v>1428755629.47</v>
      </c>
      <c r="AR2656" s="367"/>
      <c r="AS2656" s="19">
        <v>45930</v>
      </c>
      <c r="AT2656" s="20" t="s">
        <v>8</v>
      </c>
      <c r="AU2656" s="40" t="s">
        <v>292</v>
      </c>
      <c r="AV2656" s="40">
        <v>2025</v>
      </c>
      <c r="AW2656" s="269" t="s">
        <v>288</v>
      </c>
      <c r="AX2656" s="380">
        <v>161.44999999999999</v>
      </c>
      <c r="AY2656" s="380">
        <v>177.61</v>
      </c>
    </row>
    <row r="2657" spans="1:51" x14ac:dyDescent="0.25">
      <c r="A2657" s="43">
        <v>2</v>
      </c>
      <c r="B2657" s="44" t="s">
        <v>90</v>
      </c>
      <c r="C2657" s="294">
        <v>324886555.55000007</v>
      </c>
      <c r="D2657" s="294">
        <v>18957091.370000001</v>
      </c>
      <c r="E2657" s="294">
        <v>4977744.74</v>
      </c>
      <c r="F2657" s="294">
        <v>846410.8</v>
      </c>
      <c r="G2657" s="294">
        <v>229599708.25</v>
      </c>
      <c r="H2657" s="294">
        <v>105684565.38</v>
      </c>
      <c r="I2657" s="294">
        <v>1853643822.0799999</v>
      </c>
      <c r="J2657" s="294">
        <v>3841488539.3899999</v>
      </c>
      <c r="K2657" s="294">
        <v>43003074.75</v>
      </c>
      <c r="L2657" s="294">
        <v>36797801.670000002</v>
      </c>
      <c r="M2657" s="294">
        <v>84813208.689999998</v>
      </c>
      <c r="N2657" s="294">
        <v>0</v>
      </c>
      <c r="O2657" s="294">
        <v>74967855.460000008</v>
      </c>
      <c r="P2657" s="294">
        <v>-3707760.5499999234</v>
      </c>
      <c r="Q2657" s="294">
        <v>5244590.9200000279</v>
      </c>
      <c r="R2657" s="294">
        <v>1536830.3700001044</v>
      </c>
      <c r="S2657" s="294">
        <v>104147735</v>
      </c>
      <c r="T2657" s="294">
        <v>155.07</v>
      </c>
      <c r="U2657" s="294">
        <v>0</v>
      </c>
      <c r="V2657" s="294">
        <v>0</v>
      </c>
      <c r="W2657" s="294">
        <v>260375722.65000001</v>
      </c>
      <c r="X2657" s="294">
        <v>176085295.22</v>
      </c>
      <c r="Y2657" s="294">
        <v>4143993.9</v>
      </c>
      <c r="Z2657" s="294">
        <v>2800551.07</v>
      </c>
      <c r="AA2657" s="294">
        <v>554157.89</v>
      </c>
      <c r="AB2657" s="294">
        <v>12306189.92</v>
      </c>
      <c r="AC2657" s="294">
        <v>0</v>
      </c>
      <c r="AD2657" s="294">
        <v>0</v>
      </c>
      <c r="AE2657" s="294">
        <v>0</v>
      </c>
      <c r="AF2657" s="294">
        <v>312508545.16000003</v>
      </c>
      <c r="AG2657" s="294">
        <v>121611010.35999998</v>
      </c>
      <c r="AH2657" s="294">
        <v>4977744.74</v>
      </c>
      <c r="AI2657" s="294">
        <v>121458189.26000001</v>
      </c>
      <c r="AJ2657" s="294">
        <v>46490333.799999997</v>
      </c>
      <c r="AK2657" s="294">
        <v>0</v>
      </c>
      <c r="AL2657" s="294">
        <v>1810640747.3299999</v>
      </c>
      <c r="AM2657" s="294">
        <v>43.104913610392472</v>
      </c>
      <c r="AN2657" s="294">
        <v>846410.8</v>
      </c>
      <c r="AO2657" s="294">
        <v>0</v>
      </c>
      <c r="AP2657" s="13">
        <v>240513027.29000002</v>
      </c>
      <c r="AQ2657" s="13">
        <v>9551418.5699999984</v>
      </c>
      <c r="AR2657" s="367"/>
      <c r="AS2657" s="19">
        <v>45930</v>
      </c>
      <c r="AT2657" s="20" t="s">
        <v>8</v>
      </c>
      <c r="AU2657" s="40" t="s">
        <v>292</v>
      </c>
      <c r="AV2657" s="40">
        <v>2025</v>
      </c>
      <c r="AW2657" s="269" t="s">
        <v>168</v>
      </c>
      <c r="AX2657" s="380">
        <v>161.44999999999999</v>
      </c>
      <c r="AY2657" s="380">
        <v>177.61</v>
      </c>
    </row>
    <row r="2658" spans="1:51" x14ac:dyDescent="0.25">
      <c r="A2658" s="43">
        <v>115</v>
      </c>
      <c r="B2658" s="44" t="s">
        <v>290</v>
      </c>
      <c r="C2658" s="294">
        <v>854146.77</v>
      </c>
      <c r="D2658" s="294">
        <v>0</v>
      </c>
      <c r="E2658" s="294">
        <v>0.01</v>
      </c>
      <c r="F2658" s="294">
        <v>0</v>
      </c>
      <c r="G2658" s="294">
        <v>3178530.38</v>
      </c>
      <c r="H2658" s="294">
        <v>15646282.199999999</v>
      </c>
      <c r="I2658" s="294">
        <v>81541659.079999998</v>
      </c>
      <c r="J2658" s="294">
        <v>183929.24</v>
      </c>
      <c r="K2658" s="294">
        <v>3674377.92</v>
      </c>
      <c r="L2658" s="294">
        <v>594205.16</v>
      </c>
      <c r="M2658" s="294">
        <v>0</v>
      </c>
      <c r="N2658" s="294">
        <v>0</v>
      </c>
      <c r="O2658" s="294">
        <v>3206382.5100000002</v>
      </c>
      <c r="P2658" s="294">
        <v>-5530766.1199999992</v>
      </c>
      <c r="Q2658" s="294">
        <v>0</v>
      </c>
      <c r="R2658" s="294">
        <v>-5530766.1199999992</v>
      </c>
      <c r="S2658" s="294">
        <v>21177048.32</v>
      </c>
      <c r="T2658" s="294">
        <v>611196.01</v>
      </c>
      <c r="U2658" s="294">
        <v>0</v>
      </c>
      <c r="V2658" s="294">
        <v>0</v>
      </c>
      <c r="W2658" s="294">
        <v>0</v>
      </c>
      <c r="X2658" s="294">
        <v>20874280.879999999</v>
      </c>
      <c r="Y2658" s="294">
        <v>64868.01</v>
      </c>
      <c r="Z2658" s="294">
        <v>196550.57</v>
      </c>
      <c r="AA2658" s="294">
        <v>0</v>
      </c>
      <c r="AB2658" s="294">
        <v>342.09</v>
      </c>
      <c r="AC2658" s="294">
        <v>0</v>
      </c>
      <c r="AD2658" s="294">
        <v>0</v>
      </c>
      <c r="AE2658" s="294">
        <v>46667.9</v>
      </c>
      <c r="AF2658" s="294">
        <v>0</v>
      </c>
      <c r="AG2658" s="294">
        <v>594205.16</v>
      </c>
      <c r="AH2658" s="294">
        <v>0.01</v>
      </c>
      <c r="AI2658" s="294">
        <v>3615805.23</v>
      </c>
      <c r="AJ2658" s="294">
        <v>409422.72</v>
      </c>
      <c r="AK2658" s="294">
        <v>0</v>
      </c>
      <c r="AL2658" s="294">
        <v>77867281.159999996</v>
      </c>
      <c r="AM2658" s="294">
        <v>22.191963062961143</v>
      </c>
      <c r="AN2658" s="294">
        <v>0</v>
      </c>
      <c r="AO2658" s="294">
        <v>0</v>
      </c>
      <c r="AP2658" s="13">
        <v>727937.02</v>
      </c>
      <c r="AQ2658" s="13">
        <v>0.01</v>
      </c>
      <c r="AR2658" s="367"/>
      <c r="AS2658" s="19">
        <v>45930</v>
      </c>
      <c r="AT2658" s="20" t="s">
        <v>8</v>
      </c>
      <c r="AU2658" s="40" t="s">
        <v>292</v>
      </c>
      <c r="AV2658" s="40">
        <v>2025</v>
      </c>
      <c r="AW2658" s="269" t="s">
        <v>291</v>
      </c>
      <c r="AX2658" s="380">
        <v>161.44999999999999</v>
      </c>
      <c r="AY2658" s="380">
        <v>177.61</v>
      </c>
    </row>
    <row r="2659" spans="1:51" x14ac:dyDescent="0.25">
      <c r="A2659" s="43">
        <v>106</v>
      </c>
      <c r="B2659" s="44" t="s">
        <v>92</v>
      </c>
      <c r="C2659" s="294">
        <v>164030065.89000002</v>
      </c>
      <c r="D2659" s="294">
        <v>10994110.810000001</v>
      </c>
      <c r="E2659" s="294">
        <v>1825231.43</v>
      </c>
      <c r="F2659" s="294">
        <v>32191783.359999999</v>
      </c>
      <c r="G2659" s="294">
        <v>69319753.399999991</v>
      </c>
      <c r="H2659" s="294">
        <v>141785.5</v>
      </c>
      <c r="I2659" s="294">
        <v>239822137.03999999</v>
      </c>
      <c r="J2659" s="294">
        <v>8887567.7799999993</v>
      </c>
      <c r="K2659" s="294">
        <v>29410754.699999999</v>
      </c>
      <c r="L2659" s="294">
        <v>27506503.440000001</v>
      </c>
      <c r="M2659" s="294">
        <v>37261277.380000003</v>
      </c>
      <c r="N2659" s="294">
        <v>957.12</v>
      </c>
      <c r="O2659" s="294">
        <v>39974153.349999994</v>
      </c>
      <c r="P2659" s="294">
        <v>10513749.330000043</v>
      </c>
      <c r="Q2659" s="294">
        <v>-7795689.7599999979</v>
      </c>
      <c r="R2659" s="294">
        <v>2718059.570000045</v>
      </c>
      <c r="S2659" s="294">
        <v>-2576274.0599999996</v>
      </c>
      <c r="T2659" s="294">
        <v>446551.52</v>
      </c>
      <c r="U2659" s="294">
        <v>0</v>
      </c>
      <c r="V2659" s="294">
        <v>0</v>
      </c>
      <c r="W2659" s="294">
        <v>0</v>
      </c>
      <c r="X2659" s="294">
        <v>3241755.39</v>
      </c>
      <c r="Y2659" s="294">
        <v>1278725.8</v>
      </c>
      <c r="Z2659" s="294">
        <v>1114907.6499999999</v>
      </c>
      <c r="AA2659" s="294">
        <v>1702590.7</v>
      </c>
      <c r="AB2659" s="294">
        <v>1467291.85</v>
      </c>
      <c r="AC2659" s="294">
        <v>0</v>
      </c>
      <c r="AD2659" s="294">
        <v>0</v>
      </c>
      <c r="AE2659" s="294">
        <v>0</v>
      </c>
      <c r="AF2659" s="294">
        <v>701064.97</v>
      </c>
      <c r="AG2659" s="294">
        <v>64767780.82</v>
      </c>
      <c r="AH2659" s="294">
        <v>1826188.55</v>
      </c>
      <c r="AI2659" s="294">
        <v>66463782.789999999</v>
      </c>
      <c r="AJ2659" s="294">
        <v>26489629.440000001</v>
      </c>
      <c r="AK2659" s="294">
        <v>0</v>
      </c>
      <c r="AL2659" s="294">
        <v>210411382.34</v>
      </c>
      <c r="AM2659" s="294">
        <v>8.1542326773409872</v>
      </c>
      <c r="AN2659" s="294">
        <v>15235515.48</v>
      </c>
      <c r="AO2659" s="294">
        <v>16956267.879999999</v>
      </c>
      <c r="AP2659" s="13">
        <v>123888036.42000002</v>
      </c>
      <c r="AQ2659" s="13">
        <v>10826234.689999999</v>
      </c>
      <c r="AR2659" s="367"/>
      <c r="AS2659" s="19">
        <v>45930</v>
      </c>
      <c r="AT2659" s="20" t="s">
        <v>8</v>
      </c>
      <c r="AU2659" s="40" t="s">
        <v>292</v>
      </c>
      <c r="AV2659" s="40">
        <v>2025</v>
      </c>
      <c r="AW2659" s="269" t="s">
        <v>172</v>
      </c>
      <c r="AX2659" s="380">
        <v>161.44999999999999</v>
      </c>
      <c r="AY2659" s="380">
        <v>177.61</v>
      </c>
    </row>
    <row r="2660" spans="1:51" x14ac:dyDescent="0.25">
      <c r="A2660" s="43">
        <v>118</v>
      </c>
      <c r="B2660" s="44" t="s">
        <v>93</v>
      </c>
      <c r="C2660" s="294">
        <v>705069611.55999994</v>
      </c>
      <c r="D2660" s="294">
        <v>221206193.05000001</v>
      </c>
      <c r="E2660" s="294">
        <v>43980807.319999993</v>
      </c>
      <c r="F2660" s="294">
        <v>87731398.170000002</v>
      </c>
      <c r="G2660" s="294">
        <v>287760940.62</v>
      </c>
      <c r="H2660" s="294">
        <v>479021.25</v>
      </c>
      <c r="I2660" s="294">
        <v>356921118.79000002</v>
      </c>
      <c r="J2660" s="294">
        <v>113389594.72</v>
      </c>
      <c r="K2660" s="294">
        <v>293028582.12</v>
      </c>
      <c r="L2660" s="294">
        <v>227428514.53</v>
      </c>
      <c r="M2660" s="294">
        <v>107981072.78</v>
      </c>
      <c r="N2660" s="294">
        <v>145064313.09999999</v>
      </c>
      <c r="O2660" s="294">
        <v>330803422.38000005</v>
      </c>
      <c r="P2660" s="294">
        <v>-226127819.44</v>
      </c>
      <c r="Q2660" s="294">
        <v>227024449.59999999</v>
      </c>
      <c r="R2660" s="294">
        <v>896630.15999999642</v>
      </c>
      <c r="S2660" s="294">
        <v>-417608.90999999642</v>
      </c>
      <c r="T2660" s="294">
        <v>4697759.46</v>
      </c>
      <c r="U2660" s="294">
        <v>0</v>
      </c>
      <c r="V2660" s="294">
        <v>0</v>
      </c>
      <c r="W2660" s="294">
        <v>25435.45</v>
      </c>
      <c r="X2660" s="294">
        <v>124096004.34999999</v>
      </c>
      <c r="Y2660" s="294">
        <v>4768114.54</v>
      </c>
      <c r="Z2660" s="294">
        <v>4859697.51</v>
      </c>
      <c r="AA2660" s="294">
        <v>1220881.6100000001</v>
      </c>
      <c r="AB2660" s="294">
        <v>3536641.1</v>
      </c>
      <c r="AC2660" s="294">
        <v>0</v>
      </c>
      <c r="AD2660" s="294">
        <v>0</v>
      </c>
      <c r="AE2660" s="294">
        <v>37588407.270000003</v>
      </c>
      <c r="AF2660" s="294">
        <v>77263066.140000001</v>
      </c>
      <c r="AG2660" s="294">
        <v>335409587.31</v>
      </c>
      <c r="AH2660" s="294">
        <v>189045120.41999999</v>
      </c>
      <c r="AI2660" s="294">
        <v>545936726.34000003</v>
      </c>
      <c r="AJ2660" s="294">
        <v>215133303.95999998</v>
      </c>
      <c r="AK2660" s="294">
        <v>0</v>
      </c>
      <c r="AL2660" s="294">
        <v>63892536.670000017</v>
      </c>
      <c r="AM2660" s="294">
        <v>1.2180419951110264</v>
      </c>
      <c r="AN2660" s="294">
        <v>64550747.890000001</v>
      </c>
      <c r="AO2660" s="294">
        <v>23180650.279999997</v>
      </c>
      <c r="AP2660" s="13">
        <v>485707000.00000006</v>
      </c>
      <c r="AQ2660" s="13">
        <v>315090691.56999993</v>
      </c>
      <c r="AR2660" s="367"/>
      <c r="AS2660" s="19">
        <v>45930</v>
      </c>
      <c r="AT2660" s="20" t="s">
        <v>8</v>
      </c>
      <c r="AU2660" s="40" t="s">
        <v>292</v>
      </c>
      <c r="AV2660" s="40">
        <v>2025</v>
      </c>
      <c r="AW2660" s="269" t="s">
        <v>162</v>
      </c>
      <c r="AX2660" s="380">
        <v>161.44999999999999</v>
      </c>
      <c r="AY2660" s="380">
        <v>177.61</v>
      </c>
    </row>
    <row r="2661" spans="1:51" x14ac:dyDescent="0.25">
      <c r="A2661" s="43">
        <v>29</v>
      </c>
      <c r="B2661" s="44" t="s">
        <v>94</v>
      </c>
      <c r="C2661" s="294">
        <v>1505017503.0899999</v>
      </c>
      <c r="D2661" s="294">
        <v>384230812.75999999</v>
      </c>
      <c r="E2661" s="294">
        <v>95763416.040000007</v>
      </c>
      <c r="F2661" s="294">
        <v>307802252.75</v>
      </c>
      <c r="G2661" s="294">
        <v>381452260.60000002</v>
      </c>
      <c r="H2661" s="294">
        <v>3229818.87</v>
      </c>
      <c r="I2661" s="294">
        <v>2642001060.25</v>
      </c>
      <c r="J2661" s="294">
        <v>551031171.66999996</v>
      </c>
      <c r="K2661" s="294">
        <v>320768208.88999999</v>
      </c>
      <c r="L2661" s="294">
        <v>151998866.5</v>
      </c>
      <c r="M2661" s="294">
        <v>227534432.75</v>
      </c>
      <c r="N2661" s="294">
        <v>67526100.560000002</v>
      </c>
      <c r="O2661" s="294">
        <v>381299585.51999998</v>
      </c>
      <c r="P2661" s="294">
        <v>50094231.440000303</v>
      </c>
      <c r="Q2661" s="294">
        <v>-297413285.18000001</v>
      </c>
      <c r="R2661" s="294">
        <v>-247319053.73999971</v>
      </c>
      <c r="S2661" s="294">
        <v>250548872.63</v>
      </c>
      <c r="T2661" s="294">
        <v>73948686.340000004</v>
      </c>
      <c r="U2661" s="294">
        <v>0</v>
      </c>
      <c r="V2661" s="294">
        <v>0</v>
      </c>
      <c r="W2661" s="294">
        <v>0</v>
      </c>
      <c r="X2661" s="294">
        <v>1054129405.63</v>
      </c>
      <c r="Y2661" s="294">
        <v>6321830.5700000003</v>
      </c>
      <c r="Z2661" s="294">
        <v>9138314.4000000004</v>
      </c>
      <c r="AA2661" s="294">
        <v>11581713.800000001</v>
      </c>
      <c r="AB2661" s="294">
        <v>17607044.260000002</v>
      </c>
      <c r="AC2661" s="294">
        <v>0</v>
      </c>
      <c r="AD2661" s="294">
        <v>0</v>
      </c>
      <c r="AE2661" s="294">
        <v>0</v>
      </c>
      <c r="AF2661" s="294">
        <v>832880316.30999994</v>
      </c>
      <c r="AG2661" s="294">
        <v>379533299.25</v>
      </c>
      <c r="AH2661" s="294">
        <v>163289516.59999999</v>
      </c>
      <c r="AI2661" s="294">
        <v>533465304.06999993</v>
      </c>
      <c r="AJ2661" s="294">
        <v>152165718.55000001</v>
      </c>
      <c r="AK2661" s="294">
        <v>0</v>
      </c>
      <c r="AL2661" s="294">
        <v>2321232851.3600001</v>
      </c>
      <c r="AM2661" s="294">
        <v>8.2364803837403127</v>
      </c>
      <c r="AN2661" s="294">
        <v>178295201.22</v>
      </c>
      <c r="AO2661" s="294">
        <v>129507051.53</v>
      </c>
      <c r="AP2661" s="13">
        <v>1233047541.0899997</v>
      </c>
      <c r="AQ2661" s="13">
        <v>489371113.9799999</v>
      </c>
      <c r="AR2661" s="367"/>
      <c r="AS2661" s="19">
        <v>45930</v>
      </c>
      <c r="AT2661" s="20" t="s">
        <v>8</v>
      </c>
      <c r="AU2661" s="40" t="s">
        <v>292</v>
      </c>
      <c r="AV2661" s="40">
        <v>2025</v>
      </c>
      <c r="AW2661" s="269" t="s">
        <v>156</v>
      </c>
      <c r="AX2661" s="380">
        <v>161.44999999999999</v>
      </c>
      <c r="AY2661" s="380">
        <v>177.61</v>
      </c>
    </row>
    <row r="2662" spans="1:51" x14ac:dyDescent="0.25">
      <c r="A2662" s="43">
        <v>111</v>
      </c>
      <c r="B2662" s="44" t="s">
        <v>95</v>
      </c>
      <c r="C2662" s="294">
        <v>18384869.650000002</v>
      </c>
      <c r="D2662" s="294">
        <v>629816.05000000005</v>
      </c>
      <c r="E2662" s="294">
        <v>0.01</v>
      </c>
      <c r="F2662" s="294">
        <v>4366878.8600000003</v>
      </c>
      <c r="G2662" s="294">
        <v>12905801.5</v>
      </c>
      <c r="H2662" s="294">
        <v>5208840.78</v>
      </c>
      <c r="I2662" s="294">
        <v>68993281.709999993</v>
      </c>
      <c r="J2662" s="294">
        <v>73844449.950000003</v>
      </c>
      <c r="K2662" s="294">
        <v>9312343.3100000005</v>
      </c>
      <c r="L2662" s="294">
        <v>7421797.0100000007</v>
      </c>
      <c r="M2662" s="294">
        <v>1234273.71</v>
      </c>
      <c r="N2662" s="294">
        <v>0</v>
      </c>
      <c r="O2662" s="294">
        <v>5068336.5599999996</v>
      </c>
      <c r="P2662" s="294">
        <v>-4868109.6900000023</v>
      </c>
      <c r="Q2662" s="294">
        <v>167109.9299999997</v>
      </c>
      <c r="R2662" s="294">
        <v>-4700999.7600000026</v>
      </c>
      <c r="S2662" s="294">
        <v>9909840.540000001</v>
      </c>
      <c r="T2662" s="294">
        <v>0</v>
      </c>
      <c r="U2662" s="294">
        <v>0</v>
      </c>
      <c r="V2662" s="294">
        <v>0</v>
      </c>
      <c r="W2662" s="294">
        <v>0</v>
      </c>
      <c r="X2662" s="294">
        <v>14265522.710000001</v>
      </c>
      <c r="Y2662" s="294">
        <v>263383.7</v>
      </c>
      <c r="Z2662" s="294">
        <v>1335695.3700000001</v>
      </c>
      <c r="AA2662" s="294">
        <v>262808.21000000002</v>
      </c>
      <c r="AB2662" s="294">
        <v>1255710.1200000001</v>
      </c>
      <c r="AC2662" s="294">
        <v>0</v>
      </c>
      <c r="AD2662" s="294">
        <v>0</v>
      </c>
      <c r="AE2662" s="294">
        <v>0</v>
      </c>
      <c r="AF2662" s="294">
        <v>1238084.77</v>
      </c>
      <c r="AG2662" s="294">
        <v>8656070.7200000007</v>
      </c>
      <c r="AH2662" s="294">
        <v>0.01</v>
      </c>
      <c r="AI2662" s="294">
        <v>10487939.32</v>
      </c>
      <c r="AJ2662" s="294">
        <v>5419602.7600000007</v>
      </c>
      <c r="AK2662" s="294">
        <v>0</v>
      </c>
      <c r="AL2662" s="294">
        <v>59680938.399999991</v>
      </c>
      <c r="AM2662" s="294">
        <v>7.4087992048050886</v>
      </c>
      <c r="AN2662" s="294">
        <v>2821622.45</v>
      </c>
      <c r="AO2662" s="294">
        <v>1545256.4100000001</v>
      </c>
      <c r="AP2662" s="13">
        <v>13851895.659999998</v>
      </c>
      <c r="AQ2662" s="13">
        <v>401122.79000000004</v>
      </c>
      <c r="AR2662" s="367"/>
      <c r="AS2662" s="19">
        <v>45930</v>
      </c>
      <c r="AT2662" s="20" t="s">
        <v>8</v>
      </c>
      <c r="AU2662" s="40" t="s">
        <v>292</v>
      </c>
      <c r="AV2662" s="40">
        <v>2025</v>
      </c>
      <c r="AW2662" s="269" t="s">
        <v>182</v>
      </c>
      <c r="AX2662" s="380">
        <v>161.44999999999999</v>
      </c>
      <c r="AY2662" s="380">
        <v>177.61</v>
      </c>
    </row>
    <row r="2663" spans="1:51" x14ac:dyDescent="0.25">
      <c r="A2663" s="43">
        <v>83</v>
      </c>
      <c r="B2663" s="44" t="s">
        <v>96</v>
      </c>
      <c r="C2663" s="294">
        <v>2062344821.22</v>
      </c>
      <c r="D2663" s="294">
        <v>465841809.13</v>
      </c>
      <c r="E2663" s="294">
        <v>39426566</v>
      </c>
      <c r="F2663" s="294">
        <v>372992253.88999999</v>
      </c>
      <c r="G2663" s="294">
        <v>496024581.40999997</v>
      </c>
      <c r="H2663" s="294">
        <v>-211607208.88999999</v>
      </c>
      <c r="I2663" s="294">
        <v>1328034638.74</v>
      </c>
      <c r="J2663" s="294">
        <v>11307062.279999999</v>
      </c>
      <c r="K2663" s="294">
        <v>904565268.12</v>
      </c>
      <c r="L2663" s="294">
        <v>818248675.70000005</v>
      </c>
      <c r="M2663" s="294">
        <v>29672023.75</v>
      </c>
      <c r="N2663" s="294">
        <v>0</v>
      </c>
      <c r="O2663" s="294">
        <v>475612607.81000006</v>
      </c>
      <c r="P2663" s="294">
        <v>251873568.97999996</v>
      </c>
      <c r="Q2663" s="294">
        <v>-81414883.849999994</v>
      </c>
      <c r="R2663" s="294">
        <v>170458685.12999997</v>
      </c>
      <c r="S2663" s="294">
        <v>-382065894.00999999</v>
      </c>
      <c r="T2663" s="294">
        <v>3279550.63</v>
      </c>
      <c r="U2663" s="294">
        <v>0</v>
      </c>
      <c r="V2663" s="294">
        <v>0</v>
      </c>
      <c r="W2663" s="294">
        <v>465086.4</v>
      </c>
      <c r="X2663" s="294">
        <v>731026790.49000001</v>
      </c>
      <c r="Y2663" s="294">
        <v>7450104.9500000002</v>
      </c>
      <c r="Z2663" s="294">
        <v>37134786.990000002</v>
      </c>
      <c r="AA2663" s="294">
        <v>11468.76</v>
      </c>
      <c r="AB2663" s="294">
        <v>2280360.04</v>
      </c>
      <c r="AC2663" s="294">
        <v>0</v>
      </c>
      <c r="AD2663" s="294">
        <v>0</v>
      </c>
      <c r="AE2663" s="294">
        <v>0</v>
      </c>
      <c r="AF2663" s="294">
        <v>1069960600.79</v>
      </c>
      <c r="AG2663" s="294">
        <v>847920699.44999993</v>
      </c>
      <c r="AH2663" s="294">
        <v>39426566</v>
      </c>
      <c r="AI2663" s="294">
        <v>932301918.01999998</v>
      </c>
      <c r="AJ2663" s="294">
        <v>456689310.21000004</v>
      </c>
      <c r="AK2663" s="294">
        <v>0</v>
      </c>
      <c r="AL2663" s="294">
        <v>423469370.62</v>
      </c>
      <c r="AM2663" s="294">
        <v>1.4681468386467194</v>
      </c>
      <c r="AN2663" s="294">
        <v>216780026.24000001</v>
      </c>
      <c r="AO2663" s="294">
        <v>156212227.65000001</v>
      </c>
      <c r="AP2663" s="13">
        <v>1538232835.0900002</v>
      </c>
      <c r="AQ2663" s="13">
        <v>395871470.13</v>
      </c>
      <c r="AR2663" s="367"/>
      <c r="AS2663" s="19">
        <v>45930</v>
      </c>
      <c r="AT2663" s="20" t="s">
        <v>8</v>
      </c>
      <c r="AU2663" s="40" t="s">
        <v>293</v>
      </c>
      <c r="AV2663" s="40">
        <v>2025</v>
      </c>
      <c r="AW2663" s="269" t="s">
        <v>158</v>
      </c>
      <c r="AX2663" s="380">
        <v>161.44999999999999</v>
      </c>
      <c r="AY2663" s="380">
        <v>177.61</v>
      </c>
    </row>
    <row r="2664" spans="1:51" x14ac:dyDescent="0.25">
      <c r="A2664" s="43">
        <v>40</v>
      </c>
      <c r="B2664" s="44" t="s">
        <v>97</v>
      </c>
      <c r="C2664" s="294">
        <v>561775599.79999995</v>
      </c>
      <c r="D2664" s="294">
        <v>74426210.359999999</v>
      </c>
      <c r="E2664" s="294">
        <v>95447988.450000003</v>
      </c>
      <c r="F2664" s="294">
        <v>27432396.43</v>
      </c>
      <c r="G2664" s="294">
        <v>132751239.72</v>
      </c>
      <c r="H2664" s="294">
        <v>1069539.72</v>
      </c>
      <c r="I2664" s="294">
        <v>285215234.75999999</v>
      </c>
      <c r="J2664" s="294">
        <v>13250428.880000001</v>
      </c>
      <c r="K2664" s="294">
        <v>179111608.28999999</v>
      </c>
      <c r="L2664" s="294">
        <v>82768740.320000008</v>
      </c>
      <c r="M2664" s="294">
        <v>133444793.59999999</v>
      </c>
      <c r="N2664" s="294">
        <v>0</v>
      </c>
      <c r="O2664" s="294">
        <v>253123247.69999999</v>
      </c>
      <c r="P2664" s="294">
        <v>72903861.33999984</v>
      </c>
      <c r="Q2664" s="294">
        <v>-38672254.870000042</v>
      </c>
      <c r="R2664" s="294">
        <v>34231606.469999798</v>
      </c>
      <c r="S2664" s="294">
        <v>-33162066.75</v>
      </c>
      <c r="T2664" s="294">
        <v>712.53</v>
      </c>
      <c r="U2664" s="294">
        <v>0</v>
      </c>
      <c r="V2664" s="294">
        <v>0</v>
      </c>
      <c r="W2664" s="294">
        <v>0</v>
      </c>
      <c r="X2664" s="294">
        <v>21246591.260000002</v>
      </c>
      <c r="Y2664" s="294">
        <v>2312322.27</v>
      </c>
      <c r="Z2664" s="294">
        <v>2861334.49</v>
      </c>
      <c r="AA2664" s="294">
        <v>223843.49</v>
      </c>
      <c r="AB2664" s="294">
        <v>1792426.8</v>
      </c>
      <c r="AC2664" s="294">
        <v>0</v>
      </c>
      <c r="AD2664" s="294">
        <v>0</v>
      </c>
      <c r="AE2664" s="294">
        <v>0</v>
      </c>
      <c r="AF2664" s="294">
        <v>47219443.490000002</v>
      </c>
      <c r="AG2664" s="294">
        <v>216213533.91999999</v>
      </c>
      <c r="AH2664" s="294">
        <v>95447988.450000003</v>
      </c>
      <c r="AI2664" s="294">
        <v>312171865.45999998</v>
      </c>
      <c r="AJ2664" s="294">
        <v>59048617.760000005</v>
      </c>
      <c r="AK2664" s="294">
        <v>0</v>
      </c>
      <c r="AL2664" s="294">
        <v>106103626.47</v>
      </c>
      <c r="AM2664" s="294">
        <v>1.5923883297290669</v>
      </c>
      <c r="AN2664" s="294">
        <v>16922548.27</v>
      </c>
      <c r="AO2664" s="294">
        <v>10509848.16</v>
      </c>
      <c r="AP2664" s="13">
        <v>397840948.67999989</v>
      </c>
      <c r="AQ2664" s="13">
        <v>163039713.95999998</v>
      </c>
      <c r="AR2664" s="367"/>
      <c r="AS2664" s="19">
        <v>45930</v>
      </c>
      <c r="AT2664" s="20" t="s">
        <v>8</v>
      </c>
      <c r="AU2664" s="40" t="s">
        <v>292</v>
      </c>
      <c r="AV2664" s="40">
        <v>2025</v>
      </c>
      <c r="AW2664" s="269" t="s">
        <v>166</v>
      </c>
      <c r="AX2664" s="380">
        <v>161.44999999999999</v>
      </c>
      <c r="AY2664" s="380">
        <v>177.61</v>
      </c>
    </row>
    <row r="2665" spans="1:51" x14ac:dyDescent="0.25">
      <c r="A2665" s="43">
        <v>24</v>
      </c>
      <c r="B2665" s="44" t="s">
        <v>98</v>
      </c>
      <c r="C2665" s="294">
        <v>2359744672.5700002</v>
      </c>
      <c r="D2665" s="294">
        <v>702028204.15999997</v>
      </c>
      <c r="E2665" s="294">
        <v>124751397.09</v>
      </c>
      <c r="F2665" s="294">
        <v>288826712.24000001</v>
      </c>
      <c r="G2665" s="294">
        <v>580466434.05999994</v>
      </c>
      <c r="H2665" s="294">
        <v>372850956.27999997</v>
      </c>
      <c r="I2665" s="294">
        <v>1704449961.0999999</v>
      </c>
      <c r="J2665" s="294">
        <v>452421074.99000001</v>
      </c>
      <c r="K2665" s="294">
        <v>797008401.08000004</v>
      </c>
      <c r="L2665" s="294">
        <v>548679544.58000004</v>
      </c>
      <c r="M2665" s="294">
        <v>259175294.72999999</v>
      </c>
      <c r="N2665" s="294">
        <v>15037036.75</v>
      </c>
      <c r="O2665" s="294">
        <v>815400654.01999986</v>
      </c>
      <c r="P2665" s="294">
        <v>-27821168.739999279</v>
      </c>
      <c r="Q2665" s="294">
        <v>-221246163.79000005</v>
      </c>
      <c r="R2665" s="294">
        <v>-249067332.52999932</v>
      </c>
      <c r="S2665" s="294">
        <v>621918288.80999994</v>
      </c>
      <c r="T2665" s="294">
        <v>56345561.740000002</v>
      </c>
      <c r="U2665" s="294">
        <v>0</v>
      </c>
      <c r="V2665" s="294">
        <v>0</v>
      </c>
      <c r="W2665" s="294">
        <v>141626748.63</v>
      </c>
      <c r="X2665" s="294">
        <v>1008302210.92</v>
      </c>
      <c r="Y2665" s="294">
        <v>7821548.5599999996</v>
      </c>
      <c r="Z2665" s="294">
        <v>27848591.899999999</v>
      </c>
      <c r="AA2665" s="294">
        <v>123916221.56</v>
      </c>
      <c r="AB2665" s="294">
        <v>1281849.99</v>
      </c>
      <c r="AC2665" s="294">
        <v>0</v>
      </c>
      <c r="AD2665" s="294">
        <v>0</v>
      </c>
      <c r="AE2665" s="294">
        <v>92132529.469999999</v>
      </c>
      <c r="AF2665" s="294">
        <v>331355491</v>
      </c>
      <c r="AG2665" s="294">
        <v>807854839.31000006</v>
      </c>
      <c r="AH2665" s="294">
        <v>139788433.84</v>
      </c>
      <c r="AI2665" s="294">
        <v>1064832003.04</v>
      </c>
      <c r="AJ2665" s="294">
        <v>249431349.02000001</v>
      </c>
      <c r="AK2665" s="294">
        <v>0</v>
      </c>
      <c r="AL2665" s="294">
        <v>907441560.01999986</v>
      </c>
      <c r="AM2665" s="294">
        <v>2.1385595920825371</v>
      </c>
      <c r="AN2665" s="294">
        <v>188138253.44999999</v>
      </c>
      <c r="AO2665" s="294">
        <v>100688458.79000001</v>
      </c>
      <c r="AP2665" s="13">
        <v>1777301333.77</v>
      </c>
      <c r="AQ2665" s="13">
        <v>811687294.37999988</v>
      </c>
      <c r="AR2665" s="367"/>
      <c r="AS2665" s="19">
        <v>45930</v>
      </c>
      <c r="AT2665" s="20" t="s">
        <v>8</v>
      </c>
      <c r="AU2665" s="40" t="s">
        <v>292</v>
      </c>
      <c r="AV2665" s="40">
        <v>2025</v>
      </c>
      <c r="AW2665" s="269" t="s">
        <v>164</v>
      </c>
      <c r="AX2665" s="380">
        <v>161.44999999999999</v>
      </c>
      <c r="AY2665" s="380">
        <v>177.61</v>
      </c>
    </row>
    <row r="2666" spans="1:51" x14ac:dyDescent="0.25">
      <c r="A2666" s="43">
        <v>124</v>
      </c>
      <c r="B2666" s="44" t="s">
        <v>99</v>
      </c>
      <c r="C2666" s="294">
        <v>53939752.539999992</v>
      </c>
      <c r="D2666" s="294">
        <v>10098710.360000001</v>
      </c>
      <c r="E2666" s="294">
        <v>231793.62</v>
      </c>
      <c r="F2666" s="294">
        <v>1393293.6700000002</v>
      </c>
      <c r="G2666" s="294">
        <v>111678472.23</v>
      </c>
      <c r="H2666" s="294">
        <v>82439796.280000001</v>
      </c>
      <c r="I2666" s="294">
        <v>69533225.939999998</v>
      </c>
      <c r="J2666" s="294">
        <v>188601.52</v>
      </c>
      <c r="K2666" s="294">
        <v>11001242.15</v>
      </c>
      <c r="L2666" s="294">
        <v>10725645.880000001</v>
      </c>
      <c r="M2666" s="294">
        <v>18695286.489999998</v>
      </c>
      <c r="N2666" s="294">
        <v>0</v>
      </c>
      <c r="O2666" s="294">
        <v>7362698.8199999984</v>
      </c>
      <c r="P2666" s="294">
        <v>-76593422.540000007</v>
      </c>
      <c r="Q2666" s="294">
        <v>-23243809.050000004</v>
      </c>
      <c r="R2666" s="294">
        <v>-99837231.590000004</v>
      </c>
      <c r="S2666" s="294">
        <v>182277027.83999997</v>
      </c>
      <c r="T2666" s="294">
        <v>4477030.51</v>
      </c>
      <c r="U2666" s="294">
        <v>0</v>
      </c>
      <c r="V2666" s="294">
        <v>0</v>
      </c>
      <c r="W2666" s="294">
        <v>241116789.33000001</v>
      </c>
      <c r="X2666" s="294">
        <v>10603804.67</v>
      </c>
      <c r="Y2666" s="294">
        <v>2080689.61</v>
      </c>
      <c r="Z2666" s="294">
        <v>960644.01</v>
      </c>
      <c r="AA2666" s="294">
        <v>41298674.469999999</v>
      </c>
      <c r="AB2666" s="294">
        <v>392929.31</v>
      </c>
      <c r="AC2666" s="294">
        <v>0</v>
      </c>
      <c r="AD2666" s="294">
        <v>0</v>
      </c>
      <c r="AE2666" s="294">
        <v>24386137.82</v>
      </c>
      <c r="AF2666" s="294">
        <v>4801521.45</v>
      </c>
      <c r="AG2666" s="294">
        <v>29420932.370000001</v>
      </c>
      <c r="AH2666" s="294">
        <v>231793.62</v>
      </c>
      <c r="AI2666" s="294">
        <v>29594078.059999999</v>
      </c>
      <c r="AJ2666" s="294">
        <v>22231379.240000002</v>
      </c>
      <c r="AK2666" s="294">
        <v>0</v>
      </c>
      <c r="AL2666" s="294">
        <v>58531983.789999999</v>
      </c>
      <c r="AM2666" s="294">
        <v>6.3204886313678674</v>
      </c>
      <c r="AN2666" s="294">
        <v>1253218.1100000001</v>
      </c>
      <c r="AO2666" s="294">
        <v>140075.56</v>
      </c>
      <c r="AP2666" s="13">
        <v>46851687.960000001</v>
      </c>
      <c r="AQ2666" s="13">
        <v>10330503.98</v>
      </c>
      <c r="AR2666" s="367"/>
      <c r="AS2666" s="19">
        <v>45930</v>
      </c>
      <c r="AT2666" s="20" t="s">
        <v>8</v>
      </c>
      <c r="AU2666" s="40" t="s">
        <v>292</v>
      </c>
      <c r="AV2666" s="40">
        <v>2025</v>
      </c>
      <c r="AW2666" s="269" t="s">
        <v>289</v>
      </c>
      <c r="AX2666" s="380">
        <v>161.44999999999999</v>
      </c>
      <c r="AY2666" s="380">
        <v>177.61</v>
      </c>
    </row>
    <row r="2667" spans="1:51" x14ac:dyDescent="0.25">
      <c r="A2667" s="43">
        <v>70</v>
      </c>
      <c r="B2667" s="44" t="s">
        <v>100</v>
      </c>
      <c r="C2667" s="294">
        <v>14978175</v>
      </c>
      <c r="D2667" s="294">
        <v>4038557.19</v>
      </c>
      <c r="E2667" s="294">
        <v>168096</v>
      </c>
      <c r="F2667" s="294">
        <v>0</v>
      </c>
      <c r="G2667" s="294">
        <v>11138890.35</v>
      </c>
      <c r="H2667" s="294">
        <v>843088.97</v>
      </c>
      <c r="I2667" s="294">
        <v>22015840.100000001</v>
      </c>
      <c r="J2667" s="294">
        <v>2875783.55</v>
      </c>
      <c r="K2667" s="294">
        <v>2129047.21</v>
      </c>
      <c r="L2667" s="294">
        <v>360865</v>
      </c>
      <c r="M2667" s="294">
        <v>0</v>
      </c>
      <c r="N2667" s="294">
        <v>0</v>
      </c>
      <c r="O2667" s="294">
        <v>-1014553.6200000001</v>
      </c>
      <c r="P2667" s="294">
        <v>815281.08000000194</v>
      </c>
      <c r="Q2667" s="294">
        <v>0</v>
      </c>
      <c r="R2667" s="294">
        <v>815281.08000000194</v>
      </c>
      <c r="S2667" s="294">
        <v>27807.890000000014</v>
      </c>
      <c r="T2667" s="294">
        <v>63004.81</v>
      </c>
      <c r="U2667" s="294">
        <v>0</v>
      </c>
      <c r="V2667" s="294">
        <v>0</v>
      </c>
      <c r="W2667" s="294">
        <v>0</v>
      </c>
      <c r="X2667" s="294">
        <v>169077.85</v>
      </c>
      <c r="Y2667" s="294">
        <v>129159.6</v>
      </c>
      <c r="Z2667" s="294">
        <v>24332.69</v>
      </c>
      <c r="AA2667" s="294">
        <v>0</v>
      </c>
      <c r="AB2667" s="294">
        <v>50782.48</v>
      </c>
      <c r="AC2667" s="294">
        <v>0</v>
      </c>
      <c r="AD2667" s="294">
        <v>0</v>
      </c>
      <c r="AE2667" s="294">
        <v>0</v>
      </c>
      <c r="AF2667" s="294">
        <v>0</v>
      </c>
      <c r="AG2667" s="294">
        <v>360865</v>
      </c>
      <c r="AH2667" s="294">
        <v>168096</v>
      </c>
      <c r="AI2667" s="294">
        <v>528961</v>
      </c>
      <c r="AJ2667" s="294">
        <v>1543514.62</v>
      </c>
      <c r="AK2667" s="294">
        <v>0</v>
      </c>
      <c r="AL2667" s="294">
        <v>19886792.890000001</v>
      </c>
      <c r="AM2667" s="294">
        <v>10.34070075881502</v>
      </c>
      <c r="AN2667" s="294">
        <v>0</v>
      </c>
      <c r="AO2667" s="294">
        <v>0</v>
      </c>
      <c r="AP2667" s="13">
        <v>16034752.620000001</v>
      </c>
      <c r="AQ2667" s="13">
        <v>4080581.1899999995</v>
      </c>
      <c r="AR2667" s="367"/>
      <c r="AS2667" s="19">
        <v>45930</v>
      </c>
      <c r="AT2667" s="20" t="s">
        <v>8</v>
      </c>
      <c r="AU2667" s="40" t="s">
        <v>292</v>
      </c>
      <c r="AV2667" s="40">
        <v>2025</v>
      </c>
      <c r="AW2667" s="269" t="s">
        <v>181</v>
      </c>
      <c r="AX2667" s="380">
        <v>161.44999999999999</v>
      </c>
      <c r="AY2667" s="380">
        <v>177.61</v>
      </c>
    </row>
    <row r="2668" spans="1:51" x14ac:dyDescent="0.25">
      <c r="A2668" s="43">
        <v>119</v>
      </c>
      <c r="B2668" s="44" t="s">
        <v>101</v>
      </c>
      <c r="C2668" s="294">
        <v>477819447.48000002</v>
      </c>
      <c r="D2668" s="294">
        <v>1597510.9700000002</v>
      </c>
      <c r="E2668" s="294">
        <v>5520506.4500000002</v>
      </c>
      <c r="F2668" s="294">
        <v>0</v>
      </c>
      <c r="G2668" s="294">
        <v>69646638.969999999</v>
      </c>
      <c r="H2668" s="294">
        <v>35806533.020000003</v>
      </c>
      <c r="I2668" s="294">
        <v>385814769.13999999</v>
      </c>
      <c r="J2668" s="294">
        <v>106577.93</v>
      </c>
      <c r="K2668" s="294">
        <v>356151269.14999998</v>
      </c>
      <c r="L2668" s="294">
        <v>350630762.70000005</v>
      </c>
      <c r="M2668" s="294">
        <v>0</v>
      </c>
      <c r="N2668" s="294">
        <v>0</v>
      </c>
      <c r="O2668" s="294">
        <v>355345933.05000001</v>
      </c>
      <c r="P2668" s="294">
        <v>51229364.490000017</v>
      </c>
      <c r="Q2668" s="294">
        <v>0</v>
      </c>
      <c r="R2668" s="294">
        <v>51229364.490000017</v>
      </c>
      <c r="S2668" s="294">
        <v>-15422831.480000004</v>
      </c>
      <c r="T2668" s="294">
        <v>14359719</v>
      </c>
      <c r="U2668" s="294">
        <v>0</v>
      </c>
      <c r="V2668" s="294">
        <v>0</v>
      </c>
      <c r="W2668" s="294">
        <v>0</v>
      </c>
      <c r="X2668" s="294">
        <v>89325143.569999993</v>
      </c>
      <c r="Y2668" s="294">
        <v>1419594.85</v>
      </c>
      <c r="Z2668" s="294">
        <v>4867834.79</v>
      </c>
      <c r="AA2668" s="294">
        <v>810322.67</v>
      </c>
      <c r="AB2668" s="294">
        <v>172883.66</v>
      </c>
      <c r="AC2668" s="294">
        <v>0</v>
      </c>
      <c r="AD2668" s="294">
        <v>0</v>
      </c>
      <c r="AE2668" s="294">
        <v>0</v>
      </c>
      <c r="AF2668" s="294">
        <v>111837058.08</v>
      </c>
      <c r="AG2668" s="294">
        <v>350630762.70000005</v>
      </c>
      <c r="AH2668" s="294">
        <v>5520506.4500000002</v>
      </c>
      <c r="AI2668" s="294">
        <v>356151269.13999999</v>
      </c>
      <c r="AJ2668" s="294">
        <v>805336.09000000008</v>
      </c>
      <c r="AK2668" s="294">
        <v>0</v>
      </c>
      <c r="AL2668" s="294">
        <v>29663499.99000001</v>
      </c>
      <c r="AM2668" s="294">
        <v>1.0832890475465544</v>
      </c>
      <c r="AN2668" s="294">
        <v>0</v>
      </c>
      <c r="AO2668" s="294">
        <v>0</v>
      </c>
      <c r="AP2668" s="13">
        <v>127994020.87</v>
      </c>
      <c r="AQ2668" s="13">
        <v>7118017.4100000001</v>
      </c>
      <c r="AR2668" s="367"/>
      <c r="AS2668" s="19">
        <v>45930</v>
      </c>
      <c r="AT2668" s="20" t="s">
        <v>8</v>
      </c>
      <c r="AU2668" s="40" t="s">
        <v>292</v>
      </c>
      <c r="AV2668" s="40">
        <v>2025</v>
      </c>
      <c r="AW2668" s="269" t="s">
        <v>189</v>
      </c>
      <c r="AX2668" s="380">
        <v>161.44999999999999</v>
      </c>
      <c r="AY2668" s="380">
        <v>177.61</v>
      </c>
    </row>
    <row r="2669" spans="1:51" x14ac:dyDescent="0.25">
      <c r="A2669" s="43">
        <v>108</v>
      </c>
      <c r="B2669" s="44" t="s">
        <v>102</v>
      </c>
      <c r="C2669" s="294">
        <v>23315580.369999997</v>
      </c>
      <c r="D2669" s="294">
        <v>1227304.78</v>
      </c>
      <c r="E2669" s="294">
        <v>977088.63</v>
      </c>
      <c r="F2669" s="294">
        <v>2815218.12</v>
      </c>
      <c r="G2669" s="294">
        <v>20503271.120000001</v>
      </c>
      <c r="H2669" s="294">
        <v>24017.5</v>
      </c>
      <c r="I2669" s="294">
        <v>50388499.420000002</v>
      </c>
      <c r="J2669" s="294">
        <v>302668101.17000002</v>
      </c>
      <c r="K2669" s="294">
        <v>9423525.5999999996</v>
      </c>
      <c r="L2669" s="294">
        <v>8446436.2799999993</v>
      </c>
      <c r="M2669" s="294">
        <v>2321371.54</v>
      </c>
      <c r="N2669" s="294">
        <v>368582.25999999995</v>
      </c>
      <c r="O2669" s="294">
        <v>8257170.1399999987</v>
      </c>
      <c r="P2669" s="294">
        <v>-9487383.7900000066</v>
      </c>
      <c r="Q2669" s="294">
        <v>-565687.81000000006</v>
      </c>
      <c r="R2669" s="294">
        <v>-10053071.600000007</v>
      </c>
      <c r="S2669" s="294">
        <v>10077089.100000001</v>
      </c>
      <c r="T2669" s="294">
        <v>4963121.95</v>
      </c>
      <c r="U2669" s="294">
        <v>0</v>
      </c>
      <c r="V2669" s="294">
        <v>0</v>
      </c>
      <c r="W2669" s="294">
        <v>0</v>
      </c>
      <c r="X2669" s="294">
        <v>45342557.359999999</v>
      </c>
      <c r="Y2669" s="294">
        <v>382616.08</v>
      </c>
      <c r="Z2669" s="294">
        <v>22786020.59</v>
      </c>
      <c r="AA2669" s="294">
        <v>4712911.34</v>
      </c>
      <c r="AB2669" s="294">
        <v>20233.3</v>
      </c>
      <c r="AC2669" s="294">
        <v>0</v>
      </c>
      <c r="AD2669" s="294">
        <v>0</v>
      </c>
      <c r="AE2669" s="294">
        <v>0</v>
      </c>
      <c r="AF2669" s="294">
        <v>12326808.9</v>
      </c>
      <c r="AG2669" s="294">
        <v>10767807.819999998</v>
      </c>
      <c r="AH2669" s="294">
        <v>1345670.8900000001</v>
      </c>
      <c r="AI2669" s="294">
        <v>12050518.84</v>
      </c>
      <c r="AJ2669" s="294">
        <v>3793348.7</v>
      </c>
      <c r="AK2669" s="294">
        <v>0</v>
      </c>
      <c r="AL2669" s="294">
        <v>40964973.82</v>
      </c>
      <c r="AM2669" s="294">
        <v>5.3470963585008997</v>
      </c>
      <c r="AN2669" s="294">
        <v>2070854.5299999998</v>
      </c>
      <c r="AO2669" s="294">
        <v>744363.59</v>
      </c>
      <c r="AP2669" s="13">
        <v>16306203.270000001</v>
      </c>
      <c r="AQ2669" s="13">
        <v>2475097.8200000003</v>
      </c>
      <c r="AR2669" s="367"/>
      <c r="AS2669" s="19">
        <v>45930</v>
      </c>
      <c r="AT2669" s="20" t="s">
        <v>8</v>
      </c>
      <c r="AU2669" s="40" t="s">
        <v>292</v>
      </c>
      <c r="AV2669" s="40">
        <v>2025</v>
      </c>
      <c r="AW2669" s="269" t="s">
        <v>183</v>
      </c>
      <c r="AX2669" s="380">
        <v>161.44999999999999</v>
      </c>
      <c r="AY2669" s="380">
        <v>177.61</v>
      </c>
    </row>
    <row r="2670" spans="1:51" x14ac:dyDescent="0.25">
      <c r="A2670" s="45">
        <v>93</v>
      </c>
      <c r="B2670" s="46" t="s">
        <v>103</v>
      </c>
      <c r="C2670" s="295">
        <v>137902706.31</v>
      </c>
      <c r="D2670" s="295">
        <v>54095</v>
      </c>
      <c r="E2670" s="295">
        <v>1030</v>
      </c>
      <c r="F2670" s="295">
        <v>37893204.590000004</v>
      </c>
      <c r="G2670" s="295">
        <v>107741963.13</v>
      </c>
      <c r="H2670" s="295">
        <v>-46679716.57</v>
      </c>
      <c r="I2670" s="295">
        <v>463807331.39999998</v>
      </c>
      <c r="J2670" s="295">
        <v>179190212.62</v>
      </c>
      <c r="K2670" s="295">
        <v>75034946.359999999</v>
      </c>
      <c r="L2670" s="295">
        <v>75013644.090000004</v>
      </c>
      <c r="M2670" s="295">
        <v>4402116.1500000004</v>
      </c>
      <c r="N2670" s="295">
        <v>0</v>
      </c>
      <c r="O2670" s="295">
        <v>45661338.509999998</v>
      </c>
      <c r="P2670" s="295">
        <v>-58916503.210000046</v>
      </c>
      <c r="Q2670" s="295">
        <v>-4700177.2599999988</v>
      </c>
      <c r="R2670" s="295">
        <v>-63616680.470000044</v>
      </c>
      <c r="S2670" s="295">
        <v>16936963.939999998</v>
      </c>
      <c r="T2670" s="295">
        <v>23962.12</v>
      </c>
      <c r="U2670" s="295">
        <v>0</v>
      </c>
      <c r="V2670" s="295">
        <v>0</v>
      </c>
      <c r="W2670" s="295">
        <v>0</v>
      </c>
      <c r="X2670" s="295">
        <v>30658690.219999999</v>
      </c>
      <c r="Y2670" s="295">
        <v>2025169.79</v>
      </c>
      <c r="Z2670" s="295">
        <v>2679289.2000000002</v>
      </c>
      <c r="AA2670" s="295">
        <v>48607.360000000001</v>
      </c>
      <c r="AB2670" s="295">
        <v>245762.86</v>
      </c>
      <c r="AC2670" s="295">
        <v>2589.83</v>
      </c>
      <c r="AD2670" s="295">
        <v>0</v>
      </c>
      <c r="AE2670" s="295">
        <v>0</v>
      </c>
      <c r="AF2670" s="295">
        <v>8744269.3599999994</v>
      </c>
      <c r="AG2670" s="295">
        <v>79415760.24000001</v>
      </c>
      <c r="AH2670" s="295">
        <v>1030</v>
      </c>
      <c r="AI2670" s="295">
        <v>79359599.159999996</v>
      </c>
      <c r="AJ2670" s="295">
        <v>33698260.649999999</v>
      </c>
      <c r="AK2670" s="295">
        <v>0</v>
      </c>
      <c r="AL2670" s="295">
        <v>388772385.03999996</v>
      </c>
      <c r="AM2670" s="295">
        <v>6.1812176045913549</v>
      </c>
      <c r="AN2670" s="295">
        <v>18295938.989999998</v>
      </c>
      <c r="AO2670" s="295">
        <v>19597265.600000001</v>
      </c>
      <c r="AP2670" s="14">
        <v>92250316.980000004</v>
      </c>
      <c r="AQ2670" s="14">
        <v>55124.65</v>
      </c>
      <c r="AR2670" s="368"/>
      <c r="AS2670" s="19">
        <v>45930</v>
      </c>
      <c r="AT2670" s="42" t="s">
        <v>8</v>
      </c>
      <c r="AU2670" s="40" t="s">
        <v>293</v>
      </c>
      <c r="AV2670" s="40">
        <v>2025</v>
      </c>
      <c r="AW2670" s="270" t="s">
        <v>175</v>
      </c>
      <c r="AX2670" s="380">
        <v>161.44999999999999</v>
      </c>
      <c r="AY2670" s="380">
        <v>177.61</v>
      </c>
    </row>
    <row r="2671" spans="1:51" x14ac:dyDescent="0.25">
      <c r="A2671" s="43">
        <v>107</v>
      </c>
      <c r="B2671" s="44" t="s">
        <v>60</v>
      </c>
      <c r="C2671" s="294">
        <v>1544953956.6500001</v>
      </c>
      <c r="D2671" s="294">
        <v>310776844.73000002</v>
      </c>
      <c r="E2671" s="294">
        <v>94073705.730000004</v>
      </c>
      <c r="F2671" s="294">
        <v>185634721.49000001</v>
      </c>
      <c r="G2671" s="294">
        <v>556596509.25999999</v>
      </c>
      <c r="H2671" s="294">
        <v>681459.56</v>
      </c>
      <c r="I2671" s="294">
        <v>567288749.37</v>
      </c>
      <c r="J2671" s="294">
        <v>61108238.979999997</v>
      </c>
      <c r="K2671" s="294">
        <v>241861530.72999999</v>
      </c>
      <c r="L2671" s="294">
        <v>146838859.25</v>
      </c>
      <c r="M2671" s="294">
        <v>92827895.239999995</v>
      </c>
      <c r="N2671" s="294">
        <v>281150843.33999997</v>
      </c>
      <c r="O2671" s="294">
        <v>364716257.11000001</v>
      </c>
      <c r="P2671" s="294">
        <v>124404801.73999999</v>
      </c>
      <c r="Q2671" s="294">
        <v>-36555721.689999998</v>
      </c>
      <c r="R2671" s="294">
        <v>87849080.049999997</v>
      </c>
      <c r="S2671" s="294">
        <v>-87167620.480000004</v>
      </c>
      <c r="T2671" s="294">
        <v>754593.99</v>
      </c>
      <c r="U2671" s="294">
        <v>0</v>
      </c>
      <c r="V2671" s="294">
        <v>0</v>
      </c>
      <c r="W2671" s="294">
        <v>0</v>
      </c>
      <c r="X2671" s="294">
        <v>29325683.600000001</v>
      </c>
      <c r="Y2671" s="294">
        <v>11359112.43</v>
      </c>
      <c r="Z2671" s="294">
        <v>59679774.369999997</v>
      </c>
      <c r="AA2671" s="294">
        <v>0</v>
      </c>
      <c r="AB2671" s="294">
        <v>0</v>
      </c>
      <c r="AC2671" s="294">
        <v>0</v>
      </c>
      <c r="AD2671" s="294">
        <v>0</v>
      </c>
      <c r="AE2671" s="294">
        <v>0</v>
      </c>
      <c r="AF2671" s="294">
        <v>46209011.270000003</v>
      </c>
      <c r="AG2671" s="294">
        <v>239666754.49000001</v>
      </c>
      <c r="AH2671" s="294">
        <v>375224549.06999999</v>
      </c>
      <c r="AI2671" s="294">
        <v>615107548.63999999</v>
      </c>
      <c r="AJ2671" s="294">
        <v>250391291.53</v>
      </c>
      <c r="AK2671" s="294">
        <v>0</v>
      </c>
      <c r="AL2671" s="294">
        <v>325427218.63999999</v>
      </c>
      <c r="AM2671" s="294">
        <v>2.35</v>
      </c>
      <c r="AN2671" s="294">
        <v>71160419.959999993</v>
      </c>
      <c r="AO2671" s="294">
        <v>114474301.53</v>
      </c>
      <c r="AP2671" s="13">
        <v>1375464425.6500001</v>
      </c>
      <c r="AQ2671" s="13">
        <v>505054605.09000009</v>
      </c>
      <c r="AR2671" s="367"/>
      <c r="AS2671" s="19">
        <v>45961</v>
      </c>
      <c r="AT2671" s="20" t="s">
        <v>9</v>
      </c>
      <c r="AU2671" s="40" t="s">
        <v>292</v>
      </c>
      <c r="AV2671" s="40">
        <v>2025</v>
      </c>
      <c r="AW2671" s="269" t="s">
        <v>160</v>
      </c>
      <c r="AX2671" s="380">
        <v>201.65</v>
      </c>
      <c r="AY2671" s="380">
        <v>223.65</v>
      </c>
    </row>
    <row r="2672" spans="1:51" x14ac:dyDescent="0.25">
      <c r="A2672" s="43">
        <v>66</v>
      </c>
      <c r="B2672" s="44" t="s">
        <v>61</v>
      </c>
      <c r="C2672" s="294">
        <v>98109307.870000005</v>
      </c>
      <c r="D2672" s="294">
        <v>30226194.760000002</v>
      </c>
      <c r="E2672" s="294">
        <v>0</v>
      </c>
      <c r="F2672" s="294">
        <v>1675940.25</v>
      </c>
      <c r="G2672" s="294">
        <v>100899818.95</v>
      </c>
      <c r="H2672" s="294">
        <v>-93240741.459999993</v>
      </c>
      <c r="I2672" s="294">
        <v>894297643.51999998</v>
      </c>
      <c r="J2672" s="294">
        <v>1248229248.04</v>
      </c>
      <c r="K2672" s="294">
        <v>38</v>
      </c>
      <c r="L2672" s="294">
        <v>38</v>
      </c>
      <c r="M2672" s="294">
        <v>27727931.489999998</v>
      </c>
      <c r="N2672" s="294">
        <v>2915839.44</v>
      </c>
      <c r="O2672" s="294">
        <v>27437587.52</v>
      </c>
      <c r="P2672" s="294">
        <v>-62130233.609999999</v>
      </c>
      <c r="Q2672" s="294">
        <v>-31724183.510000002</v>
      </c>
      <c r="R2672" s="294">
        <v>-93854417.120000005</v>
      </c>
      <c r="S2672" s="294">
        <v>613675.31999999995</v>
      </c>
      <c r="T2672" s="294">
        <v>20459785.93</v>
      </c>
      <c r="U2672" s="294">
        <v>0</v>
      </c>
      <c r="V2672" s="294">
        <v>0</v>
      </c>
      <c r="W2672" s="294">
        <v>0</v>
      </c>
      <c r="X2672" s="294">
        <v>1291931045.4200001</v>
      </c>
      <c r="Y2672" s="294">
        <v>1991087.32</v>
      </c>
      <c r="Z2672" s="294">
        <v>1390090.9</v>
      </c>
      <c r="AA2672" s="294">
        <v>12651054.060000001</v>
      </c>
      <c r="AB2672" s="294">
        <v>83556.539999999994</v>
      </c>
      <c r="AC2672" s="294">
        <v>0</v>
      </c>
      <c r="AD2672" s="294">
        <v>0</v>
      </c>
      <c r="AE2672" s="294">
        <v>0</v>
      </c>
      <c r="AF2672" s="294">
        <v>1295661367.21</v>
      </c>
      <c r="AG2672" s="294">
        <v>27727969.489999998</v>
      </c>
      <c r="AH2672" s="294">
        <v>2915839.44</v>
      </c>
      <c r="AI2672" s="294">
        <v>30643789.879999999</v>
      </c>
      <c r="AJ2672" s="294">
        <v>3206202.36</v>
      </c>
      <c r="AK2672" s="294">
        <v>0</v>
      </c>
      <c r="AL2672" s="294">
        <v>894297605.51999998</v>
      </c>
      <c r="AM2672" s="294">
        <v>23534148.510000002</v>
      </c>
      <c r="AN2672" s="294">
        <v>1675940.25</v>
      </c>
      <c r="AO2672" s="294">
        <v>0</v>
      </c>
      <c r="AP2672" s="13">
        <v>70466281.88000001</v>
      </c>
      <c r="AQ2672" s="13">
        <v>30020756.290000003</v>
      </c>
      <c r="AR2672" s="367"/>
      <c r="AS2672" s="19">
        <v>45961</v>
      </c>
      <c r="AT2672" s="20" t="s">
        <v>9</v>
      </c>
      <c r="AU2672" s="40" t="s">
        <v>293</v>
      </c>
      <c r="AV2672" s="40">
        <v>2025</v>
      </c>
      <c r="AW2672" s="269" t="s">
        <v>178</v>
      </c>
      <c r="AX2672" s="380">
        <v>201.65</v>
      </c>
      <c r="AY2672" s="380">
        <v>223.65</v>
      </c>
    </row>
    <row r="2673" spans="1:51" x14ac:dyDescent="0.25">
      <c r="A2673" s="43">
        <v>44</v>
      </c>
      <c r="B2673" s="44" t="s">
        <v>62</v>
      </c>
      <c r="C2673" s="294">
        <v>158203044.41999999</v>
      </c>
      <c r="D2673" s="294">
        <v>14266621.57</v>
      </c>
      <c r="E2673" s="294">
        <v>15214495.15</v>
      </c>
      <c r="F2673" s="294">
        <v>31242792.739999998</v>
      </c>
      <c r="G2673" s="294">
        <v>106764201.68000001</v>
      </c>
      <c r="H2673" s="294">
        <v>-68795101.120000005</v>
      </c>
      <c r="I2673" s="294">
        <v>262555403.65000001</v>
      </c>
      <c r="J2673" s="294">
        <v>50846678.859999999</v>
      </c>
      <c r="K2673" s="294">
        <v>104741699.54000001</v>
      </c>
      <c r="L2673" s="294">
        <v>79747453.950000003</v>
      </c>
      <c r="M2673" s="294">
        <v>640497.84</v>
      </c>
      <c r="N2673" s="294">
        <v>0</v>
      </c>
      <c r="O2673" s="294">
        <v>67958444.989999995</v>
      </c>
      <c r="P2673" s="294">
        <v>-64115565.060000002</v>
      </c>
      <c r="Q2673" s="294">
        <v>-1063880.95</v>
      </c>
      <c r="R2673" s="294">
        <v>-65179446.009999998</v>
      </c>
      <c r="S2673" s="294">
        <v>-3615655.1</v>
      </c>
      <c r="T2673" s="294">
        <v>5345570.57</v>
      </c>
      <c r="U2673" s="294">
        <v>0</v>
      </c>
      <c r="V2673" s="294">
        <v>0</v>
      </c>
      <c r="W2673" s="294">
        <v>0</v>
      </c>
      <c r="X2673" s="294">
        <v>16059516.67</v>
      </c>
      <c r="Y2673" s="294">
        <v>2012540.45</v>
      </c>
      <c r="Z2673" s="294">
        <v>2207163.29</v>
      </c>
      <c r="AA2673" s="294">
        <v>8574350.6699999999</v>
      </c>
      <c r="AB2673" s="294">
        <v>5160433.62</v>
      </c>
      <c r="AC2673" s="294">
        <v>0</v>
      </c>
      <c r="AD2673" s="294">
        <v>0</v>
      </c>
      <c r="AE2673" s="294">
        <v>0</v>
      </c>
      <c r="AF2673" s="294">
        <v>7066254.3099999996</v>
      </c>
      <c r="AG2673" s="294">
        <v>80387951.790000007</v>
      </c>
      <c r="AH2673" s="294">
        <v>15214495.15</v>
      </c>
      <c r="AI2673" s="294">
        <v>102642497.64</v>
      </c>
      <c r="AJ2673" s="294">
        <v>34684052.649999999</v>
      </c>
      <c r="AK2673" s="294">
        <v>0</v>
      </c>
      <c r="AL2673" s="294">
        <v>157813704.11000001</v>
      </c>
      <c r="AM2673" s="294">
        <v>2.5099999999999998</v>
      </c>
      <c r="AN2673" s="294">
        <v>17588449.5</v>
      </c>
      <c r="AO2673" s="294">
        <v>13654343.24</v>
      </c>
      <c r="AP2673" s="13">
        <v>98443500.379999995</v>
      </c>
      <c r="AQ2673" s="13">
        <v>16385042.380000003</v>
      </c>
      <c r="AR2673" s="367"/>
      <c r="AS2673" s="19">
        <v>45961</v>
      </c>
      <c r="AT2673" s="20" t="s">
        <v>9</v>
      </c>
      <c r="AU2673" s="40" t="s">
        <v>293</v>
      </c>
      <c r="AV2673" s="40">
        <v>2025</v>
      </c>
      <c r="AW2673" s="269" t="s">
        <v>167</v>
      </c>
      <c r="AX2673" s="380">
        <v>201.65</v>
      </c>
      <c r="AY2673" s="380">
        <v>223.65</v>
      </c>
    </row>
    <row r="2674" spans="1:51" ht="30" x14ac:dyDescent="0.25">
      <c r="A2674" s="43">
        <v>113</v>
      </c>
      <c r="B2674" s="44" t="s">
        <v>63</v>
      </c>
      <c r="C2674" s="294">
        <v>99721465.299999997</v>
      </c>
      <c r="D2674" s="294">
        <v>23641095.140000001</v>
      </c>
      <c r="E2674" s="294">
        <v>2241347.46</v>
      </c>
      <c r="F2674" s="294">
        <v>22271569.210000001</v>
      </c>
      <c r="G2674" s="294">
        <v>63955615.710000001</v>
      </c>
      <c r="H2674" s="294">
        <v>436660.11</v>
      </c>
      <c r="I2674" s="294">
        <v>764842125.86000001</v>
      </c>
      <c r="J2674" s="294">
        <v>28987462.210000001</v>
      </c>
      <c r="K2674" s="294">
        <v>33415105.289999999</v>
      </c>
      <c r="L2674" s="294">
        <v>28191426.399999999</v>
      </c>
      <c r="M2674" s="294">
        <v>6045742.4699999997</v>
      </c>
      <c r="N2674" s="294">
        <v>7593351.3200000003</v>
      </c>
      <c r="O2674" s="294">
        <v>11955626.5</v>
      </c>
      <c r="P2674" s="294">
        <v>-22106406.260000002</v>
      </c>
      <c r="Q2674" s="294">
        <v>-22081476.329999998</v>
      </c>
      <c r="R2674" s="294">
        <v>-44187882.590000004</v>
      </c>
      <c r="S2674" s="294">
        <v>44624542.689999998</v>
      </c>
      <c r="T2674" s="294">
        <v>1053244.26</v>
      </c>
      <c r="U2674" s="294">
        <v>0</v>
      </c>
      <c r="V2674" s="294">
        <v>0</v>
      </c>
      <c r="W2674" s="294">
        <v>0</v>
      </c>
      <c r="X2674" s="294">
        <v>56975078.969999999</v>
      </c>
      <c r="Y2674" s="294">
        <v>1073066.44</v>
      </c>
      <c r="Z2674" s="294">
        <v>1147497.55</v>
      </c>
      <c r="AA2674" s="294">
        <v>0.01</v>
      </c>
      <c r="AB2674" s="294">
        <v>2110132.9900000002</v>
      </c>
      <c r="AC2674" s="294">
        <v>0</v>
      </c>
      <c r="AD2674" s="294">
        <v>0</v>
      </c>
      <c r="AE2674" s="294">
        <v>0</v>
      </c>
      <c r="AF2674" s="294">
        <v>9073083.5500000007</v>
      </c>
      <c r="AG2674" s="294">
        <v>34237168.869999997</v>
      </c>
      <c r="AH2674" s="294">
        <v>9834698.7799999993</v>
      </c>
      <c r="AI2674" s="294">
        <v>46716484.130000003</v>
      </c>
      <c r="AJ2674" s="294">
        <v>34760857.630000003</v>
      </c>
      <c r="AK2674" s="294">
        <v>0</v>
      </c>
      <c r="AL2674" s="294">
        <v>731427020.57000005</v>
      </c>
      <c r="AM2674" s="294">
        <v>22.89</v>
      </c>
      <c r="AN2674" s="294">
        <v>11199460.609999999</v>
      </c>
      <c r="AO2674" s="294">
        <v>11072108.6</v>
      </c>
      <c r="AP2674" s="13">
        <v>84313219.229999989</v>
      </c>
      <c r="AQ2674" s="13">
        <v>19072227.780000001</v>
      </c>
      <c r="AR2674" s="367"/>
      <c r="AS2674" s="19">
        <v>45961</v>
      </c>
      <c r="AT2674" s="20" t="s">
        <v>9</v>
      </c>
      <c r="AU2674" s="40" t="s">
        <v>292</v>
      </c>
      <c r="AV2674" s="40">
        <v>2025</v>
      </c>
      <c r="AW2674" s="269" t="s">
        <v>171</v>
      </c>
      <c r="AX2674" s="380">
        <v>201.65</v>
      </c>
      <c r="AY2674" s="380">
        <v>223.65</v>
      </c>
    </row>
    <row r="2675" spans="1:51" x14ac:dyDescent="0.25">
      <c r="A2675" s="43">
        <v>98</v>
      </c>
      <c r="B2675" s="44" t="s">
        <v>64</v>
      </c>
      <c r="C2675" s="294">
        <v>356111448.63</v>
      </c>
      <c r="D2675" s="294">
        <v>65317070.859999999</v>
      </c>
      <c r="E2675" s="294">
        <v>28374689.760000002</v>
      </c>
      <c r="F2675" s="294">
        <v>75002451</v>
      </c>
      <c r="G2675" s="294">
        <v>153273515.13</v>
      </c>
      <c r="H2675" s="294">
        <v>2694149.89</v>
      </c>
      <c r="I2675" s="294">
        <v>173940750.58000001</v>
      </c>
      <c r="J2675" s="294">
        <v>7471261.0999999996</v>
      </c>
      <c r="K2675" s="294">
        <v>167784417.66</v>
      </c>
      <c r="L2675" s="294">
        <v>127705584.73</v>
      </c>
      <c r="M2675" s="294">
        <v>38860892.350000001</v>
      </c>
      <c r="N2675" s="294">
        <v>8677573.6400000006</v>
      </c>
      <c r="O2675" s="294">
        <v>113152049.7</v>
      </c>
      <c r="P2675" s="294">
        <v>-50633638.060000002</v>
      </c>
      <c r="Q2675" s="294">
        <v>14914157.65</v>
      </c>
      <c r="R2675" s="294">
        <v>-35719480.409999996</v>
      </c>
      <c r="S2675" s="294">
        <v>38413630.299999997</v>
      </c>
      <c r="T2675" s="294">
        <v>73206.3</v>
      </c>
      <c r="U2675" s="294">
        <v>0</v>
      </c>
      <c r="V2675" s="294">
        <v>0</v>
      </c>
      <c r="W2675" s="294">
        <v>0</v>
      </c>
      <c r="X2675" s="294">
        <v>206666251.09</v>
      </c>
      <c r="Y2675" s="294">
        <v>2626563.11</v>
      </c>
      <c r="Z2675" s="294">
        <v>3130881.44</v>
      </c>
      <c r="AA2675" s="294">
        <v>32113318.23</v>
      </c>
      <c r="AB2675" s="294">
        <v>6744887.4199999999</v>
      </c>
      <c r="AC2675" s="294">
        <v>0</v>
      </c>
      <c r="AD2675" s="294">
        <v>0</v>
      </c>
      <c r="AE2675" s="294">
        <v>0</v>
      </c>
      <c r="AF2675" s="294">
        <v>123710176.89</v>
      </c>
      <c r="AG2675" s="294">
        <v>166566477.08000001</v>
      </c>
      <c r="AH2675" s="294">
        <v>37052263.399999999</v>
      </c>
      <c r="AI2675" s="294">
        <v>214975805.24000001</v>
      </c>
      <c r="AJ2675" s="294">
        <v>101823755.54000001</v>
      </c>
      <c r="AK2675" s="294">
        <v>0</v>
      </c>
      <c r="AL2675" s="294">
        <v>6156332.9199999999</v>
      </c>
      <c r="AM2675" s="294">
        <v>1.04</v>
      </c>
      <c r="AN2675" s="294">
        <v>46674091.090000004</v>
      </c>
      <c r="AO2675" s="294">
        <v>28328359.91</v>
      </c>
      <c r="AP2675" s="13">
        <v>247994898.08999994</v>
      </c>
      <c r="AQ2675" s="13">
        <v>58648426.850000001</v>
      </c>
      <c r="AR2675" s="367"/>
      <c r="AS2675" s="19">
        <v>45961</v>
      </c>
      <c r="AT2675" s="20" t="s">
        <v>9</v>
      </c>
      <c r="AU2675" s="40" t="s">
        <v>292</v>
      </c>
      <c r="AV2675" s="40">
        <v>2025</v>
      </c>
      <c r="AW2675" s="269" t="s">
        <v>165</v>
      </c>
      <c r="AX2675" s="380">
        <v>201.65</v>
      </c>
      <c r="AY2675" s="380">
        <v>223.65</v>
      </c>
    </row>
    <row r="2676" spans="1:51" x14ac:dyDescent="0.25">
      <c r="A2676" s="43">
        <v>109</v>
      </c>
      <c r="B2676" s="44" t="s">
        <v>66</v>
      </c>
      <c r="C2676" s="294">
        <v>2202972825.4200001</v>
      </c>
      <c r="D2676" s="294">
        <v>578218890.42999995</v>
      </c>
      <c r="E2676" s="294">
        <v>213930648.88</v>
      </c>
      <c r="F2676" s="294">
        <v>286916501.30000001</v>
      </c>
      <c r="G2676" s="294">
        <v>642218509.51999998</v>
      </c>
      <c r="H2676" s="294">
        <v>1656077916.75</v>
      </c>
      <c r="I2676" s="294">
        <v>7452891498.6599998</v>
      </c>
      <c r="J2676" s="294">
        <v>1437469476.1500001</v>
      </c>
      <c r="K2676" s="294">
        <v>871615148.64999998</v>
      </c>
      <c r="L2676" s="294">
        <v>614940492.05999994</v>
      </c>
      <c r="M2676" s="294">
        <v>19374088</v>
      </c>
      <c r="N2676" s="294">
        <v>118359.95</v>
      </c>
      <c r="O2676" s="294">
        <v>506740945.55000001</v>
      </c>
      <c r="P2676" s="294">
        <v>188855250.83000001</v>
      </c>
      <c r="Q2676" s="294">
        <v>-175068019.84</v>
      </c>
      <c r="R2676" s="294">
        <v>13787230.99</v>
      </c>
      <c r="S2676" s="294">
        <v>1642290685.76</v>
      </c>
      <c r="T2676" s="294">
        <v>95159025.609999999</v>
      </c>
      <c r="U2676" s="294">
        <v>0</v>
      </c>
      <c r="V2676" s="294">
        <v>0</v>
      </c>
      <c r="W2676" s="294">
        <v>53436587.520000003</v>
      </c>
      <c r="X2676" s="294">
        <v>3265567775.5700002</v>
      </c>
      <c r="Y2676" s="294">
        <v>11188620.33</v>
      </c>
      <c r="Z2676" s="294">
        <v>27241668</v>
      </c>
      <c r="AA2676" s="294">
        <v>290518811.02999997</v>
      </c>
      <c r="AB2676" s="294">
        <v>758907.58</v>
      </c>
      <c r="AC2676" s="294">
        <v>0</v>
      </c>
      <c r="AD2676" s="294">
        <v>0</v>
      </c>
      <c r="AE2676" s="294">
        <v>2341204.09</v>
      </c>
      <c r="AF2676" s="294">
        <v>1439823491.9100001</v>
      </c>
      <c r="AG2676" s="294">
        <v>634314580.05999994</v>
      </c>
      <c r="AH2676" s="294">
        <v>214049008.83000001</v>
      </c>
      <c r="AI2676" s="294">
        <v>845204391.83000004</v>
      </c>
      <c r="AJ2676" s="294">
        <v>345623280.48000002</v>
      </c>
      <c r="AK2676" s="294">
        <v>7159834.2000000002</v>
      </c>
      <c r="AL2676" s="294">
        <v>6581276350.0100002</v>
      </c>
      <c r="AM2676" s="294">
        <v>8.5500000000000007</v>
      </c>
      <c r="AN2676" s="294">
        <v>208720063.13</v>
      </c>
      <c r="AO2676" s="294">
        <v>78196438.170000002</v>
      </c>
      <c r="AP2676" s="13">
        <v>1787579798.2199998</v>
      </c>
      <c r="AQ2676" s="13">
        <v>669566808.77999997</v>
      </c>
      <c r="AR2676" s="367"/>
      <c r="AS2676" s="19">
        <v>45961</v>
      </c>
      <c r="AT2676" s="20" t="s">
        <v>9</v>
      </c>
      <c r="AU2676" s="40" t="s">
        <v>292</v>
      </c>
      <c r="AV2676" s="40">
        <v>2025</v>
      </c>
      <c r="AW2676" s="269" t="s">
        <v>157</v>
      </c>
      <c r="AX2676" s="380">
        <v>201.65</v>
      </c>
      <c r="AY2676" s="380">
        <v>223.65</v>
      </c>
    </row>
    <row r="2677" spans="1:51" x14ac:dyDescent="0.25">
      <c r="A2677" s="43">
        <v>25</v>
      </c>
      <c r="B2677" s="44" t="s">
        <v>67</v>
      </c>
      <c r="C2677" s="294">
        <v>132640612.79000001</v>
      </c>
      <c r="D2677" s="294">
        <v>28767563</v>
      </c>
      <c r="E2677" s="294">
        <v>2484585</v>
      </c>
      <c r="F2677" s="294">
        <v>0</v>
      </c>
      <c r="G2677" s="294">
        <v>104917968.34999999</v>
      </c>
      <c r="H2677" s="294">
        <v>373157631.79000002</v>
      </c>
      <c r="I2677" s="294">
        <v>41473695.840000004</v>
      </c>
      <c r="J2677" s="294">
        <v>2929928959.02</v>
      </c>
      <c r="K2677" s="294">
        <v>39073004.630000003</v>
      </c>
      <c r="L2677" s="294">
        <v>36588419.630000003</v>
      </c>
      <c r="M2677" s="294">
        <v>0</v>
      </c>
      <c r="N2677" s="294">
        <v>0</v>
      </c>
      <c r="O2677" s="294">
        <v>21013690.629999999</v>
      </c>
      <c r="P2677" s="294">
        <v>-22058609.190000001</v>
      </c>
      <c r="Q2677" s="294">
        <v>-214413.46</v>
      </c>
      <c r="R2677" s="294">
        <v>-22273022.649999999</v>
      </c>
      <c r="S2677" s="294">
        <v>395430654.44</v>
      </c>
      <c r="T2677" s="294">
        <v>202880488.71000001</v>
      </c>
      <c r="U2677" s="294">
        <v>14111736.32</v>
      </c>
      <c r="V2677" s="294">
        <v>0</v>
      </c>
      <c r="W2677" s="294">
        <v>0</v>
      </c>
      <c r="X2677" s="294">
        <v>186160618.74000001</v>
      </c>
      <c r="Y2677" s="294">
        <v>2082445.13</v>
      </c>
      <c r="Z2677" s="294">
        <v>5179740.26</v>
      </c>
      <c r="AA2677" s="294">
        <v>0</v>
      </c>
      <c r="AB2677" s="294">
        <v>432664.25</v>
      </c>
      <c r="AC2677" s="294">
        <v>0</v>
      </c>
      <c r="AD2677" s="294">
        <v>0</v>
      </c>
      <c r="AE2677" s="294">
        <v>0</v>
      </c>
      <c r="AF2677" s="294">
        <v>27339.69</v>
      </c>
      <c r="AG2677" s="294">
        <v>36588419.630000003</v>
      </c>
      <c r="AH2677" s="294">
        <v>2484585</v>
      </c>
      <c r="AI2677" s="294">
        <v>35414141.020000003</v>
      </c>
      <c r="AJ2677" s="294">
        <v>14400450.390000001</v>
      </c>
      <c r="AK2677" s="294">
        <v>0</v>
      </c>
      <c r="AL2677" s="294">
        <v>2400691.21</v>
      </c>
      <c r="AM2677" s="294">
        <v>1.06</v>
      </c>
      <c r="AN2677" s="294">
        <v>0</v>
      </c>
      <c r="AO2677" s="294">
        <v>0</v>
      </c>
      <c r="AP2677" s="13">
        <v>112451650.16000003</v>
      </c>
      <c r="AQ2677" s="13">
        <v>29592291</v>
      </c>
      <c r="AR2677" s="367"/>
      <c r="AS2677" s="19">
        <v>45961</v>
      </c>
      <c r="AT2677" s="20" t="s">
        <v>9</v>
      </c>
      <c r="AU2677" s="40" t="s">
        <v>292</v>
      </c>
      <c r="AV2677" s="40">
        <v>2025</v>
      </c>
      <c r="AW2677" s="269" t="s">
        <v>174</v>
      </c>
      <c r="AX2677" s="380">
        <v>201.65</v>
      </c>
      <c r="AY2677" s="380">
        <v>223.65</v>
      </c>
    </row>
    <row r="2678" spans="1:51" x14ac:dyDescent="0.25">
      <c r="A2678" s="43">
        <v>121</v>
      </c>
      <c r="B2678" s="44" t="s">
        <v>68</v>
      </c>
      <c r="C2678" s="294">
        <v>3139540.88</v>
      </c>
      <c r="D2678" s="294">
        <v>0</v>
      </c>
      <c r="E2678" s="294">
        <v>69.61</v>
      </c>
      <c r="F2678" s="294">
        <v>0</v>
      </c>
      <c r="G2678" s="294">
        <v>1214078.17</v>
      </c>
      <c r="H2678" s="294">
        <v>4140161.45</v>
      </c>
      <c r="I2678" s="294">
        <v>7279747.0899999999</v>
      </c>
      <c r="J2678" s="294">
        <v>172287003.31999999</v>
      </c>
      <c r="K2678" s="294">
        <v>891.41</v>
      </c>
      <c r="L2678" s="294">
        <v>821.8</v>
      </c>
      <c r="M2678" s="294">
        <v>2081558.61</v>
      </c>
      <c r="N2678" s="294">
        <v>0</v>
      </c>
      <c r="O2678" s="294">
        <v>508122.32</v>
      </c>
      <c r="P2678" s="294">
        <v>1417118.96</v>
      </c>
      <c r="Q2678" s="294">
        <v>-1796130.01</v>
      </c>
      <c r="R2678" s="294">
        <v>-379011.05</v>
      </c>
      <c r="S2678" s="294">
        <v>4519172.16</v>
      </c>
      <c r="T2678" s="294">
        <v>0</v>
      </c>
      <c r="U2678" s="294">
        <v>0</v>
      </c>
      <c r="V2678" s="294">
        <v>0</v>
      </c>
      <c r="W2678" s="294">
        <v>0</v>
      </c>
      <c r="X2678" s="294">
        <v>4647790.0199999996</v>
      </c>
      <c r="Y2678" s="294">
        <v>24777.11</v>
      </c>
      <c r="Z2678" s="294">
        <v>13113.25</v>
      </c>
      <c r="AA2678" s="294">
        <v>60525.95</v>
      </c>
      <c r="AB2678" s="294">
        <v>30201.55</v>
      </c>
      <c r="AC2678" s="294">
        <v>0</v>
      </c>
      <c r="AD2678" s="294">
        <v>0</v>
      </c>
      <c r="AE2678" s="294">
        <v>0</v>
      </c>
      <c r="AF2678" s="294">
        <v>0</v>
      </c>
      <c r="AG2678" s="294">
        <v>2082380.41</v>
      </c>
      <c r="AH2678" s="294">
        <v>69.61</v>
      </c>
      <c r="AI2678" s="294">
        <v>2081628.22</v>
      </c>
      <c r="AJ2678" s="294">
        <v>1573505.9</v>
      </c>
      <c r="AK2678" s="294">
        <v>0</v>
      </c>
      <c r="AL2678" s="294">
        <v>7278855.6799999997</v>
      </c>
      <c r="AM2678" s="294">
        <v>8166.55</v>
      </c>
      <c r="AN2678" s="294">
        <v>0</v>
      </c>
      <c r="AO2678" s="294">
        <v>0</v>
      </c>
      <c r="AP2678" s="13">
        <v>2631418.5599999996</v>
      </c>
      <c r="AQ2678" s="13">
        <v>0</v>
      </c>
      <c r="AR2678" s="367"/>
      <c r="AS2678" s="19">
        <v>45961</v>
      </c>
      <c r="AT2678" s="20" t="s">
        <v>9</v>
      </c>
      <c r="AU2678" s="40" t="s">
        <v>292</v>
      </c>
      <c r="AV2678" s="40">
        <v>2025</v>
      </c>
      <c r="AW2678" s="269" t="s">
        <v>188</v>
      </c>
      <c r="AX2678" s="380">
        <v>201.65</v>
      </c>
      <c r="AY2678" s="380">
        <v>223.65</v>
      </c>
    </row>
    <row r="2679" spans="1:51" x14ac:dyDescent="0.25">
      <c r="A2679" s="43">
        <v>122</v>
      </c>
      <c r="B2679" s="44" t="s">
        <v>69</v>
      </c>
      <c r="C2679" s="294">
        <v>1382762618.6300001</v>
      </c>
      <c r="D2679" s="294">
        <v>4863734.17</v>
      </c>
      <c r="E2679" s="294">
        <v>41311.43</v>
      </c>
      <c r="F2679" s="294">
        <v>1018155.72</v>
      </c>
      <c r="G2679" s="294">
        <v>142298094.53999999</v>
      </c>
      <c r="H2679" s="294">
        <v>3628093.81</v>
      </c>
      <c r="I2679" s="294">
        <v>149419555.19</v>
      </c>
      <c r="J2679" s="294">
        <v>395121.6</v>
      </c>
      <c r="K2679" s="294">
        <v>6947477.21</v>
      </c>
      <c r="L2679" s="294">
        <v>6427025.6500000004</v>
      </c>
      <c r="M2679" s="294">
        <v>27202000.16</v>
      </c>
      <c r="N2679" s="294">
        <v>1369086.18</v>
      </c>
      <c r="O2679" s="294">
        <v>-531338749.31</v>
      </c>
      <c r="P2679" s="294">
        <v>1765920384.8800001</v>
      </c>
      <c r="Q2679" s="294">
        <v>-1770643796.6800001</v>
      </c>
      <c r="R2679" s="294">
        <v>-4723411.8</v>
      </c>
      <c r="S2679" s="294">
        <v>8351505.6299999999</v>
      </c>
      <c r="T2679" s="294">
        <v>377267.44</v>
      </c>
      <c r="U2679" s="294">
        <v>0</v>
      </c>
      <c r="V2679" s="294">
        <v>0</v>
      </c>
      <c r="W2679" s="294">
        <v>38965775.759999998</v>
      </c>
      <c r="X2679" s="294">
        <v>2323952.92</v>
      </c>
      <c r="Y2679" s="294">
        <v>2472050.5099999998</v>
      </c>
      <c r="Z2679" s="294">
        <v>328183.51</v>
      </c>
      <c r="AA2679" s="294">
        <v>6580469.9400000004</v>
      </c>
      <c r="AB2679" s="294">
        <v>1511626.15</v>
      </c>
      <c r="AC2679" s="294">
        <v>0</v>
      </c>
      <c r="AD2679" s="294">
        <v>0</v>
      </c>
      <c r="AE2679" s="294">
        <v>22053438.620000001</v>
      </c>
      <c r="AF2679" s="294">
        <v>369721.76</v>
      </c>
      <c r="AG2679" s="294">
        <v>33629025.810000002</v>
      </c>
      <c r="AH2679" s="294">
        <v>1410397.61</v>
      </c>
      <c r="AI2679" s="294">
        <v>34936081.700000003</v>
      </c>
      <c r="AJ2679" s="294">
        <v>566274831.00999999</v>
      </c>
      <c r="AK2679" s="294">
        <v>0</v>
      </c>
      <c r="AL2679" s="294">
        <v>142472077.97999999</v>
      </c>
      <c r="AM2679" s="294">
        <v>21.51</v>
      </c>
      <c r="AN2679" s="294">
        <v>910052.12</v>
      </c>
      <c r="AO2679" s="294">
        <v>108103.6</v>
      </c>
      <c r="AP2679" s="13">
        <v>1914583938.2299998</v>
      </c>
      <c r="AQ2679" s="13">
        <v>5346304.46</v>
      </c>
      <c r="AR2679" s="367"/>
      <c r="AS2679" s="19">
        <v>45961</v>
      </c>
      <c r="AT2679" s="20" t="s">
        <v>9</v>
      </c>
      <c r="AU2679" s="40" t="s">
        <v>292</v>
      </c>
      <c r="AV2679" s="40">
        <v>2025</v>
      </c>
      <c r="AW2679" s="269" t="s">
        <v>267</v>
      </c>
      <c r="AX2679" s="380">
        <v>201.65</v>
      </c>
      <c r="AY2679" s="380">
        <v>223.65</v>
      </c>
    </row>
    <row r="2680" spans="1:51" x14ac:dyDescent="0.25">
      <c r="A2680" s="43">
        <v>13</v>
      </c>
      <c r="B2680" s="44" t="s">
        <v>70</v>
      </c>
      <c r="C2680" s="294">
        <v>21628919615.169998</v>
      </c>
      <c r="D2680" s="294">
        <v>10484520095.58</v>
      </c>
      <c r="E2680" s="294">
        <v>2409370681.3000002</v>
      </c>
      <c r="F2680" s="294">
        <v>3424255292.96</v>
      </c>
      <c r="G2680" s="294">
        <v>3341062930.6300001</v>
      </c>
      <c r="H2680" s="294">
        <v>279371491.19</v>
      </c>
      <c r="I2680" s="294">
        <v>14407326638.01</v>
      </c>
      <c r="J2680" s="294">
        <v>14475252975.15</v>
      </c>
      <c r="K2680" s="294">
        <v>6764869570.2200003</v>
      </c>
      <c r="L2680" s="294">
        <v>4246622614.5100002</v>
      </c>
      <c r="M2680" s="294">
        <v>2987894297.71</v>
      </c>
      <c r="N2680" s="294">
        <v>2325143434.0500002</v>
      </c>
      <c r="O2680" s="294">
        <v>9352125433.8799992</v>
      </c>
      <c r="P2680" s="294">
        <v>-4973044137.8800001</v>
      </c>
      <c r="Q2680" s="294">
        <v>-951924042.79999995</v>
      </c>
      <c r="R2680" s="294">
        <v>-5924968180.6800003</v>
      </c>
      <c r="S2680" s="294">
        <v>6204339671.9899998</v>
      </c>
      <c r="T2680" s="294">
        <v>284274735.04000002</v>
      </c>
      <c r="U2680" s="294">
        <v>938894405.75</v>
      </c>
      <c r="V2680" s="294">
        <v>0</v>
      </c>
      <c r="W2680" s="294">
        <v>148849705.61000001</v>
      </c>
      <c r="X2680" s="294">
        <v>7451414995.1499996</v>
      </c>
      <c r="Y2680" s="294">
        <v>68184957.719999999</v>
      </c>
      <c r="Z2680" s="294">
        <v>165532460.59</v>
      </c>
      <c r="AA2680" s="294">
        <v>214904593.99000001</v>
      </c>
      <c r="AB2680" s="294">
        <v>3873833.45</v>
      </c>
      <c r="AC2680" s="294">
        <v>0</v>
      </c>
      <c r="AD2680" s="294">
        <v>0</v>
      </c>
      <c r="AE2680" s="294">
        <v>45375467.409999996</v>
      </c>
      <c r="AF2680" s="294">
        <v>2121222856.4000001</v>
      </c>
      <c r="AG2680" s="294">
        <v>7234516912.2200003</v>
      </c>
      <c r="AH2680" s="294">
        <v>4734514115.3500004</v>
      </c>
      <c r="AI2680" s="294">
        <v>12053877162.4</v>
      </c>
      <c r="AJ2680" s="294">
        <v>2701754990.1100001</v>
      </c>
      <c r="AK2680" s="294">
        <v>3261.59</v>
      </c>
      <c r="AL2680" s="294">
        <v>7642457067.79</v>
      </c>
      <c r="AM2680" s="294">
        <v>2.13</v>
      </c>
      <c r="AN2680" s="294">
        <v>2559785685.6599998</v>
      </c>
      <c r="AO2680" s="294">
        <v>864469607.29999995</v>
      </c>
      <c r="AP2680" s="13">
        <v>16099147559.520002</v>
      </c>
      <c r="AQ2680" s="13">
        <v>14219832892.359997</v>
      </c>
      <c r="AR2680" s="367"/>
      <c r="AS2680" s="19">
        <v>45961</v>
      </c>
      <c r="AT2680" s="20" t="s">
        <v>9</v>
      </c>
      <c r="AU2680" s="40" t="s">
        <v>292</v>
      </c>
      <c r="AV2680" s="40">
        <v>2025</v>
      </c>
      <c r="AW2680" s="269" t="s">
        <v>149</v>
      </c>
      <c r="AX2680" s="380">
        <v>201.65</v>
      </c>
      <c r="AY2680" s="380">
        <v>223.65</v>
      </c>
    </row>
    <row r="2681" spans="1:51" x14ac:dyDescent="0.25">
      <c r="A2681" s="43">
        <v>110</v>
      </c>
      <c r="B2681" s="44" t="s">
        <v>71</v>
      </c>
      <c r="C2681" s="294">
        <v>194892677.63</v>
      </c>
      <c r="D2681" s="294">
        <v>9621081.1699999999</v>
      </c>
      <c r="E2681" s="294">
        <v>354273.27</v>
      </c>
      <c r="F2681" s="294">
        <v>30105043.18</v>
      </c>
      <c r="G2681" s="294">
        <v>197116716.78</v>
      </c>
      <c r="H2681" s="294">
        <v>311128687.94</v>
      </c>
      <c r="I2681" s="294">
        <v>481756413.37</v>
      </c>
      <c r="J2681" s="294">
        <v>1060434903.78</v>
      </c>
      <c r="K2681" s="294">
        <v>92226431.150000006</v>
      </c>
      <c r="L2681" s="294">
        <v>56235972.229999997</v>
      </c>
      <c r="M2681" s="294">
        <v>38764301.18</v>
      </c>
      <c r="N2681" s="294">
        <v>23866.720000000001</v>
      </c>
      <c r="O2681" s="294">
        <v>99037145.980000004</v>
      </c>
      <c r="P2681" s="294">
        <v>-149501516.12</v>
      </c>
      <c r="Q2681" s="294">
        <v>7990035.5</v>
      </c>
      <c r="R2681" s="294">
        <v>-141511480.62</v>
      </c>
      <c r="S2681" s="294">
        <v>452640168.56999999</v>
      </c>
      <c r="T2681" s="294">
        <v>28338728.600000001</v>
      </c>
      <c r="U2681" s="294">
        <v>0</v>
      </c>
      <c r="V2681" s="294">
        <v>0</v>
      </c>
      <c r="W2681" s="294">
        <v>0</v>
      </c>
      <c r="X2681" s="294">
        <v>435347784.08999997</v>
      </c>
      <c r="Y2681" s="294">
        <v>3822045.69</v>
      </c>
      <c r="Z2681" s="294">
        <v>1924614.03</v>
      </c>
      <c r="AA2681" s="294">
        <v>1863186.86</v>
      </c>
      <c r="AB2681" s="294">
        <v>2335297.4900000002</v>
      </c>
      <c r="AC2681" s="294">
        <v>0</v>
      </c>
      <c r="AD2681" s="294">
        <v>0</v>
      </c>
      <c r="AE2681" s="294">
        <v>0</v>
      </c>
      <c r="AF2681" s="294">
        <v>1101200.05</v>
      </c>
      <c r="AG2681" s="294">
        <v>95000273.409999996</v>
      </c>
      <c r="AH2681" s="294">
        <v>378139.99</v>
      </c>
      <c r="AI2681" s="294">
        <v>131001469.83</v>
      </c>
      <c r="AJ2681" s="294">
        <v>31964323.850000001</v>
      </c>
      <c r="AK2681" s="294">
        <v>0</v>
      </c>
      <c r="AL2681" s="294">
        <v>389529982.22000003</v>
      </c>
      <c r="AM2681" s="294">
        <v>5.22</v>
      </c>
      <c r="AN2681" s="294">
        <v>23998566.48</v>
      </c>
      <c r="AO2681" s="294">
        <v>6106476.7000000002</v>
      </c>
      <c r="AP2681" s="13">
        <v>122716832.02</v>
      </c>
      <c r="AQ2681" s="13">
        <v>9957425.9400000032</v>
      </c>
      <c r="AR2681" s="367"/>
      <c r="AS2681" s="19">
        <v>45961</v>
      </c>
      <c r="AT2681" s="20" t="s">
        <v>9</v>
      </c>
      <c r="AU2681" s="40" t="s">
        <v>292</v>
      </c>
      <c r="AV2681" s="40">
        <v>2025</v>
      </c>
      <c r="AW2681" s="269" t="s">
        <v>173</v>
      </c>
      <c r="AX2681" s="380">
        <v>201.65</v>
      </c>
      <c r="AY2681" s="380">
        <v>223.65</v>
      </c>
    </row>
    <row r="2682" spans="1:51" x14ac:dyDescent="0.25">
      <c r="A2682" s="43">
        <v>52</v>
      </c>
      <c r="B2682" s="44" t="s">
        <v>72</v>
      </c>
      <c r="C2682" s="294">
        <v>452584729.26999998</v>
      </c>
      <c r="D2682" s="294">
        <v>18624482.93</v>
      </c>
      <c r="E2682" s="294">
        <v>63562242.890000001</v>
      </c>
      <c r="F2682" s="294">
        <v>61244534.490000002</v>
      </c>
      <c r="G2682" s="294">
        <v>112899519.68000001</v>
      </c>
      <c r="H2682" s="294">
        <v>12836629.109999999</v>
      </c>
      <c r="I2682" s="294">
        <v>3148079636.5999999</v>
      </c>
      <c r="J2682" s="294">
        <v>3020274413.8099999</v>
      </c>
      <c r="K2682" s="294">
        <v>194643147.05000001</v>
      </c>
      <c r="L2682" s="294">
        <v>112869130.54000001</v>
      </c>
      <c r="M2682" s="294">
        <v>37385269.920000002</v>
      </c>
      <c r="N2682" s="294">
        <v>16981375.559999999</v>
      </c>
      <c r="O2682" s="294">
        <v>133013412.58</v>
      </c>
      <c r="P2682" s="294">
        <v>126668183.29000001</v>
      </c>
      <c r="Q2682" s="294">
        <v>-121261550.56</v>
      </c>
      <c r="R2682" s="294">
        <v>5406632.7300000004</v>
      </c>
      <c r="S2682" s="294">
        <v>7429996.3799999999</v>
      </c>
      <c r="T2682" s="294">
        <v>282311735.19999999</v>
      </c>
      <c r="U2682" s="294">
        <v>0</v>
      </c>
      <c r="V2682" s="294">
        <v>0</v>
      </c>
      <c r="W2682" s="294">
        <v>0</v>
      </c>
      <c r="X2682" s="294">
        <v>190424632.25999999</v>
      </c>
      <c r="Y2682" s="294">
        <v>2304071.83</v>
      </c>
      <c r="Z2682" s="294">
        <v>4875518.12</v>
      </c>
      <c r="AA2682" s="294">
        <v>13808753.960000001</v>
      </c>
      <c r="AB2682" s="294">
        <v>434284.67</v>
      </c>
      <c r="AC2682" s="294">
        <v>0</v>
      </c>
      <c r="AD2682" s="294">
        <v>0</v>
      </c>
      <c r="AE2682" s="294">
        <v>0</v>
      </c>
      <c r="AF2682" s="294">
        <v>443883742.5</v>
      </c>
      <c r="AG2682" s="294">
        <v>150254400.46000001</v>
      </c>
      <c r="AH2682" s="294">
        <v>80543618.450000003</v>
      </c>
      <c r="AI2682" s="294">
        <v>247410781.21000001</v>
      </c>
      <c r="AJ2682" s="294">
        <v>114397368.63</v>
      </c>
      <c r="AK2682" s="294">
        <v>0</v>
      </c>
      <c r="AL2682" s="294">
        <v>2953436489.5500002</v>
      </c>
      <c r="AM2682" s="294">
        <v>16.170000000000002</v>
      </c>
      <c r="AN2682" s="294">
        <v>37076971.630000003</v>
      </c>
      <c r="AO2682" s="294">
        <v>24167562.859999999</v>
      </c>
      <c r="AP2682" s="13">
        <v>337623742.65999997</v>
      </c>
      <c r="AQ2682" s="13">
        <v>22458190.179999992</v>
      </c>
      <c r="AR2682" s="367"/>
      <c r="AS2682" s="19">
        <v>45961</v>
      </c>
      <c r="AT2682" s="20" t="s">
        <v>9</v>
      </c>
      <c r="AU2682" s="40" t="s">
        <v>292</v>
      </c>
      <c r="AV2682" s="40">
        <v>2025</v>
      </c>
      <c r="AW2682" s="269" t="s">
        <v>170</v>
      </c>
      <c r="AX2682" s="380">
        <v>201.65</v>
      </c>
      <c r="AY2682" s="380">
        <v>223.65</v>
      </c>
    </row>
    <row r="2683" spans="1:51" x14ac:dyDescent="0.25">
      <c r="A2683" s="43">
        <v>96</v>
      </c>
      <c r="B2683" s="44" t="s">
        <v>73</v>
      </c>
      <c r="C2683" s="294">
        <v>3916140610.7600002</v>
      </c>
      <c r="D2683" s="294">
        <v>579902068.71000004</v>
      </c>
      <c r="E2683" s="294">
        <v>314866255.69</v>
      </c>
      <c r="F2683" s="294">
        <v>433859910.07999998</v>
      </c>
      <c r="G2683" s="294">
        <v>980044161.90999997</v>
      </c>
      <c r="H2683" s="294">
        <v>9171519.3800000008</v>
      </c>
      <c r="I2683" s="294">
        <v>9390832877.3500004</v>
      </c>
      <c r="J2683" s="294">
        <v>72456929.769999996</v>
      </c>
      <c r="K2683" s="294">
        <v>1327336400.46</v>
      </c>
      <c r="L2683" s="294">
        <v>1012470144.77</v>
      </c>
      <c r="M2683" s="294">
        <v>91237142.400000006</v>
      </c>
      <c r="N2683" s="294">
        <v>398008610.13999999</v>
      </c>
      <c r="O2683" s="294">
        <v>900075644.87</v>
      </c>
      <c r="P2683" s="294">
        <v>1012682900.71</v>
      </c>
      <c r="Q2683" s="294">
        <v>-325722424.92000002</v>
      </c>
      <c r="R2683" s="294">
        <v>686960475.78999996</v>
      </c>
      <c r="S2683" s="294">
        <v>-677788956.37</v>
      </c>
      <c r="T2683" s="294">
        <v>83057591.099999994</v>
      </c>
      <c r="U2683" s="294">
        <v>0</v>
      </c>
      <c r="V2683" s="294">
        <v>0</v>
      </c>
      <c r="W2683" s="294">
        <v>83396.990000000005</v>
      </c>
      <c r="X2683" s="294">
        <v>2719090.26</v>
      </c>
      <c r="Y2683" s="294">
        <v>15471707.43</v>
      </c>
      <c r="Z2683" s="294">
        <v>41263549.090000004</v>
      </c>
      <c r="AA2683" s="294">
        <v>21266540.559999999</v>
      </c>
      <c r="AB2683" s="294">
        <v>14436099.58</v>
      </c>
      <c r="AC2683" s="294">
        <v>0</v>
      </c>
      <c r="AD2683" s="294">
        <v>0</v>
      </c>
      <c r="AE2683" s="294">
        <v>0</v>
      </c>
      <c r="AF2683" s="294">
        <v>671211138.05999994</v>
      </c>
      <c r="AG2683" s="294">
        <v>1103707287.1700001</v>
      </c>
      <c r="AH2683" s="294">
        <v>712874865.83000004</v>
      </c>
      <c r="AI2683" s="294">
        <v>1813802502.47</v>
      </c>
      <c r="AJ2683" s="294">
        <v>913726857.60000002</v>
      </c>
      <c r="AK2683" s="294">
        <v>0</v>
      </c>
      <c r="AL2683" s="294">
        <v>8063496476.8900003</v>
      </c>
      <c r="AM2683" s="294">
        <v>7.07</v>
      </c>
      <c r="AN2683" s="294">
        <v>257349015.78999999</v>
      </c>
      <c r="AO2683" s="294">
        <v>176510894.28999999</v>
      </c>
      <c r="AP2683" s="13">
        <v>3136285711.0600004</v>
      </c>
      <c r="AQ2683" s="13">
        <v>700122813.87999976</v>
      </c>
      <c r="AR2683" s="367"/>
      <c r="AS2683" s="19">
        <v>45961</v>
      </c>
      <c r="AT2683" s="20" t="s">
        <v>9</v>
      </c>
      <c r="AU2683" s="40" t="s">
        <v>292</v>
      </c>
      <c r="AV2683" s="40">
        <v>2025</v>
      </c>
      <c r="AW2683" s="269" t="s">
        <v>153</v>
      </c>
      <c r="AX2683" s="380">
        <v>201.65</v>
      </c>
      <c r="AY2683" s="380">
        <v>223.65</v>
      </c>
    </row>
    <row r="2684" spans="1:51" x14ac:dyDescent="0.25">
      <c r="A2684" s="43">
        <v>103</v>
      </c>
      <c r="B2684" s="44" t="s">
        <v>74</v>
      </c>
      <c r="C2684" s="294">
        <v>433075611.51999998</v>
      </c>
      <c r="D2684" s="294">
        <v>0</v>
      </c>
      <c r="E2684" s="294">
        <v>1</v>
      </c>
      <c r="F2684" s="294">
        <v>889382.49</v>
      </c>
      <c r="G2684" s="294">
        <v>52702303.259999998</v>
      </c>
      <c r="H2684" s="294">
        <v>119998586.33</v>
      </c>
      <c r="I2684" s="294">
        <v>295853006.06</v>
      </c>
      <c r="J2684" s="294">
        <v>662842387.5</v>
      </c>
      <c r="K2684" s="294">
        <v>17693637.059999999</v>
      </c>
      <c r="L2684" s="294">
        <v>14978097.460000001</v>
      </c>
      <c r="M2684" s="294">
        <v>257348306.33000001</v>
      </c>
      <c r="N2684" s="294">
        <v>0</v>
      </c>
      <c r="O2684" s="294">
        <v>269990165.38999999</v>
      </c>
      <c r="P2684" s="294">
        <v>106933161.47</v>
      </c>
      <c r="Q2684" s="294">
        <v>-101848707.47</v>
      </c>
      <c r="R2684" s="294">
        <v>5084454</v>
      </c>
      <c r="S2684" s="294">
        <v>114914133.2</v>
      </c>
      <c r="T2684" s="294">
        <v>318886.3</v>
      </c>
      <c r="U2684" s="294">
        <v>0</v>
      </c>
      <c r="V2684" s="294">
        <v>0</v>
      </c>
      <c r="W2684" s="294">
        <v>0</v>
      </c>
      <c r="X2684" s="294">
        <v>177824644.08000001</v>
      </c>
      <c r="Y2684" s="294">
        <v>1048515.76</v>
      </c>
      <c r="Z2684" s="294">
        <v>25361.66</v>
      </c>
      <c r="AA2684" s="294">
        <v>62139877.310000002</v>
      </c>
      <c r="AB2684" s="294">
        <v>0</v>
      </c>
      <c r="AC2684" s="294">
        <v>0</v>
      </c>
      <c r="AD2684" s="294">
        <v>0</v>
      </c>
      <c r="AE2684" s="294">
        <v>0</v>
      </c>
      <c r="AF2684" s="294">
        <v>15642.45</v>
      </c>
      <c r="AG2684" s="294">
        <v>272326403.79000002</v>
      </c>
      <c r="AH2684" s="294">
        <v>1</v>
      </c>
      <c r="AI2684" s="294">
        <v>274121883.98000002</v>
      </c>
      <c r="AJ2684" s="294">
        <v>4131718.59</v>
      </c>
      <c r="AK2684" s="294">
        <v>0</v>
      </c>
      <c r="AL2684" s="294">
        <v>278159369</v>
      </c>
      <c r="AM2684" s="294">
        <v>16.72</v>
      </c>
      <c r="AN2684" s="294">
        <v>867152.61</v>
      </c>
      <c r="AO2684" s="294">
        <v>22229.88</v>
      </c>
      <c r="AP2684" s="13">
        <v>162968582.31999999</v>
      </c>
      <c r="AQ2684" s="13">
        <v>0</v>
      </c>
      <c r="AR2684" s="367"/>
      <c r="AS2684" s="19">
        <v>45961</v>
      </c>
      <c r="AT2684" s="20" t="s">
        <v>9</v>
      </c>
      <c r="AU2684" s="40" t="s">
        <v>292</v>
      </c>
      <c r="AV2684" s="40">
        <v>2025</v>
      </c>
      <c r="AW2684" s="269" t="s">
        <v>184</v>
      </c>
      <c r="AX2684" s="380">
        <v>201.65</v>
      </c>
      <c r="AY2684" s="380">
        <v>223.65</v>
      </c>
    </row>
    <row r="2685" spans="1:51" x14ac:dyDescent="0.25">
      <c r="A2685" s="43">
        <v>23</v>
      </c>
      <c r="B2685" s="44" t="s">
        <v>75</v>
      </c>
      <c r="C2685" s="294">
        <v>2978522051.0700002</v>
      </c>
      <c r="D2685" s="294">
        <v>901933067.54999995</v>
      </c>
      <c r="E2685" s="294">
        <v>129453852.67</v>
      </c>
      <c r="F2685" s="294">
        <v>600750937.08000004</v>
      </c>
      <c r="G2685" s="294">
        <v>689666485.63999999</v>
      </c>
      <c r="H2685" s="294">
        <v>423623.26</v>
      </c>
      <c r="I2685" s="294">
        <v>4391005432.6400003</v>
      </c>
      <c r="J2685" s="294">
        <v>129357432.88</v>
      </c>
      <c r="K2685" s="294">
        <v>603545606.04999995</v>
      </c>
      <c r="L2685" s="294">
        <v>474036415.95999998</v>
      </c>
      <c r="M2685" s="294">
        <v>562372871.44000006</v>
      </c>
      <c r="N2685" s="294">
        <v>328079897.50999999</v>
      </c>
      <c r="O2685" s="294">
        <v>1008171905.11</v>
      </c>
      <c r="P2685" s="294">
        <v>-222318578.62</v>
      </c>
      <c r="Q2685" s="294">
        <v>458351650.10000002</v>
      </c>
      <c r="R2685" s="294">
        <v>236033071.47999999</v>
      </c>
      <c r="S2685" s="294">
        <v>-235609448.22</v>
      </c>
      <c r="T2685" s="294">
        <v>358044.95</v>
      </c>
      <c r="U2685" s="294">
        <v>0</v>
      </c>
      <c r="V2685" s="294">
        <v>0</v>
      </c>
      <c r="W2685" s="294">
        <v>2345780</v>
      </c>
      <c r="X2685" s="294">
        <v>60218717.710000001</v>
      </c>
      <c r="Y2685" s="294">
        <v>11786289.939999999</v>
      </c>
      <c r="Z2685" s="294">
        <v>91433335.709999993</v>
      </c>
      <c r="AA2685" s="294">
        <v>22425450.100000001</v>
      </c>
      <c r="AB2685" s="294">
        <v>14588210.859999999</v>
      </c>
      <c r="AC2685" s="294">
        <v>0</v>
      </c>
      <c r="AD2685" s="294">
        <v>0</v>
      </c>
      <c r="AE2685" s="294">
        <v>0</v>
      </c>
      <c r="AF2685" s="294">
        <v>158298704.27000001</v>
      </c>
      <c r="AG2685" s="294">
        <v>1036409287.4</v>
      </c>
      <c r="AH2685" s="294">
        <v>457533750.18000001</v>
      </c>
      <c r="AI2685" s="294">
        <v>1479422509.1500001</v>
      </c>
      <c r="AJ2685" s="294">
        <v>475012201.99000001</v>
      </c>
      <c r="AK2685" s="294">
        <v>3761597.95</v>
      </c>
      <c r="AL2685" s="294">
        <v>3787459826.5900002</v>
      </c>
      <c r="AM2685" s="294">
        <v>7.28</v>
      </c>
      <c r="AN2685" s="294">
        <v>357121477.42000002</v>
      </c>
      <c r="AO2685" s="294">
        <v>243629459.66</v>
      </c>
      <c r="AP2685" s="13">
        <v>2253196492.8200002</v>
      </c>
      <c r="AQ2685" s="13">
        <v>1185068939.5500004</v>
      </c>
      <c r="AR2685" s="367"/>
      <c r="AS2685" s="19">
        <v>45961</v>
      </c>
      <c r="AT2685" s="20" t="s">
        <v>9</v>
      </c>
      <c r="AU2685" s="40" t="s">
        <v>292</v>
      </c>
      <c r="AV2685" s="40">
        <v>2025</v>
      </c>
      <c r="AW2685" s="269" t="s">
        <v>159</v>
      </c>
      <c r="AX2685" s="380">
        <v>201.65</v>
      </c>
      <c r="AY2685" s="380">
        <v>223.65</v>
      </c>
    </row>
    <row r="2686" spans="1:51" x14ac:dyDescent="0.25">
      <c r="A2686" s="43">
        <v>62</v>
      </c>
      <c r="B2686" s="44" t="s">
        <v>203</v>
      </c>
      <c r="C2686" s="294">
        <v>294646746.99000001</v>
      </c>
      <c r="D2686" s="294">
        <v>71889679.799999997</v>
      </c>
      <c r="E2686" s="294">
        <v>2502257.59</v>
      </c>
      <c r="F2686" s="294">
        <v>58883.45</v>
      </c>
      <c r="G2686" s="294">
        <v>133737314.29000001</v>
      </c>
      <c r="H2686" s="294">
        <v>21187926.77</v>
      </c>
      <c r="I2686" s="294">
        <v>275987292.67000002</v>
      </c>
      <c r="J2686" s="294">
        <v>43572609.439999998</v>
      </c>
      <c r="K2686" s="294">
        <v>40131442.960000001</v>
      </c>
      <c r="L2686" s="294">
        <v>36055582.600000001</v>
      </c>
      <c r="M2686" s="294">
        <v>0</v>
      </c>
      <c r="N2686" s="294">
        <v>0</v>
      </c>
      <c r="O2686" s="294">
        <v>30095729.390000001</v>
      </c>
      <c r="P2686" s="294">
        <v>58865140.060000002</v>
      </c>
      <c r="Q2686" s="294">
        <v>0</v>
      </c>
      <c r="R2686" s="294">
        <v>58865140.060000002</v>
      </c>
      <c r="S2686" s="294">
        <v>-37677213.289999999</v>
      </c>
      <c r="T2686" s="294">
        <v>12553054.699999999</v>
      </c>
      <c r="U2686" s="294">
        <v>0</v>
      </c>
      <c r="V2686" s="294">
        <v>0</v>
      </c>
      <c r="W2686" s="294">
        <v>0</v>
      </c>
      <c r="X2686" s="294">
        <v>2192644.61</v>
      </c>
      <c r="Y2686" s="294">
        <v>2418154.29</v>
      </c>
      <c r="Z2686" s="294">
        <v>5913956.8600000003</v>
      </c>
      <c r="AA2686" s="294">
        <v>36440924.960000001</v>
      </c>
      <c r="AB2686" s="294">
        <v>1534833.25</v>
      </c>
      <c r="AC2686" s="294">
        <v>0</v>
      </c>
      <c r="AD2686" s="294">
        <v>0</v>
      </c>
      <c r="AE2686" s="294">
        <v>0</v>
      </c>
      <c r="AF2686" s="294">
        <v>6115043.2400000002</v>
      </c>
      <c r="AG2686" s="294">
        <v>36055582.600000001</v>
      </c>
      <c r="AH2686" s="294">
        <v>2502257.59</v>
      </c>
      <c r="AI2686" s="294">
        <v>39232274.020000003</v>
      </c>
      <c r="AJ2686" s="294">
        <v>9136544.6300000008</v>
      </c>
      <c r="AK2686" s="294">
        <v>0</v>
      </c>
      <c r="AL2686" s="294">
        <v>235855849.71000001</v>
      </c>
      <c r="AM2686" s="294">
        <v>6.88</v>
      </c>
      <c r="AN2686" s="294">
        <v>58883.45</v>
      </c>
      <c r="AO2686" s="294">
        <v>0</v>
      </c>
      <c r="AP2686" s="13">
        <v>265104590.59999999</v>
      </c>
      <c r="AQ2686" s="13">
        <v>71768818.969999999</v>
      </c>
      <c r="AR2686" s="367"/>
      <c r="AS2686" s="19">
        <v>45961</v>
      </c>
      <c r="AT2686" s="20" t="s">
        <v>9</v>
      </c>
      <c r="AU2686" s="40" t="s">
        <v>292</v>
      </c>
      <c r="AV2686" s="40">
        <v>2025</v>
      </c>
      <c r="AW2686" s="269" t="s">
        <v>169</v>
      </c>
      <c r="AX2686" s="380">
        <v>201.65</v>
      </c>
      <c r="AY2686" s="380">
        <v>223.65</v>
      </c>
    </row>
    <row r="2687" spans="1:51" x14ac:dyDescent="0.25">
      <c r="A2687" s="43">
        <v>114</v>
      </c>
      <c r="B2687" s="44" t="s">
        <v>76</v>
      </c>
      <c r="C2687" s="294">
        <v>3483002338.46</v>
      </c>
      <c r="D2687" s="294">
        <v>1604497562.98</v>
      </c>
      <c r="E2687" s="294">
        <v>50553640.829999998</v>
      </c>
      <c r="F2687" s="294">
        <v>498162116.36000001</v>
      </c>
      <c r="G2687" s="294">
        <v>751512351.47000003</v>
      </c>
      <c r="H2687" s="294">
        <v>951738.61</v>
      </c>
      <c r="I2687" s="294">
        <v>965400163.38</v>
      </c>
      <c r="J2687" s="294">
        <v>266415432.62</v>
      </c>
      <c r="K2687" s="294">
        <v>370383240.99000001</v>
      </c>
      <c r="L2687" s="294">
        <v>283680313.56999999</v>
      </c>
      <c r="M2687" s="294">
        <v>685619773.13999999</v>
      </c>
      <c r="N2687" s="294">
        <v>511725790.33999997</v>
      </c>
      <c r="O2687" s="294">
        <v>1122745839.27</v>
      </c>
      <c r="P2687" s="294">
        <v>-494621007.55000001</v>
      </c>
      <c r="Q2687" s="294">
        <v>399158812.61000001</v>
      </c>
      <c r="R2687" s="294">
        <v>-95462194.939999998</v>
      </c>
      <c r="S2687" s="294">
        <v>96413933.549999997</v>
      </c>
      <c r="T2687" s="294">
        <v>8667143.1600000001</v>
      </c>
      <c r="U2687" s="294">
        <v>0</v>
      </c>
      <c r="V2687" s="294">
        <v>0</v>
      </c>
      <c r="W2687" s="294">
        <v>30308284.219999999</v>
      </c>
      <c r="X2687" s="294">
        <v>293804674.07999998</v>
      </c>
      <c r="Y2687" s="294">
        <v>12123067.560000001</v>
      </c>
      <c r="Z2687" s="294">
        <v>21975936.120000001</v>
      </c>
      <c r="AA2687" s="294">
        <v>125137329.47</v>
      </c>
      <c r="AB2687" s="294">
        <v>1148613.92</v>
      </c>
      <c r="AC2687" s="294">
        <v>0</v>
      </c>
      <c r="AD2687" s="294">
        <v>0</v>
      </c>
      <c r="AE2687" s="294">
        <v>1060628.92</v>
      </c>
      <c r="AF2687" s="294">
        <v>74920591.920000002</v>
      </c>
      <c r="AG2687" s="294">
        <v>969300086.71000004</v>
      </c>
      <c r="AH2687" s="294">
        <v>562279431.16999996</v>
      </c>
      <c r="AI2687" s="294">
        <v>1536642865.55</v>
      </c>
      <c r="AJ2687" s="294">
        <v>413897026.27999997</v>
      </c>
      <c r="AK2687" s="294">
        <v>0</v>
      </c>
      <c r="AL2687" s="294">
        <v>595016922.38999999</v>
      </c>
      <c r="AM2687" s="294">
        <v>2.61</v>
      </c>
      <c r="AN2687" s="294">
        <v>328347013.94999999</v>
      </c>
      <c r="AO2687" s="294">
        <v>169815102.41</v>
      </c>
      <c r="AP2687" s="13">
        <v>2822469109.0800004</v>
      </c>
      <c r="AQ2687" s="13">
        <v>2060222429.1500001</v>
      </c>
      <c r="AR2687" s="367"/>
      <c r="AS2687" s="19">
        <v>45961</v>
      </c>
      <c r="AT2687" s="20" t="s">
        <v>9</v>
      </c>
      <c r="AU2687" s="40" t="s">
        <v>292</v>
      </c>
      <c r="AV2687" s="40">
        <v>2025</v>
      </c>
      <c r="AW2687" s="269" t="s">
        <v>154</v>
      </c>
      <c r="AX2687" s="380">
        <v>201.65</v>
      </c>
      <c r="AY2687" s="380">
        <v>223.65</v>
      </c>
    </row>
    <row r="2688" spans="1:51" x14ac:dyDescent="0.25">
      <c r="A2688" s="43">
        <v>48</v>
      </c>
      <c r="B2688" s="44" t="s">
        <v>77</v>
      </c>
      <c r="C2688" s="294">
        <v>646700870.04999995</v>
      </c>
      <c r="D2688" s="294">
        <v>221030362.62</v>
      </c>
      <c r="E2688" s="294">
        <v>34849983.409999996</v>
      </c>
      <c r="F2688" s="294">
        <v>94872637.310000002</v>
      </c>
      <c r="G2688" s="294">
        <v>361839129.75999999</v>
      </c>
      <c r="H2688" s="294">
        <v>18367298.129999999</v>
      </c>
      <c r="I2688" s="294">
        <v>8909780888.3199997</v>
      </c>
      <c r="J2688" s="294">
        <v>2090486486.29</v>
      </c>
      <c r="K2688" s="294">
        <v>229724779.46000001</v>
      </c>
      <c r="L2688" s="294">
        <v>134389921.99000001</v>
      </c>
      <c r="M2688" s="294">
        <v>46572368.329999998</v>
      </c>
      <c r="N2688" s="294">
        <v>356122.5</v>
      </c>
      <c r="O2688" s="294">
        <v>115327761.81</v>
      </c>
      <c r="P2688" s="294">
        <v>-146369021.44999999</v>
      </c>
      <c r="Q2688" s="294">
        <v>7873318.5</v>
      </c>
      <c r="R2688" s="294">
        <v>-138495702.94999999</v>
      </c>
      <c r="S2688" s="294">
        <v>156863001.08000001</v>
      </c>
      <c r="T2688" s="294">
        <v>320973498.54000002</v>
      </c>
      <c r="U2688" s="294">
        <v>0</v>
      </c>
      <c r="V2688" s="294">
        <v>8802525.4600000009</v>
      </c>
      <c r="W2688" s="294">
        <v>231214596.55000001</v>
      </c>
      <c r="X2688" s="294">
        <v>7006153361.9499998</v>
      </c>
      <c r="Y2688" s="294">
        <v>2899069.87</v>
      </c>
      <c r="Z2688" s="294">
        <v>6371209.7000000002</v>
      </c>
      <c r="AA2688" s="294">
        <v>5894125444.6599998</v>
      </c>
      <c r="AB2688" s="294">
        <v>0</v>
      </c>
      <c r="AC2688" s="294">
        <v>8803.93</v>
      </c>
      <c r="AD2688" s="294">
        <v>0</v>
      </c>
      <c r="AE2688" s="294">
        <v>0</v>
      </c>
      <c r="AF2688" s="294">
        <v>1506876453.27</v>
      </c>
      <c r="AG2688" s="294">
        <v>180962290.31999999</v>
      </c>
      <c r="AH2688" s="294">
        <v>35206105.909999996</v>
      </c>
      <c r="AI2688" s="294">
        <v>244013750.28</v>
      </c>
      <c r="AJ2688" s="294">
        <v>128685988.47</v>
      </c>
      <c r="AK2688" s="294">
        <v>0</v>
      </c>
      <c r="AL2688" s="294">
        <v>8680056108.8600006</v>
      </c>
      <c r="AM2688" s="294">
        <v>38.78</v>
      </c>
      <c r="AN2688" s="294">
        <v>5711923.1299999999</v>
      </c>
      <c r="AO2688" s="294">
        <v>89160714.189999998</v>
      </c>
      <c r="AP2688" s="13">
        <v>513046549.37</v>
      </c>
      <c r="AQ2688" s="13">
        <v>190721744.14999995</v>
      </c>
      <c r="AR2688" s="367"/>
      <c r="AS2688" s="19">
        <v>45961</v>
      </c>
      <c r="AT2688" s="20" t="s">
        <v>9</v>
      </c>
      <c r="AU2688" s="40" t="s">
        <v>292</v>
      </c>
      <c r="AV2688" s="40">
        <v>2025</v>
      </c>
      <c r="AW2688" s="269" t="s">
        <v>163</v>
      </c>
      <c r="AX2688" s="380">
        <v>201.65</v>
      </c>
      <c r="AY2688" s="380">
        <v>223.65</v>
      </c>
    </row>
    <row r="2689" spans="1:51" ht="30" x14ac:dyDescent="0.25">
      <c r="A2689" s="43">
        <v>120</v>
      </c>
      <c r="B2689" s="44" t="s">
        <v>78</v>
      </c>
      <c r="C2689" s="294">
        <v>159704379.16</v>
      </c>
      <c r="D2689" s="294">
        <v>19528155.719999999</v>
      </c>
      <c r="E2689" s="294">
        <v>4794116.8899999997</v>
      </c>
      <c r="F2689" s="294">
        <v>0</v>
      </c>
      <c r="G2689" s="294">
        <v>77776483.280000001</v>
      </c>
      <c r="H2689" s="294">
        <v>12015719.34</v>
      </c>
      <c r="I2689" s="294">
        <v>404962938</v>
      </c>
      <c r="J2689" s="294">
        <v>85641863.790000007</v>
      </c>
      <c r="K2689" s="294">
        <v>23639264.34</v>
      </c>
      <c r="L2689" s="294">
        <v>18845147.449999999</v>
      </c>
      <c r="M2689" s="294">
        <v>1615324.42</v>
      </c>
      <c r="N2689" s="294">
        <v>0</v>
      </c>
      <c r="O2689" s="294">
        <v>22920601.34</v>
      </c>
      <c r="P2689" s="294">
        <v>39144689.810000002</v>
      </c>
      <c r="Q2689" s="294">
        <v>-662978.02</v>
      </c>
      <c r="R2689" s="294">
        <v>38481711.789999999</v>
      </c>
      <c r="S2689" s="294">
        <v>-26465992.449999999</v>
      </c>
      <c r="T2689" s="294">
        <v>234589.25</v>
      </c>
      <c r="U2689" s="294">
        <v>0</v>
      </c>
      <c r="V2689" s="294">
        <v>0</v>
      </c>
      <c r="W2689" s="294">
        <v>0</v>
      </c>
      <c r="X2689" s="294">
        <v>534958.14</v>
      </c>
      <c r="Y2689" s="294">
        <v>545507.73</v>
      </c>
      <c r="Z2689" s="294">
        <v>210489.67</v>
      </c>
      <c r="AA2689" s="294">
        <v>25797782.75</v>
      </c>
      <c r="AB2689" s="294">
        <v>161599.57999999999</v>
      </c>
      <c r="AC2689" s="294">
        <v>0</v>
      </c>
      <c r="AD2689" s="294">
        <v>0</v>
      </c>
      <c r="AE2689" s="294">
        <v>0</v>
      </c>
      <c r="AF2689" s="294">
        <v>520160.11</v>
      </c>
      <c r="AG2689" s="294">
        <v>20460471.870000001</v>
      </c>
      <c r="AH2689" s="294">
        <v>4794116.8899999997</v>
      </c>
      <c r="AI2689" s="294">
        <v>25254588.760000002</v>
      </c>
      <c r="AJ2689" s="294">
        <v>2333987.42</v>
      </c>
      <c r="AK2689" s="294">
        <v>0</v>
      </c>
      <c r="AL2689" s="294">
        <v>381323673.66000003</v>
      </c>
      <c r="AM2689" s="294">
        <v>17.13</v>
      </c>
      <c r="AN2689" s="294">
        <v>0</v>
      </c>
      <c r="AO2689" s="294">
        <v>0</v>
      </c>
      <c r="AP2689" s="13">
        <v>141577894.72000003</v>
      </c>
      <c r="AQ2689" s="13">
        <v>24322272.619999997</v>
      </c>
      <c r="AR2689" s="367"/>
      <c r="AS2689" s="19">
        <v>45961</v>
      </c>
      <c r="AT2689" s="20" t="s">
        <v>9</v>
      </c>
      <c r="AU2689" s="40" t="s">
        <v>292</v>
      </c>
      <c r="AV2689" s="40">
        <v>2025</v>
      </c>
      <c r="AW2689" s="269" t="s">
        <v>187</v>
      </c>
      <c r="AX2689" s="380">
        <v>201.65</v>
      </c>
      <c r="AY2689" s="380">
        <v>223.65</v>
      </c>
    </row>
    <row r="2690" spans="1:51" x14ac:dyDescent="0.25">
      <c r="A2690" s="43">
        <v>100</v>
      </c>
      <c r="B2690" s="44" t="s">
        <v>79</v>
      </c>
      <c r="C2690" s="294">
        <v>5998159275.6700001</v>
      </c>
      <c r="D2690" s="294">
        <v>2928392093.4899998</v>
      </c>
      <c r="E2690" s="294">
        <v>322027936.60000002</v>
      </c>
      <c r="F2690" s="294">
        <v>1032316472.13</v>
      </c>
      <c r="G2690" s="294">
        <v>1368948024.5599999</v>
      </c>
      <c r="H2690" s="294">
        <v>43176329.759999998</v>
      </c>
      <c r="I2690" s="294">
        <v>983206383.84000003</v>
      </c>
      <c r="J2690" s="294">
        <v>170117889.96000001</v>
      </c>
      <c r="K2690" s="294">
        <v>815858112.95000005</v>
      </c>
      <c r="L2690" s="294">
        <v>457957850.85000002</v>
      </c>
      <c r="M2690" s="294">
        <v>658072314.26999998</v>
      </c>
      <c r="N2690" s="294">
        <v>712772712.12</v>
      </c>
      <c r="O2690" s="294">
        <v>1740773153.1500001</v>
      </c>
      <c r="P2690" s="294">
        <v>-1072408261.14</v>
      </c>
      <c r="Q2690" s="294">
        <v>298921880.02999997</v>
      </c>
      <c r="R2690" s="294">
        <v>-773486381.11000001</v>
      </c>
      <c r="S2690" s="294">
        <v>816662710.87</v>
      </c>
      <c r="T2690" s="294">
        <v>10470562.130000001</v>
      </c>
      <c r="U2690" s="294">
        <v>0</v>
      </c>
      <c r="V2690" s="294">
        <v>0</v>
      </c>
      <c r="W2690" s="294">
        <v>0</v>
      </c>
      <c r="X2690" s="294">
        <v>1886380957.8199999</v>
      </c>
      <c r="Y2690" s="294">
        <v>22791805.66</v>
      </c>
      <c r="Z2690" s="294">
        <v>129779357.42</v>
      </c>
      <c r="AA2690" s="294">
        <v>118092794.03</v>
      </c>
      <c r="AB2690" s="294">
        <v>2486163.56</v>
      </c>
      <c r="AC2690" s="294">
        <v>0.01</v>
      </c>
      <c r="AD2690" s="294">
        <v>0</v>
      </c>
      <c r="AE2690" s="294">
        <v>0</v>
      </c>
      <c r="AF2690" s="294">
        <v>807038688.39999998</v>
      </c>
      <c r="AG2690" s="294">
        <v>1116030165.1199999</v>
      </c>
      <c r="AH2690" s="294">
        <v>1034800648.72</v>
      </c>
      <c r="AI2690" s="294">
        <v>2175356797.29</v>
      </c>
      <c r="AJ2690" s="294">
        <v>434583644.13999999</v>
      </c>
      <c r="AK2690" s="294">
        <v>0</v>
      </c>
      <c r="AL2690" s="294">
        <v>167348270.88999999</v>
      </c>
      <c r="AM2690" s="294">
        <v>1.21</v>
      </c>
      <c r="AN2690" s="294">
        <v>536424089.07999998</v>
      </c>
      <c r="AO2690" s="294">
        <v>495892383.05000001</v>
      </c>
      <c r="AP2690" s="13">
        <v>5161095029.2300005</v>
      </c>
      <c r="AQ2690" s="13">
        <v>3805632147.5700002</v>
      </c>
      <c r="AR2690" s="367"/>
      <c r="AS2690" s="19">
        <v>45961</v>
      </c>
      <c r="AT2690" s="20" t="s">
        <v>9</v>
      </c>
      <c r="AU2690" s="40" t="s">
        <v>292</v>
      </c>
      <c r="AV2690" s="40">
        <v>2025</v>
      </c>
      <c r="AW2690" s="269" t="s">
        <v>151</v>
      </c>
      <c r="AX2690" s="380">
        <v>201.65</v>
      </c>
      <c r="AY2690" s="380">
        <v>223.65</v>
      </c>
    </row>
    <row r="2691" spans="1:51" x14ac:dyDescent="0.25">
      <c r="A2691" s="43">
        <v>127</v>
      </c>
      <c r="B2691" s="44" t="s">
        <v>80</v>
      </c>
      <c r="C2691" s="294">
        <v>1871377003.3399999</v>
      </c>
      <c r="D2691" s="294">
        <v>39667188.43</v>
      </c>
      <c r="E2691" s="294">
        <v>13791071.32</v>
      </c>
      <c r="F2691" s="294">
        <v>20929525.52</v>
      </c>
      <c r="G2691" s="294">
        <v>257365856.03999999</v>
      </c>
      <c r="H2691" s="294">
        <v>173329727.27000001</v>
      </c>
      <c r="I2691" s="294">
        <v>313325754.85000002</v>
      </c>
      <c r="J2691" s="294">
        <v>1299907.18</v>
      </c>
      <c r="K2691" s="294">
        <v>90900071.659999996</v>
      </c>
      <c r="L2691" s="294">
        <v>77109000.340000004</v>
      </c>
      <c r="M2691" s="294">
        <v>398186776.66000003</v>
      </c>
      <c r="N2691" s="294">
        <v>0</v>
      </c>
      <c r="O2691" s="294">
        <v>458116752.25</v>
      </c>
      <c r="P2691" s="294">
        <v>1094054113.8499999</v>
      </c>
      <c r="Q2691" s="294">
        <v>-1348981998.28</v>
      </c>
      <c r="R2691" s="294">
        <v>-254927884.43000001</v>
      </c>
      <c r="S2691" s="294">
        <v>428257611.72000003</v>
      </c>
      <c r="T2691" s="294">
        <v>5301318.8600000003</v>
      </c>
      <c r="U2691" s="294">
        <v>0</v>
      </c>
      <c r="V2691" s="294">
        <v>0</v>
      </c>
      <c r="W2691" s="294">
        <v>335231826.52999997</v>
      </c>
      <c r="X2691" s="294">
        <v>188069927.87</v>
      </c>
      <c r="Y2691" s="294">
        <v>5176341.05</v>
      </c>
      <c r="Z2691" s="294">
        <v>5795776.6900000004</v>
      </c>
      <c r="AA2691" s="294">
        <v>35777319.170000002</v>
      </c>
      <c r="AB2691" s="294">
        <v>9026538.5199999996</v>
      </c>
      <c r="AC2691" s="294">
        <v>0</v>
      </c>
      <c r="AD2691" s="294">
        <v>0</v>
      </c>
      <c r="AE2691" s="294">
        <v>0</v>
      </c>
      <c r="AF2691" s="294">
        <v>44569486.109999999</v>
      </c>
      <c r="AG2691" s="294">
        <v>475295777</v>
      </c>
      <c r="AH2691" s="294">
        <v>13791429.52</v>
      </c>
      <c r="AI2691" s="294">
        <v>489044473.37</v>
      </c>
      <c r="AJ2691" s="294">
        <v>30927721.120000001</v>
      </c>
      <c r="AK2691" s="294">
        <v>0</v>
      </c>
      <c r="AL2691" s="294">
        <v>222425683.19</v>
      </c>
      <c r="AM2691" s="294">
        <v>3.45</v>
      </c>
      <c r="AN2691" s="294">
        <v>12904172.550000001</v>
      </c>
      <c r="AO2691" s="294">
        <v>8025352.9699999997</v>
      </c>
      <c r="AP2691" s="13">
        <v>1426788963.0299997</v>
      </c>
      <c r="AQ2691" s="13">
        <v>53195900.36999999</v>
      </c>
      <c r="AR2691" s="367"/>
      <c r="AS2691" s="19">
        <v>45961</v>
      </c>
      <c r="AT2691" s="20" t="s">
        <v>9</v>
      </c>
      <c r="AU2691" s="40" t="s">
        <v>292</v>
      </c>
      <c r="AV2691" s="40">
        <v>2025</v>
      </c>
      <c r="AW2691" s="269" t="s">
        <v>186</v>
      </c>
      <c r="AX2691" s="380">
        <v>201.65</v>
      </c>
      <c r="AY2691" s="380">
        <v>223.65</v>
      </c>
    </row>
    <row r="2692" spans="1:51" x14ac:dyDescent="0.25">
      <c r="A2692" s="43">
        <v>12</v>
      </c>
      <c r="B2692" s="44" t="s">
        <v>81</v>
      </c>
      <c r="C2692" s="294">
        <v>4995614159.25</v>
      </c>
      <c r="D2692" s="294">
        <v>2041966904.02</v>
      </c>
      <c r="E2692" s="294">
        <v>120447141.16</v>
      </c>
      <c r="F2692" s="294">
        <v>839110471.09000003</v>
      </c>
      <c r="G2692" s="294">
        <v>1120721403.0599999</v>
      </c>
      <c r="H2692" s="294">
        <v>25363907.100000001</v>
      </c>
      <c r="I2692" s="294">
        <v>2453929789.46</v>
      </c>
      <c r="J2692" s="294">
        <v>2786587603.25</v>
      </c>
      <c r="K2692" s="294">
        <v>975584420.53999996</v>
      </c>
      <c r="L2692" s="294">
        <v>852447488.25</v>
      </c>
      <c r="M2692" s="294">
        <v>566963402.92999995</v>
      </c>
      <c r="N2692" s="294">
        <v>513580148.02999997</v>
      </c>
      <c r="O2692" s="294">
        <v>873631201.85000002</v>
      </c>
      <c r="P2692" s="294">
        <v>120179511.38</v>
      </c>
      <c r="Q2692" s="294">
        <v>-605955792.70000005</v>
      </c>
      <c r="R2692" s="294">
        <v>-485776281.31999999</v>
      </c>
      <c r="S2692" s="294">
        <v>511140188.42000002</v>
      </c>
      <c r="T2692" s="294">
        <v>846462111.55999994</v>
      </c>
      <c r="U2692" s="294">
        <v>0</v>
      </c>
      <c r="V2692" s="294">
        <v>0</v>
      </c>
      <c r="W2692" s="294">
        <v>108987901.40000001</v>
      </c>
      <c r="X2692" s="294">
        <v>16780550407.809999</v>
      </c>
      <c r="Y2692" s="294">
        <v>22810183.920000002</v>
      </c>
      <c r="Z2692" s="294">
        <v>57389379.960000001</v>
      </c>
      <c r="AA2692" s="294">
        <v>130059186.66</v>
      </c>
      <c r="AB2692" s="294">
        <v>1848153.94</v>
      </c>
      <c r="AC2692" s="294">
        <v>6288.24</v>
      </c>
      <c r="AD2692" s="294">
        <v>0</v>
      </c>
      <c r="AE2692" s="294">
        <v>0</v>
      </c>
      <c r="AF2692" s="294">
        <v>17012747039.629999</v>
      </c>
      <c r="AG2692" s="294">
        <v>1419410891.1800001</v>
      </c>
      <c r="AH2692" s="294">
        <v>634027289.19000006</v>
      </c>
      <c r="AI2692" s="294">
        <v>2023325272.3699999</v>
      </c>
      <c r="AJ2692" s="294">
        <v>1151781029.25</v>
      </c>
      <c r="AK2692" s="294">
        <v>2086958.73</v>
      </c>
      <c r="AL2692" s="294">
        <v>1478345368.9200001</v>
      </c>
      <c r="AM2692" s="294">
        <v>2.52</v>
      </c>
      <c r="AN2692" s="294">
        <v>534593624.17000002</v>
      </c>
      <c r="AO2692" s="294">
        <v>304516846.92000002</v>
      </c>
      <c r="AP2692" s="13">
        <v>3996526368.5000005</v>
      </c>
      <c r="AQ2692" s="13">
        <v>1916510315.1199999</v>
      </c>
      <c r="AR2692" s="367"/>
      <c r="AS2692" s="19">
        <v>45961</v>
      </c>
      <c r="AT2692" s="20" t="s">
        <v>9</v>
      </c>
      <c r="AU2692" s="40" t="s">
        <v>292</v>
      </c>
      <c r="AV2692" s="40">
        <v>2025</v>
      </c>
      <c r="AW2692" s="269" t="s">
        <v>152</v>
      </c>
      <c r="AX2692" s="380">
        <v>201.65</v>
      </c>
      <c r="AY2692" s="380">
        <v>223.65</v>
      </c>
    </row>
    <row r="2693" spans="1:51" x14ac:dyDescent="0.25">
      <c r="A2693" s="43">
        <v>74</v>
      </c>
      <c r="B2693" s="44" t="s">
        <v>82</v>
      </c>
      <c r="C2693" s="294">
        <v>26005640964.48</v>
      </c>
      <c r="D2693" s="294">
        <v>13858276645.26</v>
      </c>
      <c r="E2693" s="294">
        <v>225364038.47999999</v>
      </c>
      <c r="F2693" s="294">
        <v>3654652872.3400002</v>
      </c>
      <c r="G2693" s="294">
        <v>4039872529.54</v>
      </c>
      <c r="H2693" s="294">
        <v>183001667.41999999</v>
      </c>
      <c r="I2693" s="294">
        <v>3509028569.0999999</v>
      </c>
      <c r="J2693" s="294">
        <v>2275028852.8200002</v>
      </c>
      <c r="K2693" s="294">
        <v>1117330423.0999999</v>
      </c>
      <c r="L2693" s="294">
        <v>891714295.79999995</v>
      </c>
      <c r="M2693" s="294">
        <v>4635275133.79</v>
      </c>
      <c r="N2693" s="294">
        <v>5187459099.1899996</v>
      </c>
      <c r="O2693" s="294">
        <v>7605562983.4099998</v>
      </c>
      <c r="P2693" s="294">
        <v>-3152724066.0700002</v>
      </c>
      <c r="Q2693" s="294">
        <v>2961568619.5799999</v>
      </c>
      <c r="R2693" s="294">
        <v>-191155446.49000001</v>
      </c>
      <c r="S2693" s="294">
        <v>374157113.91000003</v>
      </c>
      <c r="T2693" s="294">
        <v>679589251.69000006</v>
      </c>
      <c r="U2693" s="294">
        <v>0</v>
      </c>
      <c r="V2693" s="294">
        <v>0</v>
      </c>
      <c r="W2693" s="294">
        <v>43205000</v>
      </c>
      <c r="X2693" s="294">
        <v>14021454668.309999</v>
      </c>
      <c r="Y2693" s="294">
        <v>62984085.380000003</v>
      </c>
      <c r="Z2693" s="294">
        <v>717904764.30999994</v>
      </c>
      <c r="AA2693" s="294">
        <v>1871688986.0999999</v>
      </c>
      <c r="AB2693" s="294">
        <v>3763220.76</v>
      </c>
      <c r="AC2693" s="294">
        <v>0</v>
      </c>
      <c r="AD2693" s="294">
        <v>0</v>
      </c>
      <c r="AE2693" s="294">
        <v>83983830.400000006</v>
      </c>
      <c r="AF2693" s="294">
        <v>11629766919.139999</v>
      </c>
      <c r="AG2693" s="294">
        <v>5526989429.5900002</v>
      </c>
      <c r="AH2693" s="294">
        <v>5412823137.6700001</v>
      </c>
      <c r="AI2693" s="294">
        <v>10892315053.450001</v>
      </c>
      <c r="AJ2693" s="294">
        <v>3286752070.04</v>
      </c>
      <c r="AK2693" s="294">
        <v>0</v>
      </c>
      <c r="AL2693" s="294">
        <v>2391698146</v>
      </c>
      <c r="AM2693" s="294">
        <v>3.14</v>
      </c>
      <c r="AN2693" s="294">
        <v>2259712840.6399999</v>
      </c>
      <c r="AO2693" s="294">
        <v>1394940031.7</v>
      </c>
      <c r="AP2693" s="13">
        <v>22008818141.180004</v>
      </c>
      <c r="AQ2693" s="13">
        <v>17467016805.369999</v>
      </c>
      <c r="AR2693" s="367"/>
      <c r="AS2693" s="19">
        <v>45961</v>
      </c>
      <c r="AT2693" s="20" t="s">
        <v>9</v>
      </c>
      <c r="AU2693" s="40" t="s">
        <v>292</v>
      </c>
      <c r="AV2693" s="40">
        <v>2025</v>
      </c>
      <c r="AW2693" s="269" t="s">
        <v>148</v>
      </c>
      <c r="AX2693" s="380">
        <v>201.65</v>
      </c>
      <c r="AY2693" s="380">
        <v>223.65</v>
      </c>
    </row>
    <row r="2694" spans="1:51" x14ac:dyDescent="0.25">
      <c r="A2694" s="43">
        <v>71</v>
      </c>
      <c r="B2694" s="44" t="s">
        <v>83</v>
      </c>
      <c r="C2694" s="294">
        <v>2362664258.6599998</v>
      </c>
      <c r="D2694" s="294">
        <v>315393537.37</v>
      </c>
      <c r="E2694" s="294">
        <v>289312665.10000002</v>
      </c>
      <c r="F2694" s="294">
        <v>27641141.859999999</v>
      </c>
      <c r="G2694" s="294">
        <v>1107332710.8099999</v>
      </c>
      <c r="H2694" s="294">
        <v>36822098.829999998</v>
      </c>
      <c r="I2694" s="294">
        <v>624746972.01999998</v>
      </c>
      <c r="J2694" s="294">
        <v>2362022.2400000002</v>
      </c>
      <c r="K2694" s="294">
        <v>491173439.81999999</v>
      </c>
      <c r="L2694" s="294">
        <v>201553966.61000001</v>
      </c>
      <c r="M2694" s="294">
        <v>186527365.25</v>
      </c>
      <c r="N2694" s="294">
        <v>5561991.3200000003</v>
      </c>
      <c r="O2694" s="294">
        <v>581161880.47000003</v>
      </c>
      <c r="P2694" s="294">
        <v>331134988.14999998</v>
      </c>
      <c r="Q2694" s="294">
        <v>-869281506.87</v>
      </c>
      <c r="R2694" s="294">
        <v>-538146518.72000003</v>
      </c>
      <c r="S2694" s="294">
        <v>574968617.57000005</v>
      </c>
      <c r="T2694" s="294">
        <v>72721182.909999996</v>
      </c>
      <c r="U2694" s="294">
        <v>0</v>
      </c>
      <c r="V2694" s="294">
        <v>0</v>
      </c>
      <c r="W2694" s="294">
        <v>713606074.92999995</v>
      </c>
      <c r="X2694" s="294">
        <v>80487595.079999998</v>
      </c>
      <c r="Y2694" s="294">
        <v>22598626.75</v>
      </c>
      <c r="Z2694" s="294">
        <v>12311469.16</v>
      </c>
      <c r="AA2694" s="294">
        <v>103888808.01000001</v>
      </c>
      <c r="AB2694" s="294">
        <v>85855052.859999999</v>
      </c>
      <c r="AC2694" s="294">
        <v>0</v>
      </c>
      <c r="AD2694" s="294">
        <v>0</v>
      </c>
      <c r="AE2694" s="294">
        <v>0</v>
      </c>
      <c r="AF2694" s="294">
        <v>67192278.569999993</v>
      </c>
      <c r="AG2694" s="294">
        <v>388081331.86000001</v>
      </c>
      <c r="AH2694" s="294">
        <v>294874656.42000002</v>
      </c>
      <c r="AI2694" s="294">
        <v>681980607.24000001</v>
      </c>
      <c r="AJ2694" s="294">
        <v>100818726.77</v>
      </c>
      <c r="AK2694" s="294">
        <v>0</v>
      </c>
      <c r="AL2694" s="294">
        <v>133573532.2</v>
      </c>
      <c r="AM2694" s="294">
        <v>1.27</v>
      </c>
      <c r="AN2694" s="294">
        <v>27641141.859999999</v>
      </c>
      <c r="AO2694" s="294">
        <v>0</v>
      </c>
      <c r="AP2694" s="13">
        <v>2001187252.3800001</v>
      </c>
      <c r="AQ2694" s="13">
        <v>535078411.56000006</v>
      </c>
      <c r="AR2694" s="367"/>
      <c r="AS2694" s="19">
        <v>45961</v>
      </c>
      <c r="AT2694" s="20" t="s">
        <v>9</v>
      </c>
      <c r="AU2694" s="40" t="s">
        <v>292</v>
      </c>
      <c r="AV2694" s="40">
        <v>2025</v>
      </c>
      <c r="AW2694" s="269" t="s">
        <v>161</v>
      </c>
      <c r="AX2694" s="380">
        <v>201.65</v>
      </c>
      <c r="AY2694" s="380">
        <v>223.65</v>
      </c>
    </row>
    <row r="2695" spans="1:51" x14ac:dyDescent="0.25">
      <c r="A2695" s="43">
        <v>73</v>
      </c>
      <c r="B2695" s="44" t="s">
        <v>84</v>
      </c>
      <c r="C2695" s="294">
        <v>1331240336.8299999</v>
      </c>
      <c r="D2695" s="294">
        <v>42779381.770000003</v>
      </c>
      <c r="E2695" s="294">
        <v>28394998.91</v>
      </c>
      <c r="F2695" s="294">
        <v>89418070.430000007</v>
      </c>
      <c r="G2695" s="294">
        <v>769321719.64999998</v>
      </c>
      <c r="H2695" s="294">
        <v>59531222.310000002</v>
      </c>
      <c r="I2695" s="294">
        <v>567376680.85000002</v>
      </c>
      <c r="J2695" s="294">
        <v>70490499.219999999</v>
      </c>
      <c r="K2695" s="294">
        <v>449480656.75</v>
      </c>
      <c r="L2695" s="294">
        <v>388265473.69999999</v>
      </c>
      <c r="M2695" s="294">
        <v>113726627.09999999</v>
      </c>
      <c r="N2695" s="294">
        <v>0</v>
      </c>
      <c r="O2695" s="294">
        <v>429151225.44999999</v>
      </c>
      <c r="P2695" s="294">
        <v>-39601100.899999999</v>
      </c>
      <c r="Q2695" s="294">
        <v>-200216700.81</v>
      </c>
      <c r="R2695" s="294">
        <v>-239817801.71000001</v>
      </c>
      <c r="S2695" s="294">
        <v>299349024.00999999</v>
      </c>
      <c r="T2695" s="294">
        <v>0</v>
      </c>
      <c r="U2695" s="294">
        <v>0</v>
      </c>
      <c r="V2695" s="294">
        <v>0</v>
      </c>
      <c r="W2695" s="294">
        <v>367185864.45999998</v>
      </c>
      <c r="X2695" s="294">
        <v>349617009.10000002</v>
      </c>
      <c r="Y2695" s="294">
        <v>13227222.949999999</v>
      </c>
      <c r="Z2695" s="294">
        <v>10899604.609999999</v>
      </c>
      <c r="AA2695" s="294">
        <v>10470307.41</v>
      </c>
      <c r="AB2695" s="294">
        <v>21696782.920000002</v>
      </c>
      <c r="AC2695" s="294">
        <v>0</v>
      </c>
      <c r="AD2695" s="294">
        <v>0</v>
      </c>
      <c r="AE2695" s="294">
        <v>230182828.30000001</v>
      </c>
      <c r="AF2695" s="294">
        <v>130977103.36</v>
      </c>
      <c r="AG2695" s="294">
        <v>501992100.80000001</v>
      </c>
      <c r="AH2695" s="294">
        <v>28394998.91</v>
      </c>
      <c r="AI2695" s="294">
        <v>562721705.66999996</v>
      </c>
      <c r="AJ2695" s="294">
        <v>133570480.22</v>
      </c>
      <c r="AK2695" s="294">
        <v>0</v>
      </c>
      <c r="AL2695" s="294">
        <v>117896024.09999999</v>
      </c>
      <c r="AM2695" s="294">
        <v>1.26</v>
      </c>
      <c r="AN2695" s="294">
        <v>78145660.489999995</v>
      </c>
      <c r="AO2695" s="294">
        <v>11272409.939999999</v>
      </c>
      <c r="AP2695" s="13">
        <v>858132582.27999973</v>
      </c>
      <c r="AQ2695" s="13">
        <v>-33997331.470000014</v>
      </c>
      <c r="AR2695" s="367"/>
      <c r="AS2695" s="19">
        <v>45961</v>
      </c>
      <c r="AT2695" s="20" t="s">
        <v>9</v>
      </c>
      <c r="AU2695" s="40" t="s">
        <v>292</v>
      </c>
      <c r="AV2695" s="40">
        <v>2025</v>
      </c>
      <c r="AW2695" s="269" t="s">
        <v>190</v>
      </c>
      <c r="AX2695" s="380">
        <v>201.65</v>
      </c>
      <c r="AY2695" s="380">
        <v>223.65</v>
      </c>
    </row>
    <row r="2696" spans="1:51" x14ac:dyDescent="0.25">
      <c r="A2696" s="43">
        <v>46</v>
      </c>
      <c r="B2696" s="44" t="s">
        <v>85</v>
      </c>
      <c r="C2696" s="294">
        <v>106035336.84</v>
      </c>
      <c r="D2696" s="294">
        <v>45171715.469999999</v>
      </c>
      <c r="E2696" s="294">
        <v>2426081</v>
      </c>
      <c r="F2696" s="294">
        <v>18095218.02</v>
      </c>
      <c r="G2696" s="294">
        <v>62000232.18</v>
      </c>
      <c r="H2696" s="294">
        <v>27688023.199999999</v>
      </c>
      <c r="I2696" s="294">
        <v>616100477.54999995</v>
      </c>
      <c r="J2696" s="294">
        <v>78573726.719999999</v>
      </c>
      <c r="K2696" s="294">
        <v>71307818.810000002</v>
      </c>
      <c r="L2696" s="294">
        <v>50478099.210000001</v>
      </c>
      <c r="M2696" s="294">
        <v>1410506</v>
      </c>
      <c r="N2696" s="294">
        <v>0</v>
      </c>
      <c r="O2696" s="294">
        <v>51469536.979999997</v>
      </c>
      <c r="P2696" s="294">
        <v>-70738558.799999997</v>
      </c>
      <c r="Q2696" s="294">
        <v>-2453966.89</v>
      </c>
      <c r="R2696" s="294">
        <v>-73192525.689999998</v>
      </c>
      <c r="S2696" s="294">
        <v>100880548.89</v>
      </c>
      <c r="T2696" s="294">
        <v>41331476.020000003</v>
      </c>
      <c r="U2696" s="294">
        <v>0</v>
      </c>
      <c r="V2696" s="294">
        <v>0</v>
      </c>
      <c r="W2696" s="294">
        <v>0</v>
      </c>
      <c r="X2696" s="294">
        <v>78226461.019999996</v>
      </c>
      <c r="Y2696" s="294">
        <v>1265253.07</v>
      </c>
      <c r="Z2696" s="294">
        <v>824885.68</v>
      </c>
      <c r="AA2696" s="294">
        <v>10294543.539999999</v>
      </c>
      <c r="AB2696" s="294">
        <v>3056966</v>
      </c>
      <c r="AC2696" s="294">
        <v>0</v>
      </c>
      <c r="AD2696" s="294">
        <v>0</v>
      </c>
      <c r="AE2696" s="294">
        <v>0</v>
      </c>
      <c r="AF2696" s="294">
        <v>3235739.86</v>
      </c>
      <c r="AG2696" s="294">
        <v>51888605.210000001</v>
      </c>
      <c r="AH2696" s="294">
        <v>2426081</v>
      </c>
      <c r="AI2696" s="294">
        <v>71231302.980000004</v>
      </c>
      <c r="AJ2696" s="294">
        <v>19761766</v>
      </c>
      <c r="AK2696" s="294">
        <v>0</v>
      </c>
      <c r="AL2696" s="294">
        <v>544792658.74000001</v>
      </c>
      <c r="AM2696" s="294">
        <v>8.64</v>
      </c>
      <c r="AN2696" s="294">
        <v>10803492.93</v>
      </c>
      <c r="AO2696" s="294">
        <v>7291725.0899999999</v>
      </c>
      <c r="AP2696" s="13">
        <v>71457327.840000004</v>
      </c>
      <c r="AQ2696" s="13">
        <v>45117653.469999999</v>
      </c>
      <c r="AR2696" s="367"/>
      <c r="AS2696" s="19">
        <v>45961</v>
      </c>
      <c r="AT2696" s="20" t="s">
        <v>9</v>
      </c>
      <c r="AU2696" s="40" t="s">
        <v>292</v>
      </c>
      <c r="AV2696" s="40">
        <v>2025</v>
      </c>
      <c r="AW2696" s="269" t="s">
        <v>176</v>
      </c>
      <c r="AX2696" s="380">
        <v>201.65</v>
      </c>
      <c r="AY2696" s="380">
        <v>223.65</v>
      </c>
    </row>
    <row r="2697" spans="1:51" x14ac:dyDescent="0.25">
      <c r="A2697" s="43">
        <v>51</v>
      </c>
      <c r="B2697" s="44" t="s">
        <v>86</v>
      </c>
      <c r="C2697" s="294">
        <v>64413758.740000002</v>
      </c>
      <c r="D2697" s="294">
        <v>3443489.2</v>
      </c>
      <c r="E2697" s="294">
        <v>5099255.2300000004</v>
      </c>
      <c r="F2697" s="294">
        <v>12427629.939999999</v>
      </c>
      <c r="G2697" s="294">
        <v>58829271.619999997</v>
      </c>
      <c r="H2697" s="294">
        <v>485662314.73000002</v>
      </c>
      <c r="I2697" s="294">
        <v>113499049.81999999</v>
      </c>
      <c r="J2697" s="294">
        <v>773584132.17999995</v>
      </c>
      <c r="K2697" s="294">
        <v>48305448.950000003</v>
      </c>
      <c r="L2697" s="294">
        <v>33879339.579999998</v>
      </c>
      <c r="M2697" s="294">
        <v>16379.36</v>
      </c>
      <c r="N2697" s="294">
        <v>0</v>
      </c>
      <c r="O2697" s="294">
        <v>25356205.890000001</v>
      </c>
      <c r="P2697" s="294">
        <v>-42906102.450000003</v>
      </c>
      <c r="Q2697" s="294">
        <v>-418432.4</v>
      </c>
      <c r="R2697" s="294">
        <v>-43324534.850000001</v>
      </c>
      <c r="S2697" s="294">
        <v>528986849.38999999</v>
      </c>
      <c r="T2697" s="294">
        <v>5492928.0899999999</v>
      </c>
      <c r="U2697" s="294">
        <v>0</v>
      </c>
      <c r="V2697" s="294">
        <v>0</v>
      </c>
      <c r="W2697" s="294">
        <v>0</v>
      </c>
      <c r="X2697" s="294">
        <v>529076120.29000002</v>
      </c>
      <c r="Y2697" s="294">
        <v>1200173</v>
      </c>
      <c r="Z2697" s="294">
        <v>564842.29</v>
      </c>
      <c r="AA2697" s="294">
        <v>0</v>
      </c>
      <c r="AB2697" s="294">
        <v>21649.95</v>
      </c>
      <c r="AC2697" s="294">
        <v>0</v>
      </c>
      <c r="AD2697" s="294">
        <v>0</v>
      </c>
      <c r="AE2697" s="294">
        <v>0</v>
      </c>
      <c r="AF2697" s="294">
        <v>3795533.75</v>
      </c>
      <c r="AG2697" s="294">
        <v>33895718.939999998</v>
      </c>
      <c r="AH2697" s="294">
        <v>5099255.2300000004</v>
      </c>
      <c r="AI2697" s="294">
        <v>38444335.579999998</v>
      </c>
      <c r="AJ2697" s="294">
        <v>13088129.689999999</v>
      </c>
      <c r="AK2697" s="294">
        <v>0</v>
      </c>
      <c r="AL2697" s="294">
        <v>65193600.869999997</v>
      </c>
      <c r="AM2697" s="294">
        <v>2.35</v>
      </c>
      <c r="AN2697" s="294">
        <v>6072262.3499999996</v>
      </c>
      <c r="AO2697" s="294">
        <v>6355367.5899999999</v>
      </c>
      <c r="AP2697" s="13">
        <v>40805042.909999996</v>
      </c>
      <c r="AQ2697" s="13">
        <v>5190979.2600000007</v>
      </c>
      <c r="AR2697" s="367"/>
      <c r="AS2697" s="19">
        <v>45961</v>
      </c>
      <c r="AT2697" s="20" t="s">
        <v>9</v>
      </c>
      <c r="AU2697" s="40" t="s">
        <v>292</v>
      </c>
      <c r="AV2697" s="40">
        <v>2025</v>
      </c>
      <c r="AW2697" s="269" t="s">
        <v>179</v>
      </c>
      <c r="AX2697" s="380">
        <v>201.65</v>
      </c>
      <c r="AY2697" s="380">
        <v>223.65</v>
      </c>
    </row>
    <row r="2698" spans="1:51" x14ac:dyDescent="0.25">
      <c r="A2698" s="43">
        <v>117</v>
      </c>
      <c r="B2698" s="44" t="s">
        <v>87</v>
      </c>
      <c r="C2698" s="294">
        <v>4990614528.3699999</v>
      </c>
      <c r="D2698" s="294">
        <v>1903509335.3399999</v>
      </c>
      <c r="E2698" s="294">
        <v>231819121.75999999</v>
      </c>
      <c r="F2698" s="294">
        <v>782588365.50999999</v>
      </c>
      <c r="G2698" s="294">
        <v>1062735848.5700001</v>
      </c>
      <c r="H2698" s="294">
        <v>5114436.37</v>
      </c>
      <c r="I2698" s="294">
        <v>837702867.98000002</v>
      </c>
      <c r="J2698" s="294">
        <v>408989086.18000001</v>
      </c>
      <c r="K2698" s="294">
        <v>846185866.71000004</v>
      </c>
      <c r="L2698" s="294">
        <v>330328767.83999997</v>
      </c>
      <c r="M2698" s="294">
        <v>978670983.25</v>
      </c>
      <c r="N2698" s="294">
        <v>1117031878.9200001</v>
      </c>
      <c r="O2698" s="294">
        <v>1832269865.5599999</v>
      </c>
      <c r="P2698" s="294">
        <v>-590923109.12</v>
      </c>
      <c r="Q2698" s="294">
        <v>448668628.18000001</v>
      </c>
      <c r="R2698" s="294">
        <v>-142254480.94</v>
      </c>
      <c r="S2698" s="294">
        <v>147368917.31</v>
      </c>
      <c r="T2698" s="294">
        <v>7676432.2000000002</v>
      </c>
      <c r="U2698" s="294">
        <v>0</v>
      </c>
      <c r="V2698" s="294">
        <v>0</v>
      </c>
      <c r="W2698" s="294">
        <v>0</v>
      </c>
      <c r="X2698" s="294">
        <v>1440548370.03</v>
      </c>
      <c r="Y2698" s="294">
        <v>16979607.859999999</v>
      </c>
      <c r="Z2698" s="294">
        <v>24475085.510000002</v>
      </c>
      <c r="AA2698" s="294">
        <v>34462732.700000003</v>
      </c>
      <c r="AB2698" s="294">
        <v>8032634.3600000003</v>
      </c>
      <c r="AC2698" s="294">
        <v>0</v>
      </c>
      <c r="AD2698" s="294">
        <v>0</v>
      </c>
      <c r="AE2698" s="294">
        <v>0</v>
      </c>
      <c r="AF2698" s="294">
        <v>1216905824.49</v>
      </c>
      <c r="AG2698" s="294">
        <v>1308999751.0899999</v>
      </c>
      <c r="AH2698" s="294">
        <v>1348851000.6800001</v>
      </c>
      <c r="AI2698" s="294">
        <v>2672995887.9000001</v>
      </c>
      <c r="AJ2698" s="294">
        <v>840726022.34000003</v>
      </c>
      <c r="AK2698" s="294">
        <v>0</v>
      </c>
      <c r="AL2698" s="294">
        <v>-8482998.7300000004</v>
      </c>
      <c r="AM2698" s="294">
        <v>0.99</v>
      </c>
      <c r="AN2698" s="294">
        <v>439246940.93000001</v>
      </c>
      <c r="AO2698" s="294">
        <v>343341424.57999998</v>
      </c>
      <c r="AP2698" s="13">
        <v>4303027931.1000004</v>
      </c>
      <c r="AQ2698" s="13">
        <v>3030126995.1999998</v>
      </c>
      <c r="AR2698" s="367"/>
      <c r="AS2698" s="19">
        <v>45961</v>
      </c>
      <c r="AT2698" s="20" t="s">
        <v>9</v>
      </c>
      <c r="AU2698" s="40" t="s">
        <v>292</v>
      </c>
      <c r="AV2698" s="40">
        <v>2025</v>
      </c>
      <c r="AW2698" s="269" t="s">
        <v>155</v>
      </c>
      <c r="AX2698" s="380">
        <v>201.65</v>
      </c>
      <c r="AY2698" s="380">
        <v>223.65</v>
      </c>
    </row>
    <row r="2699" spans="1:51" x14ac:dyDescent="0.25">
      <c r="A2699" s="43">
        <v>80</v>
      </c>
      <c r="B2699" s="44" t="s">
        <v>89</v>
      </c>
      <c r="C2699" s="294">
        <v>3894768183.6399999</v>
      </c>
      <c r="D2699" s="294">
        <v>1110925095.1099999</v>
      </c>
      <c r="E2699" s="294">
        <v>84414045.519999996</v>
      </c>
      <c r="F2699" s="294">
        <v>681658944.03999996</v>
      </c>
      <c r="G2699" s="294">
        <v>1049013205.73</v>
      </c>
      <c r="H2699" s="294">
        <v>3181185.76</v>
      </c>
      <c r="I2699" s="294">
        <v>1135809181.8199999</v>
      </c>
      <c r="J2699" s="294">
        <v>441810638.33999997</v>
      </c>
      <c r="K2699" s="294">
        <v>426203695.38999999</v>
      </c>
      <c r="L2699" s="294">
        <v>192343011.56999999</v>
      </c>
      <c r="M2699" s="294">
        <v>973328996.30999994</v>
      </c>
      <c r="N2699" s="294">
        <v>1070856544.92</v>
      </c>
      <c r="O2699" s="294">
        <v>1462961130.6500001</v>
      </c>
      <c r="P2699" s="294">
        <v>-410882132.19999999</v>
      </c>
      <c r="Q2699" s="294">
        <v>510162062.58999997</v>
      </c>
      <c r="R2699" s="294">
        <v>99279930.390000001</v>
      </c>
      <c r="S2699" s="294">
        <v>-96098745.090000004</v>
      </c>
      <c r="T2699" s="294">
        <v>7811719.7699999996</v>
      </c>
      <c r="U2699" s="294">
        <v>0</v>
      </c>
      <c r="V2699" s="294">
        <v>0</v>
      </c>
      <c r="W2699" s="294">
        <v>1822978.34</v>
      </c>
      <c r="X2699" s="294">
        <v>1459089721.9200001</v>
      </c>
      <c r="Y2699" s="294">
        <v>17758019.579999998</v>
      </c>
      <c r="Z2699" s="294">
        <v>16670909.960000001</v>
      </c>
      <c r="AA2699" s="294">
        <v>15646252.32</v>
      </c>
      <c r="AB2699" s="294">
        <v>10243714.130000001</v>
      </c>
      <c r="AC2699" s="294">
        <v>0</v>
      </c>
      <c r="AD2699" s="294">
        <v>0</v>
      </c>
      <c r="AE2699" s="294">
        <v>0</v>
      </c>
      <c r="AF2699" s="294">
        <v>1504504269.1300001</v>
      </c>
      <c r="AG2699" s="294">
        <v>1165672007.8800001</v>
      </c>
      <c r="AH2699" s="294">
        <v>1155270590.4400001</v>
      </c>
      <c r="AI2699" s="294">
        <v>2332841586.2800002</v>
      </c>
      <c r="AJ2699" s="294">
        <v>869880455.63</v>
      </c>
      <c r="AK2699" s="294">
        <v>0</v>
      </c>
      <c r="AL2699" s="294">
        <v>709605486.42999995</v>
      </c>
      <c r="AM2699" s="294">
        <v>2.66</v>
      </c>
      <c r="AN2699" s="294">
        <v>359126479.39999998</v>
      </c>
      <c r="AO2699" s="294">
        <v>322532464.63999999</v>
      </c>
      <c r="AP2699" s="13">
        <v>3115307237.3600006</v>
      </c>
      <c r="AQ2699" s="13">
        <v>1779717418.7900002</v>
      </c>
      <c r="AR2699" s="367"/>
      <c r="AS2699" s="19">
        <v>45961</v>
      </c>
      <c r="AT2699" s="20" t="s">
        <v>9</v>
      </c>
      <c r="AU2699" s="40" t="s">
        <v>292</v>
      </c>
      <c r="AV2699" s="40">
        <v>2025</v>
      </c>
      <c r="AW2699" s="269" t="s">
        <v>288</v>
      </c>
      <c r="AX2699" s="380">
        <v>201.65</v>
      </c>
      <c r="AY2699" s="380">
        <v>223.65</v>
      </c>
    </row>
    <row r="2700" spans="1:51" x14ac:dyDescent="0.25">
      <c r="A2700" s="43">
        <v>2</v>
      </c>
      <c r="B2700" s="44" t="s">
        <v>90</v>
      </c>
      <c r="C2700" s="294">
        <v>385369137.98000002</v>
      </c>
      <c r="D2700" s="294">
        <v>20903567.359999999</v>
      </c>
      <c r="E2700" s="294">
        <v>6739844.4000000004</v>
      </c>
      <c r="F2700" s="294">
        <v>1219119.4099999999</v>
      </c>
      <c r="G2700" s="294">
        <v>273061129.97000003</v>
      </c>
      <c r="H2700" s="294">
        <v>91496863.620000005</v>
      </c>
      <c r="I2700" s="294">
        <v>1898224367.3</v>
      </c>
      <c r="J2700" s="294">
        <v>3832002026.6999998</v>
      </c>
      <c r="K2700" s="294">
        <v>44090681.57</v>
      </c>
      <c r="L2700" s="294">
        <v>35615537.659999996</v>
      </c>
      <c r="M2700" s="294">
        <v>78297116.280000001</v>
      </c>
      <c r="N2700" s="294">
        <v>0</v>
      </c>
      <c r="O2700" s="294">
        <v>69031598.700000003</v>
      </c>
      <c r="P2700" s="294">
        <v>15695668.07</v>
      </c>
      <c r="Q2700" s="294">
        <v>-6252406.8200000003</v>
      </c>
      <c r="R2700" s="294">
        <v>9443261.25</v>
      </c>
      <c r="S2700" s="294">
        <v>82053602.359999999</v>
      </c>
      <c r="T2700" s="294">
        <v>235.18</v>
      </c>
      <c r="U2700" s="294">
        <v>0</v>
      </c>
      <c r="V2700" s="294">
        <v>0</v>
      </c>
      <c r="W2700" s="294">
        <v>264894693.75</v>
      </c>
      <c r="X2700" s="294">
        <v>220999072.66</v>
      </c>
      <c r="Y2700" s="294">
        <v>5024790.95</v>
      </c>
      <c r="Z2700" s="294">
        <v>3240919.83</v>
      </c>
      <c r="AA2700" s="294">
        <v>554157.89</v>
      </c>
      <c r="AB2700" s="294">
        <v>15110430.630000001</v>
      </c>
      <c r="AC2700" s="294">
        <v>0</v>
      </c>
      <c r="AD2700" s="294">
        <v>0</v>
      </c>
      <c r="AE2700" s="294">
        <v>0</v>
      </c>
      <c r="AF2700" s="294">
        <v>379910099.92000002</v>
      </c>
      <c r="AG2700" s="294">
        <v>113912653.94</v>
      </c>
      <c r="AH2700" s="294">
        <v>6739844.4000000004</v>
      </c>
      <c r="AI2700" s="294">
        <v>115521932.5</v>
      </c>
      <c r="AJ2700" s="294">
        <v>46490333.799999997</v>
      </c>
      <c r="AK2700" s="294">
        <v>0</v>
      </c>
      <c r="AL2700" s="294">
        <v>1854133685.73</v>
      </c>
      <c r="AM2700" s="294">
        <v>43.05</v>
      </c>
      <c r="AN2700" s="294">
        <v>1219119.4099999999</v>
      </c>
      <c r="AO2700" s="294">
        <v>0</v>
      </c>
      <c r="AP2700" s="13">
        <v>308693966.14000005</v>
      </c>
      <c r="AQ2700" s="13">
        <v>13259994.219999997</v>
      </c>
      <c r="AR2700" s="367"/>
      <c r="AS2700" s="19">
        <v>45961</v>
      </c>
      <c r="AT2700" s="20" t="s">
        <v>9</v>
      </c>
      <c r="AU2700" s="40" t="s">
        <v>292</v>
      </c>
      <c r="AV2700" s="40">
        <v>2025</v>
      </c>
      <c r="AW2700" s="269" t="s">
        <v>168</v>
      </c>
      <c r="AX2700" s="380">
        <v>201.65</v>
      </c>
      <c r="AY2700" s="380">
        <v>223.65</v>
      </c>
    </row>
    <row r="2701" spans="1:51" x14ac:dyDescent="0.25">
      <c r="A2701" s="43">
        <v>115</v>
      </c>
      <c r="B2701" s="44" t="s">
        <v>290</v>
      </c>
      <c r="C2701" s="294">
        <v>880352.68</v>
      </c>
      <c r="D2701" s="294">
        <v>0</v>
      </c>
      <c r="E2701" s="294">
        <v>0.01</v>
      </c>
      <c r="F2701" s="294">
        <v>0</v>
      </c>
      <c r="G2701" s="294">
        <v>3531646.76</v>
      </c>
      <c r="H2701" s="294">
        <v>21507498.100000001</v>
      </c>
      <c r="I2701" s="294">
        <v>214548413.09999999</v>
      </c>
      <c r="J2701" s="294">
        <v>231597.45</v>
      </c>
      <c r="K2701" s="294">
        <v>4954884.57</v>
      </c>
      <c r="L2701" s="294">
        <v>539027.02</v>
      </c>
      <c r="M2701" s="294">
        <v>0</v>
      </c>
      <c r="N2701" s="294">
        <v>0</v>
      </c>
      <c r="O2701" s="294">
        <v>4486889.17</v>
      </c>
      <c r="P2701" s="294">
        <v>-7138183.25</v>
      </c>
      <c r="Q2701" s="294">
        <v>0</v>
      </c>
      <c r="R2701" s="294">
        <v>-7138183.25</v>
      </c>
      <c r="S2701" s="294">
        <v>28645681.350000001</v>
      </c>
      <c r="T2701" s="294">
        <v>719862.17</v>
      </c>
      <c r="U2701" s="294">
        <v>0</v>
      </c>
      <c r="V2701" s="294">
        <v>0</v>
      </c>
      <c r="W2701" s="294">
        <v>0</v>
      </c>
      <c r="X2701" s="294">
        <v>28501680.699999999</v>
      </c>
      <c r="Y2701" s="294">
        <v>72074.48</v>
      </c>
      <c r="Z2701" s="294">
        <v>446464.86</v>
      </c>
      <c r="AA2701" s="294">
        <v>0</v>
      </c>
      <c r="AB2701" s="294">
        <v>378.41</v>
      </c>
      <c r="AC2701" s="294">
        <v>0</v>
      </c>
      <c r="AD2701" s="294">
        <v>0</v>
      </c>
      <c r="AE2701" s="294">
        <v>56943.77</v>
      </c>
      <c r="AF2701" s="294">
        <v>0</v>
      </c>
      <c r="AG2701" s="294">
        <v>539027.02</v>
      </c>
      <c r="AH2701" s="294">
        <v>0.01</v>
      </c>
      <c r="AI2701" s="294">
        <v>4896311.8899999997</v>
      </c>
      <c r="AJ2701" s="294">
        <v>409422.72</v>
      </c>
      <c r="AK2701" s="294">
        <v>0</v>
      </c>
      <c r="AL2701" s="294">
        <v>209593528.53</v>
      </c>
      <c r="AM2701" s="294">
        <v>43.3</v>
      </c>
      <c r="AN2701" s="294">
        <v>0</v>
      </c>
      <c r="AO2701" s="294">
        <v>0</v>
      </c>
      <c r="AP2701" s="13">
        <v>809321.06999999983</v>
      </c>
      <c r="AQ2701" s="13">
        <v>0.01</v>
      </c>
      <c r="AR2701" s="367"/>
      <c r="AS2701" s="19">
        <v>45961</v>
      </c>
      <c r="AT2701" s="20" t="s">
        <v>9</v>
      </c>
      <c r="AU2701" s="40" t="s">
        <v>292</v>
      </c>
      <c r="AV2701" s="40">
        <v>2025</v>
      </c>
      <c r="AW2701" s="269" t="s">
        <v>291</v>
      </c>
      <c r="AX2701" s="380">
        <v>201.65</v>
      </c>
      <c r="AY2701" s="380">
        <v>223.65</v>
      </c>
    </row>
    <row r="2702" spans="1:51" x14ac:dyDescent="0.25">
      <c r="A2702" s="43">
        <v>106</v>
      </c>
      <c r="B2702" s="44" t="s">
        <v>92</v>
      </c>
      <c r="C2702" s="294">
        <v>223510524.97999999</v>
      </c>
      <c r="D2702" s="294">
        <v>12328258.02</v>
      </c>
      <c r="E2702" s="294">
        <v>2309650.79</v>
      </c>
      <c r="F2702" s="294">
        <v>41471745.270000003</v>
      </c>
      <c r="G2702" s="294">
        <v>83257422.390000001</v>
      </c>
      <c r="H2702" s="294">
        <v>149364.79999999999</v>
      </c>
      <c r="I2702" s="294">
        <v>244522302.50999999</v>
      </c>
      <c r="J2702" s="294">
        <v>11727365.73</v>
      </c>
      <c r="K2702" s="294">
        <v>32244599.07</v>
      </c>
      <c r="L2702" s="294">
        <v>29855928.449999999</v>
      </c>
      <c r="M2702" s="294">
        <v>42462232.93</v>
      </c>
      <c r="N2702" s="294">
        <v>0</v>
      </c>
      <c r="O2702" s="294">
        <v>48007996.060000002</v>
      </c>
      <c r="P2702" s="294">
        <v>37188240.710000001</v>
      </c>
      <c r="Q2702" s="294">
        <v>-32408103.149999999</v>
      </c>
      <c r="R2702" s="294">
        <v>4780137.5599999996</v>
      </c>
      <c r="S2702" s="294">
        <v>-4630772.76</v>
      </c>
      <c r="T2702" s="294">
        <v>719251.65</v>
      </c>
      <c r="U2702" s="294">
        <v>0</v>
      </c>
      <c r="V2702" s="294">
        <v>0</v>
      </c>
      <c r="W2702" s="294">
        <v>0</v>
      </c>
      <c r="X2702" s="294">
        <v>4254945.68</v>
      </c>
      <c r="Y2702" s="294">
        <v>1526855.27</v>
      </c>
      <c r="Z2702" s="294">
        <v>1440206.31</v>
      </c>
      <c r="AA2702" s="294">
        <v>4151062.47</v>
      </c>
      <c r="AB2702" s="294">
        <v>1642888.6</v>
      </c>
      <c r="AC2702" s="294">
        <v>0</v>
      </c>
      <c r="AD2702" s="294">
        <v>0</v>
      </c>
      <c r="AE2702" s="294">
        <v>0</v>
      </c>
      <c r="AF2702" s="294">
        <v>843957.44</v>
      </c>
      <c r="AG2702" s="294">
        <v>72318161.379999995</v>
      </c>
      <c r="AH2702" s="294">
        <v>2309650.79</v>
      </c>
      <c r="AI2702" s="294">
        <v>74497625.5</v>
      </c>
      <c r="AJ2702" s="294">
        <v>26489629.440000001</v>
      </c>
      <c r="AK2702" s="294">
        <v>0</v>
      </c>
      <c r="AL2702" s="294">
        <v>212277703.44</v>
      </c>
      <c r="AM2702" s="294">
        <v>7.58</v>
      </c>
      <c r="AN2702" s="294">
        <v>19513284.73</v>
      </c>
      <c r="AO2702" s="294">
        <v>21958460.539999999</v>
      </c>
      <c r="AP2702" s="13">
        <v>175818115.04000002</v>
      </c>
      <c r="AQ2702" s="13">
        <v>12643844.140000002</v>
      </c>
      <c r="AR2702" s="367"/>
      <c r="AS2702" s="19">
        <v>45961</v>
      </c>
      <c r="AT2702" s="20" t="s">
        <v>9</v>
      </c>
      <c r="AU2702" s="40" t="s">
        <v>292</v>
      </c>
      <c r="AV2702" s="40">
        <v>2025</v>
      </c>
      <c r="AW2702" s="269" t="s">
        <v>172</v>
      </c>
      <c r="AX2702" s="380">
        <v>201.65</v>
      </c>
      <c r="AY2702" s="380">
        <v>223.65</v>
      </c>
    </row>
    <row r="2703" spans="1:51" x14ac:dyDescent="0.25">
      <c r="A2703" s="43">
        <v>118</v>
      </c>
      <c r="B2703" s="44" t="s">
        <v>93</v>
      </c>
      <c r="C2703" s="294">
        <v>943032624.40999997</v>
      </c>
      <c r="D2703" s="294">
        <v>294318980.47000003</v>
      </c>
      <c r="E2703" s="294">
        <v>49646389.960000001</v>
      </c>
      <c r="F2703" s="294">
        <v>127230418.84</v>
      </c>
      <c r="G2703" s="294">
        <v>368564746.18000001</v>
      </c>
      <c r="H2703" s="294">
        <v>488808.57</v>
      </c>
      <c r="I2703" s="294">
        <v>341424054.27999997</v>
      </c>
      <c r="J2703" s="294">
        <v>138513491.75999999</v>
      </c>
      <c r="K2703" s="294">
        <v>312997495.32999998</v>
      </c>
      <c r="L2703" s="294">
        <v>234953283.53999999</v>
      </c>
      <c r="M2703" s="294">
        <v>199970181.41999999</v>
      </c>
      <c r="N2703" s="294">
        <v>161373461.15000001</v>
      </c>
      <c r="O2703" s="294">
        <v>459070592.27999997</v>
      </c>
      <c r="P2703" s="294">
        <v>-310943857.12</v>
      </c>
      <c r="Q2703" s="294">
        <v>298460776.73000002</v>
      </c>
      <c r="R2703" s="294">
        <v>-12483080.390000001</v>
      </c>
      <c r="S2703" s="294">
        <v>12971888.960000001</v>
      </c>
      <c r="T2703" s="294">
        <v>11150971.869999999</v>
      </c>
      <c r="U2703" s="294">
        <v>0</v>
      </c>
      <c r="V2703" s="294">
        <v>0</v>
      </c>
      <c r="W2703" s="294">
        <v>67244.62</v>
      </c>
      <c r="X2703" s="294">
        <v>171096653.49000001</v>
      </c>
      <c r="Y2703" s="294">
        <v>5949608.21</v>
      </c>
      <c r="Z2703" s="294">
        <v>6019018.0599999996</v>
      </c>
      <c r="AA2703" s="294">
        <v>1228943.31</v>
      </c>
      <c r="AB2703" s="294">
        <v>3937664.63</v>
      </c>
      <c r="AC2703" s="294">
        <v>0</v>
      </c>
      <c r="AD2703" s="294">
        <v>0</v>
      </c>
      <c r="AE2703" s="294">
        <v>45117473.130000003</v>
      </c>
      <c r="AF2703" s="294">
        <v>107090273.68000001</v>
      </c>
      <c r="AG2703" s="294">
        <v>434923464.95999998</v>
      </c>
      <c r="AH2703" s="294">
        <v>211019851.11000001</v>
      </c>
      <c r="AI2703" s="294">
        <v>674203896.24000001</v>
      </c>
      <c r="AJ2703" s="294">
        <v>215133303.96000001</v>
      </c>
      <c r="AK2703" s="294">
        <v>0</v>
      </c>
      <c r="AL2703" s="294">
        <v>28426558.949999999</v>
      </c>
      <c r="AM2703" s="294">
        <v>1.0900000000000001</v>
      </c>
      <c r="AN2703" s="294">
        <v>98420384.780000001</v>
      </c>
      <c r="AO2703" s="294">
        <v>28810034.059999999</v>
      </c>
      <c r="AP2703" s="13">
        <v>624156135.20000005</v>
      </c>
      <c r="AQ2703" s="13">
        <v>410178209.68000001</v>
      </c>
      <c r="AR2703" s="367"/>
      <c r="AS2703" s="19">
        <v>45961</v>
      </c>
      <c r="AT2703" s="20" t="s">
        <v>9</v>
      </c>
      <c r="AU2703" s="40" t="s">
        <v>292</v>
      </c>
      <c r="AV2703" s="40">
        <v>2025</v>
      </c>
      <c r="AW2703" s="269" t="s">
        <v>162</v>
      </c>
      <c r="AX2703" s="380">
        <v>201.65</v>
      </c>
      <c r="AY2703" s="380">
        <v>223.65</v>
      </c>
    </row>
    <row r="2704" spans="1:51" x14ac:dyDescent="0.25">
      <c r="A2704" s="43">
        <v>29</v>
      </c>
      <c r="B2704" s="44" t="s">
        <v>94</v>
      </c>
      <c r="C2704" s="294">
        <v>1742925915.3699999</v>
      </c>
      <c r="D2704" s="294">
        <v>491082045.67000002</v>
      </c>
      <c r="E2704" s="294">
        <v>114268053.2</v>
      </c>
      <c r="F2704" s="294">
        <v>357407735.61000001</v>
      </c>
      <c r="G2704" s="294">
        <v>479906643.23000002</v>
      </c>
      <c r="H2704" s="294">
        <v>3981247.46</v>
      </c>
      <c r="I2704" s="294">
        <v>3097246883.6999998</v>
      </c>
      <c r="J2704" s="294">
        <v>631278418.99000001</v>
      </c>
      <c r="K2704" s="294">
        <v>351918932.20999998</v>
      </c>
      <c r="L2704" s="294">
        <v>177673773.81</v>
      </c>
      <c r="M2704" s="294">
        <v>223674135.19</v>
      </c>
      <c r="N2704" s="294">
        <v>72087836.969999999</v>
      </c>
      <c r="O2704" s="294">
        <v>426767854.50999999</v>
      </c>
      <c r="P2704" s="294">
        <v>-12390601.83</v>
      </c>
      <c r="Q2704" s="294">
        <v>-308754768.44999999</v>
      </c>
      <c r="R2704" s="294">
        <v>-321145370.27999997</v>
      </c>
      <c r="S2704" s="294">
        <v>325126617.75999999</v>
      </c>
      <c r="T2704" s="294">
        <v>83244965.469999999</v>
      </c>
      <c r="U2704" s="294">
        <v>0</v>
      </c>
      <c r="V2704" s="294">
        <v>0</v>
      </c>
      <c r="W2704" s="294">
        <v>0</v>
      </c>
      <c r="X2704" s="294">
        <v>1645377623.4100001</v>
      </c>
      <c r="Y2704" s="294">
        <v>8150640.3399999999</v>
      </c>
      <c r="Z2704" s="294">
        <v>10703612.5</v>
      </c>
      <c r="AA2704" s="294">
        <v>4470097.8600000003</v>
      </c>
      <c r="AB2704" s="294">
        <v>20114508.850000001</v>
      </c>
      <c r="AC2704" s="294">
        <v>0</v>
      </c>
      <c r="AD2704" s="294">
        <v>0</v>
      </c>
      <c r="AE2704" s="294">
        <v>0</v>
      </c>
      <c r="AF2704" s="294">
        <v>1360057111.5699999</v>
      </c>
      <c r="AG2704" s="294">
        <v>401347909</v>
      </c>
      <c r="AH2704" s="294">
        <v>186355890.16999999</v>
      </c>
      <c r="AI2704" s="294">
        <v>578933573.05999994</v>
      </c>
      <c r="AJ2704" s="294">
        <v>152165718.55000001</v>
      </c>
      <c r="AK2704" s="294">
        <v>0</v>
      </c>
      <c r="AL2704" s="294">
        <v>2745327951.4899998</v>
      </c>
      <c r="AM2704" s="294">
        <v>8.8000000000000007</v>
      </c>
      <c r="AN2704" s="294">
        <v>203341953.24000001</v>
      </c>
      <c r="AO2704" s="294">
        <v>154065782.37</v>
      </c>
      <c r="AP2704" s="13">
        <v>1449141343.6199999</v>
      </c>
      <c r="AQ2704" s="13">
        <v>619288720.4599998</v>
      </c>
      <c r="AR2704" s="367"/>
      <c r="AS2704" s="19">
        <v>45961</v>
      </c>
      <c r="AT2704" s="20" t="s">
        <v>9</v>
      </c>
      <c r="AU2704" s="40" t="s">
        <v>292</v>
      </c>
      <c r="AV2704" s="40">
        <v>2025</v>
      </c>
      <c r="AW2704" s="269" t="s">
        <v>156</v>
      </c>
      <c r="AX2704" s="380">
        <v>201.65</v>
      </c>
      <c r="AY2704" s="380">
        <v>223.65</v>
      </c>
    </row>
    <row r="2705" spans="1:51" x14ac:dyDescent="0.25">
      <c r="A2705" s="43">
        <v>111</v>
      </c>
      <c r="B2705" s="44" t="s">
        <v>95</v>
      </c>
      <c r="C2705" s="294">
        <v>20112808.260000002</v>
      </c>
      <c r="D2705" s="294">
        <v>629816.05000000005</v>
      </c>
      <c r="E2705" s="294">
        <v>0.01</v>
      </c>
      <c r="F2705" s="294">
        <v>4585521.32</v>
      </c>
      <c r="G2705" s="294">
        <v>10843431.640000001</v>
      </c>
      <c r="H2705" s="294">
        <v>15658031.220000001</v>
      </c>
      <c r="I2705" s="294">
        <v>224547312.97</v>
      </c>
      <c r="J2705" s="294">
        <v>75396090.069999993</v>
      </c>
      <c r="K2705" s="294">
        <v>8967561.1500000004</v>
      </c>
      <c r="L2705" s="294">
        <v>7070313.5700000003</v>
      </c>
      <c r="M2705" s="294">
        <v>1586864.92</v>
      </c>
      <c r="N2705" s="294">
        <v>0</v>
      </c>
      <c r="O2705" s="294">
        <v>5076145.6100000003</v>
      </c>
      <c r="P2705" s="294">
        <v>-1274022.92</v>
      </c>
      <c r="Q2705" s="294">
        <v>162466.26999999999</v>
      </c>
      <c r="R2705" s="294">
        <v>-1111556.6499999999</v>
      </c>
      <c r="S2705" s="294">
        <v>16769587.869999999</v>
      </c>
      <c r="T2705" s="294">
        <v>1500000</v>
      </c>
      <c r="U2705" s="294">
        <v>0</v>
      </c>
      <c r="V2705" s="294">
        <v>0</v>
      </c>
      <c r="W2705" s="294">
        <v>0</v>
      </c>
      <c r="X2705" s="294">
        <v>20329482.25</v>
      </c>
      <c r="Y2705" s="294">
        <v>221294.52</v>
      </c>
      <c r="Z2705" s="294">
        <v>1347069.09</v>
      </c>
      <c r="AA2705" s="294">
        <v>318336.19</v>
      </c>
      <c r="AB2705" s="294">
        <v>1395545.98</v>
      </c>
      <c r="AC2705" s="294">
        <v>0</v>
      </c>
      <c r="AD2705" s="294">
        <v>0</v>
      </c>
      <c r="AE2705" s="294">
        <v>0</v>
      </c>
      <c r="AF2705" s="294">
        <v>1777648.6</v>
      </c>
      <c r="AG2705" s="294">
        <v>8657178.4900000002</v>
      </c>
      <c r="AH2705" s="294">
        <v>0.01</v>
      </c>
      <c r="AI2705" s="294">
        <v>10495748.369999999</v>
      </c>
      <c r="AJ2705" s="294">
        <v>5419602.7599999998</v>
      </c>
      <c r="AK2705" s="294">
        <v>0</v>
      </c>
      <c r="AL2705" s="294">
        <v>215579751.81999999</v>
      </c>
      <c r="AM2705" s="294">
        <v>25.04</v>
      </c>
      <c r="AN2705" s="294">
        <v>2963238.86</v>
      </c>
      <c r="AO2705" s="294">
        <v>1622282.46</v>
      </c>
      <c r="AP2705" s="13">
        <v>15578726.499999998</v>
      </c>
      <c r="AQ2705" s="13">
        <v>401122.79000000004</v>
      </c>
      <c r="AR2705" s="367"/>
      <c r="AS2705" s="19">
        <v>45961</v>
      </c>
      <c r="AT2705" s="20" t="s">
        <v>9</v>
      </c>
      <c r="AU2705" s="40" t="s">
        <v>292</v>
      </c>
      <c r="AV2705" s="40">
        <v>2025</v>
      </c>
      <c r="AW2705" s="269" t="s">
        <v>182</v>
      </c>
      <c r="AX2705" s="380">
        <v>201.65</v>
      </c>
      <c r="AY2705" s="380">
        <v>223.65</v>
      </c>
    </row>
    <row r="2706" spans="1:51" x14ac:dyDescent="0.25">
      <c r="A2706" s="43">
        <v>83</v>
      </c>
      <c r="B2706" s="44" t="s">
        <v>96</v>
      </c>
      <c r="C2706" s="294">
        <v>2506924554.8000002</v>
      </c>
      <c r="D2706" s="294">
        <v>708792319.07000005</v>
      </c>
      <c r="E2706" s="294">
        <v>320714544</v>
      </c>
      <c r="F2706" s="294">
        <v>456167556.04000002</v>
      </c>
      <c r="G2706" s="294">
        <v>667244805.78999996</v>
      </c>
      <c r="H2706" s="294">
        <v>-533608071.94999999</v>
      </c>
      <c r="I2706" s="294">
        <v>1300234245.9000001</v>
      </c>
      <c r="J2706" s="294">
        <v>14088379.199999999</v>
      </c>
      <c r="K2706" s="294">
        <v>1313759096.3499999</v>
      </c>
      <c r="L2706" s="294">
        <v>940698967.13999999</v>
      </c>
      <c r="M2706" s="294">
        <v>34140781.859999999</v>
      </c>
      <c r="N2706" s="294">
        <v>0</v>
      </c>
      <c r="O2706" s="294">
        <v>889275193.14999998</v>
      </c>
      <c r="P2706" s="294">
        <v>-214555319.25</v>
      </c>
      <c r="Q2706" s="294">
        <v>-91528237.200000003</v>
      </c>
      <c r="R2706" s="294">
        <v>-306083556.44999999</v>
      </c>
      <c r="S2706" s="294">
        <v>-227524515.5</v>
      </c>
      <c r="T2706" s="294">
        <v>3865182.2</v>
      </c>
      <c r="U2706" s="294">
        <v>0</v>
      </c>
      <c r="V2706" s="294">
        <v>0</v>
      </c>
      <c r="W2706" s="294">
        <v>597568.4</v>
      </c>
      <c r="X2706" s="294">
        <v>997107246.61000001</v>
      </c>
      <c r="Y2706" s="294">
        <v>9850292.0899999999</v>
      </c>
      <c r="Z2706" s="294">
        <v>45908114.619999997</v>
      </c>
      <c r="AA2706" s="294">
        <v>59343.95</v>
      </c>
      <c r="AB2706" s="294">
        <v>2910417.23</v>
      </c>
      <c r="AC2706" s="294">
        <v>0</v>
      </c>
      <c r="AD2706" s="294">
        <v>0</v>
      </c>
      <c r="AE2706" s="294">
        <v>0</v>
      </c>
      <c r="AF2706" s="294">
        <v>1170366344.8199999</v>
      </c>
      <c r="AG2706" s="294">
        <v>974839749</v>
      </c>
      <c r="AH2706" s="294">
        <v>320714544</v>
      </c>
      <c r="AI2706" s="294">
        <v>1345964503.3599999</v>
      </c>
      <c r="AJ2706" s="294">
        <v>456689310.20999998</v>
      </c>
      <c r="AK2706" s="294">
        <v>0</v>
      </c>
      <c r="AL2706" s="294">
        <v>-13524850.449999999</v>
      </c>
      <c r="AM2706" s="294">
        <v>0.99</v>
      </c>
      <c r="AN2706" s="294">
        <v>266374875.38</v>
      </c>
      <c r="AO2706" s="294">
        <v>189792680.66</v>
      </c>
      <c r="AP2706" s="13">
        <v>1855893520.1200001</v>
      </c>
      <c r="AQ2706" s="13">
        <v>920109958.06999993</v>
      </c>
      <c r="AR2706" s="367"/>
      <c r="AS2706" s="19">
        <v>45961</v>
      </c>
      <c r="AT2706" s="20" t="s">
        <v>9</v>
      </c>
      <c r="AU2706" s="40" t="s">
        <v>293</v>
      </c>
      <c r="AV2706" s="40">
        <v>2025</v>
      </c>
      <c r="AW2706" s="269" t="s">
        <v>158</v>
      </c>
      <c r="AX2706" s="380">
        <v>201.65</v>
      </c>
      <c r="AY2706" s="380">
        <v>223.65</v>
      </c>
    </row>
    <row r="2707" spans="1:51" x14ac:dyDescent="0.25">
      <c r="A2707" s="43">
        <v>40</v>
      </c>
      <c r="B2707" s="44" t="s">
        <v>97</v>
      </c>
      <c r="C2707" s="294">
        <v>732017670.62</v>
      </c>
      <c r="D2707" s="294">
        <v>95271819.569999993</v>
      </c>
      <c r="E2707" s="294">
        <v>149870003.25</v>
      </c>
      <c r="F2707" s="294">
        <v>33620298.600000001</v>
      </c>
      <c r="G2707" s="294">
        <v>145108436.52000001</v>
      </c>
      <c r="H2707" s="294">
        <v>693593.77</v>
      </c>
      <c r="I2707" s="294">
        <v>296133187.01999998</v>
      </c>
      <c r="J2707" s="294">
        <v>13258097.640000001</v>
      </c>
      <c r="K2707" s="294">
        <v>237617130.84999999</v>
      </c>
      <c r="L2707" s="294">
        <v>86855145.030000001</v>
      </c>
      <c r="M2707" s="294">
        <v>191631042.66999999</v>
      </c>
      <c r="N2707" s="294">
        <v>0</v>
      </c>
      <c r="O2707" s="294">
        <v>369815019.23000002</v>
      </c>
      <c r="P2707" s="294">
        <v>86844329.230000004</v>
      </c>
      <c r="Q2707" s="294">
        <v>-40489865.909999996</v>
      </c>
      <c r="R2707" s="294">
        <v>46354463.32</v>
      </c>
      <c r="S2707" s="294">
        <v>-45660869.539999999</v>
      </c>
      <c r="T2707" s="294">
        <v>962.87</v>
      </c>
      <c r="U2707" s="294">
        <v>0</v>
      </c>
      <c r="V2707" s="294">
        <v>0</v>
      </c>
      <c r="W2707" s="294">
        <v>0</v>
      </c>
      <c r="X2707" s="294">
        <v>24214028.16</v>
      </c>
      <c r="Y2707" s="294">
        <v>2474158.64</v>
      </c>
      <c r="Z2707" s="294">
        <v>3865710.63</v>
      </c>
      <c r="AA2707" s="294">
        <v>258995.96</v>
      </c>
      <c r="AB2707" s="294">
        <v>2097689.5</v>
      </c>
      <c r="AC2707" s="294">
        <v>0</v>
      </c>
      <c r="AD2707" s="294">
        <v>0</v>
      </c>
      <c r="AE2707" s="294">
        <v>0</v>
      </c>
      <c r="AF2707" s="294">
        <v>61179305.840000004</v>
      </c>
      <c r="AG2707" s="294">
        <v>278486187.69999999</v>
      </c>
      <c r="AH2707" s="294">
        <v>149870003.25</v>
      </c>
      <c r="AI2707" s="294">
        <v>428863636.99000001</v>
      </c>
      <c r="AJ2707" s="294">
        <v>59048617.759999998</v>
      </c>
      <c r="AK2707" s="294">
        <v>0</v>
      </c>
      <c r="AL2707" s="294">
        <v>58516056.170000002</v>
      </c>
      <c r="AM2707" s="294">
        <v>1.25</v>
      </c>
      <c r="AN2707" s="294">
        <v>20513775.100000001</v>
      </c>
      <c r="AO2707" s="294">
        <v>13106523.5</v>
      </c>
      <c r="AP2707" s="13">
        <v>505810365.71999991</v>
      </c>
      <c r="AQ2707" s="13">
        <v>238307337.87</v>
      </c>
      <c r="AR2707" s="367"/>
      <c r="AS2707" s="19">
        <v>45961</v>
      </c>
      <c r="AT2707" s="20" t="s">
        <v>9</v>
      </c>
      <c r="AU2707" s="40" t="s">
        <v>292</v>
      </c>
      <c r="AV2707" s="40">
        <v>2025</v>
      </c>
      <c r="AW2707" s="269" t="s">
        <v>166</v>
      </c>
      <c r="AX2707" s="380">
        <v>201.65</v>
      </c>
      <c r="AY2707" s="380">
        <v>223.65</v>
      </c>
    </row>
    <row r="2708" spans="1:51" x14ac:dyDescent="0.25">
      <c r="A2708" s="43">
        <v>24</v>
      </c>
      <c r="B2708" s="44" t="s">
        <v>98</v>
      </c>
      <c r="C2708" s="294">
        <v>2921331517</v>
      </c>
      <c r="D2708" s="294">
        <v>889072153.61000001</v>
      </c>
      <c r="E2708" s="294">
        <v>141339782.33000001</v>
      </c>
      <c r="F2708" s="294">
        <v>367736432.44999999</v>
      </c>
      <c r="G2708" s="294">
        <v>706424241.90999997</v>
      </c>
      <c r="H2708" s="294">
        <v>590837744.12</v>
      </c>
      <c r="I2708" s="294">
        <v>2112901524.01</v>
      </c>
      <c r="J2708" s="294">
        <v>499480673.58999997</v>
      </c>
      <c r="K2708" s="294">
        <v>938420558.63999999</v>
      </c>
      <c r="L2708" s="294">
        <v>649871375.16999996</v>
      </c>
      <c r="M2708" s="294">
        <v>284653138.93000001</v>
      </c>
      <c r="N2708" s="294">
        <v>10551579.07</v>
      </c>
      <c r="O2708" s="294">
        <v>977805198.10000002</v>
      </c>
      <c r="P2708" s="294">
        <v>-20751318.699999999</v>
      </c>
      <c r="Q2708" s="294">
        <v>-256379294.18000001</v>
      </c>
      <c r="R2708" s="294">
        <v>-277130612.88</v>
      </c>
      <c r="S2708" s="294">
        <v>867968357</v>
      </c>
      <c r="T2708" s="294">
        <v>70836822.510000005</v>
      </c>
      <c r="U2708" s="294">
        <v>0</v>
      </c>
      <c r="V2708" s="294">
        <v>0</v>
      </c>
      <c r="W2708" s="294">
        <v>155556897.22999999</v>
      </c>
      <c r="X2708" s="294">
        <v>1431323303.1600001</v>
      </c>
      <c r="Y2708" s="294">
        <v>8314952.7400000002</v>
      </c>
      <c r="Z2708" s="294">
        <v>34426547.729999997</v>
      </c>
      <c r="AA2708" s="294">
        <v>147197550.69999999</v>
      </c>
      <c r="AB2708" s="294">
        <v>1522628.85</v>
      </c>
      <c r="AC2708" s="294">
        <v>0</v>
      </c>
      <c r="AD2708" s="294">
        <v>0</v>
      </c>
      <c r="AE2708" s="294">
        <v>140420891.37</v>
      </c>
      <c r="AF2708" s="294">
        <v>457866094.50999999</v>
      </c>
      <c r="AG2708" s="294">
        <v>934524514.10000002</v>
      </c>
      <c r="AH2708" s="294">
        <v>151891361.40000001</v>
      </c>
      <c r="AI2708" s="294">
        <v>1227236547.1199999</v>
      </c>
      <c r="AJ2708" s="294">
        <v>249431349.02000001</v>
      </c>
      <c r="AK2708" s="294">
        <v>0</v>
      </c>
      <c r="AL2708" s="294">
        <v>1174480965.3699999</v>
      </c>
      <c r="AM2708" s="294">
        <v>2.25</v>
      </c>
      <c r="AN2708" s="294">
        <v>234535669.06</v>
      </c>
      <c r="AO2708" s="294">
        <v>133200763.39</v>
      </c>
      <c r="AP2708" s="13">
        <v>2212218503.4099998</v>
      </c>
      <c r="AQ2708" s="13">
        <v>1010834171.39</v>
      </c>
      <c r="AR2708" s="367"/>
      <c r="AS2708" s="19">
        <v>45961</v>
      </c>
      <c r="AT2708" s="20" t="s">
        <v>9</v>
      </c>
      <c r="AU2708" s="40" t="s">
        <v>292</v>
      </c>
      <c r="AV2708" s="40">
        <v>2025</v>
      </c>
      <c r="AW2708" s="269" t="s">
        <v>164</v>
      </c>
      <c r="AX2708" s="380">
        <v>201.65</v>
      </c>
      <c r="AY2708" s="380">
        <v>223.65</v>
      </c>
    </row>
    <row r="2709" spans="1:51" x14ac:dyDescent="0.25">
      <c r="A2709" s="43">
        <v>124</v>
      </c>
      <c r="B2709" s="44" t="s">
        <v>99</v>
      </c>
      <c r="C2709" s="294">
        <v>72803026.090000004</v>
      </c>
      <c r="D2709" s="294">
        <v>10931859.060000001</v>
      </c>
      <c r="E2709" s="294">
        <v>1048245.41</v>
      </c>
      <c r="F2709" s="294">
        <v>1731031.71</v>
      </c>
      <c r="G2709" s="294">
        <v>149580750.40000001</v>
      </c>
      <c r="H2709" s="294">
        <v>90994678.260000005</v>
      </c>
      <c r="I2709" s="294">
        <v>121123827.06999999</v>
      </c>
      <c r="J2709" s="294">
        <v>237480.63</v>
      </c>
      <c r="K2709" s="294">
        <v>21879459.600000001</v>
      </c>
      <c r="L2709" s="294">
        <v>20196623.550000001</v>
      </c>
      <c r="M2709" s="294">
        <v>27416690.079999998</v>
      </c>
      <c r="N2709" s="294">
        <v>0</v>
      </c>
      <c r="O2709" s="294">
        <v>26962319.859999999</v>
      </c>
      <c r="P2709" s="294">
        <v>-116402934.94</v>
      </c>
      <c r="Q2709" s="294">
        <v>-19126069.289999999</v>
      </c>
      <c r="R2709" s="294">
        <v>-135529004.22999999</v>
      </c>
      <c r="S2709" s="294">
        <v>226523682.58000001</v>
      </c>
      <c r="T2709" s="294">
        <v>4477030.51</v>
      </c>
      <c r="U2709" s="294">
        <v>0</v>
      </c>
      <c r="V2709" s="294">
        <v>0</v>
      </c>
      <c r="W2709" s="294">
        <v>312801883.19</v>
      </c>
      <c r="X2709" s="294">
        <v>13919839.130000001</v>
      </c>
      <c r="Y2709" s="294">
        <v>2812450.45</v>
      </c>
      <c r="Z2709" s="294">
        <v>1023175.95</v>
      </c>
      <c r="AA2709" s="294">
        <v>49945247.799999997</v>
      </c>
      <c r="AB2709" s="294">
        <v>478462.41</v>
      </c>
      <c r="AC2709" s="294">
        <v>0</v>
      </c>
      <c r="AD2709" s="294">
        <v>0</v>
      </c>
      <c r="AE2709" s="294">
        <v>35775988.979999997</v>
      </c>
      <c r="AF2709" s="294">
        <v>14639744.66</v>
      </c>
      <c r="AG2709" s="294">
        <v>47613313.630000003</v>
      </c>
      <c r="AH2709" s="294">
        <v>1048245.41</v>
      </c>
      <c r="AI2709" s="294">
        <v>49193699.100000001</v>
      </c>
      <c r="AJ2709" s="294">
        <v>22231379.239999998</v>
      </c>
      <c r="AK2709" s="294">
        <v>0</v>
      </c>
      <c r="AL2709" s="294">
        <v>99244367.469999999</v>
      </c>
      <c r="AM2709" s="294">
        <v>5.54</v>
      </c>
      <c r="AN2709" s="294">
        <v>1573589.02</v>
      </c>
      <c r="AO2709" s="294">
        <v>157442.69</v>
      </c>
      <c r="AP2709" s="13">
        <v>47522580.250000007</v>
      </c>
      <c r="AQ2709" s="13">
        <v>11980104.470000001</v>
      </c>
      <c r="AR2709" s="367"/>
      <c r="AS2709" s="19">
        <v>45961</v>
      </c>
      <c r="AT2709" s="20" t="s">
        <v>9</v>
      </c>
      <c r="AU2709" s="40" t="s">
        <v>292</v>
      </c>
      <c r="AV2709" s="40">
        <v>2025</v>
      </c>
      <c r="AW2709" s="269" t="s">
        <v>289</v>
      </c>
      <c r="AX2709" s="380">
        <v>201.65</v>
      </c>
      <c r="AY2709" s="380">
        <v>223.65</v>
      </c>
    </row>
    <row r="2710" spans="1:51" x14ac:dyDescent="0.25">
      <c r="A2710" s="43">
        <v>70</v>
      </c>
      <c r="B2710" s="44" t="s">
        <v>100</v>
      </c>
      <c r="C2710" s="294">
        <v>17749630</v>
      </c>
      <c r="D2710" s="294">
        <v>4616557.13</v>
      </c>
      <c r="E2710" s="294">
        <v>154088</v>
      </c>
      <c r="F2710" s="294">
        <v>0</v>
      </c>
      <c r="G2710" s="294">
        <v>13415222.439999999</v>
      </c>
      <c r="H2710" s="294">
        <v>338611.52</v>
      </c>
      <c r="I2710" s="294">
        <v>22693486.73</v>
      </c>
      <c r="J2710" s="294">
        <v>2986283.26</v>
      </c>
      <c r="K2710" s="294">
        <v>3960697.1</v>
      </c>
      <c r="L2710" s="294">
        <v>1390660.21</v>
      </c>
      <c r="M2710" s="294">
        <v>0</v>
      </c>
      <c r="N2710" s="294">
        <v>0</v>
      </c>
      <c r="O2710" s="294">
        <v>1233.5899999999999</v>
      </c>
      <c r="P2710" s="294">
        <v>-283383.15999999997</v>
      </c>
      <c r="Q2710" s="294">
        <v>0</v>
      </c>
      <c r="R2710" s="294">
        <v>-283383.15999999997</v>
      </c>
      <c r="S2710" s="294">
        <v>621994.68000000005</v>
      </c>
      <c r="T2710" s="294">
        <v>63005.62</v>
      </c>
      <c r="U2710" s="294">
        <v>0</v>
      </c>
      <c r="V2710" s="294">
        <v>0</v>
      </c>
      <c r="W2710" s="294">
        <v>0</v>
      </c>
      <c r="X2710" s="294">
        <v>800446.96</v>
      </c>
      <c r="Y2710" s="294">
        <v>157050.95000000001</v>
      </c>
      <c r="Z2710" s="294">
        <v>28041.14</v>
      </c>
      <c r="AA2710" s="294">
        <v>0</v>
      </c>
      <c r="AB2710" s="294">
        <v>56365.81</v>
      </c>
      <c r="AC2710" s="294">
        <v>0</v>
      </c>
      <c r="AD2710" s="294">
        <v>0</v>
      </c>
      <c r="AE2710" s="294">
        <v>0</v>
      </c>
      <c r="AF2710" s="294">
        <v>0</v>
      </c>
      <c r="AG2710" s="294">
        <v>1390660.21</v>
      </c>
      <c r="AH2710" s="294">
        <v>154088</v>
      </c>
      <c r="AI2710" s="294">
        <v>1544748.21</v>
      </c>
      <c r="AJ2710" s="294">
        <v>1543514.62</v>
      </c>
      <c r="AK2710" s="294">
        <v>0</v>
      </c>
      <c r="AL2710" s="294">
        <v>18732789.629999999</v>
      </c>
      <c r="AM2710" s="294">
        <v>5.73</v>
      </c>
      <c r="AN2710" s="294">
        <v>0</v>
      </c>
      <c r="AO2710" s="294">
        <v>0</v>
      </c>
      <c r="AP2710" s="13">
        <v>17776412.41</v>
      </c>
      <c r="AQ2710" s="13">
        <v>4644573.13</v>
      </c>
      <c r="AR2710" s="367"/>
      <c r="AS2710" s="19">
        <v>45961</v>
      </c>
      <c r="AT2710" s="20" t="s">
        <v>9</v>
      </c>
      <c r="AU2710" s="40" t="s">
        <v>292</v>
      </c>
      <c r="AV2710" s="40">
        <v>2025</v>
      </c>
      <c r="AW2710" s="269" t="s">
        <v>181</v>
      </c>
      <c r="AX2710" s="380">
        <v>201.65</v>
      </c>
      <c r="AY2710" s="380">
        <v>223.65</v>
      </c>
    </row>
    <row r="2711" spans="1:51" x14ac:dyDescent="0.25">
      <c r="A2711" s="43">
        <v>119</v>
      </c>
      <c r="B2711" s="44" t="s">
        <v>101</v>
      </c>
      <c r="C2711" s="294">
        <v>603991422.15999997</v>
      </c>
      <c r="D2711" s="294">
        <v>2945708.28</v>
      </c>
      <c r="E2711" s="294">
        <v>6023238.0899999999</v>
      </c>
      <c r="F2711" s="294">
        <v>0</v>
      </c>
      <c r="G2711" s="294">
        <v>89396872.090000004</v>
      </c>
      <c r="H2711" s="294">
        <v>32459320.050000001</v>
      </c>
      <c r="I2711" s="294">
        <v>712826224.69000006</v>
      </c>
      <c r="J2711" s="294">
        <v>134196.89000000001</v>
      </c>
      <c r="K2711" s="294">
        <v>444311660.32999998</v>
      </c>
      <c r="L2711" s="294">
        <v>438288422.24000001</v>
      </c>
      <c r="M2711" s="294">
        <v>0</v>
      </c>
      <c r="N2711" s="294">
        <v>0</v>
      </c>
      <c r="O2711" s="294">
        <v>443506324.23000002</v>
      </c>
      <c r="P2711" s="294">
        <v>68142517.560000002</v>
      </c>
      <c r="Q2711" s="294">
        <v>0</v>
      </c>
      <c r="R2711" s="294">
        <v>68142517.560000002</v>
      </c>
      <c r="S2711" s="294">
        <v>-35683197.509999998</v>
      </c>
      <c r="T2711" s="294">
        <v>23361769</v>
      </c>
      <c r="U2711" s="294">
        <v>0</v>
      </c>
      <c r="V2711" s="294">
        <v>0</v>
      </c>
      <c r="W2711" s="294">
        <v>0</v>
      </c>
      <c r="X2711" s="294">
        <v>108445723.36</v>
      </c>
      <c r="Y2711" s="294">
        <v>1818784.64</v>
      </c>
      <c r="Z2711" s="294">
        <v>5481726.9699999997</v>
      </c>
      <c r="AA2711" s="294">
        <v>20810322.670000002</v>
      </c>
      <c r="AB2711" s="294">
        <v>223459.84</v>
      </c>
      <c r="AC2711" s="294">
        <v>0</v>
      </c>
      <c r="AD2711" s="294">
        <v>0</v>
      </c>
      <c r="AE2711" s="294">
        <v>0</v>
      </c>
      <c r="AF2711" s="294">
        <v>139156395.75</v>
      </c>
      <c r="AG2711" s="294">
        <v>438288422.24000001</v>
      </c>
      <c r="AH2711" s="294">
        <v>6023238.0899999999</v>
      </c>
      <c r="AI2711" s="294">
        <v>444311660.31999999</v>
      </c>
      <c r="AJ2711" s="294">
        <v>805336.09</v>
      </c>
      <c r="AK2711" s="294">
        <v>0</v>
      </c>
      <c r="AL2711" s="294">
        <v>268514564.36000001</v>
      </c>
      <c r="AM2711" s="294">
        <v>1.6</v>
      </c>
      <c r="AN2711" s="294">
        <v>0</v>
      </c>
      <c r="AO2711" s="294">
        <v>0</v>
      </c>
      <c r="AP2711" s="13">
        <v>166508336.00999993</v>
      </c>
      <c r="AQ2711" s="13">
        <v>8968946.3599999994</v>
      </c>
      <c r="AR2711" s="367"/>
      <c r="AS2711" s="19">
        <v>45961</v>
      </c>
      <c r="AT2711" s="20" t="s">
        <v>9</v>
      </c>
      <c r="AU2711" s="40" t="s">
        <v>292</v>
      </c>
      <c r="AV2711" s="40">
        <v>2025</v>
      </c>
      <c r="AW2711" s="269" t="s">
        <v>189</v>
      </c>
      <c r="AX2711" s="380">
        <v>201.65</v>
      </c>
      <c r="AY2711" s="380">
        <v>223.65</v>
      </c>
    </row>
    <row r="2712" spans="1:51" x14ac:dyDescent="0.25">
      <c r="A2712" s="43">
        <v>108</v>
      </c>
      <c r="B2712" s="44" t="s">
        <v>102</v>
      </c>
      <c r="C2712" s="294">
        <v>27403809.73</v>
      </c>
      <c r="D2712" s="294">
        <v>2080553.93</v>
      </c>
      <c r="E2712" s="294">
        <v>731819.12</v>
      </c>
      <c r="F2712" s="294">
        <v>3648000.77</v>
      </c>
      <c r="G2712" s="294">
        <v>28073801.5</v>
      </c>
      <c r="H2712" s="294">
        <v>28627.34</v>
      </c>
      <c r="I2712" s="294">
        <v>49832579.810000002</v>
      </c>
      <c r="J2712" s="294">
        <v>300931024.36000001</v>
      </c>
      <c r="K2712" s="294">
        <v>10196280.939999999</v>
      </c>
      <c r="L2712" s="294">
        <v>9464461.1300000008</v>
      </c>
      <c r="M2712" s="294">
        <v>2230720.9300000002</v>
      </c>
      <c r="N2712" s="294">
        <v>231496.33</v>
      </c>
      <c r="O2712" s="294">
        <v>8802188.9399999995</v>
      </c>
      <c r="P2712" s="294">
        <v>-15200735.41</v>
      </c>
      <c r="Q2712" s="294">
        <v>-793344.77</v>
      </c>
      <c r="R2712" s="294">
        <v>-15994080.18</v>
      </c>
      <c r="S2712" s="294">
        <v>16022707.52</v>
      </c>
      <c r="T2712" s="294">
        <v>6503776.2999999998</v>
      </c>
      <c r="U2712" s="294">
        <v>0</v>
      </c>
      <c r="V2712" s="294">
        <v>0</v>
      </c>
      <c r="W2712" s="294">
        <v>0</v>
      </c>
      <c r="X2712" s="294">
        <v>51875678.780000001</v>
      </c>
      <c r="Y2712" s="294">
        <v>532486.97</v>
      </c>
      <c r="Z2712" s="294">
        <v>22854029.07</v>
      </c>
      <c r="AA2712" s="294">
        <v>6173711.3399999999</v>
      </c>
      <c r="AB2712" s="294">
        <v>22564.91</v>
      </c>
      <c r="AC2712" s="294">
        <v>0</v>
      </c>
      <c r="AD2712" s="294">
        <v>0</v>
      </c>
      <c r="AE2712" s="294">
        <v>0</v>
      </c>
      <c r="AF2712" s="294">
        <v>12773955.27</v>
      </c>
      <c r="AG2712" s="294">
        <v>11695182.060000001</v>
      </c>
      <c r="AH2712" s="294">
        <v>963315.45</v>
      </c>
      <c r="AI2712" s="294">
        <v>12595537.640000001</v>
      </c>
      <c r="AJ2712" s="294">
        <v>3793348.7</v>
      </c>
      <c r="AK2712" s="294">
        <v>0</v>
      </c>
      <c r="AL2712" s="294">
        <v>39636298.869999997</v>
      </c>
      <c r="AM2712" s="294">
        <v>4.8899999999999997</v>
      </c>
      <c r="AN2712" s="294">
        <v>2659615.91</v>
      </c>
      <c r="AO2712" s="294">
        <v>988384.86</v>
      </c>
      <c r="AP2712" s="13">
        <v>19467058.390000001</v>
      </c>
      <c r="AQ2712" s="13">
        <v>2945991.53</v>
      </c>
      <c r="AR2712" s="367"/>
      <c r="AS2712" s="19">
        <v>45961</v>
      </c>
      <c r="AT2712" s="20" t="s">
        <v>9</v>
      </c>
      <c r="AU2712" s="40" t="s">
        <v>292</v>
      </c>
      <c r="AV2712" s="40">
        <v>2025</v>
      </c>
      <c r="AW2712" s="269" t="s">
        <v>183</v>
      </c>
      <c r="AX2712" s="380">
        <v>201.65</v>
      </c>
      <c r="AY2712" s="380">
        <v>223.65</v>
      </c>
    </row>
    <row r="2713" spans="1:51" x14ac:dyDescent="0.25">
      <c r="A2713" s="45">
        <v>93</v>
      </c>
      <c r="B2713" s="46" t="s">
        <v>103</v>
      </c>
      <c r="C2713" s="295">
        <v>167751679.75</v>
      </c>
      <c r="D2713" s="295">
        <v>54095</v>
      </c>
      <c r="E2713" s="295">
        <v>1030</v>
      </c>
      <c r="F2713" s="295">
        <v>46103966.890000001</v>
      </c>
      <c r="G2713" s="295">
        <v>133689077.61</v>
      </c>
      <c r="H2713" s="295">
        <v>-60759745.359999999</v>
      </c>
      <c r="I2713" s="295">
        <v>429145868.25</v>
      </c>
      <c r="J2713" s="295">
        <v>184639408.81999999</v>
      </c>
      <c r="K2713" s="295">
        <v>89191986.109999999</v>
      </c>
      <c r="L2713" s="295">
        <v>89175228.819999993</v>
      </c>
      <c r="M2713" s="295">
        <v>3007471.21</v>
      </c>
      <c r="N2713" s="295">
        <v>0</v>
      </c>
      <c r="O2713" s="295">
        <v>58423733.32</v>
      </c>
      <c r="P2713" s="295">
        <v>-77054406.579999998</v>
      </c>
      <c r="Q2713" s="295">
        <v>-6094822.2000000002</v>
      </c>
      <c r="R2713" s="295">
        <v>-83149228.780000001</v>
      </c>
      <c r="S2713" s="295">
        <v>22389483.460000001</v>
      </c>
      <c r="T2713" s="295">
        <v>23967.43</v>
      </c>
      <c r="U2713" s="295">
        <v>0</v>
      </c>
      <c r="V2713" s="295">
        <v>0</v>
      </c>
      <c r="W2713" s="295">
        <v>0</v>
      </c>
      <c r="X2713" s="295">
        <v>37727538.719999999</v>
      </c>
      <c r="Y2713" s="295">
        <v>2504419.08</v>
      </c>
      <c r="Z2713" s="295">
        <v>3165662.64</v>
      </c>
      <c r="AA2713" s="295">
        <v>48607.360000000001</v>
      </c>
      <c r="AB2713" s="295">
        <v>278574</v>
      </c>
      <c r="AC2713" s="295">
        <v>2589.83</v>
      </c>
      <c r="AD2713" s="295">
        <v>0</v>
      </c>
      <c r="AE2713" s="295">
        <v>0</v>
      </c>
      <c r="AF2713" s="295">
        <v>9362169.7799999993</v>
      </c>
      <c r="AG2713" s="295">
        <v>92182700.030000001</v>
      </c>
      <c r="AH2713" s="295">
        <v>1030</v>
      </c>
      <c r="AI2713" s="295">
        <v>92121993.969999999</v>
      </c>
      <c r="AJ2713" s="295">
        <v>33698260.649999999</v>
      </c>
      <c r="AK2713" s="295">
        <v>0</v>
      </c>
      <c r="AL2713" s="295">
        <v>339953882.13999999</v>
      </c>
      <c r="AM2713" s="295">
        <v>4.8099999999999996</v>
      </c>
      <c r="AN2713" s="295">
        <v>21794688.75</v>
      </c>
      <c r="AO2713" s="295">
        <v>24309278.140000001</v>
      </c>
      <c r="AP2713" s="14">
        <v>109332350.63000001</v>
      </c>
      <c r="AQ2713" s="14">
        <v>55124.65</v>
      </c>
      <c r="AR2713" s="368"/>
      <c r="AS2713" s="275">
        <v>45961</v>
      </c>
      <c r="AT2713" s="42" t="s">
        <v>9</v>
      </c>
      <c r="AU2713" s="40" t="s">
        <v>293</v>
      </c>
      <c r="AV2713" s="40">
        <v>2025</v>
      </c>
      <c r="AW2713" s="270" t="s">
        <v>175</v>
      </c>
      <c r="AX2713" s="380">
        <v>201.65</v>
      </c>
      <c r="AY2713" s="380">
        <v>223.65</v>
      </c>
    </row>
    <row r="2714" spans="1:51" x14ac:dyDescent="0.25">
      <c r="A2714" s="7">
        <v>78</v>
      </c>
      <c r="B2714" s="8" t="s">
        <v>88</v>
      </c>
      <c r="C2714" s="98">
        <v>7675982.6399999997</v>
      </c>
      <c r="D2714" s="98">
        <v>0</v>
      </c>
      <c r="E2714" s="98">
        <v>232.64</v>
      </c>
      <c r="F2714" s="98">
        <v>1439455.86</v>
      </c>
      <c r="G2714" s="98">
        <v>15728024.6</v>
      </c>
      <c r="H2714" s="98">
        <v>924856.05</v>
      </c>
      <c r="I2714" s="98">
        <v>128961810.48</v>
      </c>
      <c r="J2714" s="98">
        <v>17041795.129999999</v>
      </c>
      <c r="K2714" s="98">
        <v>2169500.7000000002</v>
      </c>
      <c r="L2714" s="98">
        <v>2169230.79</v>
      </c>
      <c r="M2714" s="98">
        <v>86413.07</v>
      </c>
      <c r="N2714" s="98">
        <v>0.09</v>
      </c>
      <c r="O2714" s="98">
        <v>471968.87999999966</v>
      </c>
      <c r="P2714" s="98">
        <v>-9963466.6999999993</v>
      </c>
      <c r="Q2714" s="98">
        <v>-167633.46</v>
      </c>
      <c r="R2714" s="98">
        <v>-10131100.16</v>
      </c>
      <c r="S2714" s="98">
        <v>11055956.220000001</v>
      </c>
      <c r="T2714" s="98">
        <v>7601885.0300000003</v>
      </c>
      <c r="U2714" s="98">
        <v>0</v>
      </c>
      <c r="V2714" s="98">
        <v>0</v>
      </c>
      <c r="W2714" s="98">
        <v>0</v>
      </c>
      <c r="X2714" s="98">
        <v>3938996.79</v>
      </c>
      <c r="Y2714" s="98">
        <v>309474.15999999997</v>
      </c>
      <c r="Z2714" s="98">
        <v>59447.31</v>
      </c>
      <c r="AA2714" s="98">
        <v>108696.89</v>
      </c>
      <c r="AB2714" s="98">
        <v>0.01</v>
      </c>
      <c r="AC2714" s="98">
        <v>0</v>
      </c>
      <c r="AD2714" s="98">
        <v>0</v>
      </c>
      <c r="AE2714" s="98">
        <v>0</v>
      </c>
      <c r="AF2714" s="98">
        <v>7307.23</v>
      </c>
      <c r="AG2714" s="98">
        <v>2255643.86</v>
      </c>
      <c r="AH2714" s="98">
        <v>232.73</v>
      </c>
      <c r="AI2714" s="98">
        <v>2251250.48</v>
      </c>
      <c r="AJ2714" s="98">
        <v>1779281.6</v>
      </c>
      <c r="AK2714" s="98">
        <v>0</v>
      </c>
      <c r="AL2714" s="98">
        <v>126792309.78</v>
      </c>
      <c r="AM2714" s="98">
        <v>59.44308313889919</v>
      </c>
      <c r="AN2714" s="98">
        <v>1060236.1200000001</v>
      </c>
      <c r="AO2714" s="98">
        <v>379219.74</v>
      </c>
      <c r="AP2714" s="14">
        <v>7204190.6899999995</v>
      </c>
      <c r="AQ2714" s="14">
        <v>176.93</v>
      </c>
      <c r="AR2714" s="368"/>
      <c r="AS2714" s="275">
        <v>45961</v>
      </c>
      <c r="AT2714" s="42" t="s">
        <v>9</v>
      </c>
      <c r="AU2714" s="40" t="s">
        <v>292</v>
      </c>
      <c r="AV2714" s="40">
        <v>2025</v>
      </c>
      <c r="AW2714" s="270" t="s">
        <v>185</v>
      </c>
      <c r="AX2714" s="380">
        <v>201.65</v>
      </c>
      <c r="AY2714" s="380">
        <v>223.65</v>
      </c>
    </row>
    <row r="2715" spans="1:51" x14ac:dyDescent="0.25">
      <c r="A2715" s="298">
        <v>107</v>
      </c>
      <c r="B2715" s="299" t="s">
        <v>60</v>
      </c>
      <c r="C2715" s="300">
        <v>1910358378.5800004</v>
      </c>
      <c r="D2715" s="300">
        <v>391834859.20000005</v>
      </c>
      <c r="E2715" s="300">
        <v>98315220.640000001</v>
      </c>
      <c r="F2715" s="300">
        <v>274229506.18000001</v>
      </c>
      <c r="G2715" s="300">
        <v>689657976.91000009</v>
      </c>
      <c r="H2715" s="300">
        <v>732618.95</v>
      </c>
      <c r="I2715" s="300">
        <v>490462714.30000001</v>
      </c>
      <c r="J2715" s="300">
        <v>63154357.729999997</v>
      </c>
      <c r="K2715" s="300">
        <v>262750419.94</v>
      </c>
      <c r="L2715" s="300">
        <v>163486233.54999998</v>
      </c>
      <c r="M2715" s="300">
        <v>105830613.72</v>
      </c>
      <c r="N2715" s="300">
        <v>341168893.62</v>
      </c>
      <c r="O2715" s="300">
        <v>458625915.08000004</v>
      </c>
      <c r="P2715" s="300">
        <v>92946142.710000634</v>
      </c>
      <c r="Q2715" s="300">
        <v>21890797.169999879</v>
      </c>
      <c r="R2715" s="300">
        <v>114836939.88000052</v>
      </c>
      <c r="S2715" s="300">
        <v>-114104320.93000001</v>
      </c>
      <c r="T2715" s="300">
        <v>886477.63</v>
      </c>
      <c r="U2715" s="300">
        <v>0</v>
      </c>
      <c r="V2715" s="300">
        <v>0</v>
      </c>
      <c r="W2715" s="300">
        <v>0</v>
      </c>
      <c r="X2715" s="300">
        <v>38351280.399999999</v>
      </c>
      <c r="Y2715" s="300">
        <v>14074652.59</v>
      </c>
      <c r="Z2715" s="300">
        <v>75815580.450000003</v>
      </c>
      <c r="AA2715" s="300">
        <v>0</v>
      </c>
      <c r="AB2715" s="300">
        <v>0</v>
      </c>
      <c r="AC2715" s="300">
        <v>0</v>
      </c>
      <c r="AD2715" s="300">
        <v>0</v>
      </c>
      <c r="AE2715" s="300">
        <v>0</v>
      </c>
      <c r="AF2715" s="300">
        <v>63451845.920000002</v>
      </c>
      <c r="AG2715" s="300">
        <v>269316847.27000004</v>
      </c>
      <c r="AH2715" s="300">
        <v>439484114.25999999</v>
      </c>
      <c r="AI2715" s="300">
        <v>709017206.61000001</v>
      </c>
      <c r="AJ2715" s="300">
        <v>250391291.52999997</v>
      </c>
      <c r="AK2715" s="300">
        <v>0</v>
      </c>
      <c r="AL2715" s="300">
        <v>227712294.36000001</v>
      </c>
      <c r="AM2715" s="300">
        <v>1.8666486409878962</v>
      </c>
      <c r="AN2715" s="300">
        <v>82183659.530000001</v>
      </c>
      <c r="AO2715" s="300">
        <v>192045846.64999998</v>
      </c>
      <c r="AP2715" s="301">
        <v>1711218754.8000004</v>
      </c>
      <c r="AQ2715" s="301">
        <v>650372184.75</v>
      </c>
      <c r="AR2715" s="378"/>
      <c r="AS2715" s="302">
        <v>45991</v>
      </c>
      <c r="AT2715" s="303" t="s">
        <v>10</v>
      </c>
      <c r="AU2715" s="304" t="s">
        <v>292</v>
      </c>
      <c r="AV2715" s="304">
        <v>2025</v>
      </c>
      <c r="AW2715" s="305" t="s">
        <v>160</v>
      </c>
      <c r="AX2715" s="380">
        <v>234.95</v>
      </c>
      <c r="AY2715" s="380">
        <v>245.67</v>
      </c>
    </row>
    <row r="2716" spans="1:51" x14ac:dyDescent="0.25">
      <c r="A2716" s="298">
        <v>66</v>
      </c>
      <c r="B2716" s="299" t="s">
        <v>61</v>
      </c>
      <c r="C2716" s="300">
        <v>115842872.87</v>
      </c>
      <c r="D2716" s="300">
        <v>33745418.82</v>
      </c>
      <c r="E2716" s="300">
        <v>41169</v>
      </c>
      <c r="F2716" s="300">
        <v>1838261.55</v>
      </c>
      <c r="G2716" s="300">
        <v>131988039.22</v>
      </c>
      <c r="H2716" s="300">
        <v>-259023392.37</v>
      </c>
      <c r="I2716" s="300">
        <v>890151448.57000005</v>
      </c>
      <c r="J2716" s="300">
        <v>1272658722.6099999</v>
      </c>
      <c r="K2716" s="300">
        <v>41207</v>
      </c>
      <c r="L2716" s="300">
        <v>38</v>
      </c>
      <c r="M2716" s="300">
        <v>23262168.420000002</v>
      </c>
      <c r="N2716" s="300">
        <v>2896294.21</v>
      </c>
      <c r="O2716" s="300">
        <v>22993448.219999999</v>
      </c>
      <c r="P2716" s="300">
        <v>-74722294.939999998</v>
      </c>
      <c r="Q2716" s="300">
        <v>-49705301.730000004</v>
      </c>
      <c r="R2716" s="300">
        <v>-124427596.67</v>
      </c>
      <c r="S2716" s="300">
        <v>-134595796.48000002</v>
      </c>
      <c r="T2716" s="300">
        <v>23914808.760000002</v>
      </c>
      <c r="U2716" s="300">
        <v>0</v>
      </c>
      <c r="V2716" s="300">
        <v>0</v>
      </c>
      <c r="W2716" s="300">
        <v>0</v>
      </c>
      <c r="X2716" s="300">
        <v>1417354885.1700001</v>
      </c>
      <c r="Y2716" s="300">
        <v>2619752.96</v>
      </c>
      <c r="Z2716" s="300">
        <v>1499276.94</v>
      </c>
      <c r="AA2716" s="300">
        <v>12053187.01</v>
      </c>
      <c r="AB2716" s="300">
        <v>92181.54</v>
      </c>
      <c r="AC2716" s="300">
        <v>0</v>
      </c>
      <c r="AD2716" s="300">
        <v>0</v>
      </c>
      <c r="AE2716" s="300">
        <v>0</v>
      </c>
      <c r="AF2716" s="300">
        <v>1559601091.96</v>
      </c>
      <c r="AG2716" s="300">
        <v>23262206.420000002</v>
      </c>
      <c r="AH2716" s="300">
        <v>2937463.21</v>
      </c>
      <c r="AI2716" s="300">
        <v>26199650.579999998</v>
      </c>
      <c r="AJ2716" s="300">
        <v>3206202.36</v>
      </c>
      <c r="AK2716" s="300">
        <v>0</v>
      </c>
      <c r="AL2716" s="300">
        <v>890110241.57000005</v>
      </c>
      <c r="AM2716" s="300">
        <v>21601.947449947827</v>
      </c>
      <c r="AN2716" s="300">
        <v>1838261.55</v>
      </c>
      <c r="AO2716" s="300">
        <v>0</v>
      </c>
      <c r="AP2716" s="301">
        <v>92665609.950000003</v>
      </c>
      <c r="AQ2716" s="301">
        <v>33561604.120000005</v>
      </c>
      <c r="AR2716" s="378"/>
      <c r="AS2716" s="302">
        <v>45991</v>
      </c>
      <c r="AT2716" s="303" t="s">
        <v>10</v>
      </c>
      <c r="AU2716" s="304" t="s">
        <v>293</v>
      </c>
      <c r="AV2716" s="304">
        <v>2025</v>
      </c>
      <c r="AW2716" s="305" t="s">
        <v>178</v>
      </c>
      <c r="AX2716" s="380">
        <v>234.95</v>
      </c>
      <c r="AY2716" s="380">
        <v>245.67</v>
      </c>
    </row>
    <row r="2717" spans="1:51" x14ac:dyDescent="0.25">
      <c r="A2717" s="298">
        <v>44</v>
      </c>
      <c r="B2717" s="299" t="s">
        <v>62</v>
      </c>
      <c r="C2717" s="300">
        <v>183577149.5</v>
      </c>
      <c r="D2717" s="300">
        <v>15594657.030000001</v>
      </c>
      <c r="E2717" s="300">
        <v>16388502.479999999</v>
      </c>
      <c r="F2717" s="300">
        <v>36788025.420000002</v>
      </c>
      <c r="G2717" s="300">
        <v>129044080.02</v>
      </c>
      <c r="H2717" s="300">
        <v>-87003026.709999993</v>
      </c>
      <c r="I2717" s="300">
        <v>261130691.52000001</v>
      </c>
      <c r="J2717" s="300">
        <v>50264122.100000001</v>
      </c>
      <c r="K2717" s="300">
        <v>113871907.01000001</v>
      </c>
      <c r="L2717" s="300">
        <v>86199650.980000004</v>
      </c>
      <c r="M2717" s="300">
        <v>466952.22</v>
      </c>
      <c r="N2717" s="300">
        <v>0</v>
      </c>
      <c r="O2717" s="300">
        <v>75411103.729999989</v>
      </c>
      <c r="P2717" s="300">
        <v>-75674802.63000001</v>
      </c>
      <c r="Q2717" s="300">
        <v>-1237426.57</v>
      </c>
      <c r="R2717" s="300">
        <v>-76912229.200000003</v>
      </c>
      <c r="S2717" s="300">
        <v>-10090797.5</v>
      </c>
      <c r="T2717" s="300">
        <v>5445136.4400000004</v>
      </c>
      <c r="U2717" s="300">
        <v>0</v>
      </c>
      <c r="V2717" s="300">
        <v>0</v>
      </c>
      <c r="W2717" s="300">
        <v>0</v>
      </c>
      <c r="X2717" s="300">
        <v>17279565.18</v>
      </c>
      <c r="Y2717" s="300">
        <v>2411517.15</v>
      </c>
      <c r="Z2717" s="300">
        <v>2617062.19</v>
      </c>
      <c r="AA2717" s="300">
        <v>10099539.460000001</v>
      </c>
      <c r="AB2717" s="300">
        <v>9717369.5199999996</v>
      </c>
      <c r="AC2717" s="300">
        <v>0</v>
      </c>
      <c r="AD2717" s="300">
        <v>0</v>
      </c>
      <c r="AE2717" s="300">
        <v>0</v>
      </c>
      <c r="AF2717" s="300">
        <v>7970010.7999999998</v>
      </c>
      <c r="AG2717" s="300">
        <v>86666603.200000003</v>
      </c>
      <c r="AH2717" s="300">
        <v>16388502.479999999</v>
      </c>
      <c r="AI2717" s="300">
        <v>110095156.38</v>
      </c>
      <c r="AJ2717" s="300">
        <v>34684052.649999999</v>
      </c>
      <c r="AK2717" s="300">
        <v>0</v>
      </c>
      <c r="AL2717" s="300">
        <v>147258784.50999999</v>
      </c>
      <c r="AM2717" s="300">
        <v>2.2931967890646465</v>
      </c>
      <c r="AN2717" s="300">
        <v>20158143.920000002</v>
      </c>
      <c r="AO2717" s="300">
        <v>16629881.5</v>
      </c>
      <c r="AP2717" s="301">
        <v>117538954.05000003</v>
      </c>
      <c r="AQ2717" s="301">
        <v>18887085.169999998</v>
      </c>
      <c r="AR2717" s="378"/>
      <c r="AS2717" s="302">
        <v>45991</v>
      </c>
      <c r="AT2717" s="303" t="s">
        <v>10</v>
      </c>
      <c r="AU2717" s="304" t="s">
        <v>293</v>
      </c>
      <c r="AV2717" s="304">
        <v>2025</v>
      </c>
      <c r="AW2717" s="305" t="s">
        <v>167</v>
      </c>
      <c r="AX2717" s="380">
        <v>234.95</v>
      </c>
      <c r="AY2717" s="380">
        <v>245.67</v>
      </c>
    </row>
    <row r="2718" spans="1:51" ht="30" x14ac:dyDescent="0.25">
      <c r="A2718" s="298">
        <v>113</v>
      </c>
      <c r="B2718" s="299" t="s">
        <v>63</v>
      </c>
      <c r="C2718" s="300">
        <v>118052748.71000001</v>
      </c>
      <c r="D2718" s="300">
        <v>24262254.32</v>
      </c>
      <c r="E2718" s="300">
        <v>1995231.14</v>
      </c>
      <c r="F2718" s="300">
        <v>25951029.199999999</v>
      </c>
      <c r="G2718" s="300">
        <v>75814059.489999995</v>
      </c>
      <c r="H2718" s="300">
        <v>238706.97</v>
      </c>
      <c r="I2718" s="300">
        <v>825421425.94000006</v>
      </c>
      <c r="J2718" s="300">
        <v>29852543.239999998</v>
      </c>
      <c r="K2718" s="300">
        <v>38518216.729999997</v>
      </c>
      <c r="L2718" s="300">
        <v>32977068.239999998</v>
      </c>
      <c r="M2718" s="300">
        <v>6266810.9500000002</v>
      </c>
      <c r="N2718" s="300">
        <v>8023199.3300000001</v>
      </c>
      <c r="O2718" s="300">
        <v>17709654.379999999</v>
      </c>
      <c r="P2718" s="300">
        <v>-25688213.679999977</v>
      </c>
      <c r="Q2718" s="300">
        <v>-22631028.859999999</v>
      </c>
      <c r="R2718" s="300">
        <v>-48319242.539999977</v>
      </c>
      <c r="S2718" s="300">
        <v>48557949.510000005</v>
      </c>
      <c r="T2718" s="300">
        <v>1058580.21</v>
      </c>
      <c r="U2718" s="300">
        <v>0</v>
      </c>
      <c r="V2718" s="300">
        <v>0</v>
      </c>
      <c r="W2718" s="300">
        <v>0</v>
      </c>
      <c r="X2718" s="300">
        <v>62211736.460000001</v>
      </c>
      <c r="Y2718" s="300">
        <v>1197438.1599999999</v>
      </c>
      <c r="Z2718" s="300">
        <v>1261711.51</v>
      </c>
      <c r="AA2718" s="300">
        <v>0.01</v>
      </c>
      <c r="AB2718" s="300">
        <v>2322558.34</v>
      </c>
      <c r="AC2718" s="300">
        <v>0</v>
      </c>
      <c r="AD2718" s="300">
        <v>0</v>
      </c>
      <c r="AE2718" s="300">
        <v>0</v>
      </c>
      <c r="AF2718" s="300">
        <v>9930659.1400000006</v>
      </c>
      <c r="AG2718" s="300">
        <v>39243879.190000005</v>
      </c>
      <c r="AH2718" s="300">
        <v>10018430.469999999</v>
      </c>
      <c r="AI2718" s="300">
        <v>52470512.009999998</v>
      </c>
      <c r="AJ2718" s="300">
        <v>34760857.630000003</v>
      </c>
      <c r="AK2718" s="300">
        <v>0</v>
      </c>
      <c r="AL2718" s="300">
        <v>786903209.21000004</v>
      </c>
      <c r="AM2718" s="300">
        <v>21.429377993429245</v>
      </c>
      <c r="AN2718" s="300">
        <v>13085546.390000001</v>
      </c>
      <c r="AO2718" s="300">
        <v>12865482.810000001</v>
      </c>
      <c r="AP2718" s="301">
        <v>97637792.370000005</v>
      </c>
      <c r="AQ2718" s="301">
        <v>19877118.649999999</v>
      </c>
      <c r="AR2718" s="378"/>
      <c r="AS2718" s="302">
        <v>45991</v>
      </c>
      <c r="AT2718" s="303" t="s">
        <v>10</v>
      </c>
      <c r="AU2718" s="304" t="s">
        <v>292</v>
      </c>
      <c r="AV2718" s="304">
        <v>2025</v>
      </c>
      <c r="AW2718" s="305" t="s">
        <v>171</v>
      </c>
      <c r="AX2718" s="380">
        <v>234.95</v>
      </c>
      <c r="AY2718" s="380">
        <v>245.67</v>
      </c>
    </row>
    <row r="2719" spans="1:51" x14ac:dyDescent="0.25">
      <c r="A2719" s="298">
        <v>98</v>
      </c>
      <c r="B2719" s="299" t="s">
        <v>64</v>
      </c>
      <c r="C2719" s="300">
        <v>418852860.67000002</v>
      </c>
      <c r="D2719" s="300">
        <v>75254280.670000002</v>
      </c>
      <c r="E2719" s="300">
        <v>38280371.539999999</v>
      </c>
      <c r="F2719" s="300">
        <v>89456817.519999996</v>
      </c>
      <c r="G2719" s="300">
        <v>151219818.38999999</v>
      </c>
      <c r="H2719" s="300">
        <v>3286862.87</v>
      </c>
      <c r="I2719" s="300">
        <v>189611388.37</v>
      </c>
      <c r="J2719" s="300">
        <v>4788906.08</v>
      </c>
      <c r="K2719" s="300">
        <v>188468440.33000001</v>
      </c>
      <c r="L2719" s="300">
        <v>137680088.67000002</v>
      </c>
      <c r="M2719" s="300">
        <v>49259621.950000003</v>
      </c>
      <c r="N2719" s="300">
        <v>8677573.6399999987</v>
      </c>
      <c r="O2719" s="300">
        <v>144234801.96999997</v>
      </c>
      <c r="P2719" s="300">
        <v>-41312857.879999965</v>
      </c>
      <c r="Q2719" s="300">
        <v>25312887.25</v>
      </c>
      <c r="R2719" s="300">
        <v>-15999970.629999965</v>
      </c>
      <c r="S2719" s="300">
        <v>19286833.5</v>
      </c>
      <c r="T2719" s="300">
        <v>153197575.62</v>
      </c>
      <c r="U2719" s="300">
        <v>0</v>
      </c>
      <c r="V2719" s="300">
        <v>0</v>
      </c>
      <c r="W2719" s="300">
        <v>0</v>
      </c>
      <c r="X2719" s="300">
        <v>46302717.149999999</v>
      </c>
      <c r="Y2719" s="300">
        <v>2575007.59</v>
      </c>
      <c r="Z2719" s="300">
        <v>4735919.45</v>
      </c>
      <c r="AA2719" s="300">
        <v>37857686.399999999</v>
      </c>
      <c r="AB2719" s="300">
        <v>7885604.75</v>
      </c>
      <c r="AC2719" s="300">
        <v>0</v>
      </c>
      <c r="AD2719" s="300">
        <v>0</v>
      </c>
      <c r="AE2719" s="300">
        <v>0</v>
      </c>
      <c r="AF2719" s="300">
        <v>127159241.08</v>
      </c>
      <c r="AG2719" s="300">
        <v>186939710.62</v>
      </c>
      <c r="AH2719" s="300">
        <v>46957945.18</v>
      </c>
      <c r="AI2719" s="300">
        <v>246058557.50999999</v>
      </c>
      <c r="AJ2719" s="300">
        <v>101823755.53999999</v>
      </c>
      <c r="AK2719" s="300">
        <v>0</v>
      </c>
      <c r="AL2719" s="300">
        <v>1142948.0399999917</v>
      </c>
      <c r="AM2719" s="300">
        <v>1.006064400161633</v>
      </c>
      <c r="AN2719" s="300">
        <v>55111169.280000001</v>
      </c>
      <c r="AO2719" s="300">
        <v>34345648.240000002</v>
      </c>
      <c r="AP2719" s="301">
        <v>290363076.59000003</v>
      </c>
      <c r="AQ2719" s="301">
        <v>78491318.439999998</v>
      </c>
      <c r="AR2719" s="378"/>
      <c r="AS2719" s="302">
        <v>45991</v>
      </c>
      <c r="AT2719" s="303" t="s">
        <v>10</v>
      </c>
      <c r="AU2719" s="304" t="s">
        <v>292</v>
      </c>
      <c r="AV2719" s="304">
        <v>2025</v>
      </c>
      <c r="AW2719" s="305" t="s">
        <v>165</v>
      </c>
      <c r="AX2719" s="380">
        <v>234.95</v>
      </c>
      <c r="AY2719" s="380">
        <v>245.67</v>
      </c>
    </row>
    <row r="2720" spans="1:51" x14ac:dyDescent="0.25">
      <c r="A2720" s="298">
        <v>109</v>
      </c>
      <c r="B2720" s="299" t="s">
        <v>66</v>
      </c>
      <c r="C2720" s="300">
        <v>2634816026.9400001</v>
      </c>
      <c r="D2720" s="300">
        <v>681406590.78999996</v>
      </c>
      <c r="E2720" s="300">
        <v>266320639.93000001</v>
      </c>
      <c r="F2720" s="300">
        <v>364316467.84000003</v>
      </c>
      <c r="G2720" s="300">
        <v>790885059.56999993</v>
      </c>
      <c r="H2720" s="300">
        <v>1778498558.3499999</v>
      </c>
      <c r="I2720" s="300">
        <v>7546622625.7200003</v>
      </c>
      <c r="J2720" s="300">
        <v>1698455713.0699999</v>
      </c>
      <c r="K2720" s="300">
        <v>1001712201.05</v>
      </c>
      <c r="L2720" s="300">
        <v>702224483.05999994</v>
      </c>
      <c r="M2720" s="300">
        <v>13813650</v>
      </c>
      <c r="N2720" s="300">
        <v>118359.95</v>
      </c>
      <c r="O2720" s="300">
        <v>640854489.60000002</v>
      </c>
      <c r="P2720" s="300">
        <v>157328669.12999946</v>
      </c>
      <c r="Q2720" s="300">
        <v>-219164430.56</v>
      </c>
      <c r="R2720" s="300">
        <v>-61835761.430000544</v>
      </c>
      <c r="S2720" s="300">
        <v>1840334319.78</v>
      </c>
      <c r="T2720" s="300">
        <v>101400646.14</v>
      </c>
      <c r="U2720" s="300">
        <v>0</v>
      </c>
      <c r="V2720" s="300">
        <v>0</v>
      </c>
      <c r="W2720" s="300">
        <v>67006481.390000001</v>
      </c>
      <c r="X2720" s="300">
        <v>3716936036.4899998</v>
      </c>
      <c r="Y2720" s="300">
        <v>13887163.17</v>
      </c>
      <c r="Z2720" s="300">
        <v>31109093.280000001</v>
      </c>
      <c r="AA2720" s="300">
        <v>341813369.56</v>
      </c>
      <c r="AB2720" s="300">
        <v>838528.85</v>
      </c>
      <c r="AC2720" s="300">
        <v>0</v>
      </c>
      <c r="AD2720" s="300">
        <v>0</v>
      </c>
      <c r="AE2720" s="300">
        <v>6289552.7599999998</v>
      </c>
      <c r="AF2720" s="300">
        <v>1651071136.6199999</v>
      </c>
      <c r="AG2720" s="300">
        <v>716038133.05999994</v>
      </c>
      <c r="AH2720" s="300">
        <v>266438999.88</v>
      </c>
      <c r="AI2720" s="300">
        <v>979317935.88</v>
      </c>
      <c r="AJ2720" s="300">
        <v>345623280.48000002</v>
      </c>
      <c r="AK2720" s="300">
        <v>7159834.2000000002</v>
      </c>
      <c r="AL2720" s="300">
        <v>6544910424.6700001</v>
      </c>
      <c r="AM2720" s="300">
        <v>7.533723376644101</v>
      </c>
      <c r="AN2720" s="300">
        <v>246530621.33999997</v>
      </c>
      <c r="AO2720" s="300">
        <v>117785846.5</v>
      </c>
      <c r="AP2720" s="301">
        <v>2137699446.74</v>
      </c>
      <c r="AQ2720" s="301">
        <v>825144500.19000006</v>
      </c>
      <c r="AR2720" s="378"/>
      <c r="AS2720" s="302">
        <v>45991</v>
      </c>
      <c r="AT2720" s="303" t="s">
        <v>10</v>
      </c>
      <c r="AU2720" s="304" t="s">
        <v>292</v>
      </c>
      <c r="AV2720" s="304">
        <v>2025</v>
      </c>
      <c r="AW2720" s="305" t="s">
        <v>157</v>
      </c>
      <c r="AX2720" s="380">
        <v>234.95</v>
      </c>
      <c r="AY2720" s="380">
        <v>245.67</v>
      </c>
    </row>
    <row r="2721" spans="1:51" x14ac:dyDescent="0.25">
      <c r="A2721" s="298">
        <v>25</v>
      </c>
      <c r="B2721" s="299" t="s">
        <v>67</v>
      </c>
      <c r="C2721" s="300">
        <v>167573419.40000001</v>
      </c>
      <c r="D2721" s="300">
        <v>33438563</v>
      </c>
      <c r="E2721" s="300">
        <v>2092585</v>
      </c>
      <c r="F2721" s="300">
        <v>0</v>
      </c>
      <c r="G2721" s="300">
        <v>129133151.81</v>
      </c>
      <c r="H2721" s="300">
        <v>398559900.60000002</v>
      </c>
      <c r="I2721" s="300">
        <v>48834156.740000002</v>
      </c>
      <c r="J2721" s="300">
        <v>3236350722.7399998</v>
      </c>
      <c r="K2721" s="300">
        <v>49582171.57</v>
      </c>
      <c r="L2721" s="300">
        <v>47489586.57</v>
      </c>
      <c r="M2721" s="300">
        <v>0</v>
      </c>
      <c r="N2721" s="300">
        <v>0</v>
      </c>
      <c r="O2721" s="300">
        <v>31522857.57</v>
      </c>
      <c r="P2721" s="300">
        <v>-26521152.979999974</v>
      </c>
      <c r="Q2721" s="300">
        <v>-239718.18</v>
      </c>
      <c r="R2721" s="300">
        <v>-26760871.159999974</v>
      </c>
      <c r="S2721" s="300">
        <v>425320771.75999999</v>
      </c>
      <c r="T2721" s="300">
        <v>228143593.11000001</v>
      </c>
      <c r="U2721" s="300">
        <v>17103869.559999999</v>
      </c>
      <c r="V2721" s="300">
        <v>0</v>
      </c>
      <c r="W2721" s="300">
        <v>0</v>
      </c>
      <c r="X2721" s="300">
        <v>189596599.96000001</v>
      </c>
      <c r="Y2721" s="300">
        <v>2556782.5099999998</v>
      </c>
      <c r="Z2721" s="300">
        <v>6316467.1399999997</v>
      </c>
      <c r="AA2721" s="300">
        <v>0</v>
      </c>
      <c r="AB2721" s="300">
        <v>622701.53</v>
      </c>
      <c r="AC2721" s="300">
        <v>0</v>
      </c>
      <c r="AD2721" s="300">
        <v>0</v>
      </c>
      <c r="AE2721" s="300">
        <v>0</v>
      </c>
      <c r="AF2721" s="300">
        <v>27339.69</v>
      </c>
      <c r="AG2721" s="300">
        <v>47489586.57</v>
      </c>
      <c r="AH2721" s="300">
        <v>2092585</v>
      </c>
      <c r="AI2721" s="300">
        <v>45923307.960000001</v>
      </c>
      <c r="AJ2721" s="300">
        <v>14400450.389999999</v>
      </c>
      <c r="AK2721" s="300">
        <v>0</v>
      </c>
      <c r="AL2721" s="300">
        <v>-748014.82999999821</v>
      </c>
      <c r="AM2721" s="300">
        <v>0.98491363314041314</v>
      </c>
      <c r="AN2721" s="300">
        <v>0</v>
      </c>
      <c r="AO2721" s="300">
        <v>0</v>
      </c>
      <c r="AP2721" s="301">
        <v>136483289.83000004</v>
      </c>
      <c r="AQ2721" s="301">
        <v>33871291</v>
      </c>
      <c r="AR2721" s="378"/>
      <c r="AS2721" s="302">
        <v>45991</v>
      </c>
      <c r="AT2721" s="303" t="s">
        <v>10</v>
      </c>
      <c r="AU2721" s="304" t="s">
        <v>292</v>
      </c>
      <c r="AV2721" s="304">
        <v>2025</v>
      </c>
      <c r="AW2721" s="305" t="s">
        <v>174</v>
      </c>
      <c r="AX2721" s="380">
        <v>234.95</v>
      </c>
      <c r="AY2721" s="380">
        <v>245.67</v>
      </c>
    </row>
    <row r="2722" spans="1:51" x14ac:dyDescent="0.25">
      <c r="A2722" s="298">
        <v>121</v>
      </c>
      <c r="B2722" s="299" t="s">
        <v>68</v>
      </c>
      <c r="C2722" s="300">
        <v>3139540.88</v>
      </c>
      <c r="D2722" s="300">
        <v>0</v>
      </c>
      <c r="E2722" s="300">
        <v>69.61</v>
      </c>
      <c r="F2722" s="300">
        <v>0</v>
      </c>
      <c r="G2722" s="300">
        <v>1414736.07</v>
      </c>
      <c r="H2722" s="300">
        <v>4525784.97</v>
      </c>
      <c r="I2722" s="300">
        <v>7668404.5899999999</v>
      </c>
      <c r="J2722" s="300">
        <v>189636128.05000001</v>
      </c>
      <c r="K2722" s="300">
        <v>891.41</v>
      </c>
      <c r="L2722" s="300">
        <v>821.8</v>
      </c>
      <c r="M2722" s="300">
        <v>1823514.15</v>
      </c>
      <c r="N2722" s="300">
        <v>0</v>
      </c>
      <c r="O2722" s="300">
        <v>250077.8600000001</v>
      </c>
      <c r="P2722" s="300">
        <v>1474505.5199999996</v>
      </c>
      <c r="Q2722" s="300">
        <v>-2054174.47</v>
      </c>
      <c r="R2722" s="300">
        <v>-579668.95000000042</v>
      </c>
      <c r="S2722" s="300">
        <v>5105454.5799999991</v>
      </c>
      <c r="T2722" s="300">
        <v>0</v>
      </c>
      <c r="U2722" s="300">
        <v>0</v>
      </c>
      <c r="V2722" s="300">
        <v>0</v>
      </c>
      <c r="W2722" s="300">
        <v>0</v>
      </c>
      <c r="X2722" s="300">
        <v>5242361.0599999996</v>
      </c>
      <c r="Y2722" s="300">
        <v>28872.16</v>
      </c>
      <c r="Z2722" s="300">
        <v>14315.42</v>
      </c>
      <c r="AA2722" s="300">
        <v>60525.95</v>
      </c>
      <c r="AB2722" s="300">
        <v>33192.949999999997</v>
      </c>
      <c r="AC2722" s="300">
        <v>0</v>
      </c>
      <c r="AD2722" s="300">
        <v>0</v>
      </c>
      <c r="AE2722" s="300">
        <v>0</v>
      </c>
      <c r="AF2722" s="300">
        <v>0</v>
      </c>
      <c r="AG2722" s="300">
        <v>1824335.95</v>
      </c>
      <c r="AH2722" s="300">
        <v>69.61</v>
      </c>
      <c r="AI2722" s="300">
        <v>1823583.76</v>
      </c>
      <c r="AJ2722" s="300">
        <v>1573505.9</v>
      </c>
      <c r="AK2722" s="300">
        <v>0</v>
      </c>
      <c r="AL2722" s="300">
        <v>7667513.1799999997</v>
      </c>
      <c r="AM2722" s="300">
        <v>8602.556163830337</v>
      </c>
      <c r="AN2722" s="300">
        <v>0</v>
      </c>
      <c r="AO2722" s="300">
        <v>0</v>
      </c>
      <c r="AP2722" s="301">
        <v>2889463.02</v>
      </c>
      <c r="AQ2722" s="301">
        <v>0</v>
      </c>
      <c r="AR2722" s="378"/>
      <c r="AS2722" s="302">
        <v>45991</v>
      </c>
      <c r="AT2722" s="303" t="s">
        <v>10</v>
      </c>
      <c r="AU2722" s="304" t="s">
        <v>292</v>
      </c>
      <c r="AV2722" s="304">
        <v>2025</v>
      </c>
      <c r="AW2722" s="305" t="s">
        <v>188</v>
      </c>
      <c r="AX2722" s="380">
        <v>234.95</v>
      </c>
      <c r="AY2722" s="380">
        <v>245.67</v>
      </c>
    </row>
    <row r="2723" spans="1:51" x14ac:dyDescent="0.25">
      <c r="A2723" s="298">
        <v>122</v>
      </c>
      <c r="B2723" s="299" t="s">
        <v>69</v>
      </c>
      <c r="C2723" s="300">
        <v>1421530438.76</v>
      </c>
      <c r="D2723" s="300">
        <v>6900131.3799999999</v>
      </c>
      <c r="E2723" s="300">
        <v>303276.45999999996</v>
      </c>
      <c r="F2723" s="300">
        <v>1411275.17</v>
      </c>
      <c r="G2723" s="300">
        <v>159549025.16</v>
      </c>
      <c r="H2723" s="300">
        <v>1028291.52</v>
      </c>
      <c r="I2723" s="300">
        <v>151274082.84</v>
      </c>
      <c r="J2723" s="300">
        <v>395121.6</v>
      </c>
      <c r="K2723" s="300">
        <v>6793383.7599999998</v>
      </c>
      <c r="L2723" s="300">
        <v>6152271.6300000008</v>
      </c>
      <c r="M2723" s="300">
        <v>15768364.220000001</v>
      </c>
      <c r="N2723" s="300">
        <v>18581036.210000001</v>
      </c>
      <c r="O2723" s="300">
        <v>-525573224.21000004</v>
      </c>
      <c r="P2723" s="300">
        <v>1779241211.8099999</v>
      </c>
      <c r="Q2723" s="300">
        <v>-1791027993.9400001</v>
      </c>
      <c r="R2723" s="300">
        <v>-11786782.130000114</v>
      </c>
      <c r="S2723" s="300">
        <v>12815073.660000004</v>
      </c>
      <c r="T2723" s="300">
        <v>377267.44</v>
      </c>
      <c r="U2723" s="300">
        <v>0</v>
      </c>
      <c r="V2723" s="300">
        <v>0</v>
      </c>
      <c r="W2723" s="300">
        <v>47835599.759999998</v>
      </c>
      <c r="X2723" s="300">
        <v>4195822.1500000004</v>
      </c>
      <c r="Y2723" s="300">
        <v>2721291.83</v>
      </c>
      <c r="Z2723" s="300">
        <v>565213.59</v>
      </c>
      <c r="AA2723" s="300">
        <v>3360469.94</v>
      </c>
      <c r="AB2723" s="300">
        <v>1845765.46</v>
      </c>
      <c r="AC2723" s="300">
        <v>0</v>
      </c>
      <c r="AD2723" s="300">
        <v>0</v>
      </c>
      <c r="AE2723" s="300">
        <v>29267544.739999998</v>
      </c>
      <c r="AF2723" s="300">
        <v>1833330.13</v>
      </c>
      <c r="AG2723" s="300">
        <v>21920635.850000001</v>
      </c>
      <c r="AH2723" s="300">
        <v>18884312.669999998</v>
      </c>
      <c r="AI2723" s="300">
        <v>40701606.799999997</v>
      </c>
      <c r="AJ2723" s="300">
        <v>566274831.00999999</v>
      </c>
      <c r="AK2723" s="300">
        <v>0</v>
      </c>
      <c r="AL2723" s="300">
        <v>144480699.08000001</v>
      </c>
      <c r="AM2723" s="300">
        <v>22.267854751665023</v>
      </c>
      <c r="AN2723" s="300">
        <v>1246215.6199999999</v>
      </c>
      <c r="AO2723" s="300">
        <v>165059.54999999999</v>
      </c>
      <c r="AP2723" s="301">
        <v>1965060148.3199999</v>
      </c>
      <c r="AQ2723" s="301">
        <v>24856616.73</v>
      </c>
      <c r="AR2723" s="378"/>
      <c r="AS2723" s="302">
        <v>45991</v>
      </c>
      <c r="AT2723" s="303" t="s">
        <v>10</v>
      </c>
      <c r="AU2723" s="304" t="s">
        <v>292</v>
      </c>
      <c r="AV2723" s="304">
        <v>2025</v>
      </c>
      <c r="AW2723" s="305" t="s">
        <v>267</v>
      </c>
      <c r="AX2723" s="380">
        <v>234.95</v>
      </c>
      <c r="AY2723" s="380">
        <v>245.67</v>
      </c>
    </row>
    <row r="2724" spans="1:51" x14ac:dyDescent="0.25">
      <c r="A2724" s="298">
        <v>13</v>
      </c>
      <c r="B2724" s="299" t="s">
        <v>70</v>
      </c>
      <c r="C2724" s="300">
        <v>25926509770.540001</v>
      </c>
      <c r="D2724" s="300">
        <v>12634297549.52</v>
      </c>
      <c r="E2724" s="300">
        <v>2841239137.4800005</v>
      </c>
      <c r="F2724" s="300">
        <v>4077694856.4500003</v>
      </c>
      <c r="G2724" s="300">
        <v>4251633906.77</v>
      </c>
      <c r="H2724" s="300">
        <v>959790008.95000005</v>
      </c>
      <c r="I2724" s="300">
        <v>15596131873.620001</v>
      </c>
      <c r="J2724" s="300">
        <v>15632522659.77</v>
      </c>
      <c r="K2724" s="300">
        <v>7772082171.54</v>
      </c>
      <c r="L2724" s="300">
        <v>4811248109.3399992</v>
      </c>
      <c r="M2724" s="300">
        <v>3348772825.9499998</v>
      </c>
      <c r="N2724" s="300">
        <v>2801603920.1700001</v>
      </c>
      <c r="O2724" s="300">
        <v>11196677051.560001</v>
      </c>
      <c r="P2724" s="300">
        <v>-6233793593.7599964</v>
      </c>
      <c r="Q2724" s="300">
        <v>-1244694675.079998</v>
      </c>
      <c r="R2724" s="300">
        <v>-7478488268.8399944</v>
      </c>
      <c r="S2724" s="300">
        <v>8438278277.9800005</v>
      </c>
      <c r="T2724" s="300">
        <v>1286107562.8900001</v>
      </c>
      <c r="U2724" s="300">
        <v>1282856164.0599999</v>
      </c>
      <c r="V2724" s="300">
        <v>0</v>
      </c>
      <c r="W2724" s="300">
        <v>181451246.09999999</v>
      </c>
      <c r="X2724" s="300">
        <v>10002613373.82</v>
      </c>
      <c r="Y2724" s="300">
        <v>86768038.870000005</v>
      </c>
      <c r="Z2724" s="300">
        <v>232598776.13</v>
      </c>
      <c r="AA2724" s="300">
        <v>1240351732.5999999</v>
      </c>
      <c r="AB2724" s="300">
        <v>218535844.06999999</v>
      </c>
      <c r="AC2724" s="300">
        <v>0</v>
      </c>
      <c r="AD2724" s="300">
        <v>0</v>
      </c>
      <c r="AE2724" s="300">
        <v>50186061.670000002</v>
      </c>
      <c r="AF2724" s="300">
        <v>2486309615.5500002</v>
      </c>
      <c r="AG2724" s="300">
        <v>8160020935.29</v>
      </c>
      <c r="AH2724" s="300">
        <v>5642843057.6500006</v>
      </c>
      <c r="AI2724" s="300">
        <v>13898428780.08</v>
      </c>
      <c r="AJ2724" s="300">
        <v>2701754990.1100001</v>
      </c>
      <c r="AK2724" s="300">
        <v>3261.59</v>
      </c>
      <c r="AL2724" s="300">
        <v>7824049702.0800009</v>
      </c>
      <c r="AM2724" s="300">
        <v>2.0066864360660386</v>
      </c>
      <c r="AN2724" s="300">
        <v>3066485346.8400002</v>
      </c>
      <c r="AO2724" s="300">
        <v>1011209509.61</v>
      </c>
      <c r="AP2724" s="301">
        <v>19471233689.820004</v>
      </c>
      <c r="AQ2724" s="301">
        <v>17277939288.600002</v>
      </c>
      <c r="AR2724" s="378"/>
      <c r="AS2724" s="302">
        <v>45991</v>
      </c>
      <c r="AT2724" s="303" t="s">
        <v>10</v>
      </c>
      <c r="AU2724" s="304" t="s">
        <v>292</v>
      </c>
      <c r="AV2724" s="304">
        <v>2025</v>
      </c>
      <c r="AW2724" s="305" t="s">
        <v>149</v>
      </c>
      <c r="AX2724" s="380">
        <v>234.95</v>
      </c>
      <c r="AY2724" s="380">
        <v>245.67</v>
      </c>
    </row>
    <row r="2725" spans="1:51" x14ac:dyDescent="0.25">
      <c r="A2725" s="298">
        <v>110</v>
      </c>
      <c r="B2725" s="299" t="s">
        <v>71</v>
      </c>
      <c r="C2725" s="300">
        <v>256733459.15999997</v>
      </c>
      <c r="D2725" s="300">
        <v>17087849.170000002</v>
      </c>
      <c r="E2725" s="300">
        <v>387375.11000000004</v>
      </c>
      <c r="F2725" s="300">
        <v>35943972.670000002</v>
      </c>
      <c r="G2725" s="300">
        <v>227178250.15000001</v>
      </c>
      <c r="H2725" s="300">
        <v>345745176.77999997</v>
      </c>
      <c r="I2725" s="300">
        <v>2823273217.4699998</v>
      </c>
      <c r="J2725" s="300">
        <v>1136912120.5</v>
      </c>
      <c r="K2725" s="300">
        <v>111653580.36</v>
      </c>
      <c r="L2725" s="300">
        <v>75101861.400000006</v>
      </c>
      <c r="M2725" s="300">
        <v>40727545.810000002</v>
      </c>
      <c r="N2725" s="300">
        <v>156274.07</v>
      </c>
      <c r="O2725" s="300">
        <v>120559947.16999999</v>
      </c>
      <c r="P2725" s="300">
        <v>-152550766.64000005</v>
      </c>
      <c r="Q2725" s="300">
        <v>-8684558.4199999887</v>
      </c>
      <c r="R2725" s="300">
        <v>-161235325.06000003</v>
      </c>
      <c r="S2725" s="300">
        <v>506980501.81999999</v>
      </c>
      <c r="T2725" s="300">
        <v>32873283.77</v>
      </c>
      <c r="U2725" s="300">
        <v>0</v>
      </c>
      <c r="V2725" s="300">
        <v>0</v>
      </c>
      <c r="W2725" s="300">
        <v>0</v>
      </c>
      <c r="X2725" s="300">
        <v>487255287.50999999</v>
      </c>
      <c r="Y2725" s="300">
        <v>4430199.3099999996</v>
      </c>
      <c r="Z2725" s="300">
        <v>1514410.38</v>
      </c>
      <c r="AA2725" s="300">
        <v>2130627.86</v>
      </c>
      <c r="AB2725" s="300">
        <v>2986137.48</v>
      </c>
      <c r="AC2725" s="300">
        <v>0</v>
      </c>
      <c r="AD2725" s="300">
        <v>0</v>
      </c>
      <c r="AE2725" s="300">
        <v>0</v>
      </c>
      <c r="AF2725" s="300">
        <v>2086694.43</v>
      </c>
      <c r="AG2725" s="300">
        <v>115829407.21000001</v>
      </c>
      <c r="AH2725" s="300">
        <v>543649.18000000005</v>
      </c>
      <c r="AI2725" s="300">
        <v>152524271.01999998</v>
      </c>
      <c r="AJ2725" s="300">
        <v>31964323.849999998</v>
      </c>
      <c r="AK2725" s="300">
        <v>0</v>
      </c>
      <c r="AL2725" s="300">
        <v>2711619637.1099997</v>
      </c>
      <c r="AM2725" s="300">
        <v>25.286007026080465</v>
      </c>
      <c r="AN2725" s="300">
        <v>28472518.309999999</v>
      </c>
      <c r="AO2725" s="300">
        <v>7471454.3600000003</v>
      </c>
      <c r="AP2725" s="301">
        <v>163728479.75</v>
      </c>
      <c r="AQ2725" s="301">
        <v>17589703.130000003</v>
      </c>
      <c r="AR2725" s="378"/>
      <c r="AS2725" s="302">
        <v>45991</v>
      </c>
      <c r="AT2725" s="303" t="s">
        <v>10</v>
      </c>
      <c r="AU2725" s="304" t="s">
        <v>292</v>
      </c>
      <c r="AV2725" s="304">
        <v>2025</v>
      </c>
      <c r="AW2725" s="305" t="s">
        <v>173</v>
      </c>
      <c r="AX2725" s="380">
        <v>234.95</v>
      </c>
      <c r="AY2725" s="380">
        <v>245.67</v>
      </c>
    </row>
    <row r="2726" spans="1:51" x14ac:dyDescent="0.25">
      <c r="A2726" s="298">
        <v>52</v>
      </c>
      <c r="B2726" s="299" t="s">
        <v>72</v>
      </c>
      <c r="C2726" s="300">
        <v>501966599.70999998</v>
      </c>
      <c r="D2726" s="300">
        <v>21220308.710000001</v>
      </c>
      <c r="E2726" s="300">
        <v>62562737.030000001</v>
      </c>
      <c r="F2726" s="300">
        <v>71526921.519999996</v>
      </c>
      <c r="G2726" s="300">
        <v>132147306.54000001</v>
      </c>
      <c r="H2726" s="300">
        <v>19152005.739999998</v>
      </c>
      <c r="I2726" s="300">
        <v>7507784351.8199997</v>
      </c>
      <c r="J2726" s="300">
        <v>3263476674.02</v>
      </c>
      <c r="K2726" s="300">
        <v>213572094.40000001</v>
      </c>
      <c r="L2726" s="300">
        <v>132590231.98</v>
      </c>
      <c r="M2726" s="300">
        <v>31319145.260000002</v>
      </c>
      <c r="N2726" s="300">
        <v>16857266.98</v>
      </c>
      <c r="O2726" s="300">
        <v>145752126.72999999</v>
      </c>
      <c r="P2726" s="300">
        <v>131175273.11999983</v>
      </c>
      <c r="Q2726" s="300">
        <v>-135249072.19999999</v>
      </c>
      <c r="R2726" s="300">
        <v>-4073799.0800001621</v>
      </c>
      <c r="S2726" s="300">
        <v>23225804.819999993</v>
      </c>
      <c r="T2726" s="300">
        <v>288682286.23000002</v>
      </c>
      <c r="U2726" s="300">
        <v>0</v>
      </c>
      <c r="V2726" s="300">
        <v>0</v>
      </c>
      <c r="W2726" s="300">
        <v>0</v>
      </c>
      <c r="X2726" s="300">
        <v>224135826.46000001</v>
      </c>
      <c r="Y2726" s="300">
        <v>2696883.81</v>
      </c>
      <c r="Z2726" s="300">
        <v>5319815.57</v>
      </c>
      <c r="AA2726" s="300">
        <v>15497024.279999999</v>
      </c>
      <c r="AB2726" s="300">
        <v>577577.21</v>
      </c>
      <c r="AC2726" s="300">
        <v>0</v>
      </c>
      <c r="AD2726" s="300">
        <v>0</v>
      </c>
      <c r="AE2726" s="300">
        <v>0</v>
      </c>
      <c r="AF2726" s="300">
        <v>465501007</v>
      </c>
      <c r="AG2726" s="300">
        <v>163909377.23999998</v>
      </c>
      <c r="AH2726" s="300">
        <v>79420004.00999999</v>
      </c>
      <c r="AI2726" s="300">
        <v>260149495.35999998</v>
      </c>
      <c r="AJ2726" s="300">
        <v>114397368.63000001</v>
      </c>
      <c r="AK2726" s="300">
        <v>0</v>
      </c>
      <c r="AL2726" s="300">
        <v>7294212257.4200001</v>
      </c>
      <c r="AM2726" s="300">
        <v>35.153395732303125</v>
      </c>
      <c r="AN2726" s="300">
        <v>41840100.550000004</v>
      </c>
      <c r="AO2726" s="300">
        <v>29686820.969999999</v>
      </c>
      <c r="AP2726" s="301">
        <v>373350636.31999993</v>
      </c>
      <c r="AQ2726" s="301">
        <v>23930401.519999996</v>
      </c>
      <c r="AR2726" s="378"/>
      <c r="AS2726" s="302">
        <v>45991</v>
      </c>
      <c r="AT2726" s="303" t="s">
        <v>10</v>
      </c>
      <c r="AU2726" s="304" t="s">
        <v>292</v>
      </c>
      <c r="AV2726" s="304">
        <v>2025</v>
      </c>
      <c r="AW2726" s="305" t="s">
        <v>170</v>
      </c>
      <c r="AX2726" s="380">
        <v>234.95</v>
      </c>
      <c r="AY2726" s="380">
        <v>245.67</v>
      </c>
    </row>
    <row r="2727" spans="1:51" x14ac:dyDescent="0.25">
      <c r="A2727" s="298">
        <v>96</v>
      </c>
      <c r="B2727" s="299" t="s">
        <v>73</v>
      </c>
      <c r="C2727" s="300">
        <v>5035592126.8299999</v>
      </c>
      <c r="D2727" s="300">
        <v>725392550.08000004</v>
      </c>
      <c r="E2727" s="300">
        <v>522654011.54000002</v>
      </c>
      <c r="F2727" s="300">
        <v>508326963.61000001</v>
      </c>
      <c r="G2727" s="300">
        <v>1247373498.25</v>
      </c>
      <c r="H2727" s="300">
        <v>10131917.949999999</v>
      </c>
      <c r="I2727" s="300">
        <v>9407245112.1000004</v>
      </c>
      <c r="J2727" s="300">
        <v>48535853.18</v>
      </c>
      <c r="K2727" s="300">
        <v>1597557389.0799999</v>
      </c>
      <c r="L2727" s="300">
        <v>1074903377.54</v>
      </c>
      <c r="M2727" s="300">
        <v>111912585.53</v>
      </c>
      <c r="N2727" s="300">
        <v>470228454.75</v>
      </c>
      <c r="O2727" s="300">
        <v>1263191921.28</v>
      </c>
      <c r="P2727" s="300">
        <v>1281731269.1300001</v>
      </c>
      <c r="Q2727" s="300">
        <v>-210958615.54999998</v>
      </c>
      <c r="R2727" s="300">
        <v>1070772653.5800002</v>
      </c>
      <c r="S2727" s="300">
        <v>-1060640735.6299999</v>
      </c>
      <c r="T2727" s="300">
        <v>98378344.400000006</v>
      </c>
      <c r="U2727" s="300">
        <v>0</v>
      </c>
      <c r="V2727" s="300">
        <v>0</v>
      </c>
      <c r="W2727" s="300">
        <v>97430.89</v>
      </c>
      <c r="X2727" s="300">
        <v>3157510.91</v>
      </c>
      <c r="Y2727" s="300">
        <v>19043793.280000001</v>
      </c>
      <c r="Z2727" s="300">
        <v>70367122.450000003</v>
      </c>
      <c r="AA2727" s="300">
        <v>25700585.890000001</v>
      </c>
      <c r="AB2727" s="300">
        <v>15967435.189999999</v>
      </c>
      <c r="AC2727" s="300">
        <v>0</v>
      </c>
      <c r="AD2727" s="300">
        <v>0</v>
      </c>
      <c r="AE2727" s="300">
        <v>0</v>
      </c>
      <c r="AF2727" s="300">
        <v>1031195085.02</v>
      </c>
      <c r="AG2727" s="300">
        <v>1186815963.0699999</v>
      </c>
      <c r="AH2727" s="300">
        <v>992882466.28999996</v>
      </c>
      <c r="AI2727" s="300">
        <v>2176918778.8800001</v>
      </c>
      <c r="AJ2727" s="300">
        <v>913726857.60000002</v>
      </c>
      <c r="AK2727" s="300">
        <v>0</v>
      </c>
      <c r="AL2727" s="300">
        <v>7809687723.0200005</v>
      </c>
      <c r="AM2727" s="300">
        <v>5.8885177937284849</v>
      </c>
      <c r="AN2727" s="300">
        <v>300288634.59000003</v>
      </c>
      <c r="AO2727" s="300">
        <v>208038329.02000001</v>
      </c>
      <c r="AP2727" s="301">
        <v>4172628551.2300005</v>
      </c>
      <c r="AQ2727" s="301">
        <v>1125620895.7600002</v>
      </c>
      <c r="AR2727" s="378"/>
      <c r="AS2727" s="302">
        <v>45991</v>
      </c>
      <c r="AT2727" s="303" t="s">
        <v>10</v>
      </c>
      <c r="AU2727" s="304" t="s">
        <v>292</v>
      </c>
      <c r="AV2727" s="304">
        <v>2025</v>
      </c>
      <c r="AW2727" s="305" t="s">
        <v>153</v>
      </c>
      <c r="AX2727" s="380">
        <v>234.95</v>
      </c>
      <c r="AY2727" s="380">
        <v>245.67</v>
      </c>
    </row>
    <row r="2728" spans="1:51" x14ac:dyDescent="0.25">
      <c r="A2728" s="298">
        <v>103</v>
      </c>
      <c r="B2728" s="299" t="s">
        <v>74</v>
      </c>
      <c r="C2728" s="300">
        <v>496020114.85000002</v>
      </c>
      <c r="D2728" s="300">
        <v>0</v>
      </c>
      <c r="E2728" s="300">
        <v>1</v>
      </c>
      <c r="F2728" s="300">
        <v>1216145.73</v>
      </c>
      <c r="G2728" s="300">
        <v>72711830.299999997</v>
      </c>
      <c r="H2728" s="300">
        <v>148485148.91</v>
      </c>
      <c r="I2728" s="300">
        <v>319988350.70999998</v>
      </c>
      <c r="J2728" s="300">
        <v>689782412.40999997</v>
      </c>
      <c r="K2728" s="300">
        <v>22228196.690000001</v>
      </c>
      <c r="L2728" s="300">
        <v>18247635.659999996</v>
      </c>
      <c r="M2728" s="300">
        <v>243475985.36000001</v>
      </c>
      <c r="N2728" s="300">
        <v>0</v>
      </c>
      <c r="O2728" s="300">
        <v>259624673.91</v>
      </c>
      <c r="P2728" s="300">
        <v>159906865.90000004</v>
      </c>
      <c r="Q2728" s="300">
        <v>-151905882.97</v>
      </c>
      <c r="R2728" s="300">
        <v>8000982.930000037</v>
      </c>
      <c r="S2728" s="300">
        <v>140484165.86000001</v>
      </c>
      <c r="T2728" s="300">
        <v>318884.42</v>
      </c>
      <c r="U2728" s="300">
        <v>0</v>
      </c>
      <c r="V2728" s="300">
        <v>0</v>
      </c>
      <c r="W2728" s="300">
        <v>0</v>
      </c>
      <c r="X2728" s="300">
        <v>183949453.75999999</v>
      </c>
      <c r="Y2728" s="300">
        <v>1456873.44</v>
      </c>
      <c r="Z2728" s="300">
        <v>25391.83</v>
      </c>
      <c r="AA2728" s="300">
        <v>42272842.399999999</v>
      </c>
      <c r="AB2728" s="300">
        <v>0</v>
      </c>
      <c r="AC2728" s="300">
        <v>0</v>
      </c>
      <c r="AD2728" s="300">
        <v>0</v>
      </c>
      <c r="AE2728" s="300">
        <v>0</v>
      </c>
      <c r="AF2728" s="300">
        <v>29064.65</v>
      </c>
      <c r="AG2728" s="300">
        <v>261723621.02000001</v>
      </c>
      <c r="AH2728" s="300">
        <v>1</v>
      </c>
      <c r="AI2728" s="300">
        <v>263756392.80000001</v>
      </c>
      <c r="AJ2728" s="300">
        <v>4131718.89</v>
      </c>
      <c r="AK2728" s="300">
        <v>0</v>
      </c>
      <c r="AL2728" s="300">
        <v>297760154.01999998</v>
      </c>
      <c r="AM2728" s="300">
        <v>14.395605508293707</v>
      </c>
      <c r="AN2728" s="300">
        <v>1182665.82</v>
      </c>
      <c r="AO2728" s="300">
        <v>33479.910000000003</v>
      </c>
      <c r="AP2728" s="301">
        <v>236515868.29000002</v>
      </c>
      <c r="AQ2728" s="301">
        <v>0</v>
      </c>
      <c r="AR2728" s="378"/>
      <c r="AS2728" s="302">
        <v>45991</v>
      </c>
      <c r="AT2728" s="303" t="s">
        <v>10</v>
      </c>
      <c r="AU2728" s="304" t="s">
        <v>292</v>
      </c>
      <c r="AV2728" s="304">
        <v>2025</v>
      </c>
      <c r="AW2728" s="305" t="s">
        <v>184</v>
      </c>
      <c r="AX2728" s="380">
        <v>234.95</v>
      </c>
      <c r="AY2728" s="380">
        <v>245.67</v>
      </c>
    </row>
    <row r="2729" spans="1:51" x14ac:dyDescent="0.25">
      <c r="A2729" s="298">
        <v>23</v>
      </c>
      <c r="B2729" s="299" t="s">
        <v>75</v>
      </c>
      <c r="C2729" s="300">
        <v>3649877868.7599998</v>
      </c>
      <c r="D2729" s="300">
        <v>1031416627.74</v>
      </c>
      <c r="E2729" s="300">
        <v>291482938.51999998</v>
      </c>
      <c r="F2729" s="300">
        <v>792535514.76999998</v>
      </c>
      <c r="G2729" s="300">
        <v>1013831113.4399999</v>
      </c>
      <c r="H2729" s="300">
        <v>557174.42000000004</v>
      </c>
      <c r="I2729" s="300">
        <v>4376020397.5799999</v>
      </c>
      <c r="J2729" s="300">
        <v>129252532.40000001</v>
      </c>
      <c r="K2729" s="300">
        <v>976719248.78999996</v>
      </c>
      <c r="L2729" s="300">
        <v>685180972.8499999</v>
      </c>
      <c r="M2729" s="300">
        <v>571155142.97000003</v>
      </c>
      <c r="N2729" s="300">
        <v>285009513.17000002</v>
      </c>
      <c r="O2729" s="300">
        <v>1347057435.1100001</v>
      </c>
      <c r="P2729" s="300">
        <v>-535384172.12999994</v>
      </c>
      <c r="Q2729" s="300">
        <v>205136670.07000023</v>
      </c>
      <c r="R2729" s="300">
        <v>-330247502.0599997</v>
      </c>
      <c r="S2729" s="300">
        <v>330804676.48000002</v>
      </c>
      <c r="T2729" s="300">
        <v>399259.46</v>
      </c>
      <c r="U2729" s="300">
        <v>0</v>
      </c>
      <c r="V2729" s="300">
        <v>0</v>
      </c>
      <c r="W2729" s="300">
        <v>3849251.94</v>
      </c>
      <c r="X2729" s="300">
        <v>1014965125.51</v>
      </c>
      <c r="Y2729" s="300">
        <v>16627470.640000001</v>
      </c>
      <c r="Z2729" s="300">
        <v>130547329.97</v>
      </c>
      <c r="AA2729" s="300">
        <v>29648461.629999999</v>
      </c>
      <c r="AB2729" s="300">
        <v>16862332.199999999</v>
      </c>
      <c r="AC2729" s="300">
        <v>0</v>
      </c>
      <c r="AD2729" s="300">
        <v>0</v>
      </c>
      <c r="AE2729" s="300">
        <v>0</v>
      </c>
      <c r="AF2729" s="300">
        <v>494723365.99000001</v>
      </c>
      <c r="AG2729" s="300">
        <v>1256336115.8200002</v>
      </c>
      <c r="AH2729" s="300">
        <v>576492451.69000006</v>
      </c>
      <c r="AI2729" s="300">
        <v>1818308039.1500001</v>
      </c>
      <c r="AJ2729" s="300">
        <v>475012201.99000001</v>
      </c>
      <c r="AK2729" s="300">
        <v>3761597.95</v>
      </c>
      <c r="AL2729" s="300">
        <v>3399301148.79</v>
      </c>
      <c r="AM2729" s="300">
        <v>4.4803257466269804</v>
      </c>
      <c r="AN2729" s="300">
        <v>439280441.64999998</v>
      </c>
      <c r="AO2729" s="300">
        <v>353255073.12</v>
      </c>
      <c r="AP2729" s="301">
        <v>2704625482.0299997</v>
      </c>
      <c r="AQ2729" s="301">
        <v>1433511201.2599998</v>
      </c>
      <c r="AR2729" s="378"/>
      <c r="AS2729" s="302">
        <v>45991</v>
      </c>
      <c r="AT2729" s="303" t="s">
        <v>10</v>
      </c>
      <c r="AU2729" s="304" t="s">
        <v>292</v>
      </c>
      <c r="AV2729" s="304">
        <v>2025</v>
      </c>
      <c r="AW2729" s="305" t="s">
        <v>159</v>
      </c>
      <c r="AX2729" s="380">
        <v>234.95</v>
      </c>
      <c r="AY2729" s="380">
        <v>245.67</v>
      </c>
    </row>
    <row r="2730" spans="1:51" x14ac:dyDescent="0.25">
      <c r="A2730" s="298">
        <v>62</v>
      </c>
      <c r="B2730" s="299" t="s">
        <v>203</v>
      </c>
      <c r="C2730" s="300">
        <v>345190697.75</v>
      </c>
      <c r="D2730" s="300">
        <v>91474949.570000008</v>
      </c>
      <c r="E2730" s="300">
        <v>13702721.18</v>
      </c>
      <c r="F2730" s="300">
        <v>62147.16</v>
      </c>
      <c r="G2730" s="300">
        <v>161836112.46000001</v>
      </c>
      <c r="H2730" s="300">
        <v>14009826.83</v>
      </c>
      <c r="I2730" s="300">
        <v>279873206.81</v>
      </c>
      <c r="J2730" s="300">
        <v>43460059.840000004</v>
      </c>
      <c r="K2730" s="300">
        <v>42070057.630000003</v>
      </c>
      <c r="L2730" s="300">
        <v>26548601.920000002</v>
      </c>
      <c r="M2730" s="300">
        <v>0</v>
      </c>
      <c r="N2730" s="300">
        <v>0</v>
      </c>
      <c r="O2730" s="300">
        <v>31991468.66</v>
      </c>
      <c r="P2730" s="300">
        <v>59826019.900000006</v>
      </c>
      <c r="Q2730" s="300">
        <v>0</v>
      </c>
      <c r="R2730" s="300">
        <v>59826019.900000006</v>
      </c>
      <c r="S2730" s="300">
        <v>-45816193.07</v>
      </c>
      <c r="T2730" s="300">
        <v>12553571.02</v>
      </c>
      <c r="U2730" s="300">
        <v>0</v>
      </c>
      <c r="V2730" s="300">
        <v>0</v>
      </c>
      <c r="W2730" s="300">
        <v>0</v>
      </c>
      <c r="X2730" s="300">
        <v>2788021.83</v>
      </c>
      <c r="Y2730" s="300">
        <v>2941297.3</v>
      </c>
      <c r="Z2730" s="300">
        <v>7222207.4400000004</v>
      </c>
      <c r="AA2730" s="300">
        <v>39942111.719999999</v>
      </c>
      <c r="AB2730" s="300">
        <v>1919866.85</v>
      </c>
      <c r="AC2730" s="300">
        <v>0</v>
      </c>
      <c r="AD2730" s="300">
        <v>0</v>
      </c>
      <c r="AE2730" s="300">
        <v>0</v>
      </c>
      <c r="AF2730" s="300">
        <v>9132302.6099999994</v>
      </c>
      <c r="AG2730" s="300">
        <v>26548601.920000002</v>
      </c>
      <c r="AH2730" s="300">
        <v>13702721.18</v>
      </c>
      <c r="AI2730" s="300">
        <v>41128013.289999999</v>
      </c>
      <c r="AJ2730" s="300">
        <v>9136544.629999999</v>
      </c>
      <c r="AK2730" s="300">
        <v>0</v>
      </c>
      <c r="AL2730" s="300">
        <v>237803149.18000001</v>
      </c>
      <c r="AM2730" s="300">
        <v>6.6525510678270017</v>
      </c>
      <c r="AN2730" s="300">
        <v>62147.16</v>
      </c>
      <c r="AO2730" s="300">
        <v>0</v>
      </c>
      <c r="AP2730" s="301">
        <v>325155522.04000002</v>
      </c>
      <c r="AQ2730" s="301">
        <v>102554552.33000001</v>
      </c>
      <c r="AR2730" s="378"/>
      <c r="AS2730" s="302">
        <v>45991</v>
      </c>
      <c r="AT2730" s="303" t="s">
        <v>10</v>
      </c>
      <c r="AU2730" s="304" t="s">
        <v>292</v>
      </c>
      <c r="AV2730" s="304">
        <v>2025</v>
      </c>
      <c r="AW2730" s="305" t="s">
        <v>169</v>
      </c>
      <c r="AX2730" s="380">
        <v>234.95</v>
      </c>
      <c r="AY2730" s="380">
        <v>245.67</v>
      </c>
    </row>
    <row r="2731" spans="1:51" x14ac:dyDescent="0.25">
      <c r="A2731" s="298">
        <v>114</v>
      </c>
      <c r="B2731" s="299" t="s">
        <v>76</v>
      </c>
      <c r="C2731" s="300">
        <v>4194635696.6300006</v>
      </c>
      <c r="D2731" s="300">
        <v>1981116201.6300001</v>
      </c>
      <c r="E2731" s="300">
        <v>66965258.079999998</v>
      </c>
      <c r="F2731" s="300">
        <v>605218177.63</v>
      </c>
      <c r="G2731" s="300">
        <v>936782928.61999989</v>
      </c>
      <c r="H2731" s="300">
        <v>1220263.94</v>
      </c>
      <c r="I2731" s="300">
        <v>1138891025.5699999</v>
      </c>
      <c r="J2731" s="300">
        <v>156991117.16999999</v>
      </c>
      <c r="K2731" s="300">
        <v>462619986.60000002</v>
      </c>
      <c r="L2731" s="300">
        <v>309199914.98999995</v>
      </c>
      <c r="M2731" s="300">
        <v>817344880.26999998</v>
      </c>
      <c r="N2731" s="300">
        <v>597263300.70000005</v>
      </c>
      <c r="O2731" s="300">
        <v>1383626346.1000001</v>
      </c>
      <c r="P2731" s="300">
        <v>-712997403.26999986</v>
      </c>
      <c r="Q2731" s="300">
        <v>533031507.11000007</v>
      </c>
      <c r="R2731" s="300">
        <v>-179965896.15999979</v>
      </c>
      <c r="S2731" s="300">
        <v>181186160.10000002</v>
      </c>
      <c r="T2731" s="300">
        <v>95684271.469999999</v>
      </c>
      <c r="U2731" s="300">
        <v>0</v>
      </c>
      <c r="V2731" s="300">
        <v>0</v>
      </c>
      <c r="W2731" s="300">
        <v>51321882.799999997</v>
      </c>
      <c r="X2731" s="300">
        <v>331891439.36000001</v>
      </c>
      <c r="Y2731" s="300">
        <v>15270827.949999999</v>
      </c>
      <c r="Z2731" s="300">
        <v>28785411.5</v>
      </c>
      <c r="AA2731" s="300">
        <v>148621690.88999999</v>
      </c>
      <c r="AB2731" s="300">
        <v>1342430.97</v>
      </c>
      <c r="AC2731" s="300">
        <v>0</v>
      </c>
      <c r="AD2731" s="300">
        <v>0</v>
      </c>
      <c r="AE2731" s="300">
        <v>1796104.87</v>
      </c>
      <c r="AF2731" s="300">
        <v>101894967.34999999</v>
      </c>
      <c r="AG2731" s="300">
        <v>1126544795.2600002</v>
      </c>
      <c r="AH2731" s="300">
        <v>664228558.77999997</v>
      </c>
      <c r="AI2731" s="300">
        <v>1797523372.3800001</v>
      </c>
      <c r="AJ2731" s="300">
        <v>413897026.27999997</v>
      </c>
      <c r="AK2731" s="300">
        <v>0</v>
      </c>
      <c r="AL2731" s="300">
        <v>676271038.96999991</v>
      </c>
      <c r="AM2731" s="300">
        <v>2.4618284089717273</v>
      </c>
      <c r="AN2731" s="300">
        <v>397277833.49000001</v>
      </c>
      <c r="AO2731" s="300">
        <v>207940344.13999999</v>
      </c>
      <c r="AP2731" s="301">
        <v>3376857758.6999998</v>
      </c>
      <c r="AQ2731" s="301">
        <v>2538790195.4099998</v>
      </c>
      <c r="AR2731" s="378"/>
      <c r="AS2731" s="302">
        <v>45991</v>
      </c>
      <c r="AT2731" s="303" t="s">
        <v>10</v>
      </c>
      <c r="AU2731" s="304" t="s">
        <v>292</v>
      </c>
      <c r="AV2731" s="304">
        <v>2025</v>
      </c>
      <c r="AW2731" s="305" t="s">
        <v>154</v>
      </c>
      <c r="AX2731" s="380">
        <v>234.95</v>
      </c>
      <c r="AY2731" s="380">
        <v>245.67</v>
      </c>
    </row>
    <row r="2732" spans="1:51" x14ac:dyDescent="0.25">
      <c r="A2732" s="298">
        <v>48</v>
      </c>
      <c r="B2732" s="299" t="s">
        <v>77</v>
      </c>
      <c r="C2732" s="300">
        <v>701726141.84000003</v>
      </c>
      <c r="D2732" s="300">
        <v>257432447.84999999</v>
      </c>
      <c r="E2732" s="300">
        <v>38150815.579999998</v>
      </c>
      <c r="F2732" s="300">
        <v>107994677.19</v>
      </c>
      <c r="G2732" s="300">
        <v>469715238.35000002</v>
      </c>
      <c r="H2732" s="300">
        <v>24513138.84</v>
      </c>
      <c r="I2732" s="300">
        <v>9169780593.2099991</v>
      </c>
      <c r="J2732" s="300">
        <v>2202189467.8099999</v>
      </c>
      <c r="K2732" s="300">
        <v>242469551.12</v>
      </c>
      <c r="L2732" s="300">
        <v>121004570.17000002</v>
      </c>
      <c r="M2732" s="300">
        <v>41812610.25</v>
      </c>
      <c r="N2732" s="300">
        <v>356122.5</v>
      </c>
      <c r="O2732" s="300">
        <v>107892448.81999999</v>
      </c>
      <c r="P2732" s="300">
        <v>-241308670.36999995</v>
      </c>
      <c r="Q2732" s="300">
        <v>1401009.4399999976</v>
      </c>
      <c r="R2732" s="300">
        <v>-239907660.92999995</v>
      </c>
      <c r="S2732" s="300">
        <v>264420799.7699995</v>
      </c>
      <c r="T2732" s="300">
        <v>387379408.06</v>
      </c>
      <c r="U2732" s="300">
        <v>0</v>
      </c>
      <c r="V2732" s="300">
        <v>10821056.189999999</v>
      </c>
      <c r="W2732" s="300">
        <v>237794265.03</v>
      </c>
      <c r="X2732" s="300">
        <v>7862990466.5</v>
      </c>
      <c r="Y2732" s="300">
        <v>3953339.64</v>
      </c>
      <c r="Z2732" s="300">
        <v>7609793.9699999997</v>
      </c>
      <c r="AA2732" s="300">
        <v>6570051261.3599997</v>
      </c>
      <c r="AB2732" s="300">
        <v>0</v>
      </c>
      <c r="AC2732" s="300">
        <v>8803.93</v>
      </c>
      <c r="AD2732" s="300">
        <v>0</v>
      </c>
      <c r="AE2732" s="300">
        <v>0</v>
      </c>
      <c r="AF2732" s="300">
        <v>1652941197.1199999</v>
      </c>
      <c r="AG2732" s="300">
        <v>162817180.41999999</v>
      </c>
      <c r="AH2732" s="300">
        <v>38506938.079999998</v>
      </c>
      <c r="AI2732" s="300">
        <v>236578437.28999999</v>
      </c>
      <c r="AJ2732" s="300">
        <v>128685988.47</v>
      </c>
      <c r="AK2732" s="300">
        <v>0</v>
      </c>
      <c r="AL2732" s="300">
        <v>8927311042.0899982</v>
      </c>
      <c r="AM2732" s="300">
        <v>37.81827677270622</v>
      </c>
      <c r="AN2732" s="300">
        <v>6756417.3899999997</v>
      </c>
      <c r="AO2732" s="300">
        <v>101238259.81</v>
      </c>
      <c r="AP2732" s="301">
        <v>586216931.06000018</v>
      </c>
      <c r="AQ2732" s="301">
        <v>230424661.53999999</v>
      </c>
      <c r="AR2732" s="378"/>
      <c r="AS2732" s="302">
        <v>45991</v>
      </c>
      <c r="AT2732" s="303" t="s">
        <v>10</v>
      </c>
      <c r="AU2732" s="304" t="s">
        <v>292</v>
      </c>
      <c r="AV2732" s="304">
        <v>2025</v>
      </c>
      <c r="AW2732" s="305" t="s">
        <v>163</v>
      </c>
      <c r="AX2732" s="380">
        <v>234.95</v>
      </c>
      <c r="AY2732" s="380">
        <v>245.67</v>
      </c>
    </row>
    <row r="2733" spans="1:51" ht="30" x14ac:dyDescent="0.25">
      <c r="A2733" s="298">
        <v>120</v>
      </c>
      <c r="B2733" s="299" t="s">
        <v>78</v>
      </c>
      <c r="C2733" s="300">
        <v>192198265.87</v>
      </c>
      <c r="D2733" s="300">
        <v>25602676.02</v>
      </c>
      <c r="E2733" s="300">
        <v>2882828.75</v>
      </c>
      <c r="F2733" s="300">
        <v>0</v>
      </c>
      <c r="G2733" s="300">
        <v>92610887.479999989</v>
      </c>
      <c r="H2733" s="300">
        <v>17934721.98</v>
      </c>
      <c r="I2733" s="300">
        <v>416517422.75999999</v>
      </c>
      <c r="J2733" s="300">
        <v>85641863.790000007</v>
      </c>
      <c r="K2733" s="300">
        <v>25680601.719999999</v>
      </c>
      <c r="L2733" s="300">
        <v>22797772.969999999</v>
      </c>
      <c r="M2733" s="300">
        <v>6337478.7400000002</v>
      </c>
      <c r="N2733" s="300">
        <v>0</v>
      </c>
      <c r="O2733" s="300">
        <v>29684093.040000003</v>
      </c>
      <c r="P2733" s="300">
        <v>43966160.320000052</v>
      </c>
      <c r="Q2733" s="300">
        <v>573348.58000000042</v>
      </c>
      <c r="R2733" s="300">
        <v>44539508.900000051</v>
      </c>
      <c r="S2733" s="300">
        <v>-26604786.919999998</v>
      </c>
      <c r="T2733" s="300">
        <v>234589.25</v>
      </c>
      <c r="U2733" s="300">
        <v>0</v>
      </c>
      <c r="V2733" s="300">
        <v>0</v>
      </c>
      <c r="W2733" s="300">
        <v>0</v>
      </c>
      <c r="X2733" s="300">
        <v>751221.26</v>
      </c>
      <c r="Y2733" s="300">
        <v>697810.52</v>
      </c>
      <c r="Z2733" s="300">
        <v>262416.12</v>
      </c>
      <c r="AA2733" s="300">
        <v>25926023</v>
      </c>
      <c r="AB2733" s="300">
        <v>178899.49</v>
      </c>
      <c r="AC2733" s="300">
        <v>0</v>
      </c>
      <c r="AD2733" s="300">
        <v>0</v>
      </c>
      <c r="AE2733" s="300">
        <v>0</v>
      </c>
      <c r="AF2733" s="300">
        <v>525448.30000000005</v>
      </c>
      <c r="AG2733" s="300">
        <v>29135251.709999997</v>
      </c>
      <c r="AH2733" s="300">
        <v>2882828.75</v>
      </c>
      <c r="AI2733" s="300">
        <v>32018080.460000001</v>
      </c>
      <c r="AJ2733" s="300">
        <v>2333987.42</v>
      </c>
      <c r="AK2733" s="300">
        <v>0</v>
      </c>
      <c r="AL2733" s="300">
        <v>390836821.03999996</v>
      </c>
      <c r="AM2733" s="300">
        <v>16.219145770078164</v>
      </c>
      <c r="AN2733" s="300">
        <v>0</v>
      </c>
      <c r="AO2733" s="300">
        <v>0</v>
      </c>
      <c r="AP2733" s="301">
        <v>165397001.59000003</v>
      </c>
      <c r="AQ2733" s="301">
        <v>28485504.780000001</v>
      </c>
      <c r="AR2733" s="378"/>
      <c r="AS2733" s="302">
        <v>45991</v>
      </c>
      <c r="AT2733" s="303" t="s">
        <v>10</v>
      </c>
      <c r="AU2733" s="304" t="s">
        <v>292</v>
      </c>
      <c r="AV2733" s="304">
        <v>2025</v>
      </c>
      <c r="AW2733" s="305" t="s">
        <v>187</v>
      </c>
      <c r="AX2733" s="380">
        <v>234.95</v>
      </c>
      <c r="AY2733" s="380">
        <v>245.67</v>
      </c>
    </row>
    <row r="2734" spans="1:51" x14ac:dyDescent="0.25">
      <c r="A2734" s="298">
        <v>100</v>
      </c>
      <c r="B2734" s="299" t="s">
        <v>79</v>
      </c>
      <c r="C2734" s="300">
        <v>7279178406.1999998</v>
      </c>
      <c r="D2734" s="300">
        <v>3507437207.46</v>
      </c>
      <c r="E2734" s="300">
        <v>421816988.94</v>
      </c>
      <c r="F2734" s="300">
        <v>1244591734.6700001</v>
      </c>
      <c r="G2734" s="300">
        <v>1752908791.5799999</v>
      </c>
      <c r="H2734" s="300">
        <v>147528479.41</v>
      </c>
      <c r="I2734" s="300">
        <v>1035648759.6799999</v>
      </c>
      <c r="J2734" s="300">
        <v>133156854.2</v>
      </c>
      <c r="K2734" s="300">
        <v>1003081302.76</v>
      </c>
      <c r="L2734" s="300">
        <v>546891988.31999993</v>
      </c>
      <c r="M2734" s="300">
        <v>894005115.37</v>
      </c>
      <c r="N2734" s="300">
        <v>918934435.50999999</v>
      </c>
      <c r="O2734" s="300">
        <v>2370090867.4400001</v>
      </c>
      <c r="P2734" s="300">
        <v>-1596033880.8000002</v>
      </c>
      <c r="Q2734" s="300">
        <v>561158107.52000058</v>
      </c>
      <c r="R2734" s="300">
        <v>-1034875773.2799996</v>
      </c>
      <c r="S2734" s="300">
        <v>1182404252.6899998</v>
      </c>
      <c r="T2734" s="300">
        <v>11338999.470000001</v>
      </c>
      <c r="U2734" s="300">
        <v>0</v>
      </c>
      <c r="V2734" s="300">
        <v>0</v>
      </c>
      <c r="W2734" s="300">
        <v>0</v>
      </c>
      <c r="X2734" s="300">
        <v>2417309142.71</v>
      </c>
      <c r="Y2734" s="300">
        <v>30019120.440000001</v>
      </c>
      <c r="Z2734" s="300">
        <v>155935220.56999999</v>
      </c>
      <c r="AA2734" s="300">
        <v>234121880.25</v>
      </c>
      <c r="AB2734" s="300">
        <v>2896008.76</v>
      </c>
      <c r="AC2734" s="300">
        <v>0.01</v>
      </c>
      <c r="AD2734" s="300">
        <v>0</v>
      </c>
      <c r="AE2734" s="300">
        <v>0</v>
      </c>
      <c r="AF2734" s="300">
        <v>823271659.46000004</v>
      </c>
      <c r="AG2734" s="300">
        <v>1440897103.6900001</v>
      </c>
      <c r="AH2734" s="300">
        <v>1340751424.45</v>
      </c>
      <c r="AI2734" s="300">
        <v>2804674511.5799999</v>
      </c>
      <c r="AJ2734" s="300">
        <v>434583644.13999999</v>
      </c>
      <c r="AK2734" s="300">
        <v>0</v>
      </c>
      <c r="AL2734" s="300">
        <v>32567456.919999957</v>
      </c>
      <c r="AM2734" s="300">
        <v>1.0324674149845978</v>
      </c>
      <c r="AN2734" s="300">
        <v>655252652.69000006</v>
      </c>
      <c r="AO2734" s="300">
        <v>589339081.98000002</v>
      </c>
      <c r="AP2734" s="301">
        <v>6117247221.1899986</v>
      </c>
      <c r="AQ2734" s="301">
        <v>4690628037.2599993</v>
      </c>
      <c r="AR2734" s="378"/>
      <c r="AS2734" s="302">
        <v>45991</v>
      </c>
      <c r="AT2734" s="303" t="s">
        <v>10</v>
      </c>
      <c r="AU2734" s="304" t="s">
        <v>292</v>
      </c>
      <c r="AV2734" s="304">
        <v>2025</v>
      </c>
      <c r="AW2734" s="305" t="s">
        <v>151</v>
      </c>
      <c r="AX2734" s="380">
        <v>234.95</v>
      </c>
      <c r="AY2734" s="380">
        <v>245.67</v>
      </c>
    </row>
    <row r="2735" spans="1:51" x14ac:dyDescent="0.25">
      <c r="A2735" s="298">
        <v>127</v>
      </c>
      <c r="B2735" s="299" t="s">
        <v>80</v>
      </c>
      <c r="C2735" s="300">
        <v>1955561521.74</v>
      </c>
      <c r="D2735" s="300">
        <v>49878779.279999994</v>
      </c>
      <c r="E2735" s="300">
        <v>584792.12</v>
      </c>
      <c r="F2735" s="300">
        <v>24441400.359999999</v>
      </c>
      <c r="G2735" s="300">
        <v>257545665.19</v>
      </c>
      <c r="H2735" s="300">
        <v>210432690.38999999</v>
      </c>
      <c r="I2735" s="300">
        <v>304415462.79000002</v>
      </c>
      <c r="J2735" s="300">
        <v>1299907.18</v>
      </c>
      <c r="K2735" s="300">
        <v>94392340.090000004</v>
      </c>
      <c r="L2735" s="300">
        <v>93807547.969999999</v>
      </c>
      <c r="M2735" s="300">
        <v>346368852.23000002</v>
      </c>
      <c r="N2735" s="300">
        <v>0</v>
      </c>
      <c r="O2735" s="300">
        <v>409790738.04999995</v>
      </c>
      <c r="P2735" s="300">
        <v>1212135445.8100002</v>
      </c>
      <c r="Q2735" s="300">
        <v>-1486556820.3400002</v>
      </c>
      <c r="R2735" s="300">
        <v>-274421374.52999997</v>
      </c>
      <c r="S2735" s="300">
        <v>484854064.91999996</v>
      </c>
      <c r="T2735" s="300">
        <v>5505346.6399999997</v>
      </c>
      <c r="U2735" s="300">
        <v>0</v>
      </c>
      <c r="V2735" s="300">
        <v>0</v>
      </c>
      <c r="W2735" s="300">
        <v>403729659.56999999</v>
      </c>
      <c r="X2735" s="300">
        <v>190893193.19</v>
      </c>
      <c r="Y2735" s="300">
        <v>5163668.91</v>
      </c>
      <c r="Z2735" s="300">
        <v>6891576.4900000002</v>
      </c>
      <c r="AA2735" s="300">
        <v>49129655.770000003</v>
      </c>
      <c r="AB2735" s="300">
        <v>9426386.6099999994</v>
      </c>
      <c r="AC2735" s="300">
        <v>0</v>
      </c>
      <c r="AD2735" s="300">
        <v>0</v>
      </c>
      <c r="AE2735" s="300">
        <v>0</v>
      </c>
      <c r="AF2735" s="300">
        <v>44662846.700000003</v>
      </c>
      <c r="AG2735" s="300">
        <v>440176400.19999999</v>
      </c>
      <c r="AH2735" s="300">
        <v>584792.12</v>
      </c>
      <c r="AI2735" s="300">
        <v>440718459.16999996</v>
      </c>
      <c r="AJ2735" s="300">
        <v>30927721.120000001</v>
      </c>
      <c r="AK2735" s="300">
        <v>0</v>
      </c>
      <c r="AL2735" s="300">
        <v>210023122.70000002</v>
      </c>
      <c r="AM2735" s="300">
        <v>3.2250017586146273</v>
      </c>
      <c r="AN2735" s="300">
        <v>15498661.559999999</v>
      </c>
      <c r="AO2735" s="300">
        <v>8942738.7999999989</v>
      </c>
      <c r="AP2735" s="301">
        <v>1546092858.2299998</v>
      </c>
      <c r="AQ2735" s="301">
        <v>50200853.819999993</v>
      </c>
      <c r="AR2735" s="378"/>
      <c r="AS2735" s="302">
        <v>45991</v>
      </c>
      <c r="AT2735" s="303" t="s">
        <v>10</v>
      </c>
      <c r="AU2735" s="304" t="s">
        <v>292</v>
      </c>
      <c r="AV2735" s="304">
        <v>2025</v>
      </c>
      <c r="AW2735" s="305" t="s">
        <v>186</v>
      </c>
      <c r="AX2735" s="380">
        <v>234.95</v>
      </c>
      <c r="AY2735" s="380">
        <v>245.67</v>
      </c>
    </row>
    <row r="2736" spans="1:51" x14ac:dyDescent="0.25">
      <c r="A2736" s="298">
        <v>12</v>
      </c>
      <c r="B2736" s="299" t="s">
        <v>81</v>
      </c>
      <c r="C2736" s="300">
        <v>5855075825.5699997</v>
      </c>
      <c r="D2736" s="300">
        <v>2391539152.2400002</v>
      </c>
      <c r="E2736" s="300">
        <v>248167327.06</v>
      </c>
      <c r="F2736" s="300">
        <v>1020689643.1500001</v>
      </c>
      <c r="G2736" s="300">
        <v>1386289862</v>
      </c>
      <c r="H2736" s="300">
        <v>535281442.98000002</v>
      </c>
      <c r="I2736" s="300">
        <v>3204378914.4200001</v>
      </c>
      <c r="J2736" s="300">
        <v>3100177851.9299998</v>
      </c>
      <c r="K2736" s="300">
        <v>1167792423.6500001</v>
      </c>
      <c r="L2736" s="300">
        <v>916935305.46000004</v>
      </c>
      <c r="M2736" s="300">
        <v>605321198.88</v>
      </c>
      <c r="N2736" s="300">
        <v>557337263.5</v>
      </c>
      <c r="O2736" s="300">
        <v>1147954116.3799999</v>
      </c>
      <c r="P2736" s="300">
        <v>-91401970.039999515</v>
      </c>
      <c r="Q2736" s="300">
        <v>-673147898.46999967</v>
      </c>
      <c r="R2736" s="300">
        <v>-764549868.50999916</v>
      </c>
      <c r="S2736" s="300">
        <v>1299831311.5099983</v>
      </c>
      <c r="T2736" s="300">
        <v>877793471.83000004</v>
      </c>
      <c r="U2736" s="300">
        <v>0</v>
      </c>
      <c r="V2736" s="300">
        <v>0</v>
      </c>
      <c r="W2736" s="300">
        <v>110598166.70999999</v>
      </c>
      <c r="X2736" s="300">
        <v>18510161879.759998</v>
      </c>
      <c r="Y2736" s="300">
        <v>28218238.649999999</v>
      </c>
      <c r="Z2736" s="300">
        <v>64831167.420000002</v>
      </c>
      <c r="AA2736" s="300">
        <v>193314882.09999999</v>
      </c>
      <c r="AB2736" s="300">
        <v>2058750.43</v>
      </c>
      <c r="AC2736" s="300">
        <v>6288.24</v>
      </c>
      <c r="AD2736" s="300">
        <v>0</v>
      </c>
      <c r="AE2736" s="300">
        <v>0</v>
      </c>
      <c r="AF2736" s="300">
        <v>17910292879.950001</v>
      </c>
      <c r="AG2736" s="300">
        <v>1522256504.3399999</v>
      </c>
      <c r="AH2736" s="300">
        <v>805504590.56000006</v>
      </c>
      <c r="AI2736" s="300">
        <v>2297648186.8999996</v>
      </c>
      <c r="AJ2736" s="300">
        <v>1151781029.25</v>
      </c>
      <c r="AK2736" s="300">
        <v>2086958.73</v>
      </c>
      <c r="AL2736" s="300">
        <v>2036586490.77</v>
      </c>
      <c r="AM2736" s="300">
        <v>2.7439627535898339</v>
      </c>
      <c r="AN2736" s="300">
        <v>635426372.76999998</v>
      </c>
      <c r="AO2736" s="300">
        <v>385263270.38</v>
      </c>
      <c r="AP2736" s="301">
        <v>4753142421.6600008</v>
      </c>
      <c r="AQ2736" s="301">
        <v>2437559864.71</v>
      </c>
      <c r="AR2736" s="378"/>
      <c r="AS2736" s="302">
        <v>45991</v>
      </c>
      <c r="AT2736" s="303" t="s">
        <v>10</v>
      </c>
      <c r="AU2736" s="304" t="s">
        <v>292</v>
      </c>
      <c r="AV2736" s="304">
        <v>2025</v>
      </c>
      <c r="AW2736" s="305" t="s">
        <v>152</v>
      </c>
      <c r="AX2736" s="380">
        <v>234.95</v>
      </c>
      <c r="AY2736" s="380">
        <v>245.67</v>
      </c>
    </row>
    <row r="2737" spans="1:51" x14ac:dyDescent="0.25">
      <c r="A2737" s="298">
        <v>74</v>
      </c>
      <c r="B2737" s="299" t="s">
        <v>82</v>
      </c>
      <c r="C2737" s="300">
        <v>31507730533.439999</v>
      </c>
      <c r="D2737" s="300">
        <v>16744794911.970001</v>
      </c>
      <c r="E2737" s="300">
        <v>415301934.15999997</v>
      </c>
      <c r="F2737" s="300">
        <v>4450968286.6700001</v>
      </c>
      <c r="G2737" s="300">
        <v>5051067861.4800005</v>
      </c>
      <c r="H2737" s="300">
        <v>247228457.25999999</v>
      </c>
      <c r="I2737" s="300">
        <v>3726295535.1199999</v>
      </c>
      <c r="J2737" s="300">
        <v>2208962636.1799998</v>
      </c>
      <c r="K2737" s="300">
        <v>1575544364.03</v>
      </c>
      <c r="L2737" s="300">
        <v>1160064931.0599999</v>
      </c>
      <c r="M2737" s="300">
        <v>5042398802.8199997</v>
      </c>
      <c r="N2737" s="300">
        <v>5588984619.29</v>
      </c>
      <c r="O2737" s="300">
        <v>8872500703.4799995</v>
      </c>
      <c r="P2737" s="300">
        <v>-3611601230.1600046</v>
      </c>
      <c r="Q2737" s="300">
        <v>2822514892.659996</v>
      </c>
      <c r="R2737" s="300">
        <v>-789086337.50000858</v>
      </c>
      <c r="S2737" s="300">
        <v>1036314794.3500004</v>
      </c>
      <c r="T2737" s="300">
        <v>683254048.99000001</v>
      </c>
      <c r="U2737" s="300">
        <v>0</v>
      </c>
      <c r="V2737" s="300">
        <v>0</v>
      </c>
      <c r="W2737" s="300">
        <v>50645000</v>
      </c>
      <c r="X2737" s="300">
        <v>16044202348.450001</v>
      </c>
      <c r="Y2737" s="300">
        <v>78491003.420000002</v>
      </c>
      <c r="Z2737" s="300">
        <v>867504579.73000002</v>
      </c>
      <c r="AA2737" s="300">
        <v>1526755912.6900001</v>
      </c>
      <c r="AB2737" s="300">
        <v>4388654.1399999997</v>
      </c>
      <c r="AC2737" s="300">
        <v>0</v>
      </c>
      <c r="AD2737" s="300">
        <v>0</v>
      </c>
      <c r="AE2737" s="300">
        <v>96898046.359999999</v>
      </c>
      <c r="AF2737" s="300">
        <v>13167748406.75</v>
      </c>
      <c r="AG2737" s="300">
        <v>6202463733.8800001</v>
      </c>
      <c r="AH2737" s="300">
        <v>6004286553.4500008</v>
      </c>
      <c r="AI2737" s="300">
        <v>12159252773.52</v>
      </c>
      <c r="AJ2737" s="300">
        <v>3286752070.04</v>
      </c>
      <c r="AK2737" s="300">
        <v>0</v>
      </c>
      <c r="AL2737" s="300">
        <v>2150751171.0900002</v>
      </c>
      <c r="AM2737" s="300">
        <v>2.3650844877441024</v>
      </c>
      <c r="AN2737" s="300">
        <v>2765279354.3699999</v>
      </c>
      <c r="AO2737" s="300">
        <v>1685688932.3</v>
      </c>
      <c r="AP2737" s="301">
        <v>26835433405.849998</v>
      </c>
      <c r="AQ2737" s="301">
        <v>20944998487.860001</v>
      </c>
      <c r="AR2737" s="378"/>
      <c r="AS2737" s="302">
        <v>45991</v>
      </c>
      <c r="AT2737" s="303" t="s">
        <v>10</v>
      </c>
      <c r="AU2737" s="304" t="s">
        <v>292</v>
      </c>
      <c r="AV2737" s="304">
        <v>2025</v>
      </c>
      <c r="AW2737" s="305" t="s">
        <v>148</v>
      </c>
      <c r="AX2737" s="380">
        <v>234.95</v>
      </c>
      <c r="AY2737" s="380">
        <v>245.67</v>
      </c>
    </row>
    <row r="2738" spans="1:51" x14ac:dyDescent="0.25">
      <c r="A2738" s="298">
        <v>71</v>
      </c>
      <c r="B2738" s="299" t="s">
        <v>83</v>
      </c>
      <c r="C2738" s="300">
        <v>2654461796.8699999</v>
      </c>
      <c r="D2738" s="300">
        <v>450709547.81999999</v>
      </c>
      <c r="E2738" s="300">
        <v>315244482.75999999</v>
      </c>
      <c r="F2738" s="300">
        <v>31083537.030000001</v>
      </c>
      <c r="G2738" s="300">
        <v>1391370829.8099999</v>
      </c>
      <c r="H2738" s="300">
        <v>50542046.18</v>
      </c>
      <c r="I2738" s="300">
        <v>533653017.93000001</v>
      </c>
      <c r="J2738" s="300">
        <v>1817940.32</v>
      </c>
      <c r="K2738" s="300">
        <v>491617084.94999999</v>
      </c>
      <c r="L2738" s="300">
        <v>176295457.05000001</v>
      </c>
      <c r="M2738" s="300">
        <v>96023191.439999998</v>
      </c>
      <c r="N2738" s="300">
        <v>3862065.9</v>
      </c>
      <c r="O2738" s="300">
        <v>489631089.33999997</v>
      </c>
      <c r="P2738" s="300">
        <v>291666792.87</v>
      </c>
      <c r="Q2738" s="300">
        <v>-1038384578.7300001</v>
      </c>
      <c r="R2738" s="300">
        <v>-746717785.86000013</v>
      </c>
      <c r="S2738" s="300">
        <v>797259832.04999995</v>
      </c>
      <c r="T2738" s="300">
        <v>72721182.909999996</v>
      </c>
      <c r="U2738" s="300">
        <v>0</v>
      </c>
      <c r="V2738" s="300">
        <v>0</v>
      </c>
      <c r="W2738" s="300">
        <v>923344370.22000003</v>
      </c>
      <c r="X2738" s="300">
        <v>98837210.579999998</v>
      </c>
      <c r="Y2738" s="300">
        <v>28395323.059999999</v>
      </c>
      <c r="Z2738" s="300">
        <v>12311469.16</v>
      </c>
      <c r="AA2738" s="300">
        <v>103888808.01000001</v>
      </c>
      <c r="AB2738" s="300">
        <v>85855052.859999999</v>
      </c>
      <c r="AC2738" s="300">
        <v>0</v>
      </c>
      <c r="AD2738" s="300">
        <v>0</v>
      </c>
      <c r="AE2738" s="300">
        <v>0</v>
      </c>
      <c r="AF2738" s="300">
        <v>67192278.569999993</v>
      </c>
      <c r="AG2738" s="300">
        <v>272318648.49000001</v>
      </c>
      <c r="AH2738" s="300">
        <v>319106548.65999997</v>
      </c>
      <c r="AI2738" s="300">
        <v>590449816.11000001</v>
      </c>
      <c r="AJ2738" s="300">
        <v>100818726.77000001</v>
      </c>
      <c r="AK2738" s="300">
        <v>0</v>
      </c>
      <c r="AL2738" s="300">
        <v>42035932.980000019</v>
      </c>
      <c r="AM2738" s="300">
        <v>1.0855054355653146</v>
      </c>
      <c r="AN2738" s="300">
        <v>31083537.030000001</v>
      </c>
      <c r="AO2738" s="300">
        <v>0</v>
      </c>
      <c r="AP2738" s="301">
        <v>2408747473.96</v>
      </c>
      <c r="AQ2738" s="301">
        <v>694626314.25</v>
      </c>
      <c r="AR2738" s="378"/>
      <c r="AS2738" s="302">
        <v>45991</v>
      </c>
      <c r="AT2738" s="303" t="s">
        <v>10</v>
      </c>
      <c r="AU2738" s="304" t="s">
        <v>292</v>
      </c>
      <c r="AV2738" s="304">
        <v>2025</v>
      </c>
      <c r="AW2738" s="305" t="s">
        <v>161</v>
      </c>
      <c r="AX2738" s="380">
        <v>234.95</v>
      </c>
      <c r="AY2738" s="380">
        <v>245.67</v>
      </c>
    </row>
    <row r="2739" spans="1:51" x14ac:dyDescent="0.25">
      <c r="A2739" s="298">
        <v>73</v>
      </c>
      <c r="B2739" s="299" t="s">
        <v>84</v>
      </c>
      <c r="C2739" s="300">
        <v>1543154128.3300002</v>
      </c>
      <c r="D2739" s="300">
        <v>50166945.620000005</v>
      </c>
      <c r="E2739" s="300">
        <v>23531425.219999999</v>
      </c>
      <c r="F2739" s="300">
        <v>117011456.03</v>
      </c>
      <c r="G2739" s="300">
        <v>832277911.17999995</v>
      </c>
      <c r="H2739" s="300">
        <v>17389557.579999998</v>
      </c>
      <c r="I2739" s="300">
        <v>575268668.04999995</v>
      </c>
      <c r="J2739" s="300">
        <v>311457941.20999998</v>
      </c>
      <c r="K2739" s="300">
        <v>529597725.73000002</v>
      </c>
      <c r="L2739" s="300">
        <v>487235184.73000002</v>
      </c>
      <c r="M2739" s="300">
        <v>125145272.61</v>
      </c>
      <c r="N2739" s="300">
        <v>0</v>
      </c>
      <c r="O2739" s="300">
        <v>520686939.94</v>
      </c>
      <c r="P2739" s="300">
        <v>-26491358.939999819</v>
      </c>
      <c r="Q2739" s="300">
        <v>-244735742.88999999</v>
      </c>
      <c r="R2739" s="300">
        <v>-271227101.8299998</v>
      </c>
      <c r="S2739" s="300">
        <v>288616659.41000009</v>
      </c>
      <c r="T2739" s="300">
        <v>0</v>
      </c>
      <c r="U2739" s="300">
        <v>0</v>
      </c>
      <c r="V2739" s="300">
        <v>0</v>
      </c>
      <c r="W2739" s="300">
        <v>398072349.75999999</v>
      </c>
      <c r="X2739" s="300">
        <v>406968417.18000001</v>
      </c>
      <c r="Y2739" s="300">
        <v>14258646.619999999</v>
      </c>
      <c r="Z2739" s="300">
        <v>13711037.720000001</v>
      </c>
      <c r="AA2739" s="300">
        <v>11203243.33</v>
      </c>
      <c r="AB2739" s="300">
        <v>24499077.43</v>
      </c>
      <c r="AC2739" s="300">
        <v>0</v>
      </c>
      <c r="AD2739" s="300">
        <v>0</v>
      </c>
      <c r="AE2739" s="300">
        <v>317831032.14999998</v>
      </c>
      <c r="AF2739" s="300">
        <v>134921070.28</v>
      </c>
      <c r="AG2739" s="300">
        <v>612380457.34000003</v>
      </c>
      <c r="AH2739" s="300">
        <v>23531425.219999999</v>
      </c>
      <c r="AI2739" s="300">
        <v>654257420.15999997</v>
      </c>
      <c r="AJ2739" s="300">
        <v>133570480.22</v>
      </c>
      <c r="AK2739" s="300">
        <v>0</v>
      </c>
      <c r="AL2739" s="300">
        <v>45670942.319999933</v>
      </c>
      <c r="AM2739" s="300">
        <v>1.086237043894112</v>
      </c>
      <c r="AN2739" s="300">
        <v>101791016.45</v>
      </c>
      <c r="AO2739" s="300">
        <v>15220439.58</v>
      </c>
      <c r="AP2739" s="301">
        <v>959658017.24000013</v>
      </c>
      <c r="AQ2739" s="301">
        <v>-31473341.310000017</v>
      </c>
      <c r="AR2739" s="378"/>
      <c r="AS2739" s="302">
        <v>45991</v>
      </c>
      <c r="AT2739" s="303" t="s">
        <v>10</v>
      </c>
      <c r="AU2739" s="304" t="s">
        <v>292</v>
      </c>
      <c r="AV2739" s="304">
        <v>2025</v>
      </c>
      <c r="AW2739" s="305" t="s">
        <v>190</v>
      </c>
      <c r="AX2739" s="380">
        <v>234.95</v>
      </c>
      <c r="AY2739" s="380">
        <v>245.67</v>
      </c>
    </row>
    <row r="2740" spans="1:51" x14ac:dyDescent="0.25">
      <c r="A2740" s="298">
        <v>46</v>
      </c>
      <c r="B2740" s="299" t="s">
        <v>85</v>
      </c>
      <c r="C2740" s="300">
        <v>127633524.26000001</v>
      </c>
      <c r="D2740" s="300">
        <v>51578742.899999999</v>
      </c>
      <c r="E2740" s="300">
        <v>1841684</v>
      </c>
      <c r="F2740" s="300">
        <v>23377776.589999996</v>
      </c>
      <c r="G2740" s="300">
        <v>77547678.770000011</v>
      </c>
      <c r="H2740" s="300">
        <v>36028465.899999999</v>
      </c>
      <c r="I2740" s="300">
        <v>621623048.38999999</v>
      </c>
      <c r="J2740" s="300">
        <v>83950836.920000002</v>
      </c>
      <c r="K2740" s="300">
        <v>80396751.349999994</v>
      </c>
      <c r="L2740" s="300">
        <v>57159325.210000001</v>
      </c>
      <c r="M2740" s="300">
        <v>1203764</v>
      </c>
      <c r="N2740" s="300">
        <v>188561</v>
      </c>
      <c r="O2740" s="300">
        <v>59802940.109999999</v>
      </c>
      <c r="P2740" s="300">
        <v>-84715807.099999994</v>
      </c>
      <c r="Q2740" s="300">
        <v>-2548671.7800000003</v>
      </c>
      <c r="R2740" s="300">
        <v>-87264478.879999995</v>
      </c>
      <c r="S2740" s="300">
        <v>123292944.78</v>
      </c>
      <c r="T2740" s="300">
        <v>47644763.630000003</v>
      </c>
      <c r="U2740" s="300">
        <v>0</v>
      </c>
      <c r="V2740" s="300">
        <v>0</v>
      </c>
      <c r="W2740" s="300">
        <v>0</v>
      </c>
      <c r="X2740" s="300">
        <v>85790539.769999996</v>
      </c>
      <c r="Y2740" s="300">
        <v>1582547.9</v>
      </c>
      <c r="Z2740" s="300">
        <v>984390.67</v>
      </c>
      <c r="AA2740" s="300">
        <v>144543.54</v>
      </c>
      <c r="AB2740" s="300">
        <v>3290671.56</v>
      </c>
      <c r="AC2740" s="300">
        <v>0</v>
      </c>
      <c r="AD2740" s="300">
        <v>0</v>
      </c>
      <c r="AE2740" s="300">
        <v>0</v>
      </c>
      <c r="AF2740" s="300">
        <v>4140204.95</v>
      </c>
      <c r="AG2740" s="300">
        <v>58363089.210000001</v>
      </c>
      <c r="AH2740" s="300">
        <v>2030245</v>
      </c>
      <c r="AI2740" s="300">
        <v>79564706.109999999</v>
      </c>
      <c r="AJ2740" s="300">
        <v>19761766</v>
      </c>
      <c r="AK2740" s="300">
        <v>0</v>
      </c>
      <c r="AL2740" s="300">
        <v>541226297.03999996</v>
      </c>
      <c r="AM2740" s="300">
        <v>7.7319423726938945</v>
      </c>
      <c r="AN2740" s="300">
        <v>13361410.73</v>
      </c>
      <c r="AO2740" s="300">
        <v>10016365.859999999</v>
      </c>
      <c r="AP2740" s="301">
        <v>86581031.260000005</v>
      </c>
      <c r="AQ2740" s="301">
        <v>51128844.899999999</v>
      </c>
      <c r="AR2740" s="378"/>
      <c r="AS2740" s="302">
        <v>45991</v>
      </c>
      <c r="AT2740" s="303" t="s">
        <v>10</v>
      </c>
      <c r="AU2740" s="304" t="s">
        <v>292</v>
      </c>
      <c r="AV2740" s="304">
        <v>2025</v>
      </c>
      <c r="AW2740" s="305" t="s">
        <v>176</v>
      </c>
      <c r="AX2740" s="380">
        <v>234.95</v>
      </c>
      <c r="AY2740" s="380">
        <v>245.67</v>
      </c>
    </row>
    <row r="2741" spans="1:51" x14ac:dyDescent="0.25">
      <c r="A2741" s="298">
        <v>51</v>
      </c>
      <c r="B2741" s="299" t="s">
        <v>86</v>
      </c>
      <c r="C2741" s="300">
        <v>72970543.100000009</v>
      </c>
      <c r="D2741" s="300">
        <v>3480561.46</v>
      </c>
      <c r="E2741" s="300">
        <v>5072617.3500000006</v>
      </c>
      <c r="F2741" s="300">
        <v>14491726.35</v>
      </c>
      <c r="G2741" s="300">
        <v>75016401.950000003</v>
      </c>
      <c r="H2741" s="300">
        <v>473056644.04000002</v>
      </c>
      <c r="I2741" s="300">
        <v>109991681.06999999</v>
      </c>
      <c r="J2741" s="300">
        <v>770937824.22000003</v>
      </c>
      <c r="K2741" s="300">
        <v>50434019.439999998</v>
      </c>
      <c r="L2741" s="300">
        <v>35747366.190000005</v>
      </c>
      <c r="M2741" s="300">
        <v>6813.24</v>
      </c>
      <c r="N2741" s="300">
        <v>0</v>
      </c>
      <c r="O2741" s="300">
        <v>27188028.160000011</v>
      </c>
      <c r="P2741" s="300">
        <v>-56231491.890000001</v>
      </c>
      <c r="Q2741" s="300">
        <v>-427998.51999999996</v>
      </c>
      <c r="R2741" s="300">
        <v>-56659490.410000004</v>
      </c>
      <c r="S2741" s="300">
        <v>529716134.70999998</v>
      </c>
      <c r="T2741" s="300">
        <v>6053580.1299999999</v>
      </c>
      <c r="U2741" s="300">
        <v>0</v>
      </c>
      <c r="V2741" s="300">
        <v>0</v>
      </c>
      <c r="W2741" s="300">
        <v>0</v>
      </c>
      <c r="X2741" s="300">
        <v>529921371.63999999</v>
      </c>
      <c r="Y2741" s="300">
        <v>1530522.6</v>
      </c>
      <c r="Z2741" s="300">
        <v>702373.67</v>
      </c>
      <c r="AA2741" s="300">
        <v>0</v>
      </c>
      <c r="AB2741" s="300">
        <v>26461.05</v>
      </c>
      <c r="AC2741" s="300">
        <v>0</v>
      </c>
      <c r="AD2741" s="300">
        <v>0</v>
      </c>
      <c r="AE2741" s="300">
        <v>0</v>
      </c>
      <c r="AF2741" s="300">
        <v>3999459.74</v>
      </c>
      <c r="AG2741" s="300">
        <v>35754179.43</v>
      </c>
      <c r="AH2741" s="300">
        <v>5072617.3500000006</v>
      </c>
      <c r="AI2741" s="300">
        <v>40276158.070000008</v>
      </c>
      <c r="AJ2741" s="300">
        <v>13088129.91</v>
      </c>
      <c r="AK2741" s="300">
        <v>0</v>
      </c>
      <c r="AL2741" s="300">
        <v>59557661.629999995</v>
      </c>
      <c r="AM2741" s="300">
        <v>2.180902539422902</v>
      </c>
      <c r="AN2741" s="300">
        <v>7144830.29</v>
      </c>
      <c r="AO2741" s="300">
        <v>7346896.0600000005</v>
      </c>
      <c r="AP2741" s="301">
        <v>47503366.869999997</v>
      </c>
      <c r="AQ2741" s="301">
        <v>5201413.3900000006</v>
      </c>
      <c r="AR2741" s="378"/>
      <c r="AS2741" s="302">
        <v>45991</v>
      </c>
      <c r="AT2741" s="303" t="s">
        <v>10</v>
      </c>
      <c r="AU2741" s="304" t="s">
        <v>292</v>
      </c>
      <c r="AV2741" s="304">
        <v>2025</v>
      </c>
      <c r="AW2741" s="305" t="s">
        <v>179</v>
      </c>
      <c r="AX2741" s="380">
        <v>234.95</v>
      </c>
      <c r="AY2741" s="380">
        <v>245.67</v>
      </c>
    </row>
    <row r="2742" spans="1:51" x14ac:dyDescent="0.25">
      <c r="A2742" s="298">
        <v>117</v>
      </c>
      <c r="B2742" s="299" t="s">
        <v>87</v>
      </c>
      <c r="C2742" s="300">
        <v>6259154417.460001</v>
      </c>
      <c r="D2742" s="300">
        <v>2256280660.21</v>
      </c>
      <c r="E2742" s="300">
        <v>351266509.71999997</v>
      </c>
      <c r="F2742" s="300">
        <v>875280930.47000003</v>
      </c>
      <c r="G2742" s="300">
        <v>1399578802.9299998</v>
      </c>
      <c r="H2742" s="300">
        <v>6738375</v>
      </c>
      <c r="I2742" s="300">
        <v>1255335321.29</v>
      </c>
      <c r="J2742" s="300">
        <v>359383775.02999997</v>
      </c>
      <c r="K2742" s="300">
        <v>894592569.02999997</v>
      </c>
      <c r="L2742" s="300">
        <v>451224266.56999999</v>
      </c>
      <c r="M2742" s="300">
        <v>1157502501.9100001</v>
      </c>
      <c r="N2742" s="300">
        <v>1364947358.5</v>
      </c>
      <c r="O2742" s="300">
        <v>2504199986.8899999</v>
      </c>
      <c r="P2742" s="300">
        <v>-776673481.91000009</v>
      </c>
      <c r="Q2742" s="300">
        <v>576520093.52999949</v>
      </c>
      <c r="R2742" s="300">
        <v>-200153388.38000059</v>
      </c>
      <c r="S2742" s="300">
        <v>206891762.88000011</v>
      </c>
      <c r="T2742" s="300">
        <v>9149895.4800000004</v>
      </c>
      <c r="U2742" s="300">
        <v>0</v>
      </c>
      <c r="V2742" s="300">
        <v>0</v>
      </c>
      <c r="W2742" s="300">
        <v>0</v>
      </c>
      <c r="X2742" s="300">
        <v>1683928782.24</v>
      </c>
      <c r="Y2742" s="300">
        <v>21866289.57</v>
      </c>
      <c r="Z2742" s="300">
        <v>32069592.969999999</v>
      </c>
      <c r="AA2742" s="300">
        <v>34462732.700000003</v>
      </c>
      <c r="AB2742" s="300">
        <v>9447012.0899999999</v>
      </c>
      <c r="AC2742" s="300">
        <v>0</v>
      </c>
      <c r="AD2742" s="300">
        <v>0</v>
      </c>
      <c r="AE2742" s="300">
        <v>0</v>
      </c>
      <c r="AF2742" s="300">
        <v>1388341287.51</v>
      </c>
      <c r="AG2742" s="300">
        <v>1608726768.48</v>
      </c>
      <c r="AH2742" s="300">
        <v>1716213868.22</v>
      </c>
      <c r="AI2742" s="300">
        <v>3344926009.23</v>
      </c>
      <c r="AJ2742" s="300">
        <v>840726022.34000003</v>
      </c>
      <c r="AK2742" s="300">
        <v>0</v>
      </c>
      <c r="AL2742" s="300">
        <v>360742752.25999999</v>
      </c>
      <c r="AM2742" s="300">
        <v>1.4032480983506834</v>
      </c>
      <c r="AN2742" s="300">
        <v>555895645.52999997</v>
      </c>
      <c r="AO2742" s="300">
        <v>319385284.94</v>
      </c>
      <c r="AP2742" s="301">
        <v>5271840802.8000002</v>
      </c>
      <c r="AQ2742" s="301">
        <v>3750261187.6100001</v>
      </c>
      <c r="AR2742" s="378"/>
      <c r="AS2742" s="302">
        <v>45991</v>
      </c>
      <c r="AT2742" s="303" t="s">
        <v>10</v>
      </c>
      <c r="AU2742" s="304" t="s">
        <v>292</v>
      </c>
      <c r="AV2742" s="304">
        <v>2025</v>
      </c>
      <c r="AW2742" s="305" t="s">
        <v>155</v>
      </c>
      <c r="AX2742" s="380">
        <v>234.95</v>
      </c>
      <c r="AY2742" s="380">
        <v>245.67</v>
      </c>
    </row>
    <row r="2743" spans="1:51" x14ac:dyDescent="0.25">
      <c r="A2743" s="298">
        <v>80</v>
      </c>
      <c r="B2743" s="299" t="s">
        <v>89</v>
      </c>
      <c r="C2743" s="300">
        <v>4733962301.5500002</v>
      </c>
      <c r="D2743" s="300">
        <v>1297650759.8700001</v>
      </c>
      <c r="E2743" s="300">
        <v>121295867.45999999</v>
      </c>
      <c r="F2743" s="300">
        <v>908387532.31000006</v>
      </c>
      <c r="G2743" s="300">
        <v>1333294251.51</v>
      </c>
      <c r="H2743" s="300">
        <v>3908018.61</v>
      </c>
      <c r="I2743" s="300">
        <v>998730251.40999997</v>
      </c>
      <c r="J2743" s="300">
        <v>692116669.57000005</v>
      </c>
      <c r="K2743" s="300">
        <v>405527447.57999998</v>
      </c>
      <c r="L2743" s="300">
        <v>225898060.13</v>
      </c>
      <c r="M2743" s="300">
        <v>1171133382.78</v>
      </c>
      <c r="N2743" s="300">
        <v>1296775877.7299998</v>
      </c>
      <c r="O2743" s="300">
        <v>1963661930.2900002</v>
      </c>
      <c r="P2743" s="300">
        <v>-770241984.5599997</v>
      </c>
      <c r="Q2743" s="300">
        <v>808249433.62000036</v>
      </c>
      <c r="R2743" s="300">
        <v>38007449.060000658</v>
      </c>
      <c r="S2743" s="300">
        <v>-34099430.480000019</v>
      </c>
      <c r="T2743" s="300">
        <v>14279485.16</v>
      </c>
      <c r="U2743" s="300">
        <v>0</v>
      </c>
      <c r="V2743" s="300">
        <v>0</v>
      </c>
      <c r="W2743" s="300">
        <v>2167236.2799999998</v>
      </c>
      <c r="X2743" s="300">
        <v>1816027957.26</v>
      </c>
      <c r="Y2743" s="300">
        <v>22889335.460000001</v>
      </c>
      <c r="Z2743" s="300">
        <v>21050422.600000001</v>
      </c>
      <c r="AA2743" s="300">
        <v>15646252.32</v>
      </c>
      <c r="AB2743" s="300">
        <v>12715334.33</v>
      </c>
      <c r="AC2743" s="300">
        <v>0</v>
      </c>
      <c r="AD2743" s="300">
        <v>0</v>
      </c>
      <c r="AE2743" s="300">
        <v>0</v>
      </c>
      <c r="AF2743" s="300">
        <v>1794272764.47</v>
      </c>
      <c r="AG2743" s="300">
        <v>1397031442.9100001</v>
      </c>
      <c r="AH2743" s="300">
        <v>1418071745.1900001</v>
      </c>
      <c r="AI2743" s="300">
        <v>2833542385.9200001</v>
      </c>
      <c r="AJ2743" s="300">
        <v>869880455.63000011</v>
      </c>
      <c r="AK2743" s="300">
        <v>0</v>
      </c>
      <c r="AL2743" s="300">
        <v>593202803.82999992</v>
      </c>
      <c r="AM2743" s="300">
        <v>2.4627932273634241</v>
      </c>
      <c r="AN2743" s="300">
        <v>481253057.07000005</v>
      </c>
      <c r="AO2743" s="300">
        <v>427134475.24000001</v>
      </c>
      <c r="AP2743" s="301">
        <v>3723141920.2400002</v>
      </c>
      <c r="AQ2743" s="301">
        <v>2229244237.9000001</v>
      </c>
      <c r="AR2743" s="378"/>
      <c r="AS2743" s="302">
        <v>45991</v>
      </c>
      <c r="AT2743" s="303" t="s">
        <v>10</v>
      </c>
      <c r="AU2743" s="304" t="s">
        <v>292</v>
      </c>
      <c r="AV2743" s="304">
        <v>2025</v>
      </c>
      <c r="AW2743" s="305" t="s">
        <v>288</v>
      </c>
      <c r="AX2743" s="380">
        <v>234.95</v>
      </c>
      <c r="AY2743" s="380">
        <v>245.67</v>
      </c>
    </row>
    <row r="2744" spans="1:51" x14ac:dyDescent="0.25">
      <c r="A2744" s="298">
        <v>2</v>
      </c>
      <c r="B2744" s="299" t="s">
        <v>90</v>
      </c>
      <c r="C2744" s="300">
        <v>422602723.14999998</v>
      </c>
      <c r="D2744" s="300">
        <v>24651094.359999999</v>
      </c>
      <c r="E2744" s="300">
        <v>6786566.0699999994</v>
      </c>
      <c r="F2744" s="300">
        <v>1369726.5699999998</v>
      </c>
      <c r="G2744" s="300">
        <v>373965003.68000001</v>
      </c>
      <c r="H2744" s="300">
        <v>35795719.189999998</v>
      </c>
      <c r="I2744" s="300">
        <v>1894901778.28</v>
      </c>
      <c r="J2744" s="300">
        <v>3822515514.0100002</v>
      </c>
      <c r="K2744" s="300">
        <v>41107641.299999997</v>
      </c>
      <c r="L2744" s="300">
        <v>32917608.560000002</v>
      </c>
      <c r="M2744" s="300">
        <v>74918375.129999995</v>
      </c>
      <c r="N2744" s="300">
        <v>0</v>
      </c>
      <c r="O2744" s="300">
        <v>63001650.120000005</v>
      </c>
      <c r="P2744" s="300">
        <v>-46549681.800000042</v>
      </c>
      <c r="Q2744" s="300">
        <v>-17618197.52</v>
      </c>
      <c r="R2744" s="300">
        <v>-64167879.320000038</v>
      </c>
      <c r="S2744" s="300">
        <v>99963598.50999999</v>
      </c>
      <c r="T2744" s="300">
        <v>266.48</v>
      </c>
      <c r="U2744" s="300">
        <v>0</v>
      </c>
      <c r="V2744" s="300">
        <v>0</v>
      </c>
      <c r="W2744" s="300">
        <v>410106016.18000001</v>
      </c>
      <c r="X2744" s="300">
        <v>221003378.83000001</v>
      </c>
      <c r="Y2744" s="300">
        <v>6907985.29</v>
      </c>
      <c r="Z2744" s="300">
        <v>5976058.0599999996</v>
      </c>
      <c r="AA2744" s="300">
        <v>747590.03</v>
      </c>
      <c r="AB2744" s="300">
        <v>17998676.09</v>
      </c>
      <c r="AC2744" s="300">
        <v>0</v>
      </c>
      <c r="AD2744" s="300">
        <v>0</v>
      </c>
      <c r="AE2744" s="300">
        <v>0</v>
      </c>
      <c r="AF2744" s="300">
        <v>499515753.50999999</v>
      </c>
      <c r="AG2744" s="300">
        <v>107835983.69</v>
      </c>
      <c r="AH2744" s="300">
        <v>6786566.0699999994</v>
      </c>
      <c r="AI2744" s="300">
        <v>109491983.92</v>
      </c>
      <c r="AJ2744" s="300">
        <v>46490333.799999997</v>
      </c>
      <c r="AK2744" s="300">
        <v>0</v>
      </c>
      <c r="AL2744" s="300">
        <v>1853794136.98</v>
      </c>
      <c r="AM2744" s="300">
        <v>46.096095965496325</v>
      </c>
      <c r="AN2744" s="300">
        <v>1369726.5699999998</v>
      </c>
      <c r="AO2744" s="300">
        <v>0</v>
      </c>
      <c r="AP2744" s="301">
        <v>352004221.55999994</v>
      </c>
      <c r="AQ2744" s="301">
        <v>17054242.890000001</v>
      </c>
      <c r="AR2744" s="378"/>
      <c r="AS2744" s="302">
        <v>45991</v>
      </c>
      <c r="AT2744" s="303" t="s">
        <v>10</v>
      </c>
      <c r="AU2744" s="304" t="s">
        <v>292</v>
      </c>
      <c r="AV2744" s="304">
        <v>2025</v>
      </c>
      <c r="AW2744" s="305" t="s">
        <v>168</v>
      </c>
      <c r="AX2744" s="380">
        <v>234.95</v>
      </c>
      <c r="AY2744" s="380">
        <v>245.67</v>
      </c>
    </row>
    <row r="2745" spans="1:51" x14ac:dyDescent="0.25">
      <c r="A2745" s="298">
        <v>115</v>
      </c>
      <c r="B2745" s="299" t="s">
        <v>290</v>
      </c>
      <c r="C2745" s="300">
        <v>931459.63</v>
      </c>
      <c r="D2745" s="300">
        <v>0</v>
      </c>
      <c r="E2745" s="300">
        <v>0.01</v>
      </c>
      <c r="F2745" s="300">
        <v>0</v>
      </c>
      <c r="G2745" s="300">
        <v>5157602.1399999997</v>
      </c>
      <c r="H2745" s="300">
        <v>29037408.239999998</v>
      </c>
      <c r="I2745" s="300">
        <v>260716783.30000001</v>
      </c>
      <c r="J2745" s="300">
        <v>605556.79</v>
      </c>
      <c r="K2745" s="300">
        <v>6151075.3499999996</v>
      </c>
      <c r="L2745" s="300">
        <v>511874.03</v>
      </c>
      <c r="M2745" s="300">
        <v>0</v>
      </c>
      <c r="N2745" s="300">
        <v>0</v>
      </c>
      <c r="O2745" s="300">
        <v>5683079.9299999997</v>
      </c>
      <c r="P2745" s="300">
        <v>-9909222.4399999995</v>
      </c>
      <c r="Q2745" s="300">
        <v>0</v>
      </c>
      <c r="R2745" s="300">
        <v>-9909222.4399999995</v>
      </c>
      <c r="S2745" s="300">
        <v>38946630.68</v>
      </c>
      <c r="T2745" s="300">
        <v>7611741.6399999997</v>
      </c>
      <c r="U2745" s="300">
        <v>0</v>
      </c>
      <c r="V2745" s="300">
        <v>0</v>
      </c>
      <c r="W2745" s="300">
        <v>0</v>
      </c>
      <c r="X2745" s="300">
        <v>32168126.879999999</v>
      </c>
      <c r="Y2745" s="300">
        <v>105257.25</v>
      </c>
      <c r="Z2745" s="300">
        <v>657683.05000000005</v>
      </c>
      <c r="AA2745" s="300">
        <v>0</v>
      </c>
      <c r="AB2745" s="300">
        <v>414.73</v>
      </c>
      <c r="AC2745" s="300">
        <v>0</v>
      </c>
      <c r="AD2745" s="300">
        <v>0</v>
      </c>
      <c r="AE2745" s="300">
        <v>69882.81</v>
      </c>
      <c r="AF2745" s="300">
        <v>0</v>
      </c>
      <c r="AG2745" s="300">
        <v>511874.03</v>
      </c>
      <c r="AH2745" s="300">
        <v>0.01</v>
      </c>
      <c r="AI2745" s="300">
        <v>6092502.6599999992</v>
      </c>
      <c r="AJ2745" s="300">
        <v>409422.73</v>
      </c>
      <c r="AK2745" s="300">
        <v>0</v>
      </c>
      <c r="AL2745" s="300">
        <v>254565707.95000002</v>
      </c>
      <c r="AM2745" s="300">
        <v>42.385561623789897</v>
      </c>
      <c r="AN2745" s="300">
        <v>0</v>
      </c>
      <c r="AO2745" s="300">
        <v>0</v>
      </c>
      <c r="AP2745" s="301">
        <v>887581.02000000014</v>
      </c>
      <c r="AQ2745" s="301">
        <v>0.01</v>
      </c>
      <c r="AR2745" s="378"/>
      <c r="AS2745" s="302">
        <v>45991</v>
      </c>
      <c r="AT2745" s="303" t="s">
        <v>10</v>
      </c>
      <c r="AU2745" s="304" t="s">
        <v>292</v>
      </c>
      <c r="AV2745" s="304">
        <v>2025</v>
      </c>
      <c r="AW2745" s="305" t="s">
        <v>291</v>
      </c>
      <c r="AX2745" s="380">
        <v>234.95</v>
      </c>
      <c r="AY2745" s="380">
        <v>245.67</v>
      </c>
    </row>
    <row r="2746" spans="1:51" x14ac:dyDescent="0.25">
      <c r="A2746" s="298">
        <v>106</v>
      </c>
      <c r="B2746" s="299" t="s">
        <v>92</v>
      </c>
      <c r="C2746" s="300">
        <v>267348361.17000002</v>
      </c>
      <c r="D2746" s="300">
        <v>14120187.91</v>
      </c>
      <c r="E2746" s="300">
        <v>2121955.75</v>
      </c>
      <c r="F2746" s="300">
        <v>51634311.239999995</v>
      </c>
      <c r="G2746" s="300">
        <v>101099165.79000001</v>
      </c>
      <c r="H2746" s="300">
        <v>150650.57999999999</v>
      </c>
      <c r="I2746" s="300">
        <v>242651903.80000001</v>
      </c>
      <c r="J2746" s="300">
        <v>13017594.550000001</v>
      </c>
      <c r="K2746" s="300">
        <v>36475475.82</v>
      </c>
      <c r="L2746" s="300">
        <v>34274500.240000002</v>
      </c>
      <c r="M2746" s="300">
        <v>47672337.450000003</v>
      </c>
      <c r="N2746" s="300">
        <v>0</v>
      </c>
      <c r="O2746" s="300">
        <v>57448977.319999993</v>
      </c>
      <c r="P2746" s="300">
        <v>41532379.500000015</v>
      </c>
      <c r="Q2746" s="300">
        <v>-37045891.82</v>
      </c>
      <c r="R2746" s="300">
        <v>4486487.6800000146</v>
      </c>
      <c r="S2746" s="300">
        <v>-4335837.12</v>
      </c>
      <c r="T2746" s="300">
        <v>872560.89</v>
      </c>
      <c r="U2746" s="300">
        <v>0</v>
      </c>
      <c r="V2746" s="300">
        <v>0</v>
      </c>
      <c r="W2746" s="300">
        <v>0</v>
      </c>
      <c r="X2746" s="300">
        <v>4993605.57</v>
      </c>
      <c r="Y2746" s="300">
        <v>1863551.97</v>
      </c>
      <c r="Z2746" s="300">
        <v>1696809.89</v>
      </c>
      <c r="AA2746" s="300">
        <v>3903435.72</v>
      </c>
      <c r="AB2746" s="300">
        <v>1810948.9</v>
      </c>
      <c r="AC2746" s="300">
        <v>0</v>
      </c>
      <c r="AD2746" s="300">
        <v>0</v>
      </c>
      <c r="AE2746" s="300">
        <v>0</v>
      </c>
      <c r="AF2746" s="300">
        <v>927257.1</v>
      </c>
      <c r="AG2746" s="300">
        <v>81946837.689999983</v>
      </c>
      <c r="AH2746" s="300">
        <v>2121955.75</v>
      </c>
      <c r="AI2746" s="300">
        <v>83938606.760000005</v>
      </c>
      <c r="AJ2746" s="300">
        <v>26489629.440000001</v>
      </c>
      <c r="AK2746" s="300">
        <v>0</v>
      </c>
      <c r="AL2746" s="300">
        <v>206176427.98000002</v>
      </c>
      <c r="AM2746" s="300">
        <v>6.6524671260614694</v>
      </c>
      <c r="AN2746" s="300">
        <v>24392229.330000002</v>
      </c>
      <c r="AO2746" s="300">
        <v>27242081.91</v>
      </c>
      <c r="AP2746" s="301">
        <v>210027274.92000002</v>
      </c>
      <c r="AQ2746" s="301">
        <v>14248078.98</v>
      </c>
      <c r="AR2746" s="378"/>
      <c r="AS2746" s="302">
        <v>45991</v>
      </c>
      <c r="AT2746" s="303" t="s">
        <v>10</v>
      </c>
      <c r="AU2746" s="304" t="s">
        <v>292</v>
      </c>
      <c r="AV2746" s="304">
        <v>2025</v>
      </c>
      <c r="AW2746" s="305" t="s">
        <v>172</v>
      </c>
      <c r="AX2746" s="380">
        <v>234.95</v>
      </c>
      <c r="AY2746" s="380">
        <v>245.67</v>
      </c>
    </row>
    <row r="2747" spans="1:51" x14ac:dyDescent="0.25">
      <c r="A2747" s="298">
        <v>118</v>
      </c>
      <c r="B2747" s="299" t="s">
        <v>93</v>
      </c>
      <c r="C2747" s="300">
        <v>1115507006.4699998</v>
      </c>
      <c r="D2747" s="300">
        <v>352656344.44</v>
      </c>
      <c r="E2747" s="300">
        <v>64478539.949999996</v>
      </c>
      <c r="F2747" s="300">
        <v>152196880.13</v>
      </c>
      <c r="G2747" s="300">
        <v>458777920.67999995</v>
      </c>
      <c r="H2747" s="300">
        <v>504330.09</v>
      </c>
      <c r="I2747" s="300">
        <v>1259046947.6800001</v>
      </c>
      <c r="J2747" s="300">
        <v>147136792.41999999</v>
      </c>
      <c r="K2747" s="300">
        <v>367025985.32999998</v>
      </c>
      <c r="L2747" s="300">
        <v>273335861.25999999</v>
      </c>
      <c r="M2747" s="300">
        <v>193689068.06</v>
      </c>
      <c r="N2747" s="300">
        <v>162090205.52000001</v>
      </c>
      <c r="O2747" s="300">
        <v>507534713.29000002</v>
      </c>
      <c r="P2747" s="300">
        <v>-361365371.99000007</v>
      </c>
      <c r="Q2747" s="300">
        <v>340128255.84999996</v>
      </c>
      <c r="R2747" s="300">
        <v>-21237116.140000105</v>
      </c>
      <c r="S2747" s="300">
        <v>21741446.229999989</v>
      </c>
      <c r="T2747" s="300">
        <v>13523162.560000001</v>
      </c>
      <c r="U2747" s="300">
        <v>0</v>
      </c>
      <c r="V2747" s="300">
        <v>0</v>
      </c>
      <c r="W2747" s="300">
        <v>810580.94</v>
      </c>
      <c r="X2747" s="300">
        <v>215992150.63</v>
      </c>
      <c r="Y2747" s="300">
        <v>7261220.6900000004</v>
      </c>
      <c r="Z2747" s="300">
        <v>7261831.7400000002</v>
      </c>
      <c r="AA2747" s="300">
        <v>1333345.07</v>
      </c>
      <c r="AB2747" s="300">
        <v>4338688.16</v>
      </c>
      <c r="AC2747" s="300">
        <v>0</v>
      </c>
      <c r="AD2747" s="300">
        <v>0</v>
      </c>
      <c r="AE2747" s="300">
        <v>52641957.18</v>
      </c>
      <c r="AF2747" s="300">
        <v>135747405.06</v>
      </c>
      <c r="AG2747" s="300">
        <v>467024929.31999999</v>
      </c>
      <c r="AH2747" s="300">
        <v>226568745.47</v>
      </c>
      <c r="AI2747" s="300">
        <v>722668017.25</v>
      </c>
      <c r="AJ2747" s="300">
        <v>215133303.95999998</v>
      </c>
      <c r="AK2747" s="300">
        <v>0</v>
      </c>
      <c r="AL2747" s="300">
        <v>892020962.35000014</v>
      </c>
      <c r="AM2747" s="300">
        <v>3.4304027453205177</v>
      </c>
      <c r="AN2747" s="300">
        <v>116364001.34999999</v>
      </c>
      <c r="AO2747" s="300">
        <v>35832878.780000001</v>
      </c>
      <c r="AP2747" s="301">
        <v>764529052.89999998</v>
      </c>
      <c r="AQ2747" s="301">
        <v>484064468.00999999</v>
      </c>
      <c r="AR2747" s="378"/>
      <c r="AS2747" s="302">
        <v>45991</v>
      </c>
      <c r="AT2747" s="303" t="s">
        <v>10</v>
      </c>
      <c r="AU2747" s="304" t="s">
        <v>292</v>
      </c>
      <c r="AV2747" s="304">
        <v>2025</v>
      </c>
      <c r="AW2747" s="305" t="s">
        <v>162</v>
      </c>
      <c r="AX2747" s="380">
        <v>234.95</v>
      </c>
      <c r="AY2747" s="380">
        <v>245.67</v>
      </c>
    </row>
    <row r="2748" spans="1:51" x14ac:dyDescent="0.25">
      <c r="A2748" s="298">
        <v>29</v>
      </c>
      <c r="B2748" s="299" t="s">
        <v>94</v>
      </c>
      <c r="C2748" s="300">
        <v>2057631333.5900002</v>
      </c>
      <c r="D2748" s="300">
        <v>558182906.08000004</v>
      </c>
      <c r="E2748" s="300">
        <v>179588330.13999999</v>
      </c>
      <c r="F2748" s="300">
        <v>414618365.88999999</v>
      </c>
      <c r="G2748" s="300">
        <v>602877691.51999998</v>
      </c>
      <c r="H2748" s="300">
        <v>2657154.73</v>
      </c>
      <c r="I2748" s="300">
        <v>3337455419.25</v>
      </c>
      <c r="J2748" s="300">
        <v>680149954.62</v>
      </c>
      <c r="K2748" s="300">
        <v>440231217.61000001</v>
      </c>
      <c r="L2748" s="300">
        <v>198418562.76999998</v>
      </c>
      <c r="M2748" s="300">
        <v>225374700.38999999</v>
      </c>
      <c r="N2748" s="300">
        <v>112514640.09999999</v>
      </c>
      <c r="O2748" s="300">
        <v>556690432.04000008</v>
      </c>
      <c r="P2748" s="300">
        <v>-74903730.600000054</v>
      </c>
      <c r="Q2748" s="300">
        <v>-297605386.66000003</v>
      </c>
      <c r="R2748" s="300">
        <v>-372509117.26000011</v>
      </c>
      <c r="S2748" s="300">
        <v>375166271.97000003</v>
      </c>
      <c r="T2748" s="300">
        <v>93897344.209999993</v>
      </c>
      <c r="U2748" s="300">
        <v>0</v>
      </c>
      <c r="V2748" s="300">
        <v>0</v>
      </c>
      <c r="W2748" s="300">
        <v>0</v>
      </c>
      <c r="X2748" s="300">
        <v>1930739631.1199999</v>
      </c>
      <c r="Y2748" s="300">
        <v>10357639.65</v>
      </c>
      <c r="Z2748" s="300">
        <v>16317450.439999999</v>
      </c>
      <c r="AA2748" s="300">
        <v>4590649.6399999997</v>
      </c>
      <c r="AB2748" s="300">
        <v>22577453.129999999</v>
      </c>
      <c r="AC2748" s="300">
        <v>0</v>
      </c>
      <c r="AD2748" s="300">
        <v>0</v>
      </c>
      <c r="AE2748" s="300">
        <v>0</v>
      </c>
      <c r="AF2748" s="300">
        <v>1595627510.5</v>
      </c>
      <c r="AG2748" s="300">
        <v>423793263.16000003</v>
      </c>
      <c r="AH2748" s="300">
        <v>292102970.24000001</v>
      </c>
      <c r="AI2748" s="300">
        <v>708856150.59000003</v>
      </c>
      <c r="AJ2748" s="300">
        <v>152165718.55000001</v>
      </c>
      <c r="AK2748" s="300">
        <v>0</v>
      </c>
      <c r="AL2748" s="300">
        <v>2897224201.6399999</v>
      </c>
      <c r="AM2748" s="300">
        <v>7.5811421038447238</v>
      </c>
      <c r="AN2748" s="300">
        <v>236904394.85999998</v>
      </c>
      <c r="AO2748" s="300">
        <v>177713971.03</v>
      </c>
      <c r="AP2748" s="301">
        <v>1741401407.6799998</v>
      </c>
      <c r="AQ2748" s="301">
        <v>792136660.93999994</v>
      </c>
      <c r="AR2748" s="378"/>
      <c r="AS2748" s="302">
        <v>45991</v>
      </c>
      <c r="AT2748" s="303" t="s">
        <v>10</v>
      </c>
      <c r="AU2748" s="304" t="s">
        <v>292</v>
      </c>
      <c r="AV2748" s="304">
        <v>2025</v>
      </c>
      <c r="AW2748" s="305" t="s">
        <v>156</v>
      </c>
      <c r="AX2748" s="380">
        <v>234.95</v>
      </c>
      <c r="AY2748" s="380">
        <v>245.67</v>
      </c>
    </row>
    <row r="2749" spans="1:51" x14ac:dyDescent="0.25">
      <c r="A2749" s="298">
        <v>111</v>
      </c>
      <c r="B2749" s="299" t="s">
        <v>95</v>
      </c>
      <c r="C2749" s="300">
        <v>22071982.43</v>
      </c>
      <c r="D2749" s="300">
        <v>629816.05000000005</v>
      </c>
      <c r="E2749" s="300">
        <v>0.01</v>
      </c>
      <c r="F2749" s="300">
        <v>5005684.49</v>
      </c>
      <c r="G2749" s="300">
        <v>10486955.68</v>
      </c>
      <c r="H2749" s="300">
        <v>19780198.100000001</v>
      </c>
      <c r="I2749" s="300">
        <v>299331871.20999998</v>
      </c>
      <c r="J2749" s="300">
        <v>34500762.100000001</v>
      </c>
      <c r="K2749" s="300">
        <v>8919366.0199999996</v>
      </c>
      <c r="L2749" s="300">
        <v>7088571.2000000002</v>
      </c>
      <c r="M2749" s="300">
        <v>1684133.84</v>
      </c>
      <c r="N2749" s="300">
        <v>0</v>
      </c>
      <c r="O2749" s="300">
        <v>5125219.3999999994</v>
      </c>
      <c r="P2749" s="300">
        <v>541123.93999999866</v>
      </c>
      <c r="Q2749" s="300">
        <v>52992.199999999721</v>
      </c>
      <c r="R2749" s="300">
        <v>594116.13999999838</v>
      </c>
      <c r="S2749" s="300">
        <v>19186081.960000001</v>
      </c>
      <c r="T2749" s="300">
        <v>1500000</v>
      </c>
      <c r="U2749" s="300">
        <v>0</v>
      </c>
      <c r="V2749" s="300">
        <v>0</v>
      </c>
      <c r="W2749" s="300">
        <v>0</v>
      </c>
      <c r="X2749" s="300">
        <v>23201321.949999999</v>
      </c>
      <c r="Y2749" s="300">
        <v>211496.44</v>
      </c>
      <c r="Z2749" s="300">
        <v>1356268.89</v>
      </c>
      <c r="AA2749" s="300">
        <v>569890.80000000005</v>
      </c>
      <c r="AB2749" s="300">
        <v>1535381.84</v>
      </c>
      <c r="AC2749" s="300">
        <v>0</v>
      </c>
      <c r="AD2749" s="300">
        <v>0</v>
      </c>
      <c r="AE2749" s="300">
        <v>0</v>
      </c>
      <c r="AF2749" s="300">
        <v>1842202.02</v>
      </c>
      <c r="AG2749" s="300">
        <v>8772705.040000001</v>
      </c>
      <c r="AH2749" s="300">
        <v>0.01</v>
      </c>
      <c r="AI2749" s="300">
        <v>10544822.16</v>
      </c>
      <c r="AJ2749" s="300">
        <v>5419602.7600000007</v>
      </c>
      <c r="AK2749" s="300">
        <v>0</v>
      </c>
      <c r="AL2749" s="300">
        <v>290412505.19</v>
      </c>
      <c r="AM2749" s="300">
        <v>33.559769891582498</v>
      </c>
      <c r="AN2749" s="300">
        <v>3210357.0500000003</v>
      </c>
      <c r="AO2749" s="300">
        <v>1795327.44</v>
      </c>
      <c r="AP2749" s="301">
        <v>17422374.119999997</v>
      </c>
      <c r="AQ2749" s="301">
        <v>401122.79000000004</v>
      </c>
      <c r="AR2749" s="378"/>
      <c r="AS2749" s="302">
        <v>45991</v>
      </c>
      <c r="AT2749" s="303" t="s">
        <v>10</v>
      </c>
      <c r="AU2749" s="304" t="s">
        <v>292</v>
      </c>
      <c r="AV2749" s="304">
        <v>2025</v>
      </c>
      <c r="AW2749" s="305" t="s">
        <v>182</v>
      </c>
      <c r="AX2749" s="380">
        <v>234.95</v>
      </c>
      <c r="AY2749" s="380">
        <v>245.67</v>
      </c>
    </row>
    <row r="2750" spans="1:51" x14ac:dyDescent="0.25">
      <c r="A2750" s="298">
        <v>83</v>
      </c>
      <c r="B2750" s="299" t="s">
        <v>96</v>
      </c>
      <c r="C2750" s="300">
        <v>3114470800.4900002</v>
      </c>
      <c r="D2750" s="300">
        <v>848556522.17999995</v>
      </c>
      <c r="E2750" s="300">
        <v>353609594</v>
      </c>
      <c r="F2750" s="300">
        <v>563595405.50999999</v>
      </c>
      <c r="G2750" s="300">
        <v>823967917.59000003</v>
      </c>
      <c r="H2750" s="300">
        <v>-766243444.41999996</v>
      </c>
      <c r="I2750" s="300">
        <v>1332486527.4100001</v>
      </c>
      <c r="J2750" s="300">
        <v>29134145.649999999</v>
      </c>
      <c r="K2750" s="300">
        <v>1509010276.3900001</v>
      </c>
      <c r="L2750" s="300">
        <v>1093057280.1599998</v>
      </c>
      <c r="M2750" s="300">
        <v>35156868.009999998</v>
      </c>
      <c r="N2750" s="300">
        <v>0</v>
      </c>
      <c r="O2750" s="300">
        <v>1085542460.4099998</v>
      </c>
      <c r="P2750" s="300">
        <v>-207191505.19999981</v>
      </c>
      <c r="Q2750" s="300">
        <v>-112878657.41999999</v>
      </c>
      <c r="R2750" s="300">
        <v>-320070162.61999977</v>
      </c>
      <c r="S2750" s="300">
        <v>-446173281.80000007</v>
      </c>
      <c r="T2750" s="300">
        <v>5844661.7599999998</v>
      </c>
      <c r="U2750" s="300">
        <v>0</v>
      </c>
      <c r="V2750" s="300">
        <v>0</v>
      </c>
      <c r="W2750" s="300">
        <v>597568.4</v>
      </c>
      <c r="X2750" s="300">
        <v>989187566.75</v>
      </c>
      <c r="Y2750" s="300">
        <v>12211517.890000001</v>
      </c>
      <c r="Z2750" s="300">
        <v>58445407.549999997</v>
      </c>
      <c r="AA2750" s="300">
        <v>63159.91</v>
      </c>
      <c r="AB2750" s="300">
        <v>3536295.77</v>
      </c>
      <c r="AC2750" s="300">
        <v>0</v>
      </c>
      <c r="AD2750" s="300">
        <v>0</v>
      </c>
      <c r="AE2750" s="300">
        <v>0</v>
      </c>
      <c r="AF2750" s="300">
        <v>1367546697.5899999</v>
      </c>
      <c r="AG2750" s="300">
        <v>1128214148.1700001</v>
      </c>
      <c r="AH2750" s="300">
        <v>353609594</v>
      </c>
      <c r="AI2750" s="300">
        <v>1542231770.6199999</v>
      </c>
      <c r="AJ2750" s="300">
        <v>456689310.21000004</v>
      </c>
      <c r="AK2750" s="300">
        <v>0</v>
      </c>
      <c r="AL2750" s="300">
        <v>-176523748.98000002</v>
      </c>
      <c r="AM2750" s="300">
        <v>0.88302018101407687</v>
      </c>
      <c r="AN2750" s="300">
        <v>328315240.99000001</v>
      </c>
      <c r="AO2750" s="300">
        <v>235280164.52000001</v>
      </c>
      <c r="AP2750" s="301">
        <v>2310065365.5700006</v>
      </c>
      <c r="AQ2750" s="301">
        <v>1092769211.1800001</v>
      </c>
      <c r="AR2750" s="378"/>
      <c r="AS2750" s="302">
        <v>45991</v>
      </c>
      <c r="AT2750" s="303" t="s">
        <v>10</v>
      </c>
      <c r="AU2750" s="304" t="s">
        <v>293</v>
      </c>
      <c r="AV2750" s="304">
        <v>2025</v>
      </c>
      <c r="AW2750" s="305" t="s">
        <v>158</v>
      </c>
      <c r="AX2750" s="380">
        <v>234.95</v>
      </c>
      <c r="AY2750" s="380">
        <v>245.67</v>
      </c>
    </row>
    <row r="2751" spans="1:51" x14ac:dyDescent="0.25">
      <c r="A2751" s="298">
        <v>40</v>
      </c>
      <c r="B2751" s="299" t="s">
        <v>97</v>
      </c>
      <c r="C2751" s="300">
        <v>879139225.46000004</v>
      </c>
      <c r="D2751" s="300">
        <v>95271819.569999993</v>
      </c>
      <c r="E2751" s="300">
        <v>151905422.88999999</v>
      </c>
      <c r="F2751" s="300">
        <v>38141767.630000003</v>
      </c>
      <c r="G2751" s="300">
        <v>238221185.10999998</v>
      </c>
      <c r="H2751" s="300">
        <v>1185054.73</v>
      </c>
      <c r="I2751" s="300">
        <v>293243808.60000002</v>
      </c>
      <c r="J2751" s="300">
        <v>13284635.869999999</v>
      </c>
      <c r="K2751" s="300">
        <v>242237598.87</v>
      </c>
      <c r="L2751" s="300">
        <v>89226962.25999999</v>
      </c>
      <c r="M2751" s="300">
        <v>209452931.19</v>
      </c>
      <c r="N2751" s="300">
        <v>0</v>
      </c>
      <c r="O2751" s="300">
        <v>392257375.77999997</v>
      </c>
      <c r="P2751" s="300">
        <v>113766874.78</v>
      </c>
      <c r="Q2751" s="300">
        <v>-55663850.970000066</v>
      </c>
      <c r="R2751" s="300">
        <v>58103023.809999935</v>
      </c>
      <c r="S2751" s="300">
        <v>-56917969.299999997</v>
      </c>
      <c r="T2751" s="300">
        <v>2330.9499999999998</v>
      </c>
      <c r="U2751" s="300">
        <v>0</v>
      </c>
      <c r="V2751" s="300">
        <v>0</v>
      </c>
      <c r="W2751" s="300">
        <v>0</v>
      </c>
      <c r="X2751" s="300">
        <v>27437852.670000002</v>
      </c>
      <c r="Y2751" s="300">
        <v>4329785.33</v>
      </c>
      <c r="Z2751" s="300">
        <v>4817036.46</v>
      </c>
      <c r="AA2751" s="300">
        <v>260574.31</v>
      </c>
      <c r="AB2751" s="300">
        <v>2396298.3199999998</v>
      </c>
      <c r="AC2751" s="300">
        <v>0</v>
      </c>
      <c r="AD2751" s="300">
        <v>0</v>
      </c>
      <c r="AE2751" s="300">
        <v>0</v>
      </c>
      <c r="AF2751" s="300">
        <v>72554458.5</v>
      </c>
      <c r="AG2751" s="300">
        <v>298679893.44999999</v>
      </c>
      <c r="AH2751" s="300">
        <v>151905422.88999999</v>
      </c>
      <c r="AI2751" s="300">
        <v>451305993.53999996</v>
      </c>
      <c r="AJ2751" s="300">
        <v>59048617.760000005</v>
      </c>
      <c r="AK2751" s="300">
        <v>0</v>
      </c>
      <c r="AL2751" s="300">
        <v>51006209.730000019</v>
      </c>
      <c r="AM2751" s="300">
        <v>1.2105627283623017</v>
      </c>
      <c r="AN2751" s="300">
        <v>23431135.399999999</v>
      </c>
      <c r="AO2751" s="300">
        <v>14710632.23</v>
      </c>
      <c r="AP2751" s="301">
        <v>632738214.79999995</v>
      </c>
      <c r="AQ2751" s="301">
        <v>240342757.50999999</v>
      </c>
      <c r="AR2751" s="378"/>
      <c r="AS2751" s="302">
        <v>45991</v>
      </c>
      <c r="AT2751" s="303" t="s">
        <v>10</v>
      </c>
      <c r="AU2751" s="304" t="s">
        <v>292</v>
      </c>
      <c r="AV2751" s="304">
        <v>2025</v>
      </c>
      <c r="AW2751" s="305" t="s">
        <v>166</v>
      </c>
      <c r="AX2751" s="380">
        <v>234.95</v>
      </c>
      <c r="AY2751" s="380">
        <v>245.67</v>
      </c>
    </row>
    <row r="2752" spans="1:51" x14ac:dyDescent="0.25">
      <c r="A2752" s="298">
        <v>24</v>
      </c>
      <c r="B2752" s="299" t="s">
        <v>98</v>
      </c>
      <c r="C2752" s="300">
        <v>3806692632.6300001</v>
      </c>
      <c r="D2752" s="300">
        <v>1064420850.4100001</v>
      </c>
      <c r="E2752" s="300">
        <v>202633486.13999999</v>
      </c>
      <c r="F2752" s="300">
        <v>496628706.29999995</v>
      </c>
      <c r="G2752" s="300">
        <v>906209455.62</v>
      </c>
      <c r="H2752" s="300">
        <v>456364544.24000001</v>
      </c>
      <c r="I2752" s="300">
        <v>2374071115.1599998</v>
      </c>
      <c r="J2752" s="300">
        <v>584009473.33000004</v>
      </c>
      <c r="K2752" s="300">
        <v>1381171240.3399999</v>
      </c>
      <c r="L2752" s="300">
        <v>967820297.49000001</v>
      </c>
      <c r="M2752" s="300">
        <v>323804954.05000001</v>
      </c>
      <c r="N2752" s="300">
        <v>21843892.25</v>
      </c>
      <c r="O2752" s="300">
        <v>1471000008.0999999</v>
      </c>
      <c r="P2752" s="300">
        <v>-132834870.18999957</v>
      </c>
      <c r="Q2752" s="300">
        <v>-315456194.53000009</v>
      </c>
      <c r="R2752" s="300">
        <v>-448291064.71999967</v>
      </c>
      <c r="S2752" s="300">
        <v>904655608.31000006</v>
      </c>
      <c r="T2752" s="300">
        <v>85993905.829999998</v>
      </c>
      <c r="U2752" s="300">
        <v>0</v>
      </c>
      <c r="V2752" s="300">
        <v>0</v>
      </c>
      <c r="W2752" s="300">
        <v>186430092.47</v>
      </c>
      <c r="X2752" s="300">
        <v>1675569661.8699999</v>
      </c>
      <c r="Y2752" s="300">
        <v>10770690.460000001</v>
      </c>
      <c r="Z2752" s="300">
        <v>42152628.729999997</v>
      </c>
      <c r="AA2752" s="300">
        <v>184102915.53</v>
      </c>
      <c r="AB2752" s="300">
        <v>1854459.88</v>
      </c>
      <c r="AC2752" s="300">
        <v>0</v>
      </c>
      <c r="AD2752" s="300">
        <v>0</v>
      </c>
      <c r="AE2752" s="300">
        <v>168515499.03999999</v>
      </c>
      <c r="AF2752" s="300">
        <v>635941858.22000003</v>
      </c>
      <c r="AG2752" s="300">
        <v>1291625251.5399997</v>
      </c>
      <c r="AH2752" s="300">
        <v>224477378.39000002</v>
      </c>
      <c r="AI2752" s="300">
        <v>1720431357.1199999</v>
      </c>
      <c r="AJ2752" s="300">
        <v>249431349.02000001</v>
      </c>
      <c r="AK2752" s="300">
        <v>0</v>
      </c>
      <c r="AL2752" s="300">
        <v>992899874.81999993</v>
      </c>
      <c r="AM2752" s="300">
        <v>1.7188825294216088</v>
      </c>
      <c r="AN2752" s="300">
        <v>308034787.19</v>
      </c>
      <c r="AO2752" s="300">
        <v>188593919.10999998</v>
      </c>
      <c r="AP2752" s="301">
        <v>2740478881.5999999</v>
      </c>
      <c r="AQ2752" s="301">
        <v>1258768885.1800001</v>
      </c>
      <c r="AR2752" s="378"/>
      <c r="AS2752" s="302">
        <v>45991</v>
      </c>
      <c r="AT2752" s="303" t="s">
        <v>10</v>
      </c>
      <c r="AU2752" s="304" t="s">
        <v>292</v>
      </c>
      <c r="AV2752" s="304">
        <v>2025</v>
      </c>
      <c r="AW2752" s="305" t="s">
        <v>164</v>
      </c>
      <c r="AX2752" s="380">
        <v>234.95</v>
      </c>
      <c r="AY2752" s="380">
        <v>245.67</v>
      </c>
    </row>
    <row r="2753" spans="1:51" x14ac:dyDescent="0.25">
      <c r="A2753" s="298">
        <v>124</v>
      </c>
      <c r="B2753" s="299" t="s">
        <v>99</v>
      </c>
      <c r="C2753" s="300">
        <v>112384115.39</v>
      </c>
      <c r="D2753" s="300">
        <v>11947172.299999999</v>
      </c>
      <c r="E2753" s="300">
        <v>4051880.75</v>
      </c>
      <c r="F2753" s="300">
        <v>1932292.35</v>
      </c>
      <c r="G2753" s="300">
        <v>235684003.75</v>
      </c>
      <c r="H2753" s="300">
        <v>101513275.81999999</v>
      </c>
      <c r="I2753" s="300">
        <v>243542395.30000001</v>
      </c>
      <c r="J2753" s="300">
        <v>260866.83</v>
      </c>
      <c r="K2753" s="300">
        <v>35977585.119999997</v>
      </c>
      <c r="L2753" s="300">
        <v>31771768.139999997</v>
      </c>
      <c r="M2753" s="300">
        <v>38512090.93</v>
      </c>
      <c r="N2753" s="300">
        <v>0</v>
      </c>
      <c r="O2753" s="300">
        <v>52155845.710000001</v>
      </c>
      <c r="P2753" s="300">
        <v>-189335198.71999997</v>
      </c>
      <c r="Q2753" s="300">
        <v>-18666415.32</v>
      </c>
      <c r="R2753" s="300">
        <v>-208001614.03999996</v>
      </c>
      <c r="S2753" s="300">
        <v>309514889.48000002</v>
      </c>
      <c r="T2753" s="300">
        <v>4477030.51</v>
      </c>
      <c r="U2753" s="300">
        <v>0</v>
      </c>
      <c r="V2753" s="300">
        <v>0</v>
      </c>
      <c r="W2753" s="300">
        <v>421835160.02999997</v>
      </c>
      <c r="X2753" s="300">
        <v>16236192.289999999</v>
      </c>
      <c r="Y2753" s="300">
        <v>4265638.9800000004</v>
      </c>
      <c r="Z2753" s="300">
        <v>2048283.39</v>
      </c>
      <c r="AA2753" s="300">
        <v>60470350.590000004</v>
      </c>
      <c r="AB2753" s="300">
        <v>563995.52</v>
      </c>
      <c r="AC2753" s="300">
        <v>0</v>
      </c>
      <c r="AD2753" s="300">
        <v>0</v>
      </c>
      <c r="AE2753" s="300">
        <v>46134543.659999996</v>
      </c>
      <c r="AF2753" s="300">
        <v>19550681.210000001</v>
      </c>
      <c r="AG2753" s="300">
        <v>70283859.070000008</v>
      </c>
      <c r="AH2753" s="300">
        <v>4051880.75</v>
      </c>
      <c r="AI2753" s="300">
        <v>74387224.950000003</v>
      </c>
      <c r="AJ2753" s="300">
        <v>22231379.240000002</v>
      </c>
      <c r="AK2753" s="300">
        <v>0</v>
      </c>
      <c r="AL2753" s="300">
        <v>207564810.18000001</v>
      </c>
      <c r="AM2753" s="300">
        <v>6.7692813313535707</v>
      </c>
      <c r="AN2753" s="300">
        <v>1743649.41</v>
      </c>
      <c r="AO2753" s="300">
        <v>188642.94</v>
      </c>
      <c r="AP2753" s="301">
        <v>64433124.109999999</v>
      </c>
      <c r="AQ2753" s="301">
        <v>15999053.529999999</v>
      </c>
      <c r="AR2753" s="378"/>
      <c r="AS2753" s="302">
        <v>45991</v>
      </c>
      <c r="AT2753" s="303" t="s">
        <v>10</v>
      </c>
      <c r="AU2753" s="304" t="s">
        <v>292</v>
      </c>
      <c r="AV2753" s="304">
        <v>2025</v>
      </c>
      <c r="AW2753" s="305" t="s">
        <v>289</v>
      </c>
      <c r="AX2753" s="380">
        <v>234.95</v>
      </c>
      <c r="AY2753" s="380">
        <v>245.67</v>
      </c>
    </row>
    <row r="2754" spans="1:51" x14ac:dyDescent="0.25">
      <c r="A2754" s="298">
        <v>70</v>
      </c>
      <c r="B2754" s="299" t="s">
        <v>100</v>
      </c>
      <c r="C2754" s="300">
        <v>19331423.329999998</v>
      </c>
      <c r="D2754" s="300">
        <v>5617538.0700000003</v>
      </c>
      <c r="E2754" s="300">
        <v>113815</v>
      </c>
      <c r="F2754" s="300">
        <v>0</v>
      </c>
      <c r="G2754" s="300">
        <v>15203790.220000001</v>
      </c>
      <c r="H2754" s="300">
        <v>161717.42000000001</v>
      </c>
      <c r="I2754" s="300">
        <v>22590674</v>
      </c>
      <c r="J2754" s="300">
        <v>2672156.35</v>
      </c>
      <c r="K2754" s="300">
        <v>2078157.65</v>
      </c>
      <c r="L2754" s="300">
        <v>1076372.1100000001</v>
      </c>
      <c r="M2754" s="300">
        <v>0</v>
      </c>
      <c r="N2754" s="300">
        <v>0</v>
      </c>
      <c r="O2754" s="300">
        <v>-353327.51</v>
      </c>
      <c r="P2754" s="300">
        <v>-1136577.4500000011</v>
      </c>
      <c r="Q2754" s="300">
        <v>0</v>
      </c>
      <c r="R2754" s="300">
        <v>-1136577.4500000011</v>
      </c>
      <c r="S2754" s="300">
        <v>1298294.8700000001</v>
      </c>
      <c r="T2754" s="300">
        <v>663006.68999999994</v>
      </c>
      <c r="U2754" s="300">
        <v>0</v>
      </c>
      <c r="V2754" s="300">
        <v>0</v>
      </c>
      <c r="W2754" s="300">
        <v>0</v>
      </c>
      <c r="X2754" s="300">
        <v>912531.35</v>
      </c>
      <c r="Y2754" s="300">
        <v>182706.79</v>
      </c>
      <c r="Z2754" s="300">
        <v>32587.24</v>
      </c>
      <c r="AA2754" s="300">
        <v>0</v>
      </c>
      <c r="AB2754" s="300">
        <v>61949.14</v>
      </c>
      <c r="AC2754" s="300">
        <v>0</v>
      </c>
      <c r="AD2754" s="300">
        <v>0</v>
      </c>
      <c r="AE2754" s="300">
        <v>0</v>
      </c>
      <c r="AF2754" s="300">
        <v>0</v>
      </c>
      <c r="AG2754" s="300">
        <v>1076372.1100000001</v>
      </c>
      <c r="AH2754" s="300">
        <v>113815</v>
      </c>
      <c r="AI2754" s="300">
        <v>1190187.1100000001</v>
      </c>
      <c r="AJ2754" s="300">
        <v>1543514.62</v>
      </c>
      <c r="AK2754" s="300">
        <v>0</v>
      </c>
      <c r="AL2754" s="300">
        <v>20512516.350000001</v>
      </c>
      <c r="AM2754" s="300">
        <v>10.870529480763887</v>
      </c>
      <c r="AN2754" s="300">
        <v>0</v>
      </c>
      <c r="AO2754" s="300">
        <v>0</v>
      </c>
      <c r="AP2754" s="301">
        <v>19672493.84</v>
      </c>
      <c r="AQ2754" s="301">
        <v>5605281.0700000003</v>
      </c>
      <c r="AR2754" s="378"/>
      <c r="AS2754" s="302">
        <v>45991</v>
      </c>
      <c r="AT2754" s="303" t="s">
        <v>10</v>
      </c>
      <c r="AU2754" s="304" t="s">
        <v>292</v>
      </c>
      <c r="AV2754" s="304">
        <v>2025</v>
      </c>
      <c r="AW2754" s="305" t="s">
        <v>181</v>
      </c>
      <c r="AX2754" s="380">
        <v>234.95</v>
      </c>
      <c r="AY2754" s="380">
        <v>245.67</v>
      </c>
    </row>
    <row r="2755" spans="1:51" x14ac:dyDescent="0.25">
      <c r="A2755" s="298">
        <v>119</v>
      </c>
      <c r="B2755" s="299" t="s">
        <v>101</v>
      </c>
      <c r="C2755" s="300">
        <v>755652947.27999985</v>
      </c>
      <c r="D2755" s="300">
        <v>4063133.28</v>
      </c>
      <c r="E2755" s="300">
        <v>4684200.1100000003</v>
      </c>
      <c r="F2755" s="300">
        <v>0</v>
      </c>
      <c r="G2755" s="300">
        <v>116436796.00999999</v>
      </c>
      <c r="H2755" s="300">
        <v>18321797.68</v>
      </c>
      <c r="I2755" s="300">
        <v>1120235024.3199999</v>
      </c>
      <c r="J2755" s="300">
        <v>147411.14000000001</v>
      </c>
      <c r="K2755" s="300">
        <v>547099319.24000001</v>
      </c>
      <c r="L2755" s="300">
        <v>534185144.25999999</v>
      </c>
      <c r="M2755" s="300">
        <v>0</v>
      </c>
      <c r="N2755" s="300">
        <v>0</v>
      </c>
      <c r="O2755" s="300">
        <v>546293983.1400001</v>
      </c>
      <c r="P2755" s="300">
        <v>88859034.849999785</v>
      </c>
      <c r="Q2755" s="300">
        <v>0</v>
      </c>
      <c r="R2755" s="300">
        <v>88859034.849999785</v>
      </c>
      <c r="S2755" s="300">
        <v>-70537237.180000007</v>
      </c>
      <c r="T2755" s="300">
        <v>46109369</v>
      </c>
      <c r="U2755" s="300">
        <v>0</v>
      </c>
      <c r="V2755" s="300">
        <v>0</v>
      </c>
      <c r="W2755" s="300">
        <v>0</v>
      </c>
      <c r="X2755" s="300">
        <v>116102041.59</v>
      </c>
      <c r="Y2755" s="300">
        <v>2368692.16</v>
      </c>
      <c r="Z2755" s="300">
        <v>6088154.3399999999</v>
      </c>
      <c r="AA2755" s="300">
        <v>46174413.390000001</v>
      </c>
      <c r="AB2755" s="300">
        <v>292410</v>
      </c>
      <c r="AC2755" s="300">
        <v>0</v>
      </c>
      <c r="AD2755" s="300">
        <v>0</v>
      </c>
      <c r="AE2755" s="300">
        <v>0</v>
      </c>
      <c r="AF2755" s="300">
        <v>177824977.88</v>
      </c>
      <c r="AG2755" s="300">
        <v>534185144.25999999</v>
      </c>
      <c r="AH2755" s="300">
        <v>4684200.1100000003</v>
      </c>
      <c r="AI2755" s="300">
        <v>547099319.23000002</v>
      </c>
      <c r="AJ2755" s="300">
        <v>805336.09000000008</v>
      </c>
      <c r="AK2755" s="300">
        <v>0</v>
      </c>
      <c r="AL2755" s="300">
        <v>573135705.07999992</v>
      </c>
      <c r="AM2755" s="300">
        <v>2.0475898706585274</v>
      </c>
      <c r="AN2755" s="300">
        <v>0</v>
      </c>
      <c r="AO2755" s="300">
        <v>0</v>
      </c>
      <c r="AP2755" s="301">
        <v>222273139.1099999</v>
      </c>
      <c r="AQ2755" s="301">
        <v>8747333.3800000008</v>
      </c>
      <c r="AR2755" s="378"/>
      <c r="AS2755" s="302">
        <v>45991</v>
      </c>
      <c r="AT2755" s="303" t="s">
        <v>10</v>
      </c>
      <c r="AU2755" s="304" t="s">
        <v>292</v>
      </c>
      <c r="AV2755" s="304">
        <v>2025</v>
      </c>
      <c r="AW2755" s="305" t="s">
        <v>189</v>
      </c>
      <c r="AX2755" s="380">
        <v>234.95</v>
      </c>
      <c r="AY2755" s="380">
        <v>245.67</v>
      </c>
    </row>
    <row r="2756" spans="1:51" x14ac:dyDescent="0.25">
      <c r="A2756" s="298">
        <v>108</v>
      </c>
      <c r="B2756" s="299" t="s">
        <v>102</v>
      </c>
      <c r="C2756" s="300">
        <v>33607840.620000005</v>
      </c>
      <c r="D2756" s="300">
        <v>2257423.9000000004</v>
      </c>
      <c r="E2756" s="300">
        <v>692233.83</v>
      </c>
      <c r="F2756" s="300">
        <v>4678252.87</v>
      </c>
      <c r="G2756" s="300">
        <v>36902936.439999998</v>
      </c>
      <c r="H2756" s="300">
        <v>36264.36</v>
      </c>
      <c r="I2756" s="300">
        <v>51036245.060000002</v>
      </c>
      <c r="J2756" s="300">
        <v>300164769.06</v>
      </c>
      <c r="K2756" s="300">
        <v>12921494.5</v>
      </c>
      <c r="L2756" s="300">
        <v>12229259.979999999</v>
      </c>
      <c r="M2756" s="300">
        <v>1946366.14</v>
      </c>
      <c r="N2756" s="300">
        <v>164298.94</v>
      </c>
      <c r="O2756" s="300">
        <v>11175850.319999998</v>
      </c>
      <c r="P2756" s="300">
        <v>-21406622.909999996</v>
      </c>
      <c r="Q2756" s="300">
        <v>-1114985.5099999995</v>
      </c>
      <c r="R2756" s="300">
        <v>-22521608.419999994</v>
      </c>
      <c r="S2756" s="300">
        <v>22557872.780000001</v>
      </c>
      <c r="T2756" s="300">
        <v>7454210.6600000001</v>
      </c>
      <c r="U2756" s="300">
        <v>0</v>
      </c>
      <c r="V2756" s="300">
        <v>0</v>
      </c>
      <c r="W2756" s="300">
        <v>0</v>
      </c>
      <c r="X2756" s="300">
        <v>53232877.509999998</v>
      </c>
      <c r="Y2756" s="300">
        <v>711949.65</v>
      </c>
      <c r="Z2756" s="300">
        <v>22947798.66</v>
      </c>
      <c r="AA2756" s="300">
        <v>1519611.34</v>
      </c>
      <c r="AB2756" s="300">
        <v>24746.1</v>
      </c>
      <c r="AC2756" s="300">
        <v>0</v>
      </c>
      <c r="AD2756" s="300">
        <v>0</v>
      </c>
      <c r="AE2756" s="300">
        <v>0</v>
      </c>
      <c r="AF2756" s="300">
        <v>12925109.640000001</v>
      </c>
      <c r="AG2756" s="300">
        <v>14175626.119999999</v>
      </c>
      <c r="AH2756" s="300">
        <v>856532.77</v>
      </c>
      <c r="AI2756" s="300">
        <v>14969199.02</v>
      </c>
      <c r="AJ2756" s="300">
        <v>3793348.7</v>
      </c>
      <c r="AK2756" s="300">
        <v>0</v>
      </c>
      <c r="AL2756" s="300">
        <v>38114750.560000002</v>
      </c>
      <c r="AM2756" s="300">
        <v>3.9497168891725334</v>
      </c>
      <c r="AN2756" s="300">
        <v>3343853.51</v>
      </c>
      <c r="AO2756" s="300">
        <v>1334399.3600000001</v>
      </c>
      <c r="AP2756" s="301">
        <v>23190645.220000006</v>
      </c>
      <c r="AQ2756" s="301">
        <v>3016078.82</v>
      </c>
      <c r="AR2756" s="378"/>
      <c r="AS2756" s="302">
        <v>45991</v>
      </c>
      <c r="AT2756" s="303" t="s">
        <v>10</v>
      </c>
      <c r="AU2756" s="304" t="s">
        <v>292</v>
      </c>
      <c r="AV2756" s="304">
        <v>2025</v>
      </c>
      <c r="AW2756" s="305" t="s">
        <v>183</v>
      </c>
      <c r="AX2756" s="380">
        <v>234.95</v>
      </c>
      <c r="AY2756" s="380">
        <v>245.67</v>
      </c>
    </row>
    <row r="2757" spans="1:51" x14ac:dyDescent="0.25">
      <c r="A2757" s="306">
        <v>93</v>
      </c>
      <c r="B2757" s="307" t="s">
        <v>103</v>
      </c>
      <c r="C2757" s="308">
        <v>212296924.22999999</v>
      </c>
      <c r="D2757" s="308">
        <v>54095</v>
      </c>
      <c r="E2757" s="308">
        <v>1030</v>
      </c>
      <c r="F2757" s="308">
        <v>55530397.169999994</v>
      </c>
      <c r="G2757" s="308">
        <v>181845513.31</v>
      </c>
      <c r="H2757" s="308">
        <v>-93614453.530000001</v>
      </c>
      <c r="I2757" s="308">
        <v>443747078.06999999</v>
      </c>
      <c r="J2757" s="308">
        <v>187068487.16999999</v>
      </c>
      <c r="K2757" s="308">
        <v>117111025.98999999</v>
      </c>
      <c r="L2757" s="308">
        <v>117093069.37</v>
      </c>
      <c r="M2757" s="308">
        <v>1796081.57</v>
      </c>
      <c r="N2757" s="308">
        <v>0</v>
      </c>
      <c r="O2757" s="308">
        <v>85131383.560000002</v>
      </c>
      <c r="P2757" s="308">
        <v>-118028623.03000003</v>
      </c>
      <c r="Q2757" s="308">
        <v>-7306211.8399999989</v>
      </c>
      <c r="R2757" s="308">
        <v>-125334834.87000003</v>
      </c>
      <c r="S2757" s="308">
        <v>31720381.379999999</v>
      </c>
      <c r="T2757" s="308">
        <v>23989.58</v>
      </c>
      <c r="U2757" s="308">
        <v>0</v>
      </c>
      <c r="V2757" s="308">
        <v>0</v>
      </c>
      <c r="W2757" s="308">
        <v>0</v>
      </c>
      <c r="X2757" s="308">
        <v>50985522.420000002</v>
      </c>
      <c r="Y2757" s="308">
        <v>3353471.58</v>
      </c>
      <c r="Z2757" s="308">
        <v>3894801.46</v>
      </c>
      <c r="AA2757" s="308">
        <v>48607.360000000001</v>
      </c>
      <c r="AB2757" s="308">
        <v>312583.90000000002</v>
      </c>
      <c r="AC2757" s="308">
        <v>2589.83</v>
      </c>
      <c r="AD2757" s="308">
        <v>0</v>
      </c>
      <c r="AE2757" s="308">
        <v>0</v>
      </c>
      <c r="AF2757" s="308">
        <v>11677076.49</v>
      </c>
      <c r="AG2757" s="308">
        <v>118889150.94</v>
      </c>
      <c r="AH2757" s="308">
        <v>1030</v>
      </c>
      <c r="AI2757" s="308">
        <v>118829644.20999999</v>
      </c>
      <c r="AJ2757" s="308">
        <v>33698260.649999999</v>
      </c>
      <c r="AK2757" s="308">
        <v>0</v>
      </c>
      <c r="AL2757" s="308">
        <v>326636052.07999998</v>
      </c>
      <c r="AM2757" s="308">
        <v>3.7891144264067087</v>
      </c>
      <c r="AN2757" s="308">
        <v>25887861.710000001</v>
      </c>
      <c r="AO2757" s="308">
        <v>29642535.460000001</v>
      </c>
      <c r="AP2757" s="309">
        <v>127171144.20000003</v>
      </c>
      <c r="AQ2757" s="309">
        <v>55124.65</v>
      </c>
      <c r="AR2757" s="379"/>
      <c r="AS2757" s="302">
        <v>45991</v>
      </c>
      <c r="AT2757" s="310" t="s">
        <v>10</v>
      </c>
      <c r="AU2757" s="304" t="s">
        <v>293</v>
      </c>
      <c r="AV2757" s="304">
        <v>2025</v>
      </c>
      <c r="AW2757" s="311" t="s">
        <v>175</v>
      </c>
      <c r="AX2757" s="380">
        <v>234.95</v>
      </c>
      <c r="AY2757" s="380">
        <v>245.67</v>
      </c>
    </row>
    <row r="2758" spans="1:51" x14ac:dyDescent="0.25">
      <c r="A2758" s="5">
        <v>107</v>
      </c>
      <c r="B2758" s="6" t="s">
        <v>60</v>
      </c>
      <c r="C2758" s="77">
        <v>2420546210.1399999</v>
      </c>
      <c r="D2758" s="77">
        <v>523635530.41000003</v>
      </c>
      <c r="E2758" s="77">
        <v>202098478.27000001</v>
      </c>
      <c r="F2758" s="77">
        <v>328519666.60000002</v>
      </c>
      <c r="G2758" s="77">
        <v>854834930.20999992</v>
      </c>
      <c r="H2758" s="77">
        <v>1885886.8</v>
      </c>
      <c r="I2758" s="77">
        <v>2076849796.4000001</v>
      </c>
      <c r="J2758" s="77">
        <v>502868690.08999997</v>
      </c>
      <c r="K2758" s="77">
        <v>593316493.28999996</v>
      </c>
      <c r="L2758" s="77">
        <v>390269049.27000004</v>
      </c>
      <c r="M2758" s="77">
        <v>89227277.329999998</v>
      </c>
      <c r="N2758" s="77">
        <v>218447541.81</v>
      </c>
      <c r="O2758" s="77">
        <v>649867300.23000002</v>
      </c>
      <c r="P2758" s="77">
        <v>60187958.880000316</v>
      </c>
      <c r="Q2758" s="77">
        <v>54269266.729999945</v>
      </c>
      <c r="R2758" s="77">
        <v>114457225.61000025</v>
      </c>
      <c r="S2758" s="77">
        <v>-112571338.81</v>
      </c>
      <c r="T2758" s="77">
        <v>15032027.279999999</v>
      </c>
      <c r="U2758" s="77">
        <v>0</v>
      </c>
      <c r="V2758" s="77">
        <v>0</v>
      </c>
      <c r="W2758" s="77">
        <v>0</v>
      </c>
      <c r="X2758" s="77">
        <v>43447881.259999998</v>
      </c>
      <c r="Y2758" s="77">
        <v>17445610.82</v>
      </c>
      <c r="Z2758" s="77">
        <v>85072538.930000007</v>
      </c>
      <c r="AA2758" s="77">
        <v>0</v>
      </c>
      <c r="AB2758" s="77">
        <v>0</v>
      </c>
      <c r="AC2758" s="77">
        <v>0</v>
      </c>
      <c r="AD2758" s="77">
        <v>0</v>
      </c>
      <c r="AE2758" s="77">
        <v>0</v>
      </c>
      <c r="AF2758" s="77">
        <v>68533097.599999994</v>
      </c>
      <c r="AG2758" s="77">
        <v>479496326.59999996</v>
      </c>
      <c r="AH2758" s="77">
        <v>420546020.07999998</v>
      </c>
      <c r="AI2758" s="77">
        <v>900258591.75999999</v>
      </c>
      <c r="AJ2758" s="77">
        <v>250391291.52999997</v>
      </c>
      <c r="AK2758" s="77">
        <v>0</v>
      </c>
      <c r="AL2758" s="77">
        <v>1483533303.1100001</v>
      </c>
      <c r="AM2758" s="77">
        <v>3.5004079945319875</v>
      </c>
      <c r="AN2758" s="77">
        <v>95480470.650000006</v>
      </c>
      <c r="AO2758" s="77">
        <v>233039195.94999999</v>
      </c>
      <c r="AP2758" s="13">
        <v>2011227107.0300007</v>
      </c>
      <c r="AQ2758" s="13">
        <v>763234761.77999997</v>
      </c>
      <c r="AR2758" s="367"/>
      <c r="AS2758" s="322">
        <v>46022</v>
      </c>
      <c r="AT2758" s="20" t="s">
        <v>11</v>
      </c>
      <c r="AU2758" s="40" t="s">
        <v>292</v>
      </c>
      <c r="AV2758" s="40">
        <v>2025</v>
      </c>
      <c r="AW2758" s="269" t="s">
        <v>160</v>
      </c>
      <c r="AX2758" s="380">
        <v>270.77999999999997</v>
      </c>
      <c r="AY2758" s="380">
        <v>298.14</v>
      </c>
    </row>
    <row r="2759" spans="1:51" x14ac:dyDescent="0.25">
      <c r="A2759" s="5">
        <v>66</v>
      </c>
      <c r="B2759" s="6" t="s">
        <v>61</v>
      </c>
      <c r="C2759" s="77">
        <v>137189592.27000001</v>
      </c>
      <c r="D2759" s="77">
        <v>33483438.07</v>
      </c>
      <c r="E2759" s="77">
        <v>42404.07</v>
      </c>
      <c r="F2759" s="77">
        <v>3297000.34</v>
      </c>
      <c r="G2759" s="77">
        <v>155573161.50999999</v>
      </c>
      <c r="H2759" s="77">
        <v>-150841215.43000001</v>
      </c>
      <c r="I2759" s="77">
        <v>890941427.53999996</v>
      </c>
      <c r="J2759" s="77">
        <v>2043814475.51</v>
      </c>
      <c r="K2759" s="77">
        <v>42442.07</v>
      </c>
      <c r="L2759" s="77">
        <v>38</v>
      </c>
      <c r="M2759" s="77">
        <v>22346221.48</v>
      </c>
      <c r="N2759" s="77">
        <v>3316987.86</v>
      </c>
      <c r="O2759" s="77">
        <v>22499430.48</v>
      </c>
      <c r="P2759" s="77">
        <v>-77663438.129999951</v>
      </c>
      <c r="Q2759" s="77">
        <v>-68898882.300000012</v>
      </c>
      <c r="R2759" s="77">
        <v>-146562320.42999995</v>
      </c>
      <c r="S2759" s="77">
        <v>-4278895</v>
      </c>
      <c r="T2759" s="77">
        <v>28673879.050000001</v>
      </c>
      <c r="U2759" s="77">
        <v>0</v>
      </c>
      <c r="V2759" s="77">
        <v>0</v>
      </c>
      <c r="W2759" s="77">
        <v>0</v>
      </c>
      <c r="X2759" s="77">
        <v>1736837846.5999999</v>
      </c>
      <c r="Y2759" s="77">
        <v>3092774.13</v>
      </c>
      <c r="Z2759" s="77">
        <v>2350154.59</v>
      </c>
      <c r="AA2759" s="77">
        <v>15284653.74</v>
      </c>
      <c r="AB2759" s="77">
        <v>100806.54</v>
      </c>
      <c r="AC2759" s="77">
        <v>0</v>
      </c>
      <c r="AD2759" s="77">
        <v>0</v>
      </c>
      <c r="AE2759" s="77">
        <v>0</v>
      </c>
      <c r="AF2759" s="77">
        <v>1748962231.6500001</v>
      </c>
      <c r="AG2759" s="77">
        <v>22346259.48</v>
      </c>
      <c r="AH2759" s="77">
        <v>3359391.93</v>
      </c>
      <c r="AI2759" s="77">
        <v>25705632.84</v>
      </c>
      <c r="AJ2759" s="77">
        <v>3206202.36</v>
      </c>
      <c r="AK2759" s="77">
        <v>0</v>
      </c>
      <c r="AL2759" s="77">
        <v>890898985.46999991</v>
      </c>
      <c r="AM2759" s="77">
        <v>20991.940957168204</v>
      </c>
      <c r="AN2759" s="77">
        <v>3297000.34</v>
      </c>
      <c r="AO2759" s="77">
        <v>0</v>
      </c>
      <c r="AP2759" s="13">
        <v>114928276.29000001</v>
      </c>
      <c r="AQ2759" s="13">
        <v>33721552.57</v>
      </c>
      <c r="AR2759" s="367"/>
      <c r="AS2759" s="322">
        <v>46022</v>
      </c>
      <c r="AT2759" s="20" t="s">
        <v>11</v>
      </c>
      <c r="AU2759" s="40" t="s">
        <v>293</v>
      </c>
      <c r="AV2759" s="40">
        <v>2025</v>
      </c>
      <c r="AW2759" s="269" t="s">
        <v>178</v>
      </c>
      <c r="AX2759" s="380">
        <v>270.77999999999997</v>
      </c>
      <c r="AY2759" s="380">
        <v>298.14</v>
      </c>
    </row>
    <row r="2760" spans="1:51" x14ac:dyDescent="0.25">
      <c r="A2760" s="5">
        <v>44</v>
      </c>
      <c r="B2760" s="6" t="s">
        <v>62</v>
      </c>
      <c r="C2760" s="77">
        <v>218195570.47</v>
      </c>
      <c r="D2760" s="77">
        <v>16478546</v>
      </c>
      <c r="E2760" s="77">
        <v>19330206.879999999</v>
      </c>
      <c r="F2760" s="77">
        <v>44207638.230000004</v>
      </c>
      <c r="G2760" s="77">
        <v>166280431.47</v>
      </c>
      <c r="H2760" s="77">
        <v>-111943345.2</v>
      </c>
      <c r="I2760" s="77">
        <v>262661080.46000001</v>
      </c>
      <c r="J2760" s="77">
        <v>49269929.700000003</v>
      </c>
      <c r="K2760" s="77">
        <v>130999393.04000001</v>
      </c>
      <c r="L2760" s="77">
        <v>98582980.989999995</v>
      </c>
      <c r="M2760" s="77">
        <v>287621.75</v>
      </c>
      <c r="N2760" s="77">
        <v>0</v>
      </c>
      <c r="O2760" s="77">
        <v>90556807.669999987</v>
      </c>
      <c r="P2760" s="77">
        <v>-102301809.24999997</v>
      </c>
      <c r="Q2760" s="77">
        <v>-1416757.0400000003</v>
      </c>
      <c r="R2760" s="77">
        <v>-103718566.28999998</v>
      </c>
      <c r="S2760" s="77">
        <v>-8224778.9099999964</v>
      </c>
      <c r="T2760" s="77">
        <v>5984961.9000000004</v>
      </c>
      <c r="U2760" s="77">
        <v>0</v>
      </c>
      <c r="V2760" s="77">
        <v>0</v>
      </c>
      <c r="W2760" s="77">
        <v>0</v>
      </c>
      <c r="X2760" s="77">
        <v>21434657.809999999</v>
      </c>
      <c r="Y2760" s="77">
        <v>3145220.57</v>
      </c>
      <c r="Z2760" s="77">
        <v>3115130.14</v>
      </c>
      <c r="AA2760" s="77">
        <v>11746614.970000001</v>
      </c>
      <c r="AB2760" s="77">
        <v>9148321.8300000001</v>
      </c>
      <c r="AC2760" s="77">
        <v>0</v>
      </c>
      <c r="AD2760" s="77">
        <v>0</v>
      </c>
      <c r="AE2760" s="77">
        <v>0</v>
      </c>
      <c r="AF2760" s="77">
        <v>8489111.1099999994</v>
      </c>
      <c r="AG2760" s="77">
        <v>98870602.739999995</v>
      </c>
      <c r="AH2760" s="77">
        <v>19330206.879999999</v>
      </c>
      <c r="AI2760" s="77">
        <v>125240860.31999999</v>
      </c>
      <c r="AJ2760" s="77">
        <v>34684052.649999999</v>
      </c>
      <c r="AK2760" s="77">
        <v>0</v>
      </c>
      <c r="AL2760" s="77">
        <v>131661687.42</v>
      </c>
      <c r="AM2760" s="77">
        <v>2.005055705714589</v>
      </c>
      <c r="AN2760" s="77">
        <v>23742419.100000001</v>
      </c>
      <c r="AO2760" s="77">
        <v>20465219.129999999</v>
      </c>
      <c r="AP2760" s="13">
        <v>139953375.48000002</v>
      </c>
      <c r="AQ2760" s="13">
        <v>22712678.539999995</v>
      </c>
      <c r="AR2760" s="367"/>
      <c r="AS2760" s="322">
        <v>46022</v>
      </c>
      <c r="AT2760" s="20" t="s">
        <v>11</v>
      </c>
      <c r="AU2760" s="40" t="s">
        <v>293</v>
      </c>
      <c r="AV2760" s="40">
        <v>2025</v>
      </c>
      <c r="AW2760" s="269" t="s">
        <v>167</v>
      </c>
      <c r="AX2760" s="380">
        <v>270.77999999999997</v>
      </c>
      <c r="AY2760" s="380">
        <v>298.14</v>
      </c>
    </row>
    <row r="2761" spans="1:51" ht="30" x14ac:dyDescent="0.25">
      <c r="A2761" s="5">
        <v>113</v>
      </c>
      <c r="B2761" s="6" t="s">
        <v>63</v>
      </c>
      <c r="C2761" s="77">
        <v>154494735.79999998</v>
      </c>
      <c r="D2761" s="77">
        <v>27573613.030000001</v>
      </c>
      <c r="E2761" s="77">
        <v>933493.90999999992</v>
      </c>
      <c r="F2761" s="77">
        <v>31615623.410000004</v>
      </c>
      <c r="G2761" s="77">
        <v>88089001.510000005</v>
      </c>
      <c r="H2761" s="77">
        <v>150356.98000000001</v>
      </c>
      <c r="I2761" s="77">
        <v>969911037.08000004</v>
      </c>
      <c r="J2761" s="77">
        <v>30201944.469999999</v>
      </c>
      <c r="K2761" s="77">
        <v>50532100.93</v>
      </c>
      <c r="L2761" s="77">
        <v>45361731.800000004</v>
      </c>
      <c r="M2761" s="77">
        <v>12785098.42</v>
      </c>
      <c r="N2761" s="77">
        <v>8860416.9199999999</v>
      </c>
      <c r="O2761" s="77">
        <v>37079043.640000015</v>
      </c>
      <c r="P2761" s="77">
        <v>-29866510.790000029</v>
      </c>
      <c r="Q2761" s="77">
        <v>-23183285.419999998</v>
      </c>
      <c r="R2761" s="77">
        <v>-53049796.210000023</v>
      </c>
      <c r="S2761" s="77">
        <v>53200153.199999996</v>
      </c>
      <c r="T2761" s="77">
        <v>2258644.39</v>
      </c>
      <c r="U2761" s="77">
        <v>0</v>
      </c>
      <c r="V2761" s="77">
        <v>0</v>
      </c>
      <c r="W2761" s="77">
        <v>0</v>
      </c>
      <c r="X2761" s="77">
        <v>70386025.739999995</v>
      </c>
      <c r="Y2761" s="77">
        <v>1324641.1000000001</v>
      </c>
      <c r="Z2761" s="77">
        <v>1919215.27</v>
      </c>
      <c r="AA2761" s="77">
        <v>1230000.01</v>
      </c>
      <c r="AB2761" s="77">
        <v>2538367.64</v>
      </c>
      <c r="AC2761" s="77">
        <v>0</v>
      </c>
      <c r="AD2761" s="77">
        <v>0</v>
      </c>
      <c r="AE2761" s="77">
        <v>0</v>
      </c>
      <c r="AF2761" s="77">
        <v>12432292.91</v>
      </c>
      <c r="AG2761" s="77">
        <v>58146830.220000006</v>
      </c>
      <c r="AH2761" s="77">
        <v>9793910.8299999982</v>
      </c>
      <c r="AI2761" s="77">
        <v>71839901.270000011</v>
      </c>
      <c r="AJ2761" s="77">
        <v>34760857.630000003</v>
      </c>
      <c r="AK2761" s="77">
        <v>0</v>
      </c>
      <c r="AL2761" s="77">
        <v>919378936.1500001</v>
      </c>
      <c r="AM2761" s="77">
        <v>19.193958280570545</v>
      </c>
      <c r="AN2761" s="77">
        <v>16262443.4</v>
      </c>
      <c r="AO2761" s="77">
        <v>15353180.01</v>
      </c>
      <c r="AP2761" s="13">
        <v>115176828.42999998</v>
      </c>
      <c r="AQ2761" s="13">
        <v>22963957.719999999</v>
      </c>
      <c r="AR2761" s="367"/>
      <c r="AS2761" s="322">
        <v>46022</v>
      </c>
      <c r="AT2761" s="20" t="s">
        <v>11</v>
      </c>
      <c r="AU2761" s="40" t="s">
        <v>292</v>
      </c>
      <c r="AV2761" s="40">
        <v>2025</v>
      </c>
      <c r="AW2761" s="269" t="s">
        <v>171</v>
      </c>
      <c r="AX2761" s="380">
        <v>270.77999999999997</v>
      </c>
      <c r="AY2761" s="380">
        <v>298.14</v>
      </c>
    </row>
    <row r="2762" spans="1:51" x14ac:dyDescent="0.25">
      <c r="A2762" s="5">
        <v>98</v>
      </c>
      <c r="B2762" s="6" t="s">
        <v>64</v>
      </c>
      <c r="C2762" s="77">
        <v>527782232.35999995</v>
      </c>
      <c r="D2762" s="77">
        <v>104653832.35999998</v>
      </c>
      <c r="E2762" s="77">
        <v>33336254.489999998</v>
      </c>
      <c r="F2762" s="77">
        <v>111332256.97</v>
      </c>
      <c r="G2762" s="77">
        <v>190017474.15000001</v>
      </c>
      <c r="H2762" s="77">
        <v>4580549.1500000004</v>
      </c>
      <c r="I2762" s="77">
        <v>277638652.88999999</v>
      </c>
      <c r="J2762" s="77">
        <v>4658652.29</v>
      </c>
      <c r="K2762" s="77">
        <v>213210818.09</v>
      </c>
      <c r="L2762" s="77">
        <v>179874563.60000002</v>
      </c>
      <c r="M2762" s="77">
        <v>57097873.82</v>
      </c>
      <c r="N2762" s="77">
        <v>5826947.4199999999</v>
      </c>
      <c r="O2762" s="77">
        <v>173964805.38</v>
      </c>
      <c r="P2762" s="77">
        <v>-56285064.800000131</v>
      </c>
      <c r="Q2762" s="77">
        <v>12212087.620000005</v>
      </c>
      <c r="R2762" s="77">
        <v>-44072977.180000126</v>
      </c>
      <c r="S2762" s="77">
        <v>48653526.329999983</v>
      </c>
      <c r="T2762" s="77">
        <v>168916.67</v>
      </c>
      <c r="U2762" s="77">
        <v>0</v>
      </c>
      <c r="V2762" s="77">
        <v>0</v>
      </c>
      <c r="W2762" s="77">
        <v>0</v>
      </c>
      <c r="X2762" s="77">
        <v>322976180.61000001</v>
      </c>
      <c r="Y2762" s="77">
        <v>3199203.63</v>
      </c>
      <c r="Z2762" s="77">
        <v>4769971.9000000004</v>
      </c>
      <c r="AA2762" s="77">
        <v>115428348.52</v>
      </c>
      <c r="AB2762" s="77">
        <v>9026318.3200000003</v>
      </c>
      <c r="AC2762" s="77">
        <v>0</v>
      </c>
      <c r="AD2762" s="77">
        <v>0</v>
      </c>
      <c r="AE2762" s="77">
        <v>0</v>
      </c>
      <c r="AF2762" s="77">
        <v>142067728.58000001</v>
      </c>
      <c r="AG2762" s="77">
        <v>236972437.42000002</v>
      </c>
      <c r="AH2762" s="77">
        <v>39163201.910000004</v>
      </c>
      <c r="AI2762" s="77">
        <v>275788560.92000002</v>
      </c>
      <c r="AJ2762" s="77">
        <v>101823755.53999999</v>
      </c>
      <c r="AK2762" s="77">
        <v>0</v>
      </c>
      <c r="AL2762" s="77">
        <v>64427834.799999982</v>
      </c>
      <c r="AM2762" s="77">
        <v>1.3021790140723717</v>
      </c>
      <c r="AN2762" s="77">
        <v>69680592.870000005</v>
      </c>
      <c r="AO2762" s="77">
        <v>41651664.100000001</v>
      </c>
      <c r="AP2762" s="13">
        <v>349259721.48000002</v>
      </c>
      <c r="AQ2762" s="13">
        <v>100096126.86000001</v>
      </c>
      <c r="AR2762" s="367"/>
      <c r="AS2762" s="322">
        <v>46022</v>
      </c>
      <c r="AT2762" s="20" t="s">
        <v>11</v>
      </c>
      <c r="AU2762" s="40" t="s">
        <v>292</v>
      </c>
      <c r="AV2762" s="40">
        <v>2025</v>
      </c>
      <c r="AW2762" s="269" t="s">
        <v>165</v>
      </c>
      <c r="AX2762" s="380">
        <v>270.77999999999997</v>
      </c>
      <c r="AY2762" s="380">
        <v>298.14</v>
      </c>
    </row>
    <row r="2763" spans="1:51" x14ac:dyDescent="0.25">
      <c r="A2763" s="5">
        <v>109</v>
      </c>
      <c r="B2763" s="6" t="s">
        <v>66</v>
      </c>
      <c r="C2763" s="77">
        <v>3420461465.2199998</v>
      </c>
      <c r="D2763" s="77">
        <v>799525422.32999992</v>
      </c>
      <c r="E2763" s="77">
        <v>256487019.08000001</v>
      </c>
      <c r="F2763" s="77">
        <v>498142933.71000004</v>
      </c>
      <c r="G2763" s="77">
        <v>1091455400.1399999</v>
      </c>
      <c r="H2763" s="77">
        <v>1644647553.04</v>
      </c>
      <c r="I2763" s="77">
        <v>10050257454.84</v>
      </c>
      <c r="J2763" s="77">
        <v>2430501963.3499999</v>
      </c>
      <c r="K2763" s="77">
        <v>1297822860.1099999</v>
      </c>
      <c r="L2763" s="77">
        <v>999124569.05999994</v>
      </c>
      <c r="M2763" s="77">
        <v>23471447</v>
      </c>
      <c r="N2763" s="77">
        <v>31.22</v>
      </c>
      <c r="O2763" s="77">
        <v>937460423.02000034</v>
      </c>
      <c r="P2763" s="77">
        <v>93850430.059999675</v>
      </c>
      <c r="Q2763" s="77">
        <v>-270739959.56</v>
      </c>
      <c r="R2763" s="77">
        <v>-176889529.50000033</v>
      </c>
      <c r="S2763" s="77">
        <v>1821537082.54</v>
      </c>
      <c r="T2763" s="77">
        <v>112037815</v>
      </c>
      <c r="U2763" s="77">
        <v>0</v>
      </c>
      <c r="V2763" s="77">
        <v>0</v>
      </c>
      <c r="W2763" s="77">
        <v>72811107.760000005</v>
      </c>
      <c r="X2763" s="77">
        <v>4562341563.6199999</v>
      </c>
      <c r="Y2763" s="77">
        <v>19035261.82</v>
      </c>
      <c r="Z2763" s="77">
        <v>36442286.520000003</v>
      </c>
      <c r="AA2763" s="77">
        <v>73351020.989999995</v>
      </c>
      <c r="AB2763" s="77">
        <v>918145.28</v>
      </c>
      <c r="AC2763" s="77">
        <v>0</v>
      </c>
      <c r="AD2763" s="77">
        <v>0</v>
      </c>
      <c r="AE2763" s="77">
        <v>3584792.06</v>
      </c>
      <c r="AF2763" s="77">
        <v>2792321897.1700001</v>
      </c>
      <c r="AG2763" s="77">
        <v>1022596016.0599999</v>
      </c>
      <c r="AH2763" s="77">
        <v>256487050.30000001</v>
      </c>
      <c r="AI2763" s="77">
        <v>1275923869.3000002</v>
      </c>
      <c r="AJ2763" s="77">
        <v>345623280.48000002</v>
      </c>
      <c r="AK2763" s="77">
        <v>7159834.2000000002</v>
      </c>
      <c r="AL2763" s="77">
        <v>8752434594.7299995</v>
      </c>
      <c r="AM2763" s="77">
        <v>7.7439362209941098</v>
      </c>
      <c r="AN2763" s="77">
        <v>332393512.38999999</v>
      </c>
      <c r="AO2763" s="77">
        <v>165749421.31999999</v>
      </c>
      <c r="AP2763" s="13">
        <v>2616787002.02</v>
      </c>
      <c r="AQ2763" s="13">
        <v>933311382.1500001</v>
      </c>
      <c r="AR2763" s="367"/>
      <c r="AS2763" s="322">
        <v>46022</v>
      </c>
      <c r="AT2763" s="20" t="s">
        <v>11</v>
      </c>
      <c r="AU2763" s="40" t="s">
        <v>292</v>
      </c>
      <c r="AV2763" s="40">
        <v>2025</v>
      </c>
      <c r="AW2763" s="269" t="s">
        <v>157</v>
      </c>
      <c r="AX2763" s="380">
        <v>270.77999999999997</v>
      </c>
      <c r="AY2763" s="380">
        <v>298.14</v>
      </c>
    </row>
    <row r="2764" spans="1:51" x14ac:dyDescent="0.25">
      <c r="A2764" s="5">
        <v>25</v>
      </c>
      <c r="B2764" s="6" t="s">
        <v>67</v>
      </c>
      <c r="C2764" s="77">
        <v>206132893.43000001</v>
      </c>
      <c r="D2764" s="77">
        <v>37554363</v>
      </c>
      <c r="E2764" s="77">
        <v>2697212</v>
      </c>
      <c r="F2764" s="77">
        <v>0</v>
      </c>
      <c r="G2764" s="77">
        <v>160915349.78</v>
      </c>
      <c r="H2764" s="77">
        <v>461753489.56999999</v>
      </c>
      <c r="I2764" s="77">
        <v>65176909.270000003</v>
      </c>
      <c r="J2764" s="77">
        <v>3899919469.48</v>
      </c>
      <c r="K2764" s="77">
        <v>58255834</v>
      </c>
      <c r="L2764" s="77">
        <v>55558622</v>
      </c>
      <c r="M2764" s="77">
        <v>0</v>
      </c>
      <c r="N2764" s="77">
        <v>0</v>
      </c>
      <c r="O2764" s="77">
        <v>40196520</v>
      </c>
      <c r="P2764" s="77">
        <v>-32533339.349999975</v>
      </c>
      <c r="Q2764" s="77">
        <v>-265022.89</v>
      </c>
      <c r="R2764" s="77">
        <v>-32798362.239999976</v>
      </c>
      <c r="S2764" s="77">
        <v>494551851.81</v>
      </c>
      <c r="T2764" s="77">
        <v>287955865.97000003</v>
      </c>
      <c r="U2764" s="77">
        <v>20871758.02</v>
      </c>
      <c r="V2764" s="77">
        <v>0</v>
      </c>
      <c r="W2764" s="77">
        <v>0</v>
      </c>
      <c r="X2764" s="77">
        <v>196712365.88999999</v>
      </c>
      <c r="Y2764" s="77">
        <v>3183289.6</v>
      </c>
      <c r="Z2764" s="77">
        <v>6952996.2599999998</v>
      </c>
      <c r="AA2764" s="77">
        <v>0</v>
      </c>
      <c r="AB2764" s="77">
        <v>824512.52</v>
      </c>
      <c r="AC2764" s="77">
        <v>0</v>
      </c>
      <c r="AD2764" s="77">
        <v>0</v>
      </c>
      <c r="AE2764" s="77">
        <v>0</v>
      </c>
      <c r="AF2764" s="77">
        <v>27339.69</v>
      </c>
      <c r="AG2764" s="77">
        <v>55558622</v>
      </c>
      <c r="AH2764" s="77">
        <v>2697212</v>
      </c>
      <c r="AI2764" s="77">
        <v>54596970.390000001</v>
      </c>
      <c r="AJ2764" s="77">
        <v>14400450.389999999</v>
      </c>
      <c r="AK2764" s="77">
        <v>0</v>
      </c>
      <c r="AL2764" s="77">
        <v>6921075.2700000033</v>
      </c>
      <c r="AM2764" s="77">
        <v>1.1188048439921057</v>
      </c>
      <c r="AN2764" s="77">
        <v>0</v>
      </c>
      <c r="AO2764" s="77">
        <v>0</v>
      </c>
      <c r="AP2764" s="13">
        <v>166973728.43000001</v>
      </c>
      <c r="AQ2764" s="13">
        <v>38591718</v>
      </c>
      <c r="AR2764" s="367"/>
      <c r="AS2764" s="322">
        <v>46022</v>
      </c>
      <c r="AT2764" s="20" t="s">
        <v>11</v>
      </c>
      <c r="AU2764" s="40" t="s">
        <v>292</v>
      </c>
      <c r="AV2764" s="40">
        <v>2025</v>
      </c>
      <c r="AW2764" s="269" t="s">
        <v>174</v>
      </c>
      <c r="AX2764" s="380">
        <v>270.77999999999997</v>
      </c>
      <c r="AY2764" s="380">
        <v>298.14</v>
      </c>
    </row>
    <row r="2765" spans="1:51" x14ac:dyDescent="0.25">
      <c r="A2765" s="5">
        <v>121</v>
      </c>
      <c r="B2765" s="6" t="s">
        <v>68</v>
      </c>
      <c r="C2765" s="77">
        <v>3139540.88</v>
      </c>
      <c r="D2765" s="77">
        <v>0</v>
      </c>
      <c r="E2765" s="77">
        <v>69.61</v>
      </c>
      <c r="F2765" s="77">
        <v>0</v>
      </c>
      <c r="G2765" s="77">
        <v>1630782.12</v>
      </c>
      <c r="H2765" s="77">
        <v>5751054.0700000003</v>
      </c>
      <c r="I2765" s="77">
        <v>8896599.3599999994</v>
      </c>
      <c r="J2765" s="77">
        <v>233753720.56</v>
      </c>
      <c r="K2765" s="77">
        <v>891.41</v>
      </c>
      <c r="L2765" s="77">
        <v>821.8</v>
      </c>
      <c r="M2765" s="77">
        <v>1556868.22</v>
      </c>
      <c r="N2765" s="77">
        <v>0</v>
      </c>
      <c r="O2765" s="77">
        <v>-16568.039999999804</v>
      </c>
      <c r="P2765" s="77">
        <v>1525105.3699999989</v>
      </c>
      <c r="Q2765" s="77">
        <v>-2320820.4000000004</v>
      </c>
      <c r="R2765" s="77">
        <v>-795715.03000000142</v>
      </c>
      <c r="S2765" s="77">
        <v>6546768.7300000004</v>
      </c>
      <c r="T2765" s="77">
        <v>0</v>
      </c>
      <c r="U2765" s="77">
        <v>0</v>
      </c>
      <c r="V2765" s="77">
        <v>0</v>
      </c>
      <c r="W2765" s="77">
        <v>0</v>
      </c>
      <c r="X2765" s="77">
        <v>6692979.54</v>
      </c>
      <c r="Y2765" s="77">
        <v>33281.269999999997</v>
      </c>
      <c r="Z2765" s="77">
        <v>16219.24</v>
      </c>
      <c r="AA2765" s="77">
        <v>60525.95</v>
      </c>
      <c r="AB2765" s="77">
        <v>36184.35</v>
      </c>
      <c r="AC2765" s="77">
        <v>0</v>
      </c>
      <c r="AD2765" s="77">
        <v>0</v>
      </c>
      <c r="AE2765" s="77">
        <v>0</v>
      </c>
      <c r="AF2765" s="77">
        <v>0</v>
      </c>
      <c r="AG2765" s="77">
        <v>1557690.02</v>
      </c>
      <c r="AH2765" s="77">
        <v>69.61</v>
      </c>
      <c r="AI2765" s="77">
        <v>1556937.86</v>
      </c>
      <c r="AJ2765" s="77">
        <v>1573505.9</v>
      </c>
      <c r="AK2765" s="77">
        <v>0</v>
      </c>
      <c r="AL2765" s="77">
        <v>8895707.9499999993</v>
      </c>
      <c r="AM2765" s="77">
        <v>9980.367462783679</v>
      </c>
      <c r="AN2765" s="77">
        <v>0</v>
      </c>
      <c r="AO2765" s="77">
        <v>0</v>
      </c>
      <c r="AP2765" s="13">
        <v>3156108.92</v>
      </c>
      <c r="AQ2765" s="13">
        <v>0</v>
      </c>
      <c r="AR2765" s="367"/>
      <c r="AS2765" s="322">
        <v>46022</v>
      </c>
      <c r="AT2765" s="20" t="s">
        <v>11</v>
      </c>
      <c r="AU2765" s="40" t="s">
        <v>292</v>
      </c>
      <c r="AV2765" s="40">
        <v>2025</v>
      </c>
      <c r="AW2765" s="269" t="s">
        <v>188</v>
      </c>
      <c r="AX2765" s="380">
        <v>270.77999999999997</v>
      </c>
      <c r="AY2765" s="380">
        <v>298.14</v>
      </c>
    </row>
    <row r="2766" spans="1:51" x14ac:dyDescent="0.25">
      <c r="A2766" s="5">
        <v>122</v>
      </c>
      <c r="B2766" s="6" t="s">
        <v>69</v>
      </c>
      <c r="C2766" s="77">
        <v>1476899945.1800001</v>
      </c>
      <c r="D2766" s="77">
        <v>7617838.5599999996</v>
      </c>
      <c r="E2766" s="77">
        <v>3079310.86</v>
      </c>
      <c r="F2766" s="77">
        <v>1865837.97</v>
      </c>
      <c r="G2766" s="77">
        <v>184499007.06</v>
      </c>
      <c r="H2766" s="77">
        <v>1185320</v>
      </c>
      <c r="I2766" s="77">
        <v>275102216.56</v>
      </c>
      <c r="J2766" s="77">
        <v>395121.6</v>
      </c>
      <c r="K2766" s="77">
        <v>10763660.18</v>
      </c>
      <c r="L2766" s="77">
        <v>4931072.78</v>
      </c>
      <c r="M2766" s="77">
        <v>10371590.24</v>
      </c>
      <c r="N2766" s="77">
        <v>22636984.079999998</v>
      </c>
      <c r="O2766" s="77">
        <v>-525359214.76999998</v>
      </c>
      <c r="P2766" s="77">
        <v>1808273746.7700002</v>
      </c>
      <c r="Q2766" s="77">
        <v>-1818430133.4099998</v>
      </c>
      <c r="R2766" s="77">
        <v>-10156386.639999628</v>
      </c>
      <c r="S2766" s="77">
        <v>11341706.640000001</v>
      </c>
      <c r="T2766" s="77">
        <v>377267.44</v>
      </c>
      <c r="U2766" s="77">
        <v>0</v>
      </c>
      <c r="V2766" s="77">
        <v>0</v>
      </c>
      <c r="W2766" s="77">
        <v>58555859.759999998</v>
      </c>
      <c r="X2766" s="77">
        <v>7072526.9000000004</v>
      </c>
      <c r="Y2766" s="77">
        <v>3119276.27</v>
      </c>
      <c r="Z2766" s="77">
        <v>735889.44</v>
      </c>
      <c r="AA2766" s="77">
        <v>14361595.119999999</v>
      </c>
      <c r="AB2766" s="77">
        <v>2179904.77</v>
      </c>
      <c r="AC2766" s="77">
        <v>0</v>
      </c>
      <c r="AD2766" s="77">
        <v>0</v>
      </c>
      <c r="AE2766" s="77">
        <v>29267544.739999998</v>
      </c>
      <c r="AF2766" s="77">
        <v>4999737.12</v>
      </c>
      <c r="AG2766" s="77">
        <v>15302663.02</v>
      </c>
      <c r="AH2766" s="77">
        <v>25716294.940000001</v>
      </c>
      <c r="AI2766" s="77">
        <v>40915616.240000002</v>
      </c>
      <c r="AJ2766" s="77">
        <v>566274831.00999999</v>
      </c>
      <c r="AK2766" s="77">
        <v>0</v>
      </c>
      <c r="AL2766" s="77">
        <v>264338556.38</v>
      </c>
      <c r="AM2766" s="77">
        <v>25.558426405096711</v>
      </c>
      <c r="AN2766" s="77">
        <v>1648993.82</v>
      </c>
      <c r="AO2766" s="77">
        <v>216844.15</v>
      </c>
      <c r="AP2766" s="13">
        <v>2027047627.5699999</v>
      </c>
      <c r="AQ2766" s="13">
        <v>32406306.18</v>
      </c>
      <c r="AR2766" s="367"/>
      <c r="AS2766" s="322">
        <v>46022</v>
      </c>
      <c r="AT2766" s="20" t="s">
        <v>11</v>
      </c>
      <c r="AU2766" s="40" t="s">
        <v>292</v>
      </c>
      <c r="AV2766" s="40">
        <v>2025</v>
      </c>
      <c r="AW2766" s="269" t="s">
        <v>267</v>
      </c>
      <c r="AX2766" s="380">
        <v>270.77999999999997</v>
      </c>
      <c r="AY2766" s="380">
        <v>298.14</v>
      </c>
    </row>
    <row r="2767" spans="1:51" x14ac:dyDescent="0.25">
      <c r="A2767" s="5">
        <v>13</v>
      </c>
      <c r="B2767" s="6" t="s">
        <v>70</v>
      </c>
      <c r="C2767" s="77">
        <v>30790250282.909996</v>
      </c>
      <c r="D2767" s="77">
        <v>15294249704.280001</v>
      </c>
      <c r="E2767" s="77">
        <v>3042816671.0900002</v>
      </c>
      <c r="F2767" s="77">
        <v>4951515408.4099998</v>
      </c>
      <c r="G2767" s="77">
        <v>5301196558.3800001</v>
      </c>
      <c r="H2767" s="77">
        <v>3101381477.71</v>
      </c>
      <c r="I2767" s="77">
        <v>21161195269.740002</v>
      </c>
      <c r="J2767" s="77">
        <v>20016484801.84</v>
      </c>
      <c r="K2767" s="77">
        <v>8751382759.8700008</v>
      </c>
      <c r="L2767" s="77">
        <v>5192984525.5599995</v>
      </c>
      <c r="M2767" s="77">
        <v>3784590704.3699999</v>
      </c>
      <c r="N2767" s="77">
        <v>2791173933.8800001</v>
      </c>
      <c r="O2767" s="77">
        <v>12601365531.970001</v>
      </c>
      <c r="P2767" s="77">
        <v>-7358076920.1300011</v>
      </c>
      <c r="Q2767" s="77">
        <v>-1932703406.4100006</v>
      </c>
      <c r="R2767" s="77">
        <v>-9290780326.5400009</v>
      </c>
      <c r="S2767" s="77">
        <v>12392161804.25</v>
      </c>
      <c r="T2767" s="77">
        <v>1342611055.75</v>
      </c>
      <c r="U2767" s="77">
        <v>1600983811.0799999</v>
      </c>
      <c r="V2767" s="77">
        <v>0</v>
      </c>
      <c r="W2767" s="77">
        <v>212800932.84999999</v>
      </c>
      <c r="X2767" s="77">
        <v>12527115041.5</v>
      </c>
      <c r="Y2767" s="77">
        <v>108187684.81999999</v>
      </c>
      <c r="Z2767" s="77">
        <v>279292114.35000002</v>
      </c>
      <c r="AA2767" s="77">
        <v>328019531.31</v>
      </c>
      <c r="AB2767" s="77">
        <v>612288564.92999995</v>
      </c>
      <c r="AC2767" s="77">
        <v>0</v>
      </c>
      <c r="AD2767" s="77">
        <v>0</v>
      </c>
      <c r="AE2767" s="77">
        <v>60833536.880000003</v>
      </c>
      <c r="AF2767" s="77">
        <v>1902727604.6400001</v>
      </c>
      <c r="AG2767" s="77">
        <v>8977575229.9300022</v>
      </c>
      <c r="AH2767" s="77">
        <v>5833990604.9699993</v>
      </c>
      <c r="AI2767" s="77">
        <v>15303116454.190002</v>
      </c>
      <c r="AJ2767" s="77">
        <v>2701754990.1100001</v>
      </c>
      <c r="AK2767" s="77">
        <v>4067.89</v>
      </c>
      <c r="AL2767" s="77">
        <v>12409812509.870001</v>
      </c>
      <c r="AM2767" s="77">
        <v>2.4180401943765908</v>
      </c>
      <c r="AN2767" s="77">
        <v>3674528480.9400005</v>
      </c>
      <c r="AO2767" s="77">
        <v>1276986927.47</v>
      </c>
      <c r="AP2767" s="13">
        <v>23517419101.239998</v>
      </c>
      <c r="AQ2767" s="13">
        <v>20129038990.709999</v>
      </c>
      <c r="AR2767" s="367"/>
      <c r="AS2767" s="322">
        <v>46022</v>
      </c>
      <c r="AT2767" s="20" t="s">
        <v>11</v>
      </c>
      <c r="AU2767" s="40" t="s">
        <v>292</v>
      </c>
      <c r="AV2767" s="40">
        <v>2025</v>
      </c>
      <c r="AW2767" s="269" t="s">
        <v>149</v>
      </c>
      <c r="AX2767" s="380">
        <v>270.77999999999997</v>
      </c>
      <c r="AY2767" s="380">
        <v>298.14</v>
      </c>
    </row>
    <row r="2768" spans="1:51" x14ac:dyDescent="0.25">
      <c r="A2768" s="5">
        <v>110</v>
      </c>
      <c r="B2768" s="6" t="s">
        <v>71</v>
      </c>
      <c r="C2768" s="77">
        <v>280584043.39999998</v>
      </c>
      <c r="D2768" s="77">
        <v>21740371.399999999</v>
      </c>
      <c r="E2768" s="77">
        <v>368074.69</v>
      </c>
      <c r="F2768" s="77">
        <v>40019810.129999995</v>
      </c>
      <c r="G2768" s="77">
        <v>281571137.05000001</v>
      </c>
      <c r="H2768" s="77">
        <v>418397696.61000001</v>
      </c>
      <c r="I2768" s="77">
        <v>2836820986.4099998</v>
      </c>
      <c r="J2768" s="77">
        <v>1364676287.98</v>
      </c>
      <c r="K2768" s="77">
        <v>119466923.40000001</v>
      </c>
      <c r="L2768" s="77">
        <v>68075731.909999996</v>
      </c>
      <c r="M2768" s="77">
        <v>36559457.32</v>
      </c>
      <c r="N2768" s="77">
        <v>79072.52</v>
      </c>
      <c r="O2768" s="77">
        <v>119207138.5</v>
      </c>
      <c r="P2768" s="77">
        <v>-190468620.31999999</v>
      </c>
      <c r="Q2768" s="77">
        <v>-13418479.760000007</v>
      </c>
      <c r="R2768" s="77">
        <v>-203887100.08000001</v>
      </c>
      <c r="S2768" s="77">
        <v>622284796.67999995</v>
      </c>
      <c r="T2768" s="77">
        <v>37121593.490000002</v>
      </c>
      <c r="U2768" s="77">
        <v>0</v>
      </c>
      <c r="V2768" s="77">
        <v>0</v>
      </c>
      <c r="W2768" s="77">
        <v>0</v>
      </c>
      <c r="X2768" s="77">
        <v>600064758.13999999</v>
      </c>
      <c r="Y2768" s="77">
        <v>5531263.2999999998</v>
      </c>
      <c r="Z2768" s="77">
        <v>2163550.35</v>
      </c>
      <c r="AA2768" s="77">
        <v>2433645.66</v>
      </c>
      <c r="AB2768" s="77">
        <v>3658672.13</v>
      </c>
      <c r="AC2768" s="77">
        <v>0</v>
      </c>
      <c r="AD2768" s="77">
        <v>0</v>
      </c>
      <c r="AE2768" s="77">
        <v>0</v>
      </c>
      <c r="AF2768" s="77">
        <v>1114423.51</v>
      </c>
      <c r="AG2768" s="77">
        <v>104635189.22999999</v>
      </c>
      <c r="AH2768" s="77">
        <v>447147.21</v>
      </c>
      <c r="AI2768" s="77">
        <v>151171462.34999999</v>
      </c>
      <c r="AJ2768" s="77">
        <v>31964323.849999998</v>
      </c>
      <c r="AK2768" s="77">
        <v>0</v>
      </c>
      <c r="AL2768" s="77">
        <v>2717354063.0099998</v>
      </c>
      <c r="AM2768" s="77">
        <v>23.745660352462043</v>
      </c>
      <c r="AN2768" s="77">
        <v>30756521.099999998</v>
      </c>
      <c r="AO2768" s="77">
        <v>9263289.0299999993</v>
      </c>
      <c r="AP2768" s="13">
        <v>198773281.96999997</v>
      </c>
      <c r="AQ2768" s="13">
        <v>22145723.390000001</v>
      </c>
      <c r="AR2768" s="367"/>
      <c r="AS2768" s="322">
        <v>46022</v>
      </c>
      <c r="AT2768" s="20" t="s">
        <v>11</v>
      </c>
      <c r="AU2768" s="40" t="s">
        <v>292</v>
      </c>
      <c r="AV2768" s="40">
        <v>2025</v>
      </c>
      <c r="AW2768" s="269" t="s">
        <v>173</v>
      </c>
      <c r="AX2768" s="380">
        <v>270.77999999999997</v>
      </c>
      <c r="AY2768" s="380">
        <v>298.14</v>
      </c>
    </row>
    <row r="2769" spans="1:51" x14ac:dyDescent="0.25">
      <c r="A2769" s="5">
        <v>52</v>
      </c>
      <c r="B2769" s="6" t="s">
        <v>72</v>
      </c>
      <c r="C2769" s="77">
        <v>659848131.64999998</v>
      </c>
      <c r="D2769" s="77">
        <v>26706195.07</v>
      </c>
      <c r="E2769" s="77">
        <v>256187423.66</v>
      </c>
      <c r="F2769" s="77">
        <v>99479244.589999989</v>
      </c>
      <c r="G2769" s="77">
        <v>175089361.52000001</v>
      </c>
      <c r="H2769" s="77">
        <v>19699608.68</v>
      </c>
      <c r="I2769" s="77">
        <v>7546125400.3699999</v>
      </c>
      <c r="J2769" s="77">
        <v>3987263949.5900002</v>
      </c>
      <c r="K2769" s="77">
        <v>417372262.95999998</v>
      </c>
      <c r="L2769" s="77">
        <v>153102912.84</v>
      </c>
      <c r="M2769" s="77">
        <v>25580276.52</v>
      </c>
      <c r="N2769" s="77">
        <v>17201375.57</v>
      </c>
      <c r="O2769" s="77">
        <v>336530620.72000003</v>
      </c>
      <c r="P2769" s="77">
        <v>21580000.269999962</v>
      </c>
      <c r="Q2769" s="77">
        <v>-203237277.75999996</v>
      </c>
      <c r="R2769" s="77">
        <v>-181657277.49000001</v>
      </c>
      <c r="S2769" s="77">
        <v>201356886.16999996</v>
      </c>
      <c r="T2769" s="77">
        <v>387748700.68000001</v>
      </c>
      <c r="U2769" s="77">
        <v>0</v>
      </c>
      <c r="V2769" s="77">
        <v>0</v>
      </c>
      <c r="W2769" s="77">
        <v>0</v>
      </c>
      <c r="X2769" s="77">
        <v>321850718.83999997</v>
      </c>
      <c r="Y2769" s="77">
        <v>3573252.28</v>
      </c>
      <c r="Z2769" s="77">
        <v>6391882.8300000001</v>
      </c>
      <c r="AA2769" s="77">
        <v>24188841.23</v>
      </c>
      <c r="AB2769" s="77">
        <v>722933.8</v>
      </c>
      <c r="AC2769" s="77">
        <v>0</v>
      </c>
      <c r="AD2769" s="77">
        <v>0</v>
      </c>
      <c r="AE2769" s="77">
        <v>0</v>
      </c>
      <c r="AF2769" s="77">
        <v>473365623.20999998</v>
      </c>
      <c r="AG2769" s="77">
        <v>178683189.35999998</v>
      </c>
      <c r="AH2769" s="77">
        <v>273388799.22999996</v>
      </c>
      <c r="AI2769" s="77">
        <v>450927989.35000002</v>
      </c>
      <c r="AJ2769" s="77">
        <v>114397368.63000001</v>
      </c>
      <c r="AK2769" s="77">
        <v>0</v>
      </c>
      <c r="AL2769" s="77">
        <v>7128753137.4099998</v>
      </c>
      <c r="AM2769" s="77">
        <v>18.080083584982273</v>
      </c>
      <c r="AN2769" s="77">
        <v>62604109.93</v>
      </c>
      <c r="AO2769" s="77">
        <v>36875134.659999996</v>
      </c>
      <c r="AP2769" s="13">
        <v>516458356.13999999</v>
      </c>
      <c r="AQ2769" s="13">
        <v>223385083.10000002</v>
      </c>
      <c r="AR2769" s="367"/>
      <c r="AS2769" s="322">
        <v>46022</v>
      </c>
      <c r="AT2769" s="20" t="s">
        <v>11</v>
      </c>
      <c r="AU2769" s="40" t="s">
        <v>292</v>
      </c>
      <c r="AV2769" s="40">
        <v>2025</v>
      </c>
      <c r="AW2769" s="269" t="s">
        <v>170</v>
      </c>
      <c r="AX2769" s="380">
        <v>270.77999999999997</v>
      </c>
      <c r="AY2769" s="380">
        <v>298.14</v>
      </c>
    </row>
    <row r="2770" spans="1:51" x14ac:dyDescent="0.25">
      <c r="A2770" s="5">
        <v>96</v>
      </c>
      <c r="B2770" s="6" t="s">
        <v>73</v>
      </c>
      <c r="C2770" s="77">
        <v>7831707492.0400009</v>
      </c>
      <c r="D2770" s="77">
        <v>905325769.32000005</v>
      </c>
      <c r="E2770" s="77">
        <v>526871672.29000002</v>
      </c>
      <c r="F2770" s="77">
        <v>594311167.88</v>
      </c>
      <c r="G2770" s="77">
        <v>1604843562.5599999</v>
      </c>
      <c r="H2770" s="77">
        <v>13754218.6</v>
      </c>
      <c r="I2770" s="77">
        <v>9259066378.9200001</v>
      </c>
      <c r="J2770" s="77">
        <v>4614689.07</v>
      </c>
      <c r="K2770" s="77">
        <v>1715652833.4000001</v>
      </c>
      <c r="L2770" s="77">
        <v>1188781161.1100001</v>
      </c>
      <c r="M2770" s="77">
        <v>373414103.60000002</v>
      </c>
      <c r="N2770" s="77">
        <v>567344892.47000003</v>
      </c>
      <c r="O2770" s="77">
        <v>1739905321.3899996</v>
      </c>
      <c r="P2770" s="77">
        <v>2977758789.04</v>
      </c>
      <c r="Q2770" s="77">
        <v>-472172609.52999979</v>
      </c>
      <c r="R2770" s="77">
        <v>2505586179.5100002</v>
      </c>
      <c r="S2770" s="77">
        <v>-2491831960.8999996</v>
      </c>
      <c r="T2770" s="77">
        <v>135505386.66</v>
      </c>
      <c r="U2770" s="77">
        <v>0</v>
      </c>
      <c r="V2770" s="77">
        <v>0</v>
      </c>
      <c r="W2770" s="77">
        <v>118481.74</v>
      </c>
      <c r="X2770" s="77">
        <v>212972976.11000001</v>
      </c>
      <c r="Y2770" s="77">
        <v>24634194.539999999</v>
      </c>
      <c r="Z2770" s="77">
        <v>77460012.670000002</v>
      </c>
      <c r="AA2770" s="77">
        <v>72580157.890000001</v>
      </c>
      <c r="AB2770" s="77">
        <v>17618593.34</v>
      </c>
      <c r="AC2770" s="77">
        <v>0</v>
      </c>
      <c r="AD2770" s="77">
        <v>0</v>
      </c>
      <c r="AE2770" s="77">
        <v>0</v>
      </c>
      <c r="AF2770" s="77">
        <v>2648135846.9699998</v>
      </c>
      <c r="AG2770" s="77">
        <v>1562195264.71</v>
      </c>
      <c r="AH2770" s="77">
        <v>1094216564.76</v>
      </c>
      <c r="AI2770" s="77">
        <v>2653632178.9899998</v>
      </c>
      <c r="AJ2770" s="77">
        <v>913726857.60000002</v>
      </c>
      <c r="AK2770" s="77">
        <v>0</v>
      </c>
      <c r="AL2770" s="77">
        <v>7543413545.5200005</v>
      </c>
      <c r="AM2770" s="77">
        <v>5.3968181666280453</v>
      </c>
      <c r="AN2770" s="77">
        <v>349735051.00999999</v>
      </c>
      <c r="AO2770" s="77">
        <v>244576116.87</v>
      </c>
      <c r="AP2770" s="13">
        <v>6593364614.8000002</v>
      </c>
      <c r="AQ2770" s="13">
        <v>1406888213.4700003</v>
      </c>
      <c r="AR2770" s="367"/>
      <c r="AS2770" s="322">
        <v>46022</v>
      </c>
      <c r="AT2770" s="20" t="s">
        <v>11</v>
      </c>
      <c r="AU2770" s="40" t="s">
        <v>292</v>
      </c>
      <c r="AV2770" s="40">
        <v>2025</v>
      </c>
      <c r="AW2770" s="269" t="s">
        <v>153</v>
      </c>
      <c r="AX2770" s="380">
        <v>270.77999999999997</v>
      </c>
      <c r="AY2770" s="380">
        <v>298.14</v>
      </c>
    </row>
    <row r="2771" spans="1:51" x14ac:dyDescent="0.25">
      <c r="A2771" s="5">
        <v>103</v>
      </c>
      <c r="B2771" s="6" t="s">
        <v>74</v>
      </c>
      <c r="C2771" s="77">
        <v>565764200.60000002</v>
      </c>
      <c r="D2771" s="77">
        <v>0</v>
      </c>
      <c r="E2771" s="77">
        <v>1</v>
      </c>
      <c r="F2771" s="77">
        <v>1290687.6200000001</v>
      </c>
      <c r="G2771" s="77">
        <v>105799684.69000001</v>
      </c>
      <c r="H2771" s="77">
        <v>145119282.71000001</v>
      </c>
      <c r="I2771" s="77">
        <v>381477651.98000002</v>
      </c>
      <c r="J2771" s="77">
        <v>732374627.66999996</v>
      </c>
      <c r="K2771" s="77">
        <v>33546901.890000001</v>
      </c>
      <c r="L2771" s="77">
        <v>20777859.66</v>
      </c>
      <c r="M2771" s="77">
        <v>233807022.28999999</v>
      </c>
      <c r="N2771" s="77">
        <v>0</v>
      </c>
      <c r="O2771" s="77">
        <v>252846491.02000001</v>
      </c>
      <c r="P2771" s="77">
        <v>203266738.3600001</v>
      </c>
      <c r="Q2771" s="77">
        <v>-198766881.23999998</v>
      </c>
      <c r="R2771" s="77">
        <v>4499857.120000124</v>
      </c>
      <c r="S2771" s="77">
        <v>140619425.47</v>
      </c>
      <c r="T2771" s="77">
        <v>318885.42</v>
      </c>
      <c r="U2771" s="77">
        <v>0</v>
      </c>
      <c r="V2771" s="77">
        <v>0</v>
      </c>
      <c r="W2771" s="77">
        <v>0</v>
      </c>
      <c r="X2771" s="77">
        <v>191019110.77000001</v>
      </c>
      <c r="Y2771" s="77">
        <v>2132135.7799999998</v>
      </c>
      <c r="Z2771" s="77">
        <v>24800.32</v>
      </c>
      <c r="AA2771" s="77">
        <v>48532268.560000002</v>
      </c>
      <c r="AB2771" s="77">
        <v>0</v>
      </c>
      <c r="AC2771" s="77">
        <v>0</v>
      </c>
      <c r="AD2771" s="77">
        <v>0</v>
      </c>
      <c r="AE2771" s="77">
        <v>0</v>
      </c>
      <c r="AF2771" s="77">
        <v>29366.06</v>
      </c>
      <c r="AG2771" s="77">
        <v>254584881.95000002</v>
      </c>
      <c r="AH2771" s="77">
        <v>1</v>
      </c>
      <c r="AI2771" s="77">
        <v>256978209.61000001</v>
      </c>
      <c r="AJ2771" s="77">
        <v>4131718.59</v>
      </c>
      <c r="AK2771" s="77">
        <v>0</v>
      </c>
      <c r="AL2771" s="77">
        <v>347930750.09000003</v>
      </c>
      <c r="AM2771" s="77">
        <v>11.371471894211332</v>
      </c>
      <c r="AN2771" s="77">
        <v>1195759.8799999999</v>
      </c>
      <c r="AO2771" s="77">
        <v>94927.74</v>
      </c>
      <c r="AP2771" s="13">
        <v>313398692.87000012</v>
      </c>
      <c r="AQ2771" s="13">
        <v>0</v>
      </c>
      <c r="AR2771" s="367"/>
      <c r="AS2771" s="322">
        <v>46022</v>
      </c>
      <c r="AT2771" s="20" t="s">
        <v>11</v>
      </c>
      <c r="AU2771" s="40" t="s">
        <v>292</v>
      </c>
      <c r="AV2771" s="40">
        <v>2025</v>
      </c>
      <c r="AW2771" s="269" t="s">
        <v>184</v>
      </c>
      <c r="AX2771" s="380">
        <v>270.77999999999997</v>
      </c>
      <c r="AY2771" s="380">
        <v>298.14</v>
      </c>
    </row>
    <row r="2772" spans="1:51" x14ac:dyDescent="0.25">
      <c r="A2772" s="5">
        <v>23</v>
      </c>
      <c r="B2772" s="6" t="s">
        <v>75</v>
      </c>
      <c r="C2772" s="77">
        <v>4478739412.9299994</v>
      </c>
      <c r="D2772" s="77">
        <v>1219469233.3199999</v>
      </c>
      <c r="E2772" s="77">
        <v>643515722.88999999</v>
      </c>
      <c r="F2772" s="77">
        <v>1055468676.98</v>
      </c>
      <c r="G2772" s="77">
        <v>1591440725.26</v>
      </c>
      <c r="H2772" s="77">
        <v>5280117.2300000004</v>
      </c>
      <c r="I2772" s="77">
        <v>4318015042.9099998</v>
      </c>
      <c r="J2772" s="77">
        <v>160484455.63999999</v>
      </c>
      <c r="K2772" s="77">
        <v>1915505770.1099999</v>
      </c>
      <c r="L2772" s="77">
        <v>806837946.71999991</v>
      </c>
      <c r="M2772" s="77">
        <v>710771535.55999994</v>
      </c>
      <c r="N2772" s="77">
        <v>613204399.68999994</v>
      </c>
      <c r="O2772" s="77">
        <v>2753710572.8999996</v>
      </c>
      <c r="P2772" s="77">
        <v>-2141910730.0599995</v>
      </c>
      <c r="Q2772" s="77">
        <v>277017542.57000005</v>
      </c>
      <c r="R2772" s="77">
        <v>-1864893187.4899993</v>
      </c>
      <c r="S2772" s="77">
        <v>1870173304.7199998</v>
      </c>
      <c r="T2772" s="77">
        <v>448617.54</v>
      </c>
      <c r="U2772" s="77">
        <v>0</v>
      </c>
      <c r="V2772" s="77">
        <v>0</v>
      </c>
      <c r="W2772" s="77">
        <v>3433400</v>
      </c>
      <c r="X2772" s="77">
        <v>3178641529.0599999</v>
      </c>
      <c r="Y2772" s="77">
        <v>26280444.649999999</v>
      </c>
      <c r="Z2772" s="77">
        <v>468172463.83999997</v>
      </c>
      <c r="AA2772" s="77">
        <v>101028196.88</v>
      </c>
      <c r="AB2772" s="77">
        <v>17519296.629999999</v>
      </c>
      <c r="AC2772" s="77">
        <v>0</v>
      </c>
      <c r="AD2772" s="77">
        <v>0</v>
      </c>
      <c r="AE2772" s="77">
        <v>0</v>
      </c>
      <c r="AF2772" s="77">
        <v>699349839.88</v>
      </c>
      <c r="AG2772" s="77">
        <v>1517609482.28</v>
      </c>
      <c r="AH2772" s="77">
        <v>1256720122.5799999</v>
      </c>
      <c r="AI2772" s="77">
        <v>3224961176.9400001</v>
      </c>
      <c r="AJ2772" s="77">
        <v>475012201.99000001</v>
      </c>
      <c r="AK2772" s="77">
        <v>3761597.95</v>
      </c>
      <c r="AL2772" s="77">
        <v>2402509272.8000002</v>
      </c>
      <c r="AM2772" s="77">
        <v>2.2542427750880822</v>
      </c>
      <c r="AN2772" s="77">
        <v>547988424.98000002</v>
      </c>
      <c r="AO2772" s="77">
        <v>507480252</v>
      </c>
      <c r="AP2772" s="13">
        <v>3272213659.8000002</v>
      </c>
      <c r="AQ2772" s="13">
        <v>2301791477.73</v>
      </c>
      <c r="AR2772" s="367"/>
      <c r="AS2772" s="322">
        <v>46022</v>
      </c>
      <c r="AT2772" s="20" t="s">
        <v>11</v>
      </c>
      <c r="AU2772" s="40" t="s">
        <v>292</v>
      </c>
      <c r="AV2772" s="40">
        <v>2025</v>
      </c>
      <c r="AW2772" s="269" t="s">
        <v>159</v>
      </c>
      <c r="AX2772" s="380">
        <v>270.77999999999997</v>
      </c>
      <c r="AY2772" s="380">
        <v>298.14</v>
      </c>
    </row>
    <row r="2773" spans="1:51" x14ac:dyDescent="0.25">
      <c r="A2773" s="5">
        <v>62</v>
      </c>
      <c r="B2773" s="6" t="s">
        <v>203</v>
      </c>
      <c r="C2773" s="77">
        <v>413894179.40999997</v>
      </c>
      <c r="D2773" s="77">
        <v>115627265.44</v>
      </c>
      <c r="E2773" s="77">
        <v>27848596.190000001</v>
      </c>
      <c r="F2773" s="77">
        <v>66595.460000000006</v>
      </c>
      <c r="G2773" s="77">
        <v>207226887.60999998</v>
      </c>
      <c r="H2773" s="77">
        <v>5775494.2800000003</v>
      </c>
      <c r="I2773" s="77">
        <v>560557108.22000003</v>
      </c>
      <c r="J2773" s="77">
        <v>73200275.030000001</v>
      </c>
      <c r="K2773" s="77">
        <v>51694983.5</v>
      </c>
      <c r="L2773" s="77">
        <v>18518257.32</v>
      </c>
      <c r="M2773" s="77">
        <v>0</v>
      </c>
      <c r="N2773" s="77">
        <v>0</v>
      </c>
      <c r="O2773" s="77">
        <v>41444304.879999995</v>
      </c>
      <c r="P2773" s="77">
        <v>49529126.019999996</v>
      </c>
      <c r="Q2773" s="77">
        <v>0</v>
      </c>
      <c r="R2773" s="77">
        <v>49529126.019999996</v>
      </c>
      <c r="S2773" s="77">
        <v>-43753631.740000002</v>
      </c>
      <c r="T2773" s="77">
        <v>12554246.800000001</v>
      </c>
      <c r="U2773" s="77">
        <v>0</v>
      </c>
      <c r="V2773" s="77">
        <v>0</v>
      </c>
      <c r="W2773" s="77">
        <v>0</v>
      </c>
      <c r="X2773" s="77">
        <v>2024681.74</v>
      </c>
      <c r="Y2773" s="77">
        <v>3801359.77</v>
      </c>
      <c r="Z2773" s="77">
        <v>8895740.8599999994</v>
      </c>
      <c r="AA2773" s="77">
        <v>34587339.909999996</v>
      </c>
      <c r="AB2773" s="77">
        <v>1908173.61</v>
      </c>
      <c r="AC2773" s="77">
        <v>0</v>
      </c>
      <c r="AD2773" s="77">
        <v>0</v>
      </c>
      <c r="AE2773" s="77">
        <v>0</v>
      </c>
      <c r="AF2773" s="77">
        <v>9139946.1300000008</v>
      </c>
      <c r="AG2773" s="77">
        <v>18518257.32</v>
      </c>
      <c r="AH2773" s="77">
        <v>27848596.190000001</v>
      </c>
      <c r="AI2773" s="77">
        <v>50580849.509999998</v>
      </c>
      <c r="AJ2773" s="77">
        <v>9136544.629999999</v>
      </c>
      <c r="AK2773" s="77">
        <v>0</v>
      </c>
      <c r="AL2773" s="77">
        <v>508862124.72000003</v>
      </c>
      <c r="AM2773" s="77">
        <v>10.843549417517465</v>
      </c>
      <c r="AN2773" s="77">
        <v>66595.460000000006</v>
      </c>
      <c r="AO2773" s="77">
        <v>0</v>
      </c>
      <c r="AP2773" s="13">
        <v>401889348.30000001</v>
      </c>
      <c r="AQ2773" s="13">
        <v>140852743.21000001</v>
      </c>
      <c r="AR2773" s="367"/>
      <c r="AS2773" s="322">
        <v>46022</v>
      </c>
      <c r="AT2773" s="20" t="s">
        <v>11</v>
      </c>
      <c r="AU2773" s="40" t="s">
        <v>292</v>
      </c>
      <c r="AV2773" s="40">
        <v>2025</v>
      </c>
      <c r="AW2773" s="269" t="s">
        <v>169</v>
      </c>
      <c r="AX2773" s="380">
        <v>270.77999999999997</v>
      </c>
      <c r="AY2773" s="380">
        <v>298.14</v>
      </c>
    </row>
    <row r="2774" spans="1:51" x14ac:dyDescent="0.25">
      <c r="A2774" s="5">
        <v>114</v>
      </c>
      <c r="B2774" s="6" t="s">
        <v>76</v>
      </c>
      <c r="C2774" s="77">
        <v>5086606589.1000004</v>
      </c>
      <c r="D2774" s="77">
        <v>2388225783.8400002</v>
      </c>
      <c r="E2774" s="77">
        <v>47853500.490000002</v>
      </c>
      <c r="F2774" s="77">
        <v>720694725.96000004</v>
      </c>
      <c r="G2774" s="77">
        <v>1168344340.1100001</v>
      </c>
      <c r="H2774" s="77">
        <v>2975301.81</v>
      </c>
      <c r="I2774" s="77">
        <v>1607565480.4000001</v>
      </c>
      <c r="J2774" s="77">
        <v>222991397.81</v>
      </c>
      <c r="K2774" s="77">
        <v>599324637.41999996</v>
      </c>
      <c r="L2774" s="77">
        <v>359108839.94999999</v>
      </c>
      <c r="M2774" s="77">
        <v>983064050.20000005</v>
      </c>
      <c r="N2774" s="77">
        <v>591491377.84000003</v>
      </c>
      <c r="O2774" s="77">
        <v>1595326184.9599998</v>
      </c>
      <c r="P2774" s="77">
        <v>-787130532.09000015</v>
      </c>
      <c r="Q2774" s="77">
        <v>538850228.56999934</v>
      </c>
      <c r="R2774" s="77">
        <v>-248280303.52000082</v>
      </c>
      <c r="S2774" s="77">
        <v>251255605.33000004</v>
      </c>
      <c r="T2774" s="77">
        <v>140069751.77000001</v>
      </c>
      <c r="U2774" s="77">
        <v>0</v>
      </c>
      <c r="V2774" s="77">
        <v>0</v>
      </c>
      <c r="W2774" s="77">
        <v>81451709.180000007</v>
      </c>
      <c r="X2774" s="77">
        <v>418012620.63999999</v>
      </c>
      <c r="Y2774" s="77">
        <v>18681697.960000001</v>
      </c>
      <c r="Z2774" s="77">
        <v>35430091.409999996</v>
      </c>
      <c r="AA2774" s="77">
        <v>171594494.30000001</v>
      </c>
      <c r="AB2774" s="77">
        <v>1536248.02</v>
      </c>
      <c r="AC2774" s="77">
        <v>0</v>
      </c>
      <c r="AD2774" s="77">
        <v>0</v>
      </c>
      <c r="AE2774" s="77">
        <v>2850648.79</v>
      </c>
      <c r="AF2774" s="77">
        <v>158185295.78</v>
      </c>
      <c r="AG2774" s="77">
        <v>1342172890.1499999</v>
      </c>
      <c r="AH2774" s="77">
        <v>639344878.33000004</v>
      </c>
      <c r="AI2774" s="77">
        <v>2009223211.2399998</v>
      </c>
      <c r="AJ2774" s="77">
        <v>413897026.27999997</v>
      </c>
      <c r="AK2774" s="77">
        <v>0</v>
      </c>
      <c r="AL2774" s="77">
        <v>1008240842.9800001</v>
      </c>
      <c r="AM2774" s="77">
        <v>2.6822950034564261</v>
      </c>
      <c r="AN2774" s="77">
        <v>469412039.88</v>
      </c>
      <c r="AO2774" s="77">
        <v>251282686.07999998</v>
      </c>
      <c r="AP2774" s="13">
        <v>4053200556.2799997</v>
      </c>
      <c r="AQ2774" s="13">
        <v>2921016097.1700001</v>
      </c>
      <c r="AR2774" s="367"/>
      <c r="AS2774" s="322">
        <v>46022</v>
      </c>
      <c r="AT2774" s="20" t="s">
        <v>11</v>
      </c>
      <c r="AU2774" s="40" t="s">
        <v>292</v>
      </c>
      <c r="AV2774" s="40">
        <v>2025</v>
      </c>
      <c r="AW2774" s="269" t="s">
        <v>154</v>
      </c>
      <c r="AX2774" s="380">
        <v>270.77999999999997</v>
      </c>
      <c r="AY2774" s="380">
        <v>298.14</v>
      </c>
    </row>
    <row r="2775" spans="1:51" x14ac:dyDescent="0.25">
      <c r="A2775" s="5">
        <v>48</v>
      </c>
      <c r="B2775" s="6" t="s">
        <v>77</v>
      </c>
      <c r="C2775" s="77">
        <v>833048497.16000009</v>
      </c>
      <c r="D2775" s="77">
        <v>299617120.88</v>
      </c>
      <c r="E2775" s="77">
        <v>32465013.09</v>
      </c>
      <c r="F2775" s="77">
        <v>174429810.52000001</v>
      </c>
      <c r="G2775" s="77">
        <v>597696561.03999996</v>
      </c>
      <c r="H2775" s="77">
        <v>44762507.920000002</v>
      </c>
      <c r="I2775" s="77">
        <v>9994013739.2000008</v>
      </c>
      <c r="J2775" s="77">
        <v>2432571518.8099999</v>
      </c>
      <c r="K2775" s="77">
        <v>326746025.89999998</v>
      </c>
      <c r="L2775" s="77">
        <v>130081868.55000001</v>
      </c>
      <c r="M2775" s="77">
        <v>88988032.359999999</v>
      </c>
      <c r="N2775" s="77">
        <v>356122.5</v>
      </c>
      <c r="O2775" s="77">
        <v>155404396.66999999</v>
      </c>
      <c r="P2775" s="77">
        <v>-394099391.94999987</v>
      </c>
      <c r="Q2775" s="77">
        <v>8042048.5200000107</v>
      </c>
      <c r="R2775" s="77">
        <v>-386057343.42999983</v>
      </c>
      <c r="S2775" s="77">
        <v>430819851.34000015</v>
      </c>
      <c r="T2775" s="77">
        <v>431405027.42000002</v>
      </c>
      <c r="U2775" s="77">
        <v>0</v>
      </c>
      <c r="V2775" s="77">
        <v>12874306.060000001</v>
      </c>
      <c r="W2775" s="77">
        <v>280067055.02999997</v>
      </c>
      <c r="X2775" s="77">
        <v>9897683146.9200001</v>
      </c>
      <c r="Y2775" s="77">
        <v>5924530.4800000004</v>
      </c>
      <c r="Z2775" s="77">
        <v>9463308.8499999996</v>
      </c>
      <c r="AA2775" s="77">
        <v>8158317901.7399998</v>
      </c>
      <c r="AB2775" s="77">
        <v>1288360.3</v>
      </c>
      <c r="AC2775" s="77">
        <v>8803.93</v>
      </c>
      <c r="AD2775" s="77">
        <v>0</v>
      </c>
      <c r="AE2775" s="77">
        <v>0</v>
      </c>
      <c r="AF2775" s="77">
        <v>2016206778.8</v>
      </c>
      <c r="AG2775" s="77">
        <v>219069900.91</v>
      </c>
      <c r="AH2775" s="77">
        <v>32821135.59</v>
      </c>
      <c r="AI2775" s="77">
        <v>284090385.13999999</v>
      </c>
      <c r="AJ2775" s="77">
        <v>128685988.47</v>
      </c>
      <c r="AK2775" s="77">
        <v>0</v>
      </c>
      <c r="AL2775" s="77">
        <v>9667267713.3000011</v>
      </c>
      <c r="AM2775" s="77">
        <v>30.586489037386642</v>
      </c>
      <c r="AN2775" s="77">
        <v>8002544.0199999996</v>
      </c>
      <c r="AO2775" s="77">
        <v>166427266.50999999</v>
      </c>
      <c r="AP2775" s="13">
        <v>661286565.88999999</v>
      </c>
      <c r="AQ2775" s="13">
        <v>266923532.05000004</v>
      </c>
      <c r="AR2775" s="367"/>
      <c r="AS2775" s="322">
        <v>46022</v>
      </c>
      <c r="AT2775" s="20" t="s">
        <v>11</v>
      </c>
      <c r="AU2775" s="40" t="s">
        <v>292</v>
      </c>
      <c r="AV2775" s="40">
        <v>2025</v>
      </c>
      <c r="AW2775" s="269" t="s">
        <v>163</v>
      </c>
      <c r="AX2775" s="380">
        <v>270.77999999999997</v>
      </c>
      <c r="AY2775" s="380">
        <v>298.14</v>
      </c>
    </row>
    <row r="2776" spans="1:51" ht="30" x14ac:dyDescent="0.25">
      <c r="A2776" s="5">
        <v>120</v>
      </c>
      <c r="B2776" s="6" t="s">
        <v>78</v>
      </c>
      <c r="C2776" s="77">
        <v>193046308.76999998</v>
      </c>
      <c r="D2776" s="77">
        <v>26081331.109999999</v>
      </c>
      <c r="E2776" s="77">
        <v>7115104.54</v>
      </c>
      <c r="F2776" s="77">
        <v>0</v>
      </c>
      <c r="G2776" s="77">
        <v>105300323.02000001</v>
      </c>
      <c r="H2776" s="77">
        <v>1102702.21</v>
      </c>
      <c r="I2776" s="77">
        <v>401951918.70999998</v>
      </c>
      <c r="J2776" s="77">
        <v>85641863.780000001</v>
      </c>
      <c r="K2776" s="77">
        <v>22661219.940000001</v>
      </c>
      <c r="L2776" s="77">
        <v>15546115.4</v>
      </c>
      <c r="M2776" s="77">
        <v>9408921.4499999993</v>
      </c>
      <c r="N2776" s="77">
        <v>0</v>
      </c>
      <c r="O2776" s="77">
        <v>29736153.970000003</v>
      </c>
      <c r="P2776" s="77">
        <v>31356074.620000008</v>
      </c>
      <c r="Q2776" s="77">
        <v>-8177318.2400000039</v>
      </c>
      <c r="R2776" s="77">
        <v>23178756.380000003</v>
      </c>
      <c r="S2776" s="77">
        <v>-22076054.169999998</v>
      </c>
      <c r="T2776" s="77">
        <v>234589.25</v>
      </c>
      <c r="U2776" s="77">
        <v>0</v>
      </c>
      <c r="V2776" s="77">
        <v>0</v>
      </c>
      <c r="W2776" s="77">
        <v>0</v>
      </c>
      <c r="X2776" s="77">
        <v>751221.26</v>
      </c>
      <c r="Y2776" s="77">
        <v>952846.84</v>
      </c>
      <c r="Z2776" s="77">
        <v>294703.28999999998</v>
      </c>
      <c r="AA2776" s="77">
        <v>21088539.43</v>
      </c>
      <c r="AB2776" s="77">
        <v>196199.4</v>
      </c>
      <c r="AC2776" s="77">
        <v>0</v>
      </c>
      <c r="AD2776" s="77">
        <v>0</v>
      </c>
      <c r="AE2776" s="77">
        <v>0</v>
      </c>
      <c r="AF2776" s="77">
        <v>529575.72</v>
      </c>
      <c r="AG2776" s="77">
        <v>24955036.850000001</v>
      </c>
      <c r="AH2776" s="77">
        <v>7115104.54</v>
      </c>
      <c r="AI2776" s="77">
        <v>32070141.390000001</v>
      </c>
      <c r="AJ2776" s="77">
        <v>2333987.42</v>
      </c>
      <c r="AK2776" s="77">
        <v>0</v>
      </c>
      <c r="AL2776" s="77">
        <v>379290698.76999998</v>
      </c>
      <c r="AM2776" s="77">
        <v>17.737435132541233</v>
      </c>
      <c r="AN2776" s="77">
        <v>0</v>
      </c>
      <c r="AO2776" s="77">
        <v>0</v>
      </c>
      <c r="AP2776" s="13">
        <v>170425259.35000002</v>
      </c>
      <c r="AQ2776" s="13">
        <v>33196435.659999996</v>
      </c>
      <c r="AR2776" s="367"/>
      <c r="AS2776" s="322">
        <v>46022</v>
      </c>
      <c r="AT2776" s="20" t="s">
        <v>11</v>
      </c>
      <c r="AU2776" s="40" t="s">
        <v>292</v>
      </c>
      <c r="AV2776" s="40">
        <v>2025</v>
      </c>
      <c r="AW2776" s="269" t="s">
        <v>187</v>
      </c>
      <c r="AX2776" s="380">
        <v>270.77999999999997</v>
      </c>
      <c r="AY2776" s="380">
        <v>298.14</v>
      </c>
    </row>
    <row r="2777" spans="1:51" x14ac:dyDescent="0.25">
      <c r="A2777" s="5">
        <v>100</v>
      </c>
      <c r="B2777" s="6" t="s">
        <v>79</v>
      </c>
      <c r="C2777" s="77">
        <v>8971212188.7600021</v>
      </c>
      <c r="D2777" s="77">
        <v>4113103426.6300001</v>
      </c>
      <c r="E2777" s="77">
        <v>452610132.60000002</v>
      </c>
      <c r="F2777" s="77">
        <v>1516146747.4299998</v>
      </c>
      <c r="G2777" s="77">
        <v>1951627718.5</v>
      </c>
      <c r="H2777" s="77">
        <v>542916638.50999999</v>
      </c>
      <c r="I2777" s="77">
        <v>3302056434.4299998</v>
      </c>
      <c r="J2777" s="77">
        <v>181097707.59</v>
      </c>
      <c r="K2777" s="77">
        <v>1226006131.5</v>
      </c>
      <c r="L2777" s="77">
        <v>693585925.45999992</v>
      </c>
      <c r="M2777" s="77">
        <v>1219130550.3</v>
      </c>
      <c r="N2777" s="77">
        <v>1021547161.6500001</v>
      </c>
      <c r="O2777" s="77">
        <v>3020753857.2500005</v>
      </c>
      <c r="P2777" s="77">
        <v>-1630603246.8999996</v>
      </c>
      <c r="Q2777" s="77">
        <v>762397278.26000082</v>
      </c>
      <c r="R2777" s="77">
        <v>-868205968.63999879</v>
      </c>
      <c r="S2777" s="77">
        <v>1411122607.1500003</v>
      </c>
      <c r="T2777" s="77">
        <v>12277261.390000001</v>
      </c>
      <c r="U2777" s="77">
        <v>0</v>
      </c>
      <c r="V2777" s="77">
        <v>0</v>
      </c>
      <c r="W2777" s="77">
        <v>0</v>
      </c>
      <c r="X2777" s="77">
        <v>3496379364.3699999</v>
      </c>
      <c r="Y2777" s="77">
        <v>32913742.120000001</v>
      </c>
      <c r="Z2777" s="77">
        <v>188901655.06999999</v>
      </c>
      <c r="AA2777" s="77">
        <v>457445467.94</v>
      </c>
      <c r="AB2777" s="77">
        <v>3369757.59</v>
      </c>
      <c r="AC2777" s="77">
        <v>0.01</v>
      </c>
      <c r="AD2777" s="77">
        <v>0</v>
      </c>
      <c r="AE2777" s="77">
        <v>0</v>
      </c>
      <c r="AF2777" s="77">
        <v>1414903395.8800001</v>
      </c>
      <c r="AG2777" s="77">
        <v>1912716475.76</v>
      </c>
      <c r="AH2777" s="77">
        <v>1474157294.25</v>
      </c>
      <c r="AI2777" s="77">
        <v>3455337501.3900003</v>
      </c>
      <c r="AJ2777" s="77">
        <v>434583644.13999999</v>
      </c>
      <c r="AK2777" s="77">
        <v>0</v>
      </c>
      <c r="AL2777" s="77">
        <v>2076050302.9299998</v>
      </c>
      <c r="AM2777" s="77">
        <v>2.6933441437115682</v>
      </c>
      <c r="AN2777" s="77">
        <v>829051091.68000007</v>
      </c>
      <c r="AO2777" s="77">
        <v>687095655.75</v>
      </c>
      <c r="AP2777" s="13">
        <v>7337461631.6800013</v>
      </c>
      <c r="AQ2777" s="13">
        <v>5429700126.2299995</v>
      </c>
      <c r="AR2777" s="367"/>
      <c r="AS2777" s="322">
        <v>46022</v>
      </c>
      <c r="AT2777" s="20" t="s">
        <v>11</v>
      </c>
      <c r="AU2777" s="40" t="s">
        <v>292</v>
      </c>
      <c r="AV2777" s="40">
        <v>2025</v>
      </c>
      <c r="AW2777" s="269" t="s">
        <v>151</v>
      </c>
      <c r="AX2777" s="380">
        <v>270.77999999999997</v>
      </c>
      <c r="AY2777" s="380">
        <v>298.14</v>
      </c>
    </row>
    <row r="2778" spans="1:51" x14ac:dyDescent="0.25">
      <c r="A2778" s="5">
        <v>127</v>
      </c>
      <c r="B2778" s="6" t="s">
        <v>80</v>
      </c>
      <c r="C2778" s="77">
        <v>2061550324.97</v>
      </c>
      <c r="D2778" s="77">
        <v>68792183.820000008</v>
      </c>
      <c r="E2778" s="77">
        <v>27694175.300000001</v>
      </c>
      <c r="F2778" s="77">
        <v>31102076.490000002</v>
      </c>
      <c r="G2778" s="77">
        <v>315138997.66000003</v>
      </c>
      <c r="H2778" s="77">
        <v>88164008.079999998</v>
      </c>
      <c r="I2778" s="77">
        <v>373521528.95999998</v>
      </c>
      <c r="J2778" s="77">
        <v>1299907.18</v>
      </c>
      <c r="K2778" s="77">
        <v>146837259.90000001</v>
      </c>
      <c r="L2778" s="77">
        <v>119143084.60000001</v>
      </c>
      <c r="M2778" s="77">
        <v>294355545.37</v>
      </c>
      <c r="N2778" s="77">
        <v>0</v>
      </c>
      <c r="O2778" s="77">
        <v>410222351</v>
      </c>
      <c r="P2778" s="77">
        <v>1234116833.4200003</v>
      </c>
      <c r="Q2778" s="77">
        <v>-1690031354.3000002</v>
      </c>
      <c r="R2778" s="77">
        <v>-455914520.87999988</v>
      </c>
      <c r="S2778" s="77">
        <v>544078528.97000003</v>
      </c>
      <c r="T2778" s="77">
        <v>5505346.6399999997</v>
      </c>
      <c r="U2778" s="77">
        <v>0</v>
      </c>
      <c r="V2778" s="77">
        <v>0</v>
      </c>
      <c r="W2778" s="77">
        <v>481243020.11000001</v>
      </c>
      <c r="X2778" s="77">
        <v>193993271.15000001</v>
      </c>
      <c r="Y2778" s="77">
        <v>6310671.2199999997</v>
      </c>
      <c r="Z2778" s="77">
        <v>6658308.9500000002</v>
      </c>
      <c r="AA2778" s="77">
        <v>57895456.479999997</v>
      </c>
      <c r="AB2778" s="77">
        <v>9952882.3000000007</v>
      </c>
      <c r="AC2778" s="77">
        <v>0</v>
      </c>
      <c r="AD2778" s="77">
        <v>0</v>
      </c>
      <c r="AE2778" s="77">
        <v>0</v>
      </c>
      <c r="AF2778" s="77">
        <v>55845789.979999997</v>
      </c>
      <c r="AG2778" s="77">
        <v>413498629.97000003</v>
      </c>
      <c r="AH2778" s="77">
        <v>27694175.300000001</v>
      </c>
      <c r="AI2778" s="77">
        <v>441150072.12</v>
      </c>
      <c r="AJ2778" s="77">
        <v>30927721.120000001</v>
      </c>
      <c r="AK2778" s="77">
        <v>0</v>
      </c>
      <c r="AL2778" s="77">
        <v>226684269.05999997</v>
      </c>
      <c r="AM2778" s="77">
        <v>2.5437789374057909</v>
      </c>
      <c r="AN2778" s="77">
        <v>19167470.780000001</v>
      </c>
      <c r="AO2778" s="77">
        <v>11934605.709999999</v>
      </c>
      <c r="AP2778" s="13">
        <v>1678759431.6900001</v>
      </c>
      <c r="AQ2778" s="13">
        <v>96223641.540000007</v>
      </c>
      <c r="AR2778" s="367"/>
      <c r="AS2778" s="322">
        <v>46022</v>
      </c>
      <c r="AT2778" s="20" t="s">
        <v>11</v>
      </c>
      <c r="AU2778" s="40" t="s">
        <v>292</v>
      </c>
      <c r="AV2778" s="40">
        <v>2025</v>
      </c>
      <c r="AW2778" s="269" t="s">
        <v>186</v>
      </c>
      <c r="AX2778" s="380">
        <v>270.77999999999997</v>
      </c>
      <c r="AY2778" s="380">
        <v>298.14</v>
      </c>
    </row>
    <row r="2779" spans="1:51" x14ac:dyDescent="0.25">
      <c r="A2779" s="5">
        <v>12</v>
      </c>
      <c r="B2779" s="6" t="s">
        <v>81</v>
      </c>
      <c r="C2779" s="77">
        <v>6980205847.2399988</v>
      </c>
      <c r="D2779" s="77">
        <v>2991438628.5000005</v>
      </c>
      <c r="E2779" s="77">
        <v>202269362.23999998</v>
      </c>
      <c r="F2779" s="77">
        <v>1219821153</v>
      </c>
      <c r="G2779" s="77">
        <v>1730772437.99</v>
      </c>
      <c r="H2779" s="77">
        <v>621655464.13</v>
      </c>
      <c r="I2779" s="77">
        <v>5572575048.2200003</v>
      </c>
      <c r="J2779" s="77">
        <v>3734957595.02</v>
      </c>
      <c r="K2779" s="77">
        <v>1284975753.3399999</v>
      </c>
      <c r="L2779" s="77">
        <v>1074190482.4000001</v>
      </c>
      <c r="M2779" s="77">
        <v>736982526.34000003</v>
      </c>
      <c r="N2779" s="77">
        <v>451272216.75</v>
      </c>
      <c r="O2779" s="77">
        <v>1287285409.2800004</v>
      </c>
      <c r="P2779" s="77">
        <v>-249117358.8900004</v>
      </c>
      <c r="Q2779" s="77">
        <v>-906006715.82000077</v>
      </c>
      <c r="R2779" s="77">
        <v>-1155124074.7100012</v>
      </c>
      <c r="S2779" s="77">
        <v>1776779538.8500023</v>
      </c>
      <c r="T2779" s="77">
        <v>1052347064.74</v>
      </c>
      <c r="U2779" s="77">
        <v>0</v>
      </c>
      <c r="V2779" s="77">
        <v>0</v>
      </c>
      <c r="W2779" s="77">
        <v>113822505.59999999</v>
      </c>
      <c r="X2779" s="77">
        <v>19999667021.360001</v>
      </c>
      <c r="Y2779" s="77">
        <v>35234903.270000003</v>
      </c>
      <c r="Z2779" s="77">
        <v>80054771.290000007</v>
      </c>
      <c r="AA2779" s="77">
        <v>209206337.46000001</v>
      </c>
      <c r="AB2779" s="77">
        <v>2268932.75</v>
      </c>
      <c r="AC2779" s="77">
        <v>6288.24</v>
      </c>
      <c r="AD2779" s="77">
        <v>0</v>
      </c>
      <c r="AE2779" s="77">
        <v>0</v>
      </c>
      <c r="AF2779" s="77">
        <v>19062285819.84</v>
      </c>
      <c r="AG2779" s="77">
        <v>1811173008.74</v>
      </c>
      <c r="AH2779" s="77">
        <v>653541578.99000001</v>
      </c>
      <c r="AI2779" s="77">
        <v>2434601679.73</v>
      </c>
      <c r="AJ2779" s="77">
        <v>1151781029.25</v>
      </c>
      <c r="AK2779" s="77">
        <v>4464758.8</v>
      </c>
      <c r="AL2779" s="77">
        <v>4287599294.8800001</v>
      </c>
      <c r="AM2779" s="77">
        <v>4.3367161082498011</v>
      </c>
      <c r="AN2779" s="77">
        <v>775359378.42000008</v>
      </c>
      <c r="AO2779" s="77">
        <v>444461774.57999998</v>
      </c>
      <c r="AP2779" s="13">
        <v>5586978138.8599997</v>
      </c>
      <c r="AQ2779" s="13">
        <v>2885496329.4000001</v>
      </c>
      <c r="AR2779" s="367"/>
      <c r="AS2779" s="322">
        <v>46022</v>
      </c>
      <c r="AT2779" s="20" t="s">
        <v>11</v>
      </c>
      <c r="AU2779" s="40" t="s">
        <v>292</v>
      </c>
      <c r="AV2779" s="40">
        <v>2025</v>
      </c>
      <c r="AW2779" s="269" t="s">
        <v>152</v>
      </c>
      <c r="AX2779" s="380">
        <v>270.77999999999997</v>
      </c>
      <c r="AY2779" s="380">
        <v>298.14</v>
      </c>
    </row>
    <row r="2780" spans="1:51" x14ac:dyDescent="0.25">
      <c r="A2780" s="5">
        <v>74</v>
      </c>
      <c r="B2780" s="6" t="s">
        <v>82</v>
      </c>
      <c r="C2780" s="77">
        <v>39620347677.599998</v>
      </c>
      <c r="D2780" s="77">
        <v>20485553301.810001</v>
      </c>
      <c r="E2780" s="77">
        <v>197858718.30000001</v>
      </c>
      <c r="F2780" s="77">
        <v>5500456538.9399996</v>
      </c>
      <c r="G2780" s="77">
        <v>6377266842.8500004</v>
      </c>
      <c r="H2780" s="77">
        <v>667641632.73000002</v>
      </c>
      <c r="I2780" s="77">
        <v>10655902291.52</v>
      </c>
      <c r="J2780" s="77">
        <v>3519313347.8400002</v>
      </c>
      <c r="K2780" s="77">
        <v>2791176650.4299998</v>
      </c>
      <c r="L2780" s="77">
        <v>1638046638.8999999</v>
      </c>
      <c r="M2780" s="77">
        <v>6333846741.7799997</v>
      </c>
      <c r="N2780" s="77">
        <v>4172854681.9200001</v>
      </c>
      <c r="O2780" s="77">
        <v>9008357197.0499992</v>
      </c>
      <c r="P2780" s="77">
        <v>-1751387973.6200013</v>
      </c>
      <c r="Q2780" s="77">
        <v>72757946.260005355</v>
      </c>
      <c r="R2780" s="77">
        <v>-1678630027.3599958</v>
      </c>
      <c r="S2780" s="77">
        <v>2346271659.8600006</v>
      </c>
      <c r="T2780" s="77">
        <v>707928375.5</v>
      </c>
      <c r="U2780" s="77">
        <v>0</v>
      </c>
      <c r="V2780" s="77">
        <v>0</v>
      </c>
      <c r="W2780" s="77">
        <v>80645000</v>
      </c>
      <c r="X2780" s="77">
        <v>20029831609.369999</v>
      </c>
      <c r="Y2780" s="77">
        <v>98182303.129999995</v>
      </c>
      <c r="Z2780" s="77">
        <v>1058028317.5</v>
      </c>
      <c r="AA2780" s="77">
        <v>3153453452.4899998</v>
      </c>
      <c r="AB2780" s="77">
        <v>4717156.16</v>
      </c>
      <c r="AC2780" s="77">
        <v>0</v>
      </c>
      <c r="AD2780" s="77">
        <v>0</v>
      </c>
      <c r="AE2780" s="77">
        <v>113930206.17</v>
      </c>
      <c r="AF2780" s="77">
        <v>14043821889.559999</v>
      </c>
      <c r="AG2780" s="77">
        <v>7971893380.6800003</v>
      </c>
      <c r="AH2780" s="77">
        <v>4370713400.2200003</v>
      </c>
      <c r="AI2780" s="77">
        <v>12295109267.09</v>
      </c>
      <c r="AJ2780" s="77">
        <v>3286752070.04</v>
      </c>
      <c r="AK2780" s="77">
        <v>0</v>
      </c>
      <c r="AL2780" s="77">
        <v>7864725641.0900002</v>
      </c>
      <c r="AM2780" s="77">
        <v>3.8177097425483213</v>
      </c>
      <c r="AN2780" s="77">
        <v>3345834669.46</v>
      </c>
      <c r="AO2780" s="77">
        <v>2154621869.48</v>
      </c>
      <c r="AP2780" s="13">
        <v>33178620903.210003</v>
      </c>
      <c r="AQ2780" s="13">
        <v>23052183724.470001</v>
      </c>
      <c r="AR2780" s="367"/>
      <c r="AS2780" s="322">
        <v>46022</v>
      </c>
      <c r="AT2780" s="20" t="s">
        <v>11</v>
      </c>
      <c r="AU2780" s="40" t="s">
        <v>292</v>
      </c>
      <c r="AV2780" s="40">
        <v>2025</v>
      </c>
      <c r="AW2780" s="269" t="s">
        <v>148</v>
      </c>
      <c r="AX2780" s="380">
        <v>270.77999999999997</v>
      </c>
      <c r="AY2780" s="380">
        <v>298.14</v>
      </c>
    </row>
    <row r="2781" spans="1:51" x14ac:dyDescent="0.25">
      <c r="A2781" s="5">
        <v>71</v>
      </c>
      <c r="B2781" s="6" t="s">
        <v>83</v>
      </c>
      <c r="C2781" s="77">
        <v>3216751081.3499999</v>
      </c>
      <c r="D2781" s="77">
        <v>517075864.81</v>
      </c>
      <c r="E2781" s="77">
        <v>384021280.37</v>
      </c>
      <c r="F2781" s="77">
        <v>32754011.560000002</v>
      </c>
      <c r="G2781" s="77">
        <v>1920497760.5699999</v>
      </c>
      <c r="H2781" s="77">
        <v>85940903.390000001</v>
      </c>
      <c r="I2781" s="77">
        <v>649081720.61000001</v>
      </c>
      <c r="J2781" s="77">
        <v>12255525.300000001</v>
      </c>
      <c r="K2781" s="77">
        <v>656030216.33000004</v>
      </c>
      <c r="L2781" s="77">
        <v>271880664.06</v>
      </c>
      <c r="M2781" s="77">
        <v>120471891.45999999</v>
      </c>
      <c r="N2781" s="77">
        <v>2566231.62</v>
      </c>
      <c r="O2781" s="77">
        <v>677145959.70000005</v>
      </c>
      <c r="P2781" s="77">
        <v>69277484.710000038</v>
      </c>
      <c r="Q2781" s="77">
        <v>-1135008220.9099998</v>
      </c>
      <c r="R2781" s="77">
        <v>-1065730736.1999998</v>
      </c>
      <c r="S2781" s="77">
        <v>1151671639.5899999</v>
      </c>
      <c r="T2781" s="77">
        <v>135481347.63</v>
      </c>
      <c r="U2781" s="77">
        <v>0</v>
      </c>
      <c r="V2781" s="77">
        <v>0</v>
      </c>
      <c r="W2781" s="77">
        <v>1175004459.21</v>
      </c>
      <c r="X2781" s="77">
        <v>149627273.19999999</v>
      </c>
      <c r="Y2781" s="77">
        <v>39193831.850000001</v>
      </c>
      <c r="Z2781" s="77">
        <v>12311469.16</v>
      </c>
      <c r="AA2781" s="77">
        <v>103888808.01000001</v>
      </c>
      <c r="AB2781" s="77">
        <v>85855052.859999999</v>
      </c>
      <c r="AC2781" s="77">
        <v>0</v>
      </c>
      <c r="AD2781" s="77">
        <v>0</v>
      </c>
      <c r="AE2781" s="77">
        <v>0</v>
      </c>
      <c r="AF2781" s="77">
        <v>67192278.569999993</v>
      </c>
      <c r="AG2781" s="77">
        <v>392352555.52000004</v>
      </c>
      <c r="AH2781" s="77">
        <v>386587511.99000001</v>
      </c>
      <c r="AI2781" s="77">
        <v>777964686.47000003</v>
      </c>
      <c r="AJ2781" s="77">
        <v>100818726.77000001</v>
      </c>
      <c r="AK2781" s="77">
        <v>0</v>
      </c>
      <c r="AL2781" s="77">
        <v>-6948495.7200000286</v>
      </c>
      <c r="AM2781" s="77">
        <v>0.98940826878543542</v>
      </c>
      <c r="AN2781" s="77">
        <v>32754011.560000002</v>
      </c>
      <c r="AO2781" s="77">
        <v>0</v>
      </c>
      <c r="AP2781" s="13">
        <v>2851002851.4200001</v>
      </c>
      <c r="AQ2781" s="13">
        <v>828473594.57000005</v>
      </c>
      <c r="AR2781" s="367"/>
      <c r="AS2781" s="322">
        <v>46022</v>
      </c>
      <c r="AT2781" s="20" t="s">
        <v>11</v>
      </c>
      <c r="AU2781" s="40" t="s">
        <v>292</v>
      </c>
      <c r="AV2781" s="40">
        <v>2025</v>
      </c>
      <c r="AW2781" s="269" t="s">
        <v>161</v>
      </c>
      <c r="AX2781" s="380">
        <v>270.77999999999997</v>
      </c>
      <c r="AY2781" s="380">
        <v>298.14</v>
      </c>
    </row>
    <row r="2782" spans="1:51" x14ac:dyDescent="0.25">
      <c r="A2782" s="5">
        <v>73</v>
      </c>
      <c r="B2782" s="6" t="s">
        <v>84</v>
      </c>
      <c r="C2782" s="77">
        <v>2451301211.1900001</v>
      </c>
      <c r="D2782" s="77">
        <v>66067831.75</v>
      </c>
      <c r="E2782" s="77">
        <v>53120873.960000001</v>
      </c>
      <c r="F2782" s="77">
        <v>148753143.67000002</v>
      </c>
      <c r="G2782" s="77">
        <v>1076650974.23</v>
      </c>
      <c r="H2782" s="77">
        <v>298446379.63999999</v>
      </c>
      <c r="I2782" s="77">
        <v>980151790.41999996</v>
      </c>
      <c r="J2782" s="77">
        <v>310122057.19999999</v>
      </c>
      <c r="K2782" s="77">
        <v>344470232.94</v>
      </c>
      <c r="L2782" s="77">
        <v>291349358.98000002</v>
      </c>
      <c r="M2782" s="77">
        <v>1086395180.1600001</v>
      </c>
      <c r="N2782" s="77">
        <v>6288658.4699999997</v>
      </c>
      <c r="O2782" s="77">
        <v>1303098013.1700001</v>
      </c>
      <c r="P2782" s="77">
        <v>-209525809.76000011</v>
      </c>
      <c r="Q2782" s="77">
        <v>225386150.07999992</v>
      </c>
      <c r="R2782" s="77">
        <v>15860340.319999814</v>
      </c>
      <c r="S2782" s="77">
        <v>282586039.31000006</v>
      </c>
      <c r="T2782" s="77">
        <v>3698202.5</v>
      </c>
      <c r="U2782" s="77">
        <v>0</v>
      </c>
      <c r="V2782" s="77">
        <v>0</v>
      </c>
      <c r="W2782" s="77">
        <v>671429167</v>
      </c>
      <c r="X2782" s="77">
        <v>460016575.94</v>
      </c>
      <c r="Y2782" s="77">
        <v>18194136.93</v>
      </c>
      <c r="Z2782" s="77">
        <v>16972231.059999999</v>
      </c>
      <c r="AA2782" s="77">
        <v>14482521.6</v>
      </c>
      <c r="AB2782" s="77">
        <v>31542613.670000002</v>
      </c>
      <c r="AC2782" s="77">
        <v>0</v>
      </c>
      <c r="AD2782" s="77">
        <v>0</v>
      </c>
      <c r="AE2782" s="77">
        <v>518858815.91000003</v>
      </c>
      <c r="AF2782" s="77">
        <v>252507586.96000001</v>
      </c>
      <c r="AG2782" s="77">
        <v>1377744539.1400001</v>
      </c>
      <c r="AH2782" s="77">
        <v>59409532.43</v>
      </c>
      <c r="AI2782" s="77">
        <v>1436668493.3900001</v>
      </c>
      <c r="AJ2782" s="77">
        <v>133570480.22</v>
      </c>
      <c r="AK2782" s="77">
        <v>0</v>
      </c>
      <c r="AL2782" s="77">
        <v>635681557.48000002</v>
      </c>
      <c r="AM2782" s="77">
        <v>2.8453889384129263</v>
      </c>
      <c r="AN2782" s="77">
        <v>129181762.92999999</v>
      </c>
      <c r="AO2782" s="77">
        <v>19571380.740000002</v>
      </c>
      <c r="AP2782" s="13">
        <v>1102441018.3</v>
      </c>
      <c r="AQ2782" s="13">
        <v>20305652.029999986</v>
      </c>
      <c r="AR2782" s="367"/>
      <c r="AS2782" s="322">
        <v>46022</v>
      </c>
      <c r="AT2782" s="20" t="s">
        <v>11</v>
      </c>
      <c r="AU2782" s="40" t="s">
        <v>292</v>
      </c>
      <c r="AV2782" s="40">
        <v>2025</v>
      </c>
      <c r="AW2782" s="269" t="s">
        <v>190</v>
      </c>
      <c r="AX2782" s="380">
        <v>270.77999999999997</v>
      </c>
      <c r="AY2782" s="380">
        <v>298.14</v>
      </c>
    </row>
    <row r="2783" spans="1:51" x14ac:dyDescent="0.25">
      <c r="A2783" s="5">
        <v>46</v>
      </c>
      <c r="B2783" s="6" t="s">
        <v>85</v>
      </c>
      <c r="C2783" s="77">
        <v>148440346.56999999</v>
      </c>
      <c r="D2783" s="77">
        <v>57066309.670000002</v>
      </c>
      <c r="E2783" s="77">
        <v>3410937.37</v>
      </c>
      <c r="F2783" s="77">
        <v>28466433.939999998</v>
      </c>
      <c r="G2783" s="77">
        <v>97593918.579999998</v>
      </c>
      <c r="H2783" s="77">
        <v>37872404.280000001</v>
      </c>
      <c r="I2783" s="77">
        <v>629450469.83000004</v>
      </c>
      <c r="J2783" s="77">
        <v>99401542.890000001</v>
      </c>
      <c r="K2783" s="77">
        <v>95060971.359999999</v>
      </c>
      <c r="L2783" s="77">
        <v>61713550.210000001</v>
      </c>
      <c r="M2783" s="77">
        <v>1322782</v>
      </c>
      <c r="N2783" s="77">
        <v>188561</v>
      </c>
      <c r="O2783" s="77">
        <v>74223794.719999999</v>
      </c>
      <c r="P2783" s="77">
        <v>-108952303.33</v>
      </c>
      <c r="Q2783" s="77">
        <v>-3449824.13</v>
      </c>
      <c r="R2783" s="77">
        <v>-112402127.45999999</v>
      </c>
      <c r="S2783" s="77">
        <v>150274531.74000001</v>
      </c>
      <c r="T2783" s="77">
        <v>57359961.950000003</v>
      </c>
      <c r="U2783" s="77">
        <v>0</v>
      </c>
      <c r="V2783" s="77">
        <v>0</v>
      </c>
      <c r="W2783" s="77">
        <v>0</v>
      </c>
      <c r="X2783" s="77">
        <v>112738496.11</v>
      </c>
      <c r="Y2783" s="77">
        <v>1982285.45</v>
      </c>
      <c r="Z2783" s="77">
        <v>1279318.68</v>
      </c>
      <c r="AA2783" s="77">
        <v>4765046.68</v>
      </c>
      <c r="AB2783" s="77">
        <v>3524377.12</v>
      </c>
      <c r="AC2783" s="77">
        <v>0</v>
      </c>
      <c r="AD2783" s="77">
        <v>0</v>
      </c>
      <c r="AE2783" s="77">
        <v>0</v>
      </c>
      <c r="AF2783" s="77">
        <v>8272898.3899999997</v>
      </c>
      <c r="AG2783" s="77">
        <v>63036332.210000001</v>
      </c>
      <c r="AH2783" s="77">
        <v>3599498.37</v>
      </c>
      <c r="AI2783" s="77">
        <v>93985560.719999999</v>
      </c>
      <c r="AJ2783" s="77">
        <v>19761766</v>
      </c>
      <c r="AK2783" s="77">
        <v>0</v>
      </c>
      <c r="AL2783" s="77">
        <v>534389498.47000003</v>
      </c>
      <c r="AM2783" s="77">
        <v>6.6215446867910064</v>
      </c>
      <c r="AN2783" s="77">
        <v>15558030.309999999</v>
      </c>
      <c r="AO2783" s="77">
        <v>12908403.630000001</v>
      </c>
      <c r="AP2783" s="13">
        <v>102714610.56999999</v>
      </c>
      <c r="AQ2783" s="13">
        <v>58185665.039999999</v>
      </c>
      <c r="AR2783" s="367"/>
      <c r="AS2783" s="322">
        <v>46022</v>
      </c>
      <c r="AT2783" s="20" t="s">
        <v>11</v>
      </c>
      <c r="AU2783" s="40" t="s">
        <v>292</v>
      </c>
      <c r="AV2783" s="40">
        <v>2025</v>
      </c>
      <c r="AW2783" s="269" t="s">
        <v>176</v>
      </c>
      <c r="AX2783" s="380">
        <v>270.77999999999997</v>
      </c>
      <c r="AY2783" s="380">
        <v>298.14</v>
      </c>
    </row>
    <row r="2784" spans="1:51" x14ac:dyDescent="0.25">
      <c r="A2784" s="5">
        <v>51</v>
      </c>
      <c r="B2784" s="6" t="s">
        <v>86</v>
      </c>
      <c r="C2784" s="77">
        <v>81480059.019999996</v>
      </c>
      <c r="D2784" s="77">
        <v>3814051.62</v>
      </c>
      <c r="E2784" s="77">
        <v>5601535.9299999997</v>
      </c>
      <c r="F2784" s="77">
        <v>16955967.27</v>
      </c>
      <c r="G2784" s="77">
        <v>93471154.049999997</v>
      </c>
      <c r="H2784" s="77">
        <v>654711279.67999995</v>
      </c>
      <c r="I2784" s="77">
        <v>1528110420.6400001</v>
      </c>
      <c r="J2784" s="77">
        <v>1569392290.5799999</v>
      </c>
      <c r="K2784" s="77">
        <v>63222716.75</v>
      </c>
      <c r="L2784" s="77">
        <v>36482271.210000001</v>
      </c>
      <c r="M2784" s="77">
        <v>0</v>
      </c>
      <c r="N2784" s="77">
        <v>0</v>
      </c>
      <c r="O2784" s="77">
        <v>38465486.190000005</v>
      </c>
      <c r="P2784" s="77">
        <v>-102243007.41</v>
      </c>
      <c r="Q2784" s="77">
        <v>-434811.79</v>
      </c>
      <c r="R2784" s="77">
        <v>-102677819.2</v>
      </c>
      <c r="S2784" s="77">
        <v>757389098.88999999</v>
      </c>
      <c r="T2784" s="77">
        <v>9991047.7699999996</v>
      </c>
      <c r="U2784" s="77">
        <v>0</v>
      </c>
      <c r="V2784" s="77">
        <v>0</v>
      </c>
      <c r="W2784" s="77">
        <v>0</v>
      </c>
      <c r="X2784" s="77">
        <v>1340531627.24</v>
      </c>
      <c r="Y2784" s="77">
        <v>1905977.6</v>
      </c>
      <c r="Z2784" s="77">
        <v>1577171.97</v>
      </c>
      <c r="AA2784" s="77">
        <v>0</v>
      </c>
      <c r="AB2784" s="77">
        <v>26461.05</v>
      </c>
      <c r="AC2784" s="77">
        <v>0</v>
      </c>
      <c r="AD2784" s="77">
        <v>0</v>
      </c>
      <c r="AE2784" s="77">
        <v>0</v>
      </c>
      <c r="AF2784" s="77">
        <v>589623965.5</v>
      </c>
      <c r="AG2784" s="77">
        <v>36482271.210000001</v>
      </c>
      <c r="AH2784" s="77">
        <v>5601535.9299999997</v>
      </c>
      <c r="AI2784" s="77">
        <v>51553615.880000003</v>
      </c>
      <c r="AJ2784" s="77">
        <v>13088129.690000001</v>
      </c>
      <c r="AK2784" s="77">
        <v>0</v>
      </c>
      <c r="AL2784" s="77">
        <v>1464887703.8900001</v>
      </c>
      <c r="AM2784" s="77">
        <v>24.170274534113563</v>
      </c>
      <c r="AN2784" s="77">
        <v>8293372.8799999999</v>
      </c>
      <c r="AO2784" s="77">
        <v>8662594.3899999987</v>
      </c>
      <c r="AP2784" s="13">
        <v>55284790.989999995</v>
      </c>
      <c r="AQ2784" s="13">
        <v>6063822.3899999997</v>
      </c>
      <c r="AR2784" s="367"/>
      <c r="AS2784" s="322">
        <v>46022</v>
      </c>
      <c r="AT2784" s="20" t="s">
        <v>11</v>
      </c>
      <c r="AU2784" s="40" t="s">
        <v>292</v>
      </c>
      <c r="AV2784" s="40">
        <v>2025</v>
      </c>
      <c r="AW2784" s="269" t="s">
        <v>179</v>
      </c>
      <c r="AX2784" s="380">
        <v>270.77999999999997</v>
      </c>
      <c r="AY2784" s="380">
        <v>298.14</v>
      </c>
    </row>
    <row r="2785" spans="1:51" x14ac:dyDescent="0.25">
      <c r="A2785" s="5">
        <v>117</v>
      </c>
      <c r="B2785" s="6" t="s">
        <v>87</v>
      </c>
      <c r="C2785" s="77">
        <v>7975712110.8599997</v>
      </c>
      <c r="D2785" s="77">
        <v>3048499667.9199996</v>
      </c>
      <c r="E2785" s="77">
        <v>369327330.74000001</v>
      </c>
      <c r="F2785" s="77">
        <v>1238917587.3</v>
      </c>
      <c r="G2785" s="77">
        <v>1794600653.0799999</v>
      </c>
      <c r="H2785" s="77">
        <v>7125360.4000000004</v>
      </c>
      <c r="I2785" s="77">
        <v>1551551747.4300001</v>
      </c>
      <c r="J2785" s="77">
        <v>918287510.96000004</v>
      </c>
      <c r="K2785" s="77">
        <v>1156992909.55</v>
      </c>
      <c r="L2785" s="77">
        <v>578166330.81999993</v>
      </c>
      <c r="M2785" s="77">
        <v>1552916338.0899999</v>
      </c>
      <c r="N2785" s="77">
        <v>1351973068.1399999</v>
      </c>
      <c r="O2785" s="77">
        <v>3038478319.2200003</v>
      </c>
      <c r="P2785" s="77">
        <v>-1145345891.5500004</v>
      </c>
      <c r="Q2785" s="77">
        <v>929660982.51999784</v>
      </c>
      <c r="R2785" s="77">
        <v>-215684909.03000259</v>
      </c>
      <c r="S2785" s="77">
        <v>222810269.44000006</v>
      </c>
      <c r="T2785" s="77">
        <v>10999550.15</v>
      </c>
      <c r="U2785" s="77">
        <v>0</v>
      </c>
      <c r="V2785" s="77">
        <v>0</v>
      </c>
      <c r="W2785" s="77">
        <v>0</v>
      </c>
      <c r="X2785" s="77">
        <v>2286294194.4400001</v>
      </c>
      <c r="Y2785" s="77">
        <v>28513388.850000001</v>
      </c>
      <c r="Z2785" s="77">
        <v>41767005.93</v>
      </c>
      <c r="AA2785" s="77">
        <v>191916368.25</v>
      </c>
      <c r="AB2785" s="77">
        <v>11121907.33</v>
      </c>
      <c r="AC2785" s="77">
        <v>0</v>
      </c>
      <c r="AD2785" s="77">
        <v>0</v>
      </c>
      <c r="AE2785" s="77">
        <v>0</v>
      </c>
      <c r="AF2785" s="77">
        <v>1801164804.79</v>
      </c>
      <c r="AG2785" s="77">
        <v>2131082668.9099998</v>
      </c>
      <c r="AH2785" s="77">
        <v>1721300398.8800001</v>
      </c>
      <c r="AI2785" s="77">
        <v>3879204341.5600004</v>
      </c>
      <c r="AJ2785" s="77">
        <v>840726022.34000003</v>
      </c>
      <c r="AK2785" s="77">
        <v>0</v>
      </c>
      <c r="AL2785" s="77">
        <v>394558837.88000011</v>
      </c>
      <c r="AM2785" s="77">
        <v>1.3410209644529798</v>
      </c>
      <c r="AN2785" s="77">
        <v>720496299.76999998</v>
      </c>
      <c r="AO2785" s="77">
        <v>518421287.52999997</v>
      </c>
      <c r="AP2785" s="13">
        <v>6466042595.7699986</v>
      </c>
      <c r="AQ2785" s="13">
        <v>4547566725.9799995</v>
      </c>
      <c r="AR2785" s="367"/>
      <c r="AS2785" s="322">
        <v>46022</v>
      </c>
      <c r="AT2785" s="20" t="s">
        <v>11</v>
      </c>
      <c r="AU2785" s="40" t="s">
        <v>292</v>
      </c>
      <c r="AV2785" s="40">
        <v>2025</v>
      </c>
      <c r="AW2785" s="269" t="s">
        <v>155</v>
      </c>
      <c r="AX2785" s="380">
        <v>270.77999999999997</v>
      </c>
      <c r="AY2785" s="380">
        <v>298.14</v>
      </c>
    </row>
    <row r="2786" spans="1:51" x14ac:dyDescent="0.25">
      <c r="A2786" s="5">
        <v>80</v>
      </c>
      <c r="B2786" s="6" t="s">
        <v>89</v>
      </c>
      <c r="C2786" s="77">
        <v>5798812665.2800007</v>
      </c>
      <c r="D2786" s="77">
        <v>1833081077.54</v>
      </c>
      <c r="E2786" s="77">
        <v>207457880.73999998</v>
      </c>
      <c r="F2786" s="77">
        <v>901402291.77999997</v>
      </c>
      <c r="G2786" s="77">
        <v>1730108797.8599999</v>
      </c>
      <c r="H2786" s="77">
        <v>6587325.9500000002</v>
      </c>
      <c r="I2786" s="77">
        <v>3906660590.7199998</v>
      </c>
      <c r="J2786" s="77">
        <v>2115984087.8299999</v>
      </c>
      <c r="K2786" s="77">
        <v>748837694.08000004</v>
      </c>
      <c r="L2786" s="77">
        <v>371545201.86000007</v>
      </c>
      <c r="M2786" s="77">
        <v>1368180824.1800001</v>
      </c>
      <c r="N2786" s="77">
        <v>1014534496.02</v>
      </c>
      <c r="O2786" s="77">
        <v>2112192603.4399998</v>
      </c>
      <c r="P2786" s="77">
        <v>-779314230.35999942</v>
      </c>
      <c r="Q2786" s="77">
        <v>329850863.31999904</v>
      </c>
      <c r="R2786" s="77">
        <v>-449463367.04000038</v>
      </c>
      <c r="S2786" s="77">
        <v>456050693</v>
      </c>
      <c r="T2786" s="77">
        <v>235325568.91</v>
      </c>
      <c r="U2786" s="77">
        <v>0</v>
      </c>
      <c r="V2786" s="77">
        <v>0</v>
      </c>
      <c r="W2786" s="77">
        <v>2597474.33</v>
      </c>
      <c r="X2786" s="77">
        <v>3250805054.3800001</v>
      </c>
      <c r="Y2786" s="77">
        <v>29064003.469999999</v>
      </c>
      <c r="Z2786" s="77">
        <v>29152945.030000001</v>
      </c>
      <c r="AA2786" s="77">
        <v>417932833.31999999</v>
      </c>
      <c r="AB2786" s="77">
        <v>15602898.119999999</v>
      </c>
      <c r="AC2786" s="77">
        <v>0</v>
      </c>
      <c r="AD2786" s="77">
        <v>0</v>
      </c>
      <c r="AE2786" s="77">
        <v>0</v>
      </c>
      <c r="AF2786" s="77">
        <v>2540924724.6799998</v>
      </c>
      <c r="AG2786" s="77">
        <v>1739726026.04</v>
      </c>
      <c r="AH2786" s="77">
        <v>1221992376.7600002</v>
      </c>
      <c r="AI2786" s="77">
        <v>2982073059.0699997</v>
      </c>
      <c r="AJ2786" s="77">
        <v>869880455.63000011</v>
      </c>
      <c r="AK2786" s="77">
        <v>0</v>
      </c>
      <c r="AL2786" s="77">
        <v>3157822896.6399999</v>
      </c>
      <c r="AM2786" s="77">
        <v>5.2169657345035336</v>
      </c>
      <c r="AN2786" s="77">
        <v>582467594.87</v>
      </c>
      <c r="AO2786" s="77">
        <v>318934696.90999997</v>
      </c>
      <c r="AP2786" s="13">
        <v>4445297700.8400002</v>
      </c>
      <c r="AQ2786" s="13">
        <v>2568595187.1399999</v>
      </c>
      <c r="AR2786" s="367"/>
      <c r="AS2786" s="322">
        <v>46022</v>
      </c>
      <c r="AT2786" s="20" t="s">
        <v>11</v>
      </c>
      <c r="AU2786" s="40" t="s">
        <v>292</v>
      </c>
      <c r="AV2786" s="40">
        <v>2025</v>
      </c>
      <c r="AW2786" s="269" t="s">
        <v>288</v>
      </c>
      <c r="AX2786" s="380">
        <v>270.77999999999997</v>
      </c>
      <c r="AY2786" s="380">
        <v>298.14</v>
      </c>
    </row>
    <row r="2787" spans="1:51" x14ac:dyDescent="0.25">
      <c r="A2787" s="5">
        <v>2</v>
      </c>
      <c r="B2787" s="6" t="s">
        <v>90</v>
      </c>
      <c r="C2787" s="77">
        <v>431531203.08000004</v>
      </c>
      <c r="D2787" s="77">
        <v>28522521.469999999</v>
      </c>
      <c r="E2787" s="77">
        <v>8777455.1099999994</v>
      </c>
      <c r="F2787" s="77">
        <v>1511122.1</v>
      </c>
      <c r="G2787" s="77">
        <v>411299097.16999996</v>
      </c>
      <c r="H2787" s="77">
        <v>24723012.16</v>
      </c>
      <c r="I2787" s="77">
        <v>11209362716.530001</v>
      </c>
      <c r="J2787" s="77">
        <v>21631888749.259998</v>
      </c>
      <c r="K2787" s="77">
        <v>42426289.369999997</v>
      </c>
      <c r="L2787" s="77">
        <v>32572820.190000001</v>
      </c>
      <c r="M2787" s="77">
        <v>55951233.039999999</v>
      </c>
      <c r="N2787" s="77">
        <v>0</v>
      </c>
      <c r="O2787" s="77">
        <v>45680608.700000003</v>
      </c>
      <c r="P2787" s="77">
        <v>-63179034.939999953</v>
      </c>
      <c r="Q2787" s="77">
        <v>-36721132.480000004</v>
      </c>
      <c r="R2787" s="77">
        <v>-99900167.419999957</v>
      </c>
      <c r="S2787" s="77">
        <v>124623179.56999993</v>
      </c>
      <c r="T2787" s="77">
        <v>323.67</v>
      </c>
      <c r="U2787" s="77">
        <v>0</v>
      </c>
      <c r="V2787" s="77">
        <v>0</v>
      </c>
      <c r="W2787" s="77">
        <v>494833473.55000001</v>
      </c>
      <c r="X2787" s="77">
        <v>293712889.08999997</v>
      </c>
      <c r="Y2787" s="77">
        <v>7667563.9400000004</v>
      </c>
      <c r="Z2787" s="77">
        <v>6129381.8200000003</v>
      </c>
      <c r="AA2787" s="77">
        <v>793354.56</v>
      </c>
      <c r="AB2787" s="77">
        <v>21936101.890000001</v>
      </c>
      <c r="AC2787" s="77">
        <v>0</v>
      </c>
      <c r="AD2787" s="77">
        <v>0</v>
      </c>
      <c r="AE2787" s="77">
        <v>0</v>
      </c>
      <c r="AF2787" s="77">
        <v>627397104.52999997</v>
      </c>
      <c r="AG2787" s="77">
        <v>88524053.230000004</v>
      </c>
      <c r="AH2787" s="77">
        <v>8777455.1099999994</v>
      </c>
      <c r="AI2787" s="77">
        <v>92170942.5</v>
      </c>
      <c r="AJ2787" s="77">
        <v>46490333.799999997</v>
      </c>
      <c r="AK2787" s="77">
        <v>0</v>
      </c>
      <c r="AL2787" s="77">
        <v>11166936427.16</v>
      </c>
      <c r="AM2787" s="77">
        <v>264.20794471967753</v>
      </c>
      <c r="AN2787" s="77">
        <v>1511122.1</v>
      </c>
      <c r="AO2787" s="77">
        <v>0</v>
      </c>
      <c r="AP2787" s="13">
        <v>380244631.95000005</v>
      </c>
      <c r="AQ2787" s="13">
        <v>22916559.039999999</v>
      </c>
      <c r="AR2787" s="367"/>
      <c r="AS2787" s="322">
        <v>46022</v>
      </c>
      <c r="AT2787" s="20" t="s">
        <v>11</v>
      </c>
      <c r="AU2787" s="40" t="s">
        <v>292</v>
      </c>
      <c r="AV2787" s="40">
        <v>2025</v>
      </c>
      <c r="AW2787" s="269" t="s">
        <v>168</v>
      </c>
      <c r="AX2787" s="380">
        <v>270.77999999999997</v>
      </c>
      <c r="AY2787" s="380">
        <v>298.14</v>
      </c>
    </row>
    <row r="2788" spans="1:51" x14ac:dyDescent="0.25">
      <c r="A2788" s="5">
        <v>115</v>
      </c>
      <c r="B2788" s="6" t="s">
        <v>290</v>
      </c>
      <c r="C2788" s="77">
        <v>1052555.56</v>
      </c>
      <c r="D2788" s="77">
        <v>0</v>
      </c>
      <c r="E2788" s="77">
        <v>0.01</v>
      </c>
      <c r="F2788" s="77">
        <v>0</v>
      </c>
      <c r="G2788" s="77">
        <v>7271502.6200000001</v>
      </c>
      <c r="H2788" s="77">
        <v>69231198.090000004</v>
      </c>
      <c r="I2788" s="77">
        <v>307055194.81999999</v>
      </c>
      <c r="J2788" s="77">
        <v>314781.89</v>
      </c>
      <c r="K2788" s="77">
        <v>7528348.0599999996</v>
      </c>
      <c r="L2788" s="77">
        <v>549786.89999999991</v>
      </c>
      <c r="M2788" s="77">
        <v>0</v>
      </c>
      <c r="N2788" s="77">
        <v>0</v>
      </c>
      <c r="O2788" s="77">
        <v>7060352.6500000004</v>
      </c>
      <c r="P2788" s="77">
        <v>-13279299.709999999</v>
      </c>
      <c r="Q2788" s="77">
        <v>0</v>
      </c>
      <c r="R2788" s="77">
        <v>-13279299.709999999</v>
      </c>
      <c r="S2788" s="77">
        <v>82510497.800000012</v>
      </c>
      <c r="T2788" s="77">
        <v>42356569.659999996</v>
      </c>
      <c r="U2788" s="77">
        <v>0</v>
      </c>
      <c r="V2788" s="77">
        <v>0</v>
      </c>
      <c r="W2788" s="77">
        <v>0</v>
      </c>
      <c r="X2788" s="77">
        <v>41520288.380000003</v>
      </c>
      <c r="Y2788" s="77">
        <v>148398.07999999999</v>
      </c>
      <c r="Z2788" s="77">
        <v>1091482.1499999999</v>
      </c>
      <c r="AA2788" s="77">
        <v>0</v>
      </c>
      <c r="AB2788" s="77">
        <v>42383.97</v>
      </c>
      <c r="AC2788" s="77">
        <v>0</v>
      </c>
      <c r="AD2788" s="77">
        <v>0</v>
      </c>
      <c r="AE2788" s="77">
        <v>84096.04</v>
      </c>
      <c r="AF2788" s="77">
        <v>0</v>
      </c>
      <c r="AG2788" s="77">
        <v>549786.89999999991</v>
      </c>
      <c r="AH2788" s="77">
        <v>0.01</v>
      </c>
      <c r="AI2788" s="77">
        <v>7469775.3700000001</v>
      </c>
      <c r="AJ2788" s="77">
        <v>409422.72</v>
      </c>
      <c r="AK2788" s="77">
        <v>0</v>
      </c>
      <c r="AL2788" s="77">
        <v>299526846.75999999</v>
      </c>
      <c r="AM2788" s="77">
        <v>40.786530108970545</v>
      </c>
      <c r="AN2788" s="77">
        <v>0</v>
      </c>
      <c r="AO2788" s="77">
        <v>0</v>
      </c>
      <c r="AP2788" s="13">
        <v>970764.06999999983</v>
      </c>
      <c r="AQ2788" s="13">
        <v>0.01</v>
      </c>
      <c r="AR2788" s="367"/>
      <c r="AS2788" s="322">
        <v>46022</v>
      </c>
      <c r="AT2788" s="20" t="s">
        <v>11</v>
      </c>
      <c r="AU2788" s="40" t="s">
        <v>292</v>
      </c>
      <c r="AV2788" s="40">
        <v>2025</v>
      </c>
      <c r="AW2788" s="269" t="s">
        <v>291</v>
      </c>
      <c r="AX2788" s="380">
        <v>270.77999999999997</v>
      </c>
      <c r="AY2788" s="380">
        <v>298.14</v>
      </c>
    </row>
    <row r="2789" spans="1:51" x14ac:dyDescent="0.25">
      <c r="A2789" s="5">
        <v>106</v>
      </c>
      <c r="B2789" s="6" t="s">
        <v>92</v>
      </c>
      <c r="C2789" s="77">
        <v>421247700.81</v>
      </c>
      <c r="D2789" s="77">
        <v>16465950.880000001</v>
      </c>
      <c r="E2789" s="77">
        <v>2345647.25</v>
      </c>
      <c r="F2789" s="77">
        <v>76076476.960000008</v>
      </c>
      <c r="G2789" s="77">
        <v>132558571.14</v>
      </c>
      <c r="H2789" s="77">
        <v>209711.56</v>
      </c>
      <c r="I2789" s="77">
        <v>249192145.44999999</v>
      </c>
      <c r="J2789" s="77">
        <v>7245911.4800000004</v>
      </c>
      <c r="K2789" s="77">
        <v>90683830.430000007</v>
      </c>
      <c r="L2789" s="77">
        <v>88259163.349999994</v>
      </c>
      <c r="M2789" s="77">
        <v>30825470.890000001</v>
      </c>
      <c r="N2789" s="77">
        <v>0</v>
      </c>
      <c r="O2789" s="77">
        <v>94810465.349999979</v>
      </c>
      <c r="P2789" s="77">
        <v>99496354.429999977</v>
      </c>
      <c r="Q2789" s="77">
        <v>-95622701.449999988</v>
      </c>
      <c r="R2789" s="77">
        <v>3873652.9799999893</v>
      </c>
      <c r="S2789" s="77">
        <v>-3663942.41</v>
      </c>
      <c r="T2789" s="77">
        <v>905090.33</v>
      </c>
      <c r="U2789" s="77">
        <v>0</v>
      </c>
      <c r="V2789" s="77">
        <v>0</v>
      </c>
      <c r="W2789" s="77">
        <v>0</v>
      </c>
      <c r="X2789" s="77">
        <v>9200292.5899999999</v>
      </c>
      <c r="Y2789" s="77">
        <v>2461663.42</v>
      </c>
      <c r="Z2789" s="77">
        <v>2061524.77</v>
      </c>
      <c r="AA2789" s="77">
        <v>6107068.1299999999</v>
      </c>
      <c r="AB2789" s="77">
        <v>1986543.9</v>
      </c>
      <c r="AC2789" s="77">
        <v>0</v>
      </c>
      <c r="AD2789" s="77">
        <v>0</v>
      </c>
      <c r="AE2789" s="77">
        <v>0</v>
      </c>
      <c r="AF2789" s="77">
        <v>1152525.1100000001</v>
      </c>
      <c r="AG2789" s="77">
        <v>119084634.23999999</v>
      </c>
      <c r="AH2789" s="77">
        <v>2345647.25</v>
      </c>
      <c r="AI2789" s="77">
        <v>121300094.78999999</v>
      </c>
      <c r="AJ2789" s="77">
        <v>26489629.440000001</v>
      </c>
      <c r="AK2789" s="77">
        <v>0</v>
      </c>
      <c r="AL2789" s="77">
        <v>158508315.01999998</v>
      </c>
      <c r="AM2789" s="77">
        <v>2.7479225818802897</v>
      </c>
      <c r="AN2789" s="77">
        <v>44030531.829999998</v>
      </c>
      <c r="AO2789" s="77">
        <v>32045945.130000003</v>
      </c>
      <c r="AP2789" s="13">
        <v>326788818.03000003</v>
      </c>
      <c r="AQ2789" s="13">
        <v>16817533.450000003</v>
      </c>
      <c r="AR2789" s="367"/>
      <c r="AS2789" s="322">
        <v>46022</v>
      </c>
      <c r="AT2789" s="20" t="s">
        <v>11</v>
      </c>
      <c r="AU2789" s="40" t="s">
        <v>292</v>
      </c>
      <c r="AV2789" s="40">
        <v>2025</v>
      </c>
      <c r="AW2789" s="269" t="s">
        <v>172</v>
      </c>
      <c r="AX2789" s="380">
        <v>270.77999999999997</v>
      </c>
      <c r="AY2789" s="380">
        <v>298.14</v>
      </c>
    </row>
    <row r="2790" spans="1:51" x14ac:dyDescent="0.25">
      <c r="A2790" s="5">
        <v>118</v>
      </c>
      <c r="B2790" s="6" t="s">
        <v>93</v>
      </c>
      <c r="C2790" s="77">
        <v>1397751466.3199999</v>
      </c>
      <c r="D2790" s="77">
        <v>376130076.64999998</v>
      </c>
      <c r="E2790" s="77">
        <v>79035154.900000006</v>
      </c>
      <c r="F2790" s="77">
        <v>173751087.19</v>
      </c>
      <c r="G2790" s="77">
        <v>565502017.95000005</v>
      </c>
      <c r="H2790" s="77">
        <v>538122.92000000004</v>
      </c>
      <c r="I2790" s="77">
        <v>1354705403.3199999</v>
      </c>
      <c r="J2790" s="77">
        <v>127044479.27</v>
      </c>
      <c r="K2790" s="77">
        <v>446560609.33999997</v>
      </c>
      <c r="L2790" s="77">
        <v>306591229.69</v>
      </c>
      <c r="M2790" s="77">
        <v>180061935.41999999</v>
      </c>
      <c r="N2790" s="77">
        <v>177568045.80000001</v>
      </c>
      <c r="O2790" s="77">
        <v>588920044.93999994</v>
      </c>
      <c r="P2790" s="77">
        <v>-313954097.15999985</v>
      </c>
      <c r="Q2790" s="77">
        <v>331180082.04999995</v>
      </c>
      <c r="R2790" s="77">
        <v>17225984.890000105</v>
      </c>
      <c r="S2790" s="77">
        <v>-16687861.980000019</v>
      </c>
      <c r="T2790" s="77">
        <v>21582535.91</v>
      </c>
      <c r="U2790" s="77">
        <v>0</v>
      </c>
      <c r="V2790" s="77">
        <v>0</v>
      </c>
      <c r="W2790" s="77">
        <v>1663431.44</v>
      </c>
      <c r="X2790" s="77">
        <v>384539494.70999998</v>
      </c>
      <c r="Y2790" s="77">
        <v>8689064.0099999998</v>
      </c>
      <c r="Z2790" s="77">
        <v>9703732.2899999991</v>
      </c>
      <c r="AA2790" s="77">
        <v>518827.47</v>
      </c>
      <c r="AB2790" s="77">
        <v>4740598.1500000004</v>
      </c>
      <c r="AC2790" s="77">
        <v>0</v>
      </c>
      <c r="AD2790" s="77">
        <v>0</v>
      </c>
      <c r="AE2790" s="77">
        <v>59830817.57</v>
      </c>
      <c r="AF2790" s="77">
        <v>340990284.55000001</v>
      </c>
      <c r="AG2790" s="77">
        <v>486653165.11000001</v>
      </c>
      <c r="AH2790" s="77">
        <v>256603200.70000002</v>
      </c>
      <c r="AI2790" s="77">
        <v>804053348.89999998</v>
      </c>
      <c r="AJ2790" s="77">
        <v>215133303.95999998</v>
      </c>
      <c r="AK2790" s="77">
        <v>0</v>
      </c>
      <c r="AL2790" s="77">
        <v>908144793.98000002</v>
      </c>
      <c r="AM2790" s="77">
        <v>3.033642858294654</v>
      </c>
      <c r="AN2790" s="77">
        <v>131270398.5</v>
      </c>
      <c r="AO2790" s="77">
        <v>42480688.690000005</v>
      </c>
      <c r="AP2790" s="13">
        <v>1027145276.9599999</v>
      </c>
      <c r="AQ2790" s="13">
        <v>537572655.45000005</v>
      </c>
      <c r="AR2790" s="367"/>
      <c r="AS2790" s="322">
        <v>46022</v>
      </c>
      <c r="AT2790" s="20" t="s">
        <v>11</v>
      </c>
      <c r="AU2790" s="40" t="s">
        <v>292</v>
      </c>
      <c r="AV2790" s="40">
        <v>2025</v>
      </c>
      <c r="AW2790" s="269" t="s">
        <v>162</v>
      </c>
      <c r="AX2790" s="380">
        <v>270.77999999999997</v>
      </c>
      <c r="AY2790" s="380">
        <v>298.14</v>
      </c>
    </row>
    <row r="2791" spans="1:51" x14ac:dyDescent="0.25">
      <c r="A2791" s="5">
        <v>29</v>
      </c>
      <c r="B2791" s="6" t="s">
        <v>94</v>
      </c>
      <c r="C2791" s="77">
        <v>2362298311.1399994</v>
      </c>
      <c r="D2791" s="77">
        <v>646255918.39999998</v>
      </c>
      <c r="E2791" s="77">
        <v>191681784.03</v>
      </c>
      <c r="F2791" s="77">
        <v>492547224.25</v>
      </c>
      <c r="G2791" s="77">
        <v>788558211.82999992</v>
      </c>
      <c r="H2791" s="77">
        <v>55256763.560000002</v>
      </c>
      <c r="I2791" s="77">
        <v>3897411039.5100002</v>
      </c>
      <c r="J2791" s="77">
        <v>1053713451.8</v>
      </c>
      <c r="K2791" s="77">
        <v>518851035.36000001</v>
      </c>
      <c r="L2791" s="77">
        <v>232990323.53</v>
      </c>
      <c r="M2791" s="77">
        <v>234066309.47</v>
      </c>
      <c r="N2791" s="77">
        <v>131022169.09999999</v>
      </c>
      <c r="O2791" s="77">
        <v>633080441.49000001</v>
      </c>
      <c r="P2791" s="77">
        <v>-198311448.03000051</v>
      </c>
      <c r="Q2791" s="77">
        <v>-384559449.28999996</v>
      </c>
      <c r="R2791" s="77">
        <v>-582870897.32000041</v>
      </c>
      <c r="S2791" s="77">
        <v>638127660.88000011</v>
      </c>
      <c r="T2791" s="77">
        <v>336263783.88</v>
      </c>
      <c r="U2791" s="77">
        <v>0</v>
      </c>
      <c r="V2791" s="77">
        <v>0</v>
      </c>
      <c r="W2791" s="77">
        <v>0</v>
      </c>
      <c r="X2791" s="77">
        <v>2612692768.29</v>
      </c>
      <c r="Y2791" s="77">
        <v>13446477.720000001</v>
      </c>
      <c r="Z2791" s="77">
        <v>17751335.469999999</v>
      </c>
      <c r="AA2791" s="77">
        <v>17506393.32</v>
      </c>
      <c r="AB2791" s="77">
        <v>36254939.609999999</v>
      </c>
      <c r="AC2791" s="77">
        <v>0</v>
      </c>
      <c r="AD2791" s="77">
        <v>0</v>
      </c>
      <c r="AE2791" s="77">
        <v>0</v>
      </c>
      <c r="AF2791" s="77">
        <v>2225869745.1700001</v>
      </c>
      <c r="AG2791" s="77">
        <v>467056633</v>
      </c>
      <c r="AH2791" s="77">
        <v>322703953.13</v>
      </c>
      <c r="AI2791" s="77">
        <v>785246160.03999996</v>
      </c>
      <c r="AJ2791" s="77">
        <v>152165718.55000001</v>
      </c>
      <c r="AK2791" s="77">
        <v>0</v>
      </c>
      <c r="AL2791" s="77">
        <v>3378560004.1500001</v>
      </c>
      <c r="AM2791" s="77">
        <v>7.5116185068529688</v>
      </c>
      <c r="AN2791" s="77">
        <v>267489496.36000001</v>
      </c>
      <c r="AO2791" s="77">
        <v>225057727.88999999</v>
      </c>
      <c r="AP2791" s="13">
        <v>2002805015.3900003</v>
      </c>
      <c r="AQ2791" s="13">
        <v>910810656.14999998</v>
      </c>
      <c r="AR2791" s="367"/>
      <c r="AS2791" s="322">
        <v>46022</v>
      </c>
      <c r="AT2791" s="20" t="s">
        <v>11</v>
      </c>
      <c r="AU2791" s="40" t="s">
        <v>292</v>
      </c>
      <c r="AV2791" s="40">
        <v>2025</v>
      </c>
      <c r="AW2791" s="269" t="s">
        <v>156</v>
      </c>
      <c r="AX2791" s="380">
        <v>270.77999999999997</v>
      </c>
      <c r="AY2791" s="380">
        <v>298.14</v>
      </c>
    </row>
    <row r="2792" spans="1:51" x14ac:dyDescent="0.25">
      <c r="A2792" s="5">
        <v>111</v>
      </c>
      <c r="B2792" s="6" t="s">
        <v>95</v>
      </c>
      <c r="C2792" s="77">
        <v>26920774.91</v>
      </c>
      <c r="D2792" s="77">
        <v>629816.05000000005</v>
      </c>
      <c r="E2792" s="77">
        <v>0.01</v>
      </c>
      <c r="F2792" s="77">
        <v>5612902.9299999997</v>
      </c>
      <c r="G2792" s="77">
        <v>11596748.76</v>
      </c>
      <c r="H2792" s="77">
        <v>13229259.23</v>
      </c>
      <c r="I2792" s="77">
        <v>330962632.44</v>
      </c>
      <c r="J2792" s="77">
        <v>30884809.5</v>
      </c>
      <c r="K2792" s="77">
        <v>11467948.199999999</v>
      </c>
      <c r="L2792" s="77">
        <v>9177497.5899999999</v>
      </c>
      <c r="M2792" s="77">
        <v>2182422.15</v>
      </c>
      <c r="N2792" s="77">
        <v>0</v>
      </c>
      <c r="O2792" s="77">
        <v>8172089.8899999997</v>
      </c>
      <c r="P2792" s="77">
        <v>545897.79999999935</v>
      </c>
      <c r="Q2792" s="77">
        <v>22350.840000000317</v>
      </c>
      <c r="R2792" s="77">
        <v>568248.63999999966</v>
      </c>
      <c r="S2792" s="77">
        <v>12661010.59</v>
      </c>
      <c r="T2792" s="77">
        <v>1500000</v>
      </c>
      <c r="U2792" s="77">
        <v>0</v>
      </c>
      <c r="V2792" s="77">
        <v>0</v>
      </c>
      <c r="W2792" s="77">
        <v>0</v>
      </c>
      <c r="X2792" s="77">
        <v>30205081.440000001</v>
      </c>
      <c r="Y2792" s="77">
        <v>234123.53</v>
      </c>
      <c r="Z2792" s="77">
        <v>1378218.6</v>
      </c>
      <c r="AA2792" s="77">
        <v>11594692.34</v>
      </c>
      <c r="AB2792" s="77">
        <v>1675217.7</v>
      </c>
      <c r="AC2792" s="77">
        <v>0</v>
      </c>
      <c r="AD2792" s="77">
        <v>0</v>
      </c>
      <c r="AE2792" s="77">
        <v>0</v>
      </c>
      <c r="AF2792" s="77">
        <v>4161818.68</v>
      </c>
      <c r="AG2792" s="77">
        <v>11359919.74</v>
      </c>
      <c r="AH2792" s="77">
        <v>0.01</v>
      </c>
      <c r="AI2792" s="77">
        <v>13591692.65</v>
      </c>
      <c r="AJ2792" s="77">
        <v>5419602.7600000007</v>
      </c>
      <c r="AK2792" s="77">
        <v>0</v>
      </c>
      <c r="AL2792" s="77">
        <v>319494684.24000001</v>
      </c>
      <c r="AM2792" s="77">
        <v>28.85979485327637</v>
      </c>
      <c r="AN2792" s="77">
        <v>3559012.38</v>
      </c>
      <c r="AO2792" s="77">
        <v>2053890.55</v>
      </c>
      <c r="AP2792" s="13">
        <v>19683951.899999999</v>
      </c>
      <c r="AQ2792" s="13">
        <v>401122.79000000004</v>
      </c>
      <c r="AR2792" s="367"/>
      <c r="AS2792" s="322">
        <v>46022</v>
      </c>
      <c r="AT2792" s="20" t="s">
        <v>11</v>
      </c>
      <c r="AU2792" s="40" t="s">
        <v>292</v>
      </c>
      <c r="AV2792" s="40">
        <v>2025</v>
      </c>
      <c r="AW2792" s="269" t="s">
        <v>182</v>
      </c>
      <c r="AX2792" s="380">
        <v>270.77999999999997</v>
      </c>
      <c r="AY2792" s="380">
        <v>298.14</v>
      </c>
    </row>
    <row r="2793" spans="1:51" x14ac:dyDescent="0.25">
      <c r="A2793" s="5">
        <v>83</v>
      </c>
      <c r="B2793" s="6" t="s">
        <v>96</v>
      </c>
      <c r="C2793" s="77">
        <v>4090254989.7299995</v>
      </c>
      <c r="D2793" s="77">
        <v>1048292850.4200001</v>
      </c>
      <c r="E2793" s="77">
        <v>310937411</v>
      </c>
      <c r="F2793" s="77">
        <v>696428871.95000005</v>
      </c>
      <c r="G2793" s="77">
        <v>1092684881.8200002</v>
      </c>
      <c r="H2793" s="77">
        <v>-1325335854.8399999</v>
      </c>
      <c r="I2793" s="77">
        <v>7515296034.1000004</v>
      </c>
      <c r="J2793" s="77">
        <v>51724120.409999996</v>
      </c>
      <c r="K2793" s="77">
        <v>1960360597.8299999</v>
      </c>
      <c r="L2793" s="77">
        <v>1329005939.6099999</v>
      </c>
      <c r="M2793" s="77">
        <v>35182751.439999998</v>
      </c>
      <c r="N2793" s="77">
        <v>0</v>
      </c>
      <c r="O2793" s="77">
        <v>1478627951.48</v>
      </c>
      <c r="P2793" s="77">
        <v>-225779565.94000018</v>
      </c>
      <c r="Q2793" s="77">
        <v>-136565633.47999999</v>
      </c>
      <c r="R2793" s="77">
        <v>-362345199.4200002</v>
      </c>
      <c r="S2793" s="77">
        <v>-962990655.51999998</v>
      </c>
      <c r="T2793" s="77">
        <v>7312830.2199999997</v>
      </c>
      <c r="U2793" s="77">
        <v>0</v>
      </c>
      <c r="V2793" s="77">
        <v>0</v>
      </c>
      <c r="W2793" s="77">
        <v>1284052.6599999999</v>
      </c>
      <c r="X2793" s="77">
        <v>1080208032.5899999</v>
      </c>
      <c r="Y2793" s="77">
        <v>16612862.359999999</v>
      </c>
      <c r="Z2793" s="77">
        <v>74877670.560000002</v>
      </c>
      <c r="AA2793" s="77">
        <v>63204.97</v>
      </c>
      <c r="AB2793" s="77">
        <v>4392573.46</v>
      </c>
      <c r="AC2793" s="77">
        <v>0</v>
      </c>
      <c r="AD2793" s="77">
        <v>0</v>
      </c>
      <c r="AE2793" s="77">
        <v>0</v>
      </c>
      <c r="AF2793" s="77">
        <v>1955849259.6400001</v>
      </c>
      <c r="AG2793" s="77">
        <v>1364188691.05</v>
      </c>
      <c r="AH2793" s="77">
        <v>310937411</v>
      </c>
      <c r="AI2793" s="77">
        <v>1935317261.6900001</v>
      </c>
      <c r="AJ2793" s="77">
        <v>456689310.21000004</v>
      </c>
      <c r="AK2793" s="77">
        <v>0</v>
      </c>
      <c r="AL2793" s="77">
        <v>5554935436.2700005</v>
      </c>
      <c r="AM2793" s="77">
        <v>3.8336294059465268</v>
      </c>
      <c r="AN2793" s="77">
        <v>400811269.91999996</v>
      </c>
      <c r="AO2793" s="77">
        <v>295617602.03000003</v>
      </c>
      <c r="AP2793" s="13">
        <v>3049875012.4000001</v>
      </c>
      <c r="AQ2793" s="13">
        <v>1249833356.4199998</v>
      </c>
      <c r="AR2793" s="367"/>
      <c r="AS2793" s="322">
        <v>46022</v>
      </c>
      <c r="AT2793" s="20" t="s">
        <v>11</v>
      </c>
      <c r="AU2793" s="40" t="s">
        <v>293</v>
      </c>
      <c r="AV2793" s="40">
        <v>2025</v>
      </c>
      <c r="AW2793" s="269" t="s">
        <v>158</v>
      </c>
      <c r="AX2793" s="380">
        <v>270.77999999999997</v>
      </c>
      <c r="AY2793" s="380">
        <v>298.14</v>
      </c>
    </row>
    <row r="2794" spans="1:51" x14ac:dyDescent="0.25">
      <c r="A2794" s="5">
        <v>40</v>
      </c>
      <c r="B2794" s="6" t="s">
        <v>97</v>
      </c>
      <c r="C2794" s="77">
        <v>1139662900.22</v>
      </c>
      <c r="D2794" s="77">
        <v>161605257.73000002</v>
      </c>
      <c r="E2794" s="77">
        <v>196580562.83000001</v>
      </c>
      <c r="F2794" s="77">
        <v>42416087.380000003</v>
      </c>
      <c r="G2794" s="77">
        <v>347134385.16000003</v>
      </c>
      <c r="H2794" s="77">
        <v>3067944.93</v>
      </c>
      <c r="I2794" s="77">
        <v>956282170.08000004</v>
      </c>
      <c r="J2794" s="77">
        <v>13359211.470000001</v>
      </c>
      <c r="K2794" s="77">
        <v>301767183.55000001</v>
      </c>
      <c r="L2794" s="77">
        <v>105186620.72</v>
      </c>
      <c r="M2794" s="77">
        <v>311576256.25999999</v>
      </c>
      <c r="N2794" s="77">
        <v>932283.09</v>
      </c>
      <c r="O2794" s="77">
        <v>554842568.61000001</v>
      </c>
      <c r="P2794" s="77">
        <v>32053986.429999914</v>
      </c>
      <c r="Q2794" s="77">
        <v>-49239935.800000034</v>
      </c>
      <c r="R2794" s="77">
        <v>-17185949.37000012</v>
      </c>
      <c r="S2794" s="77">
        <v>20253894.329999998</v>
      </c>
      <c r="T2794" s="77">
        <v>3117.48</v>
      </c>
      <c r="U2794" s="77">
        <v>0</v>
      </c>
      <c r="V2794" s="77">
        <v>0</v>
      </c>
      <c r="W2794" s="77">
        <v>0</v>
      </c>
      <c r="X2794" s="77">
        <v>114459646.62</v>
      </c>
      <c r="Y2794" s="77">
        <v>4600718.5199999996</v>
      </c>
      <c r="Z2794" s="77">
        <v>6318429.4000000004</v>
      </c>
      <c r="AA2794" s="77">
        <v>2051652.5</v>
      </c>
      <c r="AB2794" s="77">
        <v>2749438</v>
      </c>
      <c r="AC2794" s="77">
        <v>0</v>
      </c>
      <c r="AD2794" s="77">
        <v>0</v>
      </c>
      <c r="AE2794" s="77">
        <v>0</v>
      </c>
      <c r="AF2794" s="77">
        <v>78488631.349999994</v>
      </c>
      <c r="AG2794" s="77">
        <v>416762876.97999996</v>
      </c>
      <c r="AH2794" s="77">
        <v>197512845.92000002</v>
      </c>
      <c r="AI2794" s="77">
        <v>613891186.37</v>
      </c>
      <c r="AJ2794" s="77">
        <v>59048617.760000005</v>
      </c>
      <c r="AK2794" s="77">
        <v>0</v>
      </c>
      <c r="AL2794" s="77">
        <v>654514986.52999997</v>
      </c>
      <c r="AM2794" s="77">
        <v>3.1689402367423196</v>
      </c>
      <c r="AN2794" s="77">
        <v>26126432.949999999</v>
      </c>
      <c r="AO2794" s="77">
        <v>16289654.43</v>
      </c>
      <c r="AP2794" s="13">
        <v>775178906.03999996</v>
      </c>
      <c r="AQ2794" s="13">
        <v>352283618.70000005</v>
      </c>
      <c r="AR2794" s="367"/>
      <c r="AS2794" s="322">
        <v>46022</v>
      </c>
      <c r="AT2794" s="20" t="s">
        <v>11</v>
      </c>
      <c r="AU2794" s="40" t="s">
        <v>292</v>
      </c>
      <c r="AV2794" s="40">
        <v>2025</v>
      </c>
      <c r="AW2794" s="269" t="s">
        <v>166</v>
      </c>
      <c r="AX2794" s="380">
        <v>270.77999999999997</v>
      </c>
      <c r="AY2794" s="380">
        <v>298.14</v>
      </c>
    </row>
    <row r="2795" spans="1:51" x14ac:dyDescent="0.25">
      <c r="A2795" s="5">
        <v>24</v>
      </c>
      <c r="B2795" s="6" t="s">
        <v>98</v>
      </c>
      <c r="C2795" s="77">
        <v>5593036207.3299999</v>
      </c>
      <c r="D2795" s="77">
        <v>1326862052.1500001</v>
      </c>
      <c r="E2795" s="77">
        <v>299258056.86000001</v>
      </c>
      <c r="F2795" s="77">
        <v>631685175.13999999</v>
      </c>
      <c r="G2795" s="77">
        <v>1255028070.45</v>
      </c>
      <c r="H2795" s="77">
        <v>562000386.44000006</v>
      </c>
      <c r="I2795" s="77">
        <v>5807568191.3999996</v>
      </c>
      <c r="J2795" s="77">
        <v>1212801747.23</v>
      </c>
      <c r="K2795" s="77">
        <v>2265010069.8200002</v>
      </c>
      <c r="L2795" s="77">
        <v>1665034556.25</v>
      </c>
      <c r="M2795" s="77">
        <v>536831523.04000002</v>
      </c>
      <c r="N2795" s="77">
        <v>30850980.939999998</v>
      </c>
      <c r="O2795" s="77">
        <v>2576872495.2599998</v>
      </c>
      <c r="P2795" s="77">
        <v>-198929077.16999954</v>
      </c>
      <c r="Q2795" s="77">
        <v>-337456649.99000001</v>
      </c>
      <c r="R2795" s="77">
        <v>-536385727.15999955</v>
      </c>
      <c r="S2795" s="77">
        <v>1098386113.5999999</v>
      </c>
      <c r="T2795" s="77">
        <v>103238380.86</v>
      </c>
      <c r="U2795" s="77">
        <v>0</v>
      </c>
      <c r="V2795" s="77">
        <v>0</v>
      </c>
      <c r="W2795" s="77">
        <v>236191522.50999999</v>
      </c>
      <c r="X2795" s="77">
        <v>2221315814.9400001</v>
      </c>
      <c r="Y2795" s="77">
        <v>14974536.130000001</v>
      </c>
      <c r="Z2795" s="77">
        <v>81369289.530000001</v>
      </c>
      <c r="AA2795" s="77">
        <v>284716492.04000002</v>
      </c>
      <c r="AB2795" s="77">
        <v>2566663.63</v>
      </c>
      <c r="AC2795" s="77">
        <v>0</v>
      </c>
      <c r="AD2795" s="77">
        <v>0</v>
      </c>
      <c r="AE2795" s="77">
        <v>213798400.37</v>
      </c>
      <c r="AF2795" s="77">
        <v>864934223.00999999</v>
      </c>
      <c r="AG2795" s="77">
        <v>2201866079.2900004</v>
      </c>
      <c r="AH2795" s="77">
        <v>330109037.80000001</v>
      </c>
      <c r="AI2795" s="77">
        <v>2826303844.2799997</v>
      </c>
      <c r="AJ2795" s="77">
        <v>249431349.02000001</v>
      </c>
      <c r="AK2795" s="77">
        <v>0</v>
      </c>
      <c r="AL2795" s="77">
        <v>3542558121.5799994</v>
      </c>
      <c r="AM2795" s="77">
        <v>2.5640363673356763</v>
      </c>
      <c r="AN2795" s="77">
        <v>399994298.62</v>
      </c>
      <c r="AO2795" s="77">
        <v>231690876.52000001</v>
      </c>
      <c r="AP2795" s="13">
        <v>3616581628.5500002</v>
      </c>
      <c r="AQ2795" s="13">
        <v>1626841746.3300002</v>
      </c>
      <c r="AR2795" s="367"/>
      <c r="AS2795" s="322">
        <v>46022</v>
      </c>
      <c r="AT2795" s="20" t="s">
        <v>11</v>
      </c>
      <c r="AU2795" s="40" t="s">
        <v>292</v>
      </c>
      <c r="AV2795" s="40">
        <v>2025</v>
      </c>
      <c r="AW2795" s="269" t="s">
        <v>164</v>
      </c>
      <c r="AX2795" s="380">
        <v>270.77999999999997</v>
      </c>
      <c r="AY2795" s="380">
        <v>298.14</v>
      </c>
    </row>
    <row r="2796" spans="1:51" x14ac:dyDescent="0.25">
      <c r="A2796" s="5">
        <v>124</v>
      </c>
      <c r="B2796" s="6" t="s">
        <v>99</v>
      </c>
      <c r="C2796" s="77">
        <v>191230566.89000002</v>
      </c>
      <c r="D2796" s="77">
        <v>14053479.779999999</v>
      </c>
      <c r="E2796" s="77">
        <v>2539612.75</v>
      </c>
      <c r="F2796" s="77">
        <v>2350793.89</v>
      </c>
      <c r="G2796" s="77">
        <v>544299160.73000002</v>
      </c>
      <c r="H2796" s="77">
        <v>250924227.63999999</v>
      </c>
      <c r="I2796" s="77">
        <v>225971481.78</v>
      </c>
      <c r="J2796" s="77">
        <v>348875684.44</v>
      </c>
      <c r="K2796" s="77">
        <v>69978026.950000003</v>
      </c>
      <c r="L2796" s="77">
        <v>67319448.820000008</v>
      </c>
      <c r="M2796" s="77">
        <v>65163143.32</v>
      </c>
      <c r="N2796" s="77">
        <v>0</v>
      </c>
      <c r="O2796" s="77">
        <v>112807340.44999999</v>
      </c>
      <c r="P2796" s="77">
        <v>-482280207.95999998</v>
      </c>
      <c r="Q2796" s="77">
        <v>-9095519.97999998</v>
      </c>
      <c r="R2796" s="77">
        <v>-491375727.93999994</v>
      </c>
      <c r="S2796" s="77">
        <v>742299955.01999998</v>
      </c>
      <c r="T2796" s="77">
        <v>4477030.51</v>
      </c>
      <c r="U2796" s="77">
        <v>0</v>
      </c>
      <c r="V2796" s="77">
        <v>0</v>
      </c>
      <c r="W2796" s="77">
        <v>689372644.66999996</v>
      </c>
      <c r="X2796" s="77">
        <v>268797327.66000003</v>
      </c>
      <c r="Y2796" s="77">
        <v>10247362.75</v>
      </c>
      <c r="Z2796" s="77">
        <v>3375658.84</v>
      </c>
      <c r="AA2796" s="77">
        <v>114612328.67</v>
      </c>
      <c r="AB2796" s="77">
        <v>730128.89</v>
      </c>
      <c r="AC2796" s="77">
        <v>0</v>
      </c>
      <c r="AD2796" s="77">
        <v>0</v>
      </c>
      <c r="AE2796" s="77">
        <v>56180620.57</v>
      </c>
      <c r="AF2796" s="77">
        <v>35200948.100000001</v>
      </c>
      <c r="AG2796" s="77">
        <v>132482592.14</v>
      </c>
      <c r="AH2796" s="77">
        <v>2539612.75</v>
      </c>
      <c r="AI2796" s="77">
        <v>135038719.69</v>
      </c>
      <c r="AJ2796" s="77">
        <v>22231379.240000002</v>
      </c>
      <c r="AK2796" s="77">
        <v>0</v>
      </c>
      <c r="AL2796" s="77">
        <v>155993454.82999998</v>
      </c>
      <c r="AM2796" s="77">
        <v>3.2291776666046741</v>
      </c>
      <c r="AN2796" s="77">
        <v>1973727.29</v>
      </c>
      <c r="AO2796" s="77">
        <v>377066.6</v>
      </c>
      <c r="AP2796" s="13">
        <v>81080842.540000021</v>
      </c>
      <c r="AQ2796" s="13">
        <v>16593092.530000001</v>
      </c>
      <c r="AR2796" s="367"/>
      <c r="AS2796" s="322">
        <v>46022</v>
      </c>
      <c r="AT2796" s="20" t="s">
        <v>11</v>
      </c>
      <c r="AU2796" s="40" t="s">
        <v>292</v>
      </c>
      <c r="AV2796" s="40">
        <v>2025</v>
      </c>
      <c r="AW2796" s="269" t="s">
        <v>289</v>
      </c>
      <c r="AX2796" s="380">
        <v>270.77999999999997</v>
      </c>
      <c r="AY2796" s="380">
        <v>298.14</v>
      </c>
    </row>
    <row r="2797" spans="1:51" x14ac:dyDescent="0.25">
      <c r="A2797" s="5">
        <v>70</v>
      </c>
      <c r="B2797" s="6" t="s">
        <v>100</v>
      </c>
      <c r="C2797" s="77">
        <v>20884343.329999998</v>
      </c>
      <c r="D2797" s="77">
        <v>5838538.0599999996</v>
      </c>
      <c r="E2797" s="77">
        <v>227630</v>
      </c>
      <c r="F2797" s="77">
        <v>0</v>
      </c>
      <c r="G2797" s="77">
        <v>17861963.390000001</v>
      </c>
      <c r="H2797" s="77">
        <v>262564.96000000002</v>
      </c>
      <c r="I2797" s="77">
        <v>22633442.149999999</v>
      </c>
      <c r="J2797" s="77">
        <v>2562685.88</v>
      </c>
      <c r="K2797" s="77">
        <v>1926919.45</v>
      </c>
      <c r="L2797" s="77">
        <v>411318.91</v>
      </c>
      <c r="M2797" s="77">
        <v>0</v>
      </c>
      <c r="N2797" s="77">
        <v>0</v>
      </c>
      <c r="O2797" s="77">
        <v>-904565.71000000008</v>
      </c>
      <c r="P2797" s="77">
        <v>-1911592.4100000001</v>
      </c>
      <c r="Q2797" s="77">
        <v>0</v>
      </c>
      <c r="R2797" s="77">
        <v>-1911592.4100000001</v>
      </c>
      <c r="S2797" s="77">
        <v>2174157.37</v>
      </c>
      <c r="T2797" s="77">
        <v>1463006.69</v>
      </c>
      <c r="U2797" s="77">
        <v>0</v>
      </c>
      <c r="V2797" s="77">
        <v>0</v>
      </c>
      <c r="W2797" s="77">
        <v>0</v>
      </c>
      <c r="X2797" s="77">
        <v>1023083.17</v>
      </c>
      <c r="Y2797" s="77">
        <v>211812.78</v>
      </c>
      <c r="Z2797" s="77">
        <v>32587.24</v>
      </c>
      <c r="AA2797" s="77">
        <v>0</v>
      </c>
      <c r="AB2797" s="77">
        <v>67532.47</v>
      </c>
      <c r="AC2797" s="77">
        <v>0</v>
      </c>
      <c r="AD2797" s="77">
        <v>0</v>
      </c>
      <c r="AE2797" s="77">
        <v>0</v>
      </c>
      <c r="AF2797" s="77">
        <v>0</v>
      </c>
      <c r="AG2797" s="77">
        <v>411318.91</v>
      </c>
      <c r="AH2797" s="77">
        <v>227630</v>
      </c>
      <c r="AI2797" s="77">
        <v>638948.91</v>
      </c>
      <c r="AJ2797" s="77">
        <v>1543514.62</v>
      </c>
      <c r="AK2797" s="77">
        <v>0</v>
      </c>
      <c r="AL2797" s="77">
        <v>20706522.699999999</v>
      </c>
      <c r="AM2797" s="77">
        <v>11.745920230344865</v>
      </c>
      <c r="AN2797" s="77">
        <v>0</v>
      </c>
      <c r="AO2797" s="77">
        <v>0</v>
      </c>
      <c r="AP2797" s="13">
        <v>21890467.039999999</v>
      </c>
      <c r="AQ2797" s="13">
        <v>5940096.0599999996</v>
      </c>
      <c r="AR2797" s="367"/>
      <c r="AS2797" s="322">
        <v>46022</v>
      </c>
      <c r="AT2797" s="20" t="s">
        <v>11</v>
      </c>
      <c r="AU2797" s="40" t="s">
        <v>292</v>
      </c>
      <c r="AV2797" s="40">
        <v>2025</v>
      </c>
      <c r="AW2797" s="269" t="s">
        <v>181</v>
      </c>
      <c r="AX2797" s="380">
        <v>270.77999999999997</v>
      </c>
      <c r="AY2797" s="380">
        <v>298.14</v>
      </c>
    </row>
    <row r="2798" spans="1:51" x14ac:dyDescent="0.25">
      <c r="A2798" s="5">
        <v>119</v>
      </c>
      <c r="B2798" s="6" t="s">
        <v>101</v>
      </c>
      <c r="C2798" s="77">
        <v>942168987.77999985</v>
      </c>
      <c r="D2798" s="77">
        <v>6549422.4399999995</v>
      </c>
      <c r="E2798" s="77">
        <v>6471124.0900000008</v>
      </c>
      <c r="F2798" s="77">
        <v>0</v>
      </c>
      <c r="G2798" s="77">
        <v>191002130.93000001</v>
      </c>
      <c r="H2798" s="77">
        <v>454381460.67000002</v>
      </c>
      <c r="I2798" s="77">
        <v>1051612800.46</v>
      </c>
      <c r="J2798" s="77">
        <v>178895.18</v>
      </c>
      <c r="K2798" s="77">
        <v>673052351.71000004</v>
      </c>
      <c r="L2798" s="77">
        <v>648320609.01999998</v>
      </c>
      <c r="M2798" s="77">
        <v>0</v>
      </c>
      <c r="N2798" s="77">
        <v>0</v>
      </c>
      <c r="O2798" s="77">
        <v>672247015.61000013</v>
      </c>
      <c r="P2798" s="77">
        <v>72370418.799999937</v>
      </c>
      <c r="Q2798" s="77">
        <v>0</v>
      </c>
      <c r="R2798" s="77">
        <v>72370418.799999937</v>
      </c>
      <c r="S2798" s="77">
        <v>382011041.86000001</v>
      </c>
      <c r="T2798" s="77">
        <v>63410869</v>
      </c>
      <c r="U2798" s="77">
        <v>0</v>
      </c>
      <c r="V2798" s="77">
        <v>0</v>
      </c>
      <c r="W2798" s="77">
        <v>0</v>
      </c>
      <c r="X2798" s="77">
        <v>601916241.09000003</v>
      </c>
      <c r="Y2798" s="77">
        <v>3888335.96</v>
      </c>
      <c r="Z2798" s="77">
        <v>7073320.5999999996</v>
      </c>
      <c r="AA2798" s="77">
        <v>42570265.710000001</v>
      </c>
      <c r="AB2798" s="77">
        <v>355908.21</v>
      </c>
      <c r="AC2798" s="77">
        <v>0</v>
      </c>
      <c r="AD2798" s="77">
        <v>0</v>
      </c>
      <c r="AE2798" s="77">
        <v>0</v>
      </c>
      <c r="AF2798" s="77">
        <v>229428237.75</v>
      </c>
      <c r="AG2798" s="77">
        <v>648320609.01999998</v>
      </c>
      <c r="AH2798" s="77">
        <v>6471124.0900000008</v>
      </c>
      <c r="AI2798" s="77">
        <v>673052351.70000005</v>
      </c>
      <c r="AJ2798" s="77">
        <v>805336.09000000008</v>
      </c>
      <c r="AK2798" s="77">
        <v>0</v>
      </c>
      <c r="AL2798" s="77">
        <v>378560448.75</v>
      </c>
      <c r="AM2798" s="77">
        <v>1.5624531996481477</v>
      </c>
      <c r="AN2798" s="77">
        <v>0</v>
      </c>
      <c r="AO2798" s="77">
        <v>0</v>
      </c>
      <c r="AP2798" s="13">
        <v>294653714.85000002</v>
      </c>
      <c r="AQ2798" s="13">
        <v>13020546.520000001</v>
      </c>
      <c r="AR2798" s="367"/>
      <c r="AS2798" s="322">
        <v>46022</v>
      </c>
      <c r="AT2798" s="20" t="s">
        <v>11</v>
      </c>
      <c r="AU2798" s="40" t="s">
        <v>292</v>
      </c>
      <c r="AV2798" s="40">
        <v>2025</v>
      </c>
      <c r="AW2798" s="269" t="s">
        <v>189</v>
      </c>
      <c r="AX2798" s="380">
        <v>270.77999999999997</v>
      </c>
      <c r="AY2798" s="380">
        <v>298.14</v>
      </c>
    </row>
    <row r="2799" spans="1:51" x14ac:dyDescent="0.25">
      <c r="A2799" s="5">
        <v>108</v>
      </c>
      <c r="B2799" s="6" t="s">
        <v>102</v>
      </c>
      <c r="C2799" s="77">
        <v>42931111.399999999</v>
      </c>
      <c r="D2799" s="77">
        <v>2696367.93</v>
      </c>
      <c r="E2799" s="77">
        <v>547027.97</v>
      </c>
      <c r="F2799" s="77">
        <v>6029983.8700000001</v>
      </c>
      <c r="G2799" s="77">
        <v>45249516.399999999</v>
      </c>
      <c r="H2799" s="77">
        <v>43607.58</v>
      </c>
      <c r="I2799" s="77">
        <v>48587274.310000002</v>
      </c>
      <c r="J2799" s="77">
        <v>317463411.97000003</v>
      </c>
      <c r="K2799" s="77">
        <v>14739621.220000001</v>
      </c>
      <c r="L2799" s="77">
        <v>14192592.559999999</v>
      </c>
      <c r="M2799" s="77">
        <v>4297738.49</v>
      </c>
      <c r="N2799" s="77">
        <v>18693.75</v>
      </c>
      <c r="O2799" s="77">
        <v>15199744.199999999</v>
      </c>
      <c r="P2799" s="77">
        <v>-26244500.999999993</v>
      </c>
      <c r="Q2799" s="77">
        <v>-744687.63000000012</v>
      </c>
      <c r="R2799" s="77">
        <v>-26989188.629999992</v>
      </c>
      <c r="S2799" s="77">
        <v>27032796.210000001</v>
      </c>
      <c r="T2799" s="77">
        <v>8688014.7100000009</v>
      </c>
      <c r="U2799" s="77">
        <v>0</v>
      </c>
      <c r="V2799" s="77">
        <v>0</v>
      </c>
      <c r="W2799" s="77">
        <v>0</v>
      </c>
      <c r="X2799" s="77">
        <v>71813561.730000004</v>
      </c>
      <c r="Y2799" s="77">
        <v>871882.81</v>
      </c>
      <c r="Z2799" s="77">
        <v>23341796.699999999</v>
      </c>
      <c r="AA2799" s="77">
        <v>14424070.359999999</v>
      </c>
      <c r="AB2799" s="77">
        <v>27077.71</v>
      </c>
      <c r="AC2799" s="77">
        <v>0</v>
      </c>
      <c r="AD2799" s="77">
        <v>0</v>
      </c>
      <c r="AE2799" s="77">
        <v>0</v>
      </c>
      <c r="AF2799" s="77">
        <v>14803952.65</v>
      </c>
      <c r="AG2799" s="77">
        <v>18490331.050000001</v>
      </c>
      <c r="AH2799" s="77">
        <v>565721.72</v>
      </c>
      <c r="AI2799" s="77">
        <v>18993092.899999999</v>
      </c>
      <c r="AJ2799" s="77">
        <v>3793348.7</v>
      </c>
      <c r="AK2799" s="77">
        <v>0</v>
      </c>
      <c r="AL2799" s="77">
        <v>33847653.090000004</v>
      </c>
      <c r="AM2799" s="77">
        <v>3.2963719748830833</v>
      </c>
      <c r="AN2799" s="77">
        <v>4331110.42</v>
      </c>
      <c r="AO2799" s="77">
        <v>1698873.4500000002</v>
      </c>
      <c r="AP2799" s="13">
        <v>28199211.07</v>
      </c>
      <c r="AQ2799" s="13">
        <v>3164211.8000000003</v>
      </c>
      <c r="AR2799" s="367"/>
      <c r="AS2799" s="322">
        <v>46022</v>
      </c>
      <c r="AT2799" s="20" t="s">
        <v>11</v>
      </c>
      <c r="AU2799" s="40" t="s">
        <v>292</v>
      </c>
      <c r="AV2799" s="40">
        <v>2025</v>
      </c>
      <c r="AW2799" s="269" t="s">
        <v>183</v>
      </c>
      <c r="AX2799" s="380">
        <v>270.77999999999997</v>
      </c>
      <c r="AY2799" s="380">
        <v>298.14</v>
      </c>
    </row>
    <row r="2800" spans="1:51" x14ac:dyDescent="0.25">
      <c r="A2800" s="5">
        <v>93</v>
      </c>
      <c r="B2800" s="6" t="s">
        <v>103</v>
      </c>
      <c r="C2800" s="77">
        <v>277985205.80000007</v>
      </c>
      <c r="D2800" s="77">
        <v>54095</v>
      </c>
      <c r="E2800" s="77">
        <v>1030</v>
      </c>
      <c r="F2800" s="77">
        <v>75669683.329999998</v>
      </c>
      <c r="G2800" s="77">
        <v>234288737.31999999</v>
      </c>
      <c r="H2800" s="77">
        <v>-130481083.41</v>
      </c>
      <c r="I2800" s="77">
        <v>1263566999.97</v>
      </c>
      <c r="J2800" s="77">
        <v>483530292.42000002</v>
      </c>
      <c r="K2800" s="77">
        <v>156913565.28</v>
      </c>
      <c r="L2800" s="77">
        <v>156905278.93999997</v>
      </c>
      <c r="M2800" s="77">
        <v>1234129.6599999999</v>
      </c>
      <c r="N2800" s="77">
        <v>0</v>
      </c>
      <c r="O2800" s="77">
        <v>124371970.94000003</v>
      </c>
      <c r="P2800" s="77">
        <v>-165764182.5099999</v>
      </c>
      <c r="Q2800" s="77">
        <v>-8223853.8899999997</v>
      </c>
      <c r="R2800" s="77">
        <v>-173988036.39999989</v>
      </c>
      <c r="S2800" s="77">
        <v>43506953.060000002</v>
      </c>
      <c r="T2800" s="77">
        <v>24020.53</v>
      </c>
      <c r="U2800" s="77">
        <v>0</v>
      </c>
      <c r="V2800" s="77">
        <v>0</v>
      </c>
      <c r="W2800" s="77">
        <v>0</v>
      </c>
      <c r="X2800" s="77">
        <v>66277821.649999999</v>
      </c>
      <c r="Y2800" s="77">
        <v>4357135.13</v>
      </c>
      <c r="Z2800" s="77">
        <v>4865779.8600000003</v>
      </c>
      <c r="AA2800" s="77">
        <v>48607.360000000001</v>
      </c>
      <c r="AB2800" s="77">
        <v>350804.21</v>
      </c>
      <c r="AC2800" s="77">
        <v>2589.83</v>
      </c>
      <c r="AD2800" s="77">
        <v>0</v>
      </c>
      <c r="AE2800" s="77">
        <v>0</v>
      </c>
      <c r="AF2800" s="77">
        <v>13169972.73</v>
      </c>
      <c r="AG2800" s="77">
        <v>158139408.59999999</v>
      </c>
      <c r="AH2800" s="77">
        <v>1030</v>
      </c>
      <c r="AI2800" s="77">
        <v>158070231.59</v>
      </c>
      <c r="AJ2800" s="77">
        <v>33698260.649999999</v>
      </c>
      <c r="AK2800" s="77">
        <v>0</v>
      </c>
      <c r="AL2800" s="77">
        <v>1106653434.6900001</v>
      </c>
      <c r="AM2800" s="77">
        <v>8.0526307442907399</v>
      </c>
      <c r="AN2800" s="77">
        <v>34771368.729999997</v>
      </c>
      <c r="AO2800" s="77">
        <v>40898314.599999994</v>
      </c>
      <c r="AP2800" s="13">
        <v>153609168.10999998</v>
      </c>
      <c r="AQ2800" s="13">
        <v>55124.65</v>
      </c>
      <c r="AR2800" s="367"/>
      <c r="AS2800" s="322">
        <v>46022</v>
      </c>
      <c r="AT2800" s="42" t="s">
        <v>11</v>
      </c>
      <c r="AU2800" s="40" t="s">
        <v>293</v>
      </c>
      <c r="AV2800" s="40">
        <v>2025</v>
      </c>
      <c r="AW2800" s="270" t="s">
        <v>175</v>
      </c>
      <c r="AX2800" s="380">
        <v>270.77999999999997</v>
      </c>
      <c r="AY2800" s="380">
        <v>298.14</v>
      </c>
    </row>
    <row r="2801" spans="1:51" x14ac:dyDescent="0.25">
      <c r="A2801" s="5">
        <v>32</v>
      </c>
      <c r="B2801" s="6" t="s">
        <v>104</v>
      </c>
      <c r="C2801" s="77">
        <v>0</v>
      </c>
      <c r="D2801" s="77">
        <v>0</v>
      </c>
      <c r="E2801" s="77">
        <v>0</v>
      </c>
      <c r="F2801" s="77">
        <v>0</v>
      </c>
      <c r="G2801" s="77">
        <v>0</v>
      </c>
      <c r="H2801" s="77">
        <v>0</v>
      </c>
      <c r="I2801" s="77">
        <v>0</v>
      </c>
      <c r="J2801" s="77">
        <v>0</v>
      </c>
      <c r="K2801" s="77">
        <v>0</v>
      </c>
      <c r="L2801" s="77">
        <v>0</v>
      </c>
      <c r="M2801" s="77">
        <v>0</v>
      </c>
      <c r="N2801" s="77">
        <v>0</v>
      </c>
      <c r="O2801" s="77">
        <v>0</v>
      </c>
      <c r="P2801" s="77">
        <v>0</v>
      </c>
      <c r="Q2801" s="77">
        <v>0</v>
      </c>
      <c r="R2801" s="77">
        <v>0</v>
      </c>
      <c r="S2801" s="77">
        <v>0</v>
      </c>
      <c r="T2801" s="77">
        <v>0</v>
      </c>
      <c r="U2801" s="77">
        <v>0</v>
      </c>
      <c r="V2801" s="77">
        <v>0</v>
      </c>
      <c r="W2801" s="77">
        <v>0</v>
      </c>
      <c r="X2801" s="77">
        <v>0</v>
      </c>
      <c r="Y2801" s="77">
        <v>0</v>
      </c>
      <c r="Z2801" s="77">
        <v>0</v>
      </c>
      <c r="AA2801" s="77">
        <v>0</v>
      </c>
      <c r="AB2801" s="77">
        <v>0</v>
      </c>
      <c r="AC2801" s="77">
        <v>0</v>
      </c>
      <c r="AD2801" s="77">
        <v>0</v>
      </c>
      <c r="AE2801" s="77">
        <v>0</v>
      </c>
      <c r="AF2801" s="77">
        <v>0</v>
      </c>
      <c r="AG2801" s="77">
        <v>0</v>
      </c>
      <c r="AH2801" s="77">
        <v>0</v>
      </c>
      <c r="AI2801" s="77">
        <v>0</v>
      </c>
      <c r="AJ2801" s="77">
        <v>0</v>
      </c>
      <c r="AK2801" s="77">
        <v>0</v>
      </c>
      <c r="AL2801" s="77">
        <v>0</v>
      </c>
      <c r="AM2801" s="77">
        <v>0</v>
      </c>
      <c r="AN2801" s="77">
        <v>0</v>
      </c>
      <c r="AO2801" s="77">
        <v>0</v>
      </c>
      <c r="AP2801" s="13">
        <v>0</v>
      </c>
      <c r="AQ2801" s="13">
        <v>0</v>
      </c>
      <c r="AR2801" s="367">
        <v>0</v>
      </c>
      <c r="AS2801" s="322">
        <v>46053</v>
      </c>
      <c r="AT2801" s="42" t="s">
        <v>0</v>
      </c>
      <c r="AU2801" s="40" t="s">
        <v>292</v>
      </c>
      <c r="AV2801" s="40">
        <v>2026</v>
      </c>
      <c r="AW2801" s="270" t="s">
        <v>287</v>
      </c>
      <c r="AX2801" s="380">
        <v>337.98</v>
      </c>
      <c r="AY2801" s="380">
        <v>367.31</v>
      </c>
    </row>
    <row r="2802" spans="1:51" x14ac:dyDescent="0.25">
      <c r="A2802" s="5">
        <v>107</v>
      </c>
      <c r="B2802" s="6" t="s">
        <v>60</v>
      </c>
      <c r="C2802" s="77">
        <v>260945939.93000001</v>
      </c>
      <c r="D2802" s="77">
        <v>167018427.44999999</v>
      </c>
      <c r="E2802" s="77">
        <v>127174567.41</v>
      </c>
      <c r="F2802" s="77">
        <v>30305517.170000002</v>
      </c>
      <c r="G2802" s="77">
        <v>0</v>
      </c>
      <c r="H2802" s="77">
        <v>576850</v>
      </c>
      <c r="I2802" s="77">
        <v>2374884227.4000001</v>
      </c>
      <c r="J2802" s="77">
        <v>911507366.10000002</v>
      </c>
      <c r="K2802" s="77">
        <v>318457837.63999999</v>
      </c>
      <c r="L2802" s="77">
        <v>191283270.23000002</v>
      </c>
      <c r="M2802" s="77">
        <v>296651060.91000003</v>
      </c>
      <c r="N2802" s="77">
        <v>0</v>
      </c>
      <c r="O2802" s="77">
        <v>-189013866.78999996</v>
      </c>
      <c r="P2802" s="77">
        <v>248260688.66999996</v>
      </c>
      <c r="Q2802" s="77">
        <v>186397607.08000004</v>
      </c>
      <c r="R2802" s="77">
        <v>434658295.75</v>
      </c>
      <c r="S2802" s="77">
        <v>-434081445.75</v>
      </c>
      <c r="T2802" s="77">
        <v>28085305.550000001</v>
      </c>
      <c r="U2802" s="77">
        <v>0</v>
      </c>
      <c r="V2802" s="77">
        <v>0</v>
      </c>
      <c r="W2802" s="77">
        <v>0</v>
      </c>
      <c r="X2802" s="77">
        <v>2547002.1</v>
      </c>
      <c r="Y2802" s="77">
        <v>55577616.479999997</v>
      </c>
      <c r="Z2802" s="77">
        <v>1494647.1</v>
      </c>
      <c r="AA2802" s="77">
        <v>0</v>
      </c>
      <c r="AB2802" s="77">
        <v>53.59</v>
      </c>
      <c r="AC2802" s="77">
        <v>0</v>
      </c>
      <c r="AD2802" s="77">
        <v>0</v>
      </c>
      <c r="AE2802" s="77">
        <v>0</v>
      </c>
      <c r="AF2802" s="77">
        <v>29.3</v>
      </c>
      <c r="AG2802" s="77">
        <v>341888832.93000001</v>
      </c>
      <c r="AH2802" s="77">
        <v>369139646.92000002</v>
      </c>
      <c r="AI2802" s="77">
        <v>710295759.17999995</v>
      </c>
      <c r="AJ2802" s="77">
        <v>899309625.96999991</v>
      </c>
      <c r="AK2802" s="77">
        <v>0</v>
      </c>
      <c r="AL2802" s="77">
        <v>2374884227.4000001</v>
      </c>
      <c r="AM2802" s="77">
        <v>7.4574525940375285</v>
      </c>
      <c r="AN2802" s="77">
        <v>10119497.449999999</v>
      </c>
      <c r="AO2802" s="77">
        <v>20186019.720000003</v>
      </c>
      <c r="AP2802" s="13">
        <v>308931058.75999999</v>
      </c>
      <c r="AQ2802" s="13">
        <v>25040713.74000001</v>
      </c>
      <c r="AR2802" s="367">
        <v>62691000</v>
      </c>
      <c r="AS2802" s="322">
        <v>46053</v>
      </c>
      <c r="AT2802" s="42" t="s">
        <v>0</v>
      </c>
      <c r="AU2802" s="40" t="s">
        <v>292</v>
      </c>
      <c r="AV2802" s="40">
        <v>2026</v>
      </c>
      <c r="AW2802" s="270" t="s">
        <v>160</v>
      </c>
      <c r="AX2802" s="380">
        <v>337.98</v>
      </c>
      <c r="AY2802" s="380">
        <v>367.31</v>
      </c>
    </row>
    <row r="2803" spans="1:51" x14ac:dyDescent="0.25">
      <c r="A2803" s="5">
        <v>66</v>
      </c>
      <c r="B2803" s="6" t="s">
        <v>61</v>
      </c>
      <c r="C2803" s="77">
        <v>5352669.66</v>
      </c>
      <c r="D2803" s="77">
        <v>0</v>
      </c>
      <c r="E2803" s="77">
        <v>42404.07</v>
      </c>
      <c r="F2803" s="77">
        <v>320336.40000000002</v>
      </c>
      <c r="G2803" s="77">
        <v>298065.24</v>
      </c>
      <c r="H2803" s="77">
        <v>37501800.119999997</v>
      </c>
      <c r="I2803" s="77">
        <v>3401028498.9899998</v>
      </c>
      <c r="J2803" s="77">
        <v>23687861.59</v>
      </c>
      <c r="K2803" s="77">
        <v>42423.15</v>
      </c>
      <c r="L2803" s="77">
        <v>19.079999999999998</v>
      </c>
      <c r="M2803" s="77">
        <v>24281975.620000001</v>
      </c>
      <c r="N2803" s="77">
        <v>0</v>
      </c>
      <c r="O2803" s="77">
        <v>-875612.70999999717</v>
      </c>
      <c r="P2803" s="77">
        <v>5609880.7300000004</v>
      </c>
      <c r="Q2803" s="77">
        <v>-4293151.3699999973</v>
      </c>
      <c r="R2803" s="77">
        <v>1316729.3600000031</v>
      </c>
      <c r="S2803" s="77">
        <v>36185070.76000005</v>
      </c>
      <c r="T2803" s="77">
        <v>6288824.3600000003</v>
      </c>
      <c r="U2803" s="77">
        <v>0</v>
      </c>
      <c r="V2803" s="77">
        <v>0</v>
      </c>
      <c r="W2803" s="77">
        <v>0</v>
      </c>
      <c r="X2803" s="77">
        <v>0.43</v>
      </c>
      <c r="Y2803" s="77">
        <v>27397433.300000001</v>
      </c>
      <c r="Z2803" s="77">
        <v>438433.78</v>
      </c>
      <c r="AA2803" s="77">
        <v>5254352.3099999996</v>
      </c>
      <c r="AB2803" s="77">
        <v>0</v>
      </c>
      <c r="AC2803" s="77">
        <v>0</v>
      </c>
      <c r="AD2803" s="77">
        <v>0</v>
      </c>
      <c r="AE2803" s="77">
        <v>0</v>
      </c>
      <c r="AF2803" s="77">
        <v>-0.01</v>
      </c>
      <c r="AG2803" s="77">
        <v>20965006.639999997</v>
      </c>
      <c r="AH2803" s="77">
        <v>3359392.1299999994</v>
      </c>
      <c r="AI2803" s="77">
        <v>24323144.620000001</v>
      </c>
      <c r="AJ2803" s="77">
        <v>25198757.329999998</v>
      </c>
      <c r="AK2803" s="77">
        <v>0</v>
      </c>
      <c r="AL2803" s="77">
        <v>3401028498.9899998</v>
      </c>
      <c r="AM2803" s="77">
        <v>80169.164689326455</v>
      </c>
      <c r="AN2803" s="77">
        <v>320336.40000000002</v>
      </c>
      <c r="AO2803" s="77">
        <v>0</v>
      </c>
      <c r="AP2803" s="13">
        <v>6733903.5800000019</v>
      </c>
      <c r="AQ2803" s="13">
        <v>505621.2099999995</v>
      </c>
      <c r="AR2803" s="367">
        <v>23233046.010000002</v>
      </c>
      <c r="AS2803" s="322">
        <v>46053</v>
      </c>
      <c r="AT2803" s="42" t="s">
        <v>0</v>
      </c>
      <c r="AU2803" s="40" t="s">
        <v>292</v>
      </c>
      <c r="AV2803" s="40">
        <v>2026</v>
      </c>
      <c r="AW2803" s="270" t="s">
        <v>178</v>
      </c>
      <c r="AX2803" s="380">
        <v>337.98</v>
      </c>
      <c r="AY2803" s="380">
        <v>367.31</v>
      </c>
    </row>
    <row r="2804" spans="1:51" x14ac:dyDescent="0.25">
      <c r="A2804" s="5">
        <v>44</v>
      </c>
      <c r="B2804" s="6" t="s">
        <v>62</v>
      </c>
      <c r="C2804" s="77">
        <v>64034371.890000001</v>
      </c>
      <c r="D2804" s="77">
        <v>1248667.4099999999</v>
      </c>
      <c r="E2804" s="77">
        <v>20832584.300000001</v>
      </c>
      <c r="F2804" s="77">
        <v>11824861.23</v>
      </c>
      <c r="G2804" s="77">
        <v>0</v>
      </c>
      <c r="H2804" s="77">
        <v>-17535666.780000001</v>
      </c>
      <c r="I2804" s="77">
        <v>1823314466.3099999</v>
      </c>
      <c r="J2804" s="77">
        <v>331574565.43000001</v>
      </c>
      <c r="K2804" s="77">
        <v>157366893.40000001</v>
      </c>
      <c r="L2804" s="77">
        <v>136172599.24000001</v>
      </c>
      <c r="M2804" s="77">
        <v>130269.11</v>
      </c>
      <c r="N2804" s="77">
        <v>0</v>
      </c>
      <c r="O2804" s="77">
        <v>31671478.329999983</v>
      </c>
      <c r="P2804" s="77">
        <v>18711313.389999986</v>
      </c>
      <c r="Q2804" s="77">
        <v>-157352.64000000001</v>
      </c>
      <c r="R2804" s="77">
        <v>18553960.749999985</v>
      </c>
      <c r="S2804" s="77">
        <v>-36089627.529999994</v>
      </c>
      <c r="T2804" s="77">
        <v>460617.12</v>
      </c>
      <c r="U2804" s="77">
        <v>0</v>
      </c>
      <c r="V2804" s="77">
        <v>0</v>
      </c>
      <c r="W2804" s="77">
        <v>0</v>
      </c>
      <c r="X2804" s="77">
        <v>381965.81</v>
      </c>
      <c r="Y2804" s="77">
        <v>33297034.09</v>
      </c>
      <c r="Z2804" s="77">
        <v>952980</v>
      </c>
      <c r="AA2804" s="77">
        <v>0</v>
      </c>
      <c r="AB2804" s="77">
        <v>0</v>
      </c>
      <c r="AC2804" s="77">
        <v>0</v>
      </c>
      <c r="AD2804" s="77">
        <v>0</v>
      </c>
      <c r="AE2804" s="77">
        <v>0</v>
      </c>
      <c r="AF2804" s="77">
        <v>10507.5</v>
      </c>
      <c r="AG2804" s="77">
        <v>136302868.34999999</v>
      </c>
      <c r="AH2804" s="77">
        <v>20832584.300000001</v>
      </c>
      <c r="AI2804" s="77">
        <v>157145834.75999999</v>
      </c>
      <c r="AJ2804" s="77">
        <v>125474356.43000001</v>
      </c>
      <c r="AK2804" s="77">
        <v>0</v>
      </c>
      <c r="AL2804" s="77">
        <v>1823314466.3099999</v>
      </c>
      <c r="AM2804" s="77">
        <v>11.58639169215499</v>
      </c>
      <c r="AN2804" s="77">
        <v>7778735.2999999998</v>
      </c>
      <c r="AO2804" s="77">
        <v>4046125.93</v>
      </c>
      <c r="AP2804" s="13">
        <v>33865270.969999999</v>
      </c>
      <c r="AQ2804" s="13">
        <v>2751044.8200000003</v>
      </c>
      <c r="AR2804" s="367">
        <v>23291201</v>
      </c>
      <c r="AS2804" s="322">
        <v>46053</v>
      </c>
      <c r="AT2804" s="42" t="s">
        <v>0</v>
      </c>
      <c r="AU2804" s="40" t="s">
        <v>293</v>
      </c>
      <c r="AV2804" s="40">
        <v>2026</v>
      </c>
      <c r="AW2804" s="270" t="s">
        <v>167</v>
      </c>
      <c r="AX2804" s="380">
        <v>337.98</v>
      </c>
      <c r="AY2804" s="380">
        <v>367.31</v>
      </c>
    </row>
    <row r="2805" spans="1:51" ht="30" x14ac:dyDescent="0.25">
      <c r="A2805" s="5">
        <v>113</v>
      </c>
      <c r="B2805" s="6" t="s">
        <v>63</v>
      </c>
      <c r="C2805" s="77">
        <v>19044989.920000002</v>
      </c>
      <c r="D2805" s="77">
        <v>533567.04</v>
      </c>
      <c r="E2805" s="77">
        <v>674266.66999999993</v>
      </c>
      <c r="F2805" s="77">
        <v>4402082.68</v>
      </c>
      <c r="G2805" s="77">
        <v>16906877.460000001</v>
      </c>
      <c r="H2805" s="77">
        <v>286399.44</v>
      </c>
      <c r="I2805" s="77">
        <v>199782521.78</v>
      </c>
      <c r="J2805" s="77">
        <v>13442061.199999999</v>
      </c>
      <c r="K2805" s="77">
        <v>52868680.479999997</v>
      </c>
      <c r="L2805" s="77">
        <v>52194413.810000002</v>
      </c>
      <c r="M2805" s="77">
        <v>21006348.039999999</v>
      </c>
      <c r="N2805" s="77">
        <v>0</v>
      </c>
      <c r="O2805" s="77">
        <v>2196882.1700000018</v>
      </c>
      <c r="P2805" s="77">
        <v>-4994419.4300000072</v>
      </c>
      <c r="Q2805" s="77">
        <v>-1328524.3899999969</v>
      </c>
      <c r="R2805" s="77">
        <v>-6322943.820000004</v>
      </c>
      <c r="S2805" s="77">
        <v>6609343.2599999998</v>
      </c>
      <c r="T2805" s="77">
        <v>6847.04</v>
      </c>
      <c r="U2805" s="77">
        <v>0</v>
      </c>
      <c r="V2805" s="77">
        <v>0</v>
      </c>
      <c r="W2805" s="77">
        <v>0</v>
      </c>
      <c r="X2805" s="77">
        <v>0.34</v>
      </c>
      <c r="Y2805" s="77">
        <v>0</v>
      </c>
      <c r="Z2805" s="77">
        <v>283505.75</v>
      </c>
      <c r="AA2805" s="77">
        <v>0</v>
      </c>
      <c r="AB2805" s="77">
        <v>0</v>
      </c>
      <c r="AC2805" s="77">
        <v>0</v>
      </c>
      <c r="AD2805" s="77">
        <v>0</v>
      </c>
      <c r="AE2805" s="77">
        <v>0</v>
      </c>
      <c r="AF2805" s="77">
        <v>236853.34</v>
      </c>
      <c r="AG2805" s="77">
        <v>64383541.900000006</v>
      </c>
      <c r="AH2805" s="77">
        <v>10067600.040000001</v>
      </c>
      <c r="AI2805" s="77">
        <v>73951877.460000008</v>
      </c>
      <c r="AJ2805" s="77">
        <v>71754995.290000007</v>
      </c>
      <c r="AK2805" s="77">
        <v>0</v>
      </c>
      <c r="AL2805" s="77">
        <v>199782521.78</v>
      </c>
      <c r="AM2805" s="77">
        <v>3.7788444872494389</v>
      </c>
      <c r="AN2805" s="77">
        <v>2224673.19</v>
      </c>
      <c r="AO2805" s="77">
        <v>2177409.4900000002</v>
      </c>
      <c r="AP2805" s="13">
        <v>21098859.599999994</v>
      </c>
      <c r="AQ2805" s="13">
        <v>587177.40000000037</v>
      </c>
      <c r="AR2805" s="367">
        <v>9642200</v>
      </c>
      <c r="AS2805" s="322">
        <v>46053</v>
      </c>
      <c r="AT2805" s="42" t="s">
        <v>0</v>
      </c>
      <c r="AU2805" s="40" t="s">
        <v>292</v>
      </c>
      <c r="AV2805" s="40">
        <v>2026</v>
      </c>
      <c r="AW2805" s="270" t="s">
        <v>171</v>
      </c>
      <c r="AX2805" s="380">
        <v>337.98</v>
      </c>
      <c r="AY2805" s="380">
        <v>367.31</v>
      </c>
    </row>
    <row r="2806" spans="1:51" x14ac:dyDescent="0.25">
      <c r="A2806" s="5">
        <v>1</v>
      </c>
      <c r="B2806" s="6" t="s">
        <v>65</v>
      </c>
      <c r="C2806" s="77">
        <v>0</v>
      </c>
      <c r="D2806" s="77">
        <v>0</v>
      </c>
      <c r="E2806" s="77">
        <v>0</v>
      </c>
      <c r="F2806" s="77">
        <v>0</v>
      </c>
      <c r="G2806" s="77">
        <v>0</v>
      </c>
      <c r="H2806" s="77">
        <v>0</v>
      </c>
      <c r="I2806" s="77">
        <v>0</v>
      </c>
      <c r="J2806" s="77">
        <v>0</v>
      </c>
      <c r="K2806" s="77">
        <v>0</v>
      </c>
      <c r="L2806" s="77">
        <v>0</v>
      </c>
      <c r="M2806" s="77">
        <v>0</v>
      </c>
      <c r="N2806" s="77">
        <v>0</v>
      </c>
      <c r="O2806" s="77">
        <v>0</v>
      </c>
      <c r="P2806" s="77">
        <v>0</v>
      </c>
      <c r="Q2806" s="77">
        <v>0</v>
      </c>
      <c r="R2806" s="77">
        <v>0</v>
      </c>
      <c r="S2806" s="77">
        <v>0</v>
      </c>
      <c r="T2806" s="77">
        <v>0</v>
      </c>
      <c r="U2806" s="77">
        <v>0</v>
      </c>
      <c r="V2806" s="77">
        <v>0</v>
      </c>
      <c r="W2806" s="77">
        <v>0</v>
      </c>
      <c r="X2806" s="77">
        <v>0</v>
      </c>
      <c r="Y2806" s="77">
        <v>0</v>
      </c>
      <c r="Z2806" s="77">
        <v>0</v>
      </c>
      <c r="AA2806" s="77">
        <v>0</v>
      </c>
      <c r="AB2806" s="77">
        <v>0</v>
      </c>
      <c r="AC2806" s="77">
        <v>0</v>
      </c>
      <c r="AD2806" s="77">
        <v>0</v>
      </c>
      <c r="AE2806" s="77">
        <v>0</v>
      </c>
      <c r="AF2806" s="77">
        <v>0</v>
      </c>
      <c r="AG2806" s="77">
        <v>0</v>
      </c>
      <c r="AH2806" s="77">
        <v>0</v>
      </c>
      <c r="AI2806" s="77">
        <v>0</v>
      </c>
      <c r="AJ2806" s="77">
        <v>0</v>
      </c>
      <c r="AK2806" s="77">
        <v>0</v>
      </c>
      <c r="AL2806" s="77">
        <v>0</v>
      </c>
      <c r="AM2806" s="77">
        <v>0</v>
      </c>
      <c r="AN2806" s="77">
        <v>0</v>
      </c>
      <c r="AO2806" s="77">
        <v>0</v>
      </c>
      <c r="AP2806" s="13">
        <v>0</v>
      </c>
      <c r="AQ2806" s="13">
        <v>0</v>
      </c>
      <c r="AR2806" s="367">
        <v>0</v>
      </c>
      <c r="AS2806" s="322">
        <v>46053</v>
      </c>
      <c r="AT2806" s="42" t="s">
        <v>0</v>
      </c>
      <c r="AU2806" s="40" t="s">
        <v>292</v>
      </c>
      <c r="AV2806" s="40">
        <v>2026</v>
      </c>
      <c r="AW2806" s="270" t="s">
        <v>177</v>
      </c>
      <c r="AX2806" s="380">
        <v>337.98</v>
      </c>
      <c r="AY2806" s="380">
        <v>367.31</v>
      </c>
    </row>
    <row r="2807" spans="1:51" x14ac:dyDescent="0.25">
      <c r="A2807" s="5">
        <v>109</v>
      </c>
      <c r="B2807" s="6" t="s">
        <v>66</v>
      </c>
      <c r="C2807" s="77">
        <v>369956052.68000001</v>
      </c>
      <c r="D2807" s="77">
        <v>141170335.05000001</v>
      </c>
      <c r="E2807" s="77">
        <v>492640881.96999997</v>
      </c>
      <c r="F2807" s="77">
        <v>59441620.600000001</v>
      </c>
      <c r="G2807" s="77">
        <v>242967935.40000001</v>
      </c>
      <c r="H2807" s="77">
        <v>1128896940.6500001</v>
      </c>
      <c r="I2807" s="77">
        <v>11171702267.379999</v>
      </c>
      <c r="J2807" s="77">
        <v>3260057790.5300002</v>
      </c>
      <c r="K2807" s="77">
        <v>1501197994.79</v>
      </c>
      <c r="L2807" s="77">
        <v>1008557112.8200001</v>
      </c>
      <c r="M2807" s="77">
        <v>121541883.72</v>
      </c>
      <c r="N2807" s="77">
        <v>0</v>
      </c>
      <c r="O2807" s="77">
        <v>343656813.51999998</v>
      </c>
      <c r="P2807" s="77">
        <v>-417280651.8900001</v>
      </c>
      <c r="Q2807" s="77">
        <v>47779525.819999993</v>
      </c>
      <c r="R2807" s="77">
        <v>-369501126.07000011</v>
      </c>
      <c r="S2807" s="77">
        <v>1498398066.7200003</v>
      </c>
      <c r="T2807" s="77">
        <v>12882817.470000001</v>
      </c>
      <c r="U2807" s="77">
        <v>0</v>
      </c>
      <c r="V2807" s="77">
        <v>0</v>
      </c>
      <c r="W2807" s="77">
        <v>12244375.58</v>
      </c>
      <c r="X2807" s="77">
        <v>12252922.720000001</v>
      </c>
      <c r="Y2807" s="77">
        <v>4361083.43</v>
      </c>
      <c r="Z2807" s="77">
        <v>12134970.859999999</v>
      </c>
      <c r="AA2807" s="77">
        <v>2105.9499999999998</v>
      </c>
      <c r="AB2807" s="77">
        <v>0</v>
      </c>
      <c r="AC2807" s="77">
        <v>0</v>
      </c>
      <c r="AD2807" s="77">
        <v>0</v>
      </c>
      <c r="AE2807" s="77">
        <v>792850.13</v>
      </c>
      <c r="AF2807" s="77">
        <v>4624366.42</v>
      </c>
      <c r="AG2807" s="77">
        <v>1044666691.8200001</v>
      </c>
      <c r="AH2807" s="77">
        <v>578073187.14999998</v>
      </c>
      <c r="AI2807" s="77">
        <v>1595132359.8200002</v>
      </c>
      <c r="AJ2807" s="77">
        <v>1251475546.3000002</v>
      </c>
      <c r="AK2807" s="77">
        <v>0</v>
      </c>
      <c r="AL2807" s="77">
        <v>11171702267.379999</v>
      </c>
      <c r="AM2807" s="77">
        <v>7.4418579735331916</v>
      </c>
      <c r="AN2807" s="77">
        <v>43752151.75</v>
      </c>
      <c r="AO2807" s="77">
        <v>15689468.85</v>
      </c>
      <c r="AP2807" s="13">
        <v>347886137.68000007</v>
      </c>
      <c r="AQ2807" s="13">
        <v>462756472.81000006</v>
      </c>
      <c r="AR2807" s="367">
        <v>23500000</v>
      </c>
      <c r="AS2807" s="322">
        <v>46053</v>
      </c>
      <c r="AT2807" s="42" t="s">
        <v>0</v>
      </c>
      <c r="AU2807" s="40" t="s">
        <v>292</v>
      </c>
      <c r="AV2807" s="40">
        <v>2026</v>
      </c>
      <c r="AW2807" s="270" t="s">
        <v>157</v>
      </c>
      <c r="AX2807" s="380">
        <v>337.98</v>
      </c>
      <c r="AY2807" s="380">
        <v>367.31</v>
      </c>
    </row>
    <row r="2808" spans="1:51" x14ac:dyDescent="0.25">
      <c r="A2808" s="5">
        <v>98</v>
      </c>
      <c r="B2808" s="6" t="s">
        <v>64</v>
      </c>
      <c r="C2808" s="77">
        <v>71575663.939999998</v>
      </c>
      <c r="D2808" s="77">
        <v>17493263.129999999</v>
      </c>
      <c r="E2808" s="77">
        <v>47188188.009999998</v>
      </c>
      <c r="F2808" s="77">
        <v>14837555.550000001</v>
      </c>
      <c r="G2808" s="77">
        <v>4680170.76</v>
      </c>
      <c r="H2808" s="77">
        <v>822932.21</v>
      </c>
      <c r="I2808" s="77">
        <v>284800107.66000003</v>
      </c>
      <c r="J2808" s="77">
        <v>8169060.6900000004</v>
      </c>
      <c r="K2808" s="77">
        <v>272708949.13999999</v>
      </c>
      <c r="L2808" s="77">
        <v>225520761.13000003</v>
      </c>
      <c r="M2808" s="77">
        <v>25212322.030000001</v>
      </c>
      <c r="N2808" s="77">
        <v>0</v>
      </c>
      <c r="O2808" s="77">
        <v>25771933.430000007</v>
      </c>
      <c r="P2808" s="77">
        <v>8073175.6600000262</v>
      </c>
      <c r="Q2808" s="77">
        <v>-3205486.8900000006</v>
      </c>
      <c r="R2808" s="77">
        <v>4867688.7700000256</v>
      </c>
      <c r="S2808" s="77">
        <v>-4044756.5600000024</v>
      </c>
      <c r="T2808" s="77">
        <v>78.91</v>
      </c>
      <c r="U2808" s="77">
        <v>0</v>
      </c>
      <c r="V2808" s="77">
        <v>0</v>
      </c>
      <c r="W2808" s="77">
        <v>0</v>
      </c>
      <c r="X2808" s="77">
        <v>6702873.9400000004</v>
      </c>
      <c r="Y2808" s="77">
        <v>22595315.030000001</v>
      </c>
      <c r="Z2808" s="77">
        <v>1106838.53</v>
      </c>
      <c r="AA2808" s="77">
        <v>60238331.600000001</v>
      </c>
      <c r="AB2808" s="77">
        <v>0</v>
      </c>
      <c r="AC2808" s="77">
        <v>0</v>
      </c>
      <c r="AD2808" s="77">
        <v>0</v>
      </c>
      <c r="AE2808" s="77">
        <v>0</v>
      </c>
      <c r="AF2808" s="77">
        <v>1061485.07</v>
      </c>
      <c r="AG2808" s="77">
        <v>285166159.11000001</v>
      </c>
      <c r="AH2808" s="77">
        <v>47262124.380000003</v>
      </c>
      <c r="AI2808" s="77">
        <v>330148208.15999997</v>
      </c>
      <c r="AJ2808" s="77">
        <v>304376274.72999996</v>
      </c>
      <c r="AK2808" s="77">
        <v>0</v>
      </c>
      <c r="AL2808" s="77">
        <v>284800107.66000003</v>
      </c>
      <c r="AM2808" s="77">
        <v>1.044337226769162</v>
      </c>
      <c r="AN2808" s="77">
        <v>8759085.0599999987</v>
      </c>
      <c r="AO2808" s="77">
        <v>6078470.4900000002</v>
      </c>
      <c r="AP2808" s="13">
        <v>80318437.74000001</v>
      </c>
      <c r="AQ2808" s="13">
        <v>50657931.93</v>
      </c>
      <c r="AR2808" s="367">
        <v>23317000</v>
      </c>
      <c r="AS2808" s="322">
        <v>46053</v>
      </c>
      <c r="AT2808" s="42" t="s">
        <v>0</v>
      </c>
      <c r="AU2808" s="40" t="s">
        <v>292</v>
      </c>
      <c r="AV2808" s="40">
        <v>2026</v>
      </c>
      <c r="AW2808" s="270" t="s">
        <v>165</v>
      </c>
      <c r="AX2808" s="380">
        <v>337.98</v>
      </c>
      <c r="AY2808" s="380">
        <v>367.31</v>
      </c>
    </row>
    <row r="2809" spans="1:51" x14ac:dyDescent="0.25">
      <c r="A2809" s="5">
        <v>121</v>
      </c>
      <c r="B2809" s="6" t="s">
        <v>68</v>
      </c>
      <c r="C2809" s="77">
        <v>0</v>
      </c>
      <c r="D2809" s="77">
        <v>0</v>
      </c>
      <c r="E2809" s="77">
        <v>0</v>
      </c>
      <c r="F2809" s="77">
        <v>0</v>
      </c>
      <c r="G2809" s="77">
        <v>0</v>
      </c>
      <c r="H2809" s="77">
        <v>0</v>
      </c>
      <c r="I2809" s="77">
        <v>0</v>
      </c>
      <c r="J2809" s="77">
        <v>0</v>
      </c>
      <c r="K2809" s="77">
        <v>0</v>
      </c>
      <c r="L2809" s="77">
        <v>0</v>
      </c>
      <c r="M2809" s="77">
        <v>0</v>
      </c>
      <c r="N2809" s="77">
        <v>0</v>
      </c>
      <c r="O2809" s="77">
        <v>0</v>
      </c>
      <c r="P2809" s="77">
        <v>0</v>
      </c>
      <c r="Q2809" s="77">
        <v>0</v>
      </c>
      <c r="R2809" s="77">
        <v>0</v>
      </c>
      <c r="S2809" s="77">
        <v>0</v>
      </c>
      <c r="T2809" s="77">
        <v>0</v>
      </c>
      <c r="U2809" s="77">
        <v>0</v>
      </c>
      <c r="V2809" s="77">
        <v>0</v>
      </c>
      <c r="W2809" s="77">
        <v>0</v>
      </c>
      <c r="X2809" s="77">
        <v>0</v>
      </c>
      <c r="Y2809" s="77">
        <v>0</v>
      </c>
      <c r="Z2809" s="77">
        <v>0</v>
      </c>
      <c r="AA2809" s="77">
        <v>0</v>
      </c>
      <c r="AB2809" s="77">
        <v>0</v>
      </c>
      <c r="AC2809" s="77">
        <v>0</v>
      </c>
      <c r="AD2809" s="77">
        <v>0</v>
      </c>
      <c r="AE2809" s="77">
        <v>0</v>
      </c>
      <c r="AF2809" s="77">
        <v>0</v>
      </c>
      <c r="AG2809" s="77">
        <v>0</v>
      </c>
      <c r="AH2809" s="77">
        <v>0</v>
      </c>
      <c r="AI2809" s="77">
        <v>0</v>
      </c>
      <c r="AJ2809" s="77">
        <v>0</v>
      </c>
      <c r="AK2809" s="77">
        <v>0</v>
      </c>
      <c r="AL2809" s="77">
        <v>0</v>
      </c>
      <c r="AM2809" s="77">
        <v>0</v>
      </c>
      <c r="AN2809" s="77">
        <v>0</v>
      </c>
      <c r="AO2809" s="77">
        <v>0</v>
      </c>
      <c r="AP2809" s="13">
        <v>0</v>
      </c>
      <c r="AQ2809" s="13">
        <v>0</v>
      </c>
      <c r="AR2809" s="367">
        <v>0</v>
      </c>
      <c r="AS2809" s="322">
        <v>46053</v>
      </c>
      <c r="AT2809" s="42" t="s">
        <v>0</v>
      </c>
      <c r="AU2809" s="40" t="s">
        <v>292</v>
      </c>
      <c r="AV2809" s="40">
        <v>2026</v>
      </c>
      <c r="AW2809" s="270" t="s">
        <v>188</v>
      </c>
      <c r="AX2809" s="380">
        <v>337.98</v>
      </c>
      <c r="AY2809" s="380">
        <v>367.31</v>
      </c>
    </row>
    <row r="2810" spans="1:51" x14ac:dyDescent="0.25">
      <c r="A2810" s="5">
        <v>108</v>
      </c>
      <c r="B2810" s="6" t="s">
        <v>102</v>
      </c>
      <c r="C2810" s="77">
        <v>4883037.2300000004</v>
      </c>
      <c r="D2810" s="77">
        <v>0</v>
      </c>
      <c r="E2810" s="77">
        <v>547027.99</v>
      </c>
      <c r="F2810" s="77">
        <v>562531.04</v>
      </c>
      <c r="G2810" s="77">
        <v>78512.19</v>
      </c>
      <c r="H2810" s="77">
        <v>9562.2900000000009</v>
      </c>
      <c r="I2810" s="77">
        <v>48390484.079999998</v>
      </c>
      <c r="J2810" s="77">
        <v>326177032.22000003</v>
      </c>
      <c r="K2810" s="77">
        <v>15690494.529999999</v>
      </c>
      <c r="L2810" s="77">
        <v>15143466.539999999</v>
      </c>
      <c r="M2810" s="77">
        <v>5764470.3799999999</v>
      </c>
      <c r="N2810" s="77">
        <v>0</v>
      </c>
      <c r="O2810" s="77">
        <v>2398912.1100000031</v>
      </c>
      <c r="P2810" s="77">
        <v>1843081.8900000006</v>
      </c>
      <c r="Q2810" s="77">
        <v>-174586.94000000041</v>
      </c>
      <c r="R2810" s="77">
        <v>1668494.9500000002</v>
      </c>
      <c r="S2810" s="77">
        <v>-1658932.6600000001</v>
      </c>
      <c r="T2810" s="77">
        <v>16.309999999999999</v>
      </c>
      <c r="U2810" s="77">
        <v>0</v>
      </c>
      <c r="V2810" s="77">
        <v>0</v>
      </c>
      <c r="W2810" s="77">
        <v>0</v>
      </c>
      <c r="X2810" s="77">
        <v>1286075.8899999999</v>
      </c>
      <c r="Y2810" s="77">
        <v>7181997.6600000001</v>
      </c>
      <c r="Z2810" s="77">
        <v>134448.13</v>
      </c>
      <c r="AA2810" s="77">
        <v>1878300</v>
      </c>
      <c r="AB2810" s="77">
        <v>0</v>
      </c>
      <c r="AC2810" s="77">
        <v>0</v>
      </c>
      <c r="AD2810" s="77">
        <v>0</v>
      </c>
      <c r="AE2810" s="77">
        <v>0</v>
      </c>
      <c r="AF2810" s="77">
        <v>-513.65</v>
      </c>
      <c r="AG2810" s="77">
        <v>20889243.170000002</v>
      </c>
      <c r="AH2810" s="77">
        <v>565721.74</v>
      </c>
      <c r="AI2810" s="77">
        <v>21392005.010000002</v>
      </c>
      <c r="AJ2810" s="77">
        <v>18993092.899999999</v>
      </c>
      <c r="AK2810" s="77">
        <v>0</v>
      </c>
      <c r="AL2810" s="77">
        <v>48390484.079999998</v>
      </c>
      <c r="AM2810" s="77">
        <v>3.084063665901549</v>
      </c>
      <c r="AN2810" s="77">
        <v>509924.02</v>
      </c>
      <c r="AO2810" s="77">
        <v>52607.02</v>
      </c>
      <c r="AP2810" s="13">
        <v>2484125.120000001</v>
      </c>
      <c r="AQ2810" s="13">
        <v>0</v>
      </c>
      <c r="AR2810" s="367">
        <v>18657080</v>
      </c>
      <c r="AS2810" s="322">
        <v>46053</v>
      </c>
      <c r="AT2810" s="42" t="s">
        <v>0</v>
      </c>
      <c r="AU2810" s="40" t="s">
        <v>292</v>
      </c>
      <c r="AV2810" s="40">
        <v>2026</v>
      </c>
      <c r="AW2810" s="270" t="s">
        <v>183</v>
      </c>
      <c r="AX2810" s="380">
        <v>337.98</v>
      </c>
      <c r="AY2810" s="380">
        <v>367.31</v>
      </c>
    </row>
    <row r="2811" spans="1:51" x14ac:dyDescent="0.25">
      <c r="A2811" s="5">
        <v>38</v>
      </c>
      <c r="B2811" s="6" t="s">
        <v>193</v>
      </c>
      <c r="C2811" s="77">
        <v>0</v>
      </c>
      <c r="D2811" s="77">
        <v>0</v>
      </c>
      <c r="E2811" s="77">
        <v>0</v>
      </c>
      <c r="F2811" s="77">
        <v>0</v>
      </c>
      <c r="G2811" s="77">
        <v>0</v>
      </c>
      <c r="H2811" s="77">
        <v>0</v>
      </c>
      <c r="I2811" s="77">
        <v>0</v>
      </c>
      <c r="J2811" s="77">
        <v>0</v>
      </c>
      <c r="K2811" s="77">
        <v>0</v>
      </c>
      <c r="L2811" s="77">
        <v>0</v>
      </c>
      <c r="M2811" s="77">
        <v>0</v>
      </c>
      <c r="N2811" s="77">
        <v>0</v>
      </c>
      <c r="O2811" s="77">
        <v>0</v>
      </c>
      <c r="P2811" s="77">
        <v>0</v>
      </c>
      <c r="Q2811" s="77">
        <v>0</v>
      </c>
      <c r="R2811" s="77">
        <v>0</v>
      </c>
      <c r="S2811" s="77">
        <v>0</v>
      </c>
      <c r="T2811" s="77">
        <v>0</v>
      </c>
      <c r="U2811" s="77">
        <v>0</v>
      </c>
      <c r="V2811" s="77">
        <v>0</v>
      </c>
      <c r="W2811" s="77">
        <v>0</v>
      </c>
      <c r="X2811" s="77">
        <v>0</v>
      </c>
      <c r="Y2811" s="77">
        <v>0</v>
      </c>
      <c r="Z2811" s="77">
        <v>0</v>
      </c>
      <c r="AA2811" s="77">
        <v>0</v>
      </c>
      <c r="AB2811" s="77">
        <v>0</v>
      </c>
      <c r="AC2811" s="77">
        <v>0</v>
      </c>
      <c r="AD2811" s="77">
        <v>0</v>
      </c>
      <c r="AE2811" s="77">
        <v>0</v>
      </c>
      <c r="AF2811" s="77">
        <v>0</v>
      </c>
      <c r="AG2811" s="77">
        <v>0</v>
      </c>
      <c r="AH2811" s="77">
        <v>0</v>
      </c>
      <c r="AI2811" s="77">
        <v>0</v>
      </c>
      <c r="AJ2811" s="77">
        <v>0</v>
      </c>
      <c r="AK2811" s="77">
        <v>0</v>
      </c>
      <c r="AL2811" s="77">
        <v>0</v>
      </c>
      <c r="AM2811" s="77">
        <v>0</v>
      </c>
      <c r="AN2811" s="77">
        <v>0</v>
      </c>
      <c r="AO2811" s="77">
        <v>0</v>
      </c>
      <c r="AP2811" s="13">
        <v>0</v>
      </c>
      <c r="AQ2811" s="13">
        <v>0</v>
      </c>
      <c r="AR2811" s="367">
        <v>0</v>
      </c>
      <c r="AS2811" s="322">
        <v>46053</v>
      </c>
      <c r="AT2811" s="42" t="s">
        <v>0</v>
      </c>
      <c r="AU2811" s="40" t="s">
        <v>292</v>
      </c>
      <c r="AV2811" s="40">
        <v>2026</v>
      </c>
      <c r="AW2811" s="270" t="s">
        <v>194</v>
      </c>
      <c r="AX2811" s="380">
        <v>337.98</v>
      </c>
      <c r="AY2811" s="380">
        <v>367.31</v>
      </c>
    </row>
    <row r="2812" spans="1:51" x14ac:dyDescent="0.25">
      <c r="A2812" s="5">
        <v>13</v>
      </c>
      <c r="B2812" s="6" t="s">
        <v>70</v>
      </c>
      <c r="C2812" s="77">
        <v>6120322094.1300001</v>
      </c>
      <c r="D2812" s="77">
        <v>2699237894.8600001</v>
      </c>
      <c r="E2812" s="77">
        <v>3846750384.1599998</v>
      </c>
      <c r="F2812" s="77">
        <v>911427836.89999986</v>
      </c>
      <c r="G2812" s="77">
        <v>0</v>
      </c>
      <c r="H2812" s="77">
        <v>278274142.91000003</v>
      </c>
      <c r="I2812" s="77">
        <v>26559363254.759998</v>
      </c>
      <c r="J2812" s="77">
        <v>23780276503.130001</v>
      </c>
      <c r="K2812" s="77">
        <v>10617390203.469999</v>
      </c>
      <c r="L2812" s="77">
        <v>6770628744.7199993</v>
      </c>
      <c r="M2812" s="77">
        <v>7503757116.5600004</v>
      </c>
      <c r="N2812" s="77">
        <v>0</v>
      </c>
      <c r="O2812" s="77">
        <v>2793997986.3199997</v>
      </c>
      <c r="P2812" s="77">
        <v>-284341623.95000076</v>
      </c>
      <c r="Q2812" s="77">
        <v>-687461994.80000114</v>
      </c>
      <c r="R2812" s="77">
        <v>-971803618.75000191</v>
      </c>
      <c r="S2812" s="77">
        <v>1250077761.6600008</v>
      </c>
      <c r="T2812" s="77">
        <v>50691886.200000003</v>
      </c>
      <c r="U2812" s="77">
        <v>799591854.73000002</v>
      </c>
      <c r="V2812" s="77">
        <v>0</v>
      </c>
      <c r="W2812" s="77">
        <v>35512657.450000003</v>
      </c>
      <c r="X2812" s="77">
        <v>14110521.529999999</v>
      </c>
      <c r="Y2812" s="77">
        <v>1243016818.52</v>
      </c>
      <c r="Z2812" s="77">
        <v>70685570.060000002</v>
      </c>
      <c r="AA2812" s="77">
        <v>10761145.27</v>
      </c>
      <c r="AB2812" s="77">
        <v>0</v>
      </c>
      <c r="AC2812" s="77">
        <v>1271701940</v>
      </c>
      <c r="AD2812" s="77">
        <v>0</v>
      </c>
      <c r="AE2812" s="77">
        <v>281416.73</v>
      </c>
      <c r="AF2812" s="77">
        <v>220089.48</v>
      </c>
      <c r="AG2812" s="77">
        <v>10879049916.960001</v>
      </c>
      <c r="AH2812" s="77">
        <v>7242086328.4799995</v>
      </c>
      <c r="AI2812" s="77">
        <v>18044827016.709999</v>
      </c>
      <c r="AJ2812" s="77">
        <v>15250829030.389999</v>
      </c>
      <c r="AK2812" s="77">
        <v>0</v>
      </c>
      <c r="AL2812" s="77">
        <v>26559363254.759998</v>
      </c>
      <c r="AM2812" s="77">
        <v>2.5014963890165598</v>
      </c>
      <c r="AN2812" s="77">
        <v>721236826.59000003</v>
      </c>
      <c r="AO2812" s="77">
        <v>190191010.31</v>
      </c>
      <c r="AP2812" s="13">
        <v>4864944116.7800007</v>
      </c>
      <c r="AQ2812" s="13">
        <v>4107333619.8799992</v>
      </c>
      <c r="AR2812" s="367">
        <v>180005400</v>
      </c>
      <c r="AS2812" s="322">
        <v>46053</v>
      </c>
      <c r="AT2812" s="42" t="s">
        <v>0</v>
      </c>
      <c r="AU2812" s="40" t="s">
        <v>292</v>
      </c>
      <c r="AV2812" s="40">
        <v>2026</v>
      </c>
      <c r="AW2812" s="270" t="s">
        <v>149</v>
      </c>
      <c r="AX2812" s="380">
        <v>337.98</v>
      </c>
      <c r="AY2812" s="380">
        <v>367.31</v>
      </c>
    </row>
    <row r="2813" spans="1:51" x14ac:dyDescent="0.25">
      <c r="A2813" s="5">
        <v>110</v>
      </c>
      <c r="B2813" s="6" t="s">
        <v>71</v>
      </c>
      <c r="C2813" s="77">
        <v>37711883.650000006</v>
      </c>
      <c r="D2813" s="77">
        <v>629880.49</v>
      </c>
      <c r="E2813" s="77">
        <v>658802.28</v>
      </c>
      <c r="F2813" s="77">
        <v>7085994.9299999997</v>
      </c>
      <c r="G2813" s="77">
        <v>802900.97</v>
      </c>
      <c r="H2813" s="77">
        <v>122364421.08</v>
      </c>
      <c r="I2813" s="77">
        <v>2850819211.4299998</v>
      </c>
      <c r="J2813" s="77">
        <v>1678454572.1400001</v>
      </c>
      <c r="K2813" s="77">
        <v>104606362.26000001</v>
      </c>
      <c r="L2813" s="77">
        <v>103947559.98000002</v>
      </c>
      <c r="M2813" s="77">
        <v>6276604.9400000004</v>
      </c>
      <c r="N2813" s="77">
        <v>0</v>
      </c>
      <c r="O2813" s="77">
        <v>8564381.1700000167</v>
      </c>
      <c r="P2813" s="77">
        <v>20628726.090000004</v>
      </c>
      <c r="Q2813" s="77">
        <v>-26652554.620000005</v>
      </c>
      <c r="R2813" s="77">
        <v>-6023828.5300000012</v>
      </c>
      <c r="S2813" s="77">
        <v>128388249.67999999</v>
      </c>
      <c r="T2813" s="77">
        <v>5582506.9299999997</v>
      </c>
      <c r="U2813" s="77">
        <v>0</v>
      </c>
      <c r="V2813" s="77">
        <v>0</v>
      </c>
      <c r="W2813" s="77">
        <v>0</v>
      </c>
      <c r="X2813" s="77">
        <v>865556.26</v>
      </c>
      <c r="Y2813" s="77">
        <v>22414231.32</v>
      </c>
      <c r="Z2813" s="77">
        <v>140758.39000000001</v>
      </c>
      <c r="AA2813" s="77">
        <v>2213774.39</v>
      </c>
      <c r="AB2813" s="77">
        <v>0</v>
      </c>
      <c r="AC2813" s="77">
        <v>0</v>
      </c>
      <c r="AD2813" s="77">
        <v>0</v>
      </c>
      <c r="AE2813" s="77">
        <v>0</v>
      </c>
      <c r="AF2813" s="77">
        <v>347.09</v>
      </c>
      <c r="AG2813" s="77">
        <v>140499489.68000001</v>
      </c>
      <c r="AH2813" s="77">
        <v>2851520.77</v>
      </c>
      <c r="AI2813" s="77">
        <v>143091630.54000002</v>
      </c>
      <c r="AJ2813" s="77">
        <v>134527249.37</v>
      </c>
      <c r="AK2813" s="77">
        <v>0</v>
      </c>
      <c r="AL2813" s="77">
        <v>2850819211.4299998</v>
      </c>
      <c r="AM2813" s="77">
        <v>27.252828124777576</v>
      </c>
      <c r="AN2813" s="77">
        <v>4559209.0500000007</v>
      </c>
      <c r="AO2813" s="77">
        <v>2526785.88</v>
      </c>
      <c r="AP2813" s="13">
        <v>32014985.480000004</v>
      </c>
      <c r="AQ2813" s="13">
        <v>2697307.38</v>
      </c>
      <c r="AR2813" s="367">
        <v>25200000</v>
      </c>
      <c r="AS2813" s="322">
        <v>46053</v>
      </c>
      <c r="AT2813" s="42" t="s">
        <v>0</v>
      </c>
      <c r="AU2813" s="40" t="s">
        <v>292</v>
      </c>
      <c r="AV2813" s="40">
        <v>2026</v>
      </c>
      <c r="AW2813" s="270" t="s">
        <v>173</v>
      </c>
      <c r="AX2813" s="380">
        <v>337.98</v>
      </c>
      <c r="AY2813" s="380">
        <v>367.31</v>
      </c>
    </row>
    <row r="2814" spans="1:51" x14ac:dyDescent="0.25">
      <c r="A2814" s="5">
        <v>52</v>
      </c>
      <c r="B2814" s="6" t="s">
        <v>72</v>
      </c>
      <c r="C2814" s="77">
        <v>84392187.719999999</v>
      </c>
      <c r="D2814" s="77">
        <v>1739618.62</v>
      </c>
      <c r="E2814" s="77">
        <v>258350752</v>
      </c>
      <c r="F2814" s="77">
        <v>15315591.640000001</v>
      </c>
      <c r="G2814" s="77">
        <v>24100485.419999998</v>
      </c>
      <c r="H2814" s="77">
        <v>1551654.83</v>
      </c>
      <c r="I2814" s="77">
        <v>7581719597.8100004</v>
      </c>
      <c r="J2814" s="77">
        <v>4828063542.04</v>
      </c>
      <c r="K2814" s="77">
        <v>440969440.26999998</v>
      </c>
      <c r="L2814" s="77">
        <v>182618688.26999998</v>
      </c>
      <c r="M2814" s="77">
        <v>55062230.019999996</v>
      </c>
      <c r="N2814" s="77">
        <v>0</v>
      </c>
      <c r="O2814" s="77">
        <v>44413052.23999995</v>
      </c>
      <c r="P2814" s="77">
        <v>-1349805.099999845</v>
      </c>
      <c r="Q2814" s="77">
        <v>-3231696.3500000089</v>
      </c>
      <c r="R2814" s="77">
        <v>-4581501.449999854</v>
      </c>
      <c r="S2814" s="77">
        <v>6133156.2799999714</v>
      </c>
      <c r="T2814" s="77">
        <v>74768253.450000003</v>
      </c>
      <c r="U2814" s="77">
        <v>0</v>
      </c>
      <c r="V2814" s="77">
        <v>0</v>
      </c>
      <c r="W2814" s="77">
        <v>121435.09</v>
      </c>
      <c r="X2814" s="77">
        <v>1837695.45</v>
      </c>
      <c r="Y2814" s="77">
        <v>491846.64</v>
      </c>
      <c r="Z2814" s="77">
        <v>1208548.23</v>
      </c>
      <c r="AA2814" s="77">
        <v>106184.69</v>
      </c>
      <c r="AB2814" s="77">
        <v>0</v>
      </c>
      <c r="AC2814" s="77">
        <v>0</v>
      </c>
      <c r="AD2814" s="77">
        <v>0</v>
      </c>
      <c r="AE2814" s="77">
        <v>0</v>
      </c>
      <c r="AF2814" s="77">
        <v>53100863.369999997</v>
      </c>
      <c r="AG2814" s="77">
        <v>222061297.86999997</v>
      </c>
      <c r="AH2814" s="77">
        <v>274878755.04000002</v>
      </c>
      <c r="AI2814" s="77">
        <v>487760525.00999999</v>
      </c>
      <c r="AJ2814" s="77">
        <v>443347472.77000004</v>
      </c>
      <c r="AK2814" s="77">
        <v>0</v>
      </c>
      <c r="AL2814" s="77">
        <v>7575411445.79</v>
      </c>
      <c r="AM2814" s="77">
        <v>17.17899417508767</v>
      </c>
      <c r="AN2814" s="77">
        <v>8265224.2999999998</v>
      </c>
      <c r="AO2814" s="77">
        <v>7050367.3399999999</v>
      </c>
      <c r="AP2814" s="13">
        <v>46311271.669999987</v>
      </c>
      <c r="AQ2814" s="13">
        <v>3434774.9599999785</v>
      </c>
      <c r="AR2814" s="367">
        <v>33500000</v>
      </c>
      <c r="AS2814" s="322">
        <v>46053</v>
      </c>
      <c r="AT2814" s="42" t="s">
        <v>0</v>
      </c>
      <c r="AU2814" s="40" t="s">
        <v>292</v>
      </c>
      <c r="AV2814" s="40">
        <v>2026</v>
      </c>
      <c r="AW2814" s="270" t="s">
        <v>170</v>
      </c>
      <c r="AX2814" s="380">
        <v>337.98</v>
      </c>
      <c r="AY2814" s="380">
        <v>367.31</v>
      </c>
    </row>
    <row r="2815" spans="1:51" x14ac:dyDescent="0.25">
      <c r="A2815" s="5">
        <v>96</v>
      </c>
      <c r="B2815" s="6" t="s">
        <v>73</v>
      </c>
      <c r="C2815" s="77">
        <v>1627890876.9200001</v>
      </c>
      <c r="D2815" s="77">
        <v>118031015.39</v>
      </c>
      <c r="E2815" s="77">
        <v>547849408.61000001</v>
      </c>
      <c r="F2815" s="77">
        <v>81891247.719999999</v>
      </c>
      <c r="G2815" s="77">
        <v>83308633.900000006</v>
      </c>
      <c r="H2815" s="77">
        <v>15482959.49</v>
      </c>
      <c r="I2815" s="77">
        <v>9230850126.3899994</v>
      </c>
      <c r="J2815" s="77">
        <v>8863025.1300000008</v>
      </c>
      <c r="K2815" s="77">
        <v>1820549323.8499999</v>
      </c>
      <c r="L2815" s="77">
        <v>1272699915.24</v>
      </c>
      <c r="M2815" s="77">
        <v>901171550.00999999</v>
      </c>
      <c r="N2815" s="77">
        <v>0</v>
      </c>
      <c r="O2815" s="77">
        <v>135720070.97999954</v>
      </c>
      <c r="P2815" s="77">
        <v>1207279583.0000005</v>
      </c>
      <c r="Q2815" s="77">
        <v>-111942751.62000012</v>
      </c>
      <c r="R2815" s="77">
        <v>1095336831.3800004</v>
      </c>
      <c r="S2815" s="77">
        <v>-1079853871.8899999</v>
      </c>
      <c r="T2815" s="77">
        <v>9462430.6799999997</v>
      </c>
      <c r="U2815" s="77">
        <v>0</v>
      </c>
      <c r="V2815" s="77">
        <v>0</v>
      </c>
      <c r="W2815" s="77">
        <v>0</v>
      </c>
      <c r="X2815" s="77">
        <v>24165231.73</v>
      </c>
      <c r="Y2815" s="77">
        <v>256170296.94999999</v>
      </c>
      <c r="Z2815" s="77">
        <v>2872804.79</v>
      </c>
      <c r="AA2815" s="77">
        <v>0</v>
      </c>
      <c r="AB2815" s="77">
        <v>0</v>
      </c>
      <c r="AC2815" s="77">
        <v>0</v>
      </c>
      <c r="AD2815" s="77">
        <v>0</v>
      </c>
      <c r="AE2815" s="77">
        <v>0</v>
      </c>
      <c r="AF2815" s="77">
        <v>521212.66</v>
      </c>
      <c r="AG2815" s="77">
        <v>1606354867.1800001</v>
      </c>
      <c r="AH2815" s="77">
        <v>1185777033.24</v>
      </c>
      <c r="AI2815" s="77">
        <v>2787139405.3099995</v>
      </c>
      <c r="AJ2815" s="77">
        <v>2651419334.3299999</v>
      </c>
      <c r="AK2815" s="77">
        <v>0</v>
      </c>
      <c r="AL2815" s="77">
        <v>9230850126.3899994</v>
      </c>
      <c r="AM2815" s="77">
        <v>5.0703653042857928</v>
      </c>
      <c r="AN2815" s="77">
        <v>43924185.199999996</v>
      </c>
      <c r="AO2815" s="77">
        <v>37967062.520000003</v>
      </c>
      <c r="AP2815" s="13">
        <v>1584077627.4200003</v>
      </c>
      <c r="AQ2815" s="13">
        <v>209591483.8900001</v>
      </c>
      <c r="AR2815" s="367">
        <v>193000000</v>
      </c>
      <c r="AS2815" s="322">
        <v>46053</v>
      </c>
      <c r="AT2815" s="42" t="s">
        <v>0</v>
      </c>
      <c r="AU2815" s="40" t="s">
        <v>292</v>
      </c>
      <c r="AV2815" s="40">
        <v>2026</v>
      </c>
      <c r="AW2815" s="270" t="s">
        <v>153</v>
      </c>
      <c r="AX2815" s="380">
        <v>337.98</v>
      </c>
      <c r="AY2815" s="380">
        <v>367.31</v>
      </c>
    </row>
    <row r="2816" spans="1:51" x14ac:dyDescent="0.25">
      <c r="A2816" s="5">
        <v>103</v>
      </c>
      <c r="B2816" s="6" t="s">
        <v>74</v>
      </c>
      <c r="C2816" s="77">
        <v>109366585.47</v>
      </c>
      <c r="D2816" s="77">
        <v>0</v>
      </c>
      <c r="E2816" s="77">
        <v>1</v>
      </c>
      <c r="F2816" s="77">
        <v>1384242.15</v>
      </c>
      <c r="G2816" s="77">
        <v>14344515.529999999</v>
      </c>
      <c r="H2816" s="77">
        <v>25526093.16</v>
      </c>
      <c r="I2816" s="77">
        <v>483769124.88999999</v>
      </c>
      <c r="J2816" s="77">
        <v>830283894.71000004</v>
      </c>
      <c r="K2816" s="77">
        <v>29606870.879999999</v>
      </c>
      <c r="L2816" s="77">
        <v>29606869.880000003</v>
      </c>
      <c r="M2816" s="77">
        <v>103241997.41</v>
      </c>
      <c r="N2816" s="77">
        <v>0</v>
      </c>
      <c r="O2816" s="77">
        <v>11182430.229999989</v>
      </c>
      <c r="P2816" s="77">
        <v>82455397.560000002</v>
      </c>
      <c r="Q2816" s="77">
        <v>-64287026.50999999</v>
      </c>
      <c r="R2816" s="77">
        <v>18168371.050000012</v>
      </c>
      <c r="S2816" s="77">
        <v>7357722.0899999999</v>
      </c>
      <c r="T2816" s="77">
        <v>588119.64</v>
      </c>
      <c r="U2816" s="77">
        <v>0</v>
      </c>
      <c r="V2816" s="77">
        <v>0</v>
      </c>
      <c r="W2816" s="77">
        <v>0</v>
      </c>
      <c r="X2816" s="77">
        <v>714.28</v>
      </c>
      <c r="Y2816" s="77">
        <v>275052.48</v>
      </c>
      <c r="Z2816" s="77">
        <v>154360.72</v>
      </c>
      <c r="AA2816" s="77">
        <v>0</v>
      </c>
      <c r="AB2816" s="77">
        <v>0</v>
      </c>
      <c r="AC2816" s="77">
        <v>0</v>
      </c>
      <c r="AD2816" s="77">
        <v>0</v>
      </c>
      <c r="AE2816" s="77">
        <v>0</v>
      </c>
      <c r="AF2816" s="77">
        <v>382022.13</v>
      </c>
      <c r="AG2816" s="77">
        <v>268312869</v>
      </c>
      <c r="AH2816" s="77">
        <v>1</v>
      </c>
      <c r="AI2816" s="77">
        <v>268058646.75999999</v>
      </c>
      <c r="AJ2816" s="77">
        <v>256876216.53</v>
      </c>
      <c r="AK2816" s="77">
        <v>0</v>
      </c>
      <c r="AL2816" s="77">
        <v>483769124.88999999</v>
      </c>
      <c r="AM2816" s="77">
        <v>16.339758661115219</v>
      </c>
      <c r="AN2816" s="77">
        <v>350933.42000000004</v>
      </c>
      <c r="AO2816" s="77">
        <v>1033308.73</v>
      </c>
      <c r="AP2816" s="13">
        <v>98664766.949999988</v>
      </c>
      <c r="AQ2816" s="13">
        <v>0</v>
      </c>
      <c r="AR2816" s="367">
        <v>36277253</v>
      </c>
      <c r="AS2816" s="322">
        <v>46053</v>
      </c>
      <c r="AT2816" s="42" t="s">
        <v>0</v>
      </c>
      <c r="AU2816" s="40" t="s">
        <v>292</v>
      </c>
      <c r="AV2816" s="40">
        <v>2026</v>
      </c>
      <c r="AW2816" s="270" t="s">
        <v>184</v>
      </c>
      <c r="AX2816" s="380">
        <v>337.98</v>
      </c>
      <c r="AY2816" s="380">
        <v>367.31</v>
      </c>
    </row>
    <row r="2817" spans="1:51" x14ac:dyDescent="0.25">
      <c r="A2817" s="5">
        <v>23</v>
      </c>
      <c r="B2817" s="6" t="s">
        <v>75</v>
      </c>
      <c r="C2817" s="77">
        <v>797794969.25999999</v>
      </c>
      <c r="D2817" s="77">
        <v>169044756.06999999</v>
      </c>
      <c r="E2817" s="77">
        <v>818367676.02999997</v>
      </c>
      <c r="F2817" s="77">
        <v>165736591.41999999</v>
      </c>
      <c r="G2817" s="77">
        <v>59119708.899999999</v>
      </c>
      <c r="H2817" s="77">
        <v>4130334.54</v>
      </c>
      <c r="I2817" s="77">
        <v>4389787293.0100002</v>
      </c>
      <c r="J2817" s="77">
        <v>582800959</v>
      </c>
      <c r="K2817" s="77">
        <v>1703292205.8599999</v>
      </c>
      <c r="L2817" s="77">
        <v>884924529.83000004</v>
      </c>
      <c r="M2817" s="77">
        <v>1534944563.21</v>
      </c>
      <c r="N2817" s="77">
        <v>0</v>
      </c>
      <c r="O2817" s="77">
        <v>325182479.36999989</v>
      </c>
      <c r="P2817" s="77">
        <v>76838438.210000038</v>
      </c>
      <c r="Q2817" s="77">
        <v>148620524.76999974</v>
      </c>
      <c r="R2817" s="77">
        <v>225458962.97999978</v>
      </c>
      <c r="S2817" s="77">
        <v>-221328628.43999997</v>
      </c>
      <c r="T2817" s="77">
        <v>38974.94</v>
      </c>
      <c r="U2817" s="77">
        <v>0</v>
      </c>
      <c r="V2817" s="77">
        <v>0</v>
      </c>
      <c r="W2817" s="77">
        <v>1101930</v>
      </c>
      <c r="X2817" s="77">
        <v>4576148.6900000004</v>
      </c>
      <c r="Y2817" s="77">
        <v>187133139.44999999</v>
      </c>
      <c r="Z2817" s="77">
        <v>26705330.739999998</v>
      </c>
      <c r="AA2817" s="77">
        <v>0</v>
      </c>
      <c r="AB2817" s="77">
        <v>0</v>
      </c>
      <c r="AC2817" s="77">
        <v>0</v>
      </c>
      <c r="AD2817" s="77">
        <v>0</v>
      </c>
      <c r="AE2817" s="77">
        <v>3955342.8</v>
      </c>
      <c r="AF2817" s="77">
        <v>25277.9</v>
      </c>
      <c r="AG2817" s="77">
        <v>1687342690.0899999</v>
      </c>
      <c r="AH2817" s="77">
        <v>1601969363.0800002</v>
      </c>
      <c r="AI2817" s="77">
        <v>3267888764.0999999</v>
      </c>
      <c r="AJ2817" s="77">
        <v>2944486764.9699998</v>
      </c>
      <c r="AK2817" s="77">
        <v>1780480.24</v>
      </c>
      <c r="AL2817" s="77">
        <v>4389787293.0100002</v>
      </c>
      <c r="AM2817" s="77">
        <v>2.5772367641367659</v>
      </c>
      <c r="AN2817" s="77">
        <v>99450127.599999994</v>
      </c>
      <c r="AO2817" s="77">
        <v>66286463.82</v>
      </c>
      <c r="AP2817" s="13">
        <v>627531359.94000006</v>
      </c>
      <c r="AQ2817" s="13">
        <v>514304297.07999992</v>
      </c>
      <c r="AR2817" s="367">
        <v>111614607</v>
      </c>
      <c r="AS2817" s="322">
        <v>46053</v>
      </c>
      <c r="AT2817" s="42" t="s">
        <v>0</v>
      </c>
      <c r="AU2817" s="40" t="s">
        <v>292</v>
      </c>
      <c r="AV2817" s="40">
        <v>2026</v>
      </c>
      <c r="AW2817" s="270" t="s">
        <v>159</v>
      </c>
      <c r="AX2817" s="380">
        <v>337.98</v>
      </c>
      <c r="AY2817" s="380">
        <v>367.31</v>
      </c>
    </row>
    <row r="2818" spans="1:51" x14ac:dyDescent="0.25">
      <c r="A2818" s="5">
        <v>62</v>
      </c>
      <c r="B2818" s="6" t="s">
        <v>203</v>
      </c>
      <c r="C2818" s="77">
        <v>126728093.78</v>
      </c>
      <c r="D2818" s="77">
        <v>42666610.780000001</v>
      </c>
      <c r="E2818" s="77">
        <v>13371540.200000001</v>
      </c>
      <c r="F2818" s="77">
        <v>7279.33</v>
      </c>
      <c r="G2818" s="77">
        <v>6408875.8700000001</v>
      </c>
      <c r="H2818" s="77">
        <v>11046986.460000001</v>
      </c>
      <c r="I2818" s="77">
        <v>603050517.82000005</v>
      </c>
      <c r="J2818" s="77">
        <v>73371143.230000004</v>
      </c>
      <c r="K2818" s="77">
        <v>75293010</v>
      </c>
      <c r="L2818" s="77">
        <v>61921469.799999997</v>
      </c>
      <c r="M2818" s="77">
        <v>0</v>
      </c>
      <c r="N2818" s="77">
        <v>0</v>
      </c>
      <c r="O2818" s="77">
        <v>24712160.509999998</v>
      </c>
      <c r="P2818" s="77">
        <v>52933167.289999992</v>
      </c>
      <c r="Q2818" s="77">
        <v>0</v>
      </c>
      <c r="R2818" s="77">
        <v>52933167.289999992</v>
      </c>
      <c r="S2818" s="77">
        <v>-41886180.829999998</v>
      </c>
      <c r="T2818" s="77">
        <v>1734931.64</v>
      </c>
      <c r="U2818" s="77">
        <v>0</v>
      </c>
      <c r="V2818" s="77">
        <v>0</v>
      </c>
      <c r="W2818" s="77">
        <v>0</v>
      </c>
      <c r="X2818" s="77">
        <v>15797.31</v>
      </c>
      <c r="Y2818" s="77">
        <v>38822063.659999996</v>
      </c>
      <c r="Z2818" s="77">
        <v>1888020.9</v>
      </c>
      <c r="AA2818" s="77">
        <v>10097152.779999999</v>
      </c>
      <c r="AB2818" s="77">
        <v>0</v>
      </c>
      <c r="AC2818" s="77">
        <v>0</v>
      </c>
      <c r="AD2818" s="77">
        <v>0</v>
      </c>
      <c r="AE2818" s="77">
        <v>0</v>
      </c>
      <c r="AF2818" s="77">
        <v>391576.55</v>
      </c>
      <c r="AG2818" s="77">
        <v>61921469.799999997</v>
      </c>
      <c r="AH2818" s="77">
        <v>13371540.200000001</v>
      </c>
      <c r="AI2818" s="77">
        <v>75293010.030000001</v>
      </c>
      <c r="AJ2818" s="77">
        <v>50580849.520000003</v>
      </c>
      <c r="AK2818" s="77">
        <v>0</v>
      </c>
      <c r="AL2818" s="77">
        <v>603050517.82000005</v>
      </c>
      <c r="AM2818" s="77">
        <v>8.0093825153224714</v>
      </c>
      <c r="AN2818" s="77">
        <v>7279.33</v>
      </c>
      <c r="AO2818" s="77">
        <v>0</v>
      </c>
      <c r="AP2818" s="13">
        <v>87770041.230000004</v>
      </c>
      <c r="AQ2818" s="13">
        <v>28189554.780000001</v>
      </c>
      <c r="AR2818" s="367">
        <v>25028000</v>
      </c>
      <c r="AS2818" s="322">
        <v>46053</v>
      </c>
      <c r="AT2818" s="42" t="s">
        <v>0</v>
      </c>
      <c r="AU2818" s="40" t="s">
        <v>292</v>
      </c>
      <c r="AV2818" s="40">
        <v>2026</v>
      </c>
      <c r="AW2818" s="270" t="s">
        <v>169</v>
      </c>
      <c r="AX2818" s="380">
        <v>337.98</v>
      </c>
      <c r="AY2818" s="380">
        <v>367.31</v>
      </c>
    </row>
    <row r="2819" spans="1:51" x14ac:dyDescent="0.25">
      <c r="A2819" s="5">
        <v>71</v>
      </c>
      <c r="B2819" s="6" t="s">
        <v>83</v>
      </c>
      <c r="C2819" s="77">
        <v>1433093924.8099999</v>
      </c>
      <c r="D2819" s="77">
        <v>142564447.58000001</v>
      </c>
      <c r="E2819" s="77">
        <v>393823958.30000001</v>
      </c>
      <c r="F2819" s="77">
        <v>4376569.0600000005</v>
      </c>
      <c r="G2819" s="77">
        <v>540808190.22000003</v>
      </c>
      <c r="H2819" s="77">
        <v>126534630.70999999</v>
      </c>
      <c r="I2819" s="77">
        <v>2091736367.5699999</v>
      </c>
      <c r="J2819" s="77">
        <v>1304633.8899999999</v>
      </c>
      <c r="K2819" s="77">
        <v>895626624.09000003</v>
      </c>
      <c r="L2819" s="77">
        <v>501802665.79000002</v>
      </c>
      <c r="M2819" s="77">
        <v>565000296.85000002</v>
      </c>
      <c r="N2819" s="77">
        <v>0</v>
      </c>
      <c r="O2819" s="77">
        <v>682056822.7299999</v>
      </c>
      <c r="P2819" s="77">
        <v>63287895.21999979</v>
      </c>
      <c r="Q2819" s="77">
        <v>-284008664.79000008</v>
      </c>
      <c r="R2819" s="77">
        <v>-220720769.57000029</v>
      </c>
      <c r="S2819" s="77">
        <v>347255400.29000002</v>
      </c>
      <c r="T2819" s="77">
        <v>80874376.030000001</v>
      </c>
      <c r="U2819" s="77">
        <v>0</v>
      </c>
      <c r="V2819" s="77">
        <v>0</v>
      </c>
      <c r="W2819" s="77">
        <v>258436554.72</v>
      </c>
      <c r="X2819" s="77">
        <v>28797586.600000001</v>
      </c>
      <c r="Y2819" s="77">
        <v>11036901.83</v>
      </c>
      <c r="Z2819" s="77">
        <v>5002878.37</v>
      </c>
      <c r="AA2819" s="77">
        <v>0</v>
      </c>
      <c r="AB2819" s="77">
        <v>274682.3</v>
      </c>
      <c r="AC2819" s="77">
        <v>0</v>
      </c>
      <c r="AD2819" s="77">
        <v>0</v>
      </c>
      <c r="AE2819" s="77">
        <v>0</v>
      </c>
      <c r="AF2819" s="77">
        <v>4538654.5599999996</v>
      </c>
      <c r="AG2819" s="77">
        <v>1064236445.9299999</v>
      </c>
      <c r="AH2819" s="77">
        <v>396760444.31999999</v>
      </c>
      <c r="AI2819" s="77">
        <v>1460021509.1999998</v>
      </c>
      <c r="AJ2819" s="77">
        <v>777964686.46999991</v>
      </c>
      <c r="AK2819" s="77">
        <v>0</v>
      </c>
      <c r="AL2819" s="77">
        <v>2091736367.5699999</v>
      </c>
      <c r="AM2819" s="77">
        <v>2.3355004321084194</v>
      </c>
      <c r="AN2819" s="77">
        <v>4376569.0600000005</v>
      </c>
      <c r="AO2819" s="77">
        <v>0</v>
      </c>
      <c r="AP2819" s="13">
        <v>761210034.39999974</v>
      </c>
      <c r="AQ2819" s="13">
        <v>152737379.9000001</v>
      </c>
      <c r="AR2819" s="367">
        <v>0</v>
      </c>
      <c r="AS2819" s="322">
        <v>46053</v>
      </c>
      <c r="AT2819" s="42" t="s">
        <v>0</v>
      </c>
      <c r="AU2819" s="40" t="s">
        <v>292</v>
      </c>
      <c r="AV2819" s="40">
        <v>2026</v>
      </c>
      <c r="AW2819" s="270" t="s">
        <v>161</v>
      </c>
      <c r="AX2819" s="380">
        <v>337.98</v>
      </c>
      <c r="AY2819" s="380">
        <v>367.31</v>
      </c>
    </row>
    <row r="2820" spans="1:51" x14ac:dyDescent="0.25">
      <c r="A2820" s="5">
        <v>77</v>
      </c>
      <c r="B2820" s="6" t="s">
        <v>195</v>
      </c>
      <c r="C2820" s="77">
        <v>0</v>
      </c>
      <c r="D2820" s="77">
        <v>0</v>
      </c>
      <c r="E2820" s="77">
        <v>0</v>
      </c>
      <c r="F2820" s="77">
        <v>0</v>
      </c>
      <c r="G2820" s="77">
        <v>0</v>
      </c>
      <c r="H2820" s="77">
        <v>0</v>
      </c>
      <c r="I2820" s="77">
        <v>0</v>
      </c>
      <c r="J2820" s="77">
        <v>0</v>
      </c>
      <c r="K2820" s="77">
        <v>0</v>
      </c>
      <c r="L2820" s="77">
        <v>0</v>
      </c>
      <c r="M2820" s="77">
        <v>0</v>
      </c>
      <c r="N2820" s="77">
        <v>0</v>
      </c>
      <c r="O2820" s="77">
        <v>0</v>
      </c>
      <c r="P2820" s="77">
        <v>0</v>
      </c>
      <c r="Q2820" s="77">
        <v>0</v>
      </c>
      <c r="R2820" s="77">
        <v>0</v>
      </c>
      <c r="S2820" s="77">
        <v>0</v>
      </c>
      <c r="T2820" s="77">
        <v>0</v>
      </c>
      <c r="U2820" s="77">
        <v>0</v>
      </c>
      <c r="V2820" s="77">
        <v>0</v>
      </c>
      <c r="W2820" s="77">
        <v>0</v>
      </c>
      <c r="X2820" s="77">
        <v>0</v>
      </c>
      <c r="Y2820" s="77">
        <v>0</v>
      </c>
      <c r="Z2820" s="77">
        <v>0</v>
      </c>
      <c r="AA2820" s="77">
        <v>0</v>
      </c>
      <c r="AB2820" s="77">
        <v>0</v>
      </c>
      <c r="AC2820" s="77">
        <v>0</v>
      </c>
      <c r="AD2820" s="77">
        <v>0</v>
      </c>
      <c r="AE2820" s="77">
        <v>0</v>
      </c>
      <c r="AF2820" s="77">
        <v>0</v>
      </c>
      <c r="AG2820" s="77">
        <v>0</v>
      </c>
      <c r="AH2820" s="77">
        <v>0</v>
      </c>
      <c r="AI2820" s="77">
        <v>0</v>
      </c>
      <c r="AJ2820" s="77">
        <v>0</v>
      </c>
      <c r="AK2820" s="77">
        <v>0</v>
      </c>
      <c r="AL2820" s="77">
        <v>0</v>
      </c>
      <c r="AM2820" s="77">
        <v>0</v>
      </c>
      <c r="AN2820" s="77">
        <v>0</v>
      </c>
      <c r="AO2820" s="77">
        <v>0</v>
      </c>
      <c r="AP2820" s="13">
        <v>0</v>
      </c>
      <c r="AQ2820" s="13">
        <v>0</v>
      </c>
      <c r="AR2820" s="367">
        <v>0</v>
      </c>
      <c r="AS2820" s="322">
        <v>46053</v>
      </c>
      <c r="AT2820" s="42" t="s">
        <v>0</v>
      </c>
      <c r="AU2820" s="40" t="s">
        <v>292</v>
      </c>
      <c r="AV2820" s="40">
        <v>2026</v>
      </c>
      <c r="AW2820" s="270" t="s">
        <v>196</v>
      </c>
      <c r="AX2820" s="380">
        <v>337.98</v>
      </c>
      <c r="AY2820" s="380">
        <v>367.31</v>
      </c>
    </row>
    <row r="2821" spans="1:51" x14ac:dyDescent="0.25">
      <c r="A2821" s="5">
        <v>114</v>
      </c>
      <c r="B2821" s="6" t="s">
        <v>76</v>
      </c>
      <c r="C2821" s="77">
        <v>1029546175.62</v>
      </c>
      <c r="D2821" s="77">
        <v>524110977.73000002</v>
      </c>
      <c r="E2821" s="77">
        <v>68005611.399999991</v>
      </c>
      <c r="F2821" s="77">
        <v>147887732.09999999</v>
      </c>
      <c r="G2821" s="77">
        <v>181406953.06999999</v>
      </c>
      <c r="H2821" s="77">
        <v>469601.71</v>
      </c>
      <c r="I2821" s="77">
        <v>1833782433.4400001</v>
      </c>
      <c r="J2821" s="77">
        <v>366491443.19</v>
      </c>
      <c r="K2821" s="77">
        <v>506132697.38</v>
      </c>
      <c r="L2821" s="77">
        <v>438127085.97999996</v>
      </c>
      <c r="M2821" s="77">
        <v>1639431253.22</v>
      </c>
      <c r="N2821" s="77">
        <v>0</v>
      </c>
      <c r="O2821" s="77">
        <v>199368397.71999979</v>
      </c>
      <c r="P2821" s="77">
        <v>-23227885.000000477</v>
      </c>
      <c r="Q2821" s="77">
        <v>-31760083.879999638</v>
      </c>
      <c r="R2821" s="77">
        <v>-54987968.880000114</v>
      </c>
      <c r="S2821" s="77">
        <v>55457570.180000007</v>
      </c>
      <c r="T2821" s="77">
        <v>120520.48</v>
      </c>
      <c r="U2821" s="77">
        <v>0</v>
      </c>
      <c r="V2821" s="77">
        <v>0</v>
      </c>
      <c r="W2821" s="77">
        <v>21011.38</v>
      </c>
      <c r="X2821" s="77">
        <v>379.03</v>
      </c>
      <c r="Y2821" s="77">
        <v>3119185.5</v>
      </c>
      <c r="Z2821" s="77">
        <v>7886710.9400000004</v>
      </c>
      <c r="AA2821" s="77">
        <v>248192.59</v>
      </c>
      <c r="AB2821" s="77">
        <v>0</v>
      </c>
      <c r="AC2821" s="77">
        <v>0</v>
      </c>
      <c r="AD2821" s="77">
        <v>0</v>
      </c>
      <c r="AE2821" s="77">
        <v>735.4</v>
      </c>
      <c r="AF2821" s="77">
        <v>5830214.4000000004</v>
      </c>
      <c r="AG2821" s="77">
        <v>1537993882.9300001</v>
      </c>
      <c r="AH2821" s="77">
        <v>677430411.89999998</v>
      </c>
      <c r="AI2821" s="77">
        <v>2198590586.2599998</v>
      </c>
      <c r="AJ2821" s="77">
        <v>1999222188.54</v>
      </c>
      <c r="AK2821" s="77">
        <v>0</v>
      </c>
      <c r="AL2821" s="77">
        <v>1833782433.4400001</v>
      </c>
      <c r="AM2821" s="77">
        <v>3.6231257986938794</v>
      </c>
      <c r="AN2821" s="77">
        <v>96290043.120000005</v>
      </c>
      <c r="AO2821" s="77">
        <v>51597688.979999997</v>
      </c>
      <c r="AP2821" s="13">
        <v>875466223.19999981</v>
      </c>
      <c r="AQ2821" s="13">
        <v>562196511.30000007</v>
      </c>
      <c r="AR2821" s="367">
        <v>206550000</v>
      </c>
      <c r="AS2821" s="322">
        <v>46053</v>
      </c>
      <c r="AT2821" s="42" t="s">
        <v>0</v>
      </c>
      <c r="AU2821" s="40" t="s">
        <v>292</v>
      </c>
      <c r="AV2821" s="40">
        <v>2026</v>
      </c>
      <c r="AW2821" s="270" t="s">
        <v>154</v>
      </c>
      <c r="AX2821" s="380">
        <v>337.98</v>
      </c>
      <c r="AY2821" s="380">
        <v>367.31</v>
      </c>
    </row>
    <row r="2822" spans="1:51" x14ac:dyDescent="0.25">
      <c r="A2822" s="5">
        <v>48</v>
      </c>
      <c r="B2822" s="6" t="s">
        <v>77</v>
      </c>
      <c r="C2822" s="77">
        <v>138040813.95999998</v>
      </c>
      <c r="D2822" s="77">
        <v>39169894.220000006</v>
      </c>
      <c r="E2822" s="77">
        <v>59491174.960000001</v>
      </c>
      <c r="F2822" s="77">
        <v>17006687.370000001</v>
      </c>
      <c r="G2822" s="77">
        <v>75111285.730000004</v>
      </c>
      <c r="H2822" s="77">
        <v>5410693.0300000003</v>
      </c>
      <c r="I2822" s="77">
        <v>16552970042.99</v>
      </c>
      <c r="J2822" s="77">
        <v>8201198836.3999996</v>
      </c>
      <c r="K2822" s="77">
        <v>259405902.11000001</v>
      </c>
      <c r="L2822" s="77">
        <v>199914727.15000001</v>
      </c>
      <c r="M2822" s="77">
        <v>40893039.909999996</v>
      </c>
      <c r="N2822" s="77">
        <v>0</v>
      </c>
      <c r="O2822" s="77">
        <v>1955825.9800000191</v>
      </c>
      <c r="P2822" s="77">
        <v>4797120.6600000262</v>
      </c>
      <c r="Q2822" s="77">
        <v>-45915633.800000012</v>
      </c>
      <c r="R2822" s="77">
        <v>-41118513.139999986</v>
      </c>
      <c r="S2822" s="77">
        <v>46529206.170000076</v>
      </c>
      <c r="T2822" s="77">
        <v>11852475.369999999</v>
      </c>
      <c r="U2822" s="77">
        <v>0</v>
      </c>
      <c r="V2822" s="77">
        <v>0</v>
      </c>
      <c r="W2822" s="77">
        <v>71803325.849999994</v>
      </c>
      <c r="X2822" s="77">
        <v>9161649.0600000005</v>
      </c>
      <c r="Y2822" s="77">
        <v>310083.58</v>
      </c>
      <c r="Z2822" s="77">
        <v>1842385.14</v>
      </c>
      <c r="AA2822" s="77">
        <v>2244020931.9200001</v>
      </c>
      <c r="AB2822" s="77">
        <v>0</v>
      </c>
      <c r="AC2822" s="77">
        <v>0</v>
      </c>
      <c r="AD2822" s="77">
        <v>0</v>
      </c>
      <c r="AE2822" s="77">
        <v>0</v>
      </c>
      <c r="AF2822" s="77">
        <v>2980.59</v>
      </c>
      <c r="AG2822" s="77">
        <v>240451644.54999998</v>
      </c>
      <c r="AH2822" s="77">
        <v>59847297.469999991</v>
      </c>
      <c r="AI2822" s="77">
        <v>297967211.46000004</v>
      </c>
      <c r="AJ2822" s="77">
        <v>296011385.48000002</v>
      </c>
      <c r="AK2822" s="77">
        <v>0</v>
      </c>
      <c r="AL2822" s="77">
        <v>16552970042.99</v>
      </c>
      <c r="AM2822" s="77">
        <v>63.811077189642276</v>
      </c>
      <c r="AN2822" s="77">
        <v>1176677.8</v>
      </c>
      <c r="AO2822" s="77">
        <v>15830009.57</v>
      </c>
      <c r="AP2822" s="13">
        <v>140843435.91</v>
      </c>
      <c r="AQ2822" s="13">
        <v>58697199.739999995</v>
      </c>
      <c r="AR2822" s="367">
        <v>17785975.239999998</v>
      </c>
      <c r="AS2822" s="322">
        <v>46053</v>
      </c>
      <c r="AT2822" s="42" t="s">
        <v>0</v>
      </c>
      <c r="AU2822" s="40" t="s">
        <v>292</v>
      </c>
      <c r="AV2822" s="40">
        <v>2026</v>
      </c>
      <c r="AW2822" s="270" t="s">
        <v>163</v>
      </c>
      <c r="AX2822" s="380">
        <v>337.98</v>
      </c>
      <c r="AY2822" s="380">
        <v>367.31</v>
      </c>
    </row>
    <row r="2823" spans="1:51" ht="30" x14ac:dyDescent="0.25">
      <c r="A2823" s="5">
        <v>120</v>
      </c>
      <c r="B2823" s="6" t="s">
        <v>78</v>
      </c>
      <c r="C2823" s="77">
        <v>45797714.989999995</v>
      </c>
      <c r="D2823" s="77">
        <v>7580265.0099999998</v>
      </c>
      <c r="E2823" s="77">
        <v>1457634.84</v>
      </c>
      <c r="F2823" s="77">
        <v>0</v>
      </c>
      <c r="G2823" s="77">
        <v>21296922.559999999</v>
      </c>
      <c r="H2823" s="77">
        <v>6635137.3899999997</v>
      </c>
      <c r="I2823" s="77">
        <v>409757360.48000002</v>
      </c>
      <c r="J2823" s="77">
        <v>85602097.969999999</v>
      </c>
      <c r="K2823" s="77">
        <v>22974313.199999999</v>
      </c>
      <c r="L2823" s="77">
        <v>21516678.359999999</v>
      </c>
      <c r="M2823" s="77">
        <v>2510494.7000000002</v>
      </c>
      <c r="N2823" s="77">
        <v>0</v>
      </c>
      <c r="O2823" s="77">
        <v>-566284.49000000209</v>
      </c>
      <c r="P2823" s="77">
        <v>17486811.909999996</v>
      </c>
      <c r="Q2823" s="77">
        <v>-1676929.3100000005</v>
      </c>
      <c r="R2823" s="77">
        <v>15809882.599999996</v>
      </c>
      <c r="S2823" s="77">
        <v>-9174745.2100000009</v>
      </c>
      <c r="T2823" s="77">
        <v>0</v>
      </c>
      <c r="U2823" s="77">
        <v>0</v>
      </c>
      <c r="V2823" s="77">
        <v>0</v>
      </c>
      <c r="W2823" s="77">
        <v>75792.2</v>
      </c>
      <c r="X2823" s="77">
        <v>0</v>
      </c>
      <c r="Y2823" s="77">
        <v>9175147.6300000008</v>
      </c>
      <c r="Z2823" s="77">
        <v>58089.88</v>
      </c>
      <c r="AA2823" s="77">
        <v>0</v>
      </c>
      <c r="AB2823" s="77">
        <v>0</v>
      </c>
      <c r="AC2823" s="77">
        <v>0</v>
      </c>
      <c r="AD2823" s="77">
        <v>0</v>
      </c>
      <c r="AE2823" s="77">
        <v>0</v>
      </c>
      <c r="AF2823" s="77">
        <v>0</v>
      </c>
      <c r="AG2823" s="77">
        <v>30046222.060000002</v>
      </c>
      <c r="AH2823" s="77">
        <v>1457634.84</v>
      </c>
      <c r="AI2823" s="77">
        <v>31503856.899999999</v>
      </c>
      <c r="AJ2823" s="77">
        <v>32070141.390000001</v>
      </c>
      <c r="AK2823" s="77">
        <v>0</v>
      </c>
      <c r="AL2823" s="77">
        <v>409757360.48000002</v>
      </c>
      <c r="AM2823" s="77">
        <v>17.835456360018632</v>
      </c>
      <c r="AN2823" s="77">
        <v>0</v>
      </c>
      <c r="AO2823" s="77">
        <v>0</v>
      </c>
      <c r="AP2823" s="13">
        <v>40706529.780000001</v>
      </c>
      <c r="AQ2823" s="13">
        <v>1922795.3099999996</v>
      </c>
      <c r="AR2823" s="367">
        <v>23204700</v>
      </c>
      <c r="AS2823" s="322">
        <v>46053</v>
      </c>
      <c r="AT2823" s="42" t="s">
        <v>0</v>
      </c>
      <c r="AU2823" s="40" t="s">
        <v>292</v>
      </c>
      <c r="AV2823" s="40">
        <v>2026</v>
      </c>
      <c r="AW2823" s="270" t="s">
        <v>187</v>
      </c>
      <c r="AX2823" s="380">
        <v>337.98</v>
      </c>
      <c r="AY2823" s="380">
        <v>367.31</v>
      </c>
    </row>
    <row r="2824" spans="1:51" x14ac:dyDescent="0.25">
      <c r="A2824" s="5">
        <v>86</v>
      </c>
      <c r="B2824" s="6" t="s">
        <v>197</v>
      </c>
      <c r="C2824" s="77">
        <v>0</v>
      </c>
      <c r="D2824" s="77">
        <v>0</v>
      </c>
      <c r="E2824" s="77">
        <v>0</v>
      </c>
      <c r="F2824" s="77">
        <v>0</v>
      </c>
      <c r="G2824" s="77">
        <v>0</v>
      </c>
      <c r="H2824" s="77">
        <v>0</v>
      </c>
      <c r="I2824" s="77">
        <v>0</v>
      </c>
      <c r="J2824" s="77">
        <v>0</v>
      </c>
      <c r="K2824" s="77">
        <v>0</v>
      </c>
      <c r="L2824" s="77">
        <v>0</v>
      </c>
      <c r="M2824" s="77">
        <v>0</v>
      </c>
      <c r="N2824" s="77">
        <v>0</v>
      </c>
      <c r="O2824" s="77">
        <v>0</v>
      </c>
      <c r="P2824" s="77">
        <v>0</v>
      </c>
      <c r="Q2824" s="77">
        <v>0</v>
      </c>
      <c r="R2824" s="77">
        <v>0</v>
      </c>
      <c r="S2824" s="77">
        <v>0</v>
      </c>
      <c r="T2824" s="77">
        <v>0</v>
      </c>
      <c r="U2824" s="77">
        <v>0</v>
      </c>
      <c r="V2824" s="77">
        <v>0</v>
      </c>
      <c r="W2824" s="77">
        <v>0</v>
      </c>
      <c r="X2824" s="77">
        <v>0</v>
      </c>
      <c r="Y2824" s="77">
        <v>0</v>
      </c>
      <c r="Z2824" s="77">
        <v>0</v>
      </c>
      <c r="AA2824" s="77">
        <v>0</v>
      </c>
      <c r="AB2824" s="77">
        <v>0</v>
      </c>
      <c r="AC2824" s="77">
        <v>0</v>
      </c>
      <c r="AD2824" s="77">
        <v>0</v>
      </c>
      <c r="AE2824" s="77">
        <v>0</v>
      </c>
      <c r="AF2824" s="77">
        <v>0</v>
      </c>
      <c r="AG2824" s="77">
        <v>0</v>
      </c>
      <c r="AH2824" s="77">
        <v>0</v>
      </c>
      <c r="AI2824" s="77">
        <v>0</v>
      </c>
      <c r="AJ2824" s="77">
        <v>0</v>
      </c>
      <c r="AK2824" s="77">
        <v>0</v>
      </c>
      <c r="AL2824" s="77">
        <v>0</v>
      </c>
      <c r="AM2824" s="77">
        <v>0</v>
      </c>
      <c r="AN2824" s="77">
        <v>0</v>
      </c>
      <c r="AO2824" s="77">
        <v>0</v>
      </c>
      <c r="AP2824" s="13">
        <v>0</v>
      </c>
      <c r="AQ2824" s="13">
        <v>0</v>
      </c>
      <c r="AR2824" s="367">
        <v>0</v>
      </c>
      <c r="AS2824" s="322">
        <v>46053</v>
      </c>
      <c r="AT2824" s="42" t="s">
        <v>0</v>
      </c>
      <c r="AU2824" s="40" t="s">
        <v>292</v>
      </c>
      <c r="AV2824" s="40">
        <v>2026</v>
      </c>
      <c r="AW2824" s="270" t="s">
        <v>198</v>
      </c>
      <c r="AX2824" s="380">
        <v>337.98</v>
      </c>
      <c r="AY2824" s="380">
        <v>367.31</v>
      </c>
    </row>
    <row r="2825" spans="1:51" x14ac:dyDescent="0.25">
      <c r="A2825" s="5">
        <v>100</v>
      </c>
      <c r="B2825" s="6" t="s">
        <v>79</v>
      </c>
      <c r="C2825" s="77">
        <v>1981788399.7199998</v>
      </c>
      <c r="D2825" s="77">
        <v>1474528969.9000001</v>
      </c>
      <c r="E2825" s="77">
        <v>324121515.57999998</v>
      </c>
      <c r="F2825" s="77">
        <v>318815825.5</v>
      </c>
      <c r="G2825" s="77">
        <v>310211146.43000001</v>
      </c>
      <c r="H2825" s="77">
        <v>938286668.91999996</v>
      </c>
      <c r="I2825" s="77">
        <v>2747317863.52</v>
      </c>
      <c r="J2825" s="77">
        <v>284395529.31999999</v>
      </c>
      <c r="K2825" s="77">
        <v>1190880310.5699999</v>
      </c>
      <c r="L2825" s="77">
        <v>866758794.99000001</v>
      </c>
      <c r="M2825" s="77">
        <v>2725840510.1700001</v>
      </c>
      <c r="N2825" s="77">
        <v>0</v>
      </c>
      <c r="O2825" s="77">
        <v>469825923.28000021</v>
      </c>
      <c r="P2825" s="77">
        <v>-591593465.38999844</v>
      </c>
      <c r="Q2825" s="77">
        <v>554756208.8499999</v>
      </c>
      <c r="R2825" s="77">
        <v>-36837256.539998531</v>
      </c>
      <c r="S2825" s="77">
        <v>975123925.45999992</v>
      </c>
      <c r="T2825" s="77">
        <v>955036</v>
      </c>
      <c r="U2825" s="77">
        <v>0</v>
      </c>
      <c r="V2825" s="77">
        <v>0</v>
      </c>
      <c r="W2825" s="77">
        <v>0</v>
      </c>
      <c r="X2825" s="77">
        <v>19366585.920000002</v>
      </c>
      <c r="Y2825" s="77">
        <v>5254688.18</v>
      </c>
      <c r="Z2825" s="77">
        <v>34965948.479999997</v>
      </c>
      <c r="AA2825" s="77">
        <v>0</v>
      </c>
      <c r="AB2825" s="77">
        <v>0</v>
      </c>
      <c r="AC2825" s="77">
        <v>0</v>
      </c>
      <c r="AD2825" s="77">
        <v>0</v>
      </c>
      <c r="AE2825" s="77">
        <v>0</v>
      </c>
      <c r="AF2825" s="77">
        <v>54163369.560000002</v>
      </c>
      <c r="AG2825" s="77">
        <v>2836340616.5600004</v>
      </c>
      <c r="AH2825" s="77">
        <v>1081637093.8900001</v>
      </c>
      <c r="AI2825" s="77">
        <v>3914175253.6400003</v>
      </c>
      <c r="AJ2825" s="77">
        <v>3444349330.3600001</v>
      </c>
      <c r="AK2825" s="77">
        <v>0</v>
      </c>
      <c r="AL2825" s="77">
        <v>2747317863.52</v>
      </c>
      <c r="AM2825" s="77">
        <v>2.3069638813702702</v>
      </c>
      <c r="AN2825" s="77">
        <v>198214951.78</v>
      </c>
      <c r="AO2825" s="77">
        <v>120600873.72</v>
      </c>
      <c r="AP2825" s="13">
        <v>1189208149.6599998</v>
      </c>
      <c r="AQ2825" s="13">
        <v>1142035809.6000004</v>
      </c>
      <c r="AR2825" s="367">
        <v>165200000</v>
      </c>
      <c r="AS2825" s="322">
        <v>46053</v>
      </c>
      <c r="AT2825" s="42" t="s">
        <v>0</v>
      </c>
      <c r="AU2825" s="40" t="s">
        <v>292</v>
      </c>
      <c r="AV2825" s="40">
        <v>2026</v>
      </c>
      <c r="AW2825" s="270" t="s">
        <v>151</v>
      </c>
      <c r="AX2825" s="380">
        <v>337.98</v>
      </c>
      <c r="AY2825" s="380">
        <v>367.31</v>
      </c>
    </row>
    <row r="2826" spans="1:51" x14ac:dyDescent="0.25">
      <c r="A2826" s="5">
        <v>12</v>
      </c>
      <c r="B2826" s="6" t="s">
        <v>81</v>
      </c>
      <c r="C2826" s="77">
        <v>1243048238.6600001</v>
      </c>
      <c r="D2826" s="77">
        <v>667004308.49000001</v>
      </c>
      <c r="E2826" s="77">
        <v>137236622.13</v>
      </c>
      <c r="F2826" s="77">
        <v>228174973.05000001</v>
      </c>
      <c r="G2826" s="77">
        <v>329484611.89999998</v>
      </c>
      <c r="H2826" s="77">
        <v>321765523.22000003</v>
      </c>
      <c r="I2826" s="77">
        <v>5414242484.9200001</v>
      </c>
      <c r="J2826" s="77">
        <v>4563816230.5200005</v>
      </c>
      <c r="K2826" s="77">
        <v>1365582245.22</v>
      </c>
      <c r="L2826" s="77">
        <v>1220700837.6499999</v>
      </c>
      <c r="M2826" s="77">
        <v>1481516580.22</v>
      </c>
      <c r="N2826" s="77">
        <v>0</v>
      </c>
      <c r="O2826" s="77">
        <v>377316646.48000002</v>
      </c>
      <c r="P2826" s="77">
        <v>-358932661.1699996</v>
      </c>
      <c r="Q2826" s="77">
        <v>180588223.69999981</v>
      </c>
      <c r="R2826" s="77">
        <v>-178344437.46999979</v>
      </c>
      <c r="S2826" s="77">
        <v>500109961.02999973</v>
      </c>
      <c r="T2826" s="77">
        <v>3077641.71</v>
      </c>
      <c r="U2826" s="77">
        <v>10934773.869999999</v>
      </c>
      <c r="V2826" s="77">
        <v>0</v>
      </c>
      <c r="W2826" s="77">
        <v>228679.05</v>
      </c>
      <c r="X2826" s="77">
        <v>40826893.060000002</v>
      </c>
      <c r="Y2826" s="77">
        <v>6724175.71</v>
      </c>
      <c r="Z2826" s="77">
        <v>18011005.210000001</v>
      </c>
      <c r="AA2826" s="77">
        <v>14650.87</v>
      </c>
      <c r="AB2826" s="77">
        <v>0</v>
      </c>
      <c r="AC2826" s="77">
        <v>0</v>
      </c>
      <c r="AD2826" s="77">
        <v>0</v>
      </c>
      <c r="AE2826" s="77">
        <v>0</v>
      </c>
      <c r="AF2826" s="77">
        <v>10071992.439999999</v>
      </c>
      <c r="AG2826" s="77">
        <v>2044939363.9299998</v>
      </c>
      <c r="AH2826" s="77">
        <v>794514676.07000005</v>
      </c>
      <c r="AI2826" s="77">
        <v>2804163625.4400001</v>
      </c>
      <c r="AJ2826" s="77">
        <v>2426846978.96</v>
      </c>
      <c r="AK2826" s="77">
        <v>0</v>
      </c>
      <c r="AL2826" s="77">
        <v>5397096293.8699999</v>
      </c>
      <c r="AM2826" s="77">
        <v>3.9522308617892943</v>
      </c>
      <c r="AN2826" s="77">
        <v>132435027.03</v>
      </c>
      <c r="AO2826" s="77">
        <v>95739946.019999996</v>
      </c>
      <c r="AP2826" s="13">
        <v>736898738.24999976</v>
      </c>
      <c r="AQ2826" s="13">
        <v>536065293.55999994</v>
      </c>
      <c r="AR2826" s="367">
        <v>89951139.569999993</v>
      </c>
      <c r="AS2826" s="322">
        <v>46053</v>
      </c>
      <c r="AT2826" s="42" t="s">
        <v>0</v>
      </c>
      <c r="AU2826" s="40" t="s">
        <v>292</v>
      </c>
      <c r="AV2826" s="40">
        <v>2026</v>
      </c>
      <c r="AW2826" s="270" t="s">
        <v>152</v>
      </c>
      <c r="AX2826" s="380">
        <v>337.98</v>
      </c>
      <c r="AY2826" s="380">
        <v>367.31</v>
      </c>
    </row>
    <row r="2827" spans="1:51" x14ac:dyDescent="0.25">
      <c r="A2827" s="5">
        <v>74</v>
      </c>
      <c r="B2827" s="6" t="s">
        <v>82</v>
      </c>
      <c r="C2827" s="77">
        <v>9603026512.3700008</v>
      </c>
      <c r="D2827" s="77">
        <v>4293999919.9299998</v>
      </c>
      <c r="E2827" s="77">
        <v>302103096.53000003</v>
      </c>
      <c r="F2827" s="77">
        <v>1311337731.0599999</v>
      </c>
      <c r="G2827" s="77">
        <v>295026936.21000004</v>
      </c>
      <c r="H2827" s="77">
        <v>80350607.189999998</v>
      </c>
      <c r="I2827" s="77">
        <v>11972206903.1</v>
      </c>
      <c r="J2827" s="77">
        <v>2968188911.0500002</v>
      </c>
      <c r="K2827" s="77">
        <v>2442320009.4899998</v>
      </c>
      <c r="L2827" s="77">
        <v>2140216912.96</v>
      </c>
      <c r="M2827" s="77">
        <v>13828218948.18</v>
      </c>
      <c r="N2827" s="77">
        <v>0</v>
      </c>
      <c r="O2827" s="77">
        <v>3942891932.420002</v>
      </c>
      <c r="P2827" s="77">
        <v>-240230007.24999619</v>
      </c>
      <c r="Q2827" s="77">
        <v>2474110816.4199982</v>
      </c>
      <c r="R2827" s="77">
        <v>2233880809.170002</v>
      </c>
      <c r="S2827" s="77">
        <v>-2153530201.9800005</v>
      </c>
      <c r="T2827" s="77">
        <v>4400210.7699999996</v>
      </c>
      <c r="U2827" s="77">
        <v>0</v>
      </c>
      <c r="V2827" s="77">
        <v>0</v>
      </c>
      <c r="W2827" s="77">
        <v>34400000</v>
      </c>
      <c r="X2827" s="77">
        <v>229478874.69</v>
      </c>
      <c r="Y2827" s="77">
        <v>1129726748.9000001</v>
      </c>
      <c r="Z2827" s="77">
        <v>163541153.94999999</v>
      </c>
      <c r="AA2827" s="77">
        <v>567112138.55999994</v>
      </c>
      <c r="AB2827" s="77">
        <v>1814225</v>
      </c>
      <c r="AC2827" s="77">
        <v>7127732.7000000002</v>
      </c>
      <c r="AD2827" s="77">
        <v>0</v>
      </c>
      <c r="AE2827" s="77">
        <v>18854406.129999999</v>
      </c>
      <c r="AF2827" s="77">
        <v>69392693.420000002</v>
      </c>
      <c r="AG2827" s="77">
        <v>9763877678.1400013</v>
      </c>
      <c r="AH2827" s="77">
        <v>6521621034.1600008</v>
      </c>
      <c r="AI2827" s="77">
        <v>16161956429.5</v>
      </c>
      <c r="AJ2827" s="77">
        <v>12219064497.079998</v>
      </c>
      <c r="AK2827" s="77">
        <v>0</v>
      </c>
      <c r="AL2827" s="77">
        <v>11972206903.1</v>
      </c>
      <c r="AM2827" s="77">
        <v>4.9019812541273051</v>
      </c>
      <c r="AN2827" s="77">
        <v>831391946.99000001</v>
      </c>
      <c r="AO2827" s="77">
        <v>479945784.06999999</v>
      </c>
      <c r="AP2827" s="13">
        <v>7826420366.1100006</v>
      </c>
      <c r="AQ2827" s="13">
        <v>6444907554.8900003</v>
      </c>
      <c r="AR2827" s="367">
        <v>509574076</v>
      </c>
      <c r="AS2827" s="322">
        <v>46053</v>
      </c>
      <c r="AT2827" s="42" t="s">
        <v>0</v>
      </c>
      <c r="AU2827" s="40" t="s">
        <v>292</v>
      </c>
      <c r="AV2827" s="40">
        <v>2026</v>
      </c>
      <c r="AW2827" s="270" t="s">
        <v>148</v>
      </c>
      <c r="AX2827" s="380">
        <v>337.98</v>
      </c>
      <c r="AY2827" s="380">
        <v>367.31</v>
      </c>
    </row>
    <row r="2828" spans="1:51" x14ac:dyDescent="0.25">
      <c r="A2828" s="5">
        <v>91</v>
      </c>
      <c r="B2828" s="6" t="s">
        <v>106</v>
      </c>
      <c r="C2828" s="77">
        <v>0</v>
      </c>
      <c r="D2828" s="77">
        <v>0</v>
      </c>
      <c r="E2828" s="77">
        <v>0</v>
      </c>
      <c r="F2828" s="77">
        <v>0</v>
      </c>
      <c r="G2828" s="77">
        <v>0</v>
      </c>
      <c r="H2828" s="77">
        <v>0</v>
      </c>
      <c r="I2828" s="77">
        <v>0</v>
      </c>
      <c r="J2828" s="77">
        <v>0</v>
      </c>
      <c r="K2828" s="77">
        <v>0</v>
      </c>
      <c r="L2828" s="77">
        <v>0</v>
      </c>
      <c r="M2828" s="77">
        <v>0</v>
      </c>
      <c r="N2828" s="77">
        <v>0</v>
      </c>
      <c r="O2828" s="77">
        <v>0</v>
      </c>
      <c r="P2828" s="77">
        <v>0</v>
      </c>
      <c r="Q2828" s="77">
        <v>0</v>
      </c>
      <c r="R2828" s="77">
        <v>0</v>
      </c>
      <c r="S2828" s="77">
        <v>0</v>
      </c>
      <c r="T2828" s="77">
        <v>0</v>
      </c>
      <c r="U2828" s="77">
        <v>0</v>
      </c>
      <c r="V2828" s="77">
        <v>0</v>
      </c>
      <c r="W2828" s="77">
        <v>0</v>
      </c>
      <c r="X2828" s="77">
        <v>0</v>
      </c>
      <c r="Y2828" s="77">
        <v>0</v>
      </c>
      <c r="Z2828" s="77">
        <v>0</v>
      </c>
      <c r="AA2828" s="77">
        <v>0</v>
      </c>
      <c r="AB2828" s="77">
        <v>0</v>
      </c>
      <c r="AC2828" s="77">
        <v>0</v>
      </c>
      <c r="AD2828" s="77">
        <v>0</v>
      </c>
      <c r="AE2828" s="77">
        <v>0</v>
      </c>
      <c r="AF2828" s="77">
        <v>0</v>
      </c>
      <c r="AG2828" s="77">
        <v>0</v>
      </c>
      <c r="AH2828" s="77">
        <v>0</v>
      </c>
      <c r="AI2828" s="77">
        <v>0</v>
      </c>
      <c r="AJ2828" s="77">
        <v>0</v>
      </c>
      <c r="AK2828" s="77">
        <v>0</v>
      </c>
      <c r="AL2828" s="77">
        <v>0</v>
      </c>
      <c r="AM2828" s="77">
        <v>0</v>
      </c>
      <c r="AN2828" s="77">
        <v>0</v>
      </c>
      <c r="AO2828" s="77">
        <v>0</v>
      </c>
      <c r="AP2828" s="13">
        <v>0</v>
      </c>
      <c r="AQ2828" s="13">
        <v>0</v>
      </c>
      <c r="AR2828" s="367">
        <v>0</v>
      </c>
      <c r="AS2828" s="322">
        <v>46053</v>
      </c>
      <c r="AT2828" s="42" t="s">
        <v>0</v>
      </c>
      <c r="AU2828" s="40" t="s">
        <v>292</v>
      </c>
      <c r="AV2828" s="40">
        <v>2026</v>
      </c>
      <c r="AW2828" s="270" t="s">
        <v>192</v>
      </c>
      <c r="AX2828" s="380">
        <v>337.98</v>
      </c>
      <c r="AY2828" s="380">
        <v>367.31</v>
      </c>
    </row>
    <row r="2829" spans="1:51" x14ac:dyDescent="0.25">
      <c r="A2829" s="5">
        <v>73</v>
      </c>
      <c r="B2829" s="6" t="s">
        <v>84</v>
      </c>
      <c r="C2829" s="77">
        <v>615954564.31000006</v>
      </c>
      <c r="D2829" s="77">
        <v>19904166.84</v>
      </c>
      <c r="E2829" s="77">
        <v>37882807.109999999</v>
      </c>
      <c r="F2829" s="77">
        <v>34143724.289999999</v>
      </c>
      <c r="G2829" s="77">
        <v>50305691.32</v>
      </c>
      <c r="H2829" s="77">
        <v>80481811.129999995</v>
      </c>
      <c r="I2829" s="77">
        <v>1233043050.0799999</v>
      </c>
      <c r="J2829" s="77">
        <v>335457952.91000003</v>
      </c>
      <c r="K2829" s="77">
        <v>465137482.05000001</v>
      </c>
      <c r="L2829" s="77">
        <v>427254674.94</v>
      </c>
      <c r="M2829" s="77">
        <v>1101004730.99</v>
      </c>
      <c r="N2829" s="77">
        <v>0</v>
      </c>
      <c r="O2829" s="77">
        <v>1455100811.1899998</v>
      </c>
      <c r="P2829" s="77">
        <v>-944415127.06000006</v>
      </c>
      <c r="Q2829" s="77">
        <v>1297769550.3299997</v>
      </c>
      <c r="R2829" s="77">
        <v>353354423.26999962</v>
      </c>
      <c r="S2829" s="77">
        <v>-272872612.14000005</v>
      </c>
      <c r="T2829" s="77">
        <v>10756700.210000001</v>
      </c>
      <c r="U2829" s="77">
        <v>0</v>
      </c>
      <c r="V2829" s="77">
        <v>0</v>
      </c>
      <c r="W2829" s="77">
        <v>0</v>
      </c>
      <c r="X2829" s="77">
        <v>38241.129999999997</v>
      </c>
      <c r="Y2829" s="77">
        <v>94623144.019999996</v>
      </c>
      <c r="Z2829" s="77">
        <v>13931650.73</v>
      </c>
      <c r="AA2829" s="77">
        <v>0</v>
      </c>
      <c r="AB2829" s="77">
        <v>0</v>
      </c>
      <c r="AC2829" s="77">
        <v>0</v>
      </c>
      <c r="AD2829" s="77">
        <v>0</v>
      </c>
      <c r="AE2829" s="77">
        <v>87261341.420000002</v>
      </c>
      <c r="AF2829" s="77">
        <v>88421.52</v>
      </c>
      <c r="AG2829" s="77">
        <v>1761688237.02</v>
      </c>
      <c r="AH2829" s="77">
        <v>37882807.109999999</v>
      </c>
      <c r="AI2829" s="77">
        <v>1799004389.4099998</v>
      </c>
      <c r="AJ2829" s="77">
        <v>343903578.22000003</v>
      </c>
      <c r="AK2829" s="77">
        <v>0</v>
      </c>
      <c r="AL2829" s="77">
        <v>1233043050.0799999</v>
      </c>
      <c r="AM2829" s="77">
        <v>2.6509217116746009</v>
      </c>
      <c r="AN2829" s="77">
        <v>28173074.969999999</v>
      </c>
      <c r="AO2829" s="77">
        <v>5970649.3200000003</v>
      </c>
      <c r="AP2829" s="13">
        <v>-854384313.73000026</v>
      </c>
      <c r="AQ2829" s="13">
        <v>4666099.9899999946</v>
      </c>
      <c r="AR2829" s="367">
        <v>150000000</v>
      </c>
      <c r="AS2829" s="322">
        <v>46053</v>
      </c>
      <c r="AT2829" s="42" t="s">
        <v>0</v>
      </c>
      <c r="AU2829" s="40" t="s">
        <v>292</v>
      </c>
      <c r="AV2829" s="40">
        <v>2026</v>
      </c>
      <c r="AW2829" s="270" t="s">
        <v>190</v>
      </c>
      <c r="AX2829" s="380">
        <v>337.98</v>
      </c>
      <c r="AY2829" s="380">
        <v>367.31</v>
      </c>
    </row>
    <row r="2830" spans="1:51" x14ac:dyDescent="0.25">
      <c r="A2830" s="5">
        <v>46</v>
      </c>
      <c r="B2830" s="6" t="s">
        <v>85</v>
      </c>
      <c r="C2830" s="77">
        <v>33314033.300000001</v>
      </c>
      <c r="D2830" s="77">
        <v>10616846.050000001</v>
      </c>
      <c r="E2830" s="77">
        <v>5043577</v>
      </c>
      <c r="F2830" s="77">
        <v>5773840.8799999999</v>
      </c>
      <c r="G2830" s="77">
        <v>0</v>
      </c>
      <c r="H2830" s="77">
        <v>3111723.69</v>
      </c>
      <c r="I2830" s="77">
        <v>648751606.10000002</v>
      </c>
      <c r="J2830" s="77">
        <v>107598504.36</v>
      </c>
      <c r="K2830" s="77">
        <v>116008340.75</v>
      </c>
      <c r="L2830" s="77">
        <v>110964763.75000001</v>
      </c>
      <c r="M2830" s="77">
        <v>1146626</v>
      </c>
      <c r="N2830" s="77">
        <v>0</v>
      </c>
      <c r="O2830" s="77">
        <v>23150233.820000008</v>
      </c>
      <c r="P2830" s="77">
        <v>-6228345.450000003</v>
      </c>
      <c r="Q2830" s="77">
        <v>-355833.52</v>
      </c>
      <c r="R2830" s="77">
        <v>-6584178.9700000025</v>
      </c>
      <c r="S2830" s="77">
        <v>9695902.6600000001</v>
      </c>
      <c r="T2830" s="77">
        <v>0</v>
      </c>
      <c r="U2830" s="77">
        <v>0</v>
      </c>
      <c r="V2830" s="77">
        <v>0</v>
      </c>
      <c r="W2830" s="77">
        <v>0</v>
      </c>
      <c r="X2830" s="77">
        <v>18402846.82</v>
      </c>
      <c r="Y2830" s="77">
        <v>21655725.870000001</v>
      </c>
      <c r="Z2830" s="77">
        <v>204201.79</v>
      </c>
      <c r="AA2830" s="77">
        <v>0</v>
      </c>
      <c r="AB2830" s="77">
        <v>0</v>
      </c>
      <c r="AC2830" s="77">
        <v>0</v>
      </c>
      <c r="AD2830" s="77">
        <v>0</v>
      </c>
      <c r="AE2830" s="77">
        <v>0</v>
      </c>
      <c r="AF2830" s="77">
        <v>0</v>
      </c>
      <c r="AG2830" s="77">
        <v>112043466.75000001</v>
      </c>
      <c r="AH2830" s="77">
        <v>5121301</v>
      </c>
      <c r="AI2830" s="77">
        <v>117121214.54000001</v>
      </c>
      <c r="AJ2830" s="77">
        <v>93970980.719999999</v>
      </c>
      <c r="AK2830" s="77">
        <v>0</v>
      </c>
      <c r="AL2830" s="77">
        <v>648751606.10000002</v>
      </c>
      <c r="AM2830" s="77">
        <v>5.5922841573785718</v>
      </c>
      <c r="AN2830" s="77">
        <v>3353054.44</v>
      </c>
      <c r="AO2830" s="77">
        <v>2420786.44</v>
      </c>
      <c r="AP2830" s="13">
        <v>18885190.300000012</v>
      </c>
      <c r="AQ2830" s="13">
        <v>12138648.68</v>
      </c>
      <c r="AR2830" s="367">
        <v>15273750</v>
      </c>
      <c r="AS2830" s="322">
        <v>46053</v>
      </c>
      <c r="AT2830" s="42" t="s">
        <v>0</v>
      </c>
      <c r="AU2830" s="40" t="s">
        <v>292</v>
      </c>
      <c r="AV2830" s="40">
        <v>2026</v>
      </c>
      <c r="AW2830" s="270" t="s">
        <v>176</v>
      </c>
      <c r="AX2830" s="380">
        <v>337.98</v>
      </c>
      <c r="AY2830" s="380">
        <v>367.31</v>
      </c>
    </row>
    <row r="2831" spans="1:51" x14ac:dyDescent="0.25">
      <c r="A2831" s="5">
        <v>51</v>
      </c>
      <c r="B2831" s="6" t="s">
        <v>86</v>
      </c>
      <c r="C2831" s="77">
        <v>4623844.9400000004</v>
      </c>
      <c r="D2831" s="77">
        <v>159161.78</v>
      </c>
      <c r="E2831" s="77">
        <v>5495205.9100000011</v>
      </c>
      <c r="F2831" s="77">
        <v>949651.32</v>
      </c>
      <c r="G2831" s="77">
        <v>0</v>
      </c>
      <c r="H2831" s="77">
        <v>389524757.73000002</v>
      </c>
      <c r="I2831" s="77">
        <v>3517120416.48</v>
      </c>
      <c r="J2831" s="77">
        <v>628305.57999999996</v>
      </c>
      <c r="K2831" s="77">
        <v>58402269.509999998</v>
      </c>
      <c r="L2831" s="77">
        <v>52907063.599999994</v>
      </c>
      <c r="M2831" s="77">
        <v>0</v>
      </c>
      <c r="N2831" s="77">
        <v>0</v>
      </c>
      <c r="O2831" s="77">
        <v>-2493200.1200000048</v>
      </c>
      <c r="P2831" s="77">
        <v>3774461.9800000042</v>
      </c>
      <c r="Q2831" s="77">
        <v>0</v>
      </c>
      <c r="R2831" s="77">
        <v>3774461.9800000042</v>
      </c>
      <c r="S2831" s="77">
        <v>385750295.75</v>
      </c>
      <c r="T2831" s="77">
        <v>3601460.08</v>
      </c>
      <c r="U2831" s="77">
        <v>0</v>
      </c>
      <c r="V2831" s="77">
        <v>0</v>
      </c>
      <c r="W2831" s="77">
        <v>0</v>
      </c>
      <c r="X2831" s="77">
        <v>560652.04</v>
      </c>
      <c r="Y2831" s="77">
        <v>14254027.380000001</v>
      </c>
      <c r="Z2831" s="77">
        <v>27141.5</v>
      </c>
      <c r="AA2831" s="77">
        <v>0</v>
      </c>
      <c r="AB2831" s="77">
        <v>0</v>
      </c>
      <c r="AC2831" s="77">
        <v>0</v>
      </c>
      <c r="AD2831" s="77">
        <v>0</v>
      </c>
      <c r="AE2831" s="77">
        <v>0</v>
      </c>
      <c r="AF2831" s="77">
        <v>2330331.6</v>
      </c>
      <c r="AG2831" s="77">
        <v>52907063.599999994</v>
      </c>
      <c r="AH2831" s="77">
        <v>5495205.9100000011</v>
      </c>
      <c r="AI2831" s="77">
        <v>38463206.299999997</v>
      </c>
      <c r="AJ2831" s="77">
        <v>40956406.420000002</v>
      </c>
      <c r="AK2831" s="77">
        <v>0</v>
      </c>
      <c r="AL2831" s="77">
        <v>3517120416.48</v>
      </c>
      <c r="AM2831" s="77">
        <v>60.222324337546112</v>
      </c>
      <c r="AN2831" s="77">
        <v>481459.73</v>
      </c>
      <c r="AO2831" s="77">
        <v>468191.59</v>
      </c>
      <c r="AP2831" s="13">
        <v>7068377.0999999978</v>
      </c>
      <c r="AQ2831" s="13">
        <v>52831.780000000261</v>
      </c>
      <c r="AR2831" s="367">
        <v>36016452.689999998</v>
      </c>
      <c r="AS2831" s="322">
        <v>46053</v>
      </c>
      <c r="AT2831" s="42" t="s">
        <v>0</v>
      </c>
      <c r="AU2831" s="40" t="s">
        <v>292</v>
      </c>
      <c r="AV2831" s="40">
        <v>2026</v>
      </c>
      <c r="AW2831" s="270" t="s">
        <v>179</v>
      </c>
      <c r="AX2831" s="380">
        <v>337.98</v>
      </c>
      <c r="AY2831" s="380">
        <v>367.31</v>
      </c>
    </row>
    <row r="2832" spans="1:51" x14ac:dyDescent="0.25">
      <c r="A2832" s="5">
        <v>117</v>
      </c>
      <c r="B2832" s="6" t="s">
        <v>87</v>
      </c>
      <c r="C2832" s="77">
        <v>2416977408.4199996</v>
      </c>
      <c r="D2832" s="77">
        <v>379677408.62</v>
      </c>
      <c r="E2832" s="77">
        <v>338028335.61999995</v>
      </c>
      <c r="F2832" s="77">
        <v>241956595.26000002</v>
      </c>
      <c r="G2832" s="77">
        <v>438861295.25999993</v>
      </c>
      <c r="H2832" s="77">
        <v>4372919.93</v>
      </c>
      <c r="I2832" s="77">
        <v>1498367690.3599999</v>
      </c>
      <c r="J2832" s="77">
        <v>1029331940.04</v>
      </c>
      <c r="K2832" s="77">
        <v>970670287.91999996</v>
      </c>
      <c r="L2832" s="77">
        <v>632641952.30000007</v>
      </c>
      <c r="M2832" s="77">
        <v>3990751300.8099999</v>
      </c>
      <c r="N2832" s="77">
        <v>0</v>
      </c>
      <c r="O2832" s="77">
        <v>1181446516.789999</v>
      </c>
      <c r="P2832" s="77">
        <v>181356400.6799984</v>
      </c>
      <c r="Q2832" s="77">
        <v>-139262768.11999989</v>
      </c>
      <c r="R2832" s="77">
        <v>42093632.559998512</v>
      </c>
      <c r="S2832" s="77">
        <v>-37720712.629999876</v>
      </c>
      <c r="T2832" s="77">
        <v>2373746.15</v>
      </c>
      <c r="U2832" s="77">
        <v>0</v>
      </c>
      <c r="V2832" s="77">
        <v>0</v>
      </c>
      <c r="W2832" s="77">
        <v>0</v>
      </c>
      <c r="X2832" s="77">
        <v>70935518.599999994</v>
      </c>
      <c r="Y2832" s="77">
        <v>7342827.4400000004</v>
      </c>
      <c r="Z2832" s="77">
        <v>11533090.16</v>
      </c>
      <c r="AA2832" s="77">
        <v>68509078.859999999</v>
      </c>
      <c r="AB2832" s="77">
        <v>0</v>
      </c>
      <c r="AC2832" s="77">
        <v>0</v>
      </c>
      <c r="AD2832" s="77">
        <v>0</v>
      </c>
      <c r="AE2832" s="77">
        <v>0</v>
      </c>
      <c r="AF2832" s="77">
        <v>14027952.439999999</v>
      </c>
      <c r="AG2832" s="77">
        <v>3131522098.1800003</v>
      </c>
      <c r="AH2832" s="77">
        <v>1924935767.79</v>
      </c>
      <c r="AI2832" s="77">
        <v>5056457865.9699993</v>
      </c>
      <c r="AJ2832" s="77">
        <v>3875011349.1800003</v>
      </c>
      <c r="AK2832" s="77">
        <v>0</v>
      </c>
      <c r="AL2832" s="77">
        <v>1498367690.3599999</v>
      </c>
      <c r="AM2832" s="77">
        <v>1.5436422738052238</v>
      </c>
      <c r="AN2832" s="77">
        <v>132341379.48999999</v>
      </c>
      <c r="AO2832" s="77">
        <v>109615215.77000001</v>
      </c>
      <c r="AP2832" s="13">
        <v>1446279725.2500005</v>
      </c>
      <c r="AQ2832" s="13">
        <v>583445346.73999977</v>
      </c>
      <c r="AR2832" s="367">
        <v>181687028</v>
      </c>
      <c r="AS2832" s="322">
        <v>46053</v>
      </c>
      <c r="AT2832" s="42" t="s">
        <v>0</v>
      </c>
      <c r="AU2832" s="40" t="s">
        <v>292</v>
      </c>
      <c r="AV2832" s="40">
        <v>2026</v>
      </c>
      <c r="AW2832" s="270" t="s">
        <v>155</v>
      </c>
      <c r="AX2832" s="380">
        <v>337.98</v>
      </c>
      <c r="AY2832" s="380">
        <v>367.31</v>
      </c>
    </row>
    <row r="2833" spans="1:51" x14ac:dyDescent="0.25">
      <c r="A2833" s="5">
        <v>78</v>
      </c>
      <c r="B2833" s="6" t="s">
        <v>88</v>
      </c>
      <c r="C2833" s="77">
        <v>0</v>
      </c>
      <c r="D2833" s="77">
        <v>0</v>
      </c>
      <c r="E2833" s="77">
        <v>0</v>
      </c>
      <c r="F2833" s="77">
        <v>0</v>
      </c>
      <c r="G2833" s="77">
        <v>0</v>
      </c>
      <c r="H2833" s="77">
        <v>0</v>
      </c>
      <c r="I2833" s="77">
        <v>0</v>
      </c>
      <c r="J2833" s="77">
        <v>0</v>
      </c>
      <c r="K2833" s="77">
        <v>0</v>
      </c>
      <c r="L2833" s="77">
        <v>0</v>
      </c>
      <c r="M2833" s="77">
        <v>0</v>
      </c>
      <c r="N2833" s="77">
        <v>0</v>
      </c>
      <c r="O2833" s="77">
        <v>0</v>
      </c>
      <c r="P2833" s="77">
        <v>0</v>
      </c>
      <c r="Q2833" s="77">
        <v>0</v>
      </c>
      <c r="R2833" s="77">
        <v>0</v>
      </c>
      <c r="S2833" s="77">
        <v>0</v>
      </c>
      <c r="T2833" s="77">
        <v>0</v>
      </c>
      <c r="U2833" s="77">
        <v>0</v>
      </c>
      <c r="V2833" s="77">
        <v>0</v>
      </c>
      <c r="W2833" s="77">
        <v>0</v>
      </c>
      <c r="X2833" s="77">
        <v>0</v>
      </c>
      <c r="Y2833" s="77">
        <v>0</v>
      </c>
      <c r="Z2833" s="77">
        <v>0</v>
      </c>
      <c r="AA2833" s="77">
        <v>0</v>
      </c>
      <c r="AB2833" s="77">
        <v>0</v>
      </c>
      <c r="AC2833" s="77">
        <v>0</v>
      </c>
      <c r="AD2833" s="77">
        <v>0</v>
      </c>
      <c r="AE2833" s="77">
        <v>0</v>
      </c>
      <c r="AF2833" s="77">
        <v>0</v>
      </c>
      <c r="AG2833" s="77">
        <v>0</v>
      </c>
      <c r="AH2833" s="77">
        <v>0</v>
      </c>
      <c r="AI2833" s="77">
        <v>0</v>
      </c>
      <c r="AJ2833" s="77">
        <v>0</v>
      </c>
      <c r="AK2833" s="77">
        <v>0</v>
      </c>
      <c r="AL2833" s="77">
        <v>0</v>
      </c>
      <c r="AM2833" s="77">
        <v>0</v>
      </c>
      <c r="AN2833" s="77">
        <v>0</v>
      </c>
      <c r="AO2833" s="77">
        <v>0</v>
      </c>
      <c r="AP2833" s="13">
        <v>0</v>
      </c>
      <c r="AQ2833" s="13">
        <v>0</v>
      </c>
      <c r="AR2833" s="367">
        <v>0</v>
      </c>
      <c r="AS2833" s="322">
        <v>46053</v>
      </c>
      <c r="AT2833" s="42" t="s">
        <v>0</v>
      </c>
      <c r="AU2833" s="40" t="s">
        <v>292</v>
      </c>
      <c r="AV2833" s="40">
        <v>2026</v>
      </c>
      <c r="AW2833" s="270" t="s">
        <v>185</v>
      </c>
      <c r="AX2833" s="380">
        <v>337.98</v>
      </c>
      <c r="AY2833" s="380">
        <v>367.31</v>
      </c>
    </row>
    <row r="2834" spans="1:51" x14ac:dyDescent="0.25">
      <c r="A2834" s="5">
        <v>80</v>
      </c>
      <c r="B2834" s="6" t="s">
        <v>89</v>
      </c>
      <c r="C2834" s="77">
        <v>1093195191.6900001</v>
      </c>
      <c r="D2834" s="77">
        <v>201766323.37</v>
      </c>
      <c r="E2834" s="77">
        <v>123667251.58</v>
      </c>
      <c r="F2834" s="77">
        <v>174388890.44</v>
      </c>
      <c r="G2834" s="77">
        <v>381114681.52000004</v>
      </c>
      <c r="H2834" s="77">
        <v>4476672.96</v>
      </c>
      <c r="I2834" s="77">
        <v>4130592347.3099999</v>
      </c>
      <c r="J2834" s="77">
        <v>2133479829.26</v>
      </c>
      <c r="K2834" s="77">
        <v>538044092.24000001</v>
      </c>
      <c r="L2834" s="77">
        <v>414376840.66000003</v>
      </c>
      <c r="M2834" s="77">
        <v>2397180820.5300002</v>
      </c>
      <c r="N2834" s="77">
        <v>0</v>
      </c>
      <c r="O2834" s="77">
        <v>175773884.82999992</v>
      </c>
      <c r="P2834" s="77">
        <v>164590206.68999958</v>
      </c>
      <c r="Q2834" s="77">
        <v>-135206656.79999876</v>
      </c>
      <c r="R2834" s="77">
        <v>29383549.89000082</v>
      </c>
      <c r="S2834" s="77">
        <v>-24906876.950000286</v>
      </c>
      <c r="T2834" s="77">
        <v>2612357.02</v>
      </c>
      <c r="U2834" s="77">
        <v>0</v>
      </c>
      <c r="V2834" s="77">
        <v>0</v>
      </c>
      <c r="W2834" s="77">
        <v>541005.88</v>
      </c>
      <c r="X2834" s="77">
        <v>21219733.129999999</v>
      </c>
      <c r="Y2834" s="77">
        <v>6274871.46</v>
      </c>
      <c r="Z2834" s="77">
        <v>5891483.5099999998</v>
      </c>
      <c r="AA2834" s="77">
        <v>0</v>
      </c>
      <c r="AB2834" s="77">
        <v>0</v>
      </c>
      <c r="AC2834" s="77">
        <v>0</v>
      </c>
      <c r="AD2834" s="77">
        <v>0</v>
      </c>
      <c r="AE2834" s="77">
        <v>1265229.77</v>
      </c>
      <c r="AF2834" s="77">
        <v>12611317.58</v>
      </c>
      <c r="AG2834" s="77">
        <v>2026898456.3</v>
      </c>
      <c r="AH2834" s="77">
        <v>1127617131.8099999</v>
      </c>
      <c r="AI2834" s="77">
        <v>3154515588.1100001</v>
      </c>
      <c r="AJ2834" s="77">
        <v>2978741703.2800002</v>
      </c>
      <c r="AK2834" s="77">
        <v>0</v>
      </c>
      <c r="AL2834" s="77">
        <v>4130592347.3099999</v>
      </c>
      <c r="AM2834" s="77">
        <v>7.6770517637567659</v>
      </c>
      <c r="AN2834" s="77">
        <v>114423561.86999999</v>
      </c>
      <c r="AO2834" s="77">
        <v>59965328.57</v>
      </c>
      <c r="AP2834" s="13">
        <v>850578186.53000045</v>
      </c>
      <c r="AQ2834" s="13">
        <v>107596633.67000008</v>
      </c>
      <c r="AR2834" s="367">
        <v>124490000</v>
      </c>
      <c r="AS2834" s="322">
        <v>46053</v>
      </c>
      <c r="AT2834" s="42" t="s">
        <v>0</v>
      </c>
      <c r="AU2834" s="40" t="s">
        <v>292</v>
      </c>
      <c r="AV2834" s="40">
        <v>2026</v>
      </c>
      <c r="AW2834" s="270" t="s">
        <v>288</v>
      </c>
      <c r="AX2834" s="380">
        <v>337.98</v>
      </c>
      <c r="AY2834" s="380">
        <v>367.31</v>
      </c>
    </row>
    <row r="2835" spans="1:51" x14ac:dyDescent="0.25">
      <c r="A2835" s="5">
        <v>2</v>
      </c>
      <c r="B2835" s="6" t="s">
        <v>90</v>
      </c>
      <c r="C2835" s="77">
        <v>606810438.67999995</v>
      </c>
      <c r="D2835" s="77">
        <v>3610659.47</v>
      </c>
      <c r="E2835" s="77">
        <v>9079248.75</v>
      </c>
      <c r="F2835" s="77">
        <v>498011.91</v>
      </c>
      <c r="G2835" s="77">
        <v>7208384.6699999999</v>
      </c>
      <c r="H2835" s="77">
        <v>185193271.41999999</v>
      </c>
      <c r="I2835" s="77">
        <v>12092021923.67</v>
      </c>
      <c r="J2835" s="77">
        <v>21577027932.669998</v>
      </c>
      <c r="K2835" s="77">
        <v>559236064.34000003</v>
      </c>
      <c r="L2835" s="77">
        <v>550156815.58999991</v>
      </c>
      <c r="M2835" s="77">
        <v>0</v>
      </c>
      <c r="N2835" s="77">
        <v>0</v>
      </c>
      <c r="O2835" s="77">
        <v>461330618.47999996</v>
      </c>
      <c r="P2835" s="77">
        <v>134162764.14999986</v>
      </c>
      <c r="Q2835" s="77">
        <v>-289521553.26999998</v>
      </c>
      <c r="R2835" s="77">
        <v>-155358789.12000012</v>
      </c>
      <c r="S2835" s="77">
        <v>340552061.27999997</v>
      </c>
      <c r="T2835" s="77">
        <v>35.619999999999997</v>
      </c>
      <c r="U2835" s="77">
        <v>0</v>
      </c>
      <c r="V2835" s="77">
        <v>0</v>
      </c>
      <c r="W2835" s="77">
        <v>55792691.990000002</v>
      </c>
      <c r="X2835" s="77">
        <v>429156290.64999998</v>
      </c>
      <c r="Y2835" s="77">
        <v>122241841.09</v>
      </c>
      <c r="Z2835" s="77">
        <v>1116414.21</v>
      </c>
      <c r="AA2835" s="77">
        <v>2052260.49</v>
      </c>
      <c r="AB2835" s="77">
        <v>0</v>
      </c>
      <c r="AC2835" s="77">
        <v>0</v>
      </c>
      <c r="AD2835" s="77">
        <v>0</v>
      </c>
      <c r="AE2835" s="77">
        <v>0</v>
      </c>
      <c r="AF2835" s="77">
        <v>13287155.4</v>
      </c>
      <c r="AG2835" s="77">
        <v>550156815.58999991</v>
      </c>
      <c r="AH2835" s="77">
        <v>9079248.75</v>
      </c>
      <c r="AI2835" s="77">
        <v>553178576.39999998</v>
      </c>
      <c r="AJ2835" s="77">
        <v>91847957.920000002</v>
      </c>
      <c r="AK2835" s="77">
        <v>0</v>
      </c>
      <c r="AL2835" s="77">
        <v>12092021923.67</v>
      </c>
      <c r="AM2835" s="77">
        <v>21.622392929792142</v>
      </c>
      <c r="AN2835" s="77">
        <v>498011.91</v>
      </c>
      <c r="AO2835" s="77">
        <v>0</v>
      </c>
      <c r="AP2835" s="13">
        <v>145180471.15999997</v>
      </c>
      <c r="AQ2835" s="13">
        <v>3912453.1100000013</v>
      </c>
      <c r="AR2835" s="367">
        <v>0</v>
      </c>
      <c r="AS2835" s="322">
        <v>46053</v>
      </c>
      <c r="AT2835" s="42" t="s">
        <v>0</v>
      </c>
      <c r="AU2835" s="40" t="s">
        <v>292</v>
      </c>
      <c r="AV2835" s="40">
        <v>2026</v>
      </c>
      <c r="AW2835" s="270" t="s">
        <v>168</v>
      </c>
      <c r="AX2835" s="380">
        <v>337.98</v>
      </c>
      <c r="AY2835" s="380">
        <v>367.31</v>
      </c>
    </row>
    <row r="2836" spans="1:51" x14ac:dyDescent="0.25">
      <c r="A2836" s="5">
        <v>115</v>
      </c>
      <c r="B2836" s="6" t="s">
        <v>290</v>
      </c>
      <c r="C2836" s="77">
        <v>1652216.22</v>
      </c>
      <c r="D2836" s="77">
        <v>0</v>
      </c>
      <c r="E2836" s="77">
        <v>0</v>
      </c>
      <c r="F2836" s="77">
        <v>0</v>
      </c>
      <c r="G2836" s="77">
        <v>2851150.63</v>
      </c>
      <c r="H2836" s="77">
        <v>23287184.329999998</v>
      </c>
      <c r="I2836" s="77">
        <v>326936639.10000002</v>
      </c>
      <c r="J2836" s="77">
        <v>387863.69</v>
      </c>
      <c r="K2836" s="77">
        <v>3625316.2</v>
      </c>
      <c r="L2836" s="77">
        <v>3625316.1999999997</v>
      </c>
      <c r="M2836" s="77">
        <v>0</v>
      </c>
      <c r="N2836" s="77">
        <v>0</v>
      </c>
      <c r="O2836" s="77">
        <v>-3898031.850000001</v>
      </c>
      <c r="P2836" s="77">
        <v>2699097.4399999995</v>
      </c>
      <c r="Q2836" s="77">
        <v>0</v>
      </c>
      <c r="R2836" s="77">
        <v>2699097.4399999995</v>
      </c>
      <c r="S2836" s="77">
        <v>20588086.890000001</v>
      </c>
      <c r="T2836" s="77">
        <v>9529509.6500000004</v>
      </c>
      <c r="U2836" s="77">
        <v>0</v>
      </c>
      <c r="V2836" s="77">
        <v>0</v>
      </c>
      <c r="W2836" s="77">
        <v>0</v>
      </c>
      <c r="X2836" s="77">
        <v>0</v>
      </c>
      <c r="Y2836" s="77">
        <v>58186.74</v>
      </c>
      <c r="Z2836" s="77">
        <v>309980.78000000003</v>
      </c>
      <c r="AA2836" s="77">
        <v>0</v>
      </c>
      <c r="AB2836" s="77">
        <v>0.2</v>
      </c>
      <c r="AC2836" s="77">
        <v>0</v>
      </c>
      <c r="AD2836" s="77">
        <v>0</v>
      </c>
      <c r="AE2836" s="77">
        <v>17249.080000000002</v>
      </c>
      <c r="AF2836" s="77">
        <v>0</v>
      </c>
      <c r="AG2836" s="77">
        <v>3625316.1999999997</v>
      </c>
      <c r="AH2836" s="77">
        <v>0</v>
      </c>
      <c r="AI2836" s="77">
        <v>3488602.4499999997</v>
      </c>
      <c r="AJ2836" s="77">
        <v>7386634.3000000007</v>
      </c>
      <c r="AK2836" s="77">
        <v>0</v>
      </c>
      <c r="AL2836" s="77">
        <v>326936639.10000002</v>
      </c>
      <c r="AM2836" s="77">
        <v>90.181551363712771</v>
      </c>
      <c r="AN2836" s="77">
        <v>0</v>
      </c>
      <c r="AO2836" s="77">
        <v>0</v>
      </c>
      <c r="AP2836" s="13">
        <v>82057.90000000014</v>
      </c>
      <c r="AQ2836" s="13">
        <v>0</v>
      </c>
      <c r="AR2836" s="367">
        <v>161872400</v>
      </c>
      <c r="AS2836" s="322">
        <v>46053</v>
      </c>
      <c r="AT2836" s="42" t="s">
        <v>0</v>
      </c>
      <c r="AU2836" s="40" t="s">
        <v>292</v>
      </c>
      <c r="AV2836" s="40">
        <v>2026</v>
      </c>
      <c r="AW2836" s="270" t="s">
        <v>291</v>
      </c>
      <c r="AX2836" s="380">
        <v>337.98</v>
      </c>
      <c r="AY2836" s="380">
        <v>367.31</v>
      </c>
    </row>
    <row r="2837" spans="1:51" x14ac:dyDescent="0.25">
      <c r="A2837" s="5">
        <v>106</v>
      </c>
      <c r="B2837" s="6" t="s">
        <v>92</v>
      </c>
      <c r="C2837" s="77">
        <v>44278777.640000001</v>
      </c>
      <c r="D2837" s="77">
        <v>1419688.96</v>
      </c>
      <c r="E2837" s="77">
        <v>4286843.26</v>
      </c>
      <c r="F2837" s="77">
        <v>11052636.35</v>
      </c>
      <c r="G2837" s="77">
        <v>29409752.189999998</v>
      </c>
      <c r="H2837" s="77">
        <v>314187.45</v>
      </c>
      <c r="I2837" s="77">
        <v>248276471.83000001</v>
      </c>
      <c r="J2837" s="77">
        <v>7310170.1399999997</v>
      </c>
      <c r="K2837" s="77">
        <v>102891899.63</v>
      </c>
      <c r="L2837" s="77">
        <v>98605056.370000005</v>
      </c>
      <c r="M2837" s="77">
        <v>2140209.0300000003</v>
      </c>
      <c r="N2837" s="77">
        <v>0</v>
      </c>
      <c r="O2837" s="77">
        <v>17415231.530000016</v>
      </c>
      <c r="P2837" s="77">
        <v>-15114249.029999942</v>
      </c>
      <c r="Q2837" s="77">
        <v>-1778202.799999997</v>
      </c>
      <c r="R2837" s="77">
        <v>-16892451.829999939</v>
      </c>
      <c r="S2837" s="77">
        <v>17206639.260000002</v>
      </c>
      <c r="T2837" s="77">
        <v>0</v>
      </c>
      <c r="U2837" s="77">
        <v>0</v>
      </c>
      <c r="V2837" s="77">
        <v>0</v>
      </c>
      <c r="W2837" s="77">
        <v>0</v>
      </c>
      <c r="X2837" s="77">
        <v>20595525.16</v>
      </c>
      <c r="Y2837" s="77">
        <v>1279952.96</v>
      </c>
      <c r="Z2837" s="77">
        <v>602434.61</v>
      </c>
      <c r="AA2837" s="77">
        <v>0</v>
      </c>
      <c r="AB2837" s="77">
        <v>0</v>
      </c>
      <c r="AC2837" s="77">
        <v>0</v>
      </c>
      <c r="AD2837" s="77">
        <v>0</v>
      </c>
      <c r="AE2837" s="77">
        <v>0</v>
      </c>
      <c r="AF2837" s="77">
        <v>1329844.4099999999</v>
      </c>
      <c r="AG2837" s="77">
        <v>134637689.56999999</v>
      </c>
      <c r="AH2837" s="77">
        <v>4286843.26</v>
      </c>
      <c r="AI2837" s="77">
        <v>138476446.92000002</v>
      </c>
      <c r="AJ2837" s="77">
        <v>121061215.39</v>
      </c>
      <c r="AK2837" s="77">
        <v>0</v>
      </c>
      <c r="AL2837" s="77">
        <v>248276471.83000001</v>
      </c>
      <c r="AM2837" s="77">
        <v>2.4129836529678621</v>
      </c>
      <c r="AN2837" s="77">
        <v>5579655.0499999998</v>
      </c>
      <c r="AO2837" s="77">
        <v>5472981.2999999998</v>
      </c>
      <c r="AP2837" s="13">
        <v>28726307.629999995</v>
      </c>
      <c r="AQ2837" s="13">
        <v>3360884.9699999993</v>
      </c>
      <c r="AR2837" s="367">
        <v>24423160</v>
      </c>
      <c r="AS2837" s="322">
        <v>46053</v>
      </c>
      <c r="AT2837" s="42" t="s">
        <v>0</v>
      </c>
      <c r="AU2837" s="40" t="s">
        <v>292</v>
      </c>
      <c r="AV2837" s="40">
        <v>2026</v>
      </c>
      <c r="AW2837" s="270" t="s">
        <v>172</v>
      </c>
      <c r="AX2837" s="380">
        <v>337.98</v>
      </c>
      <c r="AY2837" s="380">
        <v>367.31</v>
      </c>
    </row>
    <row r="2838" spans="1:51" x14ac:dyDescent="0.25">
      <c r="A2838" s="5">
        <v>25</v>
      </c>
      <c r="B2838" s="6" t="s">
        <v>67</v>
      </c>
      <c r="C2838" s="77">
        <v>39776848.259999998</v>
      </c>
      <c r="D2838" s="77">
        <v>7329013.8600000003</v>
      </c>
      <c r="E2838" s="77">
        <v>1728526</v>
      </c>
      <c r="F2838" s="77">
        <v>0</v>
      </c>
      <c r="G2838" s="77">
        <v>905977</v>
      </c>
      <c r="H2838" s="77">
        <v>4047012657.6999998</v>
      </c>
      <c r="I2838" s="77">
        <v>76570270.719999999</v>
      </c>
      <c r="J2838" s="77">
        <v>4791448221.4300003</v>
      </c>
      <c r="K2838" s="77">
        <v>63038921.030000001</v>
      </c>
      <c r="L2838" s="77">
        <v>61310395.030000001</v>
      </c>
      <c r="M2838" s="77">
        <v>0</v>
      </c>
      <c r="N2838" s="77">
        <v>0</v>
      </c>
      <c r="O2838" s="77">
        <v>4782794.1700000018</v>
      </c>
      <c r="P2838" s="77">
        <v>26759063.229999989</v>
      </c>
      <c r="Q2838" s="77">
        <v>-24617.079999999998</v>
      </c>
      <c r="R2838" s="77">
        <v>26734446.149999991</v>
      </c>
      <c r="S2838" s="77">
        <v>4020278210.6600003</v>
      </c>
      <c r="T2838" s="77">
        <v>80405191.370000005</v>
      </c>
      <c r="U2838" s="77">
        <v>0</v>
      </c>
      <c r="V2838" s="77">
        <v>0</v>
      </c>
      <c r="W2838" s="77">
        <v>0</v>
      </c>
      <c r="X2838" s="77">
        <v>0.1</v>
      </c>
      <c r="Y2838" s="77">
        <v>88526135.569999993</v>
      </c>
      <c r="Z2838" s="77">
        <v>1418807.89</v>
      </c>
      <c r="AA2838" s="77">
        <v>2364692.44</v>
      </c>
      <c r="AB2838" s="77">
        <v>0</v>
      </c>
      <c r="AC2838" s="77">
        <v>0</v>
      </c>
      <c r="AD2838" s="77">
        <v>0</v>
      </c>
      <c r="AE2838" s="77">
        <v>0</v>
      </c>
      <c r="AF2838" s="77">
        <v>0</v>
      </c>
      <c r="AG2838" s="77">
        <v>61310395.030000001</v>
      </c>
      <c r="AH2838" s="77">
        <v>1728526</v>
      </c>
      <c r="AI2838" s="77">
        <v>58430683.310000002</v>
      </c>
      <c r="AJ2838" s="77">
        <v>53647889.140000001</v>
      </c>
      <c r="AK2838" s="77">
        <v>0</v>
      </c>
      <c r="AL2838" s="77">
        <v>76570270.719999999</v>
      </c>
      <c r="AM2838" s="77">
        <v>1.2146507184594812</v>
      </c>
      <c r="AN2838" s="77">
        <v>0</v>
      </c>
      <c r="AO2838" s="77">
        <v>0</v>
      </c>
      <c r="AP2838" s="13">
        <v>34192279.290000007</v>
      </c>
      <c r="AQ2838" s="13">
        <v>6360327.8599999994</v>
      </c>
      <c r="AR2838" s="367">
        <v>213360000</v>
      </c>
      <c r="AS2838" s="322">
        <v>46053</v>
      </c>
      <c r="AT2838" s="42" t="s">
        <v>0</v>
      </c>
      <c r="AU2838" s="40" t="s">
        <v>292</v>
      </c>
      <c r="AV2838" s="40">
        <v>2026</v>
      </c>
      <c r="AW2838" s="270" t="s">
        <v>174</v>
      </c>
      <c r="AX2838" s="380">
        <v>337.98</v>
      </c>
      <c r="AY2838" s="380">
        <v>367.31</v>
      </c>
    </row>
    <row r="2839" spans="1:51" x14ac:dyDescent="0.25">
      <c r="A2839" s="5">
        <v>118</v>
      </c>
      <c r="B2839" s="6" t="s">
        <v>93</v>
      </c>
      <c r="C2839" s="77">
        <v>141977458.03</v>
      </c>
      <c r="D2839" s="77">
        <v>29581788.440000001</v>
      </c>
      <c r="E2839" s="77">
        <v>71081052.400000006</v>
      </c>
      <c r="F2839" s="77">
        <v>23570675.109999999</v>
      </c>
      <c r="G2839" s="77">
        <v>116952234.02000001</v>
      </c>
      <c r="H2839" s="77">
        <v>535120.34</v>
      </c>
      <c r="I2839" s="77">
        <v>1260888395.01</v>
      </c>
      <c r="J2839" s="77">
        <v>165059185.94</v>
      </c>
      <c r="K2839" s="77">
        <v>428494453.43000001</v>
      </c>
      <c r="L2839" s="77">
        <v>357413401.03000003</v>
      </c>
      <c r="M2839" s="77">
        <v>183302805.88</v>
      </c>
      <c r="N2839" s="77">
        <v>0</v>
      </c>
      <c r="O2839" s="77">
        <v>-27804066.540000081</v>
      </c>
      <c r="P2839" s="77">
        <v>-3081617.6399999857</v>
      </c>
      <c r="Q2839" s="77">
        <v>-25415877.149999976</v>
      </c>
      <c r="R2839" s="77">
        <v>-28497494.789999962</v>
      </c>
      <c r="S2839" s="77">
        <v>29032615.129999995</v>
      </c>
      <c r="T2839" s="77">
        <v>1816488.3</v>
      </c>
      <c r="U2839" s="77">
        <v>0</v>
      </c>
      <c r="V2839" s="77">
        <v>0</v>
      </c>
      <c r="W2839" s="77">
        <v>360000</v>
      </c>
      <c r="X2839" s="77">
        <v>585875.21</v>
      </c>
      <c r="Y2839" s="77">
        <v>2053951.4</v>
      </c>
      <c r="Z2839" s="77">
        <v>2071495.51</v>
      </c>
      <c r="AA2839" s="77">
        <v>600000</v>
      </c>
      <c r="AB2839" s="77">
        <v>0</v>
      </c>
      <c r="AC2839" s="77">
        <v>0</v>
      </c>
      <c r="AD2839" s="77">
        <v>0</v>
      </c>
      <c r="AE2839" s="77">
        <v>6277707.2199999997</v>
      </c>
      <c r="AF2839" s="77">
        <v>22238.47</v>
      </c>
      <c r="AG2839" s="77">
        <v>519395567.40000004</v>
      </c>
      <c r="AH2839" s="77">
        <v>254383858.28000003</v>
      </c>
      <c r="AI2839" s="77">
        <v>774223402.33999991</v>
      </c>
      <c r="AJ2839" s="77">
        <v>802027468.88</v>
      </c>
      <c r="AK2839" s="77">
        <v>0</v>
      </c>
      <c r="AL2839" s="77">
        <v>1260888395.01</v>
      </c>
      <c r="AM2839" s="77">
        <v>2.9426014384010739</v>
      </c>
      <c r="AN2839" s="77">
        <v>17279380.420000002</v>
      </c>
      <c r="AO2839" s="77">
        <v>6291294.6900000004</v>
      </c>
      <c r="AP2839" s="13">
        <v>159346761.33999991</v>
      </c>
      <c r="AQ2839" s="13">
        <v>27362446.020000041</v>
      </c>
      <c r="AR2839" s="367">
        <v>23989540</v>
      </c>
      <c r="AS2839" s="322">
        <v>46053</v>
      </c>
      <c r="AT2839" s="42" t="s">
        <v>0</v>
      </c>
      <c r="AU2839" s="40" t="s">
        <v>292</v>
      </c>
      <c r="AV2839" s="40">
        <v>2026</v>
      </c>
      <c r="AW2839" s="270" t="s">
        <v>162</v>
      </c>
      <c r="AX2839" s="380">
        <v>337.98</v>
      </c>
      <c r="AY2839" s="380">
        <v>367.31</v>
      </c>
    </row>
    <row r="2840" spans="1:51" x14ac:dyDescent="0.25">
      <c r="A2840" s="5">
        <v>89</v>
      </c>
      <c r="B2840" s="6" t="s">
        <v>199</v>
      </c>
      <c r="C2840" s="77">
        <v>0</v>
      </c>
      <c r="D2840" s="77">
        <v>0</v>
      </c>
      <c r="E2840" s="77">
        <v>0</v>
      </c>
      <c r="F2840" s="77">
        <v>0</v>
      </c>
      <c r="G2840" s="77">
        <v>0</v>
      </c>
      <c r="H2840" s="77">
        <v>0</v>
      </c>
      <c r="I2840" s="77">
        <v>0</v>
      </c>
      <c r="J2840" s="77">
        <v>0</v>
      </c>
      <c r="K2840" s="77">
        <v>0</v>
      </c>
      <c r="L2840" s="77">
        <v>0</v>
      </c>
      <c r="M2840" s="77">
        <v>0</v>
      </c>
      <c r="N2840" s="77">
        <v>0</v>
      </c>
      <c r="O2840" s="77">
        <v>0</v>
      </c>
      <c r="P2840" s="77">
        <v>0</v>
      </c>
      <c r="Q2840" s="77">
        <v>0</v>
      </c>
      <c r="R2840" s="77">
        <v>0</v>
      </c>
      <c r="S2840" s="77">
        <v>0</v>
      </c>
      <c r="T2840" s="77">
        <v>0</v>
      </c>
      <c r="U2840" s="77">
        <v>0</v>
      </c>
      <c r="V2840" s="77">
        <v>0</v>
      </c>
      <c r="W2840" s="77">
        <v>0</v>
      </c>
      <c r="X2840" s="77">
        <v>0</v>
      </c>
      <c r="Y2840" s="77">
        <v>0</v>
      </c>
      <c r="Z2840" s="77">
        <v>0</v>
      </c>
      <c r="AA2840" s="77">
        <v>0</v>
      </c>
      <c r="AB2840" s="77">
        <v>0</v>
      </c>
      <c r="AC2840" s="77">
        <v>0</v>
      </c>
      <c r="AD2840" s="77">
        <v>0</v>
      </c>
      <c r="AE2840" s="77">
        <v>0</v>
      </c>
      <c r="AF2840" s="77">
        <v>0</v>
      </c>
      <c r="AG2840" s="77">
        <v>0</v>
      </c>
      <c r="AH2840" s="77">
        <v>0</v>
      </c>
      <c r="AI2840" s="77">
        <v>0</v>
      </c>
      <c r="AJ2840" s="77">
        <v>0</v>
      </c>
      <c r="AK2840" s="77">
        <v>0</v>
      </c>
      <c r="AL2840" s="77">
        <v>0</v>
      </c>
      <c r="AM2840" s="77">
        <v>0</v>
      </c>
      <c r="AN2840" s="77">
        <v>0</v>
      </c>
      <c r="AO2840" s="77">
        <v>0</v>
      </c>
      <c r="AP2840" s="13">
        <v>0</v>
      </c>
      <c r="AQ2840" s="13">
        <v>0</v>
      </c>
      <c r="AR2840" s="367">
        <v>0</v>
      </c>
      <c r="AS2840" s="322">
        <v>46053</v>
      </c>
      <c r="AT2840" s="42" t="s">
        <v>0</v>
      </c>
      <c r="AU2840" s="40" t="s">
        <v>292</v>
      </c>
      <c r="AV2840" s="40">
        <v>2026</v>
      </c>
      <c r="AW2840" s="270" t="s">
        <v>200</v>
      </c>
      <c r="AX2840" s="380">
        <v>337.98</v>
      </c>
      <c r="AY2840" s="380">
        <v>367.31</v>
      </c>
    </row>
    <row r="2841" spans="1:51" x14ac:dyDescent="0.25">
      <c r="A2841" s="5">
        <v>111</v>
      </c>
      <c r="B2841" s="6" t="s">
        <v>95</v>
      </c>
      <c r="C2841" s="77">
        <v>16929947.789999999</v>
      </c>
      <c r="D2841" s="77">
        <v>0</v>
      </c>
      <c r="E2841" s="77">
        <v>0</v>
      </c>
      <c r="F2841" s="77">
        <v>4364033.32</v>
      </c>
      <c r="G2841" s="77">
        <v>3740502.2399999998</v>
      </c>
      <c r="H2841" s="77">
        <v>5609501.5800000001</v>
      </c>
      <c r="I2841" s="77">
        <v>336137849.25999999</v>
      </c>
      <c r="J2841" s="77">
        <v>40462442.140000001</v>
      </c>
      <c r="K2841" s="77">
        <v>20463575.469999999</v>
      </c>
      <c r="L2841" s="77">
        <v>20463575.469999999</v>
      </c>
      <c r="M2841" s="77">
        <v>2413684.4700000002</v>
      </c>
      <c r="N2841" s="77">
        <v>0</v>
      </c>
      <c r="O2841" s="77">
        <v>12160003.629999999</v>
      </c>
      <c r="P2841" s="77">
        <v>-3458480.2500000037</v>
      </c>
      <c r="Q2841" s="77">
        <v>36223.33000000054</v>
      </c>
      <c r="R2841" s="77">
        <v>-3422256.9200000032</v>
      </c>
      <c r="S2841" s="77">
        <v>9031758.4899999984</v>
      </c>
      <c r="T2841" s="77">
        <v>0</v>
      </c>
      <c r="U2841" s="77">
        <v>0</v>
      </c>
      <c r="V2841" s="77">
        <v>0</v>
      </c>
      <c r="W2841" s="77">
        <v>0</v>
      </c>
      <c r="X2841" s="77">
        <v>0</v>
      </c>
      <c r="Y2841" s="77">
        <v>75908.73</v>
      </c>
      <c r="Z2841" s="77">
        <v>58892.3</v>
      </c>
      <c r="AA2841" s="77">
        <v>0</v>
      </c>
      <c r="AB2841" s="77">
        <v>0</v>
      </c>
      <c r="AC2841" s="77">
        <v>0</v>
      </c>
      <c r="AD2841" s="77">
        <v>0</v>
      </c>
      <c r="AE2841" s="77">
        <v>0</v>
      </c>
      <c r="AF2841" s="77">
        <v>0</v>
      </c>
      <c r="AG2841" s="77">
        <v>23591915.589999996</v>
      </c>
      <c r="AH2841" s="77">
        <v>0</v>
      </c>
      <c r="AI2841" s="77">
        <v>23382875.68</v>
      </c>
      <c r="AJ2841" s="77">
        <v>11222872.050000001</v>
      </c>
      <c r="AK2841" s="77">
        <v>0</v>
      </c>
      <c r="AL2841" s="77">
        <v>336137849.25999999</v>
      </c>
      <c r="AM2841" s="77">
        <v>16.426154351803508</v>
      </c>
      <c r="AN2841" s="77">
        <v>1964765.17</v>
      </c>
      <c r="AO2841" s="77">
        <v>2399268.15</v>
      </c>
      <c r="AP2841" s="13">
        <v>4761621.2200000025</v>
      </c>
      <c r="AQ2841" s="13">
        <v>0</v>
      </c>
      <c r="AR2841" s="367">
        <v>43990932</v>
      </c>
      <c r="AS2841" s="322">
        <v>46053</v>
      </c>
      <c r="AT2841" s="42" t="s">
        <v>0</v>
      </c>
      <c r="AU2841" s="40" t="s">
        <v>292</v>
      </c>
      <c r="AV2841" s="40">
        <v>2026</v>
      </c>
      <c r="AW2841" s="270" t="s">
        <v>182</v>
      </c>
      <c r="AX2841" s="380">
        <v>337.98</v>
      </c>
      <c r="AY2841" s="380">
        <v>367.31</v>
      </c>
    </row>
    <row r="2842" spans="1:51" x14ac:dyDescent="0.25">
      <c r="A2842" s="5">
        <v>83</v>
      </c>
      <c r="B2842" s="6" t="s">
        <v>96</v>
      </c>
      <c r="C2842" s="77">
        <v>673292442.26000011</v>
      </c>
      <c r="D2842" s="77">
        <v>296894954.60000002</v>
      </c>
      <c r="E2842" s="77">
        <v>338283812.60999995</v>
      </c>
      <c r="F2842" s="77">
        <v>114689729.83</v>
      </c>
      <c r="G2842" s="77">
        <v>55290572.100000001</v>
      </c>
      <c r="H2842" s="77">
        <v>375490.84</v>
      </c>
      <c r="I2842" s="77">
        <v>7341735735.2799997</v>
      </c>
      <c r="J2842" s="77">
        <v>56413268.68</v>
      </c>
      <c r="K2842" s="77">
        <v>1980644816.53</v>
      </c>
      <c r="L2842" s="77">
        <v>1642361003.9199998</v>
      </c>
      <c r="M2842" s="77">
        <v>35085660.189999998</v>
      </c>
      <c r="N2842" s="77">
        <v>0</v>
      </c>
      <c r="O2842" s="77">
        <v>195286990.48999977</v>
      </c>
      <c r="P2842" s="77">
        <v>11130195.239999294</v>
      </c>
      <c r="Q2842" s="77">
        <v>-5515621.900000006</v>
      </c>
      <c r="R2842" s="77">
        <v>5614573.3399992883</v>
      </c>
      <c r="S2842" s="77">
        <v>-5239082.5</v>
      </c>
      <c r="T2842" s="77">
        <v>915050.8</v>
      </c>
      <c r="U2842" s="77">
        <v>0</v>
      </c>
      <c r="V2842" s="77">
        <v>0</v>
      </c>
      <c r="W2842" s="77">
        <v>408377.76</v>
      </c>
      <c r="X2842" s="77">
        <v>792396.19</v>
      </c>
      <c r="Y2842" s="77">
        <v>125554105.97</v>
      </c>
      <c r="Z2842" s="77">
        <v>12556024.49</v>
      </c>
      <c r="AA2842" s="77">
        <v>0</v>
      </c>
      <c r="AB2842" s="77">
        <v>0</v>
      </c>
      <c r="AC2842" s="77">
        <v>0</v>
      </c>
      <c r="AD2842" s="77">
        <v>0</v>
      </c>
      <c r="AE2842" s="77">
        <v>0</v>
      </c>
      <c r="AF2842" s="77">
        <v>49259857.280000001</v>
      </c>
      <c r="AG2842" s="77">
        <v>1681787179.55</v>
      </c>
      <c r="AH2842" s="77">
        <v>338437360.41000003</v>
      </c>
      <c r="AI2842" s="77">
        <v>2020224539.9599998</v>
      </c>
      <c r="AJ2842" s="77">
        <v>1824937549.47</v>
      </c>
      <c r="AK2842" s="77">
        <v>0</v>
      </c>
      <c r="AL2842" s="77">
        <v>7341735735.2799997</v>
      </c>
      <c r="AM2842" s="77">
        <v>3.7067401858261433</v>
      </c>
      <c r="AN2842" s="77">
        <v>67798342.75</v>
      </c>
      <c r="AO2842" s="77">
        <v>46891387.079999998</v>
      </c>
      <c r="AP2842" s="13">
        <v>515013089.2900002</v>
      </c>
      <c r="AQ2842" s="13">
        <v>279699694.66000009</v>
      </c>
      <c r="AR2842" s="367">
        <v>154275142.09999999</v>
      </c>
      <c r="AS2842" s="322">
        <v>46053</v>
      </c>
      <c r="AT2842" s="42" t="s">
        <v>0</v>
      </c>
      <c r="AU2842" s="40" t="s">
        <v>292</v>
      </c>
      <c r="AV2842" s="40">
        <v>2026</v>
      </c>
      <c r="AW2842" s="270" t="s">
        <v>158</v>
      </c>
      <c r="AX2842" s="380">
        <v>337.98</v>
      </c>
      <c r="AY2842" s="380">
        <v>367.31</v>
      </c>
    </row>
    <row r="2843" spans="1:51" x14ac:dyDescent="0.25">
      <c r="A2843" s="5">
        <v>40</v>
      </c>
      <c r="B2843" s="6" t="s">
        <v>97</v>
      </c>
      <c r="C2843" s="77">
        <v>301703941.35000002</v>
      </c>
      <c r="D2843" s="77">
        <v>47566226.509999998</v>
      </c>
      <c r="E2843" s="77">
        <v>191241914.69999999</v>
      </c>
      <c r="F2843" s="77">
        <v>6107400.0999999996</v>
      </c>
      <c r="G2843" s="77">
        <v>15759743.17</v>
      </c>
      <c r="H2843" s="77">
        <v>977433.17</v>
      </c>
      <c r="I2843" s="77">
        <v>955569636.57000005</v>
      </c>
      <c r="J2843" s="77">
        <v>13268951.32</v>
      </c>
      <c r="K2843" s="77">
        <v>408475191.11000001</v>
      </c>
      <c r="L2843" s="77">
        <v>217233276.41</v>
      </c>
      <c r="M2843" s="77">
        <v>341840472.98000002</v>
      </c>
      <c r="N2843" s="77">
        <v>0</v>
      </c>
      <c r="O2843" s="77">
        <v>136039941.15999997</v>
      </c>
      <c r="P2843" s="77">
        <v>96099865.360000134</v>
      </c>
      <c r="Q2843" s="77">
        <v>-23435149.120000005</v>
      </c>
      <c r="R2843" s="77">
        <v>72664716.240000129</v>
      </c>
      <c r="S2843" s="77">
        <v>-71687283.099999994</v>
      </c>
      <c r="T2843" s="77">
        <v>674.1</v>
      </c>
      <c r="U2843" s="77">
        <v>0</v>
      </c>
      <c r="V2843" s="77">
        <v>0</v>
      </c>
      <c r="W2843" s="77">
        <v>4651994.0199999996</v>
      </c>
      <c r="X2843" s="77">
        <v>223693.55</v>
      </c>
      <c r="Y2843" s="77">
        <v>63093389.369999997</v>
      </c>
      <c r="Z2843" s="77">
        <v>1967486.09</v>
      </c>
      <c r="AA2843" s="77">
        <v>0</v>
      </c>
      <c r="AB2843" s="77">
        <v>0</v>
      </c>
      <c r="AC2843" s="77">
        <v>0</v>
      </c>
      <c r="AD2843" s="77">
        <v>0</v>
      </c>
      <c r="AE2843" s="77">
        <v>0</v>
      </c>
      <c r="AF2843" s="77">
        <v>4513602.6399999997</v>
      </c>
      <c r="AG2843" s="77">
        <v>559073749.38999999</v>
      </c>
      <c r="AH2843" s="77">
        <v>191241914.69999999</v>
      </c>
      <c r="AI2843" s="77">
        <v>749694550.75</v>
      </c>
      <c r="AJ2843" s="77">
        <v>613654609.59000003</v>
      </c>
      <c r="AK2843" s="77">
        <v>0</v>
      </c>
      <c r="AL2843" s="77">
        <v>955569636.57000005</v>
      </c>
      <c r="AM2843" s="77">
        <v>2.3393578297210973</v>
      </c>
      <c r="AN2843" s="77">
        <v>4339765.12</v>
      </c>
      <c r="AO2843" s="77">
        <v>1767634.98</v>
      </c>
      <c r="AP2843" s="13">
        <v>159697285.05000019</v>
      </c>
      <c r="AQ2843" s="13">
        <v>41599511.369999975</v>
      </c>
      <c r="AR2843" s="367">
        <v>34535097.100000001</v>
      </c>
      <c r="AS2843" s="322">
        <v>46053</v>
      </c>
      <c r="AT2843" s="42" t="s">
        <v>0</v>
      </c>
      <c r="AU2843" s="40" t="s">
        <v>292</v>
      </c>
      <c r="AV2843" s="40">
        <v>2026</v>
      </c>
      <c r="AW2843" s="270" t="s">
        <v>166</v>
      </c>
      <c r="AX2843" s="380">
        <v>337.98</v>
      </c>
      <c r="AY2843" s="380">
        <v>367.31</v>
      </c>
    </row>
    <row r="2844" spans="1:51" x14ac:dyDescent="0.25">
      <c r="A2844" s="5">
        <v>24</v>
      </c>
      <c r="B2844" s="6" t="s">
        <v>98</v>
      </c>
      <c r="C2844" s="77">
        <v>955039273.9799999</v>
      </c>
      <c r="D2844" s="77">
        <v>317747407.52999997</v>
      </c>
      <c r="E2844" s="77">
        <v>616042215.75</v>
      </c>
      <c r="F2844" s="77">
        <v>125127087.45</v>
      </c>
      <c r="G2844" s="77">
        <v>28723653.379999999</v>
      </c>
      <c r="H2844" s="77">
        <v>565025198</v>
      </c>
      <c r="I2844" s="77">
        <v>6520341908.6700001</v>
      </c>
      <c r="J2844" s="77">
        <v>1324628090.45</v>
      </c>
      <c r="K2844" s="77">
        <v>2332781140.3899999</v>
      </c>
      <c r="L2844" s="77">
        <v>1716738924.6399999</v>
      </c>
      <c r="M2844" s="77">
        <v>615519480.79999995</v>
      </c>
      <c r="N2844" s="77">
        <v>0</v>
      </c>
      <c r="O2844" s="77">
        <v>302985625.47999954</v>
      </c>
      <c r="P2844" s="77">
        <v>113261589.9000001</v>
      </c>
      <c r="Q2844" s="77">
        <v>-69513399.810000062</v>
      </c>
      <c r="R2844" s="77">
        <v>43748190.090000033</v>
      </c>
      <c r="S2844" s="77">
        <v>521277007.91000003</v>
      </c>
      <c r="T2844" s="77">
        <v>26208294.780000001</v>
      </c>
      <c r="U2844" s="77">
        <v>0</v>
      </c>
      <c r="V2844" s="77">
        <v>0</v>
      </c>
      <c r="W2844" s="77">
        <v>38017577.82</v>
      </c>
      <c r="X2844" s="77">
        <v>76903331.140000001</v>
      </c>
      <c r="Y2844" s="77">
        <v>170377407.50999999</v>
      </c>
      <c r="Z2844" s="77">
        <v>10924070.140000001</v>
      </c>
      <c r="AA2844" s="77">
        <v>0</v>
      </c>
      <c r="AB2844" s="77">
        <v>0</v>
      </c>
      <c r="AC2844" s="77">
        <v>0</v>
      </c>
      <c r="AD2844" s="77">
        <v>0</v>
      </c>
      <c r="AE2844" s="77">
        <v>34596979.289999999</v>
      </c>
      <c r="AF2844" s="77">
        <v>1649762.68</v>
      </c>
      <c r="AG2844" s="77">
        <v>2287837415.3700004</v>
      </c>
      <c r="AH2844" s="77">
        <v>660543596.99000001</v>
      </c>
      <c r="AI2844" s="77">
        <v>2942271517.25</v>
      </c>
      <c r="AJ2844" s="77">
        <v>2639285891.7700005</v>
      </c>
      <c r="AK2844" s="77">
        <v>0</v>
      </c>
      <c r="AL2844" s="77">
        <v>6520341908.6700001</v>
      </c>
      <c r="AM2844" s="77">
        <v>2.7950937170127816</v>
      </c>
      <c r="AN2844" s="77">
        <v>77086218.450000018</v>
      </c>
      <c r="AO2844" s="77">
        <v>48040869</v>
      </c>
      <c r="AP2844" s="13">
        <v>867087642.50999975</v>
      </c>
      <c r="AQ2844" s="13">
        <v>548150113.75999999</v>
      </c>
      <c r="AR2844" s="367">
        <v>92489067.010000005</v>
      </c>
      <c r="AS2844" s="322">
        <v>46053</v>
      </c>
      <c r="AT2844" s="42" t="s">
        <v>0</v>
      </c>
      <c r="AU2844" s="40" t="s">
        <v>292</v>
      </c>
      <c r="AV2844" s="40">
        <v>2026</v>
      </c>
      <c r="AW2844" s="270" t="s">
        <v>164</v>
      </c>
      <c r="AX2844" s="380">
        <v>337.98</v>
      </c>
      <c r="AY2844" s="380">
        <v>367.31</v>
      </c>
    </row>
    <row r="2845" spans="1:51" x14ac:dyDescent="0.25">
      <c r="A2845" s="5">
        <v>70</v>
      </c>
      <c r="B2845" s="6" t="s">
        <v>100</v>
      </c>
      <c r="C2845" s="77">
        <v>2997100</v>
      </c>
      <c r="D2845" s="77">
        <v>285599.99</v>
      </c>
      <c r="E2845" s="77">
        <v>278409</v>
      </c>
      <c r="F2845" s="77">
        <v>0</v>
      </c>
      <c r="G2845" s="77">
        <v>943870.36</v>
      </c>
      <c r="H2845" s="77">
        <v>70383.33</v>
      </c>
      <c r="I2845" s="77">
        <v>22684264.190000001</v>
      </c>
      <c r="J2845" s="77">
        <v>2655733.0499999998</v>
      </c>
      <c r="K2845" s="77">
        <v>1550503.38</v>
      </c>
      <c r="L2845" s="77">
        <v>1272094.3799999999</v>
      </c>
      <c r="M2845" s="77">
        <v>0</v>
      </c>
      <c r="N2845" s="77">
        <v>0</v>
      </c>
      <c r="O2845" s="77">
        <v>911554.46999999986</v>
      </c>
      <c r="P2845" s="77">
        <v>856075.18000000017</v>
      </c>
      <c r="Q2845" s="77">
        <v>0</v>
      </c>
      <c r="R2845" s="77">
        <v>856075.18000000017</v>
      </c>
      <c r="S2845" s="77">
        <v>-785691.84999999986</v>
      </c>
      <c r="T2845" s="77">
        <v>0</v>
      </c>
      <c r="U2845" s="77">
        <v>0</v>
      </c>
      <c r="V2845" s="77">
        <v>0</v>
      </c>
      <c r="W2845" s="77">
        <v>0</v>
      </c>
      <c r="X2845" s="77">
        <v>630000</v>
      </c>
      <c r="Y2845" s="77">
        <v>1534882.81</v>
      </c>
      <c r="Z2845" s="77">
        <v>0</v>
      </c>
      <c r="AA2845" s="77">
        <v>0</v>
      </c>
      <c r="AB2845" s="77">
        <v>0</v>
      </c>
      <c r="AC2845" s="77">
        <v>0</v>
      </c>
      <c r="AD2845" s="77">
        <v>0</v>
      </c>
      <c r="AE2845" s="77">
        <v>0</v>
      </c>
      <c r="AF2845" s="77">
        <v>0</v>
      </c>
      <c r="AG2845" s="77">
        <v>1272094.3799999999</v>
      </c>
      <c r="AH2845" s="77">
        <v>278409</v>
      </c>
      <c r="AI2845" s="77">
        <v>1550503.38</v>
      </c>
      <c r="AJ2845" s="77">
        <v>638948.91</v>
      </c>
      <c r="AK2845" s="77">
        <v>0</v>
      </c>
      <c r="AL2845" s="77">
        <v>22684264.190000001</v>
      </c>
      <c r="AM2845" s="77">
        <v>14.630257813433468</v>
      </c>
      <c r="AN2845" s="77">
        <v>0</v>
      </c>
      <c r="AO2845" s="77">
        <v>0</v>
      </c>
      <c r="AP2845" s="13">
        <v>2136324.5300000003</v>
      </c>
      <c r="AQ2845" s="13">
        <v>336378.99</v>
      </c>
      <c r="AR2845" s="367">
        <v>10005748.24</v>
      </c>
      <c r="AS2845" s="322">
        <v>46053</v>
      </c>
      <c r="AT2845" s="42" t="s">
        <v>0</v>
      </c>
      <c r="AU2845" s="40" t="s">
        <v>292</v>
      </c>
      <c r="AV2845" s="40">
        <v>2026</v>
      </c>
      <c r="AW2845" s="270" t="s">
        <v>181</v>
      </c>
      <c r="AX2845" s="380">
        <v>337.98</v>
      </c>
      <c r="AY2845" s="380">
        <v>367.31</v>
      </c>
    </row>
    <row r="2846" spans="1:51" x14ac:dyDescent="0.25">
      <c r="A2846" s="5">
        <v>119</v>
      </c>
      <c r="B2846" s="6" t="s">
        <v>101</v>
      </c>
      <c r="C2846" s="77">
        <v>232031497.38</v>
      </c>
      <c r="D2846" s="77">
        <v>2270444.94</v>
      </c>
      <c r="E2846" s="77">
        <v>8176391.1699999999</v>
      </c>
      <c r="F2846" s="77">
        <v>0</v>
      </c>
      <c r="G2846" s="77">
        <v>74805.97</v>
      </c>
      <c r="H2846" s="77">
        <v>307203967.74000001</v>
      </c>
      <c r="I2846" s="77">
        <v>1209221527.96</v>
      </c>
      <c r="J2846" s="77">
        <v>220393.49</v>
      </c>
      <c r="K2846" s="77">
        <v>814671097.46000004</v>
      </c>
      <c r="L2846" s="77">
        <v>806494706.29000008</v>
      </c>
      <c r="M2846" s="77">
        <v>0</v>
      </c>
      <c r="N2846" s="77">
        <v>0</v>
      </c>
      <c r="O2846" s="77">
        <v>141618745.75999999</v>
      </c>
      <c r="P2846" s="77">
        <v>88067500.710000038</v>
      </c>
      <c r="Q2846" s="77">
        <v>0</v>
      </c>
      <c r="R2846" s="77">
        <v>88067500.710000038</v>
      </c>
      <c r="S2846" s="77">
        <v>219136467.03</v>
      </c>
      <c r="T2846" s="77">
        <v>14593500</v>
      </c>
      <c r="U2846" s="77">
        <v>0</v>
      </c>
      <c r="V2846" s="77">
        <v>0</v>
      </c>
      <c r="W2846" s="77">
        <v>0</v>
      </c>
      <c r="X2846" s="77">
        <v>0</v>
      </c>
      <c r="Y2846" s="77">
        <v>37173763.920000002</v>
      </c>
      <c r="Z2846" s="77">
        <v>170716.42</v>
      </c>
      <c r="AA2846" s="77">
        <v>8193115.4699999997</v>
      </c>
      <c r="AB2846" s="77">
        <v>0</v>
      </c>
      <c r="AC2846" s="77">
        <v>0</v>
      </c>
      <c r="AD2846" s="77">
        <v>0</v>
      </c>
      <c r="AE2846" s="77">
        <v>0</v>
      </c>
      <c r="AF2846" s="77">
        <v>527883.32999999996</v>
      </c>
      <c r="AG2846" s="77">
        <v>806494706.29000008</v>
      </c>
      <c r="AH2846" s="77">
        <v>8176391.1699999999</v>
      </c>
      <c r="AI2846" s="77">
        <v>814671097.46000004</v>
      </c>
      <c r="AJ2846" s="77">
        <v>673052351.70000005</v>
      </c>
      <c r="AK2846" s="77">
        <v>0</v>
      </c>
      <c r="AL2846" s="77">
        <v>1209221527.96</v>
      </c>
      <c r="AM2846" s="77">
        <v>1.4843064050389638</v>
      </c>
      <c r="AN2846" s="77">
        <v>0</v>
      </c>
      <c r="AO2846" s="77">
        <v>0</v>
      </c>
      <c r="AP2846" s="13">
        <v>106777389.65999997</v>
      </c>
      <c r="AQ2846" s="13">
        <v>3975712.0299999993</v>
      </c>
      <c r="AR2846" s="367">
        <v>29932500</v>
      </c>
      <c r="AS2846" s="322">
        <v>46053</v>
      </c>
      <c r="AT2846" s="42" t="s">
        <v>0</v>
      </c>
      <c r="AU2846" s="40" t="s">
        <v>292</v>
      </c>
      <c r="AV2846" s="40">
        <v>2026</v>
      </c>
      <c r="AW2846" s="270" t="s">
        <v>189</v>
      </c>
      <c r="AX2846" s="380">
        <v>337.98</v>
      </c>
      <c r="AY2846" s="380">
        <v>367.31</v>
      </c>
    </row>
    <row r="2847" spans="1:51" x14ac:dyDescent="0.25">
      <c r="A2847" s="5">
        <v>93</v>
      </c>
      <c r="B2847" s="6" t="s">
        <v>103</v>
      </c>
      <c r="C2847" s="77">
        <v>80661356.129999995</v>
      </c>
      <c r="D2847" s="77">
        <v>0</v>
      </c>
      <c r="E2847" s="77">
        <v>1030</v>
      </c>
      <c r="F2847" s="77">
        <v>22419066.07</v>
      </c>
      <c r="G2847" s="77">
        <v>46218152.210000001</v>
      </c>
      <c r="H2847" s="77">
        <v>-38638775.590000004</v>
      </c>
      <c r="I2847" s="77">
        <v>1311082081.8</v>
      </c>
      <c r="J2847" s="77">
        <v>457410947.37</v>
      </c>
      <c r="K2847" s="77">
        <v>204622505.94</v>
      </c>
      <c r="L2847" s="77">
        <v>204621475.94</v>
      </c>
      <c r="M2847" s="77">
        <v>587910.99</v>
      </c>
      <c r="N2847" s="77">
        <v>0</v>
      </c>
      <c r="O2847" s="77">
        <v>47363414.589999974</v>
      </c>
      <c r="P2847" s="77">
        <v>-37392271.840000033</v>
      </c>
      <c r="Q2847" s="77">
        <v>-431357.77999999991</v>
      </c>
      <c r="R2847" s="77">
        <v>-37823629.620000035</v>
      </c>
      <c r="S2847" s="77">
        <v>-815145.97000000067</v>
      </c>
      <c r="T2847" s="77">
        <v>19</v>
      </c>
      <c r="U2847" s="77">
        <v>0</v>
      </c>
      <c r="V2847" s="77">
        <v>0</v>
      </c>
      <c r="W2847" s="77">
        <v>3829796.42</v>
      </c>
      <c r="X2847" s="77">
        <v>7599623.4299999997</v>
      </c>
      <c r="Y2847" s="77">
        <v>839310.3</v>
      </c>
      <c r="Z2847" s="77">
        <v>761555.03</v>
      </c>
      <c r="AA2847" s="77">
        <v>0</v>
      </c>
      <c r="AB2847" s="77">
        <v>0</v>
      </c>
      <c r="AC2847" s="77">
        <v>0</v>
      </c>
      <c r="AD2847" s="77">
        <v>0</v>
      </c>
      <c r="AE2847" s="77">
        <v>0</v>
      </c>
      <c r="AF2847" s="77">
        <v>10603899.949999999</v>
      </c>
      <c r="AG2847" s="77">
        <v>205424247.81999999</v>
      </c>
      <c r="AH2847" s="77">
        <v>1030</v>
      </c>
      <c r="AI2847" s="77">
        <v>205245475.58999997</v>
      </c>
      <c r="AJ2847" s="77">
        <v>157882061</v>
      </c>
      <c r="AK2847" s="77">
        <v>0</v>
      </c>
      <c r="AL2847" s="77">
        <v>1311082081.8</v>
      </c>
      <c r="AM2847" s="77">
        <v>6.407321011816947</v>
      </c>
      <c r="AN2847" s="77">
        <v>10076549.92</v>
      </c>
      <c r="AO2847" s="77">
        <v>12342516.149999999</v>
      </c>
      <c r="AP2847" s="13">
        <v>33308377.450000018</v>
      </c>
      <c r="AQ2847" s="13">
        <v>0</v>
      </c>
      <c r="AR2847" s="367">
        <v>26000000</v>
      </c>
      <c r="AS2847" s="322">
        <v>46053</v>
      </c>
      <c r="AT2847" s="42" t="s">
        <v>0</v>
      </c>
      <c r="AU2847" s="40" t="s">
        <v>293</v>
      </c>
      <c r="AV2847" s="40">
        <v>2026</v>
      </c>
      <c r="AW2847" s="270" t="s">
        <v>175</v>
      </c>
      <c r="AX2847" s="380">
        <v>337.98</v>
      </c>
      <c r="AY2847" s="380">
        <v>367.31</v>
      </c>
    </row>
    <row r="2848" spans="1:51" x14ac:dyDescent="0.25">
      <c r="A2848" s="5">
        <v>29</v>
      </c>
      <c r="B2848" s="6" t="s">
        <v>94</v>
      </c>
      <c r="C2848" s="77">
        <v>405266713.11999995</v>
      </c>
      <c r="D2848" s="77">
        <v>75408329.969999999</v>
      </c>
      <c r="E2848" s="77">
        <v>267088502.56</v>
      </c>
      <c r="F2848" s="77">
        <v>73139107.550000012</v>
      </c>
      <c r="G2848" s="77">
        <v>145544058.52000001</v>
      </c>
      <c r="H2848" s="77">
        <v>886149.5</v>
      </c>
      <c r="I2848" s="77">
        <v>4777026117.5299997</v>
      </c>
      <c r="J2848" s="77">
        <v>1248526747.0599999</v>
      </c>
      <c r="K2848" s="77">
        <v>543515057.08000004</v>
      </c>
      <c r="L2848" s="77">
        <v>276426554.51999998</v>
      </c>
      <c r="M2848" s="77">
        <v>400800892</v>
      </c>
      <c r="N2848" s="77">
        <v>0</v>
      </c>
      <c r="O2848" s="77">
        <v>100854741.22000003</v>
      </c>
      <c r="P2848" s="77">
        <v>10320475.860000134</v>
      </c>
      <c r="Q2848" s="77">
        <v>-90072891.319999993</v>
      </c>
      <c r="R2848" s="77">
        <v>-79752415.459999859</v>
      </c>
      <c r="S2848" s="77">
        <v>80638564.859999895</v>
      </c>
      <c r="T2848" s="77">
        <v>0</v>
      </c>
      <c r="U2848" s="77">
        <v>0</v>
      </c>
      <c r="V2848" s="77">
        <v>0</v>
      </c>
      <c r="W2848" s="77">
        <v>0</v>
      </c>
      <c r="X2848" s="77">
        <v>22504282.449999999</v>
      </c>
      <c r="Y2848" s="77">
        <v>2516301.9900000002</v>
      </c>
      <c r="Z2848" s="77">
        <v>2484236.5099999998</v>
      </c>
      <c r="AA2848" s="77">
        <v>41499695</v>
      </c>
      <c r="AB2848" s="77">
        <v>0</v>
      </c>
      <c r="AC2848" s="77">
        <v>541450.78</v>
      </c>
      <c r="AD2848" s="77">
        <v>0</v>
      </c>
      <c r="AE2848" s="77">
        <v>0</v>
      </c>
      <c r="AF2848" s="77">
        <v>12988065.33</v>
      </c>
      <c r="AG2848" s="77">
        <v>500145018.22000003</v>
      </c>
      <c r="AH2848" s="77">
        <v>444170930.85999995</v>
      </c>
      <c r="AI2848" s="77">
        <v>925329352.03999996</v>
      </c>
      <c r="AJ2848" s="77">
        <v>824474610.81999993</v>
      </c>
      <c r="AK2848" s="77">
        <v>0</v>
      </c>
      <c r="AL2848" s="77">
        <v>4777026117.5299997</v>
      </c>
      <c r="AM2848" s="77">
        <v>8.7891329877671982</v>
      </c>
      <c r="AN2848" s="77">
        <v>34754824.899999991</v>
      </c>
      <c r="AO2848" s="77">
        <v>38384282.649999999</v>
      </c>
      <c r="AP2848" s="13">
        <v>418894812.14999998</v>
      </c>
      <c r="AQ2848" s="13">
        <v>196875307.69999993</v>
      </c>
      <c r="AR2848" s="367">
        <v>25853108</v>
      </c>
      <c r="AS2848" s="322">
        <v>46053</v>
      </c>
      <c r="AT2848" s="42" t="s">
        <v>0</v>
      </c>
      <c r="AU2848" s="40" t="s">
        <v>292</v>
      </c>
      <c r="AV2848" s="40">
        <v>2026</v>
      </c>
      <c r="AW2848" s="270" t="s">
        <v>156</v>
      </c>
      <c r="AX2848" s="380">
        <v>337.98</v>
      </c>
      <c r="AY2848" s="380">
        <v>367.31</v>
      </c>
    </row>
    <row r="2849" spans="1:51" x14ac:dyDescent="0.25">
      <c r="A2849" s="5">
        <v>122</v>
      </c>
      <c r="B2849" s="6" t="s">
        <v>69</v>
      </c>
      <c r="C2849" s="77">
        <v>63989634.769999996</v>
      </c>
      <c r="D2849" s="77">
        <v>4399785.9700000007</v>
      </c>
      <c r="E2849" s="77">
        <v>1987564.6</v>
      </c>
      <c r="F2849" s="77">
        <v>249042.5</v>
      </c>
      <c r="G2849" s="77">
        <v>5691258.4299999997</v>
      </c>
      <c r="H2849" s="77">
        <v>-256485.74</v>
      </c>
      <c r="I2849" s="77">
        <v>276739190.13999999</v>
      </c>
      <c r="J2849" s="77">
        <v>395121.6</v>
      </c>
      <c r="K2849" s="77">
        <v>9392925.8699999992</v>
      </c>
      <c r="L2849" s="77">
        <v>7405361.2700000005</v>
      </c>
      <c r="M2849" s="77">
        <v>11723397.68</v>
      </c>
      <c r="N2849" s="77">
        <v>0</v>
      </c>
      <c r="O2849" s="77">
        <v>-16858406.02</v>
      </c>
      <c r="P2849" s="77">
        <v>70507953.890000001</v>
      </c>
      <c r="Q2849" s="77">
        <v>-61757957.25</v>
      </c>
      <c r="R2849" s="77">
        <v>8749996.6400000006</v>
      </c>
      <c r="S2849" s="77">
        <v>-9006482.3800000027</v>
      </c>
      <c r="T2849" s="77">
        <v>0</v>
      </c>
      <c r="U2849" s="77">
        <v>0</v>
      </c>
      <c r="V2849" s="77">
        <v>0</v>
      </c>
      <c r="W2849" s="77">
        <v>19295676</v>
      </c>
      <c r="X2849" s="77">
        <v>0</v>
      </c>
      <c r="Y2849" s="77">
        <v>17484524.620000001</v>
      </c>
      <c r="Z2849" s="77">
        <v>193675.79</v>
      </c>
      <c r="AA2849" s="77">
        <v>0</v>
      </c>
      <c r="AB2849" s="77">
        <v>0</v>
      </c>
      <c r="AC2849" s="77">
        <v>0</v>
      </c>
      <c r="AD2849" s="77">
        <v>0</v>
      </c>
      <c r="AE2849" s="77">
        <v>10505791.84</v>
      </c>
      <c r="AF2849" s="77">
        <v>0</v>
      </c>
      <c r="AG2849" s="77">
        <v>16938835</v>
      </c>
      <c r="AH2849" s="77">
        <v>7221716.9399999995</v>
      </c>
      <c r="AI2849" s="77">
        <v>21341238.98</v>
      </c>
      <c r="AJ2849" s="77">
        <v>38199645</v>
      </c>
      <c r="AK2849" s="77">
        <v>0</v>
      </c>
      <c r="AL2849" s="77">
        <v>276739190.13999999</v>
      </c>
      <c r="AM2849" s="77">
        <v>29.462511891409189</v>
      </c>
      <c r="AN2849" s="77">
        <v>249042.5</v>
      </c>
      <c r="AO2849" s="77">
        <v>0</v>
      </c>
      <c r="AP2849" s="13">
        <v>62353462.789999999</v>
      </c>
      <c r="AQ2849" s="13">
        <v>-14094792.029999997</v>
      </c>
      <c r="AR2849" s="367">
        <v>116868000</v>
      </c>
      <c r="AS2849" s="322">
        <v>46053</v>
      </c>
      <c r="AT2849" s="42" t="s">
        <v>0</v>
      </c>
      <c r="AU2849" s="40" t="s">
        <v>293</v>
      </c>
      <c r="AV2849" s="40">
        <v>2026</v>
      </c>
      <c r="AW2849" s="270" t="s">
        <v>267</v>
      </c>
      <c r="AX2849" s="380">
        <v>337.98</v>
      </c>
      <c r="AY2849" s="380">
        <v>367.31</v>
      </c>
    </row>
    <row r="2850" spans="1:51" x14ac:dyDescent="0.25">
      <c r="A2850" s="5">
        <v>32</v>
      </c>
      <c r="B2850" s="6" t="s">
        <v>104</v>
      </c>
      <c r="C2850" s="77">
        <v>0</v>
      </c>
      <c r="D2850" s="77">
        <v>0</v>
      </c>
      <c r="E2850" s="77">
        <v>0</v>
      </c>
      <c r="F2850" s="77">
        <v>0</v>
      </c>
      <c r="G2850" s="77">
        <v>0</v>
      </c>
      <c r="H2850" s="77">
        <v>0</v>
      </c>
      <c r="I2850" s="77">
        <v>0</v>
      </c>
      <c r="J2850" s="77">
        <v>0</v>
      </c>
      <c r="K2850" s="77">
        <v>0</v>
      </c>
      <c r="L2850" s="77">
        <v>0</v>
      </c>
      <c r="M2850" s="77">
        <v>0</v>
      </c>
      <c r="N2850" s="77">
        <v>0</v>
      </c>
      <c r="O2850" s="77">
        <v>0</v>
      </c>
      <c r="P2850" s="77">
        <v>0</v>
      </c>
      <c r="Q2850" s="77">
        <v>0</v>
      </c>
      <c r="R2850" s="77">
        <v>0</v>
      </c>
      <c r="S2850" s="77">
        <v>0</v>
      </c>
      <c r="T2850" s="77">
        <v>0</v>
      </c>
      <c r="U2850" s="77">
        <v>0</v>
      </c>
      <c r="V2850" s="77">
        <v>0</v>
      </c>
      <c r="W2850" s="77">
        <v>0</v>
      </c>
      <c r="X2850" s="77">
        <v>0</v>
      </c>
      <c r="Y2850" s="77">
        <v>0</v>
      </c>
      <c r="Z2850" s="77">
        <v>0</v>
      </c>
      <c r="AA2850" s="77">
        <v>0</v>
      </c>
      <c r="AB2850" s="77">
        <v>0</v>
      </c>
      <c r="AC2850" s="77">
        <v>0</v>
      </c>
      <c r="AD2850" s="77">
        <v>0</v>
      </c>
      <c r="AE2850" s="77">
        <v>0</v>
      </c>
      <c r="AF2850" s="77">
        <v>0</v>
      </c>
      <c r="AG2850" s="77">
        <v>0</v>
      </c>
      <c r="AH2850" s="77">
        <v>0</v>
      </c>
      <c r="AI2850" s="77">
        <v>0</v>
      </c>
      <c r="AJ2850" s="77">
        <v>0</v>
      </c>
      <c r="AK2850" s="77">
        <v>0</v>
      </c>
      <c r="AL2850" s="77">
        <v>0</v>
      </c>
      <c r="AM2850" s="77">
        <v>0</v>
      </c>
      <c r="AN2850" s="77">
        <v>0</v>
      </c>
      <c r="AO2850" s="77">
        <v>0</v>
      </c>
      <c r="AP2850" s="13">
        <v>0</v>
      </c>
      <c r="AQ2850" s="13">
        <v>0</v>
      </c>
      <c r="AR2850" s="367">
        <v>0</v>
      </c>
      <c r="AS2850" s="322">
        <v>46081</v>
      </c>
      <c r="AT2850" s="20" t="s">
        <v>1</v>
      </c>
      <c r="AU2850" s="40" t="s">
        <v>292</v>
      </c>
      <c r="AV2850" s="40">
        <v>2026</v>
      </c>
      <c r="AW2850" s="269" t="s">
        <v>287</v>
      </c>
      <c r="AX2850" s="380">
        <v>392.77</v>
      </c>
      <c r="AY2850" s="380">
        <v>417.36</v>
      </c>
    </row>
    <row r="2851" spans="1:51" x14ac:dyDescent="0.25">
      <c r="A2851" s="5">
        <v>107</v>
      </c>
      <c r="B2851" s="6" t="s">
        <v>60</v>
      </c>
      <c r="C2851" s="77">
        <v>786689719.94000006</v>
      </c>
      <c r="D2851" s="77">
        <v>287410196.36000001</v>
      </c>
      <c r="E2851" s="77">
        <v>161291617.74000001</v>
      </c>
      <c r="F2851" s="77">
        <v>99172570.200000003</v>
      </c>
      <c r="G2851" s="77">
        <v>0</v>
      </c>
      <c r="H2851" s="77">
        <v>277986.74</v>
      </c>
      <c r="I2851" s="77">
        <v>1680938602.72</v>
      </c>
      <c r="J2851" s="77">
        <v>932278162.34000003</v>
      </c>
      <c r="K2851" s="77">
        <v>403068645</v>
      </c>
      <c r="L2851" s="77">
        <v>241777027.25999996</v>
      </c>
      <c r="M2851" s="77">
        <v>339769172.85000002</v>
      </c>
      <c r="N2851" s="77">
        <v>0</v>
      </c>
      <c r="O2851" s="77">
        <v>-29379350.749999881</v>
      </c>
      <c r="P2851" s="77">
        <v>421374154.47999978</v>
      </c>
      <c r="Q2851" s="77">
        <v>-21197314.580000103</v>
      </c>
      <c r="R2851" s="77">
        <v>400176839.89999968</v>
      </c>
      <c r="S2851" s="77">
        <v>-399898853.36000001</v>
      </c>
      <c r="T2851" s="77">
        <v>422658.59</v>
      </c>
      <c r="U2851" s="77">
        <v>0</v>
      </c>
      <c r="V2851" s="77">
        <v>0</v>
      </c>
      <c r="W2851" s="77">
        <v>0</v>
      </c>
      <c r="X2851" s="77">
        <v>2769733.17</v>
      </c>
      <c r="Y2851" s="77">
        <v>405210089.41000003</v>
      </c>
      <c r="Z2851" s="77">
        <v>3372317.8</v>
      </c>
      <c r="AA2851" s="77">
        <v>0</v>
      </c>
      <c r="AB2851" s="77">
        <v>54.1</v>
      </c>
      <c r="AC2851" s="77">
        <v>0</v>
      </c>
      <c r="AD2851" s="77">
        <v>0</v>
      </c>
      <c r="AE2851" s="77">
        <v>0</v>
      </c>
      <c r="AF2851" s="77">
        <v>178.11</v>
      </c>
      <c r="AG2851" s="77">
        <v>410296305.41999996</v>
      </c>
      <c r="AH2851" s="77">
        <v>458775495.25999999</v>
      </c>
      <c r="AI2851" s="77">
        <v>864989838.04000008</v>
      </c>
      <c r="AJ2851" s="77">
        <v>894369188.78999996</v>
      </c>
      <c r="AK2851" s="77">
        <v>0</v>
      </c>
      <c r="AL2851" s="77">
        <v>1680938602.72</v>
      </c>
      <c r="AM2851" s="77">
        <v>4.1703531732665535</v>
      </c>
      <c r="AN2851" s="77">
        <v>28198474.739999995</v>
      </c>
      <c r="AO2851" s="77">
        <v>70974095.459999993</v>
      </c>
      <c r="AP2851" s="13">
        <v>800539828.91000009</v>
      </c>
      <c r="AQ2851" s="13">
        <v>239939361.56999993</v>
      </c>
      <c r="AR2851" s="367">
        <v>62691000</v>
      </c>
      <c r="AS2851" s="322">
        <v>46081</v>
      </c>
      <c r="AT2851" s="20" t="s">
        <v>1</v>
      </c>
      <c r="AU2851" s="40" t="s">
        <v>292</v>
      </c>
      <c r="AV2851" s="40">
        <v>2026</v>
      </c>
      <c r="AW2851" s="269" t="s">
        <v>160</v>
      </c>
      <c r="AX2851" s="380">
        <v>392.77</v>
      </c>
      <c r="AY2851" s="380">
        <v>417.36</v>
      </c>
    </row>
    <row r="2852" spans="1:51" x14ac:dyDescent="0.25">
      <c r="A2852" s="5">
        <v>66</v>
      </c>
      <c r="B2852" s="6" t="s">
        <v>61</v>
      </c>
      <c r="C2852" s="77">
        <v>68699533.049999997</v>
      </c>
      <c r="D2852" s="77">
        <v>1187600.92</v>
      </c>
      <c r="E2852" s="77">
        <v>1235.07</v>
      </c>
      <c r="F2852" s="77">
        <v>1110115.52</v>
      </c>
      <c r="G2852" s="77">
        <v>677667.13</v>
      </c>
      <c r="H2852" s="77">
        <v>-214268606.56</v>
      </c>
      <c r="I2852" s="77">
        <v>3391019731.1700001</v>
      </c>
      <c r="J2852" s="77">
        <v>28040211.859999999</v>
      </c>
      <c r="K2852" s="77">
        <v>20457874.539999999</v>
      </c>
      <c r="L2852" s="77">
        <v>20456639.469999999</v>
      </c>
      <c r="M2852" s="77">
        <v>32189742.84</v>
      </c>
      <c r="N2852" s="77">
        <v>0</v>
      </c>
      <c r="O2852" s="77">
        <v>27447605.899999999</v>
      </c>
      <c r="P2852" s="77">
        <v>38276543.579999998</v>
      </c>
      <c r="Q2852" s="77">
        <v>-49036155.739999995</v>
      </c>
      <c r="R2852" s="77">
        <v>-10759612.159999996</v>
      </c>
      <c r="S2852" s="77">
        <v>-203508994.54000008</v>
      </c>
      <c r="T2852" s="77">
        <v>12671880.949999999</v>
      </c>
      <c r="U2852" s="77">
        <v>0</v>
      </c>
      <c r="V2852" s="77">
        <v>0</v>
      </c>
      <c r="W2852" s="77">
        <v>0</v>
      </c>
      <c r="X2852" s="77">
        <v>14002283.130000001</v>
      </c>
      <c r="Y2852" s="77">
        <v>59265809.310000002</v>
      </c>
      <c r="Z2852" s="77">
        <v>1038089.8</v>
      </c>
      <c r="AA2852" s="77">
        <v>5949510.6500000004</v>
      </c>
      <c r="AB2852" s="77">
        <v>0</v>
      </c>
      <c r="AC2852" s="77">
        <v>0</v>
      </c>
      <c r="AD2852" s="77">
        <v>0</v>
      </c>
      <c r="AE2852" s="77">
        <v>0</v>
      </c>
      <c r="AF2852" s="77">
        <v>0.02</v>
      </c>
      <c r="AG2852" s="77">
        <v>49752597.729999997</v>
      </c>
      <c r="AH2852" s="77">
        <v>2895019.6499999994</v>
      </c>
      <c r="AI2852" s="77">
        <v>52646363.229999997</v>
      </c>
      <c r="AJ2852" s="77">
        <v>25198757.329999998</v>
      </c>
      <c r="AK2852" s="77">
        <v>0</v>
      </c>
      <c r="AL2852" s="77">
        <v>3391019731.1700001</v>
      </c>
      <c r="AM2852" s="77">
        <v>165.75620915749346</v>
      </c>
      <c r="AN2852" s="77">
        <v>1110115.52</v>
      </c>
      <c r="AO2852" s="77">
        <v>0</v>
      </c>
      <c r="AP2852" s="13">
        <v>41293175.880000003</v>
      </c>
      <c r="AQ2852" s="13">
        <v>1228849.6499999994</v>
      </c>
      <c r="AR2852" s="367">
        <v>23233046.010000002</v>
      </c>
      <c r="AS2852" s="322">
        <v>46081</v>
      </c>
      <c r="AT2852" s="20" t="s">
        <v>1</v>
      </c>
      <c r="AU2852" s="40" t="s">
        <v>293</v>
      </c>
      <c r="AV2852" s="40">
        <v>2026</v>
      </c>
      <c r="AW2852" s="269" t="s">
        <v>178</v>
      </c>
      <c r="AX2852" s="380">
        <v>392.77</v>
      </c>
      <c r="AY2852" s="380">
        <v>417.36</v>
      </c>
    </row>
    <row r="2853" spans="1:51" x14ac:dyDescent="0.25">
      <c r="A2853" s="5">
        <v>44</v>
      </c>
      <c r="B2853" s="6" t="s">
        <v>62</v>
      </c>
      <c r="C2853" s="77">
        <v>140106928.11999997</v>
      </c>
      <c r="D2853" s="77">
        <v>4256211.6399999997</v>
      </c>
      <c r="E2853" s="77">
        <v>20949480.900000002</v>
      </c>
      <c r="F2853" s="77">
        <v>28923816.210000001</v>
      </c>
      <c r="G2853" s="77">
        <v>0</v>
      </c>
      <c r="H2853" s="77">
        <v>-47467601.119999997</v>
      </c>
      <c r="I2853" s="77">
        <v>1818922340.75</v>
      </c>
      <c r="J2853" s="77">
        <v>331108049.70999998</v>
      </c>
      <c r="K2853" s="77">
        <v>192365468.53</v>
      </c>
      <c r="L2853" s="77">
        <v>171054277.77000004</v>
      </c>
      <c r="M2853" s="77">
        <v>4492.05</v>
      </c>
      <c r="N2853" s="77">
        <v>0</v>
      </c>
      <c r="O2853" s="77">
        <v>71917877.99999997</v>
      </c>
      <c r="P2853" s="77">
        <v>34242890.209999979</v>
      </c>
      <c r="Q2853" s="77">
        <v>-283129.7</v>
      </c>
      <c r="R2853" s="77">
        <v>33959760.509999976</v>
      </c>
      <c r="S2853" s="77">
        <v>-81427361.629999995</v>
      </c>
      <c r="T2853" s="77">
        <v>773876.08</v>
      </c>
      <c r="U2853" s="77">
        <v>0</v>
      </c>
      <c r="V2853" s="77">
        <v>0</v>
      </c>
      <c r="W2853" s="77">
        <v>0</v>
      </c>
      <c r="X2853" s="77">
        <v>1774362.86</v>
      </c>
      <c r="Y2853" s="77">
        <v>75302185.620000005</v>
      </c>
      <c r="Z2853" s="77">
        <v>1808713.23</v>
      </c>
      <c r="AA2853" s="77">
        <v>0</v>
      </c>
      <c r="AB2853" s="77">
        <v>0</v>
      </c>
      <c r="AC2853" s="77">
        <v>0</v>
      </c>
      <c r="AD2853" s="77">
        <v>0</v>
      </c>
      <c r="AE2853" s="77">
        <v>0</v>
      </c>
      <c r="AF2853" s="77">
        <v>62929.63</v>
      </c>
      <c r="AG2853" s="77">
        <v>171058769.81999999</v>
      </c>
      <c r="AH2853" s="77">
        <v>20949480.900000002</v>
      </c>
      <c r="AI2853" s="77">
        <v>192018632.82999998</v>
      </c>
      <c r="AJ2853" s="77">
        <v>120100754.83000001</v>
      </c>
      <c r="AK2853" s="77">
        <v>0</v>
      </c>
      <c r="AL2853" s="77">
        <v>1818922340.75</v>
      </c>
      <c r="AM2853" s="77">
        <v>9.4555553792978877</v>
      </c>
      <c r="AN2853" s="77">
        <v>15574582.34</v>
      </c>
      <c r="AO2853" s="77">
        <v>13349233.870000001</v>
      </c>
      <c r="AP2853" s="13">
        <v>69808324.129999995</v>
      </c>
      <c r="AQ2853" s="13">
        <v>5875485.6499999948</v>
      </c>
      <c r="AR2853" s="367">
        <v>23291201</v>
      </c>
      <c r="AS2853" s="322">
        <v>46081</v>
      </c>
      <c r="AT2853" s="20" t="s">
        <v>1</v>
      </c>
      <c r="AU2853" s="40" t="s">
        <v>293</v>
      </c>
      <c r="AV2853" s="40">
        <v>2026</v>
      </c>
      <c r="AW2853" s="269" t="s">
        <v>167</v>
      </c>
      <c r="AX2853" s="380">
        <v>392.77</v>
      </c>
      <c r="AY2853" s="380">
        <v>417.36</v>
      </c>
    </row>
    <row r="2854" spans="1:51" ht="30" x14ac:dyDescent="0.25">
      <c r="A2854" s="5">
        <v>113</v>
      </c>
      <c r="B2854" s="6" t="s">
        <v>63</v>
      </c>
      <c r="C2854" s="77">
        <v>38400012.849999994</v>
      </c>
      <c r="D2854" s="77">
        <v>3944175.84</v>
      </c>
      <c r="E2854" s="77">
        <v>585359.43000000005</v>
      </c>
      <c r="F2854" s="77">
        <v>10136711.630000001</v>
      </c>
      <c r="G2854" s="77">
        <v>41632738.659999996</v>
      </c>
      <c r="H2854" s="77">
        <v>319163.37</v>
      </c>
      <c r="I2854" s="77">
        <v>204054757.31999999</v>
      </c>
      <c r="J2854" s="77">
        <v>34128775.399999999</v>
      </c>
      <c r="K2854" s="77">
        <v>54041784.909999996</v>
      </c>
      <c r="L2854" s="77">
        <v>53456425.479999997</v>
      </c>
      <c r="M2854" s="77">
        <v>19921221.120000001</v>
      </c>
      <c r="N2854" s="77">
        <v>0</v>
      </c>
      <c r="O2854" s="77">
        <v>1917557.7499999851</v>
      </c>
      <c r="P2854" s="77">
        <v>-19231171.029999986</v>
      </c>
      <c r="Q2854" s="77">
        <v>-4658095.5300000012</v>
      </c>
      <c r="R2854" s="77">
        <v>-23889266.559999987</v>
      </c>
      <c r="S2854" s="77">
        <v>24208429.93</v>
      </c>
      <c r="T2854" s="77">
        <v>15012740.16</v>
      </c>
      <c r="U2854" s="77">
        <v>0</v>
      </c>
      <c r="V2854" s="77">
        <v>0</v>
      </c>
      <c r="W2854" s="77">
        <v>0</v>
      </c>
      <c r="X2854" s="77">
        <v>814893.37</v>
      </c>
      <c r="Y2854" s="77">
        <v>0</v>
      </c>
      <c r="Z2854" s="77">
        <v>567699.02</v>
      </c>
      <c r="AA2854" s="77">
        <v>0</v>
      </c>
      <c r="AB2854" s="77">
        <v>0</v>
      </c>
      <c r="AC2854" s="77">
        <v>0</v>
      </c>
      <c r="AD2854" s="77">
        <v>0</v>
      </c>
      <c r="AE2854" s="77">
        <v>0</v>
      </c>
      <c r="AF2854" s="77">
        <v>1145237.07</v>
      </c>
      <c r="AG2854" s="77">
        <v>64148902.519999996</v>
      </c>
      <c r="AH2854" s="77">
        <v>10022915</v>
      </c>
      <c r="AI2854" s="77">
        <v>73672553.039999992</v>
      </c>
      <c r="AJ2854" s="77">
        <v>71754995.290000007</v>
      </c>
      <c r="AK2854" s="77">
        <v>0</v>
      </c>
      <c r="AL2854" s="77">
        <v>204054757.31999999</v>
      </c>
      <c r="AM2854" s="77">
        <v>3.7758700542520627</v>
      </c>
      <c r="AN2854" s="77">
        <v>5183380.9000000004</v>
      </c>
      <c r="AO2854" s="77">
        <v>4953330.7300000004</v>
      </c>
      <c r="AP2854" s="13">
        <v>41056687.430000007</v>
      </c>
      <c r="AQ2854" s="13">
        <v>3955132.3100000005</v>
      </c>
      <c r="AR2854" s="367">
        <v>9642200</v>
      </c>
      <c r="AS2854" s="322">
        <v>46081</v>
      </c>
      <c r="AT2854" s="20" t="s">
        <v>1</v>
      </c>
      <c r="AU2854" s="40" t="s">
        <v>292</v>
      </c>
      <c r="AV2854" s="40">
        <v>2026</v>
      </c>
      <c r="AW2854" s="269" t="s">
        <v>171</v>
      </c>
      <c r="AX2854" s="380">
        <v>392.77</v>
      </c>
      <c r="AY2854" s="380">
        <v>417.36</v>
      </c>
    </row>
    <row r="2855" spans="1:51" x14ac:dyDescent="0.25">
      <c r="A2855" s="5">
        <v>1</v>
      </c>
      <c r="B2855" s="6" t="s">
        <v>65</v>
      </c>
      <c r="C2855" s="77">
        <v>0</v>
      </c>
      <c r="D2855" s="77">
        <v>0</v>
      </c>
      <c r="E2855" s="77">
        <v>0</v>
      </c>
      <c r="F2855" s="77">
        <v>0</v>
      </c>
      <c r="G2855" s="77">
        <v>0</v>
      </c>
      <c r="H2855" s="77">
        <v>0</v>
      </c>
      <c r="I2855" s="77">
        <v>0</v>
      </c>
      <c r="J2855" s="77">
        <v>0</v>
      </c>
      <c r="K2855" s="77">
        <v>0</v>
      </c>
      <c r="L2855" s="77">
        <v>0</v>
      </c>
      <c r="M2855" s="77">
        <v>0</v>
      </c>
      <c r="N2855" s="77">
        <v>0</v>
      </c>
      <c r="O2855" s="77">
        <v>0</v>
      </c>
      <c r="P2855" s="77">
        <v>0</v>
      </c>
      <c r="Q2855" s="77">
        <v>0</v>
      </c>
      <c r="R2855" s="77">
        <v>0</v>
      </c>
      <c r="S2855" s="77">
        <v>0</v>
      </c>
      <c r="T2855" s="77">
        <v>0</v>
      </c>
      <c r="U2855" s="77">
        <v>0</v>
      </c>
      <c r="V2855" s="77">
        <v>0</v>
      </c>
      <c r="W2855" s="77">
        <v>0</v>
      </c>
      <c r="X2855" s="77">
        <v>0</v>
      </c>
      <c r="Y2855" s="77">
        <v>0</v>
      </c>
      <c r="Z2855" s="77">
        <v>0</v>
      </c>
      <c r="AA2855" s="77">
        <v>0</v>
      </c>
      <c r="AB2855" s="77">
        <v>0</v>
      </c>
      <c r="AC2855" s="77">
        <v>0</v>
      </c>
      <c r="AD2855" s="77">
        <v>0</v>
      </c>
      <c r="AE2855" s="77">
        <v>0</v>
      </c>
      <c r="AF2855" s="77">
        <v>0</v>
      </c>
      <c r="AG2855" s="77">
        <v>0</v>
      </c>
      <c r="AH2855" s="77">
        <v>0</v>
      </c>
      <c r="AI2855" s="77">
        <v>0</v>
      </c>
      <c r="AJ2855" s="77">
        <v>0</v>
      </c>
      <c r="AK2855" s="77">
        <v>0</v>
      </c>
      <c r="AL2855" s="77">
        <v>0</v>
      </c>
      <c r="AM2855" s="77">
        <v>0</v>
      </c>
      <c r="AN2855" s="77">
        <v>0</v>
      </c>
      <c r="AO2855" s="77">
        <v>0</v>
      </c>
      <c r="AP2855" s="13">
        <v>0</v>
      </c>
      <c r="AQ2855" s="13">
        <v>0</v>
      </c>
      <c r="AR2855" s="367">
        <v>0</v>
      </c>
      <c r="AS2855" s="322">
        <v>46081</v>
      </c>
      <c r="AT2855" s="20" t="s">
        <v>1</v>
      </c>
      <c r="AU2855" s="40" t="s">
        <v>292</v>
      </c>
      <c r="AV2855" s="40">
        <v>2026</v>
      </c>
      <c r="AW2855" s="269" t="s">
        <v>177</v>
      </c>
      <c r="AX2855" s="380">
        <v>392.77</v>
      </c>
      <c r="AY2855" s="380">
        <v>417.36</v>
      </c>
    </row>
    <row r="2856" spans="1:51" x14ac:dyDescent="0.25">
      <c r="A2856" s="5">
        <v>109</v>
      </c>
      <c r="B2856" s="6" t="s">
        <v>66</v>
      </c>
      <c r="C2856" s="77">
        <v>1144542954.9699998</v>
      </c>
      <c r="D2856" s="77">
        <v>278126382.25999999</v>
      </c>
      <c r="E2856" s="77">
        <v>650182058.21000004</v>
      </c>
      <c r="F2856" s="77">
        <v>155595173.76000002</v>
      </c>
      <c r="G2856" s="77">
        <v>380045259.76999998</v>
      </c>
      <c r="H2856" s="77">
        <v>1163834704.5899999</v>
      </c>
      <c r="I2856" s="77">
        <v>10654194979.360001</v>
      </c>
      <c r="J2856" s="77">
        <v>3795010196.8800001</v>
      </c>
      <c r="K2856" s="77">
        <v>1700342582.27</v>
      </c>
      <c r="L2856" s="77">
        <v>1050160524.0599999</v>
      </c>
      <c r="M2856" s="77">
        <v>277030987.34000003</v>
      </c>
      <c r="N2856" s="77">
        <v>0</v>
      </c>
      <c r="O2856" s="77">
        <v>698290504.15999985</v>
      </c>
      <c r="P2856" s="77">
        <v>-367514364.97999954</v>
      </c>
      <c r="Q2856" s="77">
        <v>3696327.969999969</v>
      </c>
      <c r="R2856" s="77">
        <v>-363818037.00999957</v>
      </c>
      <c r="S2856" s="77">
        <v>1527652741.6000001</v>
      </c>
      <c r="T2856" s="77">
        <v>27731300.850000001</v>
      </c>
      <c r="U2856" s="77">
        <v>0</v>
      </c>
      <c r="V2856" s="77">
        <v>0</v>
      </c>
      <c r="W2856" s="77">
        <v>22103744.809999999</v>
      </c>
      <c r="X2856" s="77">
        <v>52245602.490000002</v>
      </c>
      <c r="Y2856" s="77">
        <v>6860219.3600000003</v>
      </c>
      <c r="Z2856" s="77">
        <v>29653855.43</v>
      </c>
      <c r="AA2856" s="77">
        <v>2105.9499999999998</v>
      </c>
      <c r="AB2856" s="77">
        <v>0</v>
      </c>
      <c r="AC2856" s="77">
        <v>0</v>
      </c>
      <c r="AD2856" s="77">
        <v>0</v>
      </c>
      <c r="AE2856" s="77">
        <v>1650539.97</v>
      </c>
      <c r="AF2856" s="77">
        <v>4686367.1399999997</v>
      </c>
      <c r="AG2856" s="77">
        <v>1229976124.0599999</v>
      </c>
      <c r="AH2856" s="77">
        <v>747397445.54999995</v>
      </c>
      <c r="AI2856" s="77">
        <v>1949766050.46</v>
      </c>
      <c r="AJ2856" s="77">
        <v>1251475546.3000002</v>
      </c>
      <c r="AK2856" s="77">
        <v>0</v>
      </c>
      <c r="AL2856" s="77">
        <v>10654194979.360001</v>
      </c>
      <c r="AM2856" s="77">
        <v>6.2659108172991722</v>
      </c>
      <c r="AN2856" s="77">
        <v>125248034.59</v>
      </c>
      <c r="AO2856" s="77">
        <v>30347139.170000002</v>
      </c>
      <c r="AP2856" s="13">
        <v>937259248.96999979</v>
      </c>
      <c r="AQ2856" s="13">
        <v>769036778.41999996</v>
      </c>
      <c r="AR2856" s="367">
        <v>23500000</v>
      </c>
      <c r="AS2856" s="322">
        <v>46081</v>
      </c>
      <c r="AT2856" s="20" t="s">
        <v>1</v>
      </c>
      <c r="AU2856" s="40" t="s">
        <v>292</v>
      </c>
      <c r="AV2856" s="40">
        <v>2026</v>
      </c>
      <c r="AW2856" s="269" t="s">
        <v>157</v>
      </c>
      <c r="AX2856" s="380">
        <v>392.77</v>
      </c>
      <c r="AY2856" s="380">
        <v>417.36</v>
      </c>
    </row>
    <row r="2857" spans="1:51" x14ac:dyDescent="0.25">
      <c r="A2857" s="5">
        <v>98</v>
      </c>
      <c r="B2857" s="6" t="s">
        <v>64</v>
      </c>
      <c r="C2857" s="77">
        <v>152005564.12</v>
      </c>
      <c r="D2857" s="77">
        <v>27867856.159999996</v>
      </c>
      <c r="E2857" s="77">
        <v>68294108.200000003</v>
      </c>
      <c r="F2857" s="77">
        <v>29646119.370000001</v>
      </c>
      <c r="G2857" s="77">
        <v>30030861.800000001</v>
      </c>
      <c r="H2857" s="77">
        <v>923581.4</v>
      </c>
      <c r="I2857" s="77">
        <v>304511942.94</v>
      </c>
      <c r="J2857" s="77">
        <v>3232504.26</v>
      </c>
      <c r="K2857" s="77">
        <v>329148030.83999997</v>
      </c>
      <c r="L2857" s="77">
        <v>260853922.63999999</v>
      </c>
      <c r="M2857" s="77">
        <v>20942999.010000002</v>
      </c>
      <c r="N2857" s="77">
        <v>0</v>
      </c>
      <c r="O2857" s="77">
        <v>73107127.220000029</v>
      </c>
      <c r="P2857" s="77">
        <v>-9365965.840000093</v>
      </c>
      <c r="Q2857" s="77">
        <v>-12309374.800000004</v>
      </c>
      <c r="R2857" s="77">
        <v>-21675340.640000097</v>
      </c>
      <c r="S2857" s="77">
        <v>22598922.040000007</v>
      </c>
      <c r="T2857" s="77">
        <v>75317852.920000002</v>
      </c>
      <c r="U2857" s="77">
        <v>0</v>
      </c>
      <c r="V2857" s="77">
        <v>0</v>
      </c>
      <c r="W2857" s="77">
        <v>0</v>
      </c>
      <c r="X2857" s="77">
        <v>9442906.8300000001</v>
      </c>
      <c r="Y2857" s="77">
        <v>20349827.120000001</v>
      </c>
      <c r="Z2857" s="77">
        <v>1827753.28</v>
      </c>
      <c r="AA2857" s="77">
        <v>39888834.020000003</v>
      </c>
      <c r="AB2857" s="77">
        <v>0</v>
      </c>
      <c r="AC2857" s="77">
        <v>0</v>
      </c>
      <c r="AD2857" s="77">
        <v>0</v>
      </c>
      <c r="AE2857" s="77">
        <v>0</v>
      </c>
      <c r="AF2857" s="77">
        <v>540812.87</v>
      </c>
      <c r="AG2857" s="77">
        <v>310993434.00999999</v>
      </c>
      <c r="AH2857" s="77">
        <v>68770043.269999996</v>
      </c>
      <c r="AI2857" s="77">
        <v>377483401.94999999</v>
      </c>
      <c r="AJ2857" s="77">
        <v>304376274.72999996</v>
      </c>
      <c r="AK2857" s="77">
        <v>0</v>
      </c>
      <c r="AL2857" s="77">
        <v>304511942.94</v>
      </c>
      <c r="AM2857" s="77">
        <v>0.925151951123245</v>
      </c>
      <c r="AN2857" s="77">
        <v>17906889.75</v>
      </c>
      <c r="AO2857" s="77">
        <v>11739229.620000001</v>
      </c>
      <c r="AP2857" s="13">
        <v>134921063.02000004</v>
      </c>
      <c r="AQ2857" s="13">
        <v>82540443.849999994</v>
      </c>
      <c r="AR2857" s="367">
        <v>23317000</v>
      </c>
      <c r="AS2857" s="322">
        <v>46081</v>
      </c>
      <c r="AT2857" s="20" t="s">
        <v>1</v>
      </c>
      <c r="AU2857" s="40" t="s">
        <v>292</v>
      </c>
      <c r="AV2857" s="40">
        <v>2026</v>
      </c>
      <c r="AW2857" s="269" t="s">
        <v>165</v>
      </c>
      <c r="AX2857" s="380">
        <v>392.77</v>
      </c>
      <c r="AY2857" s="380">
        <v>417.36</v>
      </c>
    </row>
    <row r="2858" spans="1:51" x14ac:dyDescent="0.25">
      <c r="A2858" s="5">
        <v>121</v>
      </c>
      <c r="B2858" s="6" t="s">
        <v>68</v>
      </c>
      <c r="C2858" s="77">
        <v>0</v>
      </c>
      <c r="D2858" s="77">
        <v>0</v>
      </c>
      <c r="E2858" s="77">
        <v>0</v>
      </c>
      <c r="F2858" s="77">
        <v>0</v>
      </c>
      <c r="G2858" s="77">
        <v>0</v>
      </c>
      <c r="H2858" s="77">
        <v>0</v>
      </c>
      <c r="I2858" s="77">
        <v>0</v>
      </c>
      <c r="J2858" s="77">
        <v>0</v>
      </c>
      <c r="K2858" s="77">
        <v>0</v>
      </c>
      <c r="L2858" s="77">
        <v>0</v>
      </c>
      <c r="M2858" s="77">
        <v>0</v>
      </c>
      <c r="N2858" s="77">
        <v>0</v>
      </c>
      <c r="O2858" s="77">
        <v>0</v>
      </c>
      <c r="P2858" s="77">
        <v>0</v>
      </c>
      <c r="Q2858" s="77">
        <v>0</v>
      </c>
      <c r="R2858" s="77">
        <v>0</v>
      </c>
      <c r="S2858" s="77">
        <v>0</v>
      </c>
      <c r="T2858" s="77">
        <v>0</v>
      </c>
      <c r="U2858" s="77">
        <v>0</v>
      </c>
      <c r="V2858" s="77">
        <v>0</v>
      </c>
      <c r="W2858" s="77">
        <v>0</v>
      </c>
      <c r="X2858" s="77">
        <v>0</v>
      </c>
      <c r="Y2858" s="77">
        <v>0</v>
      </c>
      <c r="Z2858" s="77">
        <v>0</v>
      </c>
      <c r="AA2858" s="77">
        <v>0</v>
      </c>
      <c r="AB2858" s="77">
        <v>0</v>
      </c>
      <c r="AC2858" s="77">
        <v>0</v>
      </c>
      <c r="AD2858" s="77">
        <v>0</v>
      </c>
      <c r="AE2858" s="77">
        <v>0</v>
      </c>
      <c r="AF2858" s="77">
        <v>0</v>
      </c>
      <c r="AG2858" s="77">
        <v>0</v>
      </c>
      <c r="AH2858" s="77">
        <v>0</v>
      </c>
      <c r="AI2858" s="77">
        <v>0</v>
      </c>
      <c r="AJ2858" s="77">
        <v>0</v>
      </c>
      <c r="AK2858" s="77">
        <v>0</v>
      </c>
      <c r="AL2858" s="77">
        <v>0</v>
      </c>
      <c r="AM2858" s="77">
        <v>0</v>
      </c>
      <c r="AN2858" s="77">
        <v>0</v>
      </c>
      <c r="AO2858" s="77">
        <v>0</v>
      </c>
      <c r="AP2858" s="13">
        <v>0</v>
      </c>
      <c r="AQ2858" s="13">
        <v>0</v>
      </c>
      <c r="AR2858" s="367">
        <v>0</v>
      </c>
      <c r="AS2858" s="322">
        <v>46081</v>
      </c>
      <c r="AT2858" s="20" t="s">
        <v>1</v>
      </c>
      <c r="AU2858" s="40" t="s">
        <v>292</v>
      </c>
      <c r="AV2858" s="40">
        <v>2026</v>
      </c>
      <c r="AW2858" s="269" t="s">
        <v>188</v>
      </c>
      <c r="AX2858" s="380">
        <v>392.77</v>
      </c>
      <c r="AY2858" s="380">
        <v>417.36</v>
      </c>
    </row>
    <row r="2859" spans="1:51" x14ac:dyDescent="0.25">
      <c r="A2859" s="5">
        <v>108</v>
      </c>
      <c r="B2859" s="6" t="s">
        <v>102</v>
      </c>
      <c r="C2859" s="77">
        <v>19447744</v>
      </c>
      <c r="D2859" s="77">
        <v>162140.84</v>
      </c>
      <c r="E2859" s="77">
        <v>2104867.4900000002</v>
      </c>
      <c r="F2859" s="77">
        <v>2657704.9300000002</v>
      </c>
      <c r="G2859" s="77">
        <v>1173286.1200000001</v>
      </c>
      <c r="H2859" s="77">
        <v>11470.33</v>
      </c>
      <c r="I2859" s="77">
        <v>48902894.469999999</v>
      </c>
      <c r="J2859" s="77">
        <v>326859094.20999998</v>
      </c>
      <c r="K2859" s="77">
        <v>23420364.170000002</v>
      </c>
      <c r="L2859" s="77">
        <v>21315496.68</v>
      </c>
      <c r="M2859" s="77">
        <v>5800624.1200000001</v>
      </c>
      <c r="N2859" s="77">
        <v>0</v>
      </c>
      <c r="O2859" s="77">
        <v>10164935.520000003</v>
      </c>
      <c r="P2859" s="77">
        <v>5289676.5899999961</v>
      </c>
      <c r="Q2859" s="77">
        <v>-204732.74000000022</v>
      </c>
      <c r="R2859" s="77">
        <v>5084943.8499999959</v>
      </c>
      <c r="S2859" s="77">
        <v>-5073473.5099999979</v>
      </c>
      <c r="T2859" s="77">
        <v>16.309999999999999</v>
      </c>
      <c r="U2859" s="77">
        <v>0</v>
      </c>
      <c r="V2859" s="77">
        <v>0</v>
      </c>
      <c r="W2859" s="77">
        <v>0</v>
      </c>
      <c r="X2859" s="77">
        <v>1019329.76</v>
      </c>
      <c r="Y2859" s="77">
        <v>14251287.33</v>
      </c>
      <c r="Z2859" s="77">
        <v>266365.33</v>
      </c>
      <c r="AA2859" s="77">
        <v>1803000</v>
      </c>
      <c r="AB2859" s="77">
        <v>0</v>
      </c>
      <c r="AC2859" s="77">
        <v>0</v>
      </c>
      <c r="AD2859" s="77">
        <v>0</v>
      </c>
      <c r="AE2859" s="77">
        <v>0</v>
      </c>
      <c r="AF2859" s="77">
        <v>0</v>
      </c>
      <c r="AG2859" s="77">
        <v>27116120.800000001</v>
      </c>
      <c r="AH2859" s="77">
        <v>2104867.4900000002</v>
      </c>
      <c r="AI2859" s="77">
        <v>29158028.420000002</v>
      </c>
      <c r="AJ2859" s="77">
        <v>18993092.899999999</v>
      </c>
      <c r="AK2859" s="77">
        <v>0</v>
      </c>
      <c r="AL2859" s="77">
        <v>48902894.469999999</v>
      </c>
      <c r="AM2859" s="77">
        <v>2.0880501308618205</v>
      </c>
      <c r="AN2859" s="77">
        <v>1894613.7</v>
      </c>
      <c r="AO2859" s="77">
        <v>763091.23</v>
      </c>
      <c r="AP2859" s="13">
        <v>10821954.25</v>
      </c>
      <c r="AQ2859" s="13">
        <v>1701286.61</v>
      </c>
      <c r="AR2859" s="367">
        <v>18657080</v>
      </c>
      <c r="AS2859" s="322">
        <v>46081</v>
      </c>
      <c r="AT2859" s="20" t="s">
        <v>1</v>
      </c>
      <c r="AU2859" s="40" t="s">
        <v>292</v>
      </c>
      <c r="AV2859" s="40">
        <v>2026</v>
      </c>
      <c r="AW2859" s="269" t="s">
        <v>183</v>
      </c>
      <c r="AX2859" s="380">
        <v>392.77</v>
      </c>
      <c r="AY2859" s="380">
        <v>417.36</v>
      </c>
    </row>
    <row r="2860" spans="1:51" x14ac:dyDescent="0.25">
      <c r="A2860" s="5">
        <v>38</v>
      </c>
      <c r="B2860" s="6" t="s">
        <v>193</v>
      </c>
      <c r="C2860" s="77">
        <v>0</v>
      </c>
      <c r="D2860" s="77">
        <v>0</v>
      </c>
      <c r="E2860" s="77">
        <v>0</v>
      </c>
      <c r="F2860" s="77">
        <v>0</v>
      </c>
      <c r="G2860" s="77">
        <v>0</v>
      </c>
      <c r="H2860" s="77">
        <v>0</v>
      </c>
      <c r="I2860" s="77">
        <v>0</v>
      </c>
      <c r="J2860" s="77">
        <v>0</v>
      </c>
      <c r="K2860" s="77">
        <v>0</v>
      </c>
      <c r="L2860" s="77">
        <v>0</v>
      </c>
      <c r="M2860" s="77">
        <v>0</v>
      </c>
      <c r="N2860" s="77">
        <v>0</v>
      </c>
      <c r="O2860" s="77">
        <v>0</v>
      </c>
      <c r="P2860" s="77">
        <v>0</v>
      </c>
      <c r="Q2860" s="77">
        <v>0</v>
      </c>
      <c r="R2860" s="77">
        <v>0</v>
      </c>
      <c r="S2860" s="77">
        <v>0</v>
      </c>
      <c r="T2860" s="77">
        <v>0</v>
      </c>
      <c r="U2860" s="77">
        <v>0</v>
      </c>
      <c r="V2860" s="77">
        <v>0</v>
      </c>
      <c r="W2860" s="77">
        <v>0</v>
      </c>
      <c r="X2860" s="77">
        <v>0</v>
      </c>
      <c r="Y2860" s="77">
        <v>0</v>
      </c>
      <c r="Z2860" s="77">
        <v>0</v>
      </c>
      <c r="AA2860" s="77">
        <v>0</v>
      </c>
      <c r="AB2860" s="77">
        <v>0</v>
      </c>
      <c r="AC2860" s="77">
        <v>0</v>
      </c>
      <c r="AD2860" s="77">
        <v>0</v>
      </c>
      <c r="AE2860" s="77">
        <v>0</v>
      </c>
      <c r="AF2860" s="77">
        <v>0</v>
      </c>
      <c r="AG2860" s="77">
        <v>0</v>
      </c>
      <c r="AH2860" s="77">
        <v>0</v>
      </c>
      <c r="AI2860" s="77">
        <v>0</v>
      </c>
      <c r="AJ2860" s="77">
        <v>0</v>
      </c>
      <c r="AK2860" s="77">
        <v>0</v>
      </c>
      <c r="AL2860" s="77">
        <v>0</v>
      </c>
      <c r="AM2860" s="77">
        <v>0</v>
      </c>
      <c r="AN2860" s="77">
        <v>0</v>
      </c>
      <c r="AO2860" s="77">
        <v>0</v>
      </c>
      <c r="AP2860" s="13">
        <v>0</v>
      </c>
      <c r="AQ2860" s="13">
        <v>0</v>
      </c>
      <c r="AR2860" s="367">
        <v>0</v>
      </c>
      <c r="AS2860" s="322">
        <v>46081</v>
      </c>
      <c r="AT2860" s="20" t="s">
        <v>1</v>
      </c>
      <c r="AU2860" s="40" t="s">
        <v>292</v>
      </c>
      <c r="AV2860" s="40">
        <v>2026</v>
      </c>
      <c r="AW2860" s="269" t="s">
        <v>194</v>
      </c>
      <c r="AX2860" s="380">
        <v>392.77</v>
      </c>
      <c r="AY2860" s="380">
        <v>417.36</v>
      </c>
    </row>
    <row r="2861" spans="1:51" x14ac:dyDescent="0.25">
      <c r="A2861" s="5">
        <v>13</v>
      </c>
      <c r="B2861" s="6" t="s">
        <v>70</v>
      </c>
      <c r="C2861" s="77">
        <v>13841443949.059999</v>
      </c>
      <c r="D2861" s="77">
        <v>6375123386.1199999</v>
      </c>
      <c r="E2861" s="77">
        <v>4787268765.9899998</v>
      </c>
      <c r="F2861" s="77">
        <v>2178588263.0500002</v>
      </c>
      <c r="G2861" s="77">
        <v>2370261796.7900004</v>
      </c>
      <c r="H2861" s="77">
        <v>650663708.02999997</v>
      </c>
      <c r="I2861" s="77">
        <v>29172026388.73</v>
      </c>
      <c r="J2861" s="77">
        <v>27365736194.59</v>
      </c>
      <c r="K2861" s="77">
        <v>12938704895.49</v>
      </c>
      <c r="L2861" s="77">
        <v>8151425054.9100008</v>
      </c>
      <c r="M2861" s="77">
        <v>9265874253.1800003</v>
      </c>
      <c r="N2861" s="77">
        <v>0</v>
      </c>
      <c r="O2861" s="77">
        <v>6877429817.4599991</v>
      </c>
      <c r="P2861" s="77">
        <v>-3959959314.3600006</v>
      </c>
      <c r="Q2861" s="77">
        <v>-817501930.58000183</v>
      </c>
      <c r="R2861" s="77">
        <v>-4777461244.9400024</v>
      </c>
      <c r="S2861" s="77">
        <v>5428124952.9900007</v>
      </c>
      <c r="T2861" s="77">
        <v>114771321.67</v>
      </c>
      <c r="U2861" s="77">
        <v>1329008168.49</v>
      </c>
      <c r="V2861" s="77">
        <v>0</v>
      </c>
      <c r="W2861" s="77">
        <v>86903261.480000004</v>
      </c>
      <c r="X2861" s="77">
        <v>37519464.789999999</v>
      </c>
      <c r="Y2861" s="77">
        <v>0</v>
      </c>
      <c r="Z2861" s="77">
        <v>135833869.96000001</v>
      </c>
      <c r="AA2861" s="77">
        <v>20599289.93</v>
      </c>
      <c r="AB2861" s="77">
        <v>0</v>
      </c>
      <c r="AC2861" s="77">
        <v>2211628422.8000002</v>
      </c>
      <c r="AD2861" s="77">
        <v>0</v>
      </c>
      <c r="AE2861" s="77">
        <v>9679156.3399999999</v>
      </c>
      <c r="AF2861" s="77">
        <v>317311.90999999997</v>
      </c>
      <c r="AG2861" s="77">
        <v>13253777159.619999</v>
      </c>
      <c r="AH2861" s="77">
        <v>8950790914.4599991</v>
      </c>
      <c r="AI2861" s="77">
        <v>22128258847.849998</v>
      </c>
      <c r="AJ2861" s="77">
        <v>15250829030.389999</v>
      </c>
      <c r="AK2861" s="77">
        <v>0</v>
      </c>
      <c r="AL2861" s="77">
        <v>29172026388.73</v>
      </c>
      <c r="AM2861" s="77">
        <v>2.2546326409298039</v>
      </c>
      <c r="AN2861" s="77">
        <v>1658588484.7000003</v>
      </c>
      <c r="AO2861" s="77">
        <v>519999778.35000002</v>
      </c>
      <c r="AP2861" s="13">
        <v>10329144915.700003</v>
      </c>
      <c r="AQ2861" s="13">
        <v>9491923698.6700001</v>
      </c>
      <c r="AR2861" s="367">
        <v>180005400</v>
      </c>
      <c r="AS2861" s="322">
        <v>46081</v>
      </c>
      <c r="AT2861" s="20" t="s">
        <v>1</v>
      </c>
      <c r="AU2861" s="40" t="s">
        <v>292</v>
      </c>
      <c r="AV2861" s="40">
        <v>2026</v>
      </c>
      <c r="AW2861" s="269" t="s">
        <v>149</v>
      </c>
      <c r="AX2861" s="380">
        <v>392.77</v>
      </c>
      <c r="AY2861" s="380">
        <v>417.36</v>
      </c>
    </row>
    <row r="2862" spans="1:51" x14ac:dyDescent="0.25">
      <c r="A2862" s="5">
        <v>110</v>
      </c>
      <c r="B2862" s="6" t="s">
        <v>71</v>
      </c>
      <c r="C2862" s="77">
        <v>99575879.639999986</v>
      </c>
      <c r="D2862" s="77">
        <v>4842728.6500000004</v>
      </c>
      <c r="E2862" s="77">
        <v>1126665.6100000001</v>
      </c>
      <c r="F2862" s="77">
        <v>20721820.280000001</v>
      </c>
      <c r="G2862" s="77">
        <v>2537535.42</v>
      </c>
      <c r="H2862" s="77">
        <v>190844283.88999999</v>
      </c>
      <c r="I2862" s="77">
        <v>2870401717.6900001</v>
      </c>
      <c r="J2862" s="77">
        <v>1876659140.8199999</v>
      </c>
      <c r="K2862" s="77">
        <v>151109048.59</v>
      </c>
      <c r="L2862" s="77">
        <v>149982382.97999999</v>
      </c>
      <c r="M2862" s="77">
        <v>8386516.5999999996</v>
      </c>
      <c r="N2862" s="77">
        <v>0</v>
      </c>
      <c r="O2862" s="77">
        <v>54203356.560000032</v>
      </c>
      <c r="P2862" s="77">
        <v>17270438.730000019</v>
      </c>
      <c r="Q2862" s="77">
        <v>-10866649.749999993</v>
      </c>
      <c r="R2862" s="77">
        <v>6403788.9800000265</v>
      </c>
      <c r="S2862" s="77">
        <v>184440494.90999997</v>
      </c>
      <c r="T2862" s="77">
        <v>6941136.7999999998</v>
      </c>
      <c r="U2862" s="77">
        <v>0</v>
      </c>
      <c r="V2862" s="77">
        <v>0</v>
      </c>
      <c r="W2862" s="77">
        <v>0</v>
      </c>
      <c r="X2862" s="77">
        <v>1856571.5</v>
      </c>
      <c r="Y2862" s="77">
        <v>69204605.120000005</v>
      </c>
      <c r="Z2862" s="77">
        <v>625272.05000000005</v>
      </c>
      <c r="AA2862" s="77">
        <v>2796546.3</v>
      </c>
      <c r="AB2862" s="77">
        <v>0</v>
      </c>
      <c r="AC2862" s="77">
        <v>0</v>
      </c>
      <c r="AD2862" s="77">
        <v>0</v>
      </c>
      <c r="AE2862" s="77">
        <v>0</v>
      </c>
      <c r="AF2862" s="77">
        <v>1002.01</v>
      </c>
      <c r="AG2862" s="77">
        <v>185502969.37</v>
      </c>
      <c r="AH2862" s="77">
        <v>3487016.4099999997</v>
      </c>
      <c r="AI2862" s="77">
        <v>188730605.86000001</v>
      </c>
      <c r="AJ2862" s="77">
        <v>134527249.29999998</v>
      </c>
      <c r="AK2862" s="77">
        <v>0</v>
      </c>
      <c r="AL2862" s="77">
        <v>2870401717.6900001</v>
      </c>
      <c r="AM2862" s="77">
        <v>18.995564755874955</v>
      </c>
      <c r="AN2862" s="77">
        <v>12803225.82</v>
      </c>
      <c r="AO2862" s="77">
        <v>7918594.46</v>
      </c>
      <c r="AP2862" s="13">
        <v>66125177.389999986</v>
      </c>
      <c r="AQ2862" s="13">
        <v>7545651.2499999991</v>
      </c>
      <c r="AR2862" s="367">
        <v>25200000</v>
      </c>
      <c r="AS2862" s="322">
        <v>46081</v>
      </c>
      <c r="AT2862" s="20" t="s">
        <v>1</v>
      </c>
      <c r="AU2862" s="40" t="s">
        <v>292</v>
      </c>
      <c r="AV2862" s="40">
        <v>2026</v>
      </c>
      <c r="AW2862" s="269" t="s">
        <v>173</v>
      </c>
      <c r="AX2862" s="380">
        <v>392.77</v>
      </c>
      <c r="AY2862" s="380">
        <v>417.36</v>
      </c>
    </row>
    <row r="2863" spans="1:51" x14ac:dyDescent="0.25">
      <c r="A2863" s="5">
        <v>52</v>
      </c>
      <c r="B2863" s="6" t="s">
        <v>72</v>
      </c>
      <c r="C2863" s="77">
        <v>406386381.27999997</v>
      </c>
      <c r="D2863" s="77">
        <v>4983558.25</v>
      </c>
      <c r="E2863" s="77">
        <v>264813049.88</v>
      </c>
      <c r="F2863" s="77">
        <v>73964528.260000005</v>
      </c>
      <c r="G2863" s="77">
        <v>72549569.13000001</v>
      </c>
      <c r="H2863" s="77">
        <v>10375090.49</v>
      </c>
      <c r="I2863" s="77">
        <v>7582751863.0200005</v>
      </c>
      <c r="J2863" s="77">
        <v>5518205547.0500002</v>
      </c>
      <c r="K2863" s="77">
        <v>492421747.14999998</v>
      </c>
      <c r="L2863" s="77">
        <v>227608697.27000004</v>
      </c>
      <c r="M2863" s="77">
        <v>81974586.390000001</v>
      </c>
      <c r="N2863" s="77">
        <v>0</v>
      </c>
      <c r="O2863" s="77">
        <v>123129419.58999997</v>
      </c>
      <c r="P2863" s="77">
        <v>131558734.04000008</v>
      </c>
      <c r="Q2863" s="77">
        <v>-157542030.37</v>
      </c>
      <c r="R2863" s="77">
        <v>-25983296.329999924</v>
      </c>
      <c r="S2863" s="77">
        <v>36358386.820000052</v>
      </c>
      <c r="T2863" s="77">
        <v>217972289.65000001</v>
      </c>
      <c r="U2863" s="77">
        <v>0</v>
      </c>
      <c r="V2863" s="77">
        <v>0</v>
      </c>
      <c r="W2863" s="77">
        <v>146524.63</v>
      </c>
      <c r="X2863" s="77">
        <v>3358519.61</v>
      </c>
      <c r="Y2863" s="77">
        <v>1715479.42</v>
      </c>
      <c r="Z2863" s="77">
        <v>2018435.94</v>
      </c>
      <c r="AA2863" s="77">
        <v>0</v>
      </c>
      <c r="AB2863" s="77">
        <v>0</v>
      </c>
      <c r="AC2863" s="77">
        <v>0</v>
      </c>
      <c r="AD2863" s="77">
        <v>0</v>
      </c>
      <c r="AE2863" s="77">
        <v>0</v>
      </c>
      <c r="AF2863" s="77">
        <v>125684146.12</v>
      </c>
      <c r="AG2863" s="77">
        <v>293897854.97999996</v>
      </c>
      <c r="AH2863" s="77">
        <v>281758565.27999997</v>
      </c>
      <c r="AI2863" s="77">
        <v>566476892.36000001</v>
      </c>
      <c r="AJ2863" s="77">
        <v>443347472.77000004</v>
      </c>
      <c r="AK2863" s="77">
        <v>0</v>
      </c>
      <c r="AL2863" s="77">
        <v>7581871328.3600006</v>
      </c>
      <c r="AM2863" s="77">
        <v>15.397109027458194</v>
      </c>
      <c r="AN2863" s="77">
        <v>55996843.170000002</v>
      </c>
      <c r="AO2863" s="77">
        <v>17967685.09</v>
      </c>
      <c r="AP2863" s="13">
        <v>298576718.43000001</v>
      </c>
      <c r="AQ2863" s="13">
        <v>13558524.829999983</v>
      </c>
      <c r="AR2863" s="367">
        <v>33500000</v>
      </c>
      <c r="AS2863" s="322">
        <v>46081</v>
      </c>
      <c r="AT2863" s="20" t="s">
        <v>1</v>
      </c>
      <c r="AU2863" s="40" t="s">
        <v>292</v>
      </c>
      <c r="AV2863" s="40">
        <v>2026</v>
      </c>
      <c r="AW2863" s="269" t="s">
        <v>170</v>
      </c>
      <c r="AX2863" s="380">
        <v>392.77</v>
      </c>
      <c r="AY2863" s="380">
        <v>417.36</v>
      </c>
    </row>
    <row r="2864" spans="1:51" x14ac:dyDescent="0.25">
      <c r="A2864" s="5">
        <v>96</v>
      </c>
      <c r="B2864" s="6" t="s">
        <v>73</v>
      </c>
      <c r="C2864" s="77">
        <v>2712165351.2899995</v>
      </c>
      <c r="D2864" s="77">
        <v>135072699.05000001</v>
      </c>
      <c r="E2864" s="77">
        <v>636789271.5200001</v>
      </c>
      <c r="F2864" s="77">
        <v>199412337.68000001</v>
      </c>
      <c r="G2864" s="77">
        <v>620851743.17000008</v>
      </c>
      <c r="H2864" s="77">
        <v>13970007.18</v>
      </c>
      <c r="I2864" s="77">
        <v>9197248374.5699997</v>
      </c>
      <c r="J2864" s="77">
        <v>4242469.46</v>
      </c>
      <c r="K2864" s="77">
        <v>2177660742.79</v>
      </c>
      <c r="L2864" s="77">
        <v>1540871471.2699997</v>
      </c>
      <c r="M2864" s="77">
        <v>1005550366.15</v>
      </c>
      <c r="N2864" s="77">
        <v>0</v>
      </c>
      <c r="O2864" s="77">
        <v>592189966.92000008</v>
      </c>
      <c r="P2864" s="77">
        <v>1164638604.4699993</v>
      </c>
      <c r="Q2864" s="77">
        <v>-253379530.57000017</v>
      </c>
      <c r="R2864" s="77">
        <v>911259073.89999914</v>
      </c>
      <c r="S2864" s="77">
        <v>-897289066.64999998</v>
      </c>
      <c r="T2864" s="77">
        <v>16295504.99</v>
      </c>
      <c r="U2864" s="77">
        <v>0</v>
      </c>
      <c r="V2864" s="77">
        <v>0</v>
      </c>
      <c r="W2864" s="77">
        <v>523777.4</v>
      </c>
      <c r="X2864" s="77">
        <v>42187074.640000001</v>
      </c>
      <c r="Y2864" s="77">
        <v>21701313.379999999</v>
      </c>
      <c r="Z2864" s="77">
        <v>6101992.6299999999</v>
      </c>
      <c r="AA2864" s="77">
        <v>0</v>
      </c>
      <c r="AB2864" s="77">
        <v>0</v>
      </c>
      <c r="AC2864" s="77">
        <v>0</v>
      </c>
      <c r="AD2864" s="77">
        <v>0</v>
      </c>
      <c r="AE2864" s="77">
        <v>0</v>
      </c>
      <c r="AF2864" s="77">
        <v>10463285.060000001</v>
      </c>
      <c r="AG2864" s="77">
        <v>1842330064.3599999</v>
      </c>
      <c r="AH2864" s="77">
        <v>1406271732</v>
      </c>
      <c r="AI2864" s="77">
        <v>3243609301.25</v>
      </c>
      <c r="AJ2864" s="77">
        <v>2651419334.3299999</v>
      </c>
      <c r="AK2864" s="77">
        <v>0</v>
      </c>
      <c r="AL2864" s="77">
        <v>9197248374.5699997</v>
      </c>
      <c r="AM2864" s="77">
        <v>4.2234532651704804</v>
      </c>
      <c r="AN2864" s="77">
        <v>108081232.47999999</v>
      </c>
      <c r="AO2864" s="77">
        <v>91331105.199999988</v>
      </c>
      <c r="AP2864" s="13">
        <v>2432717638.5499992</v>
      </c>
      <c r="AQ2864" s="13">
        <v>447127866.30999994</v>
      </c>
      <c r="AR2864" s="367">
        <v>193000000</v>
      </c>
      <c r="AS2864" s="322">
        <v>46081</v>
      </c>
      <c r="AT2864" s="20" t="s">
        <v>1</v>
      </c>
      <c r="AU2864" s="40" t="s">
        <v>292</v>
      </c>
      <c r="AV2864" s="40">
        <v>2026</v>
      </c>
      <c r="AW2864" s="269" t="s">
        <v>153</v>
      </c>
      <c r="AX2864" s="380">
        <v>392.77</v>
      </c>
      <c r="AY2864" s="380">
        <v>417.36</v>
      </c>
    </row>
    <row r="2865" spans="1:51" x14ac:dyDescent="0.25">
      <c r="A2865" s="5">
        <v>103</v>
      </c>
      <c r="B2865" s="6" t="s">
        <v>74</v>
      </c>
      <c r="C2865" s="77">
        <v>206447223.49000001</v>
      </c>
      <c r="D2865" s="77">
        <v>0</v>
      </c>
      <c r="E2865" s="77">
        <v>1</v>
      </c>
      <c r="F2865" s="77">
        <v>2009905.54</v>
      </c>
      <c r="G2865" s="77">
        <v>866945.34</v>
      </c>
      <c r="H2865" s="77">
        <v>329403002.61000001</v>
      </c>
      <c r="I2865" s="77">
        <v>545311506</v>
      </c>
      <c r="J2865" s="77">
        <v>1189580141.8900001</v>
      </c>
      <c r="K2865" s="77">
        <v>25108427.949999999</v>
      </c>
      <c r="L2865" s="77">
        <v>25108426.949999996</v>
      </c>
      <c r="M2865" s="77">
        <v>133061592.18000001</v>
      </c>
      <c r="N2865" s="77">
        <v>0</v>
      </c>
      <c r="O2865" s="77">
        <v>19252823.820000023</v>
      </c>
      <c r="P2865" s="77">
        <v>184317548.78999996</v>
      </c>
      <c r="Q2865" s="77">
        <v>-131137706.74000001</v>
      </c>
      <c r="R2865" s="77">
        <v>53179842.049999952</v>
      </c>
      <c r="S2865" s="77">
        <v>276223160.56</v>
      </c>
      <c r="T2865" s="77">
        <v>1382668.58</v>
      </c>
      <c r="U2865" s="77">
        <v>0</v>
      </c>
      <c r="V2865" s="77">
        <v>0</v>
      </c>
      <c r="W2865" s="77">
        <v>0</v>
      </c>
      <c r="X2865" s="77">
        <v>1498.11</v>
      </c>
      <c r="Y2865" s="77">
        <v>41723322.090000004</v>
      </c>
      <c r="Z2865" s="77">
        <v>371522.51</v>
      </c>
      <c r="AA2865" s="77">
        <v>0</v>
      </c>
      <c r="AB2865" s="77">
        <v>0</v>
      </c>
      <c r="AC2865" s="77">
        <v>0</v>
      </c>
      <c r="AD2865" s="77">
        <v>0</v>
      </c>
      <c r="AE2865" s="77">
        <v>0</v>
      </c>
      <c r="AF2865" s="77">
        <v>382154.95</v>
      </c>
      <c r="AG2865" s="77">
        <v>276383262.58999997</v>
      </c>
      <c r="AH2865" s="77">
        <v>1</v>
      </c>
      <c r="AI2865" s="77">
        <v>276129040.35000002</v>
      </c>
      <c r="AJ2865" s="77">
        <v>256876216.53</v>
      </c>
      <c r="AK2865" s="77">
        <v>0</v>
      </c>
      <c r="AL2865" s="77">
        <v>545311506</v>
      </c>
      <c r="AM2865" s="77">
        <v>21.718265559513057</v>
      </c>
      <c r="AN2865" s="77">
        <v>976596.81</v>
      </c>
      <c r="AO2865" s="77">
        <v>1033308.73</v>
      </c>
      <c r="AP2865" s="13">
        <v>184840503.05000007</v>
      </c>
      <c r="AQ2865" s="13">
        <v>0</v>
      </c>
      <c r="AR2865" s="367">
        <v>36277253</v>
      </c>
      <c r="AS2865" s="322">
        <v>46081</v>
      </c>
      <c r="AT2865" s="20" t="s">
        <v>1</v>
      </c>
      <c r="AU2865" s="40" t="s">
        <v>292</v>
      </c>
      <c r="AV2865" s="40">
        <v>2026</v>
      </c>
      <c r="AW2865" s="269" t="s">
        <v>184</v>
      </c>
      <c r="AX2865" s="380">
        <v>392.77</v>
      </c>
      <c r="AY2865" s="380">
        <v>417.36</v>
      </c>
    </row>
    <row r="2866" spans="1:51" x14ac:dyDescent="0.25">
      <c r="A2866" s="5">
        <v>23</v>
      </c>
      <c r="B2866" s="6" t="s">
        <v>75</v>
      </c>
      <c r="C2866" s="77">
        <v>1847823233.8699999</v>
      </c>
      <c r="D2866" s="77">
        <v>347583174.44</v>
      </c>
      <c r="E2866" s="77">
        <v>609875970.50999999</v>
      </c>
      <c r="F2866" s="77">
        <v>375149945.81</v>
      </c>
      <c r="G2866" s="77">
        <v>67962789</v>
      </c>
      <c r="H2866" s="77">
        <v>5042162.01</v>
      </c>
      <c r="I2866" s="77">
        <v>4329303960.96</v>
      </c>
      <c r="J2866" s="77">
        <v>538286817.02999997</v>
      </c>
      <c r="K2866" s="77">
        <v>1669538611.71</v>
      </c>
      <c r="L2866" s="77">
        <v>1059662641.1999999</v>
      </c>
      <c r="M2866" s="77">
        <v>1504026885.0799999</v>
      </c>
      <c r="N2866" s="77">
        <v>0</v>
      </c>
      <c r="O2866" s="77">
        <v>264313102.55000019</v>
      </c>
      <c r="P2866" s="77">
        <v>788673717.67000055</v>
      </c>
      <c r="Q2866" s="77">
        <v>-93690867.190000057</v>
      </c>
      <c r="R2866" s="77">
        <v>694982850.4800005</v>
      </c>
      <c r="S2866" s="77">
        <v>-689940688.47000003</v>
      </c>
      <c r="T2866" s="77">
        <v>38974.94</v>
      </c>
      <c r="U2866" s="77">
        <v>0</v>
      </c>
      <c r="V2866" s="77">
        <v>0</v>
      </c>
      <c r="W2866" s="77">
        <v>2354010</v>
      </c>
      <c r="X2866" s="77">
        <v>4749107.3899999997</v>
      </c>
      <c r="Y2866" s="77">
        <v>505149141.00999999</v>
      </c>
      <c r="Z2866" s="77">
        <v>121797820.48</v>
      </c>
      <c r="AA2866" s="77">
        <v>25743638.719999999</v>
      </c>
      <c r="AB2866" s="77">
        <v>0</v>
      </c>
      <c r="AC2866" s="77">
        <v>0</v>
      </c>
      <c r="AD2866" s="77">
        <v>0</v>
      </c>
      <c r="AE2866" s="77">
        <v>9135625.4299999997</v>
      </c>
      <c r="AF2866" s="77">
        <v>64636.22</v>
      </c>
      <c r="AG2866" s="77">
        <v>2018166967.7</v>
      </c>
      <c r="AH2866" s="77">
        <v>1210275708.6099999</v>
      </c>
      <c r="AI2866" s="77">
        <v>3207019387.2800002</v>
      </c>
      <c r="AJ2866" s="77">
        <v>2944486764.9699998</v>
      </c>
      <c r="AK2866" s="77">
        <v>1780480.24</v>
      </c>
      <c r="AL2866" s="77">
        <v>4329303960.96</v>
      </c>
      <c r="AM2866" s="77">
        <v>2.5931140080227166</v>
      </c>
      <c r="AN2866" s="77">
        <v>229388894.55000001</v>
      </c>
      <c r="AO2866" s="77">
        <v>145761051.25999999</v>
      </c>
      <c r="AP2866" s="13">
        <v>1347461255.7499998</v>
      </c>
      <c r="AQ2866" s="13">
        <v>301138760.4599998</v>
      </c>
      <c r="AR2866" s="367">
        <v>111614607</v>
      </c>
      <c r="AS2866" s="322">
        <v>46081</v>
      </c>
      <c r="AT2866" s="20" t="s">
        <v>1</v>
      </c>
      <c r="AU2866" s="40" t="s">
        <v>292</v>
      </c>
      <c r="AV2866" s="40">
        <v>2026</v>
      </c>
      <c r="AW2866" s="269" t="s">
        <v>159</v>
      </c>
      <c r="AX2866" s="380">
        <v>392.77</v>
      </c>
      <c r="AY2866" s="380">
        <v>417.36</v>
      </c>
    </row>
    <row r="2867" spans="1:51" x14ac:dyDescent="0.25">
      <c r="A2867" s="5">
        <v>62</v>
      </c>
      <c r="B2867" s="6" t="s">
        <v>203</v>
      </c>
      <c r="C2867" s="77">
        <v>204915115.23999998</v>
      </c>
      <c r="D2867" s="77">
        <v>67945605.319999993</v>
      </c>
      <c r="E2867" s="77">
        <v>29603105.68</v>
      </c>
      <c r="F2867" s="77">
        <v>23913.050000000003</v>
      </c>
      <c r="G2867" s="77">
        <v>11132191.220000001</v>
      </c>
      <c r="H2867" s="77">
        <v>12613658.470000001</v>
      </c>
      <c r="I2867" s="77">
        <v>609270348.22000003</v>
      </c>
      <c r="J2867" s="77">
        <v>73372144.219999999</v>
      </c>
      <c r="K2867" s="77">
        <v>88261404.709999993</v>
      </c>
      <c r="L2867" s="77">
        <v>58658299.030000001</v>
      </c>
      <c r="M2867" s="77">
        <v>0</v>
      </c>
      <c r="N2867" s="77">
        <v>0</v>
      </c>
      <c r="O2867" s="77">
        <v>37680555.18999999</v>
      </c>
      <c r="P2867" s="77">
        <v>88132850.460000008</v>
      </c>
      <c r="Q2867" s="77">
        <v>0</v>
      </c>
      <c r="R2867" s="77">
        <v>88132850.460000008</v>
      </c>
      <c r="S2867" s="77">
        <v>-75519191.99000001</v>
      </c>
      <c r="T2867" s="77">
        <v>4840296.93</v>
      </c>
      <c r="U2867" s="77">
        <v>0</v>
      </c>
      <c r="V2867" s="77">
        <v>0</v>
      </c>
      <c r="W2867" s="77">
        <v>0</v>
      </c>
      <c r="X2867" s="77">
        <v>27232.46</v>
      </c>
      <c r="Y2867" s="77">
        <v>79615235.819999993</v>
      </c>
      <c r="Z2867" s="77">
        <v>4340299.4800000004</v>
      </c>
      <c r="AA2867" s="77">
        <v>3030289.37</v>
      </c>
      <c r="AB2867" s="77">
        <v>0</v>
      </c>
      <c r="AC2867" s="77">
        <v>0</v>
      </c>
      <c r="AD2867" s="77">
        <v>0</v>
      </c>
      <c r="AE2867" s="77">
        <v>0</v>
      </c>
      <c r="AF2867" s="77">
        <v>1298272.95</v>
      </c>
      <c r="AG2867" s="77">
        <v>58658299.030000001</v>
      </c>
      <c r="AH2867" s="77">
        <v>29603105.68</v>
      </c>
      <c r="AI2867" s="77">
        <v>88261404.709999993</v>
      </c>
      <c r="AJ2867" s="77">
        <v>50580849.520000003</v>
      </c>
      <c r="AK2867" s="77">
        <v>0</v>
      </c>
      <c r="AL2867" s="77">
        <v>609270348.22000003</v>
      </c>
      <c r="AM2867" s="77">
        <v>6.9030212041364649</v>
      </c>
      <c r="AN2867" s="77">
        <v>23913.050000000003</v>
      </c>
      <c r="AO2867" s="77">
        <v>0</v>
      </c>
      <c r="AP2867" s="13">
        <v>169220233.49000001</v>
      </c>
      <c r="AQ2867" s="13">
        <v>69700114.799999982</v>
      </c>
      <c r="AR2867" s="367">
        <v>25028000</v>
      </c>
      <c r="AS2867" s="322">
        <v>46081</v>
      </c>
      <c r="AT2867" s="20" t="s">
        <v>1</v>
      </c>
      <c r="AU2867" s="40" t="s">
        <v>292</v>
      </c>
      <c r="AV2867" s="40">
        <v>2026</v>
      </c>
      <c r="AW2867" s="269" t="s">
        <v>169</v>
      </c>
      <c r="AX2867" s="380">
        <v>392.77</v>
      </c>
      <c r="AY2867" s="380">
        <v>417.36</v>
      </c>
    </row>
    <row r="2868" spans="1:51" x14ac:dyDescent="0.25">
      <c r="A2868" s="5">
        <v>71</v>
      </c>
      <c r="B2868" s="6" t="s">
        <v>83</v>
      </c>
      <c r="C2868" s="77">
        <v>2677860841.3999996</v>
      </c>
      <c r="D2868" s="77">
        <v>435424873.76999998</v>
      </c>
      <c r="E2868" s="77">
        <v>462118640.23000002</v>
      </c>
      <c r="F2868" s="77">
        <v>13500233.15</v>
      </c>
      <c r="G2868" s="77">
        <v>1028906793.6700001</v>
      </c>
      <c r="H2868" s="77">
        <v>80229451.319999993</v>
      </c>
      <c r="I2868" s="77">
        <v>3466407353.4699998</v>
      </c>
      <c r="J2868" s="77">
        <v>2920331.96</v>
      </c>
      <c r="K2868" s="77">
        <v>1086085085.3199999</v>
      </c>
      <c r="L2868" s="77">
        <v>623966445.09000003</v>
      </c>
      <c r="M2868" s="77">
        <v>719761381.07000005</v>
      </c>
      <c r="N2868" s="77">
        <v>0</v>
      </c>
      <c r="O2868" s="77">
        <v>1026410615.67</v>
      </c>
      <c r="P2868" s="77">
        <v>173618325.13999987</v>
      </c>
      <c r="Q2868" s="77">
        <v>-664227940.36999977</v>
      </c>
      <c r="R2868" s="77">
        <v>-490609615.2299999</v>
      </c>
      <c r="S2868" s="77">
        <v>570839066.52999997</v>
      </c>
      <c r="T2868" s="77">
        <v>80874376.030000001</v>
      </c>
      <c r="U2868" s="77">
        <v>0</v>
      </c>
      <c r="V2868" s="77">
        <v>0</v>
      </c>
      <c r="W2868" s="77">
        <v>641363112.74000001</v>
      </c>
      <c r="X2868" s="77">
        <v>28797586.600000001</v>
      </c>
      <c r="Y2868" s="77">
        <v>22867970.190000001</v>
      </c>
      <c r="Z2868" s="77">
        <v>12208095.720000001</v>
      </c>
      <c r="AA2868" s="77">
        <v>0</v>
      </c>
      <c r="AB2868" s="77">
        <v>549364.6</v>
      </c>
      <c r="AC2868" s="77">
        <v>0</v>
      </c>
      <c r="AD2868" s="77">
        <v>0</v>
      </c>
      <c r="AE2868" s="77">
        <v>0</v>
      </c>
      <c r="AF2868" s="77">
        <v>144570578.33000001</v>
      </c>
      <c r="AG2868" s="77">
        <v>1341265944.8599999</v>
      </c>
      <c r="AH2868" s="77">
        <v>464684871.85000002</v>
      </c>
      <c r="AI2868" s="77">
        <v>1804375302.1399999</v>
      </c>
      <c r="AJ2868" s="77">
        <v>777964686.46999991</v>
      </c>
      <c r="AK2868" s="77">
        <v>0</v>
      </c>
      <c r="AL2868" s="77">
        <v>3466407353.4699998</v>
      </c>
      <c r="AM2868" s="77">
        <v>3.191653582507922</v>
      </c>
      <c r="AN2868" s="77">
        <v>13500233.15</v>
      </c>
      <c r="AO2868" s="77">
        <v>0</v>
      </c>
      <c r="AP2868" s="13">
        <v>1729547585.5799999</v>
      </c>
      <c r="AQ2868" s="13">
        <v>513522233.62</v>
      </c>
      <c r="AR2868" s="367">
        <v>68212540.780000001</v>
      </c>
      <c r="AS2868" s="322">
        <v>46081</v>
      </c>
      <c r="AT2868" s="20" t="s">
        <v>1</v>
      </c>
      <c r="AU2868" s="40" t="s">
        <v>292</v>
      </c>
      <c r="AV2868" s="40">
        <v>2026</v>
      </c>
      <c r="AW2868" s="269" t="s">
        <v>161</v>
      </c>
      <c r="AX2868" s="380">
        <v>392.77</v>
      </c>
      <c r="AY2868" s="380">
        <v>417.36</v>
      </c>
    </row>
    <row r="2869" spans="1:51" x14ac:dyDescent="0.25">
      <c r="A2869" s="5">
        <v>77</v>
      </c>
      <c r="B2869" s="6" t="s">
        <v>195</v>
      </c>
      <c r="C2869" s="77">
        <v>0</v>
      </c>
      <c r="D2869" s="77">
        <v>0</v>
      </c>
      <c r="E2869" s="77">
        <v>0</v>
      </c>
      <c r="F2869" s="77">
        <v>0</v>
      </c>
      <c r="G2869" s="77">
        <v>0</v>
      </c>
      <c r="H2869" s="77">
        <v>0</v>
      </c>
      <c r="I2869" s="77">
        <v>0</v>
      </c>
      <c r="J2869" s="77">
        <v>0</v>
      </c>
      <c r="K2869" s="77">
        <v>0</v>
      </c>
      <c r="L2869" s="77">
        <v>0</v>
      </c>
      <c r="M2869" s="77">
        <v>0</v>
      </c>
      <c r="N2869" s="77">
        <v>0</v>
      </c>
      <c r="O2869" s="77">
        <v>0</v>
      </c>
      <c r="P2869" s="77">
        <v>0</v>
      </c>
      <c r="Q2869" s="77">
        <v>0</v>
      </c>
      <c r="R2869" s="77">
        <v>0</v>
      </c>
      <c r="S2869" s="77">
        <v>0</v>
      </c>
      <c r="T2869" s="77">
        <v>0</v>
      </c>
      <c r="U2869" s="77">
        <v>0</v>
      </c>
      <c r="V2869" s="77">
        <v>0</v>
      </c>
      <c r="W2869" s="77">
        <v>0</v>
      </c>
      <c r="X2869" s="77">
        <v>0</v>
      </c>
      <c r="Y2869" s="77">
        <v>0</v>
      </c>
      <c r="Z2869" s="77">
        <v>0</v>
      </c>
      <c r="AA2869" s="77">
        <v>0</v>
      </c>
      <c r="AB2869" s="77">
        <v>0</v>
      </c>
      <c r="AC2869" s="77">
        <v>0</v>
      </c>
      <c r="AD2869" s="77">
        <v>0</v>
      </c>
      <c r="AE2869" s="77">
        <v>0</v>
      </c>
      <c r="AF2869" s="77">
        <v>0</v>
      </c>
      <c r="AG2869" s="77">
        <v>0</v>
      </c>
      <c r="AH2869" s="77">
        <v>0</v>
      </c>
      <c r="AI2869" s="77">
        <v>0</v>
      </c>
      <c r="AJ2869" s="77">
        <v>0</v>
      </c>
      <c r="AK2869" s="77">
        <v>0</v>
      </c>
      <c r="AL2869" s="77">
        <v>0</v>
      </c>
      <c r="AM2869" s="77">
        <v>0</v>
      </c>
      <c r="AN2869" s="77">
        <v>0</v>
      </c>
      <c r="AO2869" s="77">
        <v>0</v>
      </c>
      <c r="AP2869" s="13">
        <v>0</v>
      </c>
      <c r="AQ2869" s="13">
        <v>0</v>
      </c>
      <c r="AR2869" s="367">
        <v>0</v>
      </c>
      <c r="AS2869" s="322">
        <v>46081</v>
      </c>
      <c r="AT2869" s="20" t="s">
        <v>1</v>
      </c>
      <c r="AU2869" s="40" t="s">
        <v>292</v>
      </c>
      <c r="AV2869" s="40">
        <v>2026</v>
      </c>
      <c r="AW2869" s="269" t="s">
        <v>196</v>
      </c>
      <c r="AX2869" s="380">
        <v>392.77</v>
      </c>
      <c r="AY2869" s="380">
        <v>417.36</v>
      </c>
    </row>
    <row r="2870" spans="1:51" x14ac:dyDescent="0.25">
      <c r="A2870" s="5">
        <v>114</v>
      </c>
      <c r="B2870" s="6" t="s">
        <v>76</v>
      </c>
      <c r="C2870" s="77">
        <v>2823605628.5900002</v>
      </c>
      <c r="D2870" s="77">
        <v>1215418964.76</v>
      </c>
      <c r="E2870" s="77">
        <v>82951089.769999996</v>
      </c>
      <c r="F2870" s="77">
        <v>340868350.73000002</v>
      </c>
      <c r="G2870" s="77">
        <v>74174516.639999986</v>
      </c>
      <c r="H2870" s="77">
        <v>1397657.13</v>
      </c>
      <c r="I2870" s="77">
        <v>2418392718.29</v>
      </c>
      <c r="J2870" s="77">
        <v>490882774.88</v>
      </c>
      <c r="K2870" s="77">
        <v>843832124.38999999</v>
      </c>
      <c r="L2870" s="77">
        <v>760881034.62</v>
      </c>
      <c r="M2870" s="77">
        <v>2161258324.54</v>
      </c>
      <c r="N2870" s="77">
        <v>0</v>
      </c>
      <c r="O2870" s="77">
        <v>1072599232.7200003</v>
      </c>
      <c r="P2870" s="77">
        <v>120544563.73999977</v>
      </c>
      <c r="Q2870" s="77">
        <v>244109750.77000046</v>
      </c>
      <c r="R2870" s="77">
        <v>364654314.51000023</v>
      </c>
      <c r="S2870" s="77">
        <v>-363256657.38</v>
      </c>
      <c r="T2870" s="77">
        <v>22133239.23</v>
      </c>
      <c r="U2870" s="77">
        <v>0</v>
      </c>
      <c r="V2870" s="77">
        <v>0</v>
      </c>
      <c r="W2870" s="77">
        <v>136736.32000000001</v>
      </c>
      <c r="X2870" s="77">
        <v>205719.73</v>
      </c>
      <c r="Y2870" s="77">
        <v>429135701.72000003</v>
      </c>
      <c r="Z2870" s="77">
        <v>16215667.01</v>
      </c>
      <c r="AA2870" s="77">
        <v>490734.93</v>
      </c>
      <c r="AB2870" s="77">
        <v>0</v>
      </c>
      <c r="AC2870" s="77">
        <v>0</v>
      </c>
      <c r="AD2870" s="77">
        <v>0</v>
      </c>
      <c r="AE2870" s="77">
        <v>735.41</v>
      </c>
      <c r="AF2870" s="77">
        <v>23740629.120000001</v>
      </c>
      <c r="AG2870" s="77">
        <v>2244857038.73</v>
      </c>
      <c r="AH2870" s="77">
        <v>843798091.69999993</v>
      </c>
      <c r="AI2870" s="77">
        <v>3071821421.2600002</v>
      </c>
      <c r="AJ2870" s="77">
        <v>1999222188.54</v>
      </c>
      <c r="AK2870" s="77">
        <v>0</v>
      </c>
      <c r="AL2870" s="77">
        <v>2418392718.29</v>
      </c>
      <c r="AM2870" s="77">
        <v>2.86596426989342</v>
      </c>
      <c r="AN2870" s="77">
        <v>222677810.90000001</v>
      </c>
      <c r="AO2870" s="77">
        <v>118190539.83</v>
      </c>
      <c r="AP2870" s="13">
        <v>1990773440.4399996</v>
      </c>
      <c r="AQ2870" s="13">
        <v>1419872177.5300002</v>
      </c>
      <c r="AR2870" s="367">
        <v>206550000</v>
      </c>
      <c r="AS2870" s="322">
        <v>46081</v>
      </c>
      <c r="AT2870" s="20" t="s">
        <v>1</v>
      </c>
      <c r="AU2870" s="40" t="s">
        <v>292</v>
      </c>
      <c r="AV2870" s="40">
        <v>2026</v>
      </c>
      <c r="AW2870" s="269" t="s">
        <v>154</v>
      </c>
      <c r="AX2870" s="380">
        <v>392.77</v>
      </c>
      <c r="AY2870" s="380">
        <v>417.36</v>
      </c>
    </row>
    <row r="2871" spans="1:51" x14ac:dyDescent="0.25">
      <c r="A2871" s="5">
        <v>48</v>
      </c>
      <c r="B2871" s="6" t="s">
        <v>77</v>
      </c>
      <c r="C2871" s="77">
        <v>336299489.98000002</v>
      </c>
      <c r="D2871" s="77">
        <v>102626298.48</v>
      </c>
      <c r="E2871" s="77">
        <v>66750043.480000004</v>
      </c>
      <c r="F2871" s="77">
        <v>38099101.170000002</v>
      </c>
      <c r="G2871" s="77">
        <v>75111285.730000004</v>
      </c>
      <c r="H2871" s="77">
        <v>12066781.630000001</v>
      </c>
      <c r="I2871" s="77">
        <v>18495433823.740002</v>
      </c>
      <c r="J2871" s="77">
        <v>8414651686.8400002</v>
      </c>
      <c r="K2871" s="77">
        <v>329113064.79000002</v>
      </c>
      <c r="L2871" s="77">
        <v>262363021.31000003</v>
      </c>
      <c r="M2871" s="77">
        <v>102928030.59999999</v>
      </c>
      <c r="N2871" s="77">
        <v>0</v>
      </c>
      <c r="O2871" s="77">
        <v>133697979.36999995</v>
      </c>
      <c r="P2871" s="77">
        <v>-13235174.769999981</v>
      </c>
      <c r="Q2871" s="77">
        <v>12652685.399999991</v>
      </c>
      <c r="R2871" s="77">
        <v>-582489.36999998987</v>
      </c>
      <c r="S2871" s="77">
        <v>12649271.010000229</v>
      </c>
      <c r="T2871" s="77">
        <v>75508750.129999995</v>
      </c>
      <c r="U2871" s="77">
        <v>0</v>
      </c>
      <c r="V2871" s="77">
        <v>0</v>
      </c>
      <c r="W2871" s="77">
        <v>139050792.34999999</v>
      </c>
      <c r="X2871" s="77">
        <v>18332643.789999999</v>
      </c>
      <c r="Y2871" s="77">
        <v>105703809.56999999</v>
      </c>
      <c r="Z2871" s="77">
        <v>4029479.3</v>
      </c>
      <c r="AA2871" s="77">
        <v>3886339840.48</v>
      </c>
      <c r="AB2871" s="77">
        <v>0</v>
      </c>
      <c r="AC2871" s="77">
        <v>0</v>
      </c>
      <c r="AD2871" s="77">
        <v>0</v>
      </c>
      <c r="AE2871" s="77">
        <v>0</v>
      </c>
      <c r="AF2871" s="77">
        <v>3295246.09</v>
      </c>
      <c r="AG2871" s="77">
        <v>364934929.40000004</v>
      </c>
      <c r="AH2871" s="77">
        <v>67106165.990000002</v>
      </c>
      <c r="AI2871" s="77">
        <v>429709364.84999996</v>
      </c>
      <c r="AJ2871" s="77">
        <v>296011385.48000002</v>
      </c>
      <c r="AK2871" s="77">
        <v>0</v>
      </c>
      <c r="AL2871" s="77">
        <v>18495433823.740002</v>
      </c>
      <c r="AM2871" s="77">
        <v>56.197811033547211</v>
      </c>
      <c r="AN2871" s="77">
        <v>2469182.69</v>
      </c>
      <c r="AO2871" s="77">
        <v>35629918.479999997</v>
      </c>
      <c r="AP2871" s="13">
        <v>220060054.02000004</v>
      </c>
      <c r="AQ2871" s="13">
        <v>128714506.05999999</v>
      </c>
      <c r="AR2871" s="367">
        <v>17785975.239999998</v>
      </c>
      <c r="AS2871" s="322">
        <v>46081</v>
      </c>
      <c r="AT2871" s="20" t="s">
        <v>1</v>
      </c>
      <c r="AU2871" s="40" t="s">
        <v>292</v>
      </c>
      <c r="AV2871" s="40">
        <v>2026</v>
      </c>
      <c r="AW2871" s="269" t="s">
        <v>163</v>
      </c>
      <c r="AX2871" s="380">
        <v>392.77</v>
      </c>
      <c r="AY2871" s="380">
        <v>417.36</v>
      </c>
    </row>
    <row r="2872" spans="1:51" ht="30" x14ac:dyDescent="0.25">
      <c r="A2872" s="5">
        <v>120</v>
      </c>
      <c r="B2872" s="6" t="s">
        <v>78</v>
      </c>
      <c r="C2872" s="77">
        <v>82547867.960000008</v>
      </c>
      <c r="D2872" s="77">
        <v>13479567.42</v>
      </c>
      <c r="E2872" s="77">
        <v>780369.03999999992</v>
      </c>
      <c r="F2872" s="77">
        <v>0</v>
      </c>
      <c r="G2872" s="77">
        <v>22456589.41</v>
      </c>
      <c r="H2872" s="77">
        <v>-2265707.7000000002</v>
      </c>
      <c r="I2872" s="77">
        <v>402358429.63</v>
      </c>
      <c r="J2872" s="77">
        <v>85602097.969999999</v>
      </c>
      <c r="K2872" s="77">
        <v>32320910.359999999</v>
      </c>
      <c r="L2872" s="77">
        <v>31540541.32</v>
      </c>
      <c r="M2872" s="77">
        <v>21770441.059999999</v>
      </c>
      <c r="N2872" s="77">
        <v>0</v>
      </c>
      <c r="O2872" s="77">
        <v>28305382.439999998</v>
      </c>
      <c r="P2872" s="77">
        <v>18306328.690000013</v>
      </c>
      <c r="Q2872" s="77">
        <v>2361343.859999992</v>
      </c>
      <c r="R2872" s="77">
        <v>20667672.550000004</v>
      </c>
      <c r="S2872" s="77">
        <v>-22933380.25</v>
      </c>
      <c r="T2872" s="77">
        <v>0</v>
      </c>
      <c r="U2872" s="77">
        <v>0</v>
      </c>
      <c r="V2872" s="77">
        <v>0</v>
      </c>
      <c r="W2872" s="77">
        <v>82844.399999999994</v>
      </c>
      <c r="X2872" s="77">
        <v>0</v>
      </c>
      <c r="Y2872" s="77">
        <v>22791703.91</v>
      </c>
      <c r="Z2872" s="77">
        <v>165718.25</v>
      </c>
      <c r="AA2872" s="77">
        <v>0</v>
      </c>
      <c r="AB2872" s="77">
        <v>0</v>
      </c>
      <c r="AC2872" s="77">
        <v>0</v>
      </c>
      <c r="AD2872" s="77">
        <v>0</v>
      </c>
      <c r="AE2872" s="77">
        <v>0</v>
      </c>
      <c r="AF2872" s="77">
        <v>24202.69</v>
      </c>
      <c r="AG2872" s="77">
        <v>59595154.790000007</v>
      </c>
      <c r="AH2872" s="77">
        <v>780369.03999999992</v>
      </c>
      <c r="AI2872" s="77">
        <v>60375523.829999998</v>
      </c>
      <c r="AJ2872" s="77">
        <v>32070141.390000001</v>
      </c>
      <c r="AK2872" s="77">
        <v>0</v>
      </c>
      <c r="AL2872" s="77">
        <v>402358429.63</v>
      </c>
      <c r="AM2872" s="77">
        <v>12.448858189587208</v>
      </c>
      <c r="AN2872" s="77">
        <v>0</v>
      </c>
      <c r="AO2872" s="77">
        <v>0</v>
      </c>
      <c r="AP2872" s="13">
        <v>47907750.019999996</v>
      </c>
      <c r="AQ2872" s="13">
        <v>7144831.919999999</v>
      </c>
      <c r="AR2872" s="367">
        <v>23204700</v>
      </c>
      <c r="AS2872" s="322">
        <v>46081</v>
      </c>
      <c r="AT2872" s="20" t="s">
        <v>1</v>
      </c>
      <c r="AU2872" s="40" t="s">
        <v>293</v>
      </c>
      <c r="AV2872" s="40">
        <v>2026</v>
      </c>
      <c r="AW2872" s="269" t="s">
        <v>187</v>
      </c>
      <c r="AX2872" s="380">
        <v>392.77</v>
      </c>
      <c r="AY2872" s="380">
        <v>417.36</v>
      </c>
    </row>
    <row r="2873" spans="1:51" x14ac:dyDescent="0.25">
      <c r="A2873" s="5">
        <v>86</v>
      </c>
      <c r="B2873" s="6" t="s">
        <v>197</v>
      </c>
      <c r="C2873" s="77">
        <v>0</v>
      </c>
      <c r="D2873" s="77">
        <v>0</v>
      </c>
      <c r="E2873" s="77">
        <v>0</v>
      </c>
      <c r="F2873" s="77">
        <v>0</v>
      </c>
      <c r="G2873" s="77">
        <v>0</v>
      </c>
      <c r="H2873" s="77">
        <v>0</v>
      </c>
      <c r="I2873" s="77">
        <v>0</v>
      </c>
      <c r="J2873" s="77">
        <v>0</v>
      </c>
      <c r="K2873" s="77">
        <v>0</v>
      </c>
      <c r="L2873" s="77">
        <v>0</v>
      </c>
      <c r="M2873" s="77">
        <v>0</v>
      </c>
      <c r="N2873" s="77">
        <v>0</v>
      </c>
      <c r="O2873" s="77">
        <v>0</v>
      </c>
      <c r="P2873" s="77">
        <v>0</v>
      </c>
      <c r="Q2873" s="77">
        <v>0</v>
      </c>
      <c r="R2873" s="77">
        <v>0</v>
      </c>
      <c r="S2873" s="77">
        <v>0</v>
      </c>
      <c r="T2873" s="77">
        <v>0</v>
      </c>
      <c r="U2873" s="77">
        <v>0</v>
      </c>
      <c r="V2873" s="77">
        <v>0</v>
      </c>
      <c r="W2873" s="77">
        <v>0</v>
      </c>
      <c r="X2873" s="77">
        <v>0</v>
      </c>
      <c r="Y2873" s="77">
        <v>0</v>
      </c>
      <c r="Z2873" s="77">
        <v>0</v>
      </c>
      <c r="AA2873" s="77">
        <v>0</v>
      </c>
      <c r="AB2873" s="77">
        <v>0</v>
      </c>
      <c r="AC2873" s="77">
        <v>0</v>
      </c>
      <c r="AD2873" s="77">
        <v>0</v>
      </c>
      <c r="AE2873" s="77">
        <v>0</v>
      </c>
      <c r="AF2873" s="77">
        <v>0</v>
      </c>
      <c r="AG2873" s="77">
        <v>0</v>
      </c>
      <c r="AH2873" s="77">
        <v>0</v>
      </c>
      <c r="AI2873" s="77">
        <v>0</v>
      </c>
      <c r="AJ2873" s="77">
        <v>0</v>
      </c>
      <c r="AK2873" s="77">
        <v>0</v>
      </c>
      <c r="AL2873" s="77">
        <v>0</v>
      </c>
      <c r="AM2873" s="77">
        <v>0</v>
      </c>
      <c r="AN2873" s="77">
        <v>0</v>
      </c>
      <c r="AO2873" s="77">
        <v>0</v>
      </c>
      <c r="AP2873" s="13">
        <v>0</v>
      </c>
      <c r="AQ2873" s="13">
        <v>0</v>
      </c>
      <c r="AR2873" s="367">
        <v>0</v>
      </c>
      <c r="AS2873" s="322">
        <v>46081</v>
      </c>
      <c r="AT2873" s="20" t="s">
        <v>1</v>
      </c>
      <c r="AU2873" s="40" t="s">
        <v>292</v>
      </c>
      <c r="AV2873" s="40">
        <v>2026</v>
      </c>
      <c r="AW2873" s="269" t="s">
        <v>198</v>
      </c>
      <c r="AX2873" s="380">
        <v>392.77</v>
      </c>
      <c r="AY2873" s="380">
        <v>417.36</v>
      </c>
    </row>
    <row r="2874" spans="1:51" x14ac:dyDescent="0.25">
      <c r="A2874" s="5">
        <v>100</v>
      </c>
      <c r="B2874" s="6" t="s">
        <v>79</v>
      </c>
      <c r="C2874" s="77">
        <v>4387607952.3099995</v>
      </c>
      <c r="D2874" s="77">
        <v>2547070154.5799999</v>
      </c>
      <c r="E2874" s="77">
        <v>386390777.96999997</v>
      </c>
      <c r="F2874" s="77">
        <v>671270276.54999995</v>
      </c>
      <c r="G2874" s="77">
        <v>895195949.38999999</v>
      </c>
      <c r="H2874" s="77">
        <v>1541140620.3</v>
      </c>
      <c r="I2874" s="77">
        <v>2867397909.5500002</v>
      </c>
      <c r="J2874" s="77">
        <v>289045231</v>
      </c>
      <c r="K2874" s="77">
        <v>1341261628.8</v>
      </c>
      <c r="L2874" s="77">
        <v>954870850.82999992</v>
      </c>
      <c r="M2874" s="77">
        <v>3415356141.0599999</v>
      </c>
      <c r="N2874" s="77">
        <v>0</v>
      </c>
      <c r="O2874" s="77">
        <v>1309354369.2700005</v>
      </c>
      <c r="P2874" s="77">
        <v>-1035282797.4799995</v>
      </c>
      <c r="Q2874" s="77">
        <v>954270172.28999901</v>
      </c>
      <c r="R2874" s="77">
        <v>-81012625.190000534</v>
      </c>
      <c r="S2874" s="77">
        <v>1622153246.7799997</v>
      </c>
      <c r="T2874" s="77">
        <v>1293855.44</v>
      </c>
      <c r="U2874" s="77">
        <v>0</v>
      </c>
      <c r="V2874" s="77">
        <v>0</v>
      </c>
      <c r="W2874" s="77">
        <v>0</v>
      </c>
      <c r="X2874" s="77">
        <v>34332456.539999999</v>
      </c>
      <c r="Y2874" s="77">
        <v>15839429.23</v>
      </c>
      <c r="Z2874" s="77">
        <v>68495082.230000004</v>
      </c>
      <c r="AA2874" s="77">
        <v>0</v>
      </c>
      <c r="AB2874" s="77">
        <v>0</v>
      </c>
      <c r="AC2874" s="77">
        <v>0</v>
      </c>
      <c r="AD2874" s="77">
        <v>0</v>
      </c>
      <c r="AE2874" s="77">
        <v>0</v>
      </c>
      <c r="AF2874" s="77">
        <v>134979320.58000001</v>
      </c>
      <c r="AG2874" s="77">
        <v>3305454745.6300006</v>
      </c>
      <c r="AH2874" s="77">
        <v>1452051411.04</v>
      </c>
      <c r="AI2874" s="77">
        <v>4753703699.7400007</v>
      </c>
      <c r="AJ2874" s="77">
        <v>3444349330.4700003</v>
      </c>
      <c r="AK2874" s="77">
        <v>0</v>
      </c>
      <c r="AL2874" s="77">
        <v>2867397909.5500002</v>
      </c>
      <c r="AM2874" s="77">
        <v>2.1378363832829574</v>
      </c>
      <c r="AN2874" s="77">
        <v>404871030.13</v>
      </c>
      <c r="AO2874" s="77">
        <v>266399246.41999999</v>
      </c>
      <c r="AP2874" s="13">
        <v>3136423873.8299994</v>
      </c>
      <c r="AQ2874" s="13">
        <v>2584991311.3899999</v>
      </c>
      <c r="AR2874" s="367">
        <v>165200000</v>
      </c>
      <c r="AS2874" s="322">
        <v>46081</v>
      </c>
      <c r="AT2874" s="20" t="s">
        <v>1</v>
      </c>
      <c r="AU2874" s="40" t="s">
        <v>292</v>
      </c>
      <c r="AV2874" s="40">
        <v>2026</v>
      </c>
      <c r="AW2874" s="269" t="s">
        <v>151</v>
      </c>
      <c r="AX2874" s="380">
        <v>392.77</v>
      </c>
      <c r="AY2874" s="380">
        <v>417.36</v>
      </c>
    </row>
    <row r="2875" spans="1:51" x14ac:dyDescent="0.25">
      <c r="A2875" s="5">
        <v>12</v>
      </c>
      <c r="B2875" s="6" t="s">
        <v>81</v>
      </c>
      <c r="C2875" s="77">
        <v>3158331978.9900002</v>
      </c>
      <c r="D2875" s="77">
        <v>1012599223.54</v>
      </c>
      <c r="E2875" s="77">
        <v>303493627.69</v>
      </c>
      <c r="F2875" s="77">
        <v>557289018.39999998</v>
      </c>
      <c r="G2875" s="77">
        <v>590123191.88</v>
      </c>
      <c r="H2875" s="77">
        <v>598477359.45000005</v>
      </c>
      <c r="I2875" s="77">
        <v>5696404763.2600002</v>
      </c>
      <c r="J2875" s="77">
        <v>5492770872.1800003</v>
      </c>
      <c r="K2875" s="77">
        <v>1932872748.52</v>
      </c>
      <c r="L2875" s="77">
        <v>1620496741.3699999</v>
      </c>
      <c r="M2875" s="77">
        <v>1788299137.1199999</v>
      </c>
      <c r="N2875" s="77">
        <v>0</v>
      </c>
      <c r="O2875" s="77">
        <v>1251389923.2400002</v>
      </c>
      <c r="P2875" s="77">
        <v>-253070063.06000042</v>
      </c>
      <c r="Q2875" s="77">
        <v>-147189648.37000036</v>
      </c>
      <c r="R2875" s="77">
        <v>-400259711.43000078</v>
      </c>
      <c r="S2875" s="77">
        <v>998737070.88000011</v>
      </c>
      <c r="T2875" s="77">
        <v>7605711.75</v>
      </c>
      <c r="U2875" s="77">
        <v>10934773.869999999</v>
      </c>
      <c r="V2875" s="77">
        <v>0</v>
      </c>
      <c r="W2875" s="77">
        <v>228679.05</v>
      </c>
      <c r="X2875" s="77">
        <v>33384097.030000001</v>
      </c>
      <c r="Y2875" s="77">
        <v>12043330.42</v>
      </c>
      <c r="Z2875" s="77">
        <v>28967396.18</v>
      </c>
      <c r="AA2875" s="77">
        <v>14650.87</v>
      </c>
      <c r="AB2875" s="77">
        <v>0</v>
      </c>
      <c r="AC2875" s="77">
        <v>0</v>
      </c>
      <c r="AD2875" s="77">
        <v>0</v>
      </c>
      <c r="AE2875" s="77">
        <v>0</v>
      </c>
      <c r="AF2875" s="77">
        <v>16209359.560000001</v>
      </c>
      <c r="AG2875" s="77">
        <v>2819711798.04</v>
      </c>
      <c r="AH2875" s="77">
        <v>892577708.1400001</v>
      </c>
      <c r="AI2875" s="77">
        <v>3678236685.6100001</v>
      </c>
      <c r="AJ2875" s="77">
        <v>2426846762.3699999</v>
      </c>
      <c r="AK2875" s="77">
        <v>0</v>
      </c>
      <c r="AL2875" s="77">
        <v>5673030526.8000002</v>
      </c>
      <c r="AM2875" s="77">
        <v>2.9350253559857151</v>
      </c>
      <c r="AN2875" s="77">
        <v>316325194.47999996</v>
      </c>
      <c r="AO2875" s="77">
        <v>240963823.91999999</v>
      </c>
      <c r="AP2875" s="13">
        <v>2150667590.8200002</v>
      </c>
      <c r="AQ2875" s="13">
        <v>1251635352.6099999</v>
      </c>
      <c r="AR2875" s="367">
        <v>89951139.569999993</v>
      </c>
      <c r="AS2875" s="322">
        <v>46081</v>
      </c>
      <c r="AT2875" s="20" t="s">
        <v>1</v>
      </c>
      <c r="AU2875" s="40" t="s">
        <v>292</v>
      </c>
      <c r="AV2875" s="40">
        <v>2026</v>
      </c>
      <c r="AW2875" s="269" t="s">
        <v>152</v>
      </c>
      <c r="AX2875" s="380">
        <v>392.77</v>
      </c>
      <c r="AY2875" s="380">
        <v>417.36</v>
      </c>
    </row>
    <row r="2876" spans="1:51" x14ac:dyDescent="0.25">
      <c r="A2876" s="5">
        <v>74</v>
      </c>
      <c r="B2876" s="6" t="s">
        <v>82</v>
      </c>
      <c r="C2876" s="77">
        <v>19664490811.029999</v>
      </c>
      <c r="D2876" s="77">
        <v>10082376895.099998</v>
      </c>
      <c r="E2876" s="77">
        <v>456651303.22000003</v>
      </c>
      <c r="F2876" s="77">
        <v>2560326766.4699998</v>
      </c>
      <c r="G2876" s="77">
        <v>812504249.60000002</v>
      </c>
      <c r="H2876" s="77">
        <v>105099732.7</v>
      </c>
      <c r="I2876" s="77">
        <v>13393418660.76</v>
      </c>
      <c r="J2876" s="77">
        <v>2280198889.9099998</v>
      </c>
      <c r="K2876" s="77">
        <v>2940050187.79</v>
      </c>
      <c r="L2876" s="77">
        <v>2483398884.5699997</v>
      </c>
      <c r="M2876" s="77">
        <v>18927793077.91</v>
      </c>
      <c r="N2876" s="77">
        <v>0</v>
      </c>
      <c r="O2876" s="77">
        <v>9538783748.7999992</v>
      </c>
      <c r="P2876" s="77">
        <v>-3329500848.9400024</v>
      </c>
      <c r="Q2876" s="77">
        <v>6647821115.5699959</v>
      </c>
      <c r="R2876" s="77">
        <v>3318320266.6299934</v>
      </c>
      <c r="S2876" s="77">
        <v>-3213220533.9300003</v>
      </c>
      <c r="T2876" s="77">
        <v>22720965.41</v>
      </c>
      <c r="U2876" s="77">
        <v>0</v>
      </c>
      <c r="V2876" s="77">
        <v>0</v>
      </c>
      <c r="W2876" s="77">
        <v>66200000</v>
      </c>
      <c r="X2876" s="77">
        <v>444577014.36000001</v>
      </c>
      <c r="Y2876" s="77">
        <v>2662874493.6700001</v>
      </c>
      <c r="Z2876" s="77">
        <v>671149583.07000005</v>
      </c>
      <c r="AA2876" s="77">
        <v>692246623.72000003</v>
      </c>
      <c r="AB2876" s="77">
        <v>2036951.5</v>
      </c>
      <c r="AC2876" s="77">
        <v>7127732.7000000002</v>
      </c>
      <c r="AD2876" s="77">
        <v>0</v>
      </c>
      <c r="AE2876" s="77">
        <v>39716174.259999998</v>
      </c>
      <c r="AF2876" s="77">
        <v>87005767.659999996</v>
      </c>
      <c r="AG2876" s="77">
        <v>11641706097.640001</v>
      </c>
      <c r="AH2876" s="77">
        <v>10239684432.16</v>
      </c>
      <c r="AI2876" s="77">
        <v>21757848245.879997</v>
      </c>
      <c r="AJ2876" s="77">
        <v>12219064497.079998</v>
      </c>
      <c r="AK2876" s="77">
        <v>0</v>
      </c>
      <c r="AL2876" s="77">
        <v>13393418660.76</v>
      </c>
      <c r="AM2876" s="77">
        <v>4.5555068129050102</v>
      </c>
      <c r="AN2876" s="77">
        <v>1798394394.4000001</v>
      </c>
      <c r="AO2876" s="77">
        <v>761932372.07000005</v>
      </c>
      <c r="AP2876" s="13">
        <v>16027357118.6</v>
      </c>
      <c r="AQ2876" s="13">
        <v>15951347926.939995</v>
      </c>
      <c r="AR2876" s="367">
        <v>509574076</v>
      </c>
      <c r="AS2876" s="322">
        <v>46081</v>
      </c>
      <c r="AT2876" s="20" t="s">
        <v>1</v>
      </c>
      <c r="AU2876" s="40" t="s">
        <v>292</v>
      </c>
      <c r="AV2876" s="40">
        <v>2026</v>
      </c>
      <c r="AW2876" s="269" t="s">
        <v>148</v>
      </c>
      <c r="AX2876" s="380">
        <v>392.77</v>
      </c>
      <c r="AY2876" s="380">
        <v>417.36</v>
      </c>
    </row>
    <row r="2877" spans="1:51" x14ac:dyDescent="0.25">
      <c r="A2877" s="5">
        <v>91</v>
      </c>
      <c r="B2877" s="6" t="s">
        <v>106</v>
      </c>
      <c r="C2877" s="77">
        <v>0</v>
      </c>
      <c r="D2877" s="77">
        <v>0</v>
      </c>
      <c r="E2877" s="77">
        <v>0</v>
      </c>
      <c r="F2877" s="77">
        <v>0</v>
      </c>
      <c r="G2877" s="77">
        <v>0</v>
      </c>
      <c r="H2877" s="77">
        <v>0</v>
      </c>
      <c r="I2877" s="77">
        <v>0</v>
      </c>
      <c r="J2877" s="77">
        <v>0</v>
      </c>
      <c r="K2877" s="77">
        <v>0</v>
      </c>
      <c r="L2877" s="77">
        <v>0</v>
      </c>
      <c r="M2877" s="77">
        <v>0</v>
      </c>
      <c r="N2877" s="77">
        <v>0</v>
      </c>
      <c r="O2877" s="77">
        <v>0</v>
      </c>
      <c r="P2877" s="77">
        <v>0</v>
      </c>
      <c r="Q2877" s="77">
        <v>0</v>
      </c>
      <c r="R2877" s="77">
        <v>0</v>
      </c>
      <c r="S2877" s="77">
        <v>0</v>
      </c>
      <c r="T2877" s="77">
        <v>0</v>
      </c>
      <c r="U2877" s="77">
        <v>0</v>
      </c>
      <c r="V2877" s="77">
        <v>0</v>
      </c>
      <c r="W2877" s="77">
        <v>0</v>
      </c>
      <c r="X2877" s="77">
        <v>0</v>
      </c>
      <c r="Y2877" s="77">
        <v>0</v>
      </c>
      <c r="Z2877" s="77">
        <v>0</v>
      </c>
      <c r="AA2877" s="77">
        <v>0</v>
      </c>
      <c r="AB2877" s="77">
        <v>0</v>
      </c>
      <c r="AC2877" s="77">
        <v>0</v>
      </c>
      <c r="AD2877" s="77">
        <v>0</v>
      </c>
      <c r="AE2877" s="77">
        <v>0</v>
      </c>
      <c r="AF2877" s="77">
        <v>0</v>
      </c>
      <c r="AG2877" s="77">
        <v>0</v>
      </c>
      <c r="AH2877" s="77">
        <v>0</v>
      </c>
      <c r="AI2877" s="77">
        <v>0</v>
      </c>
      <c r="AJ2877" s="77">
        <v>0</v>
      </c>
      <c r="AK2877" s="77">
        <v>0</v>
      </c>
      <c r="AL2877" s="77">
        <v>0</v>
      </c>
      <c r="AM2877" s="77">
        <v>0</v>
      </c>
      <c r="AN2877" s="77">
        <v>0</v>
      </c>
      <c r="AO2877" s="77">
        <v>0</v>
      </c>
      <c r="AP2877" s="13">
        <v>0</v>
      </c>
      <c r="AQ2877" s="13">
        <v>0</v>
      </c>
      <c r="AR2877" s="367">
        <v>0</v>
      </c>
      <c r="AS2877" s="322">
        <v>46081</v>
      </c>
      <c r="AT2877" s="20" t="s">
        <v>1</v>
      </c>
      <c r="AU2877" s="40" t="s">
        <v>292</v>
      </c>
      <c r="AV2877" s="40">
        <v>2026</v>
      </c>
      <c r="AW2877" s="269" t="s">
        <v>192</v>
      </c>
      <c r="AX2877" s="380">
        <v>392.77</v>
      </c>
      <c r="AY2877" s="380">
        <v>417.36</v>
      </c>
    </row>
    <row r="2878" spans="1:51" x14ac:dyDescent="0.25">
      <c r="A2878" s="5">
        <v>73</v>
      </c>
      <c r="B2878" s="6" t="s">
        <v>84</v>
      </c>
      <c r="C2878" s="77">
        <v>1598602416.6200001</v>
      </c>
      <c r="D2878" s="77">
        <v>45270995.539999999</v>
      </c>
      <c r="E2878" s="77">
        <v>137473370.77000001</v>
      </c>
      <c r="F2878" s="77">
        <v>76003596.969999999</v>
      </c>
      <c r="G2878" s="77">
        <v>99738336.430000007</v>
      </c>
      <c r="H2878" s="77">
        <v>144155678.24000001</v>
      </c>
      <c r="I2878" s="77">
        <v>1281231862.02</v>
      </c>
      <c r="J2878" s="77">
        <v>433896398.32999998</v>
      </c>
      <c r="K2878" s="77">
        <v>654561793.75</v>
      </c>
      <c r="L2878" s="77">
        <v>517088422.97999996</v>
      </c>
      <c r="M2878" s="77">
        <v>1321089942.27</v>
      </c>
      <c r="N2878" s="77">
        <v>0</v>
      </c>
      <c r="O2878" s="77">
        <v>1886417254.8399999</v>
      </c>
      <c r="P2878" s="77">
        <v>-509743064.88999939</v>
      </c>
      <c r="Q2878" s="77">
        <v>1082956038.2600002</v>
      </c>
      <c r="R2878" s="77">
        <v>573212973.37000084</v>
      </c>
      <c r="S2878" s="77">
        <v>-429057295.12999994</v>
      </c>
      <c r="T2878" s="77">
        <v>27345887.77</v>
      </c>
      <c r="U2878" s="77">
        <v>0</v>
      </c>
      <c r="V2878" s="77">
        <v>0</v>
      </c>
      <c r="W2878" s="77">
        <v>68776877.879999995</v>
      </c>
      <c r="X2878" s="77">
        <v>3250640.45</v>
      </c>
      <c r="Y2878" s="77">
        <v>285230093.24000001</v>
      </c>
      <c r="Z2878" s="77">
        <v>20638443.629999999</v>
      </c>
      <c r="AA2878" s="77">
        <v>0</v>
      </c>
      <c r="AB2878" s="77">
        <v>0</v>
      </c>
      <c r="AC2878" s="77">
        <v>0</v>
      </c>
      <c r="AD2878" s="77">
        <v>0</v>
      </c>
      <c r="AE2878" s="77">
        <v>172868717.83000001</v>
      </c>
      <c r="AF2878" s="77">
        <v>204144.29</v>
      </c>
      <c r="AG2878" s="77">
        <v>2092847462.29</v>
      </c>
      <c r="AH2878" s="77">
        <v>137473370.77000001</v>
      </c>
      <c r="AI2878" s="77">
        <v>2230320833.0599999</v>
      </c>
      <c r="AJ2878" s="77">
        <v>343903578.22000003</v>
      </c>
      <c r="AK2878" s="77">
        <v>0</v>
      </c>
      <c r="AL2878" s="77">
        <v>1281231862.02</v>
      </c>
      <c r="AM2878" s="77">
        <v>1.9573887053196191</v>
      </c>
      <c r="AN2878" s="77">
        <v>62738707.310000002</v>
      </c>
      <c r="AO2878" s="77">
        <v>13264889.66</v>
      </c>
      <c r="AP2878" s="13">
        <v>-203462341.40999985</v>
      </c>
      <c r="AQ2878" s="13">
        <v>129623492.34999999</v>
      </c>
      <c r="AR2878" s="367">
        <v>150000000</v>
      </c>
      <c r="AS2878" s="322">
        <v>46081</v>
      </c>
      <c r="AT2878" s="20" t="s">
        <v>1</v>
      </c>
      <c r="AU2878" s="40" t="s">
        <v>292</v>
      </c>
      <c r="AV2878" s="40">
        <v>2026</v>
      </c>
      <c r="AW2878" s="269" t="s">
        <v>190</v>
      </c>
      <c r="AX2878" s="380">
        <v>392.77</v>
      </c>
      <c r="AY2878" s="380">
        <v>417.36</v>
      </c>
    </row>
    <row r="2879" spans="1:51" x14ac:dyDescent="0.25">
      <c r="A2879" s="5">
        <v>46</v>
      </c>
      <c r="B2879" s="6" t="s">
        <v>85</v>
      </c>
      <c r="C2879" s="77">
        <v>77488363.480000004</v>
      </c>
      <c r="D2879" s="77">
        <v>24746542.649999999</v>
      </c>
      <c r="E2879" s="77">
        <v>3087986</v>
      </c>
      <c r="F2879" s="77">
        <v>13961101.700000001</v>
      </c>
      <c r="G2879" s="77">
        <v>0</v>
      </c>
      <c r="H2879" s="77">
        <v>6627390.3799999999</v>
      </c>
      <c r="I2879" s="77">
        <v>654427389.91999996</v>
      </c>
      <c r="J2879" s="77">
        <v>119278429.69</v>
      </c>
      <c r="K2879" s="77">
        <v>138723260.81999999</v>
      </c>
      <c r="L2879" s="77">
        <v>135635274.81999999</v>
      </c>
      <c r="M2879" s="77">
        <v>6522376</v>
      </c>
      <c r="N2879" s="77">
        <v>0</v>
      </c>
      <c r="O2879" s="77">
        <v>51233884.890000015</v>
      </c>
      <c r="P2879" s="77">
        <v>-12460599.76000002</v>
      </c>
      <c r="Q2879" s="77">
        <v>3392965.2800000012</v>
      </c>
      <c r="R2879" s="77">
        <v>-9067634.4800000191</v>
      </c>
      <c r="S2879" s="77">
        <v>15695024.860000007</v>
      </c>
      <c r="T2879" s="77">
        <v>0</v>
      </c>
      <c r="U2879" s="77">
        <v>0</v>
      </c>
      <c r="V2879" s="77">
        <v>0</v>
      </c>
      <c r="W2879" s="77">
        <v>0</v>
      </c>
      <c r="X2879" s="77">
        <v>33054454.440000001</v>
      </c>
      <c r="Y2879" s="77">
        <v>43767581.740000002</v>
      </c>
      <c r="Z2879" s="77">
        <v>747717.47</v>
      </c>
      <c r="AA2879" s="77">
        <v>542235</v>
      </c>
      <c r="AB2879" s="77">
        <v>0</v>
      </c>
      <c r="AC2879" s="77">
        <v>0</v>
      </c>
      <c r="AD2879" s="77">
        <v>0</v>
      </c>
      <c r="AE2879" s="77">
        <v>0</v>
      </c>
      <c r="AF2879" s="77">
        <v>2.23</v>
      </c>
      <c r="AG2879" s="77">
        <v>142160432.81999999</v>
      </c>
      <c r="AH2879" s="77">
        <v>3087986</v>
      </c>
      <c r="AI2879" s="77">
        <v>145204865.61000001</v>
      </c>
      <c r="AJ2879" s="77">
        <v>93970980.719999999</v>
      </c>
      <c r="AK2879" s="77">
        <v>0</v>
      </c>
      <c r="AL2879" s="77">
        <v>654427389.91999996</v>
      </c>
      <c r="AM2879" s="77">
        <v>4.7175029339106329</v>
      </c>
      <c r="AN2879" s="77">
        <v>7030721.9500000002</v>
      </c>
      <c r="AO2879" s="77">
        <v>6930379.75</v>
      </c>
      <c r="AP2879" s="13">
        <v>40216965.480000004</v>
      </c>
      <c r="AQ2879" s="13">
        <v>24235030.279999997</v>
      </c>
      <c r="AR2879" s="367">
        <v>15273750</v>
      </c>
      <c r="AS2879" s="322">
        <v>46081</v>
      </c>
      <c r="AT2879" s="20" t="s">
        <v>1</v>
      </c>
      <c r="AU2879" s="40" t="s">
        <v>292</v>
      </c>
      <c r="AV2879" s="40">
        <v>2026</v>
      </c>
      <c r="AW2879" s="269" t="s">
        <v>176</v>
      </c>
      <c r="AX2879" s="380">
        <v>392.77</v>
      </c>
      <c r="AY2879" s="380">
        <v>417.36</v>
      </c>
    </row>
    <row r="2880" spans="1:51" x14ac:dyDescent="0.25">
      <c r="A2880" s="5">
        <v>51</v>
      </c>
      <c r="B2880" s="6" t="s">
        <v>86</v>
      </c>
      <c r="C2880" s="77">
        <v>11131032.9</v>
      </c>
      <c r="D2880" s="77">
        <v>1954011.77</v>
      </c>
      <c r="E2880" s="77">
        <v>7937782.0099999998</v>
      </c>
      <c r="F2880" s="77">
        <v>2111549.3199999998</v>
      </c>
      <c r="G2880" s="77">
        <v>0</v>
      </c>
      <c r="H2880" s="77">
        <v>596835340.74000001</v>
      </c>
      <c r="I2880" s="77">
        <v>3745874956.7800002</v>
      </c>
      <c r="J2880" s="77">
        <v>959225.4</v>
      </c>
      <c r="K2880" s="77">
        <v>54189407.039999999</v>
      </c>
      <c r="L2880" s="77">
        <v>46251625.030000001</v>
      </c>
      <c r="M2880" s="77">
        <v>0</v>
      </c>
      <c r="N2880" s="77">
        <v>0</v>
      </c>
      <c r="O2880" s="77">
        <v>-6706062.4800000042</v>
      </c>
      <c r="P2880" s="77">
        <v>-4625294.7900000066</v>
      </c>
      <c r="Q2880" s="77">
        <v>0</v>
      </c>
      <c r="R2880" s="77">
        <v>-4625294.7900000066</v>
      </c>
      <c r="S2880" s="77">
        <v>601460635.52999997</v>
      </c>
      <c r="T2880" s="77">
        <v>5633072.0199999996</v>
      </c>
      <c r="U2880" s="77">
        <v>0</v>
      </c>
      <c r="V2880" s="77">
        <v>0</v>
      </c>
      <c r="W2880" s="77">
        <v>0</v>
      </c>
      <c r="X2880" s="77">
        <v>1525116.28</v>
      </c>
      <c r="Y2880" s="77">
        <v>37867281.170000002</v>
      </c>
      <c r="Z2880" s="77">
        <v>369084.54</v>
      </c>
      <c r="AA2880" s="77">
        <v>0</v>
      </c>
      <c r="AB2880" s="77">
        <v>0</v>
      </c>
      <c r="AC2880" s="77">
        <v>0</v>
      </c>
      <c r="AD2880" s="77">
        <v>0</v>
      </c>
      <c r="AE2880" s="77">
        <v>0</v>
      </c>
      <c r="AF2880" s="77">
        <v>2331002.92</v>
      </c>
      <c r="AG2880" s="77">
        <v>46251625.030000001</v>
      </c>
      <c r="AH2880" s="77">
        <v>7937782.0099999998</v>
      </c>
      <c r="AI2880" s="77">
        <v>53062006.5</v>
      </c>
      <c r="AJ2880" s="77">
        <v>59768068.980000004</v>
      </c>
      <c r="AK2880" s="77">
        <v>0</v>
      </c>
      <c r="AL2880" s="77">
        <v>3745874956.7800002</v>
      </c>
      <c r="AM2880" s="77">
        <v>69.125594122389572</v>
      </c>
      <c r="AN2880" s="77">
        <v>1154274.3</v>
      </c>
      <c r="AO2880" s="77">
        <v>957275.02</v>
      </c>
      <c r="AP2880" s="13">
        <v>14072326.900000002</v>
      </c>
      <c r="AQ2880" s="13">
        <v>4290257.870000001</v>
      </c>
      <c r="AR2880" s="367">
        <v>36016452.689999998</v>
      </c>
      <c r="AS2880" s="322">
        <v>46081</v>
      </c>
      <c r="AT2880" s="20" t="s">
        <v>1</v>
      </c>
      <c r="AU2880" s="40" t="s">
        <v>292</v>
      </c>
      <c r="AV2880" s="40">
        <v>2026</v>
      </c>
      <c r="AW2880" s="269" t="s">
        <v>179</v>
      </c>
      <c r="AX2880" s="380">
        <v>392.77</v>
      </c>
      <c r="AY2880" s="380">
        <v>417.36</v>
      </c>
    </row>
    <row r="2881" spans="1:51" x14ac:dyDescent="0.25">
      <c r="A2881" s="5">
        <v>117</v>
      </c>
      <c r="B2881" s="6" t="s">
        <v>87</v>
      </c>
      <c r="C2881" s="77">
        <v>4302015640.1199999</v>
      </c>
      <c r="D2881" s="77">
        <v>797975901.13</v>
      </c>
      <c r="E2881" s="77">
        <v>484644105.20999998</v>
      </c>
      <c r="F2881" s="77">
        <v>599586942.20000005</v>
      </c>
      <c r="G2881" s="77">
        <v>887955723.55999994</v>
      </c>
      <c r="H2881" s="77">
        <v>4170514.48</v>
      </c>
      <c r="I2881" s="77">
        <v>3061204276.0100002</v>
      </c>
      <c r="J2881" s="77">
        <v>1105864668.4100001</v>
      </c>
      <c r="K2881" s="77">
        <v>1302445829.29</v>
      </c>
      <c r="L2881" s="77">
        <v>817801724.08000004</v>
      </c>
      <c r="M2881" s="77">
        <v>5035439280.4000006</v>
      </c>
      <c r="N2881" s="77">
        <v>0</v>
      </c>
      <c r="O2881" s="77">
        <v>2614891642.0100002</v>
      </c>
      <c r="P2881" s="77">
        <v>-592153422.31000328</v>
      </c>
      <c r="Q2881" s="77">
        <v>557907255.92000008</v>
      </c>
      <c r="R2881" s="77">
        <v>-34246166.390003204</v>
      </c>
      <c r="S2881" s="77">
        <v>38416680.870000124</v>
      </c>
      <c r="T2881" s="77">
        <v>4637138.34</v>
      </c>
      <c r="U2881" s="77">
        <v>0</v>
      </c>
      <c r="V2881" s="77">
        <v>0</v>
      </c>
      <c r="W2881" s="77">
        <v>0</v>
      </c>
      <c r="X2881" s="77">
        <v>197370760.25999999</v>
      </c>
      <c r="Y2881" s="77">
        <v>15151707.59</v>
      </c>
      <c r="Z2881" s="77">
        <v>15680112.82</v>
      </c>
      <c r="AA2881" s="77">
        <v>130173551.2</v>
      </c>
      <c r="AB2881" s="77">
        <v>0</v>
      </c>
      <c r="AC2881" s="77">
        <v>0</v>
      </c>
      <c r="AD2881" s="77">
        <v>0</v>
      </c>
      <c r="AE2881" s="77">
        <v>0</v>
      </c>
      <c r="AF2881" s="77">
        <v>188123747.22999999</v>
      </c>
      <c r="AG2881" s="77">
        <v>3652490505.0599999</v>
      </c>
      <c r="AH2881" s="77">
        <v>2834554606.9000001</v>
      </c>
      <c r="AI2881" s="77">
        <v>6486912541.8100004</v>
      </c>
      <c r="AJ2881" s="77">
        <v>3872020899.8000002</v>
      </c>
      <c r="AK2881" s="77">
        <v>0</v>
      </c>
      <c r="AL2881" s="77">
        <v>3061204276.0100002</v>
      </c>
      <c r="AM2881" s="77">
        <v>2.3503505536800322</v>
      </c>
      <c r="AN2881" s="77">
        <v>298251213.93000001</v>
      </c>
      <c r="AO2881" s="77">
        <v>301335728.26999998</v>
      </c>
      <c r="AP2881" s="13">
        <v>2875093502.9900007</v>
      </c>
      <c r="AQ2881" s="13">
        <v>1911230109.21</v>
      </c>
      <c r="AR2881" s="367">
        <v>181687028</v>
      </c>
      <c r="AS2881" s="322">
        <v>46081</v>
      </c>
      <c r="AT2881" s="20" t="s">
        <v>1</v>
      </c>
      <c r="AU2881" s="40" t="s">
        <v>292</v>
      </c>
      <c r="AV2881" s="40">
        <v>2026</v>
      </c>
      <c r="AW2881" s="269" t="s">
        <v>155</v>
      </c>
      <c r="AX2881" s="380">
        <v>392.77</v>
      </c>
      <c r="AY2881" s="380">
        <v>417.36</v>
      </c>
    </row>
    <row r="2882" spans="1:51" x14ac:dyDescent="0.25">
      <c r="A2882" s="5">
        <v>78</v>
      </c>
      <c r="B2882" s="6" t="s">
        <v>88</v>
      </c>
      <c r="C2882" s="77">
        <v>0</v>
      </c>
      <c r="D2882" s="77">
        <v>0</v>
      </c>
      <c r="E2882" s="77">
        <v>0</v>
      </c>
      <c r="F2882" s="77">
        <v>0</v>
      </c>
      <c r="G2882" s="77">
        <v>0</v>
      </c>
      <c r="H2882" s="77">
        <v>0</v>
      </c>
      <c r="I2882" s="77">
        <v>0</v>
      </c>
      <c r="J2882" s="77">
        <v>0</v>
      </c>
      <c r="K2882" s="77">
        <v>0</v>
      </c>
      <c r="L2882" s="77">
        <v>0</v>
      </c>
      <c r="M2882" s="77">
        <v>0</v>
      </c>
      <c r="N2882" s="77">
        <v>0</v>
      </c>
      <c r="O2882" s="77">
        <v>0</v>
      </c>
      <c r="P2882" s="77">
        <v>0</v>
      </c>
      <c r="Q2882" s="77">
        <v>0</v>
      </c>
      <c r="R2882" s="77">
        <v>0</v>
      </c>
      <c r="S2882" s="77">
        <v>0</v>
      </c>
      <c r="T2882" s="77">
        <v>0</v>
      </c>
      <c r="U2882" s="77">
        <v>0</v>
      </c>
      <c r="V2882" s="77">
        <v>0</v>
      </c>
      <c r="W2882" s="77">
        <v>0</v>
      </c>
      <c r="X2882" s="77">
        <v>0</v>
      </c>
      <c r="Y2882" s="77">
        <v>0</v>
      </c>
      <c r="Z2882" s="77">
        <v>0</v>
      </c>
      <c r="AA2882" s="77">
        <v>0</v>
      </c>
      <c r="AB2882" s="77">
        <v>0</v>
      </c>
      <c r="AC2882" s="77">
        <v>0</v>
      </c>
      <c r="AD2882" s="77">
        <v>0</v>
      </c>
      <c r="AE2882" s="77">
        <v>0</v>
      </c>
      <c r="AF2882" s="77">
        <v>0</v>
      </c>
      <c r="AG2882" s="77">
        <v>0</v>
      </c>
      <c r="AH2882" s="77">
        <v>0</v>
      </c>
      <c r="AI2882" s="77">
        <v>0</v>
      </c>
      <c r="AJ2882" s="77">
        <v>0</v>
      </c>
      <c r="AK2882" s="77">
        <v>0</v>
      </c>
      <c r="AL2882" s="77">
        <v>0</v>
      </c>
      <c r="AM2882" s="77">
        <v>0</v>
      </c>
      <c r="AN2882" s="77">
        <v>0</v>
      </c>
      <c r="AO2882" s="77">
        <v>0</v>
      </c>
      <c r="AP2882" s="13">
        <v>0</v>
      </c>
      <c r="AQ2882" s="13">
        <v>0</v>
      </c>
      <c r="AR2882" s="367">
        <v>0</v>
      </c>
      <c r="AS2882" s="322">
        <v>46081</v>
      </c>
      <c r="AT2882" s="20" t="s">
        <v>1</v>
      </c>
      <c r="AU2882" s="40" t="s">
        <v>292</v>
      </c>
      <c r="AV2882" s="40">
        <v>2026</v>
      </c>
      <c r="AW2882" s="269" t="s">
        <v>185</v>
      </c>
      <c r="AX2882" s="380">
        <v>392.77</v>
      </c>
      <c r="AY2882" s="380">
        <v>417.36</v>
      </c>
    </row>
    <row r="2883" spans="1:51" x14ac:dyDescent="0.25">
      <c r="A2883" s="5">
        <v>80</v>
      </c>
      <c r="B2883" s="6" t="s">
        <v>89</v>
      </c>
      <c r="C2883" s="77">
        <v>2640989875.3499999</v>
      </c>
      <c r="D2883" s="77">
        <v>404371869.98999995</v>
      </c>
      <c r="E2883" s="77">
        <v>213514219.03999999</v>
      </c>
      <c r="F2883" s="77">
        <v>485444999.53999996</v>
      </c>
      <c r="G2883" s="77">
        <v>809107967.29000008</v>
      </c>
      <c r="H2883" s="77">
        <v>5425373.1500000004</v>
      </c>
      <c r="I2883" s="77">
        <v>4181519347.4200001</v>
      </c>
      <c r="J2883" s="77">
        <v>2192806347.73</v>
      </c>
      <c r="K2883" s="77">
        <v>716346636.02999997</v>
      </c>
      <c r="L2883" s="77">
        <v>502832416.98999995</v>
      </c>
      <c r="M2883" s="77">
        <v>3277878974.23</v>
      </c>
      <c r="N2883" s="77">
        <v>0</v>
      </c>
      <c r="O2883" s="77">
        <v>1441679772.1200004</v>
      </c>
      <c r="P2883" s="77">
        <v>-495339550.67000008</v>
      </c>
      <c r="Q2883" s="77">
        <v>550535010.34000111</v>
      </c>
      <c r="R2883" s="77">
        <v>55195459.67000103</v>
      </c>
      <c r="S2883" s="77">
        <v>-49770086.519999981</v>
      </c>
      <c r="T2883" s="77">
        <v>5547436.1399999997</v>
      </c>
      <c r="U2883" s="77">
        <v>0</v>
      </c>
      <c r="V2883" s="77">
        <v>0</v>
      </c>
      <c r="W2883" s="77">
        <v>1025285.43</v>
      </c>
      <c r="X2883" s="77">
        <v>779712657</v>
      </c>
      <c r="Y2883" s="77">
        <v>13719323.74</v>
      </c>
      <c r="Z2883" s="77">
        <v>13816124.93</v>
      </c>
      <c r="AA2883" s="77">
        <v>0</v>
      </c>
      <c r="AB2883" s="77">
        <v>0</v>
      </c>
      <c r="AC2883" s="77">
        <v>0</v>
      </c>
      <c r="AD2883" s="77">
        <v>0</v>
      </c>
      <c r="AE2883" s="77">
        <v>1265229.77</v>
      </c>
      <c r="AF2883" s="77">
        <v>902653467.23000002</v>
      </c>
      <c r="AG2883" s="77">
        <v>2713570918.7600002</v>
      </c>
      <c r="AH2883" s="77">
        <v>1707056111.8900001</v>
      </c>
      <c r="AI2883" s="77">
        <v>4420421475.4000006</v>
      </c>
      <c r="AJ2883" s="77">
        <v>2978741703.2800002</v>
      </c>
      <c r="AK2883" s="77">
        <v>0</v>
      </c>
      <c r="AL2883" s="77">
        <v>4181519347.4200001</v>
      </c>
      <c r="AM2883" s="77">
        <v>5.8372848242772815</v>
      </c>
      <c r="AN2883" s="77">
        <v>234210822.91</v>
      </c>
      <c r="AO2883" s="77">
        <v>251234176.63</v>
      </c>
      <c r="AP2883" s="13">
        <v>1722541979.1100001</v>
      </c>
      <c r="AQ2883" s="13">
        <v>889435605.11999989</v>
      </c>
      <c r="AR2883" s="367">
        <v>124490000</v>
      </c>
      <c r="AS2883" s="322">
        <v>46081</v>
      </c>
      <c r="AT2883" s="20" t="s">
        <v>1</v>
      </c>
      <c r="AU2883" s="40" t="s">
        <v>292</v>
      </c>
      <c r="AV2883" s="40">
        <v>2026</v>
      </c>
      <c r="AW2883" s="269" t="s">
        <v>288</v>
      </c>
      <c r="AX2883" s="380">
        <v>392.77</v>
      </c>
      <c r="AY2883" s="380">
        <v>417.36</v>
      </c>
    </row>
    <row r="2884" spans="1:51" x14ac:dyDescent="0.25">
      <c r="A2884" s="5">
        <v>2</v>
      </c>
      <c r="B2884" s="6" t="s">
        <v>90</v>
      </c>
      <c r="C2884" s="77">
        <v>904907553.6099999</v>
      </c>
      <c r="D2884" s="77">
        <v>12213325.689999999</v>
      </c>
      <c r="E2884" s="77">
        <v>6774503.9400000004</v>
      </c>
      <c r="F2884" s="77">
        <v>660827.24</v>
      </c>
      <c r="G2884" s="77">
        <v>20494629.5</v>
      </c>
      <c r="H2884" s="77">
        <v>2919396.69</v>
      </c>
      <c r="I2884" s="77">
        <v>11452567214.540001</v>
      </c>
      <c r="J2884" s="77">
        <v>21524805210.369999</v>
      </c>
      <c r="K2884" s="77">
        <v>285739858.87</v>
      </c>
      <c r="L2884" s="77">
        <v>278965354.93000001</v>
      </c>
      <c r="M2884" s="77">
        <v>363281287.49000001</v>
      </c>
      <c r="N2884" s="77">
        <v>0</v>
      </c>
      <c r="O2884" s="77">
        <v>607171886.76999998</v>
      </c>
      <c r="P2884" s="77">
        <v>260981257.19999981</v>
      </c>
      <c r="Q2884" s="77">
        <v>-7299477.6800000668</v>
      </c>
      <c r="R2884" s="77">
        <v>253681779.51999974</v>
      </c>
      <c r="S2884" s="77">
        <v>-250762382.85999998</v>
      </c>
      <c r="T2884" s="77">
        <v>366</v>
      </c>
      <c r="U2884" s="77">
        <v>0</v>
      </c>
      <c r="V2884" s="77">
        <v>0</v>
      </c>
      <c r="W2884" s="77">
        <v>56966196.909999996</v>
      </c>
      <c r="X2884" s="77">
        <v>116692037.89</v>
      </c>
      <c r="Y2884" s="77">
        <v>371238187.44</v>
      </c>
      <c r="Z2884" s="77">
        <v>2805665.79</v>
      </c>
      <c r="AA2884" s="77">
        <v>0</v>
      </c>
      <c r="AB2884" s="77">
        <v>0</v>
      </c>
      <c r="AC2884" s="77">
        <v>0</v>
      </c>
      <c r="AD2884" s="77">
        <v>0</v>
      </c>
      <c r="AE2884" s="77">
        <v>0</v>
      </c>
      <c r="AF2884" s="77">
        <v>40580304.299999997</v>
      </c>
      <c r="AG2884" s="77">
        <v>699012378.97000015</v>
      </c>
      <c r="AH2884" s="77">
        <v>6774503.9400000004</v>
      </c>
      <c r="AI2884" s="77">
        <v>699729394.97000003</v>
      </c>
      <c r="AJ2884" s="77">
        <v>92557508.200000003</v>
      </c>
      <c r="AK2884" s="77">
        <v>0</v>
      </c>
      <c r="AL2884" s="77">
        <v>11452567214.540001</v>
      </c>
      <c r="AM2884" s="77">
        <v>40.080397812999735</v>
      </c>
      <c r="AN2884" s="77">
        <v>660827.24</v>
      </c>
      <c r="AO2884" s="77">
        <v>0</v>
      </c>
      <c r="AP2884" s="13">
        <v>294434915.31000006</v>
      </c>
      <c r="AQ2884" s="13">
        <v>10210374.52</v>
      </c>
      <c r="AR2884" s="367">
        <v>0</v>
      </c>
      <c r="AS2884" s="322">
        <v>46081</v>
      </c>
      <c r="AT2884" s="20" t="s">
        <v>1</v>
      </c>
      <c r="AU2884" s="40" t="s">
        <v>292</v>
      </c>
      <c r="AV2884" s="40">
        <v>2026</v>
      </c>
      <c r="AW2884" s="269" t="s">
        <v>168</v>
      </c>
      <c r="AX2884" s="380">
        <v>392.77</v>
      </c>
      <c r="AY2884" s="380">
        <v>417.36</v>
      </c>
    </row>
    <row r="2885" spans="1:51" x14ac:dyDescent="0.25">
      <c r="A2885" s="5">
        <v>115</v>
      </c>
      <c r="B2885" s="6" t="s">
        <v>290</v>
      </c>
      <c r="C2885" s="77">
        <v>95317852.769999996</v>
      </c>
      <c r="D2885" s="77">
        <v>0</v>
      </c>
      <c r="E2885" s="77">
        <v>0</v>
      </c>
      <c r="F2885" s="77">
        <v>0</v>
      </c>
      <c r="G2885" s="77">
        <v>5263125.24</v>
      </c>
      <c r="H2885" s="77">
        <v>37479106.5</v>
      </c>
      <c r="I2885" s="77">
        <v>407805157.55000001</v>
      </c>
      <c r="J2885" s="77">
        <v>592298.29</v>
      </c>
      <c r="K2885" s="77">
        <v>31955210.559999999</v>
      </c>
      <c r="L2885" s="77">
        <v>31955210.559999995</v>
      </c>
      <c r="M2885" s="77">
        <v>20517204.100000001</v>
      </c>
      <c r="N2885" s="77">
        <v>0</v>
      </c>
      <c r="O2885" s="77">
        <v>49141694.310000002</v>
      </c>
      <c r="P2885" s="77">
        <v>40913033.219999984</v>
      </c>
      <c r="Q2885" s="77">
        <v>-28072192.969999999</v>
      </c>
      <c r="R2885" s="77">
        <v>12840840.249999985</v>
      </c>
      <c r="S2885" s="77">
        <v>24638266.280000001</v>
      </c>
      <c r="T2885" s="77">
        <v>9697157.6699999999</v>
      </c>
      <c r="U2885" s="77">
        <v>0</v>
      </c>
      <c r="V2885" s="77">
        <v>0</v>
      </c>
      <c r="W2885" s="77">
        <v>0</v>
      </c>
      <c r="X2885" s="77">
        <v>0</v>
      </c>
      <c r="Y2885" s="77">
        <v>85812.51</v>
      </c>
      <c r="Z2885" s="77">
        <v>310324.77</v>
      </c>
      <c r="AA2885" s="77">
        <v>3750.84</v>
      </c>
      <c r="AB2885" s="77">
        <v>0.4</v>
      </c>
      <c r="AC2885" s="77">
        <v>0</v>
      </c>
      <c r="AD2885" s="77">
        <v>0</v>
      </c>
      <c r="AE2885" s="77">
        <v>38499.620000000003</v>
      </c>
      <c r="AF2885" s="77">
        <v>4536541.0999999996</v>
      </c>
      <c r="AG2885" s="77">
        <v>52472414.660000011</v>
      </c>
      <c r="AH2885" s="77">
        <v>0</v>
      </c>
      <c r="AI2885" s="77">
        <v>52330700.910000004</v>
      </c>
      <c r="AJ2885" s="77">
        <v>3189006.6</v>
      </c>
      <c r="AK2885" s="77">
        <v>0</v>
      </c>
      <c r="AL2885" s="77">
        <v>407805157.55000001</v>
      </c>
      <c r="AM2885" s="77">
        <v>12.761773444875089</v>
      </c>
      <c r="AN2885" s="77">
        <v>0</v>
      </c>
      <c r="AO2885" s="77">
        <v>0</v>
      </c>
      <c r="AP2885" s="13">
        <v>45289037.699999996</v>
      </c>
      <c r="AQ2885" s="13">
        <v>0</v>
      </c>
      <c r="AR2885" s="367">
        <v>161872400</v>
      </c>
      <c r="AS2885" s="322">
        <v>46081</v>
      </c>
      <c r="AT2885" s="20" t="s">
        <v>1</v>
      </c>
      <c r="AU2885" s="40" t="s">
        <v>292</v>
      </c>
      <c r="AV2885" s="40">
        <v>2026</v>
      </c>
      <c r="AW2885" s="269" t="s">
        <v>291</v>
      </c>
      <c r="AX2885" s="380">
        <v>392.77</v>
      </c>
      <c r="AY2885" s="380">
        <v>417.36</v>
      </c>
    </row>
    <row r="2886" spans="1:51" x14ac:dyDescent="0.25">
      <c r="A2886" s="5">
        <v>106</v>
      </c>
      <c r="B2886" s="6" t="s">
        <v>92</v>
      </c>
      <c r="C2886" s="77">
        <v>191082179.09999999</v>
      </c>
      <c r="D2886" s="77">
        <v>3453653.99</v>
      </c>
      <c r="E2886" s="77">
        <v>8273388.2300000004</v>
      </c>
      <c r="F2886" s="77">
        <v>24609493.460000001</v>
      </c>
      <c r="G2886" s="77">
        <v>55984964.320000008</v>
      </c>
      <c r="H2886" s="77">
        <v>249070.5</v>
      </c>
      <c r="I2886" s="77">
        <v>252618927.25</v>
      </c>
      <c r="J2886" s="77">
        <v>7407739.6900000004</v>
      </c>
      <c r="K2886" s="77">
        <v>109037750.14</v>
      </c>
      <c r="L2886" s="77">
        <v>100764361.91</v>
      </c>
      <c r="M2886" s="77">
        <v>37317284.890000001</v>
      </c>
      <c r="N2886" s="77">
        <v>0</v>
      </c>
      <c r="O2886" s="77">
        <v>56040632.140000015</v>
      </c>
      <c r="P2886" s="77">
        <v>50528883.419999987</v>
      </c>
      <c r="Q2886" s="77">
        <v>-57407968.390000001</v>
      </c>
      <c r="R2886" s="77">
        <v>-6879084.9700000137</v>
      </c>
      <c r="S2886" s="77">
        <v>7128155.4900000002</v>
      </c>
      <c r="T2886" s="77">
        <v>37.56</v>
      </c>
      <c r="U2886" s="77">
        <v>0</v>
      </c>
      <c r="V2886" s="77">
        <v>0</v>
      </c>
      <c r="W2886" s="77">
        <v>0</v>
      </c>
      <c r="X2886" s="77">
        <v>12579448.699999999</v>
      </c>
      <c r="Y2886" s="77">
        <v>2663292.48</v>
      </c>
      <c r="Z2886" s="77">
        <v>1003646.17</v>
      </c>
      <c r="AA2886" s="77">
        <v>0</v>
      </c>
      <c r="AB2886" s="77">
        <v>0</v>
      </c>
      <c r="AC2886" s="77">
        <v>0</v>
      </c>
      <c r="AD2886" s="77">
        <v>0</v>
      </c>
      <c r="AE2886" s="77">
        <v>0</v>
      </c>
      <c r="AF2886" s="77">
        <v>1446592.98</v>
      </c>
      <c r="AG2886" s="77">
        <v>174910562.08000001</v>
      </c>
      <c r="AH2886" s="77">
        <v>8273388.2300000004</v>
      </c>
      <c r="AI2886" s="77">
        <v>182735864.40000001</v>
      </c>
      <c r="AJ2886" s="77">
        <v>126695232.25999999</v>
      </c>
      <c r="AK2886" s="77">
        <v>0</v>
      </c>
      <c r="AL2886" s="77">
        <v>252618927.25</v>
      </c>
      <c r="AM2886" s="77">
        <v>2.3168024553482409</v>
      </c>
      <c r="AN2886" s="77">
        <v>11277697.34</v>
      </c>
      <c r="AO2886" s="77">
        <v>13331796.120000001</v>
      </c>
      <c r="AP2886" s="13">
        <v>141091642</v>
      </c>
      <c r="AQ2886" s="13">
        <v>9381394.9700000007</v>
      </c>
      <c r="AR2886" s="367">
        <v>24423160</v>
      </c>
      <c r="AS2886" s="322">
        <v>46081</v>
      </c>
      <c r="AT2886" s="20" t="s">
        <v>1</v>
      </c>
      <c r="AU2886" s="40" t="s">
        <v>292</v>
      </c>
      <c r="AV2886" s="40">
        <v>2026</v>
      </c>
      <c r="AW2886" s="269" t="s">
        <v>172</v>
      </c>
      <c r="AX2886" s="380">
        <v>392.77</v>
      </c>
      <c r="AY2886" s="380">
        <v>417.36</v>
      </c>
    </row>
    <row r="2887" spans="1:51" x14ac:dyDescent="0.25">
      <c r="A2887" s="5">
        <v>25</v>
      </c>
      <c r="B2887" s="6" t="s">
        <v>67</v>
      </c>
      <c r="C2887" s="77">
        <v>91539068.819999993</v>
      </c>
      <c r="D2887" s="77">
        <v>15714829.35</v>
      </c>
      <c r="E2887" s="77">
        <v>2919405.67</v>
      </c>
      <c r="F2887" s="77">
        <v>0</v>
      </c>
      <c r="G2887" s="77">
        <v>2521803.37</v>
      </c>
      <c r="H2887" s="77">
        <v>4678562706.6300001</v>
      </c>
      <c r="I2887" s="77">
        <v>77360453.849999994</v>
      </c>
      <c r="J2887" s="77">
        <v>5423502740.2399998</v>
      </c>
      <c r="K2887" s="77">
        <v>78881931.230000004</v>
      </c>
      <c r="L2887" s="77">
        <v>75962525.560000017</v>
      </c>
      <c r="M2887" s="77">
        <v>0</v>
      </c>
      <c r="N2887" s="77">
        <v>0</v>
      </c>
      <c r="O2887" s="77">
        <v>19980123.030000001</v>
      </c>
      <c r="P2887" s="77">
        <v>53322313.069999993</v>
      </c>
      <c r="Q2887" s="77">
        <v>-52122.2</v>
      </c>
      <c r="R2887" s="77">
        <v>53270190.86999999</v>
      </c>
      <c r="S2887" s="77">
        <v>4625292515.7600002</v>
      </c>
      <c r="T2887" s="77">
        <v>110024965.11</v>
      </c>
      <c r="U2887" s="77">
        <v>0</v>
      </c>
      <c r="V2887" s="77">
        <v>0</v>
      </c>
      <c r="W2887" s="77">
        <v>0</v>
      </c>
      <c r="X2887" s="77">
        <v>85.21</v>
      </c>
      <c r="Y2887" s="77">
        <v>131726083.01000001</v>
      </c>
      <c r="Z2887" s="77">
        <v>3285503.64</v>
      </c>
      <c r="AA2887" s="77">
        <v>3166895.8</v>
      </c>
      <c r="AB2887" s="77">
        <v>0</v>
      </c>
      <c r="AC2887" s="77">
        <v>0</v>
      </c>
      <c r="AD2887" s="77">
        <v>0</v>
      </c>
      <c r="AE2887" s="77">
        <v>0</v>
      </c>
      <c r="AF2887" s="77">
        <v>0</v>
      </c>
      <c r="AG2887" s="77">
        <v>75962525.560000017</v>
      </c>
      <c r="AH2887" s="77">
        <v>2919405.67</v>
      </c>
      <c r="AI2887" s="77">
        <v>73628012.170000002</v>
      </c>
      <c r="AJ2887" s="77">
        <v>53647889.140000001</v>
      </c>
      <c r="AK2887" s="77">
        <v>0</v>
      </c>
      <c r="AL2887" s="77">
        <v>77360453.849999994</v>
      </c>
      <c r="AM2887" s="77">
        <v>0.98071196589287646</v>
      </c>
      <c r="AN2887" s="77">
        <v>0</v>
      </c>
      <c r="AO2887" s="77">
        <v>0</v>
      </c>
      <c r="AP2887" s="13">
        <v>72070816.509999961</v>
      </c>
      <c r="AQ2887" s="13">
        <v>15937023.020000003</v>
      </c>
      <c r="AR2887" s="367">
        <v>213360000</v>
      </c>
      <c r="AS2887" s="322">
        <v>46081</v>
      </c>
      <c r="AT2887" s="20" t="s">
        <v>1</v>
      </c>
      <c r="AU2887" s="40" t="s">
        <v>292</v>
      </c>
      <c r="AV2887" s="40">
        <v>2026</v>
      </c>
      <c r="AW2887" s="269" t="s">
        <v>174</v>
      </c>
      <c r="AX2887" s="380">
        <v>392.77</v>
      </c>
      <c r="AY2887" s="380">
        <v>417.36</v>
      </c>
    </row>
    <row r="2888" spans="1:51" x14ac:dyDescent="0.25">
      <c r="A2888" s="5">
        <v>118</v>
      </c>
      <c r="B2888" s="6" t="s">
        <v>93</v>
      </c>
      <c r="C2888" s="77">
        <v>291652121.64999998</v>
      </c>
      <c r="D2888" s="77">
        <v>85401691.289999992</v>
      </c>
      <c r="E2888" s="77">
        <v>65015804.780000001</v>
      </c>
      <c r="F2888" s="77">
        <v>46188109.970000006</v>
      </c>
      <c r="G2888" s="77">
        <v>200204058.99000001</v>
      </c>
      <c r="H2888" s="77">
        <v>615376.15</v>
      </c>
      <c r="I2888" s="77">
        <v>1259054778.26</v>
      </c>
      <c r="J2888" s="77">
        <v>212811964.78999999</v>
      </c>
      <c r="K2888" s="77">
        <v>427789847.92000002</v>
      </c>
      <c r="L2888" s="77">
        <v>362774043.13999999</v>
      </c>
      <c r="M2888" s="77">
        <v>250746494.49000001</v>
      </c>
      <c r="N2888" s="77">
        <v>0</v>
      </c>
      <c r="O2888" s="77">
        <v>24035025.24000001</v>
      </c>
      <c r="P2888" s="77">
        <v>-68250321.079999924</v>
      </c>
      <c r="Q2888" s="77">
        <v>74442047.680000007</v>
      </c>
      <c r="R2888" s="77">
        <v>6191726.6000000834</v>
      </c>
      <c r="S2888" s="77">
        <v>-5576350.4499999881</v>
      </c>
      <c r="T2888" s="77">
        <v>2117438.9700000002</v>
      </c>
      <c r="U2888" s="77">
        <v>0</v>
      </c>
      <c r="V2888" s="77">
        <v>0</v>
      </c>
      <c r="W2888" s="77">
        <v>1043996.82</v>
      </c>
      <c r="X2888" s="77">
        <v>11781727.789999999</v>
      </c>
      <c r="Y2888" s="77">
        <v>3520219.53</v>
      </c>
      <c r="Z2888" s="77">
        <v>3239572.29</v>
      </c>
      <c r="AA2888" s="77">
        <v>0</v>
      </c>
      <c r="AB2888" s="77">
        <v>0</v>
      </c>
      <c r="AC2888" s="77">
        <v>0</v>
      </c>
      <c r="AD2888" s="77">
        <v>0</v>
      </c>
      <c r="AE2888" s="77">
        <v>10288034.310000001</v>
      </c>
      <c r="AF2888" s="77">
        <v>50589.88</v>
      </c>
      <c r="AG2888" s="77">
        <v>510533993.25</v>
      </c>
      <c r="AH2888" s="77">
        <v>315762299.26999998</v>
      </c>
      <c r="AI2888" s="77">
        <v>826062494.12</v>
      </c>
      <c r="AJ2888" s="77">
        <v>802027468.88</v>
      </c>
      <c r="AK2888" s="77">
        <v>0</v>
      </c>
      <c r="AL2888" s="77">
        <v>1259054778.26</v>
      </c>
      <c r="AM2888" s="77">
        <v>2.9431618921808842</v>
      </c>
      <c r="AN2888" s="77">
        <v>31776563.859999999</v>
      </c>
      <c r="AO2888" s="77">
        <v>14411546.109999999</v>
      </c>
      <c r="AP2888" s="13">
        <v>329328782.22999996</v>
      </c>
      <c r="AQ2888" s="13">
        <v>144560789.85999995</v>
      </c>
      <c r="AR2888" s="367">
        <v>23989540</v>
      </c>
      <c r="AS2888" s="322">
        <v>46081</v>
      </c>
      <c r="AT2888" s="20" t="s">
        <v>1</v>
      </c>
      <c r="AU2888" s="40" t="s">
        <v>292</v>
      </c>
      <c r="AV2888" s="40">
        <v>2026</v>
      </c>
      <c r="AW2888" s="269" t="s">
        <v>162</v>
      </c>
      <c r="AX2888" s="380">
        <v>392.77</v>
      </c>
      <c r="AY2888" s="380">
        <v>417.36</v>
      </c>
    </row>
    <row r="2889" spans="1:51" x14ac:dyDescent="0.25">
      <c r="A2889" s="5">
        <v>89</v>
      </c>
      <c r="B2889" s="6" t="s">
        <v>199</v>
      </c>
      <c r="C2889" s="77">
        <v>0</v>
      </c>
      <c r="D2889" s="77">
        <v>0</v>
      </c>
      <c r="E2889" s="77">
        <v>0</v>
      </c>
      <c r="F2889" s="77">
        <v>0</v>
      </c>
      <c r="G2889" s="77">
        <v>0</v>
      </c>
      <c r="H2889" s="77">
        <v>0</v>
      </c>
      <c r="I2889" s="77">
        <v>0</v>
      </c>
      <c r="J2889" s="77">
        <v>0</v>
      </c>
      <c r="K2889" s="77">
        <v>0</v>
      </c>
      <c r="L2889" s="77">
        <v>0</v>
      </c>
      <c r="M2889" s="77">
        <v>0</v>
      </c>
      <c r="N2889" s="77">
        <v>0</v>
      </c>
      <c r="O2889" s="77">
        <v>0</v>
      </c>
      <c r="P2889" s="77">
        <v>0</v>
      </c>
      <c r="Q2889" s="77">
        <v>0</v>
      </c>
      <c r="R2889" s="77">
        <v>0</v>
      </c>
      <c r="S2889" s="77">
        <v>0</v>
      </c>
      <c r="T2889" s="77">
        <v>0</v>
      </c>
      <c r="U2889" s="77">
        <v>0</v>
      </c>
      <c r="V2889" s="77">
        <v>0</v>
      </c>
      <c r="W2889" s="77">
        <v>0</v>
      </c>
      <c r="X2889" s="77">
        <v>0</v>
      </c>
      <c r="Y2889" s="77">
        <v>0</v>
      </c>
      <c r="Z2889" s="77">
        <v>0</v>
      </c>
      <c r="AA2889" s="77">
        <v>0</v>
      </c>
      <c r="AB2889" s="77">
        <v>0</v>
      </c>
      <c r="AC2889" s="77">
        <v>0</v>
      </c>
      <c r="AD2889" s="77">
        <v>0</v>
      </c>
      <c r="AE2889" s="77">
        <v>0</v>
      </c>
      <c r="AF2889" s="77">
        <v>0</v>
      </c>
      <c r="AG2889" s="77">
        <v>0</v>
      </c>
      <c r="AH2889" s="77">
        <v>0</v>
      </c>
      <c r="AI2889" s="77">
        <v>0</v>
      </c>
      <c r="AJ2889" s="77">
        <v>0</v>
      </c>
      <c r="AK2889" s="77">
        <v>0</v>
      </c>
      <c r="AL2889" s="77">
        <v>0</v>
      </c>
      <c r="AM2889" s="77">
        <v>0</v>
      </c>
      <c r="AN2889" s="77">
        <v>0</v>
      </c>
      <c r="AO2889" s="77">
        <v>0</v>
      </c>
      <c r="AP2889" s="13">
        <v>0</v>
      </c>
      <c r="AQ2889" s="13">
        <v>0</v>
      </c>
      <c r="AR2889" s="367">
        <v>0</v>
      </c>
      <c r="AS2889" s="322">
        <v>46081</v>
      </c>
      <c r="AT2889" s="20" t="s">
        <v>1</v>
      </c>
      <c r="AU2889" s="40" t="s">
        <v>292</v>
      </c>
      <c r="AV2889" s="40">
        <v>2026</v>
      </c>
      <c r="AW2889" s="269" t="s">
        <v>200</v>
      </c>
      <c r="AX2889" s="380">
        <v>392.77</v>
      </c>
      <c r="AY2889" s="380">
        <v>417.36</v>
      </c>
    </row>
    <row r="2890" spans="1:51" x14ac:dyDescent="0.25">
      <c r="A2890" s="5">
        <v>111</v>
      </c>
      <c r="B2890" s="6" t="s">
        <v>95</v>
      </c>
      <c r="C2890" s="77">
        <v>24852149.350000001</v>
      </c>
      <c r="D2890" s="77">
        <v>0</v>
      </c>
      <c r="E2890" s="77">
        <v>0</v>
      </c>
      <c r="F2890" s="77">
        <v>5269317.82</v>
      </c>
      <c r="G2890" s="77">
        <v>11625211.189999999</v>
      </c>
      <c r="H2890" s="77">
        <v>6815939</v>
      </c>
      <c r="I2890" s="77">
        <v>354267464.47000003</v>
      </c>
      <c r="J2890" s="77">
        <v>26774778.190000001</v>
      </c>
      <c r="K2890" s="77">
        <v>23756043.68</v>
      </c>
      <c r="L2890" s="77">
        <v>23756043.68</v>
      </c>
      <c r="M2890" s="77">
        <v>3213851.76</v>
      </c>
      <c r="N2890" s="77">
        <v>0</v>
      </c>
      <c r="O2890" s="77">
        <v>16437408.519999996</v>
      </c>
      <c r="P2890" s="77">
        <v>-8719761.2100000009</v>
      </c>
      <c r="Q2890" s="77">
        <v>119663.90999999922</v>
      </c>
      <c r="R2890" s="77">
        <v>-8600097.3000000007</v>
      </c>
      <c r="S2890" s="77">
        <v>15416036.300000001</v>
      </c>
      <c r="T2890" s="77">
        <v>0</v>
      </c>
      <c r="U2890" s="77">
        <v>0</v>
      </c>
      <c r="V2890" s="77">
        <v>0</v>
      </c>
      <c r="W2890" s="77">
        <v>0</v>
      </c>
      <c r="X2890" s="77">
        <v>0</v>
      </c>
      <c r="Y2890" s="77">
        <v>236880.15</v>
      </c>
      <c r="Z2890" s="77">
        <v>86622</v>
      </c>
      <c r="AA2890" s="77">
        <v>0</v>
      </c>
      <c r="AB2890" s="77">
        <v>0</v>
      </c>
      <c r="AC2890" s="77">
        <v>0</v>
      </c>
      <c r="AD2890" s="77">
        <v>0</v>
      </c>
      <c r="AE2890" s="77">
        <v>0</v>
      </c>
      <c r="AF2890" s="77">
        <v>0</v>
      </c>
      <c r="AG2890" s="77">
        <v>27869320.48</v>
      </c>
      <c r="AH2890" s="77">
        <v>0</v>
      </c>
      <c r="AI2890" s="77">
        <v>27660280.569999997</v>
      </c>
      <c r="AJ2890" s="77">
        <v>11222872.050000001</v>
      </c>
      <c r="AK2890" s="77">
        <v>0</v>
      </c>
      <c r="AL2890" s="77">
        <v>354267464.47000003</v>
      </c>
      <c r="AM2890" s="77">
        <v>14.912729966406596</v>
      </c>
      <c r="AN2890" s="77">
        <v>2704509.7199999997</v>
      </c>
      <c r="AO2890" s="77">
        <v>2564808.0999999996</v>
      </c>
      <c r="AP2890" s="13">
        <v>8398895.7800000086</v>
      </c>
      <c r="AQ2890" s="13">
        <v>0</v>
      </c>
      <c r="AR2890" s="367">
        <v>43990932</v>
      </c>
      <c r="AS2890" s="322">
        <v>46081</v>
      </c>
      <c r="AT2890" s="20" t="s">
        <v>1</v>
      </c>
      <c r="AU2890" s="40" t="s">
        <v>292</v>
      </c>
      <c r="AV2890" s="40">
        <v>2026</v>
      </c>
      <c r="AW2890" s="269" t="s">
        <v>182</v>
      </c>
      <c r="AX2890" s="380">
        <v>392.77</v>
      </c>
      <c r="AY2890" s="380">
        <v>417.36</v>
      </c>
    </row>
    <row r="2891" spans="1:51" x14ac:dyDescent="0.25">
      <c r="A2891" s="5">
        <v>83</v>
      </c>
      <c r="B2891" s="6" t="s">
        <v>96</v>
      </c>
      <c r="C2891" s="77">
        <v>1554510988.4699998</v>
      </c>
      <c r="D2891" s="77">
        <v>555537120.73000002</v>
      </c>
      <c r="E2891" s="77">
        <v>436675146.84000003</v>
      </c>
      <c r="F2891" s="77">
        <v>277644385.08000004</v>
      </c>
      <c r="G2891" s="77">
        <v>135813485.15000001</v>
      </c>
      <c r="H2891" s="77">
        <v>-310039550.38</v>
      </c>
      <c r="I2891" s="77">
        <v>7379807468.9300003</v>
      </c>
      <c r="J2891" s="77">
        <v>54864014.409999996</v>
      </c>
      <c r="K2891" s="77">
        <v>2442975866.52</v>
      </c>
      <c r="L2891" s="77">
        <v>2006300719.6800001</v>
      </c>
      <c r="M2891" s="77">
        <v>51675635.910000004</v>
      </c>
      <c r="N2891" s="77">
        <v>0</v>
      </c>
      <c r="O2891" s="77">
        <v>671322662.3499999</v>
      </c>
      <c r="P2891" s="77">
        <v>-85806664.840000629</v>
      </c>
      <c r="Q2891" s="77">
        <v>-8378075.1300000101</v>
      </c>
      <c r="R2891" s="77">
        <v>-94184739.97000064</v>
      </c>
      <c r="S2891" s="77">
        <v>-215854810.41000003</v>
      </c>
      <c r="T2891" s="77">
        <v>915050.8</v>
      </c>
      <c r="U2891" s="77">
        <v>0</v>
      </c>
      <c r="V2891" s="77">
        <v>0</v>
      </c>
      <c r="W2891" s="77">
        <v>1109467.23</v>
      </c>
      <c r="X2891" s="77">
        <v>8184218.8899999997</v>
      </c>
      <c r="Y2891" s="77">
        <v>273336204.20999998</v>
      </c>
      <c r="Z2891" s="77">
        <v>23969701.989999998</v>
      </c>
      <c r="AA2891" s="77">
        <v>0</v>
      </c>
      <c r="AB2891" s="77">
        <v>0</v>
      </c>
      <c r="AC2891" s="77">
        <v>0</v>
      </c>
      <c r="AD2891" s="77">
        <v>0</v>
      </c>
      <c r="AE2891" s="77">
        <v>0</v>
      </c>
      <c r="AF2891" s="77">
        <v>11133296.02</v>
      </c>
      <c r="AG2891" s="77">
        <v>2065884424.9199998</v>
      </c>
      <c r="AH2891" s="77">
        <v>436675146.84000003</v>
      </c>
      <c r="AI2891" s="77">
        <v>2497373755.5</v>
      </c>
      <c r="AJ2891" s="77">
        <v>1826051093.1500001</v>
      </c>
      <c r="AK2891" s="77">
        <v>0</v>
      </c>
      <c r="AL2891" s="77">
        <v>7379807468.9300003</v>
      </c>
      <c r="AM2891" s="77">
        <v>3.0208270045018817</v>
      </c>
      <c r="AN2891" s="77">
        <v>157125150.59999999</v>
      </c>
      <c r="AO2891" s="77">
        <v>120519234.48</v>
      </c>
      <c r="AP2891" s="13">
        <v>1056272323.4499996</v>
      </c>
      <c r="AQ2891" s="13">
        <v>636579647.25</v>
      </c>
      <c r="AR2891" s="367">
        <v>108299861.90000001</v>
      </c>
      <c r="AS2891" s="322">
        <v>46081</v>
      </c>
      <c r="AT2891" s="20" t="s">
        <v>1</v>
      </c>
      <c r="AU2891" s="40" t="s">
        <v>293</v>
      </c>
      <c r="AV2891" s="40">
        <v>2026</v>
      </c>
      <c r="AW2891" s="269" t="s">
        <v>158</v>
      </c>
      <c r="AX2891" s="380">
        <v>392.77</v>
      </c>
      <c r="AY2891" s="380">
        <v>417.36</v>
      </c>
    </row>
    <row r="2892" spans="1:51" x14ac:dyDescent="0.25">
      <c r="A2892" s="5">
        <v>40</v>
      </c>
      <c r="B2892" s="6" t="s">
        <v>97</v>
      </c>
      <c r="C2892" s="77">
        <v>722127745.70000005</v>
      </c>
      <c r="D2892" s="77">
        <v>86257965.329999998</v>
      </c>
      <c r="E2892" s="77">
        <v>198804839.34999999</v>
      </c>
      <c r="F2892" s="77">
        <v>10269377.189999999</v>
      </c>
      <c r="G2892" s="77">
        <v>66068081.369999997</v>
      </c>
      <c r="H2892" s="77">
        <v>1263288.99</v>
      </c>
      <c r="I2892" s="77">
        <v>1090901824.54</v>
      </c>
      <c r="J2892" s="77">
        <v>1108356.78</v>
      </c>
      <c r="K2892" s="77">
        <v>448201365.42000002</v>
      </c>
      <c r="L2892" s="77">
        <v>249396526.06999999</v>
      </c>
      <c r="M2892" s="77">
        <v>503388319.75999999</v>
      </c>
      <c r="N2892" s="77">
        <v>0</v>
      </c>
      <c r="O2892" s="77">
        <v>406198492.48000002</v>
      </c>
      <c r="P2892" s="77">
        <v>152975001.67000008</v>
      </c>
      <c r="Q2892" s="77">
        <v>8650809.870000124</v>
      </c>
      <c r="R2892" s="77">
        <v>161625811.5400002</v>
      </c>
      <c r="S2892" s="77">
        <v>-160362522.54999998</v>
      </c>
      <c r="T2892" s="77">
        <v>1961.4</v>
      </c>
      <c r="U2892" s="77">
        <v>0</v>
      </c>
      <c r="V2892" s="77">
        <v>0</v>
      </c>
      <c r="W2892" s="77">
        <v>11613312.92</v>
      </c>
      <c r="X2892" s="77">
        <v>225847.38</v>
      </c>
      <c r="Y2892" s="77">
        <v>137943000.58000001</v>
      </c>
      <c r="Z2892" s="77">
        <v>3854517.39</v>
      </c>
      <c r="AA2892" s="77">
        <v>0</v>
      </c>
      <c r="AB2892" s="77">
        <v>0</v>
      </c>
      <c r="AC2892" s="77">
        <v>0</v>
      </c>
      <c r="AD2892" s="77">
        <v>0</v>
      </c>
      <c r="AE2892" s="77">
        <v>0</v>
      </c>
      <c r="AF2892" s="77">
        <v>20878012.010000002</v>
      </c>
      <c r="AG2892" s="77">
        <v>820032903.63</v>
      </c>
      <c r="AH2892" s="77">
        <v>200053086.50999999</v>
      </c>
      <c r="AI2892" s="77">
        <v>1019464876.97</v>
      </c>
      <c r="AJ2892" s="77">
        <v>613266384.49000001</v>
      </c>
      <c r="AK2892" s="77">
        <v>0</v>
      </c>
      <c r="AL2892" s="77">
        <v>1090901824.54</v>
      </c>
      <c r="AM2892" s="77">
        <v>2.4339547103292265</v>
      </c>
      <c r="AN2892" s="77">
        <v>6302322.0899999999</v>
      </c>
      <c r="AO2892" s="77">
        <v>3967055.1</v>
      </c>
      <c r="AP2892" s="13">
        <v>334320348.08000016</v>
      </c>
      <c r="AQ2892" s="13">
        <v>101476295.23999998</v>
      </c>
      <c r="AR2892" s="367">
        <v>34535097.100000001</v>
      </c>
      <c r="AS2892" s="322">
        <v>46081</v>
      </c>
      <c r="AT2892" s="20" t="s">
        <v>1</v>
      </c>
      <c r="AU2892" s="40" t="s">
        <v>292</v>
      </c>
      <c r="AV2892" s="40">
        <v>2026</v>
      </c>
      <c r="AW2892" s="269" t="s">
        <v>166</v>
      </c>
      <c r="AX2892" s="380">
        <v>392.77</v>
      </c>
      <c r="AY2892" s="380">
        <v>417.36</v>
      </c>
    </row>
    <row r="2893" spans="1:51" x14ac:dyDescent="0.25">
      <c r="A2893" s="5">
        <v>24</v>
      </c>
      <c r="B2893" s="6" t="s">
        <v>98</v>
      </c>
      <c r="C2893" s="77">
        <v>2283807927</v>
      </c>
      <c r="D2893" s="77">
        <v>785734105.57000005</v>
      </c>
      <c r="E2893" s="77">
        <v>612510793.66999996</v>
      </c>
      <c r="F2893" s="77">
        <v>361175480.65999997</v>
      </c>
      <c r="G2893" s="77">
        <v>84544698.409999996</v>
      </c>
      <c r="H2893" s="77">
        <v>812433635.13999999</v>
      </c>
      <c r="I2893" s="77">
        <v>7051841013.1199999</v>
      </c>
      <c r="J2893" s="77">
        <v>1507322786.72</v>
      </c>
      <c r="K2893" s="77">
        <v>2520531709.9099998</v>
      </c>
      <c r="L2893" s="77">
        <v>1908020916.24</v>
      </c>
      <c r="M2893" s="77">
        <v>704735188.11000001</v>
      </c>
      <c r="N2893" s="77">
        <v>0</v>
      </c>
      <c r="O2893" s="77">
        <v>582886989.14000034</v>
      </c>
      <c r="P2893" s="77">
        <v>294791549.01000023</v>
      </c>
      <c r="Q2893" s="77">
        <v>-90693493.890000105</v>
      </c>
      <c r="R2893" s="77">
        <v>204098055.12000012</v>
      </c>
      <c r="S2893" s="77">
        <v>608335580.01999998</v>
      </c>
      <c r="T2893" s="77">
        <v>62194365.880000003</v>
      </c>
      <c r="U2893" s="77">
        <v>0</v>
      </c>
      <c r="V2893" s="77">
        <v>0</v>
      </c>
      <c r="W2893" s="77">
        <v>86665578.709999993</v>
      </c>
      <c r="X2893" s="77">
        <v>148552757.56</v>
      </c>
      <c r="Y2893" s="77">
        <v>438895832.06</v>
      </c>
      <c r="Z2893" s="77">
        <v>25743914.149999999</v>
      </c>
      <c r="AA2893" s="77">
        <v>0</v>
      </c>
      <c r="AB2893" s="77">
        <v>0</v>
      </c>
      <c r="AC2893" s="77">
        <v>0</v>
      </c>
      <c r="AD2893" s="77">
        <v>0</v>
      </c>
      <c r="AE2893" s="77">
        <v>78380180.099999994</v>
      </c>
      <c r="AF2893" s="77">
        <v>2073784.8</v>
      </c>
      <c r="AG2893" s="77">
        <v>2502737366.6200004</v>
      </c>
      <c r="AH2893" s="77">
        <v>722587027.31999993</v>
      </c>
      <c r="AI2893" s="77">
        <v>3219214898.8299999</v>
      </c>
      <c r="AJ2893" s="77">
        <v>2636327909.6899996</v>
      </c>
      <c r="AK2893" s="77">
        <v>0</v>
      </c>
      <c r="AL2893" s="77">
        <v>7051841013.1199999</v>
      </c>
      <c r="AM2893" s="77">
        <v>2.7977592923724015</v>
      </c>
      <c r="AN2893" s="77">
        <v>213703776.49000001</v>
      </c>
      <c r="AO2893" s="77">
        <v>147471704.16999999</v>
      </c>
      <c r="AP2893" s="13">
        <v>1997828527.02</v>
      </c>
      <c r="AQ2893" s="13">
        <v>1078942849.2600002</v>
      </c>
      <c r="AR2893" s="367">
        <v>92489067.010000005</v>
      </c>
      <c r="AS2893" s="322">
        <v>46081</v>
      </c>
      <c r="AT2893" s="20" t="s">
        <v>1</v>
      </c>
      <c r="AU2893" s="40" t="s">
        <v>292</v>
      </c>
      <c r="AV2893" s="40">
        <v>2026</v>
      </c>
      <c r="AW2893" s="269" t="s">
        <v>164</v>
      </c>
      <c r="AX2893" s="380">
        <v>392.77</v>
      </c>
      <c r="AY2893" s="380">
        <v>417.36</v>
      </c>
    </row>
    <row r="2894" spans="1:51" x14ac:dyDescent="0.25">
      <c r="A2894" s="5">
        <v>70</v>
      </c>
      <c r="B2894" s="6" t="s">
        <v>100</v>
      </c>
      <c r="C2894" s="77">
        <v>5034690</v>
      </c>
      <c r="D2894" s="77">
        <v>620500</v>
      </c>
      <c r="E2894" s="77">
        <v>100837</v>
      </c>
      <c r="F2894" s="77">
        <v>0</v>
      </c>
      <c r="G2894" s="77">
        <v>1841740.79</v>
      </c>
      <c r="H2894" s="77">
        <v>180578.69</v>
      </c>
      <c r="I2894" s="77">
        <v>23023131.34</v>
      </c>
      <c r="J2894" s="77">
        <v>2584585.66</v>
      </c>
      <c r="K2894" s="77">
        <v>1424929.13</v>
      </c>
      <c r="L2894" s="77">
        <v>1324092.1299999999</v>
      </c>
      <c r="M2894" s="77">
        <v>0</v>
      </c>
      <c r="N2894" s="77">
        <v>0</v>
      </c>
      <c r="O2894" s="77">
        <v>785980.21999999986</v>
      </c>
      <c r="P2894" s="77">
        <v>1786468.9900000002</v>
      </c>
      <c r="Q2894" s="77">
        <v>0</v>
      </c>
      <c r="R2894" s="77">
        <v>1786468.9900000002</v>
      </c>
      <c r="S2894" s="77">
        <v>-1605890.2999999998</v>
      </c>
      <c r="T2894" s="77">
        <v>0.5</v>
      </c>
      <c r="U2894" s="77">
        <v>0</v>
      </c>
      <c r="V2894" s="77">
        <v>0</v>
      </c>
      <c r="W2894" s="77">
        <v>0</v>
      </c>
      <c r="X2894" s="77">
        <v>1755750</v>
      </c>
      <c r="Y2894" s="77">
        <v>3556194.76</v>
      </c>
      <c r="Z2894" s="77">
        <v>5465.59</v>
      </c>
      <c r="AA2894" s="77">
        <v>0</v>
      </c>
      <c r="AB2894" s="77">
        <v>0</v>
      </c>
      <c r="AC2894" s="77">
        <v>0</v>
      </c>
      <c r="AD2894" s="77">
        <v>0</v>
      </c>
      <c r="AE2894" s="77">
        <v>0</v>
      </c>
      <c r="AF2894" s="77">
        <v>0</v>
      </c>
      <c r="AG2894" s="77">
        <v>1324092.1299999999</v>
      </c>
      <c r="AH2894" s="77">
        <v>100837</v>
      </c>
      <c r="AI2894" s="77">
        <v>1424929.13</v>
      </c>
      <c r="AJ2894" s="77">
        <v>638948.91</v>
      </c>
      <c r="AK2894" s="77">
        <v>0</v>
      </c>
      <c r="AL2894" s="77">
        <v>23023131.34</v>
      </c>
      <c r="AM2894" s="77">
        <v>16.157386957202569</v>
      </c>
      <c r="AN2894" s="77">
        <v>0</v>
      </c>
      <c r="AO2894" s="77">
        <v>0</v>
      </c>
      <c r="AP2894" s="13">
        <v>4121916.7800000003</v>
      </c>
      <c r="AQ2894" s="13">
        <v>493707</v>
      </c>
      <c r="AR2894" s="367">
        <v>10005748.24</v>
      </c>
      <c r="AS2894" s="322">
        <v>46081</v>
      </c>
      <c r="AT2894" s="20" t="s">
        <v>1</v>
      </c>
      <c r="AU2894" s="40" t="s">
        <v>292</v>
      </c>
      <c r="AV2894" s="40">
        <v>2026</v>
      </c>
      <c r="AW2894" s="269" t="s">
        <v>181</v>
      </c>
      <c r="AX2894" s="380">
        <v>392.77</v>
      </c>
      <c r="AY2894" s="380">
        <v>417.36</v>
      </c>
    </row>
    <row r="2895" spans="1:51" x14ac:dyDescent="0.25">
      <c r="A2895" s="5">
        <v>119</v>
      </c>
      <c r="B2895" s="6" t="s">
        <v>101</v>
      </c>
      <c r="C2895" s="77">
        <v>516669116.89999998</v>
      </c>
      <c r="D2895" s="77">
        <v>4865023.79</v>
      </c>
      <c r="E2895" s="77">
        <v>8797541.4299999997</v>
      </c>
      <c r="F2895" s="77">
        <v>0</v>
      </c>
      <c r="G2895" s="77">
        <v>165591.76</v>
      </c>
      <c r="H2895" s="77">
        <v>304364076.26999998</v>
      </c>
      <c r="I2895" s="77">
        <v>1645142018.55</v>
      </c>
      <c r="J2895" s="77">
        <v>250424.09</v>
      </c>
      <c r="K2895" s="77">
        <v>984988116.17999995</v>
      </c>
      <c r="L2895" s="77">
        <v>976190574.75</v>
      </c>
      <c r="M2895" s="77">
        <v>0</v>
      </c>
      <c r="N2895" s="77">
        <v>0</v>
      </c>
      <c r="O2895" s="77">
        <v>311935764.48000002</v>
      </c>
      <c r="P2895" s="77">
        <v>199702736.87</v>
      </c>
      <c r="Q2895" s="77">
        <v>0</v>
      </c>
      <c r="R2895" s="77">
        <v>199702736.87</v>
      </c>
      <c r="S2895" s="77">
        <v>104661339.40000001</v>
      </c>
      <c r="T2895" s="77">
        <v>31834500</v>
      </c>
      <c r="U2895" s="77">
        <v>0</v>
      </c>
      <c r="V2895" s="77">
        <v>0</v>
      </c>
      <c r="W2895" s="77">
        <v>0</v>
      </c>
      <c r="X2895" s="77">
        <v>157.24</v>
      </c>
      <c r="Y2895" s="77">
        <v>158370100.25</v>
      </c>
      <c r="Z2895" s="77">
        <v>574630.16</v>
      </c>
      <c r="AA2895" s="77">
        <v>0</v>
      </c>
      <c r="AB2895" s="77">
        <v>0</v>
      </c>
      <c r="AC2895" s="77">
        <v>0</v>
      </c>
      <c r="AD2895" s="77">
        <v>0</v>
      </c>
      <c r="AE2895" s="77">
        <v>0</v>
      </c>
      <c r="AF2895" s="77">
        <v>3261457.66</v>
      </c>
      <c r="AG2895" s="77">
        <v>976190574.75</v>
      </c>
      <c r="AH2895" s="77">
        <v>8797541.4299999997</v>
      </c>
      <c r="AI2895" s="77">
        <v>984988116.18000007</v>
      </c>
      <c r="AJ2895" s="77">
        <v>673052351.70000005</v>
      </c>
      <c r="AK2895" s="77">
        <v>0</v>
      </c>
      <c r="AL2895" s="77">
        <v>1645142018.55</v>
      </c>
      <c r="AM2895" s="77">
        <v>1.6702150934878501</v>
      </c>
      <c r="AN2895" s="77">
        <v>0</v>
      </c>
      <c r="AO2895" s="77">
        <v>0</v>
      </c>
      <c r="AP2895" s="13">
        <v>188799151.17000008</v>
      </c>
      <c r="AQ2895" s="13">
        <v>7191441.1399999987</v>
      </c>
      <c r="AR2895" s="367">
        <v>29932500</v>
      </c>
      <c r="AS2895" s="322">
        <v>46081</v>
      </c>
      <c r="AT2895" s="20" t="s">
        <v>1</v>
      </c>
      <c r="AU2895" s="40" t="s">
        <v>292</v>
      </c>
      <c r="AV2895" s="40">
        <v>2026</v>
      </c>
      <c r="AW2895" s="269" t="s">
        <v>189</v>
      </c>
      <c r="AX2895" s="380">
        <v>392.77</v>
      </c>
      <c r="AY2895" s="380">
        <v>417.36</v>
      </c>
    </row>
    <row r="2896" spans="1:51" x14ac:dyDescent="0.25">
      <c r="A2896" s="5">
        <v>93</v>
      </c>
      <c r="B2896" s="6" t="s">
        <v>103</v>
      </c>
      <c r="C2896" s="77">
        <v>193077013.75999999</v>
      </c>
      <c r="D2896" s="77">
        <v>0</v>
      </c>
      <c r="E2896" s="77">
        <v>1030</v>
      </c>
      <c r="F2896" s="77">
        <v>52822904.049999997</v>
      </c>
      <c r="G2896" s="77">
        <v>137257002.66</v>
      </c>
      <c r="H2896" s="77">
        <v>-121810055.98000002</v>
      </c>
      <c r="I2896" s="77">
        <v>1386365967.1099999</v>
      </c>
      <c r="J2896" s="77">
        <v>458512069.38999999</v>
      </c>
      <c r="K2896" s="77">
        <v>277845348.19999999</v>
      </c>
      <c r="L2896" s="77">
        <v>277844318.19999999</v>
      </c>
      <c r="M2896" s="77">
        <v>401795.33</v>
      </c>
      <c r="N2896" s="77">
        <v>0</v>
      </c>
      <c r="O2896" s="77">
        <v>120335275.64999998</v>
      </c>
      <c r="P2896" s="77">
        <v>-121750645.63</v>
      </c>
      <c r="Q2896" s="77">
        <v>-682338.97999999986</v>
      </c>
      <c r="R2896" s="77">
        <v>-122432984.61</v>
      </c>
      <c r="S2896" s="77">
        <v>622928.62999999896</v>
      </c>
      <c r="T2896" s="77">
        <v>33.32</v>
      </c>
      <c r="U2896" s="77">
        <v>0</v>
      </c>
      <c r="V2896" s="77">
        <v>0</v>
      </c>
      <c r="W2896" s="77">
        <v>10531876.77</v>
      </c>
      <c r="X2896" s="77">
        <v>22123922.890000001</v>
      </c>
      <c r="Y2896" s="77">
        <v>2396123.7999999998</v>
      </c>
      <c r="Z2896" s="77">
        <v>3397215.62</v>
      </c>
      <c r="AA2896" s="77">
        <v>0</v>
      </c>
      <c r="AB2896" s="77">
        <v>0</v>
      </c>
      <c r="AC2896" s="77">
        <v>0</v>
      </c>
      <c r="AD2896" s="77">
        <v>0</v>
      </c>
      <c r="AE2896" s="77">
        <v>0</v>
      </c>
      <c r="AF2896" s="77">
        <v>26143756.609999999</v>
      </c>
      <c r="AG2896" s="77">
        <v>278396108.88</v>
      </c>
      <c r="AH2896" s="77">
        <v>1030</v>
      </c>
      <c r="AI2896" s="77">
        <v>278217336.64999998</v>
      </c>
      <c r="AJ2896" s="77">
        <v>157882061</v>
      </c>
      <c r="AK2896" s="77">
        <v>0</v>
      </c>
      <c r="AL2896" s="77">
        <v>1386365967.1099999</v>
      </c>
      <c r="AM2896" s="77">
        <v>4.9897037186026925</v>
      </c>
      <c r="AN2896" s="77">
        <v>23686720.559999999</v>
      </c>
      <c r="AO2896" s="77">
        <v>29136183.490000002</v>
      </c>
      <c r="AP2896" s="13">
        <v>72818261.109999955</v>
      </c>
      <c r="AQ2896" s="13">
        <v>0</v>
      </c>
      <c r="AR2896" s="367">
        <v>26000000</v>
      </c>
      <c r="AS2896" s="322">
        <v>46081</v>
      </c>
      <c r="AT2896" s="20" t="s">
        <v>1</v>
      </c>
      <c r="AU2896" s="40" t="s">
        <v>293</v>
      </c>
      <c r="AV2896" s="40">
        <v>2026</v>
      </c>
      <c r="AW2896" s="269" t="s">
        <v>175</v>
      </c>
      <c r="AX2896" s="380">
        <v>392.77</v>
      </c>
      <c r="AY2896" s="380">
        <v>417.36</v>
      </c>
    </row>
    <row r="2897" spans="1:51" x14ac:dyDescent="0.25">
      <c r="A2897" s="5">
        <v>29</v>
      </c>
      <c r="B2897" s="6" t="s">
        <v>94</v>
      </c>
      <c r="C2897" s="77">
        <v>1402661617.2400002</v>
      </c>
      <c r="D2897" s="77">
        <v>367748937.79000002</v>
      </c>
      <c r="E2897" s="77">
        <v>214638434.59999999</v>
      </c>
      <c r="F2897" s="77">
        <v>177936116.85000002</v>
      </c>
      <c r="G2897" s="77">
        <v>31842898.27</v>
      </c>
      <c r="H2897" s="77">
        <v>6887317.3399999999</v>
      </c>
      <c r="I2897" s="77">
        <v>5189901717.8599997</v>
      </c>
      <c r="J2897" s="77">
        <v>1602645354.28</v>
      </c>
      <c r="K2897" s="77">
        <v>623435851.86000001</v>
      </c>
      <c r="L2897" s="77">
        <v>408797417.25999999</v>
      </c>
      <c r="M2897" s="77">
        <v>777473693.77999997</v>
      </c>
      <c r="N2897" s="77">
        <v>0</v>
      </c>
      <c r="O2897" s="77">
        <v>557448337.77999997</v>
      </c>
      <c r="P2897" s="77">
        <v>267677944.76000023</v>
      </c>
      <c r="Q2897" s="77">
        <v>-172911468.41000009</v>
      </c>
      <c r="R2897" s="77">
        <v>94766476.350000143</v>
      </c>
      <c r="S2897" s="77">
        <v>-87879159.00999999</v>
      </c>
      <c r="T2897" s="77">
        <v>2529677.1</v>
      </c>
      <c r="U2897" s="77">
        <v>0</v>
      </c>
      <c r="V2897" s="77">
        <v>0</v>
      </c>
      <c r="W2897" s="77">
        <v>0</v>
      </c>
      <c r="X2897" s="77">
        <v>104122435.04000001</v>
      </c>
      <c r="Y2897" s="77">
        <v>313010693.67000002</v>
      </c>
      <c r="Z2897" s="77">
        <v>5991326.9900000002</v>
      </c>
      <c r="AA2897" s="77">
        <v>71530160</v>
      </c>
      <c r="AB2897" s="77">
        <v>0</v>
      </c>
      <c r="AC2897" s="77">
        <v>3269544.74</v>
      </c>
      <c r="AD2897" s="77">
        <v>0</v>
      </c>
      <c r="AE2897" s="77">
        <v>0</v>
      </c>
      <c r="AF2897" s="77">
        <v>27651229.559999999</v>
      </c>
      <c r="AG2897" s="77">
        <v>1039529472.0400001</v>
      </c>
      <c r="AH2897" s="77">
        <v>361380073.60000002</v>
      </c>
      <c r="AI2897" s="77">
        <v>1381922948.5999999</v>
      </c>
      <c r="AJ2897" s="77">
        <v>824474610.81999993</v>
      </c>
      <c r="AK2897" s="77">
        <v>0</v>
      </c>
      <c r="AL2897" s="77">
        <v>5189901717.8599997</v>
      </c>
      <c r="AM2897" s="77">
        <v>8.3246763919272553</v>
      </c>
      <c r="AN2897" s="77">
        <v>96622841.140000001</v>
      </c>
      <c r="AO2897" s="77">
        <v>81313275.709999993</v>
      </c>
      <c r="AP2897" s="13">
        <v>896226412.21000016</v>
      </c>
      <c r="AQ2897" s="13">
        <v>406425058.25999999</v>
      </c>
      <c r="AR2897" s="367">
        <v>25853108</v>
      </c>
      <c r="AS2897" s="322">
        <v>46081</v>
      </c>
      <c r="AT2897" s="20" t="s">
        <v>1</v>
      </c>
      <c r="AU2897" s="40" t="s">
        <v>292</v>
      </c>
      <c r="AV2897" s="40">
        <v>2026</v>
      </c>
      <c r="AW2897" s="269" t="s">
        <v>156</v>
      </c>
      <c r="AX2897" s="380">
        <v>392.77</v>
      </c>
      <c r="AY2897" s="380">
        <v>417.36</v>
      </c>
    </row>
    <row r="2898" spans="1:51" x14ac:dyDescent="0.25">
      <c r="A2898" s="5">
        <v>122</v>
      </c>
      <c r="B2898" s="6" t="s">
        <v>69</v>
      </c>
      <c r="C2898" s="77">
        <v>128561707.05000001</v>
      </c>
      <c r="D2898" s="77">
        <v>5141027.1899999995</v>
      </c>
      <c r="E2898" s="77">
        <v>8568535.3500000015</v>
      </c>
      <c r="F2898" s="77">
        <v>671213.81</v>
      </c>
      <c r="G2898" s="77">
        <v>11781393.140000002</v>
      </c>
      <c r="H2898" s="77">
        <v>-14490978.09</v>
      </c>
      <c r="I2898" s="77">
        <v>300856053.05000001</v>
      </c>
      <c r="J2898" s="77">
        <v>395121.6</v>
      </c>
      <c r="K2898" s="77">
        <v>15776402.779999999</v>
      </c>
      <c r="L2898" s="77">
        <v>7207867.4299999997</v>
      </c>
      <c r="M2898" s="77">
        <v>47722608.649999999</v>
      </c>
      <c r="N2898" s="77">
        <v>0</v>
      </c>
      <c r="O2898" s="77">
        <v>25266810.030000009</v>
      </c>
      <c r="P2898" s="77">
        <v>85701262.880000025</v>
      </c>
      <c r="Q2898" s="77">
        <v>-72303440.629999995</v>
      </c>
      <c r="R2898" s="77">
        <v>13397822.25000003</v>
      </c>
      <c r="S2898" s="77">
        <v>-27888800.349999998</v>
      </c>
      <c r="T2898" s="77">
        <v>0</v>
      </c>
      <c r="U2898" s="77">
        <v>0</v>
      </c>
      <c r="V2898" s="77">
        <v>0</v>
      </c>
      <c r="W2898" s="77">
        <v>31084938</v>
      </c>
      <c r="X2898" s="77">
        <v>0</v>
      </c>
      <c r="Y2898" s="77">
        <v>33746701.450000003</v>
      </c>
      <c r="Z2898" s="77">
        <v>1405604.33</v>
      </c>
      <c r="AA2898" s="77">
        <v>0</v>
      </c>
      <c r="AB2898" s="77">
        <v>0</v>
      </c>
      <c r="AC2898" s="77">
        <v>0</v>
      </c>
      <c r="AD2898" s="77">
        <v>0</v>
      </c>
      <c r="AE2898" s="77">
        <v>22535651.02</v>
      </c>
      <c r="AF2898" s="77">
        <v>0.03</v>
      </c>
      <c r="AG2898" s="77">
        <v>16422738.74</v>
      </c>
      <c r="AH2898" s="77">
        <v>49863029.25</v>
      </c>
      <c r="AI2898" s="77">
        <v>63466455.030000009</v>
      </c>
      <c r="AJ2898" s="77">
        <v>38199645</v>
      </c>
      <c r="AK2898" s="77">
        <v>0</v>
      </c>
      <c r="AL2898" s="77">
        <v>300856053.05000001</v>
      </c>
      <c r="AM2898" s="77">
        <v>19.07000329830575</v>
      </c>
      <c r="AN2898" s="77">
        <v>671213.81</v>
      </c>
      <c r="AO2898" s="77">
        <v>0</v>
      </c>
      <c r="AP2898" s="13">
        <v>127505602.04000002</v>
      </c>
      <c r="AQ2898" s="13">
        <v>29287761.5</v>
      </c>
      <c r="AR2898" s="367">
        <v>116868000</v>
      </c>
      <c r="AS2898" s="322">
        <v>46081</v>
      </c>
      <c r="AT2898" s="20" t="s">
        <v>1</v>
      </c>
      <c r="AU2898" s="40" t="s">
        <v>293</v>
      </c>
      <c r="AV2898" s="40">
        <v>2026</v>
      </c>
      <c r="AW2898" s="269" t="s">
        <v>267</v>
      </c>
      <c r="AX2898" s="380">
        <v>392.77</v>
      </c>
      <c r="AY2898" s="380">
        <v>417.36</v>
      </c>
    </row>
    <row r="2899" spans="1:51" x14ac:dyDescent="0.25">
      <c r="A2899" s="5">
        <v>124</v>
      </c>
      <c r="B2899" s="6" t="s">
        <v>99</v>
      </c>
      <c r="C2899" s="77">
        <v>129630659.59999999</v>
      </c>
      <c r="D2899" s="77">
        <v>6850572.4000000004</v>
      </c>
      <c r="E2899" s="77">
        <v>26453553.350000001</v>
      </c>
      <c r="F2899" s="77">
        <v>1297291.5900000001</v>
      </c>
      <c r="G2899" s="77">
        <v>1329735.6799999999</v>
      </c>
      <c r="H2899" s="77">
        <v>292289101.39999998</v>
      </c>
      <c r="I2899" s="77">
        <v>319423594.30000001</v>
      </c>
      <c r="J2899" s="77">
        <v>1339447847.5799999</v>
      </c>
      <c r="K2899" s="77">
        <v>225582798.90000001</v>
      </c>
      <c r="L2899" s="77">
        <v>199129245.55000001</v>
      </c>
      <c r="M2899" s="77">
        <v>17464864.329999998</v>
      </c>
      <c r="N2899" s="77">
        <v>0</v>
      </c>
      <c r="O2899" s="77">
        <v>5349507.5999999642</v>
      </c>
      <c r="P2899" s="77">
        <v>114803552.32999998</v>
      </c>
      <c r="Q2899" s="77">
        <v>3033764.7299999893</v>
      </c>
      <c r="R2899" s="77">
        <v>117837317.05999997</v>
      </c>
      <c r="S2899" s="77">
        <v>174451784.33000001</v>
      </c>
      <c r="T2899" s="77">
        <v>0</v>
      </c>
      <c r="U2899" s="77">
        <v>0</v>
      </c>
      <c r="V2899" s="77">
        <v>0</v>
      </c>
      <c r="W2899" s="77">
        <v>114789000</v>
      </c>
      <c r="X2899" s="77">
        <v>2319290.71</v>
      </c>
      <c r="Y2899" s="77">
        <v>67143081.370000005</v>
      </c>
      <c r="Z2899" s="77">
        <v>1154635.3600000001</v>
      </c>
      <c r="AA2899" s="77">
        <v>750504.97</v>
      </c>
      <c r="AB2899" s="77">
        <v>0</v>
      </c>
      <c r="AC2899" s="77">
        <v>0</v>
      </c>
      <c r="AD2899" s="77">
        <v>0</v>
      </c>
      <c r="AE2899" s="77">
        <v>13235858.210000001</v>
      </c>
      <c r="AF2899" s="77">
        <v>199.09</v>
      </c>
      <c r="AG2899" s="77">
        <v>299644469.00999999</v>
      </c>
      <c r="AH2899" s="77">
        <v>26453553.350000001</v>
      </c>
      <c r="AI2899" s="77">
        <v>325837567.75</v>
      </c>
      <c r="AJ2899" s="77">
        <v>320488060.15000004</v>
      </c>
      <c r="AK2899" s="77">
        <v>0</v>
      </c>
      <c r="AL2899" s="77">
        <v>319423594.30000001</v>
      </c>
      <c r="AM2899" s="77">
        <v>1.4159926903008206</v>
      </c>
      <c r="AN2899" s="77">
        <v>1276455.51</v>
      </c>
      <c r="AO2899" s="77">
        <v>20836.080000000002</v>
      </c>
      <c r="AP2899" s="13">
        <v>64817855.199999988</v>
      </c>
      <c r="AQ2899" s="13">
        <v>30764513.000000004</v>
      </c>
      <c r="AR2899" s="367">
        <v>31325800</v>
      </c>
      <c r="AS2899" s="322">
        <v>46081</v>
      </c>
      <c r="AT2899" s="20" t="s">
        <v>1</v>
      </c>
      <c r="AU2899" s="40" t="s">
        <v>292</v>
      </c>
      <c r="AV2899" s="40">
        <v>2026</v>
      </c>
      <c r="AW2899" s="269" t="s">
        <v>289</v>
      </c>
      <c r="AX2899" s="380">
        <v>392.77</v>
      </c>
      <c r="AY2899" s="380">
        <v>417.36</v>
      </c>
    </row>
    <row r="2900" spans="1:51" x14ac:dyDescent="0.25">
      <c r="A2900" s="5">
        <v>127</v>
      </c>
      <c r="B2900" s="6" t="s">
        <v>80</v>
      </c>
      <c r="C2900" s="77">
        <v>449102628.16999996</v>
      </c>
      <c r="D2900" s="77">
        <v>17090611.309999999</v>
      </c>
      <c r="E2900" s="77">
        <v>64357846.039999999</v>
      </c>
      <c r="F2900" s="77">
        <v>6162287.8100000005</v>
      </c>
      <c r="G2900" s="77">
        <v>11898217.779999999</v>
      </c>
      <c r="H2900" s="77">
        <v>52700368.82</v>
      </c>
      <c r="I2900" s="77">
        <v>831675822.33000004</v>
      </c>
      <c r="J2900" s="77">
        <v>6885637.4800000004</v>
      </c>
      <c r="K2900" s="77">
        <v>279991556.68000001</v>
      </c>
      <c r="L2900" s="77">
        <v>215633710.63999999</v>
      </c>
      <c r="M2900" s="77">
        <v>541971847.29999995</v>
      </c>
      <c r="N2900" s="77">
        <v>0</v>
      </c>
      <c r="O2900" s="77">
        <v>417697222.89999986</v>
      </c>
      <c r="P2900" s="77">
        <v>-4469833.4400000572</v>
      </c>
      <c r="Q2900" s="77">
        <v>-168600198.05000007</v>
      </c>
      <c r="R2900" s="77">
        <v>-173070031.49000013</v>
      </c>
      <c r="S2900" s="77">
        <v>225770400.30999997</v>
      </c>
      <c r="T2900" s="77">
        <v>768750.02</v>
      </c>
      <c r="U2900" s="77">
        <v>0</v>
      </c>
      <c r="V2900" s="77">
        <v>0</v>
      </c>
      <c r="W2900" s="77">
        <v>207990063.75999999</v>
      </c>
      <c r="X2900" s="77">
        <v>6114011.5499999998</v>
      </c>
      <c r="Y2900" s="77">
        <v>107737169.12</v>
      </c>
      <c r="Z2900" s="77">
        <v>1331108.56</v>
      </c>
      <c r="AA2900" s="77">
        <v>0</v>
      </c>
      <c r="AB2900" s="77">
        <v>0</v>
      </c>
      <c r="AC2900" s="77">
        <v>0</v>
      </c>
      <c r="AD2900" s="77">
        <v>0</v>
      </c>
      <c r="AE2900" s="77">
        <v>0</v>
      </c>
      <c r="AF2900" s="77">
        <v>783.14</v>
      </c>
      <c r="AG2900" s="77">
        <v>794715284.12999988</v>
      </c>
      <c r="AH2900" s="77">
        <v>64357846.039999999</v>
      </c>
      <c r="AI2900" s="77">
        <v>857738597.12999988</v>
      </c>
      <c r="AJ2900" s="77">
        <v>440041374.23000002</v>
      </c>
      <c r="AK2900" s="77">
        <v>0</v>
      </c>
      <c r="AL2900" s="77">
        <v>831675822.33000004</v>
      </c>
      <c r="AM2900" s="77">
        <v>2.9703603644038288</v>
      </c>
      <c r="AN2900" s="77">
        <v>4571040.7</v>
      </c>
      <c r="AO2900" s="77">
        <v>1591247.11</v>
      </c>
      <c r="AP2900" s="13">
        <v>171245665.55999994</v>
      </c>
      <c r="AQ2900" s="13">
        <v>156930871.59999999</v>
      </c>
      <c r="AR2900" s="367">
        <v>23400000</v>
      </c>
      <c r="AS2900" s="322">
        <v>46081</v>
      </c>
      <c r="AT2900" s="42" t="s">
        <v>1</v>
      </c>
      <c r="AU2900" s="40" t="s">
        <v>292</v>
      </c>
      <c r="AV2900" s="40">
        <v>2026</v>
      </c>
      <c r="AW2900" s="270" t="s">
        <v>186</v>
      </c>
      <c r="AX2900" s="380">
        <v>392.77</v>
      </c>
      <c r="AY2900" s="380">
        <v>417.36</v>
      </c>
    </row>
    <row r="2901" spans="1:51" x14ac:dyDescent="0.25">
      <c r="A2901" s="5">
        <v>32</v>
      </c>
      <c r="B2901" s="6" t="s">
        <v>104</v>
      </c>
      <c r="C2901" s="77">
        <v>0</v>
      </c>
      <c r="D2901" s="77">
        <v>0</v>
      </c>
      <c r="E2901" s="77">
        <v>0</v>
      </c>
      <c r="F2901" s="77">
        <v>0</v>
      </c>
      <c r="G2901" s="77">
        <v>0</v>
      </c>
      <c r="H2901" s="77">
        <v>0</v>
      </c>
      <c r="I2901" s="77">
        <v>0</v>
      </c>
      <c r="J2901" s="77">
        <v>0</v>
      </c>
      <c r="K2901" s="77">
        <v>0</v>
      </c>
      <c r="L2901" s="77">
        <v>0</v>
      </c>
      <c r="M2901" s="77">
        <v>0</v>
      </c>
      <c r="N2901" s="77">
        <v>0</v>
      </c>
      <c r="O2901" s="77">
        <v>0</v>
      </c>
      <c r="P2901" s="77">
        <v>0</v>
      </c>
      <c r="Q2901" s="77">
        <v>0</v>
      </c>
      <c r="R2901" s="77">
        <v>0</v>
      </c>
      <c r="S2901" s="77">
        <v>0</v>
      </c>
      <c r="T2901" s="77">
        <v>0</v>
      </c>
      <c r="U2901" s="77">
        <v>0</v>
      </c>
      <c r="V2901" s="77">
        <v>0</v>
      </c>
      <c r="W2901" s="77">
        <v>0</v>
      </c>
      <c r="X2901" s="77">
        <v>0</v>
      </c>
      <c r="Y2901" s="77">
        <v>0</v>
      </c>
      <c r="Z2901" s="77">
        <v>0</v>
      </c>
      <c r="AA2901" s="77">
        <v>0</v>
      </c>
      <c r="AB2901" s="77">
        <v>0</v>
      </c>
      <c r="AC2901" s="77">
        <v>0</v>
      </c>
      <c r="AD2901" s="77">
        <v>0</v>
      </c>
      <c r="AE2901" s="77">
        <v>0</v>
      </c>
      <c r="AF2901" s="77">
        <v>0</v>
      </c>
      <c r="AG2901" s="77">
        <v>0</v>
      </c>
      <c r="AH2901" s="77">
        <v>0</v>
      </c>
      <c r="AI2901" s="77">
        <v>0</v>
      </c>
      <c r="AJ2901" s="77">
        <v>0</v>
      </c>
      <c r="AK2901" s="77">
        <v>0</v>
      </c>
      <c r="AL2901" s="77">
        <v>0</v>
      </c>
      <c r="AM2901" s="77">
        <v>0</v>
      </c>
      <c r="AN2901" s="77">
        <v>0</v>
      </c>
      <c r="AO2901" s="77">
        <v>0</v>
      </c>
      <c r="AP2901" s="13">
        <v>0</v>
      </c>
      <c r="AQ2901" s="13">
        <v>0</v>
      </c>
      <c r="AR2901" s="367">
        <v>0</v>
      </c>
      <c r="AS2901" s="322">
        <v>46112</v>
      </c>
      <c r="AT2901" s="20" t="s">
        <v>2</v>
      </c>
      <c r="AU2901" s="40" t="s">
        <v>292</v>
      </c>
      <c r="AV2901" s="40">
        <v>2026</v>
      </c>
      <c r="AW2901" s="269" t="s">
        <v>287</v>
      </c>
      <c r="AX2901" s="380">
        <v>446.67</v>
      </c>
      <c r="AY2901" s="380">
        <v>473.87</v>
      </c>
    </row>
    <row r="2902" spans="1:51" x14ac:dyDescent="0.25">
      <c r="A2902" s="5">
        <v>107</v>
      </c>
      <c r="B2902" s="6" t="s">
        <v>60</v>
      </c>
      <c r="C2902" s="77">
        <v>1557548394</v>
      </c>
      <c r="D2902" s="77">
        <v>354510563.66000003</v>
      </c>
      <c r="E2902" s="77">
        <v>138668055.68000001</v>
      </c>
      <c r="F2902" s="77">
        <v>180592562.57999998</v>
      </c>
      <c r="G2902" s="77">
        <v>482334537.38</v>
      </c>
      <c r="H2902" s="77">
        <v>270218.96999999997</v>
      </c>
      <c r="I2902" s="77">
        <v>2374235805.9099998</v>
      </c>
      <c r="J2902" s="77">
        <v>215345187.47</v>
      </c>
      <c r="K2902" s="77">
        <v>468661433.69999999</v>
      </c>
      <c r="L2902" s="77">
        <v>329993378.01999998</v>
      </c>
      <c r="M2902" s="77">
        <v>584269931.44000006</v>
      </c>
      <c r="N2902" s="77">
        <v>0</v>
      </c>
      <c r="O2902" s="77">
        <v>260876896.73000002</v>
      </c>
      <c r="P2902" s="77">
        <v>266615370.32999992</v>
      </c>
      <c r="Q2902" s="77">
        <v>-267300043.63999987</v>
      </c>
      <c r="R2902" s="77">
        <v>-684673.30999994278</v>
      </c>
      <c r="S2902" s="77">
        <v>954892.28000000119</v>
      </c>
      <c r="T2902" s="77">
        <v>423862.89</v>
      </c>
      <c r="U2902" s="77">
        <v>0</v>
      </c>
      <c r="V2902" s="77">
        <v>0</v>
      </c>
      <c r="W2902" s="77">
        <v>0</v>
      </c>
      <c r="X2902" s="77">
        <v>3074424.88</v>
      </c>
      <c r="Y2902" s="77">
        <v>10895478.77</v>
      </c>
      <c r="Z2902" s="77">
        <v>7068603.5499999998</v>
      </c>
      <c r="AA2902" s="77">
        <v>0</v>
      </c>
      <c r="AB2902" s="77">
        <v>94.53</v>
      </c>
      <c r="AC2902" s="77">
        <v>0</v>
      </c>
      <c r="AD2902" s="77">
        <v>0</v>
      </c>
      <c r="AE2902" s="77">
        <v>0</v>
      </c>
      <c r="AF2902" s="77">
        <v>420.36</v>
      </c>
      <c r="AG2902" s="77">
        <v>475133973.66999996</v>
      </c>
      <c r="AH2902" s="77">
        <v>684194074.49000001</v>
      </c>
      <c r="AI2902" s="77">
        <v>1155246085.52</v>
      </c>
      <c r="AJ2902" s="77">
        <v>894369188.78999996</v>
      </c>
      <c r="AK2902" s="77">
        <v>0</v>
      </c>
      <c r="AL2902" s="77">
        <v>2374235805.9099998</v>
      </c>
      <c r="AM2902" s="77">
        <v>5.0659935620599796</v>
      </c>
      <c r="AN2902" s="77">
        <v>53860455.100000001</v>
      </c>
      <c r="AO2902" s="77">
        <v>126732107.48</v>
      </c>
      <c r="AP2902" s="13">
        <v>1597132209.47</v>
      </c>
      <c r="AQ2902" s="13">
        <v>623029682.85000014</v>
      </c>
      <c r="AR2902" s="367">
        <v>293741000</v>
      </c>
      <c r="AS2902" s="322">
        <v>46112</v>
      </c>
      <c r="AT2902" s="20" t="s">
        <v>2</v>
      </c>
      <c r="AU2902" s="40" t="s">
        <v>292</v>
      </c>
      <c r="AV2902" s="40">
        <v>2026</v>
      </c>
      <c r="AW2902" s="269" t="s">
        <v>160</v>
      </c>
      <c r="AX2902" s="380">
        <v>446.67</v>
      </c>
      <c r="AY2902" s="380">
        <v>473.87</v>
      </c>
    </row>
    <row r="2903" spans="1:51" x14ac:dyDescent="0.25">
      <c r="A2903" s="5">
        <v>66</v>
      </c>
      <c r="B2903" s="6" t="s">
        <v>61</v>
      </c>
      <c r="C2903" s="77">
        <v>73897426.900000006</v>
      </c>
      <c r="D2903" s="77">
        <v>1456868.07</v>
      </c>
      <c r="E2903" s="77">
        <v>1235.07</v>
      </c>
      <c r="F2903" s="77">
        <v>1344241.96</v>
      </c>
      <c r="G2903" s="77">
        <v>1084752.22</v>
      </c>
      <c r="H2903" s="77">
        <v>-236148315.94</v>
      </c>
      <c r="I2903" s="77">
        <v>3576698147.98</v>
      </c>
      <c r="J2903" s="77">
        <v>31909329</v>
      </c>
      <c r="K2903" s="77">
        <v>1254.1500000000001</v>
      </c>
      <c r="L2903" s="77">
        <v>19.079999999999998</v>
      </c>
      <c r="M2903" s="77">
        <v>28429567.890000001</v>
      </c>
      <c r="N2903" s="77">
        <v>0</v>
      </c>
      <c r="O2903" s="77">
        <v>3230810.5600000024</v>
      </c>
      <c r="P2903" s="77">
        <v>66780754.090000004</v>
      </c>
      <c r="Q2903" s="77">
        <v>-56481040.850000001</v>
      </c>
      <c r="R2903" s="77">
        <v>10299713.240000002</v>
      </c>
      <c r="S2903" s="77">
        <v>-246448029.18000007</v>
      </c>
      <c r="T2903" s="77">
        <v>19151924.109999999</v>
      </c>
      <c r="U2903" s="77">
        <v>0</v>
      </c>
      <c r="V2903" s="77">
        <v>0</v>
      </c>
      <c r="W2903" s="77">
        <v>0</v>
      </c>
      <c r="X2903" s="77">
        <v>14002283.130000001</v>
      </c>
      <c r="Y2903" s="77">
        <v>112226723.38</v>
      </c>
      <c r="Z2903" s="77">
        <v>1621025.29</v>
      </c>
      <c r="AA2903" s="77">
        <v>9316401.3499999996</v>
      </c>
      <c r="AB2903" s="77">
        <v>0</v>
      </c>
      <c r="AC2903" s="77">
        <v>0</v>
      </c>
      <c r="AD2903" s="77">
        <v>0</v>
      </c>
      <c r="AE2903" s="77">
        <v>0</v>
      </c>
      <c r="AF2903" s="77">
        <v>0.02</v>
      </c>
      <c r="AG2903" s="77">
        <v>25536654.989999998</v>
      </c>
      <c r="AH2903" s="77">
        <v>2894167.05</v>
      </c>
      <c r="AI2903" s="77">
        <v>28429567.890000001</v>
      </c>
      <c r="AJ2903" s="77">
        <v>25198757.329999998</v>
      </c>
      <c r="AK2903" s="77">
        <v>0</v>
      </c>
      <c r="AL2903" s="77">
        <v>3576698147.98</v>
      </c>
      <c r="AM2903" s="77">
        <v>2851890.2427779771</v>
      </c>
      <c r="AN2903" s="77">
        <v>1344241.96</v>
      </c>
      <c r="AO2903" s="77">
        <v>0</v>
      </c>
      <c r="AP2903" s="13">
        <v>70707012.470000014</v>
      </c>
      <c r="AQ2903" s="13">
        <v>1497264.1999999997</v>
      </c>
      <c r="AR2903" s="367">
        <v>23233046.010000002</v>
      </c>
      <c r="AS2903" s="322">
        <v>46112</v>
      </c>
      <c r="AT2903" s="20" t="s">
        <v>2</v>
      </c>
      <c r="AU2903" s="40" t="s">
        <v>293</v>
      </c>
      <c r="AV2903" s="40">
        <v>2026</v>
      </c>
      <c r="AW2903" s="269" t="s">
        <v>178</v>
      </c>
      <c r="AX2903" s="380">
        <v>446.67</v>
      </c>
      <c r="AY2903" s="380">
        <v>473.87</v>
      </c>
    </row>
    <row r="2904" spans="1:51" x14ac:dyDescent="0.25">
      <c r="A2904" s="5">
        <v>44</v>
      </c>
      <c r="B2904" s="6" t="s">
        <v>62</v>
      </c>
      <c r="C2904" s="77">
        <v>227946659.00999999</v>
      </c>
      <c r="D2904" s="77">
        <v>13429120.960000001</v>
      </c>
      <c r="E2904" s="77">
        <v>16826438.359999999</v>
      </c>
      <c r="F2904" s="77">
        <v>48292541.200000003</v>
      </c>
      <c r="G2904" s="77">
        <v>0</v>
      </c>
      <c r="H2904" s="77">
        <v>-94760330.319999993</v>
      </c>
      <c r="I2904" s="77">
        <v>2134712574.49</v>
      </c>
      <c r="J2904" s="77">
        <v>332281023.63</v>
      </c>
      <c r="K2904" s="77">
        <v>228876044.78</v>
      </c>
      <c r="L2904" s="77">
        <v>211687896.56</v>
      </c>
      <c r="M2904" s="77">
        <v>0</v>
      </c>
      <c r="N2904" s="77">
        <v>0</v>
      </c>
      <c r="O2904" s="77">
        <v>108423962.19999996</v>
      </c>
      <c r="P2904" s="77">
        <v>57342501.539999902</v>
      </c>
      <c r="Q2904" s="77">
        <v>-287621.75</v>
      </c>
      <c r="R2904" s="77">
        <v>57054879.789999902</v>
      </c>
      <c r="S2904" s="77">
        <v>-151815210.10999998</v>
      </c>
      <c r="T2904" s="77">
        <v>996188.29</v>
      </c>
      <c r="U2904" s="77">
        <v>0</v>
      </c>
      <c r="V2904" s="77">
        <v>0</v>
      </c>
      <c r="W2904" s="77">
        <v>0</v>
      </c>
      <c r="X2904" s="77">
        <v>6581967.6600000001</v>
      </c>
      <c r="Y2904" s="77">
        <v>134425689.62</v>
      </c>
      <c r="Z2904" s="77">
        <v>2973643.52</v>
      </c>
      <c r="AA2904" s="77">
        <v>0</v>
      </c>
      <c r="AB2904" s="77">
        <v>0</v>
      </c>
      <c r="AC2904" s="77">
        <v>0</v>
      </c>
      <c r="AD2904" s="77">
        <v>0</v>
      </c>
      <c r="AE2904" s="77">
        <v>0</v>
      </c>
      <c r="AF2904" s="77">
        <v>70219.460000000006</v>
      </c>
      <c r="AG2904" s="77">
        <v>211687896.56</v>
      </c>
      <c r="AH2904" s="77">
        <v>16826438.359999999</v>
      </c>
      <c r="AI2904" s="77">
        <v>228524717.02999997</v>
      </c>
      <c r="AJ2904" s="77">
        <v>120100754.83000001</v>
      </c>
      <c r="AK2904" s="77">
        <v>0</v>
      </c>
      <c r="AL2904" s="77">
        <v>2134712574.49</v>
      </c>
      <c r="AM2904" s="77">
        <v>9.3269375418555764</v>
      </c>
      <c r="AN2904" s="77">
        <v>24252674.399999999</v>
      </c>
      <c r="AO2904" s="77">
        <v>24039866.800000004</v>
      </c>
      <c r="AP2904" s="13">
        <v>117030911.94999999</v>
      </c>
      <c r="AQ2904" s="13">
        <v>10925352.43</v>
      </c>
      <c r="AR2904" s="367">
        <v>23291201</v>
      </c>
      <c r="AS2904" s="322">
        <v>46112</v>
      </c>
      <c r="AT2904" s="20" t="s">
        <v>2</v>
      </c>
      <c r="AU2904" s="40" t="s">
        <v>293</v>
      </c>
      <c r="AV2904" s="40">
        <v>2026</v>
      </c>
      <c r="AW2904" s="269" t="s">
        <v>167</v>
      </c>
      <c r="AX2904" s="380">
        <v>446.67</v>
      </c>
      <c r="AY2904" s="380">
        <v>473.87</v>
      </c>
    </row>
    <row r="2905" spans="1:51" ht="30" x14ac:dyDescent="0.25">
      <c r="A2905" s="5">
        <v>113</v>
      </c>
      <c r="B2905" s="6" t="s">
        <v>63</v>
      </c>
      <c r="C2905" s="77">
        <v>72626507.810000002</v>
      </c>
      <c r="D2905" s="77">
        <v>8777361.4900000002</v>
      </c>
      <c r="E2905" s="77">
        <v>478060.22000000003</v>
      </c>
      <c r="F2905" s="77">
        <v>15944121.58</v>
      </c>
      <c r="G2905" s="77">
        <v>66166028.68</v>
      </c>
      <c r="H2905" s="77">
        <v>133425.04999999999</v>
      </c>
      <c r="I2905" s="77">
        <v>1475519407.04</v>
      </c>
      <c r="J2905" s="77">
        <v>28850482.210000001</v>
      </c>
      <c r="K2905" s="77">
        <v>59654115.619999997</v>
      </c>
      <c r="L2905" s="77">
        <v>59176055.399999999</v>
      </c>
      <c r="M2905" s="77">
        <v>22514977.490000002</v>
      </c>
      <c r="N2905" s="77">
        <v>0</v>
      </c>
      <c r="O2905" s="77">
        <v>10381086.519999996</v>
      </c>
      <c r="P2905" s="77">
        <v>-28642090.459999979</v>
      </c>
      <c r="Q2905" s="77">
        <v>-2921871.84</v>
      </c>
      <c r="R2905" s="77">
        <v>-31563962.299999978</v>
      </c>
      <c r="S2905" s="77">
        <v>31697387.350000001</v>
      </c>
      <c r="T2905" s="77">
        <v>15016118.85</v>
      </c>
      <c r="U2905" s="77">
        <v>0</v>
      </c>
      <c r="V2905" s="77">
        <v>0</v>
      </c>
      <c r="W2905" s="77">
        <v>1753647.71</v>
      </c>
      <c r="X2905" s="77">
        <v>1970517.46</v>
      </c>
      <c r="Y2905" s="77">
        <v>973985.38</v>
      </c>
      <c r="Z2905" s="77">
        <v>926483.14</v>
      </c>
      <c r="AA2905" s="77">
        <v>0</v>
      </c>
      <c r="AB2905" s="77">
        <v>0</v>
      </c>
      <c r="AC2905" s="77">
        <v>0</v>
      </c>
      <c r="AD2905" s="77">
        <v>0</v>
      </c>
      <c r="AE2905" s="77">
        <v>0</v>
      </c>
      <c r="AF2905" s="77">
        <v>1502634.92</v>
      </c>
      <c r="AG2905" s="77">
        <v>72664406.550000012</v>
      </c>
      <c r="AH2905" s="77">
        <v>9969720.8800000008</v>
      </c>
      <c r="AI2905" s="77">
        <v>82134863.120000005</v>
      </c>
      <c r="AJ2905" s="77">
        <v>71753776.600000009</v>
      </c>
      <c r="AK2905" s="77">
        <v>0</v>
      </c>
      <c r="AL2905" s="77">
        <v>1475519407.04</v>
      </c>
      <c r="AM2905" s="77">
        <v>24.734578523284796</v>
      </c>
      <c r="AN2905" s="77">
        <v>8105752.7300000004</v>
      </c>
      <c r="AO2905" s="77">
        <v>7838368.8499999996</v>
      </c>
      <c r="AP2905" s="13">
        <v>67166578.799999997</v>
      </c>
      <c r="AQ2905" s="13">
        <v>8734311.3799999971</v>
      </c>
      <c r="AR2905" s="367">
        <v>9642200</v>
      </c>
      <c r="AS2905" s="322">
        <v>46112</v>
      </c>
      <c r="AT2905" s="20" t="s">
        <v>2</v>
      </c>
      <c r="AU2905" s="40" t="s">
        <v>292</v>
      </c>
      <c r="AV2905" s="40">
        <v>2026</v>
      </c>
      <c r="AW2905" s="269" t="s">
        <v>171</v>
      </c>
      <c r="AX2905" s="380">
        <v>446.67</v>
      </c>
      <c r="AY2905" s="380">
        <v>473.87</v>
      </c>
    </row>
    <row r="2906" spans="1:51" x14ac:dyDescent="0.25">
      <c r="A2906" s="5">
        <v>1</v>
      </c>
      <c r="B2906" s="6" t="s">
        <v>65</v>
      </c>
      <c r="C2906" s="77">
        <v>0</v>
      </c>
      <c r="D2906" s="77">
        <v>0</v>
      </c>
      <c r="E2906" s="77">
        <v>0</v>
      </c>
      <c r="F2906" s="77">
        <v>0</v>
      </c>
      <c r="G2906" s="77">
        <v>0</v>
      </c>
      <c r="H2906" s="77">
        <v>0</v>
      </c>
      <c r="I2906" s="77">
        <v>0</v>
      </c>
      <c r="J2906" s="77">
        <v>0</v>
      </c>
      <c r="K2906" s="77">
        <v>0</v>
      </c>
      <c r="L2906" s="77">
        <v>0</v>
      </c>
      <c r="M2906" s="77">
        <v>0</v>
      </c>
      <c r="N2906" s="77">
        <v>0</v>
      </c>
      <c r="O2906" s="77">
        <v>0</v>
      </c>
      <c r="P2906" s="77">
        <v>0</v>
      </c>
      <c r="Q2906" s="77">
        <v>0</v>
      </c>
      <c r="R2906" s="77">
        <v>0</v>
      </c>
      <c r="S2906" s="77">
        <v>0</v>
      </c>
      <c r="T2906" s="77">
        <v>0</v>
      </c>
      <c r="U2906" s="77">
        <v>0</v>
      </c>
      <c r="V2906" s="77">
        <v>0</v>
      </c>
      <c r="W2906" s="77">
        <v>0</v>
      </c>
      <c r="X2906" s="77">
        <v>0</v>
      </c>
      <c r="Y2906" s="77">
        <v>0</v>
      </c>
      <c r="Z2906" s="77">
        <v>0</v>
      </c>
      <c r="AA2906" s="77">
        <v>0</v>
      </c>
      <c r="AB2906" s="77">
        <v>0</v>
      </c>
      <c r="AC2906" s="77">
        <v>0</v>
      </c>
      <c r="AD2906" s="77">
        <v>0</v>
      </c>
      <c r="AE2906" s="77">
        <v>0</v>
      </c>
      <c r="AF2906" s="77">
        <v>0</v>
      </c>
      <c r="AG2906" s="77">
        <v>0</v>
      </c>
      <c r="AH2906" s="77">
        <v>0</v>
      </c>
      <c r="AI2906" s="77">
        <v>0</v>
      </c>
      <c r="AJ2906" s="77">
        <v>0</v>
      </c>
      <c r="AK2906" s="77">
        <v>0</v>
      </c>
      <c r="AL2906" s="77">
        <v>0</v>
      </c>
      <c r="AM2906" s="77">
        <v>0</v>
      </c>
      <c r="AN2906" s="77">
        <v>0</v>
      </c>
      <c r="AO2906" s="77">
        <v>0</v>
      </c>
      <c r="AP2906" s="13">
        <v>0</v>
      </c>
      <c r="AQ2906" s="13">
        <v>0</v>
      </c>
      <c r="AR2906" s="367">
        <v>0</v>
      </c>
      <c r="AS2906" s="322">
        <v>46112</v>
      </c>
      <c r="AT2906" s="20" t="s">
        <v>2</v>
      </c>
      <c r="AU2906" s="40" t="s">
        <v>292</v>
      </c>
      <c r="AV2906" s="40">
        <v>2026</v>
      </c>
      <c r="AW2906" s="269" t="s">
        <v>177</v>
      </c>
      <c r="AX2906" s="380">
        <v>446.67</v>
      </c>
      <c r="AY2906" s="380">
        <v>473.87</v>
      </c>
    </row>
    <row r="2907" spans="1:51" x14ac:dyDescent="0.25">
      <c r="A2907" s="5">
        <v>109</v>
      </c>
      <c r="B2907" s="6" t="s">
        <v>66</v>
      </c>
      <c r="C2907" s="77">
        <v>2641194236.8000002</v>
      </c>
      <c r="D2907" s="77">
        <v>480563522.86000001</v>
      </c>
      <c r="E2907" s="77">
        <v>504375171.12</v>
      </c>
      <c r="F2907" s="77">
        <v>335375263.25</v>
      </c>
      <c r="G2907" s="77">
        <v>95346440.450000003</v>
      </c>
      <c r="H2907" s="77">
        <v>1338419939.4000001</v>
      </c>
      <c r="I2907" s="77">
        <v>11118257555.629999</v>
      </c>
      <c r="J2907" s="77">
        <v>4432115895.8299999</v>
      </c>
      <c r="K2907" s="77">
        <v>2078970288.1800001</v>
      </c>
      <c r="L2907" s="77">
        <v>1574595117.0599999</v>
      </c>
      <c r="M2907" s="77">
        <v>161432242.72</v>
      </c>
      <c r="N2907" s="77">
        <v>0</v>
      </c>
      <c r="O2907" s="77">
        <v>961319464.63999987</v>
      </c>
      <c r="P2907" s="77">
        <v>768589545.5999999</v>
      </c>
      <c r="Q2907" s="77">
        <v>-274325286.25</v>
      </c>
      <c r="R2907" s="77">
        <v>494264259.3499999</v>
      </c>
      <c r="S2907" s="77">
        <v>844155680.04999971</v>
      </c>
      <c r="T2907" s="77">
        <v>46441572.549999997</v>
      </c>
      <c r="U2907" s="77">
        <v>0</v>
      </c>
      <c r="V2907" s="77">
        <v>0</v>
      </c>
      <c r="W2907" s="77">
        <v>36896433.310000002</v>
      </c>
      <c r="X2907" s="77">
        <v>65658898.649999999</v>
      </c>
      <c r="Y2907" s="77">
        <v>553085332.38999999</v>
      </c>
      <c r="Z2907" s="77">
        <v>38493412.659999996</v>
      </c>
      <c r="AA2907" s="77">
        <v>8390.91</v>
      </c>
      <c r="AB2907" s="77">
        <v>0</v>
      </c>
      <c r="AC2907" s="77">
        <v>29322.41</v>
      </c>
      <c r="AD2907" s="77">
        <v>0</v>
      </c>
      <c r="AE2907" s="77">
        <v>2958596.15</v>
      </c>
      <c r="AF2907" s="77">
        <v>5320797.53</v>
      </c>
      <c r="AG2907" s="77">
        <v>1735659717.0599999</v>
      </c>
      <c r="AH2907" s="77">
        <v>504742813.84000003</v>
      </c>
      <c r="AI2907" s="77">
        <v>2212795010.9400001</v>
      </c>
      <c r="AJ2907" s="77">
        <v>1251475546.3000002</v>
      </c>
      <c r="AK2907" s="77">
        <v>0</v>
      </c>
      <c r="AL2907" s="77">
        <v>11118257555.629999</v>
      </c>
      <c r="AM2907" s="77">
        <v>5.3479636620315976</v>
      </c>
      <c r="AN2907" s="77">
        <v>298554361.44999999</v>
      </c>
      <c r="AO2907" s="77">
        <v>36820901.799999997</v>
      </c>
      <c r="AP2907" s="13">
        <v>1928909779.8</v>
      </c>
      <c r="AQ2907" s="13">
        <v>728819286.50000012</v>
      </c>
      <c r="AR2907" s="367">
        <v>330400000</v>
      </c>
      <c r="AS2907" s="322">
        <v>46112</v>
      </c>
      <c r="AT2907" s="20" t="s">
        <v>2</v>
      </c>
      <c r="AU2907" s="40" t="s">
        <v>292</v>
      </c>
      <c r="AV2907" s="40">
        <v>2026</v>
      </c>
      <c r="AW2907" s="269" t="s">
        <v>157</v>
      </c>
      <c r="AX2907" s="380">
        <v>446.67</v>
      </c>
      <c r="AY2907" s="380">
        <v>473.87</v>
      </c>
    </row>
    <row r="2908" spans="1:51" x14ac:dyDescent="0.25">
      <c r="A2908" s="5">
        <v>98</v>
      </c>
      <c r="B2908" s="6" t="s">
        <v>64</v>
      </c>
      <c r="C2908" s="77">
        <v>294174795.45000005</v>
      </c>
      <c r="D2908" s="77">
        <v>50035072.339999996</v>
      </c>
      <c r="E2908" s="77">
        <v>101490096.85999998</v>
      </c>
      <c r="F2908" s="77">
        <v>56996012.689999998</v>
      </c>
      <c r="G2908" s="77">
        <v>113336568.87</v>
      </c>
      <c r="H2908" s="77">
        <v>2344100.48</v>
      </c>
      <c r="I2908" s="77">
        <v>525128103.27999997</v>
      </c>
      <c r="J2908" s="77">
        <v>6699763.79</v>
      </c>
      <c r="K2908" s="77">
        <v>436288015.81</v>
      </c>
      <c r="L2908" s="77">
        <v>334797918.95000005</v>
      </c>
      <c r="M2908" s="77">
        <v>21006174.879999999</v>
      </c>
      <c r="N2908" s="77">
        <v>0</v>
      </c>
      <c r="O2908" s="77">
        <v>174560119.32999998</v>
      </c>
      <c r="P2908" s="77">
        <v>-101472543.18999994</v>
      </c>
      <c r="Q2908" s="77">
        <v>-17996367.660000004</v>
      </c>
      <c r="R2908" s="77">
        <v>-119468910.84999993</v>
      </c>
      <c r="S2908" s="77">
        <v>121813011.32999998</v>
      </c>
      <c r="T2908" s="77">
        <v>2808367.62</v>
      </c>
      <c r="U2908" s="77">
        <v>0</v>
      </c>
      <c r="V2908" s="77">
        <v>0</v>
      </c>
      <c r="W2908" s="77">
        <v>0</v>
      </c>
      <c r="X2908" s="77">
        <v>34136319.289999999</v>
      </c>
      <c r="Y2908" s="77">
        <v>2082994.34</v>
      </c>
      <c r="Z2908" s="77">
        <v>2816737.34</v>
      </c>
      <c r="AA2908" s="77">
        <v>21147787.920000002</v>
      </c>
      <c r="AB2908" s="77">
        <v>0</v>
      </c>
      <c r="AC2908" s="77">
        <v>0</v>
      </c>
      <c r="AD2908" s="77">
        <v>0</v>
      </c>
      <c r="AE2908" s="77">
        <v>0</v>
      </c>
      <c r="AF2908" s="77">
        <v>862410.44</v>
      </c>
      <c r="AG2908" s="77">
        <v>379324373.82999998</v>
      </c>
      <c r="AH2908" s="77">
        <v>101892095.55999999</v>
      </c>
      <c r="AI2908" s="77">
        <v>478936394.06</v>
      </c>
      <c r="AJ2908" s="77">
        <v>304376274.73000002</v>
      </c>
      <c r="AK2908" s="77">
        <v>0</v>
      </c>
      <c r="AL2908" s="77">
        <v>525128103.27999997</v>
      </c>
      <c r="AM2908" s="77">
        <v>1.2036271551146367</v>
      </c>
      <c r="AN2908" s="77">
        <v>37879434.239999995</v>
      </c>
      <c r="AO2908" s="77">
        <v>19116578.449999999</v>
      </c>
      <c r="AP2908" s="13">
        <v>221669662.5200001</v>
      </c>
      <c r="AQ2908" s="13">
        <v>137829712.31999996</v>
      </c>
      <c r="AR2908" s="367">
        <v>23317000</v>
      </c>
      <c r="AS2908" s="322">
        <v>46112</v>
      </c>
      <c r="AT2908" s="20" t="s">
        <v>2</v>
      </c>
      <c r="AU2908" s="40" t="s">
        <v>292</v>
      </c>
      <c r="AV2908" s="40">
        <v>2026</v>
      </c>
      <c r="AW2908" s="269" t="s">
        <v>165</v>
      </c>
      <c r="AX2908" s="380">
        <v>446.67</v>
      </c>
      <c r="AY2908" s="380">
        <v>473.87</v>
      </c>
    </row>
    <row r="2909" spans="1:51" x14ac:dyDescent="0.25">
      <c r="A2909" s="5">
        <v>121</v>
      </c>
      <c r="B2909" s="6" t="s">
        <v>68</v>
      </c>
      <c r="C2909" s="77">
        <v>0</v>
      </c>
      <c r="D2909" s="77">
        <v>0</v>
      </c>
      <c r="E2909" s="77">
        <v>0</v>
      </c>
      <c r="F2909" s="77">
        <v>0</v>
      </c>
      <c r="G2909" s="77">
        <v>0</v>
      </c>
      <c r="H2909" s="77">
        <v>0</v>
      </c>
      <c r="I2909" s="77">
        <v>0</v>
      </c>
      <c r="J2909" s="77">
        <v>0</v>
      </c>
      <c r="K2909" s="77">
        <v>0</v>
      </c>
      <c r="L2909" s="77">
        <v>0</v>
      </c>
      <c r="M2909" s="77">
        <v>0</v>
      </c>
      <c r="N2909" s="77">
        <v>0</v>
      </c>
      <c r="O2909" s="77">
        <v>0</v>
      </c>
      <c r="P2909" s="77">
        <v>0</v>
      </c>
      <c r="Q2909" s="77">
        <v>0</v>
      </c>
      <c r="R2909" s="77">
        <v>0</v>
      </c>
      <c r="S2909" s="77">
        <v>0</v>
      </c>
      <c r="T2909" s="77">
        <v>0</v>
      </c>
      <c r="U2909" s="77">
        <v>0</v>
      </c>
      <c r="V2909" s="77">
        <v>0</v>
      </c>
      <c r="W2909" s="77">
        <v>0</v>
      </c>
      <c r="X2909" s="77">
        <v>0</v>
      </c>
      <c r="Y2909" s="77">
        <v>0</v>
      </c>
      <c r="Z2909" s="77">
        <v>0</v>
      </c>
      <c r="AA2909" s="77">
        <v>0</v>
      </c>
      <c r="AB2909" s="77">
        <v>0</v>
      </c>
      <c r="AC2909" s="77">
        <v>0</v>
      </c>
      <c r="AD2909" s="77">
        <v>0</v>
      </c>
      <c r="AE2909" s="77">
        <v>0</v>
      </c>
      <c r="AF2909" s="77">
        <v>0</v>
      </c>
      <c r="AG2909" s="77">
        <v>0</v>
      </c>
      <c r="AH2909" s="77">
        <v>0</v>
      </c>
      <c r="AI2909" s="77">
        <v>0</v>
      </c>
      <c r="AJ2909" s="77">
        <v>0</v>
      </c>
      <c r="AK2909" s="77">
        <v>0</v>
      </c>
      <c r="AL2909" s="77">
        <v>0</v>
      </c>
      <c r="AM2909" s="77">
        <v>0</v>
      </c>
      <c r="AN2909" s="77">
        <v>0</v>
      </c>
      <c r="AO2909" s="77">
        <v>0</v>
      </c>
      <c r="AP2909" s="13">
        <v>0</v>
      </c>
      <c r="AQ2909" s="13">
        <v>0</v>
      </c>
      <c r="AR2909" s="367">
        <v>0</v>
      </c>
      <c r="AS2909" s="322">
        <v>46112</v>
      </c>
      <c r="AT2909" s="20" t="s">
        <v>2</v>
      </c>
      <c r="AU2909" s="40" t="s">
        <v>292</v>
      </c>
      <c r="AV2909" s="40">
        <v>2026</v>
      </c>
      <c r="AW2909" s="269" t="s">
        <v>188</v>
      </c>
      <c r="AX2909" s="380">
        <v>446.67</v>
      </c>
      <c r="AY2909" s="380">
        <v>473.87</v>
      </c>
    </row>
    <row r="2910" spans="1:51" x14ac:dyDescent="0.25">
      <c r="A2910" s="5">
        <v>108</v>
      </c>
      <c r="B2910" s="6" t="s">
        <v>102</v>
      </c>
      <c r="C2910" s="77">
        <v>33933186.799999997</v>
      </c>
      <c r="D2910" s="77">
        <v>994196.19</v>
      </c>
      <c r="E2910" s="77">
        <v>2067474.15</v>
      </c>
      <c r="F2910" s="77">
        <v>4311824.55</v>
      </c>
      <c r="G2910" s="77">
        <v>1757255.73</v>
      </c>
      <c r="H2910" s="77">
        <v>18234.73</v>
      </c>
      <c r="I2910" s="77">
        <v>219220645.58000001</v>
      </c>
      <c r="J2910" s="77">
        <v>341857168.31999999</v>
      </c>
      <c r="K2910" s="77">
        <v>31489429.710000001</v>
      </c>
      <c r="L2910" s="77">
        <v>29421955.560000002</v>
      </c>
      <c r="M2910" s="77">
        <v>3829701.3</v>
      </c>
      <c r="N2910" s="77">
        <v>0</v>
      </c>
      <c r="O2910" s="77">
        <v>16263078.240000002</v>
      </c>
      <c r="P2910" s="77">
        <v>10606832.090000004</v>
      </c>
      <c r="Q2910" s="77">
        <v>-4866440.1100000003</v>
      </c>
      <c r="R2910" s="77">
        <v>5740391.9800000032</v>
      </c>
      <c r="S2910" s="77">
        <v>-5722157.25</v>
      </c>
      <c r="T2910" s="77">
        <v>935.3</v>
      </c>
      <c r="U2910" s="77">
        <v>0</v>
      </c>
      <c r="V2910" s="77">
        <v>0</v>
      </c>
      <c r="W2910" s="77">
        <v>0</v>
      </c>
      <c r="X2910" s="77">
        <v>4121396.9</v>
      </c>
      <c r="Y2910" s="77">
        <v>28447159.09</v>
      </c>
      <c r="Z2910" s="77">
        <v>478631.22</v>
      </c>
      <c r="AA2910" s="77">
        <v>1803000</v>
      </c>
      <c r="AB2910" s="77">
        <v>0</v>
      </c>
      <c r="AC2910" s="77">
        <v>0</v>
      </c>
      <c r="AD2910" s="77">
        <v>0</v>
      </c>
      <c r="AE2910" s="77">
        <v>56307</v>
      </c>
      <c r="AF2910" s="77">
        <v>0</v>
      </c>
      <c r="AG2910" s="77">
        <v>33186741.41</v>
      </c>
      <c r="AH2910" s="77">
        <v>2132389.6</v>
      </c>
      <c r="AI2910" s="77">
        <v>35256171.140000001</v>
      </c>
      <c r="AJ2910" s="77">
        <v>18993092.899999999</v>
      </c>
      <c r="AK2910" s="77">
        <v>0</v>
      </c>
      <c r="AL2910" s="77">
        <v>219220645.58000001</v>
      </c>
      <c r="AM2910" s="77">
        <v>6.961721682447072</v>
      </c>
      <c r="AN2910" s="77">
        <v>3548733.3200000003</v>
      </c>
      <c r="AO2910" s="77">
        <v>763091.23</v>
      </c>
      <c r="AP2910" s="13">
        <v>19236776.439999998</v>
      </c>
      <c r="AQ2910" s="13">
        <v>2560864.0700000003</v>
      </c>
      <c r="AR2910" s="367">
        <v>18657080</v>
      </c>
      <c r="AS2910" s="322">
        <v>46112</v>
      </c>
      <c r="AT2910" s="20" t="s">
        <v>2</v>
      </c>
      <c r="AU2910" s="40" t="s">
        <v>292</v>
      </c>
      <c r="AV2910" s="40">
        <v>2026</v>
      </c>
      <c r="AW2910" s="269" t="s">
        <v>183</v>
      </c>
      <c r="AX2910" s="380">
        <v>446.67</v>
      </c>
      <c r="AY2910" s="380">
        <v>473.87</v>
      </c>
    </row>
    <row r="2911" spans="1:51" x14ac:dyDescent="0.25">
      <c r="A2911" s="5">
        <v>38</v>
      </c>
      <c r="B2911" s="6" t="s">
        <v>193</v>
      </c>
      <c r="C2911" s="77">
        <v>0</v>
      </c>
      <c r="D2911" s="77">
        <v>0</v>
      </c>
      <c r="E2911" s="77">
        <v>0</v>
      </c>
      <c r="F2911" s="77">
        <v>0</v>
      </c>
      <c r="G2911" s="77">
        <v>0</v>
      </c>
      <c r="H2911" s="77">
        <v>0</v>
      </c>
      <c r="I2911" s="77">
        <v>0</v>
      </c>
      <c r="J2911" s="77">
        <v>0</v>
      </c>
      <c r="K2911" s="77">
        <v>0</v>
      </c>
      <c r="L2911" s="77">
        <v>0</v>
      </c>
      <c r="M2911" s="77">
        <v>0</v>
      </c>
      <c r="N2911" s="77">
        <v>0</v>
      </c>
      <c r="O2911" s="77">
        <v>0</v>
      </c>
      <c r="P2911" s="77">
        <v>0</v>
      </c>
      <c r="Q2911" s="77">
        <v>0</v>
      </c>
      <c r="R2911" s="77">
        <v>0</v>
      </c>
      <c r="S2911" s="77">
        <v>0</v>
      </c>
      <c r="T2911" s="77">
        <v>0</v>
      </c>
      <c r="U2911" s="77">
        <v>0</v>
      </c>
      <c r="V2911" s="77">
        <v>0</v>
      </c>
      <c r="W2911" s="77">
        <v>0</v>
      </c>
      <c r="X2911" s="77">
        <v>0</v>
      </c>
      <c r="Y2911" s="77">
        <v>0</v>
      </c>
      <c r="Z2911" s="77">
        <v>0</v>
      </c>
      <c r="AA2911" s="77">
        <v>0</v>
      </c>
      <c r="AB2911" s="77">
        <v>0</v>
      </c>
      <c r="AC2911" s="77">
        <v>0</v>
      </c>
      <c r="AD2911" s="77">
        <v>0</v>
      </c>
      <c r="AE2911" s="77">
        <v>0</v>
      </c>
      <c r="AF2911" s="77">
        <v>0</v>
      </c>
      <c r="AG2911" s="77">
        <v>0</v>
      </c>
      <c r="AH2911" s="77">
        <v>0</v>
      </c>
      <c r="AI2911" s="77">
        <v>0</v>
      </c>
      <c r="AJ2911" s="77">
        <v>0</v>
      </c>
      <c r="AK2911" s="77">
        <v>0</v>
      </c>
      <c r="AL2911" s="77">
        <v>0</v>
      </c>
      <c r="AM2911" s="77">
        <v>0</v>
      </c>
      <c r="AN2911" s="77">
        <v>0</v>
      </c>
      <c r="AO2911" s="77">
        <v>0</v>
      </c>
      <c r="AP2911" s="13">
        <v>0</v>
      </c>
      <c r="AQ2911" s="13">
        <v>0</v>
      </c>
      <c r="AR2911" s="367">
        <v>0</v>
      </c>
      <c r="AS2911" s="322">
        <v>46112</v>
      </c>
      <c r="AT2911" s="20" t="s">
        <v>2</v>
      </c>
      <c r="AU2911" s="40" t="s">
        <v>292</v>
      </c>
      <c r="AV2911" s="40">
        <v>2026</v>
      </c>
      <c r="AW2911" s="269" t="s">
        <v>194</v>
      </c>
      <c r="AX2911" s="380">
        <v>446.67</v>
      </c>
      <c r="AY2911" s="380">
        <v>473.87</v>
      </c>
    </row>
    <row r="2912" spans="1:51" x14ac:dyDescent="0.25">
      <c r="A2912" s="5">
        <v>13</v>
      </c>
      <c r="B2912" s="6" t="s">
        <v>70</v>
      </c>
      <c r="C2912" s="77">
        <v>23859818219.400002</v>
      </c>
      <c r="D2912" s="77">
        <v>10977929178.91</v>
      </c>
      <c r="E2912" s="77">
        <v>5675480026.5899992</v>
      </c>
      <c r="F2912" s="77">
        <v>3836984231.4099998</v>
      </c>
      <c r="G2912" s="77">
        <v>4125516292.2800002</v>
      </c>
      <c r="H2912" s="77">
        <v>1911502753.8599999</v>
      </c>
      <c r="I2912" s="77">
        <v>32333996161.41</v>
      </c>
      <c r="J2912" s="77">
        <v>32212875955.619999</v>
      </c>
      <c r="K2912" s="77">
        <v>15604008423.629999</v>
      </c>
      <c r="L2912" s="77">
        <v>9928516343.4400005</v>
      </c>
      <c r="M2912" s="77">
        <v>11289492719.719999</v>
      </c>
      <c r="N2912" s="77">
        <v>0</v>
      </c>
      <c r="O2912" s="77">
        <v>11566351812.130001</v>
      </c>
      <c r="P2912" s="77">
        <v>-6646963295.3300095</v>
      </c>
      <c r="Q2912" s="77">
        <v>-1142754112.6800003</v>
      </c>
      <c r="R2912" s="77">
        <v>-7789717408.0100098</v>
      </c>
      <c r="S2912" s="77">
        <v>9701220161.8699989</v>
      </c>
      <c r="T2912" s="77">
        <v>189210070.58000001</v>
      </c>
      <c r="U2912" s="77">
        <v>1824432820.48</v>
      </c>
      <c r="V2912" s="77">
        <v>0</v>
      </c>
      <c r="W2912" s="77">
        <v>150983778.00999999</v>
      </c>
      <c r="X2912" s="77">
        <v>68038222.909999996</v>
      </c>
      <c r="Y2912" s="77">
        <v>0</v>
      </c>
      <c r="Z2912" s="77">
        <v>214240564.33000001</v>
      </c>
      <c r="AA2912" s="77">
        <v>31755565.940000001</v>
      </c>
      <c r="AB2912" s="77">
        <v>0</v>
      </c>
      <c r="AC2912" s="77">
        <v>3248045818.1300001</v>
      </c>
      <c r="AD2912" s="77">
        <v>0</v>
      </c>
      <c r="AE2912" s="77">
        <v>25513785.5</v>
      </c>
      <c r="AF2912" s="77">
        <v>4775989.9000000004</v>
      </c>
      <c r="AG2912" s="77">
        <v>16207067117.01</v>
      </c>
      <c r="AH2912" s="77">
        <v>10686421972.74</v>
      </c>
      <c r="AI2912" s="77">
        <v>26817180842.52</v>
      </c>
      <c r="AJ2912" s="77">
        <v>15250829030.389999</v>
      </c>
      <c r="AK2912" s="77">
        <v>0</v>
      </c>
      <c r="AL2912" s="77">
        <v>32333996161.41</v>
      </c>
      <c r="AM2912" s="77">
        <v>2.0721596197323806</v>
      </c>
      <c r="AN2912" s="77">
        <v>2871073652.98</v>
      </c>
      <c r="AO2912" s="77">
        <v>965910578.43000007</v>
      </c>
      <c r="AP2912" s="13">
        <v>17542346335.759998</v>
      </c>
      <c r="AQ2912" s="13">
        <v>15830360549.669998</v>
      </c>
      <c r="AR2912" s="367">
        <v>180005400</v>
      </c>
      <c r="AS2912" s="322">
        <v>46112</v>
      </c>
      <c r="AT2912" s="20" t="s">
        <v>2</v>
      </c>
      <c r="AU2912" s="40" t="s">
        <v>292</v>
      </c>
      <c r="AV2912" s="40">
        <v>2026</v>
      </c>
      <c r="AW2912" s="269" t="s">
        <v>149</v>
      </c>
      <c r="AX2912" s="380">
        <v>446.67</v>
      </c>
      <c r="AY2912" s="380">
        <v>473.87</v>
      </c>
    </row>
    <row r="2913" spans="1:51" x14ac:dyDescent="0.25">
      <c r="A2913" s="5">
        <v>110</v>
      </c>
      <c r="B2913" s="6" t="s">
        <v>71</v>
      </c>
      <c r="C2913" s="77">
        <v>214156925.66999999</v>
      </c>
      <c r="D2913" s="77">
        <v>9607624.5999999996</v>
      </c>
      <c r="E2913" s="77">
        <v>1390613.31</v>
      </c>
      <c r="F2913" s="77">
        <v>52130696.630000003</v>
      </c>
      <c r="G2913" s="77">
        <v>4373427.45</v>
      </c>
      <c r="H2913" s="77">
        <v>184326757.56999999</v>
      </c>
      <c r="I2913" s="77">
        <v>2885306462.8200002</v>
      </c>
      <c r="J2913" s="77">
        <v>2092881219.73</v>
      </c>
      <c r="K2913" s="77">
        <v>260976206.22999999</v>
      </c>
      <c r="L2913" s="77">
        <v>259585592.92000002</v>
      </c>
      <c r="M2913" s="77">
        <v>7262445.2000000002</v>
      </c>
      <c r="N2913" s="77">
        <v>0</v>
      </c>
      <c r="O2913" s="77">
        <v>166791196.03999996</v>
      </c>
      <c r="P2913" s="77">
        <v>-23736174.129999936</v>
      </c>
      <c r="Q2913" s="77">
        <v>-16057888.790000007</v>
      </c>
      <c r="R2913" s="77">
        <v>-39794062.919999942</v>
      </c>
      <c r="S2913" s="77">
        <v>224120820.49000001</v>
      </c>
      <c r="T2913" s="77">
        <v>14605132.470000001</v>
      </c>
      <c r="U2913" s="77">
        <v>0</v>
      </c>
      <c r="V2913" s="77">
        <v>0</v>
      </c>
      <c r="W2913" s="77">
        <v>0</v>
      </c>
      <c r="X2913" s="77">
        <v>1978242.72</v>
      </c>
      <c r="Y2913" s="77">
        <v>143364974.13</v>
      </c>
      <c r="Z2913" s="77">
        <v>1132726.21</v>
      </c>
      <c r="AA2913" s="77">
        <v>4114991.33</v>
      </c>
      <c r="AB2913" s="77">
        <v>0</v>
      </c>
      <c r="AC2913" s="77">
        <v>0</v>
      </c>
      <c r="AD2913" s="77">
        <v>0</v>
      </c>
      <c r="AE2913" s="77">
        <v>0</v>
      </c>
      <c r="AF2913" s="77">
        <v>46974.239999999998</v>
      </c>
      <c r="AG2913" s="77">
        <v>297547473.70000005</v>
      </c>
      <c r="AH2913" s="77">
        <v>4030351.6300000004</v>
      </c>
      <c r="AI2913" s="77">
        <v>301318445.40999997</v>
      </c>
      <c r="AJ2913" s="77">
        <v>134527249.37</v>
      </c>
      <c r="AK2913" s="77">
        <v>0</v>
      </c>
      <c r="AL2913" s="77">
        <v>2885306462.8200002</v>
      </c>
      <c r="AM2913" s="77">
        <v>11.055821925302881</v>
      </c>
      <c r="AN2913" s="77">
        <v>26915270.390000001</v>
      </c>
      <c r="AO2913" s="77">
        <v>25215426.239999998</v>
      </c>
      <c r="AP2913" s="13">
        <v>124859001.59000003</v>
      </c>
      <c r="AQ2913" s="13">
        <v>12853882.42</v>
      </c>
      <c r="AR2913" s="367">
        <v>25200000</v>
      </c>
      <c r="AS2913" s="322">
        <v>46112</v>
      </c>
      <c r="AT2913" s="20" t="s">
        <v>2</v>
      </c>
      <c r="AU2913" s="40" t="s">
        <v>292</v>
      </c>
      <c r="AV2913" s="40">
        <v>2026</v>
      </c>
      <c r="AW2913" s="269" t="s">
        <v>173</v>
      </c>
      <c r="AX2913" s="380">
        <v>446.67</v>
      </c>
      <c r="AY2913" s="380">
        <v>473.87</v>
      </c>
    </row>
    <row r="2914" spans="1:51" x14ac:dyDescent="0.25">
      <c r="A2914" s="5">
        <v>52</v>
      </c>
      <c r="B2914" s="6" t="s">
        <v>72</v>
      </c>
      <c r="C2914" s="77">
        <v>716247687.37000012</v>
      </c>
      <c r="D2914" s="77">
        <v>8504477.2200000007</v>
      </c>
      <c r="E2914" s="77">
        <v>267328638.66</v>
      </c>
      <c r="F2914" s="77">
        <v>130503397.97999999</v>
      </c>
      <c r="G2914" s="77">
        <v>139683981.68000001</v>
      </c>
      <c r="H2914" s="77">
        <v>18203528.75</v>
      </c>
      <c r="I2914" s="77">
        <v>7643367141.7799997</v>
      </c>
      <c r="J2914" s="77">
        <v>6271632922.4899998</v>
      </c>
      <c r="K2914" s="77">
        <v>563959886.75</v>
      </c>
      <c r="L2914" s="77">
        <v>296631248.08999997</v>
      </c>
      <c r="M2914" s="77">
        <v>90345861.650000006</v>
      </c>
      <c r="N2914" s="77">
        <v>0</v>
      </c>
      <c r="O2914" s="77">
        <v>203519231.90999991</v>
      </c>
      <c r="P2914" s="77">
        <v>233782947.63999987</v>
      </c>
      <c r="Q2914" s="77">
        <v>-269323890.58999997</v>
      </c>
      <c r="R2914" s="77">
        <v>-35540942.950000107</v>
      </c>
      <c r="S2914" s="77">
        <v>53744471.700000048</v>
      </c>
      <c r="T2914" s="77">
        <v>260042534.31999999</v>
      </c>
      <c r="U2914" s="77">
        <v>0</v>
      </c>
      <c r="V2914" s="77">
        <v>0</v>
      </c>
      <c r="W2914" s="77">
        <v>189964.42</v>
      </c>
      <c r="X2914" s="77">
        <v>3667987.27</v>
      </c>
      <c r="Y2914" s="77">
        <v>2850693.5</v>
      </c>
      <c r="Z2914" s="77">
        <v>3697170.03</v>
      </c>
      <c r="AA2914" s="77">
        <v>535692.6</v>
      </c>
      <c r="AB2914" s="77">
        <v>0</v>
      </c>
      <c r="AC2914" s="77">
        <v>0</v>
      </c>
      <c r="AD2914" s="77">
        <v>0</v>
      </c>
      <c r="AE2914" s="77">
        <v>0</v>
      </c>
      <c r="AF2914" s="77">
        <v>117361877.09999999</v>
      </c>
      <c r="AG2914" s="77">
        <v>371769059.5399999</v>
      </c>
      <c r="AH2914" s="77">
        <v>284277173.04000002</v>
      </c>
      <c r="AI2914" s="77">
        <v>646866704.67999995</v>
      </c>
      <c r="AJ2914" s="77">
        <v>443347472.77000004</v>
      </c>
      <c r="AK2914" s="77">
        <v>0</v>
      </c>
      <c r="AL2914" s="77">
        <v>7643367141.7799997</v>
      </c>
      <c r="AM2914" s="77">
        <v>13.553033329776978</v>
      </c>
      <c r="AN2914" s="77">
        <v>98575760.819999993</v>
      </c>
      <c r="AO2914" s="77">
        <v>31927637.16</v>
      </c>
      <c r="AP2914" s="13">
        <v>532085191.81000018</v>
      </c>
      <c r="AQ2914" s="13">
        <v>19598051.560000062</v>
      </c>
      <c r="AR2914" s="367">
        <v>33500000</v>
      </c>
      <c r="AS2914" s="322">
        <v>46112</v>
      </c>
      <c r="AT2914" s="20" t="s">
        <v>2</v>
      </c>
      <c r="AU2914" s="40" t="s">
        <v>292</v>
      </c>
      <c r="AV2914" s="40">
        <v>2026</v>
      </c>
      <c r="AW2914" s="269" t="s">
        <v>170</v>
      </c>
      <c r="AX2914" s="380">
        <v>446.67</v>
      </c>
      <c r="AY2914" s="380">
        <v>473.87</v>
      </c>
    </row>
    <row r="2915" spans="1:51" x14ac:dyDescent="0.25">
      <c r="A2915" s="5">
        <v>96</v>
      </c>
      <c r="B2915" s="6" t="s">
        <v>73</v>
      </c>
      <c r="C2915" s="77">
        <v>6044378211.1100006</v>
      </c>
      <c r="D2915" s="77">
        <v>323483512.76999998</v>
      </c>
      <c r="E2915" s="77">
        <v>688005345.19000006</v>
      </c>
      <c r="F2915" s="77">
        <v>363398017.93000001</v>
      </c>
      <c r="G2915" s="77">
        <v>1298032567.2</v>
      </c>
      <c r="H2915" s="77">
        <v>37387301.670000002</v>
      </c>
      <c r="I2915" s="77">
        <v>9168410190.1100006</v>
      </c>
      <c r="J2915" s="77">
        <v>3504707.22</v>
      </c>
      <c r="K2915" s="77">
        <v>2598258514.0599999</v>
      </c>
      <c r="L2915" s="77">
        <v>1910253168.8699999</v>
      </c>
      <c r="M2915" s="77">
        <v>1188646902</v>
      </c>
      <c r="N2915" s="77">
        <v>0</v>
      </c>
      <c r="O2915" s="77">
        <v>1201310779.9200006</v>
      </c>
      <c r="P2915" s="77">
        <v>2858153333.29</v>
      </c>
      <c r="Q2915" s="77">
        <v>-421425744.88000011</v>
      </c>
      <c r="R2915" s="77">
        <v>2436727588.4099998</v>
      </c>
      <c r="S2915" s="77">
        <v>-2399340286.7600002</v>
      </c>
      <c r="T2915" s="77">
        <v>23697306.559999999</v>
      </c>
      <c r="U2915" s="77">
        <v>0</v>
      </c>
      <c r="V2915" s="77">
        <v>0</v>
      </c>
      <c r="W2915" s="77">
        <v>635981.87</v>
      </c>
      <c r="X2915" s="77">
        <v>65193411.619999997</v>
      </c>
      <c r="Y2915" s="77">
        <v>19911899.780000001</v>
      </c>
      <c r="Z2915" s="77">
        <v>15571419.890000001</v>
      </c>
      <c r="AA2915" s="77">
        <v>0</v>
      </c>
      <c r="AB2915" s="77">
        <v>0</v>
      </c>
      <c r="AC2915" s="77">
        <v>0</v>
      </c>
      <c r="AD2915" s="77">
        <v>0</v>
      </c>
      <c r="AE2915" s="77">
        <v>0</v>
      </c>
      <c r="AF2915" s="77">
        <v>24619578.079999998</v>
      </c>
      <c r="AG2915" s="77">
        <v>2252188423.7600002</v>
      </c>
      <c r="AH2915" s="77">
        <v>1605534185.5999999</v>
      </c>
      <c r="AI2915" s="77">
        <v>3852730114.2500005</v>
      </c>
      <c r="AJ2915" s="77">
        <v>2651419334.3299999</v>
      </c>
      <c r="AK2915" s="77">
        <v>0</v>
      </c>
      <c r="AL2915" s="77">
        <v>9168410190.1100006</v>
      </c>
      <c r="AM2915" s="77">
        <v>3.5286751262419918</v>
      </c>
      <c r="AN2915" s="77">
        <v>205843755.03</v>
      </c>
      <c r="AO2915" s="77">
        <v>157554262.90000001</v>
      </c>
      <c r="AP2915" s="13">
        <v>5355526145.4400005</v>
      </c>
      <c r="AQ2915" s="13">
        <v>834801133.62999988</v>
      </c>
      <c r="AR2915" s="367">
        <v>193000000</v>
      </c>
      <c r="AS2915" s="322">
        <v>46112</v>
      </c>
      <c r="AT2915" s="20" t="s">
        <v>2</v>
      </c>
      <c r="AU2915" s="40" t="s">
        <v>292</v>
      </c>
      <c r="AV2915" s="40">
        <v>2026</v>
      </c>
      <c r="AW2915" s="269" t="s">
        <v>153</v>
      </c>
      <c r="AX2915" s="380">
        <v>446.67</v>
      </c>
      <c r="AY2915" s="380">
        <v>473.87</v>
      </c>
    </row>
    <row r="2916" spans="1:51" x14ac:dyDescent="0.25">
      <c r="A2916" s="5">
        <v>103</v>
      </c>
      <c r="B2916" s="6" t="s">
        <v>74</v>
      </c>
      <c r="C2916" s="77">
        <v>328988232.83999997</v>
      </c>
      <c r="D2916" s="77">
        <v>0</v>
      </c>
      <c r="E2916" s="77">
        <v>1</v>
      </c>
      <c r="F2916" s="77">
        <v>6108925.8700000001</v>
      </c>
      <c r="G2916" s="77">
        <v>866945.34</v>
      </c>
      <c r="H2916" s="77">
        <v>428418731.20999998</v>
      </c>
      <c r="I2916" s="77">
        <v>631578283.90999997</v>
      </c>
      <c r="J2916" s="77">
        <v>1398675651.8900001</v>
      </c>
      <c r="K2916" s="77">
        <v>38042395.219999999</v>
      </c>
      <c r="L2916" s="77">
        <v>38042394.219999999</v>
      </c>
      <c r="M2916" s="77">
        <v>140992675.97999999</v>
      </c>
      <c r="N2916" s="77">
        <v>0</v>
      </c>
      <c r="O2916" s="77">
        <v>22123168.639999956</v>
      </c>
      <c r="P2916" s="77">
        <v>299889192.99000001</v>
      </c>
      <c r="Q2916" s="77">
        <v>-269515658.62</v>
      </c>
      <c r="R2916" s="77">
        <v>30373534.370000005</v>
      </c>
      <c r="S2916" s="77">
        <v>398045196.79000002</v>
      </c>
      <c r="T2916" s="77">
        <v>1382668.58</v>
      </c>
      <c r="U2916" s="77">
        <v>0</v>
      </c>
      <c r="V2916" s="77">
        <v>0</v>
      </c>
      <c r="W2916" s="77">
        <v>0</v>
      </c>
      <c r="X2916" s="77">
        <v>5559.81</v>
      </c>
      <c r="Y2916" s="77">
        <v>64009809.5</v>
      </c>
      <c r="Z2916" s="77">
        <v>371522.51</v>
      </c>
      <c r="AA2916" s="77">
        <v>0</v>
      </c>
      <c r="AB2916" s="77">
        <v>0</v>
      </c>
      <c r="AC2916" s="77">
        <v>0</v>
      </c>
      <c r="AD2916" s="77">
        <v>0</v>
      </c>
      <c r="AE2916" s="77">
        <v>0</v>
      </c>
      <c r="AF2916" s="77">
        <v>384054.04</v>
      </c>
      <c r="AG2916" s="77">
        <v>279253607.37</v>
      </c>
      <c r="AH2916" s="77">
        <v>1</v>
      </c>
      <c r="AI2916" s="77">
        <v>278999385.16999996</v>
      </c>
      <c r="AJ2916" s="77">
        <v>256876216.53</v>
      </c>
      <c r="AK2916" s="77">
        <v>0</v>
      </c>
      <c r="AL2916" s="77">
        <v>631578283.90999997</v>
      </c>
      <c r="AM2916" s="77">
        <v>16.601958952835883</v>
      </c>
      <c r="AN2916" s="77">
        <v>2705448.7199999997</v>
      </c>
      <c r="AO2916" s="77">
        <v>3403477.15</v>
      </c>
      <c r="AP2916" s="13">
        <v>304554102.07999992</v>
      </c>
      <c r="AQ2916" s="13">
        <v>0</v>
      </c>
      <c r="AR2916" s="367">
        <v>36277253</v>
      </c>
      <c r="AS2916" s="322">
        <v>46112</v>
      </c>
      <c r="AT2916" s="20" t="s">
        <v>2</v>
      </c>
      <c r="AU2916" s="40" t="s">
        <v>292</v>
      </c>
      <c r="AV2916" s="40">
        <v>2026</v>
      </c>
      <c r="AW2916" s="269" t="s">
        <v>184</v>
      </c>
      <c r="AX2916" s="380">
        <v>446.67</v>
      </c>
      <c r="AY2916" s="380">
        <v>473.87</v>
      </c>
    </row>
    <row r="2917" spans="1:51" x14ac:dyDescent="0.25">
      <c r="A2917" s="5">
        <v>23</v>
      </c>
      <c r="B2917" s="6" t="s">
        <v>75</v>
      </c>
      <c r="C2917" s="77">
        <v>3375803913.5</v>
      </c>
      <c r="D2917" s="77">
        <v>735063913.96999991</v>
      </c>
      <c r="E2917" s="77">
        <v>423512174.12999994</v>
      </c>
      <c r="F2917" s="77">
        <v>702398734.17999995</v>
      </c>
      <c r="G2917" s="77">
        <v>214437279.44999999</v>
      </c>
      <c r="H2917" s="77">
        <v>6101275.75</v>
      </c>
      <c r="I2917" s="77">
        <v>4487129820.2200003</v>
      </c>
      <c r="J2917" s="77">
        <v>603011005.98000002</v>
      </c>
      <c r="K2917" s="77">
        <v>1489063369.54</v>
      </c>
      <c r="L2917" s="77">
        <v>1065551195.41</v>
      </c>
      <c r="M2917" s="77">
        <v>2278120275.0299997</v>
      </c>
      <c r="N2917" s="77">
        <v>0</v>
      </c>
      <c r="O2917" s="77">
        <v>821744095.49000025</v>
      </c>
      <c r="P2917" s="77">
        <v>896381766.84000015</v>
      </c>
      <c r="Q2917" s="77">
        <v>305860777.21999979</v>
      </c>
      <c r="R2917" s="77">
        <v>1202242544.0599999</v>
      </c>
      <c r="S2917" s="77">
        <v>-1196141268.1700001</v>
      </c>
      <c r="T2917" s="77">
        <v>110810.62</v>
      </c>
      <c r="U2917" s="77">
        <v>0</v>
      </c>
      <c r="V2917" s="77">
        <v>0</v>
      </c>
      <c r="W2917" s="77">
        <v>3775770</v>
      </c>
      <c r="X2917" s="77">
        <v>6618792.4100000001</v>
      </c>
      <c r="Y2917" s="77">
        <v>758442574.66999996</v>
      </c>
      <c r="Z2917" s="77">
        <v>239764837.91999999</v>
      </c>
      <c r="AA2917" s="77">
        <v>23526064.829999998</v>
      </c>
      <c r="AB2917" s="77">
        <v>0</v>
      </c>
      <c r="AC2917" s="77">
        <v>0</v>
      </c>
      <c r="AD2917" s="77">
        <v>0</v>
      </c>
      <c r="AE2917" s="77">
        <v>19619456.98</v>
      </c>
      <c r="AF2917" s="77">
        <v>253758.62</v>
      </c>
      <c r="AG2917" s="77">
        <v>2572121900.6500001</v>
      </c>
      <c r="AH2917" s="77">
        <v>1279507181.0599999</v>
      </c>
      <c r="AI2917" s="77">
        <v>3830205792.6800003</v>
      </c>
      <c r="AJ2917" s="77">
        <v>3010242177.4299998</v>
      </c>
      <c r="AK2917" s="77">
        <v>1780480.24</v>
      </c>
      <c r="AL2917" s="77">
        <v>4487129820.2200003</v>
      </c>
      <c r="AM2917" s="77">
        <v>3.0133907743672186</v>
      </c>
      <c r="AN2917" s="77">
        <v>415886059.40000004</v>
      </c>
      <c r="AO2917" s="77">
        <v>286512674.77999997</v>
      </c>
      <c r="AP2917" s="13">
        <v>2322400987.5199995</v>
      </c>
      <c r="AQ2917" s="13">
        <v>757850972.43999982</v>
      </c>
      <c r="AR2917" s="367">
        <v>111614607</v>
      </c>
      <c r="AS2917" s="322">
        <v>46112</v>
      </c>
      <c r="AT2917" s="20" t="s">
        <v>2</v>
      </c>
      <c r="AU2917" s="40" t="s">
        <v>292</v>
      </c>
      <c r="AV2917" s="40">
        <v>2026</v>
      </c>
      <c r="AW2917" s="269" t="s">
        <v>159</v>
      </c>
      <c r="AX2917" s="380">
        <v>446.67</v>
      </c>
      <c r="AY2917" s="380">
        <v>473.87</v>
      </c>
    </row>
    <row r="2918" spans="1:51" x14ac:dyDescent="0.25">
      <c r="A2918" s="5">
        <v>62</v>
      </c>
      <c r="B2918" s="6" t="s">
        <v>203</v>
      </c>
      <c r="C2918" s="77">
        <v>316438585.98000002</v>
      </c>
      <c r="D2918" s="77">
        <v>96920459.75</v>
      </c>
      <c r="E2918" s="77">
        <v>32348192.100000001</v>
      </c>
      <c r="F2918" s="77">
        <v>36418.79</v>
      </c>
      <c r="G2918" s="77">
        <v>15660106.060000001</v>
      </c>
      <c r="H2918" s="77">
        <v>27851528.850000001</v>
      </c>
      <c r="I2918" s="77">
        <v>634343412.07000005</v>
      </c>
      <c r="J2918" s="77">
        <v>73260283.819999993</v>
      </c>
      <c r="K2918" s="77">
        <v>71009759.769999996</v>
      </c>
      <c r="L2918" s="77">
        <v>38661567.670000002</v>
      </c>
      <c r="M2918" s="77">
        <v>0</v>
      </c>
      <c r="N2918" s="77">
        <v>0</v>
      </c>
      <c r="O2918" s="77">
        <v>20428910.259999998</v>
      </c>
      <c r="P2918" s="77">
        <v>183392691.11999997</v>
      </c>
      <c r="Q2918" s="77">
        <v>0</v>
      </c>
      <c r="R2918" s="77">
        <v>183392691.11999997</v>
      </c>
      <c r="S2918" s="77">
        <v>-155541162.27000001</v>
      </c>
      <c r="T2918" s="77">
        <v>6089078.8700000001</v>
      </c>
      <c r="U2918" s="77">
        <v>0</v>
      </c>
      <c r="V2918" s="77">
        <v>0</v>
      </c>
      <c r="W2918" s="77">
        <v>0</v>
      </c>
      <c r="X2918" s="77">
        <v>8873.2800000000007</v>
      </c>
      <c r="Y2918" s="77">
        <v>135421874.66999999</v>
      </c>
      <c r="Z2918" s="77">
        <v>6901098.1699999999</v>
      </c>
      <c r="AA2918" s="77">
        <v>19685177.93</v>
      </c>
      <c r="AB2918" s="77">
        <v>0</v>
      </c>
      <c r="AC2918" s="77">
        <v>0</v>
      </c>
      <c r="AD2918" s="77">
        <v>0</v>
      </c>
      <c r="AE2918" s="77">
        <v>0</v>
      </c>
      <c r="AF2918" s="77">
        <v>2428568.2799999998</v>
      </c>
      <c r="AG2918" s="77">
        <v>38661567.670000002</v>
      </c>
      <c r="AH2918" s="77">
        <v>32348192.100000001</v>
      </c>
      <c r="AI2918" s="77">
        <v>71009759.780000001</v>
      </c>
      <c r="AJ2918" s="77">
        <v>50580849.520000003</v>
      </c>
      <c r="AK2918" s="77">
        <v>0</v>
      </c>
      <c r="AL2918" s="77">
        <v>634343412.07000005</v>
      </c>
      <c r="AM2918" s="77">
        <v>8.9331862848801755</v>
      </c>
      <c r="AN2918" s="77">
        <v>36418.79</v>
      </c>
      <c r="AO2918" s="77">
        <v>0</v>
      </c>
      <c r="AP2918" s="13">
        <v>303525354.56999999</v>
      </c>
      <c r="AQ2918" s="13">
        <v>101420055.64999998</v>
      </c>
      <c r="AR2918" s="367">
        <v>25028000</v>
      </c>
      <c r="AS2918" s="322">
        <v>46112</v>
      </c>
      <c r="AT2918" s="20" t="s">
        <v>2</v>
      </c>
      <c r="AU2918" s="40" t="s">
        <v>292</v>
      </c>
      <c r="AV2918" s="40">
        <v>2026</v>
      </c>
      <c r="AW2918" s="269" t="s">
        <v>169</v>
      </c>
      <c r="AX2918" s="380">
        <v>446.67</v>
      </c>
      <c r="AY2918" s="380">
        <v>473.87</v>
      </c>
    </row>
    <row r="2919" spans="1:51" x14ac:dyDescent="0.25">
      <c r="A2919" s="5">
        <v>71</v>
      </c>
      <c r="B2919" s="6" t="s">
        <v>83</v>
      </c>
      <c r="C2919" s="77">
        <v>3581733364.5799999</v>
      </c>
      <c r="D2919" s="77">
        <v>438682512.31999999</v>
      </c>
      <c r="E2919" s="77">
        <v>744864560.12</v>
      </c>
      <c r="F2919" s="77">
        <v>19252918.84</v>
      </c>
      <c r="G2919" s="77">
        <v>1908057871.1499999</v>
      </c>
      <c r="H2919" s="77">
        <v>268451005.95999998</v>
      </c>
      <c r="I2919" s="77">
        <v>4031821121.8800001</v>
      </c>
      <c r="J2919" s="77">
        <v>28719618.120000001</v>
      </c>
      <c r="K2919" s="77">
        <v>1371109958.9000001</v>
      </c>
      <c r="L2919" s="77">
        <v>626245398.77999997</v>
      </c>
      <c r="M2919" s="77">
        <v>382774246.62</v>
      </c>
      <c r="N2919" s="77">
        <v>0</v>
      </c>
      <c r="O2919" s="77">
        <v>1024586736.9900001</v>
      </c>
      <c r="P2919" s="77">
        <v>191153325.27999973</v>
      </c>
      <c r="Q2919" s="77">
        <v>-1107761162.1000001</v>
      </c>
      <c r="R2919" s="77">
        <v>-916607836.82000041</v>
      </c>
      <c r="S2919" s="77">
        <v>1185058842.7399998</v>
      </c>
      <c r="T2919" s="77">
        <v>152750679.22</v>
      </c>
      <c r="U2919" s="77">
        <v>0</v>
      </c>
      <c r="V2919" s="77">
        <v>0</v>
      </c>
      <c r="W2919" s="77">
        <v>1212122658.8</v>
      </c>
      <c r="X2919" s="77">
        <v>63678331.579999998</v>
      </c>
      <c r="Y2919" s="77">
        <v>38939956.560000002</v>
      </c>
      <c r="Z2919" s="77">
        <v>24225187.149999999</v>
      </c>
      <c r="AA2919" s="77">
        <v>0</v>
      </c>
      <c r="AB2919" s="77">
        <v>0</v>
      </c>
      <c r="AC2919" s="77">
        <v>0</v>
      </c>
      <c r="AD2919" s="77">
        <v>0</v>
      </c>
      <c r="AE2919" s="77">
        <v>0</v>
      </c>
      <c r="AF2919" s="77">
        <v>152235084.63999999</v>
      </c>
      <c r="AG2919" s="77">
        <v>1006453413.78</v>
      </c>
      <c r="AH2919" s="77">
        <v>747430791.74000001</v>
      </c>
      <c r="AI2919" s="77">
        <v>1752308690.9400001</v>
      </c>
      <c r="AJ2919" s="77">
        <v>727721953.94999993</v>
      </c>
      <c r="AK2919" s="77">
        <v>0</v>
      </c>
      <c r="AL2919" s="77">
        <v>4031821121.8800001</v>
      </c>
      <c r="AM2919" s="77">
        <v>2.9405527220549166</v>
      </c>
      <c r="AN2919" s="77">
        <v>19252918.84</v>
      </c>
      <c r="AO2919" s="77">
        <v>0</v>
      </c>
      <c r="AP2919" s="13">
        <v>2920724730.0900002</v>
      </c>
      <c r="AQ2919" s="13">
        <v>802260614.81999993</v>
      </c>
      <c r="AR2919" s="367">
        <v>68212540.780000001</v>
      </c>
      <c r="AS2919" s="322">
        <v>46112</v>
      </c>
      <c r="AT2919" s="20" t="s">
        <v>2</v>
      </c>
      <c r="AU2919" s="40" t="s">
        <v>292</v>
      </c>
      <c r="AV2919" s="40">
        <v>2026</v>
      </c>
      <c r="AW2919" s="269" t="s">
        <v>161</v>
      </c>
      <c r="AX2919" s="380">
        <v>446.67</v>
      </c>
      <c r="AY2919" s="380">
        <v>473.87</v>
      </c>
    </row>
    <row r="2920" spans="1:51" x14ac:dyDescent="0.25">
      <c r="A2920" s="5">
        <v>77</v>
      </c>
      <c r="B2920" s="6" t="s">
        <v>195</v>
      </c>
      <c r="C2920" s="77">
        <v>0</v>
      </c>
      <c r="D2920" s="77">
        <v>0</v>
      </c>
      <c r="E2920" s="77">
        <v>0</v>
      </c>
      <c r="F2920" s="77">
        <v>0</v>
      </c>
      <c r="G2920" s="77">
        <v>0</v>
      </c>
      <c r="H2920" s="77">
        <v>0</v>
      </c>
      <c r="I2920" s="77">
        <v>0</v>
      </c>
      <c r="J2920" s="77">
        <v>0</v>
      </c>
      <c r="K2920" s="77">
        <v>0</v>
      </c>
      <c r="L2920" s="77">
        <v>0</v>
      </c>
      <c r="M2920" s="77">
        <v>0</v>
      </c>
      <c r="N2920" s="77">
        <v>0</v>
      </c>
      <c r="O2920" s="77">
        <v>0</v>
      </c>
      <c r="P2920" s="77">
        <v>0</v>
      </c>
      <c r="Q2920" s="77">
        <v>0</v>
      </c>
      <c r="R2920" s="77">
        <v>0</v>
      </c>
      <c r="S2920" s="77">
        <v>0</v>
      </c>
      <c r="T2920" s="77">
        <v>0</v>
      </c>
      <c r="U2920" s="77">
        <v>0</v>
      </c>
      <c r="V2920" s="77">
        <v>0</v>
      </c>
      <c r="W2920" s="77">
        <v>0</v>
      </c>
      <c r="X2920" s="77">
        <v>0</v>
      </c>
      <c r="Y2920" s="77">
        <v>0</v>
      </c>
      <c r="Z2920" s="77">
        <v>0</v>
      </c>
      <c r="AA2920" s="77">
        <v>0</v>
      </c>
      <c r="AB2920" s="77">
        <v>0</v>
      </c>
      <c r="AC2920" s="77">
        <v>0</v>
      </c>
      <c r="AD2920" s="77">
        <v>0</v>
      </c>
      <c r="AE2920" s="77">
        <v>0</v>
      </c>
      <c r="AF2920" s="77">
        <v>0</v>
      </c>
      <c r="AG2920" s="77">
        <v>0</v>
      </c>
      <c r="AH2920" s="77">
        <v>0</v>
      </c>
      <c r="AI2920" s="77">
        <v>0</v>
      </c>
      <c r="AJ2920" s="77">
        <v>0</v>
      </c>
      <c r="AK2920" s="77">
        <v>0</v>
      </c>
      <c r="AL2920" s="77">
        <v>0</v>
      </c>
      <c r="AM2920" s="77">
        <v>0</v>
      </c>
      <c r="AN2920" s="77">
        <v>0</v>
      </c>
      <c r="AO2920" s="77">
        <v>0</v>
      </c>
      <c r="AP2920" s="13">
        <v>0</v>
      </c>
      <c r="AQ2920" s="13">
        <v>0</v>
      </c>
      <c r="AR2920" s="367">
        <v>0</v>
      </c>
      <c r="AS2920" s="322">
        <v>46112</v>
      </c>
      <c r="AT2920" s="20" t="s">
        <v>2</v>
      </c>
      <c r="AU2920" s="40" t="s">
        <v>292</v>
      </c>
      <c r="AV2920" s="40">
        <v>2026</v>
      </c>
      <c r="AW2920" s="269" t="s">
        <v>196</v>
      </c>
      <c r="AX2920" s="380">
        <v>446.67</v>
      </c>
      <c r="AY2920" s="380">
        <v>473.87</v>
      </c>
    </row>
    <row r="2921" spans="1:51" x14ac:dyDescent="0.25">
      <c r="A2921" s="5">
        <v>114</v>
      </c>
      <c r="B2921" s="6" t="s">
        <v>76</v>
      </c>
      <c r="C2921" s="77">
        <v>4959859238.2399998</v>
      </c>
      <c r="D2921" s="77">
        <v>2054421370.8099999</v>
      </c>
      <c r="E2921" s="77">
        <v>110094571.56</v>
      </c>
      <c r="F2921" s="77">
        <v>618991536.91999996</v>
      </c>
      <c r="G2921" s="77">
        <v>190333852.94</v>
      </c>
      <c r="H2921" s="77">
        <v>7764376.5700000003</v>
      </c>
      <c r="I2921" s="77">
        <v>2942529808.4299998</v>
      </c>
      <c r="J2921" s="77">
        <v>601700451.12</v>
      </c>
      <c r="K2921" s="77">
        <v>883342709.86000001</v>
      </c>
      <c r="L2921" s="77">
        <v>773248138.29999995</v>
      </c>
      <c r="M2921" s="77">
        <v>2495001927.25</v>
      </c>
      <c r="N2921" s="77">
        <v>0</v>
      </c>
      <c r="O2921" s="77">
        <v>1445723565.1199999</v>
      </c>
      <c r="P2921" s="77">
        <v>650071011.98999882</v>
      </c>
      <c r="Q2921" s="77">
        <v>69251544.569998741</v>
      </c>
      <c r="R2921" s="77">
        <v>719322556.55999756</v>
      </c>
      <c r="S2921" s="77">
        <v>-711558179.99000001</v>
      </c>
      <c r="T2921" s="77">
        <v>42945548.82</v>
      </c>
      <c r="U2921" s="77">
        <v>0</v>
      </c>
      <c r="V2921" s="77">
        <v>0</v>
      </c>
      <c r="W2921" s="77">
        <v>24728578.559999999</v>
      </c>
      <c r="X2921" s="77">
        <v>1579811.5</v>
      </c>
      <c r="Y2921" s="77">
        <v>859246707</v>
      </c>
      <c r="Z2921" s="77">
        <v>24910244.879999999</v>
      </c>
      <c r="AA2921" s="77">
        <v>490734.93</v>
      </c>
      <c r="AB2921" s="77">
        <v>0</v>
      </c>
      <c r="AC2921" s="77">
        <v>0</v>
      </c>
      <c r="AD2921" s="77">
        <v>0</v>
      </c>
      <c r="AE2921" s="77">
        <v>865500.26</v>
      </c>
      <c r="AF2921" s="77">
        <v>53993131.009999998</v>
      </c>
      <c r="AG2921" s="77">
        <v>2274589491.1900001</v>
      </c>
      <c r="AH2921" s="77">
        <v>1187189971.6400001</v>
      </c>
      <c r="AI2921" s="77">
        <v>3444945753.6599998</v>
      </c>
      <c r="AJ2921" s="77">
        <v>1999222188.54</v>
      </c>
      <c r="AK2921" s="77">
        <v>0</v>
      </c>
      <c r="AL2921" s="77">
        <v>2942529808.4299998</v>
      </c>
      <c r="AM2921" s="77">
        <v>3.331130461128001</v>
      </c>
      <c r="AN2921" s="77">
        <v>420070802.29999995</v>
      </c>
      <c r="AO2921" s="77">
        <v>198920734.62</v>
      </c>
      <c r="AP2921" s="13">
        <v>4101322821.0899992</v>
      </c>
      <c r="AQ2921" s="13">
        <v>2602266463.52</v>
      </c>
      <c r="AR2921" s="367">
        <v>206550000</v>
      </c>
      <c r="AS2921" s="322">
        <v>46112</v>
      </c>
      <c r="AT2921" s="20" t="s">
        <v>2</v>
      </c>
      <c r="AU2921" s="40" t="s">
        <v>292</v>
      </c>
      <c r="AV2921" s="40">
        <v>2026</v>
      </c>
      <c r="AW2921" s="269" t="s">
        <v>154</v>
      </c>
      <c r="AX2921" s="380">
        <v>446.67</v>
      </c>
      <c r="AY2921" s="380">
        <v>473.87</v>
      </c>
    </row>
    <row r="2922" spans="1:51" x14ac:dyDescent="0.25">
      <c r="A2922" s="5">
        <v>48</v>
      </c>
      <c r="B2922" s="6" t="s">
        <v>77</v>
      </c>
      <c r="C2922" s="77">
        <v>512109295.82999998</v>
      </c>
      <c r="D2922" s="77">
        <v>174278666.00999999</v>
      </c>
      <c r="E2922" s="77">
        <v>78442345.950000003</v>
      </c>
      <c r="F2922" s="77">
        <v>49487563.199999996</v>
      </c>
      <c r="G2922" s="77">
        <v>469696.61</v>
      </c>
      <c r="H2922" s="77">
        <v>18289031.510000002</v>
      </c>
      <c r="I2922" s="77">
        <v>21503620240.540001</v>
      </c>
      <c r="J2922" s="77">
        <v>8617702080.8799992</v>
      </c>
      <c r="K2922" s="77">
        <v>406518715.13</v>
      </c>
      <c r="L2922" s="77">
        <v>328076369.18000001</v>
      </c>
      <c r="M2922" s="77">
        <v>116214898.95999999</v>
      </c>
      <c r="N2922" s="77">
        <v>0</v>
      </c>
      <c r="O2922" s="77">
        <v>233166615.74000001</v>
      </c>
      <c r="P2922" s="77">
        <v>54706754.269999981</v>
      </c>
      <c r="Q2922" s="77">
        <v>9927571.8799999803</v>
      </c>
      <c r="R2922" s="77">
        <v>64634326.149999961</v>
      </c>
      <c r="S2922" s="77">
        <v>-46345294.63999939</v>
      </c>
      <c r="T2922" s="77">
        <v>166155195.75</v>
      </c>
      <c r="U2922" s="77">
        <v>0</v>
      </c>
      <c r="V2922" s="77">
        <v>0</v>
      </c>
      <c r="W2922" s="77">
        <v>153860356.12</v>
      </c>
      <c r="X2922" s="77">
        <v>97194455.180000007</v>
      </c>
      <c r="Y2922" s="77">
        <v>356819884.88999999</v>
      </c>
      <c r="Z2922" s="77">
        <v>5558169.6399999997</v>
      </c>
      <c r="AA2922" s="77">
        <v>5633868194.9399996</v>
      </c>
      <c r="AB2922" s="77">
        <v>0</v>
      </c>
      <c r="AC2922" s="77">
        <v>0</v>
      </c>
      <c r="AD2922" s="77">
        <v>0</v>
      </c>
      <c r="AE2922" s="77">
        <v>0</v>
      </c>
      <c r="AF2922" s="77">
        <v>3224340.88</v>
      </c>
      <c r="AG2922" s="77">
        <v>443935145.62999994</v>
      </c>
      <c r="AH2922" s="77">
        <v>78798468.460000008</v>
      </c>
      <c r="AI2922" s="77">
        <v>520401883.55000001</v>
      </c>
      <c r="AJ2922" s="77">
        <v>287235267.81</v>
      </c>
      <c r="AK2922" s="77">
        <v>0</v>
      </c>
      <c r="AL2922" s="77">
        <v>21503620240.540001</v>
      </c>
      <c r="AM2922" s="77">
        <v>52.896999425139363</v>
      </c>
      <c r="AN2922" s="77">
        <v>5436746.5200000005</v>
      </c>
      <c r="AO2922" s="77">
        <v>44050816.68</v>
      </c>
      <c r="AP2922" s="13">
        <v>361959971.62999994</v>
      </c>
      <c r="AQ2922" s="13">
        <v>223954067.89000002</v>
      </c>
      <c r="AR2922" s="367">
        <v>17785975.239999998</v>
      </c>
      <c r="AS2922" s="322">
        <v>46112</v>
      </c>
      <c r="AT2922" s="20" t="s">
        <v>2</v>
      </c>
      <c r="AU2922" s="40" t="s">
        <v>292</v>
      </c>
      <c r="AV2922" s="40">
        <v>2026</v>
      </c>
      <c r="AW2922" s="269" t="s">
        <v>163</v>
      </c>
      <c r="AX2922" s="380">
        <v>446.67</v>
      </c>
      <c r="AY2922" s="380">
        <v>473.87</v>
      </c>
    </row>
    <row r="2923" spans="1:51" ht="30" x14ac:dyDescent="0.25">
      <c r="A2923" s="5">
        <v>120</v>
      </c>
      <c r="B2923" s="6" t="s">
        <v>78</v>
      </c>
      <c r="C2923" s="77">
        <v>90496111.460000008</v>
      </c>
      <c r="D2923" s="77">
        <v>15087303.359999999</v>
      </c>
      <c r="E2923" s="77">
        <v>532121.13</v>
      </c>
      <c r="F2923" s="77">
        <v>0</v>
      </c>
      <c r="G2923" s="77">
        <v>6359503.6399999997</v>
      </c>
      <c r="H2923" s="77">
        <v>10361998.91</v>
      </c>
      <c r="I2923" s="77">
        <v>687521629.88</v>
      </c>
      <c r="J2923" s="77">
        <v>85602097.969999999</v>
      </c>
      <c r="K2923" s="77">
        <v>31108026.300000001</v>
      </c>
      <c r="L2923" s="77">
        <v>30575905.170000002</v>
      </c>
      <c r="M2923" s="77">
        <v>20336299.289999999</v>
      </c>
      <c r="N2923" s="77">
        <v>0</v>
      </c>
      <c r="O2923" s="77">
        <v>26068247.460000001</v>
      </c>
      <c r="P2923" s="77">
        <v>42981057.000000015</v>
      </c>
      <c r="Q2923" s="77">
        <v>-83690.110000006855</v>
      </c>
      <c r="R2923" s="77">
        <v>42897366.890000008</v>
      </c>
      <c r="S2923" s="77">
        <v>-32535367.980000004</v>
      </c>
      <c r="T2923" s="77">
        <v>0</v>
      </c>
      <c r="U2923" s="77">
        <v>0</v>
      </c>
      <c r="V2923" s="77">
        <v>0</v>
      </c>
      <c r="W2923" s="77">
        <v>82844.399999999994</v>
      </c>
      <c r="X2923" s="77">
        <v>2052273.93</v>
      </c>
      <c r="Y2923" s="77">
        <v>34445965.57</v>
      </c>
      <c r="Z2923" s="77">
        <v>165718.25</v>
      </c>
      <c r="AA2923" s="77">
        <v>0</v>
      </c>
      <c r="AB2923" s="77">
        <v>0</v>
      </c>
      <c r="AC2923" s="77">
        <v>0</v>
      </c>
      <c r="AD2923" s="77">
        <v>0</v>
      </c>
      <c r="AE2923" s="77">
        <v>0</v>
      </c>
      <c r="AF2923" s="77">
        <v>24202.69</v>
      </c>
      <c r="AG2923" s="77">
        <v>57606267.719999999</v>
      </c>
      <c r="AH2923" s="77">
        <v>532121.13</v>
      </c>
      <c r="AI2923" s="77">
        <v>58138388.850000001</v>
      </c>
      <c r="AJ2923" s="77">
        <v>32070141.390000001</v>
      </c>
      <c r="AK2923" s="77">
        <v>0</v>
      </c>
      <c r="AL2923" s="77">
        <v>687521629.88</v>
      </c>
      <c r="AM2923" s="77">
        <v>22.101100958629445</v>
      </c>
      <c r="AN2923" s="77">
        <v>0</v>
      </c>
      <c r="AO2923" s="77">
        <v>0</v>
      </c>
      <c r="AP2923" s="13">
        <v>57844880.579999998</v>
      </c>
      <c r="AQ2923" s="13">
        <v>8504319.9400000013</v>
      </c>
      <c r="AR2923" s="367">
        <v>23204700</v>
      </c>
      <c r="AS2923" s="322">
        <v>46112</v>
      </c>
      <c r="AT2923" s="20" t="s">
        <v>2</v>
      </c>
      <c r="AU2923" s="40" t="s">
        <v>292</v>
      </c>
      <c r="AV2923" s="40">
        <v>2026</v>
      </c>
      <c r="AW2923" s="269" t="s">
        <v>187</v>
      </c>
      <c r="AX2923" s="380">
        <v>446.67</v>
      </c>
      <c r="AY2923" s="380">
        <v>473.87</v>
      </c>
    </row>
    <row r="2924" spans="1:51" x14ac:dyDescent="0.25">
      <c r="A2924" s="5">
        <v>86</v>
      </c>
      <c r="B2924" s="6" t="s">
        <v>197</v>
      </c>
      <c r="C2924" s="77">
        <v>0</v>
      </c>
      <c r="D2924" s="77">
        <v>0</v>
      </c>
      <c r="E2924" s="77">
        <v>0</v>
      </c>
      <c r="F2924" s="77">
        <v>0</v>
      </c>
      <c r="G2924" s="77">
        <v>0</v>
      </c>
      <c r="H2924" s="77">
        <v>0</v>
      </c>
      <c r="I2924" s="77">
        <v>0</v>
      </c>
      <c r="J2924" s="77">
        <v>0</v>
      </c>
      <c r="K2924" s="77">
        <v>0</v>
      </c>
      <c r="L2924" s="77">
        <v>0</v>
      </c>
      <c r="M2924" s="77">
        <v>0</v>
      </c>
      <c r="N2924" s="77">
        <v>0</v>
      </c>
      <c r="O2924" s="77">
        <v>0</v>
      </c>
      <c r="P2924" s="77">
        <v>0</v>
      </c>
      <c r="Q2924" s="77">
        <v>0</v>
      </c>
      <c r="R2924" s="77">
        <v>0</v>
      </c>
      <c r="S2924" s="77">
        <v>0</v>
      </c>
      <c r="T2924" s="77">
        <v>0</v>
      </c>
      <c r="U2924" s="77">
        <v>0</v>
      </c>
      <c r="V2924" s="77">
        <v>0</v>
      </c>
      <c r="W2924" s="77">
        <v>0</v>
      </c>
      <c r="X2924" s="77">
        <v>0</v>
      </c>
      <c r="Y2924" s="77">
        <v>0</v>
      </c>
      <c r="Z2924" s="77">
        <v>0</v>
      </c>
      <c r="AA2924" s="77">
        <v>0</v>
      </c>
      <c r="AB2924" s="77">
        <v>0</v>
      </c>
      <c r="AC2924" s="77">
        <v>0</v>
      </c>
      <c r="AD2924" s="77">
        <v>0</v>
      </c>
      <c r="AE2924" s="77">
        <v>0</v>
      </c>
      <c r="AF2924" s="77">
        <v>0</v>
      </c>
      <c r="AG2924" s="77">
        <v>0</v>
      </c>
      <c r="AH2924" s="77">
        <v>0</v>
      </c>
      <c r="AI2924" s="77">
        <v>0</v>
      </c>
      <c r="AJ2924" s="77">
        <v>0</v>
      </c>
      <c r="AK2924" s="77">
        <v>0</v>
      </c>
      <c r="AL2924" s="77">
        <v>0</v>
      </c>
      <c r="AM2924" s="77">
        <v>0</v>
      </c>
      <c r="AN2924" s="77">
        <v>0</v>
      </c>
      <c r="AO2924" s="77">
        <v>0</v>
      </c>
      <c r="AP2924" s="13">
        <v>0</v>
      </c>
      <c r="AQ2924" s="13">
        <v>0</v>
      </c>
      <c r="AR2924" s="367">
        <v>0</v>
      </c>
      <c r="AS2924" s="322">
        <v>46112</v>
      </c>
      <c r="AT2924" s="20" t="s">
        <v>2</v>
      </c>
      <c r="AU2924" s="40" t="s">
        <v>292</v>
      </c>
      <c r="AV2924" s="40">
        <v>2026</v>
      </c>
      <c r="AW2924" s="269" t="s">
        <v>198</v>
      </c>
      <c r="AX2924" s="380">
        <v>446.67</v>
      </c>
      <c r="AY2924" s="380">
        <v>473.87</v>
      </c>
    </row>
    <row r="2925" spans="1:51" x14ac:dyDescent="0.25">
      <c r="A2925" s="5">
        <v>100</v>
      </c>
      <c r="B2925" s="6" t="s">
        <v>79</v>
      </c>
      <c r="C2925" s="77">
        <v>7326269674.5299997</v>
      </c>
      <c r="D2925" s="77">
        <v>3857793107.9499998</v>
      </c>
      <c r="E2925" s="77">
        <v>458187645.11000001</v>
      </c>
      <c r="F2925" s="77">
        <v>1113500272.05</v>
      </c>
      <c r="G2925" s="77">
        <v>1843394703.02</v>
      </c>
      <c r="H2925" s="77">
        <v>1446519630.0699999</v>
      </c>
      <c r="I2925" s="77">
        <v>3255630846.5900002</v>
      </c>
      <c r="J2925" s="77">
        <v>416944922.14999998</v>
      </c>
      <c r="K2925" s="77">
        <v>1579327376.78</v>
      </c>
      <c r="L2925" s="77">
        <v>1121139731.6699998</v>
      </c>
      <c r="M2925" s="77">
        <v>4686524260.9899998</v>
      </c>
      <c r="N2925" s="77">
        <v>0</v>
      </c>
      <c r="O2925" s="77">
        <v>2819198054.29</v>
      </c>
      <c r="P2925" s="77">
        <v>-2307616462.7799988</v>
      </c>
      <c r="Q2925" s="77">
        <v>1537739441.2599983</v>
      </c>
      <c r="R2925" s="77">
        <v>-769877021.52000046</v>
      </c>
      <c r="S2925" s="77">
        <v>2216396652.3699999</v>
      </c>
      <c r="T2925" s="77">
        <v>3215800.06</v>
      </c>
      <c r="U2925" s="77">
        <v>0</v>
      </c>
      <c r="V2925" s="77">
        <v>0</v>
      </c>
      <c r="W2925" s="77">
        <v>0</v>
      </c>
      <c r="X2925" s="77">
        <v>61001310.259999998</v>
      </c>
      <c r="Y2925" s="77">
        <v>32392199.59</v>
      </c>
      <c r="Z2925" s="77">
        <v>128211426.33</v>
      </c>
      <c r="AA2925" s="77">
        <v>5062179</v>
      </c>
      <c r="AB2925" s="77">
        <v>0</v>
      </c>
      <c r="AC2925" s="77">
        <v>0</v>
      </c>
      <c r="AD2925" s="77">
        <v>0</v>
      </c>
      <c r="AE2925" s="77">
        <v>0</v>
      </c>
      <c r="AF2925" s="77">
        <v>158879436.08000001</v>
      </c>
      <c r="AG2925" s="77">
        <v>4326541551.0699997</v>
      </c>
      <c r="AH2925" s="77">
        <v>1940808290.24</v>
      </c>
      <c r="AI2925" s="77">
        <v>6263547384.7600002</v>
      </c>
      <c r="AJ2925" s="77">
        <v>3444349330.4700003</v>
      </c>
      <c r="AK2925" s="77">
        <v>0</v>
      </c>
      <c r="AL2925" s="77">
        <v>3255630846.5900002</v>
      </c>
      <c r="AM2925" s="77">
        <v>2.0614034141722528</v>
      </c>
      <c r="AN2925" s="77">
        <v>689452649.62</v>
      </c>
      <c r="AO2925" s="77">
        <v>424047622.43000001</v>
      </c>
      <c r="AP2925" s="13">
        <v>5076698655.5699987</v>
      </c>
      <c r="AQ2925" s="13">
        <v>4384471143.9400005</v>
      </c>
      <c r="AR2925" s="367">
        <v>165200000</v>
      </c>
      <c r="AS2925" s="322">
        <v>46112</v>
      </c>
      <c r="AT2925" s="20" t="s">
        <v>2</v>
      </c>
      <c r="AU2925" s="40" t="s">
        <v>292</v>
      </c>
      <c r="AV2925" s="40">
        <v>2026</v>
      </c>
      <c r="AW2925" s="269" t="s">
        <v>151</v>
      </c>
      <c r="AX2925" s="380">
        <v>446.67</v>
      </c>
      <c r="AY2925" s="380">
        <v>473.87</v>
      </c>
    </row>
    <row r="2926" spans="1:51" x14ac:dyDescent="0.25">
      <c r="A2926" s="5">
        <v>12</v>
      </c>
      <c r="B2926" s="6" t="s">
        <v>81</v>
      </c>
      <c r="C2926" s="77">
        <v>5150988977.0400009</v>
      </c>
      <c r="D2926" s="77">
        <v>2033261184.1699998</v>
      </c>
      <c r="E2926" s="77">
        <v>325066997.75</v>
      </c>
      <c r="F2926" s="77">
        <v>864592303.75999999</v>
      </c>
      <c r="G2926" s="77">
        <v>1076638866.8600001</v>
      </c>
      <c r="H2926" s="77">
        <v>603160479.82000005</v>
      </c>
      <c r="I2926" s="77">
        <v>5511841483.2399998</v>
      </c>
      <c r="J2926" s="77">
        <v>5905109696.5799999</v>
      </c>
      <c r="K2926" s="77">
        <v>2146386905.98</v>
      </c>
      <c r="L2926" s="77">
        <v>1807912107.4000001</v>
      </c>
      <c r="M2926" s="77">
        <v>1936298685.5599999</v>
      </c>
      <c r="N2926" s="77">
        <v>0</v>
      </c>
      <c r="O2926" s="77">
        <v>1612903412.5799999</v>
      </c>
      <c r="P2926" s="77">
        <v>-436411594.37999916</v>
      </c>
      <c r="Q2926" s="77">
        <v>-245092034.34000015</v>
      </c>
      <c r="R2926" s="77">
        <v>-681503628.71999931</v>
      </c>
      <c r="S2926" s="77">
        <v>1284664108.460001</v>
      </c>
      <c r="T2926" s="77">
        <v>21385130.149999999</v>
      </c>
      <c r="U2926" s="77">
        <v>35990968.659999996</v>
      </c>
      <c r="V2926" s="77">
        <v>0</v>
      </c>
      <c r="W2926" s="77">
        <v>228679.05</v>
      </c>
      <c r="X2926" s="77">
        <v>7209386.8700000001</v>
      </c>
      <c r="Y2926" s="77">
        <v>21972221.859999999</v>
      </c>
      <c r="Z2926" s="77">
        <v>43497459.969999999</v>
      </c>
      <c r="AA2926" s="77">
        <v>0</v>
      </c>
      <c r="AB2926" s="77">
        <v>0</v>
      </c>
      <c r="AC2926" s="77">
        <v>0</v>
      </c>
      <c r="AD2926" s="77">
        <v>0</v>
      </c>
      <c r="AE2926" s="77">
        <v>0</v>
      </c>
      <c r="AF2926" s="77">
        <v>30346190.16</v>
      </c>
      <c r="AG2926" s="77">
        <v>3134736235</v>
      </c>
      <c r="AH2926" s="77">
        <v>934541555.71000004</v>
      </c>
      <c r="AI2926" s="77">
        <v>4039750391.54</v>
      </c>
      <c r="AJ2926" s="77">
        <v>2426846978.96</v>
      </c>
      <c r="AK2926" s="77">
        <v>0</v>
      </c>
      <c r="AL2926" s="77">
        <v>5503065246.4099998</v>
      </c>
      <c r="AM2926" s="77">
        <v>2.5638738435638206</v>
      </c>
      <c r="AN2926" s="77">
        <v>524046446.01999998</v>
      </c>
      <c r="AO2926" s="77">
        <v>340545857.74000001</v>
      </c>
      <c r="AP2926" s="13">
        <v>3827772505.1800013</v>
      </c>
      <c r="AQ2926" s="13">
        <v>2314261160.8899994</v>
      </c>
      <c r="AR2926" s="367">
        <v>89951139.569999993</v>
      </c>
      <c r="AS2926" s="322">
        <v>46112</v>
      </c>
      <c r="AT2926" s="20" t="s">
        <v>2</v>
      </c>
      <c r="AU2926" s="40" t="s">
        <v>292</v>
      </c>
      <c r="AV2926" s="40">
        <v>2026</v>
      </c>
      <c r="AW2926" s="269" t="s">
        <v>152</v>
      </c>
      <c r="AX2926" s="380">
        <v>446.67</v>
      </c>
      <c r="AY2926" s="380">
        <v>473.87</v>
      </c>
    </row>
    <row r="2927" spans="1:51" x14ac:dyDescent="0.25">
      <c r="A2927" s="5">
        <v>74</v>
      </c>
      <c r="B2927" s="6" t="s">
        <v>82</v>
      </c>
      <c r="C2927" s="77">
        <v>33937407364.279995</v>
      </c>
      <c r="D2927" s="77">
        <v>17348800428.739998</v>
      </c>
      <c r="E2927" s="77">
        <v>723878500.29000008</v>
      </c>
      <c r="F2927" s="77">
        <v>4156708351.2399998</v>
      </c>
      <c r="G2927" s="77">
        <v>5826736813.3199997</v>
      </c>
      <c r="H2927" s="77">
        <v>138735304.05000001</v>
      </c>
      <c r="I2927" s="77">
        <v>13359735807.74</v>
      </c>
      <c r="J2927" s="77">
        <v>2478059573.3000002</v>
      </c>
      <c r="K2927" s="77">
        <v>3822333238.4200001</v>
      </c>
      <c r="L2927" s="77">
        <v>3098454738.1300001</v>
      </c>
      <c r="M2927" s="77">
        <v>20017075565.610001</v>
      </c>
      <c r="N2927" s="77">
        <v>0</v>
      </c>
      <c r="O2927" s="77">
        <v>11589238389.220001</v>
      </c>
      <c r="P2927" s="77">
        <v>-4984076618.2399979</v>
      </c>
      <c r="Q2927" s="77">
        <v>5672686210.0399933</v>
      </c>
      <c r="R2927" s="77">
        <v>688609591.79999542</v>
      </c>
      <c r="S2927" s="77">
        <v>-549874287.75</v>
      </c>
      <c r="T2927" s="77">
        <v>16163650.98</v>
      </c>
      <c r="U2927" s="77">
        <v>0</v>
      </c>
      <c r="V2927" s="77">
        <v>0</v>
      </c>
      <c r="W2927" s="77">
        <v>108700000</v>
      </c>
      <c r="X2927" s="77">
        <v>726674668.66999996</v>
      </c>
      <c r="Y2927" s="77">
        <v>89390122.200000003</v>
      </c>
      <c r="Z2927" s="77">
        <v>767410172.36000001</v>
      </c>
      <c r="AA2927" s="77">
        <v>1121875720.8699999</v>
      </c>
      <c r="AB2927" s="77">
        <v>2156336</v>
      </c>
      <c r="AC2927" s="77">
        <v>0</v>
      </c>
      <c r="AD2927" s="77">
        <v>0</v>
      </c>
      <c r="AE2927" s="77">
        <v>65831514.840000004</v>
      </c>
      <c r="AF2927" s="77">
        <v>145816628.75999999</v>
      </c>
      <c r="AG2927" s="77">
        <v>13644678678.650002</v>
      </c>
      <c r="AH2927" s="77">
        <v>10287166491.470001</v>
      </c>
      <c r="AI2927" s="77">
        <v>23808302886.299999</v>
      </c>
      <c r="AJ2927" s="77">
        <v>12219064497.079998</v>
      </c>
      <c r="AK2927" s="77">
        <v>0</v>
      </c>
      <c r="AL2927" s="77">
        <v>13359735807.74</v>
      </c>
      <c r="AM2927" s="77">
        <v>3.4951781999160234</v>
      </c>
      <c r="AN2927" s="77">
        <v>2951130435.0699997</v>
      </c>
      <c r="AO2927" s="77">
        <v>1205577916.1700001</v>
      </c>
      <c r="AP2927" s="13">
        <v>28322749115.509995</v>
      </c>
      <c r="AQ2927" s="13">
        <v>23265253519.989998</v>
      </c>
      <c r="AR2927" s="367">
        <v>509574076</v>
      </c>
      <c r="AS2927" s="322">
        <v>46112</v>
      </c>
      <c r="AT2927" s="20" t="s">
        <v>2</v>
      </c>
      <c r="AU2927" s="40" t="s">
        <v>292</v>
      </c>
      <c r="AV2927" s="40">
        <v>2026</v>
      </c>
      <c r="AW2927" s="269" t="s">
        <v>148</v>
      </c>
      <c r="AX2927" s="380">
        <v>446.67</v>
      </c>
      <c r="AY2927" s="380">
        <v>473.87</v>
      </c>
    </row>
    <row r="2928" spans="1:51" x14ac:dyDescent="0.25">
      <c r="A2928" s="5">
        <v>91</v>
      </c>
      <c r="B2928" s="6" t="s">
        <v>106</v>
      </c>
      <c r="C2928" s="77">
        <v>0</v>
      </c>
      <c r="D2928" s="77">
        <v>0</v>
      </c>
      <c r="E2928" s="77">
        <v>0</v>
      </c>
      <c r="F2928" s="77">
        <v>0</v>
      </c>
      <c r="G2928" s="77">
        <v>0</v>
      </c>
      <c r="H2928" s="77">
        <v>0</v>
      </c>
      <c r="I2928" s="77">
        <v>0</v>
      </c>
      <c r="J2928" s="77">
        <v>0</v>
      </c>
      <c r="K2928" s="77">
        <v>0</v>
      </c>
      <c r="L2928" s="77">
        <v>0</v>
      </c>
      <c r="M2928" s="77">
        <v>0</v>
      </c>
      <c r="N2928" s="77">
        <v>0</v>
      </c>
      <c r="O2928" s="77">
        <v>0</v>
      </c>
      <c r="P2928" s="77">
        <v>0</v>
      </c>
      <c r="Q2928" s="77">
        <v>0</v>
      </c>
      <c r="R2928" s="77">
        <v>0</v>
      </c>
      <c r="S2928" s="77">
        <v>0</v>
      </c>
      <c r="T2928" s="77">
        <v>0</v>
      </c>
      <c r="U2928" s="77">
        <v>0</v>
      </c>
      <c r="V2928" s="77">
        <v>0</v>
      </c>
      <c r="W2928" s="77">
        <v>0</v>
      </c>
      <c r="X2928" s="77">
        <v>0</v>
      </c>
      <c r="Y2928" s="77">
        <v>0</v>
      </c>
      <c r="Z2928" s="77">
        <v>0</v>
      </c>
      <c r="AA2928" s="77">
        <v>0</v>
      </c>
      <c r="AB2928" s="77">
        <v>0</v>
      </c>
      <c r="AC2928" s="77">
        <v>0</v>
      </c>
      <c r="AD2928" s="77">
        <v>0</v>
      </c>
      <c r="AE2928" s="77">
        <v>0</v>
      </c>
      <c r="AF2928" s="77">
        <v>0</v>
      </c>
      <c r="AG2928" s="77">
        <v>0</v>
      </c>
      <c r="AH2928" s="77">
        <v>0</v>
      </c>
      <c r="AI2928" s="77">
        <v>0</v>
      </c>
      <c r="AJ2928" s="77">
        <v>0</v>
      </c>
      <c r="AK2928" s="77">
        <v>0</v>
      </c>
      <c r="AL2928" s="77">
        <v>0</v>
      </c>
      <c r="AM2928" s="77">
        <v>0</v>
      </c>
      <c r="AN2928" s="77">
        <v>0</v>
      </c>
      <c r="AO2928" s="77">
        <v>0</v>
      </c>
      <c r="AP2928" s="13">
        <v>0</v>
      </c>
      <c r="AQ2928" s="13">
        <v>0</v>
      </c>
      <c r="AR2928" s="367">
        <v>0</v>
      </c>
      <c r="AS2928" s="322">
        <v>46112</v>
      </c>
      <c r="AT2928" s="20" t="s">
        <v>2</v>
      </c>
      <c r="AU2928" s="40" t="s">
        <v>292</v>
      </c>
      <c r="AV2928" s="40">
        <v>2026</v>
      </c>
      <c r="AW2928" s="269" t="s">
        <v>192</v>
      </c>
      <c r="AX2928" s="380">
        <v>446.67</v>
      </c>
      <c r="AY2928" s="380">
        <v>473.87</v>
      </c>
    </row>
    <row r="2929" spans="1:51" x14ac:dyDescent="0.25">
      <c r="A2929" s="5">
        <v>73</v>
      </c>
      <c r="B2929" s="6" t="s">
        <v>84</v>
      </c>
      <c r="C2929" s="77">
        <v>2488424025.4700003</v>
      </c>
      <c r="D2929" s="77">
        <v>113275192.48999999</v>
      </c>
      <c r="E2929" s="77">
        <v>158309051.48999998</v>
      </c>
      <c r="F2929" s="77">
        <v>146684385.86000001</v>
      </c>
      <c r="G2929" s="77">
        <v>191900608.12</v>
      </c>
      <c r="H2929" s="77">
        <v>104309103.38</v>
      </c>
      <c r="I2929" s="77">
        <v>1205755728.8</v>
      </c>
      <c r="J2929" s="77">
        <v>461922852.17000002</v>
      </c>
      <c r="K2929" s="77">
        <v>744282750.34000003</v>
      </c>
      <c r="L2929" s="77">
        <v>585973698.85000002</v>
      </c>
      <c r="M2929" s="77">
        <v>1556524062.26</v>
      </c>
      <c r="N2929" s="77">
        <v>0</v>
      </c>
      <c r="O2929" s="77">
        <v>2241055785.6999998</v>
      </c>
      <c r="P2929" s="77">
        <v>-205407244.42999983</v>
      </c>
      <c r="Q2929" s="77">
        <v>1103235067.1199999</v>
      </c>
      <c r="R2929" s="77">
        <v>897827822.69000006</v>
      </c>
      <c r="S2929" s="77">
        <v>-793518719.30999994</v>
      </c>
      <c r="T2929" s="77">
        <v>34758103.520000003</v>
      </c>
      <c r="U2929" s="77">
        <v>0</v>
      </c>
      <c r="V2929" s="77">
        <v>0</v>
      </c>
      <c r="W2929" s="77">
        <v>195677235.77000001</v>
      </c>
      <c r="X2929" s="77">
        <v>64035934.009999998</v>
      </c>
      <c r="Y2929" s="77">
        <v>753827758.42999995</v>
      </c>
      <c r="Z2929" s="77">
        <v>30065861.859999999</v>
      </c>
      <c r="AA2929" s="77">
        <v>0</v>
      </c>
      <c r="AB2929" s="77">
        <v>0</v>
      </c>
      <c r="AC2929" s="77">
        <v>0</v>
      </c>
      <c r="AD2929" s="77">
        <v>0</v>
      </c>
      <c r="AE2929" s="77">
        <v>262325996.06999999</v>
      </c>
      <c r="AF2929" s="77">
        <v>232193.97</v>
      </c>
      <c r="AG2929" s="77">
        <v>2427216967.1500001</v>
      </c>
      <c r="AH2929" s="77">
        <v>158309051.48999998</v>
      </c>
      <c r="AI2929" s="77">
        <v>2584959363.9200001</v>
      </c>
      <c r="AJ2929" s="77">
        <v>343903578.22000003</v>
      </c>
      <c r="AK2929" s="77">
        <v>0</v>
      </c>
      <c r="AL2929" s="77">
        <v>1205755728.8</v>
      </c>
      <c r="AM2929" s="77">
        <v>1.6200237453430055</v>
      </c>
      <c r="AN2929" s="77">
        <v>121179906.75</v>
      </c>
      <c r="AO2929" s="77">
        <v>25504479.109999999</v>
      </c>
      <c r="AP2929" s="13">
        <v>352556417.30000019</v>
      </c>
      <c r="AQ2929" s="13">
        <v>218463370.02000001</v>
      </c>
      <c r="AR2929" s="367">
        <v>600000000</v>
      </c>
      <c r="AS2929" s="322">
        <v>46112</v>
      </c>
      <c r="AT2929" s="20" t="s">
        <v>2</v>
      </c>
      <c r="AU2929" s="40" t="s">
        <v>292</v>
      </c>
      <c r="AV2929" s="40">
        <v>2026</v>
      </c>
      <c r="AW2929" s="269" t="s">
        <v>190</v>
      </c>
      <c r="AX2929" s="380">
        <v>446.67</v>
      </c>
      <c r="AY2929" s="380">
        <v>473.87</v>
      </c>
    </row>
    <row r="2930" spans="1:51" x14ac:dyDescent="0.25">
      <c r="A2930" s="5">
        <v>46</v>
      </c>
      <c r="B2930" s="6" t="s">
        <v>85</v>
      </c>
      <c r="C2930" s="77">
        <v>124311003.85000001</v>
      </c>
      <c r="D2930" s="77">
        <v>40546421.560000002</v>
      </c>
      <c r="E2930" s="77">
        <v>6534486</v>
      </c>
      <c r="F2930" s="77">
        <v>23199742.650000002</v>
      </c>
      <c r="G2930" s="77">
        <v>0</v>
      </c>
      <c r="H2930" s="77">
        <v>2320629.14</v>
      </c>
      <c r="I2930" s="77">
        <v>677087839.54999995</v>
      </c>
      <c r="J2930" s="77">
        <v>123656962.62</v>
      </c>
      <c r="K2930" s="77">
        <v>171188813.71000001</v>
      </c>
      <c r="L2930" s="77">
        <v>164654327.70999998</v>
      </c>
      <c r="M2930" s="77">
        <v>6848487</v>
      </c>
      <c r="N2930" s="77">
        <v>0</v>
      </c>
      <c r="O2930" s="77">
        <v>84026781.780000001</v>
      </c>
      <c r="P2930" s="77">
        <v>-23491619.140000015</v>
      </c>
      <c r="Q2930" s="77">
        <v>2419768.4900000002</v>
      </c>
      <c r="R2930" s="77">
        <v>-21071850.650000013</v>
      </c>
      <c r="S2930" s="77">
        <v>23392479.790000007</v>
      </c>
      <c r="T2930" s="77">
        <v>0</v>
      </c>
      <c r="U2930" s="77">
        <v>0</v>
      </c>
      <c r="V2930" s="77">
        <v>0</v>
      </c>
      <c r="W2930" s="77">
        <v>0</v>
      </c>
      <c r="X2930" s="77">
        <v>49108620.009999998</v>
      </c>
      <c r="Y2930" s="77">
        <v>79282278.629999995</v>
      </c>
      <c r="Z2930" s="77">
        <v>1555416.23</v>
      </c>
      <c r="AA2930" s="77">
        <v>542235</v>
      </c>
      <c r="AB2930" s="77">
        <v>0</v>
      </c>
      <c r="AC2930" s="77">
        <v>0</v>
      </c>
      <c r="AD2930" s="77">
        <v>0</v>
      </c>
      <c r="AE2930" s="77">
        <v>0</v>
      </c>
      <c r="AF2930" s="77">
        <v>127.95</v>
      </c>
      <c r="AG2930" s="77">
        <v>171506829.70999998</v>
      </c>
      <c r="AH2930" s="77">
        <v>6534486</v>
      </c>
      <c r="AI2930" s="77">
        <v>177997762.5</v>
      </c>
      <c r="AJ2930" s="77">
        <v>93970980.719999999</v>
      </c>
      <c r="AK2930" s="77">
        <v>0</v>
      </c>
      <c r="AL2930" s="77">
        <v>677087839.54999995</v>
      </c>
      <c r="AM2930" s="77">
        <v>3.9552107691861869</v>
      </c>
      <c r="AN2930" s="77">
        <v>12245918.33</v>
      </c>
      <c r="AO2930" s="77">
        <v>10953824.319999998</v>
      </c>
      <c r="AP2930" s="13">
        <v>68101237.850000024</v>
      </c>
      <c r="AQ2930" s="13">
        <v>43481409.190000005</v>
      </c>
      <c r="AR2930" s="367">
        <v>15273750</v>
      </c>
      <c r="AS2930" s="322">
        <v>46112</v>
      </c>
      <c r="AT2930" s="20" t="s">
        <v>2</v>
      </c>
      <c r="AU2930" s="40" t="s">
        <v>292</v>
      </c>
      <c r="AV2930" s="40">
        <v>2026</v>
      </c>
      <c r="AW2930" s="269" t="s">
        <v>176</v>
      </c>
      <c r="AX2930" s="380">
        <v>446.67</v>
      </c>
      <c r="AY2930" s="380">
        <v>473.87</v>
      </c>
    </row>
    <row r="2931" spans="1:51" x14ac:dyDescent="0.25">
      <c r="A2931" s="5">
        <v>51</v>
      </c>
      <c r="B2931" s="6" t="s">
        <v>86</v>
      </c>
      <c r="C2931" s="77">
        <v>38581821.350000001</v>
      </c>
      <c r="D2931" s="77">
        <v>5191351.01</v>
      </c>
      <c r="E2931" s="77">
        <v>6922593.4800000004</v>
      </c>
      <c r="F2931" s="77">
        <v>3822354.6199999996</v>
      </c>
      <c r="G2931" s="77">
        <v>0</v>
      </c>
      <c r="H2931" s="77">
        <v>802523828.42999995</v>
      </c>
      <c r="I2931" s="77">
        <v>3971784432.8200002</v>
      </c>
      <c r="J2931" s="77">
        <v>911346.78</v>
      </c>
      <c r="K2931" s="77">
        <v>84767431.019999996</v>
      </c>
      <c r="L2931" s="77">
        <v>77844837.539999992</v>
      </c>
      <c r="M2931" s="77">
        <v>0</v>
      </c>
      <c r="N2931" s="77">
        <v>0</v>
      </c>
      <c r="O2931" s="77">
        <v>23871961.500000007</v>
      </c>
      <c r="P2931" s="77">
        <v>-885047.18999999762</v>
      </c>
      <c r="Q2931" s="77">
        <v>0</v>
      </c>
      <c r="R2931" s="77">
        <v>-885047.18999999762</v>
      </c>
      <c r="S2931" s="77">
        <v>803408875.62</v>
      </c>
      <c r="T2931" s="77">
        <v>7870786.7400000002</v>
      </c>
      <c r="U2931" s="77">
        <v>0</v>
      </c>
      <c r="V2931" s="77">
        <v>0</v>
      </c>
      <c r="W2931" s="77">
        <v>0</v>
      </c>
      <c r="X2931" s="77">
        <v>3582614.73</v>
      </c>
      <c r="Y2931" s="77">
        <v>62914663.920000002</v>
      </c>
      <c r="Z2931" s="77">
        <v>706284.19</v>
      </c>
      <c r="AA2931" s="77">
        <v>0</v>
      </c>
      <c r="AB2931" s="77">
        <v>0</v>
      </c>
      <c r="AC2931" s="77">
        <v>0</v>
      </c>
      <c r="AD2931" s="77">
        <v>0</v>
      </c>
      <c r="AE2931" s="77">
        <v>0</v>
      </c>
      <c r="AF2931" s="77">
        <v>2326366.21</v>
      </c>
      <c r="AG2931" s="77">
        <v>77844837.539999992</v>
      </c>
      <c r="AH2931" s="77">
        <v>6922593.4800000004</v>
      </c>
      <c r="AI2931" s="77">
        <v>83640030.300000012</v>
      </c>
      <c r="AJ2931" s="77">
        <v>59768068.800000004</v>
      </c>
      <c r="AK2931" s="77">
        <v>0</v>
      </c>
      <c r="AL2931" s="77">
        <v>3971784432.8200002</v>
      </c>
      <c r="AM2931" s="77">
        <v>46.855076118596763</v>
      </c>
      <c r="AN2931" s="77">
        <v>2160272.9899999998</v>
      </c>
      <c r="AO2931" s="77">
        <v>1662081.63</v>
      </c>
      <c r="AP2931" s="13">
        <v>23901442.07</v>
      </c>
      <c r="AQ2931" s="13">
        <v>6512408.5800000001</v>
      </c>
      <c r="AR2931" s="367">
        <v>36016452.689999998</v>
      </c>
      <c r="AS2931" s="322">
        <v>46112</v>
      </c>
      <c r="AT2931" s="20" t="s">
        <v>2</v>
      </c>
      <c r="AU2931" s="40" t="s">
        <v>292</v>
      </c>
      <c r="AV2931" s="40">
        <v>2026</v>
      </c>
      <c r="AW2931" s="269" t="s">
        <v>179</v>
      </c>
      <c r="AX2931" s="380">
        <v>446.67</v>
      </c>
      <c r="AY2931" s="380">
        <v>473.87</v>
      </c>
    </row>
    <row r="2932" spans="1:51" x14ac:dyDescent="0.25">
      <c r="A2932" s="5">
        <v>117</v>
      </c>
      <c r="B2932" s="6" t="s">
        <v>87</v>
      </c>
      <c r="C2932" s="77">
        <v>8533621712.8800001</v>
      </c>
      <c r="D2932" s="77">
        <v>1387267319.26</v>
      </c>
      <c r="E2932" s="77">
        <v>614906762.04999995</v>
      </c>
      <c r="F2932" s="77">
        <v>1029441627.8900001</v>
      </c>
      <c r="G2932" s="77">
        <v>1355326400.3</v>
      </c>
      <c r="H2932" s="77">
        <v>5317592.8499999996</v>
      </c>
      <c r="I2932" s="77">
        <v>3374458046.6599998</v>
      </c>
      <c r="J2932" s="77">
        <v>1158854413.1199999</v>
      </c>
      <c r="K2932" s="77">
        <v>1443903235.6900001</v>
      </c>
      <c r="L2932" s="77">
        <v>828996473.63999987</v>
      </c>
      <c r="M2932" s="77">
        <v>7222278222.5799999</v>
      </c>
      <c r="N2932" s="77">
        <v>0</v>
      </c>
      <c r="O2932" s="77">
        <v>4940140074.6999998</v>
      </c>
      <c r="P2932" s="77">
        <v>-179407844.36000252</v>
      </c>
      <c r="Q2932" s="77">
        <v>389867227.63999748</v>
      </c>
      <c r="R2932" s="77">
        <v>210459383.27999496</v>
      </c>
      <c r="S2932" s="77">
        <v>-205141790.51000023</v>
      </c>
      <c r="T2932" s="77">
        <v>7825578.5700000003</v>
      </c>
      <c r="U2932" s="77">
        <v>0</v>
      </c>
      <c r="V2932" s="77">
        <v>0</v>
      </c>
      <c r="W2932" s="77">
        <v>0</v>
      </c>
      <c r="X2932" s="77">
        <v>294632121</v>
      </c>
      <c r="Y2932" s="77">
        <v>22489813.140000001</v>
      </c>
      <c r="Z2932" s="77">
        <v>18929221.84</v>
      </c>
      <c r="AA2932" s="77">
        <v>10258337.35</v>
      </c>
      <c r="AB2932" s="77">
        <v>0</v>
      </c>
      <c r="AC2932" s="77">
        <v>0</v>
      </c>
      <c r="AD2932" s="77">
        <v>0</v>
      </c>
      <c r="AE2932" s="77">
        <v>0</v>
      </c>
      <c r="AF2932" s="77">
        <v>341848742.13</v>
      </c>
      <c r="AG2932" s="77">
        <v>5426554535.6799994</v>
      </c>
      <c r="AH2932" s="77">
        <v>3392587334.3199997</v>
      </c>
      <c r="AI2932" s="77">
        <v>8812160974.5</v>
      </c>
      <c r="AJ2932" s="77">
        <v>3872020899.8000002</v>
      </c>
      <c r="AK2932" s="77">
        <v>0</v>
      </c>
      <c r="AL2932" s="77">
        <v>3374458046.6599998</v>
      </c>
      <c r="AM2932" s="77">
        <v>2.3370389117851396</v>
      </c>
      <c r="AN2932" s="77">
        <v>541062092.42999995</v>
      </c>
      <c r="AO2932" s="77">
        <v>488379535.45999998</v>
      </c>
      <c r="AP2932" s="13">
        <v>5325761302.3200006</v>
      </c>
      <c r="AQ2932" s="13">
        <v>3058686824.9099998</v>
      </c>
      <c r="AR2932" s="367">
        <v>181687028</v>
      </c>
      <c r="AS2932" s="322">
        <v>46112</v>
      </c>
      <c r="AT2932" s="20" t="s">
        <v>2</v>
      </c>
      <c r="AU2932" s="40" t="s">
        <v>292</v>
      </c>
      <c r="AV2932" s="40">
        <v>2026</v>
      </c>
      <c r="AW2932" s="269" t="s">
        <v>155</v>
      </c>
      <c r="AX2932" s="380">
        <v>446.67</v>
      </c>
      <c r="AY2932" s="380">
        <v>473.87</v>
      </c>
    </row>
    <row r="2933" spans="1:51" x14ac:dyDescent="0.25">
      <c r="A2933" s="5">
        <v>78</v>
      </c>
      <c r="B2933" s="6" t="s">
        <v>88</v>
      </c>
      <c r="C2933" s="77">
        <v>0</v>
      </c>
      <c r="D2933" s="77">
        <v>0</v>
      </c>
      <c r="E2933" s="77">
        <v>0</v>
      </c>
      <c r="F2933" s="77">
        <v>0</v>
      </c>
      <c r="G2933" s="77">
        <v>0</v>
      </c>
      <c r="H2933" s="77">
        <v>0</v>
      </c>
      <c r="I2933" s="77">
        <v>0</v>
      </c>
      <c r="J2933" s="77">
        <v>0</v>
      </c>
      <c r="K2933" s="77">
        <v>0</v>
      </c>
      <c r="L2933" s="77">
        <v>0</v>
      </c>
      <c r="M2933" s="77">
        <v>0</v>
      </c>
      <c r="N2933" s="77">
        <v>0</v>
      </c>
      <c r="O2933" s="77">
        <v>0</v>
      </c>
      <c r="P2933" s="77">
        <v>0</v>
      </c>
      <c r="Q2933" s="77">
        <v>0</v>
      </c>
      <c r="R2933" s="77">
        <v>0</v>
      </c>
      <c r="S2933" s="77">
        <v>0</v>
      </c>
      <c r="T2933" s="77">
        <v>0</v>
      </c>
      <c r="U2933" s="77">
        <v>0</v>
      </c>
      <c r="V2933" s="77">
        <v>0</v>
      </c>
      <c r="W2933" s="77">
        <v>0</v>
      </c>
      <c r="X2933" s="77">
        <v>0</v>
      </c>
      <c r="Y2933" s="77">
        <v>0</v>
      </c>
      <c r="Z2933" s="77">
        <v>0</v>
      </c>
      <c r="AA2933" s="77">
        <v>0</v>
      </c>
      <c r="AB2933" s="77">
        <v>0</v>
      </c>
      <c r="AC2933" s="77">
        <v>0</v>
      </c>
      <c r="AD2933" s="77">
        <v>0</v>
      </c>
      <c r="AE2933" s="77">
        <v>0</v>
      </c>
      <c r="AF2933" s="77">
        <v>0</v>
      </c>
      <c r="AG2933" s="77">
        <v>0</v>
      </c>
      <c r="AH2933" s="77">
        <v>0</v>
      </c>
      <c r="AI2933" s="77">
        <v>0</v>
      </c>
      <c r="AJ2933" s="77">
        <v>0</v>
      </c>
      <c r="AK2933" s="77">
        <v>0</v>
      </c>
      <c r="AL2933" s="77">
        <v>0</v>
      </c>
      <c r="AM2933" s="77">
        <v>0</v>
      </c>
      <c r="AN2933" s="77">
        <v>0</v>
      </c>
      <c r="AO2933" s="77">
        <v>0</v>
      </c>
      <c r="AP2933" s="13">
        <v>0</v>
      </c>
      <c r="AQ2933" s="13">
        <v>0</v>
      </c>
      <c r="AR2933" s="367">
        <v>0</v>
      </c>
      <c r="AS2933" s="322">
        <v>46112</v>
      </c>
      <c r="AT2933" s="20" t="s">
        <v>2</v>
      </c>
      <c r="AU2933" s="40" t="s">
        <v>292</v>
      </c>
      <c r="AV2933" s="40">
        <v>2026</v>
      </c>
      <c r="AW2933" s="269" t="s">
        <v>185</v>
      </c>
      <c r="AX2933" s="380">
        <v>446.67</v>
      </c>
      <c r="AY2933" s="380">
        <v>473.87</v>
      </c>
    </row>
    <row r="2934" spans="1:51" x14ac:dyDescent="0.25">
      <c r="A2934" s="5">
        <v>80</v>
      </c>
      <c r="B2934" s="6" t="s">
        <v>89</v>
      </c>
      <c r="C2934" s="77">
        <v>4560476921.5999994</v>
      </c>
      <c r="D2934" s="77">
        <v>804473220.55999994</v>
      </c>
      <c r="E2934" s="77">
        <v>256820358.78999996</v>
      </c>
      <c r="F2934" s="77">
        <v>696527552.18000007</v>
      </c>
      <c r="G2934" s="77">
        <v>1421778855.98</v>
      </c>
      <c r="H2934" s="77">
        <v>3864752.66</v>
      </c>
      <c r="I2934" s="77">
        <v>4132903947.5100002</v>
      </c>
      <c r="J2934" s="77">
        <v>2186815364.1900001</v>
      </c>
      <c r="K2934" s="77">
        <v>775359616.25</v>
      </c>
      <c r="L2934" s="77">
        <v>518539257.46000004</v>
      </c>
      <c r="M2934" s="77">
        <v>3853419169.7600002</v>
      </c>
      <c r="N2934" s="77">
        <v>0</v>
      </c>
      <c r="O2934" s="77">
        <v>2108378988.2299995</v>
      </c>
      <c r="P2934" s="77">
        <v>-472538128.02000141</v>
      </c>
      <c r="Q2934" s="77">
        <v>347802744.47000027</v>
      </c>
      <c r="R2934" s="77">
        <v>-124735383.55000114</v>
      </c>
      <c r="S2934" s="77">
        <v>128600136.21000004</v>
      </c>
      <c r="T2934" s="77">
        <v>12225417.460000001</v>
      </c>
      <c r="U2934" s="77">
        <v>0</v>
      </c>
      <c r="V2934" s="77">
        <v>0</v>
      </c>
      <c r="W2934" s="77">
        <v>1704773.83</v>
      </c>
      <c r="X2934" s="77">
        <v>865695197.86000001</v>
      </c>
      <c r="Y2934" s="77">
        <v>23361010.91</v>
      </c>
      <c r="Z2934" s="77">
        <v>22752230.609999999</v>
      </c>
      <c r="AA2934" s="77">
        <v>0</v>
      </c>
      <c r="AB2934" s="77">
        <v>0</v>
      </c>
      <c r="AC2934" s="77">
        <v>0</v>
      </c>
      <c r="AD2934" s="77">
        <v>0</v>
      </c>
      <c r="AE2934" s="77">
        <v>2421739.08</v>
      </c>
      <c r="AF2934" s="77">
        <v>504664734.25999999</v>
      </c>
      <c r="AG2934" s="77">
        <v>3136968624.1299992</v>
      </c>
      <c r="AH2934" s="77">
        <v>1953533381.29</v>
      </c>
      <c r="AI2934" s="77">
        <v>5084567331.75</v>
      </c>
      <c r="AJ2934" s="77">
        <v>2976188343.5200005</v>
      </c>
      <c r="AK2934" s="77">
        <v>0</v>
      </c>
      <c r="AL2934" s="77">
        <v>4132903947.5100002</v>
      </c>
      <c r="AM2934" s="77">
        <v>5.3303059134013804</v>
      </c>
      <c r="AN2934" s="77">
        <v>378266960.19</v>
      </c>
      <c r="AO2934" s="77">
        <v>318260591.99000001</v>
      </c>
      <c r="AP2934" s="13">
        <v>3241311248.2799997</v>
      </c>
      <c r="AQ2934" s="13">
        <v>1536219780.7</v>
      </c>
      <c r="AR2934" s="367">
        <v>124490000</v>
      </c>
      <c r="AS2934" s="322">
        <v>46112</v>
      </c>
      <c r="AT2934" s="20" t="s">
        <v>2</v>
      </c>
      <c r="AU2934" s="40" t="s">
        <v>292</v>
      </c>
      <c r="AV2934" s="40">
        <v>2026</v>
      </c>
      <c r="AW2934" s="269" t="s">
        <v>288</v>
      </c>
      <c r="AX2934" s="380">
        <v>446.67</v>
      </c>
      <c r="AY2934" s="380">
        <v>473.87</v>
      </c>
    </row>
    <row r="2935" spans="1:51" x14ac:dyDescent="0.25">
      <c r="A2935" s="5">
        <v>2</v>
      </c>
      <c r="B2935" s="6" t="s">
        <v>90</v>
      </c>
      <c r="C2935" s="77">
        <v>1143052853.28</v>
      </c>
      <c r="D2935" s="77">
        <v>19785333.449999999</v>
      </c>
      <c r="E2935" s="77">
        <v>8464835.7899999991</v>
      </c>
      <c r="F2935" s="77">
        <v>1455393.47</v>
      </c>
      <c r="G2935" s="77">
        <v>26894232.350000001</v>
      </c>
      <c r="H2935" s="77">
        <v>246853105.27000001</v>
      </c>
      <c r="I2935" s="77">
        <v>11473558259.65</v>
      </c>
      <c r="J2935" s="77">
        <v>21469944393.779999</v>
      </c>
      <c r="K2935" s="77">
        <v>327133867.81999999</v>
      </c>
      <c r="L2935" s="77">
        <v>318669032.03000003</v>
      </c>
      <c r="M2935" s="77">
        <v>449397370.01999998</v>
      </c>
      <c r="N2935" s="77">
        <v>0</v>
      </c>
      <c r="O2935" s="77">
        <v>736378911.65999985</v>
      </c>
      <c r="P2935" s="77">
        <v>353577081.76999986</v>
      </c>
      <c r="Q2935" s="77">
        <v>38686254.860000014</v>
      </c>
      <c r="R2935" s="77">
        <v>392263336.62999988</v>
      </c>
      <c r="S2935" s="77">
        <v>-145410231.39999998</v>
      </c>
      <c r="T2935" s="77">
        <v>1636998.94</v>
      </c>
      <c r="U2935" s="77">
        <v>0</v>
      </c>
      <c r="V2935" s="77">
        <v>0</v>
      </c>
      <c r="W2935" s="77">
        <v>196263319.61000001</v>
      </c>
      <c r="X2935" s="77">
        <v>171853474.19999999</v>
      </c>
      <c r="Y2935" s="77">
        <v>422006063.88</v>
      </c>
      <c r="Z2935" s="77">
        <v>4834769.76</v>
      </c>
      <c r="AA2935" s="77">
        <v>0</v>
      </c>
      <c r="AB2935" s="77">
        <v>0</v>
      </c>
      <c r="AC2935" s="77">
        <v>0</v>
      </c>
      <c r="AD2935" s="77">
        <v>0</v>
      </c>
      <c r="AE2935" s="77">
        <v>0</v>
      </c>
      <c r="AF2935" s="77">
        <v>72947892.739999995</v>
      </c>
      <c r="AG2935" s="77">
        <v>826529072.00999999</v>
      </c>
      <c r="AH2935" s="77">
        <v>8464835.7899999991</v>
      </c>
      <c r="AI2935" s="77">
        <v>828936419.8599999</v>
      </c>
      <c r="AJ2935" s="77">
        <v>92557508.200000003</v>
      </c>
      <c r="AK2935" s="77">
        <v>0</v>
      </c>
      <c r="AL2935" s="77">
        <v>11473558259.65</v>
      </c>
      <c r="AM2935" s="77">
        <v>35.072975892435373</v>
      </c>
      <c r="AN2935" s="77">
        <v>1455393.47</v>
      </c>
      <c r="AO2935" s="77">
        <v>0</v>
      </c>
      <c r="AP2935" s="13">
        <v>405508634.03999996</v>
      </c>
      <c r="AQ2935" s="13">
        <v>19472714.129999999</v>
      </c>
      <c r="AR2935" s="367">
        <v>0</v>
      </c>
      <c r="AS2935" s="322">
        <v>46112</v>
      </c>
      <c r="AT2935" s="20" t="s">
        <v>2</v>
      </c>
      <c r="AU2935" s="40" t="s">
        <v>292</v>
      </c>
      <c r="AV2935" s="40">
        <v>2026</v>
      </c>
      <c r="AW2935" s="269" t="s">
        <v>168</v>
      </c>
      <c r="AX2935" s="380">
        <v>446.67</v>
      </c>
      <c r="AY2935" s="380">
        <v>473.87</v>
      </c>
    </row>
    <row r="2936" spans="1:51" x14ac:dyDescent="0.25">
      <c r="A2936" s="5">
        <v>115</v>
      </c>
      <c r="B2936" s="6" t="s">
        <v>290</v>
      </c>
      <c r="C2936" s="77">
        <v>104952294.91</v>
      </c>
      <c r="D2936" s="77">
        <v>0</v>
      </c>
      <c r="E2936" s="77">
        <v>0</v>
      </c>
      <c r="F2936" s="77">
        <v>2672447.56</v>
      </c>
      <c r="G2936" s="77">
        <v>23602655.190000001</v>
      </c>
      <c r="H2936" s="77">
        <v>57196383.579999998</v>
      </c>
      <c r="I2936" s="77">
        <v>316750937.63999999</v>
      </c>
      <c r="J2936" s="77">
        <v>72568210.400000006</v>
      </c>
      <c r="K2936" s="77">
        <v>26917877.870000001</v>
      </c>
      <c r="L2936" s="77">
        <v>26917877.869999997</v>
      </c>
      <c r="M2936" s="77">
        <v>38241682.259999998</v>
      </c>
      <c r="N2936" s="77">
        <v>0</v>
      </c>
      <c r="O2936" s="77">
        <v>61828839.779999994</v>
      </c>
      <c r="P2936" s="77">
        <v>16848352.379999995</v>
      </c>
      <c r="Q2936" s="77">
        <v>-16411435.340000004</v>
      </c>
      <c r="R2936" s="77">
        <v>436917.03999999166</v>
      </c>
      <c r="S2936" s="77">
        <v>56759466.539999992</v>
      </c>
      <c r="T2936" s="77">
        <v>9849384.9299999997</v>
      </c>
      <c r="U2936" s="77">
        <v>0</v>
      </c>
      <c r="V2936" s="77">
        <v>0</v>
      </c>
      <c r="W2936" s="77">
        <v>38057721.229999997</v>
      </c>
      <c r="X2936" s="77">
        <v>1621931.95</v>
      </c>
      <c r="Y2936" s="77">
        <v>2051838.6</v>
      </c>
      <c r="Z2936" s="77">
        <v>2901324.89</v>
      </c>
      <c r="AA2936" s="77">
        <v>0</v>
      </c>
      <c r="AB2936" s="77">
        <v>0.6</v>
      </c>
      <c r="AC2936" s="77">
        <v>0</v>
      </c>
      <c r="AD2936" s="77">
        <v>0</v>
      </c>
      <c r="AE2936" s="77">
        <v>62645.85</v>
      </c>
      <c r="AF2936" s="77">
        <v>4672162.09</v>
      </c>
      <c r="AG2936" s="77">
        <v>65159560.129999995</v>
      </c>
      <c r="AH2936" s="77">
        <v>0</v>
      </c>
      <c r="AI2936" s="77">
        <v>65017846.379999995</v>
      </c>
      <c r="AJ2936" s="77">
        <v>3189006.6</v>
      </c>
      <c r="AK2936" s="77">
        <v>0</v>
      </c>
      <c r="AL2936" s="77">
        <v>316750937.63999999</v>
      </c>
      <c r="AM2936" s="77">
        <v>11.767307184085979</v>
      </c>
      <c r="AN2936" s="77">
        <v>2088250.64</v>
      </c>
      <c r="AO2936" s="77">
        <v>584196.92000000004</v>
      </c>
      <c r="AP2936" s="13">
        <v>41862732.720000006</v>
      </c>
      <c r="AQ2936" s="13">
        <v>0</v>
      </c>
      <c r="AR2936" s="367">
        <v>161872400</v>
      </c>
      <c r="AS2936" s="322">
        <v>46112</v>
      </c>
      <c r="AT2936" s="20" t="s">
        <v>2</v>
      </c>
      <c r="AU2936" s="40" t="s">
        <v>292</v>
      </c>
      <c r="AV2936" s="40">
        <v>2026</v>
      </c>
      <c r="AW2936" s="269" t="s">
        <v>291</v>
      </c>
      <c r="AX2936" s="380">
        <v>446.67</v>
      </c>
      <c r="AY2936" s="380">
        <v>473.87</v>
      </c>
    </row>
    <row r="2937" spans="1:51" x14ac:dyDescent="0.25">
      <c r="A2937" s="5">
        <v>106</v>
      </c>
      <c r="B2937" s="6" t="s">
        <v>92</v>
      </c>
      <c r="C2937" s="77">
        <v>288808673.73000002</v>
      </c>
      <c r="D2937" s="77">
        <v>8209220.0099999998</v>
      </c>
      <c r="E2937" s="77">
        <v>7239076.0099999998</v>
      </c>
      <c r="F2937" s="77">
        <v>47287622.32</v>
      </c>
      <c r="G2937" s="77">
        <v>89813791.159999996</v>
      </c>
      <c r="H2937" s="77">
        <v>21956.81</v>
      </c>
      <c r="I2937" s="77">
        <v>281925213.05000001</v>
      </c>
      <c r="J2937" s="77">
        <v>7454716.4400000004</v>
      </c>
      <c r="K2937" s="77">
        <v>127427573.75</v>
      </c>
      <c r="L2937" s="77">
        <v>120188497.73999999</v>
      </c>
      <c r="M2937" s="77">
        <v>37026023.769999996</v>
      </c>
      <c r="N2937" s="77">
        <v>0</v>
      </c>
      <c r="O2937" s="77">
        <v>88870988.069999993</v>
      </c>
      <c r="P2937" s="77">
        <v>53395988.850000083</v>
      </c>
      <c r="Q2937" s="77">
        <v>-56699103.569999993</v>
      </c>
      <c r="R2937" s="77">
        <v>-3303114.7199999094</v>
      </c>
      <c r="S2937" s="77">
        <v>3325071.5199999996</v>
      </c>
      <c r="T2937" s="77">
        <v>37.56</v>
      </c>
      <c r="U2937" s="77">
        <v>0</v>
      </c>
      <c r="V2937" s="77">
        <v>0</v>
      </c>
      <c r="W2937" s="77">
        <v>0</v>
      </c>
      <c r="X2937" s="77">
        <v>13162452.880000001</v>
      </c>
      <c r="Y2937" s="77">
        <v>4414463.8899999997</v>
      </c>
      <c r="Z2937" s="77">
        <v>3109636.89</v>
      </c>
      <c r="AA2937" s="77">
        <v>0</v>
      </c>
      <c r="AB2937" s="77">
        <v>0</v>
      </c>
      <c r="AC2937" s="77">
        <v>0</v>
      </c>
      <c r="AD2937" s="77">
        <v>0</v>
      </c>
      <c r="AE2937" s="77">
        <v>0</v>
      </c>
      <c r="AF2937" s="77">
        <v>1782918.83</v>
      </c>
      <c r="AG2937" s="77">
        <v>208775230.22999999</v>
      </c>
      <c r="AH2937" s="77">
        <v>7239076.0099999998</v>
      </c>
      <c r="AI2937" s="77">
        <v>215566220.32999998</v>
      </c>
      <c r="AJ2937" s="77">
        <v>126695232.25999999</v>
      </c>
      <c r="AK2937" s="77">
        <v>0</v>
      </c>
      <c r="AL2937" s="77">
        <v>281925213.05000001</v>
      </c>
      <c r="AM2937" s="77">
        <v>2.2124349130519327</v>
      </c>
      <c r="AN2937" s="77">
        <v>22652739.850000001</v>
      </c>
      <c r="AO2937" s="77">
        <v>24634882.469999999</v>
      </c>
      <c r="AP2937" s="13">
        <v>205016931.22999999</v>
      </c>
      <c r="AQ2937" s="13">
        <v>13102648.770000001</v>
      </c>
      <c r="AR2937" s="367">
        <v>24423160</v>
      </c>
      <c r="AS2937" s="322">
        <v>46112</v>
      </c>
      <c r="AT2937" s="20" t="s">
        <v>2</v>
      </c>
      <c r="AU2937" s="40" t="s">
        <v>292</v>
      </c>
      <c r="AV2937" s="40">
        <v>2026</v>
      </c>
      <c r="AW2937" s="269" t="s">
        <v>172</v>
      </c>
      <c r="AX2937" s="380">
        <v>446.67</v>
      </c>
      <c r="AY2937" s="380">
        <v>473.87</v>
      </c>
    </row>
    <row r="2938" spans="1:51" x14ac:dyDescent="0.25">
      <c r="A2938" s="5">
        <v>25</v>
      </c>
      <c r="B2938" s="6" t="s">
        <v>67</v>
      </c>
      <c r="C2938" s="77">
        <v>146916857.00999999</v>
      </c>
      <c r="D2938" s="77">
        <v>25351914.879999999</v>
      </c>
      <c r="E2938" s="77">
        <v>3240836</v>
      </c>
      <c r="F2938" s="77">
        <v>0</v>
      </c>
      <c r="G2938" s="77">
        <v>3856047.68</v>
      </c>
      <c r="H2938" s="77">
        <v>5402820593.6999998</v>
      </c>
      <c r="I2938" s="77">
        <v>107544928.23</v>
      </c>
      <c r="J2938" s="77">
        <v>6100715928.9700003</v>
      </c>
      <c r="K2938" s="77">
        <v>88655813.810000002</v>
      </c>
      <c r="L2938" s="77">
        <v>85414977.810000002</v>
      </c>
      <c r="M2938" s="77">
        <v>0</v>
      </c>
      <c r="N2938" s="77">
        <v>0</v>
      </c>
      <c r="O2938" s="77">
        <v>29850385.929999992</v>
      </c>
      <c r="P2938" s="77">
        <v>87858508.519999981</v>
      </c>
      <c r="Q2938" s="77">
        <v>-79627.340000000011</v>
      </c>
      <c r="R2938" s="77">
        <v>87778881.179999977</v>
      </c>
      <c r="S2938" s="77">
        <v>5315041711.9400005</v>
      </c>
      <c r="T2938" s="77">
        <v>193421649.80000001</v>
      </c>
      <c r="U2938" s="77">
        <v>0</v>
      </c>
      <c r="V2938" s="77">
        <v>0</v>
      </c>
      <c r="W2938" s="77">
        <v>0</v>
      </c>
      <c r="X2938" s="77">
        <v>90.31</v>
      </c>
      <c r="Y2938" s="77">
        <v>179884929.13</v>
      </c>
      <c r="Z2938" s="77">
        <v>5025014.8499999996</v>
      </c>
      <c r="AA2938" s="77">
        <v>1678538.8</v>
      </c>
      <c r="AB2938" s="77">
        <v>222229.47</v>
      </c>
      <c r="AC2938" s="77">
        <v>0</v>
      </c>
      <c r="AD2938" s="77">
        <v>0</v>
      </c>
      <c r="AE2938" s="77">
        <v>0</v>
      </c>
      <c r="AF2938" s="77">
        <v>0</v>
      </c>
      <c r="AG2938" s="77">
        <v>85414977.810000002</v>
      </c>
      <c r="AH2938" s="77">
        <v>3240836</v>
      </c>
      <c r="AI2938" s="77">
        <v>83498275.069999993</v>
      </c>
      <c r="AJ2938" s="77">
        <v>53647889.140000001</v>
      </c>
      <c r="AK2938" s="77">
        <v>0</v>
      </c>
      <c r="AL2938" s="77">
        <v>107544928.23</v>
      </c>
      <c r="AM2938" s="77">
        <v>1.2130612038651141</v>
      </c>
      <c r="AN2938" s="77">
        <v>0</v>
      </c>
      <c r="AO2938" s="77">
        <v>0</v>
      </c>
      <c r="AP2938" s="13">
        <v>118257739.02999997</v>
      </c>
      <c r="AQ2938" s="13">
        <v>25895538.879999999</v>
      </c>
      <c r="AR2938" s="367">
        <v>213360000</v>
      </c>
      <c r="AS2938" s="322">
        <v>46112</v>
      </c>
      <c r="AT2938" s="20" t="s">
        <v>2</v>
      </c>
      <c r="AU2938" s="40" t="s">
        <v>292</v>
      </c>
      <c r="AV2938" s="40">
        <v>2026</v>
      </c>
      <c r="AW2938" s="269" t="s">
        <v>174</v>
      </c>
      <c r="AX2938" s="380">
        <v>446.67</v>
      </c>
      <c r="AY2938" s="380">
        <v>473.87</v>
      </c>
    </row>
    <row r="2939" spans="1:51" x14ac:dyDescent="0.25">
      <c r="A2939" s="5">
        <v>118</v>
      </c>
      <c r="B2939" s="6" t="s">
        <v>93</v>
      </c>
      <c r="C2939" s="77">
        <v>583879389.39999998</v>
      </c>
      <c r="D2939" s="77">
        <v>150628500.94</v>
      </c>
      <c r="E2939" s="77">
        <v>66503507.579999998</v>
      </c>
      <c r="F2939" s="77">
        <v>87027528.86999999</v>
      </c>
      <c r="G2939" s="77">
        <v>337471738.49000001</v>
      </c>
      <c r="H2939" s="77">
        <v>662355.5</v>
      </c>
      <c r="I2939" s="77">
        <v>1267894774.4300001</v>
      </c>
      <c r="J2939" s="77">
        <v>220326373.33000001</v>
      </c>
      <c r="K2939" s="77">
        <v>513623584.29000002</v>
      </c>
      <c r="L2939" s="77">
        <v>447120076.71000004</v>
      </c>
      <c r="M2939" s="77">
        <v>367080226.12</v>
      </c>
      <c r="N2939" s="77">
        <v>0</v>
      </c>
      <c r="O2939" s="77">
        <v>266296692.07999992</v>
      </c>
      <c r="P2939" s="77">
        <v>-266256133.68999982</v>
      </c>
      <c r="Q2939" s="77">
        <v>220760458.73999995</v>
      </c>
      <c r="R2939" s="77">
        <v>-45495674.949999869</v>
      </c>
      <c r="S2939" s="77">
        <v>46158030.450000048</v>
      </c>
      <c r="T2939" s="77">
        <v>2777530.04</v>
      </c>
      <c r="U2939" s="77">
        <v>0</v>
      </c>
      <c r="V2939" s="77">
        <v>0</v>
      </c>
      <c r="W2939" s="77">
        <v>2003996.82</v>
      </c>
      <c r="X2939" s="77">
        <v>12605181.810000001</v>
      </c>
      <c r="Y2939" s="77">
        <v>6166194.3499999996</v>
      </c>
      <c r="Z2939" s="77">
        <v>5947773</v>
      </c>
      <c r="AA2939" s="77">
        <v>300000</v>
      </c>
      <c r="AB2939" s="77">
        <v>0</v>
      </c>
      <c r="AC2939" s="77">
        <v>0</v>
      </c>
      <c r="AD2939" s="77">
        <v>0</v>
      </c>
      <c r="AE2939" s="77">
        <v>17352743.399999999</v>
      </c>
      <c r="AF2939" s="77">
        <v>74884.19</v>
      </c>
      <c r="AG2939" s="77">
        <v>634974225.65999997</v>
      </c>
      <c r="AH2939" s="77">
        <v>433583733.69999999</v>
      </c>
      <c r="AI2939" s="77">
        <v>1068324160.9599999</v>
      </c>
      <c r="AJ2939" s="77">
        <v>802027468.88</v>
      </c>
      <c r="AK2939" s="77">
        <v>0</v>
      </c>
      <c r="AL2939" s="77">
        <v>1267894774.4300001</v>
      </c>
      <c r="AM2939" s="77">
        <v>2.4685291197884842</v>
      </c>
      <c r="AN2939" s="77">
        <v>60516331.030000001</v>
      </c>
      <c r="AO2939" s="77">
        <v>26511197.84</v>
      </c>
      <c r="AP2939" s="13">
        <v>502209618.49000013</v>
      </c>
      <c r="AQ2939" s="13">
        <v>327609033.94</v>
      </c>
      <c r="AR2939" s="367">
        <v>23989540</v>
      </c>
      <c r="AS2939" s="322">
        <v>46112</v>
      </c>
      <c r="AT2939" s="20" t="s">
        <v>2</v>
      </c>
      <c r="AU2939" s="40" t="s">
        <v>292</v>
      </c>
      <c r="AV2939" s="40">
        <v>2026</v>
      </c>
      <c r="AW2939" s="269" t="s">
        <v>162</v>
      </c>
      <c r="AX2939" s="380">
        <v>446.67</v>
      </c>
      <c r="AY2939" s="380">
        <v>473.87</v>
      </c>
    </row>
    <row r="2940" spans="1:51" x14ac:dyDescent="0.25">
      <c r="A2940" s="5">
        <v>89</v>
      </c>
      <c r="B2940" s="6" t="s">
        <v>199</v>
      </c>
      <c r="C2940" s="77">
        <v>0</v>
      </c>
      <c r="D2940" s="77">
        <v>0</v>
      </c>
      <c r="E2940" s="77">
        <v>0</v>
      </c>
      <c r="F2940" s="77">
        <v>0</v>
      </c>
      <c r="G2940" s="77">
        <v>0</v>
      </c>
      <c r="H2940" s="77">
        <v>0</v>
      </c>
      <c r="I2940" s="77">
        <v>0</v>
      </c>
      <c r="J2940" s="77">
        <v>0</v>
      </c>
      <c r="K2940" s="77">
        <v>0</v>
      </c>
      <c r="L2940" s="77">
        <v>0</v>
      </c>
      <c r="M2940" s="77">
        <v>0</v>
      </c>
      <c r="N2940" s="77">
        <v>0</v>
      </c>
      <c r="O2940" s="77">
        <v>0</v>
      </c>
      <c r="P2940" s="77">
        <v>0</v>
      </c>
      <c r="Q2940" s="77">
        <v>0</v>
      </c>
      <c r="R2940" s="77">
        <v>0</v>
      </c>
      <c r="S2940" s="77">
        <v>0</v>
      </c>
      <c r="T2940" s="77">
        <v>0</v>
      </c>
      <c r="U2940" s="77">
        <v>0</v>
      </c>
      <c r="V2940" s="77">
        <v>0</v>
      </c>
      <c r="W2940" s="77">
        <v>0</v>
      </c>
      <c r="X2940" s="77">
        <v>0</v>
      </c>
      <c r="Y2940" s="77">
        <v>0</v>
      </c>
      <c r="Z2940" s="77">
        <v>0</v>
      </c>
      <c r="AA2940" s="77">
        <v>0</v>
      </c>
      <c r="AB2940" s="77">
        <v>0</v>
      </c>
      <c r="AC2940" s="77">
        <v>0</v>
      </c>
      <c r="AD2940" s="77">
        <v>0</v>
      </c>
      <c r="AE2940" s="77">
        <v>0</v>
      </c>
      <c r="AF2940" s="77">
        <v>0</v>
      </c>
      <c r="AG2940" s="77">
        <v>0</v>
      </c>
      <c r="AH2940" s="77">
        <v>0</v>
      </c>
      <c r="AI2940" s="77">
        <v>0</v>
      </c>
      <c r="AJ2940" s="77">
        <v>0</v>
      </c>
      <c r="AK2940" s="77">
        <v>0</v>
      </c>
      <c r="AL2940" s="77">
        <v>0</v>
      </c>
      <c r="AM2940" s="77">
        <v>0</v>
      </c>
      <c r="AN2940" s="77">
        <v>0</v>
      </c>
      <c r="AO2940" s="77">
        <v>0</v>
      </c>
      <c r="AP2940" s="13">
        <v>0</v>
      </c>
      <c r="AQ2940" s="13">
        <v>0</v>
      </c>
      <c r="AR2940" s="367">
        <v>0</v>
      </c>
      <c r="AS2940" s="322">
        <v>46112</v>
      </c>
      <c r="AT2940" s="20" t="s">
        <v>2</v>
      </c>
      <c r="AU2940" s="40" t="s">
        <v>292</v>
      </c>
      <c r="AV2940" s="40">
        <v>2026</v>
      </c>
      <c r="AW2940" s="269" t="s">
        <v>200</v>
      </c>
      <c r="AX2940" s="380">
        <v>446.67</v>
      </c>
      <c r="AY2940" s="380">
        <v>473.87</v>
      </c>
    </row>
    <row r="2941" spans="1:51" x14ac:dyDescent="0.25">
      <c r="A2941" s="5">
        <v>111</v>
      </c>
      <c r="B2941" s="6" t="s">
        <v>95</v>
      </c>
      <c r="C2941" s="77">
        <v>50523759.449999996</v>
      </c>
      <c r="D2941" s="77">
        <v>0</v>
      </c>
      <c r="E2941" s="77">
        <v>0</v>
      </c>
      <c r="F2941" s="77">
        <v>12396492.050000001</v>
      </c>
      <c r="G2941" s="77">
        <v>18908922.259999998</v>
      </c>
      <c r="H2941" s="77">
        <v>5877285.3899999997</v>
      </c>
      <c r="I2941" s="77">
        <v>359375256.44</v>
      </c>
      <c r="J2941" s="77">
        <v>27815389.100000001</v>
      </c>
      <c r="K2941" s="77">
        <v>37374386.439999998</v>
      </c>
      <c r="L2941" s="77">
        <v>37374386.440000005</v>
      </c>
      <c r="M2941" s="77">
        <v>4161504.34</v>
      </c>
      <c r="N2941" s="77">
        <v>0</v>
      </c>
      <c r="O2941" s="77">
        <v>30824788.900000002</v>
      </c>
      <c r="P2941" s="77">
        <v>-11963297.550000012</v>
      </c>
      <c r="Q2941" s="77">
        <v>-72958.249999999069</v>
      </c>
      <c r="R2941" s="77">
        <v>-12036255.800000012</v>
      </c>
      <c r="S2941" s="77">
        <v>17913541.189999998</v>
      </c>
      <c r="T2941" s="77">
        <v>0</v>
      </c>
      <c r="U2941" s="77">
        <v>0</v>
      </c>
      <c r="V2941" s="77">
        <v>0</v>
      </c>
      <c r="W2941" s="77">
        <v>0</v>
      </c>
      <c r="X2941" s="77">
        <v>0</v>
      </c>
      <c r="Y2941" s="77">
        <v>385037.7</v>
      </c>
      <c r="Z2941" s="77">
        <v>278105.93</v>
      </c>
      <c r="AA2941" s="77">
        <v>0</v>
      </c>
      <c r="AB2941" s="77">
        <v>0</v>
      </c>
      <c r="AC2941" s="77">
        <v>0</v>
      </c>
      <c r="AD2941" s="77">
        <v>0</v>
      </c>
      <c r="AE2941" s="77">
        <v>0</v>
      </c>
      <c r="AF2941" s="77">
        <v>0</v>
      </c>
      <c r="AG2941" s="77">
        <v>42256700.859999999</v>
      </c>
      <c r="AH2941" s="77">
        <v>0</v>
      </c>
      <c r="AI2941" s="77">
        <v>42047660.950000003</v>
      </c>
      <c r="AJ2941" s="77">
        <v>11222872.050000001</v>
      </c>
      <c r="AK2941" s="77">
        <v>0</v>
      </c>
      <c r="AL2941" s="77">
        <v>359375256.44</v>
      </c>
      <c r="AM2941" s="77">
        <v>9.6155493286005633</v>
      </c>
      <c r="AN2941" s="77">
        <v>9451319.5500000007</v>
      </c>
      <c r="AO2941" s="77">
        <v>2945172.5</v>
      </c>
      <c r="AP2941" s="13">
        <v>19868698.299999997</v>
      </c>
      <c r="AQ2941" s="13">
        <v>0</v>
      </c>
      <c r="AR2941" s="367">
        <v>43990932</v>
      </c>
      <c r="AS2941" s="322">
        <v>46112</v>
      </c>
      <c r="AT2941" s="20" t="s">
        <v>2</v>
      </c>
      <c r="AU2941" s="40" t="s">
        <v>292</v>
      </c>
      <c r="AV2941" s="40">
        <v>2026</v>
      </c>
      <c r="AW2941" s="269" t="s">
        <v>182</v>
      </c>
      <c r="AX2941" s="380">
        <v>446.67</v>
      </c>
      <c r="AY2941" s="380">
        <v>473.87</v>
      </c>
    </row>
    <row r="2942" spans="1:51" x14ac:dyDescent="0.25">
      <c r="A2942" s="5">
        <v>83</v>
      </c>
      <c r="B2942" s="6" t="s">
        <v>96</v>
      </c>
      <c r="C2942" s="77">
        <v>2775134322.1200004</v>
      </c>
      <c r="D2942" s="77">
        <v>633096972.00999999</v>
      </c>
      <c r="E2942" s="77">
        <v>108582682.8</v>
      </c>
      <c r="F2942" s="77">
        <v>493059941.07000005</v>
      </c>
      <c r="G2942" s="77">
        <v>256970142.20000002</v>
      </c>
      <c r="H2942" s="77">
        <v>43620.4</v>
      </c>
      <c r="I2942" s="77">
        <v>7656104101.9499998</v>
      </c>
      <c r="J2942" s="77">
        <v>54371287.740000002</v>
      </c>
      <c r="K2942" s="77">
        <v>2502154600.77</v>
      </c>
      <c r="L2942" s="77">
        <v>2393571917.9700003</v>
      </c>
      <c r="M2942" s="77">
        <v>61720419.189999998</v>
      </c>
      <c r="N2942" s="77">
        <v>0</v>
      </c>
      <c r="O2942" s="77">
        <v>768011013.85999966</v>
      </c>
      <c r="P2942" s="77">
        <v>623996252.98000097</v>
      </c>
      <c r="Q2942" s="77">
        <v>-39531375.170000017</v>
      </c>
      <c r="R2942" s="77">
        <v>584464877.8100009</v>
      </c>
      <c r="S2942" s="77">
        <v>-584421257.40999997</v>
      </c>
      <c r="T2942" s="77">
        <v>4919524.3899999997</v>
      </c>
      <c r="U2942" s="77">
        <v>0</v>
      </c>
      <c r="V2942" s="77">
        <v>0</v>
      </c>
      <c r="W2942" s="77">
        <v>1393087.98</v>
      </c>
      <c r="X2942" s="77">
        <v>38390161.950000003</v>
      </c>
      <c r="Y2942" s="77">
        <v>472813891.52999997</v>
      </c>
      <c r="Z2942" s="77">
        <v>55344303.380000003</v>
      </c>
      <c r="AA2942" s="77">
        <v>3439197.89</v>
      </c>
      <c r="AB2942" s="77">
        <v>0</v>
      </c>
      <c r="AC2942" s="77">
        <v>0</v>
      </c>
      <c r="AD2942" s="77">
        <v>0</v>
      </c>
      <c r="AE2942" s="77">
        <v>0</v>
      </c>
      <c r="AF2942" s="77">
        <v>23530363.210000001</v>
      </c>
      <c r="AG2942" s="77">
        <v>2490661484.5300002</v>
      </c>
      <c r="AH2942" s="77">
        <v>108586438.83</v>
      </c>
      <c r="AI2942" s="77">
        <v>2594062107.0099998</v>
      </c>
      <c r="AJ2942" s="77">
        <v>1826051093.1500001</v>
      </c>
      <c r="AK2942" s="77">
        <v>0</v>
      </c>
      <c r="AL2942" s="77">
        <v>7656104101.9499998</v>
      </c>
      <c r="AM2942" s="77">
        <v>3.0598045778601972</v>
      </c>
      <c r="AN2942" s="77">
        <v>280146555.45999998</v>
      </c>
      <c r="AO2942" s="77">
        <v>212913385.61000001</v>
      </c>
      <c r="AP2942" s="13">
        <v>1888934224.6300001</v>
      </c>
      <c r="AQ2942" s="13">
        <v>386050790.48999989</v>
      </c>
      <c r="AR2942" s="367">
        <v>154275142.09999999</v>
      </c>
      <c r="AS2942" s="322">
        <v>46112</v>
      </c>
      <c r="AT2942" s="20" t="s">
        <v>2</v>
      </c>
      <c r="AU2942" s="40" t="s">
        <v>292</v>
      </c>
      <c r="AV2942" s="40">
        <v>2026</v>
      </c>
      <c r="AW2942" s="269" t="s">
        <v>158</v>
      </c>
      <c r="AX2942" s="380">
        <v>446.67</v>
      </c>
      <c r="AY2942" s="380">
        <v>473.87</v>
      </c>
    </row>
    <row r="2943" spans="1:51" x14ac:dyDescent="0.25">
      <c r="A2943" s="5">
        <v>40</v>
      </c>
      <c r="B2943" s="6" t="s">
        <v>97</v>
      </c>
      <c r="C2943" s="77">
        <v>1163948964.0899999</v>
      </c>
      <c r="D2943" s="77">
        <v>136860430.34</v>
      </c>
      <c r="E2943" s="77">
        <v>223411963.82999998</v>
      </c>
      <c r="F2943" s="77">
        <v>18835086.300000001</v>
      </c>
      <c r="G2943" s="77">
        <v>72202605.190000013</v>
      </c>
      <c r="H2943" s="77">
        <v>1381826.75</v>
      </c>
      <c r="I2943" s="77">
        <v>1037033228.41</v>
      </c>
      <c r="J2943" s="77">
        <v>13413019.91</v>
      </c>
      <c r="K2943" s="77">
        <v>522696393.5</v>
      </c>
      <c r="L2943" s="77">
        <v>299284429.67000002</v>
      </c>
      <c r="M2943" s="77">
        <v>687058823.99000001</v>
      </c>
      <c r="N2943" s="77">
        <v>0</v>
      </c>
      <c r="O2943" s="77">
        <v>657970674.79999995</v>
      </c>
      <c r="P2943" s="77">
        <v>277158204.42000008</v>
      </c>
      <c r="Q2943" s="77">
        <v>60187125.170000196</v>
      </c>
      <c r="R2943" s="77">
        <v>337345329.59000027</v>
      </c>
      <c r="S2943" s="77">
        <v>-335963503.49000001</v>
      </c>
      <c r="T2943" s="77">
        <v>5324.09</v>
      </c>
      <c r="U2943" s="77">
        <v>0</v>
      </c>
      <c r="V2943" s="77">
        <v>0</v>
      </c>
      <c r="W2943" s="77">
        <v>0</v>
      </c>
      <c r="X2943" s="77">
        <v>230749.27</v>
      </c>
      <c r="Y2943" s="77">
        <v>285735901.33999997</v>
      </c>
      <c r="Z2943" s="77">
        <v>8976497.9499999993</v>
      </c>
      <c r="AA2943" s="77">
        <v>0</v>
      </c>
      <c r="AB2943" s="77">
        <v>0</v>
      </c>
      <c r="AC2943" s="77">
        <v>0</v>
      </c>
      <c r="AD2943" s="77">
        <v>0</v>
      </c>
      <c r="AE2943" s="77">
        <v>0</v>
      </c>
      <c r="AF2943" s="77">
        <v>10694.97</v>
      </c>
      <c r="AG2943" s="77">
        <v>1046969172.1400001</v>
      </c>
      <c r="AH2943" s="77">
        <v>224889000.44999999</v>
      </c>
      <c r="AI2943" s="77">
        <v>1271237059.29</v>
      </c>
      <c r="AJ2943" s="77">
        <v>613266384.49000001</v>
      </c>
      <c r="AK2943" s="77">
        <v>0</v>
      </c>
      <c r="AL2943" s="77">
        <v>1037033228.41</v>
      </c>
      <c r="AM2943" s="77">
        <v>1.9840068561904092</v>
      </c>
      <c r="AN2943" s="77">
        <v>10742749.699999999</v>
      </c>
      <c r="AO2943" s="77">
        <v>8092336.6000000006</v>
      </c>
      <c r="AP2943" s="13">
        <v>551519795.1099999</v>
      </c>
      <c r="AQ2943" s="13">
        <v>176914674.19000003</v>
      </c>
      <c r="AR2943" s="367">
        <v>34535097.100000001</v>
      </c>
      <c r="AS2943" s="322">
        <v>46112</v>
      </c>
      <c r="AT2943" s="20" t="s">
        <v>2</v>
      </c>
      <c r="AU2943" s="40" t="s">
        <v>292</v>
      </c>
      <c r="AV2943" s="40">
        <v>2026</v>
      </c>
      <c r="AW2943" s="269" t="s">
        <v>166</v>
      </c>
      <c r="AX2943" s="380">
        <v>446.67</v>
      </c>
      <c r="AY2943" s="380">
        <v>473.87</v>
      </c>
    </row>
    <row r="2944" spans="1:51" x14ac:dyDescent="0.25">
      <c r="A2944" s="5">
        <v>24</v>
      </c>
      <c r="B2944" s="6" t="s">
        <v>98</v>
      </c>
      <c r="C2944" s="77">
        <v>4934717612.5</v>
      </c>
      <c r="D2944" s="77">
        <v>1582343589.9400001</v>
      </c>
      <c r="E2944" s="77">
        <v>833062617.39999998</v>
      </c>
      <c r="F2944" s="77">
        <v>708450862.53000009</v>
      </c>
      <c r="G2944" s="77">
        <v>181678200.89000002</v>
      </c>
      <c r="H2944" s="77">
        <v>400338439.94</v>
      </c>
      <c r="I2944" s="77">
        <v>8197925187.8199997</v>
      </c>
      <c r="J2944" s="77">
        <v>1890498424.75</v>
      </c>
      <c r="K2944" s="77">
        <v>3611077189.48</v>
      </c>
      <c r="L2944" s="77">
        <v>2778014572.0799994</v>
      </c>
      <c r="M2944" s="77">
        <v>979341866.29000008</v>
      </c>
      <c r="N2944" s="77">
        <v>0</v>
      </c>
      <c r="O2944" s="77">
        <v>1931390531.3800011</v>
      </c>
      <c r="P2944" s="77">
        <v>249601155.13000011</v>
      </c>
      <c r="Q2944" s="77">
        <v>-115075284.89999986</v>
      </c>
      <c r="R2944" s="77">
        <v>134525870.23000026</v>
      </c>
      <c r="S2944" s="77">
        <v>265812569.71000004</v>
      </c>
      <c r="T2944" s="77">
        <v>101007035.70999999</v>
      </c>
      <c r="U2944" s="77">
        <v>0</v>
      </c>
      <c r="V2944" s="77">
        <v>0</v>
      </c>
      <c r="W2944" s="77">
        <v>147109300.40000001</v>
      </c>
      <c r="X2944" s="77">
        <v>270260969.43000001</v>
      </c>
      <c r="Y2944" s="77">
        <v>823931399.30999994</v>
      </c>
      <c r="Z2944" s="77">
        <v>44639562.119999997</v>
      </c>
      <c r="AA2944" s="77">
        <v>0</v>
      </c>
      <c r="AB2944" s="77">
        <v>0</v>
      </c>
      <c r="AC2944" s="77">
        <v>17526925.109999999</v>
      </c>
      <c r="AD2944" s="77">
        <v>0</v>
      </c>
      <c r="AE2944" s="77">
        <v>132779529.62</v>
      </c>
      <c r="AF2944" s="77">
        <v>3443322.97</v>
      </c>
      <c r="AG2944" s="77">
        <v>3659151575.1300001</v>
      </c>
      <c r="AH2944" s="77">
        <v>931312512.41000009</v>
      </c>
      <c r="AI2944" s="77">
        <v>4567718441.0700006</v>
      </c>
      <c r="AJ2944" s="77">
        <v>2636327909.6899996</v>
      </c>
      <c r="AK2944" s="77">
        <v>0</v>
      </c>
      <c r="AL2944" s="77">
        <v>8197925187.8199997</v>
      </c>
      <c r="AM2944" s="77">
        <v>2.2702159930844656</v>
      </c>
      <c r="AN2944" s="77">
        <v>470251846.48000002</v>
      </c>
      <c r="AO2944" s="77">
        <v>238199016.05000001</v>
      </c>
      <c r="AP2944" s="13">
        <v>3569159897.4000001</v>
      </c>
      <c r="AQ2944" s="13">
        <v>2085306741.3300006</v>
      </c>
      <c r="AR2944" s="367">
        <v>325000000.00999999</v>
      </c>
      <c r="AS2944" s="322">
        <v>46112</v>
      </c>
      <c r="AT2944" s="20" t="s">
        <v>2</v>
      </c>
      <c r="AU2944" s="40" t="s">
        <v>292</v>
      </c>
      <c r="AV2944" s="40">
        <v>2026</v>
      </c>
      <c r="AW2944" s="269" t="s">
        <v>164</v>
      </c>
      <c r="AX2944" s="380">
        <v>446.67</v>
      </c>
      <c r="AY2944" s="380">
        <v>473.87</v>
      </c>
    </row>
    <row r="2945" spans="1:51" x14ac:dyDescent="0.25">
      <c r="A2945" s="5">
        <v>70</v>
      </c>
      <c r="B2945" s="6" t="s">
        <v>100</v>
      </c>
      <c r="C2945" s="77">
        <v>7141950</v>
      </c>
      <c r="D2945" s="77">
        <v>1281362.6299999999</v>
      </c>
      <c r="E2945" s="77">
        <v>465766</v>
      </c>
      <c r="F2945" s="77">
        <v>0</v>
      </c>
      <c r="G2945" s="77">
        <v>2675504</v>
      </c>
      <c r="H2945" s="77">
        <v>211827.68</v>
      </c>
      <c r="I2945" s="77">
        <v>22832135.210000001</v>
      </c>
      <c r="J2945" s="77">
        <v>2555618.1800000002</v>
      </c>
      <c r="K2945" s="77">
        <v>676492</v>
      </c>
      <c r="L2945" s="77">
        <v>210726</v>
      </c>
      <c r="M2945" s="77">
        <v>0</v>
      </c>
      <c r="N2945" s="77">
        <v>0</v>
      </c>
      <c r="O2945" s="77">
        <v>37543.089999999967</v>
      </c>
      <c r="P2945" s="77">
        <v>3147540.2800000003</v>
      </c>
      <c r="Q2945" s="77">
        <v>0</v>
      </c>
      <c r="R2945" s="77">
        <v>3147540.2800000003</v>
      </c>
      <c r="S2945" s="77">
        <v>-2935712.6</v>
      </c>
      <c r="T2945" s="77">
        <v>4.26</v>
      </c>
      <c r="U2945" s="77">
        <v>0</v>
      </c>
      <c r="V2945" s="77">
        <v>0</v>
      </c>
      <c r="W2945" s="77">
        <v>0</v>
      </c>
      <c r="X2945" s="77">
        <v>2813250</v>
      </c>
      <c r="Y2945" s="77">
        <v>6048830.3300000001</v>
      </c>
      <c r="Z2945" s="77">
        <v>17828.419999999998</v>
      </c>
      <c r="AA2945" s="77">
        <v>0</v>
      </c>
      <c r="AB2945" s="77">
        <v>0</v>
      </c>
      <c r="AC2945" s="77">
        <v>0</v>
      </c>
      <c r="AD2945" s="77">
        <v>0</v>
      </c>
      <c r="AE2945" s="77">
        <v>0</v>
      </c>
      <c r="AF2945" s="77">
        <v>0</v>
      </c>
      <c r="AG2945" s="77">
        <v>210726</v>
      </c>
      <c r="AH2945" s="77">
        <v>465766</v>
      </c>
      <c r="AI2945" s="77">
        <v>676492</v>
      </c>
      <c r="AJ2945" s="77">
        <v>638948.91</v>
      </c>
      <c r="AK2945" s="77">
        <v>0</v>
      </c>
      <c r="AL2945" s="77">
        <v>22832135.210000001</v>
      </c>
      <c r="AM2945" s="77">
        <v>33.750783763887824</v>
      </c>
      <c r="AN2945" s="77">
        <v>0</v>
      </c>
      <c r="AO2945" s="77">
        <v>0</v>
      </c>
      <c r="AP2945" s="13">
        <v>7342542.9100000001</v>
      </c>
      <c r="AQ2945" s="13">
        <v>1519498.63</v>
      </c>
      <c r="AR2945" s="367">
        <v>10005748.24</v>
      </c>
      <c r="AS2945" s="322">
        <v>46112</v>
      </c>
      <c r="AT2945" s="20" t="s">
        <v>2</v>
      </c>
      <c r="AU2945" s="40" t="s">
        <v>292</v>
      </c>
      <c r="AV2945" s="40">
        <v>2026</v>
      </c>
      <c r="AW2945" s="269" t="s">
        <v>181</v>
      </c>
      <c r="AX2945" s="380">
        <v>446.67</v>
      </c>
      <c r="AY2945" s="380">
        <v>473.87</v>
      </c>
    </row>
    <row r="2946" spans="1:51" x14ac:dyDescent="0.25">
      <c r="A2946" s="5">
        <v>119</v>
      </c>
      <c r="B2946" s="6" t="s">
        <v>101</v>
      </c>
      <c r="C2946" s="77">
        <v>816575663.33999991</v>
      </c>
      <c r="D2946" s="77">
        <v>7545075.2400000002</v>
      </c>
      <c r="E2946" s="77">
        <v>14223545.77</v>
      </c>
      <c r="F2946" s="77">
        <v>0</v>
      </c>
      <c r="G2946" s="77">
        <v>360552.37</v>
      </c>
      <c r="H2946" s="77">
        <v>392615566.49000001</v>
      </c>
      <c r="I2946" s="77">
        <v>1855656566.78</v>
      </c>
      <c r="J2946" s="77">
        <v>265376.65999999997</v>
      </c>
      <c r="K2946" s="77">
        <v>1151751599.51</v>
      </c>
      <c r="L2946" s="77">
        <v>1137528053.74</v>
      </c>
      <c r="M2946" s="77">
        <v>0</v>
      </c>
      <c r="N2946" s="77">
        <v>0</v>
      </c>
      <c r="O2946" s="77">
        <v>478699247.80999994</v>
      </c>
      <c r="P2946" s="77">
        <v>329970787.92000008</v>
      </c>
      <c r="Q2946" s="77">
        <v>0</v>
      </c>
      <c r="R2946" s="77">
        <v>329970787.92000008</v>
      </c>
      <c r="S2946" s="77">
        <v>62644778.569999993</v>
      </c>
      <c r="T2946" s="77">
        <v>67867200</v>
      </c>
      <c r="U2946" s="77">
        <v>0</v>
      </c>
      <c r="V2946" s="77">
        <v>0</v>
      </c>
      <c r="W2946" s="77">
        <v>0</v>
      </c>
      <c r="X2946" s="77">
        <v>1657.48</v>
      </c>
      <c r="Y2946" s="77">
        <v>260703499.12</v>
      </c>
      <c r="Z2946" s="77">
        <v>1070929.0900000001</v>
      </c>
      <c r="AA2946" s="77">
        <v>10498437.92</v>
      </c>
      <c r="AB2946" s="77">
        <v>0</v>
      </c>
      <c r="AC2946" s="77">
        <v>0</v>
      </c>
      <c r="AD2946" s="77">
        <v>0</v>
      </c>
      <c r="AE2946" s="77">
        <v>0</v>
      </c>
      <c r="AF2946" s="77">
        <v>2585198.71</v>
      </c>
      <c r="AG2946" s="77">
        <v>1137528053.74</v>
      </c>
      <c r="AH2946" s="77">
        <v>14223545.77</v>
      </c>
      <c r="AI2946" s="77">
        <v>1151751599.51</v>
      </c>
      <c r="AJ2946" s="77">
        <v>673052351.70000005</v>
      </c>
      <c r="AK2946" s="77">
        <v>0</v>
      </c>
      <c r="AL2946" s="77">
        <v>1855656566.78</v>
      </c>
      <c r="AM2946" s="77">
        <v>1.6111603991428955</v>
      </c>
      <c r="AN2946" s="77">
        <v>0</v>
      </c>
      <c r="AO2946" s="77">
        <v>0</v>
      </c>
      <c r="AP2946" s="13">
        <v>327368218.62000012</v>
      </c>
      <c r="AQ2946" s="13">
        <v>15297496.930000002</v>
      </c>
      <c r="AR2946" s="367">
        <v>29932500</v>
      </c>
      <c r="AS2946" s="322">
        <v>46112</v>
      </c>
      <c r="AT2946" s="20" t="s">
        <v>2</v>
      </c>
      <c r="AU2946" s="40" t="s">
        <v>292</v>
      </c>
      <c r="AV2946" s="40">
        <v>2026</v>
      </c>
      <c r="AW2946" s="269" t="s">
        <v>189</v>
      </c>
      <c r="AX2946" s="380">
        <v>446.67</v>
      </c>
      <c r="AY2946" s="380">
        <v>473.87</v>
      </c>
    </row>
    <row r="2947" spans="1:51" x14ac:dyDescent="0.25">
      <c r="A2947" s="5">
        <v>93</v>
      </c>
      <c r="B2947" s="6" t="s">
        <v>103</v>
      </c>
      <c r="C2947" s="77">
        <v>431231802.24000001</v>
      </c>
      <c r="D2947" s="77">
        <v>0</v>
      </c>
      <c r="E2947" s="77">
        <v>1030</v>
      </c>
      <c r="F2947" s="77">
        <v>118360828.13000001</v>
      </c>
      <c r="G2947" s="77">
        <v>242320092.19</v>
      </c>
      <c r="H2947" s="77">
        <v>-205548118.84000003</v>
      </c>
      <c r="I2947" s="77">
        <v>1343796481.8699999</v>
      </c>
      <c r="J2947" s="77">
        <v>459756735.86000001</v>
      </c>
      <c r="K2947" s="77">
        <v>386224099.18000001</v>
      </c>
      <c r="L2947" s="77">
        <v>386223069.18000007</v>
      </c>
      <c r="M2947" s="77">
        <v>55168230.82</v>
      </c>
      <c r="N2947" s="77">
        <v>0</v>
      </c>
      <c r="O2947" s="77">
        <v>283438571.51999998</v>
      </c>
      <c r="P2947" s="77">
        <v>-220511670.39999998</v>
      </c>
      <c r="Q2947" s="77">
        <v>3216188.3199999928</v>
      </c>
      <c r="R2947" s="77">
        <v>-217295482.07999998</v>
      </c>
      <c r="S2947" s="77">
        <v>11747363.239999995</v>
      </c>
      <c r="T2947" s="77">
        <v>57.87</v>
      </c>
      <c r="U2947" s="77">
        <v>0</v>
      </c>
      <c r="V2947" s="77">
        <v>0</v>
      </c>
      <c r="W2947" s="77">
        <v>22053387.879999999</v>
      </c>
      <c r="X2947" s="77">
        <v>37035611.159999996</v>
      </c>
      <c r="Y2947" s="77">
        <v>4335988.59</v>
      </c>
      <c r="Z2947" s="77">
        <v>6988375.6500000004</v>
      </c>
      <c r="AA2947" s="77">
        <v>0</v>
      </c>
      <c r="AB2947" s="77">
        <v>0</v>
      </c>
      <c r="AC2947" s="77">
        <v>0</v>
      </c>
      <c r="AD2947" s="77">
        <v>0</v>
      </c>
      <c r="AE2947" s="77">
        <v>0</v>
      </c>
      <c r="AF2947" s="77">
        <v>35844626.530000001</v>
      </c>
      <c r="AG2947" s="77">
        <v>441499404.75</v>
      </c>
      <c r="AH2947" s="77">
        <v>1030</v>
      </c>
      <c r="AI2947" s="77">
        <v>441320632.51999998</v>
      </c>
      <c r="AJ2947" s="77">
        <v>157882061</v>
      </c>
      <c r="AK2947" s="77">
        <v>0</v>
      </c>
      <c r="AL2947" s="77">
        <v>1343796481.8699999</v>
      </c>
      <c r="AM2947" s="77">
        <v>3.4793180558205474</v>
      </c>
      <c r="AN2947" s="77">
        <v>55806312.549999997</v>
      </c>
      <c r="AO2947" s="77">
        <v>62554515.579999998</v>
      </c>
      <c r="AP2947" s="13">
        <v>147935796.1400001</v>
      </c>
      <c r="AQ2947" s="13">
        <v>0</v>
      </c>
      <c r="AR2947" s="367">
        <v>26000000</v>
      </c>
      <c r="AS2947" s="322">
        <v>46112</v>
      </c>
      <c r="AT2947" s="20" t="s">
        <v>2</v>
      </c>
      <c r="AU2947" s="40" t="s">
        <v>293</v>
      </c>
      <c r="AV2947" s="40">
        <v>2026</v>
      </c>
      <c r="AW2947" s="269" t="s">
        <v>175</v>
      </c>
      <c r="AX2947" s="380">
        <v>446.67</v>
      </c>
      <c r="AY2947" s="380">
        <v>473.87</v>
      </c>
    </row>
    <row r="2948" spans="1:51" x14ac:dyDescent="0.25">
      <c r="A2948" s="5">
        <v>29</v>
      </c>
      <c r="B2948" s="6" t="s">
        <v>94</v>
      </c>
      <c r="C2948" s="77">
        <v>2211584203.5699997</v>
      </c>
      <c r="D2948" s="77">
        <v>582734876.23000002</v>
      </c>
      <c r="E2948" s="77">
        <v>265399847.22</v>
      </c>
      <c r="F2948" s="77">
        <v>355088829.5</v>
      </c>
      <c r="G2948" s="77">
        <v>88125419.789999992</v>
      </c>
      <c r="H2948" s="77">
        <v>7176495.0899999999</v>
      </c>
      <c r="I2948" s="77">
        <v>6223006985.7700005</v>
      </c>
      <c r="J2948" s="77">
        <v>2145220730.5899999</v>
      </c>
      <c r="K2948" s="77">
        <v>734492337.03999996</v>
      </c>
      <c r="L2948" s="77">
        <v>469092489.81999999</v>
      </c>
      <c r="M2948" s="77">
        <v>838294850.69000006</v>
      </c>
      <c r="N2948" s="77">
        <v>0</v>
      </c>
      <c r="O2948" s="77">
        <v>739244035.85000038</v>
      </c>
      <c r="P2948" s="77">
        <v>446379562.64000034</v>
      </c>
      <c r="Q2948" s="77">
        <v>-563536679.00999999</v>
      </c>
      <c r="R2948" s="77">
        <v>-117157116.36999965</v>
      </c>
      <c r="S2948" s="77">
        <v>124333611.45999956</v>
      </c>
      <c r="T2948" s="77">
        <v>5439500.7599999998</v>
      </c>
      <c r="U2948" s="77">
        <v>0</v>
      </c>
      <c r="V2948" s="77">
        <v>0</v>
      </c>
      <c r="W2948" s="77">
        <v>0</v>
      </c>
      <c r="X2948" s="77">
        <v>441544992.14999998</v>
      </c>
      <c r="Y2948" s="77">
        <v>485008457.32999998</v>
      </c>
      <c r="Z2948" s="77">
        <v>12894357.060000001</v>
      </c>
      <c r="AA2948" s="77">
        <v>105437540</v>
      </c>
      <c r="AB2948" s="77">
        <v>0</v>
      </c>
      <c r="AC2948" s="77">
        <v>21577557.829999998</v>
      </c>
      <c r="AD2948" s="77">
        <v>0</v>
      </c>
      <c r="AE2948" s="77">
        <v>0</v>
      </c>
      <c r="AF2948" s="77">
        <v>28000553.210000001</v>
      </c>
      <c r="AG2948" s="77">
        <v>1123135988.8400002</v>
      </c>
      <c r="AH2948" s="77">
        <v>449651198.88999999</v>
      </c>
      <c r="AI2948" s="77">
        <v>1553800590.6900003</v>
      </c>
      <c r="AJ2948" s="77">
        <v>824474610.81999993</v>
      </c>
      <c r="AK2948" s="77">
        <v>9918055.9800000004</v>
      </c>
      <c r="AL2948" s="77">
        <v>6223006985.7700005</v>
      </c>
      <c r="AM2948" s="77">
        <v>8.4725281285420682</v>
      </c>
      <c r="AN2948" s="77">
        <v>173294857.46000001</v>
      </c>
      <c r="AO2948" s="77">
        <v>181793972.03999999</v>
      </c>
      <c r="AP2948" s="13">
        <v>1626393170.4099998</v>
      </c>
      <c r="AQ2948" s="13">
        <v>709682121.99000001</v>
      </c>
      <c r="AR2948" s="367">
        <v>25853108</v>
      </c>
      <c r="AS2948" s="322">
        <v>46112</v>
      </c>
      <c r="AT2948" s="20" t="s">
        <v>2</v>
      </c>
      <c r="AU2948" s="40" t="s">
        <v>292</v>
      </c>
      <c r="AV2948" s="40">
        <v>2026</v>
      </c>
      <c r="AW2948" s="269" t="s">
        <v>156</v>
      </c>
      <c r="AX2948" s="380">
        <v>446.67</v>
      </c>
      <c r="AY2948" s="380">
        <v>473.87</v>
      </c>
    </row>
    <row r="2949" spans="1:51" x14ac:dyDescent="0.25">
      <c r="A2949" s="5">
        <v>122</v>
      </c>
      <c r="B2949" s="6" t="s">
        <v>69</v>
      </c>
      <c r="C2949" s="77">
        <v>1074325165.24</v>
      </c>
      <c r="D2949" s="77">
        <v>6241118.6899999995</v>
      </c>
      <c r="E2949" s="77">
        <v>8627536.3699999992</v>
      </c>
      <c r="F2949" s="77">
        <v>1407776.09</v>
      </c>
      <c r="G2949" s="77">
        <v>19781136</v>
      </c>
      <c r="H2949" s="77">
        <v>51511787.030000001</v>
      </c>
      <c r="I2949" s="77">
        <v>412996321.51999998</v>
      </c>
      <c r="J2949" s="77">
        <v>395121.6</v>
      </c>
      <c r="K2949" s="77">
        <v>17796852.699999999</v>
      </c>
      <c r="L2949" s="77">
        <v>9169316.3299999982</v>
      </c>
      <c r="M2949" s="77">
        <v>63892678.359999999</v>
      </c>
      <c r="N2949" s="77">
        <v>0</v>
      </c>
      <c r="O2949" s="77">
        <v>44290443.959999993</v>
      </c>
      <c r="P2949" s="77">
        <v>1002604690.5</v>
      </c>
      <c r="Q2949" s="77">
        <v>-916673168.98000002</v>
      </c>
      <c r="R2949" s="77">
        <v>85931521.519999981</v>
      </c>
      <c r="S2949" s="77">
        <v>-34419734.489999995</v>
      </c>
      <c r="T2949" s="77">
        <v>0</v>
      </c>
      <c r="U2949" s="77">
        <v>0</v>
      </c>
      <c r="V2949" s="77">
        <v>0</v>
      </c>
      <c r="W2949" s="77">
        <v>44433882</v>
      </c>
      <c r="X2949" s="77">
        <v>0</v>
      </c>
      <c r="Y2949" s="77">
        <v>54730766.549999997</v>
      </c>
      <c r="Z2949" s="77">
        <v>1469015.73</v>
      </c>
      <c r="AA2949" s="77">
        <v>0</v>
      </c>
      <c r="AB2949" s="77">
        <v>0</v>
      </c>
      <c r="AC2949" s="77">
        <v>0</v>
      </c>
      <c r="AD2949" s="77">
        <v>0</v>
      </c>
      <c r="AE2949" s="77">
        <v>22535668.050000001</v>
      </c>
      <c r="AF2949" s="77">
        <v>0.03</v>
      </c>
      <c r="AG2949" s="77">
        <v>17763471.039999999</v>
      </c>
      <c r="AH2949" s="77">
        <v>67545930.879999995</v>
      </c>
      <c r="AI2949" s="77">
        <v>82490088.959999993</v>
      </c>
      <c r="AJ2949" s="77">
        <v>38199645</v>
      </c>
      <c r="AK2949" s="77">
        <v>0</v>
      </c>
      <c r="AL2949" s="77">
        <v>412996321.51999998</v>
      </c>
      <c r="AM2949" s="77">
        <v>23.206143720007301</v>
      </c>
      <c r="AN2949" s="77">
        <v>1407776.09</v>
      </c>
      <c r="AO2949" s="77">
        <v>0</v>
      </c>
      <c r="AP2949" s="13">
        <v>1071975879.1300001</v>
      </c>
      <c r="AQ2949" s="13">
        <v>48070754.63000001</v>
      </c>
      <c r="AR2949" s="367">
        <v>116868000</v>
      </c>
      <c r="AS2949" s="322">
        <v>46112</v>
      </c>
      <c r="AT2949" s="20" t="s">
        <v>2</v>
      </c>
      <c r="AU2949" s="40" t="s">
        <v>292</v>
      </c>
      <c r="AV2949" s="40">
        <v>2026</v>
      </c>
      <c r="AW2949" s="269" t="s">
        <v>267</v>
      </c>
      <c r="AX2949" s="380">
        <v>446.67</v>
      </c>
      <c r="AY2949" s="380">
        <v>473.87</v>
      </c>
    </row>
    <row r="2950" spans="1:51" x14ac:dyDescent="0.25">
      <c r="A2950" s="5">
        <v>124</v>
      </c>
      <c r="B2950" s="6" t="s">
        <v>99</v>
      </c>
      <c r="C2950" s="77">
        <v>266708491.77000001</v>
      </c>
      <c r="D2950" s="77">
        <v>13520859.58</v>
      </c>
      <c r="E2950" s="77">
        <v>33907216.640000001</v>
      </c>
      <c r="F2950" s="77">
        <v>1655767.06</v>
      </c>
      <c r="G2950" s="77">
        <v>132423608.94999999</v>
      </c>
      <c r="H2950" s="77">
        <v>152495713.75999999</v>
      </c>
      <c r="I2950" s="77">
        <v>689344125.77999997</v>
      </c>
      <c r="J2950" s="77">
        <v>1338869649.5999999</v>
      </c>
      <c r="K2950" s="77">
        <v>390222718.95999998</v>
      </c>
      <c r="L2950" s="77">
        <v>356315502.32000005</v>
      </c>
      <c r="M2950" s="77">
        <v>19891216.77</v>
      </c>
      <c r="N2950" s="77">
        <v>0</v>
      </c>
      <c r="O2950" s="77">
        <v>189515606.14999998</v>
      </c>
      <c r="P2950" s="77">
        <v>-70407349.969999909</v>
      </c>
      <c r="Q2950" s="77">
        <v>4591432.5100000203</v>
      </c>
      <c r="R2950" s="77">
        <v>-65815917.459999889</v>
      </c>
      <c r="S2950" s="77">
        <v>218311631.21999997</v>
      </c>
      <c r="T2950" s="77">
        <v>0</v>
      </c>
      <c r="U2950" s="77">
        <v>0</v>
      </c>
      <c r="V2950" s="77">
        <v>0</v>
      </c>
      <c r="W2950" s="77">
        <v>309546504.39999998</v>
      </c>
      <c r="X2950" s="77">
        <v>2319360.71</v>
      </c>
      <c r="Y2950" s="77">
        <v>11065703.33</v>
      </c>
      <c r="Z2950" s="77">
        <v>4654096.1100000003</v>
      </c>
      <c r="AA2950" s="77">
        <v>2699273.25</v>
      </c>
      <c r="AB2950" s="77">
        <v>0</v>
      </c>
      <c r="AC2950" s="77">
        <v>0</v>
      </c>
      <c r="AD2950" s="77">
        <v>0</v>
      </c>
      <c r="AE2950" s="77">
        <v>225240881.94999999</v>
      </c>
      <c r="AF2950" s="77">
        <v>3433.65</v>
      </c>
      <c r="AG2950" s="77">
        <v>476356904.27000004</v>
      </c>
      <c r="AH2950" s="77">
        <v>33907216.640000001</v>
      </c>
      <c r="AI2950" s="77">
        <v>510003666.30000001</v>
      </c>
      <c r="AJ2950" s="77">
        <v>320488060.15000004</v>
      </c>
      <c r="AK2950" s="77">
        <v>0</v>
      </c>
      <c r="AL2950" s="77">
        <v>689344125.77999997</v>
      </c>
      <c r="AM2950" s="77">
        <v>1.7665402148219402</v>
      </c>
      <c r="AN2950" s="77">
        <v>1524686.1600000001</v>
      </c>
      <c r="AO2950" s="77">
        <v>131080.9</v>
      </c>
      <c r="AP2950" s="13">
        <v>92588385.230000019</v>
      </c>
      <c r="AQ2950" s="13">
        <v>44888463.469999999</v>
      </c>
      <c r="AR2950" s="367">
        <v>31325800</v>
      </c>
      <c r="AS2950" s="322">
        <v>46112</v>
      </c>
      <c r="AT2950" s="20" t="s">
        <v>2</v>
      </c>
      <c r="AU2950" s="40" t="s">
        <v>292</v>
      </c>
      <c r="AV2950" s="40">
        <v>2026</v>
      </c>
      <c r="AW2950" s="269" t="s">
        <v>289</v>
      </c>
      <c r="AX2950" s="380">
        <v>446.67</v>
      </c>
      <c r="AY2950" s="380">
        <v>473.87</v>
      </c>
    </row>
    <row r="2951" spans="1:51" x14ac:dyDescent="0.25">
      <c r="A2951" s="5">
        <v>127</v>
      </c>
      <c r="B2951" s="6" t="s">
        <v>80</v>
      </c>
      <c r="C2951" s="77">
        <v>878156330.13000011</v>
      </c>
      <c r="D2951" s="77">
        <v>87598615.599999994</v>
      </c>
      <c r="E2951" s="77">
        <v>46594429.019999996</v>
      </c>
      <c r="F2951" s="77">
        <v>20193957.129999999</v>
      </c>
      <c r="G2951" s="77">
        <v>15061996.57</v>
      </c>
      <c r="H2951" s="77">
        <v>279923058.61000001</v>
      </c>
      <c r="I2951" s="77">
        <v>1074243716.77</v>
      </c>
      <c r="J2951" s="77">
        <v>8504420.8300000001</v>
      </c>
      <c r="K2951" s="77">
        <v>264942431.84</v>
      </c>
      <c r="L2951" s="77">
        <v>218348002.81999999</v>
      </c>
      <c r="M2951" s="77">
        <v>262433470.94</v>
      </c>
      <c r="N2951" s="77">
        <v>0</v>
      </c>
      <c r="O2951" s="77">
        <v>140665816.5</v>
      </c>
      <c r="P2951" s="77">
        <v>612579372.10000014</v>
      </c>
      <c r="Q2951" s="77">
        <v>-661955416.79999995</v>
      </c>
      <c r="R2951" s="77">
        <v>-49376044.699999809</v>
      </c>
      <c r="S2951" s="77">
        <v>329299103.31999999</v>
      </c>
      <c r="T2951" s="77">
        <v>1720000.04</v>
      </c>
      <c r="U2951" s="77">
        <v>0</v>
      </c>
      <c r="V2951" s="77">
        <v>0</v>
      </c>
      <c r="W2951" s="77">
        <v>335892330.44999999</v>
      </c>
      <c r="X2951" s="77">
        <v>7075111.9900000002</v>
      </c>
      <c r="Y2951" s="77">
        <v>225332432.05000001</v>
      </c>
      <c r="Z2951" s="77">
        <v>2419080.87</v>
      </c>
      <c r="AA2951" s="77">
        <v>0</v>
      </c>
      <c r="AB2951" s="77">
        <v>0</v>
      </c>
      <c r="AC2951" s="77">
        <v>0</v>
      </c>
      <c r="AD2951" s="77">
        <v>0</v>
      </c>
      <c r="AE2951" s="77">
        <v>0</v>
      </c>
      <c r="AF2951" s="77">
        <v>1407920.21</v>
      </c>
      <c r="AG2951" s="77">
        <v>535447294.75000006</v>
      </c>
      <c r="AH2951" s="77">
        <v>46594429.019999996</v>
      </c>
      <c r="AI2951" s="77">
        <v>580707190.73000002</v>
      </c>
      <c r="AJ2951" s="77">
        <v>440041374.23000002</v>
      </c>
      <c r="AK2951" s="77">
        <v>0</v>
      </c>
      <c r="AL2951" s="77">
        <v>1074243716.77</v>
      </c>
      <c r="AM2951" s="77">
        <v>4.0546306958439216</v>
      </c>
      <c r="AN2951" s="77">
        <v>12231803.340000002</v>
      </c>
      <c r="AO2951" s="77">
        <v>7962153.79</v>
      </c>
      <c r="AP2951" s="13">
        <v>878910786.84000015</v>
      </c>
      <c r="AQ2951" s="13">
        <v>229018888.80999997</v>
      </c>
      <c r="AR2951" s="367">
        <v>23400000</v>
      </c>
      <c r="AS2951" s="322">
        <v>46112</v>
      </c>
      <c r="AT2951" s="42" t="s">
        <v>2</v>
      </c>
      <c r="AU2951" s="40" t="s">
        <v>292</v>
      </c>
      <c r="AV2951" s="40">
        <v>2026</v>
      </c>
      <c r="AW2951" s="270" t="s">
        <v>186</v>
      </c>
      <c r="AX2951" s="380">
        <v>446.67</v>
      </c>
      <c r="AY2951" s="380">
        <v>473.87</v>
      </c>
    </row>
    <row r="2952" spans="1:51" x14ac:dyDescent="0.25">
      <c r="A2952" s="382">
        <v>32</v>
      </c>
      <c r="B2952" s="383" t="s">
        <v>104</v>
      </c>
      <c r="C2952" s="382">
        <v>0</v>
      </c>
      <c r="D2952" s="382">
        <v>0</v>
      </c>
      <c r="E2952" s="382">
        <v>0</v>
      </c>
      <c r="F2952" s="382">
        <v>0</v>
      </c>
      <c r="G2952" s="382">
        <v>0</v>
      </c>
      <c r="H2952" s="382">
        <v>0</v>
      </c>
      <c r="I2952" s="382">
        <v>0</v>
      </c>
      <c r="J2952" s="382">
        <v>0</v>
      </c>
      <c r="K2952" s="382">
        <v>0</v>
      </c>
      <c r="L2952" s="382">
        <v>0</v>
      </c>
      <c r="M2952" s="382">
        <v>0</v>
      </c>
      <c r="N2952" s="382">
        <v>0</v>
      </c>
      <c r="O2952" s="382">
        <v>0</v>
      </c>
      <c r="P2952" s="382">
        <v>0</v>
      </c>
      <c r="Q2952" s="382">
        <v>0</v>
      </c>
      <c r="R2952" s="382">
        <v>0</v>
      </c>
      <c r="S2952" s="382">
        <v>0</v>
      </c>
      <c r="T2952" s="382">
        <v>0</v>
      </c>
      <c r="U2952" s="382">
        <v>0</v>
      </c>
      <c r="V2952" s="382">
        <v>0</v>
      </c>
      <c r="W2952" s="382">
        <v>0</v>
      </c>
      <c r="X2952" s="382">
        <v>0</v>
      </c>
      <c r="Y2952" s="382">
        <v>0</v>
      </c>
      <c r="Z2952" s="382">
        <v>0</v>
      </c>
      <c r="AA2952" s="382">
        <v>0</v>
      </c>
      <c r="AB2952" s="382">
        <v>0</v>
      </c>
      <c r="AC2952" s="382">
        <v>0</v>
      </c>
      <c r="AD2952" s="382">
        <v>0</v>
      </c>
      <c r="AE2952" s="382">
        <v>0</v>
      </c>
      <c r="AF2952" s="382">
        <v>0</v>
      </c>
      <c r="AG2952" s="382">
        <v>0</v>
      </c>
      <c r="AH2952" s="382">
        <v>0</v>
      </c>
      <c r="AI2952" s="382">
        <v>0</v>
      </c>
      <c r="AJ2952" s="382">
        <v>0</v>
      </c>
      <c r="AK2952" s="382">
        <v>0</v>
      </c>
      <c r="AL2952" s="382">
        <v>0</v>
      </c>
      <c r="AM2952" s="382">
        <v>0</v>
      </c>
      <c r="AN2952" s="382">
        <v>0</v>
      </c>
      <c r="AO2952" s="382">
        <v>0</v>
      </c>
      <c r="AP2952" s="384">
        <v>0</v>
      </c>
      <c r="AQ2952" s="382">
        <v>0</v>
      </c>
      <c r="AR2952" s="385">
        <v>0</v>
      </c>
      <c r="AS2952" s="322">
        <v>46142</v>
      </c>
      <c r="AT2952" s="20" t="s">
        <v>3</v>
      </c>
      <c r="AU2952" s="40" t="s">
        <v>292</v>
      </c>
      <c r="AV2952" s="40">
        <v>2026</v>
      </c>
      <c r="AW2952" s="269" t="s">
        <v>287</v>
      </c>
      <c r="AX2952" s="269">
        <v>479.97</v>
      </c>
      <c r="AY2952" s="269">
        <v>487.12</v>
      </c>
    </row>
    <row r="2953" spans="1:51" x14ac:dyDescent="0.25">
      <c r="A2953" s="382">
        <v>107</v>
      </c>
      <c r="B2953" s="383" t="s">
        <v>60</v>
      </c>
      <c r="C2953" s="382">
        <v>2193487686.8600001</v>
      </c>
      <c r="D2953" s="382">
        <v>601904187.23000002</v>
      </c>
      <c r="E2953" s="382">
        <v>177300640.81999999</v>
      </c>
      <c r="F2953" s="382">
        <v>233988777.38</v>
      </c>
      <c r="G2953" s="382">
        <v>836147422.79999995</v>
      </c>
      <c r="H2953" s="382">
        <v>1247521.3700000001</v>
      </c>
      <c r="I2953" s="382">
        <v>2177064460.23</v>
      </c>
      <c r="J2953" s="382">
        <v>241056758.66999999</v>
      </c>
      <c r="K2953" s="382">
        <v>500303527.88999999</v>
      </c>
      <c r="L2953" s="382">
        <v>323002887.06999999</v>
      </c>
      <c r="M2953" s="382">
        <v>702095833.64999998</v>
      </c>
      <c r="N2953" s="382">
        <v>0</v>
      </c>
      <c r="O2953" s="382">
        <v>460529099.33000016</v>
      </c>
      <c r="P2953" s="382">
        <v>45714634.009999752</v>
      </c>
      <c r="Q2953" s="382">
        <v>-41608142.17999959</v>
      </c>
      <c r="R2953" s="382">
        <v>4106491.8300001621</v>
      </c>
      <c r="S2953" s="382">
        <v>-2858970.4600000009</v>
      </c>
      <c r="T2953" s="382">
        <v>425856.14</v>
      </c>
      <c r="U2953" s="382">
        <v>0</v>
      </c>
      <c r="V2953" s="382">
        <v>0</v>
      </c>
      <c r="W2953" s="382">
        <v>0</v>
      </c>
      <c r="X2953" s="382">
        <v>3410240.19</v>
      </c>
      <c r="Y2953" s="382">
        <v>17356661.600000001</v>
      </c>
      <c r="Z2953" s="382">
        <v>9848664.1799999997</v>
      </c>
      <c r="AA2953" s="382">
        <v>0</v>
      </c>
      <c r="AB2953" s="382">
        <v>175.44</v>
      </c>
      <c r="AC2953" s="382">
        <v>0</v>
      </c>
      <c r="AD2953" s="382">
        <v>0</v>
      </c>
      <c r="AE2953" s="382">
        <v>0</v>
      </c>
      <c r="AF2953" s="382">
        <v>830.68</v>
      </c>
      <c r="AG2953" s="382">
        <v>517009856.76000005</v>
      </c>
      <c r="AH2953" s="382">
        <v>841970394</v>
      </c>
      <c r="AI2953" s="382">
        <v>1354898288.1200001</v>
      </c>
      <c r="AJ2953" s="382">
        <v>894369188.78999996</v>
      </c>
      <c r="AK2953" s="382">
        <v>0</v>
      </c>
      <c r="AL2953" s="382">
        <v>2177064460.23</v>
      </c>
      <c r="AM2953" s="382">
        <v>4.3514873249278061</v>
      </c>
      <c r="AN2953" s="382">
        <v>79211872.900000006</v>
      </c>
      <c r="AO2953" s="382">
        <v>154776904.47999999</v>
      </c>
      <c r="AP2953" s="384">
        <v>2209383391.02</v>
      </c>
      <c r="AQ2953" s="382">
        <v>1028199625.9300001</v>
      </c>
      <c r="AR2953" s="385">
        <v>293741000</v>
      </c>
      <c r="AS2953" s="322">
        <v>46142</v>
      </c>
      <c r="AT2953" s="20" t="s">
        <v>3</v>
      </c>
      <c r="AU2953" s="40" t="s">
        <v>292</v>
      </c>
      <c r="AV2953" s="40">
        <v>2026</v>
      </c>
      <c r="AW2953" s="269" t="s">
        <v>160</v>
      </c>
      <c r="AX2953" s="269">
        <v>479.97</v>
      </c>
      <c r="AY2953" s="269">
        <v>487.12</v>
      </c>
    </row>
    <row r="2954" spans="1:51" x14ac:dyDescent="0.25">
      <c r="A2954" s="382">
        <v>66</v>
      </c>
      <c r="B2954" s="383" t="s">
        <v>61</v>
      </c>
      <c r="C2954" s="382">
        <v>79842101.010000005</v>
      </c>
      <c r="D2954" s="382">
        <v>1456868.07</v>
      </c>
      <c r="E2954" s="382">
        <v>1235.07</v>
      </c>
      <c r="F2954" s="382">
        <v>1344241.96</v>
      </c>
      <c r="G2954" s="382">
        <v>1491837.32</v>
      </c>
      <c r="H2954" s="382">
        <v>-272889035.27999997</v>
      </c>
      <c r="I2954" s="382">
        <v>3659966751.8600001</v>
      </c>
      <c r="J2954" s="382">
        <v>32779297.16</v>
      </c>
      <c r="K2954" s="382">
        <v>1254.1500000000001</v>
      </c>
      <c r="L2954" s="382">
        <v>19.079999999999998</v>
      </c>
      <c r="M2954" s="382">
        <v>25505479.239999998</v>
      </c>
      <c r="N2954" s="382">
        <v>0</v>
      </c>
      <c r="O2954" s="382">
        <v>306721.91000000015</v>
      </c>
      <c r="P2954" s="382">
        <v>75242431.75</v>
      </c>
      <c r="Q2954" s="382">
        <v>-63485279.770000003</v>
      </c>
      <c r="R2954" s="382">
        <v>11757151.979999997</v>
      </c>
      <c r="S2954" s="382">
        <v>-284646187.29999995</v>
      </c>
      <c r="T2954" s="382">
        <v>26392938.399999999</v>
      </c>
      <c r="U2954" s="382">
        <v>0</v>
      </c>
      <c r="V2954" s="382">
        <v>0</v>
      </c>
      <c r="W2954" s="382">
        <v>0</v>
      </c>
      <c r="X2954" s="382">
        <v>4.3600000000000003</v>
      </c>
      <c r="Y2954" s="382">
        <v>134653149.09</v>
      </c>
      <c r="Z2954" s="382">
        <v>1737059.72</v>
      </c>
      <c r="AA2954" s="382">
        <v>13432788.369999999</v>
      </c>
      <c r="AB2954" s="382">
        <v>0</v>
      </c>
      <c r="AC2954" s="382">
        <v>0</v>
      </c>
      <c r="AD2954" s="382">
        <v>0</v>
      </c>
      <c r="AE2954" s="382">
        <v>0</v>
      </c>
      <c r="AF2954" s="382">
        <v>0</v>
      </c>
      <c r="AG2954" s="382">
        <v>22612566.34</v>
      </c>
      <c r="AH2954" s="382">
        <v>2894167.05</v>
      </c>
      <c r="AI2954" s="382">
        <v>25505479.239999998</v>
      </c>
      <c r="AJ2954" s="382">
        <v>25198757.329999998</v>
      </c>
      <c r="AK2954" s="382">
        <v>0</v>
      </c>
      <c r="AL2954" s="382">
        <v>3659966751.8600001</v>
      </c>
      <c r="AM2954" s="382">
        <v>2918284.6962962961</v>
      </c>
      <c r="AN2954" s="382">
        <v>1344241.96</v>
      </c>
      <c r="AO2954" s="382">
        <v>0</v>
      </c>
      <c r="AP2954" s="384">
        <v>79575775.230000004</v>
      </c>
      <c r="AQ2954" s="382">
        <v>1497264.1999999997</v>
      </c>
      <c r="AR2954" s="385">
        <v>23233046.010000002</v>
      </c>
      <c r="AS2954" s="322">
        <v>46142</v>
      </c>
      <c r="AT2954" s="20" t="s">
        <v>3</v>
      </c>
      <c r="AU2954" s="40" t="s">
        <v>293</v>
      </c>
      <c r="AV2954" s="40">
        <v>2026</v>
      </c>
      <c r="AW2954" s="269" t="s">
        <v>178</v>
      </c>
      <c r="AX2954" s="269">
        <v>479.97</v>
      </c>
      <c r="AY2954" s="269">
        <v>487.12</v>
      </c>
    </row>
    <row r="2955" spans="1:51" x14ac:dyDescent="0.25">
      <c r="A2955" s="382">
        <v>44</v>
      </c>
      <c r="B2955" s="383" t="s">
        <v>62</v>
      </c>
      <c r="C2955" s="382">
        <v>284781432.64000005</v>
      </c>
      <c r="D2955" s="382">
        <v>22974599.120000001</v>
      </c>
      <c r="E2955" s="382">
        <v>14729004.540000001</v>
      </c>
      <c r="F2955" s="382">
        <v>61751885.049999997</v>
      </c>
      <c r="G2955" s="382">
        <v>0</v>
      </c>
      <c r="H2955" s="382">
        <v>-283951943.26999998</v>
      </c>
      <c r="I2955" s="382">
        <v>1804288213.5899999</v>
      </c>
      <c r="J2955" s="382">
        <v>330090106.25</v>
      </c>
      <c r="K2955" s="382">
        <v>240541816.5</v>
      </c>
      <c r="L2955" s="382">
        <v>225451102.10000002</v>
      </c>
      <c r="M2955" s="382">
        <v>74155.429999999993</v>
      </c>
      <c r="N2955" s="382">
        <v>0</v>
      </c>
      <c r="O2955" s="382">
        <v>120163889.34999999</v>
      </c>
      <c r="P2955" s="382">
        <v>78964033.720000029</v>
      </c>
      <c r="Q2955" s="382">
        <v>-266111.32999999996</v>
      </c>
      <c r="R2955" s="382">
        <v>78697922.39000003</v>
      </c>
      <c r="S2955" s="382">
        <v>-362649865.65999997</v>
      </c>
      <c r="T2955" s="382">
        <v>4857078.51</v>
      </c>
      <c r="U2955" s="382">
        <v>0</v>
      </c>
      <c r="V2955" s="382">
        <v>0</v>
      </c>
      <c r="W2955" s="382">
        <v>0</v>
      </c>
      <c r="X2955" s="382">
        <v>11488448.49</v>
      </c>
      <c r="Y2955" s="382">
        <v>186718323.16</v>
      </c>
      <c r="Z2955" s="382">
        <v>3666619.17</v>
      </c>
      <c r="AA2955" s="382">
        <v>0</v>
      </c>
      <c r="AB2955" s="382">
        <v>0</v>
      </c>
      <c r="AC2955" s="382">
        <v>0</v>
      </c>
      <c r="AD2955" s="382">
        <v>0</v>
      </c>
      <c r="AE2955" s="382">
        <v>0</v>
      </c>
      <c r="AF2955" s="382">
        <v>281694.82</v>
      </c>
      <c r="AG2955" s="382">
        <v>225525257.53</v>
      </c>
      <c r="AH2955" s="382">
        <v>14729004.540000001</v>
      </c>
      <c r="AI2955" s="382">
        <v>240264644.18000001</v>
      </c>
      <c r="AJ2955" s="382">
        <v>120100754.83000001</v>
      </c>
      <c r="AK2955" s="382">
        <v>0</v>
      </c>
      <c r="AL2955" s="382">
        <v>1804288213.5899999</v>
      </c>
      <c r="AM2955" s="382">
        <v>7.5009336831461066</v>
      </c>
      <c r="AN2955" s="382">
        <v>30131402.649999999</v>
      </c>
      <c r="AO2955" s="382">
        <v>31620482.400000002</v>
      </c>
      <c r="AP2955" s="384">
        <v>163006407.20999998</v>
      </c>
      <c r="AQ2955" s="382">
        <v>18373396.770000003</v>
      </c>
      <c r="AR2955" s="385">
        <v>316294509.57999998</v>
      </c>
      <c r="AS2955" s="322">
        <v>46142</v>
      </c>
      <c r="AT2955" s="20" t="s">
        <v>3</v>
      </c>
      <c r="AU2955" s="40" t="s">
        <v>293</v>
      </c>
      <c r="AV2955" s="40">
        <v>2026</v>
      </c>
      <c r="AW2955" s="269" t="s">
        <v>167</v>
      </c>
      <c r="AX2955" s="269">
        <v>479.97</v>
      </c>
      <c r="AY2955" s="269">
        <v>487.12</v>
      </c>
    </row>
    <row r="2956" spans="1:51" ht="30" x14ac:dyDescent="0.25">
      <c r="A2956" s="382">
        <v>113</v>
      </c>
      <c r="B2956" s="383" t="s">
        <v>63</v>
      </c>
      <c r="C2956" s="382">
        <v>110937026.46000001</v>
      </c>
      <c r="D2956" s="382">
        <v>27925414.210000001</v>
      </c>
      <c r="E2956" s="382">
        <v>1303536.3800000001</v>
      </c>
      <c r="F2956" s="382">
        <v>24944894.140000001</v>
      </c>
      <c r="G2956" s="382">
        <v>109255181.37</v>
      </c>
      <c r="H2956" s="382">
        <v>276968.63</v>
      </c>
      <c r="I2956" s="382">
        <v>1470970130.9400001</v>
      </c>
      <c r="J2956" s="382">
        <v>27746385.949999999</v>
      </c>
      <c r="K2956" s="382">
        <v>68574596.170000002</v>
      </c>
      <c r="L2956" s="382">
        <v>67271059.789999992</v>
      </c>
      <c r="M2956" s="382">
        <v>27108330.530000001</v>
      </c>
      <c r="N2956" s="382">
        <v>0</v>
      </c>
      <c r="O2956" s="382">
        <v>23794964.450000003</v>
      </c>
      <c r="P2956" s="382">
        <v>-74983427.710000008</v>
      </c>
      <c r="Q2956" s="382">
        <v>-5955981.9900000021</v>
      </c>
      <c r="R2956" s="382">
        <v>-80939409.700000018</v>
      </c>
      <c r="S2956" s="382">
        <v>81216377.530000001</v>
      </c>
      <c r="T2956" s="382">
        <v>15029738.9</v>
      </c>
      <c r="U2956" s="382">
        <v>0</v>
      </c>
      <c r="V2956" s="382">
        <v>0</v>
      </c>
      <c r="W2956" s="382">
        <v>0</v>
      </c>
      <c r="X2956" s="382">
        <v>2426890.66</v>
      </c>
      <c r="Y2956" s="382">
        <v>1698167.08</v>
      </c>
      <c r="Z2956" s="382">
        <v>1641104.38</v>
      </c>
      <c r="AA2956" s="382">
        <v>0</v>
      </c>
      <c r="AB2956" s="382">
        <v>0</v>
      </c>
      <c r="AC2956" s="382">
        <v>0</v>
      </c>
      <c r="AD2956" s="382">
        <v>0</v>
      </c>
      <c r="AE2956" s="382">
        <v>0</v>
      </c>
      <c r="AF2956" s="382">
        <v>1855222.66</v>
      </c>
      <c r="AG2956" s="382">
        <v>85798529.12000002</v>
      </c>
      <c r="AH2956" s="382">
        <v>10249476.41</v>
      </c>
      <c r="AI2956" s="382">
        <v>95548741.050000012</v>
      </c>
      <c r="AJ2956" s="382">
        <v>71753776.600000009</v>
      </c>
      <c r="AK2956" s="382">
        <v>0</v>
      </c>
      <c r="AL2956" s="382">
        <v>1470970130.9400001</v>
      </c>
      <c r="AM2956" s="382">
        <v>21.450656848104337</v>
      </c>
      <c r="AN2956" s="382">
        <v>13062419.779999999</v>
      </c>
      <c r="AO2956" s="382">
        <v>11882474.359999999</v>
      </c>
      <c r="AP2956" s="384">
        <v>93971598.839999974</v>
      </c>
      <c r="AQ2956" s="382">
        <v>28162119.629999995</v>
      </c>
      <c r="AR2956" s="385">
        <v>9642200</v>
      </c>
      <c r="AS2956" s="322">
        <v>46142</v>
      </c>
      <c r="AT2956" s="20" t="s">
        <v>3</v>
      </c>
      <c r="AU2956" s="40" t="s">
        <v>292</v>
      </c>
      <c r="AV2956" s="40">
        <v>2026</v>
      </c>
      <c r="AW2956" s="269" t="s">
        <v>171</v>
      </c>
      <c r="AX2956" s="269">
        <v>479.97</v>
      </c>
      <c r="AY2956" s="269">
        <v>487.12</v>
      </c>
    </row>
    <row r="2957" spans="1:51" x14ac:dyDescent="0.25">
      <c r="A2957" s="382">
        <v>1</v>
      </c>
      <c r="B2957" s="383" t="s">
        <v>65</v>
      </c>
      <c r="C2957" s="382">
        <v>0</v>
      </c>
      <c r="D2957" s="382">
        <v>0</v>
      </c>
      <c r="E2957" s="382">
        <v>0</v>
      </c>
      <c r="F2957" s="382">
        <v>0</v>
      </c>
      <c r="G2957" s="382">
        <v>0</v>
      </c>
      <c r="H2957" s="382">
        <v>0</v>
      </c>
      <c r="I2957" s="382">
        <v>0</v>
      </c>
      <c r="J2957" s="382">
        <v>0</v>
      </c>
      <c r="K2957" s="382">
        <v>0</v>
      </c>
      <c r="L2957" s="382">
        <v>0</v>
      </c>
      <c r="M2957" s="382">
        <v>0</v>
      </c>
      <c r="N2957" s="382">
        <v>0</v>
      </c>
      <c r="O2957" s="382">
        <v>0</v>
      </c>
      <c r="P2957" s="382">
        <v>0</v>
      </c>
      <c r="Q2957" s="382">
        <v>0</v>
      </c>
      <c r="R2957" s="382">
        <v>0</v>
      </c>
      <c r="S2957" s="382">
        <v>0</v>
      </c>
      <c r="T2957" s="382">
        <v>0</v>
      </c>
      <c r="U2957" s="382">
        <v>0</v>
      </c>
      <c r="V2957" s="382">
        <v>0</v>
      </c>
      <c r="W2957" s="382">
        <v>0</v>
      </c>
      <c r="X2957" s="382">
        <v>0</v>
      </c>
      <c r="Y2957" s="382">
        <v>0</v>
      </c>
      <c r="Z2957" s="382">
        <v>0</v>
      </c>
      <c r="AA2957" s="382">
        <v>0</v>
      </c>
      <c r="AB2957" s="382">
        <v>0</v>
      </c>
      <c r="AC2957" s="382">
        <v>0</v>
      </c>
      <c r="AD2957" s="382">
        <v>0</v>
      </c>
      <c r="AE2957" s="382">
        <v>0</v>
      </c>
      <c r="AF2957" s="382">
        <v>0</v>
      </c>
      <c r="AG2957" s="382">
        <v>0</v>
      </c>
      <c r="AH2957" s="382">
        <v>0</v>
      </c>
      <c r="AI2957" s="382">
        <v>0</v>
      </c>
      <c r="AJ2957" s="382">
        <v>0</v>
      </c>
      <c r="AK2957" s="382">
        <v>0</v>
      </c>
      <c r="AL2957" s="382">
        <v>0</v>
      </c>
      <c r="AM2957" s="382">
        <v>0</v>
      </c>
      <c r="AN2957" s="382">
        <v>0</v>
      </c>
      <c r="AO2957" s="382">
        <v>0</v>
      </c>
      <c r="AP2957" s="384">
        <v>0</v>
      </c>
      <c r="AQ2957" s="382">
        <v>0</v>
      </c>
      <c r="AR2957" s="385">
        <v>0</v>
      </c>
      <c r="AS2957" s="322">
        <v>46142</v>
      </c>
      <c r="AT2957" s="20" t="s">
        <v>3</v>
      </c>
      <c r="AU2957" s="40" t="s">
        <v>292</v>
      </c>
      <c r="AV2957" s="40">
        <v>2026</v>
      </c>
      <c r="AW2957" s="269" t="s">
        <v>177</v>
      </c>
      <c r="AX2957" s="269">
        <v>479.97</v>
      </c>
      <c r="AY2957" s="269">
        <v>487.12</v>
      </c>
    </row>
    <row r="2958" spans="1:51" x14ac:dyDescent="0.25">
      <c r="A2958" s="382">
        <v>109</v>
      </c>
      <c r="B2958" s="383" t="s">
        <v>66</v>
      </c>
      <c r="C2958" s="382">
        <v>3506196867.9300003</v>
      </c>
      <c r="D2958" s="382">
        <v>659135718.88999999</v>
      </c>
      <c r="E2958" s="382">
        <v>558816697.22000003</v>
      </c>
      <c r="F2958" s="382">
        <v>474283866.67000002</v>
      </c>
      <c r="G2958" s="382">
        <v>933058958.93999994</v>
      </c>
      <c r="H2958" s="382">
        <v>1640469352.9300001</v>
      </c>
      <c r="I2958" s="382">
        <v>9350276704.8799992</v>
      </c>
      <c r="J2958" s="382">
        <v>4651621748.8100004</v>
      </c>
      <c r="K2958" s="382">
        <v>2086868182.28</v>
      </c>
      <c r="L2958" s="382">
        <v>1528051485.0599999</v>
      </c>
      <c r="M2958" s="382">
        <v>261378596.5</v>
      </c>
      <c r="N2958" s="382">
        <v>0</v>
      </c>
      <c r="O2958" s="382">
        <v>1069163712.4199996</v>
      </c>
      <c r="P2958" s="382">
        <v>370554611.01000118</v>
      </c>
      <c r="Q2958" s="382">
        <v>-245111954.25999987</v>
      </c>
      <c r="R2958" s="382">
        <v>125442656.75000131</v>
      </c>
      <c r="S2958" s="382">
        <v>1515026696.1799998</v>
      </c>
      <c r="T2958" s="382">
        <v>71560551.310000002</v>
      </c>
      <c r="U2958" s="382">
        <v>0</v>
      </c>
      <c r="V2958" s="382">
        <v>0</v>
      </c>
      <c r="W2958" s="382">
        <v>51758117.390000001</v>
      </c>
      <c r="X2958" s="382">
        <v>78726540.739999995</v>
      </c>
      <c r="Y2958" s="382">
        <v>16431527.58</v>
      </c>
      <c r="Z2958" s="382">
        <v>50519809.509999998</v>
      </c>
      <c r="AA2958" s="382">
        <v>63278.46</v>
      </c>
      <c r="AB2958" s="382">
        <v>0</v>
      </c>
      <c r="AC2958" s="382">
        <v>1005201.64</v>
      </c>
      <c r="AD2958" s="382">
        <v>0</v>
      </c>
      <c r="AE2958" s="382">
        <v>4620984.07</v>
      </c>
      <c r="AF2958" s="382">
        <v>6128495.6299999999</v>
      </c>
      <c r="AG2958" s="382">
        <v>1787664579.0599999</v>
      </c>
      <c r="AH2958" s="382">
        <v>560582199.72000003</v>
      </c>
      <c r="AI2958" s="382">
        <v>2320639258.7199998</v>
      </c>
      <c r="AJ2958" s="382">
        <v>1251475546.3000002</v>
      </c>
      <c r="AK2958" s="382">
        <v>0</v>
      </c>
      <c r="AL2958" s="382">
        <v>9350276704.8799992</v>
      </c>
      <c r="AM2958" s="382">
        <v>4.4805305789196463</v>
      </c>
      <c r="AN2958" s="382">
        <v>406685232.37</v>
      </c>
      <c r="AO2958" s="382">
        <v>67598634.299999997</v>
      </c>
      <c r="AP2958" s="384">
        <v>2748548192.9300013</v>
      </c>
      <c r="AQ2958" s="382">
        <v>963230868.30999994</v>
      </c>
      <c r="AR2958" s="385">
        <v>23500000</v>
      </c>
      <c r="AS2958" s="322">
        <v>46142</v>
      </c>
      <c r="AT2958" s="20" t="s">
        <v>3</v>
      </c>
      <c r="AU2958" s="40" t="s">
        <v>292</v>
      </c>
      <c r="AV2958" s="40">
        <v>2026</v>
      </c>
      <c r="AW2958" s="269" t="s">
        <v>157</v>
      </c>
      <c r="AX2958" s="269">
        <v>479.97</v>
      </c>
      <c r="AY2958" s="269">
        <v>487.12</v>
      </c>
    </row>
    <row r="2959" spans="1:51" x14ac:dyDescent="0.25">
      <c r="A2959" s="382">
        <v>98</v>
      </c>
      <c r="B2959" s="383" t="s">
        <v>64</v>
      </c>
      <c r="C2959" s="382">
        <v>417330132.74000001</v>
      </c>
      <c r="D2959" s="382">
        <v>61696845.889999993</v>
      </c>
      <c r="E2959" s="382">
        <v>111027549.95999999</v>
      </c>
      <c r="F2959" s="382">
        <v>82126817.819999993</v>
      </c>
      <c r="G2959" s="382">
        <v>161509083.44999999</v>
      </c>
      <c r="H2959" s="382">
        <v>1799814.96</v>
      </c>
      <c r="I2959" s="382">
        <v>528921390.24000001</v>
      </c>
      <c r="J2959" s="382">
        <v>11591292.48</v>
      </c>
      <c r="K2959" s="382">
        <v>488309972.31</v>
      </c>
      <c r="L2959" s="382">
        <v>377282422.35000002</v>
      </c>
      <c r="M2959" s="382">
        <v>19829735.93</v>
      </c>
      <c r="N2959" s="382">
        <v>0</v>
      </c>
      <c r="O2959" s="382">
        <v>220550684.23999995</v>
      </c>
      <c r="P2959" s="382">
        <v>-112416202.88</v>
      </c>
      <c r="Q2959" s="382">
        <v>-23099214.860000007</v>
      </c>
      <c r="R2959" s="382">
        <v>-135515417.74000001</v>
      </c>
      <c r="S2959" s="382">
        <v>137315232.70000002</v>
      </c>
      <c r="T2959" s="382">
        <v>2808534.37</v>
      </c>
      <c r="U2959" s="382">
        <v>0</v>
      </c>
      <c r="V2959" s="382">
        <v>0</v>
      </c>
      <c r="W2959" s="382">
        <v>0</v>
      </c>
      <c r="X2959" s="382">
        <v>51796842.289999999</v>
      </c>
      <c r="Y2959" s="382">
        <v>2946952.3</v>
      </c>
      <c r="Z2959" s="382">
        <v>4479492.71</v>
      </c>
      <c r="AA2959" s="382">
        <v>21147787.920000002</v>
      </c>
      <c r="AB2959" s="382">
        <v>0</v>
      </c>
      <c r="AC2959" s="382">
        <v>0</v>
      </c>
      <c r="AD2959" s="382">
        <v>0</v>
      </c>
      <c r="AE2959" s="382">
        <v>0</v>
      </c>
      <c r="AF2959" s="382">
        <v>3962646.27</v>
      </c>
      <c r="AG2959" s="382">
        <v>416873600.16000003</v>
      </c>
      <c r="AH2959" s="382">
        <v>111261978.53</v>
      </c>
      <c r="AI2959" s="382">
        <v>524926958.96999997</v>
      </c>
      <c r="AJ2959" s="382">
        <v>304376274.73000002</v>
      </c>
      <c r="AK2959" s="382">
        <v>0</v>
      </c>
      <c r="AL2959" s="382">
        <v>528921390.24000001</v>
      </c>
      <c r="AM2959" s="382">
        <v>1.0831672917468458</v>
      </c>
      <c r="AN2959" s="382">
        <v>52298810.979999997</v>
      </c>
      <c r="AO2959" s="382">
        <v>29828006.84</v>
      </c>
      <c r="AP2959" s="384">
        <v>313379006.79000008</v>
      </c>
      <c r="AQ2959" s="382">
        <v>158861368.83999997</v>
      </c>
      <c r="AR2959" s="385">
        <v>23317000</v>
      </c>
      <c r="AS2959" s="322">
        <v>46142</v>
      </c>
      <c r="AT2959" s="20" t="s">
        <v>3</v>
      </c>
      <c r="AU2959" s="40" t="s">
        <v>292</v>
      </c>
      <c r="AV2959" s="40">
        <v>2026</v>
      </c>
      <c r="AW2959" s="269" t="s">
        <v>165</v>
      </c>
      <c r="AX2959" s="269">
        <v>479.97</v>
      </c>
      <c r="AY2959" s="269">
        <v>487.12</v>
      </c>
    </row>
    <row r="2960" spans="1:51" x14ac:dyDescent="0.25">
      <c r="A2960" s="382">
        <v>121</v>
      </c>
      <c r="B2960" s="383" t="s">
        <v>68</v>
      </c>
      <c r="C2960" s="382">
        <v>0</v>
      </c>
      <c r="D2960" s="382">
        <v>0</v>
      </c>
      <c r="E2960" s="382">
        <v>0</v>
      </c>
      <c r="F2960" s="382">
        <v>0</v>
      </c>
      <c r="G2960" s="382">
        <v>0</v>
      </c>
      <c r="H2960" s="382">
        <v>0</v>
      </c>
      <c r="I2960" s="382">
        <v>0</v>
      </c>
      <c r="J2960" s="382">
        <v>0</v>
      </c>
      <c r="K2960" s="382">
        <v>0</v>
      </c>
      <c r="L2960" s="382">
        <v>0</v>
      </c>
      <c r="M2960" s="382">
        <v>0</v>
      </c>
      <c r="N2960" s="382">
        <v>0</v>
      </c>
      <c r="O2960" s="382">
        <v>0</v>
      </c>
      <c r="P2960" s="382">
        <v>0</v>
      </c>
      <c r="Q2960" s="382">
        <v>0</v>
      </c>
      <c r="R2960" s="382">
        <v>0</v>
      </c>
      <c r="S2960" s="382">
        <v>0</v>
      </c>
      <c r="T2960" s="382">
        <v>0</v>
      </c>
      <c r="U2960" s="382">
        <v>0</v>
      </c>
      <c r="V2960" s="382">
        <v>0</v>
      </c>
      <c r="W2960" s="382">
        <v>0</v>
      </c>
      <c r="X2960" s="382">
        <v>0</v>
      </c>
      <c r="Y2960" s="382">
        <v>0</v>
      </c>
      <c r="Z2960" s="382">
        <v>0</v>
      </c>
      <c r="AA2960" s="382">
        <v>0</v>
      </c>
      <c r="AB2960" s="382">
        <v>0</v>
      </c>
      <c r="AC2960" s="382">
        <v>0</v>
      </c>
      <c r="AD2960" s="382">
        <v>0</v>
      </c>
      <c r="AE2960" s="382">
        <v>0</v>
      </c>
      <c r="AF2960" s="382">
        <v>0</v>
      </c>
      <c r="AG2960" s="382">
        <v>0</v>
      </c>
      <c r="AH2960" s="382">
        <v>0</v>
      </c>
      <c r="AI2960" s="382">
        <v>0</v>
      </c>
      <c r="AJ2960" s="382">
        <v>0</v>
      </c>
      <c r="AK2960" s="382">
        <v>0</v>
      </c>
      <c r="AL2960" s="382">
        <v>0</v>
      </c>
      <c r="AM2960" s="382">
        <v>0</v>
      </c>
      <c r="AN2960" s="382">
        <v>0</v>
      </c>
      <c r="AO2960" s="382">
        <v>0</v>
      </c>
      <c r="AP2960" s="384">
        <v>0</v>
      </c>
      <c r="AQ2960" s="382">
        <v>0</v>
      </c>
      <c r="AR2960" s="385">
        <v>0</v>
      </c>
      <c r="AS2960" s="322">
        <v>46142</v>
      </c>
      <c r="AT2960" s="20" t="s">
        <v>3</v>
      </c>
      <c r="AU2960" s="40" t="s">
        <v>292</v>
      </c>
      <c r="AV2960" s="40">
        <v>2026</v>
      </c>
      <c r="AW2960" s="269" t="s">
        <v>188</v>
      </c>
      <c r="AX2960" s="269">
        <v>479.97</v>
      </c>
      <c r="AY2960" s="269">
        <v>487.12</v>
      </c>
    </row>
    <row r="2961" spans="1:51" x14ac:dyDescent="0.25">
      <c r="A2961" s="382">
        <v>108</v>
      </c>
      <c r="B2961" s="383" t="s">
        <v>102</v>
      </c>
      <c r="C2961" s="382">
        <v>43300402.790000007</v>
      </c>
      <c r="D2961" s="382">
        <v>1571730.68</v>
      </c>
      <c r="E2961" s="382">
        <v>2562693.9500000002</v>
      </c>
      <c r="F2961" s="382">
        <v>5345917.9800000004</v>
      </c>
      <c r="G2961" s="382">
        <v>3039124.4</v>
      </c>
      <c r="H2961" s="382">
        <v>22397.599999999999</v>
      </c>
      <c r="I2961" s="382">
        <v>60619062.289999999</v>
      </c>
      <c r="J2961" s="382">
        <v>351682287.33999997</v>
      </c>
      <c r="K2961" s="382">
        <v>32925820.609999999</v>
      </c>
      <c r="L2961" s="382">
        <v>30363126.66</v>
      </c>
      <c r="M2961" s="382">
        <v>4680264.24</v>
      </c>
      <c r="N2961" s="382">
        <v>0</v>
      </c>
      <c r="O2961" s="382">
        <v>18550032.079999998</v>
      </c>
      <c r="P2961" s="382">
        <v>14793597.650000006</v>
      </c>
      <c r="Q2961" s="382">
        <v>-4015877.17</v>
      </c>
      <c r="R2961" s="382">
        <v>10777720.480000006</v>
      </c>
      <c r="S2961" s="382">
        <v>-10755322.859999999</v>
      </c>
      <c r="T2961" s="382">
        <v>384878.78</v>
      </c>
      <c r="U2961" s="382">
        <v>0</v>
      </c>
      <c r="V2961" s="382">
        <v>0</v>
      </c>
      <c r="W2961" s="382">
        <v>0</v>
      </c>
      <c r="X2961" s="382">
        <v>7255602.8300000001</v>
      </c>
      <c r="Y2961" s="382">
        <v>39404763.149999999</v>
      </c>
      <c r="Z2961" s="382">
        <v>701053.58</v>
      </c>
      <c r="AA2961" s="382">
        <v>6277000</v>
      </c>
      <c r="AB2961" s="382">
        <v>0</v>
      </c>
      <c r="AC2961" s="382">
        <v>0</v>
      </c>
      <c r="AD2961" s="382">
        <v>0</v>
      </c>
      <c r="AE2961" s="382">
        <v>56307</v>
      </c>
      <c r="AF2961" s="382">
        <v>0</v>
      </c>
      <c r="AG2961" s="382">
        <v>34978475.449999996</v>
      </c>
      <c r="AH2961" s="382">
        <v>2627609.4</v>
      </c>
      <c r="AI2961" s="382">
        <v>37543124.979999997</v>
      </c>
      <c r="AJ2961" s="382">
        <v>18993092.899999999</v>
      </c>
      <c r="AK2961" s="382">
        <v>0</v>
      </c>
      <c r="AL2961" s="382">
        <v>60619062.289999999</v>
      </c>
      <c r="AM2961" s="382">
        <v>1.8410797716485523</v>
      </c>
      <c r="AN2961" s="382">
        <v>4582826.75</v>
      </c>
      <c r="AO2961" s="382">
        <v>763091.23</v>
      </c>
      <c r="AP2961" s="384">
        <v>26812258.390000008</v>
      </c>
      <c r="AQ2961" s="382">
        <v>3633618.3600000003</v>
      </c>
      <c r="AR2961" s="385">
        <v>18657080</v>
      </c>
      <c r="AS2961" s="322">
        <v>46142</v>
      </c>
      <c r="AT2961" s="20" t="s">
        <v>3</v>
      </c>
      <c r="AU2961" s="40" t="s">
        <v>292</v>
      </c>
      <c r="AV2961" s="40">
        <v>2026</v>
      </c>
      <c r="AW2961" s="269" t="s">
        <v>183</v>
      </c>
      <c r="AX2961" s="269">
        <v>479.97</v>
      </c>
      <c r="AY2961" s="269">
        <v>487.12</v>
      </c>
    </row>
    <row r="2962" spans="1:51" x14ac:dyDescent="0.25">
      <c r="A2962" s="382">
        <v>38</v>
      </c>
      <c r="B2962" s="383" t="s">
        <v>193</v>
      </c>
      <c r="C2962" s="382">
        <v>0</v>
      </c>
      <c r="D2962" s="382">
        <v>0</v>
      </c>
      <c r="E2962" s="382">
        <v>0</v>
      </c>
      <c r="F2962" s="382">
        <v>0</v>
      </c>
      <c r="G2962" s="382">
        <v>0</v>
      </c>
      <c r="H2962" s="382">
        <v>0</v>
      </c>
      <c r="I2962" s="382">
        <v>0</v>
      </c>
      <c r="J2962" s="382">
        <v>0</v>
      </c>
      <c r="K2962" s="382">
        <v>0</v>
      </c>
      <c r="L2962" s="382">
        <v>0</v>
      </c>
      <c r="M2962" s="382">
        <v>0</v>
      </c>
      <c r="N2962" s="382">
        <v>0</v>
      </c>
      <c r="O2962" s="382">
        <v>0</v>
      </c>
      <c r="P2962" s="382">
        <v>0</v>
      </c>
      <c r="Q2962" s="382">
        <v>0</v>
      </c>
      <c r="R2962" s="382">
        <v>0</v>
      </c>
      <c r="S2962" s="382">
        <v>0</v>
      </c>
      <c r="T2962" s="382">
        <v>0</v>
      </c>
      <c r="U2962" s="382">
        <v>0</v>
      </c>
      <c r="V2962" s="382">
        <v>0</v>
      </c>
      <c r="W2962" s="382">
        <v>0</v>
      </c>
      <c r="X2962" s="382">
        <v>0</v>
      </c>
      <c r="Y2962" s="382">
        <v>0</v>
      </c>
      <c r="Z2962" s="382">
        <v>0</v>
      </c>
      <c r="AA2962" s="382">
        <v>0</v>
      </c>
      <c r="AB2962" s="382">
        <v>0</v>
      </c>
      <c r="AC2962" s="382">
        <v>0</v>
      </c>
      <c r="AD2962" s="382">
        <v>0</v>
      </c>
      <c r="AE2962" s="382">
        <v>0</v>
      </c>
      <c r="AF2962" s="382">
        <v>0</v>
      </c>
      <c r="AG2962" s="382">
        <v>0</v>
      </c>
      <c r="AH2962" s="382">
        <v>0</v>
      </c>
      <c r="AI2962" s="382">
        <v>0</v>
      </c>
      <c r="AJ2962" s="382">
        <v>0</v>
      </c>
      <c r="AK2962" s="382">
        <v>0</v>
      </c>
      <c r="AL2962" s="382">
        <v>0</v>
      </c>
      <c r="AM2962" s="382">
        <v>0</v>
      </c>
      <c r="AN2962" s="382">
        <v>0</v>
      </c>
      <c r="AO2962" s="382">
        <v>0</v>
      </c>
      <c r="AP2962" s="384">
        <v>0</v>
      </c>
      <c r="AQ2962" s="382">
        <v>0</v>
      </c>
      <c r="AR2962" s="385">
        <v>0</v>
      </c>
      <c r="AS2962" s="322">
        <v>46142</v>
      </c>
      <c r="AT2962" s="20" t="s">
        <v>3</v>
      </c>
      <c r="AU2962" s="40" t="s">
        <v>292</v>
      </c>
      <c r="AV2962" s="40">
        <v>2026</v>
      </c>
      <c r="AW2962" s="269" t="s">
        <v>194</v>
      </c>
      <c r="AX2962" s="269">
        <v>479.97</v>
      </c>
      <c r="AY2962" s="269">
        <v>487.12</v>
      </c>
    </row>
    <row r="2963" spans="1:51" x14ac:dyDescent="0.25">
      <c r="A2963" s="382">
        <v>13</v>
      </c>
      <c r="B2963" s="383" t="s">
        <v>70</v>
      </c>
      <c r="C2963" s="382">
        <v>32723878036.990002</v>
      </c>
      <c r="D2963" s="382">
        <v>15890375586.93</v>
      </c>
      <c r="E2963" s="382">
        <v>6377231894.6000004</v>
      </c>
      <c r="F2963" s="382">
        <v>5303883333.6400003</v>
      </c>
      <c r="G2963" s="382">
        <v>5830368388.9300003</v>
      </c>
      <c r="H2963" s="382">
        <v>1992486845.1700001</v>
      </c>
      <c r="I2963" s="382">
        <v>34132098809.720001</v>
      </c>
      <c r="J2963" s="382">
        <v>35376592723.370003</v>
      </c>
      <c r="K2963" s="382">
        <v>16862082589.17</v>
      </c>
      <c r="L2963" s="382">
        <v>10484838640.969997</v>
      </c>
      <c r="M2963" s="382">
        <v>13806351411.24</v>
      </c>
      <c r="N2963" s="382">
        <v>0</v>
      </c>
      <c r="O2963" s="382">
        <v>15341284669.189999</v>
      </c>
      <c r="P2963" s="382">
        <v>-9642033941.6999969</v>
      </c>
      <c r="Q2963" s="382">
        <v>-721437892.50999832</v>
      </c>
      <c r="R2963" s="382">
        <v>-10363471834.209995</v>
      </c>
      <c r="S2963" s="382">
        <v>12355958679.380001</v>
      </c>
      <c r="T2963" s="382">
        <v>254297929.58000001</v>
      </c>
      <c r="U2963" s="382">
        <v>2010228474.6400001</v>
      </c>
      <c r="V2963" s="382">
        <v>0</v>
      </c>
      <c r="W2963" s="382">
        <v>201552673.50999999</v>
      </c>
      <c r="X2963" s="382">
        <v>90196841.370000005</v>
      </c>
      <c r="Y2963" s="382">
        <v>0</v>
      </c>
      <c r="Z2963" s="382">
        <v>294531846.26999998</v>
      </c>
      <c r="AA2963" s="382">
        <v>32589042.059999999</v>
      </c>
      <c r="AB2963" s="382">
        <v>0</v>
      </c>
      <c r="AC2963" s="382">
        <v>2217908513.3200002</v>
      </c>
      <c r="AD2963" s="382">
        <v>0</v>
      </c>
      <c r="AE2963" s="382">
        <v>46302608.18</v>
      </c>
      <c r="AF2963" s="382">
        <v>4918558.12</v>
      </c>
      <c r="AG2963" s="382">
        <v>17204721496.600002</v>
      </c>
      <c r="AH2963" s="382">
        <v>13463700450.210001</v>
      </c>
      <c r="AI2963" s="382">
        <v>30592113699.579998</v>
      </c>
      <c r="AJ2963" s="382">
        <v>15250829030.389999</v>
      </c>
      <c r="AK2963" s="382">
        <v>0</v>
      </c>
      <c r="AL2963" s="382">
        <v>34132098809.720001</v>
      </c>
      <c r="AM2963" s="382">
        <v>2.0241923635009358</v>
      </c>
      <c r="AN2963" s="382">
        <v>3962369003.54</v>
      </c>
      <c r="AO2963" s="382">
        <v>1341514330.0999999</v>
      </c>
      <c r="AP2963" s="384">
        <v>25396484903.439999</v>
      </c>
      <c r="AQ2963" s="382">
        <v>23520085435.309998</v>
      </c>
      <c r="AR2963" s="385">
        <v>180005400</v>
      </c>
      <c r="AS2963" s="322">
        <v>46142</v>
      </c>
      <c r="AT2963" s="20" t="s">
        <v>3</v>
      </c>
      <c r="AU2963" s="40" t="s">
        <v>292</v>
      </c>
      <c r="AV2963" s="40">
        <v>2026</v>
      </c>
      <c r="AW2963" s="269" t="s">
        <v>149</v>
      </c>
      <c r="AX2963" s="269">
        <v>479.97</v>
      </c>
      <c r="AY2963" s="269">
        <v>487.12</v>
      </c>
    </row>
    <row r="2964" spans="1:51" x14ac:dyDescent="0.25">
      <c r="A2964" s="382">
        <v>110</v>
      </c>
      <c r="B2964" s="383" t="s">
        <v>71</v>
      </c>
      <c r="C2964" s="382">
        <v>414560149.03000003</v>
      </c>
      <c r="D2964" s="382">
        <v>15164179.539999999</v>
      </c>
      <c r="E2964" s="382">
        <v>3407787.51</v>
      </c>
      <c r="F2964" s="382">
        <v>104411847.75999999</v>
      </c>
      <c r="G2964" s="382">
        <v>3751218.38</v>
      </c>
      <c r="H2964" s="382">
        <v>297938728</v>
      </c>
      <c r="I2964" s="382">
        <v>2936373797.5</v>
      </c>
      <c r="J2964" s="382">
        <v>2135712324.25</v>
      </c>
      <c r="K2964" s="382">
        <v>253765122.47999999</v>
      </c>
      <c r="L2964" s="382">
        <v>250357334.97</v>
      </c>
      <c r="M2964" s="382">
        <v>12009114.26</v>
      </c>
      <c r="N2964" s="382">
        <v>0</v>
      </c>
      <c r="O2964" s="382">
        <v>183102837.31</v>
      </c>
      <c r="P2964" s="382">
        <v>103139910.9600001</v>
      </c>
      <c r="Q2964" s="382">
        <v>7081206.3199999928</v>
      </c>
      <c r="R2964" s="382">
        <v>110221117.28000009</v>
      </c>
      <c r="S2964" s="382">
        <v>187717610.72000003</v>
      </c>
      <c r="T2964" s="382">
        <v>18314810.079999998</v>
      </c>
      <c r="U2964" s="382">
        <v>0</v>
      </c>
      <c r="V2964" s="382">
        <v>0</v>
      </c>
      <c r="W2964" s="382">
        <v>0</v>
      </c>
      <c r="X2964" s="382">
        <v>2476747.2599999998</v>
      </c>
      <c r="Y2964" s="382">
        <v>206008939.96000001</v>
      </c>
      <c r="Z2964" s="382">
        <v>2104987.79</v>
      </c>
      <c r="AA2964" s="382">
        <v>7997439.3799999999</v>
      </c>
      <c r="AB2964" s="382">
        <v>0</v>
      </c>
      <c r="AC2964" s="382">
        <v>0</v>
      </c>
      <c r="AD2964" s="382">
        <v>0</v>
      </c>
      <c r="AE2964" s="382">
        <v>0</v>
      </c>
      <c r="AF2964" s="382">
        <v>48413.54</v>
      </c>
      <c r="AG2964" s="382">
        <v>312658924.53000003</v>
      </c>
      <c r="AH2964" s="382">
        <v>5229716.0299999993</v>
      </c>
      <c r="AI2964" s="382">
        <v>317630086.68000001</v>
      </c>
      <c r="AJ2964" s="382">
        <v>134527249.37</v>
      </c>
      <c r="AK2964" s="382">
        <v>0</v>
      </c>
      <c r="AL2964" s="382">
        <v>2936373797.5</v>
      </c>
      <c r="AM2964" s="382">
        <v>11.57122684474272</v>
      </c>
      <c r="AN2964" s="382">
        <v>50885469.969999999</v>
      </c>
      <c r="AO2964" s="382">
        <v>53526377.789999999</v>
      </c>
      <c r="AP2964" s="384">
        <v>316895171.05000007</v>
      </c>
      <c r="AQ2964" s="382">
        <v>19610214.82</v>
      </c>
      <c r="AR2964" s="385">
        <v>25200000</v>
      </c>
      <c r="AS2964" s="322">
        <v>46142</v>
      </c>
      <c r="AT2964" s="20" t="s">
        <v>3</v>
      </c>
      <c r="AU2964" s="40" t="s">
        <v>292</v>
      </c>
      <c r="AV2964" s="40">
        <v>2026</v>
      </c>
      <c r="AW2964" s="269" t="s">
        <v>173</v>
      </c>
      <c r="AX2964" s="269">
        <v>479.97</v>
      </c>
      <c r="AY2964" s="269">
        <v>487.12</v>
      </c>
    </row>
    <row r="2965" spans="1:51" x14ac:dyDescent="0.25">
      <c r="A2965" s="382">
        <v>52</v>
      </c>
      <c r="B2965" s="383" t="s">
        <v>72</v>
      </c>
      <c r="C2965" s="382">
        <v>1001985892.47</v>
      </c>
      <c r="D2965" s="382">
        <v>16409469.68</v>
      </c>
      <c r="E2965" s="382">
        <v>267675841.97</v>
      </c>
      <c r="F2965" s="382">
        <v>188040483.70999998</v>
      </c>
      <c r="G2965" s="382">
        <v>193488647.52000001</v>
      </c>
      <c r="H2965" s="382">
        <v>25322718.489999998</v>
      </c>
      <c r="I2965" s="382">
        <v>7616401269.8500004</v>
      </c>
      <c r="J2965" s="382">
        <v>6487844946.04</v>
      </c>
      <c r="K2965" s="382">
        <v>606483180.99000001</v>
      </c>
      <c r="L2965" s="382">
        <v>338807339.02000004</v>
      </c>
      <c r="M2965" s="382">
        <v>208547464.23999998</v>
      </c>
      <c r="N2965" s="382">
        <v>0</v>
      </c>
      <c r="O2965" s="382">
        <v>364251042.27999991</v>
      </c>
      <c r="P2965" s="382">
        <v>239521062.16000032</v>
      </c>
      <c r="Q2965" s="382">
        <v>-260670856.56</v>
      </c>
      <c r="R2965" s="382">
        <v>-21149794.399999678</v>
      </c>
      <c r="S2965" s="382">
        <v>46472512.889999986</v>
      </c>
      <c r="T2965" s="382">
        <v>389835389.50999999</v>
      </c>
      <c r="U2965" s="382">
        <v>0</v>
      </c>
      <c r="V2965" s="382">
        <v>0</v>
      </c>
      <c r="W2965" s="382">
        <v>239704.42</v>
      </c>
      <c r="X2965" s="382">
        <v>5922286.0300000003</v>
      </c>
      <c r="Y2965" s="382">
        <v>3948747.91</v>
      </c>
      <c r="Z2965" s="382">
        <v>4767988.87</v>
      </c>
      <c r="AA2965" s="382">
        <v>757769.52</v>
      </c>
      <c r="AB2965" s="382">
        <v>0</v>
      </c>
      <c r="AC2965" s="382">
        <v>0</v>
      </c>
      <c r="AD2965" s="382">
        <v>0</v>
      </c>
      <c r="AE2965" s="382">
        <v>0</v>
      </c>
      <c r="AF2965" s="382">
        <v>267219593.55000001</v>
      </c>
      <c r="AG2965" s="382">
        <v>531927066.59000003</v>
      </c>
      <c r="AH2965" s="382">
        <v>284850976.36000001</v>
      </c>
      <c r="AI2965" s="382">
        <v>807598515.04999995</v>
      </c>
      <c r="AJ2965" s="382">
        <v>443347472.77000004</v>
      </c>
      <c r="AK2965" s="382">
        <v>0</v>
      </c>
      <c r="AL2965" s="382">
        <v>7615639430.1800003</v>
      </c>
      <c r="AM2965" s="382">
        <v>12.557049674070962</v>
      </c>
      <c r="AN2965" s="382">
        <v>139851166.48999998</v>
      </c>
      <c r="AO2965" s="382">
        <v>48189317.219999991</v>
      </c>
      <c r="AP2965" s="384">
        <v>658121480.00999999</v>
      </c>
      <c r="AQ2965" s="382">
        <v>28076847.340000033</v>
      </c>
      <c r="AR2965" s="385">
        <v>33500000</v>
      </c>
      <c r="AS2965" s="322">
        <v>46142</v>
      </c>
      <c r="AT2965" s="20" t="s">
        <v>3</v>
      </c>
      <c r="AU2965" s="40" t="s">
        <v>292</v>
      </c>
      <c r="AV2965" s="40">
        <v>2026</v>
      </c>
      <c r="AW2965" s="269" t="s">
        <v>170</v>
      </c>
      <c r="AX2965" s="269">
        <v>479.97</v>
      </c>
      <c r="AY2965" s="269">
        <v>487.12</v>
      </c>
    </row>
    <row r="2966" spans="1:51" x14ac:dyDescent="0.25">
      <c r="A2966" s="382">
        <v>96</v>
      </c>
      <c r="B2966" s="383" t="s">
        <v>73</v>
      </c>
      <c r="C2966" s="382">
        <v>7803051939.7800007</v>
      </c>
      <c r="D2966" s="382">
        <v>779269632.60000002</v>
      </c>
      <c r="E2966" s="382">
        <v>604126867.48000002</v>
      </c>
      <c r="F2966" s="382">
        <v>515644633.83999997</v>
      </c>
      <c r="G2966" s="382">
        <v>1901541289.8099999</v>
      </c>
      <c r="H2966" s="382">
        <v>50865475.560000002</v>
      </c>
      <c r="I2966" s="382">
        <v>9141048168.0400009</v>
      </c>
      <c r="J2966" s="382">
        <v>7949404.79</v>
      </c>
      <c r="K2966" s="382">
        <v>2770719560.9099998</v>
      </c>
      <c r="L2966" s="382">
        <v>2166592693.4299998</v>
      </c>
      <c r="M2966" s="382">
        <v>1189232508.01</v>
      </c>
      <c r="N2966" s="382">
        <v>0</v>
      </c>
      <c r="O2966" s="382">
        <v>1381105689.1399999</v>
      </c>
      <c r="P2966" s="382">
        <v>3225490694.3900003</v>
      </c>
      <c r="Q2966" s="382">
        <v>-796678621.5599997</v>
      </c>
      <c r="R2966" s="382">
        <v>2428812072.8300009</v>
      </c>
      <c r="S2966" s="382">
        <v>-2377946597.25</v>
      </c>
      <c r="T2966" s="382">
        <v>25517551.809999999</v>
      </c>
      <c r="U2966" s="382">
        <v>0</v>
      </c>
      <c r="V2966" s="382">
        <v>0</v>
      </c>
      <c r="W2966" s="382">
        <v>635981.53</v>
      </c>
      <c r="X2966" s="382">
        <v>101328957.81999999</v>
      </c>
      <c r="Y2966" s="382">
        <v>28568456.91</v>
      </c>
      <c r="Z2966" s="382">
        <v>25411993.859999999</v>
      </c>
      <c r="AA2966" s="382">
        <v>0</v>
      </c>
      <c r="AB2966" s="382">
        <v>0</v>
      </c>
      <c r="AC2966" s="382">
        <v>0</v>
      </c>
      <c r="AD2966" s="382">
        <v>0</v>
      </c>
      <c r="AE2966" s="382">
        <v>0</v>
      </c>
      <c r="AF2966" s="382">
        <v>29516654.109999999</v>
      </c>
      <c r="AG2966" s="382">
        <v>2470497367.0099998</v>
      </c>
      <c r="AH2966" s="382">
        <v>1567020151.5699999</v>
      </c>
      <c r="AI2966" s="382">
        <v>4032525023.4699998</v>
      </c>
      <c r="AJ2966" s="382">
        <v>2651419334.3299999</v>
      </c>
      <c r="AK2966" s="382">
        <v>0</v>
      </c>
      <c r="AL2966" s="382">
        <v>9141048168.0400009</v>
      </c>
      <c r="AM2966" s="382">
        <v>3.2991603686653028</v>
      </c>
      <c r="AN2966" s="382">
        <v>289478150.06</v>
      </c>
      <c r="AO2966" s="382">
        <v>226166483.78</v>
      </c>
      <c r="AP2966" s="384">
        <v>6896363646.9499998</v>
      </c>
      <c r="AQ2966" s="382">
        <v>1252073219.4299998</v>
      </c>
      <c r="AR2966" s="385">
        <v>250000000</v>
      </c>
      <c r="AS2966" s="322">
        <v>46142</v>
      </c>
      <c r="AT2966" s="20" t="s">
        <v>3</v>
      </c>
      <c r="AU2966" s="40" t="s">
        <v>292</v>
      </c>
      <c r="AV2966" s="40">
        <v>2026</v>
      </c>
      <c r="AW2966" s="269" t="s">
        <v>153</v>
      </c>
      <c r="AX2966" s="269">
        <v>479.97</v>
      </c>
      <c r="AY2966" s="269">
        <v>487.12</v>
      </c>
    </row>
    <row r="2967" spans="1:51" x14ac:dyDescent="0.25">
      <c r="A2967" s="382">
        <v>103</v>
      </c>
      <c r="B2967" s="383" t="s">
        <v>74</v>
      </c>
      <c r="C2967" s="382">
        <v>448481727.20999998</v>
      </c>
      <c r="D2967" s="382">
        <v>0</v>
      </c>
      <c r="E2967" s="382">
        <v>1</v>
      </c>
      <c r="F2967" s="382">
        <v>7725061.6600000001</v>
      </c>
      <c r="G2967" s="382">
        <v>866945.34</v>
      </c>
      <c r="H2967" s="382">
        <v>467873258.67000002</v>
      </c>
      <c r="I2967" s="382">
        <v>635325387.27999997</v>
      </c>
      <c r="J2967" s="382">
        <v>1963118568.29</v>
      </c>
      <c r="K2967" s="382">
        <v>41498100.829999998</v>
      </c>
      <c r="L2967" s="382">
        <v>41498099.829999998</v>
      </c>
      <c r="M2967" s="382">
        <v>155979385.91999999</v>
      </c>
      <c r="N2967" s="382">
        <v>0</v>
      </c>
      <c r="O2967" s="382">
        <v>25708961.109999985</v>
      </c>
      <c r="P2967" s="382">
        <v>414180759.09999996</v>
      </c>
      <c r="Q2967" s="382">
        <v>-363681804.91999996</v>
      </c>
      <c r="R2967" s="382">
        <v>50498954.180000007</v>
      </c>
      <c r="S2967" s="382">
        <v>417374304.48000002</v>
      </c>
      <c r="T2967" s="382">
        <v>35167618.579999998</v>
      </c>
      <c r="U2967" s="382">
        <v>0</v>
      </c>
      <c r="V2967" s="382">
        <v>0</v>
      </c>
      <c r="W2967" s="382">
        <v>0</v>
      </c>
      <c r="X2967" s="382">
        <v>1167639.03</v>
      </c>
      <c r="Y2967" s="382">
        <v>79626654.180000007</v>
      </c>
      <c r="Z2967" s="382">
        <v>371522.51</v>
      </c>
      <c r="AA2967" s="382">
        <v>0</v>
      </c>
      <c r="AB2967" s="382">
        <v>0</v>
      </c>
      <c r="AC2967" s="382">
        <v>0</v>
      </c>
      <c r="AD2967" s="382">
        <v>0</v>
      </c>
      <c r="AE2967" s="382">
        <v>0</v>
      </c>
      <c r="AF2967" s="382">
        <v>385130.88</v>
      </c>
      <c r="AG2967" s="382">
        <v>280293843.15000004</v>
      </c>
      <c r="AH2967" s="382">
        <v>1</v>
      </c>
      <c r="AI2967" s="382">
        <v>280039620.81999999</v>
      </c>
      <c r="AJ2967" s="382">
        <v>254330659.71000001</v>
      </c>
      <c r="AK2967" s="382">
        <v>0</v>
      </c>
      <c r="AL2967" s="382">
        <v>635325387.27999997</v>
      </c>
      <c r="AM2967" s="382">
        <v>15.309746098566217</v>
      </c>
      <c r="AN2967" s="382">
        <v>3005808.31</v>
      </c>
      <c r="AO2967" s="382">
        <v>4719253.3499999996</v>
      </c>
      <c r="AP2967" s="384">
        <v>423308245.81999993</v>
      </c>
      <c r="AQ2967" s="382">
        <v>0</v>
      </c>
      <c r="AR2967" s="385">
        <v>36277253</v>
      </c>
      <c r="AS2967" s="322">
        <v>46142</v>
      </c>
      <c r="AT2967" s="20" t="s">
        <v>3</v>
      </c>
      <c r="AU2967" s="40" t="s">
        <v>292</v>
      </c>
      <c r="AV2967" s="40">
        <v>2026</v>
      </c>
      <c r="AW2967" s="269" t="s">
        <v>184</v>
      </c>
      <c r="AX2967" s="269">
        <v>479.97</v>
      </c>
      <c r="AY2967" s="269">
        <v>487.12</v>
      </c>
    </row>
    <row r="2968" spans="1:51" x14ac:dyDescent="0.25">
      <c r="A2968" s="382">
        <v>23</v>
      </c>
      <c r="B2968" s="383" t="s">
        <v>75</v>
      </c>
      <c r="C2968" s="382">
        <v>4836470088.1099997</v>
      </c>
      <c r="D2968" s="382">
        <v>1000800161.3199999</v>
      </c>
      <c r="E2968" s="382">
        <v>560357530.16000009</v>
      </c>
      <c r="F2968" s="382">
        <v>975188455.90999997</v>
      </c>
      <c r="G2968" s="382">
        <v>283788841.68000001</v>
      </c>
      <c r="H2968" s="382">
        <v>7242282.1299999999</v>
      </c>
      <c r="I2968" s="382">
        <v>4350526780.2399998</v>
      </c>
      <c r="J2968" s="382">
        <v>772329757.97000003</v>
      </c>
      <c r="K2968" s="382">
        <v>1417446743.8900001</v>
      </c>
      <c r="L2968" s="382">
        <v>857089213.73000002</v>
      </c>
      <c r="M2968" s="382">
        <v>2647355275.2800002</v>
      </c>
      <c r="N2968" s="382">
        <v>0</v>
      </c>
      <c r="O2968" s="382">
        <v>1127386333.8800001</v>
      </c>
      <c r="P2968" s="382">
        <v>1448654254.0399981</v>
      </c>
      <c r="Q2968" s="382">
        <v>255990826.77000046</v>
      </c>
      <c r="R2968" s="382">
        <v>1704645080.8099985</v>
      </c>
      <c r="S2968" s="382">
        <v>-1697402798.6800001</v>
      </c>
      <c r="T2968" s="382">
        <v>110810.61</v>
      </c>
      <c r="U2968" s="382">
        <v>0</v>
      </c>
      <c r="V2968" s="382">
        <v>0</v>
      </c>
      <c r="W2968" s="382">
        <v>5237130</v>
      </c>
      <c r="X2968" s="382">
        <v>10299518.890000001</v>
      </c>
      <c r="Y2968" s="382">
        <v>1174080712.3800001</v>
      </c>
      <c r="Z2968" s="382">
        <v>296569073.88999999</v>
      </c>
      <c r="AA2968" s="382">
        <v>24319648.699999999</v>
      </c>
      <c r="AB2968" s="382">
        <v>0</v>
      </c>
      <c r="AC2968" s="382">
        <v>0</v>
      </c>
      <c r="AD2968" s="382">
        <v>0</v>
      </c>
      <c r="AE2968" s="382">
        <v>21644271.84</v>
      </c>
      <c r="AF2968" s="382">
        <v>2628808.77</v>
      </c>
      <c r="AG2968" s="382">
        <v>2633662614.6900001</v>
      </c>
      <c r="AH2968" s="382">
        <v>1521388361.76</v>
      </c>
      <c r="AI2968" s="382">
        <v>4133627687.4200001</v>
      </c>
      <c r="AJ2968" s="382">
        <v>3010242177.4299998</v>
      </c>
      <c r="AK2968" s="382">
        <v>4000823.89</v>
      </c>
      <c r="AL2968" s="382">
        <v>4350526780.2399998</v>
      </c>
      <c r="AM2968" s="382">
        <v>3.069270008903854</v>
      </c>
      <c r="AN2968" s="382">
        <v>571652912.20000005</v>
      </c>
      <c r="AO2968" s="382">
        <v>403535543.70999998</v>
      </c>
      <c r="AP2968" s="384">
        <v>3720654639.0100012</v>
      </c>
      <c r="AQ2968" s="382">
        <v>1265468400.4899995</v>
      </c>
      <c r="AR2968" s="385">
        <v>111614607</v>
      </c>
      <c r="AS2968" s="322">
        <v>46142</v>
      </c>
      <c r="AT2968" s="20" t="s">
        <v>3</v>
      </c>
      <c r="AU2968" s="40" t="s">
        <v>292</v>
      </c>
      <c r="AV2968" s="40">
        <v>2026</v>
      </c>
      <c r="AW2968" s="269" t="s">
        <v>159</v>
      </c>
      <c r="AX2968" s="269">
        <v>479.97</v>
      </c>
      <c r="AY2968" s="269">
        <v>487.12</v>
      </c>
    </row>
    <row r="2969" spans="1:51" x14ac:dyDescent="0.25">
      <c r="A2969" s="382">
        <v>62</v>
      </c>
      <c r="B2969" s="383" t="s">
        <v>203</v>
      </c>
      <c r="C2969" s="382">
        <v>508621316.47000003</v>
      </c>
      <c r="D2969" s="382">
        <v>137200479.81</v>
      </c>
      <c r="E2969" s="382">
        <v>32056026.290000003</v>
      </c>
      <c r="F2969" s="382">
        <v>46020.520000000004</v>
      </c>
      <c r="G2969" s="382">
        <v>30758314.879999999</v>
      </c>
      <c r="H2969" s="382">
        <v>42899203</v>
      </c>
      <c r="I2969" s="382">
        <v>1266546345.1900001</v>
      </c>
      <c r="J2969" s="382">
        <v>72063060.459999993</v>
      </c>
      <c r="K2969" s="382">
        <v>131480048.05</v>
      </c>
      <c r="L2969" s="382">
        <v>99424021.75999999</v>
      </c>
      <c r="M2969" s="382">
        <v>0</v>
      </c>
      <c r="N2969" s="382">
        <v>0</v>
      </c>
      <c r="O2969" s="382">
        <v>80899198.539999992</v>
      </c>
      <c r="P2969" s="382">
        <v>259717302.71999997</v>
      </c>
      <c r="Q2969" s="382">
        <v>0</v>
      </c>
      <c r="R2969" s="382">
        <v>259717302.71999997</v>
      </c>
      <c r="S2969" s="382">
        <v>-216818099.72000003</v>
      </c>
      <c r="T2969" s="382">
        <v>10176949.41</v>
      </c>
      <c r="U2969" s="382">
        <v>0</v>
      </c>
      <c r="V2969" s="382">
        <v>0</v>
      </c>
      <c r="W2969" s="382">
        <v>0</v>
      </c>
      <c r="X2969" s="382">
        <v>23235.47</v>
      </c>
      <c r="Y2969" s="382">
        <v>200437693.30000001</v>
      </c>
      <c r="Z2969" s="382">
        <v>10108864.9</v>
      </c>
      <c r="AA2969" s="382">
        <v>19151066.100000001</v>
      </c>
      <c r="AB2969" s="382">
        <v>0</v>
      </c>
      <c r="AC2969" s="382">
        <v>0</v>
      </c>
      <c r="AD2969" s="382">
        <v>0</v>
      </c>
      <c r="AE2969" s="382">
        <v>0</v>
      </c>
      <c r="AF2969" s="382">
        <v>4784375.26</v>
      </c>
      <c r="AG2969" s="382">
        <v>99424021.75999999</v>
      </c>
      <c r="AH2969" s="382">
        <v>32056026.290000003</v>
      </c>
      <c r="AI2969" s="382">
        <v>131480048.06</v>
      </c>
      <c r="AJ2969" s="382">
        <v>50580849.520000003</v>
      </c>
      <c r="AK2969" s="382">
        <v>0</v>
      </c>
      <c r="AL2969" s="382">
        <v>1266546345.1900001</v>
      </c>
      <c r="AM2969" s="382">
        <v>9.6329927161902962</v>
      </c>
      <c r="AN2969" s="382">
        <v>46020.520000000004</v>
      </c>
      <c r="AO2969" s="382">
        <v>0</v>
      </c>
      <c r="AP2969" s="384">
        <v>436218916.84000003</v>
      </c>
      <c r="AQ2969" s="382">
        <v>141407909.90000004</v>
      </c>
      <c r="AR2969" s="385">
        <v>25028000</v>
      </c>
      <c r="AS2969" s="322">
        <v>46142</v>
      </c>
      <c r="AT2969" s="20" t="s">
        <v>3</v>
      </c>
      <c r="AU2969" s="40" t="s">
        <v>292</v>
      </c>
      <c r="AV2969" s="40">
        <v>2026</v>
      </c>
      <c r="AW2969" s="269" t="s">
        <v>169</v>
      </c>
      <c r="AX2969" s="269">
        <v>479.97</v>
      </c>
      <c r="AY2969" s="269">
        <v>487.12</v>
      </c>
    </row>
    <row r="2970" spans="1:51" x14ac:dyDescent="0.25">
      <c r="A2970" s="382">
        <v>71</v>
      </c>
      <c r="B2970" s="383" t="s">
        <v>83</v>
      </c>
      <c r="C2970" s="382">
        <v>5657414608.79</v>
      </c>
      <c r="D2970" s="382">
        <v>711235403.88</v>
      </c>
      <c r="E2970" s="382">
        <v>899193247.70000005</v>
      </c>
      <c r="F2970" s="382">
        <v>63460718.369999997</v>
      </c>
      <c r="G2970" s="382">
        <v>2414036356.8999996</v>
      </c>
      <c r="H2970" s="382">
        <v>1542743683.8800001</v>
      </c>
      <c r="I2970" s="382">
        <v>5226128505.0299997</v>
      </c>
      <c r="J2970" s="382">
        <v>582897.42000000004</v>
      </c>
      <c r="K2970" s="382">
        <v>1492838314.0799999</v>
      </c>
      <c r="L2970" s="382">
        <v>593645066.38</v>
      </c>
      <c r="M2970" s="382">
        <v>1020714626.5700001</v>
      </c>
      <c r="N2970" s="382">
        <v>0</v>
      </c>
      <c r="O2970" s="382">
        <v>1784255472.1200004</v>
      </c>
      <c r="P2970" s="382">
        <v>684426657.52000237</v>
      </c>
      <c r="Q2970" s="382">
        <v>-1592610190.8099999</v>
      </c>
      <c r="R2970" s="382">
        <v>-908183533.28999758</v>
      </c>
      <c r="S2970" s="382">
        <v>2450927217.1399999</v>
      </c>
      <c r="T2970" s="382">
        <v>648910490.36000001</v>
      </c>
      <c r="U2970" s="382">
        <v>0</v>
      </c>
      <c r="V2970" s="382">
        <v>0</v>
      </c>
      <c r="W2970" s="382">
        <v>1898651733.5899999</v>
      </c>
      <c r="X2970" s="382">
        <v>165038929.03999999</v>
      </c>
      <c r="Y2970" s="382">
        <v>49266048.090000004</v>
      </c>
      <c r="Z2970" s="382">
        <v>25621033.789999999</v>
      </c>
      <c r="AA2970" s="382">
        <v>0</v>
      </c>
      <c r="AB2970" s="382">
        <v>0</v>
      </c>
      <c r="AC2970" s="382">
        <v>0</v>
      </c>
      <c r="AD2970" s="382">
        <v>0</v>
      </c>
      <c r="AE2970" s="382">
        <v>0</v>
      </c>
      <c r="AF2970" s="382">
        <v>158407688.86000001</v>
      </c>
      <c r="AG2970" s="382">
        <v>1611793461.3299999</v>
      </c>
      <c r="AH2970" s="382">
        <v>901759479.32000005</v>
      </c>
      <c r="AI2970" s="382">
        <v>2511977426.0700002</v>
      </c>
      <c r="AJ2970" s="382">
        <v>727721953.94999993</v>
      </c>
      <c r="AK2970" s="382">
        <v>0</v>
      </c>
      <c r="AL2970" s="382">
        <v>5226128505.0299997</v>
      </c>
      <c r="AM2970" s="382">
        <v>3.5008000904979024</v>
      </c>
      <c r="AN2970" s="382">
        <v>63460718.369999997</v>
      </c>
      <c r="AO2970" s="382">
        <v>0</v>
      </c>
      <c r="AP2970" s="384">
        <v>4391065926.75</v>
      </c>
      <c r="AQ2970" s="382">
        <v>1229142193.96</v>
      </c>
      <c r="AR2970" s="385">
        <v>68212540.780000001</v>
      </c>
      <c r="AS2970" s="322">
        <v>46142</v>
      </c>
      <c r="AT2970" s="20" t="s">
        <v>3</v>
      </c>
      <c r="AU2970" s="40" t="s">
        <v>292</v>
      </c>
      <c r="AV2970" s="40">
        <v>2026</v>
      </c>
      <c r="AW2970" s="269" t="s">
        <v>161</v>
      </c>
      <c r="AX2970" s="269">
        <v>479.97</v>
      </c>
      <c r="AY2970" s="269">
        <v>487.12</v>
      </c>
    </row>
    <row r="2971" spans="1:51" x14ac:dyDescent="0.25">
      <c r="A2971" s="382">
        <v>77</v>
      </c>
      <c r="B2971" s="383" t="s">
        <v>195</v>
      </c>
      <c r="C2971" s="382">
        <v>0</v>
      </c>
      <c r="D2971" s="382">
        <v>0</v>
      </c>
      <c r="E2971" s="382">
        <v>0</v>
      </c>
      <c r="F2971" s="382">
        <v>0</v>
      </c>
      <c r="G2971" s="382">
        <v>0</v>
      </c>
      <c r="H2971" s="382">
        <v>0</v>
      </c>
      <c r="I2971" s="382">
        <v>0</v>
      </c>
      <c r="J2971" s="382">
        <v>0</v>
      </c>
      <c r="K2971" s="382">
        <v>0</v>
      </c>
      <c r="L2971" s="382">
        <v>0</v>
      </c>
      <c r="M2971" s="382">
        <v>0</v>
      </c>
      <c r="N2971" s="382">
        <v>0</v>
      </c>
      <c r="O2971" s="382">
        <v>0</v>
      </c>
      <c r="P2971" s="382">
        <v>0</v>
      </c>
      <c r="Q2971" s="382">
        <v>0</v>
      </c>
      <c r="R2971" s="382">
        <v>0</v>
      </c>
      <c r="S2971" s="382">
        <v>0</v>
      </c>
      <c r="T2971" s="382">
        <v>0</v>
      </c>
      <c r="U2971" s="382">
        <v>0</v>
      </c>
      <c r="V2971" s="382">
        <v>0</v>
      </c>
      <c r="W2971" s="382">
        <v>0</v>
      </c>
      <c r="X2971" s="382">
        <v>0</v>
      </c>
      <c r="Y2971" s="382">
        <v>0</v>
      </c>
      <c r="Z2971" s="382">
        <v>0</v>
      </c>
      <c r="AA2971" s="382">
        <v>0</v>
      </c>
      <c r="AB2971" s="382">
        <v>0</v>
      </c>
      <c r="AC2971" s="382">
        <v>0</v>
      </c>
      <c r="AD2971" s="382">
        <v>0</v>
      </c>
      <c r="AE2971" s="382">
        <v>0</v>
      </c>
      <c r="AF2971" s="382">
        <v>0</v>
      </c>
      <c r="AG2971" s="382">
        <v>0</v>
      </c>
      <c r="AH2971" s="382">
        <v>0</v>
      </c>
      <c r="AI2971" s="382">
        <v>0</v>
      </c>
      <c r="AJ2971" s="382">
        <v>0</v>
      </c>
      <c r="AK2971" s="382">
        <v>0</v>
      </c>
      <c r="AL2971" s="382">
        <v>0</v>
      </c>
      <c r="AM2971" s="382">
        <v>0</v>
      </c>
      <c r="AN2971" s="382">
        <v>0</v>
      </c>
      <c r="AO2971" s="382">
        <v>0</v>
      </c>
      <c r="AP2971" s="384">
        <v>0</v>
      </c>
      <c r="AQ2971" s="382">
        <v>0</v>
      </c>
      <c r="AR2971" s="385">
        <v>0</v>
      </c>
      <c r="AS2971" s="322">
        <v>46142</v>
      </c>
      <c r="AT2971" s="20" t="s">
        <v>3</v>
      </c>
      <c r="AU2971" s="40" t="s">
        <v>292</v>
      </c>
      <c r="AV2971" s="40">
        <v>2026</v>
      </c>
      <c r="AW2971" s="269" t="s">
        <v>196</v>
      </c>
      <c r="AX2971" s="269">
        <v>479.97</v>
      </c>
      <c r="AY2971" s="269">
        <v>487.12</v>
      </c>
    </row>
    <row r="2972" spans="1:51" x14ac:dyDescent="0.25">
      <c r="A2972" s="382">
        <v>114</v>
      </c>
      <c r="B2972" s="383" t="s">
        <v>76</v>
      </c>
      <c r="C2972" s="382">
        <v>6603150434.1599998</v>
      </c>
      <c r="D2972" s="382">
        <v>2927925640.46</v>
      </c>
      <c r="E2972" s="382">
        <v>145699599.94</v>
      </c>
      <c r="F2972" s="382">
        <v>849368183.83000004</v>
      </c>
      <c r="G2972" s="382">
        <v>243875402.32999998</v>
      </c>
      <c r="H2972" s="382">
        <v>7340244.2300000004</v>
      </c>
      <c r="I2972" s="382">
        <v>3039470685.27</v>
      </c>
      <c r="J2972" s="382">
        <v>527826679.47000003</v>
      </c>
      <c r="K2972" s="382">
        <v>1121988228.77</v>
      </c>
      <c r="L2972" s="382">
        <v>976288628.82999992</v>
      </c>
      <c r="M2972" s="382">
        <v>3236713774.1500001</v>
      </c>
      <c r="N2972" s="382">
        <v>0</v>
      </c>
      <c r="O2972" s="382">
        <v>2496044464.8199997</v>
      </c>
      <c r="P2972" s="382">
        <v>84716385.850002289</v>
      </c>
      <c r="Q2972" s="382">
        <v>749665027.13000011</v>
      </c>
      <c r="R2972" s="382">
        <v>834381412.9800024</v>
      </c>
      <c r="S2972" s="382">
        <v>-827041168.75</v>
      </c>
      <c r="T2972" s="382">
        <v>60817956.789999999</v>
      </c>
      <c r="U2972" s="382">
        <v>0</v>
      </c>
      <c r="V2972" s="382">
        <v>0</v>
      </c>
      <c r="W2972" s="382">
        <v>77781288.540000007</v>
      </c>
      <c r="X2972" s="382">
        <v>5275466.63</v>
      </c>
      <c r="Y2972" s="382">
        <v>1128397623.6099999</v>
      </c>
      <c r="Z2972" s="382">
        <v>35165255.43</v>
      </c>
      <c r="AA2972" s="382">
        <v>0</v>
      </c>
      <c r="AB2972" s="382">
        <v>0</v>
      </c>
      <c r="AC2972" s="382">
        <v>0</v>
      </c>
      <c r="AD2972" s="382">
        <v>0</v>
      </c>
      <c r="AE2972" s="382">
        <v>2722345.11</v>
      </c>
      <c r="AF2972" s="382">
        <v>29221782.800000001</v>
      </c>
      <c r="AG2972" s="382">
        <v>3075289725.5500007</v>
      </c>
      <c r="AH2972" s="382">
        <v>1436810636.98</v>
      </c>
      <c r="AI2972" s="382">
        <v>4495266653.0599995</v>
      </c>
      <c r="AJ2972" s="382">
        <v>1999222188.24</v>
      </c>
      <c r="AK2972" s="382">
        <v>0</v>
      </c>
      <c r="AL2972" s="382">
        <v>3039470685.27</v>
      </c>
      <c r="AM2972" s="382">
        <v>2.7090040762745571</v>
      </c>
      <c r="AN2972" s="382">
        <v>580353059.20999992</v>
      </c>
      <c r="AO2972" s="382">
        <v>269015124.62</v>
      </c>
      <c r="AP2972" s="384">
        <v>4962419904.7000008</v>
      </c>
      <c r="AQ2972" s="382">
        <v>3725391398.5100002</v>
      </c>
      <c r="AR2972" s="385">
        <v>206550000</v>
      </c>
      <c r="AS2972" s="322">
        <v>46142</v>
      </c>
      <c r="AT2972" s="20" t="s">
        <v>3</v>
      </c>
      <c r="AU2972" s="40" t="s">
        <v>292</v>
      </c>
      <c r="AV2972" s="40">
        <v>2026</v>
      </c>
      <c r="AW2972" s="269" t="s">
        <v>154</v>
      </c>
      <c r="AX2972" s="269">
        <v>479.97</v>
      </c>
      <c r="AY2972" s="269">
        <v>487.12</v>
      </c>
    </row>
    <row r="2973" spans="1:51" x14ac:dyDescent="0.25">
      <c r="A2973" s="382">
        <v>48</v>
      </c>
      <c r="B2973" s="383" t="s">
        <v>77</v>
      </c>
      <c r="C2973" s="382">
        <v>717005604.65999997</v>
      </c>
      <c r="D2973" s="382">
        <v>262467937.29000002</v>
      </c>
      <c r="E2973" s="382">
        <v>75093967.189999998</v>
      </c>
      <c r="F2973" s="382">
        <v>78231781.889999986</v>
      </c>
      <c r="G2973" s="382">
        <v>43953935.649999999</v>
      </c>
      <c r="H2973" s="382">
        <v>28742932.93</v>
      </c>
      <c r="I2973" s="382">
        <v>19690483361.110001</v>
      </c>
      <c r="J2973" s="382">
        <v>8680664229.1299992</v>
      </c>
      <c r="K2973" s="382">
        <v>458639159.27999997</v>
      </c>
      <c r="L2973" s="382">
        <v>383545192.09000003</v>
      </c>
      <c r="M2973" s="382">
        <v>104869945.12</v>
      </c>
      <c r="N2973" s="382">
        <v>0</v>
      </c>
      <c r="O2973" s="382">
        <v>273942106.05000001</v>
      </c>
      <c r="P2973" s="382">
        <v>58409843.779999852</v>
      </c>
      <c r="Q2973" s="382">
        <v>-2198382.9899999946</v>
      </c>
      <c r="R2973" s="382">
        <v>56211460.789999858</v>
      </c>
      <c r="S2973" s="382">
        <v>-27468527.86000061</v>
      </c>
      <c r="T2973" s="382">
        <v>229812031.12</v>
      </c>
      <c r="U2973" s="382">
        <v>0</v>
      </c>
      <c r="V2973" s="382">
        <v>0</v>
      </c>
      <c r="W2973" s="382">
        <v>417620841.63999999</v>
      </c>
      <c r="X2973" s="382">
        <v>62250931.539999999</v>
      </c>
      <c r="Y2973" s="382">
        <v>543367575.12</v>
      </c>
      <c r="Z2973" s="382">
        <v>7373107.6799999997</v>
      </c>
      <c r="AA2973" s="382">
        <v>6136260813.8000002</v>
      </c>
      <c r="AB2973" s="382">
        <v>0</v>
      </c>
      <c r="AC2973" s="382">
        <v>0</v>
      </c>
      <c r="AD2973" s="382">
        <v>0</v>
      </c>
      <c r="AE2973" s="382">
        <v>0</v>
      </c>
      <c r="AF2973" s="382">
        <v>3283620.94</v>
      </c>
      <c r="AG2973" s="382">
        <v>488059014.69999999</v>
      </c>
      <c r="AH2973" s="382">
        <v>75450089.699999988</v>
      </c>
      <c r="AI2973" s="382">
        <v>561177373.86000001</v>
      </c>
      <c r="AJ2973" s="382">
        <v>287235267.81</v>
      </c>
      <c r="AK2973" s="382">
        <v>0</v>
      </c>
      <c r="AL2973" s="382">
        <v>19690483361.110001</v>
      </c>
      <c r="AM2973" s="382">
        <v>42.932407673215991</v>
      </c>
      <c r="AN2973" s="382">
        <v>7464989.8399999999</v>
      </c>
      <c r="AO2973" s="382">
        <v>70766792.049999997</v>
      </c>
      <c r="AP2973" s="384">
        <v>519573241.68000001</v>
      </c>
      <c r="AQ2973" s="382">
        <v>308794960.40000004</v>
      </c>
      <c r="AR2973" s="385">
        <v>59286584.07</v>
      </c>
      <c r="AS2973" s="322">
        <v>46142</v>
      </c>
      <c r="AT2973" s="20" t="s">
        <v>3</v>
      </c>
      <c r="AU2973" s="40" t="s">
        <v>292</v>
      </c>
      <c r="AV2973" s="40">
        <v>2026</v>
      </c>
      <c r="AW2973" s="269" t="s">
        <v>163</v>
      </c>
      <c r="AX2973" s="269">
        <v>479.97</v>
      </c>
      <c r="AY2973" s="269">
        <v>487.12</v>
      </c>
    </row>
    <row r="2974" spans="1:51" ht="30" x14ac:dyDescent="0.25">
      <c r="A2974" s="382">
        <v>120</v>
      </c>
      <c r="B2974" s="383" t="s">
        <v>78</v>
      </c>
      <c r="C2974" s="382">
        <v>99988014.210000008</v>
      </c>
      <c r="D2974" s="382">
        <v>15087303.359999999</v>
      </c>
      <c r="E2974" s="382">
        <v>0.01</v>
      </c>
      <c r="F2974" s="382">
        <v>0</v>
      </c>
      <c r="G2974" s="382">
        <v>52593086.129999995</v>
      </c>
      <c r="H2974" s="382">
        <v>13514798.9</v>
      </c>
      <c r="I2974" s="382">
        <v>417265806.91000003</v>
      </c>
      <c r="J2974" s="382">
        <v>85602097.959999993</v>
      </c>
      <c r="K2974" s="382">
        <v>29188777.699999999</v>
      </c>
      <c r="L2974" s="382">
        <v>29188777.690000001</v>
      </c>
      <c r="M2974" s="382">
        <v>18600417.449999999</v>
      </c>
      <c r="N2974" s="382">
        <v>0</v>
      </c>
      <c r="O2974" s="382">
        <v>28048832.039999999</v>
      </c>
      <c r="P2974" s="382">
        <v>3932910.0400000066</v>
      </c>
      <c r="Q2974" s="382">
        <v>3816143.0700000003</v>
      </c>
      <c r="R2974" s="382">
        <v>7749053.1100000069</v>
      </c>
      <c r="S2974" s="382">
        <v>5765745.7799999993</v>
      </c>
      <c r="T2974" s="382">
        <v>6309964.5</v>
      </c>
      <c r="U2974" s="382">
        <v>0</v>
      </c>
      <c r="V2974" s="382">
        <v>0</v>
      </c>
      <c r="W2974" s="382">
        <v>82844.399999999994</v>
      </c>
      <c r="X2974" s="382">
        <v>2071301.11</v>
      </c>
      <c r="Y2974" s="382">
        <v>943542.51</v>
      </c>
      <c r="Z2974" s="382">
        <v>1696019.23</v>
      </c>
      <c r="AA2974" s="382">
        <v>0</v>
      </c>
      <c r="AB2974" s="382">
        <v>0</v>
      </c>
      <c r="AC2974" s="382">
        <v>0</v>
      </c>
      <c r="AD2974" s="382">
        <v>0</v>
      </c>
      <c r="AE2974" s="382">
        <v>0</v>
      </c>
      <c r="AF2974" s="382">
        <v>24202.69</v>
      </c>
      <c r="AG2974" s="382">
        <v>60118973.420000002</v>
      </c>
      <c r="AH2974" s="382">
        <v>0.01</v>
      </c>
      <c r="AI2974" s="382">
        <v>60118973.43</v>
      </c>
      <c r="AJ2974" s="382">
        <v>32070141.390000001</v>
      </c>
      <c r="AK2974" s="382">
        <v>0</v>
      </c>
      <c r="AL2974" s="382">
        <v>417265806.91000003</v>
      </c>
      <c r="AM2974" s="382">
        <v>14.29541898597556</v>
      </c>
      <c r="AN2974" s="382">
        <v>0</v>
      </c>
      <c r="AO2974" s="382">
        <v>0</v>
      </c>
      <c r="AP2974" s="384">
        <v>64824077.619999997</v>
      </c>
      <c r="AQ2974" s="382">
        <v>7972198.8099999996</v>
      </c>
      <c r="AR2974" s="385">
        <v>23204700</v>
      </c>
      <c r="AS2974" s="322">
        <v>46142</v>
      </c>
      <c r="AT2974" s="20" t="s">
        <v>3</v>
      </c>
      <c r="AU2974" s="40" t="s">
        <v>292</v>
      </c>
      <c r="AV2974" s="40">
        <v>2026</v>
      </c>
      <c r="AW2974" s="269" t="s">
        <v>187</v>
      </c>
      <c r="AX2974" s="269">
        <v>479.97</v>
      </c>
      <c r="AY2974" s="269">
        <v>487.12</v>
      </c>
    </row>
    <row r="2975" spans="1:51" x14ac:dyDescent="0.25">
      <c r="A2975" s="382">
        <v>86</v>
      </c>
      <c r="B2975" s="383" t="s">
        <v>197</v>
      </c>
      <c r="C2975" s="382">
        <v>0</v>
      </c>
      <c r="D2975" s="382">
        <v>0</v>
      </c>
      <c r="E2975" s="382">
        <v>0</v>
      </c>
      <c r="F2975" s="382">
        <v>0</v>
      </c>
      <c r="G2975" s="382">
        <v>0</v>
      </c>
      <c r="H2975" s="382">
        <v>0</v>
      </c>
      <c r="I2975" s="382">
        <v>0</v>
      </c>
      <c r="J2975" s="382">
        <v>0</v>
      </c>
      <c r="K2975" s="382">
        <v>0</v>
      </c>
      <c r="L2975" s="382">
        <v>0</v>
      </c>
      <c r="M2975" s="382">
        <v>0</v>
      </c>
      <c r="N2975" s="382">
        <v>0</v>
      </c>
      <c r="O2975" s="382">
        <v>0</v>
      </c>
      <c r="P2975" s="382">
        <v>0</v>
      </c>
      <c r="Q2975" s="382">
        <v>0</v>
      </c>
      <c r="R2975" s="382">
        <v>0</v>
      </c>
      <c r="S2975" s="382">
        <v>0</v>
      </c>
      <c r="T2975" s="382">
        <v>0</v>
      </c>
      <c r="U2975" s="382">
        <v>0</v>
      </c>
      <c r="V2975" s="382">
        <v>0</v>
      </c>
      <c r="W2975" s="382">
        <v>0</v>
      </c>
      <c r="X2975" s="382">
        <v>0</v>
      </c>
      <c r="Y2975" s="382">
        <v>0</v>
      </c>
      <c r="Z2975" s="382">
        <v>0</v>
      </c>
      <c r="AA2975" s="382">
        <v>0</v>
      </c>
      <c r="AB2975" s="382">
        <v>0</v>
      </c>
      <c r="AC2975" s="382">
        <v>0</v>
      </c>
      <c r="AD2975" s="382">
        <v>0</v>
      </c>
      <c r="AE2975" s="382">
        <v>0</v>
      </c>
      <c r="AF2975" s="382">
        <v>0</v>
      </c>
      <c r="AG2975" s="382">
        <v>0</v>
      </c>
      <c r="AH2975" s="382">
        <v>0</v>
      </c>
      <c r="AI2975" s="382">
        <v>0</v>
      </c>
      <c r="AJ2975" s="382">
        <v>0</v>
      </c>
      <c r="AK2975" s="382">
        <v>0</v>
      </c>
      <c r="AL2975" s="382">
        <v>0</v>
      </c>
      <c r="AM2975" s="382">
        <v>0</v>
      </c>
      <c r="AN2975" s="382">
        <v>0</v>
      </c>
      <c r="AO2975" s="382">
        <v>0</v>
      </c>
      <c r="AP2975" s="384">
        <v>0</v>
      </c>
      <c r="AQ2975" s="382">
        <v>0</v>
      </c>
      <c r="AR2975" s="385">
        <v>0</v>
      </c>
      <c r="AS2975" s="322">
        <v>46142</v>
      </c>
      <c r="AT2975" s="20" t="s">
        <v>3</v>
      </c>
      <c r="AU2975" s="40" t="s">
        <v>292</v>
      </c>
      <c r="AV2975" s="40">
        <v>2026</v>
      </c>
      <c r="AW2975" s="269" t="s">
        <v>198</v>
      </c>
      <c r="AX2975" s="269">
        <v>479.97</v>
      </c>
      <c r="AY2975" s="269">
        <v>487.12</v>
      </c>
    </row>
    <row r="2976" spans="1:51" x14ac:dyDescent="0.25">
      <c r="A2976" s="382">
        <v>100</v>
      </c>
      <c r="B2976" s="383" t="s">
        <v>79</v>
      </c>
      <c r="C2976" s="382">
        <v>10756904194.469999</v>
      </c>
      <c r="D2976" s="382">
        <v>5506464359.0299997</v>
      </c>
      <c r="E2976" s="382">
        <v>413300725.63999999</v>
      </c>
      <c r="F2976" s="382">
        <v>1663910270.5</v>
      </c>
      <c r="G2976" s="382">
        <v>2713548484.9200001</v>
      </c>
      <c r="H2976" s="382">
        <v>1770356353.8</v>
      </c>
      <c r="I2976" s="382">
        <v>3220770019.21</v>
      </c>
      <c r="J2976" s="382">
        <v>405455397.38999999</v>
      </c>
      <c r="K2976" s="382">
        <v>1793973986.75</v>
      </c>
      <c r="L2976" s="382">
        <v>1380673261.1099999</v>
      </c>
      <c r="M2976" s="382">
        <v>5976652152.96</v>
      </c>
      <c r="N2976" s="382">
        <v>0</v>
      </c>
      <c r="O2976" s="382">
        <v>4323532540.9599991</v>
      </c>
      <c r="P2976" s="382">
        <v>-3450901928.1299915</v>
      </c>
      <c r="Q2976" s="382">
        <v>2369901013.4499989</v>
      </c>
      <c r="R2976" s="382">
        <v>-1081000914.6799927</v>
      </c>
      <c r="S2976" s="382">
        <v>2851357267.71</v>
      </c>
      <c r="T2976" s="382">
        <v>3616248.57</v>
      </c>
      <c r="U2976" s="382">
        <v>0</v>
      </c>
      <c r="V2976" s="382">
        <v>0</v>
      </c>
      <c r="W2976" s="382">
        <v>0</v>
      </c>
      <c r="X2976" s="382">
        <v>89811420.519999996</v>
      </c>
      <c r="Y2976" s="382">
        <v>47810678.049999997</v>
      </c>
      <c r="Z2976" s="382">
        <v>163800323.41</v>
      </c>
      <c r="AA2976" s="382">
        <v>5062179</v>
      </c>
      <c r="AB2976" s="382">
        <v>0</v>
      </c>
      <c r="AC2976" s="382">
        <v>0</v>
      </c>
      <c r="AD2976" s="382">
        <v>0</v>
      </c>
      <c r="AE2976" s="382">
        <v>0</v>
      </c>
      <c r="AF2976" s="382">
        <v>209380678</v>
      </c>
      <c r="AG2976" s="382">
        <v>5594389684.9899998</v>
      </c>
      <c r="AH2976" s="382">
        <v>2177294643.3599997</v>
      </c>
      <c r="AI2976" s="382">
        <v>7767881871.4299994</v>
      </c>
      <c r="AJ2976" s="382">
        <v>3444349330.4700003</v>
      </c>
      <c r="AK2976" s="382">
        <v>0</v>
      </c>
      <c r="AL2976" s="382">
        <v>3220770019.21</v>
      </c>
      <c r="AM2976" s="382">
        <v>1.7953270465447568</v>
      </c>
      <c r="AN2976" s="382">
        <v>1004196528.1800001</v>
      </c>
      <c r="AO2976" s="382">
        <v>659713742.31999993</v>
      </c>
      <c r="AP2976" s="384">
        <v>7279004012.9300003</v>
      </c>
      <c r="AQ2976" s="382">
        <v>6269628748.1300001</v>
      </c>
      <c r="AR2976" s="385">
        <v>165200000</v>
      </c>
      <c r="AS2976" s="322">
        <v>46142</v>
      </c>
      <c r="AT2976" s="20" t="s">
        <v>3</v>
      </c>
      <c r="AU2976" s="40" t="s">
        <v>292</v>
      </c>
      <c r="AV2976" s="40">
        <v>2026</v>
      </c>
      <c r="AW2976" s="269" t="s">
        <v>151</v>
      </c>
      <c r="AX2976" s="269">
        <v>479.97</v>
      </c>
      <c r="AY2976" s="269">
        <v>487.12</v>
      </c>
    </row>
    <row r="2977" spans="1:51" x14ac:dyDescent="0.25">
      <c r="A2977" s="382">
        <v>12</v>
      </c>
      <c r="B2977" s="383" t="s">
        <v>81</v>
      </c>
      <c r="C2977" s="382">
        <v>7572403067.75</v>
      </c>
      <c r="D2977" s="382">
        <v>2953679007.1599998</v>
      </c>
      <c r="E2977" s="382">
        <v>228362190.11000001</v>
      </c>
      <c r="F2977" s="382">
        <v>1213402673.5699999</v>
      </c>
      <c r="G2977" s="382">
        <v>1553815182.75</v>
      </c>
      <c r="H2977" s="382">
        <v>547319548.86000001</v>
      </c>
      <c r="I2977" s="382">
        <v>5662979439.29</v>
      </c>
      <c r="J2977" s="382">
        <v>5573810302.2200003</v>
      </c>
      <c r="K2977" s="382">
        <v>2201926232.4699998</v>
      </c>
      <c r="L2977" s="382">
        <v>1959227954.71</v>
      </c>
      <c r="M2977" s="382">
        <v>2210041897.1700001</v>
      </c>
      <c r="N2977" s="382">
        <v>0</v>
      </c>
      <c r="O2977" s="382">
        <v>1942185950.6799994</v>
      </c>
      <c r="P2977" s="382">
        <v>-90685281.260000229</v>
      </c>
      <c r="Q2977" s="382">
        <v>-654171164.04000044</v>
      </c>
      <c r="R2977" s="382">
        <v>-744856445.30000067</v>
      </c>
      <c r="S2977" s="382">
        <v>1292175994.1100006</v>
      </c>
      <c r="T2977" s="382">
        <v>36755308.840000004</v>
      </c>
      <c r="U2977" s="382">
        <v>48841697.719999999</v>
      </c>
      <c r="V2977" s="382">
        <v>0</v>
      </c>
      <c r="W2977" s="382">
        <v>228679.05</v>
      </c>
      <c r="X2977" s="382">
        <v>25192109.949999999</v>
      </c>
      <c r="Y2977" s="382">
        <v>31710513.989999998</v>
      </c>
      <c r="Z2977" s="382">
        <v>58017532.329999998</v>
      </c>
      <c r="AA2977" s="382">
        <v>0</v>
      </c>
      <c r="AB2977" s="382">
        <v>0</v>
      </c>
      <c r="AC2977" s="382">
        <v>0</v>
      </c>
      <c r="AD2977" s="382">
        <v>0</v>
      </c>
      <c r="AE2977" s="382">
        <v>0</v>
      </c>
      <c r="AF2977" s="382">
        <v>86903799.099999994</v>
      </c>
      <c r="AG2977" s="382">
        <v>3423610716.6900001</v>
      </c>
      <c r="AH2977" s="382">
        <v>974021325.29999995</v>
      </c>
      <c r="AI2977" s="382">
        <v>4369032929.6399994</v>
      </c>
      <c r="AJ2977" s="382">
        <v>2426846978.96</v>
      </c>
      <c r="AK2977" s="382">
        <v>0</v>
      </c>
      <c r="AL2977" s="382">
        <v>5596382616.6899996</v>
      </c>
      <c r="AM2977" s="382">
        <v>2.541584969634648</v>
      </c>
      <c r="AN2977" s="382">
        <v>744387607.88999999</v>
      </c>
      <c r="AO2977" s="382">
        <v>469015065.68000001</v>
      </c>
      <c r="AP2977" s="384">
        <v>5961122445.3800001</v>
      </c>
      <c r="AQ2977" s="382">
        <v>3274158753.4700003</v>
      </c>
      <c r="AR2977" s="385">
        <v>89951139.569999993</v>
      </c>
      <c r="AS2977" s="322">
        <v>46142</v>
      </c>
      <c r="AT2977" s="20" t="s">
        <v>3</v>
      </c>
      <c r="AU2977" s="40" t="s">
        <v>292</v>
      </c>
      <c r="AV2977" s="40">
        <v>2026</v>
      </c>
      <c r="AW2977" s="269" t="s">
        <v>152</v>
      </c>
      <c r="AX2977" s="269">
        <v>479.97</v>
      </c>
      <c r="AY2977" s="269">
        <v>487.12</v>
      </c>
    </row>
    <row r="2978" spans="1:51" x14ac:dyDescent="0.25">
      <c r="A2978" s="382">
        <v>74</v>
      </c>
      <c r="B2978" s="383" t="s">
        <v>82</v>
      </c>
      <c r="C2978" s="382">
        <v>48830950570.82</v>
      </c>
      <c r="D2978" s="382">
        <v>25388655787.670002</v>
      </c>
      <c r="E2978" s="382">
        <v>769972814.78000009</v>
      </c>
      <c r="F2978" s="382">
        <v>5604629957.249999</v>
      </c>
      <c r="G2978" s="382">
        <v>8378016277.29</v>
      </c>
      <c r="H2978" s="382">
        <v>246934638.30000001</v>
      </c>
      <c r="I2978" s="382">
        <v>13564604544.5</v>
      </c>
      <c r="J2978" s="382">
        <v>3132339617.5999999</v>
      </c>
      <c r="K2978" s="382">
        <v>4296352638.1999998</v>
      </c>
      <c r="L2978" s="382">
        <v>3526379823.4199996</v>
      </c>
      <c r="M2978" s="382">
        <v>22862171780.560001</v>
      </c>
      <c r="N2978" s="382">
        <v>0</v>
      </c>
      <c r="O2978" s="382">
        <v>14899941390.500004</v>
      </c>
      <c r="P2978" s="382">
        <v>-5440292841.8899994</v>
      </c>
      <c r="Q2978" s="382">
        <v>6519995011.8199997</v>
      </c>
      <c r="R2978" s="382">
        <v>1079702169.9300003</v>
      </c>
      <c r="S2978" s="382">
        <v>-832767531.62999916</v>
      </c>
      <c r="T2978" s="382">
        <v>21051917.219999999</v>
      </c>
      <c r="U2978" s="382">
        <v>0</v>
      </c>
      <c r="V2978" s="382">
        <v>0</v>
      </c>
      <c r="W2978" s="382">
        <v>150200000</v>
      </c>
      <c r="X2978" s="382">
        <v>1007262376.84</v>
      </c>
      <c r="Y2978" s="382">
        <v>129548622.72</v>
      </c>
      <c r="Z2978" s="382">
        <v>1141652167.99</v>
      </c>
      <c r="AA2978" s="382">
        <v>899326066.14999998</v>
      </c>
      <c r="AB2978" s="382">
        <v>3304462.5</v>
      </c>
      <c r="AC2978" s="382">
        <v>0</v>
      </c>
      <c r="AD2978" s="382">
        <v>0</v>
      </c>
      <c r="AE2978" s="382">
        <v>124073322.68000001</v>
      </c>
      <c r="AF2978" s="382">
        <v>265625647.50999999</v>
      </c>
      <c r="AG2978" s="382">
        <v>14986757926.549999</v>
      </c>
      <c r="AH2978" s="382">
        <v>12255790244.85</v>
      </c>
      <c r="AI2978" s="382">
        <v>27119005887.580002</v>
      </c>
      <c r="AJ2978" s="382">
        <v>12219064497.079998</v>
      </c>
      <c r="AK2978" s="382">
        <v>0</v>
      </c>
      <c r="AL2978" s="382">
        <v>13564604544.5</v>
      </c>
      <c r="AM2978" s="382">
        <v>3.1572372397678761</v>
      </c>
      <c r="AN2978" s="382">
        <v>4112338123.6800003</v>
      </c>
      <c r="AO2978" s="382">
        <v>1492291833.5699999</v>
      </c>
      <c r="AP2978" s="384">
        <v>41899418658.140007</v>
      </c>
      <c r="AQ2978" s="382">
        <v>33273732632.300003</v>
      </c>
      <c r="AR2978" s="385">
        <v>509574076</v>
      </c>
      <c r="AS2978" s="322">
        <v>46142</v>
      </c>
      <c r="AT2978" s="20" t="s">
        <v>3</v>
      </c>
      <c r="AU2978" s="40" t="s">
        <v>292</v>
      </c>
      <c r="AV2978" s="40">
        <v>2026</v>
      </c>
      <c r="AW2978" s="269" t="s">
        <v>148</v>
      </c>
      <c r="AX2978" s="269">
        <v>479.97</v>
      </c>
      <c r="AY2978" s="269">
        <v>487.12</v>
      </c>
    </row>
    <row r="2979" spans="1:51" x14ac:dyDescent="0.25">
      <c r="A2979" s="382">
        <v>91</v>
      </c>
      <c r="B2979" s="383" t="s">
        <v>106</v>
      </c>
      <c r="C2979" s="382">
        <v>0</v>
      </c>
      <c r="D2979" s="382">
        <v>0</v>
      </c>
      <c r="E2979" s="382">
        <v>0</v>
      </c>
      <c r="F2979" s="382">
        <v>0</v>
      </c>
      <c r="G2979" s="382">
        <v>0</v>
      </c>
      <c r="H2979" s="382">
        <v>0</v>
      </c>
      <c r="I2979" s="382">
        <v>0</v>
      </c>
      <c r="J2979" s="382">
        <v>0</v>
      </c>
      <c r="K2979" s="382">
        <v>0</v>
      </c>
      <c r="L2979" s="382">
        <v>0</v>
      </c>
      <c r="M2979" s="382">
        <v>0</v>
      </c>
      <c r="N2979" s="382">
        <v>0</v>
      </c>
      <c r="O2979" s="382">
        <v>0</v>
      </c>
      <c r="P2979" s="382">
        <v>0</v>
      </c>
      <c r="Q2979" s="382">
        <v>0</v>
      </c>
      <c r="R2979" s="382">
        <v>0</v>
      </c>
      <c r="S2979" s="382">
        <v>0</v>
      </c>
      <c r="T2979" s="382">
        <v>0</v>
      </c>
      <c r="U2979" s="382">
        <v>0</v>
      </c>
      <c r="V2979" s="382">
        <v>0</v>
      </c>
      <c r="W2979" s="382">
        <v>0</v>
      </c>
      <c r="X2979" s="382">
        <v>0</v>
      </c>
      <c r="Y2979" s="382">
        <v>0</v>
      </c>
      <c r="Z2979" s="382">
        <v>0</v>
      </c>
      <c r="AA2979" s="382">
        <v>0</v>
      </c>
      <c r="AB2979" s="382">
        <v>0</v>
      </c>
      <c r="AC2979" s="382">
        <v>0</v>
      </c>
      <c r="AD2979" s="382">
        <v>0</v>
      </c>
      <c r="AE2979" s="382">
        <v>0</v>
      </c>
      <c r="AF2979" s="382">
        <v>0</v>
      </c>
      <c r="AG2979" s="382">
        <v>0</v>
      </c>
      <c r="AH2979" s="382">
        <v>0</v>
      </c>
      <c r="AI2979" s="382">
        <v>0</v>
      </c>
      <c r="AJ2979" s="382">
        <v>0</v>
      </c>
      <c r="AK2979" s="382">
        <v>0</v>
      </c>
      <c r="AL2979" s="382">
        <v>0</v>
      </c>
      <c r="AM2979" s="382">
        <v>0</v>
      </c>
      <c r="AN2979" s="382">
        <v>0</v>
      </c>
      <c r="AO2979" s="382">
        <v>0</v>
      </c>
      <c r="AP2979" s="384">
        <v>0</v>
      </c>
      <c r="AQ2979" s="382">
        <v>0</v>
      </c>
      <c r="AR2979" s="385">
        <v>0</v>
      </c>
      <c r="AS2979" s="322">
        <v>46142</v>
      </c>
      <c r="AT2979" s="20" t="s">
        <v>3</v>
      </c>
      <c r="AU2979" s="40" t="s">
        <v>292</v>
      </c>
      <c r="AV2979" s="40">
        <v>2026</v>
      </c>
      <c r="AW2979" s="269" t="s">
        <v>192</v>
      </c>
      <c r="AX2979" s="269">
        <v>479.97</v>
      </c>
      <c r="AY2979" s="269">
        <v>487.12</v>
      </c>
    </row>
    <row r="2980" spans="1:51" x14ac:dyDescent="0.25">
      <c r="A2980" s="382">
        <v>73</v>
      </c>
      <c r="B2980" s="383" t="s">
        <v>84</v>
      </c>
      <c r="C2980" s="382">
        <v>3135354112.8399997</v>
      </c>
      <c r="D2980" s="382">
        <v>211136651.59</v>
      </c>
      <c r="E2980" s="382">
        <v>98564139.769999996</v>
      </c>
      <c r="F2980" s="382">
        <v>232148350.44999999</v>
      </c>
      <c r="G2980" s="382">
        <v>280856222.20999998</v>
      </c>
      <c r="H2980" s="382">
        <v>17996348.870000001</v>
      </c>
      <c r="I2980" s="382">
        <v>1089054555.9400001</v>
      </c>
      <c r="J2980" s="382">
        <v>455989351.86000001</v>
      </c>
      <c r="K2980" s="382">
        <v>899511068.86000001</v>
      </c>
      <c r="L2980" s="382">
        <v>800946929.08999991</v>
      </c>
      <c r="M2980" s="382">
        <v>1478027153.8400002</v>
      </c>
      <c r="N2980" s="382">
        <v>0</v>
      </c>
      <c r="O2980" s="382">
        <v>2292218470.04</v>
      </c>
      <c r="P2980" s="382">
        <v>118079120.81999922</v>
      </c>
      <c r="Q2980" s="382">
        <v>843195914.39000034</v>
      </c>
      <c r="R2980" s="382">
        <v>961275035.20999956</v>
      </c>
      <c r="S2980" s="382">
        <v>-943278686.33999991</v>
      </c>
      <c r="T2980" s="382">
        <v>34837905.600000001</v>
      </c>
      <c r="U2980" s="382">
        <v>0</v>
      </c>
      <c r="V2980" s="382">
        <v>0</v>
      </c>
      <c r="W2980" s="382">
        <v>293689930.37</v>
      </c>
      <c r="X2980" s="382">
        <v>75734981.849999994</v>
      </c>
      <c r="Y2980" s="382">
        <v>1058342846.87</v>
      </c>
      <c r="Z2980" s="382">
        <v>103893891.88</v>
      </c>
      <c r="AA2980" s="382">
        <v>0</v>
      </c>
      <c r="AB2980" s="382">
        <v>0</v>
      </c>
      <c r="AC2980" s="382">
        <v>0</v>
      </c>
      <c r="AD2980" s="382">
        <v>0</v>
      </c>
      <c r="AE2980" s="382">
        <v>262325996.06999999</v>
      </c>
      <c r="AF2980" s="382">
        <v>254936.79</v>
      </c>
      <c r="AG2980" s="382">
        <v>2538124563.21</v>
      </c>
      <c r="AH2980" s="382">
        <v>98564139.769999996</v>
      </c>
      <c r="AI2980" s="382">
        <v>2636122048.2600002</v>
      </c>
      <c r="AJ2980" s="382">
        <v>343903578.22000003</v>
      </c>
      <c r="AK2980" s="382">
        <v>0</v>
      </c>
      <c r="AL2980" s="382">
        <v>1089054555.9400001</v>
      </c>
      <c r="AM2980" s="382">
        <v>1.2107183487138395</v>
      </c>
      <c r="AN2980" s="382">
        <v>187486017.42000002</v>
      </c>
      <c r="AO2980" s="382">
        <v>44662333.029999994</v>
      </c>
      <c r="AP2980" s="384">
        <v>888720103.46000004</v>
      </c>
      <c r="AQ2980" s="382">
        <v>256579917.40000001</v>
      </c>
      <c r="AR2980" s="385">
        <v>600000000</v>
      </c>
      <c r="AS2980" s="322">
        <v>46142</v>
      </c>
      <c r="AT2980" s="20" t="s">
        <v>3</v>
      </c>
      <c r="AU2980" s="40" t="s">
        <v>292</v>
      </c>
      <c r="AV2980" s="40">
        <v>2026</v>
      </c>
      <c r="AW2980" s="269" t="s">
        <v>190</v>
      </c>
      <c r="AX2980" s="269">
        <v>479.97</v>
      </c>
      <c r="AY2980" s="269">
        <v>487.12</v>
      </c>
    </row>
    <row r="2981" spans="1:51" x14ac:dyDescent="0.25">
      <c r="A2981" s="382">
        <v>46</v>
      </c>
      <c r="B2981" s="383" t="s">
        <v>85</v>
      </c>
      <c r="C2981" s="382">
        <v>167237549.95000002</v>
      </c>
      <c r="D2981" s="382">
        <v>53739902.149999999</v>
      </c>
      <c r="E2981" s="382">
        <v>10868124</v>
      </c>
      <c r="F2981" s="382">
        <v>29815216.25</v>
      </c>
      <c r="G2981" s="382">
        <v>0</v>
      </c>
      <c r="H2981" s="382">
        <v>5161062.8499999996</v>
      </c>
      <c r="I2981" s="382">
        <v>698282133.80999994</v>
      </c>
      <c r="J2981" s="382">
        <v>126123009.51000001</v>
      </c>
      <c r="K2981" s="382">
        <v>196257356.56999999</v>
      </c>
      <c r="L2981" s="382">
        <v>185389232.56999999</v>
      </c>
      <c r="M2981" s="382">
        <v>6158708</v>
      </c>
      <c r="N2981" s="382">
        <v>0</v>
      </c>
      <c r="O2981" s="382">
        <v>108405036.64000002</v>
      </c>
      <c r="P2981" s="382">
        <v>-24765018.090000004</v>
      </c>
      <c r="Q2981" s="382">
        <v>1722491.4000000004</v>
      </c>
      <c r="R2981" s="382">
        <v>-23042526.690000005</v>
      </c>
      <c r="S2981" s="382">
        <v>28203589.540000007</v>
      </c>
      <c r="T2981" s="382">
        <v>0</v>
      </c>
      <c r="U2981" s="382">
        <v>0</v>
      </c>
      <c r="V2981" s="382">
        <v>0</v>
      </c>
      <c r="W2981" s="382">
        <v>0</v>
      </c>
      <c r="X2981" s="382">
        <v>66947123.240000002</v>
      </c>
      <c r="Y2981" s="382">
        <v>103168802</v>
      </c>
      <c r="Z2981" s="382">
        <v>1849758.93</v>
      </c>
      <c r="AA2981" s="382">
        <v>542235</v>
      </c>
      <c r="AB2981" s="382">
        <v>0</v>
      </c>
      <c r="AC2981" s="382">
        <v>0</v>
      </c>
      <c r="AD2981" s="382">
        <v>0</v>
      </c>
      <c r="AE2981" s="382">
        <v>0</v>
      </c>
      <c r="AF2981" s="382">
        <v>129.77000000000001</v>
      </c>
      <c r="AG2981" s="382">
        <v>191551446.56999999</v>
      </c>
      <c r="AH2981" s="382">
        <v>10868124</v>
      </c>
      <c r="AI2981" s="382">
        <v>202376017.36000001</v>
      </c>
      <c r="AJ2981" s="382">
        <v>93970980.719999999</v>
      </c>
      <c r="AK2981" s="382">
        <v>0</v>
      </c>
      <c r="AL2981" s="382">
        <v>698282133.80999994</v>
      </c>
      <c r="AM2981" s="382">
        <v>3.5579921487475072</v>
      </c>
      <c r="AN2981" s="382">
        <v>16640529.139999999</v>
      </c>
      <c r="AO2981" s="382">
        <v>13174687.109999999</v>
      </c>
      <c r="AP2981" s="384">
        <v>98539406.950000003</v>
      </c>
      <c r="AQ2981" s="382">
        <v>61008527.780000001</v>
      </c>
      <c r="AR2981" s="385">
        <v>15273750</v>
      </c>
      <c r="AS2981" s="322">
        <v>46142</v>
      </c>
      <c r="AT2981" s="20" t="s">
        <v>3</v>
      </c>
      <c r="AU2981" s="40" t="s">
        <v>292</v>
      </c>
      <c r="AV2981" s="40">
        <v>2026</v>
      </c>
      <c r="AW2981" s="269" t="s">
        <v>176</v>
      </c>
      <c r="AX2981" s="269">
        <v>479.97</v>
      </c>
      <c r="AY2981" s="269">
        <v>487.12</v>
      </c>
    </row>
    <row r="2982" spans="1:51" x14ac:dyDescent="0.25">
      <c r="A2982" s="382">
        <v>51</v>
      </c>
      <c r="B2982" s="383" t="s">
        <v>86</v>
      </c>
      <c r="C2982" s="382">
        <v>49066721.429999992</v>
      </c>
      <c r="D2982" s="382">
        <v>6692471.5700000003</v>
      </c>
      <c r="E2982" s="382">
        <v>7111126.2200000007</v>
      </c>
      <c r="F2982" s="382">
        <v>5960392.7700000005</v>
      </c>
      <c r="G2982" s="382">
        <v>0</v>
      </c>
      <c r="H2982" s="382">
        <v>887012403.12</v>
      </c>
      <c r="I2982" s="382">
        <v>4136087073.6599998</v>
      </c>
      <c r="J2982" s="382">
        <v>9866681.8699999992</v>
      </c>
      <c r="K2982" s="382">
        <v>90970428.230000004</v>
      </c>
      <c r="L2982" s="382">
        <v>83859302.010000005</v>
      </c>
      <c r="M2982" s="382">
        <v>2807119</v>
      </c>
      <c r="N2982" s="382">
        <v>0</v>
      </c>
      <c r="O2982" s="382">
        <v>39216432.299999982</v>
      </c>
      <c r="P2982" s="382">
        <v>-11559951.170000017</v>
      </c>
      <c r="Q2982" s="382">
        <v>2807119</v>
      </c>
      <c r="R2982" s="382">
        <v>-8752832.1700000167</v>
      </c>
      <c r="S2982" s="382">
        <v>895765235.28999996</v>
      </c>
      <c r="T2982" s="382">
        <v>10687890.18</v>
      </c>
      <c r="U2982" s="382">
        <v>19354.78</v>
      </c>
      <c r="V2982" s="382">
        <v>0</v>
      </c>
      <c r="W2982" s="382">
        <v>0</v>
      </c>
      <c r="X2982" s="382">
        <v>4940735.8099999996</v>
      </c>
      <c r="Y2982" s="382">
        <v>96374981.739999995</v>
      </c>
      <c r="Z2982" s="382">
        <v>925807.55</v>
      </c>
      <c r="AA2982" s="382">
        <v>0</v>
      </c>
      <c r="AB2982" s="382">
        <v>0</v>
      </c>
      <c r="AC2982" s="382">
        <v>0</v>
      </c>
      <c r="AD2982" s="382">
        <v>0</v>
      </c>
      <c r="AE2982" s="382">
        <v>0</v>
      </c>
      <c r="AF2982" s="382">
        <v>2326428.35</v>
      </c>
      <c r="AG2982" s="382">
        <v>86666421.010000005</v>
      </c>
      <c r="AH2982" s="382">
        <v>7111126.2200000007</v>
      </c>
      <c r="AI2982" s="382">
        <v>92650146.419999987</v>
      </c>
      <c r="AJ2982" s="382">
        <v>53433714.120000005</v>
      </c>
      <c r="AK2982" s="382">
        <v>0</v>
      </c>
      <c r="AL2982" s="382">
        <v>4136087073.6599998</v>
      </c>
      <c r="AM2982" s="382">
        <v>45.466281231553126</v>
      </c>
      <c r="AN2982" s="382">
        <v>3787387.62</v>
      </c>
      <c r="AO2982" s="382">
        <v>2173005.15</v>
      </c>
      <c r="AP2982" s="384">
        <v>34403660.890000001</v>
      </c>
      <c r="AQ2982" s="382">
        <v>8202061.9299999997</v>
      </c>
      <c r="AR2982" s="385">
        <v>48000000</v>
      </c>
      <c r="AS2982" s="322">
        <v>46142</v>
      </c>
      <c r="AT2982" s="20" t="s">
        <v>3</v>
      </c>
      <c r="AU2982" s="40" t="s">
        <v>292</v>
      </c>
      <c r="AV2982" s="40">
        <v>2026</v>
      </c>
      <c r="AW2982" s="269" t="s">
        <v>179</v>
      </c>
      <c r="AX2982" s="269">
        <v>479.97</v>
      </c>
      <c r="AY2982" s="269">
        <v>487.12</v>
      </c>
    </row>
    <row r="2983" spans="1:51" x14ac:dyDescent="0.25">
      <c r="A2983" s="382">
        <v>117</v>
      </c>
      <c r="B2983" s="383" t="s">
        <v>87</v>
      </c>
      <c r="C2983" s="382">
        <v>10685063943.730001</v>
      </c>
      <c r="D2983" s="382">
        <v>4102849078.3600001</v>
      </c>
      <c r="E2983" s="382">
        <v>578915415.82000005</v>
      </c>
      <c r="F2983" s="382">
        <v>1787470252.2299998</v>
      </c>
      <c r="G2983" s="382">
        <v>1703329257.25</v>
      </c>
      <c r="H2983" s="382">
        <v>10327870.380000001</v>
      </c>
      <c r="I2983" s="382">
        <v>3359699720.9000001</v>
      </c>
      <c r="J2983" s="382">
        <v>549909951.86000001</v>
      </c>
      <c r="K2983" s="382">
        <v>1486135789.27</v>
      </c>
      <c r="L2983" s="382">
        <v>907220373.44999993</v>
      </c>
      <c r="M2983" s="382">
        <v>7121439479.71</v>
      </c>
      <c r="N2983" s="382">
        <v>0</v>
      </c>
      <c r="O2983" s="382">
        <v>4903136328.5899992</v>
      </c>
      <c r="P2983" s="382">
        <v>-1812705914.8599987</v>
      </c>
      <c r="Q2983" s="382">
        <v>1543957576.8699989</v>
      </c>
      <c r="R2983" s="382">
        <v>-268748337.98999977</v>
      </c>
      <c r="S2983" s="382">
        <v>279076208.33000016</v>
      </c>
      <c r="T2983" s="382">
        <v>11069587.01</v>
      </c>
      <c r="U2983" s="382">
        <v>0</v>
      </c>
      <c r="V2983" s="382">
        <v>0</v>
      </c>
      <c r="W2983" s="382">
        <v>0</v>
      </c>
      <c r="X2983" s="382">
        <v>651928015.00999999</v>
      </c>
      <c r="Y2983" s="382">
        <v>28715289.280000001</v>
      </c>
      <c r="Z2983" s="382">
        <v>30787436.98</v>
      </c>
      <c r="AA2983" s="382">
        <v>10365788.310000001</v>
      </c>
      <c r="AB2983" s="382">
        <v>0</v>
      </c>
      <c r="AC2983" s="382">
        <v>0</v>
      </c>
      <c r="AD2983" s="382">
        <v>0</v>
      </c>
      <c r="AE2983" s="382">
        <v>0</v>
      </c>
      <c r="AF2983" s="382">
        <v>348491210.06</v>
      </c>
      <c r="AG2983" s="382">
        <v>5629112497.6999998</v>
      </c>
      <c r="AH2983" s="382">
        <v>3153025626.1900001</v>
      </c>
      <c r="AI2983" s="382">
        <v>8775157228.3899994</v>
      </c>
      <c r="AJ2983" s="382">
        <v>3872020899.8000002</v>
      </c>
      <c r="AK2983" s="382">
        <v>0</v>
      </c>
      <c r="AL2983" s="382">
        <v>3359699720.9000001</v>
      </c>
      <c r="AM2983" s="382">
        <v>2.2606949816815241</v>
      </c>
      <c r="AN2983" s="382">
        <v>853210177.85000002</v>
      </c>
      <c r="AO2983" s="382">
        <v>934260074.38000011</v>
      </c>
      <c r="AP2983" s="384">
        <v>7287013531.29</v>
      </c>
      <c r="AQ2983" s="382">
        <v>5534706874.8799992</v>
      </c>
      <c r="AR2983" s="385">
        <v>181687028</v>
      </c>
      <c r="AS2983" s="322">
        <v>46142</v>
      </c>
      <c r="AT2983" s="20" t="s">
        <v>3</v>
      </c>
      <c r="AU2983" s="40" t="s">
        <v>292</v>
      </c>
      <c r="AV2983" s="40">
        <v>2026</v>
      </c>
      <c r="AW2983" s="269" t="s">
        <v>155</v>
      </c>
      <c r="AX2983" s="269">
        <v>479.97</v>
      </c>
      <c r="AY2983" s="269">
        <v>487.12</v>
      </c>
    </row>
    <row r="2984" spans="1:51" x14ac:dyDescent="0.25">
      <c r="A2984" s="382">
        <v>78</v>
      </c>
      <c r="B2984" s="383" t="s">
        <v>88</v>
      </c>
      <c r="C2984" s="382">
        <v>0</v>
      </c>
      <c r="D2984" s="382">
        <v>0</v>
      </c>
      <c r="E2984" s="382">
        <v>0</v>
      </c>
      <c r="F2984" s="382">
        <v>0</v>
      </c>
      <c r="G2984" s="382">
        <v>0</v>
      </c>
      <c r="H2984" s="382">
        <v>0</v>
      </c>
      <c r="I2984" s="382">
        <v>0</v>
      </c>
      <c r="J2984" s="382">
        <v>0</v>
      </c>
      <c r="K2984" s="382">
        <v>0</v>
      </c>
      <c r="L2984" s="382">
        <v>0</v>
      </c>
      <c r="M2984" s="382">
        <v>0</v>
      </c>
      <c r="N2984" s="382">
        <v>0</v>
      </c>
      <c r="O2984" s="382">
        <v>0</v>
      </c>
      <c r="P2984" s="382">
        <v>0</v>
      </c>
      <c r="Q2984" s="382">
        <v>0</v>
      </c>
      <c r="R2984" s="382">
        <v>0</v>
      </c>
      <c r="S2984" s="382">
        <v>0</v>
      </c>
      <c r="T2984" s="382">
        <v>0</v>
      </c>
      <c r="U2984" s="382">
        <v>0</v>
      </c>
      <c r="V2984" s="382">
        <v>0</v>
      </c>
      <c r="W2984" s="382">
        <v>0</v>
      </c>
      <c r="X2984" s="382">
        <v>0</v>
      </c>
      <c r="Y2984" s="382">
        <v>0</v>
      </c>
      <c r="Z2984" s="382">
        <v>0</v>
      </c>
      <c r="AA2984" s="382">
        <v>0</v>
      </c>
      <c r="AB2984" s="382">
        <v>0</v>
      </c>
      <c r="AC2984" s="382">
        <v>0</v>
      </c>
      <c r="AD2984" s="382">
        <v>0</v>
      </c>
      <c r="AE2984" s="382">
        <v>0</v>
      </c>
      <c r="AF2984" s="382">
        <v>0</v>
      </c>
      <c r="AG2984" s="382">
        <v>0</v>
      </c>
      <c r="AH2984" s="382">
        <v>0</v>
      </c>
      <c r="AI2984" s="382">
        <v>0</v>
      </c>
      <c r="AJ2984" s="382">
        <v>0</v>
      </c>
      <c r="AK2984" s="382">
        <v>0</v>
      </c>
      <c r="AL2984" s="382">
        <v>0</v>
      </c>
      <c r="AM2984" s="382">
        <v>0</v>
      </c>
      <c r="AN2984" s="382">
        <v>0</v>
      </c>
      <c r="AO2984" s="382">
        <v>0</v>
      </c>
      <c r="AP2984" s="384">
        <v>0</v>
      </c>
      <c r="AQ2984" s="382">
        <v>0</v>
      </c>
      <c r="AR2984" s="385">
        <v>0</v>
      </c>
      <c r="AS2984" s="322">
        <v>46142</v>
      </c>
      <c r="AT2984" s="20" t="s">
        <v>3</v>
      </c>
      <c r="AU2984" s="40" t="s">
        <v>292</v>
      </c>
      <c r="AV2984" s="40">
        <v>2026</v>
      </c>
      <c r="AW2984" s="269" t="s">
        <v>185</v>
      </c>
      <c r="AX2984" s="269">
        <v>479.97</v>
      </c>
      <c r="AY2984" s="269">
        <v>487.12</v>
      </c>
    </row>
    <row r="2985" spans="1:51" x14ac:dyDescent="0.25">
      <c r="A2985" s="382">
        <v>80</v>
      </c>
      <c r="B2985" s="383" t="s">
        <v>89</v>
      </c>
      <c r="C2985" s="382">
        <v>6012836197.3699989</v>
      </c>
      <c r="D2985" s="382">
        <v>1964758215.97</v>
      </c>
      <c r="E2985" s="382">
        <v>287747373.40000004</v>
      </c>
      <c r="F2985" s="382">
        <v>912083339.62000012</v>
      </c>
      <c r="G2985" s="382">
        <v>1545622883.0700002</v>
      </c>
      <c r="H2985" s="382">
        <v>8439251.4700000007</v>
      </c>
      <c r="I2985" s="382">
        <v>4047288470.5799999</v>
      </c>
      <c r="J2985" s="382">
        <v>2174186264.96</v>
      </c>
      <c r="K2985" s="382">
        <v>918645016.41999996</v>
      </c>
      <c r="L2985" s="382">
        <v>630897643.01999998</v>
      </c>
      <c r="M2985" s="382">
        <v>4248536220.8099999</v>
      </c>
      <c r="N2985" s="382">
        <v>0</v>
      </c>
      <c r="O2985" s="382">
        <v>2723423917.2800002</v>
      </c>
      <c r="P2985" s="382">
        <v>-1135082059.4799995</v>
      </c>
      <c r="Q2985" s="382">
        <v>732090747.39000034</v>
      </c>
      <c r="R2985" s="382">
        <v>-402991312.0899992</v>
      </c>
      <c r="S2985" s="382">
        <v>411430563.56999969</v>
      </c>
      <c r="T2985" s="382">
        <v>17878096.530000001</v>
      </c>
      <c r="U2985" s="382">
        <v>0</v>
      </c>
      <c r="V2985" s="382">
        <v>0</v>
      </c>
      <c r="W2985" s="382">
        <v>2611075.61</v>
      </c>
      <c r="X2985" s="382">
        <v>956564417.25999999</v>
      </c>
      <c r="Y2985" s="382">
        <v>25608640.460000001</v>
      </c>
      <c r="Z2985" s="382">
        <v>32251999.899999999</v>
      </c>
      <c r="AA2985" s="382">
        <v>10000000</v>
      </c>
      <c r="AB2985" s="382">
        <v>0</v>
      </c>
      <c r="AC2985" s="382">
        <v>0</v>
      </c>
      <c r="AD2985" s="382">
        <v>0</v>
      </c>
      <c r="AE2985" s="382">
        <v>2460622.48</v>
      </c>
      <c r="AF2985" s="382">
        <v>764281784.69000006</v>
      </c>
      <c r="AG2985" s="382">
        <v>3409813732.0799994</v>
      </c>
      <c r="AH2985" s="382">
        <v>2324398941.8199997</v>
      </c>
      <c r="AI2985" s="382">
        <v>5728278000.2300005</v>
      </c>
      <c r="AJ2985" s="382">
        <v>3004854082.9500003</v>
      </c>
      <c r="AK2985" s="382">
        <v>0</v>
      </c>
      <c r="AL2985" s="382">
        <v>4047288470.5799999</v>
      </c>
      <c r="AM2985" s="382">
        <v>4.4057153723561919</v>
      </c>
      <c r="AN2985" s="382">
        <v>549759937.15999997</v>
      </c>
      <c r="AO2985" s="382">
        <v>362323402.46000004</v>
      </c>
      <c r="AP2985" s="384">
        <v>4427659484.999999</v>
      </c>
      <c r="AQ2985" s="382">
        <v>3067370336.6399994</v>
      </c>
      <c r="AR2985" s="385">
        <v>265000000</v>
      </c>
      <c r="AS2985" s="322">
        <v>46142</v>
      </c>
      <c r="AT2985" s="20" t="s">
        <v>3</v>
      </c>
      <c r="AU2985" s="40" t="s">
        <v>292</v>
      </c>
      <c r="AV2985" s="40">
        <v>2026</v>
      </c>
      <c r="AW2985" s="269" t="s">
        <v>288</v>
      </c>
      <c r="AX2985" s="269">
        <v>479.97</v>
      </c>
      <c r="AY2985" s="269">
        <v>487.12</v>
      </c>
    </row>
    <row r="2986" spans="1:51" x14ac:dyDescent="0.25">
      <c r="A2986" s="382">
        <v>2</v>
      </c>
      <c r="B2986" s="383" t="s">
        <v>90</v>
      </c>
      <c r="C2986" s="382">
        <v>1260301945.6699998</v>
      </c>
      <c r="D2986" s="382">
        <v>42766007.619999997</v>
      </c>
      <c r="E2986" s="382">
        <v>4523312.01</v>
      </c>
      <c r="F2986" s="382">
        <v>2569506.15</v>
      </c>
      <c r="G2986" s="382">
        <v>29287339.16</v>
      </c>
      <c r="H2986" s="382">
        <v>373060529.97000003</v>
      </c>
      <c r="I2986" s="382">
        <v>11719787711.48</v>
      </c>
      <c r="J2986" s="382">
        <v>21415083577.189999</v>
      </c>
      <c r="K2986" s="382">
        <v>257718727.16</v>
      </c>
      <c r="L2986" s="382">
        <v>253195415.15000001</v>
      </c>
      <c r="M2986" s="382">
        <v>487327102.52999997</v>
      </c>
      <c r="N2986" s="382">
        <v>0</v>
      </c>
      <c r="O2986" s="382">
        <v>756635327.81999993</v>
      </c>
      <c r="P2986" s="382">
        <v>415618107.94999981</v>
      </c>
      <c r="Q2986" s="382">
        <v>97649747.559999943</v>
      </c>
      <c r="R2986" s="382">
        <v>513267855.50999975</v>
      </c>
      <c r="S2986" s="382">
        <v>-140207325.56999993</v>
      </c>
      <c r="T2986" s="382">
        <v>1638583.13</v>
      </c>
      <c r="U2986" s="382">
        <v>0</v>
      </c>
      <c r="V2986" s="382">
        <v>0</v>
      </c>
      <c r="W2986" s="382">
        <v>370299891.06</v>
      </c>
      <c r="X2986" s="382">
        <v>247019701.47999999</v>
      </c>
      <c r="Y2986" s="382">
        <v>557239571.40999997</v>
      </c>
      <c r="Z2986" s="382">
        <v>7947127.79</v>
      </c>
      <c r="AA2986" s="382">
        <v>0</v>
      </c>
      <c r="AB2986" s="382">
        <v>0</v>
      </c>
      <c r="AC2986" s="382">
        <v>0</v>
      </c>
      <c r="AD2986" s="382">
        <v>0</v>
      </c>
      <c r="AE2986" s="382">
        <v>0</v>
      </c>
      <c r="AF2986" s="382">
        <v>181026927.83000001</v>
      </c>
      <c r="AG2986" s="382">
        <v>850727011.95000005</v>
      </c>
      <c r="AH2986" s="382">
        <v>4523312.01</v>
      </c>
      <c r="AI2986" s="382">
        <v>849192836.01999998</v>
      </c>
      <c r="AJ2986" s="382">
        <v>92557508.200000003</v>
      </c>
      <c r="AK2986" s="382">
        <v>0</v>
      </c>
      <c r="AL2986" s="382">
        <v>11719787711.48</v>
      </c>
      <c r="AM2986" s="382">
        <v>45.475110949946533</v>
      </c>
      <c r="AN2986" s="382">
        <v>2569506.15</v>
      </c>
      <c r="AO2986" s="382">
        <v>0</v>
      </c>
      <c r="AP2986" s="384">
        <v>499142840.09999979</v>
      </c>
      <c r="AQ2986" s="382">
        <v>38511864.520000003</v>
      </c>
      <c r="AR2986" s="385">
        <v>0</v>
      </c>
      <c r="AS2986" s="322">
        <v>46142</v>
      </c>
      <c r="AT2986" s="20" t="s">
        <v>3</v>
      </c>
      <c r="AU2986" s="40" t="s">
        <v>292</v>
      </c>
      <c r="AV2986" s="40">
        <v>2026</v>
      </c>
      <c r="AW2986" s="269" t="s">
        <v>168</v>
      </c>
      <c r="AX2986" s="269">
        <v>479.97</v>
      </c>
      <c r="AY2986" s="269">
        <v>487.12</v>
      </c>
    </row>
    <row r="2987" spans="1:51" x14ac:dyDescent="0.25">
      <c r="A2987" s="382">
        <v>115</v>
      </c>
      <c r="B2987" s="383" t="s">
        <v>290</v>
      </c>
      <c r="C2987" s="382">
        <v>125811765.59</v>
      </c>
      <c r="D2987" s="382">
        <v>0</v>
      </c>
      <c r="E2987" s="382">
        <v>0</v>
      </c>
      <c r="F2987" s="382">
        <v>3785250.45</v>
      </c>
      <c r="G2987" s="382">
        <v>51107199.990000002</v>
      </c>
      <c r="H2987" s="382">
        <v>56430925.090000004</v>
      </c>
      <c r="I2987" s="382">
        <v>419682930.06999999</v>
      </c>
      <c r="J2987" s="382">
        <v>77997341.760000005</v>
      </c>
      <c r="K2987" s="382">
        <v>27744785.190000001</v>
      </c>
      <c r="L2987" s="382">
        <v>27744785.189999998</v>
      </c>
      <c r="M2987" s="382">
        <v>43916869.659999996</v>
      </c>
      <c r="N2987" s="382">
        <v>0</v>
      </c>
      <c r="O2987" s="382">
        <v>68330934.5</v>
      </c>
      <c r="P2987" s="382">
        <v>2588380.650000006</v>
      </c>
      <c r="Q2987" s="382">
        <v>-16274721.260000005</v>
      </c>
      <c r="R2987" s="382">
        <v>-13686340.609999999</v>
      </c>
      <c r="S2987" s="382">
        <v>70117265.709999993</v>
      </c>
      <c r="T2987" s="382">
        <v>9849440.4800000004</v>
      </c>
      <c r="U2987" s="382">
        <v>0</v>
      </c>
      <c r="V2987" s="382">
        <v>0</v>
      </c>
      <c r="W2987" s="382">
        <v>53449748.710000001</v>
      </c>
      <c r="X2987" s="382">
        <v>18075.560000000001</v>
      </c>
      <c r="Y2987" s="382">
        <v>519177.53</v>
      </c>
      <c r="Z2987" s="382">
        <v>2946347.35</v>
      </c>
      <c r="AA2987" s="382">
        <v>0</v>
      </c>
      <c r="AB2987" s="382">
        <v>0.6</v>
      </c>
      <c r="AC2987" s="382">
        <v>0</v>
      </c>
      <c r="AD2987" s="382">
        <v>0</v>
      </c>
      <c r="AE2987" s="382">
        <v>75061.62</v>
      </c>
      <c r="AF2987" s="382">
        <v>6532596.6900000004</v>
      </c>
      <c r="AG2987" s="382">
        <v>71661654.849999994</v>
      </c>
      <c r="AH2987" s="382">
        <v>0</v>
      </c>
      <c r="AI2987" s="382">
        <v>71519941.099999994</v>
      </c>
      <c r="AJ2987" s="382">
        <v>3189006.6</v>
      </c>
      <c r="AK2987" s="382">
        <v>0</v>
      </c>
      <c r="AL2987" s="382">
        <v>419682930.06999999</v>
      </c>
      <c r="AM2987" s="382">
        <v>15.126551789677055</v>
      </c>
      <c r="AN2987" s="382">
        <v>3153523.19</v>
      </c>
      <c r="AO2987" s="382">
        <v>631727.26</v>
      </c>
      <c r="AP2987" s="384">
        <v>55921446.190000013</v>
      </c>
      <c r="AQ2987" s="382">
        <v>0</v>
      </c>
      <c r="AR2987" s="385">
        <v>161872400</v>
      </c>
      <c r="AS2987" s="322">
        <v>46142</v>
      </c>
      <c r="AT2987" s="20" t="s">
        <v>3</v>
      </c>
      <c r="AU2987" s="40" t="s">
        <v>292</v>
      </c>
      <c r="AV2987" s="40">
        <v>2026</v>
      </c>
      <c r="AW2987" s="269" t="s">
        <v>291</v>
      </c>
      <c r="AX2987" s="269">
        <v>479.97</v>
      </c>
      <c r="AY2987" s="269">
        <v>487.12</v>
      </c>
    </row>
    <row r="2988" spans="1:51" x14ac:dyDescent="0.25">
      <c r="A2988" s="382">
        <v>106</v>
      </c>
      <c r="B2988" s="383" t="s">
        <v>92</v>
      </c>
      <c r="C2988" s="382">
        <v>423209577.19999999</v>
      </c>
      <c r="D2988" s="382">
        <v>12712060.59</v>
      </c>
      <c r="E2988" s="382">
        <v>9834730.8100000005</v>
      </c>
      <c r="F2988" s="382">
        <v>69137917.789999992</v>
      </c>
      <c r="G2988" s="382">
        <v>134237389.35000002</v>
      </c>
      <c r="H2988" s="382">
        <v>33030.06</v>
      </c>
      <c r="I2988" s="382">
        <v>251933840.13999999</v>
      </c>
      <c r="J2988" s="382">
        <v>7477453.2400000002</v>
      </c>
      <c r="K2988" s="382">
        <v>167043422.06999999</v>
      </c>
      <c r="L2988" s="382">
        <v>157208691.25999999</v>
      </c>
      <c r="M2988" s="382">
        <v>2618144.4699999997</v>
      </c>
      <c r="N2988" s="382">
        <v>0</v>
      </c>
      <c r="O2988" s="382">
        <v>102316106.88</v>
      </c>
      <c r="P2988" s="382">
        <v>102588473.76000011</v>
      </c>
      <c r="Q2988" s="382">
        <v>-104543686.77000001</v>
      </c>
      <c r="R2988" s="382">
        <v>-1955213.0099999011</v>
      </c>
      <c r="S2988" s="382">
        <v>1988243.040000001</v>
      </c>
      <c r="T2988" s="382">
        <v>37.56</v>
      </c>
      <c r="U2988" s="382">
        <v>0</v>
      </c>
      <c r="V2988" s="382">
        <v>0</v>
      </c>
      <c r="W2988" s="382">
        <v>0</v>
      </c>
      <c r="X2988" s="382">
        <v>13325907.84</v>
      </c>
      <c r="Y2988" s="382">
        <v>6304745.5700000003</v>
      </c>
      <c r="Z2988" s="382">
        <v>2366631.89</v>
      </c>
      <c r="AA2988" s="382">
        <v>0</v>
      </c>
      <c r="AB2988" s="382">
        <v>0</v>
      </c>
      <c r="AC2988" s="382">
        <v>0</v>
      </c>
      <c r="AD2988" s="382">
        <v>0</v>
      </c>
      <c r="AE2988" s="382">
        <v>0</v>
      </c>
      <c r="AF2988" s="382">
        <v>1962985.91</v>
      </c>
      <c r="AG2988" s="382">
        <v>219624694.24000001</v>
      </c>
      <c r="AH2988" s="382">
        <v>9834730.8100000005</v>
      </c>
      <c r="AI2988" s="382">
        <v>229011339.13999999</v>
      </c>
      <c r="AJ2988" s="382">
        <v>126695232.25999999</v>
      </c>
      <c r="AK2988" s="382">
        <v>0</v>
      </c>
      <c r="AL2988" s="382">
        <v>251933840.13999999</v>
      </c>
      <c r="AM2988" s="382">
        <v>1.5081937200402087</v>
      </c>
      <c r="AN2988" s="382">
        <v>29754408.23</v>
      </c>
      <c r="AO2988" s="382">
        <v>39383509.560000002</v>
      </c>
      <c r="AP2988" s="384">
        <v>329692066.62999994</v>
      </c>
      <c r="AQ2988" s="382">
        <v>20201144.149999995</v>
      </c>
      <c r="AR2988" s="385">
        <v>24423160</v>
      </c>
      <c r="AS2988" s="322">
        <v>46142</v>
      </c>
      <c r="AT2988" s="20" t="s">
        <v>3</v>
      </c>
      <c r="AU2988" s="40" t="s">
        <v>292</v>
      </c>
      <c r="AV2988" s="40">
        <v>2026</v>
      </c>
      <c r="AW2988" s="269" t="s">
        <v>172</v>
      </c>
      <c r="AX2988" s="269">
        <v>479.97</v>
      </c>
      <c r="AY2988" s="269">
        <v>487.12</v>
      </c>
    </row>
    <row r="2989" spans="1:51" x14ac:dyDescent="0.25">
      <c r="A2989" s="382">
        <v>25</v>
      </c>
      <c r="B2989" s="383" t="s">
        <v>67</v>
      </c>
      <c r="C2989" s="382">
        <v>204937911.37000003</v>
      </c>
      <c r="D2989" s="382">
        <v>39575811.469999999</v>
      </c>
      <c r="E2989" s="382">
        <v>1924958.16</v>
      </c>
      <c r="F2989" s="382">
        <v>0</v>
      </c>
      <c r="G2989" s="382">
        <v>5179113.2300000004</v>
      </c>
      <c r="H2989" s="382">
        <v>5611452296.6400003</v>
      </c>
      <c r="I2989" s="382">
        <v>118289635.76000001</v>
      </c>
      <c r="J2989" s="382">
        <v>6313847582.7299995</v>
      </c>
      <c r="K2989" s="382">
        <v>95083689.650000006</v>
      </c>
      <c r="L2989" s="382">
        <v>93158731.49000001</v>
      </c>
      <c r="M2989" s="382">
        <v>0</v>
      </c>
      <c r="N2989" s="382">
        <v>0</v>
      </c>
      <c r="O2989" s="382">
        <v>36017925.179999992</v>
      </c>
      <c r="P2989" s="382">
        <v>124165061.49000001</v>
      </c>
      <c r="Q2989" s="382">
        <v>-106979.66</v>
      </c>
      <c r="R2989" s="382">
        <v>124058081.83000001</v>
      </c>
      <c r="S2989" s="382">
        <v>5487394214.8100004</v>
      </c>
      <c r="T2989" s="382">
        <v>219756923.27000001</v>
      </c>
      <c r="U2989" s="382">
        <v>0</v>
      </c>
      <c r="V2989" s="382">
        <v>0</v>
      </c>
      <c r="W2989" s="382">
        <v>0</v>
      </c>
      <c r="X2989" s="382">
        <v>91.37</v>
      </c>
      <c r="Y2989" s="382">
        <v>224545670.15000001</v>
      </c>
      <c r="Z2989" s="382">
        <v>7275204.4299999997</v>
      </c>
      <c r="AA2989" s="382">
        <v>1702705.3</v>
      </c>
      <c r="AB2989" s="382">
        <v>402017.55</v>
      </c>
      <c r="AC2989" s="382">
        <v>0</v>
      </c>
      <c r="AD2989" s="382">
        <v>0</v>
      </c>
      <c r="AE2989" s="382">
        <v>0</v>
      </c>
      <c r="AF2989" s="382">
        <v>0.01</v>
      </c>
      <c r="AG2989" s="382">
        <v>93158731.49000001</v>
      </c>
      <c r="AH2989" s="382">
        <v>1924958.16</v>
      </c>
      <c r="AI2989" s="382">
        <v>89665814.319999993</v>
      </c>
      <c r="AJ2989" s="382">
        <v>53647889.140000001</v>
      </c>
      <c r="AK2989" s="382">
        <v>0</v>
      </c>
      <c r="AL2989" s="382">
        <v>118289635.76000001</v>
      </c>
      <c r="AM2989" s="382">
        <v>1.2440581154919454</v>
      </c>
      <c r="AN2989" s="382">
        <v>0</v>
      </c>
      <c r="AO2989" s="382">
        <v>0</v>
      </c>
      <c r="AP2989" s="384">
        <v>169071658.64000002</v>
      </c>
      <c r="AQ2989" s="382">
        <v>38803557.629999995</v>
      </c>
      <c r="AR2989" s="385">
        <v>213360000</v>
      </c>
      <c r="AS2989" s="322">
        <v>46142</v>
      </c>
      <c r="AT2989" s="20" t="s">
        <v>3</v>
      </c>
      <c r="AU2989" s="40" t="s">
        <v>292</v>
      </c>
      <c r="AV2989" s="40">
        <v>2026</v>
      </c>
      <c r="AW2989" s="269" t="s">
        <v>174</v>
      </c>
      <c r="AX2989" s="269">
        <v>479.97</v>
      </c>
      <c r="AY2989" s="269">
        <v>487.12</v>
      </c>
    </row>
    <row r="2990" spans="1:51" x14ac:dyDescent="0.25">
      <c r="A2990" s="382">
        <v>118</v>
      </c>
      <c r="B2990" s="383" t="s">
        <v>93</v>
      </c>
      <c r="C2990" s="382">
        <v>795018679.58000016</v>
      </c>
      <c r="D2990" s="382">
        <v>216069218.32999998</v>
      </c>
      <c r="E2990" s="382">
        <v>76980852.640000001</v>
      </c>
      <c r="F2990" s="382">
        <v>114489462.85000001</v>
      </c>
      <c r="G2990" s="382">
        <v>483764612.58999997</v>
      </c>
      <c r="H2990" s="382">
        <v>633527.9</v>
      </c>
      <c r="I2990" s="382">
        <v>1251333093</v>
      </c>
      <c r="J2990" s="382">
        <v>223730034.30000001</v>
      </c>
      <c r="K2990" s="382">
        <v>505416195.33999997</v>
      </c>
      <c r="L2990" s="382">
        <v>428435342.70000005</v>
      </c>
      <c r="M2990" s="382">
        <v>508327152.25</v>
      </c>
      <c r="N2990" s="382">
        <v>0</v>
      </c>
      <c r="O2990" s="382">
        <v>402173324.06000006</v>
      </c>
      <c r="P2990" s="382">
        <v>-430512382.48999977</v>
      </c>
      <c r="Q2990" s="382">
        <v>387988093.11000001</v>
      </c>
      <c r="R2990" s="382">
        <v>-42524289.379999757</v>
      </c>
      <c r="S2990" s="382">
        <v>43157817.280000091</v>
      </c>
      <c r="T2990" s="382">
        <v>3394853.73</v>
      </c>
      <c r="U2990" s="382">
        <v>0</v>
      </c>
      <c r="V2990" s="382">
        <v>0</v>
      </c>
      <c r="W2990" s="382">
        <v>2003996.82</v>
      </c>
      <c r="X2990" s="382">
        <v>13478923.699999999</v>
      </c>
      <c r="Y2990" s="382">
        <v>8380050.0499999998</v>
      </c>
      <c r="Z2990" s="382">
        <v>8184090.3899999997</v>
      </c>
      <c r="AA2990" s="382">
        <v>300000</v>
      </c>
      <c r="AB2990" s="382">
        <v>0</v>
      </c>
      <c r="AC2990" s="382">
        <v>0</v>
      </c>
      <c r="AD2990" s="382">
        <v>0</v>
      </c>
      <c r="AE2990" s="382">
        <v>22879725.82</v>
      </c>
      <c r="AF2990" s="382">
        <v>125515.51</v>
      </c>
      <c r="AG2990" s="382">
        <v>619126586.45000005</v>
      </c>
      <c r="AH2990" s="382">
        <v>585308004.88999999</v>
      </c>
      <c r="AI2990" s="382">
        <v>1204200792.9400001</v>
      </c>
      <c r="AJ2990" s="382">
        <v>802027468.88</v>
      </c>
      <c r="AK2990" s="382">
        <v>0</v>
      </c>
      <c r="AL2990" s="382">
        <v>1251333093</v>
      </c>
      <c r="AM2990" s="382">
        <v>2.4758468457034941</v>
      </c>
      <c r="AN2990" s="382">
        <v>79660760.900000006</v>
      </c>
      <c r="AO2990" s="382">
        <v>34828701.950000003</v>
      </c>
      <c r="AP2990" s="384">
        <v>726728734.18000031</v>
      </c>
      <c r="AQ2990" s="382">
        <v>544774022.51999998</v>
      </c>
      <c r="AR2990" s="385">
        <v>23989540</v>
      </c>
      <c r="AS2990" s="322">
        <v>46142</v>
      </c>
      <c r="AT2990" s="20" t="s">
        <v>3</v>
      </c>
      <c r="AU2990" s="40" t="s">
        <v>292</v>
      </c>
      <c r="AV2990" s="40">
        <v>2026</v>
      </c>
      <c r="AW2990" s="269" t="s">
        <v>162</v>
      </c>
      <c r="AX2990" s="269">
        <v>479.97</v>
      </c>
      <c r="AY2990" s="269">
        <v>487.12</v>
      </c>
    </row>
    <row r="2991" spans="1:51" x14ac:dyDescent="0.25">
      <c r="A2991" s="382">
        <v>89</v>
      </c>
      <c r="B2991" s="383" t="s">
        <v>199</v>
      </c>
      <c r="C2991" s="382">
        <v>0</v>
      </c>
      <c r="D2991" s="382">
        <v>0</v>
      </c>
      <c r="E2991" s="382">
        <v>0</v>
      </c>
      <c r="F2991" s="382">
        <v>0</v>
      </c>
      <c r="G2991" s="382">
        <v>0</v>
      </c>
      <c r="H2991" s="382">
        <v>0</v>
      </c>
      <c r="I2991" s="382">
        <v>0</v>
      </c>
      <c r="J2991" s="382">
        <v>0</v>
      </c>
      <c r="K2991" s="382">
        <v>0</v>
      </c>
      <c r="L2991" s="382">
        <v>0</v>
      </c>
      <c r="M2991" s="382">
        <v>0</v>
      </c>
      <c r="N2991" s="382">
        <v>0</v>
      </c>
      <c r="O2991" s="382">
        <v>0</v>
      </c>
      <c r="P2991" s="382">
        <v>0</v>
      </c>
      <c r="Q2991" s="382">
        <v>0</v>
      </c>
      <c r="R2991" s="382">
        <v>0</v>
      </c>
      <c r="S2991" s="382">
        <v>0</v>
      </c>
      <c r="T2991" s="382">
        <v>0</v>
      </c>
      <c r="U2991" s="382">
        <v>0</v>
      </c>
      <c r="V2991" s="382">
        <v>0</v>
      </c>
      <c r="W2991" s="382">
        <v>0</v>
      </c>
      <c r="X2991" s="382">
        <v>0</v>
      </c>
      <c r="Y2991" s="382">
        <v>0</v>
      </c>
      <c r="Z2991" s="382">
        <v>0</v>
      </c>
      <c r="AA2991" s="382">
        <v>0</v>
      </c>
      <c r="AB2991" s="382">
        <v>0</v>
      </c>
      <c r="AC2991" s="382">
        <v>0</v>
      </c>
      <c r="AD2991" s="382">
        <v>0</v>
      </c>
      <c r="AE2991" s="382">
        <v>0</v>
      </c>
      <c r="AF2991" s="382">
        <v>0</v>
      </c>
      <c r="AG2991" s="382">
        <v>0</v>
      </c>
      <c r="AH2991" s="382">
        <v>0</v>
      </c>
      <c r="AI2991" s="382">
        <v>0</v>
      </c>
      <c r="AJ2991" s="382">
        <v>0</v>
      </c>
      <c r="AK2991" s="382">
        <v>0</v>
      </c>
      <c r="AL2991" s="382">
        <v>0</v>
      </c>
      <c r="AM2991" s="382">
        <v>0</v>
      </c>
      <c r="AN2991" s="382">
        <v>0</v>
      </c>
      <c r="AO2991" s="382">
        <v>0</v>
      </c>
      <c r="AP2991" s="384">
        <v>0</v>
      </c>
      <c r="AQ2991" s="382">
        <v>0</v>
      </c>
      <c r="AR2991" s="385">
        <v>0</v>
      </c>
      <c r="AS2991" s="322">
        <v>46142</v>
      </c>
      <c r="AT2991" s="20" t="s">
        <v>3</v>
      </c>
      <c r="AU2991" s="40" t="s">
        <v>292</v>
      </c>
      <c r="AV2991" s="40">
        <v>2026</v>
      </c>
      <c r="AW2991" s="269" t="s">
        <v>200</v>
      </c>
      <c r="AX2991" s="269">
        <v>479.97</v>
      </c>
      <c r="AY2991" s="269">
        <v>487.12</v>
      </c>
    </row>
    <row r="2992" spans="1:51" x14ac:dyDescent="0.25">
      <c r="A2992" s="382">
        <v>111</v>
      </c>
      <c r="B2992" s="383" t="s">
        <v>95</v>
      </c>
      <c r="C2992" s="382">
        <v>55392619.439999998</v>
      </c>
      <c r="D2992" s="382">
        <v>0</v>
      </c>
      <c r="E2992" s="382">
        <v>0</v>
      </c>
      <c r="F2992" s="382">
        <v>13210994.050000001</v>
      </c>
      <c r="G2992" s="382">
        <v>23720909.280000001</v>
      </c>
      <c r="H2992" s="382">
        <v>5477849.1900000004</v>
      </c>
      <c r="I2992" s="382">
        <v>355799775.79000002</v>
      </c>
      <c r="J2992" s="382">
        <v>28974779.460000001</v>
      </c>
      <c r="K2992" s="382">
        <v>36276817.100000001</v>
      </c>
      <c r="L2992" s="382">
        <v>36276817.100000001</v>
      </c>
      <c r="M2992" s="382">
        <v>5114636.04</v>
      </c>
      <c r="N2992" s="382">
        <v>0</v>
      </c>
      <c r="O2992" s="382">
        <v>30591172.760000002</v>
      </c>
      <c r="P2992" s="382">
        <v>-12593491.480000004</v>
      </c>
      <c r="Q2992" s="382">
        <v>-247956.1799999997</v>
      </c>
      <c r="R2992" s="382">
        <v>-12841447.660000004</v>
      </c>
      <c r="S2992" s="382">
        <v>18319296.850000001</v>
      </c>
      <c r="T2992" s="382">
        <v>0</v>
      </c>
      <c r="U2992" s="382">
        <v>0</v>
      </c>
      <c r="V2992" s="382">
        <v>0</v>
      </c>
      <c r="W2992" s="382">
        <v>0</v>
      </c>
      <c r="X2992" s="382">
        <v>11303.49</v>
      </c>
      <c r="Y2992" s="382">
        <v>483241.49</v>
      </c>
      <c r="Z2992" s="382">
        <v>307526.09999999998</v>
      </c>
      <c r="AA2992" s="382">
        <v>0</v>
      </c>
      <c r="AB2992" s="382">
        <v>0</v>
      </c>
      <c r="AC2992" s="382">
        <v>0</v>
      </c>
      <c r="AD2992" s="382">
        <v>0</v>
      </c>
      <c r="AE2992" s="382">
        <v>0</v>
      </c>
      <c r="AF2992" s="382">
        <v>0</v>
      </c>
      <c r="AG2992" s="382">
        <v>42023084.719999999</v>
      </c>
      <c r="AH2992" s="382">
        <v>0</v>
      </c>
      <c r="AI2992" s="382">
        <v>41814044.810000002</v>
      </c>
      <c r="AJ2992" s="382">
        <v>11222872.050000001</v>
      </c>
      <c r="AK2992" s="382">
        <v>0</v>
      </c>
      <c r="AL2992" s="382">
        <v>355799775.79000002</v>
      </c>
      <c r="AM2992" s="382">
        <v>9.8079105123585943</v>
      </c>
      <c r="AN2992" s="382">
        <v>10113460.82</v>
      </c>
      <c r="AO2992" s="382">
        <v>3097533.23</v>
      </c>
      <c r="AP2992" s="384">
        <v>24971174.429999992</v>
      </c>
      <c r="AQ2992" s="382">
        <v>0</v>
      </c>
      <c r="AR2992" s="385">
        <v>43990932</v>
      </c>
      <c r="AS2992" s="322">
        <v>46142</v>
      </c>
      <c r="AT2992" s="20" t="s">
        <v>3</v>
      </c>
      <c r="AU2992" s="40" t="s">
        <v>292</v>
      </c>
      <c r="AV2992" s="40">
        <v>2026</v>
      </c>
      <c r="AW2992" s="269" t="s">
        <v>182</v>
      </c>
      <c r="AX2992" s="269">
        <v>479.97</v>
      </c>
      <c r="AY2992" s="269">
        <v>487.12</v>
      </c>
    </row>
    <row r="2993" spans="1:51" x14ac:dyDescent="0.25">
      <c r="A2993" s="382">
        <v>83</v>
      </c>
      <c r="B2993" s="383" t="s">
        <v>96</v>
      </c>
      <c r="C2993" s="382">
        <v>4066748496.4499998</v>
      </c>
      <c r="D2993" s="382">
        <v>879860551.71000004</v>
      </c>
      <c r="E2993" s="382">
        <v>108326358.03</v>
      </c>
      <c r="F2993" s="382">
        <v>680404691.40999997</v>
      </c>
      <c r="G2993" s="382">
        <v>407328749.65000004</v>
      </c>
      <c r="H2993" s="382">
        <v>423489.91</v>
      </c>
      <c r="I2993" s="382">
        <v>7696996433.2399998</v>
      </c>
      <c r="J2993" s="382">
        <v>46549286.039999999</v>
      </c>
      <c r="K2993" s="382">
        <v>2640796254.4299998</v>
      </c>
      <c r="L2993" s="382">
        <v>2532469896.4000001</v>
      </c>
      <c r="M2993" s="382">
        <v>73113812.450000003</v>
      </c>
      <c r="N2993" s="382">
        <v>0</v>
      </c>
      <c r="O2993" s="382">
        <v>930394351.75</v>
      </c>
      <c r="P2993" s="382">
        <v>1168760151.9300013</v>
      </c>
      <c r="Q2993" s="382">
        <v>-95892251.800000042</v>
      </c>
      <c r="R2993" s="382">
        <v>1072867900.1300012</v>
      </c>
      <c r="S2993" s="382">
        <v>-1072444410.2199999</v>
      </c>
      <c r="T2993" s="382">
        <v>6639603.8300000001</v>
      </c>
      <c r="U2993" s="382">
        <v>0</v>
      </c>
      <c r="V2993" s="382">
        <v>0</v>
      </c>
      <c r="W2993" s="382">
        <v>1994981</v>
      </c>
      <c r="X2993" s="382">
        <v>51759980.57</v>
      </c>
      <c r="Y2993" s="382">
        <v>695373754.38</v>
      </c>
      <c r="Z2993" s="382">
        <v>77651124.530000001</v>
      </c>
      <c r="AA2993" s="382">
        <v>4892683.05</v>
      </c>
      <c r="AB2993" s="382">
        <v>0</v>
      </c>
      <c r="AC2993" s="382">
        <v>0</v>
      </c>
      <c r="AD2993" s="382">
        <v>0</v>
      </c>
      <c r="AE2993" s="382">
        <v>0</v>
      </c>
      <c r="AF2993" s="382">
        <v>33919409.350000001</v>
      </c>
      <c r="AG2993" s="382">
        <v>2653175946.1500006</v>
      </c>
      <c r="AH2993" s="382">
        <v>108455315.10000001</v>
      </c>
      <c r="AI2993" s="382">
        <v>2756445444.9000001</v>
      </c>
      <c r="AJ2993" s="382">
        <v>1826051093.1500001</v>
      </c>
      <c r="AK2993" s="382">
        <v>0</v>
      </c>
      <c r="AL2993" s="382">
        <v>7696996433.2399998</v>
      </c>
      <c r="AM2993" s="382">
        <v>2.9146498599913193</v>
      </c>
      <c r="AN2993" s="382">
        <v>379674311.26999998</v>
      </c>
      <c r="AO2993" s="382">
        <v>300730380.13999999</v>
      </c>
      <c r="AP2993" s="384">
        <v>2845278926.8999996</v>
      </c>
      <c r="AQ2993" s="382">
        <v>632683246.46000004</v>
      </c>
      <c r="AR2993" s="385">
        <v>350345940.10000002</v>
      </c>
      <c r="AS2993" s="322">
        <v>46142</v>
      </c>
      <c r="AT2993" s="20" t="s">
        <v>3</v>
      </c>
      <c r="AU2993" s="40" t="s">
        <v>292</v>
      </c>
      <c r="AV2993" s="40">
        <v>2026</v>
      </c>
      <c r="AW2993" s="269" t="s">
        <v>158</v>
      </c>
      <c r="AX2993" s="269">
        <v>479.97</v>
      </c>
      <c r="AY2993" s="269">
        <v>487.12</v>
      </c>
    </row>
    <row r="2994" spans="1:51" x14ac:dyDescent="0.25">
      <c r="A2994" s="382">
        <v>40</v>
      </c>
      <c r="B2994" s="383" t="s">
        <v>97</v>
      </c>
      <c r="C2994" s="382">
        <v>1527710761.3899999</v>
      </c>
      <c r="D2994" s="382">
        <v>224233209.97</v>
      </c>
      <c r="E2994" s="382">
        <v>242129217.95999998</v>
      </c>
      <c r="F2994" s="382">
        <v>29877768.520000003</v>
      </c>
      <c r="G2994" s="382">
        <v>83431587.269999996</v>
      </c>
      <c r="H2994" s="382">
        <v>1559545.69</v>
      </c>
      <c r="I2994" s="382">
        <v>1355130685.28</v>
      </c>
      <c r="J2994" s="382">
        <v>14049695.130000001</v>
      </c>
      <c r="K2994" s="382">
        <v>544438119.96000004</v>
      </c>
      <c r="L2994" s="382">
        <v>302308902</v>
      </c>
      <c r="M2994" s="382">
        <v>827486589.91999996</v>
      </c>
      <c r="N2994" s="382">
        <v>0</v>
      </c>
      <c r="O2994" s="382">
        <v>812188107.16000009</v>
      </c>
      <c r="P2994" s="382">
        <v>376821944.32000017</v>
      </c>
      <c r="Q2994" s="382">
        <v>49510845.710000038</v>
      </c>
      <c r="R2994" s="382">
        <v>426332790.03000021</v>
      </c>
      <c r="S2994" s="382">
        <v>-424773244.33999997</v>
      </c>
      <c r="T2994" s="382">
        <v>9571.5400000000009</v>
      </c>
      <c r="U2994" s="382">
        <v>0</v>
      </c>
      <c r="V2994" s="382">
        <v>0</v>
      </c>
      <c r="W2994" s="382">
        <v>0</v>
      </c>
      <c r="X2994" s="382">
        <v>239554.34</v>
      </c>
      <c r="Y2994" s="382">
        <v>354766602.52999997</v>
      </c>
      <c r="Z2994" s="382">
        <v>11029273.74</v>
      </c>
      <c r="AA2994" s="382">
        <v>0</v>
      </c>
      <c r="AB2994" s="382">
        <v>0</v>
      </c>
      <c r="AC2994" s="382">
        <v>0</v>
      </c>
      <c r="AD2994" s="382">
        <v>0</v>
      </c>
      <c r="AE2994" s="382">
        <v>0</v>
      </c>
      <c r="AF2994" s="382">
        <v>52343.88</v>
      </c>
      <c r="AG2994" s="382">
        <v>1182284347.0400002</v>
      </c>
      <c r="AH2994" s="382">
        <v>243791257.88999999</v>
      </c>
      <c r="AI2994" s="382">
        <v>1425454491.6500001</v>
      </c>
      <c r="AJ2994" s="382">
        <v>613266384.49000001</v>
      </c>
      <c r="AK2994" s="382">
        <v>0</v>
      </c>
      <c r="AL2994" s="382">
        <v>1355130685.28</v>
      </c>
      <c r="AM2994" s="382">
        <v>2.4890444581278799</v>
      </c>
      <c r="AN2994" s="382">
        <v>17640258.82</v>
      </c>
      <c r="AO2994" s="382">
        <v>12237509.699999999</v>
      </c>
      <c r="AP2994" s="384">
        <v>779828257.39999986</v>
      </c>
      <c r="AQ2994" s="382">
        <v>283189711.25999999</v>
      </c>
      <c r="AR2994" s="385">
        <v>34535097.100000001</v>
      </c>
      <c r="AS2994" s="322">
        <v>46142</v>
      </c>
      <c r="AT2994" s="20" t="s">
        <v>3</v>
      </c>
      <c r="AU2994" s="40" t="s">
        <v>292</v>
      </c>
      <c r="AV2994" s="40">
        <v>2026</v>
      </c>
      <c r="AW2994" s="269" t="s">
        <v>166</v>
      </c>
      <c r="AX2994" s="269">
        <v>479.97</v>
      </c>
      <c r="AY2994" s="269">
        <v>487.12</v>
      </c>
    </row>
    <row r="2995" spans="1:51" x14ac:dyDescent="0.25">
      <c r="A2995" s="382">
        <v>24</v>
      </c>
      <c r="B2995" s="383" t="s">
        <v>98</v>
      </c>
      <c r="C2995" s="382">
        <v>6779427238.6000004</v>
      </c>
      <c r="D2995" s="382">
        <v>2449670668.73</v>
      </c>
      <c r="E2995" s="382">
        <v>939388015.98000002</v>
      </c>
      <c r="F2995" s="382">
        <v>770067949.58000004</v>
      </c>
      <c r="G2995" s="382">
        <v>451265217.32999998</v>
      </c>
      <c r="H2995" s="382">
        <v>468244842.07999998</v>
      </c>
      <c r="I2995" s="382">
        <v>7840254535.4499998</v>
      </c>
      <c r="J2995" s="382">
        <v>1607559875.8499999</v>
      </c>
      <c r="K2995" s="382">
        <v>3882407593.02</v>
      </c>
      <c r="L2995" s="382">
        <v>2943019577.04</v>
      </c>
      <c r="M2995" s="382">
        <v>989561845.75</v>
      </c>
      <c r="N2995" s="382">
        <v>0</v>
      </c>
      <c r="O2995" s="382">
        <v>2229565003.6600008</v>
      </c>
      <c r="P2995" s="382">
        <v>476178639.64999962</v>
      </c>
      <c r="Q2995" s="382">
        <v>-216914988.16999984</v>
      </c>
      <c r="R2995" s="382">
        <v>259263651.47999978</v>
      </c>
      <c r="S2995" s="382">
        <v>208981190.60000038</v>
      </c>
      <c r="T2995" s="382">
        <v>159263376.71000001</v>
      </c>
      <c r="U2995" s="382">
        <v>0</v>
      </c>
      <c r="V2995" s="382">
        <v>0</v>
      </c>
      <c r="W2995" s="382">
        <v>217356794.50999999</v>
      </c>
      <c r="X2995" s="382">
        <v>368164672.30000001</v>
      </c>
      <c r="Y2995" s="382">
        <v>1121298389.4400001</v>
      </c>
      <c r="Z2995" s="382">
        <v>65639726</v>
      </c>
      <c r="AA2995" s="382">
        <v>0</v>
      </c>
      <c r="AB2995" s="382">
        <v>0</v>
      </c>
      <c r="AC2995" s="382">
        <v>17526925.109999999</v>
      </c>
      <c r="AD2995" s="382">
        <v>0</v>
      </c>
      <c r="AE2995" s="382">
        <v>196002274.31999999</v>
      </c>
      <c r="AF2995" s="382">
        <v>5987122.2599999998</v>
      </c>
      <c r="AG2995" s="382">
        <v>3828087405.3099999</v>
      </c>
      <c r="AH2995" s="382">
        <v>1043915003.1500001</v>
      </c>
      <c r="AI2995" s="382">
        <v>4865892913.3500004</v>
      </c>
      <c r="AJ2995" s="382">
        <v>2636327909.6899996</v>
      </c>
      <c r="AK2995" s="382">
        <v>0</v>
      </c>
      <c r="AL2995" s="382">
        <v>7840254535.4499998</v>
      </c>
      <c r="AM2995" s="382">
        <v>2.019431074044268</v>
      </c>
      <c r="AN2995" s="382">
        <v>632532236.33000004</v>
      </c>
      <c r="AO2995" s="382">
        <v>137535713.25</v>
      </c>
      <c r="AP2995" s="384">
        <v>5240182295.6900005</v>
      </c>
      <c r="AQ2995" s="382">
        <v>3064996165.4399996</v>
      </c>
      <c r="AR2995" s="385">
        <v>325000000.00999999</v>
      </c>
      <c r="AS2995" s="322">
        <v>46142</v>
      </c>
      <c r="AT2995" s="20" t="s">
        <v>3</v>
      </c>
      <c r="AU2995" s="40" t="s">
        <v>292</v>
      </c>
      <c r="AV2995" s="40">
        <v>2026</v>
      </c>
      <c r="AW2995" s="269" t="s">
        <v>164</v>
      </c>
      <c r="AX2995" s="269">
        <v>479.97</v>
      </c>
      <c r="AY2995" s="269">
        <v>487.12</v>
      </c>
    </row>
    <row r="2996" spans="1:51" x14ac:dyDescent="0.25">
      <c r="A2996" s="382">
        <v>70</v>
      </c>
      <c r="B2996" s="383" t="s">
        <v>100</v>
      </c>
      <c r="C2996" s="382">
        <v>12891620</v>
      </c>
      <c r="D2996" s="382">
        <v>2452662.67</v>
      </c>
      <c r="E2996" s="382">
        <v>175100</v>
      </c>
      <c r="F2996" s="382">
        <v>0</v>
      </c>
      <c r="G2996" s="382">
        <v>4670378.42</v>
      </c>
      <c r="H2996" s="382">
        <v>289235.59999999998</v>
      </c>
      <c r="I2996" s="382">
        <v>23632313.09</v>
      </c>
      <c r="J2996" s="382">
        <v>2554150.13</v>
      </c>
      <c r="K2996" s="382">
        <v>962153.96</v>
      </c>
      <c r="L2996" s="382">
        <v>787053.96</v>
      </c>
      <c r="M2996" s="382">
        <v>0</v>
      </c>
      <c r="N2996" s="382">
        <v>0</v>
      </c>
      <c r="O2996" s="382">
        <v>323205.04999999993</v>
      </c>
      <c r="P2996" s="382">
        <v>5445373.8600000003</v>
      </c>
      <c r="Q2996" s="382">
        <v>0</v>
      </c>
      <c r="R2996" s="382">
        <v>5445373.8600000003</v>
      </c>
      <c r="S2996" s="382">
        <v>-5156138.26</v>
      </c>
      <c r="T2996" s="382">
        <v>7.93</v>
      </c>
      <c r="U2996" s="382">
        <v>0</v>
      </c>
      <c r="V2996" s="382">
        <v>0</v>
      </c>
      <c r="W2996" s="382">
        <v>0</v>
      </c>
      <c r="X2996" s="382">
        <v>3370750</v>
      </c>
      <c r="Y2996" s="382">
        <v>8797384.4399999995</v>
      </c>
      <c r="Z2996" s="382">
        <v>31256.25</v>
      </c>
      <c r="AA2996" s="382">
        <v>0</v>
      </c>
      <c r="AB2996" s="382">
        <v>0</v>
      </c>
      <c r="AC2996" s="382">
        <v>0</v>
      </c>
      <c r="AD2996" s="382">
        <v>0</v>
      </c>
      <c r="AE2996" s="382">
        <v>0</v>
      </c>
      <c r="AF2996" s="382">
        <v>0</v>
      </c>
      <c r="AG2996" s="382">
        <v>787053.96</v>
      </c>
      <c r="AH2996" s="382">
        <v>175100</v>
      </c>
      <c r="AI2996" s="382">
        <v>962153.96</v>
      </c>
      <c r="AJ2996" s="382">
        <v>638948.91</v>
      </c>
      <c r="AK2996" s="382">
        <v>0</v>
      </c>
      <c r="AL2996" s="382">
        <v>23632313.09</v>
      </c>
      <c r="AM2996" s="382">
        <v>24.561883100288856</v>
      </c>
      <c r="AN2996" s="382">
        <v>0</v>
      </c>
      <c r="AO2996" s="382">
        <v>0</v>
      </c>
      <c r="AP2996" s="384">
        <v>12515884.949999999</v>
      </c>
      <c r="AQ2996" s="382">
        <v>2400132.67</v>
      </c>
      <c r="AR2996" s="385">
        <v>10005748.24</v>
      </c>
      <c r="AS2996" s="322">
        <v>46142</v>
      </c>
      <c r="AT2996" s="20" t="s">
        <v>3</v>
      </c>
      <c r="AU2996" s="40" t="s">
        <v>292</v>
      </c>
      <c r="AV2996" s="40">
        <v>2026</v>
      </c>
      <c r="AW2996" s="269" t="s">
        <v>181</v>
      </c>
      <c r="AX2996" s="269">
        <v>479.97</v>
      </c>
      <c r="AY2996" s="269">
        <v>487.12</v>
      </c>
    </row>
    <row r="2997" spans="1:51" x14ac:dyDescent="0.25">
      <c r="A2997" s="382">
        <v>119</v>
      </c>
      <c r="B2997" s="383" t="s">
        <v>101</v>
      </c>
      <c r="C2997" s="382">
        <v>1269697836.8999999</v>
      </c>
      <c r="D2997" s="382">
        <v>12037668.310000001</v>
      </c>
      <c r="E2997" s="382">
        <v>11625051.41</v>
      </c>
      <c r="F2997" s="382">
        <v>0</v>
      </c>
      <c r="G2997" s="382">
        <v>411630.79</v>
      </c>
      <c r="H2997" s="382">
        <v>505573132.38999999</v>
      </c>
      <c r="I2997" s="382">
        <v>2891267215.6100001</v>
      </c>
      <c r="J2997" s="382">
        <v>272796.09999999998</v>
      </c>
      <c r="K2997" s="382">
        <v>1437843767.3599999</v>
      </c>
      <c r="L2997" s="382">
        <v>1426218715.9499998</v>
      </c>
      <c r="M2997" s="382">
        <v>0</v>
      </c>
      <c r="N2997" s="382">
        <v>0</v>
      </c>
      <c r="O2997" s="382">
        <v>764791415.65999985</v>
      </c>
      <c r="P2997" s="382">
        <v>492457122.13999987</v>
      </c>
      <c r="Q2997" s="382">
        <v>0</v>
      </c>
      <c r="R2997" s="382">
        <v>492457122.13999987</v>
      </c>
      <c r="S2997" s="382">
        <v>13116010.25</v>
      </c>
      <c r="T2997" s="382">
        <v>136534206.80000001</v>
      </c>
      <c r="U2997" s="382">
        <v>0</v>
      </c>
      <c r="V2997" s="382">
        <v>0</v>
      </c>
      <c r="W2997" s="382">
        <v>0</v>
      </c>
      <c r="X2997" s="382">
        <v>3430.89</v>
      </c>
      <c r="Y2997" s="382">
        <v>334219453</v>
      </c>
      <c r="Z2997" s="382">
        <v>2504549.7999999998</v>
      </c>
      <c r="AA2997" s="382">
        <v>49884918.289999999</v>
      </c>
      <c r="AB2997" s="382">
        <v>0</v>
      </c>
      <c r="AC2997" s="382">
        <v>40334483.700000003</v>
      </c>
      <c r="AD2997" s="382">
        <v>0</v>
      </c>
      <c r="AE2997" s="382">
        <v>0</v>
      </c>
      <c r="AF2997" s="382">
        <v>3541379.83</v>
      </c>
      <c r="AG2997" s="382">
        <v>1426218715.9499998</v>
      </c>
      <c r="AH2997" s="382">
        <v>11625051.41</v>
      </c>
      <c r="AI2997" s="382">
        <v>1437843767.3599999</v>
      </c>
      <c r="AJ2997" s="382">
        <v>673052351.70000005</v>
      </c>
      <c r="AK2997" s="382">
        <v>0</v>
      </c>
      <c r="AL2997" s="382">
        <v>2891267215.6100001</v>
      </c>
      <c r="AM2997" s="382">
        <v>2.0108354476638346</v>
      </c>
      <c r="AN2997" s="382">
        <v>0</v>
      </c>
      <c r="AO2997" s="382">
        <v>0</v>
      </c>
      <c r="AP2997" s="384">
        <v>491799729.97000003</v>
      </c>
      <c r="AQ2997" s="382">
        <v>17191595.640000001</v>
      </c>
      <c r="AR2997" s="385">
        <v>29932500</v>
      </c>
      <c r="AS2997" s="322">
        <v>46142</v>
      </c>
      <c r="AT2997" s="20" t="s">
        <v>3</v>
      </c>
      <c r="AU2997" s="40" t="s">
        <v>292</v>
      </c>
      <c r="AV2997" s="40">
        <v>2026</v>
      </c>
      <c r="AW2997" s="269" t="s">
        <v>189</v>
      </c>
      <c r="AX2997" s="269">
        <v>479.97</v>
      </c>
      <c r="AY2997" s="269">
        <v>487.12</v>
      </c>
    </row>
    <row r="2998" spans="1:51" x14ac:dyDescent="0.25">
      <c r="A2998" s="382">
        <v>93</v>
      </c>
      <c r="B2998" s="383" t="s">
        <v>103</v>
      </c>
      <c r="C2998" s="382">
        <v>543545398.02999997</v>
      </c>
      <c r="D2998" s="382">
        <v>0</v>
      </c>
      <c r="E2998" s="382">
        <v>854371.71</v>
      </c>
      <c r="F2998" s="382">
        <v>149488790.25999999</v>
      </c>
      <c r="G2998" s="382">
        <v>335469025.68000001</v>
      </c>
      <c r="H2998" s="382">
        <v>-266368401.34999999</v>
      </c>
      <c r="I2998" s="382">
        <v>1499957886.47</v>
      </c>
      <c r="J2998" s="382">
        <v>460088712.39999998</v>
      </c>
      <c r="K2998" s="382">
        <v>435286885.30000001</v>
      </c>
      <c r="L2998" s="382">
        <v>434432513.58999997</v>
      </c>
      <c r="M2998" s="382">
        <v>49512457.160000004</v>
      </c>
      <c r="N2998" s="382">
        <v>0</v>
      </c>
      <c r="O2998" s="382">
        <v>326805044.70000005</v>
      </c>
      <c r="P2998" s="382">
        <v>-279413014.38000011</v>
      </c>
      <c r="Q2998" s="382">
        <v>-2480124.6200000048</v>
      </c>
      <c r="R2998" s="382">
        <v>-281893139.00000012</v>
      </c>
      <c r="S2998" s="382">
        <v>15524737.649999999</v>
      </c>
      <c r="T2998" s="382">
        <v>92.94</v>
      </c>
      <c r="U2998" s="382">
        <v>0</v>
      </c>
      <c r="V2998" s="382">
        <v>0</v>
      </c>
      <c r="W2998" s="382">
        <v>29557676.559999999</v>
      </c>
      <c r="X2998" s="382">
        <v>42398736</v>
      </c>
      <c r="Y2998" s="382">
        <v>6104081.5800000001</v>
      </c>
      <c r="Z2998" s="382">
        <v>8573184.9199999999</v>
      </c>
      <c r="AA2998" s="382">
        <v>0</v>
      </c>
      <c r="AB2998" s="382">
        <v>0</v>
      </c>
      <c r="AC2998" s="382">
        <v>0</v>
      </c>
      <c r="AD2998" s="382">
        <v>0</v>
      </c>
      <c r="AE2998" s="382">
        <v>0</v>
      </c>
      <c r="AF2998" s="382">
        <v>41498524.75</v>
      </c>
      <c r="AG2998" s="382">
        <v>484012536.22000003</v>
      </c>
      <c r="AH2998" s="382">
        <v>854371.71</v>
      </c>
      <c r="AI2998" s="382">
        <v>484687105.70000005</v>
      </c>
      <c r="AJ2998" s="382">
        <v>157882061</v>
      </c>
      <c r="AK2998" s="382">
        <v>0</v>
      </c>
      <c r="AL2998" s="382">
        <v>1499957886.47</v>
      </c>
      <c r="AM2998" s="382">
        <v>3.4459064518707656</v>
      </c>
      <c r="AN2998" s="382">
        <v>71660377.450000003</v>
      </c>
      <c r="AO2998" s="382">
        <v>77828412.810000002</v>
      </c>
      <c r="AP2998" s="384">
        <v>218125196.02000004</v>
      </c>
      <c r="AQ2998" s="382">
        <v>853341.71</v>
      </c>
      <c r="AR2998" s="385">
        <v>26000000</v>
      </c>
      <c r="AS2998" s="322">
        <v>46142</v>
      </c>
      <c r="AT2998" s="20" t="s">
        <v>3</v>
      </c>
      <c r="AU2998" s="40" t="s">
        <v>293</v>
      </c>
      <c r="AV2998" s="40">
        <v>2026</v>
      </c>
      <c r="AW2998" s="269" t="s">
        <v>175</v>
      </c>
      <c r="AX2998" s="269">
        <v>479.97</v>
      </c>
      <c r="AY2998" s="269">
        <v>487.12</v>
      </c>
    </row>
    <row r="2999" spans="1:51" x14ac:dyDescent="0.25">
      <c r="A2999" s="382">
        <v>29</v>
      </c>
      <c r="B2999" s="383" t="s">
        <v>94</v>
      </c>
      <c r="C2999" s="382">
        <v>2904160723.9299998</v>
      </c>
      <c r="D2999" s="382">
        <v>733389032.85000002</v>
      </c>
      <c r="E2999" s="382">
        <v>308281940.42000002</v>
      </c>
      <c r="F2999" s="382">
        <v>576207921.32000005</v>
      </c>
      <c r="G2999" s="382">
        <v>116042063.55</v>
      </c>
      <c r="H2999" s="382">
        <v>2963318.42</v>
      </c>
      <c r="I2999" s="382">
        <v>6323460459.4700003</v>
      </c>
      <c r="J2999" s="382">
        <v>2303854457.3800001</v>
      </c>
      <c r="K2999" s="382">
        <v>898990974.64999998</v>
      </c>
      <c r="L2999" s="382">
        <v>590709034.2299999</v>
      </c>
      <c r="M2999" s="382">
        <v>960040025.07000005</v>
      </c>
      <c r="N2999" s="382">
        <v>0</v>
      </c>
      <c r="O2999" s="382">
        <v>1025487847.8399999</v>
      </c>
      <c r="P2999" s="382">
        <v>453018409.11999989</v>
      </c>
      <c r="Q2999" s="382">
        <v>-620552296.17000008</v>
      </c>
      <c r="R2999" s="382">
        <v>-167533887.05000019</v>
      </c>
      <c r="S2999" s="382">
        <v>170497205.46999979</v>
      </c>
      <c r="T2999" s="382">
        <v>5700265.4000000004</v>
      </c>
      <c r="U2999" s="382">
        <v>0</v>
      </c>
      <c r="V2999" s="382">
        <v>0</v>
      </c>
      <c r="W2999" s="382">
        <v>0</v>
      </c>
      <c r="X2999" s="382">
        <v>480365364.89999998</v>
      </c>
      <c r="Y2999" s="382">
        <v>611227922.34000003</v>
      </c>
      <c r="Z2999" s="382">
        <v>19067557.140000001</v>
      </c>
      <c r="AA2999" s="382">
        <v>113386940</v>
      </c>
      <c r="AB2999" s="382">
        <v>0</v>
      </c>
      <c r="AC2999" s="382">
        <v>2757668.57</v>
      </c>
      <c r="AD2999" s="382">
        <v>0</v>
      </c>
      <c r="AE2999" s="382">
        <v>0</v>
      </c>
      <c r="AF2999" s="382">
        <v>28618236.039999999</v>
      </c>
      <c r="AG2999" s="382">
        <v>1335933071.3</v>
      </c>
      <c r="AH2999" s="382">
        <v>523097928.42000002</v>
      </c>
      <c r="AI2999" s="382">
        <v>1840044402.6799998</v>
      </c>
      <c r="AJ2999" s="382">
        <v>824474610.81999993</v>
      </c>
      <c r="AK2999" s="382">
        <v>9918055.9800000004</v>
      </c>
      <c r="AL2999" s="382">
        <v>6323460459.4700003</v>
      </c>
      <c r="AM2999" s="382">
        <v>7.0339532184201117</v>
      </c>
      <c r="AN2999" s="382">
        <v>265000537.53</v>
      </c>
      <c r="AO2999" s="382">
        <v>311207383.79000002</v>
      </c>
      <c r="AP2999" s="384">
        <v>2107263804.3099999</v>
      </c>
      <c r="AQ2999" s="382">
        <v>933783008.13999999</v>
      </c>
      <c r="AR2999" s="385">
        <v>25853108</v>
      </c>
      <c r="AS2999" s="322">
        <v>46142</v>
      </c>
      <c r="AT2999" s="20" t="s">
        <v>3</v>
      </c>
      <c r="AU2999" s="40" t="s">
        <v>292</v>
      </c>
      <c r="AV2999" s="40">
        <v>2026</v>
      </c>
      <c r="AW2999" s="269" t="s">
        <v>156</v>
      </c>
      <c r="AX2999" s="269">
        <v>479.97</v>
      </c>
      <c r="AY2999" s="269">
        <v>487.12</v>
      </c>
    </row>
    <row r="3000" spans="1:51" x14ac:dyDescent="0.25">
      <c r="A3000" s="382">
        <v>122</v>
      </c>
      <c r="B3000" s="383" t="s">
        <v>69</v>
      </c>
      <c r="C3000" s="382">
        <v>1170915708.5600002</v>
      </c>
      <c r="D3000" s="382">
        <v>8638187.5299999993</v>
      </c>
      <c r="E3000" s="382">
        <v>10935392.049999999</v>
      </c>
      <c r="F3000" s="382">
        <v>2506659.33</v>
      </c>
      <c r="G3000" s="382">
        <v>24719016.399999999</v>
      </c>
      <c r="H3000" s="382">
        <v>802183.74</v>
      </c>
      <c r="I3000" s="382">
        <v>368684980.26999998</v>
      </c>
      <c r="J3000" s="382">
        <v>395121.6</v>
      </c>
      <c r="K3000" s="382">
        <v>19286986.530000001</v>
      </c>
      <c r="L3000" s="382">
        <v>8351594.4800000004</v>
      </c>
      <c r="M3000" s="382">
        <v>50307838.650000006</v>
      </c>
      <c r="N3000" s="382">
        <v>0</v>
      </c>
      <c r="O3000" s="382">
        <v>31819406.989999995</v>
      </c>
      <c r="P3000" s="382">
        <v>1103232438.3100002</v>
      </c>
      <c r="Q3000" s="382">
        <v>-990334756.72000027</v>
      </c>
      <c r="R3000" s="382">
        <v>112897681.58999991</v>
      </c>
      <c r="S3000" s="382">
        <v>-112095497.85000001</v>
      </c>
      <c r="T3000" s="382">
        <v>0</v>
      </c>
      <c r="U3000" s="382">
        <v>0</v>
      </c>
      <c r="V3000" s="382">
        <v>0</v>
      </c>
      <c r="W3000" s="382">
        <v>60699564</v>
      </c>
      <c r="X3000" s="382">
        <v>100</v>
      </c>
      <c r="Y3000" s="382">
        <v>133381884.56999999</v>
      </c>
      <c r="Z3000" s="382">
        <v>1488433.82</v>
      </c>
      <c r="AA3000" s="382">
        <v>0</v>
      </c>
      <c r="AB3000" s="382">
        <v>0</v>
      </c>
      <c r="AC3000" s="382">
        <v>0</v>
      </c>
      <c r="AD3000" s="382">
        <v>0</v>
      </c>
      <c r="AE3000" s="382">
        <v>37500794.759999998</v>
      </c>
      <c r="AF3000" s="382">
        <v>0.09</v>
      </c>
      <c r="AG3000" s="382">
        <v>15965389.32</v>
      </c>
      <c r="AH3000" s="382">
        <v>56872975.629999995</v>
      </c>
      <c r="AI3000" s="382">
        <v>70019051.989999995</v>
      </c>
      <c r="AJ3000" s="382">
        <v>38199645</v>
      </c>
      <c r="AK3000" s="382">
        <v>0</v>
      </c>
      <c r="AL3000" s="382">
        <v>368684980.26999998</v>
      </c>
      <c r="AM3000" s="382">
        <v>19.115737945714216</v>
      </c>
      <c r="AN3000" s="382">
        <v>2447406.4300000002</v>
      </c>
      <c r="AO3000" s="382">
        <v>59252.9</v>
      </c>
      <c r="AP3000" s="384">
        <v>1170410998.4800005</v>
      </c>
      <c r="AQ3000" s="382">
        <v>39794868.219999999</v>
      </c>
      <c r="AR3000" s="385">
        <v>116868000</v>
      </c>
      <c r="AS3000" s="322">
        <v>46142</v>
      </c>
      <c r="AT3000" s="20" t="s">
        <v>3</v>
      </c>
      <c r="AU3000" s="40" t="s">
        <v>292</v>
      </c>
      <c r="AV3000" s="40">
        <v>2026</v>
      </c>
      <c r="AW3000" s="269" t="s">
        <v>267</v>
      </c>
      <c r="AX3000" s="269">
        <v>479.97</v>
      </c>
      <c r="AY3000" s="269">
        <v>487.12</v>
      </c>
    </row>
    <row r="3001" spans="1:51" x14ac:dyDescent="0.25">
      <c r="A3001" s="382">
        <v>124</v>
      </c>
      <c r="B3001" s="383" t="s">
        <v>99</v>
      </c>
      <c r="C3001" s="382">
        <v>360221315.72999996</v>
      </c>
      <c r="D3001" s="382">
        <v>26017606.66</v>
      </c>
      <c r="E3001" s="382">
        <v>28273757.449999999</v>
      </c>
      <c r="F3001" s="382">
        <v>4873352.66</v>
      </c>
      <c r="G3001" s="382">
        <v>212107887.13</v>
      </c>
      <c r="H3001" s="382">
        <v>104679874.06</v>
      </c>
      <c r="I3001" s="382">
        <v>655834030.64999998</v>
      </c>
      <c r="J3001" s="382">
        <v>1338883718.1800001</v>
      </c>
      <c r="K3001" s="382">
        <v>486218721.47000003</v>
      </c>
      <c r="L3001" s="382">
        <v>457944964.01999998</v>
      </c>
      <c r="M3001" s="382">
        <v>18985591.289999999</v>
      </c>
      <c r="N3001" s="382">
        <v>0</v>
      </c>
      <c r="O3001" s="382">
        <v>311363636.07999998</v>
      </c>
      <c r="P3001" s="382">
        <v>-194141166.79999995</v>
      </c>
      <c r="Q3001" s="382">
        <v>8384612.1800000072</v>
      </c>
      <c r="R3001" s="382">
        <v>-185756554.61999995</v>
      </c>
      <c r="S3001" s="382">
        <v>290436428.68000001</v>
      </c>
      <c r="T3001" s="382">
        <v>0</v>
      </c>
      <c r="U3001" s="382">
        <v>0</v>
      </c>
      <c r="V3001" s="382">
        <v>0</v>
      </c>
      <c r="W3001" s="382">
        <v>489647996.85000002</v>
      </c>
      <c r="X3001" s="382">
        <v>2319375.5</v>
      </c>
      <c r="Y3001" s="382">
        <v>5306008.87</v>
      </c>
      <c r="Z3001" s="382">
        <v>5483992.3200000003</v>
      </c>
      <c r="AA3001" s="382">
        <v>2699273.25</v>
      </c>
      <c r="AB3001" s="382">
        <v>0</v>
      </c>
      <c r="AC3001" s="382">
        <v>0</v>
      </c>
      <c r="AD3001" s="382">
        <v>0</v>
      </c>
      <c r="AE3001" s="382">
        <v>225095453.88999999</v>
      </c>
      <c r="AF3001" s="382">
        <v>7071.03</v>
      </c>
      <c r="AG3001" s="382">
        <v>603838393.34000003</v>
      </c>
      <c r="AH3001" s="382">
        <v>28273757.449999999</v>
      </c>
      <c r="AI3001" s="382">
        <v>631851696.23000002</v>
      </c>
      <c r="AJ3001" s="382">
        <v>320488060.15000004</v>
      </c>
      <c r="AK3001" s="382">
        <v>0</v>
      </c>
      <c r="AL3001" s="382">
        <v>655834030.64999998</v>
      </c>
      <c r="AM3001" s="382">
        <v>1.3488456978110526</v>
      </c>
      <c r="AN3001" s="382">
        <v>4300725.87</v>
      </c>
      <c r="AO3001" s="382">
        <v>572626.79</v>
      </c>
      <c r="AP3001" s="384">
        <v>133977478.06</v>
      </c>
      <c r="AQ3001" s="382">
        <v>51751751.360000007</v>
      </c>
      <c r="AR3001" s="385">
        <v>31325800</v>
      </c>
      <c r="AS3001" s="322">
        <v>46142</v>
      </c>
      <c r="AT3001" s="20" t="s">
        <v>3</v>
      </c>
      <c r="AU3001" s="40" t="s">
        <v>292</v>
      </c>
      <c r="AV3001" s="40">
        <v>2026</v>
      </c>
      <c r="AW3001" s="269" t="s">
        <v>289</v>
      </c>
      <c r="AX3001" s="269">
        <v>479.97</v>
      </c>
      <c r="AY3001" s="269">
        <v>487.12</v>
      </c>
    </row>
    <row r="3002" spans="1:51" x14ac:dyDescent="0.25">
      <c r="A3002" s="386">
        <v>127</v>
      </c>
      <c r="B3002" s="387" t="s">
        <v>80</v>
      </c>
      <c r="C3002" s="386">
        <v>1400962051.0300002</v>
      </c>
      <c r="D3002" s="386">
        <v>307636223.57000005</v>
      </c>
      <c r="E3002" s="386">
        <v>54764485.649999999</v>
      </c>
      <c r="F3002" s="386">
        <v>26931828.749999996</v>
      </c>
      <c r="G3002" s="386">
        <v>114221984.48</v>
      </c>
      <c r="H3002" s="386">
        <v>319229444.31</v>
      </c>
      <c r="I3002" s="386">
        <v>847123528.90999997</v>
      </c>
      <c r="J3002" s="386">
        <v>22800263.010000002</v>
      </c>
      <c r="K3002" s="386">
        <v>292962156.23000002</v>
      </c>
      <c r="L3002" s="386">
        <v>238197670.57999998</v>
      </c>
      <c r="M3002" s="386">
        <v>226966650.92000002</v>
      </c>
      <c r="N3002" s="386">
        <v>0</v>
      </c>
      <c r="O3002" s="386">
        <v>164637553.00999999</v>
      </c>
      <c r="P3002" s="386">
        <v>784724721.14999998</v>
      </c>
      <c r="Q3002" s="386">
        <v>-822807173.50999987</v>
      </c>
      <c r="R3002" s="386">
        <v>-38082452.359999895</v>
      </c>
      <c r="S3002" s="386">
        <v>357311896.67000002</v>
      </c>
      <c r="T3002" s="386">
        <v>4861666.76</v>
      </c>
      <c r="U3002" s="386">
        <v>0</v>
      </c>
      <c r="V3002" s="386">
        <v>0</v>
      </c>
      <c r="W3002" s="386">
        <v>475439665.17000002</v>
      </c>
      <c r="X3002" s="386">
        <v>8582215.1400000006</v>
      </c>
      <c r="Y3002" s="386">
        <v>281496953.68000001</v>
      </c>
      <c r="Z3002" s="386">
        <v>4667717.3899999997</v>
      </c>
      <c r="AA3002" s="386">
        <v>0</v>
      </c>
      <c r="AB3002" s="386">
        <v>0</v>
      </c>
      <c r="AC3002" s="386">
        <v>0</v>
      </c>
      <c r="AD3002" s="386">
        <v>0</v>
      </c>
      <c r="AE3002" s="386">
        <v>0</v>
      </c>
      <c r="AF3002" s="386">
        <v>1415482.09</v>
      </c>
      <c r="AG3002" s="386">
        <v>551248974.63</v>
      </c>
      <c r="AH3002" s="386">
        <v>54764485.649999999</v>
      </c>
      <c r="AI3002" s="386">
        <v>604678927.24000001</v>
      </c>
      <c r="AJ3002" s="386">
        <v>440041374.23000002</v>
      </c>
      <c r="AK3002" s="386">
        <v>0</v>
      </c>
      <c r="AL3002" s="386">
        <v>847123528.90999997</v>
      </c>
      <c r="AM3002" s="386">
        <v>2.8915800587053861</v>
      </c>
      <c r="AN3002" s="386">
        <v>17328916.470000003</v>
      </c>
      <c r="AO3002" s="386">
        <v>9602912.2800000012</v>
      </c>
      <c r="AP3002" s="388">
        <v>1263211706.3699999</v>
      </c>
      <c r="AQ3002" s="386">
        <v>334523431.92000008</v>
      </c>
      <c r="AR3002" s="385">
        <v>23400000</v>
      </c>
      <c r="AS3002" s="322">
        <v>46142</v>
      </c>
      <c r="AT3002" s="42" t="s">
        <v>3</v>
      </c>
      <c r="AU3002" s="40" t="s">
        <v>292</v>
      </c>
      <c r="AV3002" s="40">
        <v>2026</v>
      </c>
      <c r="AW3002" s="270" t="s">
        <v>186</v>
      </c>
      <c r="AX3002" s="270">
        <v>479.97</v>
      </c>
      <c r="AY3002" s="270">
        <v>487.12</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73"/>
  <sheetViews>
    <sheetView zoomScaleNormal="100" workbookViewId="0">
      <selection activeCell="L8" sqref="L8"/>
    </sheetView>
  </sheetViews>
  <sheetFormatPr baseColWidth="10" defaultColWidth="11.42578125" defaultRowHeight="12.75" x14ac:dyDescent="0.2"/>
  <cols>
    <col min="1" max="1" width="1.42578125" style="104" customWidth="1"/>
    <col min="2" max="2" width="3.7109375" style="104" customWidth="1"/>
    <col min="3" max="3" width="42.85546875" style="104" customWidth="1"/>
    <col min="4" max="4" width="17.28515625" style="104" bestFit="1" customWidth="1"/>
    <col min="5" max="5" width="15.7109375" style="104" customWidth="1"/>
    <col min="6" max="6" width="21.28515625" style="104" customWidth="1"/>
    <col min="7" max="7" width="15.7109375" style="104" customWidth="1"/>
    <col min="8" max="8" width="16.42578125" style="104" customWidth="1"/>
    <col min="9" max="16384" width="11.42578125" style="104"/>
  </cols>
  <sheetData>
    <row r="1" spans="1:13" ht="15.75" customHeight="1" x14ac:dyDescent="0.2">
      <c r="A1" s="21"/>
      <c r="B1" s="390" t="s">
        <v>107</v>
      </c>
      <c r="C1" s="390"/>
      <c r="D1" s="390"/>
      <c r="E1" s="390"/>
      <c r="F1" s="390"/>
      <c r="G1" s="390"/>
      <c r="H1" s="390"/>
    </row>
    <row r="2" spans="1:13" x14ac:dyDescent="0.2">
      <c r="A2" s="21"/>
      <c r="B2" s="390" t="s">
        <v>266</v>
      </c>
      <c r="C2" s="390"/>
      <c r="D2" s="390"/>
      <c r="E2" s="390"/>
      <c r="F2" s="390"/>
      <c r="G2" s="390"/>
      <c r="H2" s="390"/>
    </row>
    <row r="3" spans="1:13" x14ac:dyDescent="0.2">
      <c r="A3" s="21"/>
      <c r="B3" s="390" t="s">
        <v>108</v>
      </c>
      <c r="C3" s="390"/>
      <c r="D3" s="390"/>
      <c r="E3" s="390"/>
      <c r="F3" s="390"/>
      <c r="G3" s="390"/>
      <c r="H3" s="390"/>
    </row>
    <row r="4" spans="1:13" x14ac:dyDescent="0.2">
      <c r="A4" s="21"/>
      <c r="B4" s="390" t="s">
        <v>109</v>
      </c>
      <c r="C4" s="390"/>
      <c r="D4" s="390"/>
      <c r="E4" s="390"/>
      <c r="F4" s="390"/>
      <c r="G4" s="390"/>
      <c r="H4" s="390"/>
    </row>
    <row r="5" spans="1:13" x14ac:dyDescent="0.2">
      <c r="A5" s="21"/>
      <c r="B5" s="105"/>
      <c r="C5" s="21"/>
      <c r="D5" s="21"/>
      <c r="E5" s="21"/>
      <c r="F5" s="21"/>
      <c r="G5" s="21"/>
      <c r="H5" s="34"/>
    </row>
    <row r="6" spans="1:13" x14ac:dyDescent="0.2">
      <c r="A6" s="21"/>
      <c r="B6" s="389" t="s">
        <v>110</v>
      </c>
      <c r="C6" s="389"/>
      <c r="D6" s="389"/>
      <c r="E6" s="389"/>
      <c r="F6" s="389"/>
      <c r="G6" s="389"/>
      <c r="H6" s="389"/>
    </row>
    <row r="7" spans="1:13" x14ac:dyDescent="0.2">
      <c r="A7" s="21"/>
      <c r="B7" s="389" t="str">
        <f>"ACUMULADA A"&amp;" "&amp;UPPER(J8)&amp;" DE "&amp;L8</f>
        <v>ACUMULADA A AGOSTO DE 2025</v>
      </c>
      <c r="C7" s="389"/>
      <c r="D7" s="389"/>
      <c r="E7" s="389"/>
      <c r="F7" s="389"/>
      <c r="G7" s="389"/>
      <c r="H7" s="389"/>
    </row>
    <row r="8" spans="1:13" ht="18.75" x14ac:dyDescent="0.25">
      <c r="A8" s="21"/>
      <c r="B8" s="396" t="s">
        <v>111</v>
      </c>
      <c r="C8" s="396"/>
      <c r="D8" s="396"/>
      <c r="E8" s="396"/>
      <c r="F8" s="396"/>
      <c r="G8" s="396"/>
      <c r="H8" s="396"/>
      <c r="I8" s="240" t="s">
        <v>12</v>
      </c>
      <c r="J8" s="239" t="s">
        <v>268</v>
      </c>
      <c r="K8" s="240" t="s">
        <v>13</v>
      </c>
      <c r="L8" s="239">
        <v>2025</v>
      </c>
      <c r="M8" s="238"/>
    </row>
    <row r="9" spans="1:13" x14ac:dyDescent="0.2">
      <c r="A9" s="21"/>
      <c r="B9" s="397" t="s">
        <v>112</v>
      </c>
      <c r="C9" s="397"/>
      <c r="D9" s="397"/>
      <c r="E9" s="397"/>
      <c r="F9" s="397"/>
      <c r="G9" s="397"/>
      <c r="H9" s="397"/>
    </row>
    <row r="10" spans="1:13" ht="11.1" customHeight="1" x14ac:dyDescent="0.2">
      <c r="A10" s="21"/>
      <c r="B10" s="398" t="s">
        <v>113</v>
      </c>
      <c r="C10" s="399" t="s">
        <v>114</v>
      </c>
      <c r="D10" s="402" t="s">
        <v>115</v>
      </c>
      <c r="E10" s="402" t="s">
        <v>116</v>
      </c>
      <c r="F10" s="402" t="s">
        <v>117</v>
      </c>
      <c r="G10" s="402" t="s">
        <v>118</v>
      </c>
      <c r="H10" s="405" t="s">
        <v>119</v>
      </c>
    </row>
    <row r="11" spans="1:13" ht="11.1" customHeight="1" x14ac:dyDescent="0.2">
      <c r="A11" s="21"/>
      <c r="B11" s="398"/>
      <c r="C11" s="400" t="s">
        <v>120</v>
      </c>
      <c r="D11" s="403"/>
      <c r="E11" s="403"/>
      <c r="F11" s="403"/>
      <c r="G11" s="403"/>
      <c r="H11" s="406"/>
    </row>
    <row r="12" spans="1:13" s="106" customFormat="1" ht="19.5" customHeight="1" x14ac:dyDescent="0.2">
      <c r="A12" s="31"/>
      <c r="B12" s="398"/>
      <c r="C12" s="401"/>
      <c r="D12" s="404"/>
      <c r="E12" s="404"/>
      <c r="F12" s="404"/>
      <c r="G12" s="404"/>
      <c r="H12" s="407"/>
    </row>
    <row r="13" spans="1:13" ht="14.1" customHeight="1" x14ac:dyDescent="0.25">
      <c r="A13" s="21"/>
      <c r="B13" s="107">
        <v>1</v>
      </c>
      <c r="C13" s="108" t="s">
        <v>104</v>
      </c>
      <c r="D13" s="109">
        <f>SUMIFS(IFM[[ResultadoTecnicoBruto]:[ResultadoTecnicoBruto]],IFM[[Nombre Empresa]:[Nombre Empresa]],$C13,IFM[[MES]:[MES]],$J$8,IFM[[AÑO]:[AÑO]],$L$8)/1000</f>
        <v>0</v>
      </c>
      <c r="E13" s="109">
        <f>SUMIFS(IFM[[ResultadodelReaseguroCedido]:[ResultadodelReaseguroCedido]],IFM[[Nombre Empresa]:[Nombre Empresa]],$C13,IFM[[MES]:[MES]],$J$8,IFM[[AÑO]:[AÑO]],$L$8)/1000</f>
        <v>0</v>
      </c>
      <c r="F13" s="109">
        <f>+D13+E13</f>
        <v>0</v>
      </c>
      <c r="G13" s="109">
        <f>SUMIFS(IFM[[ResultadodeGestionGeneral]:[ResultadodeGestionGeneral]],IFM[[Nombre Empresa]:[Nombre Empresa]],$C13,IFM[[MES]:[MES]],$J$8,IFM[[AÑO]:[AÑO]],$L$8)/1000</f>
        <v>0</v>
      </c>
      <c r="H13" s="110">
        <f>+F13+G13</f>
        <v>0</v>
      </c>
    </row>
    <row r="14" spans="1:13" ht="14.1" customHeight="1" x14ac:dyDescent="0.25">
      <c r="A14" s="21"/>
      <c r="B14" s="107">
        <v>2</v>
      </c>
      <c r="C14" s="111" t="s">
        <v>60</v>
      </c>
      <c r="D14" s="109">
        <f>SUMIFS(IFM[[ResultadoTecnicoBruto]:[ResultadoTecnicoBruto]],IFM[[Nombre Empresa]:[Nombre Empresa]],$C14,IFM[[MES]:[MES]],$J$8,IFM[[AÑO]:[AÑO]],$L$8)/1000</f>
        <v>99837.316380000208</v>
      </c>
      <c r="E14" s="109">
        <f>SUMIFS(IFM[[ResultadodelReaseguroCedido]:[ResultadodelReaseguroCedido]],IFM[[Nombre Empresa]:[Nombre Empresa]],$C14,IFM[[MES]:[MES]],$J$8,IFM[[AÑO]:[AÑO]],$L$8)/1000</f>
        <v>-37905.508259999959</v>
      </c>
      <c r="F14" s="109">
        <f t="shared" ref="F14:F63" si="0">+D14+E14</f>
        <v>61931.808120000249</v>
      </c>
      <c r="G14" s="109">
        <f>SUMIFS(IFM[[ResultadodeGestionGeneral]:[ResultadodeGestionGeneral]],IFM[[Nombre Empresa]:[Nombre Empresa]],$C14,IFM[[MES]:[MES]],$J$8,IFM[[AÑO]:[AÑO]],$L$8)/1000</f>
        <v>-61335.808139999994</v>
      </c>
      <c r="H14" s="110">
        <f t="shared" ref="H14:H63" si="1">+F14+G14</f>
        <v>595.99998000025516</v>
      </c>
    </row>
    <row r="15" spans="1:13" ht="14.1" customHeight="1" x14ac:dyDescent="0.25">
      <c r="A15" s="21"/>
      <c r="B15" s="107">
        <v>3</v>
      </c>
      <c r="C15" s="111" t="s">
        <v>61</v>
      </c>
      <c r="D15" s="109">
        <f>SUMIFS(IFM[[ResultadoTecnicoBruto]:[ResultadoTecnicoBruto]],IFM[[Nombre Empresa]:[Nombre Empresa]],$C15,IFM[[MES]:[MES]],$J$8,IFM[[AÑO]:[AÑO]],$L$8)/1000</f>
        <v>-76031.498810000005</v>
      </c>
      <c r="E15" s="109">
        <f>SUMIFS(IFM[[ResultadodelReaseguroCedido]:[ResultadodelReaseguroCedido]],IFM[[Nombre Empresa]:[Nombre Empresa]],$C15,IFM[[MES]:[MES]],$J$8,IFM[[AÑO]:[AÑO]],$L$8)/1000</f>
        <v>6946.8243400000001</v>
      </c>
      <c r="F15" s="109">
        <f t="shared" si="0"/>
        <v>-69084.674469999998</v>
      </c>
      <c r="G15" s="109">
        <f>SUMIFS(IFM[[ResultadodeGestionGeneral]:[ResultadodeGestionGeneral]],IFM[[Nombre Empresa]:[Nombre Empresa]],$C15,IFM[[MES]:[MES]],$J$8,IFM[[AÑO]:[AÑO]],$L$8)/1000</f>
        <v>4963.4636800000671</v>
      </c>
      <c r="H15" s="110">
        <f t="shared" si="1"/>
        <v>-64121.210789999932</v>
      </c>
    </row>
    <row r="16" spans="1:13" ht="14.1" customHeight="1" x14ac:dyDescent="0.25">
      <c r="A16" s="21"/>
      <c r="B16" s="107">
        <v>4</v>
      </c>
      <c r="C16" s="111" t="s">
        <v>62</v>
      </c>
      <c r="D16" s="109">
        <f>SUMIFS(IFM[[ResultadoTecnicoBruto]:[ResultadoTecnicoBruto]],IFM[[Nombre Empresa]:[Nombre Empresa]],$C16,IFM[[MES]:[MES]],$J$8,IFM[[AÑO]:[AÑO]],$L$8)/1000</f>
        <v>-41158.737609999975</v>
      </c>
      <c r="E16" s="109">
        <f>SUMIFS(IFM[[ResultadodelReaseguroCedido]:[ResultadodelReaseguroCedido]],IFM[[Nombre Empresa]:[Nombre Empresa]],$C16,IFM[[MES]:[MES]],$J$8,IFM[[AÑO]:[AÑO]],$L$8)/1000</f>
        <v>-718.88787000000013</v>
      </c>
      <c r="F16" s="109">
        <f t="shared" si="0"/>
        <v>-41877.625479999973</v>
      </c>
      <c r="G16" s="109">
        <f>SUMIFS(IFM[[ResultadodeGestionGeneral]:[ResultadodeGestionGeneral]],IFM[[Nombre Empresa]:[Nombre Empresa]],$C16,IFM[[MES]:[MES]],$J$8,IFM[[AÑO]:[AÑO]],$L$8)/1000</f>
        <v>3965.5963100000004</v>
      </c>
      <c r="H16" s="110">
        <f t="shared" si="1"/>
        <v>-37912.029169999973</v>
      </c>
    </row>
    <row r="17" spans="1:8" ht="14.1" customHeight="1" x14ac:dyDescent="0.25">
      <c r="A17" s="21"/>
      <c r="B17" s="107">
        <v>5</v>
      </c>
      <c r="C17" s="111" t="s">
        <v>63</v>
      </c>
      <c r="D17" s="109">
        <f>SUMIFS(IFM[[ResultadoTecnicoBruto]:[ResultadoTecnicoBruto]],IFM[[Nombre Empresa]:[Nombre Empresa]],$C17,IFM[[MES]:[MES]],$J$8,IFM[[AÑO]:[AÑO]],$L$8)/1000</f>
        <v>-15905.946259999999</v>
      </c>
      <c r="E17" s="109">
        <f>SUMIFS(IFM[[ResultadodelReaseguroCedido]:[ResultadodelReaseguroCedido]],IFM[[Nombre Empresa]:[Nombre Empresa]],$C17,IFM[[MES]:[MES]],$J$8,IFM[[AÑO]:[AÑO]],$L$8)/1000</f>
        <v>-17448.40582</v>
      </c>
      <c r="F17" s="109">
        <f t="shared" si="0"/>
        <v>-33354.352079999997</v>
      </c>
      <c r="G17" s="109">
        <f>SUMIFS(IFM[[ResultadodeGestionGeneral]:[ResultadodeGestionGeneral]],IFM[[Nombre Empresa]:[Nombre Empresa]],$C17,IFM[[MES]:[MES]],$J$8,IFM[[AÑO]:[AÑO]],$L$8)/1000</f>
        <v>33800.62169</v>
      </c>
      <c r="H17" s="110">
        <f t="shared" si="1"/>
        <v>446.26961000000301</v>
      </c>
    </row>
    <row r="18" spans="1:8" ht="14.1" customHeight="1" x14ac:dyDescent="0.25">
      <c r="A18" s="21"/>
      <c r="B18" s="107">
        <v>6</v>
      </c>
      <c r="C18" s="111" t="s">
        <v>64</v>
      </c>
      <c r="D18" s="109">
        <f>SUMIFS(IFM[[ResultadoTecnicoBruto]:[ResultadoTecnicoBruto]],IFM[[Nombre Empresa]:[Nombre Empresa]],$C18,IFM[[MES]:[MES]],$J$8,IFM[[AÑO]:[AÑO]],$L$8)/1000</f>
        <v>-1152.9353099999948</v>
      </c>
      <c r="E18" s="109">
        <f>SUMIFS(IFM[[ResultadodelReaseguroCedido]:[ResultadodelReaseguroCedido]],IFM[[Nombre Empresa]:[Nombre Empresa]],$C18,IFM[[MES]:[MES]],$J$8,IFM[[AÑO]:[AÑO]],$L$8)/1000</f>
        <v>9106.4357400000044</v>
      </c>
      <c r="F18" s="109">
        <f t="shared" si="0"/>
        <v>7953.5004300000091</v>
      </c>
      <c r="G18" s="109">
        <f>SUMIFS(IFM[[ResultadodeGestionGeneral]:[ResultadodeGestionGeneral]],IFM[[Nombre Empresa]:[Nombre Empresa]],$C18,IFM[[MES]:[MES]],$J$8,IFM[[AÑO]:[AÑO]],$L$8)/1000</f>
        <v>-7422.1486000000014</v>
      </c>
      <c r="H18" s="110">
        <f t="shared" si="1"/>
        <v>531.35183000000779</v>
      </c>
    </row>
    <row r="19" spans="1:8" ht="14.1" customHeight="1" x14ac:dyDescent="0.25">
      <c r="A19" s="21"/>
      <c r="B19" s="107">
        <v>7</v>
      </c>
      <c r="C19" s="111" t="s">
        <v>65</v>
      </c>
      <c r="D19" s="109">
        <f>SUMIFS(IFM[[ResultadoTecnicoBruto]:[ResultadoTecnicoBruto]],IFM[[Nombre Empresa]:[Nombre Empresa]],$C19,IFM[[MES]:[MES]],$J$8,IFM[[AÑO]:[AÑO]],$L$8)/1000</f>
        <v>0</v>
      </c>
      <c r="E19" s="109">
        <f>SUMIFS(IFM[[ResultadodelReaseguroCedido]:[ResultadodelReaseguroCedido]],IFM[[Nombre Empresa]:[Nombre Empresa]],$C19,IFM[[MES]:[MES]],$J$8,IFM[[AÑO]:[AÑO]],$L$8)/1000</f>
        <v>0</v>
      </c>
      <c r="F19" s="109">
        <f t="shared" si="0"/>
        <v>0</v>
      </c>
      <c r="G19" s="109">
        <f>SUMIFS(IFM[[ResultadodeGestionGeneral]:[ResultadodeGestionGeneral]],IFM[[Nombre Empresa]:[Nombre Empresa]],$C19,IFM[[MES]:[MES]],$J$8,IFM[[AÑO]:[AÑO]],$L$8)/1000</f>
        <v>0</v>
      </c>
      <c r="H19" s="110">
        <f t="shared" si="1"/>
        <v>0</v>
      </c>
    </row>
    <row r="20" spans="1:8" ht="14.1" customHeight="1" x14ac:dyDescent="0.25">
      <c r="A20" s="21"/>
      <c r="B20" s="107">
        <v>8</v>
      </c>
      <c r="C20" s="111" t="s">
        <v>66</v>
      </c>
      <c r="D20" s="109">
        <f>SUMIFS(IFM[[ResultadoTecnicoBruto]:[ResultadoTecnicoBruto]],IFM[[Nombre Empresa]:[Nombre Empresa]],$C20,IFM[[MES]:[MES]],$J$8,IFM[[AÑO]:[AÑO]],$L$8)/1000</f>
        <v>198086.65038000021</v>
      </c>
      <c r="E20" s="109">
        <f>SUMIFS(IFM[[ResultadodelReaseguroCedido]:[ResultadodelReaseguroCedido]],IFM[[Nombre Empresa]:[Nombre Empresa]],$C20,IFM[[MES]:[MES]],$J$8,IFM[[AÑO]:[AÑO]],$L$8)/1000</f>
        <v>-104975.63646000001</v>
      </c>
      <c r="F20" s="109">
        <f t="shared" si="0"/>
        <v>93111.013920000201</v>
      </c>
      <c r="G20" s="109">
        <f>SUMIFS(IFM[[ResultadodeGestionGeneral]:[ResultadodeGestionGeneral]],IFM[[Nombre Empresa]:[Nombre Empresa]],$C20,IFM[[MES]:[MES]],$J$8,IFM[[AÑO]:[AÑO]],$L$8)/1000</f>
        <v>769269.40832999989</v>
      </c>
      <c r="H20" s="110">
        <f t="shared" si="1"/>
        <v>862380.42225000006</v>
      </c>
    </row>
    <row r="21" spans="1:8" ht="14.1" customHeight="1" x14ac:dyDescent="0.25">
      <c r="A21" s="21"/>
      <c r="B21" s="107">
        <v>9</v>
      </c>
      <c r="C21" s="111" t="s">
        <v>67</v>
      </c>
      <c r="D21" s="109">
        <f>SUMIFS(IFM[[ResultadoTecnicoBruto]:[ResultadoTecnicoBruto]],IFM[[Nombre Empresa]:[Nombre Empresa]],$C21,IFM[[MES]:[MES]],$J$8,IFM[[AÑO]:[AÑO]],$L$8)/1000</f>
        <v>-9339.3268999999855</v>
      </c>
      <c r="E21" s="109">
        <f>SUMIFS(IFM[[ResultadodelReaseguroCedido]:[ResultadodelReaseguroCedido]],IFM[[Nombre Empresa]:[Nombre Empresa]],$C21,IFM[[MES]:[MES]],$J$8,IFM[[AÑO]:[AÑO]],$L$8)/1000</f>
        <v>-158.75959</v>
      </c>
      <c r="F21" s="109">
        <f t="shared" si="0"/>
        <v>-9498.0864899999851</v>
      </c>
      <c r="G21" s="109">
        <f>SUMIFS(IFM[[ResultadodeGestionGeneral]:[ResultadodeGestionGeneral]],IFM[[Nombre Empresa]:[Nombre Empresa]],$C21,IFM[[MES]:[MES]],$J$8,IFM[[AÑO]:[AÑO]],$L$8)/1000</f>
        <v>298920.73683000001</v>
      </c>
      <c r="H21" s="110">
        <f t="shared" si="1"/>
        <v>289422.65034000005</v>
      </c>
    </row>
    <row r="22" spans="1:8" ht="14.1" customHeight="1" x14ac:dyDescent="0.25">
      <c r="A22" s="21"/>
      <c r="B22" s="107">
        <v>10</v>
      </c>
      <c r="C22" s="111" t="s">
        <v>68</v>
      </c>
      <c r="D22" s="109">
        <f>SUMIFS(IFM[[ResultadoTecnicoBruto]:[ResultadoTecnicoBruto]],IFM[[Nombre Empresa]:[Nombre Empresa]],$C22,IFM[[MES]:[MES]],$J$8,IFM[[AÑO]:[AÑO]],$L$8)/1000</f>
        <v>1182.1549299999995</v>
      </c>
      <c r="E22" s="109">
        <f>SUMIFS(IFM[[ResultadodelReaseguroCedido]:[ResultadodelReaseguroCedido]],IFM[[Nombre Empresa]:[Nombre Empresa]],$C22,IFM[[MES]:[MES]],$J$8,IFM[[AÑO]:[AÑO]],$L$8)/1000</f>
        <v>-1271.4396100000001</v>
      </c>
      <c r="F22" s="109">
        <f t="shared" si="0"/>
        <v>-89.284680000000662</v>
      </c>
      <c r="G22" s="109">
        <f>SUMIFS(IFM[[ResultadodeGestionGeneral]:[ResultadodeGestionGeneral]],IFM[[Nombre Empresa]:[Nombre Empresa]],$C22,IFM[[MES]:[MES]],$J$8,IFM[[AÑO]:[AÑO]],$L$8)/1000</f>
        <v>2492.53917</v>
      </c>
      <c r="H22" s="110">
        <f t="shared" si="1"/>
        <v>2403.2544899999994</v>
      </c>
    </row>
    <row r="23" spans="1:8" ht="14.1" customHeight="1" x14ac:dyDescent="0.25">
      <c r="A23" s="21"/>
      <c r="B23" s="107">
        <v>11</v>
      </c>
      <c r="C23" s="111" t="s">
        <v>69</v>
      </c>
      <c r="D23" s="109">
        <f>SUMIFS(IFM[[ResultadoTecnicoBruto]:[ResultadoTecnicoBruto]],IFM[[Nombre Empresa]:[Nombre Empresa]],$C23,IFM[[MES]:[MES]],$J$8,IFM[[AÑO]:[AÑO]],$L$8)/1000</f>
        <v>1191697.8778799996</v>
      </c>
      <c r="E23" s="109">
        <f>SUMIFS(IFM[[ResultadodelReaseguroCedido]:[ResultadodelReaseguroCedido]],IFM[[Nombre Empresa]:[Nombre Empresa]],$C23,IFM[[MES]:[MES]],$J$8,IFM[[AÑO]:[AÑO]],$L$8)/1000</f>
        <v>-1190020.62928</v>
      </c>
      <c r="F23" s="109">
        <f t="shared" si="0"/>
        <v>1677.2485999995843</v>
      </c>
      <c r="G23" s="109">
        <f>SUMIFS(IFM[[ResultadodeGestionGeneral]:[ResultadodeGestionGeneral]],IFM[[Nombre Empresa]:[Nombre Empresa]],$C23,IFM[[MES]:[MES]],$J$8,IFM[[AÑO]:[AÑO]],$L$8)/1000</f>
        <v>1801.3056199999974</v>
      </c>
      <c r="H23" s="110">
        <f t="shared" si="1"/>
        <v>3478.5542199995816</v>
      </c>
    </row>
    <row r="24" spans="1:8" ht="14.1" customHeight="1" x14ac:dyDescent="0.25">
      <c r="A24" s="21"/>
      <c r="B24" s="107">
        <v>12</v>
      </c>
      <c r="C24" s="111" t="s">
        <v>193</v>
      </c>
      <c r="D24" s="109">
        <f>SUMIFS(IFM[[ResultadoTecnicoBruto]:[ResultadoTecnicoBruto]],IFM[[Nombre Empresa]:[Nombre Empresa]],$C24,IFM[[MES]:[MES]],$J$8,IFM[[AÑO]:[AÑO]],$L$8)/1000</f>
        <v>0</v>
      </c>
      <c r="E24" s="109">
        <f>SUMIFS(IFM[[ResultadodelReaseguroCedido]:[ResultadodelReaseguroCedido]],IFM[[Nombre Empresa]:[Nombre Empresa]],$C24,IFM[[MES]:[MES]],$J$8,IFM[[AÑO]:[AÑO]],$L$8)/1000</f>
        <v>0</v>
      </c>
      <c r="F24" s="109">
        <f t="shared" si="0"/>
        <v>0</v>
      </c>
      <c r="G24" s="109">
        <f>SUMIFS(IFM[[ResultadodeGestionGeneral]:[ResultadodeGestionGeneral]],IFM[[Nombre Empresa]:[Nombre Empresa]],$C24,IFM[[MES]:[MES]],$J$8,IFM[[AÑO]:[AÑO]],$L$8)/1000</f>
        <v>0</v>
      </c>
      <c r="H24" s="110">
        <f t="shared" si="1"/>
        <v>0</v>
      </c>
    </row>
    <row r="25" spans="1:8" ht="14.1" customHeight="1" x14ac:dyDescent="0.25">
      <c r="A25" s="21"/>
      <c r="B25" s="107">
        <v>13</v>
      </c>
      <c r="C25" s="111" t="s">
        <v>70</v>
      </c>
      <c r="D25" s="109">
        <f>SUMIFS(IFM[[ResultadoTecnicoBruto]:[ResultadoTecnicoBruto]],IFM[[Nombre Empresa]:[Nombre Empresa]],$C25,IFM[[MES]:[MES]],$J$8,IFM[[AÑO]:[AÑO]],$L$8)/1000</f>
        <v>-2755254.7517500008</v>
      </c>
      <c r="E25" s="109">
        <f>SUMIFS(IFM[[ResultadodelReaseguroCedido]:[ResultadodelReaseguroCedido]],IFM[[Nombre Empresa]:[Nombre Empresa]],$C25,IFM[[MES]:[MES]],$J$8,IFM[[AÑO]:[AÑO]],$L$8)/1000</f>
        <v>-614403.55407000007</v>
      </c>
      <c r="F25" s="109">
        <f t="shared" si="0"/>
        <v>-3369658.3058200008</v>
      </c>
      <c r="G25" s="109">
        <f>SUMIFS(IFM[[ResultadodeGestionGeneral]:[ResultadodeGestionGeneral]],IFM[[Nombre Empresa]:[Nombre Empresa]],$C25,IFM[[MES]:[MES]],$J$8,IFM[[AÑO]:[AÑO]],$L$8)/1000</f>
        <v>3494732.6431</v>
      </c>
      <c r="H25" s="110">
        <f t="shared" si="1"/>
        <v>125074.33727999916</v>
      </c>
    </row>
    <row r="26" spans="1:8" ht="14.1" customHeight="1" x14ac:dyDescent="0.25">
      <c r="A26" s="21"/>
      <c r="B26" s="107">
        <v>14</v>
      </c>
      <c r="C26" s="111" t="s">
        <v>71</v>
      </c>
      <c r="D26" s="109">
        <f>SUMIFS(IFM[[ResultadoTecnicoBruto]:[ResultadoTecnicoBruto]],IFM[[Nombre Empresa]:[Nombre Empresa]],$C26,IFM[[MES]:[MES]],$J$8,IFM[[AÑO]:[AÑO]],$L$8)/1000</f>
        <v>-63034.28087000001</v>
      </c>
      <c r="E26" s="109">
        <f>SUMIFS(IFM[[ResultadodelReaseguroCedido]:[ResultadodelReaseguroCedido]],IFM[[Nombre Empresa]:[Nombre Empresa]],$C26,IFM[[MES]:[MES]],$J$8,IFM[[AÑO]:[AÑO]],$L$8)/1000</f>
        <v>-6664.9076300000006</v>
      </c>
      <c r="F26" s="109">
        <f t="shared" si="0"/>
        <v>-69699.188500000004</v>
      </c>
      <c r="G26" s="109">
        <f>SUMIFS(IFM[[ResultadodeGestionGeneral]:[ResultadodeGestionGeneral]],IFM[[Nombre Empresa]:[Nombre Empresa]],$C26,IFM[[MES]:[MES]],$J$8,IFM[[AÑO]:[AÑO]],$L$8)/1000</f>
        <v>132049.05227000001</v>
      </c>
      <c r="H26" s="110">
        <f t="shared" si="1"/>
        <v>62349.863770000011</v>
      </c>
    </row>
    <row r="27" spans="1:8" ht="14.1" customHeight="1" x14ac:dyDescent="0.25">
      <c r="A27" s="21"/>
      <c r="B27" s="107">
        <v>15</v>
      </c>
      <c r="C27" s="111" t="s">
        <v>72</v>
      </c>
      <c r="D27" s="109">
        <f>SUMIFS(IFM[[ResultadoTecnicoBruto]:[ResultadoTecnicoBruto]],IFM[[Nombre Empresa]:[Nombre Empresa]],$C27,IFM[[MES]:[MES]],$J$8,IFM[[AÑO]:[AÑO]],$L$8)/1000</f>
        <v>127397.51980999995</v>
      </c>
      <c r="E27" s="109">
        <f>SUMIFS(IFM[[ResultadodelReaseguroCedido]:[ResultadodelReaseguroCedido]],IFM[[Nombre Empresa]:[Nombre Empresa]],$C27,IFM[[MES]:[MES]],$J$8,IFM[[AÑO]:[AÑO]],$L$8)/1000</f>
        <v>-99091.362160000033</v>
      </c>
      <c r="F27" s="109">
        <f t="shared" si="0"/>
        <v>28306.157649999921</v>
      </c>
      <c r="G27" s="109">
        <f>SUMIFS(IFM[[ResultadodeGestionGeneral]:[ResultadodeGestionGeneral]],IFM[[Nombre Empresa]:[Nombre Empresa]],$C27,IFM[[MES]:[MES]],$J$8,IFM[[AÑO]:[AÑO]],$L$8)/1000</f>
        <v>-22270.594259999991</v>
      </c>
      <c r="H27" s="110">
        <f t="shared" si="1"/>
        <v>6035.5633899999302</v>
      </c>
    </row>
    <row r="28" spans="1:8" ht="14.1" customHeight="1" x14ac:dyDescent="0.25">
      <c r="A28" s="21"/>
      <c r="B28" s="107">
        <v>16</v>
      </c>
      <c r="C28" s="111" t="s">
        <v>73</v>
      </c>
      <c r="D28" s="109">
        <f>SUMIFS(IFM[[ResultadoTecnicoBruto]:[ResultadoTecnicoBruto]],IFM[[Nombre Empresa]:[Nombre Empresa]],$C28,IFM[[MES]:[MES]],$J$8,IFM[[AÑO]:[AÑO]],$L$8)/1000</f>
        <v>407768.22717999981</v>
      </c>
      <c r="E28" s="109">
        <f>SUMIFS(IFM[[ResultadodelReaseguroCedido]:[ResultadodelReaseguroCedido]],IFM[[Nombre Empresa]:[Nombre Empresa]],$C28,IFM[[MES]:[MES]],$J$8,IFM[[AÑO]:[AÑO]],$L$8)/1000</f>
        <v>-241660.28134000002</v>
      </c>
      <c r="F28" s="109">
        <f t="shared" si="0"/>
        <v>166107.9458399998</v>
      </c>
      <c r="G28" s="109">
        <f>SUMIFS(IFM[[ResultadodeGestionGeneral]:[ResultadodeGestionGeneral]],IFM[[Nombre Empresa]:[Nombre Empresa]],$C28,IFM[[MES]:[MES]],$J$8,IFM[[AÑO]:[AÑO]],$L$8)/1000</f>
        <v>-161044.34409999999</v>
      </c>
      <c r="H28" s="110">
        <f t="shared" si="1"/>
        <v>5063.6017399998091</v>
      </c>
    </row>
    <row r="29" spans="1:8" ht="14.1" customHeight="1" x14ac:dyDescent="0.25">
      <c r="A29" s="21"/>
      <c r="B29" s="107">
        <v>17</v>
      </c>
      <c r="C29" s="111" t="s">
        <v>74</v>
      </c>
      <c r="D29" s="109">
        <f>SUMIFS(IFM[[ResultadoTecnicoBruto]:[ResultadoTecnicoBruto]],IFM[[Nombre Empresa]:[Nombre Empresa]],$C29,IFM[[MES]:[MES]],$J$8,IFM[[AÑO]:[AÑO]],$L$8)/1000</f>
        <v>15596.017000000009</v>
      </c>
      <c r="E29" s="109">
        <f>SUMIFS(IFM[[ResultadodelReaseguroCedido]:[ResultadodelReaseguroCedido]],IFM[[Nombre Empresa]:[Nombre Empresa]],$C29,IFM[[MES]:[MES]],$J$8,IFM[[AÑO]:[AÑO]],$L$8)/1000</f>
        <v>-32859.731139999996</v>
      </c>
      <c r="F29" s="109">
        <f t="shared" si="0"/>
        <v>-17263.714139999989</v>
      </c>
      <c r="G29" s="109">
        <f>SUMIFS(IFM[[ResultadodeGestionGeneral]:[ResultadodeGestionGeneral]],IFM[[Nombre Empresa]:[Nombre Empresa]],$C29,IFM[[MES]:[MES]],$J$8,IFM[[AÑO]:[AÑO]],$L$8)/1000</f>
        <v>98385.05892000001</v>
      </c>
      <c r="H29" s="110">
        <f t="shared" si="1"/>
        <v>81121.344780000014</v>
      </c>
    </row>
    <row r="30" spans="1:8" ht="14.1" customHeight="1" x14ac:dyDescent="0.25">
      <c r="A30" s="21"/>
      <c r="B30" s="107">
        <v>18</v>
      </c>
      <c r="C30" s="111" t="s">
        <v>75</v>
      </c>
      <c r="D30" s="109">
        <f>SUMIFS(IFM[[ResultadoTecnicoBruto]:[ResultadoTecnicoBruto]],IFM[[Nombre Empresa]:[Nombre Empresa]],$C30,IFM[[MES]:[MES]],$J$8,IFM[[AÑO]:[AÑO]],$L$8)/1000</f>
        <v>-95301.247089999888</v>
      </c>
      <c r="E30" s="109">
        <f>SUMIFS(IFM[[ResultadodelReaseguroCedido]:[ResultadodelReaseguroCedido]],IFM[[Nombre Empresa]:[Nombre Empresa]],$C30,IFM[[MES]:[MES]],$J$8,IFM[[AÑO]:[AÑO]],$L$8)/1000</f>
        <v>243663.37960999989</v>
      </c>
      <c r="F30" s="109">
        <f t="shared" si="0"/>
        <v>148362.13251999998</v>
      </c>
      <c r="G30" s="109">
        <f>SUMIFS(IFM[[ResultadodeGestionGeneral]:[ResultadodeGestionGeneral]],IFM[[Nombre Empresa]:[Nombre Empresa]],$C30,IFM[[MES]:[MES]],$J$8,IFM[[AÑO]:[AÑO]],$L$8)/1000</f>
        <v>-147971.58874000001</v>
      </c>
      <c r="H30" s="110">
        <f t="shared" si="1"/>
        <v>390.54377999997814</v>
      </c>
    </row>
    <row r="31" spans="1:8" ht="14.1" customHeight="1" x14ac:dyDescent="0.25">
      <c r="A31" s="21"/>
      <c r="B31" s="107">
        <v>19</v>
      </c>
      <c r="C31" s="111" t="s">
        <v>203</v>
      </c>
      <c r="D31" s="109">
        <f>SUMIFS(IFM[[ResultadoTecnicoBruto]:[ResultadoTecnicoBruto]],IFM[[Nombre Empresa]:[Nombre Empresa]],$C31,IFM[[MES]:[MES]],$J$8,IFM[[AÑO]:[AÑO]],$L$8)/1000</f>
        <v>24217.727409999978</v>
      </c>
      <c r="E31" s="109">
        <f>SUMIFS(IFM[[ResultadodelReaseguroCedido]:[ResultadodelReaseguroCedido]],IFM[[Nombre Empresa]:[Nombre Empresa]],$C31,IFM[[MES]:[MES]],$J$8,IFM[[AÑO]:[AÑO]],$L$8)/1000</f>
        <v>0</v>
      </c>
      <c r="F31" s="109">
        <f t="shared" si="0"/>
        <v>24217.727409999978</v>
      </c>
      <c r="G31" s="109">
        <f>SUMIFS(IFM[[ResultadodeGestionGeneral]:[ResultadodeGestionGeneral]],IFM[[Nombre Empresa]:[Nombre Empresa]],$C31,IFM[[MES]:[MES]],$J$8,IFM[[AÑO]:[AÑO]],$L$8)/1000</f>
        <v>-5050.8552699999973</v>
      </c>
      <c r="H31" s="110">
        <f t="shared" si="1"/>
        <v>19166.872139999981</v>
      </c>
    </row>
    <row r="32" spans="1:8" ht="14.1" customHeight="1" x14ac:dyDescent="0.25">
      <c r="A32" s="21"/>
      <c r="B32" s="107">
        <v>20</v>
      </c>
      <c r="C32" s="111" t="s">
        <v>195</v>
      </c>
      <c r="D32" s="109">
        <f>SUMIFS(IFM[[ResultadoTecnicoBruto]:[ResultadoTecnicoBruto]],IFM[[Nombre Empresa]:[Nombre Empresa]],$C32,IFM[[MES]:[MES]],$J$8,IFM[[AÑO]:[AÑO]],$L$8)/1000</f>
        <v>0</v>
      </c>
      <c r="E32" s="109">
        <f>SUMIFS(IFM[[ResultadodelReaseguroCedido]:[ResultadodelReaseguroCedido]],IFM[[Nombre Empresa]:[Nombre Empresa]],$C32,IFM[[MES]:[MES]],$J$8,IFM[[AÑO]:[AÑO]],$L$8)/1000</f>
        <v>0</v>
      </c>
      <c r="F32" s="109">
        <f t="shared" si="0"/>
        <v>0</v>
      </c>
      <c r="G32" s="109">
        <f>SUMIFS(IFM[[ResultadodeGestionGeneral]:[ResultadodeGestionGeneral]],IFM[[Nombre Empresa]:[Nombre Empresa]],$C32,IFM[[MES]:[MES]],$J$8,IFM[[AÑO]:[AÑO]],$L$8)/1000</f>
        <v>0</v>
      </c>
      <c r="H32" s="110">
        <f t="shared" si="1"/>
        <v>0</v>
      </c>
    </row>
    <row r="33" spans="1:8" ht="14.1" customHeight="1" x14ac:dyDescent="0.25">
      <c r="A33" s="21"/>
      <c r="B33" s="107">
        <v>21</v>
      </c>
      <c r="C33" s="111" t="s">
        <v>76</v>
      </c>
      <c r="D33" s="109">
        <f>SUMIFS(IFM[[ResultadoTecnicoBruto]:[ResultadoTecnicoBruto]],IFM[[Nombre Empresa]:[Nombre Empresa]],$C33,IFM[[MES]:[MES]],$J$8,IFM[[AÑO]:[AÑO]],$L$8)/1000</f>
        <v>-272203.52419000008</v>
      </c>
      <c r="E33" s="109">
        <f>SUMIFS(IFM[[ResultadodelReaseguroCedido]:[ResultadodelReaseguroCedido]],IFM[[Nombre Empresa]:[Nombre Empresa]],$C33,IFM[[MES]:[MES]],$J$8,IFM[[AÑO]:[AÑO]],$L$8)/1000</f>
        <v>252261.68392999962</v>
      </c>
      <c r="F33" s="109">
        <f t="shared" si="0"/>
        <v>-19941.840260000463</v>
      </c>
      <c r="G33" s="109">
        <f>SUMIFS(IFM[[ResultadodeGestionGeneral]:[ResultadodeGestionGeneral]],IFM[[Nombre Empresa]:[Nombre Empresa]],$C33,IFM[[MES]:[MES]],$J$8,IFM[[AÑO]:[AÑO]],$L$8)/1000</f>
        <v>20380.583800000011</v>
      </c>
      <c r="H33" s="110">
        <f t="shared" si="1"/>
        <v>438.74353999954837</v>
      </c>
    </row>
    <row r="34" spans="1:8" ht="14.1" customHeight="1" x14ac:dyDescent="0.25">
      <c r="A34" s="21"/>
      <c r="B34" s="107">
        <v>22</v>
      </c>
      <c r="C34" s="111" t="s">
        <v>77</v>
      </c>
      <c r="D34" s="109">
        <f>SUMIFS(IFM[[ResultadoTecnicoBruto]:[ResultadoTecnicoBruto]],IFM[[Nombre Empresa]:[Nombre Empresa]],$C34,IFM[[MES]:[MES]],$J$8,IFM[[AÑO]:[AÑO]],$L$8)/1000</f>
        <v>-95380.450309999898</v>
      </c>
      <c r="E34" s="109">
        <f>SUMIFS(IFM[[ResultadodelReaseguroCedido]:[ResultadodelReaseguroCedido]],IFM[[Nombre Empresa]:[Nombre Empresa]],$C34,IFM[[MES]:[MES]],$J$8,IFM[[AÑO]:[AÑO]],$L$8)/1000</f>
        <v>-10758.3542</v>
      </c>
      <c r="F34" s="109">
        <f t="shared" si="0"/>
        <v>-106138.8045099999</v>
      </c>
      <c r="G34" s="109">
        <f>SUMIFS(IFM[[ResultadodeGestionGeneral]:[ResultadodeGestionGeneral]],IFM[[Nombre Empresa]:[Nombre Empresa]],$C34,IFM[[MES]:[MES]],$J$8,IFM[[AÑO]:[AÑO]],$L$8)/1000</f>
        <v>117953.55516000032</v>
      </c>
      <c r="H34" s="110">
        <f t="shared" si="1"/>
        <v>11814.750650000424</v>
      </c>
    </row>
    <row r="35" spans="1:8" ht="14.1" customHeight="1" x14ac:dyDescent="0.25">
      <c r="A35" s="21"/>
      <c r="B35" s="107">
        <v>23</v>
      </c>
      <c r="C35" s="111" t="s">
        <v>78</v>
      </c>
      <c r="D35" s="109">
        <f>SUMIFS(IFM[[ResultadoTecnicoBruto]:[ResultadoTecnicoBruto]],IFM[[Nombre Empresa]:[Nombre Empresa]],$C35,IFM[[MES]:[MES]],$J$8,IFM[[AÑO]:[AÑO]],$L$8)/1000</f>
        <v>26372.046849999999</v>
      </c>
      <c r="E35" s="109">
        <f>SUMIFS(IFM[[ResultadodelReaseguroCedido]:[ResultadodelReaseguroCedido]],IFM[[Nombre Empresa]:[Nombre Empresa]],$C35,IFM[[MES]:[MES]],$J$8,IFM[[AÑO]:[AÑO]],$L$8)/1000</f>
        <v>-300.71991000000025</v>
      </c>
      <c r="F35" s="109">
        <f t="shared" si="0"/>
        <v>26071.326939999999</v>
      </c>
      <c r="G35" s="109">
        <f>SUMIFS(IFM[[ResultadodeGestionGeneral]:[ResultadodeGestionGeneral]],IFM[[Nombre Empresa]:[Nombre Empresa]],$C35,IFM[[MES]:[MES]],$J$8,IFM[[AÑO]:[AÑO]],$L$8)/1000</f>
        <v>-13865.50027</v>
      </c>
      <c r="H35" s="110">
        <f t="shared" si="1"/>
        <v>12205.826669999999</v>
      </c>
    </row>
    <row r="36" spans="1:8" ht="14.1" customHeight="1" x14ac:dyDescent="0.25">
      <c r="A36" s="21"/>
      <c r="B36" s="107">
        <v>24</v>
      </c>
      <c r="C36" s="111" t="s">
        <v>197</v>
      </c>
      <c r="D36" s="109">
        <f>SUMIFS(IFM[[ResultadoTecnicoBruto]:[ResultadoTecnicoBruto]],IFM[[Nombre Empresa]:[Nombre Empresa]],$C36,IFM[[MES]:[MES]],$J$8,IFM[[AÑO]:[AÑO]],$L$8)/1000</f>
        <v>0</v>
      </c>
      <c r="E36" s="109">
        <f>SUMIFS(IFM[[ResultadodelReaseguroCedido]:[ResultadodelReaseguroCedido]],IFM[[Nombre Empresa]:[Nombre Empresa]],$C36,IFM[[MES]:[MES]],$J$8,IFM[[AÑO]:[AÑO]],$L$8)/1000</f>
        <v>0</v>
      </c>
      <c r="F36" s="109">
        <f t="shared" si="0"/>
        <v>0</v>
      </c>
      <c r="G36" s="109">
        <f>SUMIFS(IFM[[ResultadodeGestionGeneral]:[ResultadodeGestionGeneral]],IFM[[Nombre Empresa]:[Nombre Empresa]],$C36,IFM[[MES]:[MES]],$J$8,IFM[[AÑO]:[AÑO]],$L$8)/1000</f>
        <v>0</v>
      </c>
      <c r="H36" s="110">
        <f t="shared" si="1"/>
        <v>0</v>
      </c>
    </row>
    <row r="37" spans="1:8" ht="14.1" customHeight="1" x14ac:dyDescent="0.25">
      <c r="A37" s="21"/>
      <c r="B37" s="107">
        <v>25</v>
      </c>
      <c r="C37" s="111" t="s">
        <v>79</v>
      </c>
      <c r="D37" s="109">
        <f>SUMIFS(IFM[[ResultadoTecnicoBruto]:[ResultadoTecnicoBruto]],IFM[[Nombre Empresa]:[Nombre Empresa]],$C37,IFM[[MES]:[MES]],$J$8,IFM[[AÑO]:[AÑO]],$L$8)/1000</f>
        <v>-720034.88244000031</v>
      </c>
      <c r="E37" s="109">
        <f>SUMIFS(IFM[[ResultadodelReaseguroCedido]:[ResultadodelReaseguroCedido]],IFM[[Nombre Empresa]:[Nombre Empresa]],$C37,IFM[[MES]:[MES]],$J$8,IFM[[AÑO]:[AÑO]],$L$8)/1000</f>
        <v>147617.09649000017</v>
      </c>
      <c r="F37" s="109">
        <f t="shared" si="0"/>
        <v>-572417.78595000017</v>
      </c>
      <c r="G37" s="109">
        <f>SUMIFS(IFM[[ResultadodeGestionGeneral]:[ResultadodeGestionGeneral]],IFM[[Nombre Empresa]:[Nombre Empresa]],$C37,IFM[[MES]:[MES]],$J$8,IFM[[AÑO]:[AÑO]],$L$8)/1000</f>
        <v>577456.90721999994</v>
      </c>
      <c r="H37" s="110">
        <f t="shared" si="1"/>
        <v>5039.1212699997704</v>
      </c>
    </row>
    <row r="38" spans="1:8" ht="14.1" customHeight="1" x14ac:dyDescent="0.25">
      <c r="A38" s="21"/>
      <c r="B38" s="107">
        <v>26</v>
      </c>
      <c r="C38" s="111" t="s">
        <v>80</v>
      </c>
      <c r="D38" s="109">
        <f>SUMIFS(IFM[[ResultadoTecnicoBruto]:[ResultadoTecnicoBruto]],IFM[[Nombre Empresa]:[Nombre Empresa]],$C38,IFM[[MES]:[MES]],$J$8,IFM[[AÑO]:[AÑO]],$L$8)/1000</f>
        <v>895514.6025300005</v>
      </c>
      <c r="E38" s="109">
        <f>SUMIFS(IFM[[ResultadodelReaseguroCedido]:[ResultadodelReaseguroCedido]],IFM[[Nombre Empresa]:[Nombre Empresa]],$C38,IFM[[MES]:[MES]],$J$8,IFM[[AÑO]:[AÑO]],$L$8)/1000</f>
        <v>-1035864.8004099999</v>
      </c>
      <c r="F38" s="109">
        <f t="shared" si="0"/>
        <v>-140350.19787999941</v>
      </c>
      <c r="G38" s="109">
        <f>SUMIFS(IFM[[ResultadodeGestionGeneral]:[ResultadodeGestionGeneral]],IFM[[Nombre Empresa]:[Nombre Empresa]],$C38,IFM[[MES]:[MES]],$J$8,IFM[[AÑO]:[AÑO]],$L$8)/1000</f>
        <v>224806.61142</v>
      </c>
      <c r="H38" s="110">
        <f t="shared" si="1"/>
        <v>84456.413540000591</v>
      </c>
    </row>
    <row r="39" spans="1:8" ht="14.1" customHeight="1" x14ac:dyDescent="0.25">
      <c r="A39" s="21"/>
      <c r="B39" s="107">
        <v>27</v>
      </c>
      <c r="C39" s="111" t="s">
        <v>81</v>
      </c>
      <c r="D39" s="109">
        <f>SUMIFS(IFM[[ResultadoTecnicoBruto]:[ResultadoTecnicoBruto]],IFM[[Nombre Empresa]:[Nombre Empresa]],$C39,IFM[[MES]:[MES]],$J$8,IFM[[AÑO]:[AÑO]],$L$8)/1000</f>
        <v>363868.40700000024</v>
      </c>
      <c r="E39" s="109">
        <f>SUMIFS(IFM[[ResultadodelReaseguroCedido]:[ResultadodelReaseguroCedido]],IFM[[Nombre Empresa]:[Nombre Empresa]],$C39,IFM[[MES]:[MES]],$J$8,IFM[[AÑO]:[AÑO]],$L$8)/1000</f>
        <v>-671731.37806000002</v>
      </c>
      <c r="F39" s="109">
        <f t="shared" si="0"/>
        <v>-307862.97105999978</v>
      </c>
      <c r="G39" s="109">
        <f>SUMIFS(IFM[[ResultadodeGestionGeneral]:[ResultadodeGestionGeneral]],IFM[[Nombre Empresa]:[Nombre Empresa]],$C39,IFM[[MES]:[MES]],$J$8,IFM[[AÑO]:[AÑO]],$L$8)/1000</f>
        <v>592660.83682999993</v>
      </c>
      <c r="H39" s="110">
        <f t="shared" si="1"/>
        <v>284797.86577000015</v>
      </c>
    </row>
    <row r="40" spans="1:8" ht="14.1" customHeight="1" x14ac:dyDescent="0.25">
      <c r="A40" s="21"/>
      <c r="B40" s="107">
        <v>28</v>
      </c>
      <c r="C40" s="111" t="s">
        <v>82</v>
      </c>
      <c r="D40" s="109">
        <f>SUMIFS(IFM[[ResultadoTecnicoBruto]:[ResultadoTecnicoBruto]],IFM[[Nombre Empresa]:[Nombre Empresa]],$C40,IFM[[MES]:[MES]],$J$8,IFM[[AÑO]:[AÑO]],$L$8)/1000</f>
        <v>-971494.14518999867</v>
      </c>
      <c r="E40" s="109">
        <f>SUMIFS(IFM[[ResultadodelReaseguroCedido]:[ResultadodelReaseguroCedido]],IFM[[Nombre Empresa]:[Nombre Empresa]],$C40,IFM[[MES]:[MES]],$J$8,IFM[[AÑO]:[AÑO]],$L$8)/1000</f>
        <v>1365144.2743100037</v>
      </c>
      <c r="F40" s="109">
        <f t="shared" si="0"/>
        <v>393650.12912000506</v>
      </c>
      <c r="G40" s="109">
        <f>SUMIFS(IFM[[ResultadodeGestionGeneral]:[ResultadodeGestionGeneral]],IFM[[Nombre Empresa]:[Nombre Empresa]],$C40,IFM[[MES]:[MES]],$J$8,IFM[[AÑO]:[AÑO]],$L$8)/1000</f>
        <v>-300701.90220000077</v>
      </c>
      <c r="H40" s="110">
        <f t="shared" si="1"/>
        <v>92948.226920004294</v>
      </c>
    </row>
    <row r="41" spans="1:8" ht="14.1" customHeight="1" x14ac:dyDescent="0.25">
      <c r="A41" s="21"/>
      <c r="B41" s="107">
        <v>29</v>
      </c>
      <c r="C41" s="111" t="s">
        <v>83</v>
      </c>
      <c r="D41" s="109">
        <f>SUMIFS(IFM[[ResultadoTecnicoBruto]:[ResultadoTecnicoBruto]],IFM[[Nombre Empresa]:[Nombre Empresa]],$C41,IFM[[MES]:[MES]],$J$8,IFM[[AÑO]:[AÑO]],$L$8)/1000</f>
        <v>300158.49382000003</v>
      </c>
      <c r="E41" s="109">
        <f>SUMIFS(IFM[[ResultadodelReaseguroCedido]:[ResultadodelReaseguroCedido]],IFM[[Nombre Empresa]:[Nombre Empresa]],$C41,IFM[[MES]:[MES]],$J$8,IFM[[AÑO]:[AÑO]],$L$8)/1000</f>
        <v>-544071.86139000009</v>
      </c>
      <c r="F41" s="109">
        <f t="shared" si="0"/>
        <v>-243913.36757000006</v>
      </c>
      <c r="G41" s="109">
        <f>SUMIFS(IFM[[ResultadodeGestionGeneral]:[ResultadodeGestionGeneral]],IFM[[Nombre Empresa]:[Nombre Empresa]],$C41,IFM[[MES]:[MES]],$J$8,IFM[[AÑO]:[AÑO]],$L$8)/1000</f>
        <v>303607.28805000003</v>
      </c>
      <c r="H41" s="110">
        <f t="shared" si="1"/>
        <v>59693.920479999972</v>
      </c>
    </row>
    <row r="42" spans="1:8" ht="14.1" customHeight="1" x14ac:dyDescent="0.25">
      <c r="A42" s="21"/>
      <c r="B42" s="107">
        <v>30</v>
      </c>
      <c r="C42" s="111" t="s">
        <v>106</v>
      </c>
      <c r="D42" s="109">
        <f>SUMIFS(IFM[[ResultadoTecnicoBruto]:[ResultadoTecnicoBruto]],IFM[[Nombre Empresa]:[Nombre Empresa]],$C42,IFM[[MES]:[MES]],$J$8,IFM[[AÑO]:[AÑO]],$L$8)/1000</f>
        <v>0</v>
      </c>
      <c r="E42" s="109">
        <f>SUMIFS(IFM[[ResultadodelReaseguroCedido]:[ResultadodelReaseguroCedido]],IFM[[Nombre Empresa]:[Nombre Empresa]],$C42,IFM[[MES]:[MES]],$J$8,IFM[[AÑO]:[AÑO]],$L$8)/1000</f>
        <v>0</v>
      </c>
      <c r="F42" s="109">
        <f t="shared" si="0"/>
        <v>0</v>
      </c>
      <c r="G42" s="109">
        <f>SUMIFS(IFM[[ResultadodeGestionGeneral]:[ResultadodeGestionGeneral]],IFM[[Nombre Empresa]:[Nombre Empresa]],$C42,IFM[[MES]:[MES]],$J$8,IFM[[AÑO]:[AÑO]],$L$8)/1000</f>
        <v>0</v>
      </c>
      <c r="H42" s="110">
        <f t="shared" si="1"/>
        <v>0</v>
      </c>
    </row>
    <row r="43" spans="1:8" ht="14.1" customHeight="1" x14ac:dyDescent="0.25">
      <c r="A43" s="21"/>
      <c r="B43" s="107">
        <v>31</v>
      </c>
      <c r="C43" s="112" t="s">
        <v>84</v>
      </c>
      <c r="D43" s="109">
        <f>SUMIFS(IFM[[ResultadoTecnicoBruto]:[ResultadoTecnicoBruto]],IFM[[Nombre Empresa]:[Nombre Empresa]],$C43,IFM[[MES]:[MES]],$J$8,IFM[[AÑO]:[AÑO]],$L$8)/1000</f>
        <v>-38366.218500000075</v>
      </c>
      <c r="E43" s="109">
        <f>SUMIFS(IFM[[ResultadodelReaseguroCedido]:[ResultadodelReaseguroCedido]],IFM[[Nombre Empresa]:[Nombre Empresa]],$C43,IFM[[MES]:[MES]],$J$8,IFM[[AÑO]:[AÑO]],$L$8)/1000</f>
        <v>-131395.22285999998</v>
      </c>
      <c r="F43" s="109">
        <f t="shared" si="0"/>
        <v>-169761.44136000006</v>
      </c>
      <c r="G43" s="109">
        <f>SUMIFS(IFM[[ResultadodeGestionGeneral]:[ResultadodeGestionGeneral]],IFM[[Nombre Empresa]:[Nombre Empresa]],$C43,IFM[[MES]:[MES]],$J$8,IFM[[AÑO]:[AÑO]],$L$8)/1000</f>
        <v>183495.62385000003</v>
      </c>
      <c r="H43" s="110">
        <f t="shared" si="1"/>
        <v>13734.182489999977</v>
      </c>
    </row>
    <row r="44" spans="1:8" ht="14.1" customHeight="1" x14ac:dyDescent="0.25">
      <c r="A44" s="21"/>
      <c r="B44" s="107">
        <v>32</v>
      </c>
      <c r="C44" s="111" t="s">
        <v>85</v>
      </c>
      <c r="D44" s="109">
        <f>SUMIFS(IFM[[ResultadoTecnicoBruto]:[ResultadoTecnicoBruto]],IFM[[Nombre Empresa]:[Nombre Empresa]],$C44,IFM[[MES]:[MES]],$J$8,IFM[[AÑO]:[AÑO]],$L$8)/1000</f>
        <v>-38812.09016</v>
      </c>
      <c r="E44" s="109">
        <f>SUMIFS(IFM[[ResultadodelReaseguroCedido]:[ResultadodelReaseguroCedido]],IFM[[Nombre Empresa]:[Nombre Empresa]],$C44,IFM[[MES]:[MES]],$J$8,IFM[[AÑO]:[AÑO]],$L$8)/1000</f>
        <v>-1102.5958299999993</v>
      </c>
      <c r="F44" s="109">
        <f t="shared" si="0"/>
        <v>-39914.685989999998</v>
      </c>
      <c r="G44" s="109">
        <f>SUMIFS(IFM[[ResultadodeGestionGeneral]:[ResultadodeGestionGeneral]],IFM[[Nombre Empresa]:[Nombre Empresa]],$C44,IFM[[MES]:[MES]],$J$8,IFM[[AÑO]:[AÑO]],$L$8)/1000</f>
        <v>42742.710799999993</v>
      </c>
      <c r="H44" s="110">
        <f t="shared" si="1"/>
        <v>2828.0248099999953</v>
      </c>
    </row>
    <row r="45" spans="1:8" ht="14.1" customHeight="1" x14ac:dyDescent="0.25">
      <c r="A45" s="21"/>
      <c r="B45" s="107">
        <v>33</v>
      </c>
      <c r="C45" s="111" t="s">
        <v>86</v>
      </c>
      <c r="D45" s="109">
        <f>SUMIFS(IFM[[ResultadoTecnicoBruto]:[ResultadoTecnicoBruto]],IFM[[Nombre Empresa]:[Nombre Empresa]],$C45,IFM[[MES]:[MES]],$J$8,IFM[[AÑO]:[AÑO]],$L$8)/1000</f>
        <v>-51947.781180000013</v>
      </c>
      <c r="E45" s="109">
        <f>SUMIFS(IFM[[ResultadodelReaseguroCedido]:[ResultadodelReaseguroCedido]],IFM[[Nombre Empresa]:[Nombre Empresa]],$C45,IFM[[MES]:[MES]],$J$8,IFM[[AÑO]:[AÑO]],$L$8)/1000</f>
        <v>-397.52402999999998</v>
      </c>
      <c r="F45" s="109">
        <f t="shared" si="0"/>
        <v>-52345.305210000013</v>
      </c>
      <c r="G45" s="109">
        <f>SUMIFS(IFM[[ResultadodeGestionGeneral]:[ResultadodeGestionGeneral]],IFM[[Nombre Empresa]:[Nombre Empresa]],$C45,IFM[[MES]:[MES]],$J$8,IFM[[AÑO]:[AÑO]],$L$8)/1000</f>
        <v>513553.33848000003</v>
      </c>
      <c r="H45" s="110">
        <f t="shared" si="1"/>
        <v>461208.03327000001</v>
      </c>
    </row>
    <row r="46" spans="1:8" ht="14.1" customHeight="1" x14ac:dyDescent="0.25">
      <c r="A46" s="21"/>
      <c r="B46" s="107">
        <v>34</v>
      </c>
      <c r="C46" s="111" t="s">
        <v>87</v>
      </c>
      <c r="D46" s="109">
        <f>SUMIFS(IFM[[ResultadoTecnicoBruto]:[ResultadoTecnicoBruto]],IFM[[Nombre Empresa]:[Nombre Empresa]],$C46,IFM[[MES]:[MES]],$J$8,IFM[[AÑO]:[AÑO]],$L$8)/1000</f>
        <v>-172250.92471999954</v>
      </c>
      <c r="E46" s="109">
        <f>SUMIFS(IFM[[ResultadodelReaseguroCedido]:[ResultadodelReaseguroCedido]],IFM[[Nombre Empresa]:[Nombre Empresa]],$C46,IFM[[MES]:[MES]],$J$8,IFM[[AÑO]:[AÑO]],$L$8)/1000</f>
        <v>173038.29139</v>
      </c>
      <c r="F46" s="109">
        <f t="shared" si="0"/>
        <v>787.36667000045418</v>
      </c>
      <c r="G46" s="109">
        <f>SUMIFS(IFM[[ResultadodeGestionGeneral]:[ResultadodeGestionGeneral]],IFM[[Nombre Empresa]:[Nombre Empresa]],$C46,IFM[[MES]:[MES]],$J$8,IFM[[AÑO]:[AÑO]],$L$8)/1000</f>
        <v>12884.961610000015</v>
      </c>
      <c r="H46" s="110">
        <f t="shared" si="1"/>
        <v>13672.328280000469</v>
      </c>
    </row>
    <row r="47" spans="1:8" ht="14.1" customHeight="1" x14ac:dyDescent="0.25">
      <c r="A47" s="21"/>
      <c r="B47" s="107">
        <v>35</v>
      </c>
      <c r="C47" s="111" t="s">
        <v>88</v>
      </c>
      <c r="D47" s="109">
        <f>SUMIFS(IFM[[ResultadoTecnicoBruto]:[ResultadoTecnicoBruto]],IFM[[Nombre Empresa]:[Nombre Empresa]],$C47,IFM[[MES]:[MES]],$J$8,IFM[[AÑO]:[AÑO]],$L$8)/1000</f>
        <v>-6945.2659499999972</v>
      </c>
      <c r="E47" s="109">
        <f>SUMIFS(IFM[[ResultadodelReaseguroCedido]:[ResultadodelReaseguroCedido]],IFM[[Nombre Empresa]:[Nombre Empresa]],$C47,IFM[[MES]:[MES]],$J$8,IFM[[AÑO]:[AÑO]],$L$8)/1000</f>
        <v>-116.568</v>
      </c>
      <c r="F47" s="109">
        <f t="shared" si="0"/>
        <v>-7061.8339499999975</v>
      </c>
      <c r="G47" s="109">
        <f>SUMIFS(IFM[[ResultadodeGestionGeneral]:[ResultadodeGestionGeneral]],IFM[[Nombre Empresa]:[Nombre Empresa]],$C47,IFM[[MES]:[MES]],$J$8,IFM[[AÑO]:[AÑO]],$L$8)/1000</f>
        <v>9166.6463899999999</v>
      </c>
      <c r="H47" s="110">
        <f t="shared" si="1"/>
        <v>2104.8124400000024</v>
      </c>
    </row>
    <row r="48" spans="1:8" ht="14.1" customHeight="1" x14ac:dyDescent="0.25">
      <c r="A48" s="21"/>
      <c r="B48" s="107">
        <v>36</v>
      </c>
      <c r="C48" s="111" t="s">
        <v>89</v>
      </c>
      <c r="D48" s="109">
        <f>SUMIFS(IFM[[ResultadoTecnicoBruto]:[ResultadoTecnicoBruto]],IFM[[Nombre Empresa]:[Nombre Empresa]],$C48,IFM[[MES]:[MES]],$J$8,IFM[[AÑO]:[AÑO]],$L$8)/1000</f>
        <v>-242031.80633999981</v>
      </c>
      <c r="E48" s="109">
        <f>SUMIFS(IFM[[ResultadodelReaseguroCedido]:[ResultadodelReaseguroCedido]],IFM[[Nombre Empresa]:[Nombre Empresa]],$C48,IFM[[MES]:[MES]],$J$8,IFM[[AÑO]:[AÑO]],$L$8)/1000</f>
        <v>176055.84065999975</v>
      </c>
      <c r="F48" s="109">
        <f t="shared" si="0"/>
        <v>-65975.965680000052</v>
      </c>
      <c r="G48" s="109">
        <f>SUMIFS(IFM[[ResultadodeGestionGeneral]:[ResultadodeGestionGeneral]],IFM[[Nombre Empresa]:[Nombre Empresa]],$C48,IFM[[MES]:[MES]],$J$8,IFM[[AÑO]:[AÑO]],$L$8)/1000</f>
        <v>72803.174599999911</v>
      </c>
      <c r="H48" s="110">
        <f t="shared" si="1"/>
        <v>6827.2089199998591</v>
      </c>
    </row>
    <row r="49" spans="1:8" ht="14.1" customHeight="1" x14ac:dyDescent="0.25">
      <c r="A49" s="21"/>
      <c r="B49" s="107">
        <v>37</v>
      </c>
      <c r="C49" s="111" t="s">
        <v>90</v>
      </c>
      <c r="D49" s="109">
        <f>SUMIFS(IFM[[ResultadoTecnicoBruto]:[ResultadoTecnicoBruto]],IFM[[Nombre Empresa]:[Nombre Empresa]],$C49,IFM[[MES]:[MES]],$J$8,IFM[[AÑO]:[AÑO]],$L$8)/1000</f>
        <v>-84209.886820000072</v>
      </c>
      <c r="E49" s="109">
        <f>SUMIFS(IFM[[ResultadodelReaseguroCedido]:[ResultadodelReaseguroCedido]],IFM[[Nombre Empresa]:[Nombre Empresa]],$C49,IFM[[MES]:[MES]],$J$8,IFM[[AÑO]:[AÑO]],$L$8)/1000</f>
        <v>6719.5386699999981</v>
      </c>
      <c r="F49" s="109">
        <f t="shared" si="0"/>
        <v>-77490.348150000078</v>
      </c>
      <c r="G49" s="109">
        <f>SUMIFS(IFM[[ResultadodeGestionGeneral]:[ResultadodeGestionGeneral]],IFM[[Nombre Empresa]:[Nombre Empresa]],$C49,IFM[[MES]:[MES]],$J$8,IFM[[AÑO]:[AÑO]],$L$8)/1000</f>
        <v>106792.53689000002</v>
      </c>
      <c r="H49" s="110">
        <f t="shared" si="1"/>
        <v>29302.18873999994</v>
      </c>
    </row>
    <row r="50" spans="1:8" ht="14.1" customHeight="1" x14ac:dyDescent="0.25">
      <c r="A50" s="21"/>
      <c r="B50" s="107">
        <v>38</v>
      </c>
      <c r="C50" s="111" t="s">
        <v>91</v>
      </c>
      <c r="D50" s="109">
        <f>SUMIFS(IFM[[ResultadoTecnicoBruto]:[ResultadoTecnicoBruto]],IFM[[Nombre Empresa]:[Nombre Empresa]],$C50,IFM[[MES]:[MES]],$J$8,IFM[[AÑO]:[AÑO]],$L$8)/1000</f>
        <v>0</v>
      </c>
      <c r="E50" s="109">
        <f>SUMIFS(IFM[[ResultadodelReaseguroCedido]:[ResultadodelReaseguroCedido]],IFM[[Nombre Empresa]:[Nombre Empresa]],$C50,IFM[[MES]:[MES]],$J$8,IFM[[AÑO]:[AÑO]],$L$8)/1000</f>
        <v>0</v>
      </c>
      <c r="F50" s="109">
        <f t="shared" si="0"/>
        <v>0</v>
      </c>
      <c r="G50" s="109">
        <f>SUMIFS(IFM[[ResultadodeGestionGeneral]:[ResultadodeGestionGeneral]],IFM[[Nombre Empresa]:[Nombre Empresa]],$C50,IFM[[MES]:[MES]],$J$8,IFM[[AÑO]:[AÑO]],$L$8)/1000</f>
        <v>0</v>
      </c>
      <c r="H50" s="110">
        <f t="shared" si="1"/>
        <v>0</v>
      </c>
    </row>
    <row r="51" spans="1:8" ht="14.1" customHeight="1" x14ac:dyDescent="0.25">
      <c r="A51" s="21"/>
      <c r="B51" s="107">
        <v>39</v>
      </c>
      <c r="C51" s="111" t="s">
        <v>92</v>
      </c>
      <c r="D51" s="109">
        <f>SUMIFS(IFM[[ResultadoTecnicoBruto]:[ResultadoTecnicoBruto]],IFM[[Nombre Empresa]:[Nombre Empresa]],$C51,IFM[[MES]:[MES]],$J$8,IFM[[AÑO]:[AÑO]],$L$8)/1000</f>
        <v>10494.123849999947</v>
      </c>
      <c r="E51" s="109">
        <f>SUMIFS(IFM[[ResultadodelReaseguroCedido]:[ResultadodelReaseguroCedido]],IFM[[Nombre Empresa]:[Nombre Empresa]],$C51,IFM[[MES]:[MES]],$J$8,IFM[[AÑO]:[AÑO]],$L$8)/1000</f>
        <v>-6077.451369999997</v>
      </c>
      <c r="F51" s="109">
        <f t="shared" si="0"/>
        <v>4416.6724799999502</v>
      </c>
      <c r="G51" s="109">
        <f>SUMIFS(IFM[[ResultadodeGestionGeneral]:[ResultadodeGestionGeneral]],IFM[[Nombre Empresa]:[Nombre Empresa]],$C51,IFM[[MES]:[MES]],$J$8,IFM[[AÑO]:[AÑO]],$L$8)/1000</f>
        <v>-4277.8898900000004</v>
      </c>
      <c r="H51" s="110">
        <f t="shared" si="1"/>
        <v>138.78258999994978</v>
      </c>
    </row>
    <row r="52" spans="1:8" ht="14.1" customHeight="1" x14ac:dyDescent="0.25">
      <c r="A52" s="21"/>
      <c r="B52" s="107">
        <v>40</v>
      </c>
      <c r="C52" s="111" t="s">
        <v>93</v>
      </c>
      <c r="D52" s="109">
        <f>SUMIFS(IFM[[ResultadoTecnicoBruto]:[ResultadoTecnicoBruto]],IFM[[Nombre Empresa]:[Nombre Empresa]],$C52,IFM[[MES]:[MES]],$J$8,IFM[[AÑO]:[AÑO]],$L$8)/1000</f>
        <v>-175168.07297000004</v>
      </c>
      <c r="E52" s="109">
        <f>SUMIFS(IFM[[ResultadodelReaseguroCedido]:[ResultadodelReaseguroCedido]],IFM[[Nombre Empresa]:[Nombre Empresa]],$C52,IFM[[MES]:[MES]],$J$8,IFM[[AÑO]:[AÑO]],$L$8)/1000</f>
        <v>176241.75636000009</v>
      </c>
      <c r="F52" s="109">
        <f t="shared" si="0"/>
        <v>1073.6833900000493</v>
      </c>
      <c r="G52" s="109">
        <f>SUMIFS(IFM[[ResultadodeGestionGeneral]:[ResultadodeGestionGeneral]],IFM[[Nombre Empresa]:[Nombre Empresa]],$C52,IFM[[MES]:[MES]],$J$8,IFM[[AÑO]:[AÑO]],$L$8)/1000</f>
        <v>-586.97532999999817</v>
      </c>
      <c r="H52" s="110">
        <f t="shared" si="1"/>
        <v>486.70806000005109</v>
      </c>
    </row>
    <row r="53" spans="1:8" ht="14.1" customHeight="1" x14ac:dyDescent="0.25">
      <c r="A53" s="21"/>
      <c r="B53" s="107">
        <v>41</v>
      </c>
      <c r="C53" s="111" t="s">
        <v>94</v>
      </c>
      <c r="D53" s="109">
        <f>SUMIFS(IFM[[ResultadoTecnicoBruto]:[ResultadoTecnicoBruto]],IFM[[Nombre Empresa]:[Nombre Empresa]],$C53,IFM[[MES]:[MES]],$J$8,IFM[[AÑO]:[AÑO]],$L$8)/1000</f>
        <v>58821.266730000039</v>
      </c>
      <c r="E53" s="109">
        <f>SUMIFS(IFM[[ResultadodelReaseguroCedido]:[ResultadodelReaseguroCedido]],IFM[[Nombre Empresa]:[Nombre Empresa]],$C53,IFM[[MES]:[MES]],$J$8,IFM[[AÑO]:[AÑO]],$L$8)/1000</f>
        <v>-315094.02742000006</v>
      </c>
      <c r="F53" s="109">
        <f t="shared" si="0"/>
        <v>-256272.76069000002</v>
      </c>
      <c r="G53" s="109">
        <f>SUMIFS(IFM[[ResultadodeGestionGeneral]:[ResultadodeGestionGeneral]],IFM[[Nombre Empresa]:[Nombre Empresa]],$C53,IFM[[MES]:[MES]],$J$8,IFM[[AÑO]:[AÑO]],$L$8)/1000</f>
        <v>155192.33711000002</v>
      </c>
      <c r="H53" s="110">
        <f t="shared" si="1"/>
        <v>-101080.42358</v>
      </c>
    </row>
    <row r="54" spans="1:8" ht="14.1" customHeight="1" x14ac:dyDescent="0.25">
      <c r="A54" s="21"/>
      <c r="B54" s="107">
        <v>42</v>
      </c>
      <c r="C54" s="111" t="s">
        <v>199</v>
      </c>
      <c r="D54" s="109">
        <f>SUMIFS(IFM[[ResultadoTecnicoBruto]:[ResultadoTecnicoBruto]],IFM[[Nombre Empresa]:[Nombre Empresa]],$C54,IFM[[MES]:[MES]],$J$8,IFM[[AÑO]:[AÑO]],$L$8)/1000</f>
        <v>0</v>
      </c>
      <c r="E54" s="109">
        <f>SUMIFS(IFM[[ResultadodelReaseguroCedido]:[ResultadodelReaseguroCedido]],IFM[[Nombre Empresa]:[Nombre Empresa]],$C54,IFM[[MES]:[MES]],$J$8,IFM[[AÑO]:[AÑO]],$L$8)/1000</f>
        <v>0</v>
      </c>
      <c r="F54" s="109">
        <f t="shared" si="0"/>
        <v>0</v>
      </c>
      <c r="G54" s="109">
        <f>SUMIFS(IFM[[ResultadodeGestionGeneral]:[ResultadodeGestionGeneral]],IFM[[Nombre Empresa]:[Nombre Empresa]],$C54,IFM[[MES]:[MES]],$J$8,IFM[[AÑO]:[AÑO]],$L$8)/1000</f>
        <v>0</v>
      </c>
      <c r="H54" s="110">
        <f t="shared" si="1"/>
        <v>0</v>
      </c>
    </row>
    <row r="55" spans="1:8" ht="14.1" customHeight="1" x14ac:dyDescent="0.25">
      <c r="A55" s="21"/>
      <c r="B55" s="107">
        <v>43</v>
      </c>
      <c r="C55" s="111" t="s">
        <v>95</v>
      </c>
      <c r="D55" s="109">
        <f>SUMIFS(IFM[[ResultadoTecnicoBruto]:[ResultadoTecnicoBruto]],IFM[[Nombre Empresa]:[Nombre Empresa]],$C55,IFM[[MES]:[MES]],$J$8,IFM[[AÑO]:[AÑO]],$L$8)/1000</f>
        <v>-3618.7397999999935</v>
      </c>
      <c r="E55" s="109">
        <f>SUMIFS(IFM[[ResultadodelReaseguroCedido]:[ResultadodelReaseguroCedido]],IFM[[Nombre Empresa]:[Nombre Empresa]],$C55,IFM[[MES]:[MES]],$J$8,IFM[[AÑO]:[AÑO]],$L$8)/1000</f>
        <v>115.32292999999993</v>
      </c>
      <c r="F55" s="109">
        <f t="shared" si="0"/>
        <v>-3503.4168699999937</v>
      </c>
      <c r="G55" s="109">
        <f>SUMIFS(IFM[[ResultadodeGestionGeneral]:[ResultadodeGestionGeneral]],IFM[[Nombre Empresa]:[Nombre Empresa]],$C55,IFM[[MES]:[MES]],$J$8,IFM[[AÑO]:[AÑO]],$L$8)/1000</f>
        <v>8027.3414699999985</v>
      </c>
      <c r="H55" s="110">
        <f t="shared" si="1"/>
        <v>4523.9246000000048</v>
      </c>
    </row>
    <row r="56" spans="1:8" ht="14.1" customHeight="1" x14ac:dyDescent="0.25">
      <c r="A56" s="21"/>
      <c r="B56" s="107">
        <v>44</v>
      </c>
      <c r="C56" s="111" t="s">
        <v>96</v>
      </c>
      <c r="D56" s="109">
        <f>SUMIFS(IFM[[ResultadoTecnicoBruto]:[ResultadoTecnicoBruto]],IFM[[Nombre Empresa]:[Nombre Empresa]],$C56,IFM[[MES]:[MES]],$J$8,IFM[[AÑO]:[AÑO]],$L$8)/1000</f>
        <v>119440.98617999998</v>
      </c>
      <c r="E56" s="109">
        <f>SUMIFS(IFM[[ResultadodelReaseguroCedido]:[ResultadodelReaseguroCedido]],IFM[[Nombre Empresa]:[Nombre Empresa]],$C56,IFM[[MES]:[MES]],$J$8,IFM[[AÑO]:[AÑO]],$L$8)/1000</f>
        <v>-59792.125169999999</v>
      </c>
      <c r="F56" s="109">
        <f t="shared" si="0"/>
        <v>59648.861009999979</v>
      </c>
      <c r="G56" s="109">
        <f>SUMIFS(IFM[[ResultadodeGestionGeneral]:[ResultadodeGestionGeneral]],IFM[[Nombre Empresa]:[Nombre Empresa]],$C56,IFM[[MES]:[MES]],$J$8,IFM[[AÑO]:[AÑO]],$L$8)/1000</f>
        <v>-203201.16182000007</v>
      </c>
      <c r="H56" s="110">
        <f t="shared" si="1"/>
        <v>-143552.3008100001</v>
      </c>
    </row>
    <row r="57" spans="1:8" ht="14.1" customHeight="1" x14ac:dyDescent="0.25">
      <c r="A57" s="21"/>
      <c r="B57" s="107">
        <v>45</v>
      </c>
      <c r="C57" s="111" t="s">
        <v>97</v>
      </c>
      <c r="D57" s="109">
        <f>SUMIFS(IFM[[ResultadoTecnicoBruto]:[ResultadoTecnicoBruto]],IFM[[Nombre Empresa]:[Nombre Empresa]],$C57,IFM[[MES]:[MES]],$J$8,IFM[[AÑO]:[AÑO]],$L$8)/1000</f>
        <v>76313.734119999936</v>
      </c>
      <c r="E57" s="109">
        <f>SUMIFS(IFM[[ResultadodelReaseguroCedido]:[ResultadodelReaseguroCedido]],IFM[[Nombre Empresa]:[Nombre Empresa]],$C57,IFM[[MES]:[MES]],$J$8,IFM[[AÑO]:[AÑO]],$L$8)/1000</f>
        <v>-39506.474200000026</v>
      </c>
      <c r="F57" s="109">
        <f t="shared" si="0"/>
        <v>36807.259919999909</v>
      </c>
      <c r="G57" s="109">
        <f>SUMIFS(IFM[[ResultadodeGestionGeneral]:[ResultadodeGestionGeneral]],IFM[[Nombre Empresa]:[Nombre Empresa]],$C57,IFM[[MES]:[MES]],$J$8,IFM[[AÑO]:[AÑO]],$L$8)/1000</f>
        <v>-35926.366889999998</v>
      </c>
      <c r="H57" s="110">
        <f t="shared" si="1"/>
        <v>880.89302999991196</v>
      </c>
    </row>
    <row r="58" spans="1:8" ht="14.1" customHeight="1" x14ac:dyDescent="0.25">
      <c r="A58" s="21"/>
      <c r="B58" s="107">
        <v>46</v>
      </c>
      <c r="C58" s="111" t="s">
        <v>98</v>
      </c>
      <c r="D58" s="109">
        <f>SUMIFS(IFM[[ResultadoTecnicoBruto]:[ResultadoTecnicoBruto]],IFM[[Nombre Empresa]:[Nombre Empresa]],$C58,IFM[[MES]:[MES]],$J$8,IFM[[AÑO]:[AÑO]],$L$8)/1000</f>
        <v>-3827.390449999978</v>
      </c>
      <c r="E58" s="109">
        <f>SUMIFS(IFM[[ResultadodelReaseguroCedido]:[ResultadodelReaseguroCedido]],IFM[[Nombre Empresa]:[Nombre Empresa]],$C58,IFM[[MES]:[MES]],$J$8,IFM[[AÑO]:[AÑO]],$L$8)/1000</f>
        <v>-158955.41587</v>
      </c>
      <c r="F58" s="109">
        <f t="shared" si="0"/>
        <v>-162782.80631999997</v>
      </c>
      <c r="G58" s="109">
        <f>SUMIFS(IFM[[ResultadodeGestionGeneral]:[ResultadodeGestionGeneral]],IFM[[Nombre Empresa]:[Nombre Empresa]],$C58,IFM[[MES]:[MES]],$J$8,IFM[[AÑO]:[AÑO]],$L$8)/1000</f>
        <v>394174.48758999998</v>
      </c>
      <c r="H58" s="110">
        <f t="shared" si="1"/>
        <v>231391.68127</v>
      </c>
    </row>
    <row r="59" spans="1:8" ht="14.1" customHeight="1" x14ac:dyDescent="0.25">
      <c r="A59" s="21"/>
      <c r="B59" s="107">
        <v>47</v>
      </c>
      <c r="C59" s="111" t="s">
        <v>99</v>
      </c>
      <c r="D59" s="109">
        <f>SUMIFS(IFM[[ResultadoTecnicoBruto]:[ResultadoTecnicoBruto]],IFM[[Nombre Empresa]:[Nombre Empresa]],$C59,IFM[[MES]:[MES]],$J$8,IFM[[AÑO]:[AÑO]],$L$8)/1000</f>
        <v>-41283.543260000006</v>
      </c>
      <c r="E59" s="109">
        <f>SUMIFS(IFM[[ResultadodelReaseguroCedido]:[ResultadodelReaseguroCedido]],IFM[[Nombre Empresa]:[Nombre Empresa]],$C59,IFM[[MES]:[MES]],$J$8,IFM[[AÑO]:[AÑO]],$L$8)/1000</f>
        <v>-27370.979329999998</v>
      </c>
      <c r="F59" s="109">
        <f t="shared" si="0"/>
        <v>-68654.522590000008</v>
      </c>
      <c r="G59" s="109">
        <f>SUMIFS(IFM[[ResultadodeGestionGeneral]:[ResultadodeGestionGeneral]],IFM[[Nombre Empresa]:[Nombre Empresa]],$C59,IFM[[MES]:[MES]],$J$8,IFM[[AÑO]:[AÑO]],$L$8)/1000</f>
        <v>110424.81565999999</v>
      </c>
      <c r="H59" s="110">
        <f t="shared" si="1"/>
        <v>41770.293069999985</v>
      </c>
    </row>
    <row r="60" spans="1:8" ht="14.1" customHeight="1" x14ac:dyDescent="0.25">
      <c r="A60" s="21"/>
      <c r="B60" s="107">
        <v>48</v>
      </c>
      <c r="C60" s="111" t="s">
        <v>100</v>
      </c>
      <c r="D60" s="109">
        <f>SUMIFS(IFM[[ResultadoTecnicoBruto]:[ResultadoTecnicoBruto]],IFM[[Nombre Empresa]:[Nombre Empresa]],$C60,IFM[[MES]:[MES]],$J$8,IFM[[AÑO]:[AÑO]],$L$8)/1000</f>
        <v>810.42375000000004</v>
      </c>
      <c r="E60" s="109">
        <f>SUMIFS(IFM[[ResultadodelReaseguroCedido]:[ResultadodelReaseguroCedido]],IFM[[Nombre Empresa]:[Nombre Empresa]],$C60,IFM[[MES]:[MES]],$J$8,IFM[[AÑO]:[AÑO]],$L$8)/1000</f>
        <v>0</v>
      </c>
      <c r="F60" s="109">
        <f t="shared" si="0"/>
        <v>810.42375000000004</v>
      </c>
      <c r="G60" s="109">
        <f>SUMIFS(IFM[[ResultadodeGestionGeneral]:[ResultadodeGestionGeneral]],IFM[[Nombre Empresa]:[Nombre Empresa]],$C60,IFM[[MES]:[MES]],$J$8,IFM[[AÑO]:[AÑO]],$L$8)/1000</f>
        <v>13.481179999999993</v>
      </c>
      <c r="H60" s="110">
        <f t="shared" si="1"/>
        <v>823.90493000000004</v>
      </c>
    </row>
    <row r="61" spans="1:8" ht="14.1" customHeight="1" x14ac:dyDescent="0.25">
      <c r="A61" s="21"/>
      <c r="B61" s="107">
        <v>49</v>
      </c>
      <c r="C61" s="111" t="s">
        <v>101</v>
      </c>
      <c r="D61" s="109">
        <f>SUMIFS(IFM[[ResultadoTecnicoBruto]:[ResultadoTecnicoBruto]],IFM[[Nombre Empresa]:[Nombre Empresa]],$C61,IFM[[MES]:[MES]],$J$8,IFM[[AÑO]:[AÑO]],$L$8)/1000</f>
        <v>24582.237439999953</v>
      </c>
      <c r="E61" s="109">
        <f>SUMIFS(IFM[[ResultadodelReaseguroCedido]:[ResultadodelReaseguroCedido]],IFM[[Nombre Empresa]:[Nombre Empresa]],$C61,IFM[[MES]:[MES]],$J$8,IFM[[AÑO]:[AÑO]],$L$8)/1000</f>
        <v>0</v>
      </c>
      <c r="F61" s="109">
        <f t="shared" si="0"/>
        <v>24582.237439999953</v>
      </c>
      <c r="G61" s="109">
        <f>SUMIFS(IFM[[ResultadodeGestionGeneral]:[ResultadodeGestionGeneral]],IFM[[Nombre Empresa]:[Nombre Empresa]],$C61,IFM[[MES]:[MES]],$J$8,IFM[[AÑO]:[AÑO]],$L$8)/1000</f>
        <v>6451.5032499999998</v>
      </c>
      <c r="H61" s="110">
        <f t="shared" si="1"/>
        <v>31033.740689999955</v>
      </c>
    </row>
    <row r="62" spans="1:8" ht="14.1" customHeight="1" x14ac:dyDescent="0.25">
      <c r="A62" s="21"/>
      <c r="B62" s="107">
        <v>50</v>
      </c>
      <c r="C62" s="111" t="s">
        <v>102</v>
      </c>
      <c r="D62" s="109">
        <f>SUMIFS(IFM[[ResultadoTecnicoBruto]:[ResultadoTecnicoBruto]],IFM[[Nombre Empresa]:[Nombre Empresa]],$C62,IFM[[MES]:[MES]],$J$8,IFM[[AÑO]:[AÑO]],$L$8)/1000</f>
        <v>-5689.7837599999984</v>
      </c>
      <c r="E62" s="109">
        <f>SUMIFS(IFM[[ResultadodelReaseguroCedido]:[ResultadodelReaseguroCedido]],IFM[[Nombre Empresa]:[Nombre Empresa]],$C62,IFM[[MES]:[MES]],$J$8,IFM[[AÑO]:[AÑO]],$L$8)/1000</f>
        <v>-1013.3667700000004</v>
      </c>
      <c r="F62" s="109">
        <f t="shared" si="0"/>
        <v>-6703.150529999999</v>
      </c>
      <c r="G62" s="109">
        <f>SUMIFS(IFM[[ResultadodeGestionGeneral]:[ResultadodeGestionGeneral]],IFM[[Nombre Empresa]:[Nombre Empresa]],$C62,IFM[[MES]:[MES]],$J$8,IFM[[AÑO]:[AÑO]],$L$8)/1000</f>
        <v>6723.1688199999999</v>
      </c>
      <c r="H62" s="110">
        <f t="shared" si="1"/>
        <v>20.018290000000889</v>
      </c>
    </row>
    <row r="63" spans="1:8" ht="14.1" customHeight="1" x14ac:dyDescent="0.25">
      <c r="A63" s="21"/>
      <c r="B63" s="107">
        <v>51</v>
      </c>
      <c r="C63" s="111" t="s">
        <v>103</v>
      </c>
      <c r="D63" s="109">
        <f>SUMIFS(IFM[[ResultadoTecnicoBruto]:[ResultadoTecnicoBruto]],IFM[[Nombre Empresa]:[Nombre Empresa]],$C63,IFM[[MES]:[MES]],$J$8,IFM[[AÑO]:[AÑO]],$L$8)/1000</f>
        <v>-48686.512429999981</v>
      </c>
      <c r="E63" s="109">
        <f>SUMIFS(IFM[[ResultadodelReaseguroCedido]:[ResultadodelReaseguroCedido]],IFM[[Nombre Empresa]:[Nombre Empresa]],$C63,IFM[[MES]:[MES]],$J$8,IFM[[AÑO]:[AÑO]],$L$8)/1000</f>
        <v>-3438.8231499999997</v>
      </c>
      <c r="F63" s="109">
        <f t="shared" si="0"/>
        <v>-52125.335579999977</v>
      </c>
      <c r="G63" s="109">
        <f>SUMIFS(IFM[[ResultadodeGestionGeneral]:[ResultadodeGestionGeneral]],IFM[[Nombre Empresa]:[Nombre Empresa]],$C63,IFM[[MES]:[MES]],$J$8,IFM[[AÑO]:[AÑO]],$L$8)/1000</f>
        <v>14232.578629999998</v>
      </c>
      <c r="H63" s="110">
        <f t="shared" si="1"/>
        <v>-37892.756949999981</v>
      </c>
    </row>
    <row r="64" spans="1:8" s="118" customFormat="1" ht="13.5" x14ac:dyDescent="0.25">
      <c r="A64" s="113"/>
      <c r="B64" s="114"/>
      <c r="C64" s="115" t="s">
        <v>242</v>
      </c>
      <c r="D64" s="116">
        <f>SUM(D13:D63)</f>
        <v>-2086969.9298299982</v>
      </c>
      <c r="E64" s="116">
        <f>SUM(E13:E63)</f>
        <v>-2797256.3467699974</v>
      </c>
      <c r="F64" s="116">
        <f>SUM(F13:F63)</f>
        <v>-4884226.2765999949</v>
      </c>
      <c r="G64" s="116">
        <f>SUM(G13:G63)</f>
        <v>7350269.7792199999</v>
      </c>
      <c r="H64" s="117">
        <f>SUM(H13:H63)</f>
        <v>2466043.5026200041</v>
      </c>
    </row>
    <row r="65" spans="1:8" ht="4.5" customHeight="1" x14ac:dyDescent="0.25">
      <c r="A65" s="113"/>
      <c r="B65" s="113"/>
      <c r="C65" s="119"/>
      <c r="D65" s="120"/>
      <c r="E65" s="121"/>
      <c r="F65" s="121"/>
      <c r="G65" s="120"/>
      <c r="H65" s="122"/>
    </row>
    <row r="66" spans="1:8" ht="14.1" customHeight="1" x14ac:dyDescent="0.25">
      <c r="A66" s="113"/>
      <c r="B66" s="113"/>
      <c r="C66" s="119" t="s">
        <v>243</v>
      </c>
      <c r="D66" s="120"/>
      <c r="E66" s="121"/>
      <c r="F66" s="121"/>
      <c r="G66" s="120"/>
      <c r="H66" s="241" t="s">
        <v>244</v>
      </c>
    </row>
    <row r="67" spans="1:8" s="118" customFormat="1" ht="39" customHeight="1" x14ac:dyDescent="0.25">
      <c r="A67" s="21"/>
      <c r="B67" s="21"/>
      <c r="C67" s="391" t="s">
        <v>245</v>
      </c>
      <c r="D67" s="391"/>
      <c r="E67" s="391"/>
      <c r="F67" s="391"/>
      <c r="G67" s="391"/>
      <c r="H67" s="391"/>
    </row>
    <row r="68" spans="1:8" ht="2.25" customHeight="1" x14ac:dyDescent="0.25">
      <c r="A68" s="21"/>
      <c r="B68" s="21"/>
      <c r="C68" s="123"/>
      <c r="D68" s="124"/>
      <c r="E68" s="124"/>
      <c r="F68" s="124"/>
      <c r="G68" s="124"/>
      <c r="H68" s="121"/>
    </row>
    <row r="69" spans="1:8" ht="171" customHeight="1" x14ac:dyDescent="0.2">
      <c r="A69" s="21"/>
      <c r="B69" s="21"/>
      <c r="C69" s="392" t="s">
        <v>246</v>
      </c>
      <c r="D69" s="392"/>
      <c r="E69" s="392"/>
      <c r="F69" s="392"/>
      <c r="G69" s="392"/>
      <c r="H69" s="392"/>
    </row>
    <row r="70" spans="1:8" ht="2.25" customHeight="1" x14ac:dyDescent="0.2">
      <c r="A70" s="21"/>
      <c r="B70" s="21"/>
      <c r="C70" s="125"/>
      <c r="D70" s="125"/>
      <c r="E70" s="125"/>
      <c r="F70" s="125"/>
      <c r="G70" s="125"/>
      <c r="H70" s="125"/>
    </row>
    <row r="71" spans="1:8" ht="15.75" x14ac:dyDescent="0.25">
      <c r="A71" s="21"/>
      <c r="B71" s="21"/>
      <c r="C71" s="393" t="s">
        <v>247</v>
      </c>
      <c r="D71" s="394"/>
      <c r="E71" s="394"/>
      <c r="F71" s="394"/>
      <c r="G71" s="394"/>
      <c r="H71" s="395"/>
    </row>
    <row r="72" spans="1:8" ht="2.25" customHeight="1" x14ac:dyDescent="0.2"/>
    <row r="73" spans="1:8" ht="13.5" x14ac:dyDescent="0.25">
      <c r="C73" s="126"/>
      <c r="D73" s="127"/>
      <c r="E73" s="127"/>
      <c r="F73" s="127"/>
      <c r="G73" s="127"/>
      <c r="H73" s="127"/>
    </row>
  </sheetData>
  <mergeCells count="18">
    <mergeCell ref="C67:H67"/>
    <mergeCell ref="C69:H69"/>
    <mergeCell ref="C71:H71"/>
    <mergeCell ref="B8:H8"/>
    <mergeCell ref="B9:H9"/>
    <mergeCell ref="B10:B12"/>
    <mergeCell ref="C10:C12"/>
    <mergeCell ref="D10:D12"/>
    <mergeCell ref="E10:E12"/>
    <mergeCell ref="F10:F12"/>
    <mergeCell ref="G10:G12"/>
    <mergeCell ref="H10:H12"/>
    <mergeCell ref="B7:H7"/>
    <mergeCell ref="B1:H1"/>
    <mergeCell ref="B2:H2"/>
    <mergeCell ref="B3:H3"/>
    <mergeCell ref="B4:H4"/>
    <mergeCell ref="B6:H6"/>
  </mergeCells>
  <dataValidations count="2">
    <dataValidation type="list" allowBlank="1" showInputMessage="1" showErrorMessage="1" promptTitle="AÑO" prompt="Selecione el Año que desea consultar en el Panel_x000a__x000a_Si los resultados estan en ceros, significa que no hay  IFM para el Mes y Año Seleccionado" sqref="L8:M8">
      <formula1>"2022, 2023, 2024, 2025, 2026"</formula1>
    </dataValidation>
    <dataValidation type="list" allowBlank="1" showInputMessage="1" showErrorMessage="1" errorTitle="Mes sin Informacion" error="Escribio el Mes erroneo en lugar de selecionar uno de la lista" promptTitle="Mes" prompt="Seleccione el Mes a consultar en el Panel_x000a__x000a_Si los resultados estan en ceros, significa que no hay  IFM para el Mes y Año Seleccionado" sqref="J8">
      <formula1>"Enero,Febrero,Marzo,Abril,Mayo,Junio,Julio,Agosto,Septiembre,Octubre,Noviembre,Diciembre"</formula1>
    </dataValidation>
  </dataValidations>
  <printOptions horizontalCentered="1" verticalCentered="1"/>
  <pageMargins left="0.31496062992125984" right="0.23622047244094491" top="0.19685039370078741" bottom="0.78740157480314965" header="0" footer="0"/>
  <pageSetup scale="60" orientation="portrait" r:id="rId1"/>
  <headerFooter alignWithMargins="0"/>
  <ignoredErrors>
    <ignoredError sqref="G13:G63"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1"/>
  <sheetViews>
    <sheetView topLeftCell="A7" workbookViewId="0">
      <selection activeCell="H37" sqref="H37"/>
    </sheetView>
  </sheetViews>
  <sheetFormatPr baseColWidth="10" defaultColWidth="11.42578125" defaultRowHeight="12.75" x14ac:dyDescent="0.2"/>
  <cols>
    <col min="1" max="1" width="1.28515625" style="104" customWidth="1"/>
    <col min="2" max="2" width="3.28515625" style="104" customWidth="1"/>
    <col min="3" max="3" width="41.7109375" style="104" customWidth="1"/>
    <col min="4" max="4" width="16" style="104" customWidth="1"/>
    <col min="5" max="5" width="17.42578125" style="104" customWidth="1"/>
    <col min="6" max="6" width="16.7109375" style="104" customWidth="1"/>
    <col min="7" max="7" width="19.85546875" style="104" customWidth="1"/>
    <col min="8" max="8" width="14.28515625" style="104" customWidth="1"/>
    <col min="9" max="9" width="13.85546875" style="104" customWidth="1"/>
    <col min="10" max="10" width="18.140625" style="104" customWidth="1"/>
    <col min="11" max="11" width="18.140625" style="138" customWidth="1"/>
    <col min="12" max="12" width="14.42578125" style="104" bestFit="1" customWidth="1"/>
    <col min="13" max="16384" width="11.42578125" style="104"/>
  </cols>
  <sheetData>
    <row r="1" spans="1:15" x14ac:dyDescent="0.2">
      <c r="A1" s="128"/>
      <c r="B1" s="389" t="s">
        <v>107</v>
      </c>
      <c r="C1" s="389"/>
      <c r="D1" s="389"/>
      <c r="E1" s="389"/>
      <c r="F1" s="389"/>
      <c r="G1" s="389"/>
      <c r="H1" s="389"/>
      <c r="I1" s="389"/>
      <c r="J1" s="389"/>
      <c r="K1" s="389"/>
    </row>
    <row r="2" spans="1:15" ht="13.5" customHeight="1" x14ac:dyDescent="0.2">
      <c r="A2" s="128"/>
      <c r="B2" s="389" t="s">
        <v>266</v>
      </c>
      <c r="C2" s="389"/>
      <c r="D2" s="389"/>
      <c r="E2" s="389"/>
      <c r="F2" s="389"/>
      <c r="G2" s="389"/>
      <c r="H2" s="389"/>
      <c r="I2" s="389"/>
      <c r="J2" s="389"/>
      <c r="K2" s="389"/>
    </row>
    <row r="3" spans="1:15" x14ac:dyDescent="0.2">
      <c r="B3" s="389" t="s">
        <v>108</v>
      </c>
      <c r="C3" s="389"/>
      <c r="D3" s="389"/>
      <c r="E3" s="389"/>
      <c r="F3" s="389"/>
      <c r="G3" s="389"/>
      <c r="H3" s="389"/>
      <c r="I3" s="389"/>
      <c r="J3" s="389"/>
      <c r="K3" s="389"/>
    </row>
    <row r="4" spans="1:15" x14ac:dyDescent="0.2">
      <c r="B4" s="389" t="s">
        <v>109</v>
      </c>
      <c r="C4" s="389"/>
      <c r="D4" s="389"/>
      <c r="E4" s="389"/>
      <c r="F4" s="389"/>
      <c r="G4" s="389"/>
      <c r="H4" s="389"/>
      <c r="I4" s="389"/>
      <c r="J4" s="389"/>
      <c r="K4" s="389"/>
    </row>
    <row r="5" spans="1:15" x14ac:dyDescent="0.2">
      <c r="B5" s="105"/>
      <c r="C5" s="105"/>
      <c r="D5" s="21"/>
      <c r="E5" s="21"/>
      <c r="F5" s="21"/>
      <c r="G5" s="21"/>
      <c r="H5" s="21"/>
      <c r="I5" s="129"/>
      <c r="J5" s="21"/>
      <c r="K5" s="34"/>
    </row>
    <row r="6" spans="1:15" ht="20.25" x14ac:dyDescent="0.3">
      <c r="B6" s="415" t="s">
        <v>121</v>
      </c>
      <c r="C6" s="415"/>
      <c r="D6" s="415"/>
      <c r="E6" s="415"/>
      <c r="F6" s="415"/>
      <c r="G6" s="415"/>
      <c r="H6" s="415"/>
      <c r="I6" s="415"/>
      <c r="J6" s="415"/>
      <c r="K6" s="415"/>
    </row>
    <row r="7" spans="1:15" x14ac:dyDescent="0.2">
      <c r="B7" s="389" t="str">
        <f>+Cuadro_1!B7</f>
        <v>ACUMULADA A AGOSTO DE 2025</v>
      </c>
      <c r="C7" s="389"/>
      <c r="D7" s="389"/>
      <c r="E7" s="389"/>
      <c r="F7" s="389"/>
      <c r="G7" s="389"/>
      <c r="H7" s="389"/>
      <c r="I7" s="389"/>
      <c r="J7" s="389"/>
      <c r="K7" s="389"/>
    </row>
    <row r="8" spans="1:15" x14ac:dyDescent="0.2">
      <c r="B8" s="408" t="s">
        <v>112</v>
      </c>
      <c r="C8" s="408"/>
      <c r="D8" s="408"/>
      <c r="E8" s="408"/>
      <c r="F8" s="408"/>
      <c r="G8" s="408"/>
      <c r="H8" s="408"/>
      <c r="I8" s="408"/>
      <c r="J8" s="408"/>
      <c r="K8" s="408"/>
    </row>
    <row r="9" spans="1:15" ht="90.75" customHeight="1" x14ac:dyDescent="0.2">
      <c r="B9" s="130" t="s">
        <v>113</v>
      </c>
      <c r="C9" s="96" t="s">
        <v>114</v>
      </c>
      <c r="D9" s="96" t="s">
        <v>122</v>
      </c>
      <c r="E9" s="96" t="s">
        <v>123</v>
      </c>
      <c r="F9" s="96" t="s">
        <v>124</v>
      </c>
      <c r="G9" s="96" t="s">
        <v>125</v>
      </c>
      <c r="H9" s="96" t="s">
        <v>126</v>
      </c>
      <c r="I9" s="96" t="s">
        <v>127</v>
      </c>
      <c r="J9" s="96" t="s">
        <v>128</v>
      </c>
      <c r="K9" s="96" t="s">
        <v>129</v>
      </c>
    </row>
    <row r="10" spans="1:15" ht="14.1" customHeight="1" x14ac:dyDescent="0.2">
      <c r="A10" s="245">
        <f>+D10</f>
        <v>0</v>
      </c>
      <c r="B10" s="32">
        <v>1</v>
      </c>
      <c r="C10" s="131" t="s">
        <v>104</v>
      </c>
      <c r="D10" s="132">
        <f>SUMIFS(IFM[[PrimasNetasCobradas]:[PrimasNetasCobradas]],IFM[[Nombre Empresa]:[Nombre Empresa]],$C10,IFM[[MES]:[MES]],Cuadro_1!$J$8,IFM[[AÑO]:[AÑO]],Cuadro_1!$L$8)/1000</f>
        <v>0</v>
      </c>
      <c r="E10" s="132">
        <f>SUMIFS(IFM[[SiniestrosPagados_NetosdeSalvamento]:[SiniestrosPagados_NetosdeSalvamento]],IFM[[Nombre Empresa]:[Nombre Empresa]],$C10,IFM[[MES]:[MES]],Cuadro_1!$J$8,IFM[[AÑO]:[AÑO]],Cuadro_1!$L$8)/1000</f>
        <v>0</v>
      </c>
      <c r="F10" s="132">
        <f>SUMIFS(IFM[[ReservasdeSiniestrosPendientesBrutas]:[ReservasdeSiniestrosPendientesBrutas]],IFM[[Nombre Empresa]:[Nombre Empresa]],$C10,IFM[[MES]:[MES]],Cuadro_1!$J$8,IFM[[AÑO]:[AÑO]],Cuadro_1!$L$8)/1000</f>
        <v>0</v>
      </c>
      <c r="G10" s="132">
        <f>SUMIFS(IFM[[SiniestrosPendientes]:[SiniestrosPendientes]],IFM[[Nombre Empresa]:[Nombre Empresa]],$C10,IFM[[MES]:[MES]],Cuadro_1!$J$8,IFM[[AÑO]:[AÑO]],Cuadro_1!$L$8)/1000</f>
        <v>0</v>
      </c>
      <c r="H10" s="132">
        <f>+E10+F10</f>
        <v>0</v>
      </c>
      <c r="I10" s="132">
        <f>SUMIFS(IFM[[Comisiones]:[Comisiones]],IFM[[Nombre Empresa]:[Nombre Empresa]],$C10,IFM[[MES]:[MES]],Cuadro_1!$J$8,IFM[[AÑO]:[AÑO]],Cuadro_1!$L$8)/1000</f>
        <v>0</v>
      </c>
      <c r="J10" s="132">
        <f>SUMIFS(IFM[[GastosdeAdquision]:[GastosdeAdquision]],IFM[[Nombre Empresa]:[Nombre Empresa]],$C10,IFM[[MES]:[MES]],Cuadro_1!$J$8,IFM[[AÑO]:[AÑO]],Cuadro_1!$L$8)/1000</f>
        <v>0</v>
      </c>
      <c r="K10" s="36">
        <f>SUMIFS(IFM[[Gastosdeadministracion]:[Gastosdeadministracion]],IFM[[Nombre Empresa]:[Nombre Empresa]],$C10,IFM[[MES]:[MES]],Cuadro_1!$J$8,IFM[[AÑO]:[AÑO]],Cuadro_1!$L$8)/1000</f>
        <v>0</v>
      </c>
      <c r="L10" s="133"/>
      <c r="M10" s="134"/>
      <c r="N10" s="134"/>
      <c r="O10" s="135"/>
    </row>
    <row r="11" spans="1:15" ht="14.1" customHeight="1" x14ac:dyDescent="0.2">
      <c r="A11" s="245">
        <f t="shared" ref="A11:A60" si="0">+D11</f>
        <v>935942.48547000019</v>
      </c>
      <c r="B11" s="32">
        <v>2</v>
      </c>
      <c r="C11" s="136" t="s">
        <v>60</v>
      </c>
      <c r="D11" s="132">
        <f>SUMIFS(IFM[[PrimasNetasCobradas]:[PrimasNetasCobradas]],IFM[[Nombre Empresa]:[Nombre Empresa]],$C11,IFM[[MES]:[MES]],Cuadro_1!$J$8,IFM[[AÑO]:[AÑO]],Cuadro_1!$L$8)/1000</f>
        <v>935942.48547000019</v>
      </c>
      <c r="E11" s="132">
        <f>SUMIFS(IFM[[SiniestrosPagados_NetosdeSalvamento]:[SiniestrosPagados_NetosdeSalvamento]],IFM[[Nombre Empresa]:[Nombre Empresa]],$C11,IFM[[MES]:[MES]],Cuadro_1!$J$8,IFM[[AÑO]:[AÑO]],Cuadro_1!$L$8)/1000</f>
        <v>188094.13724000001</v>
      </c>
      <c r="F11" s="132">
        <f>SUMIFS(IFM[[ReservasdeSiniestrosPendientesBrutas]:[ReservasdeSiniestrosPendientesBrutas]],IFM[[Nombre Empresa]:[Nombre Empresa]],$C11,IFM[[MES]:[MES]],Cuadro_1!$J$8,IFM[[AÑO]:[AÑO]],Cuadro_1!$L$8)/1000</f>
        <v>273280.78427999996</v>
      </c>
      <c r="G11" s="132">
        <f>SUMIFS(IFM[[SiniestrosPendientes]:[SiniestrosPendientes]],IFM[[Nombre Empresa]:[Nombre Empresa]],$C11,IFM[[MES]:[MES]],Cuadro_1!$J$8,IFM[[AÑO]:[AÑO]],Cuadro_1!$L$8)/1000</f>
        <v>50745.731909999995</v>
      </c>
      <c r="H11" s="132">
        <f t="shared" ref="H11:H60" si="1">+E11+F11</f>
        <v>461374.92151999997</v>
      </c>
      <c r="I11" s="132">
        <f>SUMIFS(IFM[[Comisiones]:[Comisiones]],IFM[[Nombre Empresa]:[Nombre Empresa]],$C11,IFM[[MES]:[MES]],Cuadro_1!$J$8,IFM[[AÑO]:[AÑO]],Cuadro_1!$L$8)/1000</f>
        <v>44119.989660000007</v>
      </c>
      <c r="J11" s="132">
        <f>SUMIFS(IFM[[GastosdeAdquision]:[GastosdeAdquision]],IFM[[Nombre Empresa]:[Nombre Empresa]],$C11,IFM[[MES]:[MES]],Cuadro_1!$J$8,IFM[[AÑO]:[AÑO]],Cuadro_1!$L$8)/1000</f>
        <v>94248.241779999997</v>
      </c>
      <c r="K11" s="36">
        <f>SUMIFS(IFM[[Gastosdeadministracion]:[Gastosdeadministracion]],IFM[[Nombre Empresa]:[Nombre Empresa]],$C11,IFM[[MES]:[MES]],Cuadro_1!$J$8,IFM[[AÑO]:[AÑO]],Cuadro_1!$L$8)/1000</f>
        <v>350655.41083999997</v>
      </c>
      <c r="L11" s="134"/>
      <c r="M11" s="134"/>
      <c r="N11" s="134"/>
      <c r="O11" s="135"/>
    </row>
    <row r="12" spans="1:15" ht="14.1" customHeight="1" x14ac:dyDescent="0.2">
      <c r="A12" s="245">
        <f t="shared" si="0"/>
        <v>18956.308280000001</v>
      </c>
      <c r="B12" s="32">
        <v>3</v>
      </c>
      <c r="C12" s="136" t="s">
        <v>61</v>
      </c>
      <c r="D12" s="132">
        <f>SUMIFS(IFM[[PrimasNetasCobradas]:[PrimasNetasCobradas]],IFM[[Nombre Empresa]:[Nombre Empresa]],$C12,IFM[[MES]:[MES]],Cuadro_1!$J$8,IFM[[AÑO]:[AÑO]],Cuadro_1!$L$8)/1000</f>
        <v>18956.308280000001</v>
      </c>
      <c r="E12" s="132">
        <f>SUMIFS(IFM[[SiniestrosPagados_NetosdeSalvamento]:[SiniestrosPagados_NetosdeSalvamento]],IFM[[Nombre Empresa]:[Nombre Empresa]],$C12,IFM[[MES]:[MES]],Cuadro_1!$J$8,IFM[[AÑO]:[AÑO]],Cuadro_1!$L$8)/1000</f>
        <v>27305.046589999998</v>
      </c>
      <c r="F12" s="132">
        <f>SUMIFS(IFM[[ReservasdeSiniestrosPendientesBrutas]:[ReservasdeSiniestrosPendientesBrutas]],IFM[[Nombre Empresa]:[Nombre Empresa]],$C12,IFM[[MES]:[MES]],Cuadro_1!$J$8,IFM[[AÑO]:[AÑO]],Cuadro_1!$L$8)/1000</f>
        <v>2728.25117</v>
      </c>
      <c r="G12" s="132">
        <f>SUMIFS(IFM[[SiniestrosPendientes]:[SiniestrosPendientes]],IFM[[Nombre Empresa]:[Nombre Empresa]],$C12,IFM[[MES]:[MES]],Cuadro_1!$J$8,IFM[[AÑO]:[AÑO]],Cuadro_1!$L$8)/1000</f>
        <v>0.64085999999999999</v>
      </c>
      <c r="H12" s="132">
        <f t="shared" si="1"/>
        <v>30033.297759999998</v>
      </c>
      <c r="I12" s="132">
        <f>SUMIFS(IFM[[Comisiones]:[Comisiones]],IFM[[Nombre Empresa]:[Nombre Empresa]],$C12,IFM[[MES]:[MES]],Cuadro_1!$J$8,IFM[[AÑO]:[AÑO]],Cuadro_1!$L$8)/1000</f>
        <v>1528.77458</v>
      </c>
      <c r="J12" s="132">
        <f>SUMIFS(IFM[[GastosdeAdquision]:[GastosdeAdquision]],IFM[[Nombre Empresa]:[Nombre Empresa]],$C12,IFM[[MES]:[MES]],Cuadro_1!$J$8,IFM[[AÑO]:[AÑO]],Cuadro_1!$L$8)/1000</f>
        <v>0</v>
      </c>
      <c r="K12" s="36">
        <f>SUMIFS(IFM[[Gastosdeadministracion]:[Gastosdeadministracion]],IFM[[Nombre Empresa]:[Nombre Empresa]],$C12,IFM[[MES]:[MES]],Cuadro_1!$J$8,IFM[[AÑO]:[AÑO]],Cuadro_1!$L$8)/1000</f>
        <v>66352.154380000007</v>
      </c>
      <c r="L12" s="133"/>
      <c r="M12" s="134"/>
      <c r="N12" s="134"/>
      <c r="O12" s="135"/>
    </row>
    <row r="13" spans="1:15" ht="14.1" customHeight="1" x14ac:dyDescent="0.2">
      <c r="A13" s="245">
        <f t="shared" si="0"/>
        <v>100359.11259999999</v>
      </c>
      <c r="B13" s="32">
        <v>4</v>
      </c>
      <c r="C13" s="136" t="s">
        <v>62</v>
      </c>
      <c r="D13" s="132">
        <f>SUMIFS(IFM[[PrimasNetasCobradas]:[PrimasNetasCobradas]],IFM[[Nombre Empresa]:[Nombre Empresa]],$C13,IFM[[MES]:[MES]],Cuadro_1!$J$8,IFM[[AÑO]:[AÑO]],Cuadro_1!$L$8)/1000</f>
        <v>100359.11259999999</v>
      </c>
      <c r="E13" s="132">
        <f>SUMIFS(IFM[[SiniestrosPagados_NetosdeSalvamento]:[SiniestrosPagados_NetosdeSalvamento]],IFM[[Nombre Empresa]:[Nombre Empresa]],$C13,IFM[[MES]:[MES]],Cuadro_1!$J$8,IFM[[AÑO]:[AÑO]],Cuadro_1!$L$8)/1000</f>
        <v>10818.56423</v>
      </c>
      <c r="F13" s="132">
        <f>SUMIFS(IFM[[ReservasdeSiniestrosPendientesBrutas]:[ReservasdeSiniestrosPendientesBrutas]],IFM[[Nombre Empresa]:[Nombre Empresa]],$C13,IFM[[MES]:[MES]],Cuadro_1!$J$8,IFM[[AÑO]:[AÑO]],Cuadro_1!$L$8)/1000</f>
        <v>15098.06026</v>
      </c>
      <c r="G13" s="132">
        <f>SUMIFS(IFM[[SiniestrosPendientes]:[SiniestrosPendientes]],IFM[[Nombre Empresa]:[Nombre Empresa]],$C13,IFM[[MES]:[MES]],Cuadro_1!$J$8,IFM[[AÑO]:[AÑO]],Cuadro_1!$L$8)/1000</f>
        <v>15098.06026</v>
      </c>
      <c r="H13" s="132">
        <f t="shared" si="1"/>
        <v>25916.624490000002</v>
      </c>
      <c r="I13" s="132">
        <f>SUMIFS(IFM[[Comisiones]:[Comisiones]],IFM[[Nombre Empresa]:[Nombre Empresa]],$C13,IFM[[MES]:[MES]],Cuadro_1!$J$8,IFM[[AÑO]:[AÑO]],Cuadro_1!$L$8)/1000</f>
        <v>11083.14625</v>
      </c>
      <c r="J13" s="132">
        <f>SUMIFS(IFM[[GastosdeAdquision]:[GastosdeAdquision]],IFM[[Nombre Empresa]:[Nombre Empresa]],$C13,IFM[[MES]:[MES]],Cuadro_1!$J$8,IFM[[AÑO]:[AÑO]],Cuadro_1!$L$8)/1000</f>
        <v>8539.0285199999998</v>
      </c>
      <c r="K13" s="36">
        <f>SUMIFS(IFM[[Gastosdeadministracion]:[Gastosdeadministracion]],IFM[[Nombre Empresa]:[Nombre Empresa]],$C13,IFM[[MES]:[MES]],Cuadro_1!$J$8,IFM[[AÑO]:[AÑO]],Cuadro_1!$L$8)/1000</f>
        <v>72529.981870000003</v>
      </c>
      <c r="L13" s="133"/>
      <c r="M13" s="134"/>
      <c r="N13" s="134"/>
      <c r="O13" s="135"/>
    </row>
    <row r="14" spans="1:15" ht="14.1" customHeight="1" x14ac:dyDescent="0.2">
      <c r="A14" s="245">
        <f t="shared" si="0"/>
        <v>74294.112640000007</v>
      </c>
      <c r="B14" s="32">
        <v>5</v>
      </c>
      <c r="C14" s="136" t="s">
        <v>63</v>
      </c>
      <c r="D14" s="132">
        <f>SUMIFS(IFM[[PrimasNetasCobradas]:[PrimasNetasCobradas]],IFM[[Nombre Empresa]:[Nombre Empresa]],$C14,IFM[[MES]:[MES]],Cuadro_1!$J$8,IFM[[AÑO]:[AÑO]],Cuadro_1!$L$8)/1000</f>
        <v>74294.112640000007</v>
      </c>
      <c r="E14" s="132">
        <f>SUMIFS(IFM[[SiniestrosPagados_NetosdeSalvamento]:[SiniestrosPagados_NetosdeSalvamento]],IFM[[Nombre Empresa]:[Nombre Empresa]],$C14,IFM[[MES]:[MES]],Cuadro_1!$J$8,IFM[[AÑO]:[AÑO]],Cuadro_1!$L$8)/1000</f>
        <v>17148.986949999999</v>
      </c>
      <c r="F14" s="132">
        <f>SUMIFS(IFM[[ReservasdeSiniestrosPendientesBrutas]:[ReservasdeSiniestrosPendientesBrutas]],IFM[[Nombre Empresa]:[Nombre Empresa]],$C14,IFM[[MES]:[MES]],Cuadro_1!$J$8,IFM[[AÑO]:[AÑO]],Cuadro_1!$L$8)/1000</f>
        <v>10935.351530000002</v>
      </c>
      <c r="G14" s="132">
        <f>SUMIFS(IFM[[SiniestrosPendientes]:[SiniestrosPendientes]],IFM[[Nombre Empresa]:[Nombre Empresa]],$C14,IFM[[MES]:[MES]],Cuadro_1!$J$8,IFM[[AÑO]:[AÑO]],Cuadro_1!$L$8)/1000</f>
        <v>1418.4021099999998</v>
      </c>
      <c r="H14" s="132">
        <f t="shared" si="1"/>
        <v>28084.338479999999</v>
      </c>
      <c r="I14" s="132">
        <f>SUMIFS(IFM[[Comisiones]:[Comisiones]],IFM[[Nombre Empresa]:[Nombre Empresa]],$C14,IFM[[MES]:[MES]],Cuadro_1!$J$8,IFM[[AÑO]:[AÑO]],Cuadro_1!$L$8)/1000</f>
        <v>8348.560230000001</v>
      </c>
      <c r="J14" s="132">
        <f>SUMIFS(IFM[[GastosdeAdquision]:[GastosdeAdquision]],IFM[[Nombre Empresa]:[Nombre Empresa]],$C14,IFM[[MES]:[MES]],Cuadro_1!$J$8,IFM[[AÑO]:[AÑO]],Cuadro_1!$L$8)/1000</f>
        <v>9040.4409299999988</v>
      </c>
      <c r="K14" s="36">
        <f>SUMIFS(IFM[[Gastosdeadministracion]:[Gastosdeadministracion]],IFM[[Nombre Empresa]:[Nombre Empresa]],$C14,IFM[[MES]:[MES]],Cuadro_1!$J$8,IFM[[AÑO]:[AÑO]],Cuadro_1!$L$8)/1000</f>
        <v>46304.777879999994</v>
      </c>
      <c r="M14" s="134"/>
      <c r="N14" s="134"/>
      <c r="O14" s="135"/>
    </row>
    <row r="15" spans="1:15" ht="14.1" customHeight="1" x14ac:dyDescent="0.2">
      <c r="A15" s="245">
        <f t="shared" si="0"/>
        <v>217229.65418000001</v>
      </c>
      <c r="B15" s="32">
        <v>6</v>
      </c>
      <c r="C15" s="136" t="s">
        <v>64</v>
      </c>
      <c r="D15" s="132">
        <f>SUMIFS(IFM[[PrimasNetasCobradas]:[PrimasNetasCobradas]],IFM[[Nombre Empresa]:[Nombre Empresa]],$C15,IFM[[MES]:[MES]],Cuadro_1!$J$8,IFM[[AÑO]:[AÑO]],Cuadro_1!$L$8)/1000</f>
        <v>217229.65418000001</v>
      </c>
      <c r="E15" s="132">
        <f>SUMIFS(IFM[[SiniestrosPagados_NetosdeSalvamento]:[SiniestrosPagados_NetosdeSalvamento]],IFM[[Nombre Empresa]:[Nombre Empresa]],$C15,IFM[[MES]:[MES]],Cuadro_1!$J$8,IFM[[AÑO]:[AÑO]],Cuadro_1!$L$8)/1000</f>
        <v>41051.31048</v>
      </c>
      <c r="F15" s="132">
        <f>SUMIFS(IFM[[ReservasdeSiniestrosPendientesBrutas]:[ReservasdeSiniestrosPendientesBrutas]],IFM[[Nombre Empresa]:[Nombre Empresa]],$C15,IFM[[MES]:[MES]],Cuadro_1!$J$8,IFM[[AÑO]:[AÑO]],Cuadro_1!$L$8)/1000</f>
        <v>35272.619210000004</v>
      </c>
      <c r="G15" s="132">
        <f>SUMIFS(IFM[[SiniestrosPendientes]:[SiniestrosPendientes]],IFM[[Nombre Empresa]:[Nombre Empresa]],$C15,IFM[[MES]:[MES]],Cuadro_1!$J$8,IFM[[AÑO]:[AÑO]],Cuadro_1!$L$8)/1000</f>
        <v>24144.991509999996</v>
      </c>
      <c r="H15" s="132">
        <f t="shared" si="1"/>
        <v>76323.929690000004</v>
      </c>
      <c r="I15" s="132">
        <f>SUMIFS(IFM[[Comisiones]:[Comisiones]],IFM[[Nombre Empresa]:[Nombre Empresa]],$C15,IFM[[MES]:[MES]],Cuadro_1!$J$8,IFM[[AÑO]:[AÑO]],Cuadro_1!$L$8)/1000</f>
        <v>27942.193449999999</v>
      </c>
      <c r="J15" s="132">
        <f>SUMIFS(IFM[[GastosdeAdquision]:[GastosdeAdquision]],IFM[[Nombre Empresa]:[Nombre Empresa]],$C15,IFM[[MES]:[MES]],Cuadro_1!$J$8,IFM[[AÑO]:[AÑO]],Cuadro_1!$L$8)/1000</f>
        <v>16002.289489999999</v>
      </c>
      <c r="K15" s="36">
        <f>SUMIFS(IFM[[Gastosdeadministracion]:[Gastosdeadministracion]],IFM[[Nombre Empresa]:[Nombre Empresa]],$C15,IFM[[MES]:[MES]],Cuadro_1!$J$8,IFM[[AÑO]:[AÑO]],Cuadro_1!$L$8)/1000</f>
        <v>84569.755049999992</v>
      </c>
      <c r="L15" s="133"/>
      <c r="N15" s="134"/>
      <c r="O15" s="135"/>
    </row>
    <row r="16" spans="1:15" ht="14.1" customHeight="1" x14ac:dyDescent="0.2">
      <c r="A16" s="245">
        <f t="shared" si="0"/>
        <v>0</v>
      </c>
      <c r="B16" s="32">
        <v>7</v>
      </c>
      <c r="C16" s="136" t="s">
        <v>65</v>
      </c>
      <c r="D16" s="132">
        <f>SUMIFS(IFM[[PrimasNetasCobradas]:[PrimasNetasCobradas]],IFM[[Nombre Empresa]:[Nombre Empresa]],$C16,IFM[[MES]:[MES]],Cuadro_1!$J$8,IFM[[AÑO]:[AÑO]],Cuadro_1!$L$8)/1000</f>
        <v>0</v>
      </c>
      <c r="E16" s="132">
        <f>SUMIFS(IFM[[SiniestrosPagados_NetosdeSalvamento]:[SiniestrosPagados_NetosdeSalvamento]],IFM[[Nombre Empresa]:[Nombre Empresa]],$C16,IFM[[MES]:[MES]],Cuadro_1!$J$8,IFM[[AÑO]:[AÑO]],Cuadro_1!$L$8)/1000</f>
        <v>0</v>
      </c>
      <c r="F16" s="132">
        <f>SUMIFS(IFM[[ReservasdeSiniestrosPendientesBrutas]:[ReservasdeSiniestrosPendientesBrutas]],IFM[[Nombre Empresa]:[Nombre Empresa]],$C16,IFM[[MES]:[MES]],Cuadro_1!$J$8,IFM[[AÑO]:[AÑO]],Cuadro_1!$L$8)/1000</f>
        <v>0</v>
      </c>
      <c r="G16" s="132">
        <f>SUMIFS(IFM[[SiniestrosPendientes]:[SiniestrosPendientes]],IFM[[Nombre Empresa]:[Nombre Empresa]],$C16,IFM[[MES]:[MES]],Cuadro_1!$J$8,IFM[[AÑO]:[AÑO]],Cuadro_1!$L$8)/1000</f>
        <v>0</v>
      </c>
      <c r="H16" s="132">
        <f t="shared" si="1"/>
        <v>0</v>
      </c>
      <c r="I16" s="132">
        <f>SUMIFS(IFM[[Comisiones]:[Comisiones]],IFM[[Nombre Empresa]:[Nombre Empresa]],$C16,IFM[[MES]:[MES]],Cuadro_1!$J$8,IFM[[AÑO]:[AÑO]],Cuadro_1!$L$8)/1000</f>
        <v>0</v>
      </c>
      <c r="J16" s="132">
        <f>SUMIFS(IFM[[GastosdeAdquision]:[GastosdeAdquision]],IFM[[Nombre Empresa]:[Nombre Empresa]],$C16,IFM[[MES]:[MES]],Cuadro_1!$J$8,IFM[[AÑO]:[AÑO]],Cuadro_1!$L$8)/1000</f>
        <v>0</v>
      </c>
      <c r="K16" s="36">
        <f>SUMIFS(IFM[[Gastosdeadministracion]:[Gastosdeadministracion]],IFM[[Nombre Empresa]:[Nombre Empresa]],$C16,IFM[[MES]:[MES]],Cuadro_1!$J$8,IFM[[AÑO]:[AÑO]],Cuadro_1!$L$8)/1000</f>
        <v>0</v>
      </c>
      <c r="L16" s="133"/>
      <c r="M16" s="134"/>
      <c r="N16" s="134"/>
      <c r="O16" s="135"/>
    </row>
    <row r="17" spans="1:15" ht="14.1" customHeight="1" x14ac:dyDescent="0.2">
      <c r="A17" s="245">
        <f t="shared" si="0"/>
        <v>1408959.8000399999</v>
      </c>
      <c r="B17" s="32">
        <v>8</v>
      </c>
      <c r="C17" s="136" t="s">
        <v>66</v>
      </c>
      <c r="D17" s="132">
        <f>SUMIFS(IFM[[PrimasNetasCobradas]:[PrimasNetasCobradas]],IFM[[Nombre Empresa]:[Nombre Empresa]],$C17,IFM[[MES]:[MES]],Cuadro_1!$J$8,IFM[[AÑO]:[AÑO]],Cuadro_1!$L$8)/1000</f>
        <v>1408959.8000399999</v>
      </c>
      <c r="E17" s="132">
        <f>SUMIFS(IFM[[SiniestrosPagados_NetosdeSalvamento]:[SiniestrosPagados_NetosdeSalvamento]],IFM[[Nombre Empresa]:[Nombre Empresa]],$C17,IFM[[MES]:[MES]],Cuadro_1!$J$8,IFM[[AÑO]:[AÑO]],Cuadro_1!$L$8)/1000</f>
        <v>386450.89325000008</v>
      </c>
      <c r="F17" s="132">
        <f>SUMIFS(IFM[[ReservasdeSiniestrosPendientesBrutas]:[ReservasdeSiniestrosPendientesBrutas]],IFM[[Nombre Empresa]:[Nombre Empresa]],$C17,IFM[[MES]:[MES]],Cuadro_1!$J$8,IFM[[AÑO]:[AÑO]],Cuadro_1!$L$8)/1000</f>
        <v>162821.97594</v>
      </c>
      <c r="G17" s="132">
        <f>SUMIFS(IFM[[SiniestrosPendientes]:[SiniestrosPendientes]],IFM[[Nombre Empresa]:[Nombre Empresa]],$C17,IFM[[MES]:[MES]],Cuadro_1!$J$8,IFM[[AÑO]:[AÑO]],Cuadro_1!$L$8)/1000</f>
        <v>162821.94210999997</v>
      </c>
      <c r="H17" s="132">
        <f t="shared" si="1"/>
        <v>549272.86919000011</v>
      </c>
      <c r="I17" s="132">
        <f>SUMIFS(IFM[[Comisiones]:[Comisiones]],IFM[[Nombre Empresa]:[Nombre Empresa]],$C17,IFM[[MES]:[MES]],Cuadro_1!$J$8,IFM[[AÑO]:[AÑO]],Cuadro_1!$L$8)/1000</f>
        <v>134974.11953</v>
      </c>
      <c r="J17" s="132">
        <f>SUMIFS(IFM[[GastosdeAdquision]:[GastosdeAdquision]],IFM[[Nombre Empresa]:[Nombre Empresa]],$C17,IFM[[MES]:[MES]],Cuadro_1!$J$8,IFM[[AÑO]:[AÑO]],Cuadro_1!$L$8)/1000</f>
        <v>43396.879340000007</v>
      </c>
      <c r="K17" s="36">
        <f>SUMIFS(IFM[[Gastosdeadministracion]:[Gastosdeadministracion]],IFM[[Nombre Empresa]:[Nombre Empresa]],$C17,IFM[[MES]:[MES]],Cuadro_1!$J$8,IFM[[AÑO]:[AÑO]],Cuadro_1!$L$8)/1000</f>
        <v>391681.85552999994</v>
      </c>
      <c r="L17" s="133"/>
      <c r="N17" s="134"/>
      <c r="O17" s="135"/>
    </row>
    <row r="18" spans="1:15" ht="14.1" customHeight="1" x14ac:dyDescent="0.2">
      <c r="A18" s="245">
        <f t="shared" si="0"/>
        <v>88404.835020000013</v>
      </c>
      <c r="B18" s="32">
        <v>9</v>
      </c>
      <c r="C18" s="136" t="s">
        <v>67</v>
      </c>
      <c r="D18" s="132">
        <f>SUMIFS(IFM[[PrimasNetasCobradas]:[PrimasNetasCobradas]],IFM[[Nombre Empresa]:[Nombre Empresa]],$C18,IFM[[MES]:[MES]],Cuadro_1!$J$8,IFM[[AÑO]:[AÑO]],Cuadro_1!$L$8)/1000</f>
        <v>88404.835020000013</v>
      </c>
      <c r="E18" s="132">
        <f>SUMIFS(IFM[[SiniestrosPagados_NetosdeSalvamento]:[SiniestrosPagados_NetosdeSalvamento]],IFM[[Nombre Empresa]:[Nombre Empresa]],$C18,IFM[[MES]:[MES]],Cuadro_1!$J$8,IFM[[AÑO]:[AÑO]],Cuadro_1!$L$8)/1000</f>
        <v>20588.473000000002</v>
      </c>
      <c r="F18" s="132">
        <f>SUMIFS(IFM[[ReservasdeSiniestrosPendientesBrutas]:[ReservasdeSiniestrosPendientesBrutas]],IFM[[Nombre Empresa]:[Nombre Empresa]],$C18,IFM[[MES]:[MES]],Cuadro_1!$J$8,IFM[[AÑO]:[AÑO]],Cuadro_1!$L$8)/1000</f>
        <v>2515.9520000000002</v>
      </c>
      <c r="G18" s="132">
        <f>SUMIFS(IFM[[SiniestrosPendientes]:[SiniestrosPendientes]],IFM[[Nombre Empresa]:[Nombre Empresa]],$C18,IFM[[MES]:[MES]],Cuadro_1!$J$8,IFM[[AÑO]:[AÑO]],Cuadro_1!$L$8)/1000</f>
        <v>2515.9520000000002</v>
      </c>
      <c r="H18" s="132">
        <f t="shared" si="1"/>
        <v>23104.425000000003</v>
      </c>
      <c r="I18" s="132">
        <f>SUMIFS(IFM[[Comisiones]:[Comisiones]],IFM[[Nombre Empresa]:[Nombre Empresa]],$C18,IFM[[MES]:[MES]],Cuadro_1!$J$8,IFM[[AÑO]:[AÑO]],Cuadro_1!$L$8)/1000</f>
        <v>0</v>
      </c>
      <c r="J18" s="132">
        <f>SUMIFS(IFM[[GastosdeAdquision]:[GastosdeAdquision]],IFM[[Nombre Empresa]:[Nombre Empresa]],$C18,IFM[[MES]:[MES]],Cuadro_1!$J$8,IFM[[AÑO]:[AÑO]],Cuadro_1!$L$8)/1000</f>
        <v>0</v>
      </c>
      <c r="K18" s="36">
        <f>SUMIFS(IFM[[Gastosdeadministracion]:[Gastosdeadministracion]],IFM[[Nombre Empresa]:[Nombre Empresa]],$C18,IFM[[MES]:[MES]],Cuadro_1!$J$8,IFM[[AÑO]:[AÑO]],Cuadro_1!$L$8)/1000</f>
        <v>67525.16670999999</v>
      </c>
      <c r="L18" s="133"/>
      <c r="M18" s="134"/>
      <c r="N18" s="134"/>
      <c r="O18" s="135"/>
    </row>
    <row r="19" spans="1:15" ht="14.1" customHeight="1" x14ac:dyDescent="0.2">
      <c r="A19" s="245">
        <f t="shared" si="0"/>
        <v>3139.54088</v>
      </c>
      <c r="B19" s="32">
        <v>10</v>
      </c>
      <c r="C19" s="136" t="s">
        <v>68</v>
      </c>
      <c r="D19" s="132">
        <f>SUMIFS(IFM[[PrimasNetasCobradas]:[PrimasNetasCobradas]],IFM[[Nombre Empresa]:[Nombre Empresa]],$C19,IFM[[MES]:[MES]],Cuadro_1!$J$8,IFM[[AÑO]:[AÑO]],Cuadro_1!$L$8)/1000</f>
        <v>3139.54088</v>
      </c>
      <c r="E19" s="132">
        <f>SUMIFS(IFM[[SiniestrosPagados_NetosdeSalvamento]:[SiniestrosPagados_NetosdeSalvamento]],IFM[[Nombre Empresa]:[Nombre Empresa]],$C19,IFM[[MES]:[MES]],Cuadro_1!$J$8,IFM[[AÑO]:[AÑO]],Cuadro_1!$L$8)/1000</f>
        <v>0</v>
      </c>
      <c r="F19" s="132">
        <f>SUMIFS(IFM[[ReservasdeSiniestrosPendientesBrutas]:[ReservasdeSiniestrosPendientesBrutas]],IFM[[Nombre Empresa]:[Nombre Empresa]],$C19,IFM[[MES]:[MES]],Cuadro_1!$J$8,IFM[[AÑO]:[AÑO]],Cuadro_1!$L$8)/1000</f>
        <v>6.9610000000000005E-2</v>
      </c>
      <c r="G19" s="132">
        <f>SUMIFS(IFM[[SiniestrosPendientes]:[SiniestrosPendientes]],IFM[[Nombre Empresa]:[Nombre Empresa]],$C19,IFM[[MES]:[MES]],Cuadro_1!$J$8,IFM[[AÑO]:[AÑO]],Cuadro_1!$L$8)/1000</f>
        <v>6.9610000000000005E-2</v>
      </c>
      <c r="H19" s="132">
        <f t="shared" si="1"/>
        <v>6.9610000000000005E-2</v>
      </c>
      <c r="I19" s="132">
        <f>SUMIFS(IFM[[Comisiones]:[Comisiones]],IFM[[Nombre Empresa]:[Nombre Empresa]],$C19,IFM[[MES]:[MES]],Cuadro_1!$J$8,IFM[[AÑO]:[AÑO]],Cuadro_1!$L$8)/1000</f>
        <v>0</v>
      </c>
      <c r="J19" s="132">
        <f>SUMIFS(IFM[[GastosdeAdquision]:[GastosdeAdquision]],IFM[[Nombre Empresa]:[Nombre Empresa]],$C19,IFM[[MES]:[MES]],Cuadro_1!$J$8,IFM[[AÑO]:[AÑO]],Cuadro_1!$L$8)/1000</f>
        <v>0</v>
      </c>
      <c r="K19" s="36">
        <f>SUMIFS(IFM[[Gastosdeadministracion]:[Gastosdeadministracion]],IFM[[Nombre Empresa]:[Nombre Empresa]],$C19,IFM[[MES]:[MES]],Cuadro_1!$J$8,IFM[[AÑO]:[AÑO]],Cuadro_1!$L$8)/1000</f>
        <v>924.57319999999993</v>
      </c>
      <c r="L19" s="133"/>
      <c r="M19" s="134"/>
      <c r="N19" s="134"/>
      <c r="O19" s="135"/>
    </row>
    <row r="20" spans="1:15" ht="14.1" customHeight="1" x14ac:dyDescent="0.2">
      <c r="A20" s="245">
        <f t="shared" si="0"/>
        <v>749200.81307999999</v>
      </c>
      <c r="B20" s="32">
        <v>11</v>
      </c>
      <c r="C20" s="136" t="s">
        <v>69</v>
      </c>
      <c r="D20" s="132">
        <f>SUMIFS(IFM[[PrimasNetasCobradas]:[PrimasNetasCobradas]],IFM[[Nombre Empresa]:[Nombre Empresa]],$C20,IFM[[MES]:[MES]],Cuadro_1!$J$8,IFM[[AÑO]:[AÑO]],Cuadro_1!$L$8)/1000</f>
        <v>749200.81307999999</v>
      </c>
      <c r="E20" s="132">
        <f>SUMIFS(IFM[[SiniestrosPagados_NetosdeSalvamento]:[SiniestrosPagados_NetosdeSalvamento]],IFM[[Nombre Empresa]:[Nombre Empresa]],$C20,IFM[[MES]:[MES]],Cuadro_1!$J$8,IFM[[AÑO]:[AÑO]],Cuadro_1!$L$8)/1000</f>
        <v>3112.3281499999998</v>
      </c>
      <c r="F20" s="132">
        <f>SUMIFS(IFM[[ReservasdeSiniestrosPendientesBrutas]:[ReservasdeSiniestrosPendientesBrutas]],IFM[[Nombre Empresa]:[Nombre Empresa]],$C20,IFM[[MES]:[MES]],Cuadro_1!$J$8,IFM[[AÑO]:[AÑO]],Cuadro_1!$L$8)/1000</f>
        <v>650.76522999999997</v>
      </c>
      <c r="G20" s="132">
        <f>SUMIFS(IFM[[SiniestrosPendientes]:[SiniestrosPendientes]],IFM[[Nombre Empresa]:[Nombre Empresa]],$C20,IFM[[MES]:[MES]],Cuadro_1!$J$8,IFM[[AÑO]:[AÑO]],Cuadro_1!$L$8)/1000</f>
        <v>78.777389999999997</v>
      </c>
      <c r="H20" s="132">
        <f t="shared" si="1"/>
        <v>3763.0933799999998</v>
      </c>
      <c r="I20" s="132">
        <f>SUMIFS(IFM[[Comisiones]:[Comisiones]],IFM[[Nombre Empresa]:[Nombre Empresa]],$C20,IFM[[MES]:[MES]],Cuadro_1!$J$8,IFM[[AÑO]:[AÑO]],Cuadro_1!$L$8)/1000</f>
        <v>498.51525999999996</v>
      </c>
      <c r="J20" s="132">
        <f>SUMIFS(IFM[[GastosdeAdquision]:[GastosdeAdquision]],IFM[[Nombre Empresa]:[Nombre Empresa]],$C20,IFM[[MES]:[MES]],Cuadro_1!$J$8,IFM[[AÑO]:[AÑO]],Cuadro_1!$L$8)/1000</f>
        <v>62.288400000000003</v>
      </c>
      <c r="K20" s="36">
        <f>SUMIFS(IFM[[Gastosdeadministracion]:[Gastosdeadministracion]],IFM[[Nombre Empresa]:[Nombre Empresa]],$C20,IFM[[MES]:[MES]],Cuadro_1!$J$8,IFM[[AÑO]:[AÑO]],Cuadro_1!$L$8)/1000</f>
        <v>81511.237240000017</v>
      </c>
      <c r="L20" s="133"/>
      <c r="N20" s="134"/>
      <c r="O20" s="135"/>
    </row>
    <row r="21" spans="1:15" ht="14.1" customHeight="1" x14ac:dyDescent="0.2">
      <c r="A21" s="245">
        <f t="shared" si="0"/>
        <v>0</v>
      </c>
      <c r="B21" s="32">
        <v>12</v>
      </c>
      <c r="C21" s="136" t="s">
        <v>193</v>
      </c>
      <c r="D21" s="132">
        <f>SUMIFS(IFM[[PrimasNetasCobradas]:[PrimasNetasCobradas]],IFM[[Nombre Empresa]:[Nombre Empresa]],$C21,IFM[[MES]:[MES]],Cuadro_1!$J$8,IFM[[AÑO]:[AÑO]],Cuadro_1!$L$8)/1000</f>
        <v>0</v>
      </c>
      <c r="E21" s="132">
        <f>SUMIFS(IFM[[SiniestrosPagados_NetosdeSalvamento]:[SiniestrosPagados_NetosdeSalvamento]],IFM[[Nombre Empresa]:[Nombre Empresa]],$C21,IFM[[MES]:[MES]],Cuadro_1!$J$8,IFM[[AÑO]:[AÑO]],Cuadro_1!$L$8)/1000</f>
        <v>0</v>
      </c>
      <c r="F21" s="132">
        <f>SUMIFS(IFM[[ReservasdeSiniestrosPendientesBrutas]:[ReservasdeSiniestrosPendientesBrutas]],IFM[[Nombre Empresa]:[Nombre Empresa]],$C21,IFM[[MES]:[MES]],Cuadro_1!$J$8,IFM[[AÑO]:[AÑO]],Cuadro_1!$L$8)/1000</f>
        <v>0</v>
      </c>
      <c r="G21" s="132">
        <f>SUMIFS(IFM[[SiniestrosPendientes]:[SiniestrosPendientes]],IFM[[Nombre Empresa]:[Nombre Empresa]],$C21,IFM[[MES]:[MES]],Cuadro_1!$J$8,IFM[[AÑO]:[AÑO]],Cuadro_1!$L$8)/1000</f>
        <v>0</v>
      </c>
      <c r="H21" s="132">
        <f t="shared" si="1"/>
        <v>0</v>
      </c>
      <c r="I21" s="132">
        <f>SUMIFS(IFM[[Comisiones]:[Comisiones]],IFM[[Nombre Empresa]:[Nombre Empresa]],$C21,IFM[[MES]:[MES]],Cuadro_1!$J$8,IFM[[AÑO]:[AÑO]],Cuadro_1!$L$8)/1000</f>
        <v>0</v>
      </c>
      <c r="J21" s="132">
        <f>SUMIFS(IFM[[GastosdeAdquision]:[GastosdeAdquision]],IFM[[Nombre Empresa]:[Nombre Empresa]],$C21,IFM[[MES]:[MES]],Cuadro_1!$J$8,IFM[[AÑO]:[AÑO]],Cuadro_1!$L$8)/1000</f>
        <v>0</v>
      </c>
      <c r="K21" s="36">
        <f>SUMIFS(IFM[[Gastosdeadministracion]:[Gastosdeadministracion]],IFM[[Nombre Empresa]:[Nombre Empresa]],$C21,IFM[[MES]:[MES]],Cuadro_1!$J$8,IFM[[AÑO]:[AÑO]],Cuadro_1!$L$8)/1000</f>
        <v>0</v>
      </c>
      <c r="L21" s="133"/>
      <c r="M21" s="134"/>
      <c r="N21" s="134"/>
      <c r="O21" s="135"/>
    </row>
    <row r="22" spans="1:15" ht="14.1" customHeight="1" x14ac:dyDescent="0.2">
      <c r="A22" s="245">
        <f t="shared" si="0"/>
        <v>13384898.658009999</v>
      </c>
      <c r="B22" s="32">
        <v>13</v>
      </c>
      <c r="C22" s="136" t="s">
        <v>70</v>
      </c>
      <c r="D22" s="132">
        <f>SUMIFS(IFM[[PrimasNetasCobradas]:[PrimasNetasCobradas]],IFM[[Nombre Empresa]:[Nombre Empresa]],$C22,IFM[[MES]:[MES]],Cuadro_1!$J$8,IFM[[AÑO]:[AÑO]],Cuadro_1!$L$8)/1000</f>
        <v>13384898.658009999</v>
      </c>
      <c r="E22" s="132">
        <f>SUMIFS(IFM[[SiniestrosPagados_NetosdeSalvamento]:[SiniestrosPagados_NetosdeSalvamento]],IFM[[Nombre Empresa]:[Nombre Empresa]],$C22,IFM[[MES]:[MES]],Cuadro_1!$J$8,IFM[[AÑO]:[AÑO]],Cuadro_1!$L$8)/1000</f>
        <v>6605139.9531800002</v>
      </c>
      <c r="F22" s="132">
        <f>SUMIFS(IFM[[ReservasdeSiniestrosPendientesBrutas]:[ReservasdeSiniestrosPendientesBrutas]],IFM[[Nombre Empresa]:[Nombre Empresa]],$C22,IFM[[MES]:[MES]],Cuadro_1!$J$8,IFM[[AÑO]:[AÑO]],Cuadro_1!$L$8)/1000</f>
        <v>3502826.9709000001</v>
      </c>
      <c r="G22" s="132">
        <f>SUMIFS(IFM[[SiniestrosPendientes]:[SiniestrosPendientes]],IFM[[Nombre Empresa]:[Nombre Empresa]],$C22,IFM[[MES]:[MES]],Cuadro_1!$J$8,IFM[[AÑO]:[AÑO]],Cuadro_1!$L$8)/1000</f>
        <v>1729534.42704</v>
      </c>
      <c r="H22" s="132">
        <f t="shared" si="1"/>
        <v>10107966.924079999</v>
      </c>
      <c r="I22" s="132">
        <f>SUMIFS(IFM[[Comisiones]:[Comisiones]],IFM[[Nombre Empresa]:[Nombre Empresa]],$C22,IFM[[MES]:[MES]],Cuadro_1!$J$8,IFM[[AÑO]:[AÑO]],Cuadro_1!$L$8)/1000</f>
        <v>1582895.8610099999</v>
      </c>
      <c r="J22" s="132">
        <f>SUMIFS(IFM[[GastosdeAdquision]:[GastosdeAdquision]],IFM[[Nombre Empresa]:[Nombre Empresa]],$C22,IFM[[MES]:[MES]],Cuadro_1!$J$8,IFM[[AÑO]:[AÑO]],Cuadro_1!$L$8)/1000</f>
        <v>474466.90632000007</v>
      </c>
      <c r="K22" s="36">
        <f>SUMIFS(IFM[[Gastosdeadministracion]:[Gastosdeadministracion]],IFM[[Nombre Empresa]:[Nombre Empresa]],$C22,IFM[[MES]:[MES]],Cuadro_1!$J$8,IFM[[AÑO]:[AÑO]],Cuadro_1!$L$8)/1000</f>
        <v>2167898.9884000001</v>
      </c>
    </row>
    <row r="23" spans="1:15" ht="14.1" customHeight="1" x14ac:dyDescent="0.2">
      <c r="A23" s="245">
        <f t="shared" si="0"/>
        <v>94188.607969999997</v>
      </c>
      <c r="B23" s="32">
        <v>14</v>
      </c>
      <c r="C23" s="136" t="s">
        <v>71</v>
      </c>
      <c r="D23" s="132">
        <f>SUMIFS(IFM[[PrimasNetasCobradas]:[PrimasNetasCobradas]],IFM[[Nombre Empresa]:[Nombre Empresa]],$C23,IFM[[MES]:[MES]],Cuadro_1!$J$8,IFM[[AÑO]:[AÑO]],Cuadro_1!$L$8)/1000</f>
        <v>94188.607969999997</v>
      </c>
      <c r="E23" s="132">
        <f>SUMIFS(IFM[[SiniestrosPagados_NetosdeSalvamento]:[SiniestrosPagados_NetosdeSalvamento]],IFM[[Nombre Empresa]:[Nombre Empresa]],$C23,IFM[[MES]:[MES]],Cuadro_1!$J$8,IFM[[AÑO]:[AÑO]],Cuadro_1!$L$8)/1000</f>
        <v>6949.15355</v>
      </c>
      <c r="F23" s="132">
        <f>SUMIFS(IFM[[ReservasdeSiniestrosPendientesBrutas]:[ReservasdeSiniestrosPendientesBrutas]],IFM[[Nombre Empresa]:[Nombre Empresa]],$C23,IFM[[MES]:[MES]],Cuadro_1!$J$8,IFM[[AÑO]:[AÑO]],Cuadro_1!$L$8)/1000</f>
        <v>524.48023000000001</v>
      </c>
      <c r="G23" s="132">
        <f>SUMIFS(IFM[[SiniestrosPendientes]:[SiniestrosPendientes]],IFM[[Nombre Empresa]:[Nombre Empresa]],$C23,IFM[[MES]:[MES]],Cuadro_1!$J$8,IFM[[AÑO]:[AÑO]],Cuadro_1!$L$8)/1000</f>
        <v>446.51835</v>
      </c>
      <c r="H23" s="132">
        <f t="shared" si="1"/>
        <v>7473.6337800000001</v>
      </c>
      <c r="I23" s="132">
        <f>SUMIFS(IFM[[Comisiones]:[Comisiones]],IFM[[Nombre Empresa]:[Nombre Empresa]],$C23,IFM[[MES]:[MES]],Cuadro_1!$J$8,IFM[[AÑO]:[AÑO]],Cuadro_1!$L$8)/1000</f>
        <v>11683.395829999999</v>
      </c>
      <c r="J23" s="132">
        <f>SUMIFS(IFM[[GastosdeAdquision]:[GastosdeAdquision]],IFM[[Nombre Empresa]:[Nombre Empresa]],$C23,IFM[[MES]:[MES]],Cuadro_1!$J$8,IFM[[AÑO]:[AÑO]],Cuadro_1!$L$8)/1000</f>
        <v>3658.0851699999998</v>
      </c>
      <c r="K23" s="36">
        <f>SUMIFS(IFM[[Gastosdeadministracion]:[Gastosdeadministracion]],IFM[[Nombre Empresa]:[Nombre Empresa]],$C23,IFM[[MES]:[MES]],Cuadro_1!$J$8,IFM[[AÑO]:[AÑO]],Cuadro_1!$L$8)/1000</f>
        <v>110737.1796</v>
      </c>
    </row>
    <row r="24" spans="1:15" ht="14.1" customHeight="1" x14ac:dyDescent="0.2">
      <c r="A24" s="245">
        <f t="shared" si="0"/>
        <v>349241.25015999994</v>
      </c>
      <c r="B24" s="32">
        <v>15</v>
      </c>
      <c r="C24" s="136" t="s">
        <v>72</v>
      </c>
      <c r="D24" s="132">
        <f>SUMIFS(IFM[[PrimasNetasCobradas]:[PrimasNetasCobradas]],IFM[[Nombre Empresa]:[Nombre Empresa]],$C24,IFM[[MES]:[MES]],Cuadro_1!$J$8,IFM[[AÑO]:[AÑO]],Cuadro_1!$L$8)/1000</f>
        <v>349241.25015999994</v>
      </c>
      <c r="E24" s="132">
        <f>SUMIFS(IFM[[SiniestrosPagados_NetosdeSalvamento]:[SiniestrosPagados_NetosdeSalvamento]],IFM[[Nombre Empresa]:[Nombre Empresa]],$C24,IFM[[MES]:[MES]],Cuadro_1!$J$8,IFM[[AÑO]:[AÑO]],Cuadro_1!$L$8)/1000</f>
        <v>15494.836859999999</v>
      </c>
      <c r="F24" s="132">
        <f>SUMIFS(IFM[[ReservasdeSiniestrosPendientesBrutas]:[ReservasdeSiniestrosPendientesBrutas]],IFM[[Nombre Empresa]:[Nombre Empresa]],$C24,IFM[[MES]:[MES]],Cuadro_1!$J$8,IFM[[AÑO]:[AÑO]],Cuadro_1!$L$8)/1000</f>
        <v>64857.213640000002</v>
      </c>
      <c r="G24" s="132">
        <f>SUMIFS(IFM[[SiniestrosPendientes]:[SiniestrosPendientes]],IFM[[Nombre Empresa]:[Nombre Empresa]],$C24,IFM[[MES]:[MES]],Cuadro_1!$J$8,IFM[[AÑO]:[AÑO]],Cuadro_1!$L$8)/1000</f>
        <v>47775.602719999995</v>
      </c>
      <c r="H24" s="132">
        <f t="shared" si="1"/>
        <v>80352.050499999998</v>
      </c>
      <c r="I24" s="132">
        <f>SUMIFS(IFM[[Comisiones]:[Comisiones]],IFM[[Nombre Empresa]:[Nombre Empresa]],$C24,IFM[[MES]:[MES]],Cuadro_1!$J$8,IFM[[AÑO]:[AÑO]],Cuadro_1!$L$8)/1000</f>
        <v>28092.975559999999</v>
      </c>
      <c r="J24" s="132">
        <f>SUMIFS(IFM[[GastosdeAdquision]:[GastosdeAdquision]],IFM[[Nombre Empresa]:[Nombre Empresa]],$C24,IFM[[MES]:[MES]],Cuadro_1!$J$8,IFM[[AÑO]:[AÑO]],Cuadro_1!$L$8)/1000</f>
        <v>14761.501780000001</v>
      </c>
      <c r="K24" s="36">
        <f>SUMIFS(IFM[[Gastosdeadministracion]:[Gastosdeadministracion]],IFM[[Nombre Empresa]:[Nombre Empresa]],$C24,IFM[[MES]:[MES]],Cuadro_1!$J$8,IFM[[AÑO]:[AÑO]],Cuadro_1!$L$8)/1000</f>
        <v>73884.462109999993</v>
      </c>
    </row>
    <row r="25" spans="1:15" ht="14.1" customHeight="1" x14ac:dyDescent="0.2">
      <c r="A25" s="245">
        <f t="shared" si="0"/>
        <v>2249915.4961700006</v>
      </c>
      <c r="B25" s="32">
        <v>16</v>
      </c>
      <c r="C25" s="136" t="s">
        <v>73</v>
      </c>
      <c r="D25" s="132">
        <f>SUMIFS(IFM[[PrimasNetasCobradas]:[PrimasNetasCobradas]],IFM[[Nombre Empresa]:[Nombre Empresa]],$C25,IFM[[MES]:[MES]],Cuadro_1!$J$8,IFM[[AÑO]:[AÑO]],Cuadro_1!$L$8)/1000</f>
        <v>2249915.4961700006</v>
      </c>
      <c r="E25" s="132">
        <f>SUMIFS(IFM[[SiniestrosPagados_NetosdeSalvamento]:[SiniestrosPagados_NetosdeSalvamento]],IFM[[Nombre Empresa]:[Nombre Empresa]],$C25,IFM[[MES]:[MES]],Cuadro_1!$J$8,IFM[[AÑO]:[AÑO]],Cuadro_1!$L$8)/1000</f>
        <v>467496.05937999993</v>
      </c>
      <c r="F25" s="132">
        <f>SUMIFS(IFM[[ReservasdeSiniestrosPendientesBrutas]:[ReservasdeSiniestrosPendientesBrutas]],IFM[[Nombre Empresa]:[Nombre Empresa]],$C25,IFM[[MES]:[MES]],Cuadro_1!$J$8,IFM[[AÑO]:[AÑO]],Cuadro_1!$L$8)/1000</f>
        <v>672385.57299999997</v>
      </c>
      <c r="G25" s="132">
        <f>SUMIFS(IFM[[SiniestrosPendientes]:[SiniestrosPendientes]],IFM[[Nombre Empresa]:[Nombre Empresa]],$C25,IFM[[MES]:[MES]],Cuadro_1!$J$8,IFM[[AÑO]:[AÑO]],Cuadro_1!$L$8)/1000</f>
        <v>429222.02444999997</v>
      </c>
      <c r="H25" s="132">
        <f t="shared" si="1"/>
        <v>1139881.6323799998</v>
      </c>
      <c r="I25" s="132">
        <f>SUMIFS(IFM[[Comisiones]:[Comisiones]],IFM[[Nombre Empresa]:[Nombre Empresa]],$C25,IFM[[MES]:[MES]],Cuadro_1!$J$8,IFM[[AÑO]:[AÑO]],Cuadro_1!$L$8)/1000</f>
        <v>167606.09690999999</v>
      </c>
      <c r="J25" s="132">
        <f>SUMIFS(IFM[[GastosdeAdquision]:[GastosdeAdquision]],IFM[[Nombre Empresa]:[Nombre Empresa]],$C25,IFM[[MES]:[MES]],Cuadro_1!$J$8,IFM[[AÑO]:[AÑO]],Cuadro_1!$L$8)/1000</f>
        <v>113401.34697</v>
      </c>
      <c r="K25" s="36">
        <f>SUMIFS(IFM[[Gastosdeadministracion]:[Gastosdeadministracion]],IFM[[Nombre Empresa]:[Nombre Empresa]],$C25,IFM[[MES]:[MES]],Cuadro_1!$J$8,IFM[[AÑO]:[AÑO]],Cuadro_1!$L$8)/1000</f>
        <v>522428.02224999998</v>
      </c>
    </row>
    <row r="26" spans="1:15" ht="14.1" customHeight="1" x14ac:dyDescent="0.2">
      <c r="A26" s="245">
        <f t="shared" si="0"/>
        <v>67602.817049999998</v>
      </c>
      <c r="B26" s="32">
        <v>17</v>
      </c>
      <c r="C26" s="136" t="s">
        <v>74</v>
      </c>
      <c r="D26" s="132">
        <f>SUMIFS(IFM[[PrimasNetasCobradas]:[PrimasNetasCobradas]],IFM[[Nombre Empresa]:[Nombre Empresa]],$C26,IFM[[MES]:[MES]],Cuadro_1!$J$8,IFM[[AÑO]:[AÑO]],Cuadro_1!$L$8)/1000</f>
        <v>67602.817049999998</v>
      </c>
      <c r="E26" s="132">
        <f>SUMIFS(IFM[[SiniestrosPagados_NetosdeSalvamento]:[SiniestrosPagados_NetosdeSalvamento]],IFM[[Nombre Empresa]:[Nombre Empresa]],$C26,IFM[[MES]:[MES]],Cuadro_1!$J$8,IFM[[AÑO]:[AÑO]],Cuadro_1!$L$8)/1000</f>
        <v>0</v>
      </c>
      <c r="F26" s="132">
        <f>SUMIFS(IFM[[ReservasdeSiniestrosPendientesBrutas]:[ReservasdeSiniestrosPendientesBrutas]],IFM[[Nombre Empresa]:[Nombre Empresa]],$C26,IFM[[MES]:[MES]],Cuadro_1!$J$8,IFM[[AÑO]:[AÑO]],Cuadro_1!$L$8)/1000</f>
        <v>1E-3</v>
      </c>
      <c r="G26" s="132">
        <f>SUMIFS(IFM[[SiniestrosPendientes]:[SiniestrosPendientes]],IFM[[Nombre Empresa]:[Nombre Empresa]],$C26,IFM[[MES]:[MES]],Cuadro_1!$J$8,IFM[[AÑO]:[AÑO]],Cuadro_1!$L$8)/1000</f>
        <v>1E-3</v>
      </c>
      <c r="H26" s="132">
        <f t="shared" si="1"/>
        <v>1E-3</v>
      </c>
      <c r="I26" s="132">
        <f>SUMIFS(IFM[[Comisiones]:[Comisiones]],IFM[[Nombre Empresa]:[Nombre Empresa]],$C26,IFM[[MES]:[MES]],Cuadro_1!$J$8,IFM[[AÑO]:[AÑO]],Cuadro_1!$L$8)/1000</f>
        <v>535.44601</v>
      </c>
      <c r="J26" s="132">
        <f>SUMIFS(IFM[[GastosdeAdquision]:[GastosdeAdquision]],IFM[[Nombre Empresa]:[Nombre Empresa]],$C26,IFM[[MES]:[MES]],Cuadro_1!$J$8,IFM[[AÑO]:[AÑO]],Cuadro_1!$L$8)/1000</f>
        <v>0.83584999999999998</v>
      </c>
      <c r="K26" s="36">
        <f>SUMIFS(IFM[[Gastosdeadministracion]:[Gastosdeadministracion]],IFM[[Nombre Empresa]:[Nombre Empresa]],$C26,IFM[[MES]:[MES]],Cuadro_1!$J$8,IFM[[AÑO]:[AÑO]],Cuadro_1!$L$8)/1000</f>
        <v>23433.612519999999</v>
      </c>
    </row>
    <row r="27" spans="1:15" ht="14.1" customHeight="1" x14ac:dyDescent="0.2">
      <c r="A27" s="245">
        <f t="shared" si="0"/>
        <v>1947839.2190900003</v>
      </c>
      <c r="B27" s="32">
        <v>18</v>
      </c>
      <c r="C27" s="136" t="s">
        <v>75</v>
      </c>
      <c r="D27" s="132">
        <f>SUMIFS(IFM[[PrimasNetasCobradas]:[PrimasNetasCobradas]],IFM[[Nombre Empresa]:[Nombre Empresa]],$C27,IFM[[MES]:[MES]],Cuadro_1!$J$8,IFM[[AÑO]:[AÑO]],Cuadro_1!$L$8)/1000</f>
        <v>1947839.2190900003</v>
      </c>
      <c r="E27" s="132">
        <f>SUMIFS(IFM[[SiniestrosPagados_NetosdeSalvamento]:[SiniestrosPagados_NetosdeSalvamento]],IFM[[Nombre Empresa]:[Nombre Empresa]],$C27,IFM[[MES]:[MES]],Cuadro_1!$J$8,IFM[[AÑO]:[AÑO]],Cuadro_1!$L$8)/1000</f>
        <v>489807.78847000003</v>
      </c>
      <c r="F27" s="132">
        <f>SUMIFS(IFM[[ReservasdeSiniestrosPendientesBrutas]:[ReservasdeSiniestrosPendientesBrutas]],IFM[[Nombre Empresa]:[Nombre Empresa]],$C27,IFM[[MES]:[MES]],Cuadro_1!$J$8,IFM[[AÑO]:[AÑO]],Cuadro_1!$L$8)/1000</f>
        <v>449626.61007</v>
      </c>
      <c r="G27" s="132">
        <f>SUMIFS(IFM[[SiniestrosPendientes]:[SiniestrosPendientes]],IFM[[Nombre Empresa]:[Nombre Empresa]],$C27,IFM[[MES]:[MES]],Cuadro_1!$J$8,IFM[[AÑO]:[AÑO]],Cuadro_1!$L$8)/1000</f>
        <v>136210.01118999999</v>
      </c>
      <c r="H27" s="132">
        <f t="shared" si="1"/>
        <v>939434.39853999997</v>
      </c>
      <c r="I27" s="132">
        <f>SUMIFS(IFM[[Comisiones]:[Comisiones]],IFM[[Nombre Empresa]:[Nombre Empresa]],$C27,IFM[[MES]:[MES]],Cuadro_1!$J$8,IFM[[AÑO]:[AÑO]],Cuadro_1!$L$8)/1000</f>
        <v>226471.85066</v>
      </c>
      <c r="J27" s="132">
        <f>SUMIFS(IFM[[GastosdeAdquision]:[GastosdeAdquision]],IFM[[Nombre Empresa]:[Nombre Empresa]],$C27,IFM[[MES]:[MES]],Cuadro_1!$J$8,IFM[[AÑO]:[AÑO]],Cuadro_1!$L$8)/1000</f>
        <v>162722.84333999996</v>
      </c>
      <c r="K27" s="36">
        <f>SUMIFS(IFM[[Gastosdeadministracion]:[Gastosdeadministracion]],IFM[[Nombre Empresa]:[Nombre Empresa]],$C27,IFM[[MES]:[MES]],Cuadro_1!$J$8,IFM[[AÑO]:[AÑO]],Cuadro_1!$L$8)/1000</f>
        <v>464329.67718</v>
      </c>
    </row>
    <row r="28" spans="1:15" ht="14.1" customHeight="1" x14ac:dyDescent="0.2">
      <c r="A28" s="245">
        <f t="shared" si="0"/>
        <v>172441.96586999999</v>
      </c>
      <c r="B28" s="32">
        <v>19</v>
      </c>
      <c r="C28" s="136" t="s">
        <v>203</v>
      </c>
      <c r="D28" s="132">
        <f>SUMIFS(IFM[[PrimasNetasCobradas]:[PrimasNetasCobradas]],IFM[[Nombre Empresa]:[Nombre Empresa]],$C28,IFM[[MES]:[MES]],Cuadro_1!$J$8,IFM[[AÑO]:[AÑO]],Cuadro_1!$L$8)/1000</f>
        <v>172441.96586999999</v>
      </c>
      <c r="E28" s="132">
        <f>SUMIFS(IFM[[SiniestrosPagados_NetosdeSalvamento]:[SiniestrosPagados_NetosdeSalvamento]],IFM[[Nombre Empresa]:[Nombre Empresa]],$C28,IFM[[MES]:[MES]],Cuadro_1!$J$8,IFM[[AÑO]:[AÑO]],Cuadro_1!$L$8)/1000</f>
        <v>46836.376300000004</v>
      </c>
      <c r="F28" s="132">
        <f>SUMIFS(IFM[[ReservasdeSiniestrosPendientesBrutas]:[ReservasdeSiniestrosPendientesBrutas]],IFM[[Nombre Empresa]:[Nombre Empresa]],$C28,IFM[[MES]:[MES]],Cuadro_1!$J$8,IFM[[AÑO]:[AÑO]],Cuadro_1!$L$8)/1000</f>
        <v>12465.270849999999</v>
      </c>
      <c r="G28" s="132">
        <f>SUMIFS(IFM[[SiniestrosPendientes]:[SiniestrosPendientes]],IFM[[Nombre Empresa]:[Nombre Empresa]],$C28,IFM[[MES]:[MES]],Cuadro_1!$J$8,IFM[[AÑO]:[AÑO]],Cuadro_1!$L$8)/1000</f>
        <v>12465.270849999999</v>
      </c>
      <c r="H28" s="132">
        <f t="shared" si="1"/>
        <v>59301.647150000004</v>
      </c>
      <c r="I28" s="132">
        <f>SUMIFS(IFM[[Comisiones]:[Comisiones]],IFM[[Nombre Empresa]:[Nombre Empresa]],$C28,IFM[[MES]:[MES]],Cuadro_1!$J$8,IFM[[AÑO]:[AÑO]],Cuadro_1!$L$8)/1000</f>
        <v>38.111089999999997</v>
      </c>
      <c r="J28" s="132">
        <f>SUMIFS(IFM[[GastosdeAdquision]:[GastosdeAdquision]],IFM[[Nombre Empresa]:[Nombre Empresa]],$C28,IFM[[MES]:[MES]],Cuadro_1!$J$8,IFM[[AÑO]:[AÑO]],Cuadro_1!$L$8)/1000</f>
        <v>0</v>
      </c>
      <c r="K28" s="36">
        <f>SUMIFS(IFM[[Gastosdeadministracion]:[Gastosdeadministracion]],IFM[[Nombre Empresa]:[Nombre Empresa]],$C28,IFM[[MES]:[MES]],Cuadro_1!$J$8,IFM[[AÑO]:[AÑO]],Cuadro_1!$L$8)/1000</f>
        <v>90116.920419999995</v>
      </c>
    </row>
    <row r="29" spans="1:15" ht="14.1" customHeight="1" x14ac:dyDescent="0.2">
      <c r="A29" s="245">
        <f t="shared" si="0"/>
        <v>0</v>
      </c>
      <c r="B29" s="32">
        <v>20</v>
      </c>
      <c r="C29" s="136" t="s">
        <v>195</v>
      </c>
      <c r="D29" s="132">
        <f>SUMIFS(IFM[[PrimasNetasCobradas]:[PrimasNetasCobradas]],IFM[[Nombre Empresa]:[Nombre Empresa]],$C29,IFM[[MES]:[MES]],Cuadro_1!$J$8,IFM[[AÑO]:[AÑO]],Cuadro_1!$L$8)/1000</f>
        <v>0</v>
      </c>
      <c r="E29" s="132">
        <f>SUMIFS(IFM[[SiniestrosPagados_NetosdeSalvamento]:[SiniestrosPagados_NetosdeSalvamento]],IFM[[Nombre Empresa]:[Nombre Empresa]],$C29,IFM[[MES]:[MES]],Cuadro_1!$J$8,IFM[[AÑO]:[AÑO]],Cuadro_1!$L$8)/1000</f>
        <v>0</v>
      </c>
      <c r="F29" s="132">
        <f>SUMIFS(IFM[[ReservasdeSiniestrosPendientesBrutas]:[ReservasdeSiniestrosPendientesBrutas]],IFM[[Nombre Empresa]:[Nombre Empresa]],$C29,IFM[[MES]:[MES]],Cuadro_1!$J$8,IFM[[AÑO]:[AÑO]],Cuadro_1!$L$8)/1000</f>
        <v>0</v>
      </c>
      <c r="G29" s="132">
        <f>SUMIFS(IFM[[SiniestrosPendientes]:[SiniestrosPendientes]],IFM[[Nombre Empresa]:[Nombre Empresa]],$C29,IFM[[MES]:[MES]],Cuadro_1!$J$8,IFM[[AÑO]:[AÑO]],Cuadro_1!$L$8)/1000</f>
        <v>0</v>
      </c>
      <c r="H29" s="132">
        <f t="shared" si="1"/>
        <v>0</v>
      </c>
      <c r="I29" s="132">
        <f>SUMIFS(IFM[[Comisiones]:[Comisiones]],IFM[[Nombre Empresa]:[Nombre Empresa]],$C29,IFM[[MES]:[MES]],Cuadro_1!$J$8,IFM[[AÑO]:[AÑO]],Cuadro_1!$L$8)/1000</f>
        <v>0</v>
      </c>
      <c r="J29" s="132">
        <f>SUMIFS(IFM[[GastosdeAdquision]:[GastosdeAdquision]],IFM[[Nombre Empresa]:[Nombre Empresa]],$C29,IFM[[MES]:[MES]],Cuadro_1!$J$8,IFM[[AÑO]:[AÑO]],Cuadro_1!$L$8)/1000</f>
        <v>0</v>
      </c>
      <c r="K29" s="36">
        <f>SUMIFS(IFM[[Gastosdeadministracion]:[Gastosdeadministracion]],IFM[[Nombre Empresa]:[Nombre Empresa]],$C29,IFM[[MES]:[MES]],Cuadro_1!$J$8,IFM[[AÑO]:[AÑO]],Cuadro_1!$L$8)/1000</f>
        <v>0</v>
      </c>
    </row>
    <row r="30" spans="1:15" ht="14.1" customHeight="1" x14ac:dyDescent="0.2">
      <c r="A30" s="245">
        <f t="shared" si="0"/>
        <v>2284580.3517100001</v>
      </c>
      <c r="B30" s="32">
        <v>21</v>
      </c>
      <c r="C30" s="136" t="s">
        <v>76</v>
      </c>
      <c r="D30" s="132">
        <f>SUMIFS(IFM[[PrimasNetasCobradas]:[PrimasNetasCobradas]],IFM[[Nombre Empresa]:[Nombre Empresa]],$C30,IFM[[MES]:[MES]],Cuadro_1!$J$8,IFM[[AÑO]:[AÑO]],Cuadro_1!$L$8)/1000</f>
        <v>2284580.3517100001</v>
      </c>
      <c r="E30" s="132">
        <f>SUMIFS(IFM[[SiniestrosPagados_NetosdeSalvamento]:[SiniestrosPagados_NetosdeSalvamento]],IFM[[Nombre Empresa]:[Nombre Empresa]],$C30,IFM[[MES]:[MES]],Cuadro_1!$J$8,IFM[[AÑO]:[AÑO]],Cuadro_1!$L$8)/1000</f>
        <v>1070822.0290899999</v>
      </c>
      <c r="F30" s="132">
        <f>SUMIFS(IFM[[ReservasdeSiniestrosPendientesBrutas]:[ReservasdeSiniestrosPendientesBrutas]],IFM[[Nombre Empresa]:[Nombre Empresa]],$C30,IFM[[MES]:[MES]],Cuadro_1!$J$8,IFM[[AÑO]:[AÑO]],Cuadro_1!$L$8)/1000</f>
        <v>415080.57282000006</v>
      </c>
      <c r="G30" s="132">
        <f>SUMIFS(IFM[[SiniestrosPendientes]:[SiniestrosPendientes]],IFM[[Nombre Empresa]:[Nombre Empresa]],$C30,IFM[[MES]:[MES]],Cuadro_1!$J$8,IFM[[AÑO]:[AÑO]],Cuadro_1!$L$8)/1000</f>
        <v>36756.363979999995</v>
      </c>
      <c r="H30" s="132">
        <f t="shared" si="1"/>
        <v>1485902.60191</v>
      </c>
      <c r="I30" s="132">
        <f>SUMIFS(IFM[[Comisiones]:[Comisiones]],IFM[[Nombre Empresa]:[Nombre Empresa]],$C30,IFM[[MES]:[MES]],Cuadro_1!$J$8,IFM[[AÑO]:[AÑO]],Cuadro_1!$L$8)/1000</f>
        <v>202840.49494999999</v>
      </c>
      <c r="J30" s="132">
        <f>SUMIFS(IFM[[GastosdeAdquision]:[GastosdeAdquision]],IFM[[Nombre Empresa]:[Nombre Empresa]],$C30,IFM[[MES]:[MES]],Cuadro_1!$J$8,IFM[[AÑO]:[AÑO]],Cuadro_1!$L$8)/1000</f>
        <v>105441.31504999999</v>
      </c>
      <c r="K30" s="36">
        <f>SUMIFS(IFM[[Gastosdeadministracion]:[Gastosdeadministracion]],IFM[[Nombre Empresa]:[Nombre Empresa]],$C30,IFM[[MES]:[MES]],Cuadro_1!$J$8,IFM[[AÑO]:[AÑO]],Cuadro_1!$L$8)/1000</f>
        <v>486122.81075999996</v>
      </c>
    </row>
    <row r="31" spans="1:15" ht="14.1" customHeight="1" x14ac:dyDescent="0.2">
      <c r="A31" s="245">
        <f t="shared" si="0"/>
        <v>391643.16349000001</v>
      </c>
      <c r="B31" s="32">
        <v>22</v>
      </c>
      <c r="C31" s="136" t="s">
        <v>77</v>
      </c>
      <c r="D31" s="132">
        <f>SUMIFS(IFM[[PrimasNetasCobradas]:[PrimasNetasCobradas]],IFM[[Nombre Empresa]:[Nombre Empresa]],$C31,IFM[[MES]:[MES]],Cuadro_1!$J$8,IFM[[AÑO]:[AÑO]],Cuadro_1!$L$8)/1000</f>
        <v>391643.16349000001</v>
      </c>
      <c r="E31" s="132">
        <f>SUMIFS(IFM[[SiniestrosPagados_NetosdeSalvamento]:[SiniestrosPagados_NetosdeSalvamento]],IFM[[Nombre Empresa]:[Nombre Empresa]],$C31,IFM[[MES]:[MES]],Cuadro_1!$J$8,IFM[[AÑO]:[AÑO]],Cuadro_1!$L$8)/1000</f>
        <v>151189.07867000002</v>
      </c>
      <c r="F31" s="132">
        <f>SUMIFS(IFM[[ReservasdeSiniestrosPendientesBrutas]:[ReservasdeSiniestrosPendientesBrutas]],IFM[[Nombre Empresa]:[Nombre Empresa]],$C31,IFM[[MES]:[MES]],Cuadro_1!$J$8,IFM[[AÑO]:[AÑO]],Cuadro_1!$L$8)/1000</f>
        <v>25438.199639999999</v>
      </c>
      <c r="G31" s="132">
        <f>SUMIFS(IFM[[SiniestrosPendientes]:[SiniestrosPendientes]],IFM[[Nombre Empresa]:[Nombre Empresa]],$C31,IFM[[MES]:[MES]],Cuadro_1!$J$8,IFM[[AÑO]:[AÑO]],Cuadro_1!$L$8)/1000</f>
        <v>22506.186209999996</v>
      </c>
      <c r="H31" s="132">
        <f t="shared" si="1"/>
        <v>176627.27831000002</v>
      </c>
      <c r="I31" s="132">
        <f>SUMIFS(IFM[[Comisiones]:[Comisiones]],IFM[[Nombre Empresa]:[Nombre Empresa]],$C31,IFM[[MES]:[MES]],Cuadro_1!$J$8,IFM[[AÑO]:[AÑO]],Cuadro_1!$L$8)/1000</f>
        <v>3270.8811299999998</v>
      </c>
      <c r="J31" s="132">
        <f>SUMIFS(IFM[[GastosdeAdquision]:[GastosdeAdquision]],IFM[[Nombre Empresa]:[Nombre Empresa]],$C31,IFM[[MES]:[MES]],Cuadro_1!$J$8,IFM[[AÑO]:[AÑO]],Cuadro_1!$L$8)/1000</f>
        <v>65910.959040000002</v>
      </c>
      <c r="K31" s="36">
        <f>SUMIFS(IFM[[Gastosdeadministracion]:[Gastosdeadministracion]],IFM[[Nombre Empresa]:[Nombre Empresa]],$C31,IFM[[MES]:[MES]],Cuadro_1!$J$8,IFM[[AÑO]:[AÑO]],Cuadro_1!$L$8)/1000</f>
        <v>236913.21111</v>
      </c>
    </row>
    <row r="32" spans="1:15" ht="14.1" customHeight="1" x14ac:dyDescent="0.2">
      <c r="A32" s="245">
        <f t="shared" si="0"/>
        <v>107965.95965999999</v>
      </c>
      <c r="B32" s="32">
        <v>23</v>
      </c>
      <c r="C32" s="136" t="s">
        <v>78</v>
      </c>
      <c r="D32" s="132">
        <f>SUMIFS(IFM[[PrimasNetasCobradas]:[PrimasNetasCobradas]],IFM[[Nombre Empresa]:[Nombre Empresa]],$C32,IFM[[MES]:[MES]],Cuadro_1!$J$8,IFM[[AÑO]:[AÑO]],Cuadro_1!$L$8)/1000</f>
        <v>107965.95965999999</v>
      </c>
      <c r="E32" s="132">
        <f>SUMIFS(IFM[[SiniestrosPagados_NetosdeSalvamento]:[SiniestrosPagados_NetosdeSalvamento]],IFM[[Nombre Empresa]:[Nombre Empresa]],$C32,IFM[[MES]:[MES]],Cuadro_1!$J$8,IFM[[AÑO]:[AÑO]],Cuadro_1!$L$8)/1000</f>
        <v>12945.525340000002</v>
      </c>
      <c r="F32" s="132">
        <f>SUMIFS(IFM[[ReservasdeSiniestrosPendientesBrutas]:[ReservasdeSiniestrosPendientesBrutas]],IFM[[Nombre Empresa]:[Nombre Empresa]],$C32,IFM[[MES]:[MES]],Cuadro_1!$J$8,IFM[[AÑO]:[AÑO]],Cuadro_1!$L$8)/1000</f>
        <v>3033.7511999999997</v>
      </c>
      <c r="G32" s="132">
        <f>SUMIFS(IFM[[SiniestrosPendientes]:[SiniestrosPendientes]],IFM[[Nombre Empresa]:[Nombre Empresa]],$C32,IFM[[MES]:[MES]],Cuadro_1!$J$8,IFM[[AÑO]:[AÑO]],Cuadro_1!$L$8)/1000</f>
        <v>3033.7511999999997</v>
      </c>
      <c r="H32" s="132">
        <f t="shared" si="1"/>
        <v>15979.276540000003</v>
      </c>
      <c r="I32" s="132">
        <f>SUMIFS(IFM[[Comisiones]:[Comisiones]],IFM[[Nombre Empresa]:[Nombre Empresa]],$C32,IFM[[MES]:[MES]],Cuadro_1!$J$8,IFM[[AÑO]:[AÑO]],Cuadro_1!$L$8)/1000</f>
        <v>0</v>
      </c>
      <c r="J32" s="132">
        <f>SUMIFS(IFM[[GastosdeAdquision]:[GastosdeAdquision]],IFM[[Nombre Empresa]:[Nombre Empresa]],$C32,IFM[[MES]:[MES]],Cuadro_1!$J$8,IFM[[AÑO]:[AÑO]],Cuadro_1!$L$8)/1000</f>
        <v>0</v>
      </c>
      <c r="K32" s="36">
        <f>SUMIFS(IFM[[Gastosdeadministracion]:[Gastosdeadministracion]],IFM[[Nombre Empresa]:[Nombre Empresa]],$C32,IFM[[MES]:[MES]],Cuadro_1!$J$8,IFM[[AÑO]:[AÑO]],Cuadro_1!$L$8)/1000</f>
        <v>55359.655839999999</v>
      </c>
    </row>
    <row r="33" spans="1:13" ht="14.1" customHeight="1" x14ac:dyDescent="0.2">
      <c r="A33" s="245">
        <f t="shared" si="0"/>
        <v>0</v>
      </c>
      <c r="B33" s="32">
        <v>24</v>
      </c>
      <c r="C33" s="136" t="s">
        <v>197</v>
      </c>
      <c r="D33" s="132">
        <f>SUMIFS(IFM[[PrimasNetasCobradas]:[PrimasNetasCobradas]],IFM[[Nombre Empresa]:[Nombre Empresa]],$C33,IFM[[MES]:[MES]],Cuadro_1!$J$8,IFM[[AÑO]:[AÑO]],Cuadro_1!$L$8)/1000</f>
        <v>0</v>
      </c>
      <c r="E33" s="132">
        <f>SUMIFS(IFM[[SiniestrosPagados_NetosdeSalvamento]:[SiniestrosPagados_NetosdeSalvamento]],IFM[[Nombre Empresa]:[Nombre Empresa]],$C33,IFM[[MES]:[MES]],Cuadro_1!$J$8,IFM[[AÑO]:[AÑO]],Cuadro_1!$L$8)/1000</f>
        <v>0</v>
      </c>
      <c r="F33" s="132">
        <f>SUMIFS(IFM[[ReservasdeSiniestrosPendientesBrutas]:[ReservasdeSiniestrosPendientesBrutas]],IFM[[Nombre Empresa]:[Nombre Empresa]],$C33,IFM[[MES]:[MES]],Cuadro_1!$J$8,IFM[[AÑO]:[AÑO]],Cuadro_1!$L$8)/1000</f>
        <v>0</v>
      </c>
      <c r="G33" s="132">
        <f>SUMIFS(IFM[[SiniestrosPendientes]:[SiniestrosPendientes]],IFM[[Nombre Empresa]:[Nombre Empresa]],$C33,IFM[[MES]:[MES]],Cuadro_1!$J$8,IFM[[AÑO]:[AÑO]],Cuadro_1!$L$8)/1000</f>
        <v>0</v>
      </c>
      <c r="H33" s="132">
        <f t="shared" si="1"/>
        <v>0</v>
      </c>
      <c r="I33" s="132">
        <f>SUMIFS(IFM[[Comisiones]:[Comisiones]],IFM[[Nombre Empresa]:[Nombre Empresa]],$C33,IFM[[MES]:[MES]],Cuadro_1!$J$8,IFM[[AÑO]:[AÑO]],Cuadro_1!$L$8)/1000</f>
        <v>0</v>
      </c>
      <c r="J33" s="132">
        <f>SUMIFS(IFM[[GastosdeAdquision]:[GastosdeAdquision]],IFM[[Nombre Empresa]:[Nombre Empresa]],$C33,IFM[[MES]:[MES]],Cuadro_1!$J$8,IFM[[AÑO]:[AÑO]],Cuadro_1!$L$8)/1000</f>
        <v>0</v>
      </c>
      <c r="K33" s="36">
        <f>SUMIFS(IFM[[Gastosdeadministracion]:[Gastosdeadministracion]],IFM[[Nombre Empresa]:[Nombre Empresa]],$C33,IFM[[MES]:[MES]],Cuadro_1!$J$8,IFM[[AÑO]:[AÑO]],Cuadro_1!$L$8)/1000</f>
        <v>0</v>
      </c>
    </row>
    <row r="34" spans="1:13" ht="14.1" customHeight="1" x14ac:dyDescent="0.2">
      <c r="A34" s="245">
        <f t="shared" si="0"/>
        <v>3751753.21288</v>
      </c>
      <c r="B34" s="32">
        <v>25</v>
      </c>
      <c r="C34" s="136" t="s">
        <v>79</v>
      </c>
      <c r="D34" s="132">
        <f>SUMIFS(IFM[[PrimasNetasCobradas]:[PrimasNetasCobradas]],IFM[[Nombre Empresa]:[Nombre Empresa]],$C34,IFM[[MES]:[MES]],Cuadro_1!$J$8,IFM[[AÑO]:[AÑO]],Cuadro_1!$L$8)/1000</f>
        <v>3751753.21288</v>
      </c>
      <c r="E34" s="132">
        <f>SUMIFS(IFM[[SiniestrosPagados_NetosdeSalvamento]:[SiniestrosPagados_NetosdeSalvamento]],IFM[[Nombre Empresa]:[Nombre Empresa]],$C34,IFM[[MES]:[MES]],Cuadro_1!$J$8,IFM[[AÑO]:[AÑO]],Cuadro_1!$L$8)/1000</f>
        <v>1804738.6595800002</v>
      </c>
      <c r="F34" s="132">
        <f>SUMIFS(IFM[[ReservasdeSiniestrosPendientesBrutas]:[ReservasdeSiniestrosPendientesBrutas]],IFM[[Nombre Empresa]:[Nombre Empresa]],$C34,IFM[[MES]:[MES]],Cuadro_1!$J$8,IFM[[AÑO]:[AÑO]],Cuadro_1!$L$8)/1000</f>
        <v>751423.58563999995</v>
      </c>
      <c r="G34" s="132">
        <f>SUMIFS(IFM[[SiniestrosPendientes]:[SiniestrosPendientes]],IFM[[Nombre Empresa]:[Nombre Empresa]],$C34,IFM[[MES]:[MES]],Cuadro_1!$J$8,IFM[[AÑO]:[AÑO]],Cuadro_1!$L$8)/1000</f>
        <v>233706.70276999997</v>
      </c>
      <c r="H34" s="132">
        <f t="shared" si="1"/>
        <v>2556162.2452199999</v>
      </c>
      <c r="I34" s="132">
        <f>SUMIFS(IFM[[Comisiones]:[Comisiones]],IFM[[Nombre Empresa]:[Nombre Empresa]],$C34,IFM[[MES]:[MES]],Cuadro_1!$J$8,IFM[[AÑO]:[AÑO]],Cuadro_1!$L$8)/1000</f>
        <v>326929.68321999995</v>
      </c>
      <c r="J34" s="132">
        <f>SUMIFS(IFM[[GastosdeAdquision]:[GastosdeAdquision]],IFM[[Nombre Empresa]:[Nombre Empresa]],$C34,IFM[[MES]:[MES]],Cuadro_1!$J$8,IFM[[AÑO]:[AÑO]],Cuadro_1!$L$8)/1000</f>
        <v>343318.26997999998</v>
      </c>
      <c r="K34" s="36">
        <f>SUMIFS(IFM[[Gastosdeadministracion]:[Gastosdeadministracion]],IFM[[Nombre Empresa]:[Nombre Empresa]],$C34,IFM[[MES]:[MES]],Cuadro_1!$J$8,IFM[[AÑO]:[AÑO]],Cuadro_1!$L$8)/1000</f>
        <v>824892.22282999987</v>
      </c>
    </row>
    <row r="35" spans="1:13" ht="14.1" customHeight="1" x14ac:dyDescent="0.2">
      <c r="A35" s="245">
        <f t="shared" si="0"/>
        <v>1742506.9444800001</v>
      </c>
      <c r="B35" s="32">
        <v>26</v>
      </c>
      <c r="C35" s="136" t="s">
        <v>80</v>
      </c>
      <c r="D35" s="132">
        <f>SUMIFS(IFM[[PrimasNetasCobradas]:[PrimasNetasCobradas]],IFM[[Nombre Empresa]:[Nombre Empresa]],$C35,IFM[[MES]:[MES]],Cuadro_1!$J$8,IFM[[AÑO]:[AÑO]],Cuadro_1!$L$8)/1000</f>
        <v>1742506.9444800001</v>
      </c>
      <c r="E35" s="132">
        <f>SUMIFS(IFM[[SiniestrosPagados_NetosdeSalvamento]:[SiniestrosPagados_NetosdeSalvamento]],IFM[[Nombre Empresa]:[Nombre Empresa]],$C35,IFM[[MES]:[MES]],Cuadro_1!$J$8,IFM[[AÑO]:[AÑO]],Cuadro_1!$L$8)/1000</f>
        <v>21727.419690000002</v>
      </c>
      <c r="F35" s="132">
        <f>SUMIFS(IFM[[ReservasdeSiniestrosPendientesBrutas]:[ReservasdeSiniestrosPendientesBrutas]],IFM[[Nombre Empresa]:[Nombre Empresa]],$C35,IFM[[MES]:[MES]],Cuadro_1!$J$8,IFM[[AÑO]:[AÑO]],Cuadro_1!$L$8)/1000</f>
        <v>2711.18138</v>
      </c>
      <c r="G35" s="132">
        <f>SUMIFS(IFM[[SiniestrosPendientes]:[SiniestrosPendientes]],IFM[[Nombre Empresa]:[Nombre Empresa]],$C35,IFM[[MES]:[MES]],Cuadro_1!$J$8,IFM[[AÑO]:[AÑO]],Cuadro_1!$L$8)/1000</f>
        <v>2710.8231799999999</v>
      </c>
      <c r="H35" s="132">
        <f t="shared" si="1"/>
        <v>24438.601070000004</v>
      </c>
      <c r="I35" s="132">
        <f>SUMIFS(IFM[[Comisiones]:[Comisiones]],IFM[[Nombre Empresa]:[Nombre Empresa]],$C35,IFM[[MES]:[MES]],Cuadro_1!$J$8,IFM[[AÑO]:[AÑO]],Cuadro_1!$L$8)/1000</f>
        <v>7242.0370199999998</v>
      </c>
      <c r="J35" s="132">
        <f>SUMIFS(IFM[[GastosdeAdquision]:[GastosdeAdquision]],IFM[[Nombre Empresa]:[Nombre Empresa]],$C35,IFM[[MES]:[MES]],Cuadro_1!$J$8,IFM[[AÑO]:[AÑO]],Cuadro_1!$L$8)/1000</f>
        <v>4777.5197600000001</v>
      </c>
      <c r="K35" s="36">
        <f>SUMIFS(IFM[[Gastosdeadministracion]:[Gastosdeadministracion]],IFM[[Nombre Empresa]:[Nombre Empresa]],$C35,IFM[[MES]:[MES]],Cuadro_1!$J$8,IFM[[AÑO]:[AÑO]],Cuadro_1!$L$8)/1000</f>
        <v>196427.81281999999</v>
      </c>
    </row>
    <row r="36" spans="1:13" ht="14.1" customHeight="1" x14ac:dyDescent="0.2">
      <c r="A36" s="245">
        <f t="shared" si="0"/>
        <v>3290679.5383800007</v>
      </c>
      <c r="B36" s="32">
        <v>27</v>
      </c>
      <c r="C36" s="136" t="s">
        <v>81</v>
      </c>
      <c r="D36" s="132">
        <f>SUMIFS(IFM[[PrimasNetasCobradas]:[PrimasNetasCobradas]],IFM[[Nombre Empresa]:[Nombre Empresa]],$C36,IFM[[MES]:[MES]],Cuadro_1!$J$8,IFM[[AÑO]:[AÑO]],Cuadro_1!$L$8)/1000</f>
        <v>3290679.5383800007</v>
      </c>
      <c r="E36" s="132">
        <f>SUMIFS(IFM[[SiniestrosPagados_NetosdeSalvamento]:[SiniestrosPagados_NetosdeSalvamento]],IFM[[Nombre Empresa]:[Nombre Empresa]],$C36,IFM[[MES]:[MES]],Cuadro_1!$J$8,IFM[[AÑO]:[AÑO]],Cuadro_1!$L$8)/1000</f>
        <v>1426573.9956400001</v>
      </c>
      <c r="F36" s="132">
        <f>SUMIFS(IFM[[ReservasdeSiniestrosPendientesBrutas]:[ReservasdeSiniestrosPendientesBrutas]],IFM[[Nombre Empresa]:[Nombre Empresa]],$C36,IFM[[MES]:[MES]],Cuadro_1!$J$8,IFM[[AÑO]:[AÑO]],Cuadro_1!$L$8)/1000</f>
        <v>476659.40070000006</v>
      </c>
      <c r="G36" s="132">
        <f>SUMIFS(IFM[[SiniestrosPendientes]:[SiniestrosPendientes]],IFM[[Nombre Empresa]:[Nombre Empresa]],$C36,IFM[[MES]:[MES]],Cuadro_1!$J$8,IFM[[AÑO]:[AÑO]],Cuadro_1!$L$8)/1000</f>
        <v>70686.040640000007</v>
      </c>
      <c r="H36" s="132">
        <f t="shared" si="1"/>
        <v>1903233.3963400002</v>
      </c>
      <c r="I36" s="132">
        <f>SUMIFS(IFM[[Comisiones]:[Comisiones]],IFM[[Nombre Empresa]:[Nombre Empresa]],$C36,IFM[[MES]:[MES]],Cuadro_1!$J$8,IFM[[AÑO]:[AÑO]],Cuadro_1!$L$8)/1000</f>
        <v>324792.87073000002</v>
      </c>
      <c r="J36" s="132">
        <f>SUMIFS(IFM[[GastosdeAdquision]:[GastosdeAdquision]],IFM[[Nombre Empresa]:[Nombre Empresa]],$C36,IFM[[MES]:[MES]],Cuadro_1!$J$8,IFM[[AÑO]:[AÑO]],Cuadro_1!$L$8)/1000</f>
        <v>210767.44420000003</v>
      </c>
      <c r="K36" s="36">
        <f>SUMIFS(IFM[[Gastosdeadministracion]:[Gastosdeadministracion]],IFM[[Nombre Empresa]:[Nombre Empresa]],$C36,IFM[[MES]:[MES]],Cuadro_1!$J$8,IFM[[AÑO]:[AÑO]],Cuadro_1!$L$8)/1000</f>
        <v>769778.4230699999</v>
      </c>
    </row>
    <row r="37" spans="1:13" ht="14.1" customHeight="1" x14ac:dyDescent="0.2">
      <c r="A37" s="245">
        <f t="shared" si="0"/>
        <v>16799618.76035</v>
      </c>
      <c r="B37" s="32">
        <v>28</v>
      </c>
      <c r="C37" s="136" t="s">
        <v>82</v>
      </c>
      <c r="D37" s="132">
        <f>SUMIFS(IFM[[PrimasNetasCobradas]:[PrimasNetasCobradas]],IFM[[Nombre Empresa]:[Nombre Empresa]],$C37,IFM[[MES]:[MES]],Cuadro_1!$J$8,IFM[[AÑO]:[AÑO]],Cuadro_1!$L$8)/1000</f>
        <v>16799618.76035</v>
      </c>
      <c r="E37" s="132">
        <f>SUMIFS(IFM[[SiniestrosPagados_NetosdeSalvamento]:[SiniestrosPagados_NetosdeSalvamento]],IFM[[Nombre Empresa]:[Nombre Empresa]],$C37,IFM[[MES]:[MES]],Cuadro_1!$J$8,IFM[[AÑO]:[AÑO]],Cuadro_1!$L$8)/1000</f>
        <v>8802775.0906000007</v>
      </c>
      <c r="F37" s="132">
        <f>SUMIFS(IFM[[ReservasdeSiniestrosPendientesBrutas]:[ReservasdeSiniestrosPendientesBrutas]],IFM[[Nombre Empresa]:[Nombre Empresa]],$C37,IFM[[MES]:[MES]],Cuadro_1!$J$8,IFM[[AÑO]:[AÑO]],Cuadro_1!$L$8)/1000</f>
        <v>3518890.0802399996</v>
      </c>
      <c r="G37" s="132">
        <f>SUMIFS(IFM[[SiniestrosPendientes]:[SiniestrosPendientes]],IFM[[Nombre Empresa]:[Nombre Empresa]],$C37,IFM[[MES]:[MES]],Cuadro_1!$J$8,IFM[[AÑO]:[AÑO]],Cuadro_1!$L$8)/1000</f>
        <v>149008.05437</v>
      </c>
      <c r="H37" s="132">
        <f t="shared" si="1"/>
        <v>12321665.170840001</v>
      </c>
      <c r="I37" s="132">
        <f>SUMIFS(IFM[[Comisiones]:[Comisiones]],IFM[[Nombre Empresa]:[Nombre Empresa]],$C37,IFM[[MES]:[MES]],Cuadro_1!$J$8,IFM[[AÑO]:[AÑO]],Cuadro_1!$L$8)/1000</f>
        <v>1443005.6286199999</v>
      </c>
      <c r="J37" s="132">
        <f>SUMIFS(IFM[[GastosdeAdquision]:[GastosdeAdquision]],IFM[[Nombre Empresa]:[Nombre Empresa]],$C37,IFM[[MES]:[MES]],Cuadro_1!$J$8,IFM[[AÑO]:[AÑO]],Cuadro_1!$L$8)/1000</f>
        <v>918437.40494000004</v>
      </c>
      <c r="K37" s="36">
        <f>SUMIFS(IFM[[Gastosdeadministracion]:[Gastosdeadministracion]],IFM[[Nombre Empresa]:[Nombre Empresa]],$C37,IFM[[MES]:[MES]],Cuadro_1!$J$8,IFM[[AÑO]:[AÑO]],Cuadro_1!$L$8)/1000</f>
        <v>2638891.7788400003</v>
      </c>
    </row>
    <row r="38" spans="1:13" ht="14.1" customHeight="1" x14ac:dyDescent="0.2">
      <c r="A38" s="245">
        <f t="shared" si="0"/>
        <v>1711289.4643299999</v>
      </c>
      <c r="B38" s="32">
        <v>29</v>
      </c>
      <c r="C38" s="136" t="s">
        <v>83</v>
      </c>
      <c r="D38" s="132">
        <f>SUMIFS(IFM[[PrimasNetasCobradas]:[PrimasNetasCobradas]],IFM[[Nombre Empresa]:[Nombre Empresa]],$C38,IFM[[MES]:[MES]],Cuadro_1!$J$8,IFM[[AÑO]:[AÑO]],Cuadro_1!$L$8)/1000</f>
        <v>1711289.4643299999</v>
      </c>
      <c r="E38" s="132">
        <f>SUMIFS(IFM[[SiniestrosPagados_NetosdeSalvamento]:[SiniestrosPagados_NetosdeSalvamento]],IFM[[Nombre Empresa]:[Nombre Empresa]],$C38,IFM[[MES]:[MES]],Cuadro_1!$J$8,IFM[[AÑO]:[AÑO]],Cuadro_1!$L$8)/1000</f>
        <v>205211.10308</v>
      </c>
      <c r="F38" s="132">
        <f>SUMIFS(IFM[[ReservasdeSiniestrosPendientesBrutas]:[ReservasdeSiniestrosPendientesBrutas]],IFM[[Nombre Empresa]:[Nombre Empresa]],$C38,IFM[[MES]:[MES]],Cuadro_1!$J$8,IFM[[AÑO]:[AÑO]],Cuadro_1!$L$8)/1000</f>
        <v>177962.78693999999</v>
      </c>
      <c r="G38" s="132">
        <f>SUMIFS(IFM[[SiniestrosPendientes]:[SiniestrosPendientes]],IFM[[Nombre Empresa]:[Nombre Empresa]],$C38,IFM[[MES]:[MES]],Cuadro_1!$J$8,IFM[[AÑO]:[AÑO]],Cuadro_1!$L$8)/1000</f>
        <v>175396.55531999998</v>
      </c>
      <c r="H38" s="132">
        <f t="shared" si="1"/>
        <v>383173.89001999999</v>
      </c>
      <c r="I38" s="132">
        <f>SUMIFS(IFM[[Comisiones]:[Comisiones]],IFM[[Nombre Empresa]:[Nombre Empresa]],$C38,IFM[[MES]:[MES]],Cuadro_1!$J$8,IFM[[AÑO]:[AÑO]],Cuadro_1!$L$8)/1000</f>
        <v>8068.1718900000005</v>
      </c>
      <c r="J38" s="132">
        <f>SUMIFS(IFM[[GastosdeAdquision]:[GastosdeAdquision]],IFM[[Nombre Empresa]:[Nombre Empresa]],$C38,IFM[[MES]:[MES]],Cuadro_1!$J$8,IFM[[AÑO]:[AÑO]],Cuadro_1!$L$8)/1000</f>
        <v>0</v>
      </c>
      <c r="K38" s="36">
        <f>SUMIFS(IFM[[Gastosdeadministracion]:[Gastosdeadministracion]],IFM[[Nombre Empresa]:[Nombre Empresa]],$C38,IFM[[MES]:[MES]],Cuadro_1!$J$8,IFM[[AÑO]:[AÑO]],Cuadro_1!$L$8)/1000</f>
        <v>659275.59471000009</v>
      </c>
    </row>
    <row r="39" spans="1:13" ht="14.1" customHeight="1" x14ac:dyDescent="0.2">
      <c r="A39" s="245">
        <f t="shared" si="0"/>
        <v>0</v>
      </c>
      <c r="B39" s="32">
        <v>30</v>
      </c>
      <c r="C39" s="136" t="s">
        <v>106</v>
      </c>
      <c r="D39" s="132">
        <f>SUMIFS(IFM[[PrimasNetasCobradas]:[PrimasNetasCobradas]],IFM[[Nombre Empresa]:[Nombre Empresa]],$C39,IFM[[MES]:[MES]],Cuadro_1!$J$8,IFM[[AÑO]:[AÑO]],Cuadro_1!$L$8)/1000</f>
        <v>0</v>
      </c>
      <c r="E39" s="132">
        <f>SUMIFS(IFM[[SiniestrosPagados_NetosdeSalvamento]:[SiniestrosPagados_NetosdeSalvamento]],IFM[[Nombre Empresa]:[Nombre Empresa]],$C39,IFM[[MES]:[MES]],Cuadro_1!$J$8,IFM[[AÑO]:[AÑO]],Cuadro_1!$L$8)/1000</f>
        <v>0</v>
      </c>
      <c r="F39" s="132">
        <f>SUMIFS(IFM[[ReservasdeSiniestrosPendientesBrutas]:[ReservasdeSiniestrosPendientesBrutas]],IFM[[Nombre Empresa]:[Nombre Empresa]],$C39,IFM[[MES]:[MES]],Cuadro_1!$J$8,IFM[[AÑO]:[AÑO]],Cuadro_1!$L$8)/1000</f>
        <v>0</v>
      </c>
      <c r="G39" s="132">
        <f>SUMIFS(IFM[[SiniestrosPendientes]:[SiniestrosPendientes]],IFM[[Nombre Empresa]:[Nombre Empresa]],$C39,IFM[[MES]:[MES]],Cuadro_1!$J$8,IFM[[AÑO]:[AÑO]],Cuadro_1!$L$8)/1000</f>
        <v>0</v>
      </c>
      <c r="H39" s="132">
        <f t="shared" si="1"/>
        <v>0</v>
      </c>
      <c r="I39" s="132">
        <f>SUMIFS(IFM[[Comisiones]:[Comisiones]],IFM[[Nombre Empresa]:[Nombre Empresa]],$C39,IFM[[MES]:[MES]],Cuadro_1!$J$8,IFM[[AÑO]:[AÑO]],Cuadro_1!$L$8)/1000</f>
        <v>0</v>
      </c>
      <c r="J39" s="132">
        <f>SUMIFS(IFM[[GastosdeAdquision]:[GastosdeAdquision]],IFM[[Nombre Empresa]:[Nombre Empresa]],$C39,IFM[[MES]:[MES]],Cuadro_1!$J$8,IFM[[AÑO]:[AÑO]],Cuadro_1!$L$8)/1000</f>
        <v>0</v>
      </c>
      <c r="K39" s="36">
        <f>SUMIFS(IFM[[Gastosdeadministracion]:[Gastosdeadministracion]],IFM[[Nombre Empresa]:[Nombre Empresa]],$C39,IFM[[MES]:[MES]],Cuadro_1!$J$8,IFM[[AÑO]:[AÑO]],Cuadro_1!$L$8)/1000</f>
        <v>0</v>
      </c>
    </row>
    <row r="40" spans="1:13" ht="14.1" customHeight="1" x14ac:dyDescent="0.2">
      <c r="A40" s="245">
        <f t="shared" si="0"/>
        <v>880383.25462000014</v>
      </c>
      <c r="B40" s="32">
        <v>31</v>
      </c>
      <c r="C40" s="137" t="s">
        <v>84</v>
      </c>
      <c r="D40" s="132">
        <f>SUMIFS(IFM[[PrimasNetasCobradas]:[PrimasNetasCobradas]],IFM[[Nombre Empresa]:[Nombre Empresa]],$C40,IFM[[MES]:[MES]],Cuadro_1!$J$8,IFM[[AÑO]:[AÑO]],Cuadro_1!$L$8)/1000</f>
        <v>880383.25462000014</v>
      </c>
      <c r="E40" s="132">
        <f>SUMIFS(IFM[[SiniestrosPagados_NetosdeSalvamento]:[SiniestrosPagados_NetosdeSalvamento]],IFM[[Nombre Empresa]:[Nombre Empresa]],$C40,IFM[[MES]:[MES]],Cuadro_1!$J$8,IFM[[AÑO]:[AÑO]],Cuadro_1!$L$8)/1000</f>
        <v>21755.06955</v>
      </c>
      <c r="F40" s="132">
        <f>SUMIFS(IFM[[ReservasdeSiniestrosPendientesBrutas]:[ReservasdeSiniestrosPendientesBrutas]],IFM[[Nombre Empresa]:[Nombre Empresa]],$C40,IFM[[MES]:[MES]],Cuadro_1!$J$8,IFM[[AÑO]:[AÑO]],Cuadro_1!$L$8)/1000</f>
        <v>24066.552889999999</v>
      </c>
      <c r="G40" s="132">
        <f>SUMIFS(IFM[[SiniestrosPendientes]:[SiniestrosPendientes]],IFM[[Nombre Empresa]:[Nombre Empresa]],$C40,IFM[[MES]:[MES]],Cuadro_1!$J$8,IFM[[AÑO]:[AÑO]],Cuadro_1!$L$8)/1000</f>
        <v>23835.068569999999</v>
      </c>
      <c r="H40" s="132">
        <f t="shared" si="1"/>
        <v>45821.622439999999</v>
      </c>
      <c r="I40" s="132">
        <f>SUMIFS(IFM[[Comisiones]:[Comisiones]],IFM[[Nombre Empresa]:[Nombre Empresa]],$C40,IFM[[MES]:[MES]],Cuadro_1!$J$8,IFM[[AÑO]:[AÑO]],Cuadro_1!$L$8)/1000</f>
        <v>40129.086040000002</v>
      </c>
      <c r="J40" s="132">
        <f>SUMIFS(IFM[[GastosdeAdquision]:[GastosdeAdquision]],IFM[[Nombre Empresa]:[Nombre Empresa]],$C40,IFM[[MES]:[MES]],Cuadro_1!$J$8,IFM[[AÑO]:[AÑO]],Cuadro_1!$L$8)/1000</f>
        <v>6736.0055500000008</v>
      </c>
      <c r="K40" s="36">
        <f>SUMIFS(IFM[[Gastosdeadministracion]:[Gastosdeadministracion]],IFM[[Nombre Empresa]:[Nombre Empresa]],$C40,IFM[[MES]:[MES]],Cuadro_1!$J$8,IFM[[AÑO]:[AÑO]],Cuadro_1!$L$8)/1000</f>
        <v>459594.81118000002</v>
      </c>
    </row>
    <row r="41" spans="1:13" ht="14.1" customHeight="1" x14ac:dyDescent="0.2">
      <c r="A41" s="245">
        <f t="shared" si="0"/>
        <v>72929.437299999991</v>
      </c>
      <c r="B41" s="32">
        <v>32</v>
      </c>
      <c r="C41" s="136" t="s">
        <v>85</v>
      </c>
      <c r="D41" s="132">
        <f>SUMIFS(IFM[[PrimasNetasCobradas]:[PrimasNetasCobradas]],IFM[[Nombre Empresa]:[Nombre Empresa]],$C41,IFM[[MES]:[MES]],Cuadro_1!$J$8,IFM[[AÑO]:[AÑO]],Cuadro_1!$L$8)/1000</f>
        <v>72929.437299999991</v>
      </c>
      <c r="E41" s="132">
        <f>SUMIFS(IFM[[SiniestrosPagados_NetosdeSalvamento]:[SiniestrosPagados_NetosdeSalvamento]],IFM[[Nombre Empresa]:[Nombre Empresa]],$C41,IFM[[MES]:[MES]],Cuadro_1!$J$8,IFM[[AÑO]:[AÑO]],Cuadro_1!$L$8)/1000</f>
        <v>24038.131460000001</v>
      </c>
      <c r="F41" s="132">
        <f>SUMIFS(IFM[[ReservasdeSiniestrosPendientesBrutas]:[ReservasdeSiniestrosPendientesBrutas]],IFM[[Nombre Empresa]:[Nombre Empresa]],$C41,IFM[[MES]:[MES]],Cuadro_1!$J$8,IFM[[AÑO]:[AÑO]],Cuadro_1!$L$8)/1000</f>
        <v>2946.2910000000002</v>
      </c>
      <c r="G41" s="132">
        <f>SUMIFS(IFM[[SiniestrosPendientes]:[SiniestrosPendientes]],IFM[[Nombre Empresa]:[Nombre Empresa]],$C41,IFM[[MES]:[MES]],Cuadro_1!$J$8,IFM[[AÑO]:[AÑO]],Cuadro_1!$L$8)/1000</f>
        <v>2946.2910000000002</v>
      </c>
      <c r="H41" s="132">
        <f t="shared" si="1"/>
        <v>26984.422460000002</v>
      </c>
      <c r="I41" s="132">
        <f>SUMIFS(IFM[[Comisiones]:[Comisiones]],IFM[[Nombre Empresa]:[Nombre Empresa]],$C41,IFM[[MES]:[MES]],Cuadro_1!$J$8,IFM[[AÑO]:[AÑO]],Cuadro_1!$L$8)/1000</f>
        <v>7336.4851199999994</v>
      </c>
      <c r="J41" s="132">
        <f>SUMIFS(IFM[[GastosdeAdquision]:[GastosdeAdquision]],IFM[[Nombre Empresa]:[Nombre Empresa]],$C41,IFM[[MES]:[MES]],Cuadro_1!$J$8,IFM[[AÑO]:[AÑO]],Cuadro_1!$L$8)/1000</f>
        <v>4612.2185399999998</v>
      </c>
      <c r="K41" s="36">
        <f>SUMIFS(IFM[[Gastosdeadministracion]:[Gastosdeadministracion]],IFM[[Nombre Empresa]:[Nombre Empresa]],$C41,IFM[[MES]:[MES]],Cuadro_1!$J$8,IFM[[AÑO]:[AÑO]],Cuadro_1!$L$8)/1000</f>
        <v>40634.569239999997</v>
      </c>
    </row>
    <row r="42" spans="1:13" ht="14.1" customHeight="1" x14ac:dyDescent="0.2">
      <c r="A42" s="245">
        <f t="shared" si="0"/>
        <v>45423.290869999997</v>
      </c>
      <c r="B42" s="32">
        <v>33</v>
      </c>
      <c r="C42" s="136" t="s">
        <v>86</v>
      </c>
      <c r="D42" s="132">
        <f>SUMIFS(IFM[[PrimasNetasCobradas]:[PrimasNetasCobradas]],IFM[[Nombre Empresa]:[Nombre Empresa]],$C42,IFM[[MES]:[MES]],Cuadro_1!$J$8,IFM[[AÑO]:[AÑO]],Cuadro_1!$L$8)/1000</f>
        <v>45423.290869999997</v>
      </c>
      <c r="E42" s="132">
        <f>SUMIFS(IFM[[SiniestrosPagados_NetosdeSalvamento]:[SiniestrosPagados_NetosdeSalvamento]],IFM[[Nombre Empresa]:[Nombre Empresa]],$C42,IFM[[MES]:[MES]],Cuadro_1!$J$8,IFM[[AÑO]:[AÑO]],Cuadro_1!$L$8)/1000</f>
        <v>1397.65869</v>
      </c>
      <c r="F42" s="132">
        <f>SUMIFS(IFM[[ReservasdeSiniestrosPendientesBrutas]:[ReservasdeSiniestrosPendientesBrutas]],IFM[[Nombre Empresa]:[Nombre Empresa]],$C42,IFM[[MES]:[MES]],Cuadro_1!$J$8,IFM[[AÑO]:[AÑO]],Cuadro_1!$L$8)/1000</f>
        <v>4259.8093200000003</v>
      </c>
      <c r="G42" s="132">
        <f>SUMIFS(IFM[[SiniestrosPendientes]:[SiniestrosPendientes]],IFM[[Nombre Empresa]:[Nombre Empresa]],$C42,IFM[[MES]:[MES]],Cuadro_1!$J$8,IFM[[AÑO]:[AÑO]],Cuadro_1!$L$8)/1000</f>
        <v>4259.8093200000003</v>
      </c>
      <c r="H42" s="132">
        <f t="shared" si="1"/>
        <v>5657.4680100000005</v>
      </c>
      <c r="I42" s="132">
        <f>SUMIFS(IFM[[Comisiones]:[Comisiones]],IFM[[Nombre Empresa]:[Nombre Empresa]],$C42,IFM[[MES]:[MES]],Cuadro_1!$J$8,IFM[[AÑO]:[AÑO]],Cuadro_1!$L$8)/1000</f>
        <v>4072.3266600000002</v>
      </c>
      <c r="J42" s="132">
        <f>SUMIFS(IFM[[GastosdeAdquision]:[GastosdeAdquision]],IFM[[Nombre Empresa]:[Nombre Empresa]],$C42,IFM[[MES]:[MES]],Cuadro_1!$J$8,IFM[[AÑO]:[AÑO]],Cuadro_1!$L$8)/1000</f>
        <v>4204.3774300000005</v>
      </c>
      <c r="K42" s="36">
        <f>SUMIFS(IFM[[Gastosdeadministracion]:[Gastosdeadministracion]],IFM[[Nombre Empresa]:[Nombre Empresa]],$C42,IFM[[MES]:[MES]],Cuadro_1!$J$8,IFM[[AÑO]:[AÑO]],Cuadro_1!$L$8)/1000</f>
        <v>35776.570890000003</v>
      </c>
    </row>
    <row r="43" spans="1:13" ht="14.1" customHeight="1" x14ac:dyDescent="0.2">
      <c r="A43" s="245">
        <f t="shared" si="0"/>
        <v>3252053.9154499997</v>
      </c>
      <c r="B43" s="32">
        <v>34</v>
      </c>
      <c r="C43" s="136" t="s">
        <v>87</v>
      </c>
      <c r="D43" s="132">
        <f>SUMIFS(IFM[[PrimasNetasCobradas]:[PrimasNetasCobradas]],IFM[[Nombre Empresa]:[Nombre Empresa]],$C43,IFM[[MES]:[MES]],Cuadro_1!$J$8,IFM[[AÑO]:[AÑO]],Cuadro_1!$L$8)/1000</f>
        <v>3252053.9154499997</v>
      </c>
      <c r="E43" s="132">
        <f>SUMIFS(IFM[[SiniestrosPagados_NetosdeSalvamento]:[SiniestrosPagados_NetosdeSalvamento]],IFM[[Nombre Empresa]:[Nombre Empresa]],$C43,IFM[[MES]:[MES]],Cuadro_1!$J$8,IFM[[AÑO]:[AÑO]],Cuadro_1!$L$8)/1000</f>
        <v>1236569.5443299999</v>
      </c>
      <c r="F43" s="132">
        <f>SUMIFS(IFM[[ReservasdeSiniestrosPendientesBrutas]:[ReservasdeSiniestrosPendientesBrutas]],IFM[[Nombre Empresa]:[Nombre Empresa]],$C43,IFM[[MES]:[MES]],Cuadro_1!$J$8,IFM[[AÑO]:[AÑO]],Cuadro_1!$L$8)/1000</f>
        <v>842123.94014999992</v>
      </c>
      <c r="G43" s="132">
        <f>SUMIFS(IFM[[SiniestrosPendientes]:[SiniestrosPendientes]],IFM[[Nombre Empresa]:[Nombre Empresa]],$C43,IFM[[MES]:[MES]],Cuadro_1!$J$8,IFM[[AÑO]:[AÑO]],Cuadro_1!$L$8)/1000</f>
        <v>186288.79837999999</v>
      </c>
      <c r="H43" s="132">
        <f t="shared" si="1"/>
        <v>2078693.4844799999</v>
      </c>
      <c r="I43" s="132">
        <f>SUMIFS(IFM[[Comisiones]:[Comisiones]],IFM[[Nombre Empresa]:[Nombre Empresa]],$C43,IFM[[MES]:[MES]],Cuadro_1!$J$8,IFM[[AÑO]:[AÑO]],Cuadro_1!$L$8)/1000</f>
        <v>301933.04135000001</v>
      </c>
      <c r="J43" s="132">
        <f>SUMIFS(IFM[[GastosdeAdquision]:[GastosdeAdquision]],IFM[[Nombre Empresa]:[Nombre Empresa]],$C43,IFM[[MES]:[MES]],Cuadro_1!$J$8,IFM[[AÑO]:[AÑO]],Cuadro_1!$L$8)/1000</f>
        <v>187468.23047000001</v>
      </c>
      <c r="K43" s="36">
        <f>SUMIFS(IFM[[Gastosdeadministracion]:[Gastosdeadministracion]],IFM[[Nombre Empresa]:[Nombre Empresa]],$C43,IFM[[MES]:[MES]],Cuadro_1!$J$8,IFM[[AÑO]:[AÑO]],Cuadro_1!$L$8)/1000</f>
        <v>622162.47556999989</v>
      </c>
    </row>
    <row r="44" spans="1:13" ht="14.1" customHeight="1" x14ac:dyDescent="0.2">
      <c r="A44" s="245">
        <f t="shared" si="0"/>
        <v>6741.6672199999994</v>
      </c>
      <c r="B44" s="32">
        <v>35</v>
      </c>
      <c r="C44" s="136" t="s">
        <v>88</v>
      </c>
      <c r="D44" s="132">
        <f>SUMIFS(IFM[[PrimasNetasCobradas]:[PrimasNetasCobradas]],IFM[[Nombre Empresa]:[Nombre Empresa]],$C44,IFM[[MES]:[MES]],Cuadro_1!$J$8,IFM[[AÑO]:[AÑO]],Cuadro_1!$L$8)/1000</f>
        <v>6741.6672199999994</v>
      </c>
      <c r="E44" s="132">
        <f>SUMIFS(IFM[[SiniestrosPagados_NetosdeSalvamento]:[SiniestrosPagados_NetosdeSalvamento]],IFM[[Nombre Empresa]:[Nombre Empresa]],$C44,IFM[[MES]:[MES]],Cuadro_1!$J$8,IFM[[AÑO]:[AÑO]],Cuadro_1!$L$8)/1000</f>
        <v>0</v>
      </c>
      <c r="F44" s="132">
        <f>SUMIFS(IFM[[ReservasdeSiniestrosPendientesBrutas]:[ReservasdeSiniestrosPendientesBrutas]],IFM[[Nombre Empresa]:[Nombre Empresa]],$C44,IFM[[MES]:[MES]],Cuadro_1!$J$8,IFM[[AÑO]:[AÑO]],Cuadro_1!$L$8)/1000</f>
        <v>0.15384</v>
      </c>
      <c r="G44" s="132">
        <f>SUMIFS(IFM[[SiniestrosPendientes]:[SiniestrosPendientes]],IFM[[Nombre Empresa]:[Nombre Empresa]],$C44,IFM[[MES]:[MES]],Cuadro_1!$J$8,IFM[[AÑO]:[AÑO]],Cuadro_1!$L$8)/1000</f>
        <v>0.15375</v>
      </c>
      <c r="H44" s="132">
        <f t="shared" si="1"/>
        <v>0.15384</v>
      </c>
      <c r="I44" s="132">
        <f>SUMIFS(IFM[[Comisiones]:[Comisiones]],IFM[[Nombre Empresa]:[Nombre Empresa]],$C44,IFM[[MES]:[MES]],Cuadro_1!$J$8,IFM[[AÑO]:[AÑO]],Cuadro_1!$L$8)/1000</f>
        <v>915.16922</v>
      </c>
      <c r="J44" s="132">
        <f>SUMIFS(IFM[[GastosdeAdquision]:[GastosdeAdquision]],IFM[[Nombre Empresa]:[Nombre Empresa]],$C44,IFM[[MES]:[MES]],Cuadro_1!$J$8,IFM[[AÑO]:[AÑO]],Cuadro_1!$L$8)/1000</f>
        <v>313.79205999999999</v>
      </c>
      <c r="K44" s="36">
        <f>SUMIFS(IFM[[Gastosdeadministracion]:[Gastosdeadministracion]],IFM[[Nombre Empresa]:[Nombre Empresa]],$C44,IFM[[MES]:[MES]],Cuadro_1!$J$8,IFM[[AÑO]:[AÑO]],Cuadro_1!$L$8)/1000</f>
        <v>11306.764539999998</v>
      </c>
    </row>
    <row r="45" spans="1:13" ht="14.1" customHeight="1" x14ac:dyDescent="0.2">
      <c r="A45" s="245">
        <f t="shared" si="0"/>
        <v>2527806.4365499998</v>
      </c>
      <c r="B45" s="32">
        <v>36</v>
      </c>
      <c r="C45" s="136" t="s">
        <v>89</v>
      </c>
      <c r="D45" s="132">
        <f>SUMIFS(IFM[[PrimasNetasCobradas]:[PrimasNetasCobradas]],IFM[[Nombre Empresa]:[Nombre Empresa]],$C45,IFM[[MES]:[MES]],Cuadro_1!$J$8,IFM[[AÑO]:[AÑO]],Cuadro_1!$L$8)/1000</f>
        <v>2527806.4365499998</v>
      </c>
      <c r="E45" s="132">
        <f>SUMIFS(IFM[[SiniestrosPagados_NetosdeSalvamento]:[SiniestrosPagados_NetosdeSalvamento]],IFM[[Nombre Empresa]:[Nombre Empresa]],$C45,IFM[[MES]:[MES]],Cuadro_1!$J$8,IFM[[AÑO]:[AÑO]],Cuadro_1!$L$8)/1000</f>
        <v>759751.18631999998</v>
      </c>
      <c r="F45" s="132">
        <f>SUMIFS(IFM[[ReservasdeSiniestrosPendientesBrutas]:[ReservasdeSiniestrosPendientesBrutas]],IFM[[Nombre Empresa]:[Nombre Empresa]],$C45,IFM[[MES]:[MES]],Cuadro_1!$J$8,IFM[[AÑO]:[AÑO]],Cuadro_1!$L$8)/1000</f>
        <v>876501.43655999994</v>
      </c>
      <c r="G45" s="132">
        <f>SUMIFS(IFM[[SiniestrosPendientes]:[SiniestrosPendientes]],IFM[[Nombre Empresa]:[Nombre Empresa]],$C45,IFM[[MES]:[MES]],Cuadro_1!$J$8,IFM[[AÑO]:[AÑO]],Cuadro_1!$L$8)/1000</f>
        <v>160325.26364000002</v>
      </c>
      <c r="H45" s="132">
        <f t="shared" si="1"/>
        <v>1636252.6228799999</v>
      </c>
      <c r="I45" s="132">
        <f>SUMIFS(IFM[[Comisiones]:[Comisiones]],IFM[[Nombre Empresa]:[Nombre Empresa]],$C45,IFM[[MES]:[MES]],Cuadro_1!$J$8,IFM[[AÑO]:[AÑO]],Cuadro_1!$L$8)/1000</f>
        <v>249148.57649000001</v>
      </c>
      <c r="J45" s="132">
        <f>SUMIFS(IFM[[GastosdeAdquision]:[GastosdeAdquision]],IFM[[Nombre Empresa]:[Nombre Empresa]],$C45,IFM[[MES]:[MES]],Cuadro_1!$J$8,IFM[[AÑO]:[AÑO]],Cuadro_1!$L$8)/1000</f>
        <v>113794.46215000001</v>
      </c>
      <c r="K45" s="36">
        <f>SUMIFS(IFM[[Gastosdeadministracion]:[Gastosdeadministracion]],IFM[[Nombre Empresa]:[Nombre Empresa]],$C45,IFM[[MES]:[MES]],Cuadro_1!$J$8,IFM[[AÑO]:[AÑO]],Cuadro_1!$L$8)/1000</f>
        <v>703936.48875999998</v>
      </c>
    </row>
    <row r="46" spans="1:13" ht="14.1" customHeight="1" x14ac:dyDescent="0.2">
      <c r="A46" s="245">
        <f t="shared" si="0"/>
        <v>280420.57126</v>
      </c>
      <c r="B46" s="32">
        <v>37</v>
      </c>
      <c r="C46" s="136" t="s">
        <v>90</v>
      </c>
      <c r="D46" s="132">
        <f>SUMIFS(IFM[[PrimasNetasCobradas]:[PrimasNetasCobradas]],IFM[[Nombre Empresa]:[Nombre Empresa]],$C46,IFM[[MES]:[MES]],Cuadro_1!$J$8,IFM[[AÑO]:[AÑO]],Cuadro_1!$L$8)/1000</f>
        <v>280420.57126</v>
      </c>
      <c r="E46" s="132">
        <f>SUMIFS(IFM[[SiniestrosPagados_NetosdeSalvamento]:[SiniestrosPagados_NetosdeSalvamento]],IFM[[Nombre Empresa]:[Nombre Empresa]],$C46,IFM[[MES]:[MES]],Cuadro_1!$J$8,IFM[[AÑO]:[AÑO]],Cuadro_1!$L$8)/1000</f>
        <v>12740.046699999999</v>
      </c>
      <c r="F46" s="132">
        <f>SUMIFS(IFM[[ReservasdeSiniestrosPendientesBrutas]:[ReservasdeSiniestrosPendientesBrutas]],IFM[[Nombre Empresa]:[Nombre Empresa]],$C46,IFM[[MES]:[MES]],Cuadro_1!$J$8,IFM[[AÑO]:[AÑO]],Cuadro_1!$L$8)/1000</f>
        <v>10250.61038</v>
      </c>
      <c r="G46" s="132">
        <f>SUMIFS(IFM[[SiniestrosPendientes]:[SiniestrosPendientes]],IFM[[Nombre Empresa]:[Nombre Empresa]],$C46,IFM[[MES]:[MES]],Cuadro_1!$J$8,IFM[[AÑO]:[AÑO]],Cuadro_1!$L$8)/1000</f>
        <v>10250.61038</v>
      </c>
      <c r="H46" s="132">
        <f t="shared" si="1"/>
        <v>22990.657079999997</v>
      </c>
      <c r="I46" s="132">
        <f>SUMIFS(IFM[[Comisiones]:[Comisiones]],IFM[[Nombre Empresa]:[Nombre Empresa]],$C46,IFM[[MES]:[MES]],Cuadro_1!$J$8,IFM[[AÑO]:[AÑO]],Cuadro_1!$L$8)/1000</f>
        <v>660.86446000000001</v>
      </c>
      <c r="J46" s="132">
        <f>SUMIFS(IFM[[GastosdeAdquision]:[GastosdeAdquision]],IFM[[Nombre Empresa]:[Nombre Empresa]],$C46,IFM[[MES]:[MES]],Cuadro_1!$J$8,IFM[[AÑO]:[AÑO]],Cuadro_1!$L$8)/1000</f>
        <v>0</v>
      </c>
      <c r="K46" s="36">
        <f>SUMIFS(IFM[[Gastosdeadministracion]:[Gastosdeadministracion]],IFM[[Nombre Empresa]:[Nombre Empresa]],$C46,IFM[[MES]:[MES]],Cuadro_1!$J$8,IFM[[AÑO]:[AÑO]],Cuadro_1!$L$8)/1000</f>
        <v>275520.15719</v>
      </c>
    </row>
    <row r="47" spans="1:13" ht="14.1" customHeight="1" x14ac:dyDescent="0.2">
      <c r="A47" s="245">
        <f t="shared" si="0"/>
        <v>0</v>
      </c>
      <c r="B47" s="32">
        <v>38</v>
      </c>
      <c r="C47" s="136" t="s">
        <v>91</v>
      </c>
      <c r="D47" s="132">
        <f>SUMIFS(IFM[[PrimasNetasCobradas]:[PrimasNetasCobradas]],IFM[[Nombre Empresa]:[Nombre Empresa]],$C47,IFM[[MES]:[MES]],Cuadro_1!$J$8,IFM[[AÑO]:[AÑO]],Cuadro_1!$L$8)/1000</f>
        <v>0</v>
      </c>
      <c r="E47" s="132">
        <f>SUMIFS(IFM[[SiniestrosPagados_NetosdeSalvamento]:[SiniestrosPagados_NetosdeSalvamento]],IFM[[Nombre Empresa]:[Nombre Empresa]],$C47,IFM[[MES]:[MES]],Cuadro_1!$J$8,IFM[[AÑO]:[AÑO]],Cuadro_1!$L$8)/1000</f>
        <v>0</v>
      </c>
      <c r="F47" s="132">
        <f>SUMIFS(IFM[[ReservasdeSiniestrosPendientesBrutas]:[ReservasdeSiniestrosPendientesBrutas]],IFM[[Nombre Empresa]:[Nombre Empresa]],$C47,IFM[[MES]:[MES]],Cuadro_1!$J$8,IFM[[AÑO]:[AÑO]],Cuadro_1!$L$8)/1000</f>
        <v>0</v>
      </c>
      <c r="G47" s="132">
        <f>SUMIFS(IFM[[SiniestrosPendientes]:[SiniestrosPendientes]],IFM[[Nombre Empresa]:[Nombre Empresa]],$C47,IFM[[MES]:[MES]],Cuadro_1!$J$8,IFM[[AÑO]:[AÑO]],Cuadro_1!$L$8)/1000</f>
        <v>0</v>
      </c>
      <c r="H47" s="132">
        <f t="shared" si="1"/>
        <v>0</v>
      </c>
      <c r="I47" s="132">
        <f>SUMIFS(IFM[[Comisiones]:[Comisiones]],IFM[[Nombre Empresa]:[Nombre Empresa]],$C47,IFM[[MES]:[MES]],Cuadro_1!$J$8,IFM[[AÑO]:[AÑO]],Cuadro_1!$L$8)/1000</f>
        <v>0</v>
      </c>
      <c r="J47" s="132">
        <f>SUMIFS(IFM[[GastosdeAdquision]:[GastosdeAdquision]],IFM[[Nombre Empresa]:[Nombre Empresa]],$C47,IFM[[MES]:[MES]],Cuadro_1!$J$8,IFM[[AÑO]:[AÑO]],Cuadro_1!$L$8)/1000</f>
        <v>0</v>
      </c>
      <c r="K47" s="36">
        <f>SUMIFS(IFM[[Gastosdeadministracion]:[Gastosdeadministracion]],IFM[[Nombre Empresa]:[Nombre Empresa]],$C47,IFM[[MES]:[MES]],Cuadro_1!$J$8,IFM[[AÑO]:[AÑO]],Cuadro_1!$L$8)/1000</f>
        <v>0</v>
      </c>
      <c r="L47" s="133"/>
      <c r="M47" s="138"/>
    </row>
    <row r="48" spans="1:13" ht="14.1" customHeight="1" x14ac:dyDescent="0.2">
      <c r="A48" s="245">
        <f t="shared" si="0"/>
        <v>140846.81885999997</v>
      </c>
      <c r="B48" s="32">
        <v>39</v>
      </c>
      <c r="C48" s="136" t="s">
        <v>92</v>
      </c>
      <c r="D48" s="132">
        <f>SUMIFS(IFM[[PrimasNetasCobradas]:[PrimasNetasCobradas]],IFM[[Nombre Empresa]:[Nombre Empresa]],$C48,IFM[[MES]:[MES]],Cuadro_1!$J$8,IFM[[AÑO]:[AÑO]],Cuadro_1!$L$8)/1000</f>
        <v>140846.81885999997</v>
      </c>
      <c r="E48" s="132">
        <f>SUMIFS(IFM[[SiniestrosPagados_NetosdeSalvamento]:[SiniestrosPagados_NetosdeSalvamento]],IFM[[Nombre Empresa]:[Nombre Empresa]],$C48,IFM[[MES]:[MES]],Cuadro_1!$J$8,IFM[[AÑO]:[AÑO]],Cuadro_1!$L$8)/1000</f>
        <v>9048.4626399999997</v>
      </c>
      <c r="F48" s="132">
        <f>SUMIFS(IFM[[ReservasdeSiniestrosPendientesBrutas]:[ReservasdeSiniestrosPendientesBrutas]],IFM[[Nombre Empresa]:[Nombre Empresa]],$C48,IFM[[MES]:[MES]],Cuadro_1!$J$8,IFM[[AÑO]:[AÑO]],Cuadro_1!$L$8)/1000</f>
        <v>2962.22633</v>
      </c>
      <c r="G48" s="132">
        <f>SUMIFS(IFM[[SiniestrosPendientes]:[SiniestrosPendientes]],IFM[[Nombre Empresa]:[Nombre Empresa]],$C48,IFM[[MES]:[MES]],Cuadro_1!$J$8,IFM[[AÑO]:[AÑO]],Cuadro_1!$L$8)/1000</f>
        <v>2869.2374100000002</v>
      </c>
      <c r="H48" s="132">
        <f t="shared" si="1"/>
        <v>12010.688969999999</v>
      </c>
      <c r="I48" s="132">
        <f>SUMIFS(IFM[[Comisiones]:[Comisiones]],IFM[[Nombre Empresa]:[Nombre Empresa]],$C48,IFM[[MES]:[MES]],Cuadro_1!$J$8,IFM[[AÑO]:[AÑO]],Cuadro_1!$L$8)/1000</f>
        <v>12435.646939999999</v>
      </c>
      <c r="J48" s="132">
        <f>SUMIFS(IFM[[GastosdeAdquision]:[GastosdeAdquision]],IFM[[Nombre Empresa]:[Nombre Empresa]],$C48,IFM[[MES]:[MES]],Cuadro_1!$J$8,IFM[[AÑO]:[AÑO]],Cuadro_1!$L$8)/1000</f>
        <v>14161.658150000001</v>
      </c>
      <c r="K48" s="36">
        <f>SUMIFS(IFM[[Gastosdeadministracion]:[Gastosdeadministracion]],IFM[[Nombre Empresa]:[Nombre Empresa]],$C48,IFM[[MES]:[MES]],Cuadro_1!$J$8,IFM[[AÑO]:[AÑO]],Cuadro_1!$L$8)/1000</f>
        <v>57174.937030000001</v>
      </c>
    </row>
    <row r="49" spans="1:13" ht="14.1" customHeight="1" x14ac:dyDescent="0.2">
      <c r="A49" s="245">
        <f t="shared" si="0"/>
        <v>567614.77333</v>
      </c>
      <c r="B49" s="32">
        <v>40</v>
      </c>
      <c r="C49" s="136" t="s">
        <v>93</v>
      </c>
      <c r="D49" s="132">
        <f>SUMIFS(IFM[[PrimasNetasCobradas]:[PrimasNetasCobradas]],IFM[[Nombre Empresa]:[Nombre Empresa]],$C49,IFM[[MES]:[MES]],Cuadro_1!$J$8,IFM[[AÑO]:[AÑO]],Cuadro_1!$L$8)/1000</f>
        <v>567614.77333</v>
      </c>
      <c r="E49" s="132">
        <f>SUMIFS(IFM[[SiniestrosPagados_NetosdeSalvamento]:[SiniestrosPagados_NetosdeSalvamento]],IFM[[Nombre Empresa]:[Nombre Empresa]],$C49,IFM[[MES]:[MES]],Cuadro_1!$J$8,IFM[[AÑO]:[AÑO]],Cuadro_1!$L$8)/1000</f>
        <v>178045.86259999999</v>
      </c>
      <c r="F49" s="132">
        <f>SUMIFS(IFM[[ReservasdeSiniestrosPendientesBrutas]:[ReservasdeSiniestrosPendientesBrutas]],IFM[[Nombre Empresa]:[Nombre Empresa]],$C49,IFM[[MES]:[MES]],Cuadro_1!$J$8,IFM[[AÑO]:[AÑO]],Cuadro_1!$L$8)/1000</f>
        <v>173398.52734</v>
      </c>
      <c r="G49" s="132">
        <f>SUMIFS(IFM[[SiniestrosPendientes]:[SiniestrosPendientes]],IFM[[Nombre Empresa]:[Nombre Empresa]],$C49,IFM[[MES]:[MES]],Cuadro_1!$J$8,IFM[[AÑO]:[AÑO]],Cuadro_1!$L$8)/1000</f>
        <v>29171.068879999999</v>
      </c>
      <c r="H49" s="132">
        <f t="shared" si="1"/>
        <v>351444.38994000002</v>
      </c>
      <c r="I49" s="132">
        <f>SUMIFS(IFM[[Comisiones]:[Comisiones]],IFM[[Nombre Empresa]:[Nombre Empresa]],$C49,IFM[[MES]:[MES]],Cuadro_1!$J$8,IFM[[AÑO]:[AÑO]],Cuadro_1!$L$8)/1000</f>
        <v>47256.988669999999</v>
      </c>
      <c r="J49" s="132">
        <f>SUMIFS(IFM[[GastosdeAdquision]:[GastosdeAdquision]],IFM[[Nombre Empresa]:[Nombre Empresa]],$C49,IFM[[MES]:[MES]],Cuadro_1!$J$8,IFM[[AÑO]:[AÑO]],Cuadro_1!$L$8)/1000</f>
        <v>18378.655560000003</v>
      </c>
      <c r="K49" s="36">
        <f>SUMIFS(IFM[[Gastosdeadministracion]:[Gastosdeadministracion]],IFM[[Nombre Empresa]:[Nombre Empresa]],$C49,IFM[[MES]:[MES]],Cuadro_1!$J$8,IFM[[AÑO]:[AÑO]],Cuadro_1!$L$8)/1000</f>
        <v>228732.7139</v>
      </c>
    </row>
    <row r="50" spans="1:13" ht="14.1" customHeight="1" x14ac:dyDescent="0.2">
      <c r="A50" s="245">
        <f t="shared" si="0"/>
        <v>1347691.1332099999</v>
      </c>
      <c r="B50" s="32">
        <v>41</v>
      </c>
      <c r="C50" s="136" t="s">
        <v>94</v>
      </c>
      <c r="D50" s="132">
        <f>SUMIFS(IFM[[PrimasNetasCobradas]:[PrimasNetasCobradas]],IFM[[Nombre Empresa]:[Nombre Empresa]],$C50,IFM[[MES]:[MES]],Cuadro_1!$J$8,IFM[[AÑO]:[AÑO]],Cuadro_1!$L$8)/1000</f>
        <v>1347691.1332099999</v>
      </c>
      <c r="E50" s="132">
        <f>SUMIFS(IFM[[SiniestrosPagados_NetosdeSalvamento]:[SiniestrosPagados_NetosdeSalvamento]],IFM[[Nombre Empresa]:[Nombre Empresa]],$C50,IFM[[MES]:[MES]],Cuadro_1!$J$8,IFM[[AÑO]:[AÑO]],Cuadro_1!$L$8)/1000</f>
        <v>307095.28323</v>
      </c>
      <c r="F50" s="132">
        <f>SUMIFS(IFM[[ReservasdeSiniestrosPendientesBrutas]:[ReservasdeSiniestrosPendientesBrutas]],IFM[[Nombre Empresa]:[Nombre Empresa]],$C50,IFM[[MES]:[MES]],Cuadro_1!$J$8,IFM[[AÑO]:[AÑO]],Cuadro_1!$L$8)/1000</f>
        <v>164638.87138</v>
      </c>
      <c r="G50" s="132">
        <f>SUMIFS(IFM[[SiniestrosPendientes]:[SiniestrosPendientes]],IFM[[Nombre Empresa]:[Nombre Empresa]],$C50,IFM[[MES]:[MES]],Cuadro_1!$J$8,IFM[[AÑO]:[AÑO]],Cuadro_1!$L$8)/1000</f>
        <v>96550.908789999987</v>
      </c>
      <c r="H50" s="132">
        <f t="shared" si="1"/>
        <v>471734.15460999997</v>
      </c>
      <c r="I50" s="132">
        <f>SUMIFS(IFM[[Comisiones]:[Comisiones]],IFM[[Nombre Empresa]:[Nombre Empresa]],$C50,IFM[[MES]:[MES]],Cuadro_1!$J$8,IFM[[AÑO]:[AÑO]],Cuadro_1!$L$8)/1000</f>
        <v>163468.61331000002</v>
      </c>
      <c r="J50" s="132">
        <f>SUMIFS(IFM[[GastosdeAdquision]:[GastosdeAdquision]],IFM[[Nombre Empresa]:[Nombre Empresa]],$C50,IFM[[MES]:[MES]],Cuadro_1!$J$8,IFM[[AÑO]:[AÑO]],Cuadro_1!$L$8)/1000</f>
        <v>102073.76787000001</v>
      </c>
      <c r="K50" s="36">
        <f>SUMIFS(IFM[[Gastosdeadministracion]:[Gastosdeadministracion]],IFM[[Nombre Empresa]:[Nombre Empresa]],$C50,IFM[[MES]:[MES]],Cuadro_1!$J$8,IFM[[AÑO]:[AÑO]],Cuadro_1!$L$8)/1000</f>
        <v>313308.03541999997</v>
      </c>
    </row>
    <row r="51" spans="1:13" ht="14.1" customHeight="1" x14ac:dyDescent="0.2">
      <c r="A51" s="245">
        <f t="shared" si="0"/>
        <v>0</v>
      </c>
      <c r="B51" s="32">
        <v>42</v>
      </c>
      <c r="C51" s="136" t="s">
        <v>199</v>
      </c>
      <c r="D51" s="132">
        <f>SUMIFS(IFM[[PrimasNetasCobradas]:[PrimasNetasCobradas]],IFM[[Nombre Empresa]:[Nombre Empresa]],$C51,IFM[[MES]:[MES]],Cuadro_1!$J$8,IFM[[AÑO]:[AÑO]],Cuadro_1!$L$8)/1000</f>
        <v>0</v>
      </c>
      <c r="E51" s="132">
        <f>SUMIFS(IFM[[SiniestrosPagados_NetosdeSalvamento]:[SiniestrosPagados_NetosdeSalvamento]],IFM[[Nombre Empresa]:[Nombre Empresa]],$C51,IFM[[MES]:[MES]],Cuadro_1!$J$8,IFM[[AÑO]:[AÑO]],Cuadro_1!$L$8)/1000</f>
        <v>0</v>
      </c>
      <c r="F51" s="132">
        <f>SUMIFS(IFM[[ReservasdeSiniestrosPendientesBrutas]:[ReservasdeSiniestrosPendientesBrutas]],IFM[[Nombre Empresa]:[Nombre Empresa]],$C51,IFM[[MES]:[MES]],Cuadro_1!$J$8,IFM[[AÑO]:[AÑO]],Cuadro_1!$L$8)/1000</f>
        <v>0</v>
      </c>
      <c r="G51" s="132">
        <f>SUMIFS(IFM[[SiniestrosPendientes]:[SiniestrosPendientes]],IFM[[Nombre Empresa]:[Nombre Empresa]],$C51,IFM[[MES]:[MES]],Cuadro_1!$J$8,IFM[[AÑO]:[AÑO]],Cuadro_1!$L$8)/1000</f>
        <v>0</v>
      </c>
      <c r="H51" s="132">
        <f t="shared" si="1"/>
        <v>0</v>
      </c>
      <c r="I51" s="132">
        <f>SUMIFS(IFM[[Comisiones]:[Comisiones]],IFM[[Nombre Empresa]:[Nombre Empresa]],$C51,IFM[[MES]:[MES]],Cuadro_1!$J$8,IFM[[AÑO]:[AÑO]],Cuadro_1!$L$8)/1000</f>
        <v>0</v>
      </c>
      <c r="J51" s="132">
        <f>SUMIFS(IFM[[GastosdeAdquision]:[GastosdeAdquision]],IFM[[Nombre Empresa]:[Nombre Empresa]],$C51,IFM[[MES]:[MES]],Cuadro_1!$J$8,IFM[[AÑO]:[AÑO]],Cuadro_1!$L$8)/1000</f>
        <v>0</v>
      </c>
      <c r="K51" s="36">
        <f>SUMIFS(IFM[[Gastosdeadministracion]:[Gastosdeadministracion]],IFM[[Nombre Empresa]:[Nombre Empresa]],$C51,IFM[[MES]:[MES]],Cuadro_1!$J$8,IFM[[AÑO]:[AÑO]],Cuadro_1!$L$8)/1000</f>
        <v>0</v>
      </c>
    </row>
    <row r="52" spans="1:13" ht="14.1" customHeight="1" x14ac:dyDescent="0.2">
      <c r="A52" s="245">
        <f t="shared" si="0"/>
        <v>16291.054410000001</v>
      </c>
      <c r="B52" s="32">
        <v>43</v>
      </c>
      <c r="C52" s="136" t="s">
        <v>95</v>
      </c>
      <c r="D52" s="132">
        <f>SUMIFS(IFM[[PrimasNetasCobradas]:[PrimasNetasCobradas]],IFM[[Nombre Empresa]:[Nombre Empresa]],$C52,IFM[[MES]:[MES]],Cuadro_1!$J$8,IFM[[AÑO]:[AÑO]],Cuadro_1!$L$8)/1000</f>
        <v>16291.054410000001</v>
      </c>
      <c r="E52" s="132">
        <f>SUMIFS(IFM[[SiniestrosPagados_NetosdeSalvamento]:[SiniestrosPagados_NetosdeSalvamento]],IFM[[Nombre Empresa]:[Nombre Empresa]],$C52,IFM[[MES]:[MES]],Cuadro_1!$J$8,IFM[[AÑO]:[AÑO]],Cuadro_1!$L$8)/1000</f>
        <v>629.81605000000002</v>
      </c>
      <c r="F52" s="132">
        <f>SUMIFS(IFM[[ReservasdeSiniestrosPendientesBrutas]:[ReservasdeSiniestrosPendientesBrutas]],IFM[[Nombre Empresa]:[Nombre Empresa]],$C52,IFM[[MES]:[MES]],Cuadro_1!$J$8,IFM[[AÑO]:[AÑO]],Cuadro_1!$L$8)/1000</f>
        <v>1.0000000000000001E-5</v>
      </c>
      <c r="G52" s="132">
        <f>SUMIFS(IFM[[SiniestrosPendientes]:[SiniestrosPendientes]],IFM[[Nombre Empresa]:[Nombre Empresa]],$C52,IFM[[MES]:[MES]],Cuadro_1!$J$8,IFM[[AÑO]:[AÑO]],Cuadro_1!$L$8)/1000</f>
        <v>1.0000000000000001E-5</v>
      </c>
      <c r="H52" s="132">
        <f t="shared" si="1"/>
        <v>629.81605999999999</v>
      </c>
      <c r="I52" s="132">
        <f>SUMIFS(IFM[[Comisiones]:[Comisiones]],IFM[[Nombre Empresa]:[Nombre Empresa]],$C52,IFM[[MES]:[MES]],Cuadro_1!$J$8,IFM[[AÑO]:[AÑO]],Cuadro_1!$L$8)/1000</f>
        <v>2574.2896000000001</v>
      </c>
      <c r="J52" s="132">
        <f>SUMIFS(IFM[[GastosdeAdquision]:[GastosdeAdquision]],IFM[[Nombre Empresa]:[Nombre Empresa]],$C52,IFM[[MES]:[MES]],Cuadro_1!$J$8,IFM[[AÑO]:[AÑO]],Cuadro_1!$L$8)/1000</f>
        <v>1405.82016</v>
      </c>
      <c r="K52" s="36">
        <f>SUMIFS(IFM[[Gastosdeadministracion]:[Gastosdeadministracion]],IFM[[Nombre Empresa]:[Nombre Empresa]],$C52,IFM[[MES]:[MES]],Cuadro_1!$J$8,IFM[[AÑO]:[AÑO]],Cuadro_1!$L$8)/1000</f>
        <v>10407.717939999999</v>
      </c>
      <c r="L52" s="139"/>
    </row>
    <row r="53" spans="1:13" ht="14.1" customHeight="1" x14ac:dyDescent="0.2">
      <c r="A53" s="245">
        <f t="shared" si="0"/>
        <v>1664436.9831799997</v>
      </c>
      <c r="B53" s="32">
        <v>44</v>
      </c>
      <c r="C53" s="136" t="s">
        <v>96</v>
      </c>
      <c r="D53" s="132">
        <f>SUMIFS(IFM[[PrimasNetasCobradas]:[PrimasNetasCobradas]],IFM[[Nombre Empresa]:[Nombre Empresa]],$C53,IFM[[MES]:[MES]],Cuadro_1!$J$8,IFM[[AÑO]:[AÑO]],Cuadro_1!$L$8)/1000</f>
        <v>1664436.9831799997</v>
      </c>
      <c r="E53" s="132">
        <f>SUMIFS(IFM[[SiniestrosPagados_NetosdeSalvamento]:[SiniestrosPagados_NetosdeSalvamento]],IFM[[Nombre Empresa]:[Nombre Empresa]],$C53,IFM[[MES]:[MES]],Cuadro_1!$J$8,IFM[[AÑO]:[AÑO]],Cuadro_1!$L$8)/1000</f>
        <v>508642.95186999999</v>
      </c>
      <c r="F53" s="132">
        <f>SUMIFS(IFM[[ReservasdeSiniestrosPendientesBrutas]:[ReservasdeSiniestrosPendientesBrutas]],IFM[[Nombre Empresa]:[Nombre Empresa]],$C53,IFM[[MES]:[MES]],Cuadro_1!$J$8,IFM[[AÑO]:[AÑO]],Cuadro_1!$L$8)/1000</f>
        <v>40341.160000000003</v>
      </c>
      <c r="G53" s="132">
        <f>SUMIFS(IFM[[SiniestrosPendientes]:[SiniestrosPendientes]],IFM[[Nombre Empresa]:[Nombre Empresa]],$C53,IFM[[MES]:[MES]],Cuadro_1!$J$8,IFM[[AÑO]:[AÑO]],Cuadro_1!$L$8)/1000</f>
        <v>40341.160000000003</v>
      </c>
      <c r="H53" s="132">
        <f t="shared" si="1"/>
        <v>548984.11187000002</v>
      </c>
      <c r="I53" s="132">
        <f>SUMIFS(IFM[[Comisiones]:[Comisiones]],IFM[[Nombre Empresa]:[Nombre Empresa]],$C53,IFM[[MES]:[MES]],Cuadro_1!$J$8,IFM[[AÑO]:[AÑO]],Cuadro_1!$L$8)/1000</f>
        <v>173519.71732</v>
      </c>
      <c r="J53" s="132">
        <f>SUMIFS(IFM[[GastosdeAdquision]:[GastosdeAdquision]],IFM[[Nombre Empresa]:[Nombre Empresa]],$C53,IFM[[MES]:[MES]],Cuadro_1!$J$8,IFM[[AÑO]:[AÑO]],Cuadro_1!$L$8)/1000</f>
        <v>127769.72447999999</v>
      </c>
      <c r="K53" s="36">
        <f>SUMIFS(IFM[[Gastosdeadministracion]:[Gastosdeadministracion]],IFM[[Nombre Empresa]:[Nombre Empresa]],$C53,IFM[[MES]:[MES]],Cuadro_1!$J$8,IFM[[AÑO]:[AÑO]],Cuadro_1!$L$8)/1000</f>
        <v>384180.69292</v>
      </c>
      <c r="L53" s="140"/>
    </row>
    <row r="54" spans="1:13" ht="14.1" customHeight="1" x14ac:dyDescent="0.2">
      <c r="A54" s="245">
        <f t="shared" si="0"/>
        <v>438128.20105999999</v>
      </c>
      <c r="B54" s="32">
        <v>45</v>
      </c>
      <c r="C54" s="136" t="s">
        <v>97</v>
      </c>
      <c r="D54" s="132">
        <f>SUMIFS(IFM[[PrimasNetasCobradas]:[PrimasNetasCobradas]],IFM[[Nombre Empresa]:[Nombre Empresa]],$C54,IFM[[MES]:[MES]],Cuadro_1!$J$8,IFM[[AÑO]:[AÑO]],Cuadro_1!$L$8)/1000</f>
        <v>438128.20105999999</v>
      </c>
      <c r="E54" s="132">
        <f>SUMIFS(IFM[[SiniestrosPagados_NetosdeSalvamento]:[SiniestrosPagados_NetosdeSalvamento]],IFM[[Nombre Empresa]:[Nombre Empresa]],$C54,IFM[[MES]:[MES]],Cuadro_1!$J$8,IFM[[AÑO]:[AÑO]],Cuadro_1!$L$8)/1000</f>
        <v>48453.49577999999</v>
      </c>
      <c r="F54" s="132">
        <f>SUMIFS(IFM[[ReservasdeSiniestrosPendientesBrutas]:[ReservasdeSiniestrosPendientesBrutas]],IFM[[Nombre Empresa]:[Nombre Empresa]],$C54,IFM[[MES]:[MES]],Cuadro_1!$J$8,IFM[[AÑO]:[AÑO]],Cuadro_1!$L$8)/1000</f>
        <v>76298.44359000001</v>
      </c>
      <c r="G54" s="132">
        <f>SUMIFS(IFM[[SiniestrosPendientes]:[SiniestrosPendientes]],IFM[[Nombre Empresa]:[Nombre Empresa]],$C54,IFM[[MES]:[MES]],Cuadro_1!$J$8,IFM[[AÑO]:[AÑO]],Cuadro_1!$L$8)/1000</f>
        <v>76298.44359000001</v>
      </c>
      <c r="H54" s="132">
        <f t="shared" si="1"/>
        <v>124751.93937000001</v>
      </c>
      <c r="I54" s="132">
        <f>SUMIFS(IFM[[Comisiones]:[Comisiones]],IFM[[Nombre Empresa]:[Nombre Empresa]],$C54,IFM[[MES]:[MES]],Cuadro_1!$J$8,IFM[[AÑO]:[AÑO]],Cuadro_1!$L$8)/1000</f>
        <v>14093.19814</v>
      </c>
      <c r="J54" s="132">
        <f>SUMIFS(IFM[[GastosdeAdquision]:[GastosdeAdquision]],IFM[[Nombre Empresa]:[Nombre Empresa]],$C54,IFM[[MES]:[MES]],Cuadro_1!$J$8,IFM[[AÑO]:[AÑO]],Cuadro_1!$L$8)/1000</f>
        <v>8155.1790000000001</v>
      </c>
      <c r="K54" s="36">
        <f>SUMIFS(IFM[[Gastosdeadministracion]:[Gastosdeadministracion]],IFM[[Nombre Empresa]:[Nombre Empresa]],$C54,IFM[[MES]:[MES]],Cuadro_1!$J$8,IFM[[AÑO]:[AÑO]],Cuadro_1!$L$8)/1000</f>
        <v>99929.332449999987</v>
      </c>
    </row>
    <row r="55" spans="1:13" ht="14.1" customHeight="1" x14ac:dyDescent="0.2">
      <c r="A55" s="245">
        <f t="shared" si="0"/>
        <v>1941906.7952699999</v>
      </c>
      <c r="B55" s="32">
        <v>46</v>
      </c>
      <c r="C55" s="136" t="s">
        <v>98</v>
      </c>
      <c r="D55" s="132">
        <f>SUMIFS(IFM[[PrimasNetasCobradas]:[PrimasNetasCobradas]],IFM[[Nombre Empresa]:[Nombre Empresa]],$C55,IFM[[MES]:[MES]],Cuadro_1!$J$8,IFM[[AÑO]:[AÑO]],Cuadro_1!$L$8)/1000</f>
        <v>1941906.7952699999</v>
      </c>
      <c r="E55" s="132">
        <f>SUMIFS(IFM[[SiniestrosPagados_NetosdeSalvamento]:[SiniestrosPagados_NetosdeSalvamento]],IFM[[Nombre Empresa]:[Nombre Empresa]],$C55,IFM[[MES]:[MES]],Cuadro_1!$J$8,IFM[[AÑO]:[AÑO]],Cuadro_1!$L$8)/1000</f>
        <v>563547.19071</v>
      </c>
      <c r="F55" s="132">
        <f>SUMIFS(IFM[[ReservasdeSiniestrosPendientesBrutas]:[ReservasdeSiniestrosPendientesBrutas]],IFM[[Nombre Empresa]:[Nombre Empresa]],$C55,IFM[[MES]:[MES]],Cuadro_1!$J$8,IFM[[AÑO]:[AÑO]],Cuadro_1!$L$8)/1000</f>
        <v>119016.15784</v>
      </c>
      <c r="G55" s="132">
        <f>SUMIFS(IFM[[SiniestrosPendientes]:[SiniestrosPendientes]],IFM[[Nombre Empresa]:[Nombre Empresa]],$C55,IFM[[MES]:[MES]],Cuadro_1!$J$8,IFM[[AÑO]:[AÑO]],Cuadro_1!$L$8)/1000</f>
        <v>107114.17172</v>
      </c>
      <c r="H55" s="132">
        <f t="shared" si="1"/>
        <v>682563.34855</v>
      </c>
      <c r="I55" s="132">
        <f>SUMIFS(IFM[[Comisiones]:[Comisiones]],IFM[[Nombre Empresa]:[Nombre Empresa]],$C55,IFM[[MES]:[MES]],Cuadro_1!$J$8,IFM[[AÑO]:[AÑO]],Cuadro_1!$L$8)/1000</f>
        <v>157235.30857999998</v>
      </c>
      <c r="J55" s="132">
        <f>SUMIFS(IFM[[GastosdeAdquision]:[GastosdeAdquision]],IFM[[Nombre Empresa]:[Nombre Empresa]],$C55,IFM[[MES]:[MES]],Cuadro_1!$J$8,IFM[[AÑO]:[AÑO]],Cuadro_1!$L$8)/1000</f>
        <v>84358.225320000012</v>
      </c>
      <c r="K55" s="36">
        <f>SUMIFS(IFM[[Gastosdeadministracion]:[Gastosdeadministracion]],IFM[[Nombre Empresa]:[Nombre Empresa]],$C55,IFM[[MES]:[MES]],Cuadro_1!$J$8,IFM[[AÑO]:[AÑO]],Cuadro_1!$L$8)/1000</f>
        <v>461693.12536000001</v>
      </c>
    </row>
    <row r="56" spans="1:13" ht="14.1" customHeight="1" x14ac:dyDescent="0.2">
      <c r="A56" s="245">
        <f t="shared" si="0"/>
        <v>47424.661719999996</v>
      </c>
      <c r="B56" s="32">
        <v>47</v>
      </c>
      <c r="C56" s="136" t="s">
        <v>99</v>
      </c>
      <c r="D56" s="132">
        <f>SUMIFS(IFM[[PrimasNetasCobradas]:[PrimasNetasCobradas]],IFM[[Nombre Empresa]:[Nombre Empresa]],$C56,IFM[[MES]:[MES]],Cuadro_1!$J$8,IFM[[AÑO]:[AÑO]],Cuadro_1!$L$8)/1000</f>
        <v>47424.661719999996</v>
      </c>
      <c r="E56" s="132">
        <f>SUMIFS(IFM[[SiniestrosPagados_NetosdeSalvamento]:[SiniestrosPagados_NetosdeSalvamento]],IFM[[Nombre Empresa]:[Nombre Empresa]],$C56,IFM[[MES]:[MES]],Cuadro_1!$J$8,IFM[[AÑO]:[AÑO]],Cuadro_1!$L$8)/1000</f>
        <v>8855.631760000002</v>
      </c>
      <c r="F56" s="132">
        <f>SUMIFS(IFM[[ReservasdeSiniestrosPendientesBrutas]:[ReservasdeSiniestrosPendientesBrutas]],IFM[[Nombre Empresa]:[Nombre Empresa]],$C56,IFM[[MES]:[MES]],Cuadro_1!$J$8,IFM[[AÑO]:[AÑO]],Cuadro_1!$L$8)/1000</f>
        <v>1257.1110000000001</v>
      </c>
      <c r="G56" s="132">
        <f>SUMIFS(IFM[[SiniestrosPendientes]:[SiniestrosPendientes]],IFM[[Nombre Empresa]:[Nombre Empresa]],$C56,IFM[[MES]:[MES]],Cuadro_1!$J$8,IFM[[AÑO]:[AÑO]],Cuadro_1!$L$8)/1000</f>
        <v>1257.1110000000001</v>
      </c>
      <c r="H56" s="132">
        <f t="shared" si="1"/>
        <v>10112.742760000003</v>
      </c>
      <c r="I56" s="132">
        <f>SUMIFS(IFM[[Comisiones]:[Comisiones]],IFM[[Nombre Empresa]:[Nombre Empresa]],$C56,IFM[[MES]:[MES]],Cuadro_1!$J$8,IFM[[AÑO]:[AÑO]],Cuadro_1!$L$8)/1000</f>
        <v>982.47399000000007</v>
      </c>
      <c r="J56" s="132">
        <f>SUMIFS(IFM[[GastosdeAdquision]:[GastosdeAdquision]],IFM[[Nombre Empresa]:[Nombre Empresa]],$C56,IFM[[MES]:[MES]],Cuadro_1!$J$8,IFM[[AÑO]:[AÑO]],Cuadro_1!$L$8)/1000</f>
        <v>94.252710000000008</v>
      </c>
      <c r="K56" s="36">
        <f>SUMIFS(IFM[[Gastosdeadministracion]:[Gastosdeadministracion]],IFM[[Nombre Empresa]:[Nombre Empresa]],$C56,IFM[[MES]:[MES]],Cuadro_1!$J$8,IFM[[AÑO]:[AÑO]],Cuadro_1!$L$8)/1000</f>
        <v>71694.352509999997</v>
      </c>
    </row>
    <row r="57" spans="1:13" ht="14.1" customHeight="1" x14ac:dyDescent="0.2">
      <c r="A57" s="245">
        <f t="shared" si="0"/>
        <v>13676.055</v>
      </c>
      <c r="B57" s="32">
        <v>48</v>
      </c>
      <c r="C57" s="136" t="s">
        <v>100</v>
      </c>
      <c r="D57" s="132">
        <f>SUMIFS(IFM[[PrimasNetasCobradas]:[PrimasNetasCobradas]],IFM[[Nombre Empresa]:[Nombre Empresa]],$C57,IFM[[MES]:[MES]],Cuadro_1!$J$8,IFM[[AÑO]:[AÑO]],Cuadro_1!$L$8)/1000</f>
        <v>13676.055</v>
      </c>
      <c r="E57" s="132">
        <f>SUMIFS(IFM[[SiniestrosPagados_NetosdeSalvamento]:[SiniestrosPagados_NetosdeSalvamento]],IFM[[Nombre Empresa]:[Nombre Empresa]],$C57,IFM[[MES]:[MES]],Cuadro_1!$J$8,IFM[[AÑO]:[AÑO]],Cuadro_1!$L$8)/1000</f>
        <v>3795.4572400000002</v>
      </c>
      <c r="F57" s="132">
        <f>SUMIFS(IFM[[ReservasdeSiniestrosPendientesBrutas]:[ReservasdeSiniestrosPendientesBrutas]],IFM[[Nombre Empresa]:[Nombre Empresa]],$C57,IFM[[MES]:[MES]],Cuadro_1!$J$8,IFM[[AÑO]:[AÑO]],Cuadro_1!$L$8)/1000</f>
        <v>145.333</v>
      </c>
      <c r="G57" s="132">
        <f>SUMIFS(IFM[[SiniestrosPendientes]:[SiniestrosPendientes]],IFM[[Nombre Empresa]:[Nombre Empresa]],$C57,IFM[[MES]:[MES]],Cuadro_1!$J$8,IFM[[AÑO]:[AÑO]],Cuadro_1!$L$8)/1000</f>
        <v>145.333</v>
      </c>
      <c r="H57" s="132">
        <f t="shared" si="1"/>
        <v>3940.7902400000003</v>
      </c>
      <c r="I57" s="132">
        <f>SUMIFS(IFM[[Comisiones]:[Comisiones]],IFM[[Nombre Empresa]:[Nombre Empresa]],$C57,IFM[[MES]:[MES]],Cuadro_1!$J$8,IFM[[AÑO]:[AÑO]],Cuadro_1!$L$8)/1000</f>
        <v>0</v>
      </c>
      <c r="J57" s="132">
        <f>SUMIFS(IFM[[GastosdeAdquision]:[GastosdeAdquision]],IFM[[Nombre Empresa]:[Nombre Empresa]],$C57,IFM[[MES]:[MES]],Cuadro_1!$J$8,IFM[[AÑO]:[AÑO]],Cuadro_1!$L$8)/1000</f>
        <v>0</v>
      </c>
      <c r="K57" s="36">
        <f>SUMIFS(IFM[[Gastosdeadministracion]:[Gastosdeadministracion]],IFM[[Nombre Empresa]:[Nombre Empresa]],$C57,IFM[[MES]:[MES]],Cuadro_1!$J$8,IFM[[AÑO]:[AÑO]],Cuadro_1!$L$8)/1000</f>
        <v>9606.7756300000001</v>
      </c>
    </row>
    <row r="58" spans="1:13" ht="14.1" customHeight="1" x14ac:dyDescent="0.2">
      <c r="A58" s="245">
        <f t="shared" si="0"/>
        <v>353668.91837999999</v>
      </c>
      <c r="B58" s="32">
        <v>49</v>
      </c>
      <c r="C58" s="136" t="s">
        <v>101</v>
      </c>
      <c r="D58" s="132">
        <f>SUMIFS(IFM[[PrimasNetasCobradas]:[PrimasNetasCobradas]],IFM[[Nombre Empresa]:[Nombre Empresa]],$C58,IFM[[MES]:[MES]],Cuadro_1!$J$8,IFM[[AÑO]:[AÑO]],Cuadro_1!$L$8)/1000</f>
        <v>353668.91837999999</v>
      </c>
      <c r="E58" s="132">
        <f>SUMIFS(IFM[[SiniestrosPagados_NetosdeSalvamento]:[SiniestrosPagados_NetosdeSalvamento]],IFM[[Nombre Empresa]:[Nombre Empresa]],$C58,IFM[[MES]:[MES]],Cuadro_1!$J$8,IFM[[AÑO]:[AÑO]],Cuadro_1!$L$8)/1000</f>
        <v>871.27859999999998</v>
      </c>
      <c r="F58" s="132">
        <f>SUMIFS(IFM[[ReservasdeSiniestrosPendientesBrutas]:[ReservasdeSiniestrosPendientesBrutas]],IFM[[Nombre Empresa]:[Nombre Empresa]],$C58,IFM[[MES]:[MES]],Cuadro_1!$J$8,IFM[[AÑO]:[AÑO]],Cuadro_1!$L$8)/1000</f>
        <v>3867.24631</v>
      </c>
      <c r="G58" s="132">
        <f>SUMIFS(IFM[[SiniestrosPendientes]:[SiniestrosPendientes]],IFM[[Nombre Empresa]:[Nombre Empresa]],$C58,IFM[[MES]:[MES]],Cuadro_1!$J$8,IFM[[AÑO]:[AÑO]],Cuadro_1!$L$8)/1000</f>
        <v>3867.24631</v>
      </c>
      <c r="H58" s="132">
        <f t="shared" si="1"/>
        <v>4738.5249100000001</v>
      </c>
      <c r="I58" s="132">
        <f>SUMIFS(IFM[[Comisiones]:[Comisiones]],IFM[[Nombre Empresa]:[Nombre Empresa]],$C58,IFM[[MES]:[MES]],Cuadro_1!$J$8,IFM[[AÑO]:[AÑO]],Cuadro_1!$L$8)/1000</f>
        <v>0</v>
      </c>
      <c r="J58" s="132">
        <f>SUMIFS(IFM[[GastosdeAdquision]:[GastosdeAdquision]],IFM[[Nombre Empresa]:[Nombre Empresa]],$C58,IFM[[MES]:[MES]],Cuadro_1!$J$8,IFM[[AÑO]:[AÑO]],Cuadro_1!$L$8)/1000</f>
        <v>0</v>
      </c>
      <c r="K58" s="36">
        <f>SUMIFS(IFM[[Gastosdeadministracion]:[Gastosdeadministracion]],IFM[[Nombre Empresa]:[Nombre Empresa]],$C58,IFM[[MES]:[MES]],Cuadro_1!$J$8,IFM[[AÑO]:[AÑO]],Cuadro_1!$L$8)/1000</f>
        <v>54426.277319999994</v>
      </c>
    </row>
    <row r="59" spans="1:13" ht="14.1" customHeight="1" x14ac:dyDescent="0.2">
      <c r="A59" s="245">
        <f t="shared" si="0"/>
        <v>19062.60672</v>
      </c>
      <c r="B59" s="32">
        <v>50</v>
      </c>
      <c r="C59" s="136" t="s">
        <v>102</v>
      </c>
      <c r="D59" s="132">
        <f>SUMIFS(IFM[[PrimasNetasCobradas]:[PrimasNetasCobradas]],IFM[[Nombre Empresa]:[Nombre Empresa]],$C59,IFM[[MES]:[MES]],Cuadro_1!$J$8,IFM[[AÑO]:[AÑO]],Cuadro_1!$L$8)/1000</f>
        <v>19062.60672</v>
      </c>
      <c r="E59" s="132">
        <f>SUMIFS(IFM[[SiniestrosPagados_NetosdeSalvamento]:[SiniestrosPagados_NetosdeSalvamento]],IFM[[Nombre Empresa]:[Nombre Empresa]],$C59,IFM[[MES]:[MES]],Cuadro_1!$J$8,IFM[[AÑO]:[AÑO]],Cuadro_1!$L$8)/1000</f>
        <v>691.73793000000001</v>
      </c>
      <c r="F59" s="132">
        <f>SUMIFS(IFM[[ReservasdeSiniestrosPendientesBrutas]:[ReservasdeSiniestrosPendientesBrutas]],IFM[[Nombre Empresa]:[Nombre Empresa]],$C59,IFM[[MES]:[MES]],Cuadro_1!$J$8,IFM[[AÑO]:[AÑO]],Cuadro_1!$L$8)/1000</f>
        <v>355.27097000000003</v>
      </c>
      <c r="G59" s="132">
        <f>SUMIFS(IFM[[SiniestrosPendientes]:[SiniestrosPendientes]],IFM[[Nombre Empresa]:[Nombre Empresa]],$C59,IFM[[MES]:[MES]],Cuadro_1!$J$8,IFM[[AÑO]:[AÑO]],Cuadro_1!$L$8)/1000</f>
        <v>261.54792000000003</v>
      </c>
      <c r="H59" s="132">
        <f t="shared" si="1"/>
        <v>1047.0089</v>
      </c>
      <c r="I59" s="132">
        <f>SUMIFS(IFM[[Comisiones]:[Comisiones]],IFM[[Nombre Empresa]:[Nombre Empresa]],$C59,IFM[[MES]:[MES]],Cuadro_1!$J$8,IFM[[AÑO]:[AÑO]],Cuadro_1!$L$8)/1000</f>
        <v>1808.5893100000001</v>
      </c>
      <c r="J59" s="132">
        <f>SUMIFS(IFM[[GastosdeAdquision]:[GastosdeAdquision]],IFM[[Nombre Empresa]:[Nombre Empresa]],$C59,IFM[[MES]:[MES]],Cuadro_1!$J$8,IFM[[AÑO]:[AÑO]],Cuadro_1!$L$8)/1000</f>
        <v>704.91698999999994</v>
      </c>
      <c r="K59" s="36">
        <f>SUMIFS(IFM[[Gastosdeadministracion]:[Gastosdeadministracion]],IFM[[Nombre Empresa]:[Nombre Empresa]],$C59,IFM[[MES]:[MES]],Cuadro_1!$J$8,IFM[[AÑO]:[AÑO]],Cuadro_1!$L$8)/1000</f>
        <v>16136.614690000002</v>
      </c>
    </row>
    <row r="60" spans="1:13" ht="14.1" customHeight="1" x14ac:dyDescent="0.2">
      <c r="A60" s="245">
        <f t="shared" si="0"/>
        <v>116943.26428000002</v>
      </c>
      <c r="B60" s="32">
        <v>51</v>
      </c>
      <c r="C60" s="136" t="s">
        <v>103</v>
      </c>
      <c r="D60" s="132">
        <f>SUMIFS(IFM[[PrimasNetasCobradas]:[PrimasNetasCobradas]],IFM[[Nombre Empresa]:[Nombre Empresa]],$C60,IFM[[MES]:[MES]],Cuadro_1!$J$8,IFM[[AÑO]:[AÑO]],Cuadro_1!$L$8)/1000</f>
        <v>116943.26428000002</v>
      </c>
      <c r="E60" s="132">
        <f>SUMIFS(IFM[[SiniestrosPagados_NetosdeSalvamento]:[SiniestrosPagados_NetosdeSalvamento]],IFM[[Nombre Empresa]:[Nombre Empresa]],$C60,IFM[[MES]:[MES]],Cuadro_1!$J$8,IFM[[AÑO]:[AÑO]],Cuadro_1!$L$8)/1000</f>
        <v>54.094999999999999</v>
      </c>
      <c r="F60" s="132">
        <f>SUMIFS(IFM[[ReservasdeSiniestrosPendientesBrutas]:[ReservasdeSiniestrosPendientesBrutas]],IFM[[Nombre Empresa]:[Nombre Empresa]],$C60,IFM[[MES]:[MES]],Cuadro_1!$J$8,IFM[[AÑO]:[AÑO]],Cuadro_1!$L$8)/1000</f>
        <v>1.03</v>
      </c>
      <c r="G60" s="132">
        <f>SUMIFS(IFM[[SiniestrosPendientes]:[SiniestrosPendientes]],IFM[[Nombre Empresa]:[Nombre Empresa]],$C60,IFM[[MES]:[MES]],Cuadro_1!$J$8,IFM[[AÑO]:[AÑO]],Cuadro_1!$L$8)/1000</f>
        <v>1.03</v>
      </c>
      <c r="H60" s="132">
        <f t="shared" si="1"/>
        <v>55.125</v>
      </c>
      <c r="I60" s="132">
        <f>SUMIFS(IFM[[Comisiones]:[Comisiones]],IFM[[Nombre Empresa]:[Nombre Empresa]],$C60,IFM[[MES]:[MES]],Cuadro_1!$J$8,IFM[[AÑO]:[AÑO]],Cuadro_1!$L$8)/1000</f>
        <v>15759.160189999999</v>
      </c>
      <c r="J60" s="132">
        <f>SUMIFS(IFM[[GastosdeAdquision]:[GastosdeAdquision]],IFM[[Nombre Empresa]:[Nombre Empresa]],$C60,IFM[[MES]:[MES]],Cuadro_1!$J$8,IFM[[AÑO]:[AÑO]],Cuadro_1!$L$8)/1000</f>
        <v>16337.262650000001</v>
      </c>
      <c r="K60" s="36">
        <f>SUMIFS(IFM[[Gastosdeadministracion]:[Gastosdeadministracion]],IFM[[Nombre Empresa]:[Nombre Empresa]],$C60,IFM[[MES]:[MES]],Cuadro_1!$J$8,IFM[[AÑO]:[AÑO]],Cuadro_1!$L$8)/1000</f>
        <v>89860.103359999994</v>
      </c>
    </row>
    <row r="61" spans="1:13" s="118" customFormat="1" ht="15" customHeight="1" x14ac:dyDescent="0.25">
      <c r="B61" s="141"/>
      <c r="C61" s="142" t="s">
        <v>242</v>
      </c>
      <c r="D61" s="143">
        <f t="shared" ref="D61:K61" si="2">SUM(D10:D60)</f>
        <v>65676101.910480008</v>
      </c>
      <c r="E61" s="143">
        <f t="shared" si="2"/>
        <v>25508259.70978</v>
      </c>
      <c r="F61" s="143">
        <f t="shared" si="2"/>
        <v>12919619.679389998</v>
      </c>
      <c r="G61" s="143">
        <f t="shared" si="2"/>
        <v>4052066.1546999994</v>
      </c>
      <c r="H61" s="143">
        <f t="shared" si="2"/>
        <v>38427879.389170006</v>
      </c>
      <c r="I61" s="143">
        <f t="shared" si="2"/>
        <v>5755298.3389799995</v>
      </c>
      <c r="J61" s="143">
        <f t="shared" si="2"/>
        <v>3279522.1499499995</v>
      </c>
      <c r="K61" s="144">
        <f t="shared" si="2"/>
        <v>14428627.801059999</v>
      </c>
      <c r="L61" s="145"/>
      <c r="M61" s="146"/>
    </row>
    <row r="62" spans="1:13" ht="4.5" customHeight="1" x14ac:dyDescent="0.25">
      <c r="A62" s="118"/>
      <c r="B62" s="21"/>
      <c r="C62" s="21"/>
      <c r="D62" s="21"/>
      <c r="E62" s="21"/>
      <c r="F62" s="21"/>
      <c r="G62" s="21"/>
      <c r="H62" s="21"/>
      <c r="I62" s="21"/>
      <c r="J62" s="21"/>
      <c r="K62" s="21"/>
    </row>
    <row r="63" spans="1:13" ht="13.5" x14ac:dyDescent="0.25">
      <c r="A63" s="118"/>
      <c r="B63" s="147"/>
      <c r="C63" s="148" t="s">
        <v>243</v>
      </c>
      <c r="D63" s="149"/>
      <c r="E63" s="150"/>
      <c r="F63" s="150"/>
      <c r="G63" s="149"/>
      <c r="H63" s="149"/>
      <c r="I63" s="150"/>
      <c r="J63" s="151"/>
      <c r="K63" s="242" t="s">
        <v>244</v>
      </c>
    </row>
    <row r="64" spans="1:13" s="118" customFormat="1" ht="57.75" customHeight="1" x14ac:dyDescent="0.25">
      <c r="A64" s="104"/>
      <c r="B64" s="152"/>
      <c r="C64" s="409" t="s">
        <v>245</v>
      </c>
      <c r="D64" s="409"/>
      <c r="E64" s="409"/>
      <c r="F64" s="409"/>
      <c r="G64" s="409"/>
      <c r="H64" s="409"/>
      <c r="I64" s="409"/>
      <c r="J64" s="409"/>
      <c r="K64" s="410"/>
    </row>
    <row r="65" spans="2:11" ht="2.25" customHeight="1" x14ac:dyDescent="0.25">
      <c r="B65" s="21"/>
      <c r="C65" s="153"/>
      <c r="D65" s="112"/>
      <c r="E65" s="112"/>
      <c r="F65" s="21"/>
      <c r="G65" s="154"/>
      <c r="H65" s="154"/>
      <c r="I65" s="155"/>
      <c r="J65" s="21"/>
      <c r="K65" s="21"/>
    </row>
    <row r="66" spans="2:11" ht="134.25" customHeight="1" x14ac:dyDescent="0.2">
      <c r="B66" s="156"/>
      <c r="C66" s="411" t="s">
        <v>248</v>
      </c>
      <c r="D66" s="411"/>
      <c r="E66" s="411"/>
      <c r="F66" s="411"/>
      <c r="G66" s="411"/>
      <c r="H66" s="411"/>
      <c r="I66" s="411"/>
      <c r="J66" s="411"/>
      <c r="K66" s="412"/>
    </row>
    <row r="67" spans="2:11" ht="2.25" customHeight="1" x14ac:dyDescent="0.2">
      <c r="B67" s="21"/>
      <c r="C67" s="125"/>
      <c r="D67" s="125"/>
      <c r="E67" s="125"/>
      <c r="F67" s="125"/>
      <c r="G67" s="21"/>
      <c r="H67" s="21"/>
      <c r="I67" s="21"/>
      <c r="J67" s="21"/>
      <c r="K67" s="21"/>
    </row>
    <row r="68" spans="2:11" ht="15.75" x14ac:dyDescent="0.2">
      <c r="B68" s="157"/>
      <c r="C68" s="413" t="s">
        <v>247</v>
      </c>
      <c r="D68" s="413"/>
      <c r="E68" s="413"/>
      <c r="F68" s="413"/>
      <c r="G68" s="413"/>
      <c r="H68" s="413"/>
      <c r="I68" s="413"/>
      <c r="J68" s="413"/>
      <c r="K68" s="414"/>
    </row>
    <row r="69" spans="2:11" ht="2.25" customHeight="1" x14ac:dyDescent="0.2">
      <c r="I69" s="138"/>
      <c r="K69" s="104"/>
    </row>
    <row r="70" spans="2:11" x14ac:dyDescent="0.2">
      <c r="C70" s="158"/>
      <c r="E70" s="159"/>
      <c r="F70" s="159"/>
      <c r="G70" s="160"/>
      <c r="H70" s="161"/>
      <c r="I70" s="158"/>
      <c r="J70" s="162"/>
      <c r="K70" s="163"/>
    </row>
    <row r="71" spans="2:11" x14ac:dyDescent="0.2">
      <c r="D71" s="133"/>
      <c r="E71" s="133"/>
      <c r="F71" s="133"/>
      <c r="K71" s="104"/>
    </row>
  </sheetData>
  <mergeCells count="10">
    <mergeCell ref="B8:K8"/>
    <mergeCell ref="C64:K64"/>
    <mergeCell ref="C66:K66"/>
    <mergeCell ref="C68:K68"/>
    <mergeCell ref="B1:K1"/>
    <mergeCell ref="B2:K2"/>
    <mergeCell ref="B3:K3"/>
    <mergeCell ref="B4:K4"/>
    <mergeCell ref="B6:K6"/>
    <mergeCell ref="B7:K7"/>
  </mergeCells>
  <printOptions horizontalCentered="1" verticalCentered="1"/>
  <pageMargins left="0.31496062992125984" right="0.23622047244094491" top="0.19685039370078741" bottom="0.78740157480314965" header="0" footer="0"/>
  <pageSetup scale="58"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3"/>
  <sheetViews>
    <sheetView topLeftCell="D10" workbookViewId="0">
      <selection activeCell="L15" sqref="L15"/>
    </sheetView>
  </sheetViews>
  <sheetFormatPr baseColWidth="10" defaultColWidth="11.42578125" defaultRowHeight="12.75" x14ac:dyDescent="0.2"/>
  <cols>
    <col min="1" max="1" width="1.42578125" style="22" customWidth="1"/>
    <col min="2" max="2" width="3.28515625" style="22" customWidth="1"/>
    <col min="3" max="3" width="40" style="22" customWidth="1"/>
    <col min="4" max="4" width="18.85546875" style="22" bestFit="1" customWidth="1"/>
    <col min="5" max="5" width="20.140625" style="22" bestFit="1" customWidth="1"/>
    <col min="6" max="6" width="12.42578125" style="22" bestFit="1" customWidth="1"/>
    <col min="7" max="7" width="20.42578125" style="22" bestFit="1" customWidth="1"/>
    <col min="8" max="8" width="18.42578125" style="22" bestFit="1" customWidth="1"/>
    <col min="9" max="9" width="20.5703125" style="22" bestFit="1" customWidth="1"/>
    <col min="10" max="10" width="16.140625" style="22" customWidth="1"/>
    <col min="11" max="11" width="13.140625" style="22" bestFit="1" customWidth="1"/>
    <col min="12" max="16384" width="11.42578125" style="22"/>
  </cols>
  <sheetData>
    <row r="1" spans="1:12" x14ac:dyDescent="0.2">
      <c r="A1" s="21"/>
      <c r="B1" s="389" t="s">
        <v>107</v>
      </c>
      <c r="C1" s="389"/>
      <c r="D1" s="389"/>
      <c r="E1" s="389"/>
      <c r="F1" s="389"/>
      <c r="G1" s="389"/>
      <c r="H1" s="389"/>
      <c r="I1" s="389"/>
      <c r="J1" s="389"/>
      <c r="K1" s="389"/>
      <c r="L1" s="389"/>
    </row>
    <row r="2" spans="1:12" x14ac:dyDescent="0.2">
      <c r="A2" s="21"/>
      <c r="B2" s="389" t="s">
        <v>266</v>
      </c>
      <c r="C2" s="389"/>
      <c r="D2" s="389"/>
      <c r="E2" s="389"/>
      <c r="F2" s="389"/>
      <c r="G2" s="389"/>
      <c r="H2" s="389"/>
      <c r="I2" s="389"/>
      <c r="J2" s="389"/>
      <c r="K2" s="389"/>
      <c r="L2" s="389"/>
    </row>
    <row r="3" spans="1:12" x14ac:dyDescent="0.2">
      <c r="A3" s="21"/>
      <c r="B3" s="389" t="s">
        <v>108</v>
      </c>
      <c r="C3" s="389"/>
      <c r="D3" s="389"/>
      <c r="E3" s="389"/>
      <c r="F3" s="389"/>
      <c r="G3" s="389"/>
      <c r="H3" s="389"/>
      <c r="I3" s="389"/>
      <c r="J3" s="389"/>
      <c r="K3" s="389"/>
      <c r="L3" s="389"/>
    </row>
    <row r="4" spans="1:12" x14ac:dyDescent="0.2">
      <c r="A4" s="21"/>
      <c r="B4" s="389" t="s">
        <v>109</v>
      </c>
      <c r="C4" s="389"/>
      <c r="D4" s="389"/>
      <c r="E4" s="389"/>
      <c r="F4" s="389"/>
      <c r="G4" s="389"/>
      <c r="H4" s="389"/>
      <c r="I4" s="389"/>
      <c r="J4" s="389"/>
      <c r="K4" s="389"/>
      <c r="L4" s="389"/>
    </row>
    <row r="5" spans="1:12" s="26" customFormat="1" ht="16.5" x14ac:dyDescent="0.3">
      <c r="A5" s="23"/>
      <c r="B5" s="24"/>
      <c r="C5" s="23"/>
      <c r="D5" s="21"/>
      <c r="E5" s="23"/>
      <c r="F5" s="23"/>
      <c r="G5" s="23"/>
      <c r="H5" s="23"/>
      <c r="I5" s="23"/>
      <c r="J5" s="164"/>
      <c r="K5" s="164"/>
      <c r="L5" s="25"/>
    </row>
    <row r="6" spans="1:12" ht="20.25" customHeight="1" x14ac:dyDescent="0.2">
      <c r="A6" s="21"/>
      <c r="B6" s="27" t="s">
        <v>110</v>
      </c>
      <c r="C6" s="27"/>
      <c r="D6" s="27"/>
      <c r="E6" s="27"/>
      <c r="F6" s="27"/>
      <c r="G6" s="27"/>
      <c r="H6" s="27"/>
      <c r="I6" s="27"/>
      <c r="J6" s="27"/>
      <c r="K6" s="165"/>
      <c r="L6" s="165"/>
    </row>
    <row r="7" spans="1:12" ht="12.75" customHeight="1" x14ac:dyDescent="0.2">
      <c r="A7" s="21"/>
      <c r="B7" s="28" t="s">
        <v>241</v>
      </c>
      <c r="C7" s="28" t="str">
        <f>+Cuadro_1!B7</f>
        <v>ACUMULADA A AGOSTO DE 2025</v>
      </c>
      <c r="D7" s="29"/>
      <c r="E7" s="28"/>
      <c r="F7" s="28"/>
      <c r="G7" s="28"/>
      <c r="H7" s="29"/>
      <c r="I7" s="29"/>
      <c r="J7" s="28"/>
      <c r="K7" s="165"/>
      <c r="L7" s="165"/>
    </row>
    <row r="8" spans="1:12" ht="18" x14ac:dyDescent="0.2">
      <c r="A8" s="21"/>
      <c r="B8" s="416" t="s">
        <v>130</v>
      </c>
      <c r="C8" s="416"/>
      <c r="D8" s="416"/>
      <c r="E8" s="416"/>
      <c r="F8" s="416"/>
      <c r="G8" s="416"/>
      <c r="H8" s="416"/>
      <c r="I8" s="416"/>
      <c r="J8" s="416"/>
      <c r="K8" s="416"/>
      <c r="L8" s="416"/>
    </row>
    <row r="9" spans="1:12" s="26" customFormat="1" ht="6.75" customHeight="1" x14ac:dyDescent="0.3">
      <c r="A9" s="23"/>
      <c r="B9" s="23"/>
      <c r="C9" s="30"/>
      <c r="D9" s="30"/>
      <c r="E9" s="23"/>
      <c r="F9" s="23"/>
      <c r="G9" s="23"/>
      <c r="H9" s="23"/>
      <c r="I9" s="23"/>
      <c r="J9" s="23"/>
      <c r="K9" s="164"/>
      <c r="L9" s="164"/>
    </row>
    <row r="10" spans="1:12" ht="21.75" customHeight="1" x14ac:dyDescent="0.2">
      <c r="A10" s="21"/>
      <c r="B10" s="423" t="s">
        <v>113</v>
      </c>
      <c r="C10" s="426" t="s">
        <v>114</v>
      </c>
      <c r="D10" s="429" t="s">
        <v>131</v>
      </c>
      <c r="E10" s="429" t="s">
        <v>132</v>
      </c>
      <c r="F10" s="429" t="s">
        <v>133</v>
      </c>
      <c r="G10" s="419" t="s">
        <v>134</v>
      </c>
      <c r="H10" s="419" t="s">
        <v>135</v>
      </c>
      <c r="I10" s="419" t="s">
        <v>136</v>
      </c>
      <c r="J10" s="419" t="s">
        <v>249</v>
      </c>
      <c r="K10" s="420" t="s">
        <v>250</v>
      </c>
      <c r="L10" s="419" t="s">
        <v>251</v>
      </c>
    </row>
    <row r="11" spans="1:12" x14ac:dyDescent="0.2">
      <c r="A11" s="21"/>
      <c r="B11" s="424"/>
      <c r="C11" s="427"/>
      <c r="D11" s="429"/>
      <c r="E11" s="429"/>
      <c r="F11" s="429"/>
      <c r="G11" s="419"/>
      <c r="H11" s="419"/>
      <c r="I11" s="419"/>
      <c r="J11" s="419"/>
      <c r="K11" s="421"/>
      <c r="L11" s="419"/>
    </row>
    <row r="12" spans="1:12" ht="35.25" customHeight="1" x14ac:dyDescent="0.2">
      <c r="A12" s="31"/>
      <c r="B12" s="425"/>
      <c r="C12" s="428"/>
      <c r="D12" s="429"/>
      <c r="E12" s="429"/>
      <c r="F12" s="429"/>
      <c r="G12" s="419"/>
      <c r="H12" s="419"/>
      <c r="I12" s="419"/>
      <c r="J12" s="419"/>
      <c r="K12" s="422"/>
      <c r="L12" s="419"/>
    </row>
    <row r="13" spans="1:12" ht="14.1" customHeight="1" x14ac:dyDescent="0.2">
      <c r="A13" s="21"/>
      <c r="B13" s="32">
        <v>1</v>
      </c>
      <c r="C13" s="136" t="s">
        <v>104</v>
      </c>
      <c r="D13" s="166">
        <f>IFERROR((SUMIFS(IFM[[SiniestrosPagados_NetosdeSalvamento]:[SiniestrosPagados_NetosdeSalvamento]],IFM[[Nombre Empresa]:[Nombre Empresa]],$C13,IFM[[MES]:[MES]],Cuadro_1!$J$8,IFM[[AÑO]:[AÑO]],Cuadro_1!$L$8)/SUMIFS(IFM[[PrimasNetasCobradas]:[PrimasNetasCobradas]],IFM[[Nombre Empresa]:[Nombre Empresa]],$C13,IFM[[MES]:[MES]],Cuadro_1!$J$8,IFM[[AÑO]:[AÑO]],Cuadro_1!$L$8)*100),0)</f>
        <v>0</v>
      </c>
      <c r="E13" s="166">
        <f>IFERROR((SUMIFS(IFM[[ReservasdeSiniestrosPendientesBrutas]:[ReservasdeSiniestrosPendientesBrutas]],IFM[[Nombre Empresa]:[Nombre Empresa]],$C13,IFM[[MES]:[MES]],Cuadro_1!$J$8,IFM[[AÑO]:[AÑO]],Cuadro_1!$L$8)/SUMIFS(IFM[[PrimasNetasCobradas]:[PrimasNetasCobradas]],IFM[[Nombre Empresa]:[Nombre Empresa]],$C13,IFM[[MES]:[MES]],Cuadro_1!$J$8,IFM[[AÑO]:[AÑO]],Cuadro_1!$L$8)*100),0)</f>
        <v>0</v>
      </c>
      <c r="F13" s="166">
        <f>IFERROR((SUMIFS(IFM[[TotalGenralSI]:[TotalGenralSI]],IFM[[Nombre Empresa]:[Nombre Empresa]],$C13,IFM[[MES]:[MES]],Cuadro_1!$J$8,IFM[[AÑO]:[AÑO]],Cuadro_1!$L$8)/SUMIFS(IFM[[Total GeneralPDev]:[Total GeneralPDev]],IFM[[Nombre Empresa]:[Nombre Empresa]],$C13,IFM[[MES]:[MES]],Cuadro_1!$J$8,IFM[[AÑO]:[AÑO]],Cuadro_1!$L$8)*100),0)</f>
        <v>0</v>
      </c>
      <c r="G13" s="166">
        <f>IFERROR((SUMIFS(IFM[[Comisiones]:[Comisiones]],IFM[[Nombre Empresa]:[Nombre Empresa]],$C13,IFM[[MES]:[MES]],Cuadro_1!$J$8,IFM[[AÑO]:[AÑO]],Cuadro_1!$L$8)/SUMIFS(IFM[[PrimasNetasCobradas]:[PrimasNetasCobradas]],IFM[[Nombre Empresa]:[Nombre Empresa]],$C13,IFM[[MES]:[MES]],Cuadro_1!$J$8,IFM[[AÑO]:[AÑO]],Cuadro_1!$L$8)*100),0)</f>
        <v>0</v>
      </c>
      <c r="H13" s="166">
        <f>IFERROR((SUMIFS(IFM[[GastosdeAdquision]:[GastosdeAdquision]],IFM[[Nombre Empresa]:[Nombre Empresa]],$C13,IFM[[MES]:[MES]],Cuadro_1!$J$8,IFM[[AÑO]:[AÑO]],Cuadro_1!$L$8)/SUMIFS(IFM[[PrimasNetasCobradas]:[PrimasNetasCobradas]],IFM[[Nombre Empresa]:[Nombre Empresa]],$C13,IFM[[MES]:[MES]],Cuadro_1!$J$8,IFM[[AÑO]:[AÑO]],Cuadro_1!$L$8)*100),0)</f>
        <v>0</v>
      </c>
      <c r="I13" s="166">
        <f>IFERROR((SUMIFS(IFM[[Gastosdeadministracion]:[Gastosdeadministracion]],IFM[[Nombre Empresa]:[Nombre Empresa]],$C13,IFM[[MES]:[MES]],Cuadro_1!$J$8,IFM[[AÑO]:[AÑO]],Cuadro_1!$L$8)/SUMIFS(IFM[[PrimasNetasCobradas]:[PrimasNetasCobradas]],IFM[[Nombre Empresa]:[Nombre Empresa]],$C13,IFM[[MES]:[MES]],Cuadro_1!$J$8,IFM[[AÑO]:[AÑO]],Cuadro_1!$L$8)*100),0)</f>
        <v>0</v>
      </c>
      <c r="J13" s="166">
        <f>IFERROR((SUMIFS(IFM[[ResultadodelReaseguroCedido]:[ResultadodelReaseguroCedido]],IFM[[Nombre Empresa]:[Nombre Empresa]],$C13,IFM[[MES]:[MES]],Cuadro_1!$J$8,IFM[[AÑO]:[AÑO]],Cuadro_1!$L$8)/SUMIFS(IFM[[Total GeneralPDev]:[Total GeneralPDev]],IFM[[Nombre Empresa]:[Nombre Empresa]],$C13,IFM[[MES]:[MES]],Cuadro_1!$J$8,IFM[[AÑO]:[AÑO]],Cuadro_1!$L$8)*-100),0)</f>
        <v>0</v>
      </c>
      <c r="K13" s="166">
        <f>SUM(F13:J13)</f>
        <v>0</v>
      </c>
      <c r="L13" s="167">
        <f>IFERROR((SUMIFS(IFM[[InversionesAptas]:[InversionesAptas]],IFM[[Nombre Empresa]:[Nombre Empresa]],$C13,IFM[[MES]:[MES]],Cuadro_1!$J$8,IFM[[AÑO]:[AÑO]],Cuadro_1!$L$8)/SUMIFS(IFM[[ReservasTecnicas]:[ReservasTecnicas]],IFM[[Nombre Empresa]:[Nombre Empresa]],$C13,IFM[[MES]:[MES]],Cuadro_1!$J$8,IFM[[AÑO]:[AÑO]],Cuadro_1!$L$8)),0)</f>
        <v>0</v>
      </c>
    </row>
    <row r="14" spans="1:12" ht="14.1" customHeight="1" x14ac:dyDescent="0.2">
      <c r="A14" s="21"/>
      <c r="B14" s="32">
        <v>2</v>
      </c>
      <c r="C14" s="136" t="s">
        <v>60</v>
      </c>
      <c r="D14" s="166">
        <f>IFERROR((SUMIFS(IFM[[SiniestrosPagados_NetosdeSalvamento]:[SiniestrosPagados_NetosdeSalvamento]],IFM[[Nombre Empresa]:[Nombre Empresa]],$C14,IFM[[MES]:[MES]],Cuadro_1!$J$8,IFM[[AÑO]:[AÑO]],Cuadro_1!$L$8)/SUMIFS(IFM[[PrimasNetasCobradas]:[PrimasNetasCobradas]],IFM[[Nombre Empresa]:[Nombre Empresa]],$C14,IFM[[MES]:[MES]],Cuadro_1!$J$8,IFM[[AÑO]:[AÑO]],Cuadro_1!$L$8)*100),0)</f>
        <v>20.096762371626415</v>
      </c>
      <c r="E14" s="166">
        <f>IFERROR((SUMIFS(IFM[[ReservasdeSiniestrosPendientesBrutas]:[ReservasdeSiniestrosPendientesBrutas]],IFM[[Nombre Empresa]:[Nombre Empresa]],$C14,IFM[[MES]:[MES]],Cuadro_1!$J$8,IFM[[AÑO]:[AÑO]],Cuadro_1!$L$8)/SUMIFS(IFM[[PrimasNetasCobradas]:[PrimasNetasCobradas]],IFM[[Nombre Empresa]:[Nombre Empresa]],$C14,IFM[[MES]:[MES]],Cuadro_1!$J$8,IFM[[AÑO]:[AÑO]],Cuadro_1!$L$8)*100),0)</f>
        <v>29.198459149203721</v>
      </c>
      <c r="F14" s="166">
        <f>IFERROR((SUMIFS(IFM[[TotalGenralSI]:[TotalGenralSI]],IFM[[Nombre Empresa]:[Nombre Empresa]],$C14,IFM[[MES]:[MES]],Cuadro_1!$J$8,IFM[[AÑO]:[AÑO]],Cuadro_1!$L$8)/SUMIFS(IFM[[Total GeneralPDev]:[Total GeneralPDev]],IFM[[Nombre Empresa]:[Nombre Empresa]],$C14,IFM[[MES]:[MES]],Cuadro_1!$J$8,IFM[[AÑO]:[AÑO]],Cuadro_1!$L$8)*100),0)</f>
        <v>32.144133845742246</v>
      </c>
      <c r="G14" s="166">
        <f>IFERROR((SUMIFS(IFM[[Comisiones]:[Comisiones]],IFM[[Nombre Empresa]:[Nombre Empresa]],$C14,IFM[[MES]:[MES]],Cuadro_1!$J$8,IFM[[AÑO]:[AÑO]],Cuadro_1!$L$8)/SUMIFS(IFM[[PrimasNetasCobradas]:[PrimasNetasCobradas]],IFM[[Nombre Empresa]:[Nombre Empresa]],$C14,IFM[[MES]:[MES]],Cuadro_1!$J$8,IFM[[AÑO]:[AÑO]],Cuadro_1!$L$8)*100),0)</f>
        <v>4.7139637686010554</v>
      </c>
      <c r="H14" s="166">
        <f>IFERROR((SUMIFS(IFM[[GastosdeAdquision]:[GastosdeAdquision]],IFM[[Nombre Empresa]:[Nombre Empresa]],$C14,IFM[[MES]:[MES]],Cuadro_1!$J$8,IFM[[AÑO]:[AÑO]],Cuadro_1!$L$8)/SUMIFS(IFM[[PrimasNetasCobradas]:[PrimasNetasCobradas]],IFM[[Nombre Empresa]:[Nombre Empresa]],$C14,IFM[[MES]:[MES]],Cuadro_1!$J$8,IFM[[AÑO]:[AÑO]],Cuadro_1!$L$8)*100),0)</f>
        <v>10.069875365543597</v>
      </c>
      <c r="I14" s="166">
        <f>IFERROR((SUMIFS(IFM[[Gastosdeadministracion]:[Gastosdeadministracion]],IFM[[Nombre Empresa]:[Nombre Empresa]],$C14,IFM[[MES]:[MES]],Cuadro_1!$J$8,IFM[[AÑO]:[AÑO]],Cuadro_1!$L$8)/SUMIFS(IFM[[PrimasNetasCobradas]:[PrimasNetasCobradas]],IFM[[Nombre Empresa]:[Nombre Empresa]],$C14,IFM[[MES]:[MES]],Cuadro_1!$J$8,IFM[[AÑO]:[AÑO]],Cuadro_1!$L$8)*100),0)</f>
        <v>37.465487066110917</v>
      </c>
      <c r="J14" s="166">
        <f>IFERROR((SUMIFS(IFM[[ResultadodelReaseguroCedido]:[ResultadodelReaseguroCedido]],IFM[[Nombre Empresa]:[Nombre Empresa]],$C14,IFM[[MES]:[MES]],Cuadro_1!$J$8,IFM[[AÑO]:[AÑO]],Cuadro_1!$L$8)/SUMIFS(IFM[[Total GeneralPDev]:[Total GeneralPDev]],IFM[[Nombre Empresa]:[Nombre Empresa]],$C14,IFM[[MES]:[MES]],Cuadro_1!$J$8,IFM[[AÑO]:[AÑO]],Cuadro_1!$L$8)*-100),0)</f>
        <v>4.3449268758846777</v>
      </c>
      <c r="K14" s="166">
        <f t="shared" ref="K14:K63" si="0">SUM(F14:J14)</f>
        <v>88.738386921882494</v>
      </c>
      <c r="L14" s="167">
        <f>IFERROR((SUMIFS(IFM[[InversionesAptas]:[InversionesAptas]],IFM[[Nombre Empresa]:[Nombre Empresa]],$C14,IFM[[MES]:[MES]],Cuadro_1!$J$8,IFM[[AÑO]:[AÑO]],Cuadro_1!$L$8)/SUMIFS(IFM[[ReservasTecnicas]:[ReservasTecnicas]],IFM[[Nombre Empresa]:[Nombre Empresa]],$C14,IFM[[MES]:[MES]],Cuadro_1!$J$8,IFM[[AÑO]:[AÑO]],Cuadro_1!$L$8)),0)</f>
        <v>2.5448306972897119</v>
      </c>
    </row>
    <row r="15" spans="1:12" ht="14.1" customHeight="1" x14ac:dyDescent="0.2">
      <c r="A15" s="21"/>
      <c r="B15" s="32">
        <v>3</v>
      </c>
      <c r="C15" s="136" t="s">
        <v>61</v>
      </c>
      <c r="D15" s="166">
        <f>IFERROR((SUMIFS(IFM[[SiniestrosPagados_NetosdeSalvamento]:[SiniestrosPagados_NetosdeSalvamento]],IFM[[Nombre Empresa]:[Nombre Empresa]],$C15,IFM[[MES]:[MES]],Cuadro_1!$J$8,IFM[[AÑO]:[AÑO]],Cuadro_1!$L$8)/SUMIFS(IFM[[PrimasNetasCobradas]:[PrimasNetasCobradas]],IFM[[Nombre Empresa]:[Nombre Empresa]],$C15,IFM[[MES]:[MES]],Cuadro_1!$J$8,IFM[[AÑO]:[AÑO]],Cuadro_1!$L$8)*100),0)</f>
        <v>144.0420053666694</v>
      </c>
      <c r="E15" s="166">
        <f>IFERROR((SUMIFS(IFM[[ReservasdeSiniestrosPendientesBrutas]:[ReservasdeSiniestrosPendientesBrutas]],IFM[[Nombre Empresa]:[Nombre Empresa]],$C15,IFM[[MES]:[MES]],Cuadro_1!$J$8,IFM[[AÑO]:[AÑO]],Cuadro_1!$L$8)/SUMIFS(IFM[[PrimasNetasCobradas]:[PrimasNetasCobradas]],IFM[[Nombre Empresa]:[Nombre Empresa]],$C15,IFM[[MES]:[MES]],Cuadro_1!$J$8,IFM[[AÑO]:[AÑO]],Cuadro_1!$L$8)*100),0)</f>
        <v>14.392312731474528</v>
      </c>
      <c r="F15" s="166">
        <f>IFERROR((SUMIFS(IFM[[TotalGenralSI]:[TotalGenralSI]],IFM[[Nombre Empresa]:[Nombre Empresa]],$C15,IFM[[MES]:[MES]],Cuadro_1!$J$8,IFM[[AÑO]:[AÑO]],Cuadro_1!$L$8)/SUMIFS(IFM[[Total GeneralPDev]:[Total GeneralPDev]],IFM[[Nombre Empresa]:[Nombre Empresa]],$C15,IFM[[MES]:[MES]],Cuadro_1!$J$8,IFM[[AÑO]:[AÑO]],Cuadro_1!$L$8)*100),0)</f>
        <v>143.4431764510654</v>
      </c>
      <c r="G15" s="166">
        <f>IFERROR((SUMIFS(IFM[[Comisiones]:[Comisiones]],IFM[[Nombre Empresa]:[Nombre Empresa]],$C15,IFM[[MES]:[MES]],Cuadro_1!$J$8,IFM[[AÑO]:[AÑO]],Cuadro_1!$L$8)/SUMIFS(IFM[[PrimasNetasCobradas]:[PrimasNetasCobradas]],IFM[[Nombre Empresa]:[Nombre Empresa]],$C15,IFM[[MES]:[MES]],Cuadro_1!$J$8,IFM[[AÑO]:[AÑO]],Cuadro_1!$L$8)*100),0)</f>
        <v>8.0647273584010311</v>
      </c>
      <c r="H15" s="166">
        <f>IFERROR((SUMIFS(IFM[[GastosdeAdquision]:[GastosdeAdquision]],IFM[[Nombre Empresa]:[Nombre Empresa]],$C15,IFM[[MES]:[MES]],Cuadro_1!$J$8,IFM[[AÑO]:[AÑO]],Cuadro_1!$L$8)/SUMIFS(IFM[[PrimasNetasCobradas]:[PrimasNetasCobradas]],IFM[[Nombre Empresa]:[Nombre Empresa]],$C15,IFM[[MES]:[MES]],Cuadro_1!$J$8,IFM[[AÑO]:[AÑO]],Cuadro_1!$L$8)*100),0)</f>
        <v>0</v>
      </c>
      <c r="I15" s="166">
        <f>IFERROR((SUMIFS(IFM[[Gastosdeadministracion]:[Gastosdeadministracion]],IFM[[Nombre Empresa]:[Nombre Empresa]],$C15,IFM[[MES]:[MES]],Cuadro_1!$J$8,IFM[[AÑO]:[AÑO]],Cuadro_1!$L$8)/SUMIFS(IFM[[PrimasNetasCobradas]:[PrimasNetasCobradas]],IFM[[Nombre Empresa]:[Nombre Empresa]],$C15,IFM[[MES]:[MES]],Cuadro_1!$J$8,IFM[[AÑO]:[AÑO]],Cuadro_1!$L$8)*100),0)</f>
        <v>350.02677420057233</v>
      </c>
      <c r="J15" s="166">
        <f>IFERROR((SUMIFS(IFM[[ResultadodelReaseguroCedido]:[ResultadodelReaseguroCedido]],IFM[[Nombre Empresa]:[Nombre Empresa]],$C15,IFM[[MES]:[MES]],Cuadro_1!$J$8,IFM[[AÑO]:[AÑO]],Cuadro_1!$L$8)/SUMIFS(IFM[[Total GeneralPDev]:[Total GeneralPDev]],IFM[[Nombre Empresa]:[Nombre Empresa]],$C15,IFM[[MES]:[MES]],Cuadro_1!$J$8,IFM[[AÑO]:[AÑO]],Cuadro_1!$L$8)*-100),0)</f>
        <v>-37.027118487571272</v>
      </c>
      <c r="K15" s="166">
        <f t="shared" si="0"/>
        <v>464.50755952246749</v>
      </c>
      <c r="L15" s="167">
        <f>IFERROR((SUMIFS(IFM[[InversionesAptas]:[InversionesAptas]],IFM[[Nombre Empresa]:[Nombre Empresa]],$C15,IFM[[MES]:[MES]],Cuadro_1!$J$8,IFM[[AÑO]:[AÑO]],Cuadro_1!$L$8)/SUMIFS(IFM[[ReservasTecnicas]:[ReservasTecnicas]],IFM[[Nombre Empresa]:[Nombre Empresa]],$C15,IFM[[MES]:[MES]],Cuadro_1!$J$8,IFM[[AÑO]:[AÑO]],Cuadro_1!$L$8)),0)</f>
        <v>288384.36636559269</v>
      </c>
    </row>
    <row r="16" spans="1:12" ht="14.1" customHeight="1" x14ac:dyDescent="0.2">
      <c r="A16" s="21"/>
      <c r="B16" s="32">
        <v>4</v>
      </c>
      <c r="C16" s="136" t="s">
        <v>62</v>
      </c>
      <c r="D16" s="166">
        <f>IFERROR((SUMIFS(IFM[[SiniestrosPagados_NetosdeSalvamento]:[SiniestrosPagados_NetosdeSalvamento]],IFM[[Nombre Empresa]:[Nombre Empresa]],$C16,IFM[[MES]:[MES]],Cuadro_1!$J$8,IFM[[AÑO]:[AÑO]],Cuadro_1!$L$8)/SUMIFS(IFM[[PrimasNetasCobradas]:[PrimasNetasCobradas]],IFM[[Nombre Empresa]:[Nombre Empresa]],$C16,IFM[[MES]:[MES]],Cuadro_1!$J$8,IFM[[AÑO]:[AÑO]],Cuadro_1!$L$8)*100),0)</f>
        <v>10.779852421692299</v>
      </c>
      <c r="E16" s="166">
        <f>IFERROR((SUMIFS(IFM[[ReservasdeSiniestrosPendientesBrutas]:[ReservasdeSiniestrosPendientesBrutas]],IFM[[Nombre Empresa]:[Nombre Empresa]],$C16,IFM[[MES]:[MES]],Cuadro_1!$J$8,IFM[[AÑO]:[AÑO]],Cuadro_1!$L$8)/SUMIFS(IFM[[PrimasNetasCobradas]:[PrimasNetasCobradas]],IFM[[Nombre Empresa]:[Nombre Empresa]],$C16,IFM[[MES]:[MES]],Cuadro_1!$J$8,IFM[[AÑO]:[AÑO]],Cuadro_1!$L$8)*100),0)</f>
        <v>15.044035233926531</v>
      </c>
      <c r="F16" s="166">
        <f>IFERROR((SUMIFS(IFM[[TotalGenralSI]:[TotalGenralSI]],IFM[[Nombre Empresa]:[Nombre Empresa]],$C16,IFM[[MES]:[MES]],Cuadro_1!$J$8,IFM[[AÑO]:[AÑO]],Cuadro_1!$L$8)/SUMIFS(IFM[[Total GeneralPDev]:[Total GeneralPDev]],IFM[[Nombre Empresa]:[Nombre Empresa]],$C16,IFM[[MES]:[MES]],Cuadro_1!$J$8,IFM[[AÑO]:[AÑO]],Cuadro_1!$L$8)*100),0)</f>
        <v>19.337164832848419</v>
      </c>
      <c r="G16" s="166">
        <f>IFERROR((SUMIFS(IFM[[Comisiones]:[Comisiones]],IFM[[Nombre Empresa]:[Nombre Empresa]],$C16,IFM[[MES]:[MES]],Cuadro_1!$J$8,IFM[[AÑO]:[AÑO]],Cuadro_1!$L$8)/SUMIFS(IFM[[PrimasNetasCobradas]:[PrimasNetasCobradas]],IFM[[Nombre Empresa]:[Nombre Empresa]],$C16,IFM[[MES]:[MES]],Cuadro_1!$J$8,IFM[[AÑO]:[AÑO]],Cuadro_1!$L$8)*100),0)</f>
        <v>11.04348769421064</v>
      </c>
      <c r="H16" s="166">
        <f>IFERROR((SUMIFS(IFM[[GastosdeAdquision]:[GastosdeAdquision]],IFM[[Nombre Empresa]:[Nombre Empresa]],$C16,IFM[[MES]:[MES]],Cuadro_1!$J$8,IFM[[AÑO]:[AÑO]],Cuadro_1!$L$8)/SUMIFS(IFM[[PrimasNetasCobradas]:[PrimasNetasCobradas]],IFM[[Nombre Empresa]:[Nombre Empresa]],$C16,IFM[[MES]:[MES]],Cuadro_1!$J$8,IFM[[AÑO]:[AÑO]],Cuadro_1!$L$8)*100),0)</f>
        <v>8.5084735195237258</v>
      </c>
      <c r="I16" s="166">
        <f>IFERROR((SUMIFS(IFM[[Gastosdeadministracion]:[Gastosdeadministracion]],IFM[[Nombre Empresa]:[Nombre Empresa]],$C16,IFM[[MES]:[MES]],Cuadro_1!$J$8,IFM[[AÑO]:[AÑO]],Cuadro_1!$L$8)/SUMIFS(IFM[[PrimasNetasCobradas]:[PrimasNetasCobradas]],IFM[[Nombre Empresa]:[Nombre Empresa]],$C16,IFM[[MES]:[MES]],Cuadro_1!$J$8,IFM[[AÑO]:[AÑO]],Cuadro_1!$L$8)*100),0)</f>
        <v>72.27044957948344</v>
      </c>
      <c r="J16" s="166">
        <f>IFERROR((SUMIFS(IFM[[ResultadodelReaseguroCedido]:[ResultadodelReaseguroCedido]],IFM[[Nombre Empresa]:[Nombre Empresa]],$C16,IFM[[MES]:[MES]],Cuadro_1!$J$8,IFM[[AÑO]:[AÑO]],Cuadro_1!$L$8)/SUMIFS(IFM[[Total GeneralPDev]:[Total GeneralPDev]],IFM[[Nombre Empresa]:[Nombre Empresa]],$C16,IFM[[MES]:[MES]],Cuadro_1!$J$8,IFM[[AÑO]:[AÑO]],Cuadro_1!$L$8)*-100),0)</f>
        <v>1.0842945954644005</v>
      </c>
      <c r="K16" s="166">
        <f t="shared" si="0"/>
        <v>112.24387022153063</v>
      </c>
      <c r="L16" s="167">
        <f>IFERROR((SUMIFS(IFM[[InversionesAptas]:[InversionesAptas]],IFM[[Nombre Empresa]:[Nombre Empresa]],$C16,IFM[[MES]:[MES]],Cuadro_1!$J$8,IFM[[AÑO]:[AÑO]],Cuadro_1!$L$8)/SUMIFS(IFM[[ReservasTecnicas]:[ReservasTecnicas]],IFM[[Nombre Empresa]:[Nombre Empresa]],$C16,IFM[[MES]:[MES]],Cuadro_1!$J$8,IFM[[AÑO]:[AÑO]],Cuadro_1!$L$8)),0)</f>
        <v>3.5752839483919323</v>
      </c>
    </row>
    <row r="17" spans="1:12" ht="14.1" customHeight="1" x14ac:dyDescent="0.2">
      <c r="A17" s="21"/>
      <c r="B17" s="32">
        <v>5</v>
      </c>
      <c r="C17" s="136" t="s">
        <v>63</v>
      </c>
      <c r="D17" s="166">
        <f>IFERROR((SUMIFS(IFM[[SiniestrosPagados_NetosdeSalvamento]:[SiniestrosPagados_NetosdeSalvamento]],IFM[[Nombre Empresa]:[Nombre Empresa]],$C17,IFM[[MES]:[MES]],Cuadro_1!$J$8,IFM[[AÑO]:[AÑO]],Cuadro_1!$L$8)/SUMIFS(IFM[[PrimasNetasCobradas]:[PrimasNetasCobradas]],IFM[[Nombre Empresa]:[Nombre Empresa]],$C17,IFM[[MES]:[MES]],Cuadro_1!$J$8,IFM[[AÑO]:[AÑO]],Cuadro_1!$L$8)*100),0)</f>
        <v>23.082565146308745</v>
      </c>
      <c r="E17" s="166">
        <f>IFERROR((SUMIFS(IFM[[ReservasdeSiniestrosPendientesBrutas]:[ReservasdeSiniestrosPendientesBrutas]],IFM[[Nombre Empresa]:[Nombre Empresa]],$C17,IFM[[MES]:[MES]],Cuadro_1!$J$8,IFM[[AÑO]:[AÑO]],Cuadro_1!$L$8)/SUMIFS(IFM[[PrimasNetasCobradas]:[PrimasNetasCobradas]],IFM[[Nombre Empresa]:[Nombre Empresa]],$C17,IFM[[MES]:[MES]],Cuadro_1!$J$8,IFM[[AÑO]:[AÑO]],Cuadro_1!$L$8)*100),0)</f>
        <v>14.719001467839593</v>
      </c>
      <c r="F17" s="166">
        <f>IFERROR((SUMIFS(IFM[[TotalGenralSI]:[TotalGenralSI]],IFM[[Nombre Empresa]:[Nombre Empresa]],$C17,IFM[[MES]:[MES]],Cuadro_1!$J$8,IFM[[AÑO]:[AÑO]],Cuadro_1!$L$8)/SUMIFS(IFM[[Total GeneralPDev]:[Total GeneralPDev]],IFM[[Nombre Empresa]:[Nombre Empresa]],$C17,IFM[[MES]:[MES]],Cuadro_1!$J$8,IFM[[AÑO]:[AÑO]],Cuadro_1!$L$8)*100),0)</f>
        <v>22.003832672728208</v>
      </c>
      <c r="G17" s="166">
        <f>IFERROR((SUMIFS(IFM[[Comisiones]:[Comisiones]],IFM[[Nombre Empresa]:[Nombre Empresa]],$C17,IFM[[MES]:[MES]],Cuadro_1!$J$8,IFM[[AÑO]:[AÑO]],Cuadro_1!$L$8)/SUMIFS(IFM[[PrimasNetasCobradas]:[PrimasNetasCobradas]],IFM[[Nombre Empresa]:[Nombre Empresa]],$C17,IFM[[MES]:[MES]],Cuadro_1!$J$8,IFM[[AÑO]:[AÑO]],Cuadro_1!$L$8)*100),0)</f>
        <v>11.237176047116728</v>
      </c>
      <c r="H17" s="166">
        <f>IFERROR((SUMIFS(IFM[[GastosdeAdquision]:[GastosdeAdquision]],IFM[[Nombre Empresa]:[Nombre Empresa]],$C17,IFM[[MES]:[MES]],Cuadro_1!$J$8,IFM[[AÑO]:[AÑO]],Cuadro_1!$L$8)/SUMIFS(IFM[[PrimasNetasCobradas]:[PrimasNetasCobradas]],IFM[[Nombre Empresa]:[Nombre Empresa]],$C17,IFM[[MES]:[MES]],Cuadro_1!$J$8,IFM[[AÑO]:[AÑO]],Cuadro_1!$L$8)*100),0)</f>
        <v>12.168448627694653</v>
      </c>
      <c r="I17" s="166">
        <f>IFERROR((SUMIFS(IFM[[Gastosdeadministracion]:[Gastosdeadministracion]],IFM[[Nombre Empresa]:[Nombre Empresa]],$C17,IFM[[MES]:[MES]],Cuadro_1!$J$8,IFM[[AÑO]:[AÑO]],Cuadro_1!$L$8)/SUMIFS(IFM[[PrimasNetasCobradas]:[PrimasNetasCobradas]],IFM[[Nombre Empresa]:[Nombre Empresa]],$C17,IFM[[MES]:[MES]],Cuadro_1!$J$8,IFM[[AÑO]:[AÑO]],Cuadro_1!$L$8)*100),0)</f>
        <v>62.326308552031172</v>
      </c>
      <c r="J17" s="166">
        <f>IFERROR((SUMIFS(IFM[[ResultadodelReaseguroCedido]:[ResultadodelReaseguroCedido]],IFM[[Nombre Empresa]:[Nombre Empresa]],$C17,IFM[[MES]:[MES]],Cuadro_1!$J$8,IFM[[AÑO]:[AÑO]],Cuadro_1!$L$8)/SUMIFS(IFM[[Total GeneralPDev]:[Total GeneralPDev]],IFM[[Nombre Empresa]:[Nombre Empresa]],$C17,IFM[[MES]:[MES]],Cuadro_1!$J$8,IFM[[AÑO]:[AÑO]],Cuadro_1!$L$8)*-100),0)</f>
        <v>28.063605805835451</v>
      </c>
      <c r="K17" s="166">
        <f t="shared" si="0"/>
        <v>135.7993717054062</v>
      </c>
      <c r="L17" s="167">
        <f>IFERROR((SUMIFS(IFM[[InversionesAptas]:[InversionesAptas]],IFM[[Nombre Empresa]:[Nombre Empresa]],$C17,IFM[[MES]:[MES]],Cuadro_1!$J$8,IFM[[AÑO]:[AÑO]],Cuadro_1!$L$8)/SUMIFS(IFM[[ReservasTecnicas]:[ReservasTecnicas]],IFM[[Nombre Empresa]:[Nombre Empresa]],$C17,IFM[[MES]:[MES]],Cuadro_1!$J$8,IFM[[AÑO]:[AÑO]],Cuadro_1!$L$8)),0)</f>
        <v>21.768934901469308</v>
      </c>
    </row>
    <row r="18" spans="1:12" ht="14.1" customHeight="1" x14ac:dyDescent="0.2">
      <c r="A18" s="21"/>
      <c r="B18" s="32">
        <v>6</v>
      </c>
      <c r="C18" s="136" t="s">
        <v>64</v>
      </c>
      <c r="D18" s="166">
        <f>IFERROR((SUMIFS(IFM[[SiniestrosPagados_NetosdeSalvamento]:[SiniestrosPagados_NetosdeSalvamento]],IFM[[Nombre Empresa]:[Nombre Empresa]],$C18,IFM[[MES]:[MES]],Cuadro_1!$J$8,IFM[[AÑO]:[AÑO]],Cuadro_1!$L$8)/SUMIFS(IFM[[PrimasNetasCobradas]:[PrimasNetasCobradas]],IFM[[Nombre Empresa]:[Nombre Empresa]],$C18,IFM[[MES]:[MES]],Cuadro_1!$J$8,IFM[[AÑO]:[AÑO]],Cuadro_1!$L$8)*100),0)</f>
        <v>18.897654942627774</v>
      </c>
      <c r="E18" s="166">
        <f>IFERROR((SUMIFS(IFM[[ReservasdeSiniestrosPendientesBrutas]:[ReservasdeSiniestrosPendientesBrutas]],IFM[[Nombre Empresa]:[Nombre Empresa]],$C18,IFM[[MES]:[MES]],Cuadro_1!$J$8,IFM[[AÑO]:[AÑO]],Cuadro_1!$L$8)/SUMIFS(IFM[[PrimasNetasCobradas]:[PrimasNetasCobradas]],IFM[[Nombre Empresa]:[Nombre Empresa]],$C18,IFM[[MES]:[MES]],Cuadro_1!$J$8,IFM[[AÑO]:[AÑO]],Cuadro_1!$L$8)*100),0)</f>
        <v>16.237478876052776</v>
      </c>
      <c r="F18" s="166">
        <f>IFERROR((SUMIFS(IFM[[TotalGenralSI]:[TotalGenralSI]],IFM[[Nombre Empresa]:[Nombre Empresa]],$C18,IFM[[MES]:[MES]],Cuadro_1!$J$8,IFM[[AÑO]:[AÑO]],Cuadro_1!$L$8)/SUMIFS(IFM[[Total GeneralPDev]:[Total GeneralPDev]],IFM[[Nombre Empresa]:[Nombre Empresa]],$C18,IFM[[MES]:[MES]],Cuadro_1!$J$8,IFM[[AÑO]:[AÑO]],Cuadro_1!$L$8)*100),0)</f>
        <v>19.454918822745412</v>
      </c>
      <c r="G18" s="166">
        <f>IFERROR((SUMIFS(IFM[[Comisiones]:[Comisiones]],IFM[[Nombre Empresa]:[Nombre Empresa]],$C18,IFM[[MES]:[MES]],Cuadro_1!$J$8,IFM[[AÑO]:[AÑO]],Cuadro_1!$L$8)/SUMIFS(IFM[[PrimasNetasCobradas]:[PrimasNetasCobradas]],IFM[[Nombre Empresa]:[Nombre Empresa]],$C18,IFM[[MES]:[MES]],Cuadro_1!$J$8,IFM[[AÑO]:[AÑO]],Cuadro_1!$L$8)*100),0)</f>
        <v>12.862973775600015</v>
      </c>
      <c r="H18" s="166">
        <f>IFERROR((SUMIFS(IFM[[GastosdeAdquision]:[GastosdeAdquision]],IFM[[Nombre Empresa]:[Nombre Empresa]],$C18,IFM[[MES]:[MES]],Cuadro_1!$J$8,IFM[[AÑO]:[AÑO]],Cuadro_1!$L$8)/SUMIFS(IFM[[PrimasNetasCobradas]:[PrimasNetasCobradas]],IFM[[Nombre Empresa]:[Nombre Empresa]],$C18,IFM[[MES]:[MES]],Cuadro_1!$J$8,IFM[[AÑO]:[AÑO]],Cuadro_1!$L$8)*100),0)</f>
        <v>7.3665308497615349</v>
      </c>
      <c r="I18" s="166">
        <f>IFERROR((SUMIFS(IFM[[Gastosdeadministracion]:[Gastosdeadministracion]],IFM[[Nombre Empresa]:[Nombre Empresa]],$C18,IFM[[MES]:[MES]],Cuadro_1!$J$8,IFM[[AÑO]:[AÑO]],Cuadro_1!$L$8)/SUMIFS(IFM[[PrimasNetasCobradas]:[PrimasNetasCobradas]],IFM[[Nombre Empresa]:[Nombre Empresa]],$C18,IFM[[MES]:[MES]],Cuadro_1!$J$8,IFM[[AÑO]:[AÑO]],Cuadro_1!$L$8)*100),0)</f>
        <v>38.931036082175105</v>
      </c>
      <c r="J18" s="166">
        <f>IFERROR((SUMIFS(IFM[[ResultadodelReaseguroCedido]:[ResultadodelReaseguroCedido]],IFM[[Nombre Empresa]:[Nombre Empresa]],$C18,IFM[[MES]:[MES]],Cuadro_1!$J$8,IFM[[AÑO]:[AÑO]],Cuadro_1!$L$8)/SUMIFS(IFM[[Total GeneralPDev]:[Total GeneralPDev]],IFM[[Nombre Empresa]:[Nombre Empresa]],$C18,IFM[[MES]:[MES]],Cuadro_1!$J$8,IFM[[AÑO]:[AÑO]],Cuadro_1!$L$8)*-100),0)</f>
        <v>-5.4340044479535159</v>
      </c>
      <c r="K18" s="166">
        <f t="shared" si="0"/>
        <v>73.181455082328554</v>
      </c>
      <c r="L18" s="167">
        <f>IFERROR((SUMIFS(IFM[[InversionesAptas]:[InversionesAptas]],IFM[[Nombre Empresa]:[Nombre Empresa]],$C18,IFM[[MES]:[MES]],Cuadro_1!$J$8,IFM[[AÑO]:[AÑO]],Cuadro_1!$L$8)/SUMIFS(IFM[[ReservasTecnicas]:[ReservasTecnicas]],IFM[[Nombre Empresa]:[Nombre Empresa]],$C18,IFM[[MES]:[MES]],Cuadro_1!$J$8,IFM[[AÑO]:[AÑO]],Cuadro_1!$L$8)),0)</f>
        <v>1.511087161406605</v>
      </c>
    </row>
    <row r="19" spans="1:12" ht="14.1" customHeight="1" x14ac:dyDescent="0.2">
      <c r="A19" s="21"/>
      <c r="B19" s="32">
        <v>7</v>
      </c>
      <c r="C19" s="136" t="s">
        <v>65</v>
      </c>
      <c r="D19" s="166">
        <f>IFERROR((SUMIFS(IFM[[SiniestrosPagados_NetosdeSalvamento]:[SiniestrosPagados_NetosdeSalvamento]],IFM[[Nombre Empresa]:[Nombre Empresa]],$C19,IFM[[MES]:[MES]],Cuadro_1!$J$8,IFM[[AÑO]:[AÑO]],Cuadro_1!$L$8)/SUMIFS(IFM[[PrimasNetasCobradas]:[PrimasNetasCobradas]],IFM[[Nombre Empresa]:[Nombre Empresa]],$C19,IFM[[MES]:[MES]],Cuadro_1!$J$8,IFM[[AÑO]:[AÑO]],Cuadro_1!$L$8)*100),0)</f>
        <v>0</v>
      </c>
      <c r="E19" s="166">
        <f>IFERROR((SUMIFS(IFM[[ReservasdeSiniestrosPendientesBrutas]:[ReservasdeSiniestrosPendientesBrutas]],IFM[[Nombre Empresa]:[Nombre Empresa]],$C19,IFM[[MES]:[MES]],Cuadro_1!$J$8,IFM[[AÑO]:[AÑO]],Cuadro_1!$L$8)/SUMIFS(IFM[[PrimasNetasCobradas]:[PrimasNetasCobradas]],IFM[[Nombre Empresa]:[Nombre Empresa]],$C19,IFM[[MES]:[MES]],Cuadro_1!$J$8,IFM[[AÑO]:[AÑO]],Cuadro_1!$L$8)*100),0)</f>
        <v>0</v>
      </c>
      <c r="F19" s="166">
        <f>IFERROR((SUMIFS(IFM[[TotalGenralSI]:[TotalGenralSI]],IFM[[Nombre Empresa]:[Nombre Empresa]],$C19,IFM[[MES]:[MES]],Cuadro_1!$J$8,IFM[[AÑO]:[AÑO]],Cuadro_1!$L$8)/SUMIFS(IFM[[Total GeneralPDev]:[Total GeneralPDev]],IFM[[Nombre Empresa]:[Nombre Empresa]],$C19,IFM[[MES]:[MES]],Cuadro_1!$J$8,IFM[[AÑO]:[AÑO]],Cuadro_1!$L$8)*100),0)</f>
        <v>0</v>
      </c>
      <c r="G19" s="166">
        <f>IFERROR((SUMIFS(IFM[[Comisiones]:[Comisiones]],IFM[[Nombre Empresa]:[Nombre Empresa]],$C19,IFM[[MES]:[MES]],Cuadro_1!$J$8,IFM[[AÑO]:[AÑO]],Cuadro_1!$L$8)/SUMIFS(IFM[[PrimasNetasCobradas]:[PrimasNetasCobradas]],IFM[[Nombre Empresa]:[Nombre Empresa]],$C19,IFM[[MES]:[MES]],Cuadro_1!$J$8,IFM[[AÑO]:[AÑO]],Cuadro_1!$L$8)*100),0)</f>
        <v>0</v>
      </c>
      <c r="H19" s="166">
        <f>IFERROR((SUMIFS(IFM[[GastosdeAdquision]:[GastosdeAdquision]],IFM[[Nombre Empresa]:[Nombre Empresa]],$C19,IFM[[MES]:[MES]],Cuadro_1!$J$8,IFM[[AÑO]:[AÑO]],Cuadro_1!$L$8)/SUMIFS(IFM[[PrimasNetasCobradas]:[PrimasNetasCobradas]],IFM[[Nombre Empresa]:[Nombre Empresa]],$C19,IFM[[MES]:[MES]],Cuadro_1!$J$8,IFM[[AÑO]:[AÑO]],Cuadro_1!$L$8)*100),0)</f>
        <v>0</v>
      </c>
      <c r="I19" s="166">
        <f>IFERROR((SUMIFS(IFM[[Gastosdeadministracion]:[Gastosdeadministracion]],IFM[[Nombre Empresa]:[Nombre Empresa]],$C19,IFM[[MES]:[MES]],Cuadro_1!$J$8,IFM[[AÑO]:[AÑO]],Cuadro_1!$L$8)/SUMIFS(IFM[[PrimasNetasCobradas]:[PrimasNetasCobradas]],IFM[[Nombre Empresa]:[Nombre Empresa]],$C19,IFM[[MES]:[MES]],Cuadro_1!$J$8,IFM[[AÑO]:[AÑO]],Cuadro_1!$L$8)*100),0)</f>
        <v>0</v>
      </c>
      <c r="J19" s="166">
        <f>IFERROR((SUMIFS(IFM[[ResultadodelReaseguroCedido]:[ResultadodelReaseguroCedido]],IFM[[Nombre Empresa]:[Nombre Empresa]],$C19,IFM[[MES]:[MES]],Cuadro_1!$J$8,IFM[[AÑO]:[AÑO]],Cuadro_1!$L$8)/SUMIFS(IFM[[Total GeneralPDev]:[Total GeneralPDev]],IFM[[Nombre Empresa]:[Nombre Empresa]],$C19,IFM[[MES]:[MES]],Cuadro_1!$J$8,IFM[[AÑO]:[AÑO]],Cuadro_1!$L$8)*-100),0)</f>
        <v>0</v>
      </c>
      <c r="K19" s="166">
        <f t="shared" si="0"/>
        <v>0</v>
      </c>
      <c r="L19" s="167">
        <f>IFERROR((SUMIFS(IFM[[InversionesAptas]:[InversionesAptas]],IFM[[Nombre Empresa]:[Nombre Empresa]],$C19,IFM[[MES]:[MES]],Cuadro_1!$J$8,IFM[[AÑO]:[AÑO]],Cuadro_1!$L$8)/SUMIFS(IFM[[ReservasTecnicas]:[ReservasTecnicas]],IFM[[Nombre Empresa]:[Nombre Empresa]],$C19,IFM[[MES]:[MES]],Cuadro_1!$J$8,IFM[[AÑO]:[AÑO]],Cuadro_1!$L$8)),0)</f>
        <v>0</v>
      </c>
    </row>
    <row r="20" spans="1:12" ht="14.1" customHeight="1" x14ac:dyDescent="0.2">
      <c r="A20" s="21"/>
      <c r="B20" s="32">
        <v>8</v>
      </c>
      <c r="C20" s="136" t="s">
        <v>66</v>
      </c>
      <c r="D20" s="166">
        <f>IFERROR((SUMIFS(IFM[[SiniestrosPagados_NetosdeSalvamento]:[SiniestrosPagados_NetosdeSalvamento]],IFM[[Nombre Empresa]:[Nombre Empresa]],$C20,IFM[[MES]:[MES]],Cuadro_1!$J$8,IFM[[AÑO]:[AÑO]],Cuadro_1!$L$8)/SUMIFS(IFM[[PrimasNetasCobradas]:[PrimasNetasCobradas]],IFM[[Nombre Empresa]:[Nombre Empresa]],$C20,IFM[[MES]:[MES]],Cuadro_1!$J$8,IFM[[AÑO]:[AÑO]],Cuadro_1!$L$8)*100),0)</f>
        <v>27.428099314049188</v>
      </c>
      <c r="E20" s="166">
        <f>IFERROR((SUMIFS(IFM[[ReservasdeSiniestrosPendientesBrutas]:[ReservasdeSiniestrosPendientesBrutas]],IFM[[Nombre Empresa]:[Nombre Empresa]],$C20,IFM[[MES]:[MES]],Cuadro_1!$J$8,IFM[[AÑO]:[AÑO]],Cuadro_1!$L$8)/SUMIFS(IFM[[PrimasNetasCobradas]:[PrimasNetasCobradas]],IFM[[Nombre Empresa]:[Nombre Empresa]],$C20,IFM[[MES]:[MES]],Cuadro_1!$J$8,IFM[[AÑO]:[AÑO]],Cuadro_1!$L$8)*100),0)</f>
        <v>11.55618321653872</v>
      </c>
      <c r="F20" s="166">
        <f>IFERROR((SUMIFS(IFM[[TotalGenralSI]:[TotalGenralSI]],IFM[[Nombre Empresa]:[Nombre Empresa]],$C20,IFM[[MES]:[MES]],Cuadro_1!$J$8,IFM[[AÑO]:[AÑO]],Cuadro_1!$L$8)/SUMIFS(IFM[[Total GeneralPDev]:[Total GeneralPDev]],IFM[[Nombre Empresa]:[Nombre Empresa]],$C20,IFM[[MES]:[MES]],Cuadro_1!$J$8,IFM[[AÑO]:[AÑO]],Cuadro_1!$L$8)*100),0)</f>
        <v>35.70445723193555</v>
      </c>
      <c r="G20" s="166">
        <f>IFERROR((SUMIFS(IFM[[Comisiones]:[Comisiones]],IFM[[Nombre Empresa]:[Nombre Empresa]],$C20,IFM[[MES]:[MES]],Cuadro_1!$J$8,IFM[[AÑO]:[AÑO]],Cuadro_1!$L$8)/SUMIFS(IFM[[PrimasNetasCobradas]:[PrimasNetasCobradas]],IFM[[Nombre Empresa]:[Nombre Empresa]],$C20,IFM[[MES]:[MES]],Cuadro_1!$J$8,IFM[[AÑO]:[AÑO]],Cuadro_1!$L$8)*100),0)</f>
        <v>9.5796998272177891</v>
      </c>
      <c r="H20" s="166">
        <f>IFERROR((SUMIFS(IFM[[GastosdeAdquision]:[GastosdeAdquision]],IFM[[Nombre Empresa]:[Nombre Empresa]],$C20,IFM[[MES]:[MES]],Cuadro_1!$J$8,IFM[[AÑO]:[AÑO]],Cuadro_1!$L$8)/SUMIFS(IFM[[PrimasNetasCobradas]:[PrimasNetasCobradas]],IFM[[Nombre Empresa]:[Nombre Empresa]],$C20,IFM[[MES]:[MES]],Cuadro_1!$J$8,IFM[[AÑO]:[AÑO]],Cuadro_1!$L$8)*100),0)</f>
        <v>3.0800651188747885</v>
      </c>
      <c r="I20" s="166">
        <f>IFERROR((SUMIFS(IFM[[Gastosdeadministracion]:[Gastosdeadministracion]],IFM[[Nombre Empresa]:[Nombre Empresa]],$C20,IFM[[MES]:[MES]],Cuadro_1!$J$8,IFM[[AÑO]:[AÑO]],Cuadro_1!$L$8)/SUMIFS(IFM[[PrimasNetasCobradas]:[PrimasNetasCobradas]],IFM[[Nombre Empresa]:[Nombre Empresa]],$C20,IFM[[MES]:[MES]],Cuadro_1!$J$8,IFM[[AÑO]:[AÑO]],Cuadro_1!$L$8)*100),0)</f>
        <v>27.799363439530371</v>
      </c>
      <c r="J20" s="166">
        <f>IFERROR((SUMIFS(IFM[[ResultadodelReaseguroCedido]:[ResultadodelReaseguroCedido]],IFM[[Nombre Empresa]:[Nombre Empresa]],$C20,IFM[[MES]:[MES]],Cuadro_1!$J$8,IFM[[AÑO]:[AÑO]],Cuadro_1!$L$8)/SUMIFS(IFM[[Total GeneralPDev]:[Total GeneralPDev]],IFM[[Nombre Empresa]:[Nombre Empresa]],$C20,IFM[[MES]:[MES]],Cuadro_1!$J$8,IFM[[AÑO]:[AÑO]],Cuadro_1!$L$8)*-100),0)</f>
        <v>8.7865590492553096</v>
      </c>
      <c r="K20" s="166">
        <f t="shared" si="0"/>
        <v>84.950144666813799</v>
      </c>
      <c r="L20" s="167">
        <f>IFERROR((SUMIFS(IFM[[InversionesAptas]:[InversionesAptas]],IFM[[Nombre Empresa]:[Nombre Empresa]],$C20,IFM[[MES]:[MES]],Cuadro_1!$J$8,IFM[[AÑO]:[AÑO]],Cuadro_1!$L$8)/SUMIFS(IFM[[ReservasTecnicas]:[ReservasTecnicas]],IFM[[Nombre Empresa]:[Nombre Empresa]],$C20,IFM[[MES]:[MES]],Cuadro_1!$J$8,IFM[[AÑO]:[AÑO]],Cuadro_1!$L$8)),0)</f>
        <v>5.3670878451181041</v>
      </c>
    </row>
    <row r="21" spans="1:12" ht="14.1" customHeight="1" x14ac:dyDescent="0.2">
      <c r="A21" s="21"/>
      <c r="B21" s="32">
        <v>9</v>
      </c>
      <c r="C21" s="136" t="s">
        <v>67</v>
      </c>
      <c r="D21" s="166">
        <f>IFERROR((SUMIFS(IFM[[SiniestrosPagados_NetosdeSalvamento]:[SiniestrosPagados_NetosdeSalvamento]],IFM[[Nombre Empresa]:[Nombre Empresa]],$C21,IFM[[MES]:[MES]],Cuadro_1!$J$8,IFM[[AÑO]:[AÑO]],Cuadro_1!$L$8)/SUMIFS(IFM[[PrimasNetasCobradas]:[PrimasNetasCobradas]],IFM[[Nombre Empresa]:[Nombre Empresa]],$C21,IFM[[MES]:[MES]],Cuadro_1!$J$8,IFM[[AÑO]:[AÑO]],Cuadro_1!$L$8)*100),0)</f>
        <v>23.288854048924165</v>
      </c>
      <c r="E21" s="166">
        <f>IFERROR((SUMIFS(IFM[[ReservasdeSiniestrosPendientesBrutas]:[ReservasdeSiniestrosPendientesBrutas]],IFM[[Nombre Empresa]:[Nombre Empresa]],$C21,IFM[[MES]:[MES]],Cuadro_1!$J$8,IFM[[AÑO]:[AÑO]],Cuadro_1!$L$8)/SUMIFS(IFM[[PrimasNetasCobradas]:[PrimasNetasCobradas]],IFM[[Nombre Empresa]:[Nombre Empresa]],$C21,IFM[[MES]:[MES]],Cuadro_1!$J$8,IFM[[AÑO]:[AÑO]],Cuadro_1!$L$8)*100),0)</f>
        <v>2.8459438891897832</v>
      </c>
      <c r="F21" s="166">
        <f>IFERROR((SUMIFS(IFM[[TotalGenralSI]:[TotalGenralSI]],IFM[[Nombre Empresa]:[Nombre Empresa]],$C21,IFM[[MES]:[MES]],Cuadro_1!$J$8,IFM[[AÑO]:[AÑO]],Cuadro_1!$L$8)/SUMIFS(IFM[[Total GeneralPDev]:[Total GeneralPDev]],IFM[[Nombre Empresa]:[Nombre Empresa]],$C21,IFM[[MES]:[MES]],Cuadro_1!$J$8,IFM[[AÑO]:[AÑO]],Cuadro_1!$L$8)*100),0)</f>
        <v>26.930124546350733</v>
      </c>
      <c r="G21" s="166">
        <f>IFERROR((SUMIFS(IFM[[Comisiones]:[Comisiones]],IFM[[Nombre Empresa]:[Nombre Empresa]],$C21,IFM[[MES]:[MES]],Cuadro_1!$J$8,IFM[[AÑO]:[AÑO]],Cuadro_1!$L$8)/SUMIFS(IFM[[PrimasNetasCobradas]:[PrimasNetasCobradas]],IFM[[Nombre Empresa]:[Nombre Empresa]],$C21,IFM[[MES]:[MES]],Cuadro_1!$J$8,IFM[[AÑO]:[AÑO]],Cuadro_1!$L$8)*100),0)</f>
        <v>0</v>
      </c>
      <c r="H21" s="166">
        <f>IFERROR((SUMIFS(IFM[[GastosdeAdquision]:[GastosdeAdquision]],IFM[[Nombre Empresa]:[Nombre Empresa]],$C21,IFM[[MES]:[MES]],Cuadro_1!$J$8,IFM[[AÑO]:[AÑO]],Cuadro_1!$L$8)/SUMIFS(IFM[[PrimasNetasCobradas]:[PrimasNetasCobradas]],IFM[[Nombre Empresa]:[Nombre Empresa]],$C21,IFM[[MES]:[MES]],Cuadro_1!$J$8,IFM[[AÑO]:[AÑO]],Cuadro_1!$L$8)*100),0)</f>
        <v>0</v>
      </c>
      <c r="I21" s="166">
        <f>IFERROR((SUMIFS(IFM[[Gastosdeadministracion]:[Gastosdeadministracion]],IFM[[Nombre Empresa]:[Nombre Empresa]],$C21,IFM[[MES]:[MES]],Cuadro_1!$J$8,IFM[[AÑO]:[AÑO]],Cuadro_1!$L$8)/SUMIFS(IFM[[PrimasNetasCobradas]:[PrimasNetasCobradas]],IFM[[Nombre Empresa]:[Nombre Empresa]],$C21,IFM[[MES]:[MES]],Cuadro_1!$J$8,IFM[[AÑO]:[AÑO]],Cuadro_1!$L$8)*100),0)</f>
        <v>76.381757507633637</v>
      </c>
      <c r="J21" s="166">
        <f>IFERROR((SUMIFS(IFM[[ResultadodelReaseguroCedido]:[ResultadodelReaseguroCedido]],IFM[[Nombre Empresa]:[Nombre Empresa]],$C21,IFM[[MES]:[MES]],Cuadro_1!$J$8,IFM[[AÑO]:[AÑO]],Cuadro_1!$L$8)/SUMIFS(IFM[[Total GeneralPDev]:[Total GeneralPDev]],IFM[[Nombre Empresa]:[Nombre Empresa]],$C21,IFM[[MES]:[MES]],Cuadro_1!$J$8,IFM[[AÑO]:[AÑO]],Cuadro_1!$L$8)*-100),0)</f>
        <v>0.19937056002375886</v>
      </c>
      <c r="K21" s="166">
        <f t="shared" si="0"/>
        <v>103.51125261400811</v>
      </c>
      <c r="L21" s="167">
        <f>IFERROR((SUMIFS(IFM[[InversionesAptas]:[InversionesAptas]],IFM[[Nombre Empresa]:[Nombre Empresa]],$C21,IFM[[MES]:[MES]],Cuadro_1!$J$8,IFM[[AÑO]:[AÑO]],Cuadro_1!$L$8)/SUMIFS(IFM[[ReservasTecnicas]:[ReservasTecnicas]],IFM[[Nombre Empresa]:[Nombre Empresa]],$C21,IFM[[MES]:[MES]],Cuadro_1!$J$8,IFM[[AÑO]:[AÑO]],Cuadro_1!$L$8)),0)</f>
        <v>1.3369648046755276</v>
      </c>
    </row>
    <row r="22" spans="1:12" ht="14.1" customHeight="1" x14ac:dyDescent="0.2">
      <c r="A22" s="21"/>
      <c r="B22" s="32">
        <v>10</v>
      </c>
      <c r="C22" s="136" t="s">
        <v>68</v>
      </c>
      <c r="D22" s="166">
        <f>IFERROR((SUMIFS(IFM[[SiniestrosPagados_NetosdeSalvamento]:[SiniestrosPagados_NetosdeSalvamento]],IFM[[Nombre Empresa]:[Nombre Empresa]],$C22,IFM[[MES]:[MES]],Cuadro_1!$J$8,IFM[[AÑO]:[AÑO]],Cuadro_1!$L$8)/SUMIFS(IFM[[PrimasNetasCobradas]:[PrimasNetasCobradas]],IFM[[Nombre Empresa]:[Nombre Empresa]],$C22,IFM[[MES]:[MES]],Cuadro_1!$J$8,IFM[[AÑO]:[AÑO]],Cuadro_1!$L$8)*100),0)</f>
        <v>0</v>
      </c>
      <c r="E22" s="166">
        <f>IFERROR((SUMIFS(IFM[[ReservasdeSiniestrosPendientesBrutas]:[ReservasdeSiniestrosPendientesBrutas]],IFM[[Nombre Empresa]:[Nombre Empresa]],$C22,IFM[[MES]:[MES]],Cuadro_1!$J$8,IFM[[AÑO]:[AÑO]],Cuadro_1!$L$8)/SUMIFS(IFM[[PrimasNetasCobradas]:[PrimasNetasCobradas]],IFM[[Nombre Empresa]:[Nombre Empresa]],$C22,IFM[[MES]:[MES]],Cuadro_1!$J$8,IFM[[AÑO]:[AÑO]],Cuadro_1!$L$8)*100),0)</f>
        <v>2.2172031727135848E-3</v>
      </c>
      <c r="F22" s="166">
        <f>IFERROR((SUMIFS(IFM[[TotalGenralSI]:[TotalGenralSI]],IFM[[Nombre Empresa]:[Nombre Empresa]],$C22,IFM[[MES]:[MES]],Cuadro_1!$J$8,IFM[[AÑO]:[AÑO]],Cuadro_1!$L$8)/SUMIFS(IFM[[Total GeneralPDev]:[Total GeneralPDev]],IFM[[Nombre Empresa]:[Nombre Empresa]],$C22,IFM[[MES]:[MES]],Cuadro_1!$J$8,IFM[[AÑO]:[AÑO]],Cuadro_1!$L$8)*100),0)</f>
        <v>0</v>
      </c>
      <c r="G22" s="166">
        <f>IFERROR((SUMIFS(IFM[[Comisiones]:[Comisiones]],IFM[[Nombre Empresa]:[Nombre Empresa]],$C22,IFM[[MES]:[MES]],Cuadro_1!$J$8,IFM[[AÑO]:[AÑO]],Cuadro_1!$L$8)/SUMIFS(IFM[[PrimasNetasCobradas]:[PrimasNetasCobradas]],IFM[[Nombre Empresa]:[Nombre Empresa]],$C22,IFM[[MES]:[MES]],Cuadro_1!$J$8,IFM[[AÑO]:[AÑO]],Cuadro_1!$L$8)*100),0)</f>
        <v>0</v>
      </c>
      <c r="H22" s="166">
        <f>IFERROR((SUMIFS(IFM[[GastosdeAdquision]:[GastosdeAdquision]],IFM[[Nombre Empresa]:[Nombre Empresa]],$C22,IFM[[MES]:[MES]],Cuadro_1!$J$8,IFM[[AÑO]:[AÑO]],Cuadro_1!$L$8)/SUMIFS(IFM[[PrimasNetasCobradas]:[PrimasNetasCobradas]],IFM[[Nombre Empresa]:[Nombre Empresa]],$C22,IFM[[MES]:[MES]],Cuadro_1!$J$8,IFM[[AÑO]:[AÑO]],Cuadro_1!$L$8)*100),0)</f>
        <v>0</v>
      </c>
      <c r="I22" s="166">
        <f>IFERROR((SUMIFS(IFM[[Gastosdeadministracion]:[Gastosdeadministracion]],IFM[[Nombre Empresa]:[Nombre Empresa]],$C22,IFM[[MES]:[MES]],Cuadro_1!$J$8,IFM[[AÑO]:[AÑO]],Cuadro_1!$L$8)/SUMIFS(IFM[[PrimasNetasCobradas]:[PrimasNetasCobradas]],IFM[[Nombre Empresa]:[Nombre Empresa]],$C22,IFM[[MES]:[MES]],Cuadro_1!$J$8,IFM[[AÑO]:[AÑO]],Cuadro_1!$L$8)*100),0)</f>
        <v>29.44931234658744</v>
      </c>
      <c r="J22" s="166">
        <f>IFERROR((SUMIFS(IFM[[ResultadodelReaseguroCedido]:[ResultadodelReaseguroCedido]],IFM[[Nombre Empresa]:[Nombre Empresa]],$C22,IFM[[MES]:[MES]],Cuadro_1!$J$8,IFM[[AÑO]:[AÑO]],Cuadro_1!$L$8)/SUMIFS(IFM[[Total GeneralPDev]:[Total GeneralPDev]],IFM[[Nombre Empresa]:[Nombre Empresa]],$C22,IFM[[MES]:[MES]],Cuadro_1!$J$8,IFM[[AÑO]:[AÑO]],Cuadro_1!$L$8)*-100),0)</f>
        <v>60.351385254441922</v>
      </c>
      <c r="K22" s="166">
        <f t="shared" si="0"/>
        <v>89.800697601029356</v>
      </c>
      <c r="L22" s="167">
        <f>IFERROR((SUMIFS(IFM[[InversionesAptas]:[InversionesAptas]],IFM[[Nombre Empresa]:[Nombre Empresa]],$C22,IFM[[MES]:[MES]],Cuadro_1!$J$8,IFM[[AÑO]:[AÑO]],Cuadro_1!$L$8)/SUMIFS(IFM[[ReservasTecnicas]:[ReservasTecnicas]],IFM[[Nombre Empresa]:[Nombre Empresa]],$C22,IFM[[MES]:[MES]],Cuadro_1!$J$8,IFM[[AÑO]:[AÑO]],Cuadro_1!$L$8)),0)</f>
        <v>6211.0473289807269</v>
      </c>
    </row>
    <row r="23" spans="1:12" ht="14.1" customHeight="1" x14ac:dyDescent="0.2">
      <c r="A23" s="21"/>
      <c r="B23" s="32">
        <v>11</v>
      </c>
      <c r="C23" s="136" t="s">
        <v>69</v>
      </c>
      <c r="D23" s="166">
        <f>IFERROR((SUMIFS(IFM[[SiniestrosPagados_NetosdeSalvamento]:[SiniestrosPagados_NetosdeSalvamento]],IFM[[Nombre Empresa]:[Nombre Empresa]],$C23,IFM[[MES]:[MES]],Cuadro_1!$J$8,IFM[[AÑO]:[AÑO]],Cuadro_1!$L$8)/SUMIFS(IFM[[PrimasNetasCobradas]:[PrimasNetasCobradas]],IFM[[Nombre Empresa]:[Nombre Empresa]],$C23,IFM[[MES]:[MES]],Cuadro_1!$J$8,IFM[[AÑO]:[AÑO]],Cuadro_1!$L$8)*100),0)</f>
        <v>0.41541975070810078</v>
      </c>
      <c r="E23" s="166">
        <f>IFERROR((SUMIFS(IFM[[ReservasdeSiniestrosPendientesBrutas]:[ReservasdeSiniestrosPendientesBrutas]],IFM[[Nombre Empresa]:[Nombre Empresa]],$C23,IFM[[MES]:[MES]],Cuadro_1!$J$8,IFM[[AÑO]:[AÑO]],Cuadro_1!$L$8)/SUMIFS(IFM[[PrimasNetasCobradas]:[PrimasNetasCobradas]],IFM[[Nombre Empresa]:[Nombre Empresa]],$C23,IFM[[MES]:[MES]],Cuadro_1!$J$8,IFM[[AÑO]:[AÑO]],Cuadro_1!$L$8)*100),0)</f>
        <v>8.68612551719843E-2</v>
      </c>
      <c r="F23" s="166">
        <f>IFERROR((SUMIFS(IFM[[TotalGenralSI]:[TotalGenralSI]],IFM[[Nombre Empresa]:[Nombre Empresa]],$C23,IFM[[MES]:[MES]],Cuadro_1!$J$8,IFM[[AÑO]:[AÑO]],Cuadro_1!$L$8)/SUMIFS(IFM[[Total GeneralPDev]:[Total GeneralPDev]],IFM[[Nombre Empresa]:[Nombre Empresa]],$C23,IFM[[MES]:[MES]],Cuadro_1!$J$8,IFM[[AÑO]:[AÑO]],Cuadro_1!$L$8)*100),0)</f>
        <v>0.22209402529238398</v>
      </c>
      <c r="G23" s="166">
        <f>IFERROR((SUMIFS(IFM[[Comisiones]:[Comisiones]],IFM[[Nombre Empresa]:[Nombre Empresa]],$C23,IFM[[MES]:[MES]],Cuadro_1!$J$8,IFM[[AÑO]:[AÑO]],Cuadro_1!$L$8)/SUMIFS(IFM[[PrimasNetasCobradas]:[PrimasNetasCobradas]],IFM[[Nombre Empresa]:[Nombre Empresa]],$C23,IFM[[MES]:[MES]],Cuadro_1!$J$8,IFM[[AÑO]:[AÑO]],Cuadro_1!$L$8)*100),0)</f>
        <v>6.6539604775731634E-2</v>
      </c>
      <c r="H23" s="166">
        <f>IFERROR((SUMIFS(IFM[[GastosdeAdquision]:[GastosdeAdquision]],IFM[[Nombre Empresa]:[Nombre Empresa]],$C23,IFM[[MES]:[MES]],Cuadro_1!$J$8,IFM[[AÑO]:[AÑO]],Cuadro_1!$L$8)/SUMIFS(IFM[[PrimasNetasCobradas]:[PrimasNetasCobradas]],IFM[[Nombre Empresa]:[Nombre Empresa]],$C23,IFM[[MES]:[MES]],Cuadro_1!$J$8,IFM[[AÑO]:[AÑO]],Cuadro_1!$L$8)*100),0)</f>
        <v>8.3139792312730467E-3</v>
      </c>
      <c r="I23" s="166">
        <f>IFERROR((SUMIFS(IFM[[Gastosdeadministracion]:[Gastosdeadministracion]],IFM[[Nombre Empresa]:[Nombre Empresa]],$C23,IFM[[MES]:[MES]],Cuadro_1!$J$8,IFM[[AÑO]:[AÑO]],Cuadro_1!$L$8)/SUMIFS(IFM[[PrimasNetasCobradas]:[PrimasNetasCobradas]],IFM[[Nombre Empresa]:[Nombre Empresa]],$C23,IFM[[MES]:[MES]],Cuadro_1!$J$8,IFM[[AÑO]:[AÑO]],Cuadro_1!$L$8)*100),0)</f>
        <v>10.879758245977264</v>
      </c>
      <c r="J23" s="166">
        <f>IFERROR((SUMIFS(IFM[[ResultadodelReaseguroCedido]:[ResultadodelReaseguroCedido]],IFM[[Nombre Empresa]:[Nombre Empresa]],$C23,IFM[[MES]:[MES]],Cuadro_1!$J$8,IFM[[AÑO]:[AÑO]],Cuadro_1!$L$8)/SUMIFS(IFM[[Total GeneralPDev]:[Total GeneralPDev]],IFM[[Nombre Empresa]:[Nombre Empresa]],$C23,IFM[[MES]:[MES]],Cuadro_1!$J$8,IFM[[AÑO]:[AÑO]],Cuadro_1!$L$8)*-100),0)</f>
        <v>93.21752038246845</v>
      </c>
      <c r="K23" s="166">
        <f t="shared" si="0"/>
        <v>104.3942262377451</v>
      </c>
      <c r="L23" s="167">
        <f>IFERROR((SUMIFS(IFM[[InversionesAptas]:[InversionesAptas]],IFM[[Nombre Empresa]:[Nombre Empresa]],$C23,IFM[[MES]:[MES]],Cuadro_1!$J$8,IFM[[AÑO]:[AÑO]],Cuadro_1!$L$8)/SUMIFS(IFM[[ReservasTecnicas]:[ReservasTecnicas]],IFM[[Nombre Empresa]:[Nombre Empresa]],$C23,IFM[[MES]:[MES]],Cuadro_1!$J$8,IFM[[AÑO]:[AÑO]],Cuadro_1!$L$8)),0)</f>
        <v>8.9460861905690408</v>
      </c>
    </row>
    <row r="24" spans="1:12" ht="14.1" customHeight="1" x14ac:dyDescent="0.2">
      <c r="A24" s="21"/>
      <c r="B24" s="32">
        <v>12</v>
      </c>
      <c r="C24" s="136" t="s">
        <v>193</v>
      </c>
      <c r="D24" s="166">
        <f>IFERROR((SUMIFS(IFM[[SiniestrosPagados_NetosdeSalvamento]:[SiniestrosPagados_NetosdeSalvamento]],IFM[[Nombre Empresa]:[Nombre Empresa]],$C24,IFM[[MES]:[MES]],Cuadro_1!$J$8,IFM[[AÑO]:[AÑO]],Cuadro_1!$L$8)/SUMIFS(IFM[[PrimasNetasCobradas]:[PrimasNetasCobradas]],IFM[[Nombre Empresa]:[Nombre Empresa]],$C24,IFM[[MES]:[MES]],Cuadro_1!$J$8,IFM[[AÑO]:[AÑO]],Cuadro_1!$L$8)*100),0)</f>
        <v>0</v>
      </c>
      <c r="E24" s="166">
        <f>IFERROR((SUMIFS(IFM[[ReservasdeSiniestrosPendientesBrutas]:[ReservasdeSiniestrosPendientesBrutas]],IFM[[Nombre Empresa]:[Nombre Empresa]],$C24,IFM[[MES]:[MES]],Cuadro_1!$J$8,IFM[[AÑO]:[AÑO]],Cuadro_1!$L$8)/SUMIFS(IFM[[PrimasNetasCobradas]:[PrimasNetasCobradas]],IFM[[Nombre Empresa]:[Nombre Empresa]],$C24,IFM[[MES]:[MES]],Cuadro_1!$J$8,IFM[[AÑO]:[AÑO]],Cuadro_1!$L$8)*100),0)</f>
        <v>0</v>
      </c>
      <c r="F24" s="166">
        <f>IFERROR((SUMIFS(IFM[[TotalGenralSI]:[TotalGenralSI]],IFM[[Nombre Empresa]:[Nombre Empresa]],$C24,IFM[[MES]:[MES]],Cuadro_1!$J$8,IFM[[AÑO]:[AÑO]],Cuadro_1!$L$8)/SUMIFS(IFM[[Total GeneralPDev]:[Total GeneralPDev]],IFM[[Nombre Empresa]:[Nombre Empresa]],$C24,IFM[[MES]:[MES]],Cuadro_1!$J$8,IFM[[AÑO]:[AÑO]],Cuadro_1!$L$8)*100),0)</f>
        <v>0</v>
      </c>
      <c r="G24" s="166">
        <f>IFERROR((SUMIFS(IFM[[Comisiones]:[Comisiones]],IFM[[Nombre Empresa]:[Nombre Empresa]],$C24,IFM[[MES]:[MES]],Cuadro_1!$J$8,IFM[[AÑO]:[AÑO]],Cuadro_1!$L$8)/SUMIFS(IFM[[PrimasNetasCobradas]:[PrimasNetasCobradas]],IFM[[Nombre Empresa]:[Nombre Empresa]],$C24,IFM[[MES]:[MES]],Cuadro_1!$J$8,IFM[[AÑO]:[AÑO]],Cuadro_1!$L$8)*100),0)</f>
        <v>0</v>
      </c>
      <c r="H24" s="166">
        <f>IFERROR((SUMIFS(IFM[[GastosdeAdquision]:[GastosdeAdquision]],IFM[[Nombre Empresa]:[Nombre Empresa]],$C24,IFM[[MES]:[MES]],Cuadro_1!$J$8,IFM[[AÑO]:[AÑO]],Cuadro_1!$L$8)/SUMIFS(IFM[[PrimasNetasCobradas]:[PrimasNetasCobradas]],IFM[[Nombre Empresa]:[Nombre Empresa]],$C24,IFM[[MES]:[MES]],Cuadro_1!$J$8,IFM[[AÑO]:[AÑO]],Cuadro_1!$L$8)*100),0)</f>
        <v>0</v>
      </c>
      <c r="I24" s="166">
        <f>IFERROR((SUMIFS(IFM[[Gastosdeadministracion]:[Gastosdeadministracion]],IFM[[Nombre Empresa]:[Nombre Empresa]],$C24,IFM[[MES]:[MES]],Cuadro_1!$J$8,IFM[[AÑO]:[AÑO]],Cuadro_1!$L$8)/SUMIFS(IFM[[PrimasNetasCobradas]:[PrimasNetasCobradas]],IFM[[Nombre Empresa]:[Nombre Empresa]],$C24,IFM[[MES]:[MES]],Cuadro_1!$J$8,IFM[[AÑO]:[AÑO]],Cuadro_1!$L$8)*100),0)</f>
        <v>0</v>
      </c>
      <c r="J24" s="166">
        <f>IFERROR((SUMIFS(IFM[[ResultadodelReaseguroCedido]:[ResultadodelReaseguroCedido]],IFM[[Nombre Empresa]:[Nombre Empresa]],$C24,IFM[[MES]:[MES]],Cuadro_1!$J$8,IFM[[AÑO]:[AÑO]],Cuadro_1!$L$8)/SUMIFS(IFM[[Total GeneralPDev]:[Total GeneralPDev]],IFM[[Nombre Empresa]:[Nombre Empresa]],$C24,IFM[[MES]:[MES]],Cuadro_1!$J$8,IFM[[AÑO]:[AÑO]],Cuadro_1!$L$8)*-100),0)</f>
        <v>0</v>
      </c>
      <c r="K24" s="166">
        <f t="shared" si="0"/>
        <v>0</v>
      </c>
      <c r="L24" s="167">
        <f>IFERROR((SUMIFS(IFM[[InversionesAptas]:[InversionesAptas]],IFM[[Nombre Empresa]:[Nombre Empresa]],$C24,IFM[[MES]:[MES]],Cuadro_1!$J$8,IFM[[AÑO]:[AÑO]],Cuadro_1!$L$8)/SUMIFS(IFM[[ReservasTecnicas]:[ReservasTecnicas]],IFM[[Nombre Empresa]:[Nombre Empresa]],$C24,IFM[[MES]:[MES]],Cuadro_1!$J$8,IFM[[AÑO]:[AÑO]],Cuadro_1!$L$8)),0)</f>
        <v>0</v>
      </c>
    </row>
    <row r="25" spans="1:12" ht="14.1" customHeight="1" x14ac:dyDescent="0.2">
      <c r="A25" s="21"/>
      <c r="B25" s="32">
        <v>13</v>
      </c>
      <c r="C25" s="136" t="s">
        <v>70</v>
      </c>
      <c r="D25" s="166">
        <f>IFERROR((SUMIFS(IFM[[SiniestrosPagados_NetosdeSalvamento]:[SiniestrosPagados_NetosdeSalvamento]],IFM[[Nombre Empresa]:[Nombre Empresa]],$C25,IFM[[MES]:[MES]],Cuadro_1!$J$8,IFM[[AÑO]:[AÑO]],Cuadro_1!$L$8)/SUMIFS(IFM[[PrimasNetasCobradas]:[PrimasNetasCobradas]],IFM[[Nombre Empresa]:[Nombre Empresa]],$C25,IFM[[MES]:[MES]],Cuadro_1!$J$8,IFM[[AÑO]:[AÑO]],Cuadro_1!$L$8)*100),0)</f>
        <v>49.347702376717287</v>
      </c>
      <c r="E25" s="166">
        <f>IFERROR((SUMIFS(IFM[[ReservasdeSiniestrosPendientesBrutas]:[ReservasdeSiniestrosPendientesBrutas]],IFM[[Nombre Empresa]:[Nombre Empresa]],$C25,IFM[[MES]:[MES]],Cuadro_1!$J$8,IFM[[AÑO]:[AÑO]],Cuadro_1!$L$8)/SUMIFS(IFM[[PrimasNetasCobradas]:[PrimasNetasCobradas]],IFM[[Nombre Empresa]:[Nombre Empresa]],$C25,IFM[[MES]:[MES]],Cuadro_1!$J$8,IFM[[AÑO]:[AÑO]],Cuadro_1!$L$8)*100),0)</f>
        <v>26.169992469862922</v>
      </c>
      <c r="F25" s="166">
        <f>IFERROR((SUMIFS(IFM[[TotalGenralSI]:[TotalGenralSI]],IFM[[Nombre Empresa]:[Nombre Empresa]],$C25,IFM[[MES]:[MES]],Cuadro_1!$J$8,IFM[[AÑO]:[AÑO]],Cuadro_1!$L$8)/SUMIFS(IFM[[Total GeneralPDev]:[Total GeneralPDev]],IFM[[Nombre Empresa]:[Nombre Empresa]],$C25,IFM[[MES]:[MES]],Cuadro_1!$J$8,IFM[[AÑO]:[AÑO]],Cuadro_1!$L$8)*100),0)</f>
        <v>85.776388048118875</v>
      </c>
      <c r="G25" s="166">
        <f>IFERROR((SUMIFS(IFM[[Comisiones]:[Comisiones]],IFM[[Nombre Empresa]:[Nombre Empresa]],$C25,IFM[[MES]:[MES]],Cuadro_1!$J$8,IFM[[AÑO]:[AÑO]],Cuadro_1!$L$8)/SUMIFS(IFM[[PrimasNetasCobradas]:[PrimasNetasCobradas]],IFM[[Nombre Empresa]:[Nombre Empresa]],$C25,IFM[[MES]:[MES]],Cuadro_1!$J$8,IFM[[AÑO]:[AÑO]],Cuadro_1!$L$8)*100),0)</f>
        <v>11.825983157987817</v>
      </c>
      <c r="H25" s="166">
        <f>IFERROR((SUMIFS(IFM[[GastosdeAdquision]:[GastosdeAdquision]],IFM[[Nombre Empresa]:[Nombre Empresa]],$C25,IFM[[MES]:[MES]],Cuadro_1!$J$8,IFM[[AÑO]:[AÑO]],Cuadro_1!$L$8)/SUMIFS(IFM[[PrimasNetasCobradas]:[PrimasNetasCobradas]],IFM[[Nombre Empresa]:[Nombre Empresa]],$C25,IFM[[MES]:[MES]],Cuadro_1!$J$8,IFM[[AÑO]:[AÑO]],Cuadro_1!$L$8)*100),0)</f>
        <v>3.5447926685351647</v>
      </c>
      <c r="I25" s="166">
        <f>IFERROR((SUMIFS(IFM[[Gastosdeadministracion]:[Gastosdeadministracion]],IFM[[Nombre Empresa]:[Nombre Empresa]],$C25,IFM[[MES]:[MES]],Cuadro_1!$J$8,IFM[[AÑO]:[AÑO]],Cuadro_1!$L$8)/SUMIFS(IFM[[PrimasNetasCobradas]:[PrimasNetasCobradas]],IFM[[Nombre Empresa]:[Nombre Empresa]],$C25,IFM[[MES]:[MES]],Cuadro_1!$J$8,IFM[[AÑO]:[AÑO]],Cuadro_1!$L$8)*100),0)</f>
        <v>16.196603678449613</v>
      </c>
      <c r="J25" s="166">
        <f>IFERROR((SUMIFS(IFM[[ResultadodelReaseguroCedido]:[ResultadodelReaseguroCedido]],IFM[[Nombre Empresa]:[Nombre Empresa]],$C25,IFM[[MES]:[MES]],Cuadro_1!$J$8,IFM[[AÑO]:[AÑO]],Cuadro_1!$L$8)/SUMIFS(IFM[[Total GeneralPDev]:[Total GeneralPDev]],IFM[[Nombre Empresa]:[Nombre Empresa]],$C25,IFM[[MES]:[MES]],Cuadro_1!$J$8,IFM[[AÑO]:[AÑO]],Cuadro_1!$L$8)*-100),0)</f>
        <v>5.7857804179495051</v>
      </c>
      <c r="K25" s="166">
        <f t="shared" si="0"/>
        <v>123.12954797104099</v>
      </c>
      <c r="L25" s="167">
        <f>IFERROR((SUMIFS(IFM[[InversionesAptas]:[InversionesAptas]],IFM[[Nombre Empresa]:[Nombre Empresa]],$C25,IFM[[MES]:[MES]],Cuadro_1!$J$8,IFM[[AÑO]:[AÑO]],Cuadro_1!$L$8)/SUMIFS(IFM[[ReservasTecnicas]:[ReservasTecnicas]],IFM[[Nombre Empresa]:[Nombre Empresa]],$C25,IFM[[MES]:[MES]],Cuadro_1!$J$8,IFM[[AÑO]:[AÑO]],Cuadro_1!$L$8)),0)</f>
        <v>1.4807056666505023</v>
      </c>
    </row>
    <row r="26" spans="1:12" ht="14.1" customHeight="1" x14ac:dyDescent="0.2">
      <c r="A26" s="21"/>
      <c r="B26" s="32">
        <v>14</v>
      </c>
      <c r="C26" s="136" t="s">
        <v>71</v>
      </c>
      <c r="D26" s="166">
        <f>IFERROR((SUMIFS(IFM[[SiniestrosPagados_NetosdeSalvamento]:[SiniestrosPagados_NetosdeSalvamento]],IFM[[Nombre Empresa]:[Nombre Empresa]],$C26,IFM[[MES]:[MES]],Cuadro_1!$J$8,IFM[[AÑO]:[AÑO]],Cuadro_1!$L$8)/SUMIFS(IFM[[PrimasNetasCobradas]:[PrimasNetasCobradas]],IFM[[Nombre Empresa]:[Nombre Empresa]],$C26,IFM[[MES]:[MES]],Cuadro_1!$J$8,IFM[[AÑO]:[AÑO]],Cuadro_1!$L$8)*100),0)</f>
        <v>7.3779129979427802</v>
      </c>
      <c r="E26" s="166">
        <f>IFERROR((SUMIFS(IFM[[ReservasdeSiniestrosPendientesBrutas]:[ReservasdeSiniestrosPendientesBrutas]],IFM[[Nombre Empresa]:[Nombre Empresa]],$C26,IFM[[MES]:[MES]],Cuadro_1!$J$8,IFM[[AÑO]:[AÑO]],Cuadro_1!$L$8)/SUMIFS(IFM[[PrimasNetasCobradas]:[PrimasNetasCobradas]],IFM[[Nombre Empresa]:[Nombre Empresa]],$C26,IFM[[MES]:[MES]],Cuadro_1!$J$8,IFM[[AÑO]:[AÑO]],Cuadro_1!$L$8)*100),0)</f>
        <v>0.55684040915760447</v>
      </c>
      <c r="F26" s="166">
        <f>IFERROR((SUMIFS(IFM[[TotalGenralSI]:[TotalGenralSI]],IFM[[Nombre Empresa]:[Nombre Empresa]],$C26,IFM[[MES]:[MES]],Cuadro_1!$J$8,IFM[[AÑO]:[AÑO]],Cuadro_1!$L$8)/SUMIFS(IFM[[Total GeneralPDev]:[Total GeneralPDev]],IFM[[Nombre Empresa]:[Nombre Empresa]],$C26,IFM[[MES]:[MES]],Cuadro_1!$J$8,IFM[[AÑO]:[AÑO]],Cuadro_1!$L$8)*100),0)</f>
        <v>9.8167300053921167</v>
      </c>
      <c r="G26" s="166">
        <f>IFERROR((SUMIFS(IFM[[Comisiones]:[Comisiones]],IFM[[Nombre Empresa]:[Nombre Empresa]],$C26,IFM[[MES]:[MES]],Cuadro_1!$J$8,IFM[[AÑO]:[AÑO]],Cuadro_1!$L$8)/SUMIFS(IFM[[PrimasNetasCobradas]:[PrimasNetasCobradas]],IFM[[Nombre Empresa]:[Nombre Empresa]],$C26,IFM[[MES]:[MES]],Cuadro_1!$J$8,IFM[[AÑO]:[AÑO]],Cuadro_1!$L$8)*100),0)</f>
        <v>12.404255760655552</v>
      </c>
      <c r="H26" s="166">
        <f>IFERROR((SUMIFS(IFM[[GastosdeAdquision]:[GastosdeAdquision]],IFM[[Nombre Empresa]:[Nombre Empresa]],$C26,IFM[[MES]:[MES]],Cuadro_1!$J$8,IFM[[AÑO]:[AÑO]],Cuadro_1!$L$8)/SUMIFS(IFM[[PrimasNetasCobradas]:[PrimasNetasCobradas]],IFM[[Nombre Empresa]:[Nombre Empresa]],$C26,IFM[[MES]:[MES]],Cuadro_1!$J$8,IFM[[AÑO]:[AÑO]],Cuadro_1!$L$8)*100),0)</f>
        <v>3.8837872741097694</v>
      </c>
      <c r="I26" s="166">
        <f>IFERROR((SUMIFS(IFM[[Gastosdeadministracion]:[Gastosdeadministracion]],IFM[[Nombre Empresa]:[Nombre Empresa]],$C26,IFM[[MES]:[MES]],Cuadro_1!$J$8,IFM[[AÑO]:[AÑO]],Cuadro_1!$L$8)/SUMIFS(IFM[[PrimasNetasCobradas]:[PrimasNetasCobradas]],IFM[[Nombre Empresa]:[Nombre Empresa]],$C26,IFM[[MES]:[MES]],Cuadro_1!$J$8,IFM[[AÑO]:[AÑO]],Cuadro_1!$L$8)*100),0)</f>
        <v>117.56961057888327</v>
      </c>
      <c r="J26" s="166">
        <f>IFERROR((SUMIFS(IFM[[ResultadodelReaseguroCedido]:[ResultadodelReaseguroCedido]],IFM[[Nombre Empresa]:[Nombre Empresa]],$C26,IFM[[MES]:[MES]],Cuadro_1!$J$8,IFM[[AÑO]:[AÑO]],Cuadro_1!$L$8)/SUMIFS(IFM[[Total GeneralPDev]:[Total GeneralPDev]],IFM[[Nombre Empresa]:[Nombre Empresa]],$C26,IFM[[MES]:[MES]],Cuadro_1!$J$8,IFM[[AÑO]:[AÑO]],Cuadro_1!$L$8)*-100),0)</f>
        <v>8.8036894486292319</v>
      </c>
      <c r="K26" s="166">
        <f t="shared" si="0"/>
        <v>152.47807306766995</v>
      </c>
      <c r="L26" s="167">
        <f>IFERROR((SUMIFS(IFM[[InversionesAptas]:[InversionesAptas]],IFM[[Nombre Empresa]:[Nombre Empresa]],$C26,IFM[[MES]:[MES]],Cuadro_1!$J$8,IFM[[AÑO]:[AÑO]],Cuadro_1!$L$8)/SUMIFS(IFM[[ReservasTecnicas]:[ReservasTecnicas]],IFM[[Nombre Empresa]:[Nombre Empresa]],$C26,IFM[[MES]:[MES]],Cuadro_1!$J$8,IFM[[AÑO]:[AÑO]],Cuadro_1!$L$8)),0)</f>
        <v>10.338457011872769</v>
      </c>
    </row>
    <row r="27" spans="1:12" ht="14.1" customHeight="1" x14ac:dyDescent="0.2">
      <c r="A27" s="21"/>
      <c r="B27" s="32">
        <v>15</v>
      </c>
      <c r="C27" s="136" t="s">
        <v>72</v>
      </c>
      <c r="D27" s="166">
        <f>IFERROR((SUMIFS(IFM[[SiniestrosPagados_NetosdeSalvamento]:[SiniestrosPagados_NetosdeSalvamento]],IFM[[Nombre Empresa]:[Nombre Empresa]],$C27,IFM[[MES]:[MES]],Cuadro_1!$J$8,IFM[[AÑO]:[AÑO]],Cuadro_1!$L$8)/SUMIFS(IFM[[PrimasNetasCobradas]:[PrimasNetasCobradas]],IFM[[Nombre Empresa]:[Nombre Empresa]],$C27,IFM[[MES]:[MES]],Cuadro_1!$J$8,IFM[[AÑO]:[AÑO]],Cuadro_1!$L$8)*100),0)</f>
        <v>4.4367144067034632</v>
      </c>
      <c r="E27" s="166">
        <f>IFERROR((SUMIFS(IFM[[ReservasdeSiniestrosPendientesBrutas]:[ReservasdeSiniestrosPendientesBrutas]],IFM[[Nombre Empresa]:[Nombre Empresa]],$C27,IFM[[MES]:[MES]],Cuadro_1!$J$8,IFM[[AÑO]:[AÑO]],Cuadro_1!$L$8)/SUMIFS(IFM[[PrimasNetasCobradas]:[PrimasNetasCobradas]],IFM[[Nombre Empresa]:[Nombre Empresa]],$C27,IFM[[MES]:[MES]],Cuadro_1!$J$8,IFM[[AÑO]:[AÑO]],Cuadro_1!$L$8)*100),0)</f>
        <v>18.570891499869095</v>
      </c>
      <c r="F27" s="166">
        <f>IFERROR((SUMIFS(IFM[[TotalGenralSI]:[TotalGenralSI]],IFM[[Nombre Empresa]:[Nombre Empresa]],$C27,IFM[[MES]:[MES]],Cuadro_1!$J$8,IFM[[AÑO]:[AÑO]],Cuadro_1!$L$8)/SUMIFS(IFM[[Total GeneralPDev]:[Total GeneralPDev]],IFM[[Nombre Empresa]:[Nombre Empresa]],$C27,IFM[[MES]:[MES]],Cuadro_1!$J$8,IFM[[AÑO]:[AÑO]],Cuadro_1!$L$8)*100),0)</f>
        <v>1.3962671086139034</v>
      </c>
      <c r="G27" s="166">
        <f>IFERROR((SUMIFS(IFM[[Comisiones]:[Comisiones]],IFM[[Nombre Empresa]:[Nombre Empresa]],$C27,IFM[[MES]:[MES]],Cuadro_1!$J$8,IFM[[AÑO]:[AÑO]],Cuadro_1!$L$8)/SUMIFS(IFM[[PrimasNetasCobradas]:[PrimasNetasCobradas]],IFM[[Nombre Empresa]:[Nombre Empresa]],$C27,IFM[[MES]:[MES]],Cuadro_1!$J$8,IFM[[AÑO]:[AÑO]],Cuadro_1!$L$8)*100),0)</f>
        <v>8.0440026907272824</v>
      </c>
      <c r="H27" s="166">
        <f>IFERROR((SUMIFS(IFM[[GastosdeAdquision]:[GastosdeAdquision]],IFM[[Nombre Empresa]:[Nombre Empresa]],$C27,IFM[[MES]:[MES]],Cuadro_1!$J$8,IFM[[AÑO]:[AÑO]],Cuadro_1!$L$8)/SUMIFS(IFM[[PrimasNetasCobradas]:[PrimasNetasCobradas]],IFM[[Nombre Empresa]:[Nombre Empresa]],$C27,IFM[[MES]:[MES]],Cuadro_1!$J$8,IFM[[AÑO]:[AÑO]],Cuadro_1!$L$8)*100),0)</f>
        <v>4.2267348926386061</v>
      </c>
      <c r="I27" s="166">
        <f>IFERROR((SUMIFS(IFM[[Gastosdeadministracion]:[Gastosdeadministracion]],IFM[[Nombre Empresa]:[Nombre Empresa]],$C27,IFM[[MES]:[MES]],Cuadro_1!$J$8,IFM[[AÑO]:[AÑO]],Cuadro_1!$L$8)/SUMIFS(IFM[[PrimasNetasCobradas]:[PrimasNetasCobradas]],IFM[[Nombre Empresa]:[Nombre Empresa]],$C27,IFM[[MES]:[MES]],Cuadro_1!$J$8,IFM[[AÑO]:[AÑO]],Cuadro_1!$L$8)*100),0)</f>
        <v>21.155708862040459</v>
      </c>
      <c r="J27" s="166">
        <f>IFERROR((SUMIFS(IFM[[ResultadodelReaseguroCedido]:[ResultadodelReaseguroCedido]],IFM[[Nombre Empresa]:[Nombre Empresa]],$C27,IFM[[MES]:[MES]],Cuadro_1!$J$8,IFM[[AÑO]:[AÑO]],Cuadro_1!$L$8)/SUMIFS(IFM[[Total GeneralPDev]:[Total GeneralPDev]],IFM[[Nombre Empresa]:[Nombre Empresa]],$C27,IFM[[MES]:[MES]],Cuadro_1!$J$8,IFM[[AÑO]:[AÑO]],Cuadro_1!$L$8)*-100),0)</f>
        <v>37.988115866890787</v>
      </c>
      <c r="K27" s="166">
        <f t="shared" si="0"/>
        <v>72.810829420911034</v>
      </c>
      <c r="L27" s="167">
        <f>IFERROR((SUMIFS(IFM[[InversionesAptas]:[InversionesAptas]],IFM[[Nombre Empresa]:[Nombre Empresa]],$C27,IFM[[MES]:[MES]],Cuadro_1!$J$8,IFM[[AÑO]:[AÑO]],Cuadro_1!$L$8)/SUMIFS(IFM[[ReservasTecnicas]:[ReservasTecnicas]],IFM[[Nombre Empresa]:[Nombre Empresa]],$C27,IFM[[MES]:[MES]],Cuadro_1!$J$8,IFM[[AÑO]:[AÑO]],Cuadro_1!$L$8)),0)</f>
        <v>22.895135197038083</v>
      </c>
    </row>
    <row r="28" spans="1:12" ht="14.1" customHeight="1" x14ac:dyDescent="0.2">
      <c r="A28" s="21"/>
      <c r="B28" s="32">
        <v>16</v>
      </c>
      <c r="C28" s="136" t="s">
        <v>73</v>
      </c>
      <c r="D28" s="166">
        <f>IFERROR((SUMIFS(IFM[[SiniestrosPagados_NetosdeSalvamento]:[SiniestrosPagados_NetosdeSalvamento]],IFM[[Nombre Empresa]:[Nombre Empresa]],$C28,IFM[[MES]:[MES]],Cuadro_1!$J$8,IFM[[AÑO]:[AÑO]],Cuadro_1!$L$8)/SUMIFS(IFM[[PrimasNetasCobradas]:[PrimasNetasCobradas]],IFM[[Nombre Empresa]:[Nombre Empresa]],$C28,IFM[[MES]:[MES]],Cuadro_1!$J$8,IFM[[AÑO]:[AÑO]],Cuadro_1!$L$8)*100),0)</f>
        <v>20.778383018198323</v>
      </c>
      <c r="E28" s="166">
        <f>IFERROR((SUMIFS(IFM[[ReservasdeSiniestrosPendientesBrutas]:[ReservasdeSiniestrosPendientesBrutas]],IFM[[Nombre Empresa]:[Nombre Empresa]],$C28,IFM[[MES]:[MES]],Cuadro_1!$J$8,IFM[[AÑO]:[AÑO]],Cuadro_1!$L$8)/SUMIFS(IFM[[PrimasNetasCobradas]:[PrimasNetasCobradas]],IFM[[Nombre Empresa]:[Nombre Empresa]],$C28,IFM[[MES]:[MES]],Cuadro_1!$J$8,IFM[[AÑO]:[AÑO]],Cuadro_1!$L$8)*100),0)</f>
        <v>29.884925640300381</v>
      </c>
      <c r="F28" s="166">
        <f>IFERROR((SUMIFS(IFM[[TotalGenralSI]:[TotalGenralSI]],IFM[[Nombre Empresa]:[Nombre Empresa]],$C28,IFM[[MES]:[MES]],Cuadro_1!$J$8,IFM[[AÑO]:[AÑO]],Cuadro_1!$L$8)/SUMIFS(IFM[[Total GeneralPDev]:[Total GeneralPDev]],IFM[[Nombre Empresa]:[Nombre Empresa]],$C28,IFM[[MES]:[MES]],Cuadro_1!$J$8,IFM[[AÑO]:[AÑO]],Cuadro_1!$L$8)*100),0)</f>
        <v>30.973160975990925</v>
      </c>
      <c r="G28" s="166">
        <f>IFERROR((SUMIFS(IFM[[Comisiones]:[Comisiones]],IFM[[Nombre Empresa]:[Nombre Empresa]],$C28,IFM[[MES]:[MES]],Cuadro_1!$J$8,IFM[[AÑO]:[AÑO]],Cuadro_1!$L$8)/SUMIFS(IFM[[PrimasNetasCobradas]:[PrimasNetasCobradas]],IFM[[Nombre Empresa]:[Nombre Empresa]],$C28,IFM[[MES]:[MES]],Cuadro_1!$J$8,IFM[[AÑO]:[AÑO]],Cuadro_1!$L$8)*100),0)</f>
        <v>7.4494396431916439</v>
      </c>
      <c r="H28" s="166">
        <f>IFERROR((SUMIFS(IFM[[GastosdeAdquision]:[GastosdeAdquision]],IFM[[Nombre Empresa]:[Nombre Empresa]],$C28,IFM[[MES]:[MES]],Cuadro_1!$J$8,IFM[[AÑO]:[AÑO]],Cuadro_1!$L$8)/SUMIFS(IFM[[PrimasNetasCobradas]:[PrimasNetasCobradas]],IFM[[Nombre Empresa]:[Nombre Empresa]],$C28,IFM[[MES]:[MES]],Cuadro_1!$J$8,IFM[[AÑO]:[AÑO]],Cuadro_1!$L$8)*100),0)</f>
        <v>5.0402491632704205</v>
      </c>
      <c r="I28" s="166">
        <f>IFERROR((SUMIFS(IFM[[Gastosdeadministracion]:[Gastosdeadministracion]],IFM[[Nombre Empresa]:[Nombre Empresa]],$C28,IFM[[MES]:[MES]],Cuadro_1!$J$8,IFM[[AÑO]:[AÑO]],Cuadro_1!$L$8)/SUMIFS(IFM[[PrimasNetasCobradas]:[PrimasNetasCobradas]],IFM[[Nombre Empresa]:[Nombre Empresa]],$C28,IFM[[MES]:[MES]],Cuadro_1!$J$8,IFM[[AÑO]:[AÑO]],Cuadro_1!$L$8)*100),0)</f>
        <v>23.219895286703963</v>
      </c>
      <c r="J28" s="166">
        <f>IFERROR((SUMIFS(IFM[[ResultadodelReaseguroCedido]:[ResultadodelReaseguroCedido]],IFM[[Nombre Empresa]:[Nombre Empresa]],$C28,IFM[[MES]:[MES]],Cuadro_1!$J$8,IFM[[AÑO]:[AÑO]],Cuadro_1!$L$8)/SUMIFS(IFM[[Total GeneralPDev]:[Total GeneralPDev]],IFM[[Nombre Empresa]:[Nombre Empresa]],$C28,IFM[[MES]:[MES]],Cuadro_1!$J$8,IFM[[AÑO]:[AÑO]],Cuadro_1!$L$8)*-100),0)</f>
        <v>13.678008936211739</v>
      </c>
      <c r="K28" s="166">
        <f t="shared" si="0"/>
        <v>80.36075400536869</v>
      </c>
      <c r="L28" s="167">
        <f>IFERROR((SUMIFS(IFM[[InversionesAptas]:[InversionesAptas]],IFM[[Nombre Empresa]:[Nombre Empresa]],$C28,IFM[[MES]:[MES]],Cuadro_1!$J$8,IFM[[AÑO]:[AÑO]],Cuadro_1!$L$8)/SUMIFS(IFM[[ReservasTecnicas]:[ReservasTecnicas]],IFM[[Nombre Empresa]:[Nombre Empresa]],$C28,IFM[[MES]:[MES]],Cuadro_1!$J$8,IFM[[AÑO]:[AÑO]],Cuadro_1!$L$8)),0)</f>
        <v>1.2532428371981017</v>
      </c>
    </row>
    <row r="29" spans="1:12" ht="14.1" customHeight="1" x14ac:dyDescent="0.2">
      <c r="A29" s="21"/>
      <c r="B29" s="32">
        <v>17</v>
      </c>
      <c r="C29" s="136" t="s">
        <v>74</v>
      </c>
      <c r="D29" s="166">
        <f>IFERROR((SUMIFS(IFM[[SiniestrosPagados_NetosdeSalvamento]:[SiniestrosPagados_NetosdeSalvamento]],IFM[[Nombre Empresa]:[Nombre Empresa]],$C29,IFM[[MES]:[MES]],Cuadro_1!$J$8,IFM[[AÑO]:[AÑO]],Cuadro_1!$L$8)/SUMIFS(IFM[[PrimasNetasCobradas]:[PrimasNetasCobradas]],IFM[[Nombre Empresa]:[Nombre Empresa]],$C29,IFM[[MES]:[MES]],Cuadro_1!$J$8,IFM[[AÑO]:[AÑO]],Cuadro_1!$L$8)*100),0)</f>
        <v>0</v>
      </c>
      <c r="E29" s="166">
        <f>IFERROR((SUMIFS(IFM[[ReservasdeSiniestrosPendientesBrutas]:[ReservasdeSiniestrosPendientesBrutas]],IFM[[Nombre Empresa]:[Nombre Empresa]],$C29,IFM[[MES]:[MES]],Cuadro_1!$J$8,IFM[[AÑO]:[AÑO]],Cuadro_1!$L$8)/SUMIFS(IFM[[PrimasNetasCobradas]:[PrimasNetasCobradas]],IFM[[Nombre Empresa]:[Nombre Empresa]],$C29,IFM[[MES]:[MES]],Cuadro_1!$J$8,IFM[[AÑO]:[AÑO]],Cuadro_1!$L$8)*100),0)</f>
        <v>1.4792282979278598E-6</v>
      </c>
      <c r="F29" s="166">
        <f>IFERROR((SUMIFS(IFM[[TotalGenralSI]:[TotalGenralSI]],IFM[[Nombre Empresa]:[Nombre Empresa]],$C29,IFM[[MES]:[MES]],Cuadro_1!$J$8,IFM[[AÑO]:[AÑO]],Cuadro_1!$L$8)/SUMIFS(IFM[[Total GeneralPDev]:[Total GeneralPDev]],IFM[[Nombre Empresa]:[Nombre Empresa]],$C29,IFM[[MES]:[MES]],Cuadro_1!$J$8,IFM[[AÑO]:[AÑO]],Cuadro_1!$L$8)*100),0)</f>
        <v>0</v>
      </c>
      <c r="G29" s="166">
        <f>IFERROR((SUMIFS(IFM[[Comisiones]:[Comisiones]],IFM[[Nombre Empresa]:[Nombre Empresa]],$C29,IFM[[MES]:[MES]],Cuadro_1!$J$8,IFM[[AÑO]:[AÑO]],Cuadro_1!$L$8)/SUMIFS(IFM[[PrimasNetasCobradas]:[PrimasNetasCobradas]],IFM[[Nombre Empresa]:[Nombre Empresa]],$C29,IFM[[MES]:[MES]],Cuadro_1!$J$8,IFM[[AÑO]:[AÑO]],Cuadro_1!$L$8)*100),0)</f>
        <v>0.79204689000456385</v>
      </c>
      <c r="H29" s="166">
        <f>IFERROR((SUMIFS(IFM[[GastosdeAdquision]:[GastosdeAdquision]],IFM[[Nombre Empresa]:[Nombre Empresa]],$C29,IFM[[MES]:[MES]],Cuadro_1!$J$8,IFM[[AÑO]:[AÑO]],Cuadro_1!$L$8)/SUMIFS(IFM[[PrimasNetasCobradas]:[PrimasNetasCobradas]],IFM[[Nombre Empresa]:[Nombre Empresa]],$C29,IFM[[MES]:[MES]],Cuadro_1!$J$8,IFM[[AÑO]:[AÑO]],Cuadro_1!$L$8)*100),0)</f>
        <v>1.2364129728230017E-3</v>
      </c>
      <c r="I29" s="166">
        <f>IFERROR((SUMIFS(IFM[[Gastosdeadministracion]:[Gastosdeadministracion]],IFM[[Nombre Empresa]:[Nombre Empresa]],$C29,IFM[[MES]:[MES]],Cuadro_1!$J$8,IFM[[AÑO]:[AÑO]],Cuadro_1!$L$8)/SUMIFS(IFM[[PrimasNetasCobradas]:[PrimasNetasCobradas]],IFM[[Nombre Empresa]:[Nombre Empresa]],$C29,IFM[[MES]:[MES]],Cuadro_1!$J$8,IFM[[AÑO]:[AÑO]],Cuadro_1!$L$8)*100),0)</f>
        <v>34.663662762260586</v>
      </c>
      <c r="J29" s="166">
        <f>IFERROR((SUMIFS(IFM[[ResultadodelReaseguroCedido]:[ResultadodelReaseguroCedido]],IFM[[Nombre Empresa]:[Nombre Empresa]],$C29,IFM[[MES]:[MES]],Cuadro_1!$J$8,IFM[[AÑO]:[AÑO]],Cuadro_1!$L$8)/SUMIFS(IFM[[Total GeneralPDev]:[Total GeneralPDev]],IFM[[Nombre Empresa]:[Nombre Empresa]],$C29,IFM[[MES]:[MES]],Cuadro_1!$J$8,IFM[[AÑO]:[AÑO]],Cuadro_1!$L$8)*-100),0)</f>
        <v>73.285268002339919</v>
      </c>
      <c r="K29" s="166">
        <f t="shared" si="0"/>
        <v>108.74221406757789</v>
      </c>
      <c r="L29" s="167">
        <f>IFERROR((SUMIFS(IFM[[InversionesAptas]:[InversionesAptas]],IFM[[Nombre Empresa]:[Nombre Empresa]],$C29,IFM[[MES]:[MES]],Cuadro_1!$J$8,IFM[[AÑO]:[AÑO]],Cuadro_1!$L$8)/SUMIFS(IFM[[ReservasTecnicas]:[ReservasTecnicas]],IFM[[Nombre Empresa]:[Nombre Empresa]],$C29,IFM[[MES]:[MES]],Cuadro_1!$J$8,IFM[[AÑO]:[AÑO]],Cuadro_1!$L$8)),0)</f>
        <v>12.486868456302117</v>
      </c>
    </row>
    <row r="30" spans="1:12" ht="14.1" customHeight="1" x14ac:dyDescent="0.2">
      <c r="A30" s="21"/>
      <c r="B30" s="32">
        <v>18</v>
      </c>
      <c r="C30" s="136" t="s">
        <v>75</v>
      </c>
      <c r="D30" s="166">
        <f>IFERROR((SUMIFS(IFM[[SiniestrosPagados_NetosdeSalvamento]:[SiniestrosPagados_NetosdeSalvamento]],IFM[[Nombre Empresa]:[Nombre Empresa]],$C30,IFM[[MES]:[MES]],Cuadro_1!$J$8,IFM[[AÑO]:[AÑO]],Cuadro_1!$L$8)/SUMIFS(IFM[[PrimasNetasCobradas]:[PrimasNetasCobradas]],IFM[[Nombre Empresa]:[Nombre Empresa]],$C30,IFM[[MES]:[MES]],Cuadro_1!$J$8,IFM[[AÑO]:[AÑO]],Cuadro_1!$L$8)*100),0)</f>
        <v>25.146212462999411</v>
      </c>
      <c r="E30" s="166">
        <f>IFERROR((SUMIFS(IFM[[ReservasdeSiniestrosPendientesBrutas]:[ReservasdeSiniestrosPendientesBrutas]],IFM[[Nombre Empresa]:[Nombre Empresa]],$C30,IFM[[MES]:[MES]],Cuadro_1!$J$8,IFM[[AÑO]:[AÑO]],Cuadro_1!$L$8)/SUMIFS(IFM[[PrimasNetasCobradas]:[PrimasNetasCobradas]],IFM[[Nombre Empresa]:[Nombre Empresa]],$C30,IFM[[MES]:[MES]],Cuadro_1!$J$8,IFM[[AÑO]:[AÑO]],Cuadro_1!$L$8)*100),0)</f>
        <v>23.083353372464614</v>
      </c>
      <c r="F30" s="166">
        <f>IFERROR((SUMIFS(IFM[[TotalGenralSI]:[TotalGenralSI]],IFM[[Nombre Empresa]:[Nombre Empresa]],$C30,IFM[[MES]:[MES]],Cuadro_1!$J$8,IFM[[AÑO]:[AÑO]],Cuadro_1!$L$8)/SUMIFS(IFM[[Total GeneralPDev]:[Total GeneralPDev]],IFM[[Nombre Empresa]:[Nombre Empresa]],$C30,IFM[[MES]:[MES]],Cuadro_1!$J$8,IFM[[AÑO]:[AÑO]],Cuadro_1!$L$8)*100),0)</f>
        <v>50.227704005524423</v>
      </c>
      <c r="G30" s="166">
        <f>IFERROR((SUMIFS(IFM[[Comisiones]:[Comisiones]],IFM[[Nombre Empresa]:[Nombre Empresa]],$C30,IFM[[MES]:[MES]],Cuadro_1!$J$8,IFM[[AÑO]:[AÑO]],Cuadro_1!$L$8)/SUMIFS(IFM[[PrimasNetasCobradas]:[PrimasNetasCobradas]],IFM[[Nombre Empresa]:[Nombre Empresa]],$C30,IFM[[MES]:[MES]],Cuadro_1!$J$8,IFM[[AÑO]:[AÑO]],Cuadro_1!$L$8)*100),0)</f>
        <v>11.626824659881532</v>
      </c>
      <c r="H30" s="166">
        <f>IFERROR((SUMIFS(IFM[[GastosdeAdquision]:[GastosdeAdquision]],IFM[[Nombre Empresa]:[Nombre Empresa]],$C30,IFM[[MES]:[MES]],Cuadro_1!$J$8,IFM[[AÑO]:[AÑO]],Cuadro_1!$L$8)/SUMIFS(IFM[[PrimasNetasCobradas]:[PrimasNetasCobradas]],IFM[[Nombre Empresa]:[Nombre Empresa]],$C30,IFM[[MES]:[MES]],Cuadro_1!$J$8,IFM[[AÑO]:[AÑO]],Cuadro_1!$L$8)*100),0)</f>
        <v>8.3540182241541228</v>
      </c>
      <c r="I30" s="166">
        <f>IFERROR((SUMIFS(IFM[[Gastosdeadministracion]:[Gastosdeadministracion]],IFM[[Nombre Empresa]:[Nombre Empresa]],$C30,IFM[[MES]:[MES]],Cuadro_1!$J$8,IFM[[AÑO]:[AÑO]],Cuadro_1!$L$8)/SUMIFS(IFM[[PrimasNetasCobradas]:[PrimasNetasCobradas]],IFM[[Nombre Empresa]:[Nombre Empresa]],$C30,IFM[[MES]:[MES]],Cuadro_1!$J$8,IFM[[AÑO]:[AÑO]],Cuadro_1!$L$8)*100),0)</f>
        <v>23.838193246613422</v>
      </c>
      <c r="J30" s="166">
        <f>IFERROR((SUMIFS(IFM[[ResultadodelReaseguroCedido]:[ResultadodelReaseguroCedido]],IFM[[Nombre Empresa]:[Nombre Empresa]],$C30,IFM[[MES]:[MES]],Cuadro_1!$J$8,IFM[[AÑO]:[AÑO]],Cuadro_1!$L$8)/SUMIFS(IFM[[Total GeneralPDev]:[Total GeneralPDev]],IFM[[Nombre Empresa]:[Nombre Empresa]],$C30,IFM[[MES]:[MES]],Cuadro_1!$J$8,IFM[[AÑO]:[AÑO]],Cuadro_1!$L$8)*-100),0)</f>
        <v>-15.997474345561624</v>
      </c>
      <c r="K30" s="166">
        <f t="shared" si="0"/>
        <v>78.049265790611869</v>
      </c>
      <c r="L30" s="167">
        <f>IFERROR((SUMIFS(IFM[[InversionesAptas]:[InversionesAptas]],IFM[[Nombre Empresa]:[Nombre Empresa]],$C30,IFM[[MES]:[MES]],Cuadro_1!$J$8,IFM[[AÑO]:[AÑO]],Cuadro_1!$L$8)/SUMIFS(IFM[[ReservasTecnicas]:[ReservasTecnicas]],IFM[[Nombre Empresa]:[Nombre Empresa]],$C30,IFM[[MES]:[MES]],Cuadro_1!$J$8,IFM[[AÑO]:[AÑO]],Cuadro_1!$L$8)),0)</f>
        <v>3.9535467976350511</v>
      </c>
    </row>
    <row r="31" spans="1:12" ht="14.1" customHeight="1" x14ac:dyDescent="0.2">
      <c r="A31" s="21"/>
      <c r="B31" s="32">
        <v>19</v>
      </c>
      <c r="C31" s="136" t="s">
        <v>203</v>
      </c>
      <c r="D31" s="166">
        <f>IFERROR((SUMIFS(IFM[[SiniestrosPagados_NetosdeSalvamento]:[SiniestrosPagados_NetosdeSalvamento]],IFM[[Nombre Empresa]:[Nombre Empresa]],$C31,IFM[[MES]:[MES]],Cuadro_1!$J$8,IFM[[AÑO]:[AÑO]],Cuadro_1!$L$8)/SUMIFS(IFM[[PrimasNetasCobradas]:[PrimasNetasCobradas]],IFM[[Nombre Empresa]:[Nombre Empresa]],$C31,IFM[[MES]:[MES]],Cuadro_1!$J$8,IFM[[AÑO]:[AÑO]],Cuadro_1!$L$8)*100),0)</f>
        <v>27.160660146561348</v>
      </c>
      <c r="E31" s="166">
        <f>IFERROR((SUMIFS(IFM[[ReservasdeSiniestrosPendientesBrutas]:[ReservasdeSiniestrosPendientesBrutas]],IFM[[Nombre Empresa]:[Nombre Empresa]],$C31,IFM[[MES]:[MES]],Cuadro_1!$J$8,IFM[[AÑO]:[AÑO]],Cuadro_1!$L$8)/SUMIFS(IFM[[PrimasNetasCobradas]:[PrimasNetasCobradas]],IFM[[Nombre Empresa]:[Nombre Empresa]],$C31,IFM[[MES]:[MES]],Cuadro_1!$J$8,IFM[[AÑO]:[AÑO]],Cuadro_1!$L$8)*100),0)</f>
        <v>7.2286759125660165</v>
      </c>
      <c r="F31" s="166">
        <f>IFERROR((SUMIFS(IFM[[TotalGenralSI]:[TotalGenralSI]],IFM[[Nombre Empresa]:[Nombre Empresa]],$C31,IFM[[MES]:[MES]],Cuadro_1!$J$8,IFM[[AÑO]:[AÑO]],Cuadro_1!$L$8)/SUMIFS(IFM[[Total GeneralPDev]:[Total GeneralPDev]],IFM[[Nombre Empresa]:[Nombre Empresa]],$C31,IFM[[MES]:[MES]],Cuadro_1!$J$8,IFM[[AÑO]:[AÑO]],Cuadro_1!$L$8)*100),0)</f>
        <v>33.054161374011379</v>
      </c>
      <c r="G31" s="166">
        <f>IFERROR((SUMIFS(IFM[[Comisiones]:[Comisiones]],IFM[[Nombre Empresa]:[Nombre Empresa]],$C31,IFM[[MES]:[MES]],Cuadro_1!$J$8,IFM[[AÑO]:[AÑO]],Cuadro_1!$L$8)/SUMIFS(IFM[[PrimasNetasCobradas]:[PrimasNetasCobradas]],IFM[[Nombre Empresa]:[Nombre Empresa]],$C31,IFM[[MES]:[MES]],Cuadro_1!$J$8,IFM[[AÑO]:[AÑO]],Cuadro_1!$L$8)*100),0)</f>
        <v>2.2100820880649824E-2</v>
      </c>
      <c r="H31" s="166">
        <f>IFERROR((SUMIFS(IFM[[GastosdeAdquision]:[GastosdeAdquision]],IFM[[Nombre Empresa]:[Nombre Empresa]],$C31,IFM[[MES]:[MES]],Cuadro_1!$J$8,IFM[[AÑO]:[AÑO]],Cuadro_1!$L$8)/SUMIFS(IFM[[PrimasNetasCobradas]:[PrimasNetasCobradas]],IFM[[Nombre Empresa]:[Nombre Empresa]],$C31,IFM[[MES]:[MES]],Cuadro_1!$J$8,IFM[[AÑO]:[AÑO]],Cuadro_1!$L$8)*100),0)</f>
        <v>0</v>
      </c>
      <c r="I31" s="166">
        <f>IFERROR((SUMIFS(IFM[[Gastosdeadministracion]:[Gastosdeadministracion]],IFM[[Nombre Empresa]:[Nombre Empresa]],$C31,IFM[[MES]:[MES]],Cuadro_1!$J$8,IFM[[AÑO]:[AÑO]],Cuadro_1!$L$8)/SUMIFS(IFM[[PrimasNetasCobradas]:[PrimasNetasCobradas]],IFM[[Nombre Empresa]:[Nombre Empresa]],$C31,IFM[[MES]:[MES]],Cuadro_1!$J$8,IFM[[AÑO]:[AÑO]],Cuadro_1!$L$8)*100),0)</f>
        <v>52.2592745712126</v>
      </c>
      <c r="J31" s="166">
        <f>IFERROR((SUMIFS(IFM[[ResultadodelReaseguroCedido]:[ResultadodelReaseguroCedido]],IFM[[Nombre Empresa]:[Nombre Empresa]],$C31,IFM[[MES]:[MES]],Cuadro_1!$J$8,IFM[[AÑO]:[AÑO]],Cuadro_1!$L$8)/SUMIFS(IFM[[Total GeneralPDev]:[Total GeneralPDev]],IFM[[Nombre Empresa]:[Nombre Empresa]],$C31,IFM[[MES]:[MES]],Cuadro_1!$J$8,IFM[[AÑO]:[AÑO]],Cuadro_1!$L$8)*-100),0)</f>
        <v>0</v>
      </c>
      <c r="K31" s="166">
        <f t="shared" si="0"/>
        <v>85.335536766104639</v>
      </c>
      <c r="L31" s="167">
        <f>IFERROR((SUMIFS(IFM[[InversionesAptas]:[InversionesAptas]],IFM[[Nombre Empresa]:[Nombre Empresa]],$C31,IFM[[MES]:[MES]],Cuadro_1!$J$8,IFM[[AÑO]:[AÑO]],Cuadro_1!$L$8)/SUMIFS(IFM[[ReservasTecnicas]:[ReservasTecnicas]],IFM[[Nombre Empresa]:[Nombre Empresa]],$C31,IFM[[MES]:[MES]],Cuadro_1!$J$8,IFM[[AÑO]:[AÑO]],Cuadro_1!$L$8)),0)</f>
        <v>9.2573564120731913</v>
      </c>
    </row>
    <row r="32" spans="1:12" ht="14.1" customHeight="1" x14ac:dyDescent="0.2">
      <c r="A32" s="21"/>
      <c r="B32" s="32">
        <v>20</v>
      </c>
      <c r="C32" s="136" t="s">
        <v>195</v>
      </c>
      <c r="D32" s="166">
        <f>IFERROR((SUMIFS(IFM[[SiniestrosPagados_NetosdeSalvamento]:[SiniestrosPagados_NetosdeSalvamento]],IFM[[Nombre Empresa]:[Nombre Empresa]],$C32,IFM[[MES]:[MES]],Cuadro_1!$J$8,IFM[[AÑO]:[AÑO]],Cuadro_1!$L$8)/SUMIFS(IFM[[PrimasNetasCobradas]:[PrimasNetasCobradas]],IFM[[Nombre Empresa]:[Nombre Empresa]],$C32,IFM[[MES]:[MES]],Cuadro_1!$J$8,IFM[[AÑO]:[AÑO]],Cuadro_1!$L$8)*100),0)</f>
        <v>0</v>
      </c>
      <c r="E32" s="166">
        <f>IFERROR((SUMIFS(IFM[[ReservasdeSiniestrosPendientesBrutas]:[ReservasdeSiniestrosPendientesBrutas]],IFM[[Nombre Empresa]:[Nombre Empresa]],$C32,IFM[[MES]:[MES]],Cuadro_1!$J$8,IFM[[AÑO]:[AÑO]],Cuadro_1!$L$8)/SUMIFS(IFM[[PrimasNetasCobradas]:[PrimasNetasCobradas]],IFM[[Nombre Empresa]:[Nombre Empresa]],$C32,IFM[[MES]:[MES]],Cuadro_1!$J$8,IFM[[AÑO]:[AÑO]],Cuadro_1!$L$8)*100),0)</f>
        <v>0</v>
      </c>
      <c r="F32" s="166">
        <f>IFERROR((SUMIFS(IFM[[TotalGenralSI]:[TotalGenralSI]],IFM[[Nombre Empresa]:[Nombre Empresa]],$C32,IFM[[MES]:[MES]],Cuadro_1!$J$8,IFM[[AÑO]:[AÑO]],Cuadro_1!$L$8)/SUMIFS(IFM[[Total GeneralPDev]:[Total GeneralPDev]],IFM[[Nombre Empresa]:[Nombre Empresa]],$C32,IFM[[MES]:[MES]],Cuadro_1!$J$8,IFM[[AÑO]:[AÑO]],Cuadro_1!$L$8)*100),0)</f>
        <v>0</v>
      </c>
      <c r="G32" s="166">
        <f>IFERROR((SUMIFS(IFM[[Comisiones]:[Comisiones]],IFM[[Nombre Empresa]:[Nombre Empresa]],$C32,IFM[[MES]:[MES]],Cuadro_1!$J$8,IFM[[AÑO]:[AÑO]],Cuadro_1!$L$8)/SUMIFS(IFM[[PrimasNetasCobradas]:[PrimasNetasCobradas]],IFM[[Nombre Empresa]:[Nombre Empresa]],$C32,IFM[[MES]:[MES]],Cuadro_1!$J$8,IFM[[AÑO]:[AÑO]],Cuadro_1!$L$8)*100),0)</f>
        <v>0</v>
      </c>
      <c r="H32" s="166">
        <f>IFERROR((SUMIFS(IFM[[GastosdeAdquision]:[GastosdeAdquision]],IFM[[Nombre Empresa]:[Nombre Empresa]],$C32,IFM[[MES]:[MES]],Cuadro_1!$J$8,IFM[[AÑO]:[AÑO]],Cuadro_1!$L$8)/SUMIFS(IFM[[PrimasNetasCobradas]:[PrimasNetasCobradas]],IFM[[Nombre Empresa]:[Nombre Empresa]],$C32,IFM[[MES]:[MES]],Cuadro_1!$J$8,IFM[[AÑO]:[AÑO]],Cuadro_1!$L$8)*100),0)</f>
        <v>0</v>
      </c>
      <c r="I32" s="166">
        <f>IFERROR((SUMIFS(IFM[[Gastosdeadministracion]:[Gastosdeadministracion]],IFM[[Nombre Empresa]:[Nombre Empresa]],$C32,IFM[[MES]:[MES]],Cuadro_1!$J$8,IFM[[AÑO]:[AÑO]],Cuadro_1!$L$8)/SUMIFS(IFM[[PrimasNetasCobradas]:[PrimasNetasCobradas]],IFM[[Nombre Empresa]:[Nombre Empresa]],$C32,IFM[[MES]:[MES]],Cuadro_1!$J$8,IFM[[AÑO]:[AÑO]],Cuadro_1!$L$8)*100),0)</f>
        <v>0</v>
      </c>
      <c r="J32" s="166">
        <f>IFERROR((SUMIFS(IFM[[ResultadodelReaseguroCedido]:[ResultadodelReaseguroCedido]],IFM[[Nombre Empresa]:[Nombre Empresa]],$C32,IFM[[MES]:[MES]],Cuadro_1!$J$8,IFM[[AÑO]:[AÑO]],Cuadro_1!$L$8)/SUMIFS(IFM[[Total GeneralPDev]:[Total GeneralPDev]],IFM[[Nombre Empresa]:[Nombre Empresa]],$C32,IFM[[MES]:[MES]],Cuadro_1!$J$8,IFM[[AÑO]:[AÑO]],Cuadro_1!$L$8)*-100),0)</f>
        <v>0</v>
      </c>
      <c r="K32" s="166">
        <f t="shared" si="0"/>
        <v>0</v>
      </c>
      <c r="L32" s="167">
        <f>IFERROR((SUMIFS(IFM[[InversionesAptas]:[InversionesAptas]],IFM[[Nombre Empresa]:[Nombre Empresa]],$C32,IFM[[MES]:[MES]],Cuadro_1!$J$8,IFM[[AÑO]:[AÑO]],Cuadro_1!$L$8)/SUMIFS(IFM[[ReservasTecnicas]:[ReservasTecnicas]],IFM[[Nombre Empresa]:[Nombre Empresa]],$C32,IFM[[MES]:[MES]],Cuadro_1!$J$8,IFM[[AÑO]:[AÑO]],Cuadro_1!$L$8)),0)</f>
        <v>0</v>
      </c>
    </row>
    <row r="33" spans="1:12" ht="14.1" customHeight="1" x14ac:dyDescent="0.2">
      <c r="A33" s="21"/>
      <c r="B33" s="32">
        <v>21</v>
      </c>
      <c r="C33" s="136" t="s">
        <v>76</v>
      </c>
      <c r="D33" s="166">
        <f>IFERROR((SUMIFS(IFM[[SiniestrosPagados_NetosdeSalvamento]:[SiniestrosPagados_NetosdeSalvamento]],IFM[[Nombre Empresa]:[Nombre Empresa]],$C33,IFM[[MES]:[MES]],Cuadro_1!$J$8,IFM[[AÑO]:[AÑO]],Cuadro_1!$L$8)/SUMIFS(IFM[[PrimasNetasCobradas]:[PrimasNetasCobradas]],IFM[[Nombre Empresa]:[Nombre Empresa]],$C33,IFM[[MES]:[MES]],Cuadro_1!$J$8,IFM[[AÑO]:[AÑO]],Cuadro_1!$L$8)*100),0)</f>
        <v>46.871716649777433</v>
      </c>
      <c r="E33" s="166">
        <f>IFERROR((SUMIFS(IFM[[ReservasdeSiniestrosPendientesBrutas]:[ReservasdeSiniestrosPendientesBrutas]],IFM[[Nombre Empresa]:[Nombre Empresa]],$C33,IFM[[MES]:[MES]],Cuadro_1!$J$8,IFM[[AÑO]:[AÑO]],Cuadro_1!$L$8)/SUMIFS(IFM[[PrimasNetasCobradas]:[PrimasNetasCobradas]],IFM[[Nombre Empresa]:[Nombre Empresa]],$C33,IFM[[MES]:[MES]],Cuadro_1!$J$8,IFM[[AÑO]:[AÑO]],Cuadro_1!$L$8)*100),0)</f>
        <v>18.168788526493007</v>
      </c>
      <c r="F33" s="166">
        <f>IFERROR((SUMIFS(IFM[[TotalGenralSI]:[TotalGenralSI]],IFM[[Nombre Empresa]:[Nombre Empresa]],$C33,IFM[[MES]:[MES]],Cuadro_1!$J$8,IFM[[AÑO]:[AÑO]],Cuadro_1!$L$8)/SUMIFS(IFM[[Total GeneralPDev]:[Total GeneralPDev]],IFM[[Nombre Empresa]:[Nombre Empresa]],$C33,IFM[[MES]:[MES]],Cuadro_1!$J$8,IFM[[AÑO]:[AÑO]],Cuadro_1!$L$8)*100),0)</f>
        <v>72.405305193840903</v>
      </c>
      <c r="G33" s="166">
        <f>IFERROR((SUMIFS(IFM[[Comisiones]:[Comisiones]],IFM[[Nombre Empresa]:[Nombre Empresa]],$C33,IFM[[MES]:[MES]],Cuadro_1!$J$8,IFM[[AÑO]:[AÑO]],Cuadro_1!$L$8)/SUMIFS(IFM[[PrimasNetasCobradas]:[PrimasNetasCobradas]],IFM[[Nombre Empresa]:[Nombre Empresa]],$C33,IFM[[MES]:[MES]],Cuadro_1!$J$8,IFM[[AÑO]:[AÑO]],Cuadro_1!$L$8)*100),0)</f>
        <v>8.8786763310020866</v>
      </c>
      <c r="H33" s="166">
        <f>IFERROR((SUMIFS(IFM[[GastosdeAdquision]:[GastosdeAdquision]],IFM[[Nombre Empresa]:[Nombre Empresa]],$C33,IFM[[MES]:[MES]],Cuadro_1!$J$8,IFM[[AÑO]:[AÑO]],Cuadro_1!$L$8)/SUMIFS(IFM[[PrimasNetasCobradas]:[PrimasNetasCobradas]],IFM[[Nombre Empresa]:[Nombre Empresa]],$C33,IFM[[MES]:[MES]],Cuadro_1!$J$8,IFM[[AÑO]:[AÑO]],Cuadro_1!$L$8)*100),0)</f>
        <v>4.6153471893022964</v>
      </c>
      <c r="I33" s="166">
        <f>IFERROR((SUMIFS(IFM[[Gastosdeadministracion]:[Gastosdeadministracion]],IFM[[Nombre Empresa]:[Nombre Empresa]],$C33,IFM[[MES]:[MES]],Cuadro_1!$J$8,IFM[[AÑO]:[AÑO]],Cuadro_1!$L$8)/SUMIFS(IFM[[PrimasNetasCobradas]:[PrimasNetasCobradas]],IFM[[Nombre Empresa]:[Nombre Empresa]],$C33,IFM[[MES]:[MES]],Cuadro_1!$J$8,IFM[[AÑO]:[AÑO]],Cuadro_1!$L$8)*100),0)</f>
        <v>21.278429117020938</v>
      </c>
      <c r="J33" s="166">
        <f>IFERROR((SUMIFS(IFM[[ResultadodelReaseguroCedido]:[ResultadodelReaseguroCedido]],IFM[[Nombre Empresa]:[Nombre Empresa]],$C33,IFM[[MES]:[MES]],Cuadro_1!$J$8,IFM[[AÑO]:[AÑO]],Cuadro_1!$L$8)/SUMIFS(IFM[[Total GeneralPDev]:[Total GeneralPDev]],IFM[[Nombre Empresa]:[Nombre Empresa]],$C33,IFM[[MES]:[MES]],Cuadro_1!$J$8,IFM[[AÑO]:[AÑO]],Cuadro_1!$L$8)*-100),0)</f>
        <v>-13.241824198757765</v>
      </c>
      <c r="K33" s="166">
        <f t="shared" si="0"/>
        <v>93.93593363240845</v>
      </c>
      <c r="L33" s="167">
        <f>IFERROR((SUMIFS(IFM[[InversionesAptas]:[InversionesAptas]],IFM[[Nombre Empresa]:[Nombre Empresa]],$C33,IFM[[MES]:[MES]],Cuadro_1!$J$8,IFM[[AÑO]:[AÑO]],Cuadro_1!$L$8)/SUMIFS(IFM[[ReservasTecnicas]:[ReservasTecnicas]],IFM[[Nombre Empresa]:[Nombre Empresa]],$C33,IFM[[MES]:[MES]],Cuadro_1!$J$8,IFM[[AÑO]:[AÑO]],Cuadro_1!$L$8)),0)</f>
        <v>2.6828341613233264</v>
      </c>
    </row>
    <row r="34" spans="1:12" ht="14.1" customHeight="1" x14ac:dyDescent="0.2">
      <c r="A34" s="21"/>
      <c r="B34" s="32">
        <v>22</v>
      </c>
      <c r="C34" s="136" t="s">
        <v>77</v>
      </c>
      <c r="D34" s="166">
        <f>IFERROR((SUMIFS(IFM[[SiniestrosPagados_NetosdeSalvamento]:[SiniestrosPagados_NetosdeSalvamento]],IFM[[Nombre Empresa]:[Nombre Empresa]],$C34,IFM[[MES]:[MES]],Cuadro_1!$J$8,IFM[[AÑO]:[AÑO]],Cuadro_1!$L$8)/SUMIFS(IFM[[PrimasNetasCobradas]:[PrimasNetasCobradas]],IFM[[Nombre Empresa]:[Nombre Empresa]],$C34,IFM[[MES]:[MES]],Cuadro_1!$J$8,IFM[[AÑO]:[AÑO]],Cuadro_1!$L$8)*100),0)</f>
        <v>38.60378343457549</v>
      </c>
      <c r="E34" s="166">
        <f>IFERROR((SUMIFS(IFM[[ReservasdeSiniestrosPendientesBrutas]:[ReservasdeSiniestrosPendientesBrutas]],IFM[[Nombre Empresa]:[Nombre Empresa]],$C34,IFM[[MES]:[MES]],Cuadro_1!$J$8,IFM[[AÑO]:[AÑO]],Cuadro_1!$L$8)/SUMIFS(IFM[[PrimasNetasCobradas]:[PrimasNetasCobradas]],IFM[[Nombre Empresa]:[Nombre Empresa]],$C34,IFM[[MES]:[MES]],Cuadro_1!$J$8,IFM[[AÑO]:[AÑO]],Cuadro_1!$L$8)*100),0)</f>
        <v>6.4952492501888202</v>
      </c>
      <c r="F34" s="166">
        <f>IFERROR((SUMIFS(IFM[[TotalGenralSI]:[TotalGenralSI]],IFM[[Nombre Empresa]:[Nombre Empresa]],$C34,IFM[[MES]:[MES]],Cuadro_1!$J$8,IFM[[AÑO]:[AÑO]],Cuadro_1!$L$8)/SUMIFS(IFM[[Total GeneralPDev]:[Total GeneralPDev]],IFM[[Nombre Empresa]:[Nombre Empresa]],$C34,IFM[[MES]:[MES]],Cuadro_1!$J$8,IFM[[AÑO]:[AÑO]],Cuadro_1!$L$8)*100),0)</f>
        <v>33.887185545295644</v>
      </c>
      <c r="G34" s="166">
        <f>IFERROR((SUMIFS(IFM[[Comisiones]:[Comisiones]],IFM[[Nombre Empresa]:[Nombre Empresa]],$C34,IFM[[MES]:[MES]],Cuadro_1!$J$8,IFM[[AÑO]:[AÑO]],Cuadro_1!$L$8)/SUMIFS(IFM[[PrimasNetasCobradas]:[PrimasNetasCobradas]],IFM[[Nombre Empresa]:[Nombre Empresa]],$C34,IFM[[MES]:[MES]],Cuadro_1!$J$8,IFM[[AÑO]:[AÑO]],Cuadro_1!$L$8)*100),0)</f>
        <v>0.83516870327892656</v>
      </c>
      <c r="H34" s="166">
        <f>IFERROR((SUMIFS(IFM[[GastosdeAdquision]:[GastosdeAdquision]],IFM[[Nombre Empresa]:[Nombre Empresa]],$C34,IFM[[MES]:[MES]],Cuadro_1!$J$8,IFM[[AÑO]:[AÑO]],Cuadro_1!$L$8)/SUMIFS(IFM[[PrimasNetasCobradas]:[PrimasNetasCobradas]],IFM[[Nombre Empresa]:[Nombre Empresa]],$C34,IFM[[MES]:[MES]],Cuadro_1!$J$8,IFM[[AÑO]:[AÑO]],Cuadro_1!$L$8)*100),0)</f>
        <v>16.829339864548135</v>
      </c>
      <c r="I34" s="166">
        <f>IFERROR((SUMIFS(IFM[[Gastosdeadministracion]:[Gastosdeadministracion]],IFM[[Nombre Empresa]:[Nombre Empresa]],$C34,IFM[[MES]:[MES]],Cuadro_1!$J$8,IFM[[AÑO]:[AÑO]],Cuadro_1!$L$8)/SUMIFS(IFM[[PrimasNetasCobradas]:[PrimasNetasCobradas]],IFM[[Nombre Empresa]:[Nombre Empresa]],$C34,IFM[[MES]:[MES]],Cuadro_1!$J$8,IFM[[AÑO]:[AÑO]],Cuadro_1!$L$8)*100),0)</f>
        <v>60.492109449537026</v>
      </c>
      <c r="J34" s="166">
        <f>IFERROR((SUMIFS(IFM[[ResultadodelReaseguroCedido]:[ResultadodelReaseguroCedido]],IFM[[Nombre Empresa]:[Nombre Empresa]],$C34,IFM[[MES]:[MES]],Cuadro_1!$J$8,IFM[[AÑO]:[AÑO]],Cuadro_1!$L$8)/SUMIFS(IFM[[Total GeneralPDev]:[Total GeneralPDev]],IFM[[Nombre Empresa]:[Nombre Empresa]],$C34,IFM[[MES]:[MES]],Cuadro_1!$J$8,IFM[[AÑO]:[AÑO]],Cuadro_1!$L$8)*-100),0)</f>
        <v>3.2810904982625733</v>
      </c>
      <c r="K34" s="166">
        <f t="shared" si="0"/>
        <v>115.3248940609223</v>
      </c>
      <c r="L34" s="167">
        <f>IFERROR((SUMIFS(IFM[[InversionesAptas]:[InversionesAptas]],IFM[[Nombre Empresa]:[Nombre Empresa]],$C34,IFM[[MES]:[MES]],Cuadro_1!$J$8,IFM[[AÑO]:[AÑO]],Cuadro_1!$L$8)/SUMIFS(IFM[[ReservasTecnicas]:[ReservasTecnicas]],IFM[[Nombre Empresa]:[Nombre Empresa]],$C34,IFM[[MES]:[MES]],Cuadro_1!$J$8,IFM[[AÑO]:[AÑO]],Cuadro_1!$L$8)),0)</f>
        <v>48.487633560817599</v>
      </c>
    </row>
    <row r="35" spans="1:12" ht="14.1" customHeight="1" x14ac:dyDescent="0.2">
      <c r="A35" s="21"/>
      <c r="B35" s="32">
        <v>23</v>
      </c>
      <c r="C35" s="136" t="s">
        <v>78</v>
      </c>
      <c r="D35" s="166">
        <f>IFERROR((SUMIFS(IFM[[SiniestrosPagados_NetosdeSalvamento]:[SiniestrosPagados_NetosdeSalvamento]],IFM[[Nombre Empresa]:[Nombre Empresa]],$C35,IFM[[MES]:[MES]],Cuadro_1!$J$8,IFM[[AÑO]:[AÑO]],Cuadro_1!$L$8)/SUMIFS(IFM[[PrimasNetasCobradas]:[PrimasNetasCobradas]],IFM[[Nombre Empresa]:[Nombre Empresa]],$C35,IFM[[MES]:[MES]],Cuadro_1!$J$8,IFM[[AÑO]:[AÑO]],Cuadro_1!$L$8)*100),0)</f>
        <v>11.990376763905292</v>
      </c>
      <c r="E35" s="166">
        <f>IFERROR((SUMIFS(IFM[[ReservasdeSiniestrosPendientesBrutas]:[ReservasdeSiniestrosPendientesBrutas]],IFM[[Nombre Empresa]:[Nombre Empresa]],$C35,IFM[[MES]:[MES]],Cuadro_1!$J$8,IFM[[AÑO]:[AÑO]],Cuadro_1!$L$8)/SUMIFS(IFM[[PrimasNetasCobradas]:[PrimasNetasCobradas]],IFM[[Nombre Empresa]:[Nombre Empresa]],$C35,IFM[[MES]:[MES]],Cuadro_1!$J$8,IFM[[AÑO]:[AÑO]],Cuadro_1!$L$8)*100),0)</f>
        <v>2.8099145411699293</v>
      </c>
      <c r="F35" s="166">
        <f>IFERROR((SUMIFS(IFM[[TotalGenralSI]:[TotalGenralSI]],IFM[[Nombre Empresa]:[Nombre Empresa]],$C35,IFM[[MES]:[MES]],Cuadro_1!$J$8,IFM[[AÑO]:[AÑO]],Cuadro_1!$L$8)/SUMIFS(IFM[[Total GeneralPDev]:[Total GeneralPDev]],IFM[[Nombre Empresa]:[Nombre Empresa]],$C35,IFM[[MES]:[MES]],Cuadro_1!$J$8,IFM[[AÑO]:[AÑO]],Cuadro_1!$L$8)*100),0)</f>
        <v>16.297829317707123</v>
      </c>
      <c r="G35" s="166">
        <f>IFERROR((SUMIFS(IFM[[Comisiones]:[Comisiones]],IFM[[Nombre Empresa]:[Nombre Empresa]],$C35,IFM[[MES]:[MES]],Cuadro_1!$J$8,IFM[[AÑO]:[AÑO]],Cuadro_1!$L$8)/SUMIFS(IFM[[PrimasNetasCobradas]:[PrimasNetasCobradas]],IFM[[Nombre Empresa]:[Nombre Empresa]],$C35,IFM[[MES]:[MES]],Cuadro_1!$J$8,IFM[[AÑO]:[AÑO]],Cuadro_1!$L$8)*100),0)</f>
        <v>0</v>
      </c>
      <c r="H35" s="166">
        <f>IFERROR((SUMIFS(IFM[[GastosdeAdquision]:[GastosdeAdquision]],IFM[[Nombre Empresa]:[Nombre Empresa]],$C35,IFM[[MES]:[MES]],Cuadro_1!$J$8,IFM[[AÑO]:[AÑO]],Cuadro_1!$L$8)/SUMIFS(IFM[[PrimasNetasCobradas]:[PrimasNetasCobradas]],IFM[[Nombre Empresa]:[Nombre Empresa]],$C35,IFM[[MES]:[MES]],Cuadro_1!$J$8,IFM[[AÑO]:[AÑO]],Cuadro_1!$L$8)*100),0)</f>
        <v>0</v>
      </c>
      <c r="I35" s="166">
        <f>IFERROR((SUMIFS(IFM[[Gastosdeadministracion]:[Gastosdeadministracion]],IFM[[Nombre Empresa]:[Nombre Empresa]],$C35,IFM[[MES]:[MES]],Cuadro_1!$J$8,IFM[[AÑO]:[AÑO]],Cuadro_1!$L$8)/SUMIFS(IFM[[PrimasNetasCobradas]:[PrimasNetasCobradas]],IFM[[Nombre Empresa]:[Nombre Empresa]],$C35,IFM[[MES]:[MES]],Cuadro_1!$J$8,IFM[[AÑO]:[AÑO]],Cuadro_1!$L$8)*100),0)</f>
        <v>51.275101906503991</v>
      </c>
      <c r="J35" s="166">
        <f>IFERROR((SUMIFS(IFM[[ResultadodelReaseguroCedido]:[ResultadodelReaseguroCedido]],IFM[[Nombre Empresa]:[Nombre Empresa]],$C35,IFM[[MES]:[MES]],Cuadro_1!$J$8,IFM[[AÑO]:[AÑO]],Cuadro_1!$L$8)/SUMIFS(IFM[[Total GeneralPDev]:[Total GeneralPDev]],IFM[[Nombre Empresa]:[Nombre Empresa]],$C35,IFM[[MES]:[MES]],Cuadro_1!$J$8,IFM[[AÑO]:[AÑO]],Cuadro_1!$L$8)*-100),0)</f>
        <v>0.30671487224596855</v>
      </c>
      <c r="K35" s="166">
        <f t="shared" si="0"/>
        <v>67.87964609645708</v>
      </c>
      <c r="L35" s="167">
        <f>IFERROR((SUMIFS(IFM[[InversionesAptas]:[InversionesAptas]],IFM[[Nombre Empresa]:[Nombre Empresa]],$C35,IFM[[MES]:[MES]],Cuadro_1!$J$8,IFM[[AÑO]:[AÑO]],Cuadro_1!$L$8)/SUMIFS(IFM[[ReservasTecnicas]:[ReservasTecnicas]],IFM[[Nombre Empresa]:[Nombre Empresa]],$C35,IFM[[MES]:[MES]],Cuadro_1!$J$8,IFM[[AÑO]:[AÑO]],Cuadro_1!$L$8)),0)</f>
        <v>28.742087696373765</v>
      </c>
    </row>
    <row r="36" spans="1:12" ht="14.1" customHeight="1" x14ac:dyDescent="0.2">
      <c r="A36" s="21"/>
      <c r="B36" s="32">
        <v>24</v>
      </c>
      <c r="C36" s="136" t="s">
        <v>197</v>
      </c>
      <c r="D36" s="166">
        <f>IFERROR((SUMIFS(IFM[[SiniestrosPagados_NetosdeSalvamento]:[SiniestrosPagados_NetosdeSalvamento]],IFM[[Nombre Empresa]:[Nombre Empresa]],$C36,IFM[[MES]:[MES]],Cuadro_1!$J$8,IFM[[AÑO]:[AÑO]],Cuadro_1!$L$8)/SUMIFS(IFM[[PrimasNetasCobradas]:[PrimasNetasCobradas]],IFM[[Nombre Empresa]:[Nombre Empresa]],$C36,IFM[[MES]:[MES]],Cuadro_1!$J$8,IFM[[AÑO]:[AÑO]],Cuadro_1!$L$8)*100),0)</f>
        <v>0</v>
      </c>
      <c r="E36" s="166">
        <f>IFERROR((SUMIFS(IFM[[ReservasdeSiniestrosPendientesBrutas]:[ReservasdeSiniestrosPendientesBrutas]],IFM[[Nombre Empresa]:[Nombre Empresa]],$C36,IFM[[MES]:[MES]],Cuadro_1!$J$8,IFM[[AÑO]:[AÑO]],Cuadro_1!$L$8)/SUMIFS(IFM[[PrimasNetasCobradas]:[PrimasNetasCobradas]],IFM[[Nombre Empresa]:[Nombre Empresa]],$C36,IFM[[MES]:[MES]],Cuadro_1!$J$8,IFM[[AÑO]:[AÑO]],Cuadro_1!$L$8)*100),0)</f>
        <v>0</v>
      </c>
      <c r="F36" s="166">
        <f>IFERROR((SUMIFS(IFM[[TotalGenralSI]:[TotalGenralSI]],IFM[[Nombre Empresa]:[Nombre Empresa]],$C36,IFM[[MES]:[MES]],Cuadro_1!$J$8,IFM[[AÑO]:[AÑO]],Cuadro_1!$L$8)/SUMIFS(IFM[[Total GeneralPDev]:[Total GeneralPDev]],IFM[[Nombre Empresa]:[Nombre Empresa]],$C36,IFM[[MES]:[MES]],Cuadro_1!$J$8,IFM[[AÑO]:[AÑO]],Cuadro_1!$L$8)*100),0)</f>
        <v>0</v>
      </c>
      <c r="G36" s="166">
        <f>IFERROR((SUMIFS(IFM[[Comisiones]:[Comisiones]],IFM[[Nombre Empresa]:[Nombre Empresa]],$C36,IFM[[MES]:[MES]],Cuadro_1!$J$8,IFM[[AÑO]:[AÑO]],Cuadro_1!$L$8)/SUMIFS(IFM[[PrimasNetasCobradas]:[PrimasNetasCobradas]],IFM[[Nombre Empresa]:[Nombre Empresa]],$C36,IFM[[MES]:[MES]],Cuadro_1!$J$8,IFM[[AÑO]:[AÑO]],Cuadro_1!$L$8)*100),0)</f>
        <v>0</v>
      </c>
      <c r="H36" s="166">
        <f>IFERROR((SUMIFS(IFM[[GastosdeAdquision]:[GastosdeAdquision]],IFM[[Nombre Empresa]:[Nombre Empresa]],$C36,IFM[[MES]:[MES]],Cuadro_1!$J$8,IFM[[AÑO]:[AÑO]],Cuadro_1!$L$8)/SUMIFS(IFM[[PrimasNetasCobradas]:[PrimasNetasCobradas]],IFM[[Nombre Empresa]:[Nombre Empresa]],$C36,IFM[[MES]:[MES]],Cuadro_1!$J$8,IFM[[AÑO]:[AÑO]],Cuadro_1!$L$8)*100),0)</f>
        <v>0</v>
      </c>
      <c r="I36" s="166">
        <f>IFERROR((SUMIFS(IFM[[Gastosdeadministracion]:[Gastosdeadministracion]],IFM[[Nombre Empresa]:[Nombre Empresa]],$C36,IFM[[MES]:[MES]],Cuadro_1!$J$8,IFM[[AÑO]:[AÑO]],Cuadro_1!$L$8)/SUMIFS(IFM[[PrimasNetasCobradas]:[PrimasNetasCobradas]],IFM[[Nombre Empresa]:[Nombre Empresa]],$C36,IFM[[MES]:[MES]],Cuadro_1!$J$8,IFM[[AÑO]:[AÑO]],Cuadro_1!$L$8)*100),0)</f>
        <v>0</v>
      </c>
      <c r="J36" s="166">
        <f>IFERROR((SUMIFS(IFM[[ResultadodelReaseguroCedido]:[ResultadodelReaseguroCedido]],IFM[[Nombre Empresa]:[Nombre Empresa]],$C36,IFM[[MES]:[MES]],Cuadro_1!$J$8,IFM[[AÑO]:[AÑO]],Cuadro_1!$L$8)/SUMIFS(IFM[[Total GeneralPDev]:[Total GeneralPDev]],IFM[[Nombre Empresa]:[Nombre Empresa]],$C36,IFM[[MES]:[MES]],Cuadro_1!$J$8,IFM[[AÑO]:[AÑO]],Cuadro_1!$L$8)*-100),0)</f>
        <v>0</v>
      </c>
      <c r="K36" s="166">
        <f t="shared" si="0"/>
        <v>0</v>
      </c>
      <c r="L36" s="167">
        <f>IFERROR((SUMIFS(IFM[[InversionesAptas]:[InversionesAptas]],IFM[[Nombre Empresa]:[Nombre Empresa]],$C36,IFM[[MES]:[MES]],Cuadro_1!$J$8,IFM[[AÑO]:[AÑO]],Cuadro_1!$L$8)/SUMIFS(IFM[[ReservasTecnicas]:[ReservasTecnicas]],IFM[[Nombre Empresa]:[Nombre Empresa]],$C36,IFM[[MES]:[MES]],Cuadro_1!$J$8,IFM[[AÑO]:[AÑO]],Cuadro_1!$L$8)),0)</f>
        <v>0</v>
      </c>
    </row>
    <row r="37" spans="1:12" ht="14.1" customHeight="1" x14ac:dyDescent="0.2">
      <c r="A37" s="21"/>
      <c r="B37" s="32">
        <v>25</v>
      </c>
      <c r="C37" s="136" t="s">
        <v>79</v>
      </c>
      <c r="D37" s="166">
        <f>IFERROR((SUMIFS(IFM[[SiniestrosPagados_NetosdeSalvamento]:[SiniestrosPagados_NetosdeSalvamento]],IFM[[Nombre Empresa]:[Nombre Empresa]],$C37,IFM[[MES]:[MES]],Cuadro_1!$J$8,IFM[[AÑO]:[AÑO]],Cuadro_1!$L$8)/SUMIFS(IFM[[PrimasNetasCobradas]:[PrimasNetasCobradas]],IFM[[Nombre Empresa]:[Nombre Empresa]],$C37,IFM[[MES]:[MES]],Cuadro_1!$J$8,IFM[[AÑO]:[AÑO]],Cuadro_1!$L$8)*100),0)</f>
        <v>48.103874566808422</v>
      </c>
      <c r="E37" s="166">
        <f>IFERROR((SUMIFS(IFM[[ReservasdeSiniestrosPendientesBrutas]:[ReservasdeSiniestrosPendientesBrutas]],IFM[[Nombre Empresa]:[Nombre Empresa]],$C37,IFM[[MES]:[MES]],Cuadro_1!$J$8,IFM[[AÑO]:[AÑO]],Cuadro_1!$L$8)/SUMIFS(IFM[[PrimasNetasCobradas]:[PrimasNetasCobradas]],IFM[[Nombre Empresa]:[Nombre Empresa]],$C37,IFM[[MES]:[MES]],Cuadro_1!$J$8,IFM[[AÑO]:[AÑO]],Cuadro_1!$L$8)*100),0)</f>
        <v>20.028598444596955</v>
      </c>
      <c r="F37" s="166">
        <f>IFERROR((SUMIFS(IFM[[TotalGenralSI]:[TotalGenralSI]],IFM[[Nombre Empresa]:[Nombre Empresa]],$C37,IFM[[MES]:[MES]],Cuadro_1!$J$8,IFM[[AÑO]:[AÑO]],Cuadro_1!$L$8)/SUMIFS(IFM[[Total GeneralPDev]:[Total GeneralPDev]],IFM[[Nombre Empresa]:[Nombre Empresa]],$C37,IFM[[MES]:[MES]],Cuadro_1!$J$8,IFM[[AÑO]:[AÑO]],Cuadro_1!$L$8)*100),0)</f>
        <v>74.807990289890029</v>
      </c>
      <c r="G37" s="166">
        <f>IFERROR((SUMIFS(IFM[[Comisiones]:[Comisiones]],IFM[[Nombre Empresa]:[Nombre Empresa]],$C37,IFM[[MES]:[MES]],Cuadro_1!$J$8,IFM[[AÑO]:[AÑO]],Cuadro_1!$L$8)/SUMIFS(IFM[[PrimasNetasCobradas]:[PrimasNetasCobradas]],IFM[[Nombre Empresa]:[Nombre Empresa]],$C37,IFM[[MES]:[MES]],Cuadro_1!$J$8,IFM[[AÑO]:[AÑO]],Cuadro_1!$L$8)*100),0)</f>
        <v>8.7140508628773929</v>
      </c>
      <c r="H37" s="166">
        <f>IFERROR((SUMIFS(IFM[[GastosdeAdquision]:[GastosdeAdquision]],IFM[[Nombre Empresa]:[Nombre Empresa]],$C37,IFM[[MES]:[MES]],Cuadro_1!$J$8,IFM[[AÑO]:[AÑO]],Cuadro_1!$L$8)/SUMIFS(IFM[[PrimasNetasCobradas]:[PrimasNetasCobradas]],IFM[[Nombre Empresa]:[Nombre Empresa]],$C37,IFM[[MES]:[MES]],Cuadro_1!$J$8,IFM[[AÑO]:[AÑO]],Cuadro_1!$L$8)*100),0)</f>
        <v>9.150875617334508</v>
      </c>
      <c r="I37" s="166">
        <f>IFERROR((SUMIFS(IFM[[Gastosdeadministracion]:[Gastosdeadministracion]],IFM[[Nombre Empresa]:[Nombre Empresa]],$C37,IFM[[MES]:[MES]],Cuadro_1!$J$8,IFM[[AÑO]:[AÑO]],Cuadro_1!$L$8)/SUMIFS(IFM[[PrimasNetasCobradas]:[PrimasNetasCobradas]],IFM[[Nombre Empresa]:[Nombre Empresa]],$C37,IFM[[MES]:[MES]],Cuadro_1!$J$8,IFM[[AÑO]:[AÑO]],Cuadro_1!$L$8)*100),0)</f>
        <v>21.986846576104583</v>
      </c>
      <c r="J37" s="166">
        <f>IFERROR((SUMIFS(IFM[[ResultadodelReaseguroCedido]:[ResultadodelReaseguroCedido]],IFM[[Nombre Empresa]:[Nombre Empresa]],$C37,IFM[[MES]:[MES]],Cuadro_1!$J$8,IFM[[AÑO]:[AÑO]],Cuadro_1!$L$8)/SUMIFS(IFM[[Total GeneralPDev]:[Total GeneralPDev]],IFM[[Nombre Empresa]:[Nombre Empresa]],$C37,IFM[[MES]:[MES]],Cuadro_1!$J$8,IFM[[AÑO]:[AÑO]],Cuadro_1!$L$8)*-100),0)</f>
        <v>-4.603906746341754</v>
      </c>
      <c r="K37" s="166">
        <f t="shared" si="0"/>
        <v>110.05585659986477</v>
      </c>
      <c r="L37" s="167">
        <f>IFERROR((SUMIFS(IFM[[InversionesAptas]:[InversionesAptas]],IFM[[Nombre Empresa]:[Nombre Empresa]],$C37,IFM[[MES]:[MES]],Cuadro_1!$J$8,IFM[[AÑO]:[AÑO]],Cuadro_1!$L$8)/SUMIFS(IFM[[ReservasTecnicas]:[ReservasTecnicas]],IFM[[Nombre Empresa]:[Nombre Empresa]],$C37,IFM[[MES]:[MES]],Cuadro_1!$J$8,IFM[[AÑO]:[AÑO]],Cuadro_1!$L$8)),0)</f>
        <v>1.425971292722954</v>
      </c>
    </row>
    <row r="38" spans="1:12" ht="14.1" customHeight="1" x14ac:dyDescent="0.2">
      <c r="A38" s="21"/>
      <c r="B38" s="32">
        <v>26</v>
      </c>
      <c r="C38" s="136" t="s">
        <v>80</v>
      </c>
      <c r="D38" s="166">
        <f>IFERROR((SUMIFS(IFM[[SiniestrosPagados_NetosdeSalvamento]:[SiniestrosPagados_NetosdeSalvamento]],IFM[[Nombre Empresa]:[Nombre Empresa]],$C38,IFM[[MES]:[MES]],Cuadro_1!$J$8,IFM[[AÑO]:[AÑO]],Cuadro_1!$L$8)/SUMIFS(IFM[[PrimasNetasCobradas]:[PrimasNetasCobradas]],IFM[[Nombre Empresa]:[Nombre Empresa]],$C38,IFM[[MES]:[MES]],Cuadro_1!$J$8,IFM[[AÑO]:[AÑO]],Cuadro_1!$L$8)*100),0)</f>
        <v>1.2469057732498112</v>
      </c>
      <c r="E38" s="166">
        <f>IFERROR((SUMIFS(IFM[[ReservasdeSiniestrosPendientesBrutas]:[ReservasdeSiniestrosPendientesBrutas]],IFM[[Nombre Empresa]:[Nombre Empresa]],$C38,IFM[[MES]:[MES]],Cuadro_1!$J$8,IFM[[AÑO]:[AÑO]],Cuadro_1!$L$8)/SUMIFS(IFM[[PrimasNetasCobradas]:[PrimasNetasCobradas]],IFM[[Nombre Empresa]:[Nombre Empresa]],$C38,IFM[[MES]:[MES]],Cuadro_1!$J$8,IFM[[AÑO]:[AÑO]],Cuadro_1!$L$8)*100),0)</f>
        <v>0.15559085079050128</v>
      </c>
      <c r="F38" s="166">
        <f>IFERROR((SUMIFS(IFM[[TotalGenralSI]:[TotalGenralSI]],IFM[[Nombre Empresa]:[Nombre Empresa]],$C38,IFM[[MES]:[MES]],Cuadro_1!$J$8,IFM[[AÑO]:[AÑO]],Cuadro_1!$L$8)/SUMIFS(IFM[[Total GeneralPDev]:[Total GeneralPDev]],IFM[[Nombre Empresa]:[Nombre Empresa]],$C38,IFM[[MES]:[MES]],Cuadro_1!$J$8,IFM[[AÑO]:[AÑO]],Cuadro_1!$L$8)*100),0)</f>
        <v>2.1412431973689201</v>
      </c>
      <c r="G38" s="166">
        <f>IFERROR((SUMIFS(IFM[[Comisiones]:[Comisiones]],IFM[[Nombre Empresa]:[Nombre Empresa]],$C38,IFM[[MES]:[MES]],Cuadro_1!$J$8,IFM[[AÑO]:[AÑO]],Cuadro_1!$L$8)/SUMIFS(IFM[[PrimasNetasCobradas]:[PrimasNetasCobradas]],IFM[[Nombre Empresa]:[Nombre Empresa]],$C38,IFM[[MES]:[MES]],Cuadro_1!$J$8,IFM[[AÑO]:[AÑO]],Cuadro_1!$L$8)*100),0)</f>
        <v>0.41561022427725086</v>
      </c>
      <c r="H38" s="166">
        <f>IFERROR((SUMIFS(IFM[[GastosdeAdquision]:[GastosdeAdquision]],IFM[[Nombre Empresa]:[Nombre Empresa]],$C38,IFM[[MES]:[MES]],Cuadro_1!$J$8,IFM[[AÑO]:[AÑO]],Cuadro_1!$L$8)/SUMIFS(IFM[[PrimasNetasCobradas]:[PrimasNetasCobradas]],IFM[[Nombre Empresa]:[Nombre Empresa]],$C38,IFM[[MES]:[MES]],Cuadro_1!$J$8,IFM[[AÑO]:[AÑO]],Cuadro_1!$L$8)*100),0)</f>
        <v>0.27417507718603157</v>
      </c>
      <c r="I38" s="166">
        <f>IFERROR((SUMIFS(IFM[[Gastosdeadministracion]:[Gastosdeadministracion]],IFM[[Nombre Empresa]:[Nombre Empresa]],$C38,IFM[[MES]:[MES]],Cuadro_1!$J$8,IFM[[AÑO]:[AÑO]],Cuadro_1!$L$8)/SUMIFS(IFM[[PrimasNetasCobradas]:[PrimasNetasCobradas]],IFM[[Nombre Empresa]:[Nombre Empresa]],$C38,IFM[[MES]:[MES]],Cuadro_1!$J$8,IFM[[AÑO]:[AÑO]],Cuadro_1!$L$8)*100),0)</f>
        <v>11.272713342248291</v>
      </c>
      <c r="J38" s="166">
        <f>IFERROR((SUMIFS(IFM[[ResultadodelReaseguroCedido]:[ResultadodelReaseguroCedido]],IFM[[Nombre Empresa]:[Nombre Empresa]],$C38,IFM[[MES]:[MES]],Cuadro_1!$J$8,IFM[[AÑO]:[AÑO]],Cuadro_1!$L$8)/SUMIFS(IFM[[Total GeneralPDev]:[Total GeneralPDev]],IFM[[Nombre Empresa]:[Nombre Empresa]],$C38,IFM[[MES]:[MES]],Cuadro_1!$J$8,IFM[[AÑO]:[AÑO]],Cuadro_1!$L$8)*-100),0)</f>
        <v>91.745911472640785</v>
      </c>
      <c r="K38" s="166">
        <f t="shared" si="0"/>
        <v>105.84965331372128</v>
      </c>
      <c r="L38" s="167">
        <f>IFERROR((SUMIFS(IFM[[InversionesAptas]:[InversionesAptas]],IFM[[Nombre Empresa]:[Nombre Empresa]],$C38,IFM[[MES]:[MES]],Cuadro_1!$J$8,IFM[[AÑO]:[AÑO]],Cuadro_1!$L$8)/SUMIFS(IFM[[ReservasTecnicas]:[ReservasTecnicas]],IFM[[Nombre Empresa]:[Nombre Empresa]],$C38,IFM[[MES]:[MES]],Cuadro_1!$J$8,IFM[[AÑO]:[AÑO]],Cuadro_1!$L$8)),0)</f>
        <v>4.5457415135773998</v>
      </c>
    </row>
    <row r="39" spans="1:12" ht="14.1" customHeight="1" x14ac:dyDescent="0.2">
      <c r="A39" s="21"/>
      <c r="B39" s="32">
        <v>27</v>
      </c>
      <c r="C39" s="136" t="s">
        <v>81</v>
      </c>
      <c r="D39" s="166">
        <f>IFERROR((SUMIFS(IFM[[SiniestrosPagados_NetosdeSalvamento]:[SiniestrosPagados_NetosdeSalvamento]],IFM[[Nombre Empresa]:[Nombre Empresa]],$C39,IFM[[MES]:[MES]],Cuadro_1!$J$8,IFM[[AÑO]:[AÑO]],Cuadro_1!$L$8)/SUMIFS(IFM[[PrimasNetasCobradas]:[PrimasNetasCobradas]],IFM[[Nombre Empresa]:[Nombre Empresa]],$C39,IFM[[MES]:[MES]],Cuadro_1!$J$8,IFM[[AÑO]:[AÑO]],Cuadro_1!$L$8)*100),0)</f>
        <v>43.351957521281506</v>
      </c>
      <c r="E39" s="166">
        <f>IFERROR((SUMIFS(IFM[[ReservasdeSiniestrosPendientesBrutas]:[ReservasdeSiniestrosPendientesBrutas]],IFM[[Nombre Empresa]:[Nombre Empresa]],$C39,IFM[[MES]:[MES]],Cuadro_1!$J$8,IFM[[AÑO]:[AÑO]],Cuadro_1!$L$8)/SUMIFS(IFM[[PrimasNetasCobradas]:[PrimasNetasCobradas]],IFM[[Nombre Empresa]:[Nombre Empresa]],$C39,IFM[[MES]:[MES]],Cuadro_1!$J$8,IFM[[AÑO]:[AÑO]],Cuadro_1!$L$8)*100),0)</f>
        <v>14.485135825005285</v>
      </c>
      <c r="F39" s="166">
        <f>IFERROR((SUMIFS(IFM[[TotalGenralSI]:[TotalGenralSI]],IFM[[Nombre Empresa]:[Nombre Empresa]],$C39,IFM[[MES]:[MES]],Cuadro_1!$J$8,IFM[[AÑO]:[AÑO]],Cuadro_1!$L$8)/SUMIFS(IFM[[Total GeneralPDev]:[Total GeneralPDev]],IFM[[Nombre Empresa]:[Nombre Empresa]],$C39,IFM[[MES]:[MES]],Cuadro_1!$J$8,IFM[[AÑO]:[AÑO]],Cuadro_1!$L$8)*100),0)</f>
        <v>40.659992744918199</v>
      </c>
      <c r="G39" s="166">
        <f>IFERROR((SUMIFS(IFM[[Comisiones]:[Comisiones]],IFM[[Nombre Empresa]:[Nombre Empresa]],$C39,IFM[[MES]:[MES]],Cuadro_1!$J$8,IFM[[AÑO]:[AÑO]],Cuadro_1!$L$8)/SUMIFS(IFM[[PrimasNetasCobradas]:[PrimasNetasCobradas]],IFM[[Nombre Empresa]:[Nombre Empresa]],$C39,IFM[[MES]:[MES]],Cuadro_1!$J$8,IFM[[AÑO]:[AÑO]],Cuadro_1!$L$8)*100),0)</f>
        <v>9.8700850976784977</v>
      </c>
      <c r="H39" s="166">
        <f>IFERROR((SUMIFS(IFM[[GastosdeAdquision]:[GastosdeAdquision]],IFM[[Nombre Empresa]:[Nombre Empresa]],$C39,IFM[[MES]:[MES]],Cuadro_1!$J$8,IFM[[AÑO]:[AÑO]],Cuadro_1!$L$8)/SUMIFS(IFM[[PrimasNetasCobradas]:[PrimasNetasCobradas]],IFM[[Nombre Empresa]:[Nombre Empresa]],$C39,IFM[[MES]:[MES]],Cuadro_1!$J$8,IFM[[AÑO]:[AÑO]],Cuadro_1!$L$8)*100),0)</f>
        <v>6.4049823673732966</v>
      </c>
      <c r="I39" s="166">
        <f>IFERROR((SUMIFS(IFM[[Gastosdeadministracion]:[Gastosdeadministracion]],IFM[[Nombre Empresa]:[Nombre Empresa]],$C39,IFM[[MES]:[MES]],Cuadro_1!$J$8,IFM[[AÑO]:[AÑO]],Cuadro_1!$L$8)/SUMIFS(IFM[[PrimasNetasCobradas]:[PrimasNetasCobradas]],IFM[[Nombre Empresa]:[Nombre Empresa]],$C39,IFM[[MES]:[MES]],Cuadro_1!$J$8,IFM[[AÑO]:[AÑO]],Cuadro_1!$L$8)*100),0)</f>
        <v>23.392688777253628</v>
      </c>
      <c r="J39" s="166">
        <f>IFERROR((SUMIFS(IFM[[ResultadodelReaseguroCedido]:[ResultadodelReaseguroCedido]],IFM[[Nombre Empresa]:[Nombre Empresa]],$C39,IFM[[MES]:[MES]],Cuadro_1!$J$8,IFM[[AÑO]:[AÑO]],Cuadro_1!$L$8)/SUMIFS(IFM[[Total GeneralPDev]:[Total GeneralPDev]],IFM[[Nombre Empresa]:[Nombre Empresa]],$C39,IFM[[MES]:[MES]],Cuadro_1!$J$8,IFM[[AÑO]:[AÑO]],Cuadro_1!$L$8)*-100),0)</f>
        <v>23.879872754170236</v>
      </c>
      <c r="K39" s="166">
        <f t="shared" si="0"/>
        <v>104.20762174139385</v>
      </c>
      <c r="L39" s="167">
        <f>IFERROR((SUMIFS(IFM[[InversionesAptas]:[InversionesAptas]],IFM[[Nombre Empresa]:[Nombre Empresa]],$C39,IFM[[MES]:[MES]],Cuadro_1!$J$8,IFM[[AÑO]:[AÑO]],Cuadro_1!$L$8)/SUMIFS(IFM[[ReservasTecnicas]:[ReservasTecnicas]],IFM[[Nombre Empresa]:[Nombre Empresa]],$C39,IFM[[MES]:[MES]],Cuadro_1!$J$8,IFM[[AÑO]:[AÑO]],Cuadro_1!$L$8)),0)</f>
        <v>3.463713470037165</v>
      </c>
    </row>
    <row r="40" spans="1:12" ht="14.1" customHeight="1" x14ac:dyDescent="0.2">
      <c r="A40" s="21"/>
      <c r="B40" s="32">
        <v>28</v>
      </c>
      <c r="C40" s="136" t="s">
        <v>82</v>
      </c>
      <c r="D40" s="166">
        <f>IFERROR((SUMIFS(IFM[[SiniestrosPagados_NetosdeSalvamento]:[SiniestrosPagados_NetosdeSalvamento]],IFM[[Nombre Empresa]:[Nombre Empresa]],$C40,IFM[[MES]:[MES]],Cuadro_1!$J$8,IFM[[AÑO]:[AÑO]],Cuadro_1!$L$8)/SUMIFS(IFM[[PrimasNetasCobradas]:[PrimasNetasCobradas]],IFM[[Nombre Empresa]:[Nombre Empresa]],$C40,IFM[[MES]:[MES]],Cuadro_1!$J$8,IFM[[AÑO]:[AÑO]],Cuadro_1!$L$8)*100),0)</f>
        <v>52.398659851591802</v>
      </c>
      <c r="E40" s="166">
        <f>IFERROR((SUMIFS(IFM[[ReservasdeSiniestrosPendientesBrutas]:[ReservasdeSiniestrosPendientesBrutas]],IFM[[Nombre Empresa]:[Nombre Empresa]],$C40,IFM[[MES]:[MES]],Cuadro_1!$J$8,IFM[[AÑO]:[AÑO]],Cuadro_1!$L$8)/SUMIFS(IFM[[PrimasNetasCobradas]:[PrimasNetasCobradas]],IFM[[Nombre Empresa]:[Nombre Empresa]],$C40,IFM[[MES]:[MES]],Cuadro_1!$J$8,IFM[[AÑO]:[AÑO]],Cuadro_1!$L$8)*100),0)</f>
        <v>20.94624961695671</v>
      </c>
      <c r="F40" s="166">
        <f>IFERROR((SUMIFS(IFM[[TotalGenralSI]:[TotalGenralSI]],IFM[[Nombre Empresa]:[Nombre Empresa]],$C40,IFM[[MES]:[MES]],Cuadro_1!$J$8,IFM[[AÑO]:[AÑO]],Cuadro_1!$L$8)/SUMIFS(IFM[[Total GeneralPDev]:[Total GeneralPDev]],IFM[[Nombre Empresa]:[Nombre Empresa]],$C40,IFM[[MES]:[MES]],Cuadro_1!$J$8,IFM[[AÑO]:[AÑO]],Cuadro_1!$L$8)*100),0)</f>
        <v>72.303564210601493</v>
      </c>
      <c r="G40" s="166">
        <f>IFERROR((SUMIFS(IFM[[Comisiones]:[Comisiones]],IFM[[Nombre Empresa]:[Nombre Empresa]],$C40,IFM[[MES]:[MES]],Cuadro_1!$J$8,IFM[[AÑO]:[AÑO]],Cuadro_1!$L$8)/SUMIFS(IFM[[PrimasNetasCobradas]:[PrimasNetasCobradas]],IFM[[Nombre Empresa]:[Nombre Empresa]],$C40,IFM[[MES]:[MES]],Cuadro_1!$J$8,IFM[[AÑO]:[AÑO]],Cuadro_1!$L$8)*100),0)</f>
        <v>8.5895141384145113</v>
      </c>
      <c r="H40" s="166">
        <f>IFERROR((SUMIFS(IFM[[GastosdeAdquision]:[GastosdeAdquision]],IFM[[Nombre Empresa]:[Nombre Empresa]],$C40,IFM[[MES]:[MES]],Cuadro_1!$J$8,IFM[[AÑO]:[AÑO]],Cuadro_1!$L$8)/SUMIFS(IFM[[PrimasNetasCobradas]:[PrimasNetasCobradas]],IFM[[Nombre Empresa]:[Nombre Empresa]],$C40,IFM[[MES]:[MES]],Cuadro_1!$J$8,IFM[[AÑO]:[AÑO]],Cuadro_1!$L$8)*100),0)</f>
        <v>5.4670133771587182</v>
      </c>
      <c r="I40" s="166">
        <f>IFERROR((SUMIFS(IFM[[Gastosdeadministracion]:[Gastosdeadministracion]],IFM[[Nombre Empresa]:[Nombre Empresa]],$C40,IFM[[MES]:[MES]],Cuadro_1!$J$8,IFM[[AÑO]:[AÑO]],Cuadro_1!$L$8)/SUMIFS(IFM[[PrimasNetasCobradas]:[PrimasNetasCobradas]],IFM[[Nombre Empresa]:[Nombre Empresa]],$C40,IFM[[MES]:[MES]],Cuadro_1!$J$8,IFM[[AÑO]:[AÑO]],Cuadro_1!$L$8)*100),0)</f>
        <v>15.708045619869901</v>
      </c>
      <c r="J40" s="166">
        <f>IFERROR((SUMIFS(IFM[[ResultadodelReaseguroCedido]:[ResultadodelReaseguroCedido]],IFM[[Nombre Empresa]:[Nombre Empresa]],$C40,IFM[[MES]:[MES]],Cuadro_1!$J$8,IFM[[AÑO]:[AÑO]],Cuadro_1!$L$8)/SUMIFS(IFM[[Total GeneralPDev]:[Total GeneralPDev]],IFM[[Nombre Empresa]:[Nombre Empresa]],$C40,IFM[[MES]:[MES]],Cuadro_1!$J$8,IFM[[AÑO]:[AÑO]],Cuadro_1!$L$8)*-100),0)</f>
        <v>-9.3847421280314585</v>
      </c>
      <c r="K40" s="166">
        <f t="shared" si="0"/>
        <v>92.683395218013175</v>
      </c>
      <c r="L40" s="167">
        <f>IFERROR((SUMIFS(IFM[[InversionesAptas]:[InversionesAptas]],IFM[[Nombre Empresa]:[Nombre Empresa]],$C40,IFM[[MES]:[MES]],Cuadro_1!$J$8,IFM[[AÑO]:[AÑO]],Cuadro_1!$L$8)/SUMIFS(IFM[[ReservasTecnicas]:[ReservasTecnicas]],IFM[[Nombre Empresa]:[Nombre Empresa]],$C40,IFM[[MES]:[MES]],Cuadro_1!$J$8,IFM[[AÑO]:[AÑO]],Cuadro_1!$L$8)),0)</f>
        <v>6.0740965232734432</v>
      </c>
    </row>
    <row r="41" spans="1:12" ht="14.1" customHeight="1" x14ac:dyDescent="0.2">
      <c r="A41" s="21"/>
      <c r="B41" s="32">
        <v>29</v>
      </c>
      <c r="C41" s="136" t="s">
        <v>83</v>
      </c>
      <c r="D41" s="166">
        <f>IFERROR((SUMIFS(IFM[[SiniestrosPagados_NetosdeSalvamento]:[SiniestrosPagados_NetosdeSalvamento]],IFM[[Nombre Empresa]:[Nombre Empresa]],$C41,IFM[[MES]:[MES]],Cuadro_1!$J$8,IFM[[AÑO]:[AÑO]],Cuadro_1!$L$8)/SUMIFS(IFM[[PrimasNetasCobradas]:[PrimasNetasCobradas]],IFM[[Nombre Empresa]:[Nombre Empresa]],$C41,IFM[[MES]:[MES]],Cuadro_1!$J$8,IFM[[AÑO]:[AÑO]],Cuadro_1!$L$8)*100),0)</f>
        <v>11.991606759546304</v>
      </c>
      <c r="E41" s="166">
        <f>IFERROR((SUMIFS(IFM[[ReservasdeSiniestrosPendientesBrutas]:[ReservasdeSiniestrosPendientesBrutas]],IFM[[Nombre Empresa]:[Nombre Empresa]],$C41,IFM[[MES]:[MES]],Cuadro_1!$J$8,IFM[[AÑO]:[AÑO]],Cuadro_1!$L$8)/SUMIFS(IFM[[PrimasNetasCobradas]:[PrimasNetasCobradas]],IFM[[Nombre Empresa]:[Nombre Empresa]],$C41,IFM[[MES]:[MES]],Cuadro_1!$J$8,IFM[[AÑO]:[AÑO]],Cuadro_1!$L$8)*100),0)</f>
        <v>10.39933866534237</v>
      </c>
      <c r="F41" s="166">
        <f>IFERROR((SUMIFS(IFM[[TotalGenralSI]:[TotalGenralSI]],IFM[[Nombre Empresa]:[Nombre Empresa]],$C41,IFM[[MES]:[MES]],Cuadro_1!$J$8,IFM[[AÑO]:[AÑO]],Cuadro_1!$L$8)/SUMIFS(IFM[[Total GeneralPDev]:[Total GeneralPDev]],IFM[[Nombre Empresa]:[Nombre Empresa]],$C41,IFM[[MES]:[MES]],Cuadro_1!$J$8,IFM[[AÑO]:[AÑO]],Cuadro_1!$L$8)*100),0)</f>
        <v>24.146405282230194</v>
      </c>
      <c r="G41" s="166">
        <f>IFERROR((SUMIFS(IFM[[Comisiones]:[Comisiones]],IFM[[Nombre Empresa]:[Nombre Empresa]],$C41,IFM[[MES]:[MES]],Cuadro_1!$J$8,IFM[[AÑO]:[AÑO]],Cuadro_1!$L$8)/SUMIFS(IFM[[PrimasNetasCobradas]:[PrimasNetasCobradas]],IFM[[Nombre Empresa]:[Nombre Empresa]],$C41,IFM[[MES]:[MES]],Cuadro_1!$J$8,IFM[[AÑO]:[AÑO]],Cuadro_1!$L$8)*100),0)</f>
        <v>0.47146739684737271</v>
      </c>
      <c r="H41" s="166">
        <f>IFERROR((SUMIFS(IFM[[GastosdeAdquision]:[GastosdeAdquision]],IFM[[Nombre Empresa]:[Nombre Empresa]],$C41,IFM[[MES]:[MES]],Cuadro_1!$J$8,IFM[[AÑO]:[AÑO]],Cuadro_1!$L$8)/SUMIFS(IFM[[PrimasNetasCobradas]:[PrimasNetasCobradas]],IFM[[Nombre Empresa]:[Nombre Empresa]],$C41,IFM[[MES]:[MES]],Cuadro_1!$J$8,IFM[[AÑO]:[AÑO]],Cuadro_1!$L$8)*100),0)</f>
        <v>0</v>
      </c>
      <c r="I41" s="166">
        <f>IFERROR((SUMIFS(IFM[[Gastosdeadministracion]:[Gastosdeadministracion]],IFM[[Nombre Empresa]:[Nombre Empresa]],$C41,IFM[[MES]:[MES]],Cuadro_1!$J$8,IFM[[AÑO]:[AÑO]],Cuadro_1!$L$8)/SUMIFS(IFM[[PrimasNetasCobradas]:[PrimasNetasCobradas]],IFM[[Nombre Empresa]:[Nombre Empresa]],$C41,IFM[[MES]:[MES]],Cuadro_1!$J$8,IFM[[AÑO]:[AÑO]],Cuadro_1!$L$8)*100),0)</f>
        <v>38.525077636010465</v>
      </c>
      <c r="J41" s="166">
        <f>IFERROR((SUMIFS(IFM[[ResultadodelReaseguroCedido]:[ResultadodelReaseguroCedido]],IFM[[Nombre Empresa]:[Nombre Empresa]],$C41,IFM[[MES]:[MES]],Cuadro_1!$J$8,IFM[[AÑO]:[AÑO]],Cuadro_1!$L$8)/SUMIFS(IFM[[Total GeneralPDev]:[Total GeneralPDev]],IFM[[Nombre Empresa]:[Nombre Empresa]],$C41,IFM[[MES]:[MES]],Cuadro_1!$J$8,IFM[[AÑO]:[AÑO]],Cuadro_1!$L$8)*-100),0)</f>
        <v>42.656031059687258</v>
      </c>
      <c r="K41" s="166">
        <f t="shared" si="0"/>
        <v>105.79898137477528</v>
      </c>
      <c r="L41" s="167">
        <f>IFERROR((SUMIFS(IFM[[InversionesAptas]:[InversionesAptas]],IFM[[Nombre Empresa]:[Nombre Empresa]],$C41,IFM[[MES]:[MES]],Cuadro_1!$J$8,IFM[[AÑO]:[AÑO]],Cuadro_1!$L$8)/SUMIFS(IFM[[ReservasTecnicas]:[ReservasTecnicas]],IFM[[Nombre Empresa]:[Nombre Empresa]],$C41,IFM[[MES]:[MES]],Cuadro_1!$J$8,IFM[[AÑO]:[AÑO]],Cuadro_1!$L$8)),0)</f>
        <v>1.4913378426497879</v>
      </c>
    </row>
    <row r="42" spans="1:12" ht="14.1" customHeight="1" x14ac:dyDescent="0.2">
      <c r="A42" s="21"/>
      <c r="B42" s="32">
        <v>30</v>
      </c>
      <c r="C42" s="136" t="s">
        <v>106</v>
      </c>
      <c r="D42" s="166">
        <f>IFERROR((SUMIFS(IFM[[SiniestrosPagados_NetosdeSalvamento]:[SiniestrosPagados_NetosdeSalvamento]],IFM[[Nombre Empresa]:[Nombre Empresa]],$C42,IFM[[MES]:[MES]],Cuadro_1!$J$8,IFM[[AÑO]:[AÑO]],Cuadro_1!$L$8)/SUMIFS(IFM[[PrimasNetasCobradas]:[PrimasNetasCobradas]],IFM[[Nombre Empresa]:[Nombre Empresa]],$C42,IFM[[MES]:[MES]],Cuadro_1!$J$8,IFM[[AÑO]:[AÑO]],Cuadro_1!$L$8)*100),0)</f>
        <v>0</v>
      </c>
      <c r="E42" s="166">
        <f>IFERROR((SUMIFS(IFM[[ReservasdeSiniestrosPendientesBrutas]:[ReservasdeSiniestrosPendientesBrutas]],IFM[[Nombre Empresa]:[Nombre Empresa]],$C42,IFM[[MES]:[MES]],Cuadro_1!$J$8,IFM[[AÑO]:[AÑO]],Cuadro_1!$L$8)/SUMIFS(IFM[[PrimasNetasCobradas]:[PrimasNetasCobradas]],IFM[[Nombre Empresa]:[Nombre Empresa]],$C42,IFM[[MES]:[MES]],Cuadro_1!$J$8,IFM[[AÑO]:[AÑO]],Cuadro_1!$L$8)*100),0)</f>
        <v>0</v>
      </c>
      <c r="F42" s="166">
        <f>IFERROR((SUMIFS(IFM[[TotalGenralSI]:[TotalGenralSI]],IFM[[Nombre Empresa]:[Nombre Empresa]],$C42,IFM[[MES]:[MES]],Cuadro_1!$J$8,IFM[[AÑO]:[AÑO]],Cuadro_1!$L$8)/SUMIFS(IFM[[Total GeneralPDev]:[Total GeneralPDev]],IFM[[Nombre Empresa]:[Nombre Empresa]],$C42,IFM[[MES]:[MES]],Cuadro_1!$J$8,IFM[[AÑO]:[AÑO]],Cuadro_1!$L$8)*100),0)</f>
        <v>0</v>
      </c>
      <c r="G42" s="166">
        <f>IFERROR((SUMIFS(IFM[[Comisiones]:[Comisiones]],IFM[[Nombre Empresa]:[Nombre Empresa]],$C42,IFM[[MES]:[MES]],Cuadro_1!$J$8,IFM[[AÑO]:[AÑO]],Cuadro_1!$L$8)/SUMIFS(IFM[[PrimasNetasCobradas]:[PrimasNetasCobradas]],IFM[[Nombre Empresa]:[Nombre Empresa]],$C42,IFM[[MES]:[MES]],Cuadro_1!$J$8,IFM[[AÑO]:[AÑO]],Cuadro_1!$L$8)*100),0)</f>
        <v>0</v>
      </c>
      <c r="H42" s="166">
        <f>IFERROR((SUMIFS(IFM[[GastosdeAdquision]:[GastosdeAdquision]],IFM[[Nombre Empresa]:[Nombre Empresa]],$C42,IFM[[MES]:[MES]],Cuadro_1!$J$8,IFM[[AÑO]:[AÑO]],Cuadro_1!$L$8)/SUMIFS(IFM[[PrimasNetasCobradas]:[PrimasNetasCobradas]],IFM[[Nombre Empresa]:[Nombre Empresa]],$C42,IFM[[MES]:[MES]],Cuadro_1!$J$8,IFM[[AÑO]:[AÑO]],Cuadro_1!$L$8)*100),0)</f>
        <v>0</v>
      </c>
      <c r="I42" s="166">
        <f>IFERROR((SUMIFS(IFM[[Gastosdeadministracion]:[Gastosdeadministracion]],IFM[[Nombre Empresa]:[Nombre Empresa]],$C42,IFM[[MES]:[MES]],Cuadro_1!$J$8,IFM[[AÑO]:[AÑO]],Cuadro_1!$L$8)/SUMIFS(IFM[[PrimasNetasCobradas]:[PrimasNetasCobradas]],IFM[[Nombre Empresa]:[Nombre Empresa]],$C42,IFM[[MES]:[MES]],Cuadro_1!$J$8,IFM[[AÑO]:[AÑO]],Cuadro_1!$L$8)*100),0)</f>
        <v>0</v>
      </c>
      <c r="J42" s="166">
        <f>IFERROR((SUMIFS(IFM[[ResultadodelReaseguroCedido]:[ResultadodelReaseguroCedido]],IFM[[Nombre Empresa]:[Nombre Empresa]],$C42,IFM[[MES]:[MES]],Cuadro_1!$J$8,IFM[[AÑO]:[AÑO]],Cuadro_1!$L$8)/SUMIFS(IFM[[Total GeneralPDev]:[Total GeneralPDev]],IFM[[Nombre Empresa]:[Nombre Empresa]],$C42,IFM[[MES]:[MES]],Cuadro_1!$J$8,IFM[[AÑO]:[AÑO]],Cuadro_1!$L$8)*-100),0)</f>
        <v>0</v>
      </c>
      <c r="K42" s="166">
        <f t="shared" si="0"/>
        <v>0</v>
      </c>
      <c r="L42" s="167">
        <f>IFERROR((SUMIFS(IFM[[InversionesAptas]:[InversionesAptas]],IFM[[Nombre Empresa]:[Nombre Empresa]],$C42,IFM[[MES]:[MES]],Cuadro_1!$J$8,IFM[[AÑO]:[AÑO]],Cuadro_1!$L$8)/SUMIFS(IFM[[ReservasTecnicas]:[ReservasTecnicas]],IFM[[Nombre Empresa]:[Nombre Empresa]],$C42,IFM[[MES]:[MES]],Cuadro_1!$J$8,IFM[[AÑO]:[AÑO]],Cuadro_1!$L$8)),0)</f>
        <v>0</v>
      </c>
    </row>
    <row r="43" spans="1:12" ht="14.1" customHeight="1" x14ac:dyDescent="0.2">
      <c r="A43" s="21"/>
      <c r="B43" s="32">
        <v>31</v>
      </c>
      <c r="C43" s="136" t="s">
        <v>84</v>
      </c>
      <c r="D43" s="166">
        <f>IFERROR((SUMIFS(IFM[[SiniestrosPagados_NetosdeSalvamento]:[SiniestrosPagados_NetosdeSalvamento]],IFM[[Nombre Empresa]:[Nombre Empresa]],$C43,IFM[[MES]:[MES]],Cuadro_1!$J$8,IFM[[AÑO]:[AÑO]],Cuadro_1!$L$8)/SUMIFS(IFM[[PrimasNetasCobradas]:[PrimasNetasCobradas]],IFM[[Nombre Empresa]:[Nombre Empresa]],$C43,IFM[[MES]:[MES]],Cuadro_1!$J$8,IFM[[AÑO]:[AÑO]],Cuadro_1!$L$8)*100),0)</f>
        <v>2.4710907932239286</v>
      </c>
      <c r="E43" s="166">
        <f>IFERROR((SUMIFS(IFM[[ReservasdeSiniestrosPendientesBrutas]:[ReservasdeSiniestrosPendientesBrutas]],IFM[[Nombre Empresa]:[Nombre Empresa]],$C43,IFM[[MES]:[MES]],Cuadro_1!$J$8,IFM[[AÑO]:[AÑO]],Cuadro_1!$L$8)/SUMIFS(IFM[[PrimasNetasCobradas]:[PrimasNetasCobradas]],IFM[[Nombre Empresa]:[Nombre Empresa]],$C43,IFM[[MES]:[MES]],Cuadro_1!$J$8,IFM[[AÑO]:[AÑO]],Cuadro_1!$L$8)*100),0)</f>
        <v>2.7336450078651082</v>
      </c>
      <c r="F43" s="166">
        <f>IFERROR((SUMIFS(IFM[[TotalGenralSI]:[TotalGenralSI]],IFM[[Nombre Empresa]:[Nombre Empresa]],$C43,IFM[[MES]:[MES]],Cuadro_1!$J$8,IFM[[AÑO]:[AÑO]],Cuadro_1!$L$8)/SUMIFS(IFM[[Total GeneralPDev]:[Total GeneralPDev]],IFM[[Nombre Empresa]:[Nombre Empresa]],$C43,IFM[[MES]:[MES]],Cuadro_1!$J$8,IFM[[AÑO]:[AÑO]],Cuadro_1!$L$8)*100),0)</f>
        <v>-1.626363094421144</v>
      </c>
      <c r="G43" s="166">
        <f>IFERROR((SUMIFS(IFM[[Comisiones]:[Comisiones]],IFM[[Nombre Empresa]:[Nombre Empresa]],$C43,IFM[[MES]:[MES]],Cuadro_1!$J$8,IFM[[AÑO]:[AÑO]],Cuadro_1!$L$8)/SUMIFS(IFM[[PrimasNetasCobradas]:[PrimasNetasCobradas]],IFM[[Nombre Empresa]:[Nombre Empresa]],$C43,IFM[[MES]:[MES]],Cuadro_1!$J$8,IFM[[AÑO]:[AÑO]],Cuadro_1!$L$8)*100),0)</f>
        <v>4.5581382686930949</v>
      </c>
      <c r="H43" s="166">
        <f>IFERROR((SUMIFS(IFM[[GastosdeAdquision]:[GastosdeAdquision]],IFM[[Nombre Empresa]:[Nombre Empresa]],$C43,IFM[[MES]:[MES]],Cuadro_1!$J$8,IFM[[AÑO]:[AÑO]],Cuadro_1!$L$8)/SUMIFS(IFM[[PrimasNetasCobradas]:[PrimasNetasCobradas]],IFM[[Nombre Empresa]:[Nombre Empresa]],$C43,IFM[[MES]:[MES]],Cuadro_1!$J$8,IFM[[AÑO]:[AÑO]],Cuadro_1!$L$8)*100),0)</f>
        <v>0.76512195281445505</v>
      </c>
      <c r="I43" s="166">
        <f>IFERROR((SUMIFS(IFM[[Gastosdeadministracion]:[Gastosdeadministracion]],IFM[[Nombre Empresa]:[Nombre Empresa]],$C43,IFM[[MES]:[MES]],Cuadro_1!$J$8,IFM[[AÑO]:[AÑO]],Cuadro_1!$L$8)/SUMIFS(IFM[[PrimasNetasCobradas]:[PrimasNetasCobradas]],IFM[[Nombre Empresa]:[Nombre Empresa]],$C43,IFM[[MES]:[MES]],Cuadro_1!$J$8,IFM[[AÑO]:[AÑO]],Cuadro_1!$L$8)*100),0)</f>
        <v>52.203947402245277</v>
      </c>
      <c r="J43" s="166">
        <f>IFERROR((SUMIFS(IFM[[ResultadodelReaseguroCedido]:[ResultadodelReaseguroCedido]],IFM[[Nombre Empresa]:[Nombre Empresa]],$C43,IFM[[MES]:[MES]],Cuadro_1!$J$8,IFM[[AÑO]:[AÑO]],Cuadro_1!$L$8)/SUMIFS(IFM[[Total GeneralPDev]:[Total GeneralPDev]],IFM[[Nombre Empresa]:[Nombre Empresa]],$C43,IFM[[MES]:[MES]],Cuadro_1!$J$8,IFM[[AÑO]:[AÑO]],Cuadro_1!$L$8)*-100),0)</f>
        <v>26.846521141626802</v>
      </c>
      <c r="K43" s="166">
        <f t="shared" si="0"/>
        <v>82.747365670958487</v>
      </c>
      <c r="L43" s="167">
        <f>IFERROR((SUMIFS(IFM[[InversionesAptas]:[InversionesAptas]],IFM[[Nombre Empresa]:[Nombre Empresa]],$C43,IFM[[MES]:[MES]],Cuadro_1!$J$8,IFM[[AÑO]:[AÑO]],Cuadro_1!$L$8)/SUMIFS(IFM[[ReservasTecnicas]:[ReservasTecnicas]],IFM[[Nombre Empresa]:[Nombre Empresa]],$C43,IFM[[MES]:[MES]],Cuadro_1!$J$8,IFM[[AÑO]:[AÑO]],Cuadro_1!$L$8)),0)</f>
        <v>0.89451704615304517</v>
      </c>
    </row>
    <row r="44" spans="1:12" ht="14.1" customHeight="1" x14ac:dyDescent="0.2">
      <c r="A44" s="21"/>
      <c r="B44" s="32">
        <v>32</v>
      </c>
      <c r="C44" s="136" t="s">
        <v>85</v>
      </c>
      <c r="D44" s="166">
        <f>IFERROR((SUMIFS(IFM[[SiniestrosPagados_NetosdeSalvamento]:[SiniestrosPagados_NetosdeSalvamento]],IFM[[Nombre Empresa]:[Nombre Empresa]],$C44,IFM[[MES]:[MES]],Cuadro_1!$J$8,IFM[[AÑO]:[AÑO]],Cuadro_1!$L$8)/SUMIFS(IFM[[PrimasNetasCobradas]:[PrimasNetasCobradas]],IFM[[Nombre Empresa]:[Nombre Empresa]],$C44,IFM[[MES]:[MES]],Cuadro_1!$J$8,IFM[[AÑO]:[AÑO]],Cuadro_1!$L$8)*100),0)</f>
        <v>32.960807528402533</v>
      </c>
      <c r="E44" s="166">
        <f>IFERROR((SUMIFS(IFM[[ReservasdeSiniestrosPendientesBrutas]:[ReservasdeSiniestrosPendientesBrutas]],IFM[[Nombre Empresa]:[Nombre Empresa]],$C44,IFM[[MES]:[MES]],Cuadro_1!$J$8,IFM[[AÑO]:[AÑO]],Cuadro_1!$L$8)/SUMIFS(IFM[[PrimasNetasCobradas]:[PrimasNetasCobradas]],IFM[[Nombre Empresa]:[Nombre Empresa]],$C44,IFM[[MES]:[MES]],Cuadro_1!$J$8,IFM[[AÑO]:[AÑO]],Cuadro_1!$L$8)*100),0)</f>
        <v>4.0399201050739491</v>
      </c>
      <c r="F44" s="166">
        <f>IFERROR((SUMIFS(IFM[[TotalGenralSI]:[TotalGenralSI]],IFM[[Nombre Empresa]:[Nombre Empresa]],$C44,IFM[[MES]:[MES]],Cuadro_1!$J$8,IFM[[AÑO]:[AÑO]],Cuadro_1!$L$8)/SUMIFS(IFM[[Total GeneralPDev]:[Total GeneralPDev]],IFM[[Nombre Empresa]:[Nombre Empresa]],$C44,IFM[[MES]:[MES]],Cuadro_1!$J$8,IFM[[AÑO]:[AÑO]],Cuadro_1!$L$8)*100),0)</f>
        <v>48.215633255565123</v>
      </c>
      <c r="G44" s="166">
        <f>IFERROR((SUMIFS(IFM[[Comisiones]:[Comisiones]],IFM[[Nombre Empresa]:[Nombre Empresa]],$C44,IFM[[MES]:[MES]],Cuadro_1!$J$8,IFM[[AÑO]:[AÑO]],Cuadro_1!$L$8)/SUMIFS(IFM[[PrimasNetasCobradas]:[PrimasNetasCobradas]],IFM[[Nombre Empresa]:[Nombre Empresa]],$C44,IFM[[MES]:[MES]],Cuadro_1!$J$8,IFM[[AÑO]:[AÑO]],Cuadro_1!$L$8)*100),0)</f>
        <v>10.05970344981669</v>
      </c>
      <c r="H44" s="166">
        <f>IFERROR((SUMIFS(IFM[[GastosdeAdquision]:[GastosdeAdquision]],IFM[[Nombre Empresa]:[Nombre Empresa]],$C44,IFM[[MES]:[MES]],Cuadro_1!$J$8,IFM[[AÑO]:[AÑO]],Cuadro_1!$L$8)/SUMIFS(IFM[[PrimasNetasCobradas]:[PrimasNetasCobradas]],IFM[[Nombre Empresa]:[Nombre Empresa]],$C44,IFM[[MES]:[MES]],Cuadro_1!$J$8,IFM[[AÑO]:[AÑO]],Cuadro_1!$L$8)*100),0)</f>
        <v>6.3242206586996392</v>
      </c>
      <c r="I44" s="166">
        <f>IFERROR((SUMIFS(IFM[[Gastosdeadministracion]:[Gastosdeadministracion]],IFM[[Nombre Empresa]:[Nombre Empresa]],$C44,IFM[[MES]:[MES]],Cuadro_1!$J$8,IFM[[AÑO]:[AÑO]],Cuadro_1!$L$8)/SUMIFS(IFM[[PrimasNetasCobradas]:[PrimasNetasCobradas]],IFM[[Nombre Empresa]:[Nombre Empresa]],$C44,IFM[[MES]:[MES]],Cuadro_1!$J$8,IFM[[AÑO]:[AÑO]],Cuadro_1!$L$8)*100),0)</f>
        <v>55.717650847691367</v>
      </c>
      <c r="J44" s="166">
        <f>IFERROR((SUMIFS(IFM[[ResultadodelReaseguroCedido]:[ResultadodelReaseguroCedido]],IFM[[Nombre Empresa]:[Nombre Empresa]],$C44,IFM[[MES]:[MES]],Cuadro_1!$J$8,IFM[[AÑO]:[AÑO]],Cuadro_1!$L$8)/SUMIFS(IFM[[Total GeneralPDev]:[Total GeneralPDev]],IFM[[Nombre Empresa]:[Nombre Empresa]],$C44,IFM[[MES]:[MES]],Cuadro_1!$J$8,IFM[[AÑO]:[AÑO]],Cuadro_1!$L$8)*-100),0)</f>
        <v>2.1695131356617083</v>
      </c>
      <c r="K44" s="166">
        <f t="shared" si="0"/>
        <v>122.48672134743452</v>
      </c>
      <c r="L44" s="167">
        <f>IFERROR((SUMIFS(IFM[[InversionesAptas]:[InversionesAptas]],IFM[[Nombre Empresa]:[Nombre Empresa]],$C44,IFM[[MES]:[MES]],Cuadro_1!$J$8,IFM[[AÑO]:[AÑO]],Cuadro_1!$L$8)/SUMIFS(IFM[[ReservasTecnicas]:[ReservasTecnicas]],IFM[[Nombre Empresa]:[Nombre Empresa]],$C44,IFM[[MES]:[MES]],Cuadro_1!$J$8,IFM[[AÑO]:[AÑO]],Cuadro_1!$L$8)),0)</f>
        <v>11.255565084712673</v>
      </c>
    </row>
    <row r="45" spans="1:12" ht="14.1" customHeight="1" x14ac:dyDescent="0.2">
      <c r="A45" s="21"/>
      <c r="B45" s="32">
        <v>33</v>
      </c>
      <c r="C45" s="136" t="s">
        <v>86</v>
      </c>
      <c r="D45" s="166">
        <f>IFERROR((SUMIFS(IFM[[SiniestrosPagados_NetosdeSalvamento]:[SiniestrosPagados_NetosdeSalvamento]],IFM[[Nombre Empresa]:[Nombre Empresa]],$C45,IFM[[MES]:[MES]],Cuadro_1!$J$8,IFM[[AÑO]:[AÑO]],Cuadro_1!$L$8)/SUMIFS(IFM[[PrimasNetasCobradas]:[PrimasNetasCobradas]],IFM[[Nombre Empresa]:[Nombre Empresa]],$C45,IFM[[MES]:[MES]],Cuadro_1!$J$8,IFM[[AÑO]:[AÑO]],Cuadro_1!$L$8)*100),0)</f>
        <v>3.0769648416713231</v>
      </c>
      <c r="E45" s="166">
        <f>IFERROR((SUMIFS(IFM[[ReservasdeSiniestrosPendientesBrutas]:[ReservasdeSiniestrosPendientesBrutas]],IFM[[Nombre Empresa]:[Nombre Empresa]],$C45,IFM[[MES]:[MES]],Cuadro_1!$J$8,IFM[[AÑO]:[AÑO]],Cuadro_1!$L$8)/SUMIFS(IFM[[PrimasNetasCobradas]:[PrimasNetasCobradas]],IFM[[Nombre Empresa]:[Nombre Empresa]],$C45,IFM[[MES]:[MES]],Cuadro_1!$J$8,IFM[[AÑO]:[AÑO]],Cuadro_1!$L$8)*100),0)</f>
        <v>9.3780288446987221</v>
      </c>
      <c r="F45" s="166">
        <f>IFERROR((SUMIFS(IFM[[TotalGenralSI]:[TotalGenralSI]],IFM[[Nombre Empresa]:[Nombre Empresa]],$C45,IFM[[MES]:[MES]],Cuadro_1!$J$8,IFM[[AÑO]:[AÑO]],Cuadro_1!$L$8)/SUMIFS(IFM[[Total GeneralPDev]:[Total GeneralPDev]],IFM[[Nombre Empresa]:[Nombre Empresa]],$C45,IFM[[MES]:[MES]],Cuadro_1!$J$8,IFM[[AÑO]:[AÑO]],Cuadro_1!$L$8)*100),0)</f>
        <v>-157.61874375382524</v>
      </c>
      <c r="G45" s="166">
        <f>IFERROR((SUMIFS(IFM[[Comisiones]:[Comisiones]],IFM[[Nombre Empresa]:[Nombre Empresa]],$C45,IFM[[MES]:[MES]],Cuadro_1!$J$8,IFM[[AÑO]:[AÑO]],Cuadro_1!$L$8)/SUMIFS(IFM[[PrimasNetasCobradas]:[PrimasNetasCobradas]],IFM[[Nombre Empresa]:[Nombre Empresa]],$C45,IFM[[MES]:[MES]],Cuadro_1!$J$8,IFM[[AÑO]:[AÑO]],Cuadro_1!$L$8)*100),0)</f>
        <v>8.9652831884305098</v>
      </c>
      <c r="H45" s="166">
        <f>IFERROR((SUMIFS(IFM[[GastosdeAdquision]:[GastosdeAdquision]],IFM[[Nombre Empresa]:[Nombre Empresa]],$C45,IFM[[MES]:[MES]],Cuadro_1!$J$8,IFM[[AÑO]:[AÑO]],Cuadro_1!$L$8)/SUMIFS(IFM[[PrimasNetasCobradas]:[PrimasNetasCobradas]],IFM[[Nombre Empresa]:[Nombre Empresa]],$C45,IFM[[MES]:[MES]],Cuadro_1!$J$8,IFM[[AÑO]:[AÑO]],Cuadro_1!$L$8)*100),0)</f>
        <v>9.2559947759681123</v>
      </c>
      <c r="I45" s="166">
        <f>IFERROR((SUMIFS(IFM[[Gastosdeadministracion]:[Gastosdeadministracion]],IFM[[Nombre Empresa]:[Nombre Empresa]],$C45,IFM[[MES]:[MES]],Cuadro_1!$J$8,IFM[[AÑO]:[AÑO]],Cuadro_1!$L$8)/SUMIFS(IFM[[PrimasNetasCobradas]:[PrimasNetasCobradas]],IFM[[Nombre Empresa]:[Nombre Empresa]],$C45,IFM[[MES]:[MES]],Cuadro_1!$J$8,IFM[[AÑO]:[AÑO]],Cuadro_1!$L$8)*100),0)</f>
        <v>78.762613198571202</v>
      </c>
      <c r="J45" s="166">
        <f>IFERROR((SUMIFS(IFM[[ResultadodelReaseguroCedido]:[ResultadodelReaseguroCedido]],IFM[[Nombre Empresa]:[Nombre Empresa]],$C45,IFM[[MES]:[MES]],Cuadro_1!$J$8,IFM[[AÑO]:[AÑO]],Cuadro_1!$L$8)/SUMIFS(IFM[[Total GeneralPDev]:[Total GeneralPDev]],IFM[[Nombre Empresa]:[Nombre Empresa]],$C45,IFM[[MES]:[MES]],Cuadro_1!$J$8,IFM[[AÑO]:[AÑO]],Cuadro_1!$L$8)*-100),0)</f>
        <v>-27.174900747196958</v>
      </c>
      <c r="K45" s="166">
        <f t="shared" si="0"/>
        <v>-87.809753338052388</v>
      </c>
      <c r="L45" s="167">
        <f>IFERROR((SUMIFS(IFM[[InversionesAptas]:[InversionesAptas]],IFM[[Nombre Empresa]:[Nombre Empresa]],$C45,IFM[[MES]:[MES]],Cuadro_1!$J$8,IFM[[AÑO]:[AÑO]],Cuadro_1!$L$8)/SUMIFS(IFM[[ReservasTecnicas]:[ReservasTecnicas]],IFM[[Nombre Empresa]:[Nombre Empresa]],$C45,IFM[[MES]:[MES]],Cuadro_1!$J$8,IFM[[AÑO]:[AÑO]],Cuadro_1!$L$8)),0)</f>
        <v>1.7118030089786271</v>
      </c>
    </row>
    <row r="46" spans="1:12" ht="14.1" customHeight="1" x14ac:dyDescent="0.2">
      <c r="A46" s="21"/>
      <c r="B46" s="32">
        <v>34</v>
      </c>
      <c r="C46" s="136" t="s">
        <v>87</v>
      </c>
      <c r="D46" s="166">
        <f>IFERROR((SUMIFS(IFM[[SiniestrosPagados_NetosdeSalvamento]:[SiniestrosPagados_NetosdeSalvamento]],IFM[[Nombre Empresa]:[Nombre Empresa]],$C46,IFM[[MES]:[MES]],Cuadro_1!$J$8,IFM[[AÑO]:[AÑO]],Cuadro_1!$L$8)/SUMIFS(IFM[[PrimasNetasCobradas]:[PrimasNetasCobradas]],IFM[[Nombre Empresa]:[Nombre Empresa]],$C46,IFM[[MES]:[MES]],Cuadro_1!$J$8,IFM[[AÑO]:[AÑO]],Cuadro_1!$L$8)*100),0)</f>
        <v>38.024263326485801</v>
      </c>
      <c r="E46" s="166">
        <f>IFERROR((SUMIFS(IFM[[ReservasdeSiniestrosPendientesBrutas]:[ReservasdeSiniestrosPendientesBrutas]],IFM[[Nombre Empresa]:[Nombre Empresa]],$C46,IFM[[MES]:[MES]],Cuadro_1!$J$8,IFM[[AÑO]:[AÑO]],Cuadro_1!$L$8)/SUMIFS(IFM[[PrimasNetasCobradas]:[PrimasNetasCobradas]],IFM[[Nombre Empresa]:[Nombre Empresa]],$C46,IFM[[MES]:[MES]],Cuadro_1!$J$8,IFM[[AÑO]:[AÑO]],Cuadro_1!$L$8)*100),0)</f>
        <v>25.895140795458548</v>
      </c>
      <c r="F46" s="166">
        <f>IFERROR((SUMIFS(IFM[[TotalGenralSI]:[TotalGenralSI]],IFM[[Nombre Empresa]:[Nombre Empresa]],$C46,IFM[[MES]:[MES]],Cuadro_1!$J$8,IFM[[AÑO]:[AÑO]],Cuadro_1!$L$8)/SUMIFS(IFM[[Total GeneralPDev]:[Total GeneralPDev]],IFM[[Nombre Empresa]:[Nombre Empresa]],$C46,IFM[[MES]:[MES]],Cuadro_1!$J$8,IFM[[AÑO]:[AÑO]],Cuadro_1!$L$8)*100),0)</f>
        <v>66.102304699440708</v>
      </c>
      <c r="G46" s="166">
        <f>IFERROR((SUMIFS(IFM[[Comisiones]:[Comisiones]],IFM[[Nombre Empresa]:[Nombre Empresa]],$C46,IFM[[MES]:[MES]],Cuadro_1!$J$8,IFM[[AÑO]:[AÑO]],Cuadro_1!$L$8)/SUMIFS(IFM[[PrimasNetasCobradas]:[PrimasNetasCobradas]],IFM[[Nombre Empresa]:[Nombre Empresa]],$C46,IFM[[MES]:[MES]],Cuadro_1!$J$8,IFM[[AÑO]:[AÑO]],Cuadro_1!$L$8)*100),0)</f>
        <v>9.2843799395687565</v>
      </c>
      <c r="H46" s="166">
        <f>IFERROR((SUMIFS(IFM[[GastosdeAdquision]:[GastosdeAdquision]],IFM[[Nombre Empresa]:[Nombre Empresa]],$C46,IFM[[MES]:[MES]],Cuadro_1!$J$8,IFM[[AÑO]:[AÑO]],Cuadro_1!$L$8)/SUMIFS(IFM[[PrimasNetasCobradas]:[PrimasNetasCobradas]],IFM[[Nombre Empresa]:[Nombre Empresa]],$C46,IFM[[MES]:[MES]],Cuadro_1!$J$8,IFM[[AÑO]:[AÑO]],Cuadro_1!$L$8)*100),0)</f>
        <v>5.7646101615772034</v>
      </c>
      <c r="I46" s="166">
        <f>IFERROR((SUMIFS(IFM[[Gastosdeadministracion]:[Gastosdeadministracion]],IFM[[Nombre Empresa]:[Nombre Empresa]],$C46,IFM[[MES]:[MES]],Cuadro_1!$J$8,IFM[[AÑO]:[AÑO]],Cuadro_1!$L$8)/SUMIFS(IFM[[PrimasNetasCobradas]:[PrimasNetasCobradas]],IFM[[Nombre Empresa]:[Nombre Empresa]],$C46,IFM[[MES]:[MES]],Cuadro_1!$J$8,IFM[[AÑO]:[AÑO]],Cuadro_1!$L$8)*100),0)</f>
        <v>19.13137025847583</v>
      </c>
      <c r="J46" s="166">
        <f>IFERROR((SUMIFS(IFM[[ResultadodelReaseguroCedido]:[ResultadodelReaseguroCedido]],IFM[[Nombre Empresa]:[Nombre Empresa]],$C46,IFM[[MES]:[MES]],Cuadro_1!$J$8,IFM[[AÑO]:[AÑO]],Cuadro_1!$L$8)/SUMIFS(IFM[[Total GeneralPDev]:[Total GeneralPDev]],IFM[[Nombre Empresa]:[Nombre Empresa]],$C46,IFM[[MES]:[MES]],Cuadro_1!$J$8,IFM[[AÑO]:[AÑO]],Cuadro_1!$L$8)*-100),0)</f>
        <v>-6.1613118391984365</v>
      </c>
      <c r="K46" s="166">
        <f t="shared" si="0"/>
        <v>94.121353219864062</v>
      </c>
      <c r="L46" s="167">
        <f>IFERROR((SUMIFS(IFM[[InversionesAptas]:[InversionesAptas]],IFM[[Nombre Empresa]:[Nombre Empresa]],$C46,IFM[[MES]:[MES]],Cuadro_1!$J$8,IFM[[AÑO]:[AÑO]],Cuadro_1!$L$8)/SUMIFS(IFM[[ReservasTecnicas]:[ReservasTecnicas]],IFM[[Nombre Empresa]:[Nombre Empresa]],$C46,IFM[[MES]:[MES]],Cuadro_1!$J$8,IFM[[AÑO]:[AÑO]],Cuadro_1!$L$8)),0)</f>
        <v>1.2575568975715299</v>
      </c>
    </row>
    <row r="47" spans="1:12" ht="14.1" customHeight="1" x14ac:dyDescent="0.2">
      <c r="A47" s="21"/>
      <c r="B47" s="32">
        <v>35</v>
      </c>
      <c r="C47" s="136" t="s">
        <v>88</v>
      </c>
      <c r="D47" s="166">
        <f>IFERROR((SUMIFS(IFM[[SiniestrosPagados_NetosdeSalvamento]:[SiniestrosPagados_NetosdeSalvamento]],IFM[[Nombre Empresa]:[Nombre Empresa]],$C47,IFM[[MES]:[MES]],Cuadro_1!$J$8,IFM[[AÑO]:[AÑO]],Cuadro_1!$L$8)/SUMIFS(IFM[[PrimasNetasCobradas]:[PrimasNetasCobradas]],IFM[[Nombre Empresa]:[Nombre Empresa]],$C47,IFM[[MES]:[MES]],Cuadro_1!$J$8,IFM[[AÑO]:[AÑO]],Cuadro_1!$L$8)*100),0)</f>
        <v>0</v>
      </c>
      <c r="E47" s="166">
        <f>IFERROR((SUMIFS(IFM[[ReservasdeSiniestrosPendientesBrutas]:[ReservasdeSiniestrosPendientesBrutas]],IFM[[Nombre Empresa]:[Nombre Empresa]],$C47,IFM[[MES]:[MES]],Cuadro_1!$J$8,IFM[[AÑO]:[AÑO]],Cuadro_1!$L$8)/SUMIFS(IFM[[PrimasNetasCobradas]:[PrimasNetasCobradas]],IFM[[Nombre Empresa]:[Nombre Empresa]],$C47,IFM[[MES]:[MES]],Cuadro_1!$J$8,IFM[[AÑO]:[AÑO]],Cuadro_1!$L$8)*100),0)</f>
        <v>2.2819281192583102E-3</v>
      </c>
      <c r="F47" s="166">
        <f>IFERROR((SUMIFS(IFM[[TotalGenralSI]:[TotalGenralSI]],IFM[[Nombre Empresa]:[Nombre Empresa]],$C47,IFM[[MES]:[MES]],Cuadro_1!$J$8,IFM[[AÑO]:[AÑO]],Cuadro_1!$L$8)/SUMIFS(IFM[[Total GeneralPDev]:[Total GeneralPDev]],IFM[[Nombre Empresa]:[Nombre Empresa]],$C47,IFM[[MES]:[MES]],Cuadro_1!$J$8,IFM[[AÑO]:[AÑO]],Cuadro_1!$L$8)*100),0)</f>
        <v>1.7500937308095516E-3</v>
      </c>
      <c r="G47" s="166">
        <f>IFERROR((SUMIFS(IFM[[Comisiones]:[Comisiones]],IFM[[Nombre Empresa]:[Nombre Empresa]],$C47,IFM[[MES]:[MES]],Cuadro_1!$J$8,IFM[[AÑO]:[AÑO]],Cuadro_1!$L$8)/SUMIFS(IFM[[PrimasNetasCobradas]:[PrimasNetasCobradas]],IFM[[Nombre Empresa]:[Nombre Empresa]],$C47,IFM[[MES]:[MES]],Cuadro_1!$J$8,IFM[[AÑO]:[AÑO]],Cuadro_1!$L$8)*100),0)</f>
        <v>13.574820443302748</v>
      </c>
      <c r="H47" s="166">
        <f>IFERROR((SUMIFS(IFM[[GastosdeAdquision]:[GastosdeAdquision]],IFM[[Nombre Empresa]:[Nombre Empresa]],$C47,IFM[[MES]:[MES]],Cuadro_1!$J$8,IFM[[AÑO]:[AÑO]],Cuadro_1!$L$8)/SUMIFS(IFM[[PrimasNetasCobradas]:[PrimasNetasCobradas]],IFM[[Nombre Empresa]:[Nombre Empresa]],$C47,IFM[[MES]:[MES]],Cuadro_1!$J$8,IFM[[AÑO]:[AÑO]],Cuadro_1!$L$8)*100),0)</f>
        <v>4.6545171952287498</v>
      </c>
      <c r="I47" s="166">
        <f>IFERROR((SUMIFS(IFM[[Gastosdeadministracion]:[Gastosdeadministracion]],IFM[[Nombre Empresa]:[Nombre Empresa]],$C47,IFM[[MES]:[MES]],Cuadro_1!$J$8,IFM[[AÑO]:[AÑO]],Cuadro_1!$L$8)/SUMIFS(IFM[[PrimasNetasCobradas]:[PrimasNetasCobradas]],IFM[[Nombre Empresa]:[Nombre Empresa]],$C47,IFM[[MES]:[MES]],Cuadro_1!$J$8,IFM[[AÑO]:[AÑO]],Cuadro_1!$L$8)*100),0)</f>
        <v>167.71466420735018</v>
      </c>
      <c r="J47" s="166">
        <f>IFERROR((SUMIFS(IFM[[ResultadodelReaseguroCedido]:[ResultadodelReaseguroCedido]],IFM[[Nombre Empresa]:[Nombre Empresa]],$C47,IFM[[MES]:[MES]],Cuadro_1!$J$8,IFM[[AÑO]:[AÑO]],Cuadro_1!$L$8)/SUMIFS(IFM[[Total GeneralPDev]:[Total GeneralPDev]],IFM[[Nombre Empresa]:[Nombre Empresa]],$C47,IFM[[MES]:[MES]],Cuadro_1!$J$8,IFM[[AÑO]:[AÑO]],Cuadro_1!$L$8)*-100),0)</f>
        <v>2.0850871424060484</v>
      </c>
      <c r="K47" s="166">
        <f t="shared" si="0"/>
        <v>188.03083908201853</v>
      </c>
      <c r="L47" s="167">
        <f>IFERROR((SUMIFS(IFM[[InversionesAptas]:[InversionesAptas]],IFM[[Nombre Empresa]:[Nombre Empresa]],$C47,IFM[[MES]:[MES]],Cuadro_1!$J$8,IFM[[AÑO]:[AÑO]],Cuadro_1!$L$8)/SUMIFS(IFM[[ReservasTecnicas]:[ReservasTecnicas]],IFM[[Nombre Empresa]:[Nombre Empresa]],$C47,IFM[[MES]:[MES]],Cuadro_1!$J$8,IFM[[AÑO]:[AÑO]],Cuadro_1!$L$8)),0)</f>
        <v>46.902073037733146</v>
      </c>
    </row>
    <row r="48" spans="1:12" ht="14.1" customHeight="1" x14ac:dyDescent="0.2">
      <c r="A48" s="21"/>
      <c r="B48" s="32">
        <v>36</v>
      </c>
      <c r="C48" s="136" t="s">
        <v>89</v>
      </c>
      <c r="D48" s="166">
        <f>IFERROR((SUMIFS(IFM[[SiniestrosPagados_NetosdeSalvamento]:[SiniestrosPagados_NetosdeSalvamento]],IFM[[Nombre Empresa]:[Nombre Empresa]],$C48,IFM[[MES]:[MES]],Cuadro_1!$J$8,IFM[[AÑO]:[AÑO]],Cuadro_1!$L$8)/SUMIFS(IFM[[PrimasNetasCobradas]:[PrimasNetasCobradas]],IFM[[Nombre Empresa]:[Nombre Empresa]],$C48,IFM[[MES]:[MES]],Cuadro_1!$J$8,IFM[[AÑO]:[AÑO]],Cuadro_1!$L$8)*100),0)</f>
        <v>30.055750129227594</v>
      </c>
      <c r="E48" s="166">
        <f>IFERROR((SUMIFS(IFM[[ReservasdeSiniestrosPendientesBrutas]:[ReservasdeSiniestrosPendientesBrutas]],IFM[[Nombre Empresa]:[Nombre Empresa]],$C48,IFM[[MES]:[MES]],Cuadro_1!$J$8,IFM[[AÑO]:[AÑO]],Cuadro_1!$L$8)/SUMIFS(IFM[[PrimasNetasCobradas]:[PrimasNetasCobradas]],IFM[[Nombre Empresa]:[Nombre Empresa]],$C48,IFM[[MES]:[MES]],Cuadro_1!$J$8,IFM[[AÑO]:[AÑO]],Cuadro_1!$L$8)*100),0)</f>
        <v>34.674388983527813</v>
      </c>
      <c r="F48" s="166">
        <f>IFERROR((SUMIFS(IFM[[TotalGenralSI]:[TotalGenralSI]],IFM[[Nombre Empresa]:[Nombre Empresa]],$C48,IFM[[MES]:[MES]],Cuadro_1!$J$8,IFM[[AÑO]:[AÑO]],Cuadro_1!$L$8)/SUMIFS(IFM[[Total GeneralPDev]:[Total GeneralPDev]],IFM[[Nombre Empresa]:[Nombre Empresa]],$C48,IFM[[MES]:[MES]],Cuadro_1!$J$8,IFM[[AÑO]:[AÑO]],Cuadro_1!$L$8)*100),0)</f>
        <v>57.819113424711787</v>
      </c>
      <c r="G48" s="166">
        <f>IFERROR((SUMIFS(IFM[[Comisiones]:[Comisiones]],IFM[[Nombre Empresa]:[Nombre Empresa]],$C48,IFM[[MES]:[MES]],Cuadro_1!$J$8,IFM[[AÑO]:[AÑO]],Cuadro_1!$L$8)/SUMIFS(IFM[[PrimasNetasCobradas]:[PrimasNetasCobradas]],IFM[[Nombre Empresa]:[Nombre Empresa]],$C48,IFM[[MES]:[MES]],Cuadro_1!$J$8,IFM[[AÑO]:[AÑO]],Cuadro_1!$L$8)*100),0)</f>
        <v>9.8563154554682963</v>
      </c>
      <c r="H48" s="166">
        <f>IFERROR((SUMIFS(IFM[[GastosdeAdquision]:[GastosdeAdquision]],IFM[[Nombre Empresa]:[Nombre Empresa]],$C48,IFM[[MES]:[MES]],Cuadro_1!$J$8,IFM[[AÑO]:[AÑO]],Cuadro_1!$L$8)/SUMIFS(IFM[[PrimasNetasCobradas]:[PrimasNetasCobradas]],IFM[[Nombre Empresa]:[Nombre Empresa]],$C48,IFM[[MES]:[MES]],Cuadro_1!$J$8,IFM[[AÑO]:[AÑO]],Cuadro_1!$L$8)*100),0)</f>
        <v>4.5017079039211936</v>
      </c>
      <c r="I48" s="166">
        <f>IFERROR((SUMIFS(IFM[[Gastosdeadministracion]:[Gastosdeadministracion]],IFM[[Nombre Empresa]:[Nombre Empresa]],$C48,IFM[[MES]:[MES]],Cuadro_1!$J$8,IFM[[AÑO]:[AÑO]],Cuadro_1!$L$8)/SUMIFS(IFM[[PrimasNetasCobradas]:[PrimasNetasCobradas]],IFM[[Nombre Empresa]:[Nombre Empresa]],$C48,IFM[[MES]:[MES]],Cuadro_1!$J$8,IFM[[AÑO]:[AÑO]],Cuadro_1!$L$8)*100),0)</f>
        <v>27.84772119342913</v>
      </c>
      <c r="J48" s="166">
        <f>IFERROR((SUMIFS(IFM[[ResultadodelReaseguroCedido]:[ResultadodelReaseguroCedido]],IFM[[Nombre Empresa]:[Nombre Empresa]],$C48,IFM[[MES]:[MES]],Cuadro_1!$J$8,IFM[[AÑO]:[AÑO]],Cuadro_1!$L$8)/SUMIFS(IFM[[Total GeneralPDev]:[Total GeneralPDev]],IFM[[Nombre Empresa]:[Nombre Empresa]],$C48,IFM[[MES]:[MES]],Cuadro_1!$J$8,IFM[[AÑO]:[AÑO]],Cuadro_1!$L$8)*-100),0)</f>
        <v>-8.8533829003596765</v>
      </c>
      <c r="K48" s="166">
        <f t="shared" si="0"/>
        <v>91.171475077170712</v>
      </c>
      <c r="L48" s="167">
        <f>IFERROR((SUMIFS(IFM[[InversionesAptas]:[InversionesAptas]],IFM[[Nombre Empresa]:[Nombre Empresa]],$C48,IFM[[MES]:[MES]],Cuadro_1!$J$8,IFM[[AÑO]:[AÑO]],Cuadro_1!$L$8)/SUMIFS(IFM[[ReservasTecnicas]:[ReservasTecnicas]],IFM[[Nombre Empresa]:[Nombre Empresa]],$C48,IFM[[MES]:[MES]],Cuadro_1!$J$8,IFM[[AÑO]:[AÑO]],Cuadro_1!$L$8)),0)</f>
        <v>2.8484322460058471</v>
      </c>
    </row>
    <row r="49" spans="1:12" ht="14.1" customHeight="1" x14ac:dyDescent="0.2">
      <c r="A49" s="21"/>
      <c r="B49" s="32">
        <v>37</v>
      </c>
      <c r="C49" s="136" t="s">
        <v>90</v>
      </c>
      <c r="D49" s="166">
        <f>IFERROR((SUMIFS(IFM[[SiniestrosPagados_NetosdeSalvamento]:[SiniestrosPagados_NetosdeSalvamento]],IFM[[Nombre Empresa]:[Nombre Empresa]],$C49,IFM[[MES]:[MES]],Cuadro_1!$J$8,IFM[[AÑO]:[AÑO]],Cuadro_1!$L$8)/SUMIFS(IFM[[PrimasNetasCobradas]:[PrimasNetasCobradas]],IFM[[Nombre Empresa]:[Nombre Empresa]],$C49,IFM[[MES]:[MES]],Cuadro_1!$J$8,IFM[[AÑO]:[AÑO]],Cuadro_1!$L$8)*100),0)</f>
        <v>4.5431926205541107</v>
      </c>
      <c r="E49" s="166">
        <f>IFERROR((SUMIFS(IFM[[ReservasdeSiniestrosPendientesBrutas]:[ReservasdeSiniestrosPendientesBrutas]],IFM[[Nombre Empresa]:[Nombre Empresa]],$C49,IFM[[MES]:[MES]],Cuadro_1!$J$8,IFM[[AÑO]:[AÑO]],Cuadro_1!$L$8)/SUMIFS(IFM[[PrimasNetasCobradas]:[PrimasNetasCobradas]],IFM[[Nombre Empresa]:[Nombre Empresa]],$C49,IFM[[MES]:[MES]],Cuadro_1!$J$8,IFM[[AÑO]:[AÑO]],Cuadro_1!$L$8)*100),0)</f>
        <v>3.6554416581998375</v>
      </c>
      <c r="F49" s="166">
        <f>IFERROR((SUMIFS(IFM[[TotalGenralSI]:[TotalGenralSI]],IFM[[Nombre Empresa]:[Nombre Empresa]],$C49,IFM[[MES]:[MES]],Cuadro_1!$J$8,IFM[[AÑO]:[AÑO]],Cuadro_1!$L$8)/SUMIFS(IFM[[Total GeneralPDev]:[Total GeneralPDev]],IFM[[Nombre Empresa]:[Nombre Empresa]],$C49,IFM[[MES]:[MES]],Cuadro_1!$J$8,IFM[[AÑO]:[AÑO]],Cuadro_1!$L$8)*100),0)</f>
        <v>4.1751801497530678</v>
      </c>
      <c r="G49" s="166">
        <f>IFERROR((SUMIFS(IFM[[Comisiones]:[Comisiones]],IFM[[Nombre Empresa]:[Nombre Empresa]],$C49,IFM[[MES]:[MES]],Cuadro_1!$J$8,IFM[[AÑO]:[AÑO]],Cuadro_1!$L$8)/SUMIFS(IFM[[PrimasNetasCobradas]:[PrimasNetasCobradas]],IFM[[Nombre Empresa]:[Nombre Empresa]],$C49,IFM[[MES]:[MES]],Cuadro_1!$J$8,IFM[[AÑO]:[AÑO]],Cuadro_1!$L$8)*100),0)</f>
        <v>0.23566903705764886</v>
      </c>
      <c r="H49" s="166">
        <f>IFERROR((SUMIFS(IFM[[GastosdeAdquision]:[GastosdeAdquision]],IFM[[Nombre Empresa]:[Nombre Empresa]],$C49,IFM[[MES]:[MES]],Cuadro_1!$J$8,IFM[[AÑO]:[AÑO]],Cuadro_1!$L$8)/SUMIFS(IFM[[PrimasNetasCobradas]:[PrimasNetasCobradas]],IFM[[Nombre Empresa]:[Nombre Empresa]],$C49,IFM[[MES]:[MES]],Cuadro_1!$J$8,IFM[[AÑO]:[AÑO]],Cuadro_1!$L$8)*100),0)</f>
        <v>0</v>
      </c>
      <c r="I49" s="166">
        <f>IFERROR((SUMIFS(IFM[[Gastosdeadministracion]:[Gastosdeadministracion]],IFM[[Nombre Empresa]:[Nombre Empresa]],$C49,IFM[[MES]:[MES]],Cuadro_1!$J$8,IFM[[AÑO]:[AÑO]],Cuadro_1!$L$8)/SUMIFS(IFM[[PrimasNetasCobradas]:[PrimasNetasCobradas]],IFM[[Nombre Empresa]:[Nombre Empresa]],$C49,IFM[[MES]:[MES]],Cuadro_1!$J$8,IFM[[AÑO]:[AÑO]],Cuadro_1!$L$8)*100),0)</f>
        <v>98.252476967727006</v>
      </c>
      <c r="J49" s="166">
        <f>IFERROR((SUMIFS(IFM[[ResultadodelReaseguroCedido]:[ResultadodelReaseguroCedido]],IFM[[Nombre Empresa]:[Nombre Empresa]],$C49,IFM[[MES]:[MES]],Cuadro_1!$J$8,IFM[[AÑO]:[AÑO]],Cuadro_1!$L$8)/SUMIFS(IFM[[Total GeneralPDev]:[Total GeneralPDev]],IFM[[Nombre Empresa]:[Nombre Empresa]],$C49,IFM[[MES]:[MES]],Cuadro_1!$J$8,IFM[[AÑO]:[AÑO]],Cuadro_1!$L$8)*-100),0)</f>
        <v>-3.2594985117007829</v>
      </c>
      <c r="K49" s="166">
        <f t="shared" si="0"/>
        <v>99.403827642836944</v>
      </c>
      <c r="L49" s="167">
        <f>IFERROR((SUMIFS(IFM[[InversionesAptas]:[InversionesAptas]],IFM[[Nombre Empresa]:[Nombre Empresa]],$C49,IFM[[MES]:[MES]],Cuadro_1!$J$8,IFM[[AÑO]:[AÑO]],Cuadro_1!$L$8)/SUMIFS(IFM[[ReservasTecnicas]:[ReservasTecnicas]],IFM[[Nombre Empresa]:[Nombre Empresa]],$C49,IFM[[MES]:[MES]],Cuadro_1!$J$8,IFM[[AÑO]:[AÑO]],Cuadro_1!$L$8)),0)</f>
        <v>38.509055305638256</v>
      </c>
    </row>
    <row r="50" spans="1:12" ht="14.1" customHeight="1" x14ac:dyDescent="0.2">
      <c r="A50" s="21"/>
      <c r="B50" s="32">
        <v>38</v>
      </c>
      <c r="C50" s="136" t="s">
        <v>91</v>
      </c>
      <c r="D50" s="166">
        <f>IFERROR((SUMIFS(IFM[[SiniestrosPagados_NetosdeSalvamento]:[SiniestrosPagados_NetosdeSalvamento]],IFM[[Nombre Empresa]:[Nombre Empresa]],$C50,IFM[[MES]:[MES]],Cuadro_1!$J$8,IFM[[AÑO]:[AÑO]],Cuadro_1!$L$8)/SUMIFS(IFM[[PrimasNetasCobradas]:[PrimasNetasCobradas]],IFM[[Nombre Empresa]:[Nombre Empresa]],$C50,IFM[[MES]:[MES]],Cuadro_1!$J$8,IFM[[AÑO]:[AÑO]],Cuadro_1!$L$8)*100),0)</f>
        <v>0</v>
      </c>
      <c r="E50" s="166">
        <f>IFERROR((SUMIFS(IFM[[ReservasdeSiniestrosPendientesBrutas]:[ReservasdeSiniestrosPendientesBrutas]],IFM[[Nombre Empresa]:[Nombre Empresa]],$C50,IFM[[MES]:[MES]],Cuadro_1!$J$8,IFM[[AÑO]:[AÑO]],Cuadro_1!$L$8)/SUMIFS(IFM[[PrimasNetasCobradas]:[PrimasNetasCobradas]],IFM[[Nombre Empresa]:[Nombre Empresa]],$C50,IFM[[MES]:[MES]],Cuadro_1!$J$8,IFM[[AÑO]:[AÑO]],Cuadro_1!$L$8)*100),0)</f>
        <v>0</v>
      </c>
      <c r="F50" s="166">
        <f>IFERROR((SUMIFS(IFM[[TotalGenralSI]:[TotalGenralSI]],IFM[[Nombre Empresa]:[Nombre Empresa]],$C50,IFM[[MES]:[MES]],Cuadro_1!$J$8,IFM[[AÑO]:[AÑO]],Cuadro_1!$L$8)/SUMIFS(IFM[[Total GeneralPDev]:[Total GeneralPDev]],IFM[[Nombre Empresa]:[Nombre Empresa]],$C50,IFM[[MES]:[MES]],Cuadro_1!$J$8,IFM[[AÑO]:[AÑO]],Cuadro_1!$L$8)*100),0)</f>
        <v>0</v>
      </c>
      <c r="G50" s="166">
        <f>IFERROR((SUMIFS(IFM[[Comisiones]:[Comisiones]],IFM[[Nombre Empresa]:[Nombre Empresa]],$C50,IFM[[MES]:[MES]],Cuadro_1!$J$8,IFM[[AÑO]:[AÑO]],Cuadro_1!$L$8)/SUMIFS(IFM[[PrimasNetasCobradas]:[PrimasNetasCobradas]],IFM[[Nombre Empresa]:[Nombre Empresa]],$C50,IFM[[MES]:[MES]],Cuadro_1!$J$8,IFM[[AÑO]:[AÑO]],Cuadro_1!$L$8)*100),0)</f>
        <v>0</v>
      </c>
      <c r="H50" s="166">
        <f>IFERROR((SUMIFS(IFM[[GastosdeAdquision]:[GastosdeAdquision]],IFM[[Nombre Empresa]:[Nombre Empresa]],$C50,IFM[[MES]:[MES]],Cuadro_1!$J$8,IFM[[AÑO]:[AÑO]],Cuadro_1!$L$8)/SUMIFS(IFM[[PrimasNetasCobradas]:[PrimasNetasCobradas]],IFM[[Nombre Empresa]:[Nombre Empresa]],$C50,IFM[[MES]:[MES]],Cuadro_1!$J$8,IFM[[AÑO]:[AÑO]],Cuadro_1!$L$8)*100),0)</f>
        <v>0</v>
      </c>
      <c r="I50" s="166">
        <f>IFERROR((SUMIFS(IFM[[Gastosdeadministracion]:[Gastosdeadministracion]],IFM[[Nombre Empresa]:[Nombre Empresa]],$C50,IFM[[MES]:[MES]],Cuadro_1!$J$8,IFM[[AÑO]:[AÑO]],Cuadro_1!$L$8)/SUMIFS(IFM[[PrimasNetasCobradas]:[PrimasNetasCobradas]],IFM[[Nombre Empresa]:[Nombre Empresa]],$C50,IFM[[MES]:[MES]],Cuadro_1!$J$8,IFM[[AÑO]:[AÑO]],Cuadro_1!$L$8)*100),0)</f>
        <v>0</v>
      </c>
      <c r="J50" s="166">
        <f>IFERROR((SUMIFS(IFM[[ResultadodelReaseguroCedido]:[ResultadodelReaseguroCedido]],IFM[[Nombre Empresa]:[Nombre Empresa]],$C50,IFM[[MES]:[MES]],Cuadro_1!$J$8,IFM[[AÑO]:[AÑO]],Cuadro_1!$L$8)/SUMIFS(IFM[[Total GeneralPDev]:[Total GeneralPDev]],IFM[[Nombre Empresa]:[Nombre Empresa]],$C50,IFM[[MES]:[MES]],Cuadro_1!$J$8,IFM[[AÑO]:[AÑO]],Cuadro_1!$L$8)*-100),0)</f>
        <v>0</v>
      </c>
      <c r="K50" s="166">
        <f t="shared" si="0"/>
        <v>0</v>
      </c>
      <c r="L50" s="167">
        <f>IFERROR((SUMIFS(IFM[[InversionesAptas]:[InversionesAptas]],IFM[[Nombre Empresa]:[Nombre Empresa]],$C50,IFM[[MES]:[MES]],Cuadro_1!$J$8,IFM[[AÑO]:[AÑO]],Cuadro_1!$L$8)/SUMIFS(IFM[[ReservasTecnicas]:[ReservasTecnicas]],IFM[[Nombre Empresa]:[Nombre Empresa]],$C50,IFM[[MES]:[MES]],Cuadro_1!$J$8,IFM[[AÑO]:[AÑO]],Cuadro_1!$L$8)),0)</f>
        <v>0</v>
      </c>
    </row>
    <row r="51" spans="1:12" ht="14.1" customHeight="1" x14ac:dyDescent="0.2">
      <c r="A51" s="21"/>
      <c r="B51" s="32">
        <v>39</v>
      </c>
      <c r="C51" s="136" t="s">
        <v>92</v>
      </c>
      <c r="D51" s="166">
        <f>IFERROR((SUMIFS(IFM[[SiniestrosPagados_NetosdeSalvamento]:[SiniestrosPagados_NetosdeSalvamento]],IFM[[Nombre Empresa]:[Nombre Empresa]],$C51,IFM[[MES]:[MES]],Cuadro_1!$J$8,IFM[[AÑO]:[AÑO]],Cuadro_1!$L$8)/SUMIFS(IFM[[PrimasNetasCobradas]:[PrimasNetasCobradas]],IFM[[Nombre Empresa]:[Nombre Empresa]],$C51,IFM[[MES]:[MES]],Cuadro_1!$J$8,IFM[[AÑO]:[AÑO]],Cuadro_1!$L$8)*100),0)</f>
        <v>6.4243287233871156</v>
      </c>
      <c r="E51" s="166">
        <f>IFERROR((SUMIFS(IFM[[ReservasdeSiniestrosPendientesBrutas]:[ReservasdeSiniestrosPendientesBrutas]],IFM[[Nombre Empresa]:[Nombre Empresa]],$C51,IFM[[MES]:[MES]],Cuadro_1!$J$8,IFM[[AÑO]:[AÑO]],Cuadro_1!$L$8)/SUMIFS(IFM[[PrimasNetasCobradas]:[PrimasNetasCobradas]],IFM[[Nombre Empresa]:[Nombre Empresa]],$C51,IFM[[MES]:[MES]],Cuadro_1!$J$8,IFM[[AÑO]:[AÑO]],Cuadro_1!$L$8)*100),0)</f>
        <v>2.1031545859366672</v>
      </c>
      <c r="F51" s="166">
        <f>IFERROR((SUMIFS(IFM[[TotalGenralSI]:[TotalGenralSI]],IFM[[Nombre Empresa]:[Nombre Empresa]],$C51,IFM[[MES]:[MES]],Cuadro_1!$J$8,IFM[[AÑO]:[AÑO]],Cuadro_1!$L$8)/SUMIFS(IFM[[Total GeneralPDev]:[Total GeneralPDev]],IFM[[Nombre Empresa]:[Nombre Empresa]],$C51,IFM[[MES]:[MES]],Cuadro_1!$J$8,IFM[[AÑO]:[AÑO]],Cuadro_1!$L$8)*100),0)</f>
        <v>9.5269282438814784</v>
      </c>
      <c r="G51" s="166">
        <f>IFERROR((SUMIFS(IFM[[Comisiones]:[Comisiones]],IFM[[Nombre Empresa]:[Nombre Empresa]],$C51,IFM[[MES]:[MES]],Cuadro_1!$J$8,IFM[[AÑO]:[AÑO]],Cuadro_1!$L$8)/SUMIFS(IFM[[PrimasNetasCobradas]:[PrimasNetasCobradas]],IFM[[Nombre Empresa]:[Nombre Empresa]],$C51,IFM[[MES]:[MES]],Cuadro_1!$J$8,IFM[[AÑO]:[AÑO]],Cuadro_1!$L$8)*100),0)</f>
        <v>8.8291997225445904</v>
      </c>
      <c r="H51" s="166">
        <f>IFERROR((SUMIFS(IFM[[GastosdeAdquision]:[GastosdeAdquision]],IFM[[Nombre Empresa]:[Nombre Empresa]],$C51,IFM[[MES]:[MES]],Cuadro_1!$J$8,IFM[[AÑO]:[AÑO]],Cuadro_1!$L$8)/SUMIFS(IFM[[PrimasNetasCobradas]:[PrimasNetasCobradas]],IFM[[Nombre Empresa]:[Nombre Empresa]],$C51,IFM[[MES]:[MES]],Cuadro_1!$J$8,IFM[[AÑO]:[AÑO]],Cuadro_1!$L$8)*100),0)</f>
        <v>10.054652468989389</v>
      </c>
      <c r="I51" s="166">
        <f>IFERROR((SUMIFS(IFM[[Gastosdeadministracion]:[Gastosdeadministracion]],IFM[[Nombre Empresa]:[Nombre Empresa]],$C51,IFM[[MES]:[MES]],Cuadro_1!$J$8,IFM[[AÑO]:[AÑO]],Cuadro_1!$L$8)/SUMIFS(IFM[[PrimasNetasCobradas]:[PrimasNetasCobradas]],IFM[[Nombre Empresa]:[Nombre Empresa]],$C51,IFM[[MES]:[MES]],Cuadro_1!$J$8,IFM[[AÑO]:[AÑO]],Cuadro_1!$L$8)*100),0)</f>
        <v>40.593701364907069</v>
      </c>
      <c r="J51" s="166">
        <f>IFERROR((SUMIFS(IFM[[ResultadodelReaseguroCedido]:[ResultadodelReaseguroCedido]],IFM[[Nombre Empresa]:[Nombre Empresa]],$C51,IFM[[MES]:[MES]],Cuadro_1!$J$8,IFM[[AÑO]:[AÑO]],Cuadro_1!$L$8)/SUMIFS(IFM[[Total GeneralPDev]:[Total GeneralPDev]],IFM[[Nombre Empresa]:[Nombre Empresa]],$C51,IFM[[MES]:[MES]],Cuadro_1!$J$8,IFM[[AÑO]:[AÑO]],Cuadro_1!$L$8)*-100),0)</f>
        <v>5.7803349143755467</v>
      </c>
      <c r="K51" s="166">
        <f t="shared" si="0"/>
        <v>74.784816714698067</v>
      </c>
      <c r="L51" s="167">
        <f>IFERROR((SUMIFS(IFM[[InversionesAptas]:[InversionesAptas]],IFM[[Nombre Empresa]:[Nombre Empresa]],$C51,IFM[[MES]:[MES]],Cuadro_1!$J$8,IFM[[AÑO]:[AÑO]],Cuadro_1!$L$8)/SUMIFS(IFM[[ReservasTecnicas]:[ReservasTecnicas]],IFM[[Nombre Empresa]:[Nombre Empresa]],$C51,IFM[[MES]:[MES]],Cuadro_1!$J$8,IFM[[AÑO]:[AÑO]],Cuadro_1!$L$8)),0)</f>
        <v>2.7782015144855081</v>
      </c>
    </row>
    <row r="52" spans="1:12" ht="14.1" customHeight="1" x14ac:dyDescent="0.2">
      <c r="A52" s="21"/>
      <c r="B52" s="32">
        <v>40</v>
      </c>
      <c r="C52" s="136" t="s">
        <v>93</v>
      </c>
      <c r="D52" s="166">
        <f>IFERROR((SUMIFS(IFM[[SiniestrosPagados_NetosdeSalvamento]:[SiniestrosPagados_NetosdeSalvamento]],IFM[[Nombre Empresa]:[Nombre Empresa]],$C52,IFM[[MES]:[MES]],Cuadro_1!$J$8,IFM[[AÑO]:[AÑO]],Cuadro_1!$L$8)/SUMIFS(IFM[[PrimasNetasCobradas]:[PrimasNetasCobradas]],IFM[[Nombre Empresa]:[Nombre Empresa]],$C52,IFM[[MES]:[MES]],Cuadro_1!$J$8,IFM[[AÑO]:[AÑO]],Cuadro_1!$L$8)*100),0)</f>
        <v>31.367376425998629</v>
      </c>
      <c r="E52" s="166">
        <f>IFERROR((SUMIFS(IFM[[ReservasdeSiniestrosPendientesBrutas]:[ReservasdeSiniestrosPendientesBrutas]],IFM[[Nombre Empresa]:[Nombre Empresa]],$C52,IFM[[MES]:[MES]],Cuadro_1!$J$8,IFM[[AÑO]:[AÑO]],Cuadro_1!$L$8)/SUMIFS(IFM[[PrimasNetasCobradas]:[PrimasNetasCobradas]],IFM[[Nombre Empresa]:[Nombre Empresa]],$C52,IFM[[MES]:[MES]],Cuadro_1!$J$8,IFM[[AÑO]:[AÑO]],Cuadro_1!$L$8)*100),0)</f>
        <v>30.548628310487878</v>
      </c>
      <c r="F52" s="166">
        <f>IFERROR((SUMIFS(IFM[[TotalGenralSI]:[TotalGenralSI]],IFM[[Nombre Empresa]:[Nombre Empresa]],$C52,IFM[[MES]:[MES]],Cuadro_1!$J$8,IFM[[AÑO]:[AÑO]],Cuadro_1!$L$8)/SUMIFS(IFM[[Total GeneralPDev]:[Total GeneralPDev]],IFM[[Nombre Empresa]:[Nombre Empresa]],$C52,IFM[[MES]:[MES]],Cuadro_1!$J$8,IFM[[AÑO]:[AÑO]],Cuadro_1!$L$8)*100),0)</f>
        <v>65.323548644662154</v>
      </c>
      <c r="G52" s="166">
        <f>IFERROR((SUMIFS(IFM[[Comisiones]:[Comisiones]],IFM[[Nombre Empresa]:[Nombre Empresa]],$C52,IFM[[MES]:[MES]],Cuadro_1!$J$8,IFM[[AÑO]:[AÑO]],Cuadro_1!$L$8)/SUMIFS(IFM[[PrimasNetasCobradas]:[PrimasNetasCobradas]],IFM[[Nombre Empresa]:[Nombre Empresa]],$C52,IFM[[MES]:[MES]],Cuadro_1!$J$8,IFM[[AÑO]:[AÑO]],Cuadro_1!$L$8)*100),0)</f>
        <v>8.3255388848953942</v>
      </c>
      <c r="H52" s="166">
        <f>IFERROR((SUMIFS(IFM[[GastosdeAdquision]:[GastosdeAdquision]],IFM[[Nombre Empresa]:[Nombre Empresa]],$C52,IFM[[MES]:[MES]],Cuadro_1!$J$8,IFM[[AÑO]:[AÑO]],Cuadro_1!$L$8)/SUMIFS(IFM[[PrimasNetasCobradas]:[PrimasNetasCobradas]],IFM[[Nombre Empresa]:[Nombre Empresa]],$C52,IFM[[MES]:[MES]],Cuadro_1!$J$8,IFM[[AÑO]:[AÑO]],Cuadro_1!$L$8)*100),0)</f>
        <v>3.2378747741498639</v>
      </c>
      <c r="I52" s="166">
        <f>IFERROR((SUMIFS(IFM[[Gastosdeadministracion]:[Gastosdeadministracion]],IFM[[Nombre Empresa]:[Nombre Empresa]],$C52,IFM[[MES]:[MES]],Cuadro_1!$J$8,IFM[[AÑO]:[AÑO]],Cuadro_1!$L$8)/SUMIFS(IFM[[PrimasNetasCobradas]:[PrimasNetasCobradas]],IFM[[Nombre Empresa]:[Nombre Empresa]],$C52,IFM[[MES]:[MES]],Cuadro_1!$J$8,IFM[[AÑO]:[AÑO]],Cuadro_1!$L$8)*100),0)</f>
        <v>40.297174183487876</v>
      </c>
      <c r="J52" s="166">
        <f>IFERROR((SUMIFS(IFM[[ResultadodelReaseguroCedido]:[ResultadodelReaseguroCedido]],IFM[[Nombre Empresa]:[Nombre Empresa]],$C52,IFM[[MES]:[MES]],Cuadro_1!$J$8,IFM[[AÑO]:[AÑO]],Cuadro_1!$L$8)/SUMIFS(IFM[[Total GeneralPDev]:[Total GeneralPDev]],IFM[[Nombre Empresa]:[Nombre Empresa]],$C52,IFM[[MES]:[MES]],Cuadro_1!$J$8,IFM[[AÑO]:[AÑO]],Cuadro_1!$L$8)*-100),0)</f>
        <v>-44.921834234177048</v>
      </c>
      <c r="K52" s="166">
        <f t="shared" si="0"/>
        <v>72.26230225301822</v>
      </c>
      <c r="L52" s="167">
        <f>IFERROR((SUMIFS(IFM[[InversionesAptas]:[InversionesAptas]],IFM[[Nombre Empresa]:[Nombre Empresa]],$C52,IFM[[MES]:[MES]],Cuadro_1!$J$8,IFM[[AÑO]:[AÑO]],Cuadro_1!$L$8)/SUMIFS(IFM[[ReservasTecnicas]:[ReservasTecnicas]],IFM[[Nombre Empresa]:[Nombre Empresa]],$C52,IFM[[MES]:[MES]],Cuadro_1!$J$8,IFM[[AÑO]:[AÑO]],Cuadro_1!$L$8)),0)</f>
        <v>1.3299512875144566</v>
      </c>
    </row>
    <row r="53" spans="1:12" ht="14.1" customHeight="1" x14ac:dyDescent="0.2">
      <c r="A53" s="21"/>
      <c r="B53" s="32">
        <v>41</v>
      </c>
      <c r="C53" s="136" t="s">
        <v>94</v>
      </c>
      <c r="D53" s="166">
        <f>IFERROR((SUMIFS(IFM[[SiniestrosPagados_NetosdeSalvamento]:[SiniestrosPagados_NetosdeSalvamento]],IFM[[Nombre Empresa]:[Nombre Empresa]],$C53,IFM[[MES]:[MES]],Cuadro_1!$J$8,IFM[[AÑO]:[AÑO]],Cuadro_1!$L$8)/SUMIFS(IFM[[PrimasNetasCobradas]:[PrimasNetasCobradas]],IFM[[Nombre Empresa]:[Nombre Empresa]],$C53,IFM[[MES]:[MES]],Cuadro_1!$J$8,IFM[[AÑO]:[AÑO]],Cuadro_1!$L$8)*100),0)</f>
        <v>22.786770326116542</v>
      </c>
      <c r="E53" s="166">
        <f>IFERROR((SUMIFS(IFM[[ReservasdeSiniestrosPendientesBrutas]:[ReservasdeSiniestrosPendientesBrutas]],IFM[[Nombre Empresa]:[Nombre Empresa]],$C53,IFM[[MES]:[MES]],Cuadro_1!$J$8,IFM[[AÑO]:[AÑO]],Cuadro_1!$L$8)/SUMIFS(IFM[[PrimasNetasCobradas]:[PrimasNetasCobradas]],IFM[[Nombre Empresa]:[Nombre Empresa]],$C53,IFM[[MES]:[MES]],Cuadro_1!$J$8,IFM[[AÑO]:[AÑO]],Cuadro_1!$L$8)*100),0)</f>
        <v>12.216365257806119</v>
      </c>
      <c r="F53" s="166">
        <f>IFERROR((SUMIFS(IFM[[TotalGenralSI]:[TotalGenralSI]],IFM[[Nombre Empresa]:[Nombre Empresa]],$C53,IFM[[MES]:[MES]],Cuadro_1!$J$8,IFM[[AÑO]:[AÑO]],Cuadro_1!$L$8)/SUMIFS(IFM[[Total GeneralPDev]:[Total GeneralPDev]],IFM[[Nombre Empresa]:[Nombre Empresa]],$C53,IFM[[MES]:[MES]],Cuadro_1!$J$8,IFM[[AÑO]:[AÑO]],Cuadro_1!$L$8)*100),0)</f>
        <v>39.168610391836957</v>
      </c>
      <c r="G53" s="166">
        <f>IFERROR((SUMIFS(IFM[[Comisiones]:[Comisiones]],IFM[[Nombre Empresa]:[Nombre Empresa]],$C53,IFM[[MES]:[MES]],Cuadro_1!$J$8,IFM[[AÑO]:[AÑO]],Cuadro_1!$L$8)/SUMIFS(IFM[[PrimasNetasCobradas]:[PrimasNetasCobradas]],IFM[[Nombre Empresa]:[Nombre Empresa]],$C53,IFM[[MES]:[MES]],Cuadro_1!$J$8,IFM[[AÑO]:[AÑO]],Cuadro_1!$L$8)*100),0)</f>
        <v>12.129530964609234</v>
      </c>
      <c r="H53" s="166">
        <f>IFERROR((SUMIFS(IFM[[GastosdeAdquision]:[GastosdeAdquision]],IFM[[Nombre Empresa]:[Nombre Empresa]],$C53,IFM[[MES]:[MES]],Cuadro_1!$J$8,IFM[[AÑO]:[AÑO]],Cuadro_1!$L$8)/SUMIFS(IFM[[PrimasNetasCobradas]:[PrimasNetasCobradas]],IFM[[Nombre Empresa]:[Nombre Empresa]],$C53,IFM[[MES]:[MES]],Cuadro_1!$J$8,IFM[[AÑO]:[AÑO]],Cuadro_1!$L$8)*100),0)</f>
        <v>7.5739733945474192</v>
      </c>
      <c r="I53" s="166">
        <f>IFERROR((SUMIFS(IFM[[Gastosdeadministracion]:[Gastosdeadministracion]],IFM[[Nombre Empresa]:[Nombre Empresa]],$C53,IFM[[MES]:[MES]],Cuadro_1!$J$8,IFM[[AÑO]:[AÑO]],Cuadro_1!$L$8)/SUMIFS(IFM[[PrimasNetasCobradas]:[PrimasNetasCobradas]],IFM[[Nombre Empresa]:[Nombre Empresa]],$C53,IFM[[MES]:[MES]],Cuadro_1!$J$8,IFM[[AÑO]:[AÑO]],Cuadro_1!$L$8)*100),0)</f>
        <v>23.247762614104822</v>
      </c>
      <c r="J53" s="166">
        <f>IFERROR((SUMIFS(IFM[[ResultadodelReaseguroCedido]:[ResultadodelReaseguroCedido]],IFM[[Nombre Empresa]:[Nombre Empresa]],$C53,IFM[[MES]:[MES]],Cuadro_1!$J$8,IFM[[AÑO]:[AÑO]],Cuadro_1!$L$8)/SUMIFS(IFM[[Total GeneralPDev]:[Total GeneralPDev]],IFM[[Nombre Empresa]:[Nombre Empresa]],$C53,IFM[[MES]:[MES]],Cuadro_1!$J$8,IFM[[AÑO]:[AÑO]],Cuadro_1!$L$8)*-100),0)</f>
        <v>29.841016986223817</v>
      </c>
      <c r="K53" s="166">
        <f t="shared" si="0"/>
        <v>111.96089435132225</v>
      </c>
      <c r="L53" s="167">
        <f>IFERROR((SUMIFS(IFM[[InversionesAptas]:[InversionesAptas]],IFM[[Nombre Empresa]:[Nombre Empresa]],$C53,IFM[[MES]:[MES]],Cuadro_1!$J$8,IFM[[AÑO]:[AÑO]],Cuadro_1!$L$8)/SUMIFS(IFM[[ReservasTecnicas]:[ReservasTecnicas]],IFM[[Nombre Empresa]:[Nombre Empresa]],$C53,IFM[[MES]:[MES]],Cuadro_1!$J$8,IFM[[AÑO]:[AÑO]],Cuadro_1!$L$8)),0)</f>
        <v>6.0255918806731188</v>
      </c>
    </row>
    <row r="54" spans="1:12" ht="14.1" customHeight="1" x14ac:dyDescent="0.2">
      <c r="A54" s="21"/>
      <c r="B54" s="32">
        <v>42</v>
      </c>
      <c r="C54" s="136" t="s">
        <v>199</v>
      </c>
      <c r="D54" s="166">
        <f>IFERROR((SUMIFS(IFM[[SiniestrosPagados_NetosdeSalvamento]:[SiniestrosPagados_NetosdeSalvamento]],IFM[[Nombre Empresa]:[Nombre Empresa]],$C54,IFM[[MES]:[MES]],Cuadro_1!$J$8,IFM[[AÑO]:[AÑO]],Cuadro_1!$L$8)/SUMIFS(IFM[[PrimasNetasCobradas]:[PrimasNetasCobradas]],IFM[[Nombre Empresa]:[Nombre Empresa]],$C54,IFM[[MES]:[MES]],Cuadro_1!$J$8,IFM[[AÑO]:[AÑO]],Cuadro_1!$L$8)*100),0)</f>
        <v>0</v>
      </c>
      <c r="E54" s="166">
        <f>IFERROR((SUMIFS(IFM[[ReservasdeSiniestrosPendientesBrutas]:[ReservasdeSiniestrosPendientesBrutas]],IFM[[Nombre Empresa]:[Nombre Empresa]],$C54,IFM[[MES]:[MES]],Cuadro_1!$J$8,IFM[[AÑO]:[AÑO]],Cuadro_1!$L$8)/SUMIFS(IFM[[PrimasNetasCobradas]:[PrimasNetasCobradas]],IFM[[Nombre Empresa]:[Nombre Empresa]],$C54,IFM[[MES]:[MES]],Cuadro_1!$J$8,IFM[[AÑO]:[AÑO]],Cuadro_1!$L$8)*100),0)</f>
        <v>0</v>
      </c>
      <c r="F54" s="166">
        <f>IFERROR((SUMIFS(IFM[[TotalGenralSI]:[TotalGenralSI]],IFM[[Nombre Empresa]:[Nombre Empresa]],$C54,IFM[[MES]:[MES]],Cuadro_1!$J$8,IFM[[AÑO]:[AÑO]],Cuadro_1!$L$8)/SUMIFS(IFM[[Total GeneralPDev]:[Total GeneralPDev]],IFM[[Nombre Empresa]:[Nombre Empresa]],$C54,IFM[[MES]:[MES]],Cuadro_1!$J$8,IFM[[AÑO]:[AÑO]],Cuadro_1!$L$8)*100),0)</f>
        <v>0</v>
      </c>
      <c r="G54" s="166">
        <f>IFERROR((SUMIFS(IFM[[Comisiones]:[Comisiones]],IFM[[Nombre Empresa]:[Nombre Empresa]],$C54,IFM[[MES]:[MES]],Cuadro_1!$J$8,IFM[[AÑO]:[AÑO]],Cuadro_1!$L$8)/SUMIFS(IFM[[PrimasNetasCobradas]:[PrimasNetasCobradas]],IFM[[Nombre Empresa]:[Nombre Empresa]],$C54,IFM[[MES]:[MES]],Cuadro_1!$J$8,IFM[[AÑO]:[AÑO]],Cuadro_1!$L$8)*100),0)</f>
        <v>0</v>
      </c>
      <c r="H54" s="166">
        <f>IFERROR((SUMIFS(IFM[[GastosdeAdquision]:[GastosdeAdquision]],IFM[[Nombre Empresa]:[Nombre Empresa]],$C54,IFM[[MES]:[MES]],Cuadro_1!$J$8,IFM[[AÑO]:[AÑO]],Cuadro_1!$L$8)/SUMIFS(IFM[[PrimasNetasCobradas]:[PrimasNetasCobradas]],IFM[[Nombre Empresa]:[Nombre Empresa]],$C54,IFM[[MES]:[MES]],Cuadro_1!$J$8,IFM[[AÑO]:[AÑO]],Cuadro_1!$L$8)*100),0)</f>
        <v>0</v>
      </c>
      <c r="I54" s="166">
        <f>IFERROR((SUMIFS(IFM[[Gastosdeadministracion]:[Gastosdeadministracion]],IFM[[Nombre Empresa]:[Nombre Empresa]],$C54,IFM[[MES]:[MES]],Cuadro_1!$J$8,IFM[[AÑO]:[AÑO]],Cuadro_1!$L$8)/SUMIFS(IFM[[PrimasNetasCobradas]:[PrimasNetasCobradas]],IFM[[Nombre Empresa]:[Nombre Empresa]],$C54,IFM[[MES]:[MES]],Cuadro_1!$J$8,IFM[[AÑO]:[AÑO]],Cuadro_1!$L$8)*100),0)</f>
        <v>0</v>
      </c>
      <c r="J54" s="166">
        <f>IFERROR((SUMIFS(IFM[[ResultadodelReaseguroCedido]:[ResultadodelReaseguroCedido]],IFM[[Nombre Empresa]:[Nombre Empresa]],$C54,IFM[[MES]:[MES]],Cuadro_1!$J$8,IFM[[AÑO]:[AÑO]],Cuadro_1!$L$8)/SUMIFS(IFM[[Total GeneralPDev]:[Total GeneralPDev]],IFM[[Nombre Empresa]:[Nombre Empresa]],$C54,IFM[[MES]:[MES]],Cuadro_1!$J$8,IFM[[AÑO]:[AÑO]],Cuadro_1!$L$8)*-100),0)</f>
        <v>0</v>
      </c>
      <c r="K54" s="166">
        <f t="shared" si="0"/>
        <v>0</v>
      </c>
      <c r="L54" s="167">
        <f>IFERROR((SUMIFS(IFM[[InversionesAptas]:[InversionesAptas]],IFM[[Nombre Empresa]:[Nombre Empresa]],$C54,IFM[[MES]:[MES]],Cuadro_1!$J$8,IFM[[AÑO]:[AÑO]],Cuadro_1!$L$8)/SUMIFS(IFM[[ReservasTecnicas]:[ReservasTecnicas]],IFM[[Nombre Empresa]:[Nombre Empresa]],$C54,IFM[[MES]:[MES]],Cuadro_1!$J$8,IFM[[AÑO]:[AÑO]],Cuadro_1!$L$8)),0)</f>
        <v>0</v>
      </c>
    </row>
    <row r="55" spans="1:12" ht="14.1" customHeight="1" x14ac:dyDescent="0.2">
      <c r="A55" s="21"/>
      <c r="B55" s="32">
        <v>43</v>
      </c>
      <c r="C55" s="136" t="s">
        <v>95</v>
      </c>
      <c r="D55" s="166">
        <f>IFERROR((SUMIFS(IFM[[SiniestrosPagados_NetosdeSalvamento]:[SiniestrosPagados_NetosdeSalvamento]],IFM[[Nombre Empresa]:[Nombre Empresa]],$C55,IFM[[MES]:[MES]],Cuadro_1!$J$8,IFM[[AÑO]:[AÑO]],Cuadro_1!$L$8)/SUMIFS(IFM[[PrimasNetasCobradas]:[PrimasNetasCobradas]],IFM[[Nombre Empresa]:[Nombre Empresa]],$C55,IFM[[MES]:[MES]],Cuadro_1!$J$8,IFM[[AÑO]:[AÑO]],Cuadro_1!$L$8)*100),0)</f>
        <v>3.8660238567087326</v>
      </c>
      <c r="E55" s="166">
        <f>IFERROR((SUMIFS(IFM[[ReservasdeSiniestrosPendientesBrutas]:[ReservasdeSiniestrosPendientesBrutas]],IFM[[Nombre Empresa]:[Nombre Empresa]],$C55,IFM[[MES]:[MES]],Cuadro_1!$J$8,IFM[[AÑO]:[AÑO]],Cuadro_1!$L$8)/SUMIFS(IFM[[PrimasNetasCobradas]:[PrimasNetasCobradas]],IFM[[Nombre Empresa]:[Nombre Empresa]],$C55,IFM[[MES]:[MES]],Cuadro_1!$J$8,IFM[[AÑO]:[AÑO]],Cuadro_1!$L$8)*100),0)</f>
        <v>6.1383381015913016E-8</v>
      </c>
      <c r="F55" s="166">
        <f>IFERROR((SUMIFS(IFM[[TotalGenralSI]:[TotalGenralSI]],IFM[[Nombre Empresa]:[Nombre Empresa]],$C55,IFM[[MES]:[MES]],Cuadro_1!$J$8,IFM[[AÑO]:[AÑO]],Cuadro_1!$L$8)/SUMIFS(IFM[[Total GeneralPDev]:[Total GeneralPDev]],IFM[[Nombre Empresa]:[Nombre Empresa]],$C55,IFM[[MES]:[MES]],Cuadro_1!$J$8,IFM[[AÑO]:[AÑO]],Cuadro_1!$L$8)*100),0)</f>
        <v>3.3014179961625976</v>
      </c>
      <c r="G55" s="166">
        <f>IFERROR((SUMIFS(IFM[[Comisiones]:[Comisiones]],IFM[[Nombre Empresa]:[Nombre Empresa]],$C55,IFM[[MES]:[MES]],Cuadro_1!$J$8,IFM[[AÑO]:[AÑO]],Cuadro_1!$L$8)/SUMIFS(IFM[[PrimasNetasCobradas]:[PrimasNetasCobradas]],IFM[[Nombre Empresa]:[Nombre Empresa]],$C55,IFM[[MES]:[MES]],Cuadro_1!$J$8,IFM[[AÑO]:[AÑO]],Cuadro_1!$L$8)*100),0)</f>
        <v>15.80185993621023</v>
      </c>
      <c r="H55" s="166">
        <f>IFERROR((SUMIFS(IFM[[GastosdeAdquision]:[GastosdeAdquision]],IFM[[Nombre Empresa]:[Nombre Empresa]],$C55,IFM[[MES]:[MES]],Cuadro_1!$J$8,IFM[[AÑO]:[AÑO]],Cuadro_1!$L$8)/SUMIFS(IFM[[PrimasNetasCobradas]:[PrimasNetasCobradas]],IFM[[Nombre Empresa]:[Nombre Empresa]],$C55,IFM[[MES]:[MES]],Cuadro_1!$J$8,IFM[[AÑO]:[AÑO]],Cuadro_1!$L$8)*100),0)</f>
        <v>8.6293994521131783</v>
      </c>
      <c r="I55" s="166">
        <f>IFERROR((SUMIFS(IFM[[Gastosdeadministracion]:[Gastosdeadministracion]],IFM[[Nombre Empresa]:[Nombre Empresa]],$C55,IFM[[MES]:[MES]],Cuadro_1!$J$8,IFM[[AÑO]:[AÑO]],Cuadro_1!$L$8)/SUMIFS(IFM[[PrimasNetasCobradas]:[PrimasNetasCobradas]],IFM[[Nombre Empresa]:[Nombre Empresa]],$C55,IFM[[MES]:[MES]],Cuadro_1!$J$8,IFM[[AÑO]:[AÑO]],Cuadro_1!$L$8)*100),0)</f>
        <v>63.886091581717331</v>
      </c>
      <c r="J55" s="166">
        <f>IFERROR((SUMIFS(IFM[[ResultadodelReaseguroCedido]:[ResultadodelReaseguroCedido]],IFM[[Nombre Empresa]:[Nombre Empresa]],$C55,IFM[[MES]:[MES]],Cuadro_1!$J$8,IFM[[AÑO]:[AÑO]],Cuadro_1!$L$8)/SUMIFS(IFM[[Total GeneralPDev]:[Total GeneralPDev]],IFM[[Nombre Empresa]:[Nombre Empresa]],$C55,IFM[[MES]:[MES]],Cuadro_1!$J$8,IFM[[AÑO]:[AÑO]],Cuadro_1!$L$8)*-100),0)</f>
        <v>-0.949158726364561</v>
      </c>
      <c r="K55" s="166">
        <f t="shared" si="0"/>
        <v>90.669610239838775</v>
      </c>
      <c r="L55" s="167">
        <f>IFERROR((SUMIFS(IFM[[InversionesAptas]:[InversionesAptas]],IFM[[Nombre Empresa]:[Nombre Empresa]],$C55,IFM[[MES]:[MES]],Cuadro_1!$J$8,IFM[[AÑO]:[AÑO]],Cuadro_1!$L$8)/SUMIFS(IFM[[ReservasTecnicas]:[ReservasTecnicas]],IFM[[Nombre Empresa]:[Nombre Empresa]],$C55,IFM[[MES]:[MES]],Cuadro_1!$J$8,IFM[[AÑO]:[AÑO]],Cuadro_1!$L$8)),0)</f>
        <v>7.0626700035001901</v>
      </c>
    </row>
    <row r="56" spans="1:12" ht="14.1" customHeight="1" x14ac:dyDescent="0.2">
      <c r="A56" s="21"/>
      <c r="B56" s="32">
        <v>44</v>
      </c>
      <c r="C56" s="136" t="s">
        <v>96</v>
      </c>
      <c r="D56" s="166">
        <f>IFERROR((SUMIFS(IFM[[SiniestrosPagados_NetosdeSalvamento]:[SiniestrosPagados_NetosdeSalvamento]],IFM[[Nombre Empresa]:[Nombre Empresa]],$C56,IFM[[MES]:[MES]],Cuadro_1!$J$8,IFM[[AÑO]:[AÑO]],Cuadro_1!$L$8)/SUMIFS(IFM[[PrimasNetasCobradas]:[PrimasNetasCobradas]],IFM[[Nombre Empresa]:[Nombre Empresa]],$C56,IFM[[MES]:[MES]],Cuadro_1!$J$8,IFM[[AÑO]:[AÑO]],Cuadro_1!$L$8)*100),0)</f>
        <v>30.559459866014826</v>
      </c>
      <c r="E56" s="166">
        <f>IFERROR((SUMIFS(IFM[[ReservasdeSiniestrosPendientesBrutas]:[ReservasdeSiniestrosPendientesBrutas]],IFM[[Nombre Empresa]:[Nombre Empresa]],$C56,IFM[[MES]:[MES]],Cuadro_1!$J$8,IFM[[AÑO]:[AÑO]],Cuadro_1!$L$8)/SUMIFS(IFM[[PrimasNetasCobradas]:[PrimasNetasCobradas]],IFM[[Nombre Empresa]:[Nombre Empresa]],$C56,IFM[[MES]:[MES]],Cuadro_1!$J$8,IFM[[AÑO]:[AÑO]],Cuadro_1!$L$8)*100),0)</f>
        <v>2.4237120664626159</v>
      </c>
      <c r="F56" s="166">
        <f>IFERROR((SUMIFS(IFM[[TotalGenralSI]:[TotalGenralSI]],IFM[[Nombre Empresa]:[Nombre Empresa]],$C56,IFM[[MES]:[MES]],Cuadro_1!$J$8,IFM[[AÑO]:[AÑO]],Cuadro_1!$L$8)/SUMIFS(IFM[[Total GeneralPDev]:[Total GeneralPDev]],IFM[[Nombre Empresa]:[Nombre Empresa]],$C56,IFM[[MES]:[MES]],Cuadro_1!$J$8,IFM[[AÑO]:[AÑO]],Cuadro_1!$L$8)*100),0)</f>
        <v>34.860320506331234</v>
      </c>
      <c r="G56" s="166">
        <f>IFERROR((SUMIFS(IFM[[Comisiones]:[Comisiones]],IFM[[Nombre Empresa]:[Nombre Empresa]],$C56,IFM[[MES]:[MES]],Cuadro_1!$J$8,IFM[[AÑO]:[AÑO]],Cuadro_1!$L$8)/SUMIFS(IFM[[PrimasNetasCobradas]:[PrimasNetasCobradas]],IFM[[Nombre Empresa]:[Nombre Empresa]],$C56,IFM[[MES]:[MES]],Cuadro_1!$J$8,IFM[[AÑO]:[AÑO]],Cuadro_1!$L$8)*100),0)</f>
        <v>10.425129883168113</v>
      </c>
      <c r="H56" s="166">
        <f>IFERROR((SUMIFS(IFM[[GastosdeAdquision]:[GastosdeAdquision]],IFM[[Nombre Empresa]:[Nombre Empresa]],$C56,IFM[[MES]:[MES]],Cuadro_1!$J$8,IFM[[AÑO]:[AÑO]],Cuadro_1!$L$8)/SUMIFS(IFM[[PrimasNetasCobradas]:[PrimasNetasCobradas]],IFM[[Nombre Empresa]:[Nombre Empresa]],$C56,IFM[[MES]:[MES]],Cuadro_1!$J$8,IFM[[AÑO]:[AÑO]],Cuadro_1!$L$8)*100),0)</f>
        <v>7.6764531052349483</v>
      </c>
      <c r="I56" s="166">
        <f>IFERROR((SUMIFS(IFM[[Gastosdeadministracion]:[Gastosdeadministracion]],IFM[[Nombre Empresa]:[Nombre Empresa]],$C56,IFM[[MES]:[MES]],Cuadro_1!$J$8,IFM[[AÑO]:[AÑO]],Cuadro_1!$L$8)/SUMIFS(IFM[[PrimasNetasCobradas]:[PrimasNetasCobradas]],IFM[[Nombre Empresa]:[Nombre Empresa]],$C56,IFM[[MES]:[MES]],Cuadro_1!$J$8,IFM[[AÑO]:[AÑO]],Cuadro_1!$L$8)*100),0)</f>
        <v>23.081720533870939</v>
      </c>
      <c r="J56" s="166">
        <f>IFERROR((SUMIFS(IFM[[ResultadodelReaseguroCedido]:[ResultadodelReaseguroCedido]],IFM[[Nombre Empresa]:[Nombre Empresa]],$C56,IFM[[MES]:[MES]],Cuadro_1!$J$8,IFM[[AÑO]:[AÑO]],Cuadro_1!$L$8)/SUMIFS(IFM[[Total GeneralPDev]:[Total GeneralPDev]],IFM[[Nombre Empresa]:[Nombre Empresa]],$C56,IFM[[MES]:[MES]],Cuadro_1!$J$8,IFM[[AÑO]:[AÑO]],Cuadro_1!$L$8)*-100),0)</f>
        <v>4.7416590260264115</v>
      </c>
      <c r="K56" s="166">
        <f t="shared" si="0"/>
        <v>80.785283054631648</v>
      </c>
      <c r="L56" s="167">
        <f>IFERROR((SUMIFS(IFM[[InversionesAptas]:[InversionesAptas]],IFM[[Nombre Empresa]:[Nombre Empresa]],$C56,IFM[[MES]:[MES]],Cuadro_1!$J$8,IFM[[AÑO]:[AÑO]],Cuadro_1!$L$8)/SUMIFS(IFM[[ReservasTecnicas]:[ReservasTecnicas]],IFM[[Nombre Empresa]:[Nombre Empresa]],$C56,IFM[[MES]:[MES]],Cuadro_1!$J$8,IFM[[AÑO]:[AÑO]],Cuadro_1!$L$8)),0)</f>
        <v>1.5837163803870966</v>
      </c>
    </row>
    <row r="57" spans="1:12" ht="14.1" customHeight="1" x14ac:dyDescent="0.2">
      <c r="A57" s="21"/>
      <c r="B57" s="32">
        <v>45</v>
      </c>
      <c r="C57" s="136" t="s">
        <v>97</v>
      </c>
      <c r="D57" s="166">
        <f>IFERROR((SUMIFS(IFM[[SiniestrosPagados_NetosdeSalvamento]:[SiniestrosPagados_NetosdeSalvamento]],IFM[[Nombre Empresa]:[Nombre Empresa]],$C57,IFM[[MES]:[MES]],Cuadro_1!$J$8,IFM[[AÑO]:[AÑO]],Cuadro_1!$L$8)/SUMIFS(IFM[[PrimasNetasCobradas]:[PrimasNetasCobradas]],IFM[[Nombre Empresa]:[Nombre Empresa]],$C57,IFM[[MES]:[MES]],Cuadro_1!$J$8,IFM[[AÑO]:[AÑO]],Cuadro_1!$L$8)*100),0)</f>
        <v>11.059204968493793</v>
      </c>
      <c r="E57" s="166">
        <f>IFERROR((SUMIFS(IFM[[ReservasdeSiniestrosPendientesBrutas]:[ReservasdeSiniestrosPendientesBrutas]],IFM[[Nombre Empresa]:[Nombre Empresa]],$C57,IFM[[MES]:[MES]],Cuadro_1!$J$8,IFM[[AÑO]:[AÑO]],Cuadro_1!$L$8)/SUMIFS(IFM[[PrimasNetasCobradas]:[PrimasNetasCobradas]],IFM[[Nombre Empresa]:[Nombre Empresa]],$C57,IFM[[MES]:[MES]],Cuadro_1!$J$8,IFM[[AÑO]:[AÑO]],Cuadro_1!$L$8)*100),0)</f>
        <v>17.414638775911897</v>
      </c>
      <c r="F57" s="166">
        <f>IFERROR((SUMIFS(IFM[[TotalGenralSI]:[TotalGenralSI]],IFM[[Nombre Empresa]:[Nombre Empresa]],$C57,IFM[[MES]:[MES]],Cuadro_1!$J$8,IFM[[AÑO]:[AÑO]],Cuadro_1!$L$8)/SUMIFS(IFM[[Total GeneralPDev]:[Total GeneralPDev]],IFM[[Nombre Empresa]:[Nombre Empresa]],$C57,IFM[[MES]:[MES]],Cuadro_1!$J$8,IFM[[AÑO]:[AÑO]],Cuadro_1!$L$8)*100),0)</f>
        <v>37.106030613255953</v>
      </c>
      <c r="G57" s="166">
        <f>IFERROR((SUMIFS(IFM[[Comisiones]:[Comisiones]],IFM[[Nombre Empresa]:[Nombre Empresa]],$C57,IFM[[MES]:[MES]],Cuadro_1!$J$8,IFM[[AÑO]:[AÑO]],Cuadro_1!$L$8)/SUMIFS(IFM[[PrimasNetasCobradas]:[PrimasNetasCobradas]],IFM[[Nombre Empresa]:[Nombre Empresa]],$C57,IFM[[MES]:[MES]],Cuadro_1!$J$8,IFM[[AÑO]:[AÑO]],Cuadro_1!$L$8)*100),0)</f>
        <v>3.2166836341288128</v>
      </c>
      <c r="H57" s="166">
        <f>IFERROR((SUMIFS(IFM[[GastosdeAdquision]:[GastosdeAdquision]],IFM[[Nombre Empresa]:[Nombre Empresa]],$C57,IFM[[MES]:[MES]],Cuadro_1!$J$8,IFM[[AÑO]:[AÑO]],Cuadro_1!$L$8)/SUMIFS(IFM[[PrimasNetasCobradas]:[PrimasNetasCobradas]],IFM[[Nombre Empresa]:[Nombre Empresa]],$C57,IFM[[MES]:[MES]],Cuadro_1!$J$8,IFM[[AÑO]:[AÑO]],Cuadro_1!$L$8)*100),0)</f>
        <v>1.8613681977716789</v>
      </c>
      <c r="I57" s="166">
        <f>IFERROR((SUMIFS(IFM[[Gastosdeadministracion]:[Gastosdeadministracion]],IFM[[Nombre Empresa]:[Nombre Empresa]],$C57,IFM[[MES]:[MES]],Cuadro_1!$J$8,IFM[[AÑO]:[AÑO]],Cuadro_1!$L$8)/SUMIFS(IFM[[PrimasNetasCobradas]:[PrimasNetasCobradas]],IFM[[Nombre Empresa]:[Nombre Empresa]],$C57,IFM[[MES]:[MES]],Cuadro_1!$J$8,IFM[[AÑO]:[AÑO]],Cuadro_1!$L$8)*100),0)</f>
        <v>22.808240192763819</v>
      </c>
      <c r="J57" s="166">
        <f>IFERROR((SUMIFS(IFM[[ResultadodelReaseguroCedido]:[ResultadodelReaseguroCedido]],IFM[[Nombre Empresa]:[Nombre Empresa]],$C57,IFM[[MES]:[MES]],Cuadro_1!$J$8,IFM[[AÑO]:[AÑO]],Cuadro_1!$L$8)/SUMIFS(IFM[[Total GeneralPDev]:[Total GeneralPDev]],IFM[[Nombre Empresa]:[Nombre Empresa]],$C57,IFM[[MES]:[MES]],Cuadro_1!$J$8,IFM[[AÑO]:[AÑO]],Cuadro_1!$L$8)*-100),0)</f>
        <v>12.431818921952328</v>
      </c>
      <c r="K57" s="166">
        <f t="shared" si="0"/>
        <v>77.424141559872595</v>
      </c>
      <c r="L57" s="167">
        <f>IFERROR((SUMIFS(IFM[[InversionesAptas]:[InversionesAptas]],IFM[[Nombre Empresa]:[Nombre Empresa]],$C57,IFM[[MES]:[MES]],Cuadro_1!$J$8,IFM[[AÑO]:[AÑO]],Cuadro_1!$L$8)/SUMIFS(IFM[[ReservasTecnicas]:[ReservasTecnicas]],IFM[[Nombre Empresa]:[Nombre Empresa]],$C57,IFM[[MES]:[MES]],Cuadro_1!$J$8,IFM[[AÑO]:[AÑO]],Cuadro_1!$L$8)),0)</f>
        <v>1.8493769402827949</v>
      </c>
    </row>
    <row r="58" spans="1:12" ht="14.1" customHeight="1" x14ac:dyDescent="0.2">
      <c r="A58" s="21"/>
      <c r="B58" s="32">
        <v>46</v>
      </c>
      <c r="C58" s="136" t="s">
        <v>98</v>
      </c>
      <c r="D58" s="166">
        <f>IFERROR((SUMIFS(IFM[[SiniestrosPagados_NetosdeSalvamento]:[SiniestrosPagados_NetosdeSalvamento]],IFM[[Nombre Empresa]:[Nombre Empresa]],$C58,IFM[[MES]:[MES]],Cuadro_1!$J$8,IFM[[AÑO]:[AÑO]],Cuadro_1!$L$8)/SUMIFS(IFM[[PrimasNetasCobradas]:[PrimasNetasCobradas]],IFM[[Nombre Empresa]:[Nombre Empresa]],$C58,IFM[[MES]:[MES]],Cuadro_1!$J$8,IFM[[AÑO]:[AÑO]],Cuadro_1!$L$8)*100),0)</f>
        <v>29.0203006695615</v>
      </c>
      <c r="E58" s="166">
        <f>IFERROR((SUMIFS(IFM[[ReservasdeSiniestrosPendientesBrutas]:[ReservasdeSiniestrosPendientesBrutas]],IFM[[Nombre Empresa]:[Nombre Empresa]],$C58,IFM[[MES]:[MES]],Cuadro_1!$J$8,IFM[[AÑO]:[AÑO]],Cuadro_1!$L$8)/SUMIFS(IFM[[PrimasNetasCobradas]:[PrimasNetasCobradas]],IFM[[Nombre Empresa]:[Nombre Empresa]],$C58,IFM[[MES]:[MES]],Cuadro_1!$J$8,IFM[[AÑO]:[AÑO]],Cuadro_1!$L$8)*100),0)</f>
        <v>6.1288295674073359</v>
      </c>
      <c r="F58" s="166">
        <f>IFERROR((SUMIFS(IFM[[TotalGenralSI]:[TotalGenralSI]],IFM[[Nombre Empresa]:[Nombre Empresa]],$C58,IFM[[MES]:[MES]],Cuadro_1!$J$8,IFM[[AÑO]:[AÑO]],Cuadro_1!$L$8)/SUMIFS(IFM[[Total GeneralPDev]:[Total GeneralPDev]],IFM[[Nombre Empresa]:[Nombre Empresa]],$C58,IFM[[MES]:[MES]],Cuadro_1!$J$8,IFM[[AÑO]:[AÑO]],Cuadro_1!$L$8)*100),0)</f>
        <v>44.633137989475841</v>
      </c>
      <c r="G58" s="166">
        <f>IFERROR((SUMIFS(IFM[[Comisiones]:[Comisiones]],IFM[[Nombre Empresa]:[Nombre Empresa]],$C58,IFM[[MES]:[MES]],Cuadro_1!$J$8,IFM[[AÑO]:[AÑO]],Cuadro_1!$L$8)/SUMIFS(IFM[[PrimasNetasCobradas]:[PrimasNetasCobradas]],IFM[[Nombre Empresa]:[Nombre Empresa]],$C58,IFM[[MES]:[MES]],Cuadro_1!$J$8,IFM[[AÑO]:[AÑO]],Cuadro_1!$L$8)*100),0)</f>
        <v>8.0969544451353652</v>
      </c>
      <c r="H58" s="166">
        <f>IFERROR((SUMIFS(IFM[[GastosdeAdquision]:[GastosdeAdquision]],IFM[[Nombre Empresa]:[Nombre Empresa]],$C58,IFM[[MES]:[MES]],Cuadro_1!$J$8,IFM[[AÑO]:[AÑO]],Cuadro_1!$L$8)/SUMIFS(IFM[[PrimasNetasCobradas]:[PrimasNetasCobradas]],IFM[[Nombre Empresa]:[Nombre Empresa]],$C58,IFM[[MES]:[MES]],Cuadro_1!$J$8,IFM[[AÑO]:[AÑO]],Cuadro_1!$L$8)*100),0)</f>
        <v>4.3440923902978028</v>
      </c>
      <c r="I58" s="166">
        <f>IFERROR((SUMIFS(IFM[[Gastosdeadministracion]:[Gastosdeadministracion]],IFM[[Nombre Empresa]:[Nombre Empresa]],$C58,IFM[[MES]:[MES]],Cuadro_1!$J$8,IFM[[AÑO]:[AÑO]],Cuadro_1!$L$8)/SUMIFS(IFM[[PrimasNetasCobradas]:[PrimasNetasCobradas]],IFM[[Nombre Empresa]:[Nombre Empresa]],$C58,IFM[[MES]:[MES]],Cuadro_1!$J$8,IFM[[AÑO]:[AÑO]],Cuadro_1!$L$8)*100),0)</f>
        <v>23.77524639620033</v>
      </c>
      <c r="J58" s="166">
        <f>IFERROR((SUMIFS(IFM[[ResultadodelReaseguroCedido]:[ResultadodelReaseguroCedido]],IFM[[Nombre Empresa]:[Nombre Empresa]],$C58,IFM[[MES]:[MES]],Cuadro_1!$J$8,IFM[[AÑO]:[AÑO]],Cuadro_1!$L$8)/SUMIFS(IFM[[Total GeneralPDev]:[Total GeneralPDev]],IFM[[Nombre Empresa]:[Nombre Empresa]],$C58,IFM[[MES]:[MES]],Cuadro_1!$J$8,IFM[[AÑO]:[AÑO]],Cuadro_1!$L$8)*-100),0)</f>
        <v>10.874171114764962</v>
      </c>
      <c r="K58" s="166">
        <f t="shared" si="0"/>
        <v>91.723602335874304</v>
      </c>
      <c r="L58" s="167">
        <f>IFERROR((SUMIFS(IFM[[InversionesAptas]:[InversionesAptas]],IFM[[Nombre Empresa]:[Nombre Empresa]],$C58,IFM[[MES]:[MES]],Cuadro_1!$J$8,IFM[[AÑO]:[AÑO]],Cuadro_1!$L$8)/SUMIFS(IFM[[ReservasTecnicas]:[ReservasTecnicas]],IFM[[Nombre Empresa]:[Nombre Empresa]],$C58,IFM[[MES]:[MES]],Cuadro_1!$J$8,IFM[[AÑO]:[AÑO]],Cuadro_1!$L$8)),0)</f>
        <v>2.1636139823209453</v>
      </c>
    </row>
    <row r="59" spans="1:12" ht="14.1" customHeight="1" x14ac:dyDescent="0.2">
      <c r="A59" s="21"/>
      <c r="B59" s="32">
        <v>47</v>
      </c>
      <c r="C59" s="136" t="s">
        <v>99</v>
      </c>
      <c r="D59" s="166">
        <f>IFERROR((SUMIFS(IFM[[SiniestrosPagados_NetosdeSalvamento]:[SiniestrosPagados_NetosdeSalvamento]],IFM[[Nombre Empresa]:[Nombre Empresa]],$C59,IFM[[MES]:[MES]],Cuadro_1!$J$8,IFM[[AÑO]:[AÑO]],Cuadro_1!$L$8)/SUMIFS(IFM[[PrimasNetasCobradas]:[PrimasNetasCobradas]],IFM[[Nombre Empresa]:[Nombre Empresa]],$C59,IFM[[MES]:[MES]],Cuadro_1!$J$8,IFM[[AÑO]:[AÑO]],Cuadro_1!$L$8)*100),0)</f>
        <v>18.67305203416009</v>
      </c>
      <c r="E59" s="166">
        <f>IFERROR((SUMIFS(IFM[[ReservasdeSiniestrosPendientesBrutas]:[ReservasdeSiniestrosPendientesBrutas]],IFM[[Nombre Empresa]:[Nombre Empresa]],$C59,IFM[[MES]:[MES]],Cuadro_1!$J$8,IFM[[AÑO]:[AÑO]],Cuadro_1!$L$8)/SUMIFS(IFM[[PrimasNetasCobradas]:[PrimasNetasCobradas]],IFM[[Nombre Empresa]:[Nombre Empresa]],$C59,IFM[[MES]:[MES]],Cuadro_1!$J$8,IFM[[AÑO]:[AÑO]],Cuadro_1!$L$8)*100),0)</f>
        <v>2.6507537521766849</v>
      </c>
      <c r="F59" s="166">
        <f>IFERROR((SUMIFS(IFM[[TotalGenralSI]:[TotalGenralSI]],IFM[[Nombre Empresa]:[Nombre Empresa]],$C59,IFM[[MES]:[MES]],Cuadro_1!$J$8,IFM[[AÑO]:[AÑO]],Cuadro_1!$L$8)/SUMIFS(IFM[[Total GeneralPDev]:[Total GeneralPDev]],IFM[[Nombre Empresa]:[Nombre Empresa]],$C59,IFM[[MES]:[MES]],Cuadro_1!$J$8,IFM[[AÑO]:[AÑO]],Cuadro_1!$L$8)*100),0)</f>
        <v>24.231391221572856</v>
      </c>
      <c r="G59" s="166">
        <f>IFERROR((SUMIFS(IFM[[Comisiones]:[Comisiones]],IFM[[Nombre Empresa]:[Nombre Empresa]],$C59,IFM[[MES]:[MES]],Cuadro_1!$J$8,IFM[[AÑO]:[AÑO]],Cuadro_1!$L$8)/SUMIFS(IFM[[PrimasNetasCobradas]:[PrimasNetasCobradas]],IFM[[Nombre Empresa]:[Nombre Empresa]],$C59,IFM[[MES]:[MES]],Cuadro_1!$J$8,IFM[[AÑO]:[AÑO]],Cuadro_1!$L$8)*100),0)</f>
        <v>2.0716520779855552</v>
      </c>
      <c r="H59" s="166">
        <f>IFERROR((SUMIFS(IFM[[GastosdeAdquision]:[GastosdeAdquision]],IFM[[Nombre Empresa]:[Nombre Empresa]],$C59,IFM[[MES]:[MES]],Cuadro_1!$J$8,IFM[[AÑO]:[AÑO]],Cuadro_1!$L$8)/SUMIFS(IFM[[PrimasNetasCobradas]:[PrimasNetasCobradas]],IFM[[Nombre Empresa]:[Nombre Empresa]],$C59,IFM[[MES]:[MES]],Cuadro_1!$J$8,IFM[[AÑO]:[AÑO]],Cuadro_1!$L$8)*100),0)</f>
        <v>0.19874197639295257</v>
      </c>
      <c r="I59" s="166">
        <f>IFERROR((SUMIFS(IFM[[Gastosdeadministracion]:[Gastosdeadministracion]],IFM[[Nombre Empresa]:[Nombre Empresa]],$C59,IFM[[MES]:[MES]],Cuadro_1!$J$8,IFM[[AÑO]:[AÑO]],Cuadro_1!$L$8)/SUMIFS(IFM[[PrimasNetasCobradas]:[PrimasNetasCobradas]],IFM[[Nombre Empresa]:[Nombre Empresa]],$C59,IFM[[MES]:[MES]],Cuadro_1!$J$8,IFM[[AÑO]:[AÑO]],Cuadro_1!$L$8)*100),0)</f>
        <v>151.17525335929795</v>
      </c>
      <c r="J59" s="166">
        <f>IFERROR((SUMIFS(IFM[[ResultadodelReaseguroCedido]:[ResultadodelReaseguroCedido]],IFM[[Nombre Empresa]:[Nombre Empresa]],$C59,IFM[[MES]:[MES]],Cuadro_1!$J$8,IFM[[AÑO]:[AÑO]],Cuadro_1!$L$8)/SUMIFS(IFM[[Total GeneralPDev]:[Total GeneralPDev]],IFM[[Nombre Empresa]:[Nombre Empresa]],$C59,IFM[[MES]:[MES]],Cuadro_1!$J$8,IFM[[AÑO]:[AÑO]],Cuadro_1!$L$8)*-100),0)</f>
        <v>65.584275601885665</v>
      </c>
      <c r="K59" s="166">
        <f t="shared" si="0"/>
        <v>243.26131423713497</v>
      </c>
      <c r="L59" s="167">
        <f>IFERROR((SUMIFS(IFM[[InversionesAptas]:[InversionesAptas]],IFM[[Nombre Empresa]:[Nombre Empresa]],$C59,IFM[[MES]:[MES]],Cuadro_1!$J$8,IFM[[AÑO]:[AÑO]],Cuadro_1!$L$8)/SUMIFS(IFM[[ReservasTecnicas]:[ReservasTecnicas]],IFM[[Nombre Empresa]:[Nombre Empresa]],$C59,IFM[[MES]:[MES]],Cuadro_1!$J$8,IFM[[AÑO]:[AÑO]],Cuadro_1!$L$8)),0)</f>
        <v>4.5334861949205605</v>
      </c>
    </row>
    <row r="60" spans="1:12" ht="14.1" customHeight="1" x14ac:dyDescent="0.2">
      <c r="A60" s="21"/>
      <c r="B60" s="32">
        <v>48</v>
      </c>
      <c r="C60" s="136" t="s">
        <v>100</v>
      </c>
      <c r="D60" s="166">
        <f>IFERROR((SUMIFS(IFM[[SiniestrosPagados_NetosdeSalvamento]:[SiniestrosPagados_NetosdeSalvamento]],IFM[[Nombre Empresa]:[Nombre Empresa]],$C60,IFM[[MES]:[MES]],Cuadro_1!$J$8,IFM[[AÑO]:[AÑO]],Cuadro_1!$L$8)/SUMIFS(IFM[[PrimasNetasCobradas]:[PrimasNetasCobradas]],IFM[[Nombre Empresa]:[Nombre Empresa]],$C60,IFM[[MES]:[MES]],Cuadro_1!$J$8,IFM[[AÑO]:[AÑO]],Cuadro_1!$L$8)*100),0)</f>
        <v>27.752573677131309</v>
      </c>
      <c r="E60" s="166">
        <f>IFERROR((SUMIFS(IFM[[ReservasdeSiniestrosPendientesBrutas]:[ReservasdeSiniestrosPendientesBrutas]],IFM[[Nombre Empresa]:[Nombre Empresa]],$C60,IFM[[MES]:[MES]],Cuadro_1!$J$8,IFM[[AÑO]:[AÑO]],Cuadro_1!$L$8)/SUMIFS(IFM[[PrimasNetasCobradas]:[PrimasNetasCobradas]],IFM[[Nombre Empresa]:[Nombre Empresa]],$C60,IFM[[MES]:[MES]],Cuadro_1!$J$8,IFM[[AÑO]:[AÑO]],Cuadro_1!$L$8)*100),0)</f>
        <v>1.0626821842994927</v>
      </c>
      <c r="F60" s="166">
        <f>IFERROR((SUMIFS(IFM[[TotalGenralSI]:[TotalGenralSI]],IFM[[Nombre Empresa]:[Nombre Empresa]],$C60,IFM[[MES]:[MES]],Cuadro_1!$J$8,IFM[[AÑO]:[AÑO]],Cuadro_1!$L$8)/SUMIFS(IFM[[Total GeneralPDev]:[Total GeneralPDev]],IFM[[Nombre Empresa]:[Nombre Empresa]],$C60,IFM[[MES]:[MES]],Cuadro_1!$J$8,IFM[[AÑO]:[AÑO]],Cuadro_1!$L$8)*100),0)</f>
        <v>26.803965156734794</v>
      </c>
      <c r="G60" s="166">
        <f>IFERROR((SUMIFS(IFM[[Comisiones]:[Comisiones]],IFM[[Nombre Empresa]:[Nombre Empresa]],$C60,IFM[[MES]:[MES]],Cuadro_1!$J$8,IFM[[AÑO]:[AÑO]],Cuadro_1!$L$8)/SUMIFS(IFM[[PrimasNetasCobradas]:[PrimasNetasCobradas]],IFM[[Nombre Empresa]:[Nombre Empresa]],$C60,IFM[[MES]:[MES]],Cuadro_1!$J$8,IFM[[AÑO]:[AÑO]],Cuadro_1!$L$8)*100),0)</f>
        <v>0</v>
      </c>
      <c r="H60" s="166">
        <f>IFERROR((SUMIFS(IFM[[GastosdeAdquision]:[GastosdeAdquision]],IFM[[Nombre Empresa]:[Nombre Empresa]],$C60,IFM[[MES]:[MES]],Cuadro_1!$J$8,IFM[[AÑO]:[AÑO]],Cuadro_1!$L$8)/SUMIFS(IFM[[PrimasNetasCobradas]:[PrimasNetasCobradas]],IFM[[Nombre Empresa]:[Nombre Empresa]],$C60,IFM[[MES]:[MES]],Cuadro_1!$J$8,IFM[[AÑO]:[AÑO]],Cuadro_1!$L$8)*100),0)</f>
        <v>0</v>
      </c>
      <c r="I60" s="166">
        <f>IFERROR((SUMIFS(IFM[[Gastosdeadministracion]:[Gastosdeadministracion]],IFM[[Nombre Empresa]:[Nombre Empresa]],$C60,IFM[[MES]:[MES]],Cuadro_1!$J$8,IFM[[AÑO]:[AÑO]],Cuadro_1!$L$8)/SUMIFS(IFM[[PrimasNetasCobradas]:[PrimasNetasCobradas]],IFM[[Nombre Empresa]:[Nombre Empresa]],$C60,IFM[[MES]:[MES]],Cuadro_1!$J$8,IFM[[AÑO]:[AÑO]],Cuadro_1!$L$8)*100),0)</f>
        <v>70.245225176412347</v>
      </c>
      <c r="J60" s="166">
        <f>IFERROR((SUMIFS(IFM[[ResultadodelReaseguroCedido]:[ResultadodelReaseguroCedido]],IFM[[Nombre Empresa]:[Nombre Empresa]],$C60,IFM[[MES]:[MES]],Cuadro_1!$J$8,IFM[[AÑO]:[AÑO]],Cuadro_1!$L$8)/SUMIFS(IFM[[Total GeneralPDev]:[Total GeneralPDev]],IFM[[Nombre Empresa]:[Nombre Empresa]],$C60,IFM[[MES]:[MES]],Cuadro_1!$J$8,IFM[[AÑO]:[AÑO]],Cuadro_1!$L$8)*-100),0)</f>
        <v>0</v>
      </c>
      <c r="K60" s="166">
        <f t="shared" si="0"/>
        <v>97.049190333147138</v>
      </c>
      <c r="L60" s="167">
        <f>IFERROR((SUMIFS(IFM[[InversionesAptas]:[InversionesAptas]],IFM[[Nombre Empresa]:[Nombre Empresa]],$C60,IFM[[MES]:[MES]],Cuadro_1!$J$8,IFM[[AÑO]:[AÑO]],Cuadro_1!$L$8)/SUMIFS(IFM[[ReservasTecnicas]:[ReservasTecnicas]],IFM[[Nombre Empresa]:[Nombre Empresa]],$C60,IFM[[MES]:[MES]],Cuadro_1!$J$8,IFM[[AÑO]:[AÑO]],Cuadro_1!$L$8)),0)</f>
        <v>10.689869099462202</v>
      </c>
    </row>
    <row r="61" spans="1:12" ht="14.1" customHeight="1" x14ac:dyDescent="0.2">
      <c r="A61" s="21"/>
      <c r="B61" s="32">
        <v>49</v>
      </c>
      <c r="C61" s="136" t="s">
        <v>101</v>
      </c>
      <c r="D61" s="166">
        <f>IFERROR((SUMIFS(IFM[[SiniestrosPagados_NetosdeSalvamento]:[SiniestrosPagados_NetosdeSalvamento]],IFM[[Nombre Empresa]:[Nombre Empresa]],$C61,IFM[[MES]:[MES]],Cuadro_1!$J$8,IFM[[AÑO]:[AÑO]],Cuadro_1!$L$8)/SUMIFS(IFM[[PrimasNetasCobradas]:[PrimasNetasCobradas]],IFM[[Nombre Empresa]:[Nombre Empresa]],$C61,IFM[[MES]:[MES]],Cuadro_1!$J$8,IFM[[AÑO]:[AÑO]],Cuadro_1!$L$8)*100),0)</f>
        <v>0.24635430333854036</v>
      </c>
      <c r="E61" s="166">
        <f>IFERROR((SUMIFS(IFM[[ReservasdeSiniestrosPendientesBrutas]:[ReservasdeSiniestrosPendientesBrutas]],IFM[[Nombre Empresa]:[Nombre Empresa]],$C61,IFM[[MES]:[MES]],Cuadro_1!$J$8,IFM[[AÑO]:[AÑO]],Cuadro_1!$L$8)/SUMIFS(IFM[[PrimasNetasCobradas]:[PrimasNetasCobradas]],IFM[[Nombre Empresa]:[Nombre Empresa]],$C61,IFM[[MES]:[MES]],Cuadro_1!$J$8,IFM[[AÑO]:[AÑO]],Cuadro_1!$L$8)*100),0)</f>
        <v>1.0934651333552676</v>
      </c>
      <c r="F61" s="166">
        <f>IFERROR((SUMIFS(IFM[[TotalGenralSI]:[TotalGenralSI]],IFM[[Nombre Empresa]:[Nombre Empresa]],$C61,IFM[[MES]:[MES]],Cuadro_1!$J$8,IFM[[AÑO]:[AÑO]],Cuadro_1!$L$8)/SUMIFS(IFM[[Total GeneralPDev]:[Total GeneralPDev]],IFM[[Nombre Empresa]:[Nombre Empresa]],$C61,IFM[[MES]:[MES]],Cuadro_1!$J$8,IFM[[AÑO]:[AÑO]],Cuadro_1!$L$8)*100),0)</f>
        <v>5.658140179327745</v>
      </c>
      <c r="G61" s="166">
        <f>IFERROR((SUMIFS(IFM[[Comisiones]:[Comisiones]],IFM[[Nombre Empresa]:[Nombre Empresa]],$C61,IFM[[MES]:[MES]],Cuadro_1!$J$8,IFM[[AÑO]:[AÑO]],Cuadro_1!$L$8)/SUMIFS(IFM[[PrimasNetasCobradas]:[PrimasNetasCobradas]],IFM[[Nombre Empresa]:[Nombre Empresa]],$C61,IFM[[MES]:[MES]],Cuadro_1!$J$8,IFM[[AÑO]:[AÑO]],Cuadro_1!$L$8)*100),0)</f>
        <v>0</v>
      </c>
      <c r="H61" s="166">
        <f>IFERROR((SUMIFS(IFM[[GastosdeAdquision]:[GastosdeAdquision]],IFM[[Nombre Empresa]:[Nombre Empresa]],$C61,IFM[[MES]:[MES]],Cuadro_1!$J$8,IFM[[AÑO]:[AÑO]],Cuadro_1!$L$8)/SUMIFS(IFM[[PrimasNetasCobradas]:[PrimasNetasCobradas]],IFM[[Nombre Empresa]:[Nombre Empresa]],$C61,IFM[[MES]:[MES]],Cuadro_1!$J$8,IFM[[AÑO]:[AÑO]],Cuadro_1!$L$8)*100),0)</f>
        <v>0</v>
      </c>
      <c r="I61" s="166">
        <f>IFERROR((SUMIFS(IFM[[Gastosdeadministracion]:[Gastosdeadministracion]],IFM[[Nombre Empresa]:[Nombre Empresa]],$C61,IFM[[MES]:[MES]],Cuadro_1!$J$8,IFM[[AÑO]:[AÑO]],Cuadro_1!$L$8)/SUMIFS(IFM[[PrimasNetasCobradas]:[PrimasNetasCobradas]],IFM[[Nombre Empresa]:[Nombre Empresa]],$C61,IFM[[MES]:[MES]],Cuadro_1!$J$8,IFM[[AÑO]:[AÑO]],Cuadro_1!$L$8)*100),0)</f>
        <v>15.389047352338045</v>
      </c>
      <c r="J61" s="166">
        <f>IFERROR((SUMIFS(IFM[[ResultadodelReaseguroCedido]:[ResultadodelReaseguroCedido]],IFM[[Nombre Empresa]:[Nombre Empresa]],$C61,IFM[[MES]:[MES]],Cuadro_1!$J$8,IFM[[AÑO]:[AÑO]],Cuadro_1!$L$8)/SUMIFS(IFM[[Total GeneralPDev]:[Total GeneralPDev]],IFM[[Nombre Empresa]:[Nombre Empresa]],$C61,IFM[[MES]:[MES]],Cuadro_1!$J$8,IFM[[AÑO]:[AÑO]],Cuadro_1!$L$8)*-100),0)</f>
        <v>0</v>
      </c>
      <c r="K61" s="166">
        <f t="shared" si="0"/>
        <v>21.047187531665791</v>
      </c>
      <c r="L61" s="167">
        <f>IFERROR((SUMIFS(IFM[[InversionesAptas]:[InversionesAptas]],IFM[[Nombre Empresa]:[Nombre Empresa]],$C61,IFM[[MES]:[MES]],Cuadro_1!$J$8,IFM[[AÑO]:[AÑO]],Cuadro_1!$L$8)/SUMIFS(IFM[[ReservasTecnicas]:[ReservasTecnicas]],IFM[[Nombre Empresa]:[Nombre Empresa]],$C61,IFM[[MES]:[MES]],Cuadro_1!$J$8,IFM[[AÑO]:[AÑO]],Cuadro_1!$L$8)),0)</f>
        <v>1.5777180699601725</v>
      </c>
    </row>
    <row r="62" spans="1:12" ht="14.1" customHeight="1" x14ac:dyDescent="0.2">
      <c r="A62" s="21"/>
      <c r="B62" s="32">
        <v>50</v>
      </c>
      <c r="C62" s="136" t="s">
        <v>102</v>
      </c>
      <c r="D62" s="166">
        <f>IFERROR((SUMIFS(IFM[[SiniestrosPagados_NetosdeSalvamento]:[SiniestrosPagados_NetosdeSalvamento]],IFM[[Nombre Empresa]:[Nombre Empresa]],$C62,IFM[[MES]:[MES]],Cuadro_1!$J$8,IFM[[AÑO]:[AÑO]],Cuadro_1!$L$8)/SUMIFS(IFM[[PrimasNetasCobradas]:[PrimasNetasCobradas]],IFM[[Nombre Empresa]:[Nombre Empresa]],$C62,IFM[[MES]:[MES]],Cuadro_1!$J$8,IFM[[AÑO]:[AÑO]],Cuadro_1!$L$8)*100),0)</f>
        <v>3.6287688255890327</v>
      </c>
      <c r="E62" s="166">
        <f>IFERROR((SUMIFS(IFM[[ReservasdeSiniestrosPendientesBrutas]:[ReservasdeSiniestrosPendientesBrutas]],IFM[[Nombre Empresa]:[Nombre Empresa]],$C62,IFM[[MES]:[MES]],Cuadro_1!$J$8,IFM[[AÑO]:[AÑO]],Cuadro_1!$L$8)/SUMIFS(IFM[[PrimasNetasCobradas]:[PrimasNetasCobradas]],IFM[[Nombre Empresa]:[Nombre Empresa]],$C62,IFM[[MES]:[MES]],Cuadro_1!$J$8,IFM[[AÑO]:[AÑO]],Cuadro_1!$L$8)*100),0)</f>
        <v>1.8637061301131435</v>
      </c>
      <c r="F62" s="166">
        <f>IFERROR((SUMIFS(IFM[[TotalGenralSI]:[TotalGenralSI]],IFM[[Nombre Empresa]:[Nombre Empresa]],$C62,IFM[[MES]:[MES]],Cuadro_1!$J$8,IFM[[AÑO]:[AÑO]],Cuadro_1!$L$8)/SUMIFS(IFM[[Total GeneralPDev]:[Total GeneralPDev]],IFM[[Nombre Empresa]:[Nombre Empresa]],$C62,IFM[[MES]:[MES]],Cuadro_1!$J$8,IFM[[AÑO]:[AÑO]],Cuadro_1!$L$8)*100),0)</f>
        <v>6.8236328729023121</v>
      </c>
      <c r="G62" s="166">
        <f>IFERROR((SUMIFS(IFM[[Comisiones]:[Comisiones]],IFM[[Nombre Empresa]:[Nombre Empresa]],$C62,IFM[[MES]:[MES]],Cuadro_1!$J$8,IFM[[AÑO]:[AÑO]],Cuadro_1!$L$8)/SUMIFS(IFM[[PrimasNetasCobradas]:[PrimasNetasCobradas]],IFM[[Nombre Empresa]:[Nombre Empresa]],$C62,IFM[[MES]:[MES]],Cuadro_1!$J$8,IFM[[AÑO]:[AÑO]],Cuadro_1!$L$8)*100),0)</f>
        <v>9.4876285104411995</v>
      </c>
      <c r="H62" s="166">
        <f>IFERROR((SUMIFS(IFM[[GastosdeAdquision]:[GastosdeAdquision]],IFM[[Nombre Empresa]:[Nombre Empresa]],$C62,IFM[[MES]:[MES]],Cuadro_1!$J$8,IFM[[AÑO]:[AÑO]],Cuadro_1!$L$8)/SUMIFS(IFM[[PrimasNetasCobradas]:[PrimasNetasCobradas]],IFM[[Nombre Empresa]:[Nombre Empresa]],$C62,IFM[[MES]:[MES]],Cuadro_1!$J$8,IFM[[AÑO]:[AÑO]],Cuadro_1!$L$8)*100),0)</f>
        <v>3.6979044909971268</v>
      </c>
      <c r="I62" s="166">
        <f>IFERROR((SUMIFS(IFM[[Gastosdeadministracion]:[Gastosdeadministracion]],IFM[[Nombre Empresa]:[Nombre Empresa]],$C62,IFM[[MES]:[MES]],Cuadro_1!$J$8,IFM[[AÑO]:[AÑO]],Cuadro_1!$L$8)/SUMIFS(IFM[[PrimasNetasCobradas]:[PrimasNetasCobradas]],IFM[[Nombre Empresa]:[Nombre Empresa]],$C62,IFM[[MES]:[MES]],Cuadro_1!$J$8,IFM[[AÑO]:[AÑO]],Cuadro_1!$L$8)*100),0)</f>
        <v>84.650619545488908</v>
      </c>
      <c r="J62" s="166">
        <f>IFERROR((SUMIFS(IFM[[ResultadodelReaseguroCedido]:[ResultadodelReaseguroCedido]],IFM[[Nombre Empresa]:[Nombre Empresa]],$C62,IFM[[MES]:[MES]],Cuadro_1!$J$8,IFM[[AÑO]:[AÑO]],Cuadro_1!$L$8)/SUMIFS(IFM[[Total GeneralPDev]:[Total GeneralPDev]],IFM[[Nombre Empresa]:[Nombre Empresa]],$C62,IFM[[MES]:[MES]],Cuadro_1!$J$8,IFM[[AÑO]:[AÑO]],Cuadro_1!$L$8)*-100),0)</f>
        <v>7.2854457812531148</v>
      </c>
      <c r="K62" s="166">
        <f t="shared" si="0"/>
        <v>111.94523120108266</v>
      </c>
      <c r="L62" s="167">
        <f>IFERROR((SUMIFS(IFM[[InversionesAptas]:[InversionesAptas]],IFM[[Nombre Empresa]:[Nombre Empresa]],$C62,IFM[[MES]:[MES]],Cuadro_1!$J$8,IFM[[AÑO]:[AÑO]],Cuadro_1!$L$8)/SUMIFS(IFM[[ReservasTecnicas]:[ReservasTecnicas]],IFM[[Nombre Empresa]:[Nombre Empresa]],$C62,IFM[[MES]:[MES]],Cuadro_1!$J$8,IFM[[AÑO]:[AÑO]],Cuadro_1!$L$8)),0)</f>
        <v>7.1883773388764807</v>
      </c>
    </row>
    <row r="63" spans="1:12" ht="14.1" customHeight="1" x14ac:dyDescent="0.2">
      <c r="A63" s="21"/>
      <c r="B63" s="32">
        <v>51</v>
      </c>
      <c r="C63" s="136" t="s">
        <v>103</v>
      </c>
      <c r="D63" s="166">
        <f>IFERROR((SUMIFS(IFM[[SiniestrosPagados_NetosdeSalvamento]:[SiniestrosPagados_NetosdeSalvamento]],IFM[[Nombre Empresa]:[Nombre Empresa]],$C63,IFM[[MES]:[MES]],Cuadro_1!$J$8,IFM[[AÑO]:[AÑO]],Cuadro_1!$L$8)/SUMIFS(IFM[[PrimasNetasCobradas]:[PrimasNetasCobradas]],IFM[[Nombre Empresa]:[Nombre Empresa]],$C63,IFM[[MES]:[MES]],Cuadro_1!$J$8,IFM[[AÑO]:[AÑO]],Cuadro_1!$L$8)*100),0)</f>
        <v>4.6257473940935212E-2</v>
      </c>
      <c r="E63" s="166">
        <f>IFERROR((SUMIFS(IFM[[ReservasdeSiniestrosPendientesBrutas]:[ReservasdeSiniestrosPendientesBrutas]],IFM[[Nombre Empresa]:[Nombre Empresa]],$C63,IFM[[MES]:[MES]],Cuadro_1!$J$8,IFM[[AÑO]:[AÑO]],Cuadro_1!$L$8)/SUMIFS(IFM[[PrimasNetasCobradas]:[PrimasNetasCobradas]],IFM[[Nombre Empresa]:[Nombre Empresa]],$C63,IFM[[MES]:[MES]],Cuadro_1!$J$8,IFM[[AÑO]:[AÑO]],Cuadro_1!$L$8)*100),0)</f>
        <v>8.8076898343956501E-4</v>
      </c>
      <c r="F63" s="166">
        <f>IFERROR((SUMIFS(IFM[[TotalGenralSI]:[TotalGenralSI]],IFM[[Nombre Empresa]:[Nombre Empresa]],$C63,IFM[[MES]:[MES]],Cuadro_1!$J$8,IFM[[AÑO]:[AÑO]],Cuadro_1!$L$8)/SUMIFS(IFM[[Total GeneralPDev]:[Total GeneralPDev]],IFM[[Nombre Empresa]:[Nombre Empresa]],$C63,IFM[[MES]:[MES]],Cuadro_1!$J$8,IFM[[AÑO]:[AÑO]],Cuadro_1!$L$8)*100),0)</f>
        <v>7.0748735894726772E-2</v>
      </c>
      <c r="G63" s="166">
        <f>IFERROR((SUMIFS(IFM[[Comisiones]:[Comisiones]],IFM[[Nombre Empresa]:[Nombre Empresa]],$C63,IFM[[MES]:[MES]],Cuadro_1!$J$8,IFM[[AÑO]:[AÑO]],Cuadro_1!$L$8)/SUMIFS(IFM[[PrimasNetasCobradas]:[PrimasNetasCobradas]],IFM[[Nombre Empresa]:[Nombre Empresa]],$C63,IFM[[MES]:[MES]],Cuadro_1!$J$8,IFM[[AÑO]:[AÑO]],Cuadro_1!$L$8)*100),0)</f>
        <v>13.475902427580156</v>
      </c>
      <c r="H63" s="166">
        <f>IFERROR((SUMIFS(IFM[[GastosdeAdquision]:[GastosdeAdquision]],IFM[[Nombre Empresa]:[Nombre Empresa]],$C63,IFM[[MES]:[MES]],Cuadro_1!$J$8,IFM[[AÑO]:[AÑO]],Cuadro_1!$L$8)/SUMIFS(IFM[[PrimasNetasCobradas]:[PrimasNetasCobradas]],IFM[[Nombre Empresa]:[Nombre Empresa]],$C63,IFM[[MES]:[MES]],Cuadro_1!$J$8,IFM[[AÑO]:[AÑO]],Cuadro_1!$L$8)*100),0)</f>
        <v>13.970246812063762</v>
      </c>
      <c r="I63" s="166">
        <f>IFERROR((SUMIFS(IFM[[Gastosdeadministracion]:[Gastosdeadministracion]],IFM[[Nombre Empresa]:[Nombre Empresa]],$C63,IFM[[MES]:[MES]],Cuadro_1!$J$8,IFM[[AÑO]:[AÑO]],Cuadro_1!$L$8)/SUMIFS(IFM[[PrimasNetasCobradas]:[PrimasNetasCobradas]],IFM[[Nombre Empresa]:[Nombre Empresa]],$C63,IFM[[MES]:[MES]],Cuadro_1!$J$8,IFM[[AÑO]:[AÑO]],Cuadro_1!$L$8)*100),0)</f>
        <v>76.840768823457708</v>
      </c>
      <c r="J63" s="166">
        <f>IFERROR((SUMIFS(IFM[[ResultadodelReaseguroCedido]:[ResultadodelReaseguroCedido]],IFM[[Nombre Empresa]:[Nombre Empresa]],$C63,IFM[[MES]:[MES]],Cuadro_1!$J$8,IFM[[AÑO]:[AÑO]],Cuadro_1!$L$8)/SUMIFS(IFM[[Total GeneralPDev]:[Total GeneralPDev]],IFM[[Nombre Empresa]:[Nombre Empresa]],$C63,IFM[[MES]:[MES]],Cuadro_1!$J$8,IFM[[AÑO]:[AÑO]],Cuadro_1!$L$8)*-100),0)</f>
        <v>4.4134954295042679</v>
      </c>
      <c r="K63" s="166">
        <f t="shared" si="0"/>
        <v>108.77116222850061</v>
      </c>
      <c r="L63" s="167">
        <f>IFERROR((SUMIFS(IFM[[InversionesAptas]:[InversionesAptas]],IFM[[Nombre Empresa]:[Nombre Empresa]],$C63,IFM[[MES]:[MES]],Cuadro_1!$J$8,IFM[[AÑO]:[AÑO]],Cuadro_1!$L$8)/SUMIFS(IFM[[ReservasTecnicas]:[ReservasTecnicas]],IFM[[Nombre Empresa]:[Nombre Empresa]],$C63,IFM[[MES]:[MES]],Cuadro_1!$J$8,IFM[[AÑO]:[AÑO]],Cuadro_1!$L$8)),0)</f>
        <v>6.7722577845439602</v>
      </c>
    </row>
    <row r="64" spans="1:12" ht="15.75" customHeight="1" x14ac:dyDescent="0.25">
      <c r="A64" s="113"/>
      <c r="B64" s="168" t="s">
        <v>252</v>
      </c>
      <c r="C64" s="169" t="s">
        <v>253</v>
      </c>
      <c r="D64" s="170">
        <f>IFERROR((SUMIFS(IFM[[SiniestrosPagados_NetosdeSalvamento]:[SiniestrosPagados_NetosdeSalvamento]],IFM[[MES]:[MES]],Cuadro_1!$J$8,IFM[[AÑO]:[AÑO]],Cuadro_1!$L$8)/SUMIFS(IFM[[PrimasNetasCobradas]:[PrimasNetasCobradas]],IFM[[MES]:[MES]],Cuadro_1!$J$8,IFM[[AÑO]:[AÑO]],Cuadro_1!$L$8)*100),0)</f>
        <v>38.839031105230937</v>
      </c>
      <c r="E64" s="170">
        <f>IFERROR((SUMIFS(IFM[[ReservasdeSiniestrosPendientesBrutas]:[ReservasdeSiniestrosPendientesBrutas]],IFM[[MES]:[MES]],Cuadro_1!$J$8,IFM[[AÑO]:[AÑO]],Cuadro_1!$L$8)/SUMIFS(IFM[[PrimasNetasCobradas]:[PrimasNetasCobradas]],IFM[[MES]:[MES]],Cuadro_1!$J$8,IFM[[AÑO]:[AÑO]],Cuadro_1!$L$8)*100),0)</f>
        <v>19.671491364171082</v>
      </c>
      <c r="F64" s="170">
        <f>IFERROR((SUMIFS(IFM[[TotalGenralSI]:[TotalGenralSI]],IFM[[MES]:[MES]],Cuadro_1!$J$8,IFM[[AÑO]:[AÑO]],Cuadro_1!$L$8)/SUMIFS(IFM[[Total GeneralPDev]:[Total GeneralPDev]],IFM[[MES]:[MES]],Cuadro_1!$J$8,IFM[[AÑO]:[AÑO]],Cuadro_1!$L$8)*100),0)</f>
        <v>59.655927239109474</v>
      </c>
      <c r="G64" s="170">
        <f>IFERROR((SUMIFS(IFM[[Comisiones]:[Comisiones]],IFM[[MES]:[MES]],Cuadro_1!$J$8,IFM[[AÑO]:[AÑO]],Cuadro_1!$L$8)/SUMIFS(IFM[[PrimasNetasCobradas]:[PrimasNetasCobradas]],IFM[[MES]:[MES]],Cuadro_1!$J$8,IFM[[AÑO]:[AÑO]],Cuadro_1!$L$8)*100),0)</f>
        <v>8.7630521937106369</v>
      </c>
      <c r="H64" s="170">
        <f>IFERROR((SUMIFS(IFM[[GastosdeAdquision]:[GastosdeAdquision]],IFM[[MES]:[MES]],Cuadro_1!$J$8,IFM[[AÑO]:[AÑO]],Cuadro_1!$L$8)/SUMIFS(IFM[[PrimasNetasCobradas]:[PrimasNetasCobradas]],IFM[[MES]:[MES]],Cuadro_1!$J$8,IFM[[AÑO]:[AÑO]],Cuadro_1!$L$8)*100),0)</f>
        <v>4.9934203368396108</v>
      </c>
      <c r="I64" s="170">
        <f>IFERROR((SUMIFS(IFM[[Gastosdeadministracion]:[Gastosdeadministracion]],IFM[[MES]:[MES]],Cuadro_1!$J$8,IFM[[AÑO]:[AÑO]],Cuadro_1!$L$8)/SUMIFS(IFM[[PrimasNetasCobradas]:[PrimasNetasCobradas]],IFM[[MES]:[MES]],Cuadro_1!$J$8,IFM[[AÑO]:[AÑO]],Cuadro_1!$L$8)*100),0)</f>
        <v>21.973326754892398</v>
      </c>
      <c r="J64" s="170">
        <f>IFERROR((SUMIFS(IFM[[ResultadodelReaseguroCedido]:[ResultadodelReaseguroCedido]],IFM[[MES]:[MES]],Cuadro_1!$J$8,IFM[[AÑO]:[AÑO]],Cuadro_1!$L$8)/SUMIFS(IFM[[Total GeneralPDev]:[Total GeneralPDev]],IFM[[MES]:[MES]],Cuadro_1!$J$8,IFM[[AÑO]:[AÑO]],Cuadro_1!$L$8)*-100),0)</f>
        <v>5.1907393784943796</v>
      </c>
      <c r="K64" s="170">
        <f>SUM(F64:J64)</f>
        <v>100.5764659030465</v>
      </c>
      <c r="L64" s="171">
        <f>IFERROR((SUMIFS(IFM[[InversionesAptas]:[InversionesAptas]],IFM[[MES]:[MES]],Cuadro_1!$J$8,IFM[[AÑO]:[AÑO]],Cuadro_1!$L$8)/SUMIFS(IFM[[ReservasTecnicas]:[ReservasTecnicas]],IFM[[MES]:[MES]],Cuadro_1!$J$8,IFM[[AÑO]:[AÑO]],Cuadro_1!$L$8)),0)</f>
        <v>3.3062935538507316</v>
      </c>
    </row>
    <row r="65" spans="1:12" ht="4.5" customHeight="1" x14ac:dyDescent="0.2">
      <c r="A65" s="21"/>
      <c r="B65" s="21"/>
      <c r="C65" s="21"/>
      <c r="D65" s="21"/>
      <c r="E65" s="21"/>
      <c r="F65" s="21"/>
      <c r="G65" s="21"/>
      <c r="H65" s="21"/>
      <c r="I65" s="21"/>
      <c r="J65" s="21"/>
    </row>
    <row r="66" spans="1:12" ht="13.5" x14ac:dyDescent="0.25">
      <c r="A66" s="21"/>
      <c r="B66" s="172" t="s">
        <v>242</v>
      </c>
      <c r="C66" s="148" t="s">
        <v>243</v>
      </c>
      <c r="D66" s="173"/>
      <c r="E66" s="150"/>
      <c r="F66" s="150"/>
      <c r="G66" s="150"/>
      <c r="H66" s="150"/>
      <c r="I66" s="150"/>
      <c r="J66" s="174"/>
      <c r="K66" s="174"/>
      <c r="L66" s="243" t="s">
        <v>244</v>
      </c>
    </row>
    <row r="67" spans="1:12" ht="42" customHeight="1" x14ac:dyDescent="0.25">
      <c r="A67" s="113"/>
      <c r="B67" s="152"/>
      <c r="C67" s="409" t="s">
        <v>245</v>
      </c>
      <c r="D67" s="409"/>
      <c r="E67" s="409"/>
      <c r="F67" s="409"/>
      <c r="G67" s="409"/>
      <c r="H67" s="409"/>
      <c r="I67" s="409"/>
      <c r="J67" s="409"/>
      <c r="K67" s="409"/>
      <c r="L67" s="410"/>
    </row>
    <row r="68" spans="1:12" ht="3" customHeight="1" x14ac:dyDescent="0.25">
      <c r="A68" s="113"/>
      <c r="B68" s="21"/>
      <c r="C68" s="175"/>
      <c r="D68" s="176"/>
      <c r="E68" s="176"/>
      <c r="F68" s="176"/>
      <c r="G68" s="121"/>
      <c r="H68" s="121"/>
      <c r="I68" s="121"/>
      <c r="J68" s="121"/>
    </row>
    <row r="69" spans="1:12" ht="172.5" customHeight="1" x14ac:dyDescent="0.2">
      <c r="A69" s="21"/>
      <c r="B69" s="156"/>
      <c r="C69" s="417" t="s">
        <v>254</v>
      </c>
      <c r="D69" s="417"/>
      <c r="E69" s="417"/>
      <c r="F69" s="417"/>
      <c r="G69" s="417"/>
      <c r="H69" s="417"/>
      <c r="I69" s="417"/>
      <c r="J69" s="417"/>
      <c r="K69" s="417"/>
      <c r="L69" s="418"/>
    </row>
    <row r="70" spans="1:12" ht="6" customHeight="1" x14ac:dyDescent="0.2">
      <c r="A70" s="21"/>
      <c r="B70" s="21"/>
      <c r="C70" s="125"/>
      <c r="D70" s="21"/>
      <c r="E70" s="177"/>
      <c r="F70" s="177"/>
      <c r="G70" s="21"/>
      <c r="H70" s="21"/>
      <c r="I70" s="21"/>
      <c r="J70" s="21"/>
    </row>
    <row r="71" spans="1:12" ht="15.75" x14ac:dyDescent="0.25">
      <c r="A71" s="21"/>
      <c r="B71" s="393" t="s">
        <v>247</v>
      </c>
      <c r="C71" s="394"/>
      <c r="D71" s="394"/>
      <c r="E71" s="394"/>
      <c r="F71" s="394"/>
      <c r="G71" s="394"/>
      <c r="H71" s="394"/>
      <c r="I71" s="394"/>
      <c r="J71" s="394"/>
      <c r="K71" s="394"/>
      <c r="L71" s="395"/>
    </row>
    <row r="72" spans="1:12" ht="2.25" customHeight="1" x14ac:dyDescent="0.2">
      <c r="H72" s="178"/>
      <c r="I72" s="178"/>
    </row>
    <row r="73" spans="1:12" s="26" customFormat="1" ht="9" customHeight="1" x14ac:dyDescent="0.3">
      <c r="B73" s="33"/>
      <c r="C73" s="33"/>
      <c r="D73" s="33"/>
      <c r="E73" s="33"/>
    </row>
  </sheetData>
  <mergeCells count="19">
    <mergeCell ref="C67:L67"/>
    <mergeCell ref="C69:L69"/>
    <mergeCell ref="B71:L71"/>
    <mergeCell ref="G10:G12"/>
    <mergeCell ref="H10:H12"/>
    <mergeCell ref="I10:I12"/>
    <mergeCell ref="J10:J12"/>
    <mergeCell ref="K10:K12"/>
    <mergeCell ref="L10:L12"/>
    <mergeCell ref="B10:B12"/>
    <mergeCell ref="C10:C12"/>
    <mergeCell ref="D10:D12"/>
    <mergeCell ref="E10:E12"/>
    <mergeCell ref="F10:F12"/>
    <mergeCell ref="B1:L1"/>
    <mergeCell ref="B2:L2"/>
    <mergeCell ref="B3:L3"/>
    <mergeCell ref="B4:L4"/>
    <mergeCell ref="B8:L8"/>
  </mergeCells>
  <printOptions horizontalCentered="1" verticalCentered="1"/>
  <pageMargins left="0.31496062992125984" right="0.23622047244094491" top="0.19685039370078741" bottom="0.78740157480314965" header="0" footer="0"/>
  <pageSetup scale="61"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03"/>
  <sheetViews>
    <sheetView workbookViewId="0">
      <selection activeCell="D14" sqref="D14"/>
    </sheetView>
  </sheetViews>
  <sheetFormatPr baseColWidth="10" defaultColWidth="11.42578125" defaultRowHeight="14.25" x14ac:dyDescent="0.2"/>
  <cols>
    <col min="1" max="1" width="1.5703125" style="26" customWidth="1"/>
    <col min="2" max="2" width="7.28515625" style="26" customWidth="1"/>
    <col min="3" max="3" width="45.28515625" style="26" customWidth="1"/>
    <col min="4" max="4" width="29.5703125" style="26" customWidth="1"/>
    <col min="5" max="6" width="28" style="26" customWidth="1"/>
    <col min="7" max="16384" width="11.42578125" style="26"/>
  </cols>
  <sheetData>
    <row r="1" spans="1:6" ht="16.5" customHeight="1" x14ac:dyDescent="0.2">
      <c r="A1" s="164"/>
      <c r="B1" s="389" t="s">
        <v>107</v>
      </c>
      <c r="C1" s="389"/>
      <c r="D1" s="389"/>
      <c r="E1" s="389"/>
      <c r="F1" s="389"/>
    </row>
    <row r="2" spans="1:6" ht="12" customHeight="1" x14ac:dyDescent="0.2">
      <c r="A2" s="164"/>
      <c r="B2" s="389" t="s">
        <v>266</v>
      </c>
      <c r="C2" s="389"/>
      <c r="D2" s="389"/>
      <c r="E2" s="389"/>
      <c r="F2" s="389" t="s">
        <v>137</v>
      </c>
    </row>
    <row r="3" spans="1:6" ht="12" customHeight="1" x14ac:dyDescent="0.2">
      <c r="A3" s="164"/>
      <c r="B3" s="389" t="s">
        <v>108</v>
      </c>
      <c r="C3" s="389"/>
      <c r="D3" s="389"/>
      <c r="E3" s="389"/>
      <c r="F3" s="389"/>
    </row>
    <row r="4" spans="1:6" ht="12" customHeight="1" x14ac:dyDescent="0.2">
      <c r="A4" s="164"/>
      <c r="B4" s="389" t="s">
        <v>109</v>
      </c>
      <c r="C4" s="389"/>
      <c r="D4" s="389"/>
      <c r="E4" s="389"/>
      <c r="F4" s="389"/>
    </row>
    <row r="5" spans="1:6" x14ac:dyDescent="0.2">
      <c r="A5" s="164"/>
      <c r="B5" s="179"/>
      <c r="C5" s="164"/>
      <c r="D5" s="180"/>
      <c r="E5" s="180"/>
      <c r="F5" s="34"/>
    </row>
    <row r="6" spans="1:6" ht="20.25" customHeight="1" x14ac:dyDescent="0.2">
      <c r="A6" s="164"/>
      <c r="B6" s="27" t="s">
        <v>110</v>
      </c>
      <c r="C6" s="27"/>
      <c r="D6" s="27"/>
      <c r="E6" s="27"/>
      <c r="F6" s="27"/>
    </row>
    <row r="7" spans="1:6" ht="14.1" customHeight="1" x14ac:dyDescent="0.2">
      <c r="A7" s="164"/>
      <c r="B7" s="28" t="s">
        <v>241</v>
      </c>
      <c r="C7" s="28"/>
      <c r="D7" s="28"/>
      <c r="E7" s="28"/>
      <c r="F7" s="29"/>
    </row>
    <row r="8" spans="1:6" ht="18" x14ac:dyDescent="0.25">
      <c r="A8" s="164"/>
      <c r="B8" s="396" t="s">
        <v>138</v>
      </c>
      <c r="C8" s="396"/>
      <c r="D8" s="396"/>
      <c r="E8" s="396"/>
      <c r="F8" s="396"/>
    </row>
    <row r="9" spans="1:6" ht="6.75" customHeight="1" x14ac:dyDescent="0.2">
      <c r="A9" s="164"/>
      <c r="B9" s="164"/>
      <c r="C9" s="181"/>
      <c r="D9" s="181"/>
      <c r="E9" s="181"/>
      <c r="F9" s="181"/>
    </row>
    <row r="10" spans="1:6" ht="12.75" customHeight="1" x14ac:dyDescent="0.2">
      <c r="A10" s="164"/>
      <c r="B10" s="430" t="s">
        <v>139</v>
      </c>
      <c r="C10" s="426" t="s">
        <v>140</v>
      </c>
      <c r="D10" s="426" t="s">
        <v>141</v>
      </c>
      <c r="E10" s="426" t="s">
        <v>142</v>
      </c>
      <c r="F10" s="426" t="s">
        <v>143</v>
      </c>
    </row>
    <row r="11" spans="1:6" ht="12.75" customHeight="1" x14ac:dyDescent="0.2">
      <c r="A11" s="164"/>
      <c r="B11" s="431"/>
      <c r="C11" s="427"/>
      <c r="D11" s="427"/>
      <c r="E11" s="427"/>
      <c r="F11" s="427"/>
    </row>
    <row r="12" spans="1:6" ht="25.5" customHeight="1" x14ac:dyDescent="0.2">
      <c r="A12" s="164"/>
      <c r="B12" s="432"/>
      <c r="C12" s="428"/>
      <c r="D12" s="428"/>
      <c r="E12" s="427"/>
      <c r="F12" s="428"/>
    </row>
    <row r="13" spans="1:6" ht="14.1" customHeight="1" x14ac:dyDescent="0.2">
      <c r="A13" s="164"/>
      <c r="B13" s="182">
        <v>1</v>
      </c>
      <c r="C13" s="183" t="s">
        <v>66</v>
      </c>
      <c r="D13" s="184">
        <f>SUMIFS(IFM[[SaldodeOperaciones]:[SaldodeOperaciones]],IFM[[Nombre Empresa]:[Nombre Empresa]],$C13,IFM[[MES]:[MES]],Cuadro_1!$J$8,IFM[[AÑO]:[AÑO]],Cuadro_1!$L$8)/1000</f>
        <v>862380.42224999995</v>
      </c>
      <c r="E13" s="184">
        <f t="shared" ref="E13:E44" si="0">+IF(D13&gt;0,D13/$D$64,D13/$D$67)*100</f>
        <v>30.252569613081388</v>
      </c>
      <c r="F13" s="36">
        <f t="shared" ref="F13:F44" si="1">+D13/$D$68*100</f>
        <v>34.970203133452479</v>
      </c>
    </row>
    <row r="14" spans="1:6" ht="14.1" customHeight="1" x14ac:dyDescent="0.2">
      <c r="A14" s="164"/>
      <c r="B14" s="37">
        <v>2</v>
      </c>
      <c r="C14" s="185" t="s">
        <v>81</v>
      </c>
      <c r="D14" s="132">
        <f>SUMIFS(IFM[[SaldodeOperaciones]:[SaldodeOperaciones]],IFM[[Nombre Empresa]:[Nombre Empresa]],$C14,IFM[[MES]:[MES]],Cuadro_1!$J$8,IFM[[AÑO]:[AÑO]],Cuadro_1!$L$8)/1000</f>
        <v>284797.86575</v>
      </c>
      <c r="E14" s="132">
        <f t="shared" si="0"/>
        <v>9.9907964477899327</v>
      </c>
      <c r="F14" s="36">
        <f t="shared" si="1"/>
        <v>11.54877703655016</v>
      </c>
    </row>
    <row r="15" spans="1:6" ht="14.1" customHeight="1" x14ac:dyDescent="0.2">
      <c r="A15" s="164"/>
      <c r="B15" s="37">
        <v>3</v>
      </c>
      <c r="C15" s="185" t="s">
        <v>67</v>
      </c>
      <c r="D15" s="132">
        <f>SUMIFS(IFM[[SaldodeOperaciones]:[SaldodeOperaciones]],IFM[[Nombre Empresa]:[Nombre Empresa]],$C15,IFM[[MES]:[MES]],Cuadro_1!$J$8,IFM[[AÑO]:[AÑO]],Cuadro_1!$L$8)/1000</f>
        <v>289422.65033999999</v>
      </c>
      <c r="E15" s="132">
        <f t="shared" si="0"/>
        <v>10.15303530913774</v>
      </c>
      <c r="F15" s="36">
        <f t="shared" si="1"/>
        <v>11.73631568235893</v>
      </c>
    </row>
    <row r="16" spans="1:6" ht="14.1" customHeight="1" x14ac:dyDescent="0.2">
      <c r="A16" s="164"/>
      <c r="B16" s="37">
        <v>4</v>
      </c>
      <c r="C16" s="186" t="s">
        <v>98</v>
      </c>
      <c r="D16" s="132">
        <f>SUMIFS(IFM[[SaldodeOperaciones]:[SaldodeOperaciones]],IFM[[Nombre Empresa]:[Nombre Empresa]],$C16,IFM[[MES]:[MES]],Cuadro_1!$J$8,IFM[[AÑO]:[AÑO]],Cuadro_1!$L$8)/1000</f>
        <v>231391.68127</v>
      </c>
      <c r="E16" s="132">
        <f t="shared" si="0"/>
        <v>8.1172911222227313</v>
      </c>
      <c r="F16" s="36">
        <f t="shared" si="1"/>
        <v>9.3831143293941981</v>
      </c>
    </row>
    <row r="17" spans="1:6" ht="14.1" customHeight="1" x14ac:dyDescent="0.2">
      <c r="A17" s="164"/>
      <c r="B17" s="37">
        <v>5</v>
      </c>
      <c r="C17" s="185" t="s">
        <v>71</v>
      </c>
      <c r="D17" s="132">
        <f>SUMIFS(IFM[[SaldodeOperaciones]:[SaldodeOperaciones]],IFM[[Nombre Empresa]:[Nombre Empresa]],$C17,IFM[[MES]:[MES]],Cuadro_1!$J$8,IFM[[AÑO]:[AÑO]],Cuadro_1!$L$8)/1000</f>
        <v>62349.863749999997</v>
      </c>
      <c r="E17" s="132">
        <f t="shared" si="0"/>
        <v>2.1872523364360439</v>
      </c>
      <c r="F17" s="36">
        <f t="shared" si="1"/>
        <v>2.5283359227843203</v>
      </c>
    </row>
    <row r="18" spans="1:6" ht="14.1" customHeight="1" x14ac:dyDescent="0.2">
      <c r="A18" s="164"/>
      <c r="B18" s="37">
        <v>6</v>
      </c>
      <c r="C18" s="185" t="s">
        <v>70</v>
      </c>
      <c r="D18" s="132">
        <f>SUMIFS(IFM[[SaldodeOperaciones]:[SaldodeOperaciones]],IFM[[Nombre Empresa]:[Nombre Empresa]],$C18,IFM[[MES]:[MES]],Cuadro_1!$J$8,IFM[[AÑO]:[AÑO]],Cuadro_1!$L$8)/1000</f>
        <v>125074.33754000001</v>
      </c>
      <c r="E18" s="132">
        <f t="shared" si="0"/>
        <v>4.3876461079284308</v>
      </c>
      <c r="F18" s="36">
        <f t="shared" si="1"/>
        <v>5.0718625767780203</v>
      </c>
    </row>
    <row r="19" spans="1:6" ht="14.1" customHeight="1" x14ac:dyDescent="0.2">
      <c r="A19" s="164"/>
      <c r="B19" s="37">
        <v>7</v>
      </c>
      <c r="C19" s="185" t="s">
        <v>74</v>
      </c>
      <c r="D19" s="132">
        <f>SUMIFS(IFM[[SaldodeOperaciones]:[SaldodeOperaciones]],IFM[[Nombre Empresa]:[Nombre Empresa]],$C19,IFM[[MES]:[MES]],Cuadro_1!$J$8,IFM[[AÑO]:[AÑO]],Cuadro_1!$L$8)/1000</f>
        <v>81121.344580000004</v>
      </c>
      <c r="E19" s="132">
        <f t="shared" si="0"/>
        <v>2.8457616391734044</v>
      </c>
      <c r="F19" s="36">
        <f t="shared" si="1"/>
        <v>3.2895342069801901</v>
      </c>
    </row>
    <row r="20" spans="1:6" ht="14.1" customHeight="1" x14ac:dyDescent="0.2">
      <c r="A20" s="164"/>
      <c r="B20" s="37">
        <v>8</v>
      </c>
      <c r="C20" s="185" t="s">
        <v>84</v>
      </c>
      <c r="D20" s="132">
        <f>SUMIFS(IFM[[SaldodeOperaciones]:[SaldodeOperaciones]],IFM[[Nombre Empresa]:[Nombre Empresa]],$C20,IFM[[MES]:[MES]],Cuadro_1!$J$8,IFM[[AÑO]:[AÑO]],Cuadro_1!$L$8)/1000</f>
        <v>13734.182500000001</v>
      </c>
      <c r="E20" s="132">
        <f t="shared" si="0"/>
        <v>0.48179933291616905</v>
      </c>
      <c r="F20" s="36">
        <f t="shared" si="1"/>
        <v>0.55693188238644331</v>
      </c>
    </row>
    <row r="21" spans="1:6" ht="14.1" customHeight="1" x14ac:dyDescent="0.2">
      <c r="A21" s="164"/>
      <c r="B21" s="37">
        <v>9</v>
      </c>
      <c r="C21" s="185" t="s">
        <v>82</v>
      </c>
      <c r="D21" s="132">
        <f>SUMIFS(IFM[[SaldodeOperaciones]:[SaldodeOperaciones]],IFM[[Nombre Empresa]:[Nombre Empresa]],$C21,IFM[[MES]:[MES]],Cuadro_1!$J$8,IFM[[AÑO]:[AÑO]],Cuadro_1!$L$8)/1000</f>
        <v>92948.226909999998</v>
      </c>
      <c r="E21" s="132">
        <f t="shared" si="0"/>
        <v>3.2606522973594321</v>
      </c>
      <c r="F21" s="36">
        <f t="shared" si="1"/>
        <v>3.7691235701483188</v>
      </c>
    </row>
    <row r="22" spans="1:6" ht="14.1" customHeight="1" x14ac:dyDescent="0.2">
      <c r="A22" s="164"/>
      <c r="B22" s="37">
        <v>10</v>
      </c>
      <c r="C22" s="185" t="s">
        <v>80</v>
      </c>
      <c r="D22" s="132">
        <f>SUMIFS(IFM[[SaldodeOperaciones]:[SaldodeOperaciones]],IFM[[Nombre Empresa]:[Nombre Empresa]],$C22,IFM[[MES]:[MES]],Cuadro_1!$J$8,IFM[[AÑO]:[AÑO]],Cuadro_1!$L$8)/1000</f>
        <v>84456.413530000005</v>
      </c>
      <c r="E22" s="132">
        <f t="shared" si="0"/>
        <v>2.9627568804511015</v>
      </c>
      <c r="F22" s="36">
        <f t="shared" si="1"/>
        <v>3.4247738710964981</v>
      </c>
    </row>
    <row r="23" spans="1:6" ht="14.1" customHeight="1" x14ac:dyDescent="0.2">
      <c r="A23" s="164"/>
      <c r="B23" s="37">
        <v>11</v>
      </c>
      <c r="C23" s="186" t="s">
        <v>99</v>
      </c>
      <c r="D23" s="132">
        <f>SUMIFS(IFM[[SaldodeOperaciones]:[SaldodeOperaciones]],IFM[[Nombre Empresa]:[Nombre Empresa]],$C23,IFM[[MES]:[MES]],Cuadro_1!$J$8,IFM[[AÑO]:[AÑO]],Cuadro_1!$L$8)/1000</f>
        <v>41770.293100000003</v>
      </c>
      <c r="E23" s="132">
        <f t="shared" si="0"/>
        <v>1.465314688463828</v>
      </c>
      <c r="F23" s="36">
        <f t="shared" si="1"/>
        <v>1.6938181769476608</v>
      </c>
    </row>
    <row r="24" spans="1:6" ht="14.1" customHeight="1" x14ac:dyDescent="0.2">
      <c r="A24" s="164"/>
      <c r="B24" s="37">
        <v>12</v>
      </c>
      <c r="C24" s="185" t="s">
        <v>90</v>
      </c>
      <c r="D24" s="132">
        <f>SUMIFS(IFM[[SaldodeOperaciones]:[SaldodeOperaciones]],IFM[[Nombre Empresa]:[Nombre Empresa]],$C24,IFM[[MES]:[MES]],Cuadro_1!$J$8,IFM[[AÑO]:[AÑO]],Cuadro_1!$L$8)/1000</f>
        <v>29302.188750000001</v>
      </c>
      <c r="E24" s="132">
        <f t="shared" si="0"/>
        <v>1.0279297652214592</v>
      </c>
      <c r="F24" s="36">
        <f t="shared" si="1"/>
        <v>1.1882267574775829</v>
      </c>
    </row>
    <row r="25" spans="1:6" ht="14.1" customHeight="1" x14ac:dyDescent="0.2">
      <c r="A25" s="164"/>
      <c r="B25" s="37">
        <v>13</v>
      </c>
      <c r="C25" s="186" t="s">
        <v>86</v>
      </c>
      <c r="D25" s="132">
        <f>SUMIFS(IFM[[SaldodeOperaciones]:[SaldodeOperaciones]],IFM[[Nombre Empresa]:[Nombre Empresa]],$C25,IFM[[MES]:[MES]],Cuadro_1!$J$8,IFM[[AÑO]:[AÑO]],Cuadro_1!$L$8)/1000</f>
        <v>461208.03326999996</v>
      </c>
      <c r="E25" s="132">
        <f t="shared" si="0"/>
        <v>16.179319210667565</v>
      </c>
      <c r="F25" s="36">
        <f t="shared" si="1"/>
        <v>18.702347820178627</v>
      </c>
    </row>
    <row r="26" spans="1:6" ht="14.1" customHeight="1" x14ac:dyDescent="0.2">
      <c r="A26" s="164"/>
      <c r="B26" s="37">
        <v>14</v>
      </c>
      <c r="C26" s="185" t="s">
        <v>87</v>
      </c>
      <c r="D26" s="132">
        <f>SUMIFS(IFM[[SaldodeOperaciones]:[SaldodeOperaciones]],IFM[[Nombre Empresa]:[Nombre Empresa]],$C26,IFM[[MES]:[MES]],Cuadro_1!$J$8,IFM[[AÑO]:[AÑO]],Cuadro_1!$L$8)/1000</f>
        <v>13672.328150000001</v>
      </c>
      <c r="E26" s="132">
        <f t="shared" si="0"/>
        <v>0.47962946335400447</v>
      </c>
      <c r="F26" s="36">
        <f t="shared" si="1"/>
        <v>0.55442363993522437</v>
      </c>
    </row>
    <row r="27" spans="1:6" ht="14.1" customHeight="1" x14ac:dyDescent="0.2">
      <c r="A27" s="164"/>
      <c r="B27" s="37">
        <v>15</v>
      </c>
      <c r="C27" s="185" t="s">
        <v>203</v>
      </c>
      <c r="D27" s="132">
        <f>SUMIFS(IFM[[SaldodeOperaciones]:[SaldodeOperaciones]],IFM[[Nombre Empresa]:[Nombre Empresa]],$C27,IFM[[MES]:[MES]],Cuadro_1!$J$8,IFM[[AÑO]:[AÑO]],Cuadro_1!$L$8)/1000</f>
        <v>19166.872149999999</v>
      </c>
      <c r="E27" s="132">
        <f t="shared" si="0"/>
        <v>0.67237975146751539</v>
      </c>
      <c r="F27" s="36">
        <f t="shared" si="1"/>
        <v>0.77723171262357948</v>
      </c>
    </row>
    <row r="28" spans="1:6" ht="14.1" customHeight="1" x14ac:dyDescent="0.2">
      <c r="A28" s="164"/>
      <c r="B28" s="37">
        <v>16</v>
      </c>
      <c r="C28" s="186" t="s">
        <v>78</v>
      </c>
      <c r="D28" s="132">
        <f>SUMIFS(IFM[[SaldodeOperaciones]:[SaldodeOperaciones]],IFM[[Nombre Empresa]:[Nombre Empresa]],$C28,IFM[[MES]:[MES]],Cuadro_1!$J$8,IFM[[AÑO]:[AÑO]],Cuadro_1!$L$8)/1000</f>
        <v>12205.82667</v>
      </c>
      <c r="E28" s="132">
        <f t="shared" si="0"/>
        <v>0.42818414181523978</v>
      </c>
      <c r="F28" s="36">
        <f t="shared" si="1"/>
        <v>0.49495585364514805</v>
      </c>
    </row>
    <row r="29" spans="1:6" ht="14.1" customHeight="1" x14ac:dyDescent="0.2">
      <c r="A29" s="164"/>
      <c r="B29" s="37">
        <v>17</v>
      </c>
      <c r="C29" s="185" t="s">
        <v>83</v>
      </c>
      <c r="D29" s="132">
        <f>SUMIFS(IFM[[SaldodeOperaciones]:[SaldodeOperaciones]],IFM[[Nombre Empresa]:[Nombre Empresa]],$C29,IFM[[MES]:[MES]],Cuadro_1!$J$8,IFM[[AÑO]:[AÑO]],Cuadro_1!$L$8)/1000</f>
        <v>59693.920469999997</v>
      </c>
      <c r="E29" s="132">
        <f t="shared" si="0"/>
        <v>2.0940810318777143</v>
      </c>
      <c r="F29" s="36">
        <f t="shared" si="1"/>
        <v>2.4206353377336973</v>
      </c>
    </row>
    <row r="30" spans="1:6" ht="14.1" customHeight="1" x14ac:dyDescent="0.2">
      <c r="A30" s="164"/>
      <c r="B30" s="37">
        <v>18</v>
      </c>
      <c r="C30" s="186" t="s">
        <v>91</v>
      </c>
      <c r="D30" s="132">
        <f>SUMIFS(IFM[[SaldodeOperaciones]:[SaldodeOperaciones]],IFM[[Nombre Empresa]:[Nombre Empresa]],$C30,IFM[[MES]:[MES]],Cuadro_1!$J$8,IFM[[AÑO]:[AÑO]],Cuadro_1!$L$8)/1000</f>
        <v>0</v>
      </c>
      <c r="E30" s="132">
        <f t="shared" si="0"/>
        <v>0</v>
      </c>
      <c r="F30" s="36">
        <f t="shared" si="1"/>
        <v>0</v>
      </c>
    </row>
    <row r="31" spans="1:6" ht="14.1" customHeight="1" x14ac:dyDescent="0.2">
      <c r="A31" s="164"/>
      <c r="B31" s="37">
        <v>19</v>
      </c>
      <c r="C31" s="185" t="s">
        <v>89</v>
      </c>
      <c r="D31" s="132">
        <f>SUMIFS(IFM[[SaldodeOperaciones]:[SaldodeOperaciones]],IFM[[Nombre Empresa]:[Nombre Empresa]],$C31,IFM[[MES]:[MES]],Cuadro_1!$J$8,IFM[[AÑO]:[AÑO]],Cuadro_1!$L$8)/1000</f>
        <v>6827.2089100000003</v>
      </c>
      <c r="E31" s="132">
        <f t="shared" si="0"/>
        <v>0.23950058174320357</v>
      </c>
      <c r="F31" s="36">
        <f t="shared" si="1"/>
        <v>0.27684868099661541</v>
      </c>
    </row>
    <row r="32" spans="1:6" ht="14.1" customHeight="1" x14ac:dyDescent="0.2">
      <c r="A32" s="164"/>
      <c r="B32" s="37">
        <v>20</v>
      </c>
      <c r="C32" s="185" t="s">
        <v>77</v>
      </c>
      <c r="D32" s="132">
        <f>SUMIFS(IFM[[SaldodeOperaciones]:[SaldodeOperaciones]],IFM[[Nombre Empresa]:[Nombre Empresa]],$C32,IFM[[MES]:[MES]],Cuadro_1!$J$8,IFM[[AÑO]:[AÑO]],Cuadro_1!$L$8)/1000</f>
        <v>11814.75066</v>
      </c>
      <c r="E32" s="132">
        <f t="shared" si="0"/>
        <v>0.41446507548293227</v>
      </c>
      <c r="F32" s="36">
        <f t="shared" si="1"/>
        <v>0.47909741442566917</v>
      </c>
    </row>
    <row r="33" spans="1:6" ht="14.1" customHeight="1" x14ac:dyDescent="0.2">
      <c r="A33" s="164"/>
      <c r="B33" s="37">
        <v>21</v>
      </c>
      <c r="C33" s="185" t="s">
        <v>73</v>
      </c>
      <c r="D33" s="132">
        <f>SUMIFS(IFM[[SaldodeOperaciones]:[SaldodeOperaciones]],IFM[[Nombre Empresa]:[Nombre Empresa]],$C33,IFM[[MES]:[MES]],Cuadro_1!$J$8,IFM[[AÑO]:[AÑO]],Cuadro_1!$L$8)/1000</f>
        <v>5063.6017899999997</v>
      </c>
      <c r="E33" s="132">
        <f t="shared" si="0"/>
        <v>0.1776327032624708</v>
      </c>
      <c r="F33" s="36">
        <f t="shared" si="1"/>
        <v>0.20533302776194096</v>
      </c>
    </row>
    <row r="34" spans="1:6" ht="14.1" customHeight="1" x14ac:dyDescent="0.2">
      <c r="A34" s="164"/>
      <c r="B34" s="37">
        <v>22</v>
      </c>
      <c r="C34" s="185" t="s">
        <v>79</v>
      </c>
      <c r="D34" s="132">
        <f>SUMIFS(IFM[[SaldodeOperaciones]:[SaldodeOperaciones]],IFM[[Nombre Empresa]:[Nombre Empresa]],$C34,IFM[[MES]:[MES]],Cuadro_1!$J$8,IFM[[AÑO]:[AÑO]],Cuadro_1!$L$8)/1000</f>
        <v>5039.1212699999996</v>
      </c>
      <c r="E34" s="132">
        <f t="shared" si="0"/>
        <v>0.17677391911529342</v>
      </c>
      <c r="F34" s="36">
        <f t="shared" si="1"/>
        <v>0.2043403234575239</v>
      </c>
    </row>
    <row r="35" spans="1:6" ht="14.1" customHeight="1" x14ac:dyDescent="0.2">
      <c r="A35" s="164"/>
      <c r="B35" s="37">
        <v>23</v>
      </c>
      <c r="C35" s="185" t="s">
        <v>72</v>
      </c>
      <c r="D35" s="132">
        <f>SUMIFS(IFM[[SaldodeOperaciones]:[SaldodeOperaciones]],IFM[[Nombre Empresa]:[Nombre Empresa]],$C35,IFM[[MES]:[MES]],Cuadro_1!$J$8,IFM[[AÑO]:[AÑO]],Cuadro_1!$L$8)/1000</f>
        <v>6035.5633799999996</v>
      </c>
      <c r="E35" s="132">
        <f t="shared" si="0"/>
        <v>0.2117294138371365</v>
      </c>
      <c r="F35" s="36">
        <f t="shared" si="1"/>
        <v>0.24474683327428362</v>
      </c>
    </row>
    <row r="36" spans="1:6" ht="14.1" customHeight="1" x14ac:dyDescent="0.2">
      <c r="A36" s="164"/>
      <c r="B36" s="37">
        <v>24</v>
      </c>
      <c r="C36" s="185" t="s">
        <v>69</v>
      </c>
      <c r="D36" s="132">
        <f>SUMIFS(IFM[[SaldodeOperaciones]:[SaldodeOperaciones]],IFM[[Nombre Empresa]:[Nombre Empresa]],$C36,IFM[[MES]:[MES]],Cuadro_1!$J$8,IFM[[AÑO]:[AÑO]],Cuadro_1!$L$8)/1000</f>
        <v>3478.5542099999998</v>
      </c>
      <c r="E36" s="132">
        <f t="shared" si="0"/>
        <v>0.12202874819019853</v>
      </c>
      <c r="F36" s="36">
        <f t="shared" si="1"/>
        <v>0.14105810405232252</v>
      </c>
    </row>
    <row r="37" spans="1:6" ht="14.1" customHeight="1" x14ac:dyDescent="0.2">
      <c r="A37" s="164"/>
      <c r="B37" s="37">
        <v>25</v>
      </c>
      <c r="C37" s="185" t="s">
        <v>60</v>
      </c>
      <c r="D37" s="132">
        <f>SUMIFS(IFM[[SaldodeOperaciones]:[SaldodeOperaciones]],IFM[[Nombre Empresa]:[Nombre Empresa]],$C37,IFM[[MES]:[MES]],Cuadro_1!$J$8,IFM[[AÑO]:[AÑO]],Cuadro_1!$L$8)/1000</f>
        <v>595.99997999999994</v>
      </c>
      <c r="E37" s="132">
        <f t="shared" si="0"/>
        <v>2.0907862028340607E-2</v>
      </c>
      <c r="F37" s="36">
        <f t="shared" si="1"/>
        <v>2.4168267078414206E-2</v>
      </c>
    </row>
    <row r="38" spans="1:6" ht="14.1" customHeight="1" x14ac:dyDescent="0.2">
      <c r="A38" s="164"/>
      <c r="B38" s="37">
        <v>26</v>
      </c>
      <c r="C38" s="186" t="s">
        <v>94</v>
      </c>
      <c r="D38" s="132">
        <f>SUMIFS(IFM[[SaldodeOperaciones]:[SaldodeOperaciones]],IFM[[Nombre Empresa]:[Nombre Empresa]],$C38,IFM[[MES]:[MES]],Cuadro_1!$J$8,IFM[[AÑO]:[AÑO]],Cuadro_1!$L$8)/1000</f>
        <v>-101080.42359999999</v>
      </c>
      <c r="E38" s="132">
        <f t="shared" si="0"/>
        <v>26.284782521345669</v>
      </c>
      <c r="F38" s="36">
        <f t="shared" si="1"/>
        <v>-4.0988905301037803</v>
      </c>
    </row>
    <row r="39" spans="1:6" ht="14.1" customHeight="1" x14ac:dyDescent="0.2">
      <c r="A39" s="164"/>
      <c r="B39" s="37">
        <v>27</v>
      </c>
      <c r="C39" s="185" t="s">
        <v>95</v>
      </c>
      <c r="D39" s="132">
        <f>SUMIFS(IFM[[SaldodeOperaciones]:[SaldodeOperaciones]],IFM[[Nombre Empresa]:[Nombre Empresa]],$C39,IFM[[MES]:[MES]],Cuadro_1!$J$8,IFM[[AÑO]:[AÑO]],Cuadro_1!$L$8)/1000</f>
        <v>4523.9245999999994</v>
      </c>
      <c r="E39" s="132">
        <f t="shared" si="0"/>
        <v>0.15870066197555235</v>
      </c>
      <c r="F39" s="36">
        <f t="shared" si="1"/>
        <v>0.18344869403419806</v>
      </c>
    </row>
    <row r="40" spans="1:6" ht="14.1" customHeight="1" x14ac:dyDescent="0.2">
      <c r="A40" s="164"/>
      <c r="B40" s="37">
        <v>28</v>
      </c>
      <c r="C40" s="185" t="s">
        <v>100</v>
      </c>
      <c r="D40" s="132">
        <f>SUMIFS(IFM[[SaldodeOperaciones]:[SaldodeOperaciones]],IFM[[Nombre Empresa]:[Nombre Empresa]],$C40,IFM[[MES]:[MES]],Cuadro_1!$J$8,IFM[[AÑO]:[AÑO]],Cuadro_1!$L$8)/1000</f>
        <v>823.90493000000004</v>
      </c>
      <c r="E40" s="132">
        <f t="shared" si="0"/>
        <v>2.8902837548601304E-2</v>
      </c>
      <c r="F40" s="36">
        <f t="shared" si="1"/>
        <v>3.340999171755369E-2</v>
      </c>
    </row>
    <row r="41" spans="1:6" ht="14.1" customHeight="1" x14ac:dyDescent="0.2">
      <c r="A41" s="164"/>
      <c r="B41" s="37">
        <v>29</v>
      </c>
      <c r="C41" s="185" t="s">
        <v>88</v>
      </c>
      <c r="D41" s="132">
        <f>SUMIFS(IFM[[SaldodeOperaciones]:[SaldodeOperaciones]],IFM[[Nombre Empresa]:[Nombre Empresa]],$C41,IFM[[MES]:[MES]],Cuadro_1!$J$8,IFM[[AÑO]:[AÑO]],Cuadro_1!$L$8)/1000</f>
        <v>2104.8123799999998</v>
      </c>
      <c r="E41" s="132">
        <f t="shared" si="0"/>
        <v>7.3837463612973983E-2</v>
      </c>
      <c r="F41" s="36">
        <f t="shared" si="1"/>
        <v>8.5351794390651922E-2</v>
      </c>
    </row>
    <row r="42" spans="1:6" ht="14.1" customHeight="1" x14ac:dyDescent="0.2">
      <c r="A42" s="164"/>
      <c r="B42" s="37">
        <v>30</v>
      </c>
      <c r="C42" s="185" t="s">
        <v>85</v>
      </c>
      <c r="D42" s="132">
        <f>SUMIFS(IFM[[SaldodeOperaciones]:[SaldodeOperaciones]],IFM[[Nombre Empresa]:[Nombre Empresa]],$C42,IFM[[MES]:[MES]],Cuadro_1!$J$8,IFM[[AÑO]:[AÑO]],Cuadro_1!$L$8)/1000</f>
        <v>2828.0248099999999</v>
      </c>
      <c r="E42" s="132">
        <f t="shared" si="0"/>
        <v>9.9207977389871999E-2</v>
      </c>
      <c r="F42" s="36">
        <f t="shared" si="1"/>
        <v>0.11467862618462099</v>
      </c>
    </row>
    <row r="43" spans="1:6" ht="14.1" customHeight="1" x14ac:dyDescent="0.2">
      <c r="A43" s="164"/>
      <c r="B43" s="37">
        <v>31</v>
      </c>
      <c r="C43" s="185" t="s">
        <v>63</v>
      </c>
      <c r="D43" s="132">
        <f>SUMIFS(IFM[[SaldodeOperaciones]:[SaldodeOperaciones]],IFM[[Nombre Empresa]:[Nombre Empresa]],$C43,IFM[[MES]:[MES]],Cuadro_1!$J$8,IFM[[AÑO]:[AÑO]],Cuadro_1!$L$8)/1000</f>
        <v>446.26961</v>
      </c>
      <c r="E43" s="132">
        <f t="shared" si="0"/>
        <v>1.5655274742326957E-2</v>
      </c>
      <c r="F43" s="36">
        <f t="shared" si="1"/>
        <v>1.8096583029180217E-2</v>
      </c>
    </row>
    <row r="44" spans="1:6" ht="14.1" customHeight="1" x14ac:dyDescent="0.2">
      <c r="A44" s="164"/>
      <c r="B44" s="37">
        <v>32</v>
      </c>
      <c r="C44" s="185" t="s">
        <v>93</v>
      </c>
      <c r="D44" s="132">
        <f>SUMIFS(IFM[[SaldodeOperaciones]:[SaldodeOperaciones]],IFM[[Nombre Empresa]:[Nombre Empresa]],$C44,IFM[[MES]:[MES]],Cuadro_1!$J$8,IFM[[AÑO]:[AÑO]],Cuadro_1!$L$8)/1000</f>
        <v>486.70805999999999</v>
      </c>
      <c r="E44" s="132">
        <f t="shared" si="0"/>
        <v>1.7073867966507852E-2</v>
      </c>
      <c r="F44" s="36">
        <f t="shared" si="1"/>
        <v>1.9736393922860279E-2</v>
      </c>
    </row>
    <row r="45" spans="1:6" ht="14.1" customHeight="1" x14ac:dyDescent="0.2">
      <c r="A45" s="164"/>
      <c r="B45" s="37">
        <v>33</v>
      </c>
      <c r="C45" s="185" t="s">
        <v>75</v>
      </c>
      <c r="D45" s="132">
        <f>SUMIFS(IFM[[SaldodeOperaciones]:[SaldodeOperaciones]],IFM[[Nombre Empresa]:[Nombre Empresa]],$C45,IFM[[MES]:[MES]],Cuadro_1!$J$8,IFM[[AÑO]:[AÑO]],Cuadro_1!$L$8)/1000</f>
        <v>390.54378000000003</v>
      </c>
      <c r="E45" s="132">
        <f t="shared" ref="E45:E63" si="2">+IF(D45&gt;0,D45/$D$64,D45/$D$67)*100</f>
        <v>1.3700395540729059E-2</v>
      </c>
      <c r="F45" s="36">
        <f t="shared" ref="F45:F63" si="3">+D45/$D$68*100</f>
        <v>1.5836856875151979E-2</v>
      </c>
    </row>
    <row r="46" spans="1:6" ht="14.1" customHeight="1" x14ac:dyDescent="0.2">
      <c r="A46" s="164"/>
      <c r="B46" s="37">
        <v>34</v>
      </c>
      <c r="C46" s="185" t="s">
        <v>64</v>
      </c>
      <c r="D46" s="132">
        <f>SUMIFS(IFM[[SaldodeOperaciones]:[SaldodeOperaciones]],IFM[[Nombre Empresa]:[Nombre Empresa]],$C46,IFM[[MES]:[MES]],Cuadro_1!$J$8,IFM[[AÑO]:[AÑO]],Cuadro_1!$L$8)/1000</f>
        <v>531.35182999999995</v>
      </c>
      <c r="E46" s="132">
        <f t="shared" si="2"/>
        <v>1.8639985105614085E-2</v>
      </c>
      <c r="F46" s="36">
        <f t="shared" si="3"/>
        <v>2.1546733843924193E-2</v>
      </c>
    </row>
    <row r="47" spans="1:6" ht="14.1" customHeight="1" x14ac:dyDescent="0.2">
      <c r="A47" s="164"/>
      <c r="B47" s="37">
        <v>35</v>
      </c>
      <c r="C47" s="185" t="s">
        <v>101</v>
      </c>
      <c r="D47" s="132">
        <f>SUMIFS(IFM[[SaldodeOperaciones]:[SaldodeOperaciones]],IFM[[Nombre Empresa]:[Nombre Empresa]],$C47,IFM[[MES]:[MES]],Cuadro_1!$J$8,IFM[[AÑO]:[AÑO]],Cuadro_1!$L$8)/1000</f>
        <v>31033.740690000002</v>
      </c>
      <c r="E47" s="132">
        <f t="shared" si="2"/>
        <v>1.0886731381598702</v>
      </c>
      <c r="F47" s="36">
        <f t="shared" si="3"/>
        <v>1.2584425479983583</v>
      </c>
    </row>
    <row r="48" spans="1:6" ht="14.1" customHeight="1" x14ac:dyDescent="0.2">
      <c r="A48" s="164"/>
      <c r="B48" s="37">
        <v>36</v>
      </c>
      <c r="C48" s="185" t="s">
        <v>76</v>
      </c>
      <c r="D48" s="132">
        <f>SUMIFS(IFM[[SaldodeOperaciones]:[SaldodeOperaciones]],IFM[[Nombre Empresa]:[Nombre Empresa]],$C48,IFM[[MES]:[MES]],Cuadro_1!$J$8,IFM[[AÑO]:[AÑO]],Cuadro_1!$L$8)/1000</f>
        <v>438.74354</v>
      </c>
      <c r="E48" s="132">
        <f t="shared" si="2"/>
        <v>1.5391257899280029E-2</v>
      </c>
      <c r="F48" s="36">
        <f t="shared" si="3"/>
        <v>1.7791394982343636E-2</v>
      </c>
    </row>
    <row r="49" spans="1:6" ht="14.1" customHeight="1" x14ac:dyDescent="0.2">
      <c r="A49" s="164"/>
      <c r="B49" s="37">
        <v>37</v>
      </c>
      <c r="C49" s="186" t="s">
        <v>97</v>
      </c>
      <c r="D49" s="132">
        <f>SUMIFS(IFM[[SaldodeOperaciones]:[SaldodeOperaciones]],IFM[[Nombre Empresa]:[Nombre Empresa]],$C49,IFM[[MES]:[MES]],Cuadro_1!$J$8,IFM[[AÑO]:[AÑO]],Cuadro_1!$L$8)/1000</f>
        <v>880.89301</v>
      </c>
      <c r="E49" s="132">
        <f t="shared" si="2"/>
        <v>3.0901996867197315E-2</v>
      </c>
      <c r="F49" s="36">
        <f t="shared" si="3"/>
        <v>3.5720903100010505E-2</v>
      </c>
    </row>
    <row r="50" spans="1:6" ht="14.1" customHeight="1" x14ac:dyDescent="0.2">
      <c r="A50" s="164"/>
      <c r="B50" s="37">
        <v>38</v>
      </c>
      <c r="C50" s="185" t="s">
        <v>92</v>
      </c>
      <c r="D50" s="132">
        <f>SUMIFS(IFM[[SaldodeOperaciones]:[SaldodeOperaciones]],IFM[[Nombre Empresa]:[Nombre Empresa]],$C50,IFM[[MES]:[MES]],Cuadro_1!$J$8,IFM[[AÑO]:[AÑO]],Cuadro_1!$L$8)/1000</f>
        <v>138.78257000000002</v>
      </c>
      <c r="E50" s="132">
        <f t="shared" si="2"/>
        <v>4.868535105485277E-3</v>
      </c>
      <c r="F50" s="36">
        <f t="shared" si="3"/>
        <v>5.6277421646704013E-3</v>
      </c>
    </row>
    <row r="51" spans="1:6" ht="14.1" customHeight="1" x14ac:dyDescent="0.2">
      <c r="A51" s="164"/>
      <c r="B51" s="37">
        <v>39</v>
      </c>
      <c r="C51" s="185" t="s">
        <v>96</v>
      </c>
      <c r="D51" s="132">
        <f>SUMIFS(IFM[[SaldodeOperaciones]:[SaldodeOperaciones]],IFM[[Nombre Empresa]:[Nombre Empresa]],$C51,IFM[[MES]:[MES]],Cuadro_1!$J$8,IFM[[AÑO]:[AÑO]],Cuadro_1!$L$8)/1000</f>
        <v>-143552.30081000002</v>
      </c>
      <c r="E51" s="132">
        <f t="shared" si="2"/>
        <v>37.329097691173949</v>
      </c>
      <c r="F51" s="36">
        <f t="shared" si="3"/>
        <v>-5.8211584934901115</v>
      </c>
    </row>
    <row r="52" spans="1:6" ht="14.1" customHeight="1" x14ac:dyDescent="0.2">
      <c r="A52" s="164"/>
      <c r="B52" s="37">
        <v>40</v>
      </c>
      <c r="C52" s="185" t="s">
        <v>102</v>
      </c>
      <c r="D52" s="132">
        <f>SUMIFS(IFM[[SaldodeOperaciones]:[SaldodeOperaciones]],IFM[[Nombre Empresa]:[Nombre Empresa]],$C52,IFM[[MES]:[MES]],Cuadro_1!$J$8,IFM[[AÑO]:[AÑO]],Cuadro_1!$L$8)/1000</f>
        <v>20.01829</v>
      </c>
      <c r="E52" s="132">
        <f t="shared" si="2"/>
        <v>7.022477506850093E-4</v>
      </c>
      <c r="F52" s="36">
        <f t="shared" si="3"/>
        <v>8.1175737484613403E-4</v>
      </c>
    </row>
    <row r="53" spans="1:6" x14ac:dyDescent="0.2">
      <c r="A53" s="164"/>
      <c r="B53" s="35">
        <v>41</v>
      </c>
      <c r="C53" s="185" t="s">
        <v>68</v>
      </c>
      <c r="D53" s="132">
        <f>SUMIFS(IFM[[SaldodeOperaciones]:[SaldodeOperaciones]],IFM[[Nombre Empresa]:[Nombre Empresa]],$C53,IFM[[MES]:[MES]],Cuadro_1!$J$8,IFM[[AÑO]:[AÑO]],Cuadro_1!$L$8)/1000</f>
        <v>2403.25486</v>
      </c>
      <c r="E53" s="132">
        <f t="shared" si="2"/>
        <v>8.4306917312009011E-2</v>
      </c>
      <c r="F53" s="36">
        <f t="shared" si="3"/>
        <v>9.7453871246735518E-2</v>
      </c>
    </row>
    <row r="54" spans="1:6" x14ac:dyDescent="0.2">
      <c r="A54" s="164"/>
      <c r="B54" s="35">
        <v>42</v>
      </c>
      <c r="C54" s="185" t="s">
        <v>65</v>
      </c>
      <c r="D54" s="132">
        <f>SUMIFS(IFM[[SaldodeOperaciones]:[SaldodeOperaciones]],IFM[[Nombre Empresa]:[Nombre Empresa]],$C54,IFM[[MES]:[MES]],Cuadro_1!$J$8,IFM[[AÑO]:[AÑO]],Cuadro_1!$L$8)/1000</f>
        <v>0</v>
      </c>
      <c r="E54" s="132">
        <f t="shared" si="2"/>
        <v>0</v>
      </c>
      <c r="F54" s="36">
        <f t="shared" si="3"/>
        <v>0</v>
      </c>
    </row>
    <row r="55" spans="1:6" x14ac:dyDescent="0.2">
      <c r="A55" s="164"/>
      <c r="B55" s="35">
        <v>43</v>
      </c>
      <c r="C55" s="185" t="s">
        <v>197</v>
      </c>
      <c r="D55" s="132">
        <f>SUMIFS(IFM[[SaldodeOperaciones]:[SaldodeOperaciones]],IFM[[Nombre Empresa]:[Nombre Empresa]],$C55,IFM[[MES]:[MES]],Cuadro_1!$J$8,IFM[[AÑO]:[AÑO]],Cuadro_1!$L$8)/1000</f>
        <v>0</v>
      </c>
      <c r="E55" s="132">
        <f t="shared" si="2"/>
        <v>0</v>
      </c>
      <c r="F55" s="36">
        <f t="shared" si="3"/>
        <v>0</v>
      </c>
    </row>
    <row r="56" spans="1:6" x14ac:dyDescent="0.2">
      <c r="A56" s="164"/>
      <c r="B56" s="35">
        <v>44</v>
      </c>
      <c r="C56" s="185" t="s">
        <v>193</v>
      </c>
      <c r="D56" s="132">
        <f>SUMIFS(IFM[[SaldodeOperaciones]:[SaldodeOperaciones]],IFM[[Nombre Empresa]:[Nombre Empresa]],$C56,IFM[[MES]:[MES]],Cuadro_1!$J$8,IFM[[AÑO]:[AÑO]],Cuadro_1!$L$8)/1000</f>
        <v>0</v>
      </c>
      <c r="E56" s="132">
        <f t="shared" si="2"/>
        <v>0</v>
      </c>
      <c r="F56" s="36">
        <f t="shared" si="3"/>
        <v>0</v>
      </c>
    </row>
    <row r="57" spans="1:6" x14ac:dyDescent="0.2">
      <c r="A57" s="164"/>
      <c r="B57" s="35">
        <v>45</v>
      </c>
      <c r="C57" s="185" t="s">
        <v>195</v>
      </c>
      <c r="D57" s="132">
        <f>SUMIFS(IFM[[SaldodeOperaciones]:[SaldodeOperaciones]],IFM[[Nombre Empresa]:[Nombre Empresa]],$C57,IFM[[MES]:[MES]],Cuadro_1!$J$8,IFM[[AÑO]:[AÑO]],Cuadro_1!$L$8)/1000</f>
        <v>0</v>
      </c>
      <c r="E57" s="132">
        <f t="shared" si="2"/>
        <v>0</v>
      </c>
      <c r="F57" s="36">
        <f t="shared" si="3"/>
        <v>0</v>
      </c>
    </row>
    <row r="58" spans="1:6" x14ac:dyDescent="0.2">
      <c r="A58" s="164"/>
      <c r="B58" s="35">
        <v>46</v>
      </c>
      <c r="C58" s="185" t="s">
        <v>199</v>
      </c>
      <c r="D58" s="132">
        <f>SUMIFS(IFM[[SaldodeOperaciones]:[SaldodeOperaciones]],IFM[[Nombre Empresa]:[Nombre Empresa]],$C58,IFM[[MES]:[MES]],Cuadro_1!$J$8,IFM[[AÑO]:[AÑO]],Cuadro_1!$L$8)/1000</f>
        <v>0</v>
      </c>
      <c r="E58" s="132">
        <f t="shared" si="2"/>
        <v>0</v>
      </c>
      <c r="F58" s="36">
        <f t="shared" si="3"/>
        <v>0</v>
      </c>
    </row>
    <row r="59" spans="1:6" x14ac:dyDescent="0.2">
      <c r="A59" s="164"/>
      <c r="B59" s="35">
        <v>47</v>
      </c>
      <c r="C59" s="185" t="s">
        <v>104</v>
      </c>
      <c r="D59" s="132">
        <f>SUMIFS(IFM[[SaldodeOperaciones]:[SaldodeOperaciones]],IFM[[Nombre Empresa]:[Nombre Empresa]],$C59,IFM[[MES]:[MES]],Cuadro_1!$J$8,IFM[[AÑO]:[AÑO]],Cuadro_1!$L$8)/1000</f>
        <v>0</v>
      </c>
      <c r="E59" s="132">
        <f t="shared" si="2"/>
        <v>0</v>
      </c>
      <c r="F59" s="36">
        <f t="shared" si="3"/>
        <v>0</v>
      </c>
    </row>
    <row r="60" spans="1:6" x14ac:dyDescent="0.2">
      <c r="A60" s="164"/>
      <c r="B60" s="35">
        <v>48</v>
      </c>
      <c r="C60" s="185" t="s">
        <v>106</v>
      </c>
      <c r="D60" s="132">
        <f>SUMIFS(IFM[[SaldodeOperaciones]:[SaldodeOperaciones]],IFM[[Nombre Empresa]:[Nombre Empresa]],$C60,IFM[[MES]:[MES]],Cuadro_1!$J$8,IFM[[AÑO]:[AÑO]],Cuadro_1!$L$8)/1000</f>
        <v>0</v>
      </c>
      <c r="E60" s="132">
        <f t="shared" si="2"/>
        <v>0</v>
      </c>
      <c r="F60" s="36">
        <f t="shared" si="3"/>
        <v>0</v>
      </c>
    </row>
    <row r="61" spans="1:6" ht="14.25" customHeight="1" x14ac:dyDescent="0.2">
      <c r="A61" s="164"/>
      <c r="B61" s="35">
        <v>49</v>
      </c>
      <c r="C61" s="185" t="s">
        <v>62</v>
      </c>
      <c r="D61" s="132">
        <f>SUMIFS(IFM[[SaldodeOperaciones]:[SaldodeOperaciones]],IFM[[Nombre Empresa]:[Nombre Empresa]],$C61,IFM[[MES]:[MES]],Cuadro_1!$J$8,IFM[[AÑO]:[AÑO]],Cuadro_1!$L$8)/1000</f>
        <v>-37912.029170000002</v>
      </c>
      <c r="E61" s="132">
        <f t="shared" si="2"/>
        <v>9.8585799919061987</v>
      </c>
      <c r="F61" s="36">
        <f t="shared" si="3"/>
        <v>-1.5373625456584583</v>
      </c>
    </row>
    <row r="62" spans="1:6" ht="14.25" customHeight="1" x14ac:dyDescent="0.2">
      <c r="A62" s="164"/>
      <c r="B62" s="35">
        <v>50</v>
      </c>
      <c r="C62" s="185" t="s">
        <v>103</v>
      </c>
      <c r="D62" s="132">
        <f>SUMIFS(IFM[[SaldodeOperaciones]:[SaldodeOperaciones]],IFM[[Nombre Empresa]:[Nombre Empresa]],$C62,IFM[[MES]:[MES]],Cuadro_1!$J$8,IFM[[AÑO]:[AÑO]],Cuadro_1!$L$8)/1000</f>
        <v>-37892.756989999994</v>
      </c>
      <c r="E62" s="132">
        <f t="shared" si="2"/>
        <v>9.8535684867900653</v>
      </c>
      <c r="F62" s="36">
        <f t="shared" si="3"/>
        <v>-1.536581043629845</v>
      </c>
    </row>
    <row r="63" spans="1:6" ht="14.25" customHeight="1" x14ac:dyDescent="0.2">
      <c r="A63" s="164"/>
      <c r="B63" s="35">
        <v>51</v>
      </c>
      <c r="C63" s="185" t="s">
        <v>61</v>
      </c>
      <c r="D63" s="132">
        <f>SUMIFS(IFM[[SaldodeOperaciones]:[SaldodeOperaciones]],IFM[[Nombre Empresa]:[Nombre Empresa]],$C63,IFM[[MES]:[MES]],Cuadro_1!$J$8,IFM[[AÑO]:[AÑO]],Cuadro_1!$L$8)/1000</f>
        <v>-64121.210880000006</v>
      </c>
      <c r="E63" s="246">
        <f t="shared" si="2"/>
        <v>16.673971308784107</v>
      </c>
      <c r="F63" s="36">
        <f t="shared" si="3"/>
        <v>-2.6001654395007852</v>
      </c>
    </row>
    <row r="64" spans="1:6" ht="25.5" x14ac:dyDescent="0.2">
      <c r="A64" s="164"/>
      <c r="B64" s="187"/>
      <c r="C64" s="188" t="s">
        <v>255</v>
      </c>
      <c r="D64" s="116">
        <f>SUMIF(D13:D63,"&gt;0",D13:D63)</f>
        <v>2850602.2241400005</v>
      </c>
      <c r="E64" s="221">
        <f>SUMIF(D13:D63,"&gt;0",E13:E63)</f>
        <v>99.999999999999972</v>
      </c>
      <c r="F64" s="189">
        <f>SUMIF(F13:F63,"&gt;0",F13:F63)</f>
        <v>115.59415805238294</v>
      </c>
    </row>
    <row r="65" spans="1:6" hidden="1" x14ac:dyDescent="0.2">
      <c r="A65" s="164"/>
      <c r="B65" s="433" t="s">
        <v>139</v>
      </c>
      <c r="C65" s="435" t="s">
        <v>256</v>
      </c>
      <c r="D65" s="435" t="s">
        <v>257</v>
      </c>
      <c r="E65" s="435" t="s">
        <v>258</v>
      </c>
      <c r="F65" s="435" t="s">
        <v>143</v>
      </c>
    </row>
    <row r="66" spans="1:6" hidden="1" x14ac:dyDescent="0.2">
      <c r="A66" s="164"/>
      <c r="B66" s="434"/>
      <c r="C66" s="436"/>
      <c r="D66" s="436"/>
      <c r="E66" s="436"/>
      <c r="F66" s="436"/>
    </row>
    <row r="67" spans="1:6" s="164" customFormat="1" ht="25.5" x14ac:dyDescent="0.2">
      <c r="B67" s="190"/>
      <c r="C67" s="188" t="s">
        <v>259</v>
      </c>
      <c r="D67" s="116">
        <f>SUMIF(D13:D63,"&lt;0",D13:D63)</f>
        <v>-384558.72145000007</v>
      </c>
      <c r="E67" s="116">
        <f>SUMIF(D13:D63,"&lt;0",E13:E63)</f>
        <v>99.999999999999986</v>
      </c>
      <c r="F67" s="189">
        <f>SUMIF(F13:F63,"&lt;0",F13:F63)</f>
        <v>-15.59415805238298</v>
      </c>
    </row>
    <row r="68" spans="1:6" s="164" customFormat="1" ht="25.5" x14ac:dyDescent="0.2">
      <c r="B68" s="187"/>
      <c r="C68" s="188" t="s">
        <v>260</v>
      </c>
      <c r="D68" s="116">
        <f>+D64+D67</f>
        <v>2466043.5026900005</v>
      </c>
      <c r="E68" s="116"/>
      <c r="F68" s="189">
        <f>+F64+F67</f>
        <v>99.999999999999957</v>
      </c>
    </row>
    <row r="69" spans="1:6" s="164" customFormat="1" ht="5.25" customHeight="1" x14ac:dyDescent="0.2">
      <c r="B69" s="191"/>
      <c r="C69" s="192"/>
      <c r="D69" s="192"/>
      <c r="E69" s="192"/>
      <c r="F69" s="193"/>
    </row>
    <row r="70" spans="1:6" s="180" customFormat="1" ht="15" x14ac:dyDescent="0.25">
      <c r="A70" s="164"/>
      <c r="B70" s="194" t="s">
        <v>243</v>
      </c>
      <c r="C70" s="195"/>
      <c r="D70" s="195"/>
      <c r="E70" s="196"/>
      <c r="F70" s="244" t="s">
        <v>244</v>
      </c>
    </row>
    <row r="71" spans="1:6" s="164" customFormat="1" ht="76.5" customHeight="1" x14ac:dyDescent="0.2">
      <c r="A71" s="180"/>
      <c r="B71" s="437" t="s">
        <v>245</v>
      </c>
      <c r="C71" s="438"/>
      <c r="D71" s="438"/>
      <c r="E71" s="438"/>
      <c r="F71" s="439"/>
    </row>
    <row r="72" spans="1:6" s="164" customFormat="1" ht="9.75" customHeight="1" x14ac:dyDescent="0.25">
      <c r="B72" s="197"/>
      <c r="C72" s="198"/>
      <c r="D72" s="198"/>
      <c r="E72" s="198"/>
      <c r="F72" s="199"/>
    </row>
    <row r="73" spans="1:6" s="164" customFormat="1" ht="14.25" customHeight="1" x14ac:dyDescent="0.25">
      <c r="B73" s="393" t="s">
        <v>247</v>
      </c>
      <c r="C73" s="394"/>
      <c r="D73" s="394"/>
      <c r="E73" s="394"/>
      <c r="F73" s="395"/>
    </row>
    <row r="74" spans="1:6" s="164" customFormat="1" ht="5.25" customHeight="1" x14ac:dyDescent="0.3">
      <c r="B74" s="33"/>
      <c r="C74" s="33"/>
      <c r="D74" s="33"/>
      <c r="E74" s="33"/>
      <c r="F74" s="33"/>
    </row>
    <row r="75" spans="1:6" ht="14.1" customHeight="1" x14ac:dyDescent="0.2"/>
    <row r="76" spans="1:6" ht="14.1" customHeight="1" x14ac:dyDescent="0.2"/>
    <row r="77" spans="1:6" ht="14.1" customHeight="1" x14ac:dyDescent="0.2"/>
    <row r="78" spans="1:6" ht="14.1" customHeight="1" x14ac:dyDescent="0.2"/>
    <row r="79" spans="1:6" ht="14.1" customHeight="1" x14ac:dyDescent="0.2"/>
    <row r="80" spans="1:6" ht="14.1" customHeight="1" x14ac:dyDescent="0.2"/>
    <row r="81" spans="5:5" ht="14.1" customHeight="1" x14ac:dyDescent="0.2"/>
    <row r="82" spans="5:5" ht="14.1" customHeight="1" x14ac:dyDescent="0.2"/>
    <row r="83" spans="5:5" ht="14.1" customHeight="1" x14ac:dyDescent="0.2"/>
    <row r="84" spans="5:5" ht="10.5" customHeight="1" x14ac:dyDescent="0.2"/>
    <row r="85" spans="5:5" ht="10.5" customHeight="1" x14ac:dyDescent="0.2"/>
    <row r="86" spans="5:5" ht="11.25" customHeight="1" x14ac:dyDescent="0.2"/>
    <row r="87" spans="5:5" ht="12.75" customHeight="1" x14ac:dyDescent="0.2"/>
    <row r="88" spans="5:5" ht="11.25" customHeight="1" x14ac:dyDescent="0.2"/>
    <row r="89" spans="5:5" ht="14.1" customHeight="1" x14ac:dyDescent="0.2"/>
    <row r="90" spans="5:5" ht="14.1" customHeight="1" x14ac:dyDescent="0.2"/>
    <row r="91" spans="5:5" ht="14.1" customHeight="1" x14ac:dyDescent="0.2"/>
    <row r="92" spans="5:5" ht="14.1" customHeight="1" x14ac:dyDescent="0.2"/>
    <row r="93" spans="5:5" ht="14.1" customHeight="1" x14ac:dyDescent="0.2"/>
    <row r="94" spans="5:5" ht="14.1" customHeight="1" x14ac:dyDescent="0.2"/>
    <row r="95" spans="5:5" ht="14.1" customHeight="1" x14ac:dyDescent="0.2">
      <c r="E95" s="200"/>
    </row>
    <row r="96" spans="5:5" ht="14.1" customHeight="1" x14ac:dyDescent="0.2"/>
    <row r="97" spans="4:4" ht="14.1" customHeight="1" x14ac:dyDescent="0.2"/>
    <row r="98" spans="4:4" ht="14.1" customHeight="1" x14ac:dyDescent="0.2">
      <c r="D98" s="201"/>
    </row>
    <row r="99" spans="4:4" x14ac:dyDescent="0.2">
      <c r="D99" s="201"/>
    </row>
    <row r="100" spans="4:4" ht="10.5" customHeight="1" x14ac:dyDescent="0.2">
      <c r="D100" s="202"/>
    </row>
    <row r="101" spans="4:4" ht="11.25" customHeight="1" x14ac:dyDescent="0.2"/>
    <row r="102" spans="4:4" ht="11.25" customHeight="1" x14ac:dyDescent="0.2"/>
    <row r="103" spans="4:4" ht="10.5" customHeight="1" x14ac:dyDescent="0.2"/>
  </sheetData>
  <sortState ref="C13:F63">
    <sortCondition descending="1" ref="D13:D63"/>
  </sortState>
  <mergeCells count="17">
    <mergeCell ref="B73:F73"/>
    <mergeCell ref="B65:B66"/>
    <mergeCell ref="C65:C66"/>
    <mergeCell ref="D65:D66"/>
    <mergeCell ref="E65:E66"/>
    <mergeCell ref="F65:F66"/>
    <mergeCell ref="B71:F71"/>
    <mergeCell ref="B1:F1"/>
    <mergeCell ref="B2:F2"/>
    <mergeCell ref="B3:F3"/>
    <mergeCell ref="B4:F4"/>
    <mergeCell ref="B8:F8"/>
    <mergeCell ref="B10:B12"/>
    <mergeCell ref="C10:C12"/>
    <mergeCell ref="D10:D12"/>
    <mergeCell ref="E10:E12"/>
    <mergeCell ref="F10:F12"/>
  </mergeCells>
  <printOptions horizontalCentered="1" verticalCentered="1"/>
  <pageMargins left="0.31496062992125984" right="0.23622047244094491" top="0.19685039370078741" bottom="0.78740157480314965" header="0" footer="0"/>
  <pageSetup scale="60" orientation="portrait" r:id="rId1"/>
  <headerFooter alignWithMargins="0"/>
  <ignoredErrors>
    <ignoredError sqref="E64:E67"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4"/>
  <sheetViews>
    <sheetView topLeftCell="A37" workbookViewId="0">
      <selection activeCell="C50" sqref="C50:F50"/>
    </sheetView>
  </sheetViews>
  <sheetFormatPr baseColWidth="10" defaultColWidth="11.42578125" defaultRowHeight="12.75" x14ac:dyDescent="0.2"/>
  <cols>
    <col min="1" max="1" width="2.28515625" style="22" customWidth="1"/>
    <col min="2" max="2" width="7.42578125" style="22" customWidth="1"/>
    <col min="3" max="3" width="50.85546875" style="22" customWidth="1"/>
    <col min="4" max="4" width="23.85546875" style="22" customWidth="1"/>
    <col min="5" max="5" width="23.28515625" style="22" customWidth="1"/>
    <col min="6" max="6" width="23.140625" style="22" customWidth="1"/>
    <col min="7" max="7" width="15.140625" style="22" bestFit="1" customWidth="1"/>
    <col min="8" max="8" width="11.42578125" style="22"/>
    <col min="9" max="9" width="15.85546875" style="22" bestFit="1" customWidth="1"/>
    <col min="10" max="16384" width="11.42578125" style="22"/>
  </cols>
  <sheetData>
    <row r="1" spans="1:7" s="204" customFormat="1" x14ac:dyDescent="0.2">
      <c r="A1" s="203"/>
      <c r="B1" s="389" t="s">
        <v>107</v>
      </c>
      <c r="C1" s="389"/>
      <c r="D1" s="389"/>
      <c r="E1" s="389"/>
      <c r="F1" s="389"/>
    </row>
    <row r="2" spans="1:7" s="204" customFormat="1" x14ac:dyDescent="0.2">
      <c r="A2" s="203"/>
      <c r="B2" s="389" t="s">
        <v>266</v>
      </c>
      <c r="C2" s="389"/>
      <c r="D2" s="389"/>
      <c r="E2" s="389"/>
      <c r="F2" s="389"/>
    </row>
    <row r="3" spans="1:7" s="204" customFormat="1" x14ac:dyDescent="0.2">
      <c r="A3" s="203"/>
      <c r="B3" s="389" t="s">
        <v>108</v>
      </c>
      <c r="C3" s="389"/>
      <c r="D3" s="389"/>
      <c r="E3" s="389"/>
      <c r="F3" s="389"/>
    </row>
    <row r="4" spans="1:7" s="204" customFormat="1" x14ac:dyDescent="0.2">
      <c r="A4" s="203"/>
      <c r="B4" s="389" t="s">
        <v>109</v>
      </c>
      <c r="C4" s="389"/>
      <c r="D4" s="389"/>
      <c r="E4" s="389"/>
      <c r="F4" s="389"/>
      <c r="G4" s="205"/>
    </row>
    <row r="5" spans="1:7" ht="13.5" x14ac:dyDescent="0.25">
      <c r="A5" s="180"/>
      <c r="B5" s="206"/>
      <c r="C5" s="21"/>
      <c r="D5" s="21"/>
      <c r="E5" s="21"/>
      <c r="F5" s="34"/>
      <c r="G5" s="207"/>
    </row>
    <row r="6" spans="1:7" ht="20.25" customHeight="1" x14ac:dyDescent="0.2">
      <c r="A6" s="180"/>
      <c r="B6" s="27" t="s">
        <v>110</v>
      </c>
      <c r="C6" s="27"/>
      <c r="D6" s="27"/>
      <c r="E6" s="27"/>
      <c r="F6" s="27"/>
      <c r="G6" s="207"/>
    </row>
    <row r="7" spans="1:7" ht="13.5" customHeight="1" x14ac:dyDescent="0.2">
      <c r="A7" s="180"/>
      <c r="B7" s="28" t="str">
        <f>+Cuadro_1!B7</f>
        <v>ACUMULADA A AGOSTO DE 2025</v>
      </c>
      <c r="C7" s="28"/>
      <c r="D7" s="28"/>
      <c r="E7" s="28"/>
      <c r="F7" s="29"/>
      <c r="G7" s="207"/>
    </row>
    <row r="8" spans="1:7" ht="18" x14ac:dyDescent="0.25">
      <c r="A8" s="180"/>
      <c r="B8" s="396" t="s">
        <v>144</v>
      </c>
      <c r="C8" s="396"/>
      <c r="D8" s="396"/>
      <c r="E8" s="396"/>
      <c r="F8" s="396"/>
      <c r="G8" s="207"/>
    </row>
    <row r="9" spans="1:7" s="26" customFormat="1" ht="6.75" customHeight="1" x14ac:dyDescent="0.3">
      <c r="A9" s="164"/>
      <c r="B9" s="23"/>
      <c r="C9" s="30"/>
      <c r="D9" s="30"/>
      <c r="E9" s="30"/>
      <c r="F9" s="30"/>
    </row>
    <row r="10" spans="1:7" ht="12.75" customHeight="1" x14ac:dyDescent="0.2">
      <c r="A10" s="180"/>
      <c r="B10" s="441" t="s">
        <v>139</v>
      </c>
      <c r="C10" s="443" t="s">
        <v>114</v>
      </c>
      <c r="D10" s="443" t="s">
        <v>145</v>
      </c>
      <c r="E10" s="443" t="s">
        <v>146</v>
      </c>
      <c r="F10" s="443" t="s">
        <v>147</v>
      </c>
      <c r="G10" s="207"/>
    </row>
    <row r="11" spans="1:7" x14ac:dyDescent="0.2">
      <c r="A11" s="180"/>
      <c r="B11" s="442"/>
      <c r="C11" s="444"/>
      <c r="D11" s="444"/>
      <c r="E11" s="444"/>
      <c r="F11" s="444"/>
      <c r="G11" s="207"/>
    </row>
    <row r="12" spans="1:7" x14ac:dyDescent="0.2">
      <c r="A12" s="180"/>
      <c r="B12" s="442"/>
      <c r="C12" s="445"/>
      <c r="D12" s="444"/>
      <c r="E12" s="444"/>
      <c r="F12" s="444"/>
      <c r="G12" s="207"/>
    </row>
    <row r="13" spans="1:7" ht="14.25" x14ac:dyDescent="0.2">
      <c r="A13" s="180"/>
      <c r="B13" s="208">
        <v>1</v>
      </c>
      <c r="C13" s="111" t="str">
        <f>+VLOOKUP(D13,Cuadro_2!$A$10:$D$60,3,0)</f>
        <v>Mercantil C.A., Seguros</v>
      </c>
      <c r="D13" s="209">
        <f>+LARGE(Cuadro_2!$D$10:$D$60,B13)</f>
        <v>16799618.76035</v>
      </c>
      <c r="E13" s="209">
        <f>+D13/$D$68*100</f>
        <v>25.57950041439544</v>
      </c>
      <c r="F13" s="210">
        <f>+E13</f>
        <v>25.57950041439544</v>
      </c>
      <c r="G13" s="211"/>
    </row>
    <row r="14" spans="1:7" ht="14.25" x14ac:dyDescent="0.2">
      <c r="A14" s="180"/>
      <c r="B14" s="212">
        <v>2</v>
      </c>
      <c r="C14" s="111" t="str">
        <f>+VLOOKUP(D14,Cuadro_2!$A$10:$D$60,3,0)</f>
        <v>Caracas C.A., Seguros</v>
      </c>
      <c r="D14" s="109">
        <f>+LARGE(Cuadro_2!$D$10:$D$60,B14)</f>
        <v>13384898.658009999</v>
      </c>
      <c r="E14" s="109">
        <f t="shared" ref="E14:E66" si="0">+D14/$D$68*100</f>
        <v>20.380166100988035</v>
      </c>
      <c r="F14" s="110">
        <f>+E14+F13</f>
        <v>45.959666515383475</v>
      </c>
      <c r="G14" s="211"/>
    </row>
    <row r="15" spans="1:7" ht="14.25" x14ac:dyDescent="0.2">
      <c r="A15" s="180"/>
      <c r="B15" s="213">
        <v>3</v>
      </c>
      <c r="C15" s="111" t="str">
        <f>+VLOOKUP(D15,Cuadro_2!$A$10:$D$60,3,0)</f>
        <v>Internacional, S.A. de Seguros</v>
      </c>
      <c r="D15" s="109">
        <f>+LARGE(Cuadro_2!$D$10:$D$60,B15)</f>
        <v>3751753.21288</v>
      </c>
      <c r="E15" s="109">
        <f t="shared" si="0"/>
        <v>5.7125089701484386</v>
      </c>
      <c r="F15" s="110">
        <f>+E15+F14</f>
        <v>51.672175485531916</v>
      </c>
      <c r="G15" s="211"/>
    </row>
    <row r="16" spans="1:7" ht="14.25" x14ac:dyDescent="0.2">
      <c r="A16" s="180"/>
      <c r="B16" s="212">
        <v>4</v>
      </c>
      <c r="C16" s="111" t="str">
        <f>+VLOOKUP(D16,Cuadro_2!$A$10:$D$60,3,0)</f>
        <v>Mapfre La Seguridad, C.A. de Seguros</v>
      </c>
      <c r="D16" s="109">
        <f>+LARGE(Cuadro_2!$D$10:$D$60,B16)</f>
        <v>3290679.5383800007</v>
      </c>
      <c r="E16" s="109">
        <f t="shared" si="0"/>
        <v>5.0104671907376161</v>
      </c>
      <c r="F16" s="110">
        <f t="shared" ref="F16:F22" si="1">+E16+F15</f>
        <v>56.682642676269531</v>
      </c>
      <c r="G16" s="211"/>
    </row>
    <row r="17" spans="1:7" ht="14.25" x14ac:dyDescent="0.2">
      <c r="A17" s="180"/>
      <c r="B17" s="213">
        <v>5</v>
      </c>
      <c r="C17" s="111" t="str">
        <f>+VLOOKUP(D17,Cuadro_2!$A$10:$D$60,3,0)</f>
        <v>Oceánica de Seguros, C.A.</v>
      </c>
      <c r="D17" s="109">
        <f>+LARGE(Cuadro_2!$D$10:$D$60,B17)</f>
        <v>3252053.9154499997</v>
      </c>
      <c r="E17" s="109">
        <f t="shared" si="0"/>
        <v>4.9516548955398134</v>
      </c>
      <c r="F17" s="110">
        <f t="shared" si="1"/>
        <v>61.634297571809341</v>
      </c>
      <c r="G17" s="211"/>
    </row>
    <row r="18" spans="1:7" ht="14.25" x14ac:dyDescent="0.2">
      <c r="A18" s="180"/>
      <c r="B18" s="212">
        <v>6</v>
      </c>
      <c r="C18" s="111" t="str">
        <f>+VLOOKUP(D18,Cuadro_2!$A$10:$D$60,3,0)</f>
        <v>Pirámide C.A., Seguros</v>
      </c>
      <c r="D18" s="109">
        <f>+LARGE(Cuadro_2!$D$10:$D$60,B18)</f>
        <v>2527806.4365499998</v>
      </c>
      <c r="E18" s="109">
        <f t="shared" si="0"/>
        <v>3.8488984014239058</v>
      </c>
      <c r="F18" s="110">
        <f t="shared" si="1"/>
        <v>65.483195973233251</v>
      </c>
      <c r="G18" s="211"/>
    </row>
    <row r="19" spans="1:7" ht="14.25" x14ac:dyDescent="0.2">
      <c r="A19" s="180"/>
      <c r="B19" s="213">
        <v>7</v>
      </c>
      <c r="C19" s="111" t="str">
        <f>+VLOOKUP(D19,Cuadro_2!$A$10:$D$60,3,0)</f>
        <v>Hispana de Seguros, S.A.</v>
      </c>
      <c r="D19" s="109">
        <f>+LARGE(Cuadro_2!$D$10:$D$60,B19)</f>
        <v>2284580.3517100001</v>
      </c>
      <c r="E19" s="109">
        <f t="shared" si="0"/>
        <v>3.4785565605340039</v>
      </c>
      <c r="F19" s="110">
        <f t="shared" si="1"/>
        <v>68.961752533767253</v>
      </c>
      <c r="G19" s="211"/>
    </row>
    <row r="20" spans="1:7" ht="14.25" x14ac:dyDescent="0.2">
      <c r="A20" s="180"/>
      <c r="B20" s="212">
        <v>8</v>
      </c>
      <c r="C20" s="111" t="str">
        <f>+VLOOKUP(D20,Cuadro_2!$A$10:$D$60,3,0)</f>
        <v>Constitución C.A., Seguros</v>
      </c>
      <c r="D20" s="109">
        <f>+LARGE(Cuadro_2!$D$10:$D$60,B20)</f>
        <v>2249915.4961700006</v>
      </c>
      <c r="E20" s="109">
        <f t="shared" si="0"/>
        <v>3.4257750242801475</v>
      </c>
      <c r="F20" s="110">
        <f t="shared" si="1"/>
        <v>72.387527558047395</v>
      </c>
      <c r="G20" s="211"/>
    </row>
    <row r="21" spans="1:7" ht="14.25" x14ac:dyDescent="0.2">
      <c r="A21" s="180"/>
      <c r="B21" s="213">
        <v>9</v>
      </c>
      <c r="C21" s="111" t="str">
        <f>+VLOOKUP(D21,Cuadro_2!$A$10:$D$60,3,0)</f>
        <v>Estar Seguros, S.A.</v>
      </c>
      <c r="D21" s="109">
        <f>+LARGE(Cuadro_2!$D$10:$D$60,B21)</f>
        <v>1947839.2190900003</v>
      </c>
      <c r="E21" s="109">
        <f t="shared" si="0"/>
        <v>2.9658264763414373</v>
      </c>
      <c r="F21" s="110">
        <f t="shared" si="1"/>
        <v>75.353354034388829</v>
      </c>
      <c r="G21" s="211"/>
    </row>
    <row r="22" spans="1:7" ht="14.25" x14ac:dyDescent="0.2">
      <c r="A22" s="180"/>
      <c r="B22" s="212">
        <v>10</v>
      </c>
      <c r="C22" s="111" t="str">
        <f>+VLOOKUP(D22,Cuadro_2!$A$10:$D$60,3,0)</f>
        <v>Venezuela C.A., Seguros</v>
      </c>
      <c r="D22" s="109">
        <f>+LARGE(Cuadro_2!$D$10:$D$60,B22)</f>
        <v>1941906.7952699999</v>
      </c>
      <c r="E22" s="109">
        <f t="shared" si="0"/>
        <v>2.9567936262674692</v>
      </c>
      <c r="F22" s="110">
        <f t="shared" si="1"/>
        <v>78.310147660656298</v>
      </c>
      <c r="G22" s="211"/>
    </row>
    <row r="23" spans="1:7" x14ac:dyDescent="0.2">
      <c r="A23" s="180"/>
      <c r="B23" s="214"/>
      <c r="C23" s="215" t="s">
        <v>261</v>
      </c>
      <c r="D23" s="216">
        <f>SUM(D13:D22)</f>
        <v>51431052.383859992</v>
      </c>
      <c r="E23" s="216">
        <f>SUM(E13:E22)</f>
        <v>78.310147660656298</v>
      </c>
      <c r="F23" s="217">
        <f>+F22</f>
        <v>78.310147660656298</v>
      </c>
    </row>
    <row r="24" spans="1:7" ht="14.25" x14ac:dyDescent="0.2">
      <c r="A24" s="180"/>
      <c r="B24" s="208">
        <v>11</v>
      </c>
      <c r="C24" s="111" t="str">
        <f>+VLOOKUP(D24,Cuadro_2!$A$10:$D$60,3,0)</f>
        <v>Latitud Seguros, C.A.</v>
      </c>
      <c r="D24" s="209">
        <f>+LARGE(Cuadro_2!$D$10:$D$60,B24)</f>
        <v>1742506.9444800001</v>
      </c>
      <c r="E24" s="109">
        <f t="shared" si="0"/>
        <v>2.6531826551690436</v>
      </c>
      <c r="F24" s="210">
        <f>+E24+F23</f>
        <v>80.963330315825345</v>
      </c>
      <c r="G24" s="211"/>
    </row>
    <row r="25" spans="1:7" ht="14.25" x14ac:dyDescent="0.2">
      <c r="A25" s="180"/>
      <c r="B25" s="212">
        <v>12</v>
      </c>
      <c r="C25" s="111" t="str">
        <f>+VLOOKUP(D25,Cuadro_2!$A$10:$D$60,3,0)</f>
        <v>Miranda, C.A Seguros</v>
      </c>
      <c r="D25" s="109">
        <f>+LARGE(Cuadro_2!$D$10:$D$60,B25)</f>
        <v>1711289.4643299999</v>
      </c>
      <c r="E25" s="109">
        <f t="shared" si="0"/>
        <v>2.6056501749488392</v>
      </c>
      <c r="F25" s="110">
        <f>+E25+F24</f>
        <v>83.56898049077418</v>
      </c>
      <c r="G25" s="211"/>
    </row>
    <row r="26" spans="1:7" ht="14.25" x14ac:dyDescent="0.2">
      <c r="A26" s="180"/>
      <c r="B26" s="213">
        <v>13</v>
      </c>
      <c r="C26" s="111" t="str">
        <f>+VLOOKUP(D26,Cuadro_2!$A$10:$D$60,3,0)</f>
        <v>Universitas, C.A. Seguros</v>
      </c>
      <c r="D26" s="109">
        <f>+LARGE(Cuadro_2!$D$10:$D$60,B26)</f>
        <v>1664436.9831799997</v>
      </c>
      <c r="E26" s="109">
        <f t="shared" si="0"/>
        <v>2.5343114691074624</v>
      </c>
      <c r="F26" s="110">
        <f t="shared" ref="F26:F33" si="2">+E26+F25</f>
        <v>86.103291959881645</v>
      </c>
      <c r="G26" s="211"/>
    </row>
    <row r="27" spans="1:7" ht="14.25" x14ac:dyDescent="0.2">
      <c r="A27" s="180"/>
      <c r="B27" s="212">
        <v>14</v>
      </c>
      <c r="C27" s="111" t="str">
        <f>+VLOOKUP(D27,Cuadro_2!$A$10:$D$60,3,0)</f>
        <v>Banesco Seguros C.A.</v>
      </c>
      <c r="D27" s="109">
        <f>+LARGE(Cuadro_2!$D$10:$D$60,B27)</f>
        <v>1408959.8000399999</v>
      </c>
      <c r="E27" s="109">
        <f t="shared" si="0"/>
        <v>2.1453158135975956</v>
      </c>
      <c r="F27" s="110">
        <f t="shared" si="2"/>
        <v>88.248607773479236</v>
      </c>
      <c r="G27" s="211"/>
    </row>
    <row r="28" spans="1:7" ht="14.25" x14ac:dyDescent="0.2">
      <c r="A28" s="180"/>
      <c r="B28" s="213">
        <v>15</v>
      </c>
      <c r="C28" s="111" t="str">
        <f>+VLOOKUP(D28,Cuadro_2!$A$10:$D$60,3,0)</f>
        <v>Real Seguros, S.A.</v>
      </c>
      <c r="D28" s="109">
        <f>+LARGE(Cuadro_2!$D$10:$D$60,B28)</f>
        <v>1347691.1332099999</v>
      </c>
      <c r="E28" s="109">
        <f t="shared" si="0"/>
        <v>2.0520266794259108</v>
      </c>
      <c r="F28" s="110">
        <f t="shared" si="2"/>
        <v>90.300634452905143</v>
      </c>
      <c r="G28" s="211"/>
    </row>
    <row r="29" spans="1:7" ht="14.25" x14ac:dyDescent="0.2">
      <c r="A29" s="180"/>
      <c r="B29" s="212">
        <v>16</v>
      </c>
      <c r="C29" s="111" t="str">
        <f>+VLOOKUP(D29,Cuadro_2!$A$10:$D$60,3,0)</f>
        <v>Altamira C.A., Seguros</v>
      </c>
      <c r="D29" s="109">
        <f>+LARGE(Cuadro_2!$D$10:$D$60,B29)</f>
        <v>935942.48547000019</v>
      </c>
      <c r="E29" s="109">
        <f t="shared" si="0"/>
        <v>1.4250883628046918</v>
      </c>
      <c r="F29" s="110">
        <f t="shared" si="2"/>
        <v>91.72572281570983</v>
      </c>
      <c r="G29" s="211"/>
    </row>
    <row r="30" spans="1:7" ht="14.25" x14ac:dyDescent="0.2">
      <c r="A30" s="180"/>
      <c r="B30" s="213">
        <v>17</v>
      </c>
      <c r="C30" s="111" t="str">
        <f>+VLOOKUP(D30,Cuadro_2!$A$10:$D$60,3,0)</f>
        <v>Mundial de Seguros,C.A.</v>
      </c>
      <c r="D30" s="109">
        <f>+LARGE(Cuadro_2!$D$10:$D$60,B30)</f>
        <v>880383.25462000014</v>
      </c>
      <c r="E30" s="109">
        <f t="shared" si="0"/>
        <v>1.3404925521006243</v>
      </c>
      <c r="F30" s="110">
        <f t="shared" si="2"/>
        <v>93.066215367810457</v>
      </c>
      <c r="G30" s="211"/>
    </row>
    <row r="31" spans="1:7" ht="14.25" x14ac:dyDescent="0.2">
      <c r="A31" s="180"/>
      <c r="B31" s="212">
        <v>18</v>
      </c>
      <c r="C31" s="111" t="str">
        <f>+VLOOKUP(D31,Cuadro_2!$A$10:$D$60,3,0)</f>
        <v>Capital, C.A. Seguros</v>
      </c>
      <c r="D31" s="109">
        <f>+LARGE(Cuadro_2!$D$10:$D$60,B31)</f>
        <v>749200.81307999999</v>
      </c>
      <c r="E31" s="109">
        <f t="shared" si="0"/>
        <v>1.140751036200657</v>
      </c>
      <c r="F31" s="110">
        <f t="shared" si="2"/>
        <v>94.206966404011112</v>
      </c>
      <c r="G31" s="211"/>
    </row>
    <row r="32" spans="1:7" ht="14.25" x14ac:dyDescent="0.2">
      <c r="A32" s="180"/>
      <c r="B32" s="213">
        <v>19</v>
      </c>
      <c r="C32" s="111" t="str">
        <f>+VLOOKUP(D32,Cuadro_2!$A$10:$D$60,3,0)</f>
        <v>Qualitas C.A., Seguros</v>
      </c>
      <c r="D32" s="109">
        <f>+LARGE(Cuadro_2!$D$10:$D$60,B32)</f>
        <v>567614.77333</v>
      </c>
      <c r="E32" s="109">
        <f t="shared" si="0"/>
        <v>0.86426379888332761</v>
      </c>
      <c r="F32" s="110">
        <f t="shared" si="2"/>
        <v>95.071230202894441</v>
      </c>
      <c r="G32" s="211"/>
    </row>
    <row r="33" spans="1:7" ht="14.25" x14ac:dyDescent="0.2">
      <c r="A33" s="180"/>
      <c r="B33" s="212">
        <v>20</v>
      </c>
      <c r="C33" s="111" t="str">
        <f>+VLOOKUP(D33,Cuadro_2!$A$10:$D$60,3,0)</f>
        <v>Venezolana de Seguros y Vida C.A.,</v>
      </c>
      <c r="D33" s="109">
        <f>+LARGE(Cuadro_2!$D$10:$D$60,B33)</f>
        <v>438128.20105999999</v>
      </c>
      <c r="E33" s="109">
        <f t="shared" si="0"/>
        <v>0.66710445400244978</v>
      </c>
      <c r="F33" s="110">
        <f t="shared" si="2"/>
        <v>95.738334656896896</v>
      </c>
      <c r="G33" s="211"/>
    </row>
    <row r="34" spans="1:7" x14ac:dyDescent="0.2">
      <c r="A34" s="180"/>
      <c r="B34" s="214"/>
      <c r="C34" s="215" t="s">
        <v>262</v>
      </c>
      <c r="D34" s="216">
        <f>SUM(D24:D33)</f>
        <v>11446153.8528</v>
      </c>
      <c r="E34" s="216">
        <f>SUM(E24:E33)</f>
        <v>17.428186996240601</v>
      </c>
      <c r="F34" s="217">
        <f>+F33</f>
        <v>95.738334656896896</v>
      </c>
    </row>
    <row r="35" spans="1:7" ht="14.25" x14ac:dyDescent="0.2">
      <c r="A35" s="180"/>
      <c r="B35" s="208">
        <v>21</v>
      </c>
      <c r="C35" s="111" t="str">
        <f>+VLOOKUP(D35,Cuadro_2!$A$10:$D$60,3,0)</f>
        <v>Horizonte, S.A. Seguros</v>
      </c>
      <c r="D35" s="209">
        <f>+LARGE(Cuadro_2!$D$10:$D$60,B35)</f>
        <v>391643.16349000001</v>
      </c>
      <c r="E35" s="109">
        <f t="shared" si="0"/>
        <v>0.59632522652430009</v>
      </c>
      <c r="F35" s="210">
        <f>+E35+F34</f>
        <v>96.334659883421196</v>
      </c>
      <c r="G35" s="211"/>
    </row>
    <row r="36" spans="1:7" ht="14.25" x14ac:dyDescent="0.2">
      <c r="A36" s="180"/>
      <c r="B36" s="212">
        <v>22</v>
      </c>
      <c r="C36" s="111" t="str">
        <f>+VLOOKUP(D36,Cuadro_2!$A$10:$D$60,3,0)</f>
        <v>Vitalicia, S.A., Seguros</v>
      </c>
      <c r="D36" s="109">
        <f>+LARGE(Cuadro_2!$D$10:$D$60,B36)</f>
        <v>353668.91837999999</v>
      </c>
      <c r="E36" s="109">
        <f t="shared" si="0"/>
        <v>0.53850473473908278</v>
      </c>
      <c r="F36" s="110">
        <f>+E36+F35</f>
        <v>96.873164618160274</v>
      </c>
      <c r="G36" s="211"/>
    </row>
    <row r="37" spans="1:7" ht="14.25" x14ac:dyDescent="0.2">
      <c r="A37" s="180"/>
      <c r="B37" s="213">
        <v>23</v>
      </c>
      <c r="C37" s="111" t="str">
        <f>+VLOOKUP(D37,Cuadro_2!$A$10:$D$60,3,0)</f>
        <v>Catatumbo C.A., Seguros</v>
      </c>
      <c r="D37" s="109">
        <f>+LARGE(Cuadro_2!$D$10:$D$60,B37)</f>
        <v>349241.25015999994</v>
      </c>
      <c r="E37" s="109">
        <f t="shared" si="0"/>
        <v>0.53176306144971008</v>
      </c>
      <c r="F37" s="110">
        <f t="shared" ref="F37:F44" si="3">+E37+F36</f>
        <v>97.404927679609983</v>
      </c>
      <c r="G37" s="211"/>
    </row>
    <row r="38" spans="1:7" ht="14.25" x14ac:dyDescent="0.2">
      <c r="A38" s="180"/>
      <c r="B38" s="212">
        <v>24</v>
      </c>
      <c r="C38" s="111" t="str">
        <f>+VLOOKUP(D38,Cuadro_2!$A$10:$D$60,3,0)</f>
        <v>Previsora, C.N.A. de Seguros</v>
      </c>
      <c r="D38" s="109">
        <f>+LARGE(Cuadro_2!$D$10:$D$60,B38)</f>
        <v>280420.57126</v>
      </c>
      <c r="E38" s="109">
        <f t="shared" si="0"/>
        <v>0.42697505348631692</v>
      </c>
      <c r="F38" s="110">
        <f t="shared" si="3"/>
        <v>97.8319027330963</v>
      </c>
      <c r="G38" s="211"/>
    </row>
    <row r="39" spans="1:7" ht="14.25" x14ac:dyDescent="0.2">
      <c r="A39" s="180"/>
      <c r="B39" s="213">
        <v>25</v>
      </c>
      <c r="C39" s="111" t="str">
        <f>+VLOOKUP(D39,Cuadro_2!$A$10:$D$60,3,0)</f>
        <v>Atrio Seguros S.A.</v>
      </c>
      <c r="D39" s="109">
        <f>+LARGE(Cuadro_2!$D$10:$D$60,B39)</f>
        <v>217229.65418000001</v>
      </c>
      <c r="E39" s="109">
        <f t="shared" si="0"/>
        <v>0.33075905521325782</v>
      </c>
      <c r="F39" s="110">
        <f t="shared" si="3"/>
        <v>98.162661788309563</v>
      </c>
      <c r="G39" s="211"/>
    </row>
    <row r="40" spans="1:7" ht="14.25" x14ac:dyDescent="0.2">
      <c r="A40" s="180"/>
      <c r="B40" s="212">
        <v>26</v>
      </c>
      <c r="C40" s="111" t="str">
        <f>+VLOOKUP(D40,Cuadro_2!$A$10:$D$60,3,0)</f>
        <v>Fe C.A., Seguros</v>
      </c>
      <c r="D40" s="109">
        <f>+LARGE(Cuadro_2!$D$10:$D$60,B40)</f>
        <v>172441.96586999999</v>
      </c>
      <c r="E40" s="109">
        <f t="shared" si="0"/>
        <v>0.26256425222228863</v>
      </c>
      <c r="F40" s="110">
        <f t="shared" si="3"/>
        <v>98.425226040531854</v>
      </c>
      <c r="G40" s="211"/>
    </row>
    <row r="41" spans="1:7" ht="14.25" x14ac:dyDescent="0.2">
      <c r="A41" s="180"/>
      <c r="B41" s="213">
        <v>27</v>
      </c>
      <c r="C41" s="111" t="str">
        <f>+VLOOKUP(D41,Cuadro_2!$A$10:$D$60,3,0)</f>
        <v>Proseguros, S.A.</v>
      </c>
      <c r="D41" s="109">
        <f>+LARGE(Cuadro_2!$D$10:$D$60,B41)</f>
        <v>140846.81885999997</v>
      </c>
      <c r="E41" s="109">
        <f t="shared" si="0"/>
        <v>0.21445672742877106</v>
      </c>
      <c r="F41" s="110">
        <f t="shared" si="3"/>
        <v>98.639682767960622</v>
      </c>
      <c r="G41" s="211"/>
    </row>
    <row r="42" spans="1:7" ht="14.25" x14ac:dyDescent="0.2">
      <c r="A42" s="180"/>
      <c r="B42" s="212">
        <v>28</v>
      </c>
      <c r="C42" s="111" t="str">
        <f>+VLOOKUP(D42,Cuadro_2!$A$10:$D$60,3,0)</f>
        <v>Zuma Seguros, C.A.</v>
      </c>
      <c r="D42" s="109">
        <f>+LARGE(Cuadro_2!$D$10:$D$60,B42)</f>
        <v>116943.26428000002</v>
      </c>
      <c r="E42" s="109">
        <f t="shared" si="0"/>
        <v>0.17806060481390915</v>
      </c>
      <c r="F42" s="110">
        <f t="shared" si="3"/>
        <v>98.81774337277453</v>
      </c>
      <c r="G42" s="211"/>
    </row>
    <row r="43" spans="1:7" ht="14.25" x14ac:dyDescent="0.2">
      <c r="A43" s="180"/>
      <c r="B43" s="213">
        <v>29</v>
      </c>
      <c r="C43" s="111" t="str">
        <f>+VLOOKUP(D43,Cuadro_2!$A$10:$D$60,3,0)</f>
        <v>Iberoamericana de Seguros C.A.</v>
      </c>
      <c r="D43" s="109">
        <f>+LARGE(Cuadro_2!$D$10:$D$60,B43)</f>
        <v>107965.95965999999</v>
      </c>
      <c r="E43" s="109">
        <f t="shared" si="0"/>
        <v>0.16439154657376487</v>
      </c>
      <c r="F43" s="110">
        <f t="shared" si="3"/>
        <v>98.982134919348297</v>
      </c>
      <c r="G43" s="211"/>
    </row>
    <row r="44" spans="1:7" ht="14.25" x14ac:dyDescent="0.2">
      <c r="A44" s="180"/>
      <c r="B44" s="212">
        <v>30</v>
      </c>
      <c r="C44" s="111" t="str">
        <f>+VLOOKUP(D44,Cuadro_2!$A$10:$D$60,3,0)</f>
        <v>Andes C.A., Seguros</v>
      </c>
      <c r="D44" s="109">
        <f>+LARGE(Cuadro_2!$D$10:$D$60,B44)</f>
        <v>100359.11259999999</v>
      </c>
      <c r="E44" s="109">
        <f t="shared" si="0"/>
        <v>0.15280917971775301</v>
      </c>
      <c r="F44" s="110">
        <f t="shared" si="3"/>
        <v>99.134944099066047</v>
      </c>
      <c r="G44" s="211"/>
    </row>
    <row r="45" spans="1:7" x14ac:dyDescent="0.2">
      <c r="A45" s="180"/>
      <c r="B45" s="214"/>
      <c r="C45" s="215" t="s">
        <v>263</v>
      </c>
      <c r="D45" s="216">
        <f>SUM(D35:D44)</f>
        <v>2230760.6787399999</v>
      </c>
      <c r="E45" s="216">
        <f>SUM(E35:E44)</f>
        <v>3.3966094421691544</v>
      </c>
      <c r="F45" s="217">
        <f>+F44</f>
        <v>99.134944099066047</v>
      </c>
    </row>
    <row r="46" spans="1:7" ht="14.25" x14ac:dyDescent="0.2">
      <c r="A46" s="180"/>
      <c r="B46" s="208">
        <v>31</v>
      </c>
      <c r="C46" s="111" t="str">
        <f>+VLOOKUP(D46,Cuadro_2!$A$10:$D$60,3,0)</f>
        <v>Caroní, S.A., Seguros</v>
      </c>
      <c r="D46" s="209">
        <f>+LARGE(Cuadro_2!$D$10:$D$60,B46)</f>
        <v>94188.607969999997</v>
      </c>
      <c r="E46" s="109">
        <f t="shared" si="0"/>
        <v>0.1434138221211485</v>
      </c>
      <c r="F46" s="210">
        <f>+E46+F45</f>
        <v>99.278357921187194</v>
      </c>
      <c r="G46" s="211"/>
    </row>
    <row r="47" spans="1:7" ht="14.25" x14ac:dyDescent="0.2">
      <c r="A47" s="180"/>
      <c r="B47" s="212">
        <v>32</v>
      </c>
      <c r="C47" s="111" t="str">
        <f>+VLOOKUP(D47,Cuadro_2!$A$10:$D$60,3,0)</f>
        <v>BBVA Seguros,C.A.</v>
      </c>
      <c r="D47" s="109">
        <f>+LARGE(Cuadro_2!$D$10:$D$60,B47)</f>
        <v>88404.835020000013</v>
      </c>
      <c r="E47" s="109">
        <f t="shared" si="0"/>
        <v>0.13460731140910356</v>
      </c>
      <c r="F47" s="110">
        <f>+E47+F46</f>
        <v>99.412965232596292</v>
      </c>
      <c r="G47" s="211"/>
    </row>
    <row r="48" spans="1:7" ht="14.25" x14ac:dyDescent="0.2">
      <c r="A48" s="180"/>
      <c r="B48" s="213">
        <v>33</v>
      </c>
      <c r="C48" s="111" t="str">
        <f>+VLOOKUP(D48,Cuadro_2!$A$10:$D$60,3,0)</f>
        <v>Aseguradora Nacional Unida Uniseguros, S.A.</v>
      </c>
      <c r="D48" s="109">
        <f>+LARGE(Cuadro_2!$D$10:$D$60,B48)</f>
        <v>74294.112640000007</v>
      </c>
      <c r="E48" s="109">
        <f t="shared" si="0"/>
        <v>0.11312198878865683</v>
      </c>
      <c r="F48" s="110">
        <f>+E48+F47</f>
        <v>99.526087221384955</v>
      </c>
      <c r="G48" s="211"/>
    </row>
    <row r="49" spans="1:7" ht="14.25" x14ac:dyDescent="0.2">
      <c r="A49" s="180"/>
      <c r="B49" s="212">
        <v>34</v>
      </c>
      <c r="C49" s="111" t="str">
        <f>+VLOOKUP(D49,Cuadro_2!$A$10:$D$60,3,0)</f>
        <v>Nuevo Mundo S.A., Seguros</v>
      </c>
      <c r="D49" s="109">
        <f>+LARGE(Cuadro_2!$D$10:$D$60,B49)</f>
        <v>72929.437299999991</v>
      </c>
      <c r="E49" s="109">
        <f t="shared" si="0"/>
        <v>0.1110441015506777</v>
      </c>
      <c r="F49" s="110">
        <f t="shared" ref="F49:F66" si="4">+E49+F48</f>
        <v>99.63713132293563</v>
      </c>
      <c r="G49" s="211"/>
    </row>
    <row r="50" spans="1:7" ht="14.25" x14ac:dyDescent="0.2">
      <c r="A50" s="180"/>
      <c r="B50" s="213">
        <v>35</v>
      </c>
      <c r="C50" s="111" t="str">
        <f>+VLOOKUP(D50,Cuadro_2!$A$10:$D$60,3,0)</f>
        <v>Corporativos C.A., Seguros</v>
      </c>
      <c r="D50" s="109">
        <f>+LARGE(Cuadro_2!$D$10:$D$60,B50)</f>
        <v>67602.817049999998</v>
      </c>
      <c r="E50" s="109">
        <f t="shared" si="0"/>
        <v>0.10293366244870353</v>
      </c>
      <c r="F50" s="110">
        <f t="shared" si="4"/>
        <v>99.740064985384336</v>
      </c>
      <c r="G50" s="211"/>
    </row>
    <row r="51" spans="1:7" ht="14.25" x14ac:dyDescent="0.2">
      <c r="A51" s="180"/>
      <c r="B51" s="212">
        <v>36</v>
      </c>
      <c r="C51" s="111" t="str">
        <f>+VLOOKUP(D51,Cuadro_2!$A$10:$D$60,3,0)</f>
        <v>Vértice, C.A Seguros</v>
      </c>
      <c r="D51" s="109">
        <f>+LARGE(Cuadro_2!$D$10:$D$60,B51)</f>
        <v>47424.661719999996</v>
      </c>
      <c r="E51" s="109">
        <f t="shared" si="0"/>
        <v>7.2209921631223362E-2</v>
      </c>
      <c r="F51" s="110">
        <f t="shared" si="4"/>
        <v>99.812274907015563</v>
      </c>
      <c r="G51" s="211"/>
    </row>
    <row r="52" spans="1:7" ht="14.25" x14ac:dyDescent="0.2">
      <c r="A52" s="180"/>
      <c r="B52" s="213">
        <v>37</v>
      </c>
      <c r="C52" s="111" t="str">
        <f>+VLOOKUP(D52,Cuadro_2!$A$10:$D$60,3,0)</f>
        <v>Occidental C.A., Seguros</v>
      </c>
      <c r="D52" s="109">
        <f>+LARGE(Cuadro_2!$D$10:$D$60,B52)</f>
        <v>45423.290869999997</v>
      </c>
      <c r="E52" s="109">
        <f t="shared" si="0"/>
        <v>6.9162586616231203E-2</v>
      </c>
      <c r="F52" s="110">
        <f t="shared" si="4"/>
        <v>99.881437493631793</v>
      </c>
      <c r="G52" s="211"/>
    </row>
    <row r="53" spans="1:7" ht="14.25" x14ac:dyDescent="0.2">
      <c r="A53" s="180"/>
      <c r="B53" s="212">
        <v>38</v>
      </c>
      <c r="C53" s="111" t="str">
        <f>+VLOOKUP(D53,Cuadro_2!$A$10:$D$60,3,0)</f>
        <v>Vivir Seguros C.A.</v>
      </c>
      <c r="D53" s="109">
        <f>+LARGE(Cuadro_2!$D$10:$D$60,B53)</f>
        <v>19062.60672</v>
      </c>
      <c r="E53" s="109">
        <f t="shared" si="0"/>
        <v>2.9025179883518885E-2</v>
      </c>
      <c r="F53" s="110">
        <f t="shared" si="4"/>
        <v>99.910462673515312</v>
      </c>
      <c r="G53" s="211"/>
    </row>
    <row r="54" spans="1:7" ht="14.25" x14ac:dyDescent="0.2">
      <c r="A54" s="180"/>
      <c r="B54" s="212">
        <v>39</v>
      </c>
      <c r="C54" s="111" t="str">
        <f>+VLOOKUP(D54,Cuadro_2!$A$10:$D$60,3,0)</f>
        <v>American International, C.A. de Seguros</v>
      </c>
      <c r="D54" s="109">
        <f>+LARGE(Cuadro_2!$D$10:$D$60,B54)</f>
        <v>18956.308280000001</v>
      </c>
      <c r="E54" s="109">
        <f t="shared" si="0"/>
        <v>2.8863327342171518E-2</v>
      </c>
      <c r="F54" s="110">
        <f t="shared" si="4"/>
        <v>99.939326000857477</v>
      </c>
      <c r="G54" s="211"/>
    </row>
    <row r="55" spans="1:7" ht="14.25" x14ac:dyDescent="0.2">
      <c r="A55" s="180"/>
      <c r="B55" s="212">
        <v>40</v>
      </c>
      <c r="C55" s="111" t="str">
        <f>+VLOOKUP(D55,Cuadro_2!$A$10:$D$60,3,0)</f>
        <v>Universal de Seguros C.A.</v>
      </c>
      <c r="D55" s="109">
        <f>+LARGE(Cuadro_2!$D$10:$D$60,B55)</f>
        <v>16291.054410000001</v>
      </c>
      <c r="E55" s="109">
        <f t="shared" si="0"/>
        <v>2.4805148198663755E-2</v>
      </c>
      <c r="F55" s="110">
        <f t="shared" si="4"/>
        <v>99.964131149056143</v>
      </c>
      <c r="G55" s="211"/>
    </row>
    <row r="56" spans="1:7" ht="14.25" x14ac:dyDescent="0.2">
      <c r="A56" s="180"/>
      <c r="B56" s="212">
        <v>41</v>
      </c>
      <c r="C56" s="111" t="str">
        <f>+VLOOKUP(D56,Cuadro_2!$A$10:$D$60,3,0)</f>
        <v>Virgen del Valle C.A., Seguros</v>
      </c>
      <c r="D56" s="109">
        <f>+LARGE(Cuadro_2!$D$10:$D$60,B56)</f>
        <v>13676.055</v>
      </c>
      <c r="E56" s="109">
        <f t="shared" si="0"/>
        <v>2.0823487695175922E-2</v>
      </c>
      <c r="F56" s="110">
        <f t="shared" si="4"/>
        <v>99.984954636751326</v>
      </c>
      <c r="G56" s="211"/>
    </row>
    <row r="57" spans="1:7" ht="14.25" x14ac:dyDescent="0.2">
      <c r="A57" s="180"/>
      <c r="B57" s="212">
        <v>42</v>
      </c>
      <c r="C57" s="111" t="str">
        <f>IF(D57=0,"",VLOOKUP(D57,Cuadro_2!$A$10:$D$60,3,0))</f>
        <v>Oriental de Seguros C.A.</v>
      </c>
      <c r="D57" s="109">
        <f>+LARGE(Cuadro_2!$D$10:$D$60,B57)</f>
        <v>6741.6672199999994</v>
      </c>
      <c r="E57" s="109">
        <f t="shared" si="0"/>
        <v>1.0265023385811249E-2</v>
      </c>
      <c r="F57" s="110">
        <f t="shared" si="4"/>
        <v>99.995219660137138</v>
      </c>
      <c r="G57" s="211"/>
    </row>
    <row r="58" spans="1:7" ht="14.25" x14ac:dyDescent="0.2">
      <c r="A58" s="180"/>
      <c r="B58" s="212">
        <v>43</v>
      </c>
      <c r="C58" s="111" t="str">
        <f>IF(D58=0,"",VLOOKUP(D58,Cuadro_2!$A$10:$D$60,3,0))</f>
        <v>Bolivariana de Seguros y Reaseguros, S.A.</v>
      </c>
      <c r="D58" s="109">
        <f>+LARGE(Cuadro_2!$D$10:$D$60,B58)</f>
        <v>3139.54088</v>
      </c>
      <c r="E58" s="109">
        <f t="shared" si="0"/>
        <v>4.7803398628611677E-3</v>
      </c>
      <c r="F58" s="110">
        <f t="shared" si="4"/>
        <v>100</v>
      </c>
      <c r="G58" s="211"/>
    </row>
    <row r="59" spans="1:7" ht="14.25" x14ac:dyDescent="0.2">
      <c r="A59" s="180"/>
      <c r="B59" s="212">
        <v>44</v>
      </c>
      <c r="C59" s="111" t="str">
        <f>IF(D59=0,"",VLOOKUP(D59,Cuadro_2!$A$10:$D$60,3,0))</f>
        <v/>
      </c>
      <c r="D59" s="109">
        <f>+LARGE(Cuadro_2!$D$10:$D$60,B59)</f>
        <v>0</v>
      </c>
      <c r="E59" s="109">
        <f t="shared" si="0"/>
        <v>0</v>
      </c>
      <c r="F59" s="110">
        <f t="shared" si="4"/>
        <v>100</v>
      </c>
      <c r="G59" s="211"/>
    </row>
    <row r="60" spans="1:7" ht="14.25" x14ac:dyDescent="0.2">
      <c r="A60" s="180"/>
      <c r="B60" s="212">
        <v>45</v>
      </c>
      <c r="C60" s="111" t="str">
        <f>IF(D60=0,"",VLOOKUP(D60,Cuadro_2!$A$10:$D$60,3,0))</f>
        <v/>
      </c>
      <c r="D60" s="109">
        <f>+LARGE(Cuadro_2!$D$10:$D$60,B60)</f>
        <v>0</v>
      </c>
      <c r="E60" s="109">
        <f t="shared" si="0"/>
        <v>0</v>
      </c>
      <c r="F60" s="110">
        <f t="shared" si="4"/>
        <v>100</v>
      </c>
      <c r="G60" s="211"/>
    </row>
    <row r="61" spans="1:7" ht="14.25" x14ac:dyDescent="0.2">
      <c r="A61" s="180"/>
      <c r="B61" s="212">
        <v>46</v>
      </c>
      <c r="C61" s="111" t="str">
        <f>IF(D61=0,"",VLOOKUP(D61,Cuadro_2!$A$10:$D$60,3,0))</f>
        <v/>
      </c>
      <c r="D61" s="109">
        <f>+LARGE(Cuadro_2!$D$10:$D$60,B61)</f>
        <v>0</v>
      </c>
      <c r="E61" s="109">
        <f t="shared" si="0"/>
        <v>0</v>
      </c>
      <c r="F61" s="110">
        <f t="shared" si="4"/>
        <v>100</v>
      </c>
      <c r="G61" s="211"/>
    </row>
    <row r="62" spans="1:7" ht="14.25" x14ac:dyDescent="0.2">
      <c r="A62" s="180"/>
      <c r="B62" s="212">
        <v>47</v>
      </c>
      <c r="C62" s="111" t="str">
        <f>IF(D62=0,"",VLOOKUP(D62,Cuadro_2!$A$10:$D$60,3,0))</f>
        <v/>
      </c>
      <c r="D62" s="109">
        <f>+LARGE(Cuadro_2!$D$10:$D$60,B62)</f>
        <v>0</v>
      </c>
      <c r="E62" s="109">
        <f t="shared" si="0"/>
        <v>0</v>
      </c>
      <c r="F62" s="110">
        <f t="shared" si="4"/>
        <v>100</v>
      </c>
      <c r="G62" s="211"/>
    </row>
    <row r="63" spans="1:7" ht="14.25" x14ac:dyDescent="0.2">
      <c r="A63" s="180"/>
      <c r="B63" s="212">
        <v>48</v>
      </c>
      <c r="C63" s="111" t="str">
        <f>IF(D63=0,"",VLOOKUP(D63,Cuadro_2!$A$10:$D$60,3,0))</f>
        <v/>
      </c>
      <c r="D63" s="109">
        <f>+LARGE(Cuadro_2!$D$10:$D$60,B63)</f>
        <v>0</v>
      </c>
      <c r="E63" s="109">
        <f t="shared" si="0"/>
        <v>0</v>
      </c>
      <c r="F63" s="110">
        <f t="shared" si="4"/>
        <v>100</v>
      </c>
      <c r="G63" s="211"/>
    </row>
    <row r="64" spans="1:7" ht="14.25" x14ac:dyDescent="0.2">
      <c r="A64" s="180"/>
      <c r="B64" s="212">
        <v>49</v>
      </c>
      <c r="C64" s="111" t="str">
        <f>IF(D64=0,"",VLOOKUP(D64,Cuadro_2!$A$10:$D$60,3,0))</f>
        <v/>
      </c>
      <c r="D64" s="109">
        <f>+LARGE(Cuadro_2!$D$10:$D$60,B64)</f>
        <v>0</v>
      </c>
      <c r="E64" s="109">
        <f t="shared" si="0"/>
        <v>0</v>
      </c>
      <c r="F64" s="110">
        <f t="shared" si="4"/>
        <v>100</v>
      </c>
      <c r="G64" s="211"/>
    </row>
    <row r="65" spans="1:10" ht="14.25" x14ac:dyDescent="0.2">
      <c r="A65" s="180"/>
      <c r="B65" s="212">
        <v>50</v>
      </c>
      <c r="C65" s="111" t="str">
        <f>IF(D65=0,"",VLOOKUP(D65,Cuadro_2!$A$10:$D$60,3,0))</f>
        <v/>
      </c>
      <c r="D65" s="109">
        <f>+LARGE(Cuadro_2!$D$10:$D$60,B65)</f>
        <v>0</v>
      </c>
      <c r="E65" s="109">
        <f t="shared" si="0"/>
        <v>0</v>
      </c>
      <c r="F65" s="110">
        <f t="shared" si="4"/>
        <v>100</v>
      </c>
      <c r="G65" s="211"/>
    </row>
    <row r="66" spans="1:10" ht="14.25" x14ac:dyDescent="0.2">
      <c r="A66" s="180"/>
      <c r="B66" s="212">
        <v>51</v>
      </c>
      <c r="C66" s="111" t="str">
        <f>IF(D66=0,"",VLOOKUP(D66,Cuadro_2!$A$10:$D$60,3,0))</f>
        <v/>
      </c>
      <c r="D66" s="109">
        <f>+LARGE(Cuadro_2!$D$10:$D$60,B66)</f>
        <v>0</v>
      </c>
      <c r="E66" s="109">
        <f t="shared" si="0"/>
        <v>0</v>
      </c>
      <c r="F66" s="110">
        <f t="shared" si="4"/>
        <v>100</v>
      </c>
      <c r="G66" s="211"/>
    </row>
    <row r="67" spans="1:10" ht="14.25" x14ac:dyDescent="0.2">
      <c r="A67" s="180"/>
      <c r="B67" s="190"/>
      <c r="C67" s="115" t="s">
        <v>264</v>
      </c>
      <c r="D67" s="116">
        <f>SUM(D46:D66)</f>
        <v>568134.99508000002</v>
      </c>
      <c r="E67" s="116">
        <f>SUM(E46:E66)</f>
        <v>0.86505590093394735</v>
      </c>
      <c r="F67" s="189">
        <f>+F66</f>
        <v>100</v>
      </c>
      <c r="G67" s="211"/>
      <c r="H67" s="218"/>
    </row>
    <row r="68" spans="1:10" ht="14.25" x14ac:dyDescent="0.2">
      <c r="A68" s="180"/>
      <c r="B68" s="219"/>
      <c r="C68" s="220" t="s">
        <v>242</v>
      </c>
      <c r="D68" s="221">
        <f>+D67+D45+D34+D23</f>
        <v>65676101.910479993</v>
      </c>
      <c r="E68" s="221">
        <f>+E67+E45+E34+E23</f>
        <v>100</v>
      </c>
      <c r="F68" s="222" t="s">
        <v>265</v>
      </c>
      <c r="G68" s="211"/>
      <c r="I68" s="218"/>
    </row>
    <row r="69" spans="1:10" ht="4.5" customHeight="1" x14ac:dyDescent="0.2">
      <c r="A69" s="180"/>
      <c r="B69" s="223"/>
      <c r="C69" s="174"/>
      <c r="D69" s="174"/>
      <c r="E69" s="174"/>
      <c r="F69" s="224"/>
      <c r="G69" s="211"/>
    </row>
    <row r="70" spans="1:10" ht="12.75" customHeight="1" x14ac:dyDescent="0.2">
      <c r="A70" s="180"/>
      <c r="B70" s="225" t="s">
        <v>243</v>
      </c>
      <c r="C70" s="226"/>
      <c r="D70" s="226"/>
      <c r="E70" s="227"/>
      <c r="F70" s="228"/>
      <c r="G70" s="211"/>
    </row>
    <row r="71" spans="1:10" ht="60" customHeight="1" x14ac:dyDescent="0.2">
      <c r="A71" s="180"/>
      <c r="B71" s="440"/>
      <c r="C71" s="409"/>
      <c r="D71" s="409"/>
      <c r="E71" s="409"/>
      <c r="F71" s="410"/>
    </row>
    <row r="72" spans="1:10" ht="2.25" customHeight="1" x14ac:dyDescent="0.2">
      <c r="A72" s="180"/>
      <c r="B72" s="229"/>
      <c r="C72" s="230"/>
      <c r="D72" s="230"/>
      <c r="E72" s="230"/>
      <c r="F72" s="231"/>
      <c r="G72" s="232"/>
      <c r="I72" s="233"/>
      <c r="J72" s="233"/>
    </row>
    <row r="73" spans="1:10" ht="15.75" x14ac:dyDescent="0.25">
      <c r="A73" s="180"/>
      <c r="B73" s="393" t="s">
        <v>247</v>
      </c>
      <c r="C73" s="394"/>
      <c r="D73" s="394"/>
      <c r="E73" s="394"/>
      <c r="F73" s="395"/>
    </row>
    <row r="74" spans="1:10" ht="4.5" customHeight="1" x14ac:dyDescent="0.2">
      <c r="A74" s="234"/>
    </row>
    <row r="77" spans="1:10" x14ac:dyDescent="0.2">
      <c r="F77" s="235"/>
    </row>
    <row r="91" spans="5:7" ht="14.25" x14ac:dyDescent="0.2">
      <c r="E91" s="26"/>
      <c r="F91" s="26"/>
      <c r="G91" s="236"/>
    </row>
    <row r="92" spans="5:7" ht="14.25" x14ac:dyDescent="0.2">
      <c r="E92" s="26"/>
      <c r="F92" s="26"/>
      <c r="G92" s="237"/>
    </row>
    <row r="93" spans="5:7" ht="14.25" x14ac:dyDescent="0.2">
      <c r="E93" s="26"/>
      <c r="F93" s="26"/>
      <c r="G93" s="237"/>
    </row>
    <row r="94" spans="5:7" ht="14.25" x14ac:dyDescent="0.2">
      <c r="E94" s="26"/>
    </row>
  </sheetData>
  <mergeCells count="12">
    <mergeCell ref="B71:F71"/>
    <mergeCell ref="B73:F73"/>
    <mergeCell ref="B1:F1"/>
    <mergeCell ref="B2:F2"/>
    <mergeCell ref="B3:F3"/>
    <mergeCell ref="B4:F4"/>
    <mergeCell ref="B8:F8"/>
    <mergeCell ref="B10:B12"/>
    <mergeCell ref="C10:C12"/>
    <mergeCell ref="D10:D12"/>
    <mergeCell ref="E10:E12"/>
    <mergeCell ref="F10:F12"/>
  </mergeCells>
  <printOptions horizontalCentered="1" verticalCentered="1"/>
  <pageMargins left="0.31496062992125984" right="0.23622047244094491" top="0.19685039370078741" bottom="0.98425196850393704" header="0" footer="0"/>
  <pageSetup scale="64" orientation="portrait" r:id="rId1"/>
  <headerFooter alignWithMargins="0"/>
  <ignoredErrors>
    <ignoredError sqref="D23:F45" formula="1"/>
  </ignoredError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2424"/>
  <sheetViews>
    <sheetView topLeftCell="U2366" workbookViewId="0">
      <selection activeCell="U2366" sqref="A1:XFD1048576"/>
    </sheetView>
  </sheetViews>
  <sheetFormatPr baseColWidth="10" defaultRowHeight="15" x14ac:dyDescent="0.25"/>
  <cols>
    <col min="1" max="1" width="6.5703125" customWidth="1"/>
    <col min="2" max="2" width="41.28515625" bestFit="1" customWidth="1"/>
    <col min="3" max="3" width="16.5703125" bestFit="1" customWidth="1"/>
    <col min="4" max="4" width="16.7109375" bestFit="1" customWidth="1"/>
    <col min="5" max="5" width="22" customWidth="1"/>
    <col min="6" max="6" width="13.85546875" customWidth="1"/>
    <col min="7" max="9" width="17.85546875" customWidth="1"/>
    <col min="10" max="10" width="24" customWidth="1"/>
    <col min="11" max="12" width="23.28515625" customWidth="1"/>
    <col min="13" max="13" width="18.42578125" customWidth="1"/>
    <col min="14" max="14" width="17.7109375" customWidth="1"/>
    <col min="15" max="15" width="16.5703125" bestFit="1" customWidth="1"/>
    <col min="16" max="16" width="13.85546875" bestFit="1" customWidth="1"/>
    <col min="17" max="19" width="13.7109375" customWidth="1"/>
    <col min="20" max="20" width="16.5703125" bestFit="1" customWidth="1"/>
    <col min="21" max="21" width="13.85546875" bestFit="1" customWidth="1"/>
    <col min="22" max="22" width="14.140625" customWidth="1"/>
    <col min="23" max="23" width="12.85546875" bestFit="1" customWidth="1"/>
    <col min="24" max="24" width="14.7109375" customWidth="1"/>
    <col min="25" max="25" width="19" customWidth="1"/>
    <col min="26" max="26" width="13.28515625" customWidth="1"/>
    <col min="27" max="27" width="15.7109375" customWidth="1"/>
    <col min="28" max="28" width="17.42578125" customWidth="1"/>
    <col min="29" max="29" width="15.28515625" bestFit="1" customWidth="1"/>
    <col min="30" max="30" width="13.85546875" bestFit="1" customWidth="1"/>
    <col min="31" max="31" width="13.7109375" bestFit="1" customWidth="1"/>
    <col min="32" max="32" width="11.42578125" customWidth="1"/>
    <col min="33" max="33" width="12.28515625" customWidth="1"/>
    <col min="34" max="34" width="13.7109375" bestFit="1" customWidth="1"/>
    <col min="35" max="35" width="9.28515625" customWidth="1"/>
    <col min="36" max="37" width="15.28515625" bestFit="1" customWidth="1"/>
    <col min="38" max="39" width="14.7109375" customWidth="1"/>
    <col min="40" max="40" width="14" customWidth="1"/>
    <col min="41" max="41" width="15.42578125" customWidth="1"/>
    <col min="42" max="42" width="23.5703125" customWidth="1"/>
    <col min="43" max="43" width="14.140625" customWidth="1"/>
    <col min="44" max="44" width="12.85546875" bestFit="1" customWidth="1"/>
    <col min="45" max="45" width="23.7109375" customWidth="1"/>
    <col min="46" max="47" width="24.5703125" customWidth="1"/>
    <col min="48" max="48" width="11.7109375" customWidth="1"/>
    <col min="49" max="49" width="11.85546875" bestFit="1" customWidth="1"/>
    <col min="51" max="51" width="21.85546875" bestFit="1" customWidth="1"/>
  </cols>
  <sheetData>
    <row r="1" spans="1:51" x14ac:dyDescent="0.25">
      <c r="A1" t="s">
        <v>204</v>
      </c>
      <c r="B1" t="s">
        <v>16</v>
      </c>
      <c r="C1" t="s">
        <v>239</v>
      </c>
      <c r="D1" t="s">
        <v>205</v>
      </c>
      <c r="E1" t="s">
        <v>206</v>
      </c>
      <c r="F1" t="s">
        <v>207</v>
      </c>
      <c r="G1" t="s">
        <v>208</v>
      </c>
      <c r="H1" s="323" t="s">
        <v>279</v>
      </c>
      <c r="I1" s="323" t="s">
        <v>272</v>
      </c>
      <c r="J1" t="s">
        <v>209</v>
      </c>
      <c r="K1" t="s">
        <v>210</v>
      </c>
      <c r="L1" s="323" t="s">
        <v>273</v>
      </c>
      <c r="M1" t="s">
        <v>234</v>
      </c>
      <c r="N1" t="s">
        <v>235</v>
      </c>
      <c r="O1" t="s">
        <v>236</v>
      </c>
      <c r="P1" t="s">
        <v>211</v>
      </c>
      <c r="Q1" s="323" t="s">
        <v>274</v>
      </c>
      <c r="R1" s="323" t="s">
        <v>275</v>
      </c>
      <c r="S1" s="323" t="s">
        <v>276</v>
      </c>
      <c r="T1" s="323" t="s">
        <v>277</v>
      </c>
      <c r="U1" t="s">
        <v>212</v>
      </c>
      <c r="V1" t="s">
        <v>213</v>
      </c>
      <c r="W1" t="s">
        <v>214</v>
      </c>
      <c r="X1" t="s">
        <v>215</v>
      </c>
      <c r="Y1" t="s">
        <v>216</v>
      </c>
      <c r="Z1" t="s">
        <v>217</v>
      </c>
      <c r="AA1" t="s">
        <v>218</v>
      </c>
      <c r="AB1" t="s">
        <v>219</v>
      </c>
      <c r="AC1" t="s">
        <v>220</v>
      </c>
      <c r="AD1" t="s">
        <v>221</v>
      </c>
      <c r="AE1" t="s">
        <v>222</v>
      </c>
      <c r="AF1" t="s">
        <v>223</v>
      </c>
      <c r="AG1" t="s">
        <v>224</v>
      </c>
      <c r="AH1" t="s">
        <v>225</v>
      </c>
      <c r="AI1" t="s">
        <v>240</v>
      </c>
      <c r="AJ1" t="s">
        <v>226</v>
      </c>
      <c r="AK1" t="s">
        <v>283</v>
      </c>
      <c r="AL1" t="s">
        <v>227</v>
      </c>
      <c r="AM1" s="323" t="s">
        <v>278</v>
      </c>
      <c r="AN1" t="s">
        <v>228</v>
      </c>
      <c r="AO1" t="s">
        <v>229</v>
      </c>
      <c r="AP1" t="s">
        <v>231</v>
      </c>
      <c r="AQ1" t="s">
        <v>232</v>
      </c>
      <c r="AR1" t="s">
        <v>233</v>
      </c>
      <c r="AS1" t="s">
        <v>237</v>
      </c>
      <c r="AT1" t="s">
        <v>238</v>
      </c>
      <c r="AU1" t="s">
        <v>230</v>
      </c>
      <c r="AV1" t="s">
        <v>282</v>
      </c>
      <c r="AW1" t="s">
        <v>57</v>
      </c>
      <c r="AX1" t="s">
        <v>58</v>
      </c>
      <c r="AY1" t="s">
        <v>202</v>
      </c>
    </row>
    <row r="2" spans="1:51" x14ac:dyDescent="0.25">
      <c r="A2" s="89">
        <v>1</v>
      </c>
      <c r="B2" s="90" t="s">
        <v>65</v>
      </c>
      <c r="C2" s="91">
        <v>524312.71</v>
      </c>
      <c r="D2" s="91">
        <v>0</v>
      </c>
      <c r="E2" s="91">
        <v>0</v>
      </c>
      <c r="F2" s="91">
        <v>0</v>
      </c>
      <c r="G2" s="91">
        <v>2443.67</v>
      </c>
      <c r="H2" s="91">
        <v>0</v>
      </c>
      <c r="I2" s="91">
        <v>0</v>
      </c>
      <c r="J2" s="91">
        <v>-21.01</v>
      </c>
      <c r="K2" s="91">
        <v>7718.75</v>
      </c>
      <c r="L2" s="91">
        <v>0</v>
      </c>
      <c r="M2" s="91">
        <v>0</v>
      </c>
      <c r="N2" s="91">
        <v>127530.34000000001</v>
      </c>
      <c r="O2" s="91">
        <v>127530.34000000001</v>
      </c>
      <c r="P2" s="91">
        <v>-408.43</v>
      </c>
      <c r="Q2" s="91">
        <v>0</v>
      </c>
      <c r="R2" s="91">
        <v>0</v>
      </c>
      <c r="S2" s="91">
        <v>0</v>
      </c>
      <c r="T2" s="91">
        <v>137263.32</v>
      </c>
      <c r="U2" s="91">
        <v>17978.68</v>
      </c>
      <c r="V2" s="91">
        <v>0</v>
      </c>
      <c r="W2" s="91">
        <v>0</v>
      </c>
      <c r="X2" s="91">
        <v>0</v>
      </c>
      <c r="Y2" s="91">
        <v>0</v>
      </c>
      <c r="Z2" s="91">
        <v>0</v>
      </c>
      <c r="AA2" s="91">
        <v>2636.58</v>
      </c>
      <c r="AB2" s="91">
        <v>0</v>
      </c>
      <c r="AC2" s="326">
        <v>2576.63</v>
      </c>
      <c r="AD2" s="91">
        <v>201388.85</v>
      </c>
      <c r="AE2" s="91">
        <v>245</v>
      </c>
      <c r="AF2" s="91">
        <v>0</v>
      </c>
      <c r="AG2" s="91">
        <v>0</v>
      </c>
      <c r="AH2" s="91">
        <v>0</v>
      </c>
      <c r="AI2" s="91">
        <v>0</v>
      </c>
      <c r="AJ2" s="91">
        <v>0</v>
      </c>
      <c r="AK2" s="91">
        <v>4992.7</v>
      </c>
      <c r="AL2" s="91">
        <v>27893.57</v>
      </c>
      <c r="AM2" s="91">
        <v>0</v>
      </c>
      <c r="AN2" s="91">
        <v>8311.6299999999992</v>
      </c>
      <c r="AO2" s="91">
        <v>0</v>
      </c>
      <c r="AP2" s="91">
        <v>129</v>
      </c>
      <c r="AQ2" s="91">
        <v>0</v>
      </c>
      <c r="AR2" s="91">
        <v>0</v>
      </c>
      <c r="AS2" s="91">
        <v>224825.74000000002</v>
      </c>
      <c r="AT2" s="91">
        <v>162223.65</v>
      </c>
      <c r="AU2" s="91">
        <v>120896.75</v>
      </c>
      <c r="AV2" s="92">
        <v>44592</v>
      </c>
      <c r="AW2" t="s">
        <v>0</v>
      </c>
      <c r="AX2">
        <v>2022</v>
      </c>
      <c r="AY2" t="s">
        <v>177</v>
      </c>
    </row>
    <row r="3" spans="1:51" x14ac:dyDescent="0.25">
      <c r="A3" s="89">
        <v>2</v>
      </c>
      <c r="B3" s="90" t="s">
        <v>90</v>
      </c>
      <c r="C3" s="91">
        <v>40656.71</v>
      </c>
      <c r="D3" s="91">
        <v>17.510000000000002</v>
      </c>
      <c r="E3" s="91">
        <v>0</v>
      </c>
      <c r="F3" s="91">
        <v>0</v>
      </c>
      <c r="G3" s="91">
        <v>3123.6</v>
      </c>
      <c r="H3" s="91">
        <v>0</v>
      </c>
      <c r="I3" s="91">
        <v>0</v>
      </c>
      <c r="J3" s="91">
        <v>8.1999999999999993</v>
      </c>
      <c r="K3" s="91">
        <v>6584.22</v>
      </c>
      <c r="L3" s="91">
        <v>0</v>
      </c>
      <c r="M3" s="91">
        <v>1463.09</v>
      </c>
      <c r="N3" s="91">
        <v>17127.919999999998</v>
      </c>
      <c r="O3" s="91">
        <v>18591.009999999998</v>
      </c>
      <c r="P3" s="91">
        <v>547.66</v>
      </c>
      <c r="Q3" s="91">
        <v>0</v>
      </c>
      <c r="R3" s="91">
        <v>0</v>
      </c>
      <c r="S3" s="91">
        <v>0</v>
      </c>
      <c r="T3" s="91">
        <v>28872.199999999997</v>
      </c>
      <c r="U3" s="91">
        <v>151.29</v>
      </c>
      <c r="V3" s="91">
        <v>60.61</v>
      </c>
      <c r="W3" s="91">
        <v>45.85</v>
      </c>
      <c r="X3" s="91">
        <v>0</v>
      </c>
      <c r="Y3" s="91">
        <v>0</v>
      </c>
      <c r="Z3" s="91">
        <v>0</v>
      </c>
      <c r="AA3" s="91">
        <v>0</v>
      </c>
      <c r="AB3" s="91">
        <v>0</v>
      </c>
      <c r="AC3" s="326">
        <v>0</v>
      </c>
      <c r="AD3" s="91">
        <v>0</v>
      </c>
      <c r="AE3" s="91">
        <v>312.5</v>
      </c>
      <c r="AF3" s="91">
        <v>0</v>
      </c>
      <c r="AG3" s="91">
        <v>0</v>
      </c>
      <c r="AH3" s="91">
        <v>0</v>
      </c>
      <c r="AI3" s="91">
        <v>0</v>
      </c>
      <c r="AJ3" s="91">
        <v>0</v>
      </c>
      <c r="AK3" s="91">
        <v>6843.1</v>
      </c>
      <c r="AL3" s="91">
        <v>0</v>
      </c>
      <c r="AM3" s="91">
        <v>0</v>
      </c>
      <c r="AN3" s="91">
        <v>50</v>
      </c>
      <c r="AO3" s="91">
        <v>0</v>
      </c>
      <c r="AP3" s="91">
        <v>4321.16</v>
      </c>
      <c r="AQ3" s="91">
        <v>0</v>
      </c>
      <c r="AR3" s="91">
        <v>0</v>
      </c>
      <c r="AS3" s="91">
        <v>570.25</v>
      </c>
      <c r="AT3" s="91">
        <v>11214.26</v>
      </c>
      <c r="AU3" s="91">
        <v>0</v>
      </c>
      <c r="AV3" s="92">
        <v>44592</v>
      </c>
      <c r="AW3" t="s">
        <v>0</v>
      </c>
      <c r="AX3">
        <v>2022</v>
      </c>
      <c r="AY3" t="s">
        <v>168</v>
      </c>
    </row>
    <row r="4" spans="1:51" x14ac:dyDescent="0.25">
      <c r="A4" s="89">
        <v>12</v>
      </c>
      <c r="B4" s="90" t="s">
        <v>81</v>
      </c>
      <c r="C4" s="91">
        <v>13494756.800000001</v>
      </c>
      <c r="D4" s="91">
        <v>36221.649999999994</v>
      </c>
      <c r="E4" s="91">
        <v>0</v>
      </c>
      <c r="F4" s="91">
        <v>0</v>
      </c>
      <c r="G4" s="91">
        <v>28558.16</v>
      </c>
      <c r="H4" s="91">
        <v>0</v>
      </c>
      <c r="I4" s="91">
        <v>0</v>
      </c>
      <c r="J4" s="91">
        <v>16057.43</v>
      </c>
      <c r="K4" s="91">
        <v>12463.19</v>
      </c>
      <c r="L4" s="91">
        <v>0</v>
      </c>
      <c r="M4" s="91">
        <v>4501824.8</v>
      </c>
      <c r="N4" s="91">
        <v>1369495.54</v>
      </c>
      <c r="O4" s="91">
        <v>5871320.3399999999</v>
      </c>
      <c r="P4" s="91">
        <v>86063.23</v>
      </c>
      <c r="Q4" s="91">
        <v>0</v>
      </c>
      <c r="R4" s="91">
        <v>0</v>
      </c>
      <c r="S4" s="91">
        <v>0</v>
      </c>
      <c r="T4" s="91">
        <v>6050684</v>
      </c>
      <c r="U4" s="91">
        <v>69124.789999999994</v>
      </c>
      <c r="V4" s="91">
        <v>4397.3</v>
      </c>
      <c r="W4" s="91">
        <v>1405.59</v>
      </c>
      <c r="X4" s="91">
        <v>412807.99</v>
      </c>
      <c r="Y4" s="91">
        <v>713.65</v>
      </c>
      <c r="Z4" s="91">
        <v>0</v>
      </c>
      <c r="AA4" s="91">
        <v>217488.53999999998</v>
      </c>
      <c r="AB4" s="91">
        <v>0</v>
      </c>
      <c r="AC4" s="326">
        <v>397398.06</v>
      </c>
      <c r="AD4" s="91">
        <v>183960.67</v>
      </c>
      <c r="AE4" s="91">
        <v>1003.52</v>
      </c>
      <c r="AF4" s="91">
        <v>0</v>
      </c>
      <c r="AG4" s="91">
        <v>0</v>
      </c>
      <c r="AH4" s="91">
        <v>0</v>
      </c>
      <c r="AI4" s="91">
        <v>0</v>
      </c>
      <c r="AJ4" s="91">
        <v>5606788.7299999995</v>
      </c>
      <c r="AK4" s="91">
        <v>209805.2</v>
      </c>
      <c r="AL4" s="91">
        <v>22844.87</v>
      </c>
      <c r="AM4" s="91">
        <v>0</v>
      </c>
      <c r="AN4" s="91">
        <v>256146.65000000002</v>
      </c>
      <c r="AO4" s="91">
        <v>9538.58</v>
      </c>
      <c r="AP4" s="91">
        <v>16837.919999999998</v>
      </c>
      <c r="AQ4" s="91">
        <v>33810.74</v>
      </c>
      <c r="AR4" s="91">
        <v>0</v>
      </c>
      <c r="AS4" s="91">
        <v>6895088.8399999999</v>
      </c>
      <c r="AT4" s="91">
        <v>548983.96000000008</v>
      </c>
      <c r="AU4" s="91">
        <v>0</v>
      </c>
      <c r="AV4" s="92">
        <v>44592</v>
      </c>
      <c r="AW4" t="s">
        <v>0</v>
      </c>
      <c r="AX4">
        <v>2022</v>
      </c>
      <c r="AY4" t="s">
        <v>152</v>
      </c>
    </row>
    <row r="5" spans="1:51" x14ac:dyDescent="0.25">
      <c r="A5" s="89">
        <v>13</v>
      </c>
      <c r="B5" s="90" t="s">
        <v>70</v>
      </c>
      <c r="C5" s="91">
        <v>46299485.390000008</v>
      </c>
      <c r="D5" s="91">
        <v>5372.98</v>
      </c>
      <c r="E5" s="91">
        <v>0</v>
      </c>
      <c r="F5" s="91">
        <v>0</v>
      </c>
      <c r="G5" s="91">
        <v>69840.34</v>
      </c>
      <c r="H5" s="91">
        <v>0</v>
      </c>
      <c r="I5" s="91">
        <v>0</v>
      </c>
      <c r="J5" s="91">
        <v>1459619.29</v>
      </c>
      <c r="K5" s="91">
        <v>359364.15</v>
      </c>
      <c r="L5" s="91">
        <v>0</v>
      </c>
      <c r="M5" s="91">
        <v>30309236.040000003</v>
      </c>
      <c r="N5" s="91">
        <v>7421794.8799999999</v>
      </c>
      <c r="O5" s="91">
        <v>37731030.920000002</v>
      </c>
      <c r="P5" s="91">
        <v>0</v>
      </c>
      <c r="Q5" s="91">
        <v>0</v>
      </c>
      <c r="R5" s="91">
        <v>0</v>
      </c>
      <c r="S5" s="91">
        <v>0</v>
      </c>
      <c r="T5" s="91">
        <v>39625227.680000007</v>
      </c>
      <c r="U5" s="91">
        <v>84731.94</v>
      </c>
      <c r="V5" s="91">
        <v>0</v>
      </c>
      <c r="W5" s="91">
        <v>176.13</v>
      </c>
      <c r="X5" s="91">
        <v>38015.96</v>
      </c>
      <c r="Y5" s="91">
        <v>5856.78</v>
      </c>
      <c r="Z5" s="91">
        <v>0</v>
      </c>
      <c r="AA5" s="91">
        <v>1633994.08</v>
      </c>
      <c r="AB5" s="91">
        <v>0</v>
      </c>
      <c r="AC5" s="326">
        <v>3333486.4</v>
      </c>
      <c r="AD5" s="91">
        <v>0</v>
      </c>
      <c r="AE5" s="91">
        <v>4590.18</v>
      </c>
      <c r="AF5" s="91">
        <v>0</v>
      </c>
      <c r="AG5" s="91">
        <v>0</v>
      </c>
      <c r="AH5" s="91">
        <v>0</v>
      </c>
      <c r="AI5" s="91">
        <v>0</v>
      </c>
      <c r="AJ5" s="91">
        <v>84690.81</v>
      </c>
      <c r="AK5" s="91">
        <v>779448.54</v>
      </c>
      <c r="AL5" s="91">
        <v>510852.29000000004</v>
      </c>
      <c r="AM5" s="91">
        <v>0</v>
      </c>
      <c r="AN5" s="91">
        <v>183270.56</v>
      </c>
      <c r="AO5" s="91">
        <v>0</v>
      </c>
      <c r="AP5" s="91">
        <v>0</v>
      </c>
      <c r="AQ5" s="91">
        <v>0</v>
      </c>
      <c r="AR5" s="91">
        <v>0</v>
      </c>
      <c r="AS5" s="91">
        <v>5185542.2799999993</v>
      </c>
      <c r="AT5" s="91">
        <v>1488715.4300000002</v>
      </c>
      <c r="AU5" s="91">
        <v>15144.039999999999</v>
      </c>
      <c r="AV5" s="92">
        <v>44592</v>
      </c>
      <c r="AW5" t="s">
        <v>0</v>
      </c>
      <c r="AX5">
        <v>2022</v>
      </c>
      <c r="AY5" t="s">
        <v>149</v>
      </c>
    </row>
    <row r="6" spans="1:51" x14ac:dyDescent="0.25">
      <c r="A6" s="89">
        <v>23</v>
      </c>
      <c r="B6" s="90" t="s">
        <v>75</v>
      </c>
      <c r="C6" s="91">
        <v>3709116.5900000003</v>
      </c>
      <c r="D6" s="91">
        <v>0.03</v>
      </c>
      <c r="E6" s="91">
        <v>0</v>
      </c>
      <c r="F6" s="91">
        <v>0</v>
      </c>
      <c r="G6" s="91">
        <v>0</v>
      </c>
      <c r="H6" s="91">
        <v>0</v>
      </c>
      <c r="I6" s="91">
        <v>0</v>
      </c>
      <c r="J6" s="91">
        <v>60351.199999999997</v>
      </c>
      <c r="K6" s="91">
        <v>9958.9500000000007</v>
      </c>
      <c r="L6" s="91">
        <v>0</v>
      </c>
      <c r="M6" s="91">
        <v>394.05</v>
      </c>
      <c r="N6" s="91">
        <v>9171.8799999999992</v>
      </c>
      <c r="O6" s="91">
        <v>9565.9299999999985</v>
      </c>
      <c r="P6" s="91">
        <v>0</v>
      </c>
      <c r="Q6" s="91">
        <v>0</v>
      </c>
      <c r="R6" s="91">
        <v>0</v>
      </c>
      <c r="S6" s="91">
        <v>0</v>
      </c>
      <c r="T6" s="91">
        <v>79876.11</v>
      </c>
      <c r="U6" s="91">
        <v>1671381.4</v>
      </c>
      <c r="V6" s="91">
        <v>576876.59</v>
      </c>
      <c r="W6" s="91">
        <v>61640.7</v>
      </c>
      <c r="X6" s="91">
        <v>198273.67</v>
      </c>
      <c r="Y6" s="91">
        <v>48030.26</v>
      </c>
      <c r="Z6" s="91">
        <v>0</v>
      </c>
      <c r="AA6" s="91">
        <v>28556.41</v>
      </c>
      <c r="AB6" s="91">
        <v>24824.41</v>
      </c>
      <c r="AC6" s="326">
        <v>230079.21</v>
      </c>
      <c r="AD6" s="91">
        <v>105701.43</v>
      </c>
      <c r="AE6" s="91">
        <v>197687.95</v>
      </c>
      <c r="AF6" s="91">
        <v>0</v>
      </c>
      <c r="AG6" s="91">
        <v>0</v>
      </c>
      <c r="AH6" s="91">
        <v>0</v>
      </c>
      <c r="AI6" s="91">
        <v>0</v>
      </c>
      <c r="AJ6" s="91">
        <v>25901.83</v>
      </c>
      <c r="AK6" s="91">
        <v>155656.38</v>
      </c>
      <c r="AL6" s="91">
        <v>8758.59</v>
      </c>
      <c r="AM6" s="91">
        <v>0</v>
      </c>
      <c r="AN6" s="91">
        <v>194952.61</v>
      </c>
      <c r="AO6" s="91">
        <v>0</v>
      </c>
      <c r="AP6" s="91">
        <v>32922.660000000003</v>
      </c>
      <c r="AQ6" s="91">
        <v>0</v>
      </c>
      <c r="AR6" s="91">
        <v>0</v>
      </c>
      <c r="AS6" s="91">
        <v>3168953.8600000003</v>
      </c>
      <c r="AT6" s="91">
        <v>460286.62</v>
      </c>
      <c r="AU6" s="91">
        <v>67996.38</v>
      </c>
      <c r="AV6" s="92">
        <v>44592</v>
      </c>
      <c r="AW6" t="s">
        <v>0</v>
      </c>
      <c r="AX6">
        <v>2022</v>
      </c>
      <c r="AY6" t="s">
        <v>159</v>
      </c>
    </row>
    <row r="7" spans="1:51" x14ac:dyDescent="0.25">
      <c r="A7" s="89">
        <v>24</v>
      </c>
      <c r="B7" s="90" t="s">
        <v>98</v>
      </c>
      <c r="C7" s="91">
        <v>1411751.47</v>
      </c>
      <c r="D7" s="91">
        <v>60982.58</v>
      </c>
      <c r="E7" s="91">
        <v>0</v>
      </c>
      <c r="F7" s="91">
        <v>0</v>
      </c>
      <c r="G7" s="91">
        <v>128260.21</v>
      </c>
      <c r="H7" s="91">
        <v>0</v>
      </c>
      <c r="I7" s="91">
        <v>0</v>
      </c>
      <c r="J7" s="91">
        <v>17578.02</v>
      </c>
      <c r="K7" s="91">
        <v>134567.01999999999</v>
      </c>
      <c r="L7" s="91">
        <v>0</v>
      </c>
      <c r="M7" s="91">
        <v>935.55</v>
      </c>
      <c r="N7" s="91">
        <v>1024353.32</v>
      </c>
      <c r="O7" s="91">
        <v>1025288.87</v>
      </c>
      <c r="P7" s="91">
        <v>27088.25</v>
      </c>
      <c r="Q7" s="91">
        <v>0</v>
      </c>
      <c r="R7" s="91">
        <v>0</v>
      </c>
      <c r="S7" s="91">
        <v>0</v>
      </c>
      <c r="T7" s="91">
        <v>1393764.95</v>
      </c>
      <c r="U7" s="91">
        <v>4437.93</v>
      </c>
      <c r="V7" s="91">
        <v>0</v>
      </c>
      <c r="W7" s="91">
        <v>0</v>
      </c>
      <c r="X7" s="91">
        <v>0</v>
      </c>
      <c r="Y7" s="91">
        <v>0</v>
      </c>
      <c r="Z7" s="91">
        <v>0</v>
      </c>
      <c r="AA7" s="91">
        <v>13816.07</v>
      </c>
      <c r="AB7" s="91">
        <v>0</v>
      </c>
      <c r="AC7" s="326">
        <v>0</v>
      </c>
      <c r="AD7" s="91">
        <v>0</v>
      </c>
      <c r="AE7" s="91">
        <v>0</v>
      </c>
      <c r="AF7" s="91">
        <v>0</v>
      </c>
      <c r="AG7" s="91">
        <v>0</v>
      </c>
      <c r="AH7" s="91">
        <v>0</v>
      </c>
      <c r="AI7" s="91">
        <v>0</v>
      </c>
      <c r="AJ7" s="91">
        <v>0</v>
      </c>
      <c r="AK7" s="91">
        <v>251.15</v>
      </c>
      <c r="AL7" s="91">
        <v>0</v>
      </c>
      <c r="AM7" s="91">
        <v>0</v>
      </c>
      <c r="AN7" s="91">
        <v>-518.63</v>
      </c>
      <c r="AO7" s="91">
        <v>0</v>
      </c>
      <c r="AP7" s="91">
        <v>0</v>
      </c>
      <c r="AQ7" s="91">
        <v>0</v>
      </c>
      <c r="AR7" s="91">
        <v>0</v>
      </c>
      <c r="AS7" s="91">
        <v>18254</v>
      </c>
      <c r="AT7" s="91">
        <v>-267.48</v>
      </c>
      <c r="AU7" s="91">
        <v>0</v>
      </c>
      <c r="AV7" s="92">
        <v>44592</v>
      </c>
      <c r="AW7" t="s">
        <v>0</v>
      </c>
      <c r="AX7">
        <v>2022</v>
      </c>
      <c r="AY7" t="s">
        <v>164</v>
      </c>
    </row>
    <row r="8" spans="1:51" x14ac:dyDescent="0.25">
      <c r="A8" s="89">
        <v>25</v>
      </c>
      <c r="B8" s="90" t="s">
        <v>67</v>
      </c>
      <c r="C8" s="91">
        <v>570726.63</v>
      </c>
      <c r="D8" s="91">
        <v>155863.72</v>
      </c>
      <c r="E8" s="91">
        <v>0</v>
      </c>
      <c r="F8" s="91">
        <v>0</v>
      </c>
      <c r="G8" s="91">
        <v>0</v>
      </c>
      <c r="H8" s="91">
        <v>0</v>
      </c>
      <c r="I8" s="91">
        <v>0</v>
      </c>
      <c r="J8" s="91">
        <v>0</v>
      </c>
      <c r="K8" s="91">
        <v>0</v>
      </c>
      <c r="L8" s="91">
        <v>0</v>
      </c>
      <c r="M8" s="91">
        <v>0</v>
      </c>
      <c r="N8" s="91">
        <v>0</v>
      </c>
      <c r="O8" s="91">
        <v>0</v>
      </c>
      <c r="P8" s="91">
        <v>414402.79</v>
      </c>
      <c r="Q8" s="91">
        <v>0</v>
      </c>
      <c r="R8" s="91">
        <v>0</v>
      </c>
      <c r="S8" s="91">
        <v>0</v>
      </c>
      <c r="T8" s="91">
        <v>570266.51</v>
      </c>
      <c r="U8" s="91">
        <v>0</v>
      </c>
      <c r="V8" s="91">
        <v>0</v>
      </c>
      <c r="W8" s="91">
        <v>0</v>
      </c>
      <c r="X8" s="91">
        <v>0</v>
      </c>
      <c r="Y8" s="91">
        <v>0</v>
      </c>
      <c r="Z8" s="91">
        <v>0</v>
      </c>
      <c r="AA8" s="91">
        <v>0</v>
      </c>
      <c r="AB8" s="91">
        <v>0</v>
      </c>
      <c r="AC8" s="326">
        <v>460.12</v>
      </c>
      <c r="AD8" s="91">
        <v>0</v>
      </c>
      <c r="AE8" s="91">
        <v>0</v>
      </c>
      <c r="AF8" s="91">
        <v>0</v>
      </c>
      <c r="AG8" s="91">
        <v>0</v>
      </c>
      <c r="AH8" s="91">
        <v>0</v>
      </c>
      <c r="AI8" s="91">
        <v>0</v>
      </c>
      <c r="AJ8" s="91">
        <v>0</v>
      </c>
      <c r="AK8" s="91">
        <v>0</v>
      </c>
      <c r="AL8" s="91">
        <v>0</v>
      </c>
      <c r="AM8" s="91">
        <v>0</v>
      </c>
      <c r="AN8" s="91">
        <v>0</v>
      </c>
      <c r="AO8" s="91">
        <v>0</v>
      </c>
      <c r="AP8" s="91">
        <v>0</v>
      </c>
      <c r="AQ8" s="91">
        <v>0</v>
      </c>
      <c r="AR8" s="91">
        <v>0</v>
      </c>
      <c r="AS8" s="91">
        <v>460.12</v>
      </c>
      <c r="AT8" s="91">
        <v>0</v>
      </c>
      <c r="AU8" s="91">
        <v>0</v>
      </c>
      <c r="AV8" s="92">
        <v>44592</v>
      </c>
      <c r="AW8" t="s">
        <v>0</v>
      </c>
      <c r="AX8">
        <v>2022</v>
      </c>
      <c r="AY8" t="s">
        <v>174</v>
      </c>
    </row>
    <row r="9" spans="1:51" x14ac:dyDescent="0.25">
      <c r="A9" s="89">
        <v>29</v>
      </c>
      <c r="B9" s="90" t="s">
        <v>94</v>
      </c>
      <c r="C9" s="91">
        <v>1554959.29</v>
      </c>
      <c r="D9" s="91">
        <v>5084.97</v>
      </c>
      <c r="E9" s="91">
        <v>0</v>
      </c>
      <c r="F9" s="91">
        <v>0</v>
      </c>
      <c r="G9" s="91">
        <v>0</v>
      </c>
      <c r="H9" s="91">
        <v>0</v>
      </c>
      <c r="I9" s="91">
        <v>0</v>
      </c>
      <c r="J9" s="91">
        <v>0</v>
      </c>
      <c r="K9" s="91">
        <v>0</v>
      </c>
      <c r="L9" s="91">
        <v>0</v>
      </c>
      <c r="M9" s="91">
        <v>0</v>
      </c>
      <c r="N9" s="91">
        <v>0</v>
      </c>
      <c r="O9" s="91">
        <v>0</v>
      </c>
      <c r="P9" s="91">
        <v>91.85</v>
      </c>
      <c r="Q9" s="91">
        <v>0</v>
      </c>
      <c r="R9" s="91">
        <v>0</v>
      </c>
      <c r="S9" s="91">
        <v>0</v>
      </c>
      <c r="T9" s="91">
        <v>5176.8200000000006</v>
      </c>
      <c r="U9" s="91">
        <v>381252</v>
      </c>
      <c r="V9" s="91">
        <v>389411.41</v>
      </c>
      <c r="W9" s="91">
        <v>109631.86</v>
      </c>
      <c r="X9" s="91">
        <v>284962.69</v>
      </c>
      <c r="Y9" s="91">
        <v>163796.31</v>
      </c>
      <c r="Z9" s="91">
        <v>0</v>
      </c>
      <c r="AA9" s="91">
        <v>0</v>
      </c>
      <c r="AB9" s="91">
        <v>18522.7</v>
      </c>
      <c r="AC9" s="326">
        <v>0</v>
      </c>
      <c r="AD9" s="91">
        <v>0</v>
      </c>
      <c r="AE9" s="91">
        <v>31964.109999999997</v>
      </c>
      <c r="AF9" s="91">
        <v>0</v>
      </c>
      <c r="AG9" s="91">
        <v>0</v>
      </c>
      <c r="AH9" s="91">
        <v>0</v>
      </c>
      <c r="AI9" s="91">
        <v>0</v>
      </c>
      <c r="AJ9" s="91">
        <v>64175.9</v>
      </c>
      <c r="AK9" s="91">
        <v>0</v>
      </c>
      <c r="AL9" s="91">
        <v>1205.55</v>
      </c>
      <c r="AM9" s="91">
        <v>0</v>
      </c>
      <c r="AN9" s="91">
        <v>85906.63</v>
      </c>
      <c r="AO9" s="91">
        <v>0</v>
      </c>
      <c r="AP9" s="91">
        <v>14646.61</v>
      </c>
      <c r="AQ9" s="91">
        <v>4306.7</v>
      </c>
      <c r="AR9" s="91">
        <v>0</v>
      </c>
      <c r="AS9" s="91">
        <v>1443716.98</v>
      </c>
      <c r="AT9" s="91">
        <v>106065.49</v>
      </c>
      <c r="AU9" s="91">
        <v>0</v>
      </c>
      <c r="AV9" s="92">
        <v>44592</v>
      </c>
      <c r="AW9" t="s">
        <v>0</v>
      </c>
      <c r="AX9">
        <v>2022</v>
      </c>
      <c r="AY9" t="s">
        <v>156</v>
      </c>
    </row>
    <row r="10" spans="1:51" x14ac:dyDescent="0.25">
      <c r="A10" s="89">
        <v>32</v>
      </c>
      <c r="B10" s="90" t="s">
        <v>104</v>
      </c>
      <c r="C10" s="91">
        <v>0</v>
      </c>
      <c r="D10" s="91">
        <v>0</v>
      </c>
      <c r="E10" s="91">
        <v>0</v>
      </c>
      <c r="F10" s="91">
        <v>0</v>
      </c>
      <c r="G10" s="91">
        <v>0</v>
      </c>
      <c r="H10" s="91">
        <v>0</v>
      </c>
      <c r="I10" s="91">
        <v>0</v>
      </c>
      <c r="J10" s="91">
        <v>0</v>
      </c>
      <c r="K10" s="91">
        <v>0</v>
      </c>
      <c r="L10" s="91">
        <v>0</v>
      </c>
      <c r="M10" s="91">
        <v>0</v>
      </c>
      <c r="N10" s="91">
        <v>0</v>
      </c>
      <c r="O10" s="91">
        <v>0</v>
      </c>
      <c r="P10" s="91">
        <v>0</v>
      </c>
      <c r="Q10" s="91">
        <v>0</v>
      </c>
      <c r="R10" s="91">
        <v>0</v>
      </c>
      <c r="S10" s="91">
        <v>0</v>
      </c>
      <c r="T10" s="91">
        <v>0</v>
      </c>
      <c r="U10" s="91">
        <v>0</v>
      </c>
      <c r="V10" s="91">
        <v>0</v>
      </c>
      <c r="W10" s="91">
        <v>0</v>
      </c>
      <c r="X10" s="91">
        <v>0</v>
      </c>
      <c r="Y10" s="91">
        <v>0</v>
      </c>
      <c r="Z10" s="91">
        <v>0</v>
      </c>
      <c r="AA10" s="91">
        <v>0</v>
      </c>
      <c r="AB10" s="91">
        <v>0</v>
      </c>
      <c r="AC10" s="326">
        <v>0</v>
      </c>
      <c r="AD10" s="91">
        <v>0</v>
      </c>
      <c r="AE10" s="91">
        <v>0</v>
      </c>
      <c r="AF10" s="91">
        <v>0</v>
      </c>
      <c r="AG10" s="91">
        <v>0</v>
      </c>
      <c r="AH10" s="91">
        <v>0</v>
      </c>
      <c r="AI10" s="91">
        <v>0</v>
      </c>
      <c r="AJ10" s="91">
        <v>0</v>
      </c>
      <c r="AK10" s="91">
        <v>0</v>
      </c>
      <c r="AL10" s="91">
        <v>0</v>
      </c>
      <c r="AM10" s="91">
        <v>0</v>
      </c>
      <c r="AN10" s="91">
        <v>0</v>
      </c>
      <c r="AO10" s="91">
        <v>0</v>
      </c>
      <c r="AP10" s="91">
        <v>0</v>
      </c>
      <c r="AQ10" s="91">
        <v>0</v>
      </c>
      <c r="AR10" s="91">
        <v>0</v>
      </c>
      <c r="AS10" s="91">
        <v>0</v>
      </c>
      <c r="AT10" s="91">
        <v>0</v>
      </c>
      <c r="AU10" s="91">
        <v>0</v>
      </c>
      <c r="AV10" s="92">
        <v>44592</v>
      </c>
      <c r="AW10" t="s">
        <v>0</v>
      </c>
      <c r="AX10">
        <v>2022</v>
      </c>
      <c r="AY10" t="s">
        <v>287</v>
      </c>
    </row>
    <row r="11" spans="1:51" x14ac:dyDescent="0.25">
      <c r="A11" s="89">
        <v>40</v>
      </c>
      <c r="B11" s="90" t="s">
        <v>97</v>
      </c>
      <c r="C11" s="91">
        <v>948561.69</v>
      </c>
      <c r="D11" s="91">
        <v>0</v>
      </c>
      <c r="E11" s="91">
        <v>0</v>
      </c>
      <c r="F11" s="91">
        <v>0</v>
      </c>
      <c r="G11" s="91">
        <v>28645.5</v>
      </c>
      <c r="H11" s="91">
        <v>0</v>
      </c>
      <c r="I11" s="91">
        <v>0</v>
      </c>
      <c r="J11" s="91">
        <v>41.76</v>
      </c>
      <c r="K11" s="91">
        <v>11977.75</v>
      </c>
      <c r="L11" s="91">
        <v>0</v>
      </c>
      <c r="M11" s="91">
        <v>249718.74000000002</v>
      </c>
      <c r="N11" s="91">
        <v>502048.28</v>
      </c>
      <c r="O11" s="91">
        <v>751767.02</v>
      </c>
      <c r="P11" s="91">
        <v>24982.47</v>
      </c>
      <c r="Q11" s="91">
        <v>0</v>
      </c>
      <c r="R11" s="91">
        <v>0</v>
      </c>
      <c r="S11" s="91">
        <v>0</v>
      </c>
      <c r="T11" s="91">
        <v>817414.5</v>
      </c>
      <c r="U11" s="91">
        <v>35458.04</v>
      </c>
      <c r="V11" s="91">
        <v>2241.5499999999993</v>
      </c>
      <c r="W11" s="91">
        <v>0.08</v>
      </c>
      <c r="X11" s="91">
        <v>0</v>
      </c>
      <c r="Y11" s="91">
        <v>2658.21</v>
      </c>
      <c r="Z11" s="91">
        <v>0</v>
      </c>
      <c r="AA11" s="91">
        <v>9143.24</v>
      </c>
      <c r="AB11" s="91">
        <v>0</v>
      </c>
      <c r="AC11" s="326">
        <v>56036.959999999992</v>
      </c>
      <c r="AD11" s="91">
        <v>0</v>
      </c>
      <c r="AE11" s="91">
        <v>52.5</v>
      </c>
      <c r="AF11" s="91">
        <v>0</v>
      </c>
      <c r="AG11" s="91">
        <v>0</v>
      </c>
      <c r="AH11" s="91">
        <v>0</v>
      </c>
      <c r="AI11" s="91">
        <v>0</v>
      </c>
      <c r="AJ11" s="91">
        <v>0</v>
      </c>
      <c r="AK11" s="91">
        <v>17334.14</v>
      </c>
      <c r="AL11" s="91">
        <v>0</v>
      </c>
      <c r="AM11" s="91">
        <v>0</v>
      </c>
      <c r="AN11" s="91">
        <v>5236.47</v>
      </c>
      <c r="AO11" s="91">
        <v>0</v>
      </c>
      <c r="AP11" s="91">
        <v>0</v>
      </c>
      <c r="AQ11" s="91">
        <v>0</v>
      </c>
      <c r="AR11" s="91">
        <v>0</v>
      </c>
      <c r="AS11" s="91">
        <v>105590.57999999999</v>
      </c>
      <c r="AT11" s="91">
        <v>25556.61</v>
      </c>
      <c r="AU11" s="91">
        <v>2986</v>
      </c>
      <c r="AV11" s="92">
        <v>44592</v>
      </c>
      <c r="AW11" t="s">
        <v>0</v>
      </c>
      <c r="AX11">
        <v>2022</v>
      </c>
      <c r="AY11" t="s">
        <v>166</v>
      </c>
    </row>
    <row r="12" spans="1:51" x14ac:dyDescent="0.25">
      <c r="A12" s="89">
        <v>44</v>
      </c>
      <c r="B12" s="90" t="s">
        <v>62</v>
      </c>
      <c r="C12" s="91">
        <v>666453.65</v>
      </c>
      <c r="D12" s="91">
        <v>770.05</v>
      </c>
      <c r="E12" s="91">
        <v>0</v>
      </c>
      <c r="F12" s="91">
        <v>0</v>
      </c>
      <c r="G12" s="91">
        <v>3.91</v>
      </c>
      <c r="H12" s="91">
        <v>0</v>
      </c>
      <c r="I12" s="91">
        <v>0</v>
      </c>
      <c r="J12" s="91">
        <v>3930.51</v>
      </c>
      <c r="K12" s="91">
        <v>34307.589999999997</v>
      </c>
      <c r="L12" s="91">
        <v>0</v>
      </c>
      <c r="M12" s="91">
        <v>404758.01999999996</v>
      </c>
      <c r="N12" s="91">
        <v>84515.8</v>
      </c>
      <c r="O12" s="91">
        <v>489273.81999999995</v>
      </c>
      <c r="P12" s="91">
        <v>3352.18</v>
      </c>
      <c r="Q12" s="91">
        <v>0</v>
      </c>
      <c r="R12" s="91">
        <v>0</v>
      </c>
      <c r="S12" s="91">
        <v>0</v>
      </c>
      <c r="T12" s="91">
        <v>531638.06000000006</v>
      </c>
      <c r="U12" s="91">
        <v>5586.93</v>
      </c>
      <c r="V12" s="91">
        <v>3841.89</v>
      </c>
      <c r="W12" s="91">
        <v>5189.47</v>
      </c>
      <c r="X12" s="91">
        <v>0</v>
      </c>
      <c r="Y12" s="91">
        <v>4645.6499999999996</v>
      </c>
      <c r="Z12" s="91">
        <v>0</v>
      </c>
      <c r="AA12" s="91">
        <v>77.72</v>
      </c>
      <c r="AB12" s="91">
        <v>0</v>
      </c>
      <c r="AC12" s="326">
        <v>20230.28</v>
      </c>
      <c r="AD12" s="91">
        <v>0</v>
      </c>
      <c r="AE12" s="91">
        <v>0</v>
      </c>
      <c r="AF12" s="91">
        <v>0</v>
      </c>
      <c r="AG12" s="91">
        <v>0</v>
      </c>
      <c r="AH12" s="91">
        <v>0</v>
      </c>
      <c r="AI12" s="91">
        <v>0</v>
      </c>
      <c r="AJ12" s="91">
        <v>4372.3100000000004</v>
      </c>
      <c r="AK12" s="91">
        <v>69426.64</v>
      </c>
      <c r="AL12" s="91">
        <v>25.22</v>
      </c>
      <c r="AM12" s="91">
        <v>0</v>
      </c>
      <c r="AN12" s="91">
        <v>14331.14</v>
      </c>
      <c r="AO12" s="91">
        <v>0</v>
      </c>
      <c r="AP12" s="91">
        <v>762.09</v>
      </c>
      <c r="AQ12" s="91">
        <v>0</v>
      </c>
      <c r="AR12" s="91">
        <v>0</v>
      </c>
      <c r="AS12" s="91">
        <v>43944.25</v>
      </c>
      <c r="AT12" s="91">
        <v>90871.34</v>
      </c>
      <c r="AU12" s="91">
        <v>6326.25</v>
      </c>
      <c r="AV12" s="92">
        <v>44592</v>
      </c>
      <c r="AW12" t="s">
        <v>0</v>
      </c>
      <c r="AX12">
        <v>2022</v>
      </c>
      <c r="AY12" t="s">
        <v>167</v>
      </c>
    </row>
    <row r="13" spans="1:51" x14ac:dyDescent="0.25">
      <c r="A13" s="89">
        <v>46</v>
      </c>
      <c r="B13" s="90" t="s">
        <v>85</v>
      </c>
      <c r="C13" s="91">
        <v>485068.94</v>
      </c>
      <c r="D13" s="91">
        <v>3267.05</v>
      </c>
      <c r="E13" s="91">
        <v>0</v>
      </c>
      <c r="F13" s="91">
        <v>0</v>
      </c>
      <c r="G13" s="91">
        <v>0</v>
      </c>
      <c r="H13" s="91">
        <v>0</v>
      </c>
      <c r="I13" s="91">
        <v>0</v>
      </c>
      <c r="J13" s="91">
        <v>21359.759999999998</v>
      </c>
      <c r="K13" s="91">
        <v>4632.08</v>
      </c>
      <c r="L13" s="91">
        <v>0</v>
      </c>
      <c r="M13" s="91">
        <v>255840.14</v>
      </c>
      <c r="N13" s="91">
        <v>0</v>
      </c>
      <c r="O13" s="91">
        <v>255840.14</v>
      </c>
      <c r="P13" s="91">
        <v>4160.32</v>
      </c>
      <c r="Q13" s="91">
        <v>0</v>
      </c>
      <c r="R13" s="91">
        <v>0</v>
      </c>
      <c r="S13" s="91">
        <v>0</v>
      </c>
      <c r="T13" s="91">
        <v>289259.35000000003</v>
      </c>
      <c r="U13" s="91">
        <v>45.52</v>
      </c>
      <c r="V13" s="91">
        <v>215.12</v>
      </c>
      <c r="W13" s="91">
        <v>1.24</v>
      </c>
      <c r="X13" s="91">
        <v>0</v>
      </c>
      <c r="Y13" s="91">
        <v>90.64</v>
      </c>
      <c r="Z13" s="91">
        <v>0</v>
      </c>
      <c r="AA13" s="91">
        <v>0</v>
      </c>
      <c r="AB13" s="91">
        <v>0</v>
      </c>
      <c r="AC13" s="326">
        <v>138388.6</v>
      </c>
      <c r="AD13" s="91">
        <v>0</v>
      </c>
      <c r="AE13" s="91">
        <v>0</v>
      </c>
      <c r="AF13" s="91">
        <v>0</v>
      </c>
      <c r="AG13" s="91">
        <v>0</v>
      </c>
      <c r="AH13" s="91">
        <v>0</v>
      </c>
      <c r="AI13" s="91">
        <v>0</v>
      </c>
      <c r="AJ13" s="91">
        <v>0.05</v>
      </c>
      <c r="AK13" s="91">
        <v>49129.24</v>
      </c>
      <c r="AL13" s="91">
        <v>1724.08</v>
      </c>
      <c r="AM13" s="91">
        <v>0</v>
      </c>
      <c r="AN13" s="91">
        <v>2371.58</v>
      </c>
      <c r="AO13" s="91">
        <v>0</v>
      </c>
      <c r="AP13" s="91">
        <v>0</v>
      </c>
      <c r="AQ13" s="91">
        <v>0</v>
      </c>
      <c r="AR13" s="91">
        <v>0</v>
      </c>
      <c r="AS13" s="91">
        <v>138741.16999999998</v>
      </c>
      <c r="AT13" s="91">
        <v>57068.42</v>
      </c>
      <c r="AU13" s="91">
        <v>3843.52</v>
      </c>
      <c r="AV13" s="92">
        <v>44592</v>
      </c>
      <c r="AW13" t="s">
        <v>0</v>
      </c>
      <c r="AX13">
        <v>2022</v>
      </c>
      <c r="AY13" t="s">
        <v>176</v>
      </c>
    </row>
    <row r="14" spans="1:51" x14ac:dyDescent="0.25">
      <c r="A14" s="89">
        <v>48</v>
      </c>
      <c r="B14" s="90" t="s">
        <v>77</v>
      </c>
      <c r="C14" s="91">
        <v>310172.05000000005</v>
      </c>
      <c r="D14" s="91">
        <v>1918.33</v>
      </c>
      <c r="E14" s="91">
        <v>0</v>
      </c>
      <c r="F14" s="91">
        <v>0</v>
      </c>
      <c r="G14" s="91">
        <v>120.33000000000001</v>
      </c>
      <c r="H14" s="91">
        <v>0</v>
      </c>
      <c r="I14" s="91">
        <v>0</v>
      </c>
      <c r="J14" s="91">
        <v>141.59</v>
      </c>
      <c r="K14" s="91">
        <v>310.05</v>
      </c>
      <c r="L14" s="91">
        <v>0</v>
      </c>
      <c r="M14" s="91">
        <v>68207.33</v>
      </c>
      <c r="N14" s="91">
        <v>144569.64000000001</v>
      </c>
      <c r="O14" s="91">
        <v>212776.97000000003</v>
      </c>
      <c r="P14" s="91">
        <v>5822.93</v>
      </c>
      <c r="Q14" s="91">
        <v>0</v>
      </c>
      <c r="R14" s="91">
        <v>0</v>
      </c>
      <c r="S14" s="91">
        <v>0</v>
      </c>
      <c r="T14" s="91">
        <v>221090.2</v>
      </c>
      <c r="U14" s="91">
        <v>0.23</v>
      </c>
      <c r="V14" s="91">
        <v>0.25</v>
      </c>
      <c r="W14" s="91">
        <v>0</v>
      </c>
      <c r="X14" s="91">
        <v>0</v>
      </c>
      <c r="Y14" s="91">
        <v>0</v>
      </c>
      <c r="Z14" s="91">
        <v>0</v>
      </c>
      <c r="AA14" s="91">
        <v>0.88</v>
      </c>
      <c r="AB14" s="91">
        <v>0</v>
      </c>
      <c r="AC14" s="326">
        <v>15038.73</v>
      </c>
      <c r="AD14" s="91">
        <v>0</v>
      </c>
      <c r="AE14" s="91">
        <v>0</v>
      </c>
      <c r="AF14" s="91">
        <v>0</v>
      </c>
      <c r="AG14" s="91">
        <v>0</v>
      </c>
      <c r="AH14" s="91">
        <v>0</v>
      </c>
      <c r="AI14" s="91">
        <v>0</v>
      </c>
      <c r="AJ14" s="91">
        <v>0</v>
      </c>
      <c r="AK14" s="91">
        <v>11231.09</v>
      </c>
      <c r="AL14" s="91">
        <v>0</v>
      </c>
      <c r="AM14" s="91">
        <v>0</v>
      </c>
      <c r="AN14" s="91">
        <v>3.58</v>
      </c>
      <c r="AO14" s="91">
        <v>0</v>
      </c>
      <c r="AP14" s="91">
        <v>17174.79</v>
      </c>
      <c r="AQ14" s="91">
        <v>0</v>
      </c>
      <c r="AR14" s="91">
        <v>0</v>
      </c>
      <c r="AS14" s="91">
        <v>15040.09</v>
      </c>
      <c r="AT14" s="91">
        <v>74041.760000000009</v>
      </c>
      <c r="AU14" s="91">
        <v>45632.3</v>
      </c>
      <c r="AV14" s="92">
        <v>44592</v>
      </c>
      <c r="AW14" t="s">
        <v>0</v>
      </c>
      <c r="AX14">
        <v>2022</v>
      </c>
      <c r="AY14" t="s">
        <v>163</v>
      </c>
    </row>
    <row r="15" spans="1:51" x14ac:dyDescent="0.25">
      <c r="A15" s="89">
        <v>51</v>
      </c>
      <c r="B15" s="90" t="s">
        <v>86</v>
      </c>
      <c r="C15" s="91">
        <v>472940.84</v>
      </c>
      <c r="D15" s="91">
        <v>10243.5</v>
      </c>
      <c r="E15" s="91">
        <v>0</v>
      </c>
      <c r="F15" s="91">
        <v>0</v>
      </c>
      <c r="G15" s="91">
        <v>0</v>
      </c>
      <c r="H15" s="91">
        <v>0</v>
      </c>
      <c r="I15" s="91">
        <v>0</v>
      </c>
      <c r="J15" s="91">
        <v>17932.23</v>
      </c>
      <c r="K15" s="91">
        <v>148.52000000000001</v>
      </c>
      <c r="L15" s="91">
        <v>0</v>
      </c>
      <c r="M15" s="91">
        <v>86727.99</v>
      </c>
      <c r="N15" s="91">
        <v>84364.06</v>
      </c>
      <c r="O15" s="91">
        <v>171092.05</v>
      </c>
      <c r="P15" s="91">
        <v>8466.75</v>
      </c>
      <c r="Q15" s="91">
        <v>0</v>
      </c>
      <c r="R15" s="91">
        <v>0</v>
      </c>
      <c r="S15" s="91">
        <v>0</v>
      </c>
      <c r="T15" s="91">
        <v>207883.05</v>
      </c>
      <c r="U15" s="91">
        <v>2574.89</v>
      </c>
      <c r="V15" s="91">
        <v>95.13</v>
      </c>
      <c r="W15" s="91">
        <v>457.39</v>
      </c>
      <c r="X15" s="91">
        <v>0</v>
      </c>
      <c r="Y15" s="91">
        <v>246.68</v>
      </c>
      <c r="Z15" s="91">
        <v>0</v>
      </c>
      <c r="AA15" s="91">
        <v>0</v>
      </c>
      <c r="AB15" s="91">
        <v>0</v>
      </c>
      <c r="AC15" s="326">
        <v>1264.2</v>
      </c>
      <c r="AD15" s="91">
        <v>0</v>
      </c>
      <c r="AE15" s="91">
        <v>0</v>
      </c>
      <c r="AF15" s="91">
        <v>0</v>
      </c>
      <c r="AG15" s="91">
        <v>0</v>
      </c>
      <c r="AH15" s="91">
        <v>151.58000000000001</v>
      </c>
      <c r="AI15" s="91">
        <v>0</v>
      </c>
      <c r="AJ15" s="91">
        <v>0</v>
      </c>
      <c r="AK15" s="91">
        <v>7666.7</v>
      </c>
      <c r="AL15" s="91">
        <v>25</v>
      </c>
      <c r="AM15" s="91">
        <v>0</v>
      </c>
      <c r="AN15" s="91">
        <v>6638.23</v>
      </c>
      <c r="AO15" s="91">
        <v>0</v>
      </c>
      <c r="AP15" s="91">
        <v>876.42</v>
      </c>
      <c r="AQ15" s="91">
        <v>0</v>
      </c>
      <c r="AR15" s="91">
        <v>0</v>
      </c>
      <c r="AS15" s="91">
        <v>4789.87</v>
      </c>
      <c r="AT15" s="91">
        <v>260267.92</v>
      </c>
      <c r="AU15" s="91">
        <v>245061.57</v>
      </c>
      <c r="AV15" s="92">
        <v>44592</v>
      </c>
      <c r="AW15" t="s">
        <v>0</v>
      </c>
      <c r="AX15">
        <v>2022</v>
      </c>
      <c r="AY15" t="s">
        <v>179</v>
      </c>
    </row>
    <row r="16" spans="1:51" x14ac:dyDescent="0.25">
      <c r="A16" s="89">
        <v>52</v>
      </c>
      <c r="B16" s="90" t="s">
        <v>72</v>
      </c>
      <c r="C16" s="91">
        <v>671267.34000000008</v>
      </c>
      <c r="D16" s="91">
        <v>0</v>
      </c>
      <c r="E16" s="91">
        <v>0</v>
      </c>
      <c r="F16" s="91">
        <v>0</v>
      </c>
      <c r="G16" s="91">
        <v>0</v>
      </c>
      <c r="H16" s="91">
        <v>0</v>
      </c>
      <c r="I16" s="91">
        <v>0</v>
      </c>
      <c r="J16" s="91">
        <v>0</v>
      </c>
      <c r="K16" s="91">
        <v>0</v>
      </c>
      <c r="L16" s="91">
        <v>0</v>
      </c>
      <c r="M16" s="91">
        <v>0</v>
      </c>
      <c r="N16" s="91">
        <v>0</v>
      </c>
      <c r="O16" s="91">
        <v>0</v>
      </c>
      <c r="P16" s="91">
        <v>644.76</v>
      </c>
      <c r="Q16" s="91">
        <v>0</v>
      </c>
      <c r="R16" s="91">
        <v>0</v>
      </c>
      <c r="S16" s="91">
        <v>0</v>
      </c>
      <c r="T16" s="91">
        <v>644.76</v>
      </c>
      <c r="U16" s="91">
        <v>12292.68</v>
      </c>
      <c r="V16" s="91">
        <v>2136.98</v>
      </c>
      <c r="W16" s="91">
        <v>248.99</v>
      </c>
      <c r="X16" s="91">
        <v>1008.75</v>
      </c>
      <c r="Y16" s="91">
        <v>286.26</v>
      </c>
      <c r="Z16" s="91">
        <v>0</v>
      </c>
      <c r="AA16" s="91">
        <v>0</v>
      </c>
      <c r="AB16" s="91">
        <v>0</v>
      </c>
      <c r="AC16" s="326">
        <v>125958.38</v>
      </c>
      <c r="AD16" s="91">
        <v>120133.91</v>
      </c>
      <c r="AE16" s="91">
        <v>8416.25</v>
      </c>
      <c r="AF16" s="91">
        <v>0</v>
      </c>
      <c r="AG16" s="91">
        <v>0</v>
      </c>
      <c r="AH16" s="91">
        <v>0</v>
      </c>
      <c r="AI16" s="91">
        <v>0</v>
      </c>
      <c r="AJ16" s="91">
        <v>111448.2</v>
      </c>
      <c r="AK16" s="91">
        <v>130304.48</v>
      </c>
      <c r="AL16" s="91">
        <v>4935.01</v>
      </c>
      <c r="AM16" s="91">
        <v>0</v>
      </c>
      <c r="AN16" s="91">
        <v>66190.19</v>
      </c>
      <c r="AO16" s="91">
        <v>0</v>
      </c>
      <c r="AP16" s="91">
        <v>62160.62</v>
      </c>
      <c r="AQ16" s="91">
        <v>0</v>
      </c>
      <c r="AR16" s="91">
        <v>0</v>
      </c>
      <c r="AS16" s="91">
        <v>381930.4</v>
      </c>
      <c r="AT16" s="91">
        <v>288692.18</v>
      </c>
      <c r="AU16" s="91">
        <v>25101.88</v>
      </c>
      <c r="AV16" s="92">
        <v>44592</v>
      </c>
      <c r="AW16" t="s">
        <v>0</v>
      </c>
      <c r="AX16">
        <v>2022</v>
      </c>
      <c r="AY16" t="s">
        <v>170</v>
      </c>
    </row>
    <row r="17" spans="1:51" x14ac:dyDescent="0.25">
      <c r="A17" s="89">
        <v>62</v>
      </c>
      <c r="B17" s="90" t="s">
        <v>203</v>
      </c>
      <c r="C17" s="91">
        <v>517842.02</v>
      </c>
      <c r="D17" s="91">
        <v>54774.95</v>
      </c>
      <c r="E17" s="91">
        <v>0</v>
      </c>
      <c r="F17" s="91">
        <v>0</v>
      </c>
      <c r="G17" s="91">
        <v>0</v>
      </c>
      <c r="H17" s="91">
        <v>0</v>
      </c>
      <c r="I17" s="91">
        <v>0</v>
      </c>
      <c r="J17" s="91">
        <v>0</v>
      </c>
      <c r="K17" s="91">
        <v>0</v>
      </c>
      <c r="L17" s="91">
        <v>0</v>
      </c>
      <c r="M17" s="91">
        <v>0</v>
      </c>
      <c r="N17" s="91">
        <v>0</v>
      </c>
      <c r="O17" s="91">
        <v>0</v>
      </c>
      <c r="P17" s="91">
        <v>463067.07</v>
      </c>
      <c r="Q17" s="91">
        <v>0</v>
      </c>
      <c r="R17" s="91">
        <v>0</v>
      </c>
      <c r="S17" s="91">
        <v>0</v>
      </c>
      <c r="T17" s="91">
        <v>517842.02</v>
      </c>
      <c r="U17" s="91">
        <v>0</v>
      </c>
      <c r="V17" s="91">
        <v>0</v>
      </c>
      <c r="W17" s="91">
        <v>0</v>
      </c>
      <c r="X17" s="91">
        <v>0</v>
      </c>
      <c r="Y17" s="91">
        <v>0</v>
      </c>
      <c r="Z17" s="91">
        <v>0</v>
      </c>
      <c r="AA17" s="91">
        <v>0</v>
      </c>
      <c r="AB17" s="91">
        <v>0</v>
      </c>
      <c r="AC17" s="326">
        <v>0</v>
      </c>
      <c r="AD17" s="91">
        <v>0</v>
      </c>
      <c r="AE17" s="91">
        <v>0</v>
      </c>
      <c r="AF17" s="91">
        <v>0</v>
      </c>
      <c r="AG17" s="91">
        <v>0</v>
      </c>
      <c r="AH17" s="91">
        <v>0</v>
      </c>
      <c r="AI17" s="91">
        <v>0</v>
      </c>
      <c r="AJ17" s="91">
        <v>0</v>
      </c>
      <c r="AK17" s="91">
        <v>0</v>
      </c>
      <c r="AL17" s="91">
        <v>0</v>
      </c>
      <c r="AM17" s="91">
        <v>0</v>
      </c>
      <c r="AN17" s="91">
        <v>0</v>
      </c>
      <c r="AO17" s="91">
        <v>0</v>
      </c>
      <c r="AP17" s="91">
        <v>0</v>
      </c>
      <c r="AQ17" s="91">
        <v>0</v>
      </c>
      <c r="AR17" s="91">
        <v>0</v>
      </c>
      <c r="AS17" s="91">
        <v>0</v>
      </c>
      <c r="AT17" s="91">
        <v>0</v>
      </c>
      <c r="AU17" s="91">
        <v>0</v>
      </c>
      <c r="AV17" s="92">
        <v>44592</v>
      </c>
      <c r="AW17" t="s">
        <v>0</v>
      </c>
      <c r="AX17">
        <v>2022</v>
      </c>
      <c r="AY17" t="s">
        <v>169</v>
      </c>
    </row>
    <row r="18" spans="1:51" x14ac:dyDescent="0.25">
      <c r="A18" s="89">
        <v>66</v>
      </c>
      <c r="B18" s="90" t="s">
        <v>61</v>
      </c>
      <c r="C18" s="91">
        <v>273397.53999999998</v>
      </c>
      <c r="D18" s="91">
        <v>0</v>
      </c>
      <c r="E18" s="91">
        <v>0</v>
      </c>
      <c r="F18" s="91">
        <v>0</v>
      </c>
      <c r="G18" s="91">
        <v>0</v>
      </c>
      <c r="H18" s="91">
        <v>0</v>
      </c>
      <c r="I18" s="91">
        <v>0</v>
      </c>
      <c r="J18" s="91">
        <v>0</v>
      </c>
      <c r="K18" s="91">
        <v>31846.74</v>
      </c>
      <c r="L18" s="91">
        <v>0</v>
      </c>
      <c r="M18" s="91">
        <v>0</v>
      </c>
      <c r="N18" s="91">
        <v>0</v>
      </c>
      <c r="O18" s="91">
        <v>0</v>
      </c>
      <c r="P18" s="91">
        <v>0</v>
      </c>
      <c r="Q18" s="91">
        <v>0</v>
      </c>
      <c r="R18" s="91">
        <v>0</v>
      </c>
      <c r="S18" s="91">
        <v>0</v>
      </c>
      <c r="T18" s="91">
        <v>31846.74</v>
      </c>
      <c r="U18" s="91">
        <v>0</v>
      </c>
      <c r="V18" s="91">
        <v>0</v>
      </c>
      <c r="W18" s="91">
        <v>0</v>
      </c>
      <c r="X18" s="91">
        <v>93117.31</v>
      </c>
      <c r="Y18" s="91">
        <v>0</v>
      </c>
      <c r="Z18" s="91">
        <v>0</v>
      </c>
      <c r="AA18" s="91">
        <v>0</v>
      </c>
      <c r="AB18" s="91">
        <v>0</v>
      </c>
      <c r="AC18" s="326">
        <v>0</v>
      </c>
      <c r="AD18" s="91">
        <v>0</v>
      </c>
      <c r="AE18" s="91">
        <v>0</v>
      </c>
      <c r="AF18" s="91">
        <v>0</v>
      </c>
      <c r="AG18" s="91">
        <v>0</v>
      </c>
      <c r="AH18" s="91">
        <v>0</v>
      </c>
      <c r="AI18" s="91">
        <v>0</v>
      </c>
      <c r="AJ18" s="91">
        <v>0</v>
      </c>
      <c r="AK18" s="91">
        <v>0</v>
      </c>
      <c r="AL18" s="91">
        <v>0</v>
      </c>
      <c r="AM18" s="91">
        <v>0</v>
      </c>
      <c r="AN18" s="91">
        <v>50932.2</v>
      </c>
      <c r="AO18" s="91">
        <v>97501.29</v>
      </c>
      <c r="AP18" s="91">
        <v>0</v>
      </c>
      <c r="AQ18" s="91">
        <v>0</v>
      </c>
      <c r="AR18" s="91">
        <v>0</v>
      </c>
      <c r="AS18" s="91">
        <v>93117.31</v>
      </c>
      <c r="AT18" s="91">
        <v>148433.49</v>
      </c>
      <c r="AU18" s="91">
        <v>0</v>
      </c>
      <c r="AV18" s="92">
        <v>44592</v>
      </c>
      <c r="AW18" t="s">
        <v>0</v>
      </c>
      <c r="AX18">
        <v>2022</v>
      </c>
      <c r="AY18" t="s">
        <v>178</v>
      </c>
    </row>
    <row r="19" spans="1:51" x14ac:dyDescent="0.25">
      <c r="A19" s="89">
        <v>70</v>
      </c>
      <c r="B19" s="90" t="s">
        <v>100</v>
      </c>
      <c r="C19" s="91">
        <v>40638.68</v>
      </c>
      <c r="D19" s="91">
        <v>0</v>
      </c>
      <c r="E19" s="91">
        <v>0</v>
      </c>
      <c r="F19" s="91">
        <v>0</v>
      </c>
      <c r="G19" s="91">
        <v>0</v>
      </c>
      <c r="H19" s="91">
        <v>0</v>
      </c>
      <c r="I19" s="91">
        <v>0</v>
      </c>
      <c r="J19" s="91">
        <v>0</v>
      </c>
      <c r="K19" s="91">
        <v>0</v>
      </c>
      <c r="L19" s="91">
        <v>0</v>
      </c>
      <c r="M19" s="91">
        <v>0</v>
      </c>
      <c r="N19" s="91">
        <v>0</v>
      </c>
      <c r="O19" s="91">
        <v>0</v>
      </c>
      <c r="P19" s="91">
        <v>40638.68</v>
      </c>
      <c r="Q19" s="91">
        <v>0</v>
      </c>
      <c r="R19" s="91">
        <v>0</v>
      </c>
      <c r="S19" s="91">
        <v>0</v>
      </c>
      <c r="T19" s="91">
        <v>40638.68</v>
      </c>
      <c r="U19" s="91">
        <v>0</v>
      </c>
      <c r="V19" s="91">
        <v>0</v>
      </c>
      <c r="W19" s="91">
        <v>0</v>
      </c>
      <c r="X19" s="91">
        <v>0</v>
      </c>
      <c r="Y19" s="91">
        <v>0</v>
      </c>
      <c r="Z19" s="91">
        <v>0</v>
      </c>
      <c r="AA19" s="91">
        <v>0</v>
      </c>
      <c r="AB19" s="91">
        <v>0</v>
      </c>
      <c r="AC19" s="326">
        <v>0</v>
      </c>
      <c r="AD19" s="91">
        <v>0</v>
      </c>
      <c r="AE19" s="91">
        <v>0</v>
      </c>
      <c r="AF19" s="91">
        <v>0</v>
      </c>
      <c r="AG19" s="91">
        <v>0</v>
      </c>
      <c r="AH19" s="91">
        <v>0</v>
      </c>
      <c r="AI19" s="91">
        <v>0</v>
      </c>
      <c r="AJ19" s="91">
        <v>0</v>
      </c>
      <c r="AK19" s="91">
        <v>0</v>
      </c>
      <c r="AL19" s="91">
        <v>0</v>
      </c>
      <c r="AM19" s="91">
        <v>0</v>
      </c>
      <c r="AN19" s="91">
        <v>0</v>
      </c>
      <c r="AO19" s="91">
        <v>0</v>
      </c>
      <c r="AP19" s="91">
        <v>0</v>
      </c>
      <c r="AQ19" s="91">
        <v>0</v>
      </c>
      <c r="AR19" s="91">
        <v>0</v>
      </c>
      <c r="AS19" s="91">
        <v>0</v>
      </c>
      <c r="AT19" s="91">
        <v>0</v>
      </c>
      <c r="AU19" s="91">
        <v>0</v>
      </c>
      <c r="AV19" s="92">
        <v>44592</v>
      </c>
      <c r="AW19" t="s">
        <v>0</v>
      </c>
      <c r="AX19">
        <v>2022</v>
      </c>
      <c r="AY19" t="s">
        <v>181</v>
      </c>
    </row>
    <row r="20" spans="1:51" x14ac:dyDescent="0.25">
      <c r="A20" s="89">
        <v>71</v>
      </c>
      <c r="B20" s="90" t="s">
        <v>83</v>
      </c>
      <c r="C20" s="91">
        <v>1262549.73</v>
      </c>
      <c r="D20" s="91">
        <v>0</v>
      </c>
      <c r="E20" s="91">
        <v>0</v>
      </c>
      <c r="F20" s="91">
        <v>0</v>
      </c>
      <c r="G20" s="91">
        <v>94.13</v>
      </c>
      <c r="H20" s="91">
        <v>0</v>
      </c>
      <c r="I20" s="91">
        <v>0</v>
      </c>
      <c r="J20" s="91">
        <v>0</v>
      </c>
      <c r="K20" s="91">
        <v>71.52</v>
      </c>
      <c r="L20" s="91">
        <v>0</v>
      </c>
      <c r="M20" s="91">
        <v>0</v>
      </c>
      <c r="N20" s="91">
        <v>1254402.6200000001</v>
      </c>
      <c r="O20" s="91">
        <v>1254402.6200000001</v>
      </c>
      <c r="P20" s="91">
        <v>693.22</v>
      </c>
      <c r="Q20" s="91">
        <v>0</v>
      </c>
      <c r="R20" s="91">
        <v>0</v>
      </c>
      <c r="S20" s="91">
        <v>0</v>
      </c>
      <c r="T20" s="91">
        <v>1255261.49</v>
      </c>
      <c r="U20" s="91">
        <v>0</v>
      </c>
      <c r="V20" s="91">
        <v>0</v>
      </c>
      <c r="W20" s="91">
        <v>0</v>
      </c>
      <c r="X20" s="91">
        <v>0</v>
      </c>
      <c r="Y20" s="91">
        <v>0</v>
      </c>
      <c r="Z20" s="91">
        <v>0</v>
      </c>
      <c r="AA20" s="91">
        <v>0</v>
      </c>
      <c r="AB20" s="91">
        <v>0</v>
      </c>
      <c r="AC20" s="326">
        <v>1057.75</v>
      </c>
      <c r="AD20" s="91">
        <v>0</v>
      </c>
      <c r="AE20" s="91">
        <v>0</v>
      </c>
      <c r="AF20" s="91">
        <v>0</v>
      </c>
      <c r="AG20" s="91">
        <v>0</v>
      </c>
      <c r="AH20" s="91">
        <v>0</v>
      </c>
      <c r="AI20" s="91">
        <v>0</v>
      </c>
      <c r="AJ20" s="91">
        <v>0</v>
      </c>
      <c r="AK20" s="91">
        <v>0</v>
      </c>
      <c r="AL20" s="91">
        <v>0</v>
      </c>
      <c r="AM20" s="91">
        <v>0</v>
      </c>
      <c r="AN20" s="91">
        <v>785</v>
      </c>
      <c r="AO20" s="91">
        <v>0</v>
      </c>
      <c r="AP20" s="91">
        <v>5445.49</v>
      </c>
      <c r="AQ20" s="91">
        <v>0</v>
      </c>
      <c r="AR20" s="91">
        <v>0</v>
      </c>
      <c r="AS20" s="91">
        <v>1057.75</v>
      </c>
      <c r="AT20" s="91">
        <v>6230.49</v>
      </c>
      <c r="AU20" s="91">
        <v>0</v>
      </c>
      <c r="AV20" s="92">
        <v>44592</v>
      </c>
      <c r="AW20" t="s">
        <v>0</v>
      </c>
      <c r="AX20">
        <v>2022</v>
      </c>
      <c r="AY20" t="s">
        <v>161</v>
      </c>
    </row>
    <row r="21" spans="1:51" x14ac:dyDescent="0.25">
      <c r="A21" s="89">
        <v>73</v>
      </c>
      <c r="B21" s="90" t="s">
        <v>84</v>
      </c>
      <c r="C21" s="91">
        <v>0</v>
      </c>
      <c r="D21" s="91">
        <v>0</v>
      </c>
      <c r="E21" s="91">
        <v>0</v>
      </c>
      <c r="F21" s="91">
        <v>0</v>
      </c>
      <c r="G21" s="91">
        <v>0</v>
      </c>
      <c r="H21" s="91">
        <v>0</v>
      </c>
      <c r="I21" s="91">
        <v>0</v>
      </c>
      <c r="J21" s="91">
        <v>0</v>
      </c>
      <c r="K21" s="91">
        <v>0</v>
      </c>
      <c r="L21" s="91">
        <v>0</v>
      </c>
      <c r="M21" s="91">
        <v>0</v>
      </c>
      <c r="N21" s="91">
        <v>0</v>
      </c>
      <c r="O21" s="91">
        <v>0</v>
      </c>
      <c r="P21" s="91">
        <v>0</v>
      </c>
      <c r="Q21" s="91">
        <v>0</v>
      </c>
      <c r="R21" s="91">
        <v>0</v>
      </c>
      <c r="S21" s="91">
        <v>0</v>
      </c>
      <c r="T21" s="91">
        <v>0</v>
      </c>
      <c r="U21" s="91">
        <v>0</v>
      </c>
      <c r="V21" s="91">
        <v>0</v>
      </c>
      <c r="W21" s="91">
        <v>0</v>
      </c>
      <c r="X21" s="91">
        <v>0</v>
      </c>
      <c r="Y21" s="91">
        <v>0</v>
      </c>
      <c r="Z21" s="91">
        <v>0</v>
      </c>
      <c r="AA21" s="91">
        <v>0</v>
      </c>
      <c r="AB21" s="91">
        <v>0</v>
      </c>
      <c r="AC21" s="326">
        <v>0</v>
      </c>
      <c r="AD21" s="91">
        <v>0</v>
      </c>
      <c r="AE21" s="91">
        <v>0</v>
      </c>
      <c r="AF21" s="91">
        <v>0</v>
      </c>
      <c r="AG21" s="91">
        <v>0</v>
      </c>
      <c r="AH21" s="91">
        <v>0</v>
      </c>
      <c r="AI21" s="91">
        <v>0</v>
      </c>
      <c r="AJ21" s="91">
        <v>0</v>
      </c>
      <c r="AK21" s="91">
        <v>0</v>
      </c>
      <c r="AL21" s="91">
        <v>0</v>
      </c>
      <c r="AM21" s="91">
        <v>0</v>
      </c>
      <c r="AN21" s="91">
        <v>0</v>
      </c>
      <c r="AO21" s="91">
        <v>0</v>
      </c>
      <c r="AP21" s="91">
        <v>0</v>
      </c>
      <c r="AQ21" s="91">
        <v>0</v>
      </c>
      <c r="AR21" s="91">
        <v>0</v>
      </c>
      <c r="AS21" s="91">
        <v>0</v>
      </c>
      <c r="AT21" s="91">
        <v>0</v>
      </c>
      <c r="AU21" s="91">
        <v>0</v>
      </c>
      <c r="AV21" s="92">
        <v>44592</v>
      </c>
      <c r="AW21" t="s">
        <v>0</v>
      </c>
      <c r="AX21">
        <v>2022</v>
      </c>
      <c r="AY21" t="s">
        <v>190</v>
      </c>
    </row>
    <row r="22" spans="1:51" x14ac:dyDescent="0.25">
      <c r="A22" s="89">
        <v>74</v>
      </c>
      <c r="B22" s="90" t="s">
        <v>82</v>
      </c>
      <c r="C22" s="91">
        <v>80648008.010000005</v>
      </c>
      <c r="D22" s="91">
        <v>156326.79</v>
      </c>
      <c r="E22" s="91">
        <v>0</v>
      </c>
      <c r="F22" s="91">
        <v>0</v>
      </c>
      <c r="G22" s="91">
        <v>46807.770000000004</v>
      </c>
      <c r="H22" s="91">
        <v>0</v>
      </c>
      <c r="I22" s="91">
        <v>0</v>
      </c>
      <c r="J22" s="91">
        <v>263794.88</v>
      </c>
      <c r="K22" s="91">
        <v>108762.31000000001</v>
      </c>
      <c r="L22" s="91">
        <v>0</v>
      </c>
      <c r="M22" s="91">
        <v>45043769.609999999</v>
      </c>
      <c r="N22" s="91">
        <v>17401644.84</v>
      </c>
      <c r="O22" s="91">
        <v>62445414.450000003</v>
      </c>
      <c r="P22" s="91">
        <v>342511.04</v>
      </c>
      <c r="Q22" s="91">
        <v>0</v>
      </c>
      <c r="R22" s="91">
        <v>0</v>
      </c>
      <c r="S22" s="91">
        <v>0</v>
      </c>
      <c r="T22" s="91">
        <v>63363617.240000002</v>
      </c>
      <c r="U22" s="91">
        <v>21262</v>
      </c>
      <c r="V22" s="91">
        <v>18283</v>
      </c>
      <c r="W22" s="91">
        <v>8269.7000000000007</v>
      </c>
      <c r="X22" s="91">
        <v>441561.16</v>
      </c>
      <c r="Y22" s="91">
        <v>65738.84</v>
      </c>
      <c r="Z22" s="91">
        <v>0</v>
      </c>
      <c r="AA22" s="91">
        <v>9054941.6300000008</v>
      </c>
      <c r="AB22" s="91">
        <v>113538.84</v>
      </c>
      <c r="AC22" s="326">
        <v>3648170.15</v>
      </c>
      <c r="AD22" s="91">
        <v>0</v>
      </c>
      <c r="AE22" s="91">
        <v>577.5</v>
      </c>
      <c r="AF22" s="91">
        <v>0</v>
      </c>
      <c r="AG22" s="91">
        <v>0</v>
      </c>
      <c r="AH22" s="91">
        <v>2378880.46</v>
      </c>
      <c r="AI22" s="91">
        <v>0</v>
      </c>
      <c r="AJ22" s="91">
        <v>736784.64</v>
      </c>
      <c r="AK22" s="91">
        <v>494101.44</v>
      </c>
      <c r="AL22" s="91">
        <v>19214.990000000002</v>
      </c>
      <c r="AM22" s="91">
        <v>0</v>
      </c>
      <c r="AN22" s="91">
        <v>202849.96</v>
      </c>
      <c r="AO22" s="91">
        <v>5557.5</v>
      </c>
      <c r="AP22" s="91">
        <v>71409.97</v>
      </c>
      <c r="AQ22" s="91">
        <v>0</v>
      </c>
      <c r="AR22" s="91">
        <v>0</v>
      </c>
      <c r="AS22" s="91">
        <v>16488007.920000002</v>
      </c>
      <c r="AT22" s="91">
        <v>796382.84</v>
      </c>
      <c r="AU22" s="91">
        <v>3248.98</v>
      </c>
      <c r="AV22" s="92">
        <v>44592</v>
      </c>
      <c r="AW22" t="s">
        <v>0</v>
      </c>
      <c r="AX22">
        <v>2022</v>
      </c>
      <c r="AY22" t="s">
        <v>148</v>
      </c>
    </row>
    <row r="23" spans="1:51" x14ac:dyDescent="0.25">
      <c r="A23" s="89">
        <v>77</v>
      </c>
      <c r="B23" s="90" t="s">
        <v>195</v>
      </c>
      <c r="C23" s="91">
        <v>394.1</v>
      </c>
      <c r="D23" s="91">
        <v>0</v>
      </c>
      <c r="E23" s="91">
        <v>0</v>
      </c>
      <c r="F23" s="91">
        <v>0</v>
      </c>
      <c r="G23" s="91">
        <v>0</v>
      </c>
      <c r="H23" s="91">
        <v>0</v>
      </c>
      <c r="I23" s="91">
        <v>0</v>
      </c>
      <c r="J23" s="91">
        <v>16.36</v>
      </c>
      <c r="K23" s="91">
        <v>0</v>
      </c>
      <c r="L23" s="91">
        <v>0</v>
      </c>
      <c r="M23" s="91">
        <v>0</v>
      </c>
      <c r="N23" s="91">
        <v>0</v>
      </c>
      <c r="O23" s="91">
        <v>0</v>
      </c>
      <c r="P23" s="91">
        <v>0</v>
      </c>
      <c r="Q23" s="91">
        <v>0</v>
      </c>
      <c r="R23" s="91">
        <v>0</v>
      </c>
      <c r="S23" s="91">
        <v>0</v>
      </c>
      <c r="T23" s="91">
        <v>16.36</v>
      </c>
      <c r="U23" s="91">
        <v>0</v>
      </c>
      <c r="V23" s="91">
        <v>0</v>
      </c>
      <c r="W23" s="91">
        <v>0</v>
      </c>
      <c r="X23" s="91">
        <v>0</v>
      </c>
      <c r="Y23" s="91">
        <v>0</v>
      </c>
      <c r="Z23" s="91">
        <v>0</v>
      </c>
      <c r="AA23" s="91">
        <v>0</v>
      </c>
      <c r="AB23" s="91">
        <v>0</v>
      </c>
      <c r="AC23" s="326">
        <v>0</v>
      </c>
      <c r="AD23" s="91">
        <v>0</v>
      </c>
      <c r="AE23" s="91">
        <v>0</v>
      </c>
      <c r="AF23" s="91">
        <v>0</v>
      </c>
      <c r="AG23" s="91">
        <v>0</v>
      </c>
      <c r="AH23" s="91">
        <v>0</v>
      </c>
      <c r="AI23" s="91">
        <v>0</v>
      </c>
      <c r="AJ23" s="91">
        <v>0</v>
      </c>
      <c r="AK23" s="91">
        <v>377.74</v>
      </c>
      <c r="AL23" s="91">
        <v>0</v>
      </c>
      <c r="AM23" s="91">
        <v>0</v>
      </c>
      <c r="AN23" s="91">
        <v>0</v>
      </c>
      <c r="AO23" s="91">
        <v>0</v>
      </c>
      <c r="AP23" s="91">
        <v>0</v>
      </c>
      <c r="AQ23" s="91">
        <v>0</v>
      </c>
      <c r="AR23" s="91">
        <v>0</v>
      </c>
      <c r="AS23" s="91">
        <v>0</v>
      </c>
      <c r="AT23" s="91">
        <v>377.74</v>
      </c>
      <c r="AU23" s="91">
        <v>0</v>
      </c>
      <c r="AV23" s="92">
        <v>44592</v>
      </c>
      <c r="AW23" t="s">
        <v>0</v>
      </c>
      <c r="AX23">
        <v>2022</v>
      </c>
      <c r="AY23" t="s">
        <v>196</v>
      </c>
    </row>
    <row r="24" spans="1:51" x14ac:dyDescent="0.25">
      <c r="A24" s="89">
        <v>78</v>
      </c>
      <c r="B24" s="90" t="s">
        <v>88</v>
      </c>
      <c r="C24" s="91">
        <v>40030.5</v>
      </c>
      <c r="D24" s="91">
        <v>36.07</v>
      </c>
      <c r="E24" s="91">
        <v>0</v>
      </c>
      <c r="F24" s="91">
        <v>0</v>
      </c>
      <c r="G24" s="91">
        <v>0</v>
      </c>
      <c r="H24" s="91">
        <v>0</v>
      </c>
      <c r="I24" s="91">
        <v>0</v>
      </c>
      <c r="J24" s="91">
        <v>78.69</v>
      </c>
      <c r="K24" s="91">
        <v>1344.2</v>
      </c>
      <c r="L24" s="91">
        <v>0</v>
      </c>
      <c r="M24" s="91">
        <v>0</v>
      </c>
      <c r="N24" s="91">
        <v>0</v>
      </c>
      <c r="O24" s="91">
        <v>0</v>
      </c>
      <c r="P24" s="91">
        <v>626.39</v>
      </c>
      <c r="Q24" s="91">
        <v>0</v>
      </c>
      <c r="R24" s="91">
        <v>0</v>
      </c>
      <c r="S24" s="91">
        <v>0</v>
      </c>
      <c r="T24" s="91">
        <v>2085.35</v>
      </c>
      <c r="U24" s="91">
        <v>129.51</v>
      </c>
      <c r="V24" s="91">
        <v>94.03</v>
      </c>
      <c r="W24" s="91">
        <v>0</v>
      </c>
      <c r="X24" s="91">
        <v>0</v>
      </c>
      <c r="Y24" s="91">
        <v>0</v>
      </c>
      <c r="Z24" s="91">
        <v>0</v>
      </c>
      <c r="AA24" s="91">
        <v>11789.79</v>
      </c>
      <c r="AB24" s="91">
        <v>0</v>
      </c>
      <c r="AC24" s="326">
        <v>6465.76</v>
      </c>
      <c r="AD24" s="91">
        <v>0</v>
      </c>
      <c r="AE24" s="91">
        <v>0</v>
      </c>
      <c r="AF24" s="91">
        <v>0</v>
      </c>
      <c r="AG24" s="91">
        <v>0</v>
      </c>
      <c r="AH24" s="91">
        <v>0</v>
      </c>
      <c r="AI24" s="91">
        <v>0</v>
      </c>
      <c r="AJ24" s="91">
        <v>0</v>
      </c>
      <c r="AK24" s="91">
        <v>11198.56</v>
      </c>
      <c r="AL24" s="91">
        <v>0</v>
      </c>
      <c r="AM24" s="91">
        <v>0</v>
      </c>
      <c r="AN24" s="91">
        <v>0</v>
      </c>
      <c r="AO24" s="91">
        <v>0</v>
      </c>
      <c r="AP24" s="91">
        <v>247.5</v>
      </c>
      <c r="AQ24" s="91">
        <v>0</v>
      </c>
      <c r="AR24" s="91">
        <v>0</v>
      </c>
      <c r="AS24" s="91">
        <v>18479.090000000004</v>
      </c>
      <c r="AT24" s="91">
        <v>19466.059999999998</v>
      </c>
      <c r="AU24" s="91">
        <v>8020</v>
      </c>
      <c r="AV24" s="92">
        <v>44592</v>
      </c>
      <c r="AW24" t="s">
        <v>0</v>
      </c>
      <c r="AX24">
        <v>2022</v>
      </c>
      <c r="AY24" t="s">
        <v>185</v>
      </c>
    </row>
    <row r="25" spans="1:51" x14ac:dyDescent="0.25">
      <c r="A25" s="89">
        <v>80</v>
      </c>
      <c r="B25" s="90" t="s">
        <v>89</v>
      </c>
      <c r="C25" s="91">
        <v>18806243.149999999</v>
      </c>
      <c r="D25" s="91">
        <v>5135.26</v>
      </c>
      <c r="E25" s="91">
        <v>0</v>
      </c>
      <c r="F25" s="91">
        <v>0</v>
      </c>
      <c r="G25" s="91">
        <v>37691.079999999994</v>
      </c>
      <c r="H25" s="91">
        <v>0</v>
      </c>
      <c r="I25" s="91">
        <v>0</v>
      </c>
      <c r="J25" s="91">
        <v>4462.6400000000003</v>
      </c>
      <c r="K25" s="91">
        <v>96380.87</v>
      </c>
      <c r="L25" s="91">
        <v>0</v>
      </c>
      <c r="M25" s="91">
        <v>4727488.49</v>
      </c>
      <c r="N25" s="91">
        <v>9459481.4800000004</v>
      </c>
      <c r="O25" s="91">
        <v>14186969.970000001</v>
      </c>
      <c r="P25" s="91">
        <v>113698.41</v>
      </c>
      <c r="Q25" s="91">
        <v>0</v>
      </c>
      <c r="R25" s="91">
        <v>0</v>
      </c>
      <c r="S25" s="91">
        <v>0</v>
      </c>
      <c r="T25" s="91">
        <v>14444338.23</v>
      </c>
      <c r="U25" s="91">
        <v>236094.24</v>
      </c>
      <c r="V25" s="91">
        <v>79475.23</v>
      </c>
      <c r="W25" s="91">
        <v>54078.9</v>
      </c>
      <c r="X25" s="91">
        <v>233769.14</v>
      </c>
      <c r="Y25" s="91">
        <v>392106.75</v>
      </c>
      <c r="Z25" s="91">
        <v>0</v>
      </c>
      <c r="AA25" s="91">
        <v>0</v>
      </c>
      <c r="AB25" s="91">
        <v>0</v>
      </c>
      <c r="AC25" s="326">
        <v>1616973.12</v>
      </c>
      <c r="AD25" s="91">
        <v>453120.88</v>
      </c>
      <c r="AE25" s="91">
        <v>7644.2</v>
      </c>
      <c r="AF25" s="91">
        <v>0</v>
      </c>
      <c r="AG25" s="91">
        <v>0</v>
      </c>
      <c r="AH25" s="91">
        <v>0</v>
      </c>
      <c r="AI25" s="91">
        <v>0</v>
      </c>
      <c r="AJ25" s="91">
        <v>292455.63</v>
      </c>
      <c r="AK25" s="91">
        <v>225961.27</v>
      </c>
      <c r="AL25" s="91">
        <v>83073.759999999995</v>
      </c>
      <c r="AM25" s="91">
        <v>0</v>
      </c>
      <c r="AN25" s="91">
        <v>329835.56</v>
      </c>
      <c r="AO25" s="91">
        <v>0</v>
      </c>
      <c r="AP25" s="91">
        <v>50365.2</v>
      </c>
      <c r="AQ25" s="91">
        <v>0</v>
      </c>
      <c r="AR25" s="91">
        <v>0</v>
      </c>
      <c r="AS25" s="91">
        <v>3365718.09</v>
      </c>
      <c r="AT25" s="91">
        <v>996186.82999999984</v>
      </c>
      <c r="AU25" s="91">
        <v>306951.03999999998</v>
      </c>
      <c r="AV25" s="92">
        <v>44592</v>
      </c>
      <c r="AW25" t="s">
        <v>0</v>
      </c>
      <c r="AX25">
        <v>2022</v>
      </c>
      <c r="AY25" t="s">
        <v>288</v>
      </c>
    </row>
    <row r="26" spans="1:51" x14ac:dyDescent="0.25">
      <c r="A26" s="89">
        <v>83</v>
      </c>
      <c r="B26" s="90" t="s">
        <v>96</v>
      </c>
      <c r="C26" s="91">
        <v>3992845.58</v>
      </c>
      <c r="D26" s="91">
        <v>26.98</v>
      </c>
      <c r="E26" s="91">
        <v>0</v>
      </c>
      <c r="F26" s="91">
        <v>0</v>
      </c>
      <c r="G26" s="91">
        <v>0.64</v>
      </c>
      <c r="H26" s="91">
        <v>0</v>
      </c>
      <c r="I26" s="91">
        <v>0</v>
      </c>
      <c r="J26" s="91">
        <v>141304.00999999998</v>
      </c>
      <c r="K26" s="91">
        <v>15693.869999999999</v>
      </c>
      <c r="L26" s="91">
        <v>0</v>
      </c>
      <c r="M26" s="91">
        <v>1471873.73</v>
      </c>
      <c r="N26" s="91">
        <v>427097.83</v>
      </c>
      <c r="O26" s="91">
        <v>1898971.56</v>
      </c>
      <c r="P26" s="91">
        <v>112230.62999999999</v>
      </c>
      <c r="Q26" s="91">
        <v>0</v>
      </c>
      <c r="R26" s="91">
        <v>0</v>
      </c>
      <c r="S26" s="91">
        <v>0</v>
      </c>
      <c r="T26" s="91">
        <v>2168227.69</v>
      </c>
      <c r="U26" s="91">
        <v>165906.06</v>
      </c>
      <c r="V26" s="91">
        <v>3557.56</v>
      </c>
      <c r="W26" s="91">
        <v>4508.67</v>
      </c>
      <c r="X26" s="91">
        <v>9810.98</v>
      </c>
      <c r="Y26" s="91">
        <v>428.57</v>
      </c>
      <c r="Z26" s="91">
        <v>0</v>
      </c>
      <c r="AA26" s="91">
        <v>1522.89</v>
      </c>
      <c r="AB26" s="91">
        <v>0</v>
      </c>
      <c r="AC26" s="326">
        <v>1268751.44</v>
      </c>
      <c r="AD26" s="91">
        <v>42117.82</v>
      </c>
      <c r="AE26" s="91">
        <v>0</v>
      </c>
      <c r="AF26" s="91">
        <v>0</v>
      </c>
      <c r="AG26" s="91">
        <v>0</v>
      </c>
      <c r="AH26" s="91">
        <v>0</v>
      </c>
      <c r="AI26" s="91">
        <v>0</v>
      </c>
      <c r="AJ26" s="91">
        <v>15032.68</v>
      </c>
      <c r="AK26" s="91">
        <v>221769.93</v>
      </c>
      <c r="AL26" s="91">
        <v>30779.59</v>
      </c>
      <c r="AM26" s="91">
        <v>0</v>
      </c>
      <c r="AN26" s="91">
        <v>51627.39</v>
      </c>
      <c r="AO26" s="91">
        <v>0</v>
      </c>
      <c r="AP26" s="91">
        <v>1440</v>
      </c>
      <c r="AQ26" s="91">
        <v>0</v>
      </c>
      <c r="AR26" s="91">
        <v>0</v>
      </c>
      <c r="AS26" s="91">
        <v>1511636.67</v>
      </c>
      <c r="AT26" s="91">
        <v>312981.21999999997</v>
      </c>
      <c r="AU26" s="91">
        <v>7364.31</v>
      </c>
      <c r="AV26" s="92">
        <v>44592</v>
      </c>
      <c r="AW26" t="s">
        <v>0</v>
      </c>
      <c r="AX26">
        <v>2022</v>
      </c>
      <c r="AY26" t="s">
        <v>158</v>
      </c>
    </row>
    <row r="27" spans="1:51" x14ac:dyDescent="0.25">
      <c r="A27" s="89">
        <v>86</v>
      </c>
      <c r="B27" s="90" t="s">
        <v>197</v>
      </c>
      <c r="C27" s="91">
        <v>54603.8</v>
      </c>
      <c r="D27" s="91">
        <v>0</v>
      </c>
      <c r="E27" s="91">
        <v>0</v>
      </c>
      <c r="F27" s="91">
        <v>0</v>
      </c>
      <c r="G27" s="91">
        <v>0</v>
      </c>
      <c r="H27" s="91">
        <v>0</v>
      </c>
      <c r="I27" s="91">
        <v>0</v>
      </c>
      <c r="J27" s="91">
        <v>12.74</v>
      </c>
      <c r="K27" s="91">
        <v>0</v>
      </c>
      <c r="L27" s="91">
        <v>0</v>
      </c>
      <c r="M27" s="91">
        <v>0</v>
      </c>
      <c r="N27" s="91">
        <v>53285.23</v>
      </c>
      <c r="O27" s="91">
        <v>53285.23</v>
      </c>
      <c r="P27" s="91">
        <v>691.37</v>
      </c>
      <c r="Q27" s="91">
        <v>0</v>
      </c>
      <c r="R27" s="91">
        <v>0</v>
      </c>
      <c r="S27" s="91">
        <v>0</v>
      </c>
      <c r="T27" s="91">
        <v>53989.340000000004</v>
      </c>
      <c r="U27" s="91">
        <v>0</v>
      </c>
      <c r="V27" s="91">
        <v>0</v>
      </c>
      <c r="W27" s="91">
        <v>0</v>
      </c>
      <c r="X27" s="91">
        <v>0</v>
      </c>
      <c r="Y27" s="91">
        <v>0</v>
      </c>
      <c r="Z27" s="91">
        <v>0</v>
      </c>
      <c r="AA27" s="91">
        <v>0</v>
      </c>
      <c r="AB27" s="91">
        <v>0</v>
      </c>
      <c r="AC27" s="326">
        <v>244.73</v>
      </c>
      <c r="AD27" s="91">
        <v>0</v>
      </c>
      <c r="AE27" s="91">
        <v>0</v>
      </c>
      <c r="AF27" s="91">
        <v>0</v>
      </c>
      <c r="AG27" s="91">
        <v>0</v>
      </c>
      <c r="AH27" s="91">
        <v>0</v>
      </c>
      <c r="AI27" s="91">
        <v>0</v>
      </c>
      <c r="AJ27" s="91">
        <v>0</v>
      </c>
      <c r="AK27" s="91">
        <v>369.73</v>
      </c>
      <c r="AL27" s="91">
        <v>0</v>
      </c>
      <c r="AM27" s="91">
        <v>0</v>
      </c>
      <c r="AN27" s="91">
        <v>0</v>
      </c>
      <c r="AO27" s="91">
        <v>0</v>
      </c>
      <c r="AP27" s="91">
        <v>0</v>
      </c>
      <c r="AQ27" s="91">
        <v>0</v>
      </c>
      <c r="AR27" s="91">
        <v>0</v>
      </c>
      <c r="AS27" s="91">
        <v>244.73</v>
      </c>
      <c r="AT27" s="91">
        <v>369.73</v>
      </c>
      <c r="AU27" s="91">
        <v>0</v>
      </c>
      <c r="AV27" s="92">
        <v>44592</v>
      </c>
      <c r="AW27" t="s">
        <v>0</v>
      </c>
      <c r="AX27">
        <v>2022</v>
      </c>
      <c r="AY27" t="s">
        <v>198</v>
      </c>
    </row>
    <row r="28" spans="1:51" x14ac:dyDescent="0.25">
      <c r="A28" s="89">
        <v>91</v>
      </c>
      <c r="B28" s="90" t="s">
        <v>106</v>
      </c>
      <c r="C28" s="91">
        <v>423854.23</v>
      </c>
      <c r="D28" s="91">
        <v>0</v>
      </c>
      <c r="E28" s="91">
        <v>0</v>
      </c>
      <c r="F28" s="91">
        <v>0</v>
      </c>
      <c r="G28" s="91">
        <v>200519.89</v>
      </c>
      <c r="H28" s="91">
        <v>0</v>
      </c>
      <c r="I28" s="91">
        <v>0</v>
      </c>
      <c r="J28" s="91">
        <v>0</v>
      </c>
      <c r="K28" s="91">
        <v>0</v>
      </c>
      <c r="L28" s="91">
        <v>0</v>
      </c>
      <c r="M28" s="91">
        <v>0</v>
      </c>
      <c r="N28" s="91">
        <v>0</v>
      </c>
      <c r="O28" s="91">
        <v>0</v>
      </c>
      <c r="P28" s="91">
        <v>52329.66</v>
      </c>
      <c r="Q28" s="91">
        <v>0</v>
      </c>
      <c r="R28" s="91">
        <v>0</v>
      </c>
      <c r="S28" s="91">
        <v>0</v>
      </c>
      <c r="T28" s="91">
        <v>252849.55000000002</v>
      </c>
      <c r="U28" s="91">
        <v>13054.72</v>
      </c>
      <c r="V28" s="91">
        <v>16997.580000000002</v>
      </c>
      <c r="W28" s="91">
        <v>0</v>
      </c>
      <c r="X28" s="91">
        <v>0</v>
      </c>
      <c r="Y28" s="91">
        <v>0</v>
      </c>
      <c r="Z28" s="91">
        <v>0</v>
      </c>
      <c r="AA28" s="91">
        <v>0</v>
      </c>
      <c r="AB28" s="91">
        <v>0</v>
      </c>
      <c r="AC28" s="326">
        <v>0</v>
      </c>
      <c r="AD28" s="91">
        <v>0</v>
      </c>
      <c r="AE28" s="91">
        <v>0</v>
      </c>
      <c r="AF28" s="91">
        <v>0</v>
      </c>
      <c r="AG28" s="91">
        <v>0</v>
      </c>
      <c r="AH28" s="91">
        <v>0</v>
      </c>
      <c r="AI28" s="91">
        <v>0</v>
      </c>
      <c r="AJ28" s="91">
        <v>128024.64</v>
      </c>
      <c r="AK28" s="91">
        <v>82.96</v>
      </c>
      <c r="AL28" s="91">
        <v>0</v>
      </c>
      <c r="AM28" s="91">
        <v>0</v>
      </c>
      <c r="AN28" s="91">
        <v>238</v>
      </c>
      <c r="AO28" s="91">
        <v>0</v>
      </c>
      <c r="AP28" s="91">
        <v>0</v>
      </c>
      <c r="AQ28" s="91">
        <v>0</v>
      </c>
      <c r="AR28" s="91">
        <v>0</v>
      </c>
      <c r="AS28" s="91">
        <v>158076.94</v>
      </c>
      <c r="AT28" s="91">
        <v>12927.74</v>
      </c>
      <c r="AU28" s="91">
        <v>12606.78</v>
      </c>
      <c r="AV28" s="92">
        <v>44592</v>
      </c>
      <c r="AW28" t="s">
        <v>0</v>
      </c>
      <c r="AX28">
        <v>2022</v>
      </c>
      <c r="AY28" t="s">
        <v>192</v>
      </c>
    </row>
    <row r="29" spans="1:51" x14ac:dyDescent="0.25">
      <c r="A29" s="89">
        <v>93</v>
      </c>
      <c r="B29" s="90" t="s">
        <v>103</v>
      </c>
      <c r="C29" s="91">
        <v>475893.53</v>
      </c>
      <c r="D29" s="91">
        <v>0</v>
      </c>
      <c r="E29" s="91">
        <v>0</v>
      </c>
      <c r="F29" s="91">
        <v>0</v>
      </c>
      <c r="G29" s="91">
        <v>0</v>
      </c>
      <c r="H29" s="91">
        <v>0</v>
      </c>
      <c r="I29" s="91">
        <v>0</v>
      </c>
      <c r="J29" s="91">
        <v>0.4</v>
      </c>
      <c r="K29" s="91">
        <v>0</v>
      </c>
      <c r="L29" s="91">
        <v>0</v>
      </c>
      <c r="M29" s="91">
        <v>0.4</v>
      </c>
      <c r="N29" s="91">
        <v>0</v>
      </c>
      <c r="O29" s="91">
        <v>0.4</v>
      </c>
      <c r="P29" s="91">
        <v>-532.46</v>
      </c>
      <c r="Q29" s="91">
        <v>0</v>
      </c>
      <c r="R29" s="91">
        <v>0</v>
      </c>
      <c r="S29" s="91">
        <v>0</v>
      </c>
      <c r="T29" s="91">
        <v>-531.66000000000008</v>
      </c>
      <c r="U29" s="91">
        <v>8396.34</v>
      </c>
      <c r="V29" s="91">
        <v>1639.2</v>
      </c>
      <c r="W29" s="91">
        <v>0</v>
      </c>
      <c r="X29" s="91">
        <v>0</v>
      </c>
      <c r="Y29" s="91">
        <v>0</v>
      </c>
      <c r="Z29" s="91">
        <v>0</v>
      </c>
      <c r="AA29" s="91">
        <v>0</v>
      </c>
      <c r="AB29" s="91">
        <v>0</v>
      </c>
      <c r="AC29" s="326">
        <v>0</v>
      </c>
      <c r="AD29" s="91">
        <v>0</v>
      </c>
      <c r="AE29" s="91">
        <v>0</v>
      </c>
      <c r="AF29" s="91">
        <v>0</v>
      </c>
      <c r="AG29" s="91">
        <v>0</v>
      </c>
      <c r="AH29" s="91">
        <v>0</v>
      </c>
      <c r="AI29" s="91">
        <v>0</v>
      </c>
      <c r="AJ29" s="91">
        <v>0</v>
      </c>
      <c r="AK29" s="91">
        <v>4503.96</v>
      </c>
      <c r="AL29" s="91">
        <v>15222.16</v>
      </c>
      <c r="AM29" s="91">
        <v>0</v>
      </c>
      <c r="AN29" s="91">
        <v>81305.03</v>
      </c>
      <c r="AO29" s="91">
        <v>0</v>
      </c>
      <c r="AP29" s="91">
        <v>0</v>
      </c>
      <c r="AQ29" s="91">
        <v>0</v>
      </c>
      <c r="AR29" s="91">
        <v>0</v>
      </c>
      <c r="AS29" s="91">
        <v>10035.540000000001</v>
      </c>
      <c r="AT29" s="91">
        <v>466389.65</v>
      </c>
      <c r="AU29" s="91">
        <v>365358.5</v>
      </c>
      <c r="AV29" s="92">
        <v>44592</v>
      </c>
      <c r="AW29" t="s">
        <v>0</v>
      </c>
      <c r="AX29">
        <v>2022</v>
      </c>
      <c r="AY29" t="s">
        <v>175</v>
      </c>
    </row>
    <row r="30" spans="1:51" x14ac:dyDescent="0.25">
      <c r="A30" s="89">
        <v>96</v>
      </c>
      <c r="B30" s="90" t="s">
        <v>73</v>
      </c>
      <c r="C30" s="91">
        <v>9176188.3300000019</v>
      </c>
      <c r="D30" s="91">
        <v>2096.08</v>
      </c>
      <c r="E30" s="91">
        <v>0</v>
      </c>
      <c r="F30" s="91">
        <v>0</v>
      </c>
      <c r="G30" s="91">
        <v>2824.32</v>
      </c>
      <c r="H30" s="91">
        <v>0</v>
      </c>
      <c r="I30" s="91">
        <v>0</v>
      </c>
      <c r="J30" s="91">
        <v>41295.32</v>
      </c>
      <c r="K30" s="91">
        <v>29801.48</v>
      </c>
      <c r="L30" s="91">
        <v>0</v>
      </c>
      <c r="M30" s="91">
        <v>3235473.9800000004</v>
      </c>
      <c r="N30" s="91">
        <v>5259222.49</v>
      </c>
      <c r="O30" s="91">
        <v>8494696.4700000007</v>
      </c>
      <c r="P30" s="91">
        <v>27780.94</v>
      </c>
      <c r="Q30" s="91">
        <v>0</v>
      </c>
      <c r="R30" s="91">
        <v>0</v>
      </c>
      <c r="S30" s="91">
        <v>0</v>
      </c>
      <c r="T30" s="91">
        <v>8598494.6100000013</v>
      </c>
      <c r="U30" s="91">
        <v>19995.560000000001</v>
      </c>
      <c r="V30" s="91">
        <v>5533.71</v>
      </c>
      <c r="W30" s="91">
        <v>3155.38</v>
      </c>
      <c r="X30" s="91">
        <v>1652.4</v>
      </c>
      <c r="Y30" s="91">
        <v>1881.74</v>
      </c>
      <c r="Z30" s="91">
        <v>0</v>
      </c>
      <c r="AA30" s="91">
        <v>2533.25</v>
      </c>
      <c r="AB30" s="91">
        <v>0</v>
      </c>
      <c r="AC30" s="326">
        <v>262940.31999999995</v>
      </c>
      <c r="AD30" s="91">
        <v>117863.33</v>
      </c>
      <c r="AE30" s="91">
        <v>6449.03</v>
      </c>
      <c r="AF30" s="91">
        <v>0</v>
      </c>
      <c r="AG30" s="91">
        <v>0</v>
      </c>
      <c r="AH30" s="91">
        <v>0</v>
      </c>
      <c r="AI30" s="91">
        <v>0</v>
      </c>
      <c r="AJ30" s="91">
        <v>115.15</v>
      </c>
      <c r="AK30" s="91">
        <v>53612.12</v>
      </c>
      <c r="AL30" s="91">
        <v>9476.6299999999992</v>
      </c>
      <c r="AM30" s="91">
        <v>0</v>
      </c>
      <c r="AN30" s="91">
        <v>30908.82</v>
      </c>
      <c r="AO30" s="91">
        <v>0</v>
      </c>
      <c r="AP30" s="91">
        <v>1383.45</v>
      </c>
      <c r="AQ30" s="91">
        <v>0</v>
      </c>
      <c r="AR30" s="91">
        <v>0</v>
      </c>
      <c r="AS30" s="91">
        <v>422119.87000000005</v>
      </c>
      <c r="AT30" s="91">
        <v>155573.85000000003</v>
      </c>
      <c r="AU30" s="91">
        <v>60192.83</v>
      </c>
      <c r="AV30" s="92">
        <v>44592</v>
      </c>
      <c r="AW30" t="s">
        <v>0</v>
      </c>
      <c r="AX30">
        <v>2022</v>
      </c>
      <c r="AY30" t="s">
        <v>153</v>
      </c>
    </row>
    <row r="31" spans="1:51" x14ac:dyDescent="0.25">
      <c r="A31" s="89">
        <v>98</v>
      </c>
      <c r="B31" s="90" t="s">
        <v>64</v>
      </c>
      <c r="C31" s="91">
        <v>2494694.0099999998</v>
      </c>
      <c r="D31" s="91">
        <v>15141.800000000001</v>
      </c>
      <c r="E31" s="91">
        <v>0</v>
      </c>
      <c r="F31" s="91">
        <v>0</v>
      </c>
      <c r="G31" s="91">
        <v>350</v>
      </c>
      <c r="H31" s="91">
        <v>0</v>
      </c>
      <c r="I31" s="91">
        <v>0</v>
      </c>
      <c r="J31" s="91">
        <v>9214.31</v>
      </c>
      <c r="K31" s="91">
        <v>28335.649999999998</v>
      </c>
      <c r="L31" s="91">
        <v>0</v>
      </c>
      <c r="M31" s="91">
        <v>1457240.59</v>
      </c>
      <c r="N31" s="91">
        <v>688307.32000000007</v>
      </c>
      <c r="O31" s="91">
        <v>2145547.91</v>
      </c>
      <c r="P31" s="91">
        <v>35391.689999999995</v>
      </c>
      <c r="Q31" s="91">
        <v>0</v>
      </c>
      <c r="R31" s="91">
        <v>0</v>
      </c>
      <c r="S31" s="91">
        <v>0</v>
      </c>
      <c r="T31" s="91">
        <v>2233981.36</v>
      </c>
      <c r="U31" s="91">
        <v>1796.4</v>
      </c>
      <c r="V31" s="91">
        <v>2243.65</v>
      </c>
      <c r="W31" s="91">
        <v>0</v>
      </c>
      <c r="X31" s="91">
        <v>0</v>
      </c>
      <c r="Y31" s="91">
        <v>3303.12</v>
      </c>
      <c r="Z31" s="91">
        <v>0</v>
      </c>
      <c r="AA31" s="91">
        <v>25922.44</v>
      </c>
      <c r="AB31" s="91">
        <v>0</v>
      </c>
      <c r="AC31" s="326">
        <v>104898.22</v>
      </c>
      <c r="AD31" s="91">
        <v>22137.22</v>
      </c>
      <c r="AE31" s="91">
        <v>3707.6</v>
      </c>
      <c r="AF31" s="91">
        <v>0</v>
      </c>
      <c r="AG31" s="91">
        <v>0</v>
      </c>
      <c r="AH31" s="91">
        <v>0</v>
      </c>
      <c r="AI31" s="91">
        <v>0</v>
      </c>
      <c r="AJ31" s="91">
        <v>552</v>
      </c>
      <c r="AK31" s="91">
        <v>37823.629999999997</v>
      </c>
      <c r="AL31" s="91">
        <v>1728.96</v>
      </c>
      <c r="AM31" s="91">
        <v>0</v>
      </c>
      <c r="AN31" s="91">
        <v>22853.64</v>
      </c>
      <c r="AO31" s="91">
        <v>0</v>
      </c>
      <c r="AP31" s="91">
        <v>529.38</v>
      </c>
      <c r="AQ31" s="91">
        <v>0</v>
      </c>
      <c r="AR31" s="91">
        <v>0</v>
      </c>
      <c r="AS31" s="91">
        <v>164560.65000000002</v>
      </c>
      <c r="AT31" s="91">
        <v>96152</v>
      </c>
      <c r="AU31" s="91">
        <v>33216.39</v>
      </c>
      <c r="AV31" s="92">
        <v>44592</v>
      </c>
      <c r="AW31" t="s">
        <v>0</v>
      </c>
      <c r="AX31">
        <v>2022</v>
      </c>
      <c r="AY31" t="s">
        <v>165</v>
      </c>
    </row>
    <row r="32" spans="1:51" x14ac:dyDescent="0.25">
      <c r="A32" s="89">
        <v>100</v>
      </c>
      <c r="B32" s="90" t="s">
        <v>79</v>
      </c>
      <c r="C32" s="91">
        <v>12592685.290000001</v>
      </c>
      <c r="D32" s="91">
        <v>81.27</v>
      </c>
      <c r="E32" s="91">
        <v>0</v>
      </c>
      <c r="F32" s="91">
        <v>0</v>
      </c>
      <c r="G32" s="91">
        <v>0</v>
      </c>
      <c r="H32" s="91">
        <v>0</v>
      </c>
      <c r="I32" s="91">
        <v>0</v>
      </c>
      <c r="J32" s="91">
        <v>46994.62</v>
      </c>
      <c r="K32" s="91">
        <v>1358.11</v>
      </c>
      <c r="L32" s="91">
        <v>0</v>
      </c>
      <c r="M32" s="91">
        <v>2217181.5100000002</v>
      </c>
      <c r="N32" s="91">
        <v>9430987.4800000004</v>
      </c>
      <c r="O32" s="91">
        <v>11648168.99</v>
      </c>
      <c r="P32" s="91">
        <v>59852.91</v>
      </c>
      <c r="Q32" s="91">
        <v>0</v>
      </c>
      <c r="R32" s="91">
        <v>0</v>
      </c>
      <c r="S32" s="91">
        <v>0</v>
      </c>
      <c r="T32" s="91">
        <v>11756455.9</v>
      </c>
      <c r="U32" s="91">
        <v>107973.93</v>
      </c>
      <c r="V32" s="91">
        <v>21080.71</v>
      </c>
      <c r="W32" s="91">
        <v>946.4</v>
      </c>
      <c r="X32" s="91">
        <v>30944.26</v>
      </c>
      <c r="Y32" s="91">
        <v>370.34</v>
      </c>
      <c r="Z32" s="91">
        <v>0</v>
      </c>
      <c r="AA32" s="91">
        <v>0</v>
      </c>
      <c r="AB32" s="91">
        <v>0</v>
      </c>
      <c r="AC32" s="326">
        <v>350293.53</v>
      </c>
      <c r="AD32" s="91">
        <v>0</v>
      </c>
      <c r="AE32" s="91">
        <v>72305.570000000007</v>
      </c>
      <c r="AF32" s="91">
        <v>0</v>
      </c>
      <c r="AG32" s="91">
        <v>0</v>
      </c>
      <c r="AH32" s="91">
        <v>0</v>
      </c>
      <c r="AI32" s="91">
        <v>0</v>
      </c>
      <c r="AJ32" s="91">
        <v>19446.93</v>
      </c>
      <c r="AK32" s="91">
        <v>57230.75</v>
      </c>
      <c r="AL32" s="91">
        <v>5786.64</v>
      </c>
      <c r="AM32" s="91">
        <v>0</v>
      </c>
      <c r="AN32" s="91">
        <v>36887.160000000003</v>
      </c>
      <c r="AO32" s="91">
        <v>0</v>
      </c>
      <c r="AP32" s="91">
        <v>19.47</v>
      </c>
      <c r="AQ32" s="91">
        <v>0</v>
      </c>
      <c r="AR32" s="91">
        <v>0</v>
      </c>
      <c r="AS32" s="91">
        <v>603361.67000000004</v>
      </c>
      <c r="AT32" s="91">
        <v>232867.72</v>
      </c>
      <c r="AU32" s="91">
        <v>132943.70000000001</v>
      </c>
      <c r="AV32" s="92">
        <v>44592</v>
      </c>
      <c r="AW32" t="s">
        <v>0</v>
      </c>
      <c r="AX32">
        <v>2022</v>
      </c>
      <c r="AY32" t="s">
        <v>151</v>
      </c>
    </row>
    <row r="33" spans="1:51" x14ac:dyDescent="0.25">
      <c r="A33" s="89">
        <v>103</v>
      </c>
      <c r="B33" s="90" t="s">
        <v>74</v>
      </c>
      <c r="C33" s="91">
        <v>47598.879999999997</v>
      </c>
      <c r="D33" s="91">
        <v>0</v>
      </c>
      <c r="E33" s="91">
        <v>0</v>
      </c>
      <c r="F33" s="91">
        <v>0</v>
      </c>
      <c r="G33" s="91">
        <v>0</v>
      </c>
      <c r="H33" s="91">
        <v>0</v>
      </c>
      <c r="I33" s="91">
        <v>0</v>
      </c>
      <c r="J33" s="91">
        <v>0</v>
      </c>
      <c r="K33" s="91">
        <v>0</v>
      </c>
      <c r="L33" s="91">
        <v>0</v>
      </c>
      <c r="M33" s="91">
        <v>0</v>
      </c>
      <c r="N33" s="91">
        <v>0</v>
      </c>
      <c r="O33" s="91">
        <v>0</v>
      </c>
      <c r="P33" s="91">
        <v>0</v>
      </c>
      <c r="Q33" s="91">
        <v>0</v>
      </c>
      <c r="R33" s="91">
        <v>0</v>
      </c>
      <c r="S33" s="91">
        <v>0</v>
      </c>
      <c r="T33" s="91">
        <v>0</v>
      </c>
      <c r="U33" s="91">
        <v>0</v>
      </c>
      <c r="V33" s="91">
        <v>0</v>
      </c>
      <c r="W33" s="91">
        <v>0</v>
      </c>
      <c r="X33" s="91">
        <v>0</v>
      </c>
      <c r="Y33" s="91">
        <v>0</v>
      </c>
      <c r="Z33" s="91">
        <v>0</v>
      </c>
      <c r="AA33" s="91">
        <v>0</v>
      </c>
      <c r="AB33" s="91">
        <v>0</v>
      </c>
      <c r="AC33" s="326">
        <v>0</v>
      </c>
      <c r="AD33" s="91">
        <v>3509.11</v>
      </c>
      <c r="AE33" s="91">
        <v>0</v>
      </c>
      <c r="AF33" s="91">
        <v>0</v>
      </c>
      <c r="AG33" s="91">
        <v>0</v>
      </c>
      <c r="AH33" s="91">
        <v>0</v>
      </c>
      <c r="AI33" s="91">
        <v>0</v>
      </c>
      <c r="AJ33" s="91">
        <v>0</v>
      </c>
      <c r="AK33" s="91">
        <v>0</v>
      </c>
      <c r="AL33" s="91">
        <v>224.38</v>
      </c>
      <c r="AM33" s="91">
        <v>0</v>
      </c>
      <c r="AN33" s="91">
        <v>1696.87</v>
      </c>
      <c r="AO33" s="91">
        <v>0</v>
      </c>
      <c r="AP33" s="91">
        <v>2.25</v>
      </c>
      <c r="AQ33" s="91">
        <v>0</v>
      </c>
      <c r="AR33" s="91">
        <v>0</v>
      </c>
      <c r="AS33" s="91">
        <v>3509.11</v>
      </c>
      <c r="AT33" s="91">
        <v>44089.77</v>
      </c>
      <c r="AU33" s="91">
        <v>42166.27</v>
      </c>
      <c r="AV33" s="92">
        <v>44592</v>
      </c>
      <c r="AW33" t="s">
        <v>0</v>
      </c>
      <c r="AX33">
        <v>2022</v>
      </c>
      <c r="AY33" t="s">
        <v>184</v>
      </c>
    </row>
    <row r="34" spans="1:51" x14ac:dyDescent="0.25">
      <c r="A34" s="89">
        <v>106</v>
      </c>
      <c r="B34" s="90" t="s">
        <v>92</v>
      </c>
      <c r="C34" s="91">
        <v>298212.14</v>
      </c>
      <c r="D34" s="91">
        <v>0</v>
      </c>
      <c r="E34" s="91">
        <v>0</v>
      </c>
      <c r="F34" s="91">
        <v>0</v>
      </c>
      <c r="G34" s="91">
        <v>0</v>
      </c>
      <c r="H34" s="91">
        <v>0</v>
      </c>
      <c r="I34" s="91">
        <v>0</v>
      </c>
      <c r="J34" s="91">
        <v>2410.69</v>
      </c>
      <c r="K34" s="91">
        <v>0</v>
      </c>
      <c r="L34" s="91">
        <v>0</v>
      </c>
      <c r="M34" s="91">
        <v>0</v>
      </c>
      <c r="N34" s="91">
        <v>0</v>
      </c>
      <c r="O34" s="91">
        <v>0</v>
      </c>
      <c r="P34" s="91">
        <v>0</v>
      </c>
      <c r="Q34" s="91">
        <v>0</v>
      </c>
      <c r="R34" s="91">
        <v>0</v>
      </c>
      <c r="S34" s="91">
        <v>0</v>
      </c>
      <c r="T34" s="91">
        <v>2410.69</v>
      </c>
      <c r="U34" s="91">
        <v>2584.9</v>
      </c>
      <c r="V34" s="91">
        <v>1890.4</v>
      </c>
      <c r="W34" s="91">
        <v>138.9</v>
      </c>
      <c r="X34" s="91">
        <v>788.21</v>
      </c>
      <c r="Y34" s="91">
        <v>0</v>
      </c>
      <c r="Z34" s="91">
        <v>0</v>
      </c>
      <c r="AA34" s="91">
        <v>0</v>
      </c>
      <c r="AB34" s="91">
        <v>0</v>
      </c>
      <c r="AC34" s="326">
        <v>902.7</v>
      </c>
      <c r="AD34" s="91">
        <v>3503.31</v>
      </c>
      <c r="AE34" s="91">
        <v>275.39999999999998</v>
      </c>
      <c r="AF34" s="91">
        <v>0</v>
      </c>
      <c r="AG34" s="91">
        <v>0</v>
      </c>
      <c r="AH34" s="91">
        <v>0</v>
      </c>
      <c r="AI34" s="91">
        <v>0</v>
      </c>
      <c r="AJ34" s="91">
        <v>0</v>
      </c>
      <c r="AK34" s="91">
        <v>63401.58</v>
      </c>
      <c r="AL34" s="91">
        <v>3317.47</v>
      </c>
      <c r="AM34" s="91">
        <v>0</v>
      </c>
      <c r="AN34" s="91">
        <v>7239.27</v>
      </c>
      <c r="AO34" s="91">
        <v>0</v>
      </c>
      <c r="AP34" s="91">
        <v>800</v>
      </c>
      <c r="AQ34" s="91">
        <v>0</v>
      </c>
      <c r="AR34" s="91">
        <v>0</v>
      </c>
      <c r="AS34" s="91">
        <v>10083.82</v>
      </c>
      <c r="AT34" s="91">
        <v>285717.63</v>
      </c>
      <c r="AU34" s="91">
        <v>210959.31</v>
      </c>
      <c r="AV34" s="92">
        <v>44592</v>
      </c>
      <c r="AW34" t="s">
        <v>0</v>
      </c>
      <c r="AX34">
        <v>2022</v>
      </c>
      <c r="AY34" t="s">
        <v>172</v>
      </c>
    </row>
    <row r="35" spans="1:51" x14ac:dyDescent="0.25">
      <c r="A35" s="89">
        <v>107</v>
      </c>
      <c r="B35" s="90" t="s">
        <v>60</v>
      </c>
      <c r="C35" s="91">
        <v>1505246.3199999998</v>
      </c>
      <c r="D35" s="91">
        <v>0</v>
      </c>
      <c r="E35" s="91">
        <v>0</v>
      </c>
      <c r="F35" s="91">
        <v>0</v>
      </c>
      <c r="G35" s="91">
        <v>61.58</v>
      </c>
      <c r="H35" s="91">
        <v>0</v>
      </c>
      <c r="I35" s="91">
        <v>0</v>
      </c>
      <c r="J35" s="91">
        <v>22123.93</v>
      </c>
      <c r="K35" s="91">
        <v>0</v>
      </c>
      <c r="L35" s="91">
        <v>0</v>
      </c>
      <c r="M35" s="91">
        <v>28753.79</v>
      </c>
      <c r="N35" s="91">
        <v>680676.19</v>
      </c>
      <c r="O35" s="91">
        <v>709429.98</v>
      </c>
      <c r="P35" s="91">
        <v>5461.78</v>
      </c>
      <c r="Q35" s="91">
        <v>0</v>
      </c>
      <c r="R35" s="91">
        <v>0</v>
      </c>
      <c r="S35" s="91">
        <v>0</v>
      </c>
      <c r="T35" s="91">
        <v>737077.27</v>
      </c>
      <c r="U35" s="91">
        <v>5282.4</v>
      </c>
      <c r="V35" s="91">
        <v>0</v>
      </c>
      <c r="W35" s="91">
        <v>1545.99</v>
      </c>
      <c r="X35" s="91">
        <v>0</v>
      </c>
      <c r="Y35" s="91">
        <v>0</v>
      </c>
      <c r="Z35" s="91">
        <v>0</v>
      </c>
      <c r="AA35" s="91">
        <v>5591.61</v>
      </c>
      <c r="AB35" s="91">
        <v>0</v>
      </c>
      <c r="AC35" s="326">
        <v>78820.34</v>
      </c>
      <c r="AD35" s="91">
        <v>0</v>
      </c>
      <c r="AE35" s="91">
        <v>611.53</v>
      </c>
      <c r="AF35" s="91">
        <v>0</v>
      </c>
      <c r="AG35" s="91">
        <v>0</v>
      </c>
      <c r="AH35" s="91">
        <v>0</v>
      </c>
      <c r="AI35" s="91">
        <v>0</v>
      </c>
      <c r="AJ35" s="91">
        <v>5560</v>
      </c>
      <c r="AK35" s="91">
        <v>52403.35</v>
      </c>
      <c r="AL35" s="91">
        <v>52663.26</v>
      </c>
      <c r="AM35" s="91">
        <v>0</v>
      </c>
      <c r="AN35" s="91">
        <v>47289.84</v>
      </c>
      <c r="AO35" s="91">
        <v>0</v>
      </c>
      <c r="AP35" s="91">
        <v>0</v>
      </c>
      <c r="AQ35" s="91">
        <v>0</v>
      </c>
      <c r="AR35" s="91">
        <v>0</v>
      </c>
      <c r="AS35" s="91">
        <v>97411.87</v>
      </c>
      <c r="AT35" s="91">
        <v>670757.17999999993</v>
      </c>
      <c r="AU35" s="91">
        <v>518400.73</v>
      </c>
      <c r="AV35" s="92">
        <v>44592</v>
      </c>
      <c r="AW35" t="s">
        <v>0</v>
      </c>
      <c r="AX35">
        <v>2022</v>
      </c>
      <c r="AY35" t="s">
        <v>160</v>
      </c>
    </row>
    <row r="36" spans="1:51" x14ac:dyDescent="0.25">
      <c r="A36" s="89">
        <v>108</v>
      </c>
      <c r="B36" s="90" t="s">
        <v>102</v>
      </c>
      <c r="C36" s="91">
        <v>16690.830000000002</v>
      </c>
      <c r="D36" s="91">
        <v>0</v>
      </c>
      <c r="E36" s="91">
        <v>0</v>
      </c>
      <c r="F36" s="91">
        <v>0</v>
      </c>
      <c r="G36" s="91">
        <v>0</v>
      </c>
      <c r="H36" s="91">
        <v>0</v>
      </c>
      <c r="I36" s="91">
        <v>0</v>
      </c>
      <c r="J36" s="91">
        <v>0</v>
      </c>
      <c r="K36" s="91">
        <v>0</v>
      </c>
      <c r="L36" s="91">
        <v>0</v>
      </c>
      <c r="M36" s="91">
        <v>3415.81</v>
      </c>
      <c r="N36" s="91">
        <v>1898.74</v>
      </c>
      <c r="O36" s="91">
        <v>5314.55</v>
      </c>
      <c r="P36" s="91">
        <v>338.76</v>
      </c>
      <c r="Q36" s="91">
        <v>0</v>
      </c>
      <c r="R36" s="91">
        <v>0</v>
      </c>
      <c r="S36" s="91">
        <v>0</v>
      </c>
      <c r="T36" s="91">
        <v>5653.31</v>
      </c>
      <c r="U36" s="91">
        <v>0</v>
      </c>
      <c r="V36" s="91">
        <v>0</v>
      </c>
      <c r="W36" s="91">
        <v>0</v>
      </c>
      <c r="X36" s="91">
        <v>0</v>
      </c>
      <c r="Y36" s="91">
        <v>0</v>
      </c>
      <c r="Z36" s="91">
        <v>0</v>
      </c>
      <c r="AA36" s="91">
        <v>0</v>
      </c>
      <c r="AB36" s="91">
        <v>0</v>
      </c>
      <c r="AC36" s="326">
        <v>9184.66</v>
      </c>
      <c r="AD36" s="91">
        <v>0</v>
      </c>
      <c r="AE36" s="91">
        <v>180</v>
      </c>
      <c r="AF36" s="91">
        <v>0</v>
      </c>
      <c r="AG36" s="91">
        <v>0</v>
      </c>
      <c r="AH36" s="91">
        <v>0</v>
      </c>
      <c r="AI36" s="91">
        <v>0</v>
      </c>
      <c r="AJ36" s="91">
        <v>0</v>
      </c>
      <c r="AK36" s="91">
        <v>0.36</v>
      </c>
      <c r="AL36" s="91">
        <v>49</v>
      </c>
      <c r="AM36" s="91">
        <v>0</v>
      </c>
      <c r="AN36" s="91">
        <v>327.5</v>
      </c>
      <c r="AO36" s="91">
        <v>0</v>
      </c>
      <c r="AP36" s="91">
        <v>0</v>
      </c>
      <c r="AQ36" s="91">
        <v>0</v>
      </c>
      <c r="AR36" s="91">
        <v>0</v>
      </c>
      <c r="AS36" s="91">
        <v>9364.66</v>
      </c>
      <c r="AT36" s="91">
        <v>1672.8600000000001</v>
      </c>
      <c r="AU36" s="91">
        <v>1296</v>
      </c>
      <c r="AV36" s="92">
        <v>44592</v>
      </c>
      <c r="AW36" t="s">
        <v>0</v>
      </c>
      <c r="AX36">
        <v>2022</v>
      </c>
      <c r="AY36" t="s">
        <v>183</v>
      </c>
    </row>
    <row r="37" spans="1:51" x14ac:dyDescent="0.25">
      <c r="A37" s="89">
        <v>109</v>
      </c>
      <c r="B37" s="90" t="s">
        <v>66</v>
      </c>
      <c r="C37" s="91">
        <v>3547862.75</v>
      </c>
      <c r="D37" s="91">
        <v>276796.55</v>
      </c>
      <c r="E37" s="91">
        <v>0</v>
      </c>
      <c r="F37" s="91">
        <v>0</v>
      </c>
      <c r="G37" s="91">
        <v>0</v>
      </c>
      <c r="H37" s="91">
        <v>0</v>
      </c>
      <c r="I37" s="91">
        <v>0</v>
      </c>
      <c r="J37" s="91">
        <v>97688.2</v>
      </c>
      <c r="K37" s="91">
        <v>492.31</v>
      </c>
      <c r="L37" s="91">
        <v>0</v>
      </c>
      <c r="M37" s="91">
        <v>195.52</v>
      </c>
      <c r="N37" s="91">
        <v>1554889.19</v>
      </c>
      <c r="O37" s="91">
        <v>1555084.71</v>
      </c>
      <c r="P37" s="91">
        <v>423106.11</v>
      </c>
      <c r="Q37" s="91">
        <v>0</v>
      </c>
      <c r="R37" s="91">
        <v>0</v>
      </c>
      <c r="S37" s="91">
        <v>0</v>
      </c>
      <c r="T37" s="91">
        <v>2353167.88</v>
      </c>
      <c r="U37" s="91">
        <v>131137.26</v>
      </c>
      <c r="V37" s="91">
        <v>29178.49</v>
      </c>
      <c r="W37" s="91">
        <v>0</v>
      </c>
      <c r="X37" s="91">
        <v>46839.18</v>
      </c>
      <c r="Y37" s="91">
        <v>0</v>
      </c>
      <c r="Z37" s="91">
        <v>0</v>
      </c>
      <c r="AA37" s="91">
        <v>399242.88</v>
      </c>
      <c r="AB37" s="91">
        <v>0</v>
      </c>
      <c r="AC37" s="326">
        <v>473003.54</v>
      </c>
      <c r="AD37" s="91">
        <v>0</v>
      </c>
      <c r="AE37" s="91">
        <v>7.42</v>
      </c>
      <c r="AF37" s="91">
        <v>0</v>
      </c>
      <c r="AG37" s="91">
        <v>0</v>
      </c>
      <c r="AH37" s="91">
        <v>0</v>
      </c>
      <c r="AI37" s="91">
        <v>0</v>
      </c>
      <c r="AJ37" s="91">
        <v>80208.960000000006</v>
      </c>
      <c r="AK37" s="91">
        <v>30277</v>
      </c>
      <c r="AL37" s="91">
        <v>1507.15</v>
      </c>
      <c r="AM37" s="91">
        <v>0</v>
      </c>
      <c r="AN37" s="91">
        <v>3292.99</v>
      </c>
      <c r="AO37" s="91">
        <v>0</v>
      </c>
      <c r="AP37" s="91">
        <v>0</v>
      </c>
      <c r="AQ37" s="91">
        <v>0</v>
      </c>
      <c r="AR37" s="91">
        <v>0</v>
      </c>
      <c r="AS37" s="91">
        <v>1159617.73</v>
      </c>
      <c r="AT37" s="91">
        <v>35077.14</v>
      </c>
      <c r="AU37" s="91">
        <v>0</v>
      </c>
      <c r="AV37" s="92">
        <v>44592</v>
      </c>
      <c r="AW37" t="s">
        <v>0</v>
      </c>
      <c r="AX37">
        <v>2022</v>
      </c>
      <c r="AY37" t="s">
        <v>157</v>
      </c>
    </row>
    <row r="38" spans="1:51" x14ac:dyDescent="0.25">
      <c r="A38" s="89">
        <v>110</v>
      </c>
      <c r="B38" s="90" t="s">
        <v>71</v>
      </c>
      <c r="C38" s="91">
        <v>498794.1</v>
      </c>
      <c r="D38" s="91">
        <v>12.41</v>
      </c>
      <c r="E38" s="91">
        <v>0</v>
      </c>
      <c r="F38" s="91">
        <v>0</v>
      </c>
      <c r="G38" s="91">
        <v>0</v>
      </c>
      <c r="H38" s="91">
        <v>0</v>
      </c>
      <c r="I38" s="91">
        <v>0</v>
      </c>
      <c r="J38" s="91">
        <v>332.58</v>
      </c>
      <c r="K38" s="91">
        <v>0</v>
      </c>
      <c r="L38" s="91">
        <v>0</v>
      </c>
      <c r="M38" s="91">
        <v>4763.8599999999997</v>
      </c>
      <c r="N38" s="91">
        <v>0</v>
      </c>
      <c r="O38" s="91">
        <v>4763.8599999999997</v>
      </c>
      <c r="P38" s="91">
        <v>80.540000000000006</v>
      </c>
      <c r="Q38" s="91">
        <v>0</v>
      </c>
      <c r="R38" s="91">
        <v>0</v>
      </c>
      <c r="S38" s="91">
        <v>0</v>
      </c>
      <c r="T38" s="91">
        <v>5189.3899999999994</v>
      </c>
      <c r="U38" s="91">
        <v>0.01</v>
      </c>
      <c r="V38" s="91">
        <v>0</v>
      </c>
      <c r="W38" s="91">
        <v>0.02</v>
      </c>
      <c r="X38" s="91">
        <v>127538.93</v>
      </c>
      <c r="Y38" s="91">
        <v>0</v>
      </c>
      <c r="Z38" s="91">
        <v>0</v>
      </c>
      <c r="AA38" s="91">
        <v>0</v>
      </c>
      <c r="AB38" s="91">
        <v>0</v>
      </c>
      <c r="AC38" s="326">
        <v>0.02</v>
      </c>
      <c r="AD38" s="91">
        <v>0.01</v>
      </c>
      <c r="AE38" s="91">
        <v>0</v>
      </c>
      <c r="AF38" s="91">
        <v>0</v>
      </c>
      <c r="AG38" s="91">
        <v>0</v>
      </c>
      <c r="AH38" s="91">
        <v>0</v>
      </c>
      <c r="AI38" s="91">
        <v>0</v>
      </c>
      <c r="AJ38" s="91">
        <v>0</v>
      </c>
      <c r="AK38" s="91">
        <v>183.77</v>
      </c>
      <c r="AL38" s="91">
        <v>7382.32</v>
      </c>
      <c r="AM38" s="91">
        <v>0</v>
      </c>
      <c r="AN38" s="91">
        <v>13398.54</v>
      </c>
      <c r="AO38" s="91">
        <v>1184.17</v>
      </c>
      <c r="AP38" s="91">
        <v>7.5</v>
      </c>
      <c r="AQ38" s="91">
        <v>0</v>
      </c>
      <c r="AR38" s="91">
        <v>0</v>
      </c>
      <c r="AS38" s="91">
        <v>127538.98999999999</v>
      </c>
      <c r="AT38" s="91">
        <v>366065.72</v>
      </c>
      <c r="AU38" s="91">
        <v>343909.42</v>
      </c>
      <c r="AV38" s="92">
        <v>44592</v>
      </c>
      <c r="AW38" t="s">
        <v>0</v>
      </c>
      <c r="AX38">
        <v>2022</v>
      </c>
      <c r="AY38" t="s">
        <v>173</v>
      </c>
    </row>
    <row r="39" spans="1:51" x14ac:dyDescent="0.25">
      <c r="A39" s="89">
        <v>111</v>
      </c>
      <c r="B39" s="90" t="s">
        <v>95</v>
      </c>
      <c r="C39" s="91">
        <v>243301.12</v>
      </c>
      <c r="D39" s="91">
        <v>0</v>
      </c>
      <c r="E39" s="91">
        <v>0</v>
      </c>
      <c r="F39" s="91">
        <v>0</v>
      </c>
      <c r="G39" s="91">
        <v>0</v>
      </c>
      <c r="H39" s="91">
        <v>0</v>
      </c>
      <c r="I39" s="91">
        <v>0</v>
      </c>
      <c r="J39" s="91">
        <v>0</v>
      </c>
      <c r="K39" s="91">
        <v>0</v>
      </c>
      <c r="L39" s="91">
        <v>0</v>
      </c>
      <c r="M39" s="91">
        <v>237.87</v>
      </c>
      <c r="N39" s="91">
        <v>0</v>
      </c>
      <c r="O39" s="91">
        <v>237.87</v>
      </c>
      <c r="P39" s="91">
        <v>497.88</v>
      </c>
      <c r="Q39" s="91">
        <v>0</v>
      </c>
      <c r="R39" s="91">
        <v>0</v>
      </c>
      <c r="S39" s="91">
        <v>0</v>
      </c>
      <c r="T39" s="91">
        <v>735.75</v>
      </c>
      <c r="U39" s="91">
        <v>0</v>
      </c>
      <c r="V39" s="91">
        <v>0</v>
      </c>
      <c r="W39" s="91">
        <v>0</v>
      </c>
      <c r="X39" s="91">
        <v>0</v>
      </c>
      <c r="Y39" s="91">
        <v>0</v>
      </c>
      <c r="Z39" s="91">
        <v>0</v>
      </c>
      <c r="AA39" s="91">
        <v>0</v>
      </c>
      <c r="AB39" s="91">
        <v>0</v>
      </c>
      <c r="AC39" s="326">
        <v>9309.9</v>
      </c>
      <c r="AD39" s="91">
        <v>0</v>
      </c>
      <c r="AE39" s="91">
        <v>0</v>
      </c>
      <c r="AF39" s="91">
        <v>0</v>
      </c>
      <c r="AG39" s="91">
        <v>0</v>
      </c>
      <c r="AH39" s="91">
        <v>0</v>
      </c>
      <c r="AI39" s="91">
        <v>0</v>
      </c>
      <c r="AJ39" s="91">
        <v>0</v>
      </c>
      <c r="AK39" s="91">
        <v>6481.94</v>
      </c>
      <c r="AL39" s="91">
        <v>351</v>
      </c>
      <c r="AM39" s="91">
        <v>0</v>
      </c>
      <c r="AN39" s="91">
        <v>4811.76</v>
      </c>
      <c r="AO39" s="91">
        <v>0</v>
      </c>
      <c r="AP39" s="91">
        <v>150</v>
      </c>
      <c r="AQ39" s="91">
        <v>0</v>
      </c>
      <c r="AR39" s="91">
        <v>0</v>
      </c>
      <c r="AS39" s="91">
        <v>9309.9</v>
      </c>
      <c r="AT39" s="91">
        <v>233255.47</v>
      </c>
      <c r="AU39" s="91">
        <v>221460.77</v>
      </c>
      <c r="AV39" s="92">
        <v>44592</v>
      </c>
      <c r="AW39" t="s">
        <v>0</v>
      </c>
      <c r="AX39">
        <v>2022</v>
      </c>
      <c r="AY39" t="s">
        <v>182</v>
      </c>
    </row>
    <row r="40" spans="1:51" x14ac:dyDescent="0.25">
      <c r="A40" s="89">
        <v>113</v>
      </c>
      <c r="B40" s="90" t="s">
        <v>63</v>
      </c>
      <c r="C40" s="91">
        <v>134911.10999999999</v>
      </c>
      <c r="D40" s="91">
        <v>0</v>
      </c>
      <c r="E40" s="91">
        <v>0</v>
      </c>
      <c r="F40" s="91">
        <v>0</v>
      </c>
      <c r="G40" s="91">
        <v>0</v>
      </c>
      <c r="H40" s="91">
        <v>0</v>
      </c>
      <c r="I40" s="91">
        <v>0</v>
      </c>
      <c r="J40" s="91">
        <v>7.14</v>
      </c>
      <c r="K40" s="91">
        <v>0</v>
      </c>
      <c r="L40" s="91">
        <v>0</v>
      </c>
      <c r="M40" s="91">
        <v>0.37</v>
      </c>
      <c r="N40" s="91">
        <v>0</v>
      </c>
      <c r="O40" s="91">
        <v>0.37</v>
      </c>
      <c r="P40" s="91">
        <v>2774.97</v>
      </c>
      <c r="Q40" s="91">
        <v>0</v>
      </c>
      <c r="R40" s="91">
        <v>0</v>
      </c>
      <c r="S40" s="91">
        <v>0</v>
      </c>
      <c r="T40" s="91">
        <v>2782.48</v>
      </c>
      <c r="U40" s="91">
        <v>0</v>
      </c>
      <c r="V40" s="91">
        <v>0</v>
      </c>
      <c r="W40" s="91">
        <v>0</v>
      </c>
      <c r="X40" s="91">
        <v>0</v>
      </c>
      <c r="Y40" s="91">
        <v>0</v>
      </c>
      <c r="Z40" s="91">
        <v>0</v>
      </c>
      <c r="AA40" s="91">
        <v>2958.4</v>
      </c>
      <c r="AB40" s="91">
        <v>0</v>
      </c>
      <c r="AC40" s="326">
        <v>111923.04</v>
      </c>
      <c r="AD40" s="91">
        <v>0</v>
      </c>
      <c r="AE40" s="91">
        <v>192.78</v>
      </c>
      <c r="AF40" s="91">
        <v>0</v>
      </c>
      <c r="AG40" s="91">
        <v>0</v>
      </c>
      <c r="AH40" s="91">
        <v>0</v>
      </c>
      <c r="AI40" s="91">
        <v>0</v>
      </c>
      <c r="AJ40" s="91">
        <v>0</v>
      </c>
      <c r="AK40" s="91">
        <v>14754.61</v>
      </c>
      <c r="AL40" s="91">
        <v>0</v>
      </c>
      <c r="AM40" s="91">
        <v>0</v>
      </c>
      <c r="AN40" s="91">
        <v>463</v>
      </c>
      <c r="AO40" s="91">
        <v>0</v>
      </c>
      <c r="AP40" s="91">
        <v>0</v>
      </c>
      <c r="AQ40" s="91">
        <v>0</v>
      </c>
      <c r="AR40" s="91">
        <v>0</v>
      </c>
      <c r="AS40" s="91">
        <v>115074.21999999999</v>
      </c>
      <c r="AT40" s="91">
        <v>17054.41</v>
      </c>
      <c r="AU40" s="91">
        <v>1836.8</v>
      </c>
      <c r="AV40" s="92">
        <v>44592</v>
      </c>
      <c r="AW40" t="s">
        <v>0</v>
      </c>
      <c r="AX40">
        <v>2022</v>
      </c>
      <c r="AY40" t="s">
        <v>171</v>
      </c>
    </row>
    <row r="41" spans="1:51" x14ac:dyDescent="0.25">
      <c r="A41" s="89">
        <v>114</v>
      </c>
      <c r="B41" s="90" t="s">
        <v>76</v>
      </c>
      <c r="C41" s="91">
        <v>6774135.5800000001</v>
      </c>
      <c r="D41" s="91">
        <v>0</v>
      </c>
      <c r="E41" s="91">
        <v>0</v>
      </c>
      <c r="F41" s="91">
        <v>0</v>
      </c>
      <c r="G41" s="91">
        <v>0</v>
      </c>
      <c r="H41" s="91">
        <v>0</v>
      </c>
      <c r="I41" s="91">
        <v>0</v>
      </c>
      <c r="J41" s="91">
        <v>1255.3599999999999</v>
      </c>
      <c r="K41" s="91">
        <v>5486.81</v>
      </c>
      <c r="L41" s="91">
        <v>0</v>
      </c>
      <c r="M41" s="91">
        <v>3889869.0100000002</v>
      </c>
      <c r="N41" s="91">
        <v>193603.85</v>
      </c>
      <c r="O41" s="91">
        <v>4083472.8600000003</v>
      </c>
      <c r="P41" s="91">
        <v>360.52</v>
      </c>
      <c r="Q41" s="91">
        <v>0</v>
      </c>
      <c r="R41" s="91">
        <v>0</v>
      </c>
      <c r="S41" s="91">
        <v>0</v>
      </c>
      <c r="T41" s="91">
        <v>4090575.5500000003</v>
      </c>
      <c r="U41" s="91">
        <v>61301.65</v>
      </c>
      <c r="V41" s="91">
        <v>21461.86</v>
      </c>
      <c r="W41" s="91">
        <v>13776.94</v>
      </c>
      <c r="X41" s="91">
        <v>605195.88</v>
      </c>
      <c r="Y41" s="91">
        <v>6410.05</v>
      </c>
      <c r="Z41" s="91">
        <v>0</v>
      </c>
      <c r="AA41" s="91">
        <v>0</v>
      </c>
      <c r="AB41" s="91">
        <v>0</v>
      </c>
      <c r="AC41" s="326">
        <v>558855.82999999996</v>
      </c>
      <c r="AD41" s="91">
        <v>30802.31</v>
      </c>
      <c r="AE41" s="91">
        <v>2042.84</v>
      </c>
      <c r="AF41" s="91">
        <v>0</v>
      </c>
      <c r="AG41" s="91">
        <v>0</v>
      </c>
      <c r="AH41" s="91">
        <v>0</v>
      </c>
      <c r="AI41" s="91">
        <v>0</v>
      </c>
      <c r="AJ41" s="91">
        <v>766778.44</v>
      </c>
      <c r="AK41" s="91">
        <v>188874.7</v>
      </c>
      <c r="AL41" s="91">
        <v>14922.96</v>
      </c>
      <c r="AM41" s="91">
        <v>0</v>
      </c>
      <c r="AN41" s="91">
        <v>56769.38</v>
      </c>
      <c r="AO41" s="91">
        <v>0</v>
      </c>
      <c r="AP41" s="91">
        <v>11468.83</v>
      </c>
      <c r="AQ41" s="91">
        <v>0</v>
      </c>
      <c r="AR41" s="91">
        <v>0</v>
      </c>
      <c r="AS41" s="91">
        <v>2066625.8</v>
      </c>
      <c r="AT41" s="91">
        <v>616934.23</v>
      </c>
      <c r="AU41" s="91">
        <v>344898.36</v>
      </c>
      <c r="AV41" s="92">
        <v>44592</v>
      </c>
      <c r="AW41" t="s">
        <v>0</v>
      </c>
      <c r="AX41">
        <v>2022</v>
      </c>
      <c r="AY41" t="s">
        <v>154</v>
      </c>
    </row>
    <row r="42" spans="1:51" x14ac:dyDescent="0.25">
      <c r="A42" s="89">
        <v>115</v>
      </c>
      <c r="B42" s="90" t="s">
        <v>290</v>
      </c>
      <c r="C42" s="91">
        <v>57.349999999999994</v>
      </c>
      <c r="D42" s="91">
        <v>0</v>
      </c>
      <c r="E42" s="91">
        <v>0</v>
      </c>
      <c r="F42" s="91">
        <v>0</v>
      </c>
      <c r="G42" s="91">
        <v>0</v>
      </c>
      <c r="H42" s="91">
        <v>0</v>
      </c>
      <c r="I42" s="91">
        <v>0</v>
      </c>
      <c r="J42" s="91">
        <v>0</v>
      </c>
      <c r="K42" s="91">
        <v>0</v>
      </c>
      <c r="L42" s="91">
        <v>0</v>
      </c>
      <c r="M42" s="91">
        <v>0</v>
      </c>
      <c r="N42" s="91">
        <v>0</v>
      </c>
      <c r="O42" s="91">
        <v>0</v>
      </c>
      <c r="P42" s="91">
        <v>0</v>
      </c>
      <c r="Q42" s="91">
        <v>0</v>
      </c>
      <c r="R42" s="91">
        <v>0</v>
      </c>
      <c r="S42" s="91">
        <v>0</v>
      </c>
      <c r="T42" s="91">
        <v>0</v>
      </c>
      <c r="U42" s="91">
        <v>37.4</v>
      </c>
      <c r="V42" s="91">
        <v>19.95</v>
      </c>
      <c r="W42" s="91">
        <v>0</v>
      </c>
      <c r="X42" s="91">
        <v>0</v>
      </c>
      <c r="Y42" s="91">
        <v>0</v>
      </c>
      <c r="Z42" s="91">
        <v>0</v>
      </c>
      <c r="AA42" s="91">
        <v>0</v>
      </c>
      <c r="AB42" s="91">
        <v>0</v>
      </c>
      <c r="AC42" s="326">
        <v>0</v>
      </c>
      <c r="AD42" s="91">
        <v>0</v>
      </c>
      <c r="AE42" s="91">
        <v>0</v>
      </c>
      <c r="AF42" s="91">
        <v>0</v>
      </c>
      <c r="AG42" s="91">
        <v>0</v>
      </c>
      <c r="AH42" s="91">
        <v>0</v>
      </c>
      <c r="AI42" s="91">
        <v>0</v>
      </c>
      <c r="AJ42" s="91">
        <v>0</v>
      </c>
      <c r="AK42" s="91">
        <v>0</v>
      </c>
      <c r="AL42" s="91">
        <v>0</v>
      </c>
      <c r="AM42" s="91">
        <v>0</v>
      </c>
      <c r="AN42" s="91">
        <v>0</v>
      </c>
      <c r="AO42" s="91">
        <v>0</v>
      </c>
      <c r="AP42" s="91">
        <v>0</v>
      </c>
      <c r="AQ42" s="91">
        <v>0</v>
      </c>
      <c r="AR42" s="91">
        <v>0</v>
      </c>
      <c r="AS42" s="91">
        <v>57.349999999999994</v>
      </c>
      <c r="AT42" s="91">
        <v>0</v>
      </c>
      <c r="AU42" s="91">
        <v>0</v>
      </c>
      <c r="AV42" s="92">
        <v>44592</v>
      </c>
      <c r="AW42" t="s">
        <v>0</v>
      </c>
      <c r="AX42">
        <v>2022</v>
      </c>
      <c r="AY42" t="s">
        <v>291</v>
      </c>
    </row>
    <row r="43" spans="1:51" x14ac:dyDescent="0.25">
      <c r="A43" s="89">
        <v>117</v>
      </c>
      <c r="B43" s="90" t="s">
        <v>87</v>
      </c>
      <c r="C43" s="91">
        <v>5491892.1200000001</v>
      </c>
      <c r="D43" s="91">
        <v>132.44999999999999</v>
      </c>
      <c r="E43" s="91">
        <v>0</v>
      </c>
      <c r="F43" s="91">
        <v>0</v>
      </c>
      <c r="G43" s="91">
        <v>0</v>
      </c>
      <c r="H43" s="91">
        <v>0</v>
      </c>
      <c r="I43" s="91">
        <v>0</v>
      </c>
      <c r="J43" s="91">
        <v>4080.03</v>
      </c>
      <c r="K43" s="91">
        <v>1383.67</v>
      </c>
      <c r="L43" s="91">
        <v>0</v>
      </c>
      <c r="M43" s="91">
        <v>3339545.08</v>
      </c>
      <c r="N43" s="91">
        <v>537480.54</v>
      </c>
      <c r="O43" s="91">
        <v>3877025.62</v>
      </c>
      <c r="P43" s="91">
        <v>10795.49</v>
      </c>
      <c r="Q43" s="91">
        <v>0</v>
      </c>
      <c r="R43" s="91">
        <v>0</v>
      </c>
      <c r="S43" s="91">
        <v>0</v>
      </c>
      <c r="T43" s="91">
        <v>3893417.2600000002</v>
      </c>
      <c r="U43" s="91">
        <v>90845.15</v>
      </c>
      <c r="V43" s="91">
        <v>8693.86</v>
      </c>
      <c r="W43" s="91">
        <v>10409.67</v>
      </c>
      <c r="X43" s="91">
        <v>3059.8</v>
      </c>
      <c r="Y43" s="91">
        <v>32316.82</v>
      </c>
      <c r="Z43" s="91">
        <v>0</v>
      </c>
      <c r="AA43" s="91">
        <v>0</v>
      </c>
      <c r="AB43" s="91">
        <v>0</v>
      </c>
      <c r="AC43" s="326">
        <v>983159.32</v>
      </c>
      <c r="AD43" s="91">
        <v>17806.810000000001</v>
      </c>
      <c r="AE43" s="91">
        <v>67993.38</v>
      </c>
      <c r="AF43" s="91">
        <v>0</v>
      </c>
      <c r="AG43" s="91">
        <v>0</v>
      </c>
      <c r="AH43" s="91">
        <v>0</v>
      </c>
      <c r="AI43" s="91">
        <v>0</v>
      </c>
      <c r="AJ43" s="91">
        <v>38853.1</v>
      </c>
      <c r="AK43" s="91">
        <v>84863.75</v>
      </c>
      <c r="AL43" s="91">
        <v>15685.81</v>
      </c>
      <c r="AM43" s="91">
        <v>0</v>
      </c>
      <c r="AN43" s="91">
        <v>50829.78</v>
      </c>
      <c r="AO43" s="91">
        <v>0</v>
      </c>
      <c r="AP43" s="91">
        <v>1757.56</v>
      </c>
      <c r="AQ43" s="91">
        <v>0</v>
      </c>
      <c r="AR43" s="91">
        <v>0</v>
      </c>
      <c r="AS43" s="91">
        <v>1253137.9100000001</v>
      </c>
      <c r="AT43" s="91">
        <v>345336.95</v>
      </c>
      <c r="AU43" s="91">
        <v>192200.05</v>
      </c>
      <c r="AV43" s="92">
        <v>44592</v>
      </c>
      <c r="AW43" t="s">
        <v>0</v>
      </c>
      <c r="AX43">
        <v>2022</v>
      </c>
      <c r="AY43" t="s">
        <v>155</v>
      </c>
    </row>
    <row r="44" spans="1:51" x14ac:dyDescent="0.25">
      <c r="A44" s="89">
        <v>118</v>
      </c>
      <c r="B44" s="90" t="s">
        <v>93</v>
      </c>
      <c r="C44" s="91">
        <v>1139641.27</v>
      </c>
      <c r="D44" s="91">
        <v>796.35</v>
      </c>
      <c r="E44" s="91">
        <v>0</v>
      </c>
      <c r="F44" s="91">
        <v>0</v>
      </c>
      <c r="G44" s="91">
        <v>0</v>
      </c>
      <c r="H44" s="91">
        <v>0</v>
      </c>
      <c r="I44" s="91">
        <v>0</v>
      </c>
      <c r="J44" s="91">
        <v>14765.44</v>
      </c>
      <c r="K44" s="91">
        <v>4426.84</v>
      </c>
      <c r="L44" s="91">
        <v>0</v>
      </c>
      <c r="M44" s="91">
        <v>918487.33000000007</v>
      </c>
      <c r="N44" s="91">
        <v>124917.65999999999</v>
      </c>
      <c r="O44" s="91">
        <v>1043404.9900000001</v>
      </c>
      <c r="P44" s="91">
        <v>8388.8900000000012</v>
      </c>
      <c r="Q44" s="91">
        <v>0</v>
      </c>
      <c r="R44" s="91">
        <v>0</v>
      </c>
      <c r="S44" s="91">
        <v>0</v>
      </c>
      <c r="T44" s="91">
        <v>1071782.51</v>
      </c>
      <c r="U44" s="91">
        <v>1124.78</v>
      </c>
      <c r="V44" s="91">
        <v>828.33</v>
      </c>
      <c r="W44" s="91">
        <v>0</v>
      </c>
      <c r="X44" s="91">
        <v>0</v>
      </c>
      <c r="Y44" s="91">
        <v>0</v>
      </c>
      <c r="Z44" s="91">
        <v>0</v>
      </c>
      <c r="AA44" s="91">
        <v>0</v>
      </c>
      <c r="AB44" s="91">
        <v>0</v>
      </c>
      <c r="AC44" s="326">
        <v>0</v>
      </c>
      <c r="AD44" s="91">
        <v>0</v>
      </c>
      <c r="AE44" s="91">
        <v>0</v>
      </c>
      <c r="AF44" s="91">
        <v>0</v>
      </c>
      <c r="AG44" s="91">
        <v>0</v>
      </c>
      <c r="AH44" s="91">
        <v>0</v>
      </c>
      <c r="AI44" s="91">
        <v>0</v>
      </c>
      <c r="AJ44" s="91">
        <v>0</v>
      </c>
      <c r="AK44" s="91">
        <v>0</v>
      </c>
      <c r="AL44" s="91">
        <v>0</v>
      </c>
      <c r="AM44" s="91">
        <v>0</v>
      </c>
      <c r="AN44" s="91">
        <v>3294.12</v>
      </c>
      <c r="AO44" s="91">
        <v>0</v>
      </c>
      <c r="AP44" s="91">
        <v>78</v>
      </c>
      <c r="AQ44" s="91">
        <v>0</v>
      </c>
      <c r="AR44" s="91">
        <v>0</v>
      </c>
      <c r="AS44" s="91">
        <v>1953.1100000000001</v>
      </c>
      <c r="AT44" s="91">
        <v>65905.649999999994</v>
      </c>
      <c r="AU44" s="91">
        <v>62533.53</v>
      </c>
      <c r="AV44" s="92">
        <v>44592</v>
      </c>
      <c r="AW44" t="s">
        <v>0</v>
      </c>
      <c r="AX44">
        <v>2022</v>
      </c>
      <c r="AY44" t="s">
        <v>162</v>
      </c>
    </row>
    <row r="45" spans="1:51" x14ac:dyDescent="0.25">
      <c r="A45" s="89">
        <v>119</v>
      </c>
      <c r="B45" s="90" t="s">
        <v>101</v>
      </c>
      <c r="C45" s="91">
        <v>0</v>
      </c>
      <c r="D45" s="91">
        <v>0</v>
      </c>
      <c r="E45" s="91">
        <v>0</v>
      </c>
      <c r="F45" s="91">
        <v>0</v>
      </c>
      <c r="G45" s="91">
        <v>0</v>
      </c>
      <c r="H45" s="91">
        <v>0</v>
      </c>
      <c r="I45" s="91">
        <v>0</v>
      </c>
      <c r="J45" s="91">
        <v>0</v>
      </c>
      <c r="K45" s="91">
        <v>0</v>
      </c>
      <c r="L45" s="91">
        <v>0</v>
      </c>
      <c r="M45" s="91">
        <v>0</v>
      </c>
      <c r="N45" s="91">
        <v>0</v>
      </c>
      <c r="O45" s="91">
        <v>0</v>
      </c>
      <c r="P45" s="91">
        <v>0</v>
      </c>
      <c r="Q45" s="91">
        <v>0</v>
      </c>
      <c r="R45" s="91">
        <v>0</v>
      </c>
      <c r="S45" s="91">
        <v>0</v>
      </c>
      <c r="T45" s="91">
        <v>0</v>
      </c>
      <c r="U45" s="91">
        <v>0</v>
      </c>
      <c r="V45" s="91">
        <v>0</v>
      </c>
      <c r="W45" s="91">
        <v>0</v>
      </c>
      <c r="X45" s="91">
        <v>0</v>
      </c>
      <c r="Y45" s="91">
        <v>0</v>
      </c>
      <c r="Z45" s="91">
        <v>0</v>
      </c>
      <c r="AA45" s="91">
        <v>0</v>
      </c>
      <c r="AB45" s="91">
        <v>0</v>
      </c>
      <c r="AC45" s="326">
        <v>0</v>
      </c>
      <c r="AD45" s="91">
        <v>0</v>
      </c>
      <c r="AE45" s="91">
        <v>0</v>
      </c>
      <c r="AF45" s="91">
        <v>0</v>
      </c>
      <c r="AG45" s="91">
        <v>0</v>
      </c>
      <c r="AH45" s="91">
        <v>0</v>
      </c>
      <c r="AI45" s="91">
        <v>0</v>
      </c>
      <c r="AJ45" s="91">
        <v>0</v>
      </c>
      <c r="AK45" s="91">
        <v>0</v>
      </c>
      <c r="AL45" s="91">
        <v>0</v>
      </c>
      <c r="AM45" s="91">
        <v>0</v>
      </c>
      <c r="AN45" s="91">
        <v>0</v>
      </c>
      <c r="AO45" s="91">
        <v>0</v>
      </c>
      <c r="AP45" s="91">
        <v>0</v>
      </c>
      <c r="AQ45" s="91">
        <v>0</v>
      </c>
      <c r="AR45" s="91">
        <v>0</v>
      </c>
      <c r="AS45" s="91">
        <v>0</v>
      </c>
      <c r="AT45" s="91">
        <v>0</v>
      </c>
      <c r="AU45" s="91">
        <v>0</v>
      </c>
      <c r="AV45" s="92">
        <v>44592</v>
      </c>
      <c r="AW45" t="s">
        <v>0</v>
      </c>
      <c r="AX45">
        <v>2022</v>
      </c>
      <c r="AY45" t="s">
        <v>189</v>
      </c>
    </row>
    <row r="46" spans="1:51" x14ac:dyDescent="0.25">
      <c r="A46" s="89">
        <v>120</v>
      </c>
      <c r="B46" s="90" t="s">
        <v>78</v>
      </c>
      <c r="C46" s="91">
        <v>0</v>
      </c>
      <c r="D46" s="91">
        <v>0</v>
      </c>
      <c r="E46" s="91">
        <v>0</v>
      </c>
      <c r="F46" s="91">
        <v>0</v>
      </c>
      <c r="G46" s="91">
        <v>0</v>
      </c>
      <c r="H46" s="91">
        <v>0</v>
      </c>
      <c r="I46" s="91">
        <v>0</v>
      </c>
      <c r="J46" s="91">
        <v>0</v>
      </c>
      <c r="K46" s="91">
        <v>0</v>
      </c>
      <c r="L46" s="91">
        <v>0</v>
      </c>
      <c r="M46" s="91">
        <v>0</v>
      </c>
      <c r="N46" s="91">
        <v>0</v>
      </c>
      <c r="O46" s="91">
        <v>0</v>
      </c>
      <c r="P46" s="91">
        <v>0</v>
      </c>
      <c r="Q46" s="91">
        <v>0</v>
      </c>
      <c r="R46" s="91">
        <v>0</v>
      </c>
      <c r="S46" s="91">
        <v>0</v>
      </c>
      <c r="T46" s="91">
        <v>0</v>
      </c>
      <c r="U46" s="91">
        <v>0</v>
      </c>
      <c r="V46" s="91">
        <v>0</v>
      </c>
      <c r="W46" s="91">
        <v>0</v>
      </c>
      <c r="X46" s="91">
        <v>0</v>
      </c>
      <c r="Y46" s="91">
        <v>0</v>
      </c>
      <c r="Z46" s="91">
        <v>0</v>
      </c>
      <c r="AA46" s="91">
        <v>0</v>
      </c>
      <c r="AB46" s="91">
        <v>0</v>
      </c>
      <c r="AC46" s="326">
        <v>0</v>
      </c>
      <c r="AD46" s="91">
        <v>0</v>
      </c>
      <c r="AE46" s="91">
        <v>0</v>
      </c>
      <c r="AF46" s="91">
        <v>0</v>
      </c>
      <c r="AG46" s="91">
        <v>0</v>
      </c>
      <c r="AH46" s="91">
        <v>0</v>
      </c>
      <c r="AI46" s="91">
        <v>0</v>
      </c>
      <c r="AJ46" s="91">
        <v>0</v>
      </c>
      <c r="AK46" s="91">
        <v>0</v>
      </c>
      <c r="AL46" s="91">
        <v>0</v>
      </c>
      <c r="AM46" s="91">
        <v>0</v>
      </c>
      <c r="AN46" s="91">
        <v>0</v>
      </c>
      <c r="AO46" s="91">
        <v>0</v>
      </c>
      <c r="AP46" s="91">
        <v>0</v>
      </c>
      <c r="AQ46" s="91">
        <v>0</v>
      </c>
      <c r="AR46" s="91">
        <v>0</v>
      </c>
      <c r="AS46" s="91">
        <v>0</v>
      </c>
      <c r="AT46" s="91">
        <v>0</v>
      </c>
      <c r="AU46" s="91">
        <v>0</v>
      </c>
      <c r="AV46" s="92">
        <v>44592</v>
      </c>
      <c r="AW46" t="s">
        <v>0</v>
      </c>
      <c r="AX46">
        <v>2022</v>
      </c>
      <c r="AY46" t="s">
        <v>187</v>
      </c>
    </row>
    <row r="47" spans="1:51" x14ac:dyDescent="0.25">
      <c r="A47" s="89">
        <v>121</v>
      </c>
      <c r="B47" s="90" t="s">
        <v>68</v>
      </c>
      <c r="C47" s="91">
        <v>0</v>
      </c>
      <c r="D47" s="91">
        <v>0</v>
      </c>
      <c r="E47" s="91">
        <v>0</v>
      </c>
      <c r="F47" s="91">
        <v>0</v>
      </c>
      <c r="G47" s="91">
        <v>0</v>
      </c>
      <c r="H47" s="91">
        <v>0</v>
      </c>
      <c r="I47" s="91">
        <v>0</v>
      </c>
      <c r="J47" s="91">
        <v>0</v>
      </c>
      <c r="K47" s="91">
        <v>0</v>
      </c>
      <c r="L47" s="91">
        <v>0</v>
      </c>
      <c r="M47" s="91">
        <v>0</v>
      </c>
      <c r="N47" s="91">
        <v>0</v>
      </c>
      <c r="O47" s="91">
        <v>0</v>
      </c>
      <c r="P47" s="91">
        <v>0</v>
      </c>
      <c r="Q47" s="91">
        <v>0</v>
      </c>
      <c r="R47" s="91">
        <v>0</v>
      </c>
      <c r="S47" s="91">
        <v>0</v>
      </c>
      <c r="T47" s="91">
        <v>0</v>
      </c>
      <c r="U47" s="91">
        <v>0</v>
      </c>
      <c r="V47" s="91">
        <v>0</v>
      </c>
      <c r="W47" s="91">
        <v>0</v>
      </c>
      <c r="X47" s="91">
        <v>0</v>
      </c>
      <c r="Y47" s="91">
        <v>0</v>
      </c>
      <c r="Z47" s="91">
        <v>0</v>
      </c>
      <c r="AA47" s="91">
        <v>0</v>
      </c>
      <c r="AB47" s="91">
        <v>0</v>
      </c>
      <c r="AC47" s="326">
        <v>0</v>
      </c>
      <c r="AD47" s="91">
        <v>0</v>
      </c>
      <c r="AE47" s="91">
        <v>0</v>
      </c>
      <c r="AF47" s="91">
        <v>0</v>
      </c>
      <c r="AG47" s="91">
        <v>0</v>
      </c>
      <c r="AH47" s="91">
        <v>0</v>
      </c>
      <c r="AI47" s="91">
        <v>0</v>
      </c>
      <c r="AJ47" s="91">
        <v>0</v>
      </c>
      <c r="AK47" s="91">
        <v>0</v>
      </c>
      <c r="AL47" s="91">
        <v>0</v>
      </c>
      <c r="AM47" s="91">
        <v>0</v>
      </c>
      <c r="AN47" s="91">
        <v>0</v>
      </c>
      <c r="AO47" s="91">
        <v>0</v>
      </c>
      <c r="AP47" s="91">
        <v>0</v>
      </c>
      <c r="AQ47" s="91">
        <v>0</v>
      </c>
      <c r="AR47" s="91">
        <v>0</v>
      </c>
      <c r="AS47" s="91">
        <v>0</v>
      </c>
      <c r="AT47" s="91">
        <v>0</v>
      </c>
      <c r="AU47" s="91">
        <v>0</v>
      </c>
      <c r="AV47" s="92">
        <v>44592</v>
      </c>
      <c r="AW47" t="s">
        <v>0</v>
      </c>
      <c r="AX47">
        <v>2022</v>
      </c>
      <c r="AY47" t="s">
        <v>188</v>
      </c>
    </row>
    <row r="48" spans="1:51" x14ac:dyDescent="0.25">
      <c r="A48" s="89">
        <v>122</v>
      </c>
      <c r="B48" s="90" t="s">
        <v>69</v>
      </c>
      <c r="C48" s="91">
        <v>434912.89999999997</v>
      </c>
      <c r="D48" s="91">
        <v>0</v>
      </c>
      <c r="E48" s="91">
        <v>0</v>
      </c>
      <c r="F48" s="91">
        <v>0</v>
      </c>
      <c r="G48" s="91">
        <v>0</v>
      </c>
      <c r="H48" s="91">
        <v>0</v>
      </c>
      <c r="I48" s="91">
        <v>0</v>
      </c>
      <c r="J48" s="91">
        <v>0</v>
      </c>
      <c r="K48" s="91">
        <v>0</v>
      </c>
      <c r="L48" s="91">
        <v>0</v>
      </c>
      <c r="M48" s="91">
        <v>0</v>
      </c>
      <c r="N48" s="91">
        <v>0</v>
      </c>
      <c r="O48" s="91">
        <v>0</v>
      </c>
      <c r="P48" s="91">
        <v>13983.55</v>
      </c>
      <c r="Q48" s="91">
        <v>0</v>
      </c>
      <c r="R48" s="91">
        <v>0</v>
      </c>
      <c r="S48" s="91">
        <v>0</v>
      </c>
      <c r="T48" s="91">
        <v>13983.55</v>
      </c>
      <c r="U48" s="91">
        <v>0</v>
      </c>
      <c r="V48" s="91">
        <v>0</v>
      </c>
      <c r="W48" s="91">
        <v>0</v>
      </c>
      <c r="X48" s="91">
        <v>0</v>
      </c>
      <c r="Y48" s="91">
        <v>0</v>
      </c>
      <c r="Z48" s="91">
        <v>0</v>
      </c>
      <c r="AA48" s="91">
        <v>0</v>
      </c>
      <c r="AB48" s="91">
        <v>0</v>
      </c>
      <c r="AC48" s="326">
        <v>0</v>
      </c>
      <c r="AD48" s="91">
        <v>0</v>
      </c>
      <c r="AE48" s="91">
        <v>0</v>
      </c>
      <c r="AF48" s="91">
        <v>0</v>
      </c>
      <c r="AG48" s="91">
        <v>0</v>
      </c>
      <c r="AH48" s="91">
        <v>0</v>
      </c>
      <c r="AI48" s="91">
        <v>0</v>
      </c>
      <c r="AJ48" s="91">
        <v>420929.35</v>
      </c>
      <c r="AK48" s="91">
        <v>0</v>
      </c>
      <c r="AL48" s="91">
        <v>0</v>
      </c>
      <c r="AM48" s="91">
        <v>0</v>
      </c>
      <c r="AN48" s="91">
        <v>0</v>
      </c>
      <c r="AO48" s="91">
        <v>0</v>
      </c>
      <c r="AP48" s="91">
        <v>0</v>
      </c>
      <c r="AQ48" s="91">
        <v>0</v>
      </c>
      <c r="AR48" s="91">
        <v>0</v>
      </c>
      <c r="AS48" s="91">
        <v>420929.35</v>
      </c>
      <c r="AT48" s="91">
        <v>0</v>
      </c>
      <c r="AU48" s="91">
        <v>0</v>
      </c>
      <c r="AV48" s="92">
        <v>44592</v>
      </c>
      <c r="AW48" t="s">
        <v>0</v>
      </c>
      <c r="AX48">
        <v>2022</v>
      </c>
      <c r="AY48" t="s">
        <v>267</v>
      </c>
    </row>
    <row r="49" spans="1:51" x14ac:dyDescent="0.25">
      <c r="A49" s="89">
        <v>124</v>
      </c>
      <c r="B49" s="248" t="s">
        <v>99</v>
      </c>
      <c r="C49" s="91">
        <v>88845.05</v>
      </c>
      <c r="D49" s="91">
        <v>0</v>
      </c>
      <c r="E49" s="91">
        <v>0</v>
      </c>
      <c r="F49" s="91">
        <v>0</v>
      </c>
      <c r="G49" s="91">
        <v>0</v>
      </c>
      <c r="H49" s="91">
        <v>0</v>
      </c>
      <c r="I49" s="91">
        <v>0</v>
      </c>
      <c r="J49" s="91">
        <v>0</v>
      </c>
      <c r="K49" s="91">
        <v>0</v>
      </c>
      <c r="L49" s="91">
        <v>0</v>
      </c>
      <c r="M49" s="91">
        <v>0</v>
      </c>
      <c r="N49" s="91">
        <v>0</v>
      </c>
      <c r="O49" s="91">
        <v>0</v>
      </c>
      <c r="P49" s="91">
        <v>0</v>
      </c>
      <c r="Q49" s="91">
        <v>0</v>
      </c>
      <c r="R49" s="91">
        <v>0</v>
      </c>
      <c r="S49" s="91">
        <v>0</v>
      </c>
      <c r="T49" s="91">
        <v>0</v>
      </c>
      <c r="U49" s="91">
        <v>0</v>
      </c>
      <c r="V49" s="91">
        <v>0</v>
      </c>
      <c r="W49" s="91">
        <v>0</v>
      </c>
      <c r="X49" s="91">
        <v>0</v>
      </c>
      <c r="Y49" s="91">
        <v>0</v>
      </c>
      <c r="Z49" s="91">
        <v>0</v>
      </c>
      <c r="AA49" s="91">
        <v>0</v>
      </c>
      <c r="AB49" s="91">
        <v>0</v>
      </c>
      <c r="AC49" s="326">
        <v>0</v>
      </c>
      <c r="AD49" s="91">
        <v>0</v>
      </c>
      <c r="AE49" s="91">
        <v>0</v>
      </c>
      <c r="AF49" s="91">
        <v>0</v>
      </c>
      <c r="AG49" s="91">
        <v>0</v>
      </c>
      <c r="AH49" s="91">
        <v>0</v>
      </c>
      <c r="AI49" s="91">
        <v>0</v>
      </c>
      <c r="AJ49" s="91">
        <v>0</v>
      </c>
      <c r="AK49" s="91">
        <v>0</v>
      </c>
      <c r="AL49" s="91">
        <v>1380.03</v>
      </c>
      <c r="AM49" s="91">
        <v>0</v>
      </c>
      <c r="AN49" s="91">
        <v>1380.03</v>
      </c>
      <c r="AO49" s="91">
        <v>0</v>
      </c>
      <c r="AP49" s="91">
        <v>0</v>
      </c>
      <c r="AQ49" s="91">
        <v>0</v>
      </c>
      <c r="AR49" s="91">
        <v>0</v>
      </c>
      <c r="AS49" s="91">
        <v>0</v>
      </c>
      <c r="AT49" s="91">
        <v>88845.05</v>
      </c>
      <c r="AU49" s="91">
        <v>86084.99</v>
      </c>
      <c r="AV49" s="92">
        <v>44592</v>
      </c>
      <c r="AW49" t="s">
        <v>0</v>
      </c>
      <c r="AX49" s="39">
        <v>2022</v>
      </c>
      <c r="AY49" s="39" t="s">
        <v>289</v>
      </c>
    </row>
    <row r="50" spans="1:51" x14ac:dyDescent="0.25">
      <c r="A50" s="89">
        <v>1</v>
      </c>
      <c r="B50" s="90" t="s">
        <v>65</v>
      </c>
      <c r="C50" s="91">
        <v>952120.10000000009</v>
      </c>
      <c r="D50" s="91">
        <v>0</v>
      </c>
      <c r="E50" s="91">
        <v>0</v>
      </c>
      <c r="F50" s="91">
        <v>0</v>
      </c>
      <c r="G50" s="91">
        <v>2490.7400000000002</v>
      </c>
      <c r="H50" s="91">
        <v>0</v>
      </c>
      <c r="I50" s="91">
        <v>0</v>
      </c>
      <c r="J50" s="91">
        <v>-21.01</v>
      </c>
      <c r="K50" s="91">
        <v>8418.75</v>
      </c>
      <c r="L50" s="91">
        <v>0</v>
      </c>
      <c r="M50" s="91">
        <v>32456.53</v>
      </c>
      <c r="N50" s="91">
        <v>188351.28</v>
      </c>
      <c r="O50" s="91">
        <v>220807.81</v>
      </c>
      <c r="P50" s="91">
        <v>521</v>
      </c>
      <c r="Q50" s="91">
        <v>0</v>
      </c>
      <c r="R50" s="91">
        <v>0</v>
      </c>
      <c r="S50" s="91">
        <v>0</v>
      </c>
      <c r="T50" s="91">
        <v>232217.29</v>
      </c>
      <c r="U50" s="91">
        <v>18680.240000000002</v>
      </c>
      <c r="V50" s="91">
        <v>353.12</v>
      </c>
      <c r="W50" s="91">
        <v>0</v>
      </c>
      <c r="X50" s="91">
        <v>0</v>
      </c>
      <c r="Y50" s="91">
        <v>0</v>
      </c>
      <c r="Z50" s="91">
        <v>0</v>
      </c>
      <c r="AA50" s="91">
        <v>4795.17</v>
      </c>
      <c r="AB50" s="91">
        <v>0</v>
      </c>
      <c r="AC50" s="326">
        <v>6550.86</v>
      </c>
      <c r="AD50" s="91">
        <v>404239.21</v>
      </c>
      <c r="AE50" s="91">
        <v>308.27999999999997</v>
      </c>
      <c r="AF50" s="91">
        <v>0</v>
      </c>
      <c r="AG50" s="91">
        <v>0</v>
      </c>
      <c r="AH50" s="91">
        <v>0</v>
      </c>
      <c r="AI50" s="91">
        <v>0</v>
      </c>
      <c r="AJ50" s="91">
        <v>0</v>
      </c>
      <c r="AK50" s="91">
        <v>11972.67</v>
      </c>
      <c r="AL50" s="91">
        <v>34617.67</v>
      </c>
      <c r="AM50" s="91">
        <v>0</v>
      </c>
      <c r="AN50" s="91">
        <v>13087.42</v>
      </c>
      <c r="AO50" s="91">
        <v>0</v>
      </c>
      <c r="AP50" s="91">
        <v>129</v>
      </c>
      <c r="AQ50" s="91">
        <v>0</v>
      </c>
      <c r="AR50" s="91">
        <v>0</v>
      </c>
      <c r="AS50" s="91">
        <v>434926.88000000006</v>
      </c>
      <c r="AT50" s="91">
        <v>284975.93</v>
      </c>
      <c r="AU50" s="91">
        <v>225169.17</v>
      </c>
      <c r="AV50" s="92">
        <v>44620</v>
      </c>
      <c r="AW50" t="s">
        <v>1</v>
      </c>
      <c r="AX50">
        <v>2022</v>
      </c>
      <c r="AY50" t="s">
        <v>177</v>
      </c>
    </row>
    <row r="51" spans="1:51" x14ac:dyDescent="0.25">
      <c r="A51" s="89">
        <v>2</v>
      </c>
      <c r="B51" s="90" t="s">
        <v>90</v>
      </c>
      <c r="C51" s="91">
        <v>1210443.43</v>
      </c>
      <c r="D51" s="91">
        <v>125.04</v>
      </c>
      <c r="E51" s="91">
        <v>0</v>
      </c>
      <c r="F51" s="91">
        <v>0</v>
      </c>
      <c r="G51" s="91">
        <v>3233.71</v>
      </c>
      <c r="H51" s="91">
        <v>0</v>
      </c>
      <c r="I51" s="91">
        <v>0</v>
      </c>
      <c r="J51" s="91">
        <v>18.79</v>
      </c>
      <c r="K51" s="91">
        <v>7101.28</v>
      </c>
      <c r="L51" s="91">
        <v>0</v>
      </c>
      <c r="M51" s="91">
        <v>8445.69</v>
      </c>
      <c r="N51" s="91">
        <v>711374.76</v>
      </c>
      <c r="O51" s="91">
        <v>719820.45</v>
      </c>
      <c r="P51" s="91">
        <v>310922.5</v>
      </c>
      <c r="Q51" s="91">
        <v>0</v>
      </c>
      <c r="R51" s="91">
        <v>0</v>
      </c>
      <c r="S51" s="91">
        <v>0</v>
      </c>
      <c r="T51" s="91">
        <v>1041221.7699999999</v>
      </c>
      <c r="U51" s="91">
        <v>151.29</v>
      </c>
      <c r="V51" s="91">
        <v>60.61</v>
      </c>
      <c r="W51" s="91">
        <v>45.85</v>
      </c>
      <c r="X51" s="91">
        <v>0</v>
      </c>
      <c r="Y51" s="91">
        <v>0</v>
      </c>
      <c r="Z51" s="91">
        <v>0</v>
      </c>
      <c r="AA51" s="91">
        <v>0</v>
      </c>
      <c r="AB51" s="91">
        <v>0</v>
      </c>
      <c r="AC51" s="326">
        <v>2859.77</v>
      </c>
      <c r="AD51" s="91">
        <v>0</v>
      </c>
      <c r="AE51" s="91">
        <v>745.5</v>
      </c>
      <c r="AF51" s="91">
        <v>0</v>
      </c>
      <c r="AG51" s="91">
        <v>0</v>
      </c>
      <c r="AH51" s="91">
        <v>0</v>
      </c>
      <c r="AI51" s="91">
        <v>0</v>
      </c>
      <c r="AJ51" s="91">
        <v>135075.81</v>
      </c>
      <c r="AK51" s="91">
        <v>25801.47</v>
      </c>
      <c r="AL51" s="91">
        <v>0</v>
      </c>
      <c r="AM51" s="91">
        <v>0</v>
      </c>
      <c r="AN51" s="91">
        <v>50</v>
      </c>
      <c r="AO51" s="91">
        <v>0</v>
      </c>
      <c r="AP51" s="91">
        <v>4431.3599999999997</v>
      </c>
      <c r="AQ51" s="91">
        <v>0</v>
      </c>
      <c r="AR51" s="91">
        <v>0</v>
      </c>
      <c r="AS51" s="91">
        <v>138938.82999999999</v>
      </c>
      <c r="AT51" s="91">
        <v>30282.83</v>
      </c>
      <c r="AU51" s="91">
        <v>0</v>
      </c>
      <c r="AV51" s="92">
        <v>44620</v>
      </c>
      <c r="AW51" t="s">
        <v>1</v>
      </c>
      <c r="AX51">
        <v>2022</v>
      </c>
      <c r="AY51" t="s">
        <v>168</v>
      </c>
    </row>
    <row r="52" spans="1:51" x14ac:dyDescent="0.25">
      <c r="A52" s="89">
        <v>12</v>
      </c>
      <c r="B52" s="90" t="s">
        <v>81</v>
      </c>
      <c r="C52" s="91">
        <v>24819567.130000003</v>
      </c>
      <c r="D52" s="91">
        <v>65920.67</v>
      </c>
      <c r="E52" s="91">
        <v>0</v>
      </c>
      <c r="F52" s="91">
        <v>0</v>
      </c>
      <c r="G52" s="91">
        <v>106898.31999999999</v>
      </c>
      <c r="H52" s="91">
        <v>0</v>
      </c>
      <c r="I52" s="91">
        <v>0</v>
      </c>
      <c r="J52" s="91">
        <v>31259.629999999997</v>
      </c>
      <c r="K52" s="91">
        <v>41999.71</v>
      </c>
      <c r="L52" s="91">
        <v>0</v>
      </c>
      <c r="M52" s="91">
        <v>9610307.790000001</v>
      </c>
      <c r="N52" s="91">
        <v>4078990.77</v>
      </c>
      <c r="O52" s="91">
        <v>13689298.560000001</v>
      </c>
      <c r="P52" s="91">
        <v>225321.39</v>
      </c>
      <c r="Q52" s="91">
        <v>0</v>
      </c>
      <c r="R52" s="91">
        <v>0</v>
      </c>
      <c r="S52" s="91">
        <v>0</v>
      </c>
      <c r="T52" s="91">
        <v>14160698.280000001</v>
      </c>
      <c r="U52" s="91">
        <v>460995.9</v>
      </c>
      <c r="V52" s="91">
        <v>24782.16</v>
      </c>
      <c r="W52" s="91">
        <v>1986.24</v>
      </c>
      <c r="X52" s="91">
        <v>738098.44000000006</v>
      </c>
      <c r="Y52" s="91">
        <v>5656.87</v>
      </c>
      <c r="Z52" s="91">
        <v>0</v>
      </c>
      <c r="AA52" s="91">
        <v>467856.75</v>
      </c>
      <c r="AB52" s="91">
        <v>0</v>
      </c>
      <c r="AC52" s="326">
        <v>819099.56</v>
      </c>
      <c r="AD52" s="91">
        <v>286637.52</v>
      </c>
      <c r="AE52" s="91">
        <v>1440.21</v>
      </c>
      <c r="AF52" s="91">
        <v>0</v>
      </c>
      <c r="AG52" s="91">
        <v>0</v>
      </c>
      <c r="AH52" s="91">
        <v>0</v>
      </c>
      <c r="AI52" s="91">
        <v>0</v>
      </c>
      <c r="AJ52" s="91">
        <v>6807779.6299999999</v>
      </c>
      <c r="AK52" s="91">
        <v>479112.80000000005</v>
      </c>
      <c r="AL52" s="91">
        <v>35584.94</v>
      </c>
      <c r="AM52" s="91">
        <v>0</v>
      </c>
      <c r="AN52" s="91">
        <v>420149.21</v>
      </c>
      <c r="AO52" s="91">
        <v>16464.759999999998</v>
      </c>
      <c r="AP52" s="91">
        <v>48044.99</v>
      </c>
      <c r="AQ52" s="91">
        <v>45078.87</v>
      </c>
      <c r="AR52" s="91">
        <v>0</v>
      </c>
      <c r="AS52" s="91">
        <v>9614333.2799999993</v>
      </c>
      <c r="AT52" s="91">
        <v>1044535.5700000001</v>
      </c>
      <c r="AU52" s="91">
        <v>100</v>
      </c>
      <c r="AV52" s="92">
        <v>44620</v>
      </c>
      <c r="AW52" t="s">
        <v>1</v>
      </c>
      <c r="AX52">
        <v>2022</v>
      </c>
      <c r="AY52" t="s">
        <v>152</v>
      </c>
    </row>
    <row r="53" spans="1:51" x14ac:dyDescent="0.25">
      <c r="A53" s="89">
        <v>13</v>
      </c>
      <c r="B53" s="90" t="s">
        <v>70</v>
      </c>
      <c r="C53" s="91">
        <v>96767001.5</v>
      </c>
      <c r="D53" s="91">
        <v>14599.69</v>
      </c>
      <c r="E53" s="91">
        <v>0</v>
      </c>
      <c r="F53" s="91">
        <v>0</v>
      </c>
      <c r="G53" s="91">
        <v>80660.739999999991</v>
      </c>
      <c r="H53" s="91">
        <v>0</v>
      </c>
      <c r="I53" s="91">
        <v>0</v>
      </c>
      <c r="J53" s="91">
        <v>2832024.6599999997</v>
      </c>
      <c r="K53" s="91">
        <v>599347.63</v>
      </c>
      <c r="L53" s="91">
        <v>0</v>
      </c>
      <c r="M53" s="91">
        <v>58369140.770000003</v>
      </c>
      <c r="N53" s="91">
        <v>21316187.52</v>
      </c>
      <c r="O53" s="91">
        <v>79685328.290000007</v>
      </c>
      <c r="P53" s="91">
        <v>0</v>
      </c>
      <c r="Q53" s="91">
        <v>0</v>
      </c>
      <c r="R53" s="91">
        <v>0</v>
      </c>
      <c r="S53" s="91">
        <v>0</v>
      </c>
      <c r="T53" s="91">
        <v>83211961.010000005</v>
      </c>
      <c r="U53" s="91">
        <v>252275.7</v>
      </c>
      <c r="V53" s="91">
        <v>0</v>
      </c>
      <c r="W53" s="91">
        <v>2066.75</v>
      </c>
      <c r="X53" s="91">
        <v>103038.09</v>
      </c>
      <c r="Y53" s="91">
        <v>8823.2099999999991</v>
      </c>
      <c r="Z53" s="91">
        <v>0</v>
      </c>
      <c r="AA53" s="91">
        <v>3148038.05</v>
      </c>
      <c r="AB53" s="91">
        <v>0</v>
      </c>
      <c r="AC53" s="326">
        <v>6993787.96</v>
      </c>
      <c r="AD53" s="91">
        <v>0</v>
      </c>
      <c r="AE53" s="91">
        <v>23237.439999999999</v>
      </c>
      <c r="AF53" s="91">
        <v>0</v>
      </c>
      <c r="AG53" s="91">
        <v>0</v>
      </c>
      <c r="AH53" s="91">
        <v>0</v>
      </c>
      <c r="AI53" s="91">
        <v>0</v>
      </c>
      <c r="AJ53" s="91">
        <v>109674.79</v>
      </c>
      <c r="AK53" s="91">
        <v>1491785.44</v>
      </c>
      <c r="AL53" s="91">
        <v>955667.18</v>
      </c>
      <c r="AM53" s="91">
        <v>0</v>
      </c>
      <c r="AN53" s="91">
        <v>448880.19</v>
      </c>
      <c r="AO53" s="91">
        <v>0</v>
      </c>
      <c r="AP53" s="91">
        <v>0</v>
      </c>
      <c r="AQ53" s="91">
        <v>0</v>
      </c>
      <c r="AR53" s="91">
        <v>0</v>
      </c>
      <c r="AS53" s="91">
        <v>10640941.989999998</v>
      </c>
      <c r="AT53" s="91">
        <v>2914098.5</v>
      </c>
      <c r="AU53" s="91">
        <v>17765.690000000002</v>
      </c>
      <c r="AV53" s="92">
        <v>44620</v>
      </c>
      <c r="AW53" t="s">
        <v>1</v>
      </c>
      <c r="AX53">
        <v>2022</v>
      </c>
      <c r="AY53" t="s">
        <v>149</v>
      </c>
    </row>
    <row r="54" spans="1:51" x14ac:dyDescent="0.25">
      <c r="A54" s="89">
        <v>23</v>
      </c>
      <c r="B54" s="90" t="s">
        <v>75</v>
      </c>
      <c r="C54" s="91">
        <v>9697514.1199999992</v>
      </c>
      <c r="D54" s="91">
        <v>0.03</v>
      </c>
      <c r="E54" s="91">
        <v>0</v>
      </c>
      <c r="F54" s="91">
        <v>0</v>
      </c>
      <c r="G54" s="91">
        <v>0</v>
      </c>
      <c r="H54" s="91">
        <v>0</v>
      </c>
      <c r="I54" s="91">
        <v>0</v>
      </c>
      <c r="J54" s="91">
        <v>167633.82</v>
      </c>
      <c r="K54" s="91">
        <v>22118.49</v>
      </c>
      <c r="L54" s="91">
        <v>0</v>
      </c>
      <c r="M54" s="91">
        <v>12631.99</v>
      </c>
      <c r="N54" s="91">
        <v>121967.11</v>
      </c>
      <c r="O54" s="91">
        <v>134599.1</v>
      </c>
      <c r="P54" s="91">
        <v>0</v>
      </c>
      <c r="Q54" s="91">
        <v>0</v>
      </c>
      <c r="R54" s="91">
        <v>0</v>
      </c>
      <c r="S54" s="91">
        <v>0</v>
      </c>
      <c r="T54" s="91">
        <v>324351.44</v>
      </c>
      <c r="U54" s="91">
        <v>4468557.12</v>
      </c>
      <c r="V54" s="91">
        <v>1681374.8699999999</v>
      </c>
      <c r="W54" s="91">
        <v>87305.98000000001</v>
      </c>
      <c r="X54" s="91">
        <v>362296.42</v>
      </c>
      <c r="Y54" s="91">
        <v>183559.77</v>
      </c>
      <c r="Z54" s="91">
        <v>0</v>
      </c>
      <c r="AA54" s="91">
        <v>49300.170000000006</v>
      </c>
      <c r="AB54" s="91">
        <v>90187.72</v>
      </c>
      <c r="AC54" s="326">
        <v>455407.43</v>
      </c>
      <c r="AD54" s="91">
        <v>884182.88</v>
      </c>
      <c r="AE54" s="91">
        <v>354063.4</v>
      </c>
      <c r="AF54" s="91">
        <v>0</v>
      </c>
      <c r="AG54" s="91">
        <v>0</v>
      </c>
      <c r="AH54" s="91">
        <v>0</v>
      </c>
      <c r="AI54" s="91">
        <v>0</v>
      </c>
      <c r="AJ54" s="91">
        <v>-211071.6</v>
      </c>
      <c r="AK54" s="91">
        <v>265428.49</v>
      </c>
      <c r="AL54" s="91">
        <v>28708.75</v>
      </c>
      <c r="AM54" s="91">
        <v>0</v>
      </c>
      <c r="AN54" s="91">
        <v>486424.88</v>
      </c>
      <c r="AO54" s="91">
        <v>0</v>
      </c>
      <c r="AP54" s="91">
        <v>44447.73</v>
      </c>
      <c r="AQ54" s="91">
        <v>0</v>
      </c>
      <c r="AR54" s="91">
        <v>0</v>
      </c>
      <c r="AS54" s="91">
        <v>8405164.1600000001</v>
      </c>
      <c r="AT54" s="91">
        <v>967998.52</v>
      </c>
      <c r="AU54" s="91">
        <v>142988.67000000001</v>
      </c>
      <c r="AV54" s="92">
        <v>44620</v>
      </c>
      <c r="AW54" t="s">
        <v>1</v>
      </c>
      <c r="AX54">
        <v>2022</v>
      </c>
      <c r="AY54" t="s">
        <v>159</v>
      </c>
    </row>
    <row r="55" spans="1:51" x14ac:dyDescent="0.25">
      <c r="A55" s="89">
        <v>24</v>
      </c>
      <c r="B55" s="90" t="s">
        <v>98</v>
      </c>
      <c r="C55" s="91">
        <v>3366321.69</v>
      </c>
      <c r="D55" s="91">
        <v>144607.78</v>
      </c>
      <c r="E55" s="91">
        <v>0</v>
      </c>
      <c r="F55" s="91">
        <v>0</v>
      </c>
      <c r="G55" s="91">
        <v>326770.27999999997</v>
      </c>
      <c r="H55" s="91">
        <v>0</v>
      </c>
      <c r="I55" s="91">
        <v>0</v>
      </c>
      <c r="J55" s="91">
        <v>38868.25</v>
      </c>
      <c r="K55" s="91">
        <v>197417.57</v>
      </c>
      <c r="L55" s="91">
        <v>0</v>
      </c>
      <c r="M55" s="91">
        <v>2227.34</v>
      </c>
      <c r="N55" s="91">
        <v>2513303.2600000002</v>
      </c>
      <c r="O55" s="91">
        <v>2515530.6</v>
      </c>
      <c r="P55" s="91">
        <v>53391.19</v>
      </c>
      <c r="Q55" s="91">
        <v>0</v>
      </c>
      <c r="R55" s="91">
        <v>0</v>
      </c>
      <c r="S55" s="91">
        <v>0</v>
      </c>
      <c r="T55" s="91">
        <v>3276585.67</v>
      </c>
      <c r="U55" s="91">
        <v>26816.07</v>
      </c>
      <c r="V55" s="91">
        <v>0</v>
      </c>
      <c r="W55" s="91">
        <v>0</v>
      </c>
      <c r="X55" s="91">
        <v>0</v>
      </c>
      <c r="Y55" s="91">
        <v>0</v>
      </c>
      <c r="Z55" s="91">
        <v>0</v>
      </c>
      <c r="AA55" s="91">
        <v>20638.400000000001</v>
      </c>
      <c r="AB55" s="91">
        <v>0</v>
      </c>
      <c r="AC55" s="326">
        <v>0</v>
      </c>
      <c r="AD55" s="91">
        <v>36122.76</v>
      </c>
      <c r="AE55" s="91">
        <v>0</v>
      </c>
      <c r="AF55" s="91">
        <v>0</v>
      </c>
      <c r="AG55" s="91">
        <v>0</v>
      </c>
      <c r="AH55" s="91">
        <v>0</v>
      </c>
      <c r="AI55" s="91">
        <v>0</v>
      </c>
      <c r="AJ55" s="91">
        <v>1757.78</v>
      </c>
      <c r="AK55" s="91">
        <v>2061.48</v>
      </c>
      <c r="AL55" s="91">
        <v>0</v>
      </c>
      <c r="AM55" s="91">
        <v>0</v>
      </c>
      <c r="AN55" s="91">
        <v>2339.5299999999997</v>
      </c>
      <c r="AO55" s="91">
        <v>0</v>
      </c>
      <c r="AP55" s="91">
        <v>0</v>
      </c>
      <c r="AQ55" s="91">
        <v>0</v>
      </c>
      <c r="AR55" s="91">
        <v>0</v>
      </c>
      <c r="AS55" s="91">
        <v>85335.010000000009</v>
      </c>
      <c r="AT55" s="91">
        <v>4401.01</v>
      </c>
      <c r="AU55" s="91">
        <v>0</v>
      </c>
      <c r="AV55" s="92">
        <v>44620</v>
      </c>
      <c r="AW55" t="s">
        <v>1</v>
      </c>
      <c r="AX55">
        <v>2022</v>
      </c>
      <c r="AY55" t="s">
        <v>164</v>
      </c>
    </row>
    <row r="56" spans="1:51" x14ac:dyDescent="0.25">
      <c r="A56" s="89">
        <v>25</v>
      </c>
      <c r="B56" s="90" t="s">
        <v>67</v>
      </c>
      <c r="C56" s="91">
        <v>1193399.46</v>
      </c>
      <c r="D56" s="91">
        <v>333197.44</v>
      </c>
      <c r="E56" s="91">
        <v>0</v>
      </c>
      <c r="F56" s="91">
        <v>0</v>
      </c>
      <c r="G56" s="91">
        <v>0</v>
      </c>
      <c r="H56" s="91">
        <v>0</v>
      </c>
      <c r="I56" s="91">
        <v>0</v>
      </c>
      <c r="J56" s="91">
        <v>0</v>
      </c>
      <c r="K56" s="91">
        <v>0</v>
      </c>
      <c r="L56" s="91">
        <v>0</v>
      </c>
      <c r="M56" s="91">
        <v>0</v>
      </c>
      <c r="N56" s="91">
        <v>0</v>
      </c>
      <c r="O56" s="91">
        <v>0</v>
      </c>
      <c r="P56" s="91">
        <v>858821.62</v>
      </c>
      <c r="Q56" s="91">
        <v>0</v>
      </c>
      <c r="R56" s="91">
        <v>0</v>
      </c>
      <c r="S56" s="91">
        <v>0</v>
      </c>
      <c r="T56" s="91">
        <v>1192019.06</v>
      </c>
      <c r="U56" s="91">
        <v>0</v>
      </c>
      <c r="V56" s="91">
        <v>0</v>
      </c>
      <c r="W56" s="91">
        <v>0</v>
      </c>
      <c r="X56" s="91">
        <v>0</v>
      </c>
      <c r="Y56" s="91">
        <v>0</v>
      </c>
      <c r="Z56" s="91">
        <v>0</v>
      </c>
      <c r="AA56" s="91">
        <v>0</v>
      </c>
      <c r="AB56" s="91">
        <v>0</v>
      </c>
      <c r="AC56" s="326">
        <v>1380.4</v>
      </c>
      <c r="AD56" s="91">
        <v>0</v>
      </c>
      <c r="AE56" s="91">
        <v>0</v>
      </c>
      <c r="AF56" s="91">
        <v>0</v>
      </c>
      <c r="AG56" s="91">
        <v>0</v>
      </c>
      <c r="AH56" s="91">
        <v>0</v>
      </c>
      <c r="AI56" s="91">
        <v>0</v>
      </c>
      <c r="AJ56" s="91">
        <v>0</v>
      </c>
      <c r="AK56" s="91">
        <v>0</v>
      </c>
      <c r="AL56" s="91">
        <v>0</v>
      </c>
      <c r="AM56" s="91">
        <v>0</v>
      </c>
      <c r="AN56" s="91">
        <v>0</v>
      </c>
      <c r="AO56" s="91">
        <v>0</v>
      </c>
      <c r="AP56" s="91">
        <v>0</v>
      </c>
      <c r="AQ56" s="91">
        <v>0</v>
      </c>
      <c r="AR56" s="91">
        <v>0</v>
      </c>
      <c r="AS56" s="91">
        <v>1380.4</v>
      </c>
      <c r="AT56" s="91">
        <v>0</v>
      </c>
      <c r="AU56" s="91">
        <v>0</v>
      </c>
      <c r="AV56" s="92">
        <v>44620</v>
      </c>
      <c r="AW56" t="s">
        <v>1</v>
      </c>
      <c r="AX56">
        <v>2022</v>
      </c>
      <c r="AY56" t="s">
        <v>174</v>
      </c>
    </row>
    <row r="57" spans="1:51" x14ac:dyDescent="0.25">
      <c r="A57" s="89">
        <v>29</v>
      </c>
      <c r="B57" s="90" t="s">
        <v>94</v>
      </c>
      <c r="C57" s="91">
        <v>8893227.8200000003</v>
      </c>
      <c r="D57" s="91">
        <v>9378.3700000000008</v>
      </c>
      <c r="E57" s="91">
        <v>0</v>
      </c>
      <c r="F57" s="91">
        <v>0</v>
      </c>
      <c r="G57" s="91">
        <v>0</v>
      </c>
      <c r="H57" s="91">
        <v>0</v>
      </c>
      <c r="I57" s="91">
        <v>0</v>
      </c>
      <c r="J57" s="91">
        <v>0</v>
      </c>
      <c r="K57" s="91">
        <v>8598.0499999999993</v>
      </c>
      <c r="L57" s="91">
        <v>0</v>
      </c>
      <c r="M57" s="91">
        <v>0</v>
      </c>
      <c r="N57" s="91">
        <v>582708.16</v>
      </c>
      <c r="O57" s="91">
        <v>582708.16</v>
      </c>
      <c r="P57" s="91">
        <v>9419.119999999999</v>
      </c>
      <c r="Q57" s="91">
        <v>0</v>
      </c>
      <c r="R57" s="91">
        <v>0</v>
      </c>
      <c r="S57" s="91">
        <v>0</v>
      </c>
      <c r="T57" s="91">
        <v>610103.70000000007</v>
      </c>
      <c r="U57" s="91">
        <v>3780153.47</v>
      </c>
      <c r="V57" s="91">
        <v>2140417.75</v>
      </c>
      <c r="W57" s="91">
        <v>291757.15999999997</v>
      </c>
      <c r="X57" s="91">
        <v>777384.21</v>
      </c>
      <c r="Y57" s="91">
        <v>764937.12000000011</v>
      </c>
      <c r="Z57" s="91">
        <v>0</v>
      </c>
      <c r="AA57" s="91">
        <v>0</v>
      </c>
      <c r="AB57" s="91">
        <v>140071.28</v>
      </c>
      <c r="AC57" s="326">
        <v>0</v>
      </c>
      <c r="AD57" s="91">
        <v>0</v>
      </c>
      <c r="AE57" s="91">
        <v>31964.109999999997</v>
      </c>
      <c r="AF57" s="91">
        <v>0</v>
      </c>
      <c r="AG57" s="91">
        <v>0</v>
      </c>
      <c r="AH57" s="91">
        <v>0</v>
      </c>
      <c r="AI57" s="91">
        <v>0</v>
      </c>
      <c r="AJ57" s="91">
        <v>95154.52</v>
      </c>
      <c r="AK57" s="91">
        <v>0</v>
      </c>
      <c r="AL57" s="91">
        <v>2055.67</v>
      </c>
      <c r="AM57" s="91">
        <v>0</v>
      </c>
      <c r="AN57" s="91">
        <v>224062.09</v>
      </c>
      <c r="AO57" s="91">
        <v>0</v>
      </c>
      <c r="AP57" s="91">
        <v>24319.39</v>
      </c>
      <c r="AQ57" s="91">
        <v>10847.35</v>
      </c>
      <c r="AR57" s="91">
        <v>0</v>
      </c>
      <c r="AS57" s="91">
        <v>8021839.620000001</v>
      </c>
      <c r="AT57" s="91">
        <v>261284.50000000003</v>
      </c>
      <c r="AU57" s="91">
        <v>0</v>
      </c>
      <c r="AV57" s="92">
        <v>44620</v>
      </c>
      <c r="AW57" t="s">
        <v>1</v>
      </c>
      <c r="AX57">
        <v>2022</v>
      </c>
      <c r="AY57" t="s">
        <v>156</v>
      </c>
    </row>
    <row r="58" spans="1:51" x14ac:dyDescent="0.25">
      <c r="A58" s="89">
        <v>32</v>
      </c>
      <c r="B58" s="90" t="s">
        <v>104</v>
      </c>
      <c r="C58" s="91">
        <v>0</v>
      </c>
      <c r="D58" s="91">
        <v>0</v>
      </c>
      <c r="E58" s="91">
        <v>0</v>
      </c>
      <c r="F58" s="91">
        <v>0</v>
      </c>
      <c r="G58" s="91">
        <v>0</v>
      </c>
      <c r="H58" s="91">
        <v>0</v>
      </c>
      <c r="I58" s="91">
        <v>0</v>
      </c>
      <c r="J58" s="91">
        <v>0</v>
      </c>
      <c r="K58" s="91">
        <v>0</v>
      </c>
      <c r="L58" s="91">
        <v>0</v>
      </c>
      <c r="M58" s="91">
        <v>0</v>
      </c>
      <c r="N58" s="91">
        <v>0</v>
      </c>
      <c r="O58" s="91">
        <v>0</v>
      </c>
      <c r="P58" s="91">
        <v>0</v>
      </c>
      <c r="Q58" s="91">
        <v>0</v>
      </c>
      <c r="R58" s="91">
        <v>0</v>
      </c>
      <c r="S58" s="91">
        <v>0</v>
      </c>
      <c r="T58" s="91">
        <v>0</v>
      </c>
      <c r="U58" s="91">
        <v>0</v>
      </c>
      <c r="V58" s="91">
        <v>0</v>
      </c>
      <c r="W58" s="91">
        <v>0</v>
      </c>
      <c r="X58" s="91">
        <v>0</v>
      </c>
      <c r="Y58" s="91">
        <v>0</v>
      </c>
      <c r="Z58" s="91">
        <v>0</v>
      </c>
      <c r="AA58" s="91">
        <v>0</v>
      </c>
      <c r="AB58" s="91">
        <v>0</v>
      </c>
      <c r="AC58" s="326">
        <v>0</v>
      </c>
      <c r="AD58" s="91">
        <v>0</v>
      </c>
      <c r="AE58" s="91">
        <v>0</v>
      </c>
      <c r="AF58" s="91">
        <v>0</v>
      </c>
      <c r="AG58" s="91">
        <v>0</v>
      </c>
      <c r="AH58" s="91">
        <v>0</v>
      </c>
      <c r="AI58" s="91">
        <v>0</v>
      </c>
      <c r="AJ58" s="91">
        <v>0</v>
      </c>
      <c r="AK58" s="91">
        <v>0</v>
      </c>
      <c r="AL58" s="91">
        <v>0</v>
      </c>
      <c r="AM58" s="91">
        <v>0</v>
      </c>
      <c r="AN58" s="91">
        <v>0</v>
      </c>
      <c r="AO58" s="91">
        <v>0</v>
      </c>
      <c r="AP58" s="91">
        <v>0</v>
      </c>
      <c r="AQ58" s="91">
        <v>0</v>
      </c>
      <c r="AR58" s="91">
        <v>0</v>
      </c>
      <c r="AS58" s="91">
        <v>0</v>
      </c>
      <c r="AT58" s="91">
        <v>0</v>
      </c>
      <c r="AU58" s="91">
        <v>0</v>
      </c>
      <c r="AV58" s="92">
        <v>44620</v>
      </c>
      <c r="AW58" t="s">
        <v>1</v>
      </c>
      <c r="AX58">
        <v>2022</v>
      </c>
      <c r="AY58" t="s">
        <v>287</v>
      </c>
    </row>
    <row r="59" spans="1:51" x14ac:dyDescent="0.25">
      <c r="A59" s="89">
        <v>40</v>
      </c>
      <c r="B59" s="90" t="s">
        <v>97</v>
      </c>
      <c r="C59" s="91">
        <v>2437419.7800000003</v>
      </c>
      <c r="D59" s="91">
        <v>0</v>
      </c>
      <c r="E59" s="91">
        <v>0</v>
      </c>
      <c r="F59" s="91">
        <v>0</v>
      </c>
      <c r="G59" s="91">
        <v>28645.5</v>
      </c>
      <c r="H59" s="91">
        <v>0</v>
      </c>
      <c r="I59" s="91">
        <v>0</v>
      </c>
      <c r="J59" s="91">
        <v>50.64</v>
      </c>
      <c r="K59" s="91">
        <v>19749.82</v>
      </c>
      <c r="L59" s="91">
        <v>0</v>
      </c>
      <c r="M59" s="91">
        <v>562444.02</v>
      </c>
      <c r="N59" s="91">
        <v>1479873.01</v>
      </c>
      <c r="O59" s="91">
        <v>2042317.03</v>
      </c>
      <c r="P59" s="91">
        <v>27441.25</v>
      </c>
      <c r="Q59" s="91">
        <v>0</v>
      </c>
      <c r="R59" s="91">
        <v>0</v>
      </c>
      <c r="S59" s="91">
        <v>0</v>
      </c>
      <c r="T59" s="91">
        <v>2118204.2400000002</v>
      </c>
      <c r="U59" s="91">
        <v>42782.17</v>
      </c>
      <c r="V59" s="91">
        <v>4452.08</v>
      </c>
      <c r="W59" s="91">
        <v>139.91999999999999</v>
      </c>
      <c r="X59" s="91">
        <v>0</v>
      </c>
      <c r="Y59" s="91">
        <v>2872.24</v>
      </c>
      <c r="Z59" s="91">
        <v>0</v>
      </c>
      <c r="AA59" s="91">
        <v>16163.23</v>
      </c>
      <c r="AB59" s="91">
        <v>0</v>
      </c>
      <c r="AC59" s="326">
        <v>151575.64000000001</v>
      </c>
      <c r="AD59" s="91">
        <v>0</v>
      </c>
      <c r="AE59" s="91">
        <v>20203.82</v>
      </c>
      <c r="AF59" s="91">
        <v>0</v>
      </c>
      <c r="AG59" s="91">
        <v>0</v>
      </c>
      <c r="AH59" s="91">
        <v>0</v>
      </c>
      <c r="AI59" s="91">
        <v>0</v>
      </c>
      <c r="AJ59" s="91">
        <v>0</v>
      </c>
      <c r="AK59" s="91">
        <v>56422.720000000001</v>
      </c>
      <c r="AL59" s="91">
        <v>801</v>
      </c>
      <c r="AM59" s="91">
        <v>0</v>
      </c>
      <c r="AN59" s="91">
        <v>12245.720000000001</v>
      </c>
      <c r="AO59" s="91">
        <v>0</v>
      </c>
      <c r="AP59" s="91">
        <v>2001</v>
      </c>
      <c r="AQ59" s="91">
        <v>0</v>
      </c>
      <c r="AR59" s="91">
        <v>0</v>
      </c>
      <c r="AS59" s="91">
        <v>238189.10000000003</v>
      </c>
      <c r="AT59" s="91">
        <v>81026.44</v>
      </c>
      <c r="AU59" s="91">
        <v>9556</v>
      </c>
      <c r="AV59" s="92">
        <v>44620</v>
      </c>
      <c r="AW59" t="s">
        <v>1</v>
      </c>
      <c r="AX59">
        <v>2022</v>
      </c>
      <c r="AY59" t="s">
        <v>166</v>
      </c>
    </row>
    <row r="60" spans="1:51" x14ac:dyDescent="0.25">
      <c r="A60" s="89">
        <v>44</v>
      </c>
      <c r="B60" s="90" t="s">
        <v>62</v>
      </c>
      <c r="C60" s="91">
        <v>1496705.65</v>
      </c>
      <c r="D60" s="91">
        <v>2615.73</v>
      </c>
      <c r="E60" s="91">
        <v>0</v>
      </c>
      <c r="F60" s="91">
        <v>0</v>
      </c>
      <c r="G60" s="91">
        <v>-601.38</v>
      </c>
      <c r="H60" s="91">
        <v>0</v>
      </c>
      <c r="I60" s="91">
        <v>0</v>
      </c>
      <c r="J60" s="91">
        <v>8709.7099999999991</v>
      </c>
      <c r="K60" s="91">
        <v>95472.320000000007</v>
      </c>
      <c r="L60" s="91">
        <v>0</v>
      </c>
      <c r="M60" s="91">
        <v>885160.12</v>
      </c>
      <c r="N60" s="91">
        <v>112802.38</v>
      </c>
      <c r="O60" s="91">
        <v>997962.5</v>
      </c>
      <c r="P60" s="91">
        <v>7143.36</v>
      </c>
      <c r="Q60" s="91">
        <v>0</v>
      </c>
      <c r="R60" s="91">
        <v>0</v>
      </c>
      <c r="S60" s="91">
        <v>0</v>
      </c>
      <c r="T60" s="91">
        <v>1111302.24</v>
      </c>
      <c r="U60" s="91">
        <v>19780.009999999998</v>
      </c>
      <c r="V60" s="91">
        <v>13617.58</v>
      </c>
      <c r="W60" s="91">
        <v>14480.11</v>
      </c>
      <c r="X60" s="91">
        <v>0</v>
      </c>
      <c r="Y60" s="91">
        <v>10118.799999999999</v>
      </c>
      <c r="Z60" s="91">
        <v>0</v>
      </c>
      <c r="AA60" s="91">
        <v>1378.43</v>
      </c>
      <c r="AB60" s="91">
        <v>0</v>
      </c>
      <c r="AC60" s="326">
        <v>53239.77</v>
      </c>
      <c r="AD60" s="91">
        <v>47340.25</v>
      </c>
      <c r="AE60" s="91">
        <v>0</v>
      </c>
      <c r="AF60" s="91">
        <v>0</v>
      </c>
      <c r="AG60" s="91">
        <v>0</v>
      </c>
      <c r="AH60" s="91">
        <v>0</v>
      </c>
      <c r="AI60" s="91">
        <v>0</v>
      </c>
      <c r="AJ60" s="91">
        <v>9634.7999999999993</v>
      </c>
      <c r="AK60" s="91">
        <v>170093.78</v>
      </c>
      <c r="AL60" s="91">
        <v>244.46</v>
      </c>
      <c r="AM60" s="91">
        <v>0</v>
      </c>
      <c r="AN60" s="91">
        <v>26771.119999999999</v>
      </c>
      <c r="AO60" s="91">
        <v>0</v>
      </c>
      <c r="AP60" s="91">
        <v>1497.09</v>
      </c>
      <c r="AQ60" s="91">
        <v>0</v>
      </c>
      <c r="AR60" s="91">
        <v>0</v>
      </c>
      <c r="AS60" s="91">
        <v>169589.75</v>
      </c>
      <c r="AT60" s="91">
        <v>215813.65999999997</v>
      </c>
      <c r="AU60" s="91">
        <v>17207.21</v>
      </c>
      <c r="AV60" s="92">
        <v>44620</v>
      </c>
      <c r="AW60" t="s">
        <v>1</v>
      </c>
      <c r="AX60">
        <v>2022</v>
      </c>
      <c r="AY60" t="s">
        <v>167</v>
      </c>
    </row>
    <row r="61" spans="1:51" x14ac:dyDescent="0.25">
      <c r="A61" s="89">
        <v>46</v>
      </c>
      <c r="B61" s="90" t="s">
        <v>85</v>
      </c>
      <c r="C61" s="91">
        <v>656195.64</v>
      </c>
      <c r="D61" s="91">
        <v>4645.45</v>
      </c>
      <c r="E61" s="91">
        <v>0</v>
      </c>
      <c r="F61" s="91">
        <v>0</v>
      </c>
      <c r="G61" s="91">
        <v>0</v>
      </c>
      <c r="H61" s="91">
        <v>0</v>
      </c>
      <c r="I61" s="91">
        <v>0</v>
      </c>
      <c r="J61" s="91">
        <v>29702.16</v>
      </c>
      <c r="K61" s="91">
        <v>5584.12</v>
      </c>
      <c r="L61" s="91">
        <v>0</v>
      </c>
      <c r="M61" s="91">
        <v>346105.82</v>
      </c>
      <c r="N61" s="91">
        <v>0</v>
      </c>
      <c r="O61" s="91">
        <v>346105.82</v>
      </c>
      <c r="P61" s="91">
        <v>6943.27</v>
      </c>
      <c r="Q61" s="91">
        <v>0</v>
      </c>
      <c r="R61" s="91">
        <v>0</v>
      </c>
      <c r="S61" s="91">
        <v>0</v>
      </c>
      <c r="T61" s="91">
        <v>392980.82</v>
      </c>
      <c r="U61" s="91">
        <v>228.94</v>
      </c>
      <c r="V61" s="91">
        <v>263.43</v>
      </c>
      <c r="W61" s="91">
        <v>147.88</v>
      </c>
      <c r="X61" s="91">
        <v>0</v>
      </c>
      <c r="Y61" s="91">
        <v>299.64</v>
      </c>
      <c r="Z61" s="91">
        <v>0</v>
      </c>
      <c r="AA61" s="91">
        <v>0</v>
      </c>
      <c r="AB61" s="91">
        <v>0</v>
      </c>
      <c r="AC61" s="326">
        <v>178625.77</v>
      </c>
      <c r="AD61" s="91">
        <v>0</v>
      </c>
      <c r="AE61" s="91">
        <v>45.8</v>
      </c>
      <c r="AF61" s="91">
        <v>0</v>
      </c>
      <c r="AG61" s="91">
        <v>0</v>
      </c>
      <c r="AH61" s="91">
        <v>0</v>
      </c>
      <c r="AI61" s="91">
        <v>0</v>
      </c>
      <c r="AJ61" s="91">
        <v>39.56</v>
      </c>
      <c r="AK61" s="91">
        <v>73708.740000000005</v>
      </c>
      <c r="AL61" s="91">
        <v>2074.71</v>
      </c>
      <c r="AM61" s="91">
        <v>0</v>
      </c>
      <c r="AN61" s="91">
        <v>3836.83</v>
      </c>
      <c r="AO61" s="91">
        <v>0</v>
      </c>
      <c r="AP61" s="91">
        <v>100</v>
      </c>
      <c r="AQ61" s="91">
        <v>0</v>
      </c>
      <c r="AR61" s="91">
        <v>0</v>
      </c>
      <c r="AS61" s="91">
        <v>179651.02</v>
      </c>
      <c r="AT61" s="91">
        <v>83563.800000000017</v>
      </c>
      <c r="AU61" s="91">
        <v>3843.52</v>
      </c>
      <c r="AV61" s="92">
        <v>44620</v>
      </c>
      <c r="AW61" t="s">
        <v>1</v>
      </c>
      <c r="AX61">
        <v>2022</v>
      </c>
      <c r="AY61" t="s">
        <v>176</v>
      </c>
    </row>
    <row r="62" spans="1:51" x14ac:dyDescent="0.25">
      <c r="A62" s="89">
        <v>48</v>
      </c>
      <c r="B62" s="90" t="s">
        <v>77</v>
      </c>
      <c r="C62" s="91">
        <v>2430984.5</v>
      </c>
      <c r="D62" s="91">
        <v>3571.8</v>
      </c>
      <c r="E62" s="91">
        <v>0</v>
      </c>
      <c r="F62" s="91">
        <v>0</v>
      </c>
      <c r="G62" s="91">
        <v>2991.56</v>
      </c>
      <c r="H62" s="91">
        <v>0</v>
      </c>
      <c r="I62" s="91">
        <v>0</v>
      </c>
      <c r="J62" s="91">
        <v>346.38</v>
      </c>
      <c r="K62" s="91">
        <v>1190.24</v>
      </c>
      <c r="L62" s="91">
        <v>0</v>
      </c>
      <c r="M62" s="91">
        <v>176424.53</v>
      </c>
      <c r="N62" s="91">
        <v>1753973.57</v>
      </c>
      <c r="O62" s="91">
        <v>1930398.1</v>
      </c>
      <c r="P62" s="91">
        <v>115850.72</v>
      </c>
      <c r="Q62" s="91">
        <v>0</v>
      </c>
      <c r="R62" s="91">
        <v>0</v>
      </c>
      <c r="S62" s="91">
        <v>0</v>
      </c>
      <c r="T62" s="91">
        <v>2054348.8</v>
      </c>
      <c r="U62" s="91">
        <v>23222.99</v>
      </c>
      <c r="V62" s="91">
        <v>23230.65</v>
      </c>
      <c r="W62" s="91">
        <v>0</v>
      </c>
      <c r="X62" s="91">
        <v>0</v>
      </c>
      <c r="Y62" s="91">
        <v>0</v>
      </c>
      <c r="Z62" s="91">
        <v>0</v>
      </c>
      <c r="AA62" s="91">
        <v>10505.66</v>
      </c>
      <c r="AB62" s="91">
        <v>0</v>
      </c>
      <c r="AC62" s="326">
        <v>29729.68</v>
      </c>
      <c r="AD62" s="91">
        <v>0</v>
      </c>
      <c r="AE62" s="91">
        <v>0</v>
      </c>
      <c r="AF62" s="91">
        <v>0</v>
      </c>
      <c r="AG62" s="91">
        <v>0</v>
      </c>
      <c r="AH62" s="91">
        <v>0</v>
      </c>
      <c r="AI62" s="91">
        <v>0</v>
      </c>
      <c r="AJ62" s="91">
        <v>0</v>
      </c>
      <c r="AK62" s="91">
        <v>26800.48</v>
      </c>
      <c r="AL62" s="91">
        <v>0</v>
      </c>
      <c r="AM62" s="91">
        <v>0</v>
      </c>
      <c r="AN62" s="91">
        <v>75506.14</v>
      </c>
      <c r="AO62" s="91">
        <v>0</v>
      </c>
      <c r="AP62" s="91">
        <v>58142.94</v>
      </c>
      <c r="AQ62" s="91">
        <v>0</v>
      </c>
      <c r="AR62" s="91">
        <v>0</v>
      </c>
      <c r="AS62" s="91">
        <v>86688.98000000001</v>
      </c>
      <c r="AT62" s="91">
        <v>289946.71999999997</v>
      </c>
      <c r="AU62" s="91">
        <v>129497.16</v>
      </c>
      <c r="AV62" s="92">
        <v>44620</v>
      </c>
      <c r="AW62" t="s">
        <v>1</v>
      </c>
      <c r="AX62">
        <v>2022</v>
      </c>
      <c r="AY62" t="s">
        <v>163</v>
      </c>
    </row>
    <row r="63" spans="1:51" x14ac:dyDescent="0.25">
      <c r="A63" s="89">
        <v>51</v>
      </c>
      <c r="B63" s="90" t="s">
        <v>86</v>
      </c>
      <c r="C63" s="91">
        <v>767875.26</v>
      </c>
      <c r="D63" s="91">
        <v>16074.07</v>
      </c>
      <c r="E63" s="91">
        <v>0</v>
      </c>
      <c r="F63" s="91">
        <v>0</v>
      </c>
      <c r="G63" s="91">
        <v>0</v>
      </c>
      <c r="H63" s="91">
        <v>0</v>
      </c>
      <c r="I63" s="91">
        <v>0</v>
      </c>
      <c r="J63" s="91">
        <v>27463.16</v>
      </c>
      <c r="K63" s="91">
        <v>1582.52</v>
      </c>
      <c r="L63" s="91">
        <v>0</v>
      </c>
      <c r="M63" s="91">
        <v>144326.66</v>
      </c>
      <c r="N63" s="91">
        <v>86345.27</v>
      </c>
      <c r="O63" s="91">
        <v>230671.93</v>
      </c>
      <c r="P63" s="91">
        <v>33033.96</v>
      </c>
      <c r="Q63" s="91">
        <v>0</v>
      </c>
      <c r="R63" s="91">
        <v>0</v>
      </c>
      <c r="S63" s="91">
        <v>0</v>
      </c>
      <c r="T63" s="91">
        <v>308825.64</v>
      </c>
      <c r="U63" s="91">
        <v>6357.08</v>
      </c>
      <c r="V63" s="91">
        <v>1727.59</v>
      </c>
      <c r="W63" s="91">
        <v>457.39</v>
      </c>
      <c r="X63" s="91">
        <v>-1334.25</v>
      </c>
      <c r="Y63" s="91">
        <v>246.68</v>
      </c>
      <c r="Z63" s="91">
        <v>0</v>
      </c>
      <c r="AA63" s="91">
        <v>0</v>
      </c>
      <c r="AB63" s="91">
        <v>0</v>
      </c>
      <c r="AC63" s="326">
        <v>15037.37</v>
      </c>
      <c r="AD63" s="91">
        <v>11819.1</v>
      </c>
      <c r="AE63" s="91">
        <v>695.3</v>
      </c>
      <c r="AF63" s="91">
        <v>0</v>
      </c>
      <c r="AG63" s="91">
        <v>0</v>
      </c>
      <c r="AH63" s="91">
        <v>151.58000000000001</v>
      </c>
      <c r="AI63" s="91">
        <v>0</v>
      </c>
      <c r="AJ63" s="91">
        <v>214.32</v>
      </c>
      <c r="AK63" s="91">
        <v>24880.53</v>
      </c>
      <c r="AL63" s="91">
        <v>25</v>
      </c>
      <c r="AM63" s="91">
        <v>0</v>
      </c>
      <c r="AN63" s="91">
        <v>18330.61</v>
      </c>
      <c r="AO63" s="91">
        <v>0</v>
      </c>
      <c r="AP63" s="91">
        <v>1546.42</v>
      </c>
      <c r="AQ63" s="91">
        <v>0</v>
      </c>
      <c r="AR63" s="91">
        <v>0</v>
      </c>
      <c r="AS63" s="91">
        <v>35372.160000000003</v>
      </c>
      <c r="AT63" s="91">
        <v>423677.46</v>
      </c>
      <c r="AU63" s="91">
        <v>378894.9</v>
      </c>
      <c r="AV63" s="92">
        <v>44620</v>
      </c>
      <c r="AW63" t="s">
        <v>1</v>
      </c>
      <c r="AX63">
        <v>2022</v>
      </c>
      <c r="AY63" t="s">
        <v>179</v>
      </c>
    </row>
    <row r="64" spans="1:51" x14ac:dyDescent="0.25">
      <c r="A64" s="89">
        <v>52</v>
      </c>
      <c r="B64" s="90" t="s">
        <v>72</v>
      </c>
      <c r="C64" s="91">
        <v>1483708.02</v>
      </c>
      <c r="D64" s="91">
        <v>0</v>
      </c>
      <c r="E64" s="91">
        <v>0</v>
      </c>
      <c r="F64" s="91">
        <v>0</v>
      </c>
      <c r="G64" s="91">
        <v>0</v>
      </c>
      <c r="H64" s="91">
        <v>0</v>
      </c>
      <c r="I64" s="91">
        <v>0</v>
      </c>
      <c r="J64" s="91">
        <v>0</v>
      </c>
      <c r="K64" s="91">
        <v>936</v>
      </c>
      <c r="L64" s="91">
        <v>0</v>
      </c>
      <c r="M64" s="91">
        <v>0</v>
      </c>
      <c r="N64" s="91">
        <v>0</v>
      </c>
      <c r="O64" s="91">
        <v>0</v>
      </c>
      <c r="P64" s="91">
        <v>821.9</v>
      </c>
      <c r="Q64" s="91">
        <v>0</v>
      </c>
      <c r="R64" s="91">
        <v>0</v>
      </c>
      <c r="S64" s="91">
        <v>0</v>
      </c>
      <c r="T64" s="91">
        <v>1757.9</v>
      </c>
      <c r="U64" s="91">
        <v>12319.68</v>
      </c>
      <c r="V64" s="91">
        <v>2147.98</v>
      </c>
      <c r="W64" s="91">
        <v>248.99</v>
      </c>
      <c r="X64" s="91">
        <v>300467.46999999997</v>
      </c>
      <c r="Y64" s="91">
        <v>286.26</v>
      </c>
      <c r="Z64" s="91">
        <v>0</v>
      </c>
      <c r="AA64" s="91">
        <v>0</v>
      </c>
      <c r="AB64" s="91">
        <v>0</v>
      </c>
      <c r="AC64" s="326">
        <v>206782.77000000002</v>
      </c>
      <c r="AD64" s="91">
        <v>135375.51999999999</v>
      </c>
      <c r="AE64" s="91">
        <v>21231.41</v>
      </c>
      <c r="AF64" s="91">
        <v>0</v>
      </c>
      <c r="AG64" s="91">
        <v>0</v>
      </c>
      <c r="AH64" s="91">
        <v>0</v>
      </c>
      <c r="AI64" s="91">
        <v>0</v>
      </c>
      <c r="AJ64" s="91">
        <v>210185.71</v>
      </c>
      <c r="AK64" s="91">
        <v>289901.54000000004</v>
      </c>
      <c r="AL64" s="91">
        <v>8146.3300000000008</v>
      </c>
      <c r="AM64" s="91">
        <v>0</v>
      </c>
      <c r="AN64" s="91">
        <v>194884.93</v>
      </c>
      <c r="AO64" s="91">
        <v>520.35</v>
      </c>
      <c r="AP64" s="91">
        <v>65685.62</v>
      </c>
      <c r="AQ64" s="91">
        <v>0</v>
      </c>
      <c r="AR64" s="91">
        <v>0</v>
      </c>
      <c r="AS64" s="91">
        <v>889045.79</v>
      </c>
      <c r="AT64" s="91">
        <v>592904.32999999996</v>
      </c>
      <c r="AU64" s="91">
        <v>33765.56</v>
      </c>
      <c r="AV64" s="92">
        <v>44620</v>
      </c>
      <c r="AW64" t="s">
        <v>1</v>
      </c>
      <c r="AX64">
        <v>2022</v>
      </c>
      <c r="AY64" t="s">
        <v>170</v>
      </c>
    </row>
    <row r="65" spans="1:51" x14ac:dyDescent="0.25">
      <c r="A65" s="89">
        <v>62</v>
      </c>
      <c r="B65" s="90" t="s">
        <v>203</v>
      </c>
      <c r="C65" s="91">
        <v>1037882.42</v>
      </c>
      <c r="D65" s="91">
        <v>121185.88</v>
      </c>
      <c r="E65" s="91">
        <v>0</v>
      </c>
      <c r="F65" s="91">
        <v>0</v>
      </c>
      <c r="G65" s="91">
        <v>0</v>
      </c>
      <c r="H65" s="91">
        <v>0</v>
      </c>
      <c r="I65" s="91">
        <v>0</v>
      </c>
      <c r="J65" s="91">
        <v>0</v>
      </c>
      <c r="K65" s="91">
        <v>0</v>
      </c>
      <c r="L65" s="91">
        <v>0</v>
      </c>
      <c r="M65" s="91">
        <v>0</v>
      </c>
      <c r="N65" s="91">
        <v>0</v>
      </c>
      <c r="O65" s="91">
        <v>0</v>
      </c>
      <c r="P65" s="91">
        <v>916696.54</v>
      </c>
      <c r="Q65" s="91">
        <v>0</v>
      </c>
      <c r="R65" s="91">
        <v>0</v>
      </c>
      <c r="S65" s="91">
        <v>0</v>
      </c>
      <c r="T65" s="91">
        <v>1037882.42</v>
      </c>
      <c r="U65" s="91">
        <v>0</v>
      </c>
      <c r="V65" s="91">
        <v>0</v>
      </c>
      <c r="W65" s="91">
        <v>0</v>
      </c>
      <c r="X65" s="91">
        <v>0</v>
      </c>
      <c r="Y65" s="91">
        <v>0</v>
      </c>
      <c r="Z65" s="91">
        <v>0</v>
      </c>
      <c r="AA65" s="91">
        <v>0</v>
      </c>
      <c r="AB65" s="91">
        <v>0</v>
      </c>
      <c r="AC65" s="326">
        <v>0</v>
      </c>
      <c r="AD65" s="91">
        <v>0</v>
      </c>
      <c r="AE65" s="91">
        <v>0</v>
      </c>
      <c r="AF65" s="91">
        <v>0</v>
      </c>
      <c r="AG65" s="91">
        <v>0</v>
      </c>
      <c r="AH65" s="91">
        <v>0</v>
      </c>
      <c r="AI65" s="91">
        <v>0</v>
      </c>
      <c r="AJ65" s="91">
        <v>0</v>
      </c>
      <c r="AK65" s="91">
        <v>0</v>
      </c>
      <c r="AL65" s="91">
        <v>0</v>
      </c>
      <c r="AM65" s="91">
        <v>0</v>
      </c>
      <c r="AN65" s="91">
        <v>0</v>
      </c>
      <c r="AO65" s="91">
        <v>0</v>
      </c>
      <c r="AP65" s="91">
        <v>0</v>
      </c>
      <c r="AQ65" s="91">
        <v>0</v>
      </c>
      <c r="AR65" s="91">
        <v>0</v>
      </c>
      <c r="AS65" s="91">
        <v>0</v>
      </c>
      <c r="AT65" s="91">
        <v>0</v>
      </c>
      <c r="AU65" s="91">
        <v>0</v>
      </c>
      <c r="AV65" s="92">
        <v>44620</v>
      </c>
      <c r="AW65" t="s">
        <v>1</v>
      </c>
      <c r="AX65">
        <v>2022</v>
      </c>
      <c r="AY65" t="s">
        <v>169</v>
      </c>
    </row>
    <row r="66" spans="1:51" x14ac:dyDescent="0.25">
      <c r="A66" s="89">
        <v>66</v>
      </c>
      <c r="B66" s="90" t="s">
        <v>61</v>
      </c>
      <c r="C66" s="91">
        <v>1588951</v>
      </c>
      <c r="D66" s="91">
        <v>0</v>
      </c>
      <c r="E66" s="91">
        <v>0</v>
      </c>
      <c r="F66" s="91">
        <v>0</v>
      </c>
      <c r="G66" s="91">
        <v>0</v>
      </c>
      <c r="H66" s="91">
        <v>0</v>
      </c>
      <c r="I66" s="91">
        <v>0</v>
      </c>
      <c r="J66" s="91">
        <v>0</v>
      </c>
      <c r="K66" s="91">
        <v>62358.73</v>
      </c>
      <c r="L66" s="91">
        <v>0</v>
      </c>
      <c r="M66" s="91">
        <v>0</v>
      </c>
      <c r="N66" s="91">
        <v>0</v>
      </c>
      <c r="O66" s="91">
        <v>0</v>
      </c>
      <c r="P66" s="91">
        <v>0</v>
      </c>
      <c r="Q66" s="91">
        <v>0</v>
      </c>
      <c r="R66" s="91">
        <v>0</v>
      </c>
      <c r="S66" s="91">
        <v>0</v>
      </c>
      <c r="T66" s="91">
        <v>62358.73</v>
      </c>
      <c r="U66" s="91">
        <v>0</v>
      </c>
      <c r="V66" s="91">
        <v>734542.24</v>
      </c>
      <c r="W66" s="91">
        <v>0</v>
      </c>
      <c r="X66" s="91">
        <v>295970.59999999998</v>
      </c>
      <c r="Y66" s="91">
        <v>0</v>
      </c>
      <c r="Z66" s="91">
        <v>0</v>
      </c>
      <c r="AA66" s="91">
        <v>0</v>
      </c>
      <c r="AB66" s="91">
        <v>0</v>
      </c>
      <c r="AC66" s="326">
        <v>0</v>
      </c>
      <c r="AD66" s="91">
        <v>0</v>
      </c>
      <c r="AE66" s="91">
        <v>0</v>
      </c>
      <c r="AF66" s="91">
        <v>0</v>
      </c>
      <c r="AG66" s="91">
        <v>0</v>
      </c>
      <c r="AH66" s="91">
        <v>0</v>
      </c>
      <c r="AI66" s="91">
        <v>0</v>
      </c>
      <c r="AJ66" s="91">
        <v>0</v>
      </c>
      <c r="AK66" s="91">
        <v>0</v>
      </c>
      <c r="AL66" s="91">
        <v>204231.01</v>
      </c>
      <c r="AM66" s="91">
        <v>0</v>
      </c>
      <c r="AN66" s="91">
        <v>94106.6</v>
      </c>
      <c r="AO66" s="91">
        <v>197741.82</v>
      </c>
      <c r="AP66" s="91">
        <v>0</v>
      </c>
      <c r="AQ66" s="91">
        <v>0</v>
      </c>
      <c r="AR66" s="91">
        <v>0</v>
      </c>
      <c r="AS66" s="91">
        <v>1030512.84</v>
      </c>
      <c r="AT66" s="91">
        <v>496079.43</v>
      </c>
      <c r="AU66" s="91">
        <v>0</v>
      </c>
      <c r="AV66" s="92">
        <v>44620</v>
      </c>
      <c r="AW66" t="s">
        <v>1</v>
      </c>
      <c r="AX66">
        <v>2022</v>
      </c>
      <c r="AY66" t="s">
        <v>178</v>
      </c>
    </row>
    <row r="67" spans="1:51" x14ac:dyDescent="0.25">
      <c r="A67" s="89">
        <v>70</v>
      </c>
      <c r="B67" s="90" t="s">
        <v>100</v>
      </c>
      <c r="C67" s="91">
        <v>85204.93</v>
      </c>
      <c r="D67" s="91">
        <v>0</v>
      </c>
      <c r="E67" s="91">
        <v>0</v>
      </c>
      <c r="F67" s="91">
        <v>0</v>
      </c>
      <c r="G67" s="91">
        <v>0</v>
      </c>
      <c r="H67" s="91">
        <v>0</v>
      </c>
      <c r="I67" s="91">
        <v>0</v>
      </c>
      <c r="J67" s="91">
        <v>0</v>
      </c>
      <c r="K67" s="91">
        <v>0</v>
      </c>
      <c r="L67" s="91">
        <v>0</v>
      </c>
      <c r="M67" s="91">
        <v>0</v>
      </c>
      <c r="N67" s="91">
        <v>0</v>
      </c>
      <c r="O67" s="91">
        <v>0</v>
      </c>
      <c r="P67" s="91">
        <v>85204.93</v>
      </c>
      <c r="Q67" s="91">
        <v>0</v>
      </c>
      <c r="R67" s="91">
        <v>0</v>
      </c>
      <c r="S67" s="91">
        <v>0</v>
      </c>
      <c r="T67" s="91">
        <v>85204.93</v>
      </c>
      <c r="U67" s="91">
        <v>0</v>
      </c>
      <c r="V67" s="91">
        <v>0</v>
      </c>
      <c r="W67" s="91">
        <v>0</v>
      </c>
      <c r="X67" s="91">
        <v>0</v>
      </c>
      <c r="Y67" s="91">
        <v>0</v>
      </c>
      <c r="Z67" s="91">
        <v>0</v>
      </c>
      <c r="AA67" s="91">
        <v>0</v>
      </c>
      <c r="AB67" s="91">
        <v>0</v>
      </c>
      <c r="AC67" s="326">
        <v>0</v>
      </c>
      <c r="AD67" s="91">
        <v>0</v>
      </c>
      <c r="AE67" s="91">
        <v>0</v>
      </c>
      <c r="AF67" s="91">
        <v>0</v>
      </c>
      <c r="AG67" s="91">
        <v>0</v>
      </c>
      <c r="AH67" s="91">
        <v>0</v>
      </c>
      <c r="AI67" s="91">
        <v>0</v>
      </c>
      <c r="AJ67" s="91">
        <v>0</v>
      </c>
      <c r="AK67" s="91">
        <v>0</v>
      </c>
      <c r="AL67" s="91">
        <v>0</v>
      </c>
      <c r="AM67" s="91">
        <v>0</v>
      </c>
      <c r="AN67" s="91">
        <v>0</v>
      </c>
      <c r="AO67" s="91">
        <v>0</v>
      </c>
      <c r="AP67" s="91">
        <v>0</v>
      </c>
      <c r="AQ67" s="91">
        <v>0</v>
      </c>
      <c r="AR67" s="91">
        <v>0</v>
      </c>
      <c r="AS67" s="91">
        <v>0</v>
      </c>
      <c r="AT67" s="91">
        <v>0</v>
      </c>
      <c r="AU67" s="91">
        <v>0</v>
      </c>
      <c r="AV67" s="92">
        <v>44620</v>
      </c>
      <c r="AW67" t="s">
        <v>1</v>
      </c>
      <c r="AX67">
        <v>2022</v>
      </c>
      <c r="AY67" t="s">
        <v>181</v>
      </c>
    </row>
    <row r="68" spans="1:51" x14ac:dyDescent="0.25">
      <c r="A68" s="89">
        <v>71</v>
      </c>
      <c r="B68" s="90" t="s">
        <v>83</v>
      </c>
      <c r="C68" s="91">
        <v>1404763.67</v>
      </c>
      <c r="D68" s="91">
        <v>0</v>
      </c>
      <c r="E68" s="91">
        <v>0</v>
      </c>
      <c r="F68" s="91">
        <v>0</v>
      </c>
      <c r="G68" s="91">
        <v>129.02000000000001</v>
      </c>
      <c r="H68" s="91">
        <v>0</v>
      </c>
      <c r="I68" s="91">
        <v>0</v>
      </c>
      <c r="J68" s="91">
        <v>0</v>
      </c>
      <c r="K68" s="91">
        <v>129.66999999999999</v>
      </c>
      <c r="L68" s="91">
        <v>0</v>
      </c>
      <c r="M68" s="91">
        <v>0</v>
      </c>
      <c r="N68" s="91">
        <v>1334978</v>
      </c>
      <c r="O68" s="91">
        <v>1334978</v>
      </c>
      <c r="P68" s="91">
        <v>1250.5</v>
      </c>
      <c r="Q68" s="91">
        <v>0</v>
      </c>
      <c r="R68" s="91">
        <v>0</v>
      </c>
      <c r="S68" s="91">
        <v>0</v>
      </c>
      <c r="T68" s="91">
        <v>1336487.19</v>
      </c>
      <c r="U68" s="91">
        <v>0</v>
      </c>
      <c r="V68" s="91">
        <v>0</v>
      </c>
      <c r="W68" s="91">
        <v>0</v>
      </c>
      <c r="X68" s="91">
        <v>0</v>
      </c>
      <c r="Y68" s="91">
        <v>0</v>
      </c>
      <c r="Z68" s="91">
        <v>0</v>
      </c>
      <c r="AA68" s="91">
        <v>0</v>
      </c>
      <c r="AB68" s="91">
        <v>0</v>
      </c>
      <c r="AC68" s="326">
        <v>1385.22</v>
      </c>
      <c r="AD68" s="91">
        <v>0</v>
      </c>
      <c r="AE68" s="91">
        <v>0</v>
      </c>
      <c r="AF68" s="91">
        <v>0</v>
      </c>
      <c r="AG68" s="91">
        <v>0</v>
      </c>
      <c r="AH68" s="91">
        <v>0</v>
      </c>
      <c r="AI68" s="91">
        <v>0</v>
      </c>
      <c r="AJ68" s="91">
        <v>0</v>
      </c>
      <c r="AK68" s="91">
        <v>0</v>
      </c>
      <c r="AL68" s="91">
        <v>0</v>
      </c>
      <c r="AM68" s="91">
        <v>0</v>
      </c>
      <c r="AN68" s="91">
        <v>985</v>
      </c>
      <c r="AO68" s="91">
        <v>0</v>
      </c>
      <c r="AP68" s="91">
        <v>16196.96</v>
      </c>
      <c r="AQ68" s="91">
        <v>0</v>
      </c>
      <c r="AR68" s="91">
        <v>0</v>
      </c>
      <c r="AS68" s="91">
        <v>1385.22</v>
      </c>
      <c r="AT68" s="91">
        <v>66891.260000000009</v>
      </c>
      <c r="AU68" s="91">
        <v>49709.3</v>
      </c>
      <c r="AV68" s="92">
        <v>44620</v>
      </c>
      <c r="AW68" t="s">
        <v>1</v>
      </c>
      <c r="AX68">
        <v>2022</v>
      </c>
      <c r="AY68" t="s">
        <v>161</v>
      </c>
    </row>
    <row r="69" spans="1:51" x14ac:dyDescent="0.25">
      <c r="A69" s="89">
        <v>73</v>
      </c>
      <c r="B69" s="90" t="s">
        <v>84</v>
      </c>
      <c r="C69" s="91">
        <v>0</v>
      </c>
      <c r="D69" s="91">
        <v>0</v>
      </c>
      <c r="E69" s="91">
        <v>0</v>
      </c>
      <c r="F69" s="91">
        <v>0</v>
      </c>
      <c r="G69" s="91">
        <v>0</v>
      </c>
      <c r="H69" s="91">
        <v>0</v>
      </c>
      <c r="I69" s="91">
        <v>0</v>
      </c>
      <c r="J69" s="91">
        <v>0</v>
      </c>
      <c r="K69" s="91">
        <v>0</v>
      </c>
      <c r="L69" s="91">
        <v>0</v>
      </c>
      <c r="M69" s="91">
        <v>0</v>
      </c>
      <c r="N69" s="91">
        <v>0</v>
      </c>
      <c r="O69" s="91">
        <v>0</v>
      </c>
      <c r="P69" s="91">
        <v>0</v>
      </c>
      <c r="Q69" s="91">
        <v>0</v>
      </c>
      <c r="R69" s="91">
        <v>0</v>
      </c>
      <c r="S69" s="91">
        <v>0</v>
      </c>
      <c r="T69" s="91">
        <v>0</v>
      </c>
      <c r="U69" s="91">
        <v>0</v>
      </c>
      <c r="V69" s="91">
        <v>0</v>
      </c>
      <c r="W69" s="91">
        <v>0</v>
      </c>
      <c r="X69" s="91">
        <v>0</v>
      </c>
      <c r="Y69" s="91">
        <v>0</v>
      </c>
      <c r="Z69" s="91">
        <v>0</v>
      </c>
      <c r="AA69" s="91">
        <v>0</v>
      </c>
      <c r="AB69" s="91">
        <v>0</v>
      </c>
      <c r="AC69" s="326">
        <v>0</v>
      </c>
      <c r="AD69" s="91">
        <v>0</v>
      </c>
      <c r="AE69" s="91">
        <v>0</v>
      </c>
      <c r="AF69" s="91">
        <v>0</v>
      </c>
      <c r="AG69" s="91">
        <v>0</v>
      </c>
      <c r="AH69" s="91">
        <v>0</v>
      </c>
      <c r="AI69" s="91">
        <v>0</v>
      </c>
      <c r="AJ69" s="91">
        <v>0</v>
      </c>
      <c r="AK69" s="91">
        <v>0</v>
      </c>
      <c r="AL69" s="91">
        <v>0</v>
      </c>
      <c r="AM69" s="91">
        <v>0</v>
      </c>
      <c r="AN69" s="91">
        <v>0</v>
      </c>
      <c r="AO69" s="91">
        <v>0</v>
      </c>
      <c r="AP69" s="91">
        <v>0</v>
      </c>
      <c r="AQ69" s="91">
        <v>0</v>
      </c>
      <c r="AR69" s="91">
        <v>0</v>
      </c>
      <c r="AS69" s="91">
        <v>0</v>
      </c>
      <c r="AT69" s="91">
        <v>0</v>
      </c>
      <c r="AU69" s="91">
        <v>0</v>
      </c>
      <c r="AV69" s="92">
        <v>44620</v>
      </c>
      <c r="AW69" t="s">
        <v>1</v>
      </c>
      <c r="AX69">
        <v>2022</v>
      </c>
      <c r="AY69" t="s">
        <v>190</v>
      </c>
    </row>
    <row r="70" spans="1:51" x14ac:dyDescent="0.25">
      <c r="A70" s="89">
        <v>74</v>
      </c>
      <c r="B70" s="90" t="s">
        <v>82</v>
      </c>
      <c r="C70" s="91">
        <v>156711389.73999998</v>
      </c>
      <c r="D70" s="91">
        <v>356265.44999999995</v>
      </c>
      <c r="E70" s="91">
        <v>0</v>
      </c>
      <c r="F70" s="91">
        <v>0</v>
      </c>
      <c r="G70" s="91">
        <v>129265.95</v>
      </c>
      <c r="H70" s="91">
        <v>0</v>
      </c>
      <c r="I70" s="91">
        <v>0</v>
      </c>
      <c r="J70" s="91">
        <v>635614.33000000007</v>
      </c>
      <c r="K70" s="91">
        <v>270321</v>
      </c>
      <c r="L70" s="91">
        <v>0</v>
      </c>
      <c r="M70" s="91">
        <v>80734226.889999986</v>
      </c>
      <c r="N70" s="91">
        <v>38300354.470000006</v>
      </c>
      <c r="O70" s="91">
        <v>119034581.35999998</v>
      </c>
      <c r="P70" s="91">
        <v>712787.51</v>
      </c>
      <c r="Q70" s="91">
        <v>0</v>
      </c>
      <c r="R70" s="91">
        <v>0</v>
      </c>
      <c r="S70" s="91">
        <v>0</v>
      </c>
      <c r="T70" s="91">
        <v>121138835.59999999</v>
      </c>
      <c r="U70" s="91">
        <v>47388.480000000003</v>
      </c>
      <c r="V70" s="91">
        <v>44028.639999999999</v>
      </c>
      <c r="W70" s="91">
        <v>20424.849999999999</v>
      </c>
      <c r="X70" s="91">
        <v>894478.7</v>
      </c>
      <c r="Y70" s="91">
        <v>71125.58</v>
      </c>
      <c r="Z70" s="91">
        <v>0</v>
      </c>
      <c r="AA70" s="91">
        <v>21468116.059999999</v>
      </c>
      <c r="AB70" s="91">
        <v>194526.66</v>
      </c>
      <c r="AC70" s="326">
        <v>7104568.5800000001</v>
      </c>
      <c r="AD70" s="91">
        <v>76001.440000000002</v>
      </c>
      <c r="AE70" s="91">
        <v>22901.32</v>
      </c>
      <c r="AF70" s="91">
        <v>0</v>
      </c>
      <c r="AG70" s="91">
        <v>0</v>
      </c>
      <c r="AH70" s="91">
        <v>2903712.02</v>
      </c>
      <c r="AI70" s="91">
        <v>0</v>
      </c>
      <c r="AJ70" s="91">
        <v>868307.13</v>
      </c>
      <c r="AK70" s="91">
        <v>871509.41</v>
      </c>
      <c r="AL70" s="91">
        <v>30315.65</v>
      </c>
      <c r="AM70" s="91">
        <v>0</v>
      </c>
      <c r="AN70" s="91">
        <v>743814.25</v>
      </c>
      <c r="AO70" s="91">
        <v>6879</v>
      </c>
      <c r="AP70" s="91">
        <v>200207.38</v>
      </c>
      <c r="AQ70" s="91">
        <v>0</v>
      </c>
      <c r="AR70" s="91">
        <v>0</v>
      </c>
      <c r="AS70" s="91">
        <v>33715579.460000001</v>
      </c>
      <c r="AT70" s="91">
        <v>1856974.67</v>
      </c>
      <c r="AU70" s="91">
        <v>4248.9799999999996</v>
      </c>
      <c r="AV70" s="92">
        <v>44620</v>
      </c>
      <c r="AW70" t="s">
        <v>1</v>
      </c>
      <c r="AX70">
        <v>2022</v>
      </c>
      <c r="AY70" t="s">
        <v>148</v>
      </c>
    </row>
    <row r="71" spans="1:51" x14ac:dyDescent="0.25">
      <c r="A71" s="89">
        <v>77</v>
      </c>
      <c r="B71" s="90" t="s">
        <v>195</v>
      </c>
      <c r="C71" s="91">
        <v>893.86</v>
      </c>
      <c r="D71" s="91">
        <v>0</v>
      </c>
      <c r="E71" s="91">
        <v>0</v>
      </c>
      <c r="F71" s="91">
        <v>0</v>
      </c>
      <c r="G71" s="91">
        <v>0</v>
      </c>
      <c r="H71" s="91">
        <v>0</v>
      </c>
      <c r="I71" s="91">
        <v>0</v>
      </c>
      <c r="J71" s="91">
        <v>44.5</v>
      </c>
      <c r="K71" s="91">
        <v>0</v>
      </c>
      <c r="L71" s="91">
        <v>0</v>
      </c>
      <c r="M71" s="91">
        <v>0</v>
      </c>
      <c r="N71" s="91">
        <v>0</v>
      </c>
      <c r="O71" s="91">
        <v>0</v>
      </c>
      <c r="P71" s="91">
        <v>0</v>
      </c>
      <c r="Q71" s="91">
        <v>0</v>
      </c>
      <c r="R71" s="91">
        <v>0</v>
      </c>
      <c r="S71" s="91">
        <v>0</v>
      </c>
      <c r="T71" s="91">
        <v>44.5</v>
      </c>
      <c r="U71" s="91">
        <v>0</v>
      </c>
      <c r="V71" s="91">
        <v>0</v>
      </c>
      <c r="W71" s="91">
        <v>0</v>
      </c>
      <c r="X71" s="91">
        <v>0</v>
      </c>
      <c r="Y71" s="91">
        <v>0</v>
      </c>
      <c r="Z71" s="91">
        <v>0</v>
      </c>
      <c r="AA71" s="91">
        <v>0</v>
      </c>
      <c r="AB71" s="91">
        <v>0</v>
      </c>
      <c r="AC71" s="326">
        <v>0</v>
      </c>
      <c r="AD71" s="91">
        <v>0</v>
      </c>
      <c r="AE71" s="91">
        <v>0</v>
      </c>
      <c r="AF71" s="91">
        <v>0</v>
      </c>
      <c r="AG71" s="91">
        <v>0</v>
      </c>
      <c r="AH71" s="91">
        <v>0</v>
      </c>
      <c r="AI71" s="91">
        <v>0</v>
      </c>
      <c r="AJ71" s="91">
        <v>0</v>
      </c>
      <c r="AK71" s="91">
        <v>849.36</v>
      </c>
      <c r="AL71" s="91">
        <v>0</v>
      </c>
      <c r="AM71" s="91">
        <v>0</v>
      </c>
      <c r="AN71" s="91">
        <v>0</v>
      </c>
      <c r="AO71" s="91">
        <v>0</v>
      </c>
      <c r="AP71" s="91">
        <v>0</v>
      </c>
      <c r="AQ71" s="91">
        <v>0</v>
      </c>
      <c r="AR71" s="91">
        <v>0</v>
      </c>
      <c r="AS71" s="91">
        <v>0</v>
      </c>
      <c r="AT71" s="91">
        <v>849.36</v>
      </c>
      <c r="AU71" s="91">
        <v>0</v>
      </c>
      <c r="AV71" s="92">
        <v>44620</v>
      </c>
      <c r="AW71" t="s">
        <v>1</v>
      </c>
      <c r="AX71">
        <v>2022</v>
      </c>
      <c r="AY71" t="s">
        <v>196</v>
      </c>
    </row>
    <row r="72" spans="1:51" x14ac:dyDescent="0.25">
      <c r="A72" s="89">
        <v>78</v>
      </c>
      <c r="B72" s="90" t="s">
        <v>88</v>
      </c>
      <c r="C72" s="91">
        <v>86742.340000000011</v>
      </c>
      <c r="D72" s="91">
        <v>64.89</v>
      </c>
      <c r="E72" s="91">
        <v>0</v>
      </c>
      <c r="F72" s="91">
        <v>0</v>
      </c>
      <c r="G72" s="91">
        <v>0</v>
      </c>
      <c r="H72" s="91">
        <v>0</v>
      </c>
      <c r="I72" s="91">
        <v>0</v>
      </c>
      <c r="J72" s="91">
        <v>190.04</v>
      </c>
      <c r="K72" s="91">
        <v>1344.2</v>
      </c>
      <c r="L72" s="91">
        <v>0</v>
      </c>
      <c r="M72" s="91">
        <v>0</v>
      </c>
      <c r="N72" s="91">
        <v>0</v>
      </c>
      <c r="O72" s="91">
        <v>0</v>
      </c>
      <c r="P72" s="91">
        <v>1039.95</v>
      </c>
      <c r="Q72" s="91">
        <v>0</v>
      </c>
      <c r="R72" s="91">
        <v>0</v>
      </c>
      <c r="S72" s="91">
        <v>0</v>
      </c>
      <c r="T72" s="91">
        <v>2639.08</v>
      </c>
      <c r="U72" s="91">
        <v>348.46</v>
      </c>
      <c r="V72" s="91">
        <v>251.69</v>
      </c>
      <c r="W72" s="91">
        <v>0</v>
      </c>
      <c r="X72" s="91">
        <v>0</v>
      </c>
      <c r="Y72" s="91">
        <v>0</v>
      </c>
      <c r="Z72" s="91">
        <v>0</v>
      </c>
      <c r="AA72" s="91">
        <v>23421.53</v>
      </c>
      <c r="AB72" s="91">
        <v>0</v>
      </c>
      <c r="AC72" s="326">
        <v>15456.560000000001</v>
      </c>
      <c r="AD72" s="91">
        <v>0</v>
      </c>
      <c r="AE72" s="91">
        <v>225</v>
      </c>
      <c r="AF72" s="91">
        <v>0</v>
      </c>
      <c r="AG72" s="91">
        <v>0</v>
      </c>
      <c r="AH72" s="91">
        <v>0</v>
      </c>
      <c r="AI72" s="91">
        <v>0</v>
      </c>
      <c r="AJ72" s="91">
        <v>0</v>
      </c>
      <c r="AK72" s="91">
        <v>33332.520000000004</v>
      </c>
      <c r="AL72" s="91">
        <v>0</v>
      </c>
      <c r="AM72" s="91">
        <v>0</v>
      </c>
      <c r="AN72" s="91">
        <v>1150</v>
      </c>
      <c r="AO72" s="91">
        <v>0</v>
      </c>
      <c r="AP72" s="91">
        <v>247.5</v>
      </c>
      <c r="AQ72" s="91">
        <v>0</v>
      </c>
      <c r="AR72" s="91">
        <v>0</v>
      </c>
      <c r="AS72" s="91">
        <v>39703.240000000005</v>
      </c>
      <c r="AT72" s="91">
        <v>44400.020000000004</v>
      </c>
      <c r="AU72" s="91">
        <v>9670</v>
      </c>
      <c r="AV72" s="92">
        <v>44620</v>
      </c>
      <c r="AW72" t="s">
        <v>1</v>
      </c>
      <c r="AX72">
        <v>2022</v>
      </c>
      <c r="AY72" t="s">
        <v>185</v>
      </c>
    </row>
    <row r="73" spans="1:51" x14ac:dyDescent="0.25">
      <c r="A73" s="89">
        <v>80</v>
      </c>
      <c r="B73" s="90" t="s">
        <v>89</v>
      </c>
      <c r="C73" s="91">
        <v>40628100.289999999</v>
      </c>
      <c r="D73" s="91">
        <v>8319.5400000000009</v>
      </c>
      <c r="E73" s="91">
        <v>0</v>
      </c>
      <c r="F73" s="91">
        <v>0</v>
      </c>
      <c r="G73" s="91">
        <v>101329.55</v>
      </c>
      <c r="H73" s="91">
        <v>0</v>
      </c>
      <c r="I73" s="91">
        <v>0</v>
      </c>
      <c r="J73" s="91">
        <v>16558.05</v>
      </c>
      <c r="K73" s="91">
        <v>178428.90999999997</v>
      </c>
      <c r="L73" s="91">
        <v>0</v>
      </c>
      <c r="M73" s="91">
        <v>9277627.3499999996</v>
      </c>
      <c r="N73" s="91">
        <v>20084812.329999998</v>
      </c>
      <c r="O73" s="91">
        <v>29362439.68</v>
      </c>
      <c r="P73" s="91">
        <v>288862.14</v>
      </c>
      <c r="Q73" s="91">
        <v>0</v>
      </c>
      <c r="R73" s="91">
        <v>0</v>
      </c>
      <c r="S73" s="91">
        <v>0</v>
      </c>
      <c r="T73" s="91">
        <v>29955937.869999997</v>
      </c>
      <c r="U73" s="91">
        <v>406154.02</v>
      </c>
      <c r="V73" s="91">
        <v>118601.49</v>
      </c>
      <c r="W73" s="91">
        <v>97597.07</v>
      </c>
      <c r="X73" s="91">
        <v>340143.3</v>
      </c>
      <c r="Y73" s="91">
        <v>472964.67</v>
      </c>
      <c r="Z73" s="91">
        <v>0</v>
      </c>
      <c r="AA73" s="91">
        <v>0</v>
      </c>
      <c r="AB73" s="91">
        <v>0</v>
      </c>
      <c r="AC73" s="326">
        <v>3179600.35</v>
      </c>
      <c r="AD73" s="91">
        <v>2351296.8199999998</v>
      </c>
      <c r="AE73" s="91">
        <v>16113.23</v>
      </c>
      <c r="AF73" s="91">
        <v>0</v>
      </c>
      <c r="AG73" s="91">
        <v>0</v>
      </c>
      <c r="AH73" s="91">
        <v>0</v>
      </c>
      <c r="AI73" s="91">
        <v>0</v>
      </c>
      <c r="AJ73" s="91">
        <v>1397247.17</v>
      </c>
      <c r="AK73" s="91">
        <v>431490.54</v>
      </c>
      <c r="AL73" s="91">
        <v>184495.55</v>
      </c>
      <c r="AM73" s="91">
        <v>0</v>
      </c>
      <c r="AN73" s="91">
        <v>564676.59</v>
      </c>
      <c r="AO73" s="91">
        <v>0</v>
      </c>
      <c r="AP73" s="91">
        <v>87124.34</v>
      </c>
      <c r="AQ73" s="91">
        <v>0</v>
      </c>
      <c r="AR73" s="91">
        <v>0</v>
      </c>
      <c r="AS73" s="91">
        <v>8379718.120000001</v>
      </c>
      <c r="AT73" s="91">
        <v>2292444.2999999998</v>
      </c>
      <c r="AU73" s="91">
        <v>1024657.28</v>
      </c>
      <c r="AV73" s="92">
        <v>44620</v>
      </c>
      <c r="AW73" t="s">
        <v>1</v>
      </c>
      <c r="AX73">
        <v>2022</v>
      </c>
      <c r="AY73" t="s">
        <v>288</v>
      </c>
    </row>
    <row r="74" spans="1:51" x14ac:dyDescent="0.25">
      <c r="A74" s="89">
        <v>83</v>
      </c>
      <c r="B74" s="90" t="s">
        <v>96</v>
      </c>
      <c r="C74" s="91">
        <v>8428259.2400000002</v>
      </c>
      <c r="D74" s="91">
        <v>27.1</v>
      </c>
      <c r="E74" s="91">
        <v>0</v>
      </c>
      <c r="F74" s="91">
        <v>0</v>
      </c>
      <c r="G74" s="91">
        <v>897.8</v>
      </c>
      <c r="H74" s="91">
        <v>0</v>
      </c>
      <c r="I74" s="91">
        <v>0</v>
      </c>
      <c r="J74" s="91">
        <v>295068.78999999998</v>
      </c>
      <c r="K74" s="91">
        <v>22396.47</v>
      </c>
      <c r="L74" s="91">
        <v>0</v>
      </c>
      <c r="M74" s="91">
        <v>2965890.75</v>
      </c>
      <c r="N74" s="91">
        <v>747091.01</v>
      </c>
      <c r="O74" s="91">
        <v>3712981.76</v>
      </c>
      <c r="P74" s="91">
        <v>259476.7</v>
      </c>
      <c r="Q74" s="91">
        <v>0</v>
      </c>
      <c r="R74" s="91">
        <v>0</v>
      </c>
      <c r="S74" s="91">
        <v>0</v>
      </c>
      <c r="T74" s="91">
        <v>4290848.62</v>
      </c>
      <c r="U74" s="91">
        <v>299510.46000000002</v>
      </c>
      <c r="V74" s="91">
        <v>22813.399999999998</v>
      </c>
      <c r="W74" s="91">
        <v>8963.2000000000007</v>
      </c>
      <c r="X74" s="91">
        <v>19031.560000000001</v>
      </c>
      <c r="Y74" s="91">
        <v>737.43</v>
      </c>
      <c r="Z74" s="91">
        <v>0</v>
      </c>
      <c r="AA74" s="91">
        <v>4975.68</v>
      </c>
      <c r="AB74" s="91">
        <v>0</v>
      </c>
      <c r="AC74" s="326">
        <v>2805215.78</v>
      </c>
      <c r="AD74" s="91">
        <v>77824.179999999993</v>
      </c>
      <c r="AE74" s="91">
        <v>-7689.3499999999995</v>
      </c>
      <c r="AF74" s="91">
        <v>0</v>
      </c>
      <c r="AG74" s="91">
        <v>0</v>
      </c>
      <c r="AH74" s="91">
        <v>0</v>
      </c>
      <c r="AI74" s="91">
        <v>0</v>
      </c>
      <c r="AJ74" s="91">
        <v>16360.6</v>
      </c>
      <c r="AK74" s="91">
        <v>532589.79999999993</v>
      </c>
      <c r="AL74" s="91">
        <v>38594.43</v>
      </c>
      <c r="AM74" s="91">
        <v>0</v>
      </c>
      <c r="AN74" s="91">
        <v>126304.1</v>
      </c>
      <c r="AO74" s="91">
        <v>0</v>
      </c>
      <c r="AP74" s="91">
        <v>3941.41</v>
      </c>
      <c r="AQ74" s="91">
        <v>0</v>
      </c>
      <c r="AR74" s="91">
        <v>0</v>
      </c>
      <c r="AS74" s="91">
        <v>3247742.94</v>
      </c>
      <c r="AT74" s="91">
        <v>889667.68</v>
      </c>
      <c r="AU74" s="91">
        <v>188237.94</v>
      </c>
      <c r="AV74" s="92">
        <v>44620</v>
      </c>
      <c r="AW74" t="s">
        <v>1</v>
      </c>
      <c r="AX74">
        <v>2022</v>
      </c>
      <c r="AY74" t="s">
        <v>158</v>
      </c>
    </row>
    <row r="75" spans="1:51" x14ac:dyDescent="0.25">
      <c r="A75" s="89">
        <v>86</v>
      </c>
      <c r="B75" s="90" t="s">
        <v>197</v>
      </c>
      <c r="C75" s="91">
        <v>64264.110000000008</v>
      </c>
      <c r="D75" s="91">
        <v>0</v>
      </c>
      <c r="E75" s="91">
        <v>0</v>
      </c>
      <c r="F75" s="91">
        <v>0</v>
      </c>
      <c r="G75" s="91">
        <v>0</v>
      </c>
      <c r="H75" s="91">
        <v>0</v>
      </c>
      <c r="I75" s="91">
        <v>0</v>
      </c>
      <c r="J75" s="91">
        <v>26.51</v>
      </c>
      <c r="K75" s="91">
        <v>0</v>
      </c>
      <c r="L75" s="91">
        <v>0</v>
      </c>
      <c r="M75" s="91">
        <v>0</v>
      </c>
      <c r="N75" s="91">
        <v>61666.26</v>
      </c>
      <c r="O75" s="91">
        <v>61666.26</v>
      </c>
      <c r="P75" s="91">
        <v>691.37</v>
      </c>
      <c r="Q75" s="91">
        <v>0</v>
      </c>
      <c r="R75" s="91">
        <v>0</v>
      </c>
      <c r="S75" s="91">
        <v>0</v>
      </c>
      <c r="T75" s="91">
        <v>62384.140000000007</v>
      </c>
      <c r="U75" s="91">
        <v>0</v>
      </c>
      <c r="V75" s="91">
        <v>0</v>
      </c>
      <c r="W75" s="91">
        <v>0</v>
      </c>
      <c r="X75" s="91">
        <v>0</v>
      </c>
      <c r="Y75" s="91">
        <v>0</v>
      </c>
      <c r="Z75" s="91">
        <v>0</v>
      </c>
      <c r="AA75" s="91">
        <v>0</v>
      </c>
      <c r="AB75" s="91">
        <v>0</v>
      </c>
      <c r="AC75" s="326">
        <v>285.12</v>
      </c>
      <c r="AD75" s="91">
        <v>0</v>
      </c>
      <c r="AE75" s="91">
        <v>0</v>
      </c>
      <c r="AF75" s="91">
        <v>0</v>
      </c>
      <c r="AG75" s="91">
        <v>0</v>
      </c>
      <c r="AH75" s="91">
        <v>0</v>
      </c>
      <c r="AI75" s="91">
        <v>0</v>
      </c>
      <c r="AJ75" s="91">
        <v>0</v>
      </c>
      <c r="AK75" s="91">
        <v>694.85</v>
      </c>
      <c r="AL75" s="91">
        <v>0</v>
      </c>
      <c r="AM75" s="91">
        <v>0</v>
      </c>
      <c r="AN75" s="91">
        <v>0</v>
      </c>
      <c r="AO75" s="91">
        <v>0</v>
      </c>
      <c r="AP75" s="91">
        <v>900</v>
      </c>
      <c r="AQ75" s="91">
        <v>0</v>
      </c>
      <c r="AR75" s="91">
        <v>0</v>
      </c>
      <c r="AS75" s="91">
        <v>285.12</v>
      </c>
      <c r="AT75" s="91">
        <v>1594.85</v>
      </c>
      <c r="AU75" s="91">
        <v>0</v>
      </c>
      <c r="AV75" s="92">
        <v>44620</v>
      </c>
      <c r="AW75" t="s">
        <v>1</v>
      </c>
      <c r="AX75">
        <v>2022</v>
      </c>
      <c r="AY75" t="s">
        <v>198</v>
      </c>
    </row>
    <row r="76" spans="1:51" x14ac:dyDescent="0.25">
      <c r="A76" s="89">
        <v>91</v>
      </c>
      <c r="B76" s="90" t="s">
        <v>106</v>
      </c>
      <c r="C76" s="91">
        <v>937791.44</v>
      </c>
      <c r="D76" s="91">
        <v>0</v>
      </c>
      <c r="E76" s="91">
        <v>0</v>
      </c>
      <c r="F76" s="91">
        <v>0</v>
      </c>
      <c r="G76" s="91">
        <v>401177.81</v>
      </c>
      <c r="H76" s="91">
        <v>0</v>
      </c>
      <c r="I76" s="91">
        <v>0</v>
      </c>
      <c r="J76" s="91">
        <v>0</v>
      </c>
      <c r="K76" s="91">
        <v>0</v>
      </c>
      <c r="L76" s="91">
        <v>0</v>
      </c>
      <c r="M76" s="91">
        <v>0</v>
      </c>
      <c r="N76" s="91">
        <v>0</v>
      </c>
      <c r="O76" s="91">
        <v>0</v>
      </c>
      <c r="P76" s="91">
        <v>104486.28</v>
      </c>
      <c r="Q76" s="91">
        <v>0</v>
      </c>
      <c r="R76" s="91">
        <v>0</v>
      </c>
      <c r="S76" s="91">
        <v>0</v>
      </c>
      <c r="T76" s="91">
        <v>505664.08999999997</v>
      </c>
      <c r="U76" s="91">
        <v>25848.77</v>
      </c>
      <c r="V76" s="91">
        <v>33655.75</v>
      </c>
      <c r="W76" s="91">
        <v>0</v>
      </c>
      <c r="X76" s="91">
        <v>0</v>
      </c>
      <c r="Y76" s="91">
        <v>0</v>
      </c>
      <c r="Z76" s="91">
        <v>0</v>
      </c>
      <c r="AA76" s="91">
        <v>0</v>
      </c>
      <c r="AB76" s="91">
        <v>0</v>
      </c>
      <c r="AC76" s="326">
        <v>0</v>
      </c>
      <c r="AD76" s="91">
        <v>0</v>
      </c>
      <c r="AE76" s="91">
        <v>100</v>
      </c>
      <c r="AF76" s="91">
        <v>0</v>
      </c>
      <c r="AG76" s="91">
        <v>0</v>
      </c>
      <c r="AH76" s="91">
        <v>0</v>
      </c>
      <c r="AI76" s="91">
        <v>0</v>
      </c>
      <c r="AJ76" s="91">
        <v>254689.31</v>
      </c>
      <c r="AK76" s="91">
        <v>280.83999999999997</v>
      </c>
      <c r="AL76" s="91">
        <v>19466.939999999999</v>
      </c>
      <c r="AM76" s="91">
        <v>0</v>
      </c>
      <c r="AN76" s="91">
        <v>71532.740000000005</v>
      </c>
      <c r="AO76" s="91">
        <v>0</v>
      </c>
      <c r="AP76" s="91">
        <v>0</v>
      </c>
      <c r="AQ76" s="91">
        <v>0</v>
      </c>
      <c r="AR76" s="91">
        <v>0</v>
      </c>
      <c r="AS76" s="91">
        <v>314293.83</v>
      </c>
      <c r="AT76" s="91">
        <v>117833.52</v>
      </c>
      <c r="AU76" s="91">
        <v>26553</v>
      </c>
      <c r="AV76" s="92">
        <v>44620</v>
      </c>
      <c r="AW76" t="s">
        <v>1</v>
      </c>
      <c r="AX76">
        <v>2022</v>
      </c>
      <c r="AY76" t="s">
        <v>192</v>
      </c>
    </row>
    <row r="77" spans="1:51" x14ac:dyDescent="0.25">
      <c r="A77" s="89">
        <v>93</v>
      </c>
      <c r="B77" s="90" t="s">
        <v>103</v>
      </c>
      <c r="C77" s="91">
        <v>1081783.1499999999</v>
      </c>
      <c r="D77" s="91">
        <v>0</v>
      </c>
      <c r="E77" s="91">
        <v>0</v>
      </c>
      <c r="F77" s="91">
        <v>0</v>
      </c>
      <c r="G77" s="91">
        <v>0</v>
      </c>
      <c r="H77" s="91">
        <v>0</v>
      </c>
      <c r="I77" s="91">
        <v>0</v>
      </c>
      <c r="J77" s="91">
        <v>0.8</v>
      </c>
      <c r="K77" s="91">
        <v>0</v>
      </c>
      <c r="L77" s="91">
        <v>0</v>
      </c>
      <c r="M77" s="91">
        <v>0.85</v>
      </c>
      <c r="N77" s="91">
        <v>0</v>
      </c>
      <c r="O77" s="91">
        <v>0.85</v>
      </c>
      <c r="P77" s="91">
        <v>1.76</v>
      </c>
      <c r="Q77" s="91">
        <v>0</v>
      </c>
      <c r="R77" s="91">
        <v>0</v>
      </c>
      <c r="S77" s="91">
        <v>0</v>
      </c>
      <c r="T77" s="91">
        <v>3.41</v>
      </c>
      <c r="U77" s="91">
        <v>9689.5400000000009</v>
      </c>
      <c r="V77" s="91">
        <v>2437.67</v>
      </c>
      <c r="W77" s="91">
        <v>0</v>
      </c>
      <c r="X77" s="91">
        <v>0</v>
      </c>
      <c r="Y77" s="91">
        <v>0</v>
      </c>
      <c r="Z77" s="91">
        <v>0</v>
      </c>
      <c r="AA77" s="91">
        <v>0</v>
      </c>
      <c r="AB77" s="91">
        <v>0</v>
      </c>
      <c r="AC77" s="326">
        <v>0</v>
      </c>
      <c r="AD77" s="91">
        <v>0</v>
      </c>
      <c r="AE77" s="91">
        <v>0</v>
      </c>
      <c r="AF77" s="91">
        <v>0</v>
      </c>
      <c r="AG77" s="91">
        <v>0</v>
      </c>
      <c r="AH77" s="91">
        <v>0</v>
      </c>
      <c r="AI77" s="91">
        <v>0</v>
      </c>
      <c r="AJ77" s="91">
        <v>0</v>
      </c>
      <c r="AK77" s="91">
        <v>23496.58</v>
      </c>
      <c r="AL77" s="91">
        <v>23565.8</v>
      </c>
      <c r="AM77" s="91">
        <v>0</v>
      </c>
      <c r="AN77" s="91">
        <v>116108.87</v>
      </c>
      <c r="AO77" s="91">
        <v>0</v>
      </c>
      <c r="AP77" s="91">
        <v>0</v>
      </c>
      <c r="AQ77" s="91">
        <v>0</v>
      </c>
      <c r="AR77" s="91">
        <v>0</v>
      </c>
      <c r="AS77" s="91">
        <v>12127.210000000001</v>
      </c>
      <c r="AT77" s="91">
        <v>1069652.53</v>
      </c>
      <c r="AU77" s="91">
        <v>906481.28</v>
      </c>
      <c r="AV77" s="92">
        <v>44620</v>
      </c>
      <c r="AW77" t="s">
        <v>1</v>
      </c>
      <c r="AX77">
        <v>2022</v>
      </c>
      <c r="AY77" t="s">
        <v>175</v>
      </c>
    </row>
    <row r="78" spans="1:51" x14ac:dyDescent="0.25">
      <c r="A78" s="89">
        <v>96</v>
      </c>
      <c r="B78" s="90" t="s">
        <v>73</v>
      </c>
      <c r="C78" s="91">
        <v>20605852.079999998</v>
      </c>
      <c r="D78" s="91">
        <v>8033.76</v>
      </c>
      <c r="E78" s="91">
        <v>0</v>
      </c>
      <c r="F78" s="91">
        <v>0</v>
      </c>
      <c r="G78" s="91">
        <v>10056.469999999999</v>
      </c>
      <c r="H78" s="91">
        <v>0</v>
      </c>
      <c r="I78" s="91">
        <v>0</v>
      </c>
      <c r="J78" s="91">
        <v>97547.200000000012</v>
      </c>
      <c r="K78" s="91">
        <v>98017.71</v>
      </c>
      <c r="L78" s="91">
        <v>0</v>
      </c>
      <c r="M78" s="91">
        <v>7673562.8899999997</v>
      </c>
      <c r="N78" s="91">
        <v>11198269.289999999</v>
      </c>
      <c r="O78" s="91">
        <v>18871832.18</v>
      </c>
      <c r="P78" s="91">
        <v>39461.83</v>
      </c>
      <c r="Q78" s="91">
        <v>0</v>
      </c>
      <c r="R78" s="91">
        <v>0</v>
      </c>
      <c r="S78" s="91">
        <v>0</v>
      </c>
      <c r="T78" s="91">
        <v>19124949.149999999</v>
      </c>
      <c r="U78" s="91">
        <v>47502.89</v>
      </c>
      <c r="V78" s="91">
        <v>17102.38</v>
      </c>
      <c r="W78" s="91">
        <v>10440.41</v>
      </c>
      <c r="X78" s="91">
        <v>1652.4</v>
      </c>
      <c r="Y78" s="91">
        <v>4856.04</v>
      </c>
      <c r="Z78" s="91">
        <v>0</v>
      </c>
      <c r="AA78" s="91">
        <v>9253.9000000000015</v>
      </c>
      <c r="AB78" s="91">
        <v>0</v>
      </c>
      <c r="AC78" s="326">
        <v>621787.55999999994</v>
      </c>
      <c r="AD78" s="91">
        <v>117863.33</v>
      </c>
      <c r="AE78" s="91">
        <v>7074.83</v>
      </c>
      <c r="AF78" s="91">
        <v>0</v>
      </c>
      <c r="AG78" s="91">
        <v>0</v>
      </c>
      <c r="AH78" s="91">
        <v>0</v>
      </c>
      <c r="AI78" s="91">
        <v>0</v>
      </c>
      <c r="AJ78" s="91">
        <v>453.87</v>
      </c>
      <c r="AK78" s="91">
        <v>141650.64000000001</v>
      </c>
      <c r="AL78" s="91">
        <v>33663.160000000003</v>
      </c>
      <c r="AM78" s="91">
        <v>0</v>
      </c>
      <c r="AN78" s="91">
        <v>105850.5</v>
      </c>
      <c r="AO78" s="91">
        <v>0</v>
      </c>
      <c r="AP78" s="91">
        <v>6784.45</v>
      </c>
      <c r="AQ78" s="91">
        <v>0</v>
      </c>
      <c r="AR78" s="91">
        <v>0</v>
      </c>
      <c r="AS78" s="91">
        <v>837987.60999999987</v>
      </c>
      <c r="AT78" s="91">
        <v>642915.32000000007</v>
      </c>
      <c r="AU78" s="91">
        <v>354966.57</v>
      </c>
      <c r="AV78" s="92">
        <v>44620</v>
      </c>
      <c r="AW78" t="s">
        <v>1</v>
      </c>
      <c r="AX78">
        <v>2022</v>
      </c>
      <c r="AY78" t="s">
        <v>153</v>
      </c>
    </row>
    <row r="79" spans="1:51" x14ac:dyDescent="0.25">
      <c r="A79" s="89">
        <v>98</v>
      </c>
      <c r="B79" s="90" t="s">
        <v>64</v>
      </c>
      <c r="C79" s="91">
        <v>5757401</v>
      </c>
      <c r="D79" s="91">
        <v>30323.789999999997</v>
      </c>
      <c r="E79" s="91">
        <v>0</v>
      </c>
      <c r="F79" s="91">
        <v>0</v>
      </c>
      <c r="G79" s="91">
        <v>350</v>
      </c>
      <c r="H79" s="91">
        <v>0</v>
      </c>
      <c r="I79" s="91">
        <v>0</v>
      </c>
      <c r="J79" s="91">
        <v>110542.86</v>
      </c>
      <c r="K79" s="91">
        <v>35725.47</v>
      </c>
      <c r="L79" s="91">
        <v>0</v>
      </c>
      <c r="M79" s="91">
        <v>2998303.51</v>
      </c>
      <c r="N79" s="91">
        <v>1730579.9800000002</v>
      </c>
      <c r="O79" s="91">
        <v>4728883.49</v>
      </c>
      <c r="P79" s="91">
        <v>39954.119999999995</v>
      </c>
      <c r="Q79" s="91">
        <v>0</v>
      </c>
      <c r="R79" s="91">
        <v>0</v>
      </c>
      <c r="S79" s="91">
        <v>0</v>
      </c>
      <c r="T79" s="91">
        <v>4945779.7299999995</v>
      </c>
      <c r="U79" s="91">
        <v>3934.65</v>
      </c>
      <c r="V79" s="91">
        <v>3537.21</v>
      </c>
      <c r="W79" s="91">
        <v>0</v>
      </c>
      <c r="X79" s="91">
        <v>0</v>
      </c>
      <c r="Y79" s="91">
        <v>4662.12</v>
      </c>
      <c r="Z79" s="91">
        <v>0</v>
      </c>
      <c r="AA79" s="91">
        <v>63594.14</v>
      </c>
      <c r="AB79" s="91">
        <v>0</v>
      </c>
      <c r="AC79" s="326">
        <v>261257.19</v>
      </c>
      <c r="AD79" s="91">
        <v>137458.42000000001</v>
      </c>
      <c r="AE79" s="91">
        <v>4796.3</v>
      </c>
      <c r="AF79" s="91">
        <v>0</v>
      </c>
      <c r="AG79" s="91">
        <v>0</v>
      </c>
      <c r="AH79" s="91">
        <v>0</v>
      </c>
      <c r="AI79" s="91">
        <v>0</v>
      </c>
      <c r="AJ79" s="91">
        <v>552</v>
      </c>
      <c r="AK79" s="91">
        <v>87397.22</v>
      </c>
      <c r="AL79" s="91">
        <v>3830.8999999999996</v>
      </c>
      <c r="AM79" s="91">
        <v>0</v>
      </c>
      <c r="AN79" s="91">
        <v>43473.52</v>
      </c>
      <c r="AO79" s="91">
        <v>0</v>
      </c>
      <c r="AP79" s="91">
        <v>939.38</v>
      </c>
      <c r="AQ79" s="91">
        <v>0</v>
      </c>
      <c r="AR79" s="91">
        <v>0</v>
      </c>
      <c r="AS79" s="91">
        <v>479792.02999999997</v>
      </c>
      <c r="AT79" s="91">
        <v>331829.24</v>
      </c>
      <c r="AU79" s="91">
        <v>196188.22</v>
      </c>
      <c r="AV79" s="92">
        <v>44620</v>
      </c>
      <c r="AW79" t="s">
        <v>1</v>
      </c>
      <c r="AX79">
        <v>2022</v>
      </c>
      <c r="AY79" t="s">
        <v>165</v>
      </c>
    </row>
    <row r="80" spans="1:51" x14ac:dyDescent="0.25">
      <c r="A80" s="89">
        <v>100</v>
      </c>
      <c r="B80" s="90" t="s">
        <v>79</v>
      </c>
      <c r="C80" s="91">
        <v>24246383.18</v>
      </c>
      <c r="D80" s="91">
        <v>81.28</v>
      </c>
      <c r="E80" s="91">
        <v>0</v>
      </c>
      <c r="F80" s="91">
        <v>0</v>
      </c>
      <c r="G80" s="91">
        <v>428.97</v>
      </c>
      <c r="H80" s="91">
        <v>0</v>
      </c>
      <c r="I80" s="91">
        <v>0</v>
      </c>
      <c r="J80" s="91">
        <v>109883.45000000001</v>
      </c>
      <c r="K80" s="91">
        <v>16101.38</v>
      </c>
      <c r="L80" s="91">
        <v>0</v>
      </c>
      <c r="M80" s="91">
        <v>4357097.4800000004</v>
      </c>
      <c r="N80" s="91">
        <v>17787423.260000002</v>
      </c>
      <c r="O80" s="91">
        <v>22144520.740000002</v>
      </c>
      <c r="P80" s="91">
        <v>120843.68</v>
      </c>
      <c r="Q80" s="91">
        <v>0</v>
      </c>
      <c r="R80" s="91">
        <v>0</v>
      </c>
      <c r="S80" s="91">
        <v>0</v>
      </c>
      <c r="T80" s="91">
        <v>22391859.5</v>
      </c>
      <c r="U80" s="91">
        <v>126111.73</v>
      </c>
      <c r="V80" s="91">
        <v>25006.12</v>
      </c>
      <c r="W80" s="91">
        <v>2284.67</v>
      </c>
      <c r="X80" s="91">
        <v>35870.94</v>
      </c>
      <c r="Y80" s="91">
        <v>3461.91</v>
      </c>
      <c r="Z80" s="91">
        <v>0</v>
      </c>
      <c r="AA80" s="91">
        <v>0</v>
      </c>
      <c r="AB80" s="91">
        <v>0</v>
      </c>
      <c r="AC80" s="326">
        <v>979374.95</v>
      </c>
      <c r="AD80" s="91">
        <v>0</v>
      </c>
      <c r="AE80" s="91">
        <v>75371.14</v>
      </c>
      <c r="AF80" s="91">
        <v>0</v>
      </c>
      <c r="AG80" s="91">
        <v>0</v>
      </c>
      <c r="AH80" s="91">
        <v>0</v>
      </c>
      <c r="AI80" s="91">
        <v>0</v>
      </c>
      <c r="AJ80" s="91">
        <v>19840.52</v>
      </c>
      <c r="AK80" s="91">
        <v>129006.71</v>
      </c>
      <c r="AL80" s="91">
        <v>13864.52</v>
      </c>
      <c r="AM80" s="91">
        <v>0</v>
      </c>
      <c r="AN80" s="91">
        <v>153126.93000000002</v>
      </c>
      <c r="AO80" s="91">
        <v>0</v>
      </c>
      <c r="AP80" s="91">
        <v>58.47</v>
      </c>
      <c r="AQ80" s="91">
        <v>0</v>
      </c>
      <c r="AR80" s="91">
        <v>0</v>
      </c>
      <c r="AS80" s="91">
        <v>1267321.98</v>
      </c>
      <c r="AT80" s="91">
        <v>587201.69999999995</v>
      </c>
      <c r="AU80" s="91">
        <v>291145.07</v>
      </c>
      <c r="AV80" s="92">
        <v>44620</v>
      </c>
      <c r="AW80" t="s">
        <v>1</v>
      </c>
      <c r="AX80">
        <v>2022</v>
      </c>
      <c r="AY80" t="s">
        <v>151</v>
      </c>
    </row>
    <row r="81" spans="1:51" x14ac:dyDescent="0.25">
      <c r="A81" s="89">
        <v>103</v>
      </c>
      <c r="B81" s="90" t="s">
        <v>74</v>
      </c>
      <c r="C81" s="91">
        <v>73024.05</v>
      </c>
      <c r="D81" s="91">
        <v>0</v>
      </c>
      <c r="E81" s="91">
        <v>0</v>
      </c>
      <c r="F81" s="91">
        <v>0</v>
      </c>
      <c r="G81" s="91">
        <v>0</v>
      </c>
      <c r="H81" s="91">
        <v>0</v>
      </c>
      <c r="I81" s="91">
        <v>0</v>
      </c>
      <c r="J81" s="91">
        <v>0</v>
      </c>
      <c r="K81" s="91">
        <v>0</v>
      </c>
      <c r="L81" s="91">
        <v>0</v>
      </c>
      <c r="M81" s="91">
        <v>0</v>
      </c>
      <c r="N81" s="91">
        <v>0</v>
      </c>
      <c r="O81" s="91">
        <v>0</v>
      </c>
      <c r="P81" s="91">
        <v>0</v>
      </c>
      <c r="Q81" s="91">
        <v>0</v>
      </c>
      <c r="R81" s="91">
        <v>0</v>
      </c>
      <c r="S81" s="91">
        <v>0</v>
      </c>
      <c r="T81" s="91">
        <v>0</v>
      </c>
      <c r="U81" s="91">
        <v>0</v>
      </c>
      <c r="V81" s="91">
        <v>0</v>
      </c>
      <c r="W81" s="91">
        <v>0</v>
      </c>
      <c r="X81" s="91">
        <v>0</v>
      </c>
      <c r="Y81" s="91">
        <v>0</v>
      </c>
      <c r="Z81" s="91">
        <v>0</v>
      </c>
      <c r="AA81" s="91">
        <v>0</v>
      </c>
      <c r="AB81" s="91">
        <v>0</v>
      </c>
      <c r="AC81" s="326">
        <v>240</v>
      </c>
      <c r="AD81" s="91">
        <v>3509.11</v>
      </c>
      <c r="AE81" s="91">
        <v>9562.1200000000008</v>
      </c>
      <c r="AF81" s="91">
        <v>0</v>
      </c>
      <c r="AG81" s="91">
        <v>0</v>
      </c>
      <c r="AH81" s="91">
        <v>0</v>
      </c>
      <c r="AI81" s="91">
        <v>0</v>
      </c>
      <c r="AJ81" s="91">
        <v>0</v>
      </c>
      <c r="AK81" s="91">
        <v>254.4</v>
      </c>
      <c r="AL81" s="91">
        <v>1756.17</v>
      </c>
      <c r="AM81" s="91">
        <v>0</v>
      </c>
      <c r="AN81" s="91">
        <v>6967.43</v>
      </c>
      <c r="AO81" s="91">
        <v>0</v>
      </c>
      <c r="AP81" s="91">
        <v>3.6</v>
      </c>
      <c r="AQ81" s="91">
        <v>0</v>
      </c>
      <c r="AR81" s="91">
        <v>0</v>
      </c>
      <c r="AS81" s="91">
        <v>13311.230000000001</v>
      </c>
      <c r="AT81" s="91">
        <v>59712.82</v>
      </c>
      <c r="AU81" s="91">
        <v>50731.22</v>
      </c>
      <c r="AV81" s="92">
        <v>44620</v>
      </c>
      <c r="AW81" t="s">
        <v>1</v>
      </c>
      <c r="AX81">
        <v>2022</v>
      </c>
      <c r="AY81" t="s">
        <v>184</v>
      </c>
    </row>
    <row r="82" spans="1:51" x14ac:dyDescent="0.25">
      <c r="A82" s="89">
        <v>106</v>
      </c>
      <c r="B82" s="90" t="s">
        <v>92</v>
      </c>
      <c r="C82" s="91">
        <v>886635.36</v>
      </c>
      <c r="D82" s="91">
        <v>0</v>
      </c>
      <c r="E82" s="91">
        <v>0</v>
      </c>
      <c r="F82" s="91">
        <v>0</v>
      </c>
      <c r="G82" s="91">
        <v>0</v>
      </c>
      <c r="H82" s="91">
        <v>0</v>
      </c>
      <c r="I82" s="91">
        <v>0</v>
      </c>
      <c r="J82" s="91">
        <v>3002.27</v>
      </c>
      <c r="K82" s="91">
        <v>0</v>
      </c>
      <c r="L82" s="91">
        <v>0</v>
      </c>
      <c r="M82" s="91">
        <v>0</v>
      </c>
      <c r="N82" s="91">
        <v>0</v>
      </c>
      <c r="O82" s="91">
        <v>0</v>
      </c>
      <c r="P82" s="91">
        <v>11369.06</v>
      </c>
      <c r="Q82" s="91">
        <v>0</v>
      </c>
      <c r="R82" s="91">
        <v>0</v>
      </c>
      <c r="S82" s="91">
        <v>0</v>
      </c>
      <c r="T82" s="91">
        <v>14371.33</v>
      </c>
      <c r="U82" s="91">
        <v>3605.45</v>
      </c>
      <c r="V82" s="91">
        <v>3354.46</v>
      </c>
      <c r="W82" s="91">
        <v>138.9</v>
      </c>
      <c r="X82" s="91">
        <v>30704.71</v>
      </c>
      <c r="Y82" s="91">
        <v>0</v>
      </c>
      <c r="Z82" s="91">
        <v>0</v>
      </c>
      <c r="AA82" s="91">
        <v>0</v>
      </c>
      <c r="AB82" s="91">
        <v>0</v>
      </c>
      <c r="AC82" s="326">
        <v>5863.1500000000015</v>
      </c>
      <c r="AD82" s="91">
        <v>3503.31</v>
      </c>
      <c r="AE82" s="91">
        <v>727.4</v>
      </c>
      <c r="AF82" s="91">
        <v>0</v>
      </c>
      <c r="AG82" s="91">
        <v>0</v>
      </c>
      <c r="AH82" s="91">
        <v>0</v>
      </c>
      <c r="AI82" s="91">
        <v>0</v>
      </c>
      <c r="AJ82" s="91">
        <v>109.75</v>
      </c>
      <c r="AK82" s="91">
        <v>144323.24</v>
      </c>
      <c r="AL82" s="91">
        <v>8728.17</v>
      </c>
      <c r="AM82" s="91">
        <v>0</v>
      </c>
      <c r="AN82" s="91">
        <v>27397.48</v>
      </c>
      <c r="AO82" s="91">
        <v>0</v>
      </c>
      <c r="AP82" s="91">
        <v>1573.1</v>
      </c>
      <c r="AQ82" s="91">
        <v>0</v>
      </c>
      <c r="AR82" s="91">
        <v>0</v>
      </c>
      <c r="AS82" s="91">
        <v>48007.13</v>
      </c>
      <c r="AT82" s="91">
        <v>824256.9</v>
      </c>
      <c r="AU82" s="91">
        <v>642234.91</v>
      </c>
      <c r="AV82" s="92">
        <v>44620</v>
      </c>
      <c r="AW82" t="s">
        <v>1</v>
      </c>
      <c r="AX82">
        <v>2022</v>
      </c>
      <c r="AY82" t="s">
        <v>172</v>
      </c>
    </row>
    <row r="83" spans="1:51" x14ac:dyDescent="0.25">
      <c r="A83" s="89">
        <v>107</v>
      </c>
      <c r="B83" s="90" t="s">
        <v>60</v>
      </c>
      <c r="C83" s="91">
        <v>5475337.4500000002</v>
      </c>
      <c r="D83" s="91">
        <v>0</v>
      </c>
      <c r="E83" s="91">
        <v>0</v>
      </c>
      <c r="F83" s="91">
        <v>0</v>
      </c>
      <c r="G83" s="91">
        <v>143.41999999999999</v>
      </c>
      <c r="H83" s="91">
        <v>0</v>
      </c>
      <c r="I83" s="91">
        <v>0</v>
      </c>
      <c r="J83" s="91">
        <v>48493.78</v>
      </c>
      <c r="K83" s="91">
        <v>20739.060000000001</v>
      </c>
      <c r="L83" s="91">
        <v>0</v>
      </c>
      <c r="M83" s="91">
        <v>46564</v>
      </c>
      <c r="N83" s="91">
        <v>830230.21000000008</v>
      </c>
      <c r="O83" s="91">
        <v>876794.21000000008</v>
      </c>
      <c r="P83" s="91">
        <v>10458.99</v>
      </c>
      <c r="Q83" s="91">
        <v>0</v>
      </c>
      <c r="R83" s="91">
        <v>0</v>
      </c>
      <c r="S83" s="91">
        <v>0</v>
      </c>
      <c r="T83" s="91">
        <v>956629.46000000008</v>
      </c>
      <c r="U83" s="91">
        <v>10129.08</v>
      </c>
      <c r="V83" s="91">
        <v>0</v>
      </c>
      <c r="W83" s="91">
        <v>1928.99</v>
      </c>
      <c r="X83" s="91">
        <v>2479.75</v>
      </c>
      <c r="Y83" s="91">
        <v>0</v>
      </c>
      <c r="Z83" s="91">
        <v>0</v>
      </c>
      <c r="AA83" s="91">
        <v>18759</v>
      </c>
      <c r="AB83" s="91">
        <v>0</v>
      </c>
      <c r="AC83" s="326">
        <v>159613.98000000001</v>
      </c>
      <c r="AD83" s="91">
        <v>616126.30000000005</v>
      </c>
      <c r="AE83" s="91">
        <v>177996.89</v>
      </c>
      <c r="AF83" s="91">
        <v>0</v>
      </c>
      <c r="AG83" s="91">
        <v>0</v>
      </c>
      <c r="AH83" s="91">
        <v>0</v>
      </c>
      <c r="AI83" s="91">
        <v>0</v>
      </c>
      <c r="AJ83" s="91">
        <v>2152557.2599999998</v>
      </c>
      <c r="AK83" s="91">
        <v>135952.66</v>
      </c>
      <c r="AL83" s="91">
        <v>112344.62</v>
      </c>
      <c r="AM83" s="91">
        <v>0</v>
      </c>
      <c r="AN83" s="91">
        <v>153605.97</v>
      </c>
      <c r="AO83" s="91">
        <v>0</v>
      </c>
      <c r="AP83" s="91">
        <v>0</v>
      </c>
      <c r="AQ83" s="91">
        <v>0</v>
      </c>
      <c r="AR83" s="91">
        <v>0</v>
      </c>
      <c r="AS83" s="91">
        <v>3139591.25</v>
      </c>
      <c r="AT83" s="91">
        <v>1379116.74</v>
      </c>
      <c r="AU83" s="91">
        <v>977213.49</v>
      </c>
      <c r="AV83" s="92">
        <v>44620</v>
      </c>
      <c r="AW83" t="s">
        <v>1</v>
      </c>
      <c r="AX83">
        <v>2022</v>
      </c>
      <c r="AY83" t="s">
        <v>160</v>
      </c>
    </row>
    <row r="84" spans="1:51" x14ac:dyDescent="0.25">
      <c r="A84" s="89">
        <v>108</v>
      </c>
      <c r="B84" s="90" t="s">
        <v>102</v>
      </c>
      <c r="C84" s="91">
        <v>146334.68</v>
      </c>
      <c r="D84" s="91">
        <v>0</v>
      </c>
      <c r="E84" s="91">
        <v>0</v>
      </c>
      <c r="F84" s="91">
        <v>0</v>
      </c>
      <c r="G84" s="91">
        <v>0</v>
      </c>
      <c r="H84" s="91">
        <v>0</v>
      </c>
      <c r="I84" s="91">
        <v>0</v>
      </c>
      <c r="J84" s="91">
        <v>671.5</v>
      </c>
      <c r="K84" s="91">
        <v>0</v>
      </c>
      <c r="L84" s="91">
        <v>0</v>
      </c>
      <c r="M84" s="91">
        <v>47083.9</v>
      </c>
      <c r="N84" s="91">
        <v>1898.74</v>
      </c>
      <c r="O84" s="91">
        <v>48982.64</v>
      </c>
      <c r="P84" s="91">
        <v>338.76</v>
      </c>
      <c r="Q84" s="91">
        <v>0</v>
      </c>
      <c r="R84" s="91">
        <v>0</v>
      </c>
      <c r="S84" s="91">
        <v>0</v>
      </c>
      <c r="T84" s="91">
        <v>49992.9</v>
      </c>
      <c r="U84" s="91">
        <v>541.20000000000005</v>
      </c>
      <c r="V84" s="91">
        <v>0</v>
      </c>
      <c r="W84" s="91">
        <v>0</v>
      </c>
      <c r="X84" s="91">
        <v>0</v>
      </c>
      <c r="Y84" s="91">
        <v>0</v>
      </c>
      <c r="Z84" s="91">
        <v>0</v>
      </c>
      <c r="AA84" s="91">
        <v>2117.4699999999998</v>
      </c>
      <c r="AB84" s="91">
        <v>0</v>
      </c>
      <c r="AC84" s="326">
        <v>49231.19</v>
      </c>
      <c r="AD84" s="91">
        <v>36944.959999999999</v>
      </c>
      <c r="AE84" s="91">
        <v>3308.2</v>
      </c>
      <c r="AF84" s="91">
        <v>0</v>
      </c>
      <c r="AG84" s="91">
        <v>0</v>
      </c>
      <c r="AH84" s="91">
        <v>0</v>
      </c>
      <c r="AI84" s="91">
        <v>0</v>
      </c>
      <c r="AJ84" s="91">
        <v>790.2</v>
      </c>
      <c r="AK84" s="91">
        <v>0.36</v>
      </c>
      <c r="AL84" s="91">
        <v>49</v>
      </c>
      <c r="AM84" s="91">
        <v>0</v>
      </c>
      <c r="AN84" s="91">
        <v>2063.1999999999998</v>
      </c>
      <c r="AO84" s="91">
        <v>0</v>
      </c>
      <c r="AP84" s="91">
        <v>0</v>
      </c>
      <c r="AQ84" s="91">
        <v>0</v>
      </c>
      <c r="AR84" s="91">
        <v>0</v>
      </c>
      <c r="AS84" s="91">
        <v>92933.22</v>
      </c>
      <c r="AT84" s="91">
        <v>3408.56</v>
      </c>
      <c r="AU84" s="91">
        <v>1296</v>
      </c>
      <c r="AV84" s="92">
        <v>44620</v>
      </c>
      <c r="AW84" t="s">
        <v>1</v>
      </c>
      <c r="AX84">
        <v>2022</v>
      </c>
      <c r="AY84" t="s">
        <v>183</v>
      </c>
    </row>
    <row r="85" spans="1:51" x14ac:dyDescent="0.25">
      <c r="A85" s="89">
        <v>109</v>
      </c>
      <c r="B85" s="90" t="s">
        <v>66</v>
      </c>
      <c r="C85" s="91">
        <v>7411465.5800000001</v>
      </c>
      <c r="D85" s="91">
        <v>546126.53999999992</v>
      </c>
      <c r="E85" s="91">
        <v>0</v>
      </c>
      <c r="F85" s="91">
        <v>0</v>
      </c>
      <c r="G85" s="91">
        <v>0</v>
      </c>
      <c r="H85" s="91">
        <v>0</v>
      </c>
      <c r="I85" s="91">
        <v>0</v>
      </c>
      <c r="J85" s="91">
        <v>205941.3</v>
      </c>
      <c r="K85" s="91">
        <v>9823.7300000000014</v>
      </c>
      <c r="L85" s="91">
        <v>0</v>
      </c>
      <c r="M85" s="91">
        <v>857.12</v>
      </c>
      <c r="N85" s="91">
        <v>3405609.16</v>
      </c>
      <c r="O85" s="91">
        <v>3406466.2800000003</v>
      </c>
      <c r="P85" s="91">
        <v>832731.18</v>
      </c>
      <c r="Q85" s="91">
        <v>0</v>
      </c>
      <c r="R85" s="91">
        <v>0</v>
      </c>
      <c r="S85" s="91">
        <v>0</v>
      </c>
      <c r="T85" s="91">
        <v>5001089.03</v>
      </c>
      <c r="U85" s="91">
        <v>275617.34000000003</v>
      </c>
      <c r="V85" s="91">
        <v>58545.99</v>
      </c>
      <c r="W85" s="91">
        <v>0</v>
      </c>
      <c r="X85" s="91">
        <v>29637.040000000001</v>
      </c>
      <c r="Y85" s="91">
        <v>0</v>
      </c>
      <c r="Z85" s="91">
        <v>0</v>
      </c>
      <c r="AA85" s="91">
        <v>925287.85</v>
      </c>
      <c r="AB85" s="91">
        <v>0</v>
      </c>
      <c r="AC85" s="326">
        <v>939496.4</v>
      </c>
      <c r="AD85" s="91">
        <v>0</v>
      </c>
      <c r="AE85" s="91">
        <v>69.430000000000007</v>
      </c>
      <c r="AF85" s="91">
        <v>0</v>
      </c>
      <c r="AG85" s="91">
        <v>0</v>
      </c>
      <c r="AH85" s="91">
        <v>0</v>
      </c>
      <c r="AI85" s="91">
        <v>0</v>
      </c>
      <c r="AJ85" s="91">
        <v>85960.639999999999</v>
      </c>
      <c r="AK85" s="91">
        <v>61425.960000000006</v>
      </c>
      <c r="AL85" s="91">
        <v>9771.51</v>
      </c>
      <c r="AM85" s="91">
        <v>0</v>
      </c>
      <c r="AN85" s="91">
        <v>24514.39</v>
      </c>
      <c r="AO85" s="91">
        <v>0</v>
      </c>
      <c r="AP85" s="91">
        <v>50</v>
      </c>
      <c r="AQ85" s="91">
        <v>0</v>
      </c>
      <c r="AR85" s="91">
        <v>0</v>
      </c>
      <c r="AS85" s="91">
        <v>2314614.6900000004</v>
      </c>
      <c r="AT85" s="91">
        <v>95761.86</v>
      </c>
      <c r="AU85" s="91">
        <v>0</v>
      </c>
      <c r="AV85" s="92">
        <v>44620</v>
      </c>
      <c r="AW85" t="s">
        <v>1</v>
      </c>
      <c r="AX85">
        <v>2022</v>
      </c>
      <c r="AY85" t="s">
        <v>157</v>
      </c>
    </row>
    <row r="86" spans="1:51" x14ac:dyDescent="0.25">
      <c r="A86" s="89">
        <v>110</v>
      </c>
      <c r="B86" s="90" t="s">
        <v>71</v>
      </c>
      <c r="C86" s="91">
        <v>1029565.3</v>
      </c>
      <c r="D86" s="91">
        <v>-1.17</v>
      </c>
      <c r="E86" s="91">
        <v>0</v>
      </c>
      <c r="F86" s="91">
        <v>0</v>
      </c>
      <c r="G86" s="91">
        <v>27.54</v>
      </c>
      <c r="H86" s="91">
        <v>0</v>
      </c>
      <c r="I86" s="91">
        <v>0</v>
      </c>
      <c r="J86" s="91">
        <v>2085.4300000000003</v>
      </c>
      <c r="K86" s="91">
        <v>32.32</v>
      </c>
      <c r="L86" s="91">
        <v>0</v>
      </c>
      <c r="M86" s="91">
        <v>-4541.4399999999996</v>
      </c>
      <c r="N86" s="91">
        <v>25001.81</v>
      </c>
      <c r="O86" s="91">
        <v>20460.370000000003</v>
      </c>
      <c r="P86" s="91">
        <v>-22.739999999999995</v>
      </c>
      <c r="Q86" s="91">
        <v>0</v>
      </c>
      <c r="R86" s="91">
        <v>0</v>
      </c>
      <c r="S86" s="91">
        <v>0</v>
      </c>
      <c r="T86" s="91">
        <v>22581.75</v>
      </c>
      <c r="U86" s="91">
        <v>0.01</v>
      </c>
      <c r="V86" s="91">
        <v>0</v>
      </c>
      <c r="W86" s="91">
        <v>0.02</v>
      </c>
      <c r="X86" s="91">
        <v>127538.93</v>
      </c>
      <c r="Y86" s="91">
        <v>200</v>
      </c>
      <c r="Z86" s="91">
        <v>0</v>
      </c>
      <c r="AA86" s="91">
        <v>0</v>
      </c>
      <c r="AB86" s="91">
        <v>0</v>
      </c>
      <c r="AC86" s="326">
        <v>0.02</v>
      </c>
      <c r="AD86" s="91">
        <v>0.01</v>
      </c>
      <c r="AE86" s="91">
        <v>0</v>
      </c>
      <c r="AF86" s="91">
        <v>0</v>
      </c>
      <c r="AG86" s="91">
        <v>0</v>
      </c>
      <c r="AH86" s="91">
        <v>0</v>
      </c>
      <c r="AI86" s="91">
        <v>0</v>
      </c>
      <c r="AJ86" s="91">
        <v>0</v>
      </c>
      <c r="AK86" s="91">
        <v>7081.8</v>
      </c>
      <c r="AL86" s="91">
        <v>21958.21</v>
      </c>
      <c r="AM86" s="91">
        <v>0</v>
      </c>
      <c r="AN86" s="91">
        <v>33688.57</v>
      </c>
      <c r="AO86" s="91">
        <v>2388.4499999999998</v>
      </c>
      <c r="AP86" s="91">
        <v>7.5</v>
      </c>
      <c r="AQ86" s="91">
        <v>0</v>
      </c>
      <c r="AR86" s="91">
        <v>0</v>
      </c>
      <c r="AS86" s="91">
        <v>127738.98999999999</v>
      </c>
      <c r="AT86" s="91">
        <v>879244.56</v>
      </c>
      <c r="AU86" s="91">
        <v>814120.03</v>
      </c>
      <c r="AV86" s="92">
        <v>44620</v>
      </c>
      <c r="AW86" t="s">
        <v>1</v>
      </c>
      <c r="AX86">
        <v>2022</v>
      </c>
      <c r="AY86" t="s">
        <v>173</v>
      </c>
    </row>
    <row r="87" spans="1:51" x14ac:dyDescent="0.25">
      <c r="A87" s="89">
        <v>111</v>
      </c>
      <c r="B87" s="90" t="s">
        <v>95</v>
      </c>
      <c r="C87" s="91">
        <v>466800.8</v>
      </c>
      <c r="D87" s="91">
        <v>0</v>
      </c>
      <c r="E87" s="91">
        <v>0</v>
      </c>
      <c r="F87" s="91">
        <v>0</v>
      </c>
      <c r="G87" s="91">
        <v>0</v>
      </c>
      <c r="H87" s="91">
        <v>0</v>
      </c>
      <c r="I87" s="91">
        <v>0</v>
      </c>
      <c r="J87" s="91">
        <v>0</v>
      </c>
      <c r="K87" s="91">
        <v>0</v>
      </c>
      <c r="L87" s="91">
        <v>0</v>
      </c>
      <c r="M87" s="91">
        <v>237.87</v>
      </c>
      <c r="N87" s="91">
        <v>0</v>
      </c>
      <c r="O87" s="91">
        <v>237.87</v>
      </c>
      <c r="P87" s="91">
        <v>497.88</v>
      </c>
      <c r="Q87" s="91">
        <v>0</v>
      </c>
      <c r="R87" s="91">
        <v>0</v>
      </c>
      <c r="S87" s="91">
        <v>0</v>
      </c>
      <c r="T87" s="91">
        <v>735.75</v>
      </c>
      <c r="U87" s="91">
        <v>0</v>
      </c>
      <c r="V87" s="91">
        <v>0</v>
      </c>
      <c r="W87" s="91">
        <v>0</v>
      </c>
      <c r="X87" s="91">
        <v>0</v>
      </c>
      <c r="Y87" s="91">
        <v>0</v>
      </c>
      <c r="Z87" s="91">
        <v>0</v>
      </c>
      <c r="AA87" s="91">
        <v>0</v>
      </c>
      <c r="AB87" s="91">
        <v>0</v>
      </c>
      <c r="AC87" s="326">
        <v>28551.56</v>
      </c>
      <c r="AD87" s="91">
        <v>0</v>
      </c>
      <c r="AE87" s="91">
        <v>0</v>
      </c>
      <c r="AF87" s="91">
        <v>0</v>
      </c>
      <c r="AG87" s="91">
        <v>0</v>
      </c>
      <c r="AH87" s="91">
        <v>0</v>
      </c>
      <c r="AI87" s="91">
        <v>0</v>
      </c>
      <c r="AJ87" s="91">
        <v>0</v>
      </c>
      <c r="AK87" s="91">
        <v>14404.03</v>
      </c>
      <c r="AL87" s="91">
        <v>351</v>
      </c>
      <c r="AM87" s="91">
        <v>0</v>
      </c>
      <c r="AN87" s="91">
        <v>14787.09</v>
      </c>
      <c r="AO87" s="91">
        <v>0</v>
      </c>
      <c r="AP87" s="91">
        <v>750</v>
      </c>
      <c r="AQ87" s="91">
        <v>0</v>
      </c>
      <c r="AR87" s="91">
        <v>0</v>
      </c>
      <c r="AS87" s="91">
        <v>28551.56</v>
      </c>
      <c r="AT87" s="91">
        <v>437513.49</v>
      </c>
      <c r="AU87" s="91">
        <v>407221.37</v>
      </c>
      <c r="AV87" s="92">
        <v>44620</v>
      </c>
      <c r="AW87" t="s">
        <v>1</v>
      </c>
      <c r="AX87">
        <v>2022</v>
      </c>
      <c r="AY87" t="s">
        <v>182</v>
      </c>
    </row>
    <row r="88" spans="1:51" x14ac:dyDescent="0.25">
      <c r="A88" s="89">
        <v>113</v>
      </c>
      <c r="B88" s="90" t="s">
        <v>63</v>
      </c>
      <c r="C88" s="91">
        <v>279933.14999999997</v>
      </c>
      <c r="D88" s="91">
        <v>0</v>
      </c>
      <c r="E88" s="91">
        <v>0</v>
      </c>
      <c r="F88" s="91">
        <v>0</v>
      </c>
      <c r="G88" s="91">
        <v>26.5</v>
      </c>
      <c r="H88" s="91">
        <v>0</v>
      </c>
      <c r="I88" s="91">
        <v>0</v>
      </c>
      <c r="J88" s="91">
        <v>1430.82</v>
      </c>
      <c r="K88" s="91">
        <v>165.76999999999998</v>
      </c>
      <c r="L88" s="91">
        <v>0</v>
      </c>
      <c r="M88" s="91">
        <v>0.37</v>
      </c>
      <c r="N88" s="91">
        <v>0</v>
      </c>
      <c r="O88" s="91">
        <v>0.37</v>
      </c>
      <c r="P88" s="91">
        <v>5085.9900000000007</v>
      </c>
      <c r="Q88" s="91">
        <v>0</v>
      </c>
      <c r="R88" s="91">
        <v>0</v>
      </c>
      <c r="S88" s="91">
        <v>0</v>
      </c>
      <c r="T88" s="91">
        <v>6709.4500000000007</v>
      </c>
      <c r="U88" s="91">
        <v>0</v>
      </c>
      <c r="V88" s="91">
        <v>0</v>
      </c>
      <c r="W88" s="91">
        <v>0</v>
      </c>
      <c r="X88" s="91">
        <v>0</v>
      </c>
      <c r="Y88" s="91">
        <v>0</v>
      </c>
      <c r="Z88" s="91">
        <v>0</v>
      </c>
      <c r="AA88" s="91">
        <v>2958.4</v>
      </c>
      <c r="AB88" s="91">
        <v>0</v>
      </c>
      <c r="AC88" s="326">
        <v>230195.05</v>
      </c>
      <c r="AD88" s="91">
        <v>0</v>
      </c>
      <c r="AE88" s="91">
        <v>504.8</v>
      </c>
      <c r="AF88" s="91">
        <v>0</v>
      </c>
      <c r="AG88" s="91">
        <v>0</v>
      </c>
      <c r="AH88" s="91">
        <v>0</v>
      </c>
      <c r="AI88" s="91">
        <v>0</v>
      </c>
      <c r="AJ88" s="91">
        <v>0</v>
      </c>
      <c r="AK88" s="91">
        <v>37085.86</v>
      </c>
      <c r="AL88" s="91">
        <v>0</v>
      </c>
      <c r="AM88" s="91">
        <v>0</v>
      </c>
      <c r="AN88" s="91">
        <v>483.09</v>
      </c>
      <c r="AO88" s="91">
        <v>0</v>
      </c>
      <c r="AP88" s="91">
        <v>0</v>
      </c>
      <c r="AQ88" s="91">
        <v>0</v>
      </c>
      <c r="AR88" s="91">
        <v>0</v>
      </c>
      <c r="AS88" s="91">
        <v>233658.24999999997</v>
      </c>
      <c r="AT88" s="91">
        <v>39565.449999999997</v>
      </c>
      <c r="AU88" s="91">
        <v>1996.5</v>
      </c>
      <c r="AV88" s="92">
        <v>44620</v>
      </c>
      <c r="AW88" t="s">
        <v>1</v>
      </c>
      <c r="AX88">
        <v>2022</v>
      </c>
      <c r="AY88" t="s">
        <v>171</v>
      </c>
    </row>
    <row r="89" spans="1:51" x14ac:dyDescent="0.25">
      <c r="A89" s="89">
        <v>114</v>
      </c>
      <c r="B89" s="90" t="s">
        <v>76</v>
      </c>
      <c r="C89" s="91">
        <v>13052445.280000001</v>
      </c>
      <c r="D89" s="91">
        <v>0</v>
      </c>
      <c r="E89" s="91">
        <v>0</v>
      </c>
      <c r="F89" s="91">
        <v>0</v>
      </c>
      <c r="G89" s="91">
        <v>0</v>
      </c>
      <c r="H89" s="91">
        <v>0</v>
      </c>
      <c r="I89" s="91">
        <v>0</v>
      </c>
      <c r="J89" s="91">
        <v>1638.55</v>
      </c>
      <c r="K89" s="91">
        <v>7010.15</v>
      </c>
      <c r="L89" s="91">
        <v>0</v>
      </c>
      <c r="M89" s="91">
        <v>7994855.0700000003</v>
      </c>
      <c r="N89" s="91">
        <v>405225.04000000004</v>
      </c>
      <c r="O89" s="91">
        <v>8400080.1099999994</v>
      </c>
      <c r="P89" s="91">
        <v>7199.47</v>
      </c>
      <c r="Q89" s="91">
        <v>0</v>
      </c>
      <c r="R89" s="91">
        <v>0</v>
      </c>
      <c r="S89" s="91">
        <v>0</v>
      </c>
      <c r="T89" s="91">
        <v>8415928.2800000012</v>
      </c>
      <c r="U89" s="91">
        <v>180604.88</v>
      </c>
      <c r="V89" s="91">
        <v>63484.33</v>
      </c>
      <c r="W89" s="91">
        <v>46681.58</v>
      </c>
      <c r="X89" s="91">
        <v>1175657.48</v>
      </c>
      <c r="Y89" s="91">
        <v>65073.07</v>
      </c>
      <c r="Z89" s="91">
        <v>0</v>
      </c>
      <c r="AA89" s="91">
        <v>0</v>
      </c>
      <c r="AB89" s="91">
        <v>0</v>
      </c>
      <c r="AC89" s="326">
        <v>928255</v>
      </c>
      <c r="AD89" s="91">
        <v>206748.7</v>
      </c>
      <c r="AE89" s="91">
        <v>37332.42</v>
      </c>
      <c r="AF89" s="91">
        <v>0</v>
      </c>
      <c r="AG89" s="91">
        <v>0</v>
      </c>
      <c r="AH89" s="91">
        <v>0</v>
      </c>
      <c r="AI89" s="91">
        <v>0</v>
      </c>
      <c r="AJ89" s="91">
        <v>897808.33</v>
      </c>
      <c r="AK89" s="91">
        <v>230454.7</v>
      </c>
      <c r="AL89" s="91">
        <v>29973.23</v>
      </c>
      <c r="AM89" s="91">
        <v>0</v>
      </c>
      <c r="AN89" s="91">
        <v>138403.43999999997</v>
      </c>
      <c r="AO89" s="91">
        <v>0</v>
      </c>
      <c r="AP89" s="91">
        <v>26367.48</v>
      </c>
      <c r="AQ89" s="91">
        <v>0</v>
      </c>
      <c r="AR89" s="91">
        <v>0</v>
      </c>
      <c r="AS89" s="91">
        <v>3601645.79</v>
      </c>
      <c r="AT89" s="91">
        <v>1034871.21</v>
      </c>
      <c r="AU89" s="91">
        <v>609672.36</v>
      </c>
      <c r="AV89" s="92">
        <v>44620</v>
      </c>
      <c r="AW89" t="s">
        <v>1</v>
      </c>
      <c r="AX89">
        <v>2022</v>
      </c>
      <c r="AY89" t="s">
        <v>154</v>
      </c>
    </row>
    <row r="90" spans="1:51" x14ac:dyDescent="0.25">
      <c r="A90" s="89">
        <v>115</v>
      </c>
      <c r="B90" s="90" t="s">
        <v>290</v>
      </c>
      <c r="C90" s="91">
        <v>182.37</v>
      </c>
      <c r="D90" s="91">
        <v>0</v>
      </c>
      <c r="E90" s="91">
        <v>0</v>
      </c>
      <c r="F90" s="91">
        <v>0</v>
      </c>
      <c r="G90" s="91">
        <v>0</v>
      </c>
      <c r="H90" s="91">
        <v>0</v>
      </c>
      <c r="I90" s="91">
        <v>0</v>
      </c>
      <c r="J90" s="91">
        <v>0</v>
      </c>
      <c r="K90" s="91">
        <v>0</v>
      </c>
      <c r="L90" s="91">
        <v>0</v>
      </c>
      <c r="M90" s="91">
        <v>0</v>
      </c>
      <c r="N90" s="91">
        <v>0</v>
      </c>
      <c r="O90" s="91">
        <v>0</v>
      </c>
      <c r="P90" s="91">
        <v>0</v>
      </c>
      <c r="Q90" s="91">
        <v>0</v>
      </c>
      <c r="R90" s="91">
        <v>0</v>
      </c>
      <c r="S90" s="91">
        <v>0</v>
      </c>
      <c r="T90" s="91">
        <v>0</v>
      </c>
      <c r="U90" s="91">
        <v>93.49</v>
      </c>
      <c r="V90" s="91">
        <v>88.88</v>
      </c>
      <c r="W90" s="91">
        <v>0</v>
      </c>
      <c r="X90" s="91">
        <v>0</v>
      </c>
      <c r="Y90" s="91">
        <v>0</v>
      </c>
      <c r="Z90" s="91">
        <v>0</v>
      </c>
      <c r="AA90" s="91">
        <v>0</v>
      </c>
      <c r="AB90" s="91">
        <v>0</v>
      </c>
      <c r="AC90" s="326">
        <v>0</v>
      </c>
      <c r="AD90" s="91">
        <v>0</v>
      </c>
      <c r="AE90" s="91">
        <v>0</v>
      </c>
      <c r="AF90" s="91">
        <v>0</v>
      </c>
      <c r="AG90" s="91">
        <v>0</v>
      </c>
      <c r="AH90" s="91">
        <v>0</v>
      </c>
      <c r="AI90" s="91">
        <v>0</v>
      </c>
      <c r="AJ90" s="91">
        <v>0</v>
      </c>
      <c r="AK90" s="91">
        <v>0</v>
      </c>
      <c r="AL90" s="91">
        <v>0</v>
      </c>
      <c r="AM90" s="91">
        <v>0</v>
      </c>
      <c r="AN90" s="91">
        <v>0</v>
      </c>
      <c r="AO90" s="91">
        <v>0</v>
      </c>
      <c r="AP90" s="91">
        <v>0</v>
      </c>
      <c r="AQ90" s="91">
        <v>0</v>
      </c>
      <c r="AR90" s="91">
        <v>0</v>
      </c>
      <c r="AS90" s="91">
        <v>182.37</v>
      </c>
      <c r="AT90" s="91">
        <v>0</v>
      </c>
      <c r="AU90" s="91">
        <v>0</v>
      </c>
      <c r="AV90" s="92">
        <v>44620</v>
      </c>
      <c r="AW90" t="s">
        <v>1</v>
      </c>
      <c r="AX90">
        <v>2022</v>
      </c>
      <c r="AY90" t="s">
        <v>291</v>
      </c>
    </row>
    <row r="91" spans="1:51" x14ac:dyDescent="0.25">
      <c r="A91" s="89">
        <v>117</v>
      </c>
      <c r="B91" s="90" t="s">
        <v>87</v>
      </c>
      <c r="C91" s="91">
        <v>14025560.65</v>
      </c>
      <c r="D91" s="91">
        <v>775.52</v>
      </c>
      <c r="E91" s="91">
        <v>0</v>
      </c>
      <c r="F91" s="91">
        <v>0</v>
      </c>
      <c r="G91" s="91">
        <v>4225.04</v>
      </c>
      <c r="H91" s="91">
        <v>0</v>
      </c>
      <c r="I91" s="91">
        <v>0</v>
      </c>
      <c r="J91" s="91">
        <v>9491.61</v>
      </c>
      <c r="K91" s="91">
        <v>19130.47</v>
      </c>
      <c r="L91" s="91">
        <v>0</v>
      </c>
      <c r="M91" s="91">
        <v>6750800.96</v>
      </c>
      <c r="N91" s="91">
        <v>3302921.77</v>
      </c>
      <c r="O91" s="91">
        <v>10053722.73</v>
      </c>
      <c r="P91" s="91">
        <v>43769.79</v>
      </c>
      <c r="Q91" s="91">
        <v>0</v>
      </c>
      <c r="R91" s="91">
        <v>0</v>
      </c>
      <c r="S91" s="91">
        <v>0</v>
      </c>
      <c r="T91" s="91">
        <v>10131115.16</v>
      </c>
      <c r="U91" s="91">
        <v>175166.77</v>
      </c>
      <c r="V91" s="91">
        <v>22121.96</v>
      </c>
      <c r="W91" s="91">
        <v>27611.82</v>
      </c>
      <c r="X91" s="91">
        <v>11193.52</v>
      </c>
      <c r="Y91" s="91">
        <v>228365.31</v>
      </c>
      <c r="Z91" s="91">
        <v>0</v>
      </c>
      <c r="AA91" s="91">
        <v>0</v>
      </c>
      <c r="AB91" s="91">
        <v>0</v>
      </c>
      <c r="AC91" s="326">
        <v>1866919.8299999998</v>
      </c>
      <c r="AD91" s="91">
        <v>272333.40000000002</v>
      </c>
      <c r="AE91" s="91">
        <v>243257.94</v>
      </c>
      <c r="AF91" s="91">
        <v>0</v>
      </c>
      <c r="AG91" s="91">
        <v>0</v>
      </c>
      <c r="AH91" s="91">
        <v>0</v>
      </c>
      <c r="AI91" s="91">
        <v>0</v>
      </c>
      <c r="AJ91" s="91">
        <v>71653.88</v>
      </c>
      <c r="AK91" s="91">
        <v>218296.86</v>
      </c>
      <c r="AL91" s="91">
        <v>55082.59</v>
      </c>
      <c r="AM91" s="91">
        <v>0</v>
      </c>
      <c r="AN91" s="91">
        <v>129208.17000000001</v>
      </c>
      <c r="AO91" s="91">
        <v>0</v>
      </c>
      <c r="AP91" s="91">
        <v>3007.56</v>
      </c>
      <c r="AQ91" s="91">
        <v>0</v>
      </c>
      <c r="AR91" s="91">
        <v>0</v>
      </c>
      <c r="AS91" s="91">
        <v>2918624.4299999997</v>
      </c>
      <c r="AT91" s="91">
        <v>975821.06</v>
      </c>
      <c r="AU91" s="91">
        <v>570225.88</v>
      </c>
      <c r="AV91" s="92">
        <v>44620</v>
      </c>
      <c r="AW91" t="s">
        <v>1</v>
      </c>
      <c r="AX91">
        <v>2022</v>
      </c>
      <c r="AY91" t="s">
        <v>155</v>
      </c>
    </row>
    <row r="92" spans="1:51" x14ac:dyDescent="0.25">
      <c r="A92" s="89">
        <v>118</v>
      </c>
      <c r="B92" s="90" t="s">
        <v>93</v>
      </c>
      <c r="C92" s="91">
        <v>3581090.04</v>
      </c>
      <c r="D92" s="91">
        <v>796.35</v>
      </c>
      <c r="E92" s="91">
        <v>0</v>
      </c>
      <c r="F92" s="91">
        <v>0</v>
      </c>
      <c r="G92" s="91">
        <v>0</v>
      </c>
      <c r="H92" s="91">
        <v>0</v>
      </c>
      <c r="I92" s="91">
        <v>0</v>
      </c>
      <c r="J92" s="91">
        <v>25495.85</v>
      </c>
      <c r="K92" s="91">
        <v>40095.72</v>
      </c>
      <c r="L92" s="91">
        <v>0</v>
      </c>
      <c r="M92" s="91">
        <v>1840676.04</v>
      </c>
      <c r="N92" s="91">
        <v>1572721.6300000001</v>
      </c>
      <c r="O92" s="91">
        <v>3413397.67</v>
      </c>
      <c r="P92" s="91">
        <v>12312.220000000001</v>
      </c>
      <c r="Q92" s="91">
        <v>0</v>
      </c>
      <c r="R92" s="91">
        <v>0</v>
      </c>
      <c r="S92" s="91">
        <v>0</v>
      </c>
      <c r="T92" s="91">
        <v>3492097.81</v>
      </c>
      <c r="U92" s="91">
        <v>1635.9</v>
      </c>
      <c r="V92" s="91">
        <v>1373.91</v>
      </c>
      <c r="W92" s="91">
        <v>0</v>
      </c>
      <c r="X92" s="91">
        <v>0</v>
      </c>
      <c r="Y92" s="91">
        <v>0</v>
      </c>
      <c r="Z92" s="91">
        <v>0</v>
      </c>
      <c r="AA92" s="91">
        <v>0</v>
      </c>
      <c r="AB92" s="91">
        <v>0</v>
      </c>
      <c r="AC92" s="326">
        <v>0</v>
      </c>
      <c r="AD92" s="91">
        <v>0</v>
      </c>
      <c r="AE92" s="91">
        <v>0</v>
      </c>
      <c r="AF92" s="91">
        <v>0</v>
      </c>
      <c r="AG92" s="91">
        <v>0</v>
      </c>
      <c r="AH92" s="91">
        <v>0</v>
      </c>
      <c r="AI92" s="91">
        <v>0</v>
      </c>
      <c r="AJ92" s="91">
        <v>0</v>
      </c>
      <c r="AK92" s="91">
        <v>0</v>
      </c>
      <c r="AL92" s="91">
        <v>3685.48</v>
      </c>
      <c r="AM92" s="91">
        <v>0</v>
      </c>
      <c r="AN92" s="91">
        <v>5772.26</v>
      </c>
      <c r="AO92" s="91">
        <v>0</v>
      </c>
      <c r="AP92" s="91">
        <v>276</v>
      </c>
      <c r="AQ92" s="91">
        <v>0</v>
      </c>
      <c r="AR92" s="91">
        <v>0</v>
      </c>
      <c r="AS92" s="91">
        <v>3009.8100000000004</v>
      </c>
      <c r="AT92" s="91">
        <v>85982.42</v>
      </c>
      <c r="AU92" s="91">
        <v>76248.679999999993</v>
      </c>
      <c r="AV92" s="92">
        <v>44620</v>
      </c>
      <c r="AW92" t="s">
        <v>1</v>
      </c>
      <c r="AX92">
        <v>2022</v>
      </c>
      <c r="AY92" t="s">
        <v>162</v>
      </c>
    </row>
    <row r="93" spans="1:51" x14ac:dyDescent="0.25">
      <c r="A93" s="89">
        <v>119</v>
      </c>
      <c r="B93" s="90" t="s">
        <v>101</v>
      </c>
      <c r="C93" s="91">
        <v>0</v>
      </c>
      <c r="D93" s="91">
        <v>0</v>
      </c>
      <c r="E93" s="91">
        <v>0</v>
      </c>
      <c r="F93" s="91">
        <v>0</v>
      </c>
      <c r="G93" s="91">
        <v>0</v>
      </c>
      <c r="H93" s="91">
        <v>0</v>
      </c>
      <c r="I93" s="91">
        <v>0</v>
      </c>
      <c r="J93" s="91">
        <v>0</v>
      </c>
      <c r="K93" s="91">
        <v>0</v>
      </c>
      <c r="L93" s="91">
        <v>0</v>
      </c>
      <c r="M93" s="91">
        <v>0</v>
      </c>
      <c r="N93" s="91">
        <v>0</v>
      </c>
      <c r="O93" s="91">
        <v>0</v>
      </c>
      <c r="P93" s="91">
        <v>0</v>
      </c>
      <c r="Q93" s="91">
        <v>0</v>
      </c>
      <c r="R93" s="91">
        <v>0</v>
      </c>
      <c r="S93" s="91">
        <v>0</v>
      </c>
      <c r="T93" s="91">
        <v>0</v>
      </c>
      <c r="U93" s="91">
        <v>0</v>
      </c>
      <c r="V93" s="91">
        <v>0</v>
      </c>
      <c r="W93" s="91">
        <v>0</v>
      </c>
      <c r="X93" s="91">
        <v>0</v>
      </c>
      <c r="Y93" s="91">
        <v>0</v>
      </c>
      <c r="Z93" s="91">
        <v>0</v>
      </c>
      <c r="AA93" s="91">
        <v>0</v>
      </c>
      <c r="AB93" s="91">
        <v>0</v>
      </c>
      <c r="AC93" s="326">
        <v>0</v>
      </c>
      <c r="AD93" s="91">
        <v>0</v>
      </c>
      <c r="AE93" s="91">
        <v>0</v>
      </c>
      <c r="AF93" s="91">
        <v>0</v>
      </c>
      <c r="AG93" s="91">
        <v>0</v>
      </c>
      <c r="AH93" s="91">
        <v>0</v>
      </c>
      <c r="AI93" s="91">
        <v>0</v>
      </c>
      <c r="AJ93" s="91">
        <v>0</v>
      </c>
      <c r="AK93" s="91">
        <v>0</v>
      </c>
      <c r="AL93" s="91">
        <v>0</v>
      </c>
      <c r="AM93" s="91">
        <v>0</v>
      </c>
      <c r="AN93" s="91">
        <v>0</v>
      </c>
      <c r="AO93" s="91">
        <v>0</v>
      </c>
      <c r="AP93" s="91">
        <v>0</v>
      </c>
      <c r="AQ93" s="91">
        <v>0</v>
      </c>
      <c r="AR93" s="91">
        <v>0</v>
      </c>
      <c r="AS93" s="91">
        <v>0</v>
      </c>
      <c r="AT93" s="91">
        <v>0</v>
      </c>
      <c r="AU93" s="91">
        <v>0</v>
      </c>
      <c r="AV93" s="92">
        <v>44620</v>
      </c>
      <c r="AW93" t="s">
        <v>1</v>
      </c>
      <c r="AX93">
        <v>2022</v>
      </c>
      <c r="AY93" t="s">
        <v>189</v>
      </c>
    </row>
    <row r="94" spans="1:51" x14ac:dyDescent="0.25">
      <c r="A94" s="89">
        <v>120</v>
      </c>
      <c r="B94" s="90" t="s">
        <v>78</v>
      </c>
      <c r="C94" s="91">
        <v>0</v>
      </c>
      <c r="D94" s="91">
        <v>0</v>
      </c>
      <c r="E94" s="91">
        <v>0</v>
      </c>
      <c r="F94" s="91">
        <v>0</v>
      </c>
      <c r="G94" s="91">
        <v>0</v>
      </c>
      <c r="H94" s="91">
        <v>0</v>
      </c>
      <c r="I94" s="91">
        <v>0</v>
      </c>
      <c r="J94" s="91">
        <v>0</v>
      </c>
      <c r="K94" s="91">
        <v>0</v>
      </c>
      <c r="L94" s="91">
        <v>0</v>
      </c>
      <c r="M94" s="91">
        <v>0</v>
      </c>
      <c r="N94" s="91">
        <v>0</v>
      </c>
      <c r="O94" s="91">
        <v>0</v>
      </c>
      <c r="P94" s="91">
        <v>0</v>
      </c>
      <c r="Q94" s="91">
        <v>0</v>
      </c>
      <c r="R94" s="91">
        <v>0</v>
      </c>
      <c r="S94" s="91">
        <v>0</v>
      </c>
      <c r="T94" s="91">
        <v>0</v>
      </c>
      <c r="U94" s="91">
        <v>0</v>
      </c>
      <c r="V94" s="91">
        <v>0</v>
      </c>
      <c r="W94" s="91">
        <v>0</v>
      </c>
      <c r="X94" s="91">
        <v>0</v>
      </c>
      <c r="Y94" s="91">
        <v>0</v>
      </c>
      <c r="Z94" s="91">
        <v>0</v>
      </c>
      <c r="AA94" s="91">
        <v>0</v>
      </c>
      <c r="AB94" s="91">
        <v>0</v>
      </c>
      <c r="AC94" s="326">
        <v>0</v>
      </c>
      <c r="AD94" s="91">
        <v>0</v>
      </c>
      <c r="AE94" s="91">
        <v>0</v>
      </c>
      <c r="AF94" s="91">
        <v>0</v>
      </c>
      <c r="AG94" s="91">
        <v>0</v>
      </c>
      <c r="AH94" s="91">
        <v>0</v>
      </c>
      <c r="AI94" s="91">
        <v>0</v>
      </c>
      <c r="AJ94" s="91">
        <v>0</v>
      </c>
      <c r="AK94" s="91">
        <v>0</v>
      </c>
      <c r="AL94" s="91">
        <v>0</v>
      </c>
      <c r="AM94" s="91">
        <v>0</v>
      </c>
      <c r="AN94" s="91">
        <v>0</v>
      </c>
      <c r="AO94" s="91">
        <v>0</v>
      </c>
      <c r="AP94" s="91">
        <v>0</v>
      </c>
      <c r="AQ94" s="91">
        <v>0</v>
      </c>
      <c r="AR94" s="91">
        <v>0</v>
      </c>
      <c r="AS94" s="91">
        <v>0</v>
      </c>
      <c r="AT94" s="91">
        <v>0</v>
      </c>
      <c r="AU94" s="91">
        <v>0</v>
      </c>
      <c r="AV94" s="92">
        <v>44620</v>
      </c>
      <c r="AW94" t="s">
        <v>1</v>
      </c>
      <c r="AX94">
        <v>2022</v>
      </c>
      <c r="AY94" t="s">
        <v>187</v>
      </c>
    </row>
    <row r="95" spans="1:51" x14ac:dyDescent="0.25">
      <c r="A95" s="89">
        <v>121</v>
      </c>
      <c r="B95" s="90" t="s">
        <v>68</v>
      </c>
      <c r="C95" s="91">
        <v>229150.36000000002</v>
      </c>
      <c r="D95" s="91">
        <v>0</v>
      </c>
      <c r="E95" s="91">
        <v>0</v>
      </c>
      <c r="F95" s="91">
        <v>0</v>
      </c>
      <c r="G95" s="91">
        <v>0</v>
      </c>
      <c r="H95" s="91">
        <v>0</v>
      </c>
      <c r="I95" s="91">
        <v>0</v>
      </c>
      <c r="J95" s="91">
        <v>0</v>
      </c>
      <c r="K95" s="91">
        <v>0</v>
      </c>
      <c r="L95" s="91">
        <v>0</v>
      </c>
      <c r="M95" s="91">
        <v>0</v>
      </c>
      <c r="N95" s="91">
        <v>0</v>
      </c>
      <c r="O95" s="91">
        <v>0</v>
      </c>
      <c r="P95" s="91">
        <v>0</v>
      </c>
      <c r="Q95" s="91">
        <v>0</v>
      </c>
      <c r="R95" s="91">
        <v>0</v>
      </c>
      <c r="S95" s="91">
        <v>0</v>
      </c>
      <c r="T95" s="91">
        <v>0</v>
      </c>
      <c r="U95" s="91">
        <v>40859.050000000003</v>
      </c>
      <c r="V95" s="91">
        <v>0</v>
      </c>
      <c r="W95" s="91">
        <v>0</v>
      </c>
      <c r="X95" s="91">
        <v>0</v>
      </c>
      <c r="Y95" s="91">
        <v>0</v>
      </c>
      <c r="Z95" s="91">
        <v>0</v>
      </c>
      <c r="AA95" s="91">
        <v>0</v>
      </c>
      <c r="AB95" s="91">
        <v>0</v>
      </c>
      <c r="AC95" s="326">
        <v>0</v>
      </c>
      <c r="AD95" s="91">
        <v>0</v>
      </c>
      <c r="AE95" s="91">
        <v>0</v>
      </c>
      <c r="AF95" s="91">
        <v>0</v>
      </c>
      <c r="AG95" s="91">
        <v>0</v>
      </c>
      <c r="AH95" s="91">
        <v>0</v>
      </c>
      <c r="AI95" s="91">
        <v>0</v>
      </c>
      <c r="AJ95" s="91">
        <v>39110.269999999997</v>
      </c>
      <c r="AK95" s="91">
        <v>146893.44</v>
      </c>
      <c r="AL95" s="91">
        <v>0</v>
      </c>
      <c r="AM95" s="91">
        <v>0</v>
      </c>
      <c r="AN95" s="91">
        <v>0</v>
      </c>
      <c r="AO95" s="91">
        <v>0</v>
      </c>
      <c r="AP95" s="91">
        <v>2287.6</v>
      </c>
      <c r="AQ95" s="91">
        <v>0</v>
      </c>
      <c r="AR95" s="91">
        <v>0</v>
      </c>
      <c r="AS95" s="91">
        <v>79969.320000000007</v>
      </c>
      <c r="AT95" s="91">
        <v>149181.04</v>
      </c>
      <c r="AU95" s="91">
        <v>0</v>
      </c>
      <c r="AV95" s="92">
        <v>44620</v>
      </c>
      <c r="AW95" t="s">
        <v>1</v>
      </c>
      <c r="AX95">
        <v>2022</v>
      </c>
      <c r="AY95" t="s">
        <v>188</v>
      </c>
    </row>
    <row r="96" spans="1:51" x14ac:dyDescent="0.25">
      <c r="A96" s="89">
        <v>122</v>
      </c>
      <c r="B96" s="90" t="s">
        <v>69</v>
      </c>
      <c r="C96" s="91">
        <v>485145.81</v>
      </c>
      <c r="D96" s="91">
        <v>0</v>
      </c>
      <c r="E96" s="91">
        <v>0</v>
      </c>
      <c r="F96" s="91">
        <v>0</v>
      </c>
      <c r="G96" s="91">
        <v>0</v>
      </c>
      <c r="H96" s="91">
        <v>0</v>
      </c>
      <c r="I96" s="91">
        <v>0</v>
      </c>
      <c r="J96" s="91">
        <v>0</v>
      </c>
      <c r="K96" s="91">
        <v>0</v>
      </c>
      <c r="L96" s="91">
        <v>0</v>
      </c>
      <c r="M96" s="91">
        <v>0</v>
      </c>
      <c r="N96" s="91">
        <v>0</v>
      </c>
      <c r="O96" s="91">
        <v>0</v>
      </c>
      <c r="P96" s="91">
        <v>34289.57</v>
      </c>
      <c r="Q96" s="91">
        <v>0</v>
      </c>
      <c r="R96" s="91">
        <v>0</v>
      </c>
      <c r="S96" s="91">
        <v>0</v>
      </c>
      <c r="T96" s="91">
        <v>34289.57</v>
      </c>
      <c r="U96" s="91">
        <v>0</v>
      </c>
      <c r="V96" s="91">
        <v>0</v>
      </c>
      <c r="W96" s="91">
        <v>0</v>
      </c>
      <c r="X96" s="91">
        <v>0</v>
      </c>
      <c r="Y96" s="91">
        <v>0</v>
      </c>
      <c r="Z96" s="91">
        <v>0</v>
      </c>
      <c r="AA96" s="91">
        <v>25489.99</v>
      </c>
      <c r="AB96" s="91">
        <v>0</v>
      </c>
      <c r="AC96" s="326">
        <v>0</v>
      </c>
      <c r="AD96" s="91">
        <v>0</v>
      </c>
      <c r="AE96" s="91">
        <v>0</v>
      </c>
      <c r="AF96" s="91">
        <v>0</v>
      </c>
      <c r="AG96" s="91">
        <v>0</v>
      </c>
      <c r="AH96" s="91">
        <v>0</v>
      </c>
      <c r="AI96" s="91">
        <v>0</v>
      </c>
      <c r="AJ96" s="91">
        <v>420929.35</v>
      </c>
      <c r="AK96" s="91">
        <v>0</v>
      </c>
      <c r="AL96" s="91">
        <v>0</v>
      </c>
      <c r="AM96" s="91">
        <v>0</v>
      </c>
      <c r="AN96" s="91">
        <v>4436.8999999999996</v>
      </c>
      <c r="AO96" s="91">
        <v>0</v>
      </c>
      <c r="AP96" s="91">
        <v>0</v>
      </c>
      <c r="AQ96" s="91">
        <v>0</v>
      </c>
      <c r="AR96" s="91">
        <v>0</v>
      </c>
      <c r="AS96" s="91">
        <v>446419.33999999997</v>
      </c>
      <c r="AT96" s="91">
        <v>4436.8999999999996</v>
      </c>
      <c r="AU96" s="91">
        <v>0</v>
      </c>
      <c r="AV96" s="92">
        <v>44620</v>
      </c>
      <c r="AW96" t="s">
        <v>1</v>
      </c>
      <c r="AX96">
        <v>2022</v>
      </c>
      <c r="AY96" t="s">
        <v>267</v>
      </c>
    </row>
    <row r="97" spans="1:51" x14ac:dyDescent="0.25">
      <c r="A97" s="89">
        <v>124</v>
      </c>
      <c r="B97" s="248" t="s">
        <v>99</v>
      </c>
      <c r="C97" s="91">
        <v>475578.11000000004</v>
      </c>
      <c r="D97" s="91">
        <v>0</v>
      </c>
      <c r="E97" s="91">
        <v>0</v>
      </c>
      <c r="F97" s="91">
        <v>0</v>
      </c>
      <c r="G97" s="91">
        <v>0</v>
      </c>
      <c r="H97" s="91">
        <v>0</v>
      </c>
      <c r="I97" s="91">
        <v>0</v>
      </c>
      <c r="J97" s="91">
        <v>0</v>
      </c>
      <c r="K97" s="91">
        <v>0</v>
      </c>
      <c r="L97" s="91">
        <v>0</v>
      </c>
      <c r="M97" s="91">
        <v>0</v>
      </c>
      <c r="N97" s="91">
        <v>0</v>
      </c>
      <c r="O97" s="91">
        <v>0</v>
      </c>
      <c r="P97" s="91">
        <v>0</v>
      </c>
      <c r="Q97" s="91">
        <v>0</v>
      </c>
      <c r="R97" s="91">
        <v>0</v>
      </c>
      <c r="S97" s="91">
        <v>0</v>
      </c>
      <c r="T97" s="91">
        <v>0</v>
      </c>
      <c r="U97" s="91">
        <v>0</v>
      </c>
      <c r="V97" s="91">
        <v>0</v>
      </c>
      <c r="W97" s="91">
        <v>0</v>
      </c>
      <c r="X97" s="91">
        <v>0</v>
      </c>
      <c r="Y97" s="91">
        <v>0</v>
      </c>
      <c r="Z97" s="91">
        <v>0</v>
      </c>
      <c r="AA97" s="91">
        <v>0</v>
      </c>
      <c r="AB97" s="91">
        <v>0</v>
      </c>
      <c r="AC97" s="326">
        <v>0</v>
      </c>
      <c r="AD97" s="91">
        <v>0</v>
      </c>
      <c r="AE97" s="91">
        <v>0</v>
      </c>
      <c r="AF97" s="91">
        <v>0</v>
      </c>
      <c r="AG97" s="91">
        <v>0</v>
      </c>
      <c r="AH97" s="91">
        <v>0</v>
      </c>
      <c r="AI97" s="91">
        <v>0</v>
      </c>
      <c r="AJ97" s="91">
        <v>0</v>
      </c>
      <c r="AK97" s="91">
        <v>0</v>
      </c>
      <c r="AL97" s="91">
        <v>6464.33</v>
      </c>
      <c r="AM97" s="91">
        <v>0</v>
      </c>
      <c r="AN97" s="91">
        <v>29459.07</v>
      </c>
      <c r="AO97" s="91">
        <v>0</v>
      </c>
      <c r="AP97" s="91">
        <v>0</v>
      </c>
      <c r="AQ97" s="91">
        <v>0</v>
      </c>
      <c r="AR97" s="91">
        <v>0</v>
      </c>
      <c r="AS97" s="91">
        <v>0</v>
      </c>
      <c r="AT97" s="91">
        <v>475578.11000000004</v>
      </c>
      <c r="AU97" s="91">
        <v>439654.71</v>
      </c>
      <c r="AV97" s="92">
        <v>44620</v>
      </c>
      <c r="AW97" t="s">
        <v>1</v>
      </c>
      <c r="AX97" s="39">
        <v>2022</v>
      </c>
      <c r="AY97" s="39" t="s">
        <v>289</v>
      </c>
    </row>
    <row r="98" spans="1:51" x14ac:dyDescent="0.25">
      <c r="A98" s="89">
        <v>1</v>
      </c>
      <c r="B98" s="90" t="s">
        <v>65</v>
      </c>
      <c r="C98" s="91">
        <v>1220683.7799999998</v>
      </c>
      <c r="D98" s="91">
        <v>0</v>
      </c>
      <c r="E98" s="91">
        <v>0</v>
      </c>
      <c r="F98" s="91">
        <v>0</v>
      </c>
      <c r="G98" s="91">
        <v>2490.7400000000002</v>
      </c>
      <c r="H98" s="91">
        <v>0</v>
      </c>
      <c r="I98" s="91">
        <v>0</v>
      </c>
      <c r="J98" s="91">
        <v>-57.71</v>
      </c>
      <c r="K98" s="91">
        <v>8418.25</v>
      </c>
      <c r="L98" s="91">
        <v>0</v>
      </c>
      <c r="M98" s="91">
        <v>32456.53</v>
      </c>
      <c r="N98" s="91">
        <v>213255.53999999998</v>
      </c>
      <c r="O98" s="91">
        <v>245712.06999999998</v>
      </c>
      <c r="P98" s="91">
        <v>815.99</v>
      </c>
      <c r="Q98" s="91">
        <v>0</v>
      </c>
      <c r="R98" s="91">
        <v>0</v>
      </c>
      <c r="S98" s="91">
        <v>0</v>
      </c>
      <c r="T98" s="91">
        <v>257379.33999999997</v>
      </c>
      <c r="U98" s="91">
        <v>21036.11</v>
      </c>
      <c r="V98" s="91">
        <v>1094.52</v>
      </c>
      <c r="W98" s="91">
        <v>0</v>
      </c>
      <c r="X98" s="91">
        <v>0</v>
      </c>
      <c r="Y98" s="91">
        <v>0</v>
      </c>
      <c r="Z98" s="91">
        <v>0</v>
      </c>
      <c r="AA98" s="91">
        <v>8870.64</v>
      </c>
      <c r="AB98" s="91">
        <v>0</v>
      </c>
      <c r="AC98" s="326">
        <v>12156.16</v>
      </c>
      <c r="AD98" s="91">
        <v>518277.81</v>
      </c>
      <c r="AE98" s="91">
        <v>308.27999999999997</v>
      </c>
      <c r="AF98" s="91">
        <v>0</v>
      </c>
      <c r="AG98" s="91">
        <v>0</v>
      </c>
      <c r="AH98" s="91">
        <v>0</v>
      </c>
      <c r="AI98" s="91">
        <v>0</v>
      </c>
      <c r="AJ98" s="91">
        <v>0</v>
      </c>
      <c r="AK98" s="91">
        <v>27513.66</v>
      </c>
      <c r="AL98" s="91">
        <v>40806.21</v>
      </c>
      <c r="AM98" s="91">
        <v>0</v>
      </c>
      <c r="AN98" s="91">
        <v>45709.32</v>
      </c>
      <c r="AO98" s="91">
        <v>0</v>
      </c>
      <c r="AP98" s="91">
        <v>1129</v>
      </c>
      <c r="AQ98" s="91">
        <v>0</v>
      </c>
      <c r="AR98" s="91">
        <v>0</v>
      </c>
      <c r="AS98" s="91">
        <v>561743.52</v>
      </c>
      <c r="AT98" s="91">
        <v>401560.92</v>
      </c>
      <c r="AU98" s="91">
        <v>286402.73</v>
      </c>
      <c r="AV98" s="92">
        <v>44651</v>
      </c>
      <c r="AW98" t="s">
        <v>2</v>
      </c>
      <c r="AX98">
        <v>2022</v>
      </c>
      <c r="AY98" t="s">
        <v>177</v>
      </c>
    </row>
    <row r="99" spans="1:51" x14ac:dyDescent="0.25">
      <c r="A99" s="89">
        <v>2</v>
      </c>
      <c r="B99" s="90" t="s">
        <v>90</v>
      </c>
      <c r="C99" s="91">
        <v>3002375.64</v>
      </c>
      <c r="D99" s="91">
        <v>376298.66</v>
      </c>
      <c r="E99" s="91">
        <v>0</v>
      </c>
      <c r="F99" s="91">
        <v>0</v>
      </c>
      <c r="G99" s="91">
        <v>3250.52</v>
      </c>
      <c r="H99" s="91">
        <v>0</v>
      </c>
      <c r="I99" s="91">
        <v>0</v>
      </c>
      <c r="J99" s="91">
        <v>18.79</v>
      </c>
      <c r="K99" s="91">
        <v>9471.35</v>
      </c>
      <c r="L99" s="91">
        <v>0</v>
      </c>
      <c r="M99" s="91">
        <v>10599.16</v>
      </c>
      <c r="N99" s="91">
        <v>1266165.32</v>
      </c>
      <c r="O99" s="91">
        <v>1276764.48</v>
      </c>
      <c r="P99" s="91">
        <v>783132.45</v>
      </c>
      <c r="Q99" s="91">
        <v>0</v>
      </c>
      <c r="R99" s="91">
        <v>0</v>
      </c>
      <c r="S99" s="91">
        <v>0</v>
      </c>
      <c r="T99" s="91">
        <v>2448936.25</v>
      </c>
      <c r="U99" s="91">
        <v>316.61</v>
      </c>
      <c r="V99" s="91">
        <v>205.58</v>
      </c>
      <c r="W99" s="91">
        <v>492.55</v>
      </c>
      <c r="X99" s="91">
        <v>0</v>
      </c>
      <c r="Y99" s="91">
        <v>0</v>
      </c>
      <c r="Z99" s="91">
        <v>0</v>
      </c>
      <c r="AA99" s="91">
        <v>0</v>
      </c>
      <c r="AB99" s="91">
        <v>0</v>
      </c>
      <c r="AC99" s="326">
        <v>8838.14</v>
      </c>
      <c r="AD99" s="91">
        <v>0</v>
      </c>
      <c r="AE99" s="91">
        <v>813</v>
      </c>
      <c r="AF99" s="91">
        <v>0</v>
      </c>
      <c r="AG99" s="91">
        <v>0</v>
      </c>
      <c r="AH99" s="91">
        <v>0</v>
      </c>
      <c r="AI99" s="91">
        <v>0</v>
      </c>
      <c r="AJ99" s="91">
        <v>510130.43</v>
      </c>
      <c r="AK99" s="91">
        <v>25801.47</v>
      </c>
      <c r="AL99" s="91">
        <v>0</v>
      </c>
      <c r="AM99" s="91">
        <v>0</v>
      </c>
      <c r="AN99" s="91">
        <v>2200.0100000000002</v>
      </c>
      <c r="AO99" s="91">
        <v>0</v>
      </c>
      <c r="AP99" s="91">
        <v>4641.6000000000004</v>
      </c>
      <c r="AQ99" s="91">
        <v>0</v>
      </c>
      <c r="AR99" s="91">
        <v>0</v>
      </c>
      <c r="AS99" s="91">
        <v>520796.31</v>
      </c>
      <c r="AT99" s="91">
        <v>32643.08</v>
      </c>
      <c r="AU99" s="91">
        <v>0</v>
      </c>
      <c r="AV99" s="92">
        <v>44651</v>
      </c>
      <c r="AW99" t="s">
        <v>2</v>
      </c>
      <c r="AX99">
        <v>2022</v>
      </c>
      <c r="AY99" t="s">
        <v>168</v>
      </c>
    </row>
    <row r="100" spans="1:51" x14ac:dyDescent="0.25">
      <c r="A100" s="89">
        <v>12</v>
      </c>
      <c r="B100" s="90" t="s">
        <v>81</v>
      </c>
      <c r="C100" s="91">
        <v>38185270.509999998</v>
      </c>
      <c r="D100" s="91">
        <v>140205.26999999999</v>
      </c>
      <c r="E100" s="91">
        <v>0</v>
      </c>
      <c r="F100" s="91">
        <v>0</v>
      </c>
      <c r="G100" s="91">
        <v>153701.81</v>
      </c>
      <c r="H100" s="91">
        <v>0</v>
      </c>
      <c r="I100" s="91">
        <v>0</v>
      </c>
      <c r="J100" s="91">
        <v>81379.789999999994</v>
      </c>
      <c r="K100" s="91">
        <v>78601.679999999993</v>
      </c>
      <c r="L100" s="91">
        <v>0</v>
      </c>
      <c r="M100" s="91">
        <v>15449010.779999999</v>
      </c>
      <c r="N100" s="91">
        <v>6908329.2200000007</v>
      </c>
      <c r="O100" s="91">
        <v>22357340</v>
      </c>
      <c r="P100" s="91">
        <v>545138.11</v>
      </c>
      <c r="Q100" s="91">
        <v>0</v>
      </c>
      <c r="R100" s="91">
        <v>0</v>
      </c>
      <c r="S100" s="91">
        <v>0</v>
      </c>
      <c r="T100" s="91">
        <v>23356366.66</v>
      </c>
      <c r="U100" s="91">
        <v>506296.37</v>
      </c>
      <c r="V100" s="91">
        <v>28100.76</v>
      </c>
      <c r="W100" s="91">
        <v>2830.9</v>
      </c>
      <c r="X100" s="91">
        <v>892363.13</v>
      </c>
      <c r="Y100" s="91">
        <v>11019.55</v>
      </c>
      <c r="Z100" s="91">
        <v>0</v>
      </c>
      <c r="AA100" s="91">
        <v>673727.80999999994</v>
      </c>
      <c r="AB100" s="91">
        <v>0</v>
      </c>
      <c r="AC100" s="326">
        <v>1400235.87</v>
      </c>
      <c r="AD100" s="91">
        <v>361418.47000000003</v>
      </c>
      <c r="AE100" s="91">
        <v>11651.56</v>
      </c>
      <c r="AF100" s="91">
        <v>0</v>
      </c>
      <c r="AG100" s="91">
        <v>0</v>
      </c>
      <c r="AH100" s="91">
        <v>0</v>
      </c>
      <c r="AI100" s="91">
        <v>0</v>
      </c>
      <c r="AJ100" s="91">
        <v>9112374.0999999996</v>
      </c>
      <c r="AK100" s="91">
        <v>871932.46000000008</v>
      </c>
      <c r="AL100" s="91">
        <v>50552.72</v>
      </c>
      <c r="AM100" s="91">
        <v>0</v>
      </c>
      <c r="AN100" s="91">
        <v>734358.34000000008</v>
      </c>
      <c r="AO100" s="91">
        <v>40485.69</v>
      </c>
      <c r="AP100" s="91">
        <v>56933.05</v>
      </c>
      <c r="AQ100" s="91">
        <v>73353.070000000007</v>
      </c>
      <c r="AR100" s="91">
        <v>0</v>
      </c>
      <c r="AS100" s="91">
        <v>13000018.52</v>
      </c>
      <c r="AT100" s="91">
        <v>1828885.33</v>
      </c>
      <c r="AU100" s="91">
        <v>1270</v>
      </c>
      <c r="AV100" s="92">
        <v>44651</v>
      </c>
      <c r="AW100" t="s">
        <v>2</v>
      </c>
      <c r="AX100">
        <v>2022</v>
      </c>
      <c r="AY100" t="s">
        <v>152</v>
      </c>
    </row>
    <row r="101" spans="1:51" x14ac:dyDescent="0.25">
      <c r="A101" s="89">
        <v>13</v>
      </c>
      <c r="B101" s="90" t="s">
        <v>70</v>
      </c>
      <c r="C101" s="91">
        <v>149555593.97999999</v>
      </c>
      <c r="D101" s="91">
        <v>25307.41</v>
      </c>
      <c r="E101" s="91">
        <v>0</v>
      </c>
      <c r="F101" s="91">
        <v>0</v>
      </c>
      <c r="G101" s="91">
        <v>149832.59</v>
      </c>
      <c r="H101" s="91">
        <v>0</v>
      </c>
      <c r="I101" s="91">
        <v>0</v>
      </c>
      <c r="J101" s="91">
        <v>4224289.71</v>
      </c>
      <c r="K101" s="91">
        <v>998028.38</v>
      </c>
      <c r="L101" s="91">
        <v>0</v>
      </c>
      <c r="M101" s="91">
        <v>93222884.200000003</v>
      </c>
      <c r="N101" s="91">
        <v>29356794</v>
      </c>
      <c r="O101" s="91">
        <v>122579678.2</v>
      </c>
      <c r="P101" s="91">
        <v>0</v>
      </c>
      <c r="Q101" s="91">
        <v>0</v>
      </c>
      <c r="R101" s="91">
        <v>0</v>
      </c>
      <c r="S101" s="91">
        <v>0</v>
      </c>
      <c r="T101" s="91">
        <v>127977136.29000001</v>
      </c>
      <c r="U101" s="91">
        <v>486326.67</v>
      </c>
      <c r="V101" s="91">
        <v>0</v>
      </c>
      <c r="W101" s="91">
        <v>2098.06</v>
      </c>
      <c r="X101" s="91">
        <v>165039.89000000001</v>
      </c>
      <c r="Y101" s="91">
        <v>12150.11</v>
      </c>
      <c r="Z101" s="91">
        <v>0</v>
      </c>
      <c r="AA101" s="91">
        <v>4947179.17</v>
      </c>
      <c r="AB101" s="91">
        <v>0</v>
      </c>
      <c r="AC101" s="326">
        <v>10665747.18</v>
      </c>
      <c r="AD101" s="91">
        <v>0</v>
      </c>
      <c r="AE101" s="91">
        <v>98175.53</v>
      </c>
      <c r="AF101" s="91">
        <v>0</v>
      </c>
      <c r="AG101" s="91">
        <v>0</v>
      </c>
      <c r="AH101" s="91">
        <v>0</v>
      </c>
      <c r="AI101" s="91">
        <v>0</v>
      </c>
      <c r="AJ101" s="91">
        <v>142451.21</v>
      </c>
      <c r="AK101" s="91">
        <v>2172613.54</v>
      </c>
      <c r="AL101" s="91">
        <v>2133898.9</v>
      </c>
      <c r="AM101" s="91">
        <v>0</v>
      </c>
      <c r="AN101" s="91">
        <v>732832.69000000006</v>
      </c>
      <c r="AO101" s="91">
        <v>0</v>
      </c>
      <c r="AP101" s="91">
        <v>0</v>
      </c>
      <c r="AQ101" s="91">
        <v>0</v>
      </c>
      <c r="AR101" s="91">
        <v>0</v>
      </c>
      <c r="AS101" s="91">
        <v>16519167.82</v>
      </c>
      <c r="AT101" s="91">
        <v>5059289.67</v>
      </c>
      <c r="AU101" s="91">
        <v>19944.54</v>
      </c>
      <c r="AV101" s="92">
        <v>44651</v>
      </c>
      <c r="AW101" t="s">
        <v>2</v>
      </c>
      <c r="AX101">
        <v>2022</v>
      </c>
      <c r="AY101" t="s">
        <v>149</v>
      </c>
    </row>
    <row r="102" spans="1:51" x14ac:dyDescent="0.25">
      <c r="A102" s="89">
        <v>23</v>
      </c>
      <c r="B102" s="90" t="s">
        <v>75</v>
      </c>
      <c r="C102" s="91">
        <v>14158925.680000002</v>
      </c>
      <c r="D102" s="91">
        <v>0.1</v>
      </c>
      <c r="E102" s="91">
        <v>0</v>
      </c>
      <c r="F102" s="91">
        <v>0</v>
      </c>
      <c r="G102" s="91">
        <v>0</v>
      </c>
      <c r="H102" s="91">
        <v>0</v>
      </c>
      <c r="I102" s="91">
        <v>0</v>
      </c>
      <c r="J102" s="91">
        <v>288616.87</v>
      </c>
      <c r="K102" s="91">
        <v>34861.99</v>
      </c>
      <c r="L102" s="91">
        <v>0</v>
      </c>
      <c r="M102" s="91">
        <v>12812.13</v>
      </c>
      <c r="N102" s="91">
        <v>479629.24</v>
      </c>
      <c r="O102" s="91">
        <v>492441.37</v>
      </c>
      <c r="P102" s="91">
        <v>0</v>
      </c>
      <c r="Q102" s="91">
        <v>0</v>
      </c>
      <c r="R102" s="91">
        <v>0</v>
      </c>
      <c r="S102" s="91">
        <v>0</v>
      </c>
      <c r="T102" s="91">
        <v>815920.33</v>
      </c>
      <c r="U102" s="91">
        <v>5986768.9199999999</v>
      </c>
      <c r="V102" s="91">
        <v>2229239.7399999998</v>
      </c>
      <c r="W102" s="91">
        <v>105523.61</v>
      </c>
      <c r="X102" s="91">
        <v>524257.61</v>
      </c>
      <c r="Y102" s="91">
        <v>247446.26</v>
      </c>
      <c r="Z102" s="91">
        <v>0</v>
      </c>
      <c r="AA102" s="91">
        <v>75998.38</v>
      </c>
      <c r="AB102" s="91">
        <v>335893.57</v>
      </c>
      <c r="AC102" s="326">
        <v>739026.26</v>
      </c>
      <c r="AD102" s="91">
        <v>1096372.58</v>
      </c>
      <c r="AE102" s="91">
        <v>584504.53</v>
      </c>
      <c r="AF102" s="91">
        <v>0</v>
      </c>
      <c r="AG102" s="91">
        <v>0</v>
      </c>
      <c r="AH102" s="91">
        <v>0</v>
      </c>
      <c r="AI102" s="91">
        <v>0</v>
      </c>
      <c r="AJ102" s="91">
        <v>-205870.66</v>
      </c>
      <c r="AK102" s="91">
        <v>376996.74000000005</v>
      </c>
      <c r="AL102" s="91">
        <v>39996.01</v>
      </c>
      <c r="AM102" s="91">
        <v>0</v>
      </c>
      <c r="AN102" s="91">
        <v>835613.39</v>
      </c>
      <c r="AO102" s="91">
        <v>0</v>
      </c>
      <c r="AP102" s="91">
        <v>56685.51</v>
      </c>
      <c r="AQ102" s="91">
        <v>0</v>
      </c>
      <c r="AR102" s="91">
        <v>0</v>
      </c>
      <c r="AS102" s="91">
        <v>11719160.800000001</v>
      </c>
      <c r="AT102" s="91">
        <v>1623844.55</v>
      </c>
      <c r="AU102" s="91">
        <v>314552.90000000002</v>
      </c>
      <c r="AV102" s="92">
        <v>44651</v>
      </c>
      <c r="AW102" t="s">
        <v>2</v>
      </c>
      <c r="AX102">
        <v>2022</v>
      </c>
      <c r="AY102" t="s">
        <v>159</v>
      </c>
    </row>
    <row r="103" spans="1:51" x14ac:dyDescent="0.25">
      <c r="A103" s="89">
        <v>24</v>
      </c>
      <c r="B103" s="90" t="s">
        <v>98</v>
      </c>
      <c r="C103" s="91">
        <v>6058040.9399999995</v>
      </c>
      <c r="D103" s="91">
        <v>228637.52</v>
      </c>
      <c r="E103" s="91">
        <v>0</v>
      </c>
      <c r="F103" s="91">
        <v>0</v>
      </c>
      <c r="G103" s="91">
        <v>522173.08</v>
      </c>
      <c r="H103" s="91">
        <v>0</v>
      </c>
      <c r="I103" s="91">
        <v>0</v>
      </c>
      <c r="J103" s="91">
        <v>97257.23</v>
      </c>
      <c r="K103" s="91">
        <v>213831.02</v>
      </c>
      <c r="L103" s="91">
        <v>0</v>
      </c>
      <c r="M103" s="91">
        <v>3681.2</v>
      </c>
      <c r="N103" s="91">
        <v>4792824.09</v>
      </c>
      <c r="O103" s="91">
        <v>4796505.29</v>
      </c>
      <c r="P103" s="91">
        <v>95634.1</v>
      </c>
      <c r="Q103" s="91">
        <v>0</v>
      </c>
      <c r="R103" s="91">
        <v>0</v>
      </c>
      <c r="S103" s="91">
        <v>0</v>
      </c>
      <c r="T103" s="91">
        <v>5954038.2399999993</v>
      </c>
      <c r="U103" s="91">
        <v>26816.07</v>
      </c>
      <c r="V103" s="91">
        <v>0</v>
      </c>
      <c r="W103" s="91">
        <v>0</v>
      </c>
      <c r="X103" s="91">
        <v>0</v>
      </c>
      <c r="Y103" s="91">
        <v>0</v>
      </c>
      <c r="Z103" s="91">
        <v>0</v>
      </c>
      <c r="AA103" s="91">
        <v>27258.560000000001</v>
      </c>
      <c r="AB103" s="91">
        <v>0</v>
      </c>
      <c r="AC103" s="326">
        <v>0</v>
      </c>
      <c r="AD103" s="91">
        <v>40046.76</v>
      </c>
      <c r="AE103" s="91">
        <v>0</v>
      </c>
      <c r="AF103" s="91">
        <v>0</v>
      </c>
      <c r="AG103" s="91">
        <v>0</v>
      </c>
      <c r="AH103" s="91">
        <v>0</v>
      </c>
      <c r="AI103" s="91">
        <v>0</v>
      </c>
      <c r="AJ103" s="91">
        <v>4286.63</v>
      </c>
      <c r="AK103" s="91">
        <v>2430.3200000000002</v>
      </c>
      <c r="AL103" s="91">
        <v>0</v>
      </c>
      <c r="AM103" s="91">
        <v>0</v>
      </c>
      <c r="AN103" s="91">
        <v>3164.3599999999997</v>
      </c>
      <c r="AO103" s="91">
        <v>0</v>
      </c>
      <c r="AP103" s="91">
        <v>0</v>
      </c>
      <c r="AQ103" s="91">
        <v>0</v>
      </c>
      <c r="AR103" s="91">
        <v>0</v>
      </c>
      <c r="AS103" s="91">
        <v>98408.020000000019</v>
      </c>
      <c r="AT103" s="91">
        <v>5594.68</v>
      </c>
      <c r="AU103" s="91">
        <v>0</v>
      </c>
      <c r="AV103" s="92">
        <v>44651</v>
      </c>
      <c r="AW103" t="s">
        <v>2</v>
      </c>
      <c r="AX103">
        <v>2022</v>
      </c>
      <c r="AY103" t="s">
        <v>164</v>
      </c>
    </row>
    <row r="104" spans="1:51" x14ac:dyDescent="0.25">
      <c r="A104" s="89">
        <v>25</v>
      </c>
      <c r="B104" s="90" t="s">
        <v>67</v>
      </c>
      <c r="C104" s="91">
        <v>1963726.69</v>
      </c>
      <c r="D104" s="91">
        <v>576386.54</v>
      </c>
      <c r="E104" s="91">
        <v>0</v>
      </c>
      <c r="F104" s="91">
        <v>0</v>
      </c>
      <c r="G104" s="91">
        <v>0</v>
      </c>
      <c r="H104" s="91">
        <v>0</v>
      </c>
      <c r="I104" s="91">
        <v>0</v>
      </c>
      <c r="J104" s="91">
        <v>0</v>
      </c>
      <c r="K104" s="91">
        <v>0</v>
      </c>
      <c r="L104" s="91">
        <v>0</v>
      </c>
      <c r="M104" s="91">
        <v>0</v>
      </c>
      <c r="N104" s="91">
        <v>0</v>
      </c>
      <c r="O104" s="91">
        <v>0</v>
      </c>
      <c r="P104" s="91">
        <v>1385150.43</v>
      </c>
      <c r="Q104" s="91">
        <v>0</v>
      </c>
      <c r="R104" s="91">
        <v>0</v>
      </c>
      <c r="S104" s="91">
        <v>0</v>
      </c>
      <c r="T104" s="91">
        <v>1961536.97</v>
      </c>
      <c r="U104" s="91">
        <v>0</v>
      </c>
      <c r="V104" s="91">
        <v>0</v>
      </c>
      <c r="W104" s="91">
        <v>0</v>
      </c>
      <c r="X104" s="91">
        <v>0</v>
      </c>
      <c r="Y104" s="91">
        <v>0</v>
      </c>
      <c r="Z104" s="91">
        <v>0</v>
      </c>
      <c r="AA104" s="91">
        <v>0</v>
      </c>
      <c r="AB104" s="91">
        <v>0</v>
      </c>
      <c r="AC104" s="326">
        <v>2189.7199999999998</v>
      </c>
      <c r="AD104" s="91">
        <v>0</v>
      </c>
      <c r="AE104" s="91">
        <v>0</v>
      </c>
      <c r="AF104" s="91">
        <v>0</v>
      </c>
      <c r="AG104" s="91">
        <v>0</v>
      </c>
      <c r="AH104" s="91">
        <v>0</v>
      </c>
      <c r="AI104" s="91">
        <v>0</v>
      </c>
      <c r="AJ104" s="91">
        <v>0</v>
      </c>
      <c r="AK104" s="91">
        <v>0</v>
      </c>
      <c r="AL104" s="91">
        <v>0</v>
      </c>
      <c r="AM104" s="91">
        <v>0</v>
      </c>
      <c r="AN104" s="91">
        <v>0</v>
      </c>
      <c r="AO104" s="91">
        <v>0</v>
      </c>
      <c r="AP104" s="91">
        <v>0</v>
      </c>
      <c r="AQ104" s="91">
        <v>0</v>
      </c>
      <c r="AR104" s="91">
        <v>0</v>
      </c>
      <c r="AS104" s="91">
        <v>2189.7199999999998</v>
      </c>
      <c r="AT104" s="91">
        <v>0</v>
      </c>
      <c r="AU104" s="91">
        <v>0</v>
      </c>
      <c r="AV104" s="92">
        <v>44651</v>
      </c>
      <c r="AW104" t="s">
        <v>2</v>
      </c>
      <c r="AX104">
        <v>2022</v>
      </c>
      <c r="AY104" t="s">
        <v>174</v>
      </c>
    </row>
    <row r="105" spans="1:51" x14ac:dyDescent="0.25">
      <c r="A105" s="89">
        <v>29</v>
      </c>
      <c r="B105" s="90" t="s">
        <v>94</v>
      </c>
      <c r="C105" s="91">
        <v>11587221.630000001</v>
      </c>
      <c r="D105" s="91">
        <v>10628.54</v>
      </c>
      <c r="E105" s="91">
        <v>0</v>
      </c>
      <c r="F105" s="91">
        <v>0</v>
      </c>
      <c r="G105" s="91">
        <v>735.01</v>
      </c>
      <c r="H105" s="91">
        <v>0</v>
      </c>
      <c r="I105" s="91">
        <v>0</v>
      </c>
      <c r="J105" s="91">
        <v>0</v>
      </c>
      <c r="K105" s="91">
        <v>8694.67</v>
      </c>
      <c r="L105" s="91">
        <v>0</v>
      </c>
      <c r="M105" s="91">
        <v>0</v>
      </c>
      <c r="N105" s="91">
        <v>783948.68</v>
      </c>
      <c r="O105" s="91">
        <v>783948.68</v>
      </c>
      <c r="P105" s="91">
        <v>11298.92</v>
      </c>
      <c r="Q105" s="91">
        <v>0</v>
      </c>
      <c r="R105" s="91">
        <v>0</v>
      </c>
      <c r="S105" s="91">
        <v>0</v>
      </c>
      <c r="T105" s="91">
        <v>815305.82000000007</v>
      </c>
      <c r="U105" s="91">
        <v>4286702.9399999995</v>
      </c>
      <c r="V105" s="91">
        <v>2715134.11</v>
      </c>
      <c r="W105" s="91">
        <v>416259.39999999997</v>
      </c>
      <c r="X105" s="91">
        <v>1100088.01</v>
      </c>
      <c r="Y105" s="91">
        <v>1388272.6500000001</v>
      </c>
      <c r="Z105" s="91">
        <v>0</v>
      </c>
      <c r="AA105" s="91">
        <v>0</v>
      </c>
      <c r="AB105" s="91">
        <v>155955.95000000001</v>
      </c>
      <c r="AC105" s="326">
        <v>0</v>
      </c>
      <c r="AD105" s="91">
        <v>0</v>
      </c>
      <c r="AE105" s="91">
        <v>32095.219999999998</v>
      </c>
      <c r="AF105" s="91">
        <v>0</v>
      </c>
      <c r="AG105" s="91">
        <v>0</v>
      </c>
      <c r="AH105" s="91">
        <v>0</v>
      </c>
      <c r="AI105" s="91">
        <v>0</v>
      </c>
      <c r="AJ105" s="91">
        <v>232551.55</v>
      </c>
      <c r="AK105" s="91">
        <v>0</v>
      </c>
      <c r="AL105" s="91">
        <v>5465.64</v>
      </c>
      <c r="AM105" s="91">
        <v>0</v>
      </c>
      <c r="AN105" s="91">
        <v>360962.5</v>
      </c>
      <c r="AO105" s="91">
        <v>0</v>
      </c>
      <c r="AP105" s="91">
        <v>49097.01</v>
      </c>
      <c r="AQ105" s="91">
        <v>29330.83</v>
      </c>
      <c r="AR105" s="91">
        <v>0</v>
      </c>
      <c r="AS105" s="91">
        <v>10327059.83</v>
      </c>
      <c r="AT105" s="91">
        <v>444855.98000000004</v>
      </c>
      <c r="AU105" s="91">
        <v>0</v>
      </c>
      <c r="AV105" s="92">
        <v>44651</v>
      </c>
      <c r="AW105" t="s">
        <v>2</v>
      </c>
      <c r="AX105">
        <v>2022</v>
      </c>
      <c r="AY105" t="s">
        <v>156</v>
      </c>
    </row>
    <row r="106" spans="1:51" x14ac:dyDescent="0.25">
      <c r="A106" s="89">
        <v>32</v>
      </c>
      <c r="B106" s="90" t="s">
        <v>104</v>
      </c>
      <c r="C106" s="91">
        <v>0</v>
      </c>
      <c r="D106" s="91">
        <v>0</v>
      </c>
      <c r="E106" s="91">
        <v>0</v>
      </c>
      <c r="F106" s="91">
        <v>0</v>
      </c>
      <c r="G106" s="91">
        <v>0</v>
      </c>
      <c r="H106" s="91">
        <v>0</v>
      </c>
      <c r="I106" s="91">
        <v>0</v>
      </c>
      <c r="J106" s="91">
        <v>0</v>
      </c>
      <c r="K106" s="91">
        <v>0</v>
      </c>
      <c r="L106" s="91">
        <v>0</v>
      </c>
      <c r="M106" s="91">
        <v>0</v>
      </c>
      <c r="N106" s="91">
        <v>0</v>
      </c>
      <c r="O106" s="91">
        <v>0</v>
      </c>
      <c r="P106" s="91">
        <v>0</v>
      </c>
      <c r="Q106" s="91">
        <v>0</v>
      </c>
      <c r="R106" s="91">
        <v>0</v>
      </c>
      <c r="S106" s="91">
        <v>0</v>
      </c>
      <c r="T106" s="91">
        <v>0</v>
      </c>
      <c r="U106" s="91">
        <v>0</v>
      </c>
      <c r="V106" s="91">
        <v>0</v>
      </c>
      <c r="W106" s="91">
        <v>0</v>
      </c>
      <c r="X106" s="91">
        <v>0</v>
      </c>
      <c r="Y106" s="91">
        <v>0</v>
      </c>
      <c r="Z106" s="91">
        <v>0</v>
      </c>
      <c r="AA106" s="91">
        <v>0</v>
      </c>
      <c r="AB106" s="91">
        <v>0</v>
      </c>
      <c r="AC106" s="326">
        <v>0</v>
      </c>
      <c r="AD106" s="91">
        <v>0</v>
      </c>
      <c r="AE106" s="91">
        <v>0</v>
      </c>
      <c r="AF106" s="91">
        <v>0</v>
      </c>
      <c r="AG106" s="91">
        <v>0</v>
      </c>
      <c r="AH106" s="91">
        <v>0</v>
      </c>
      <c r="AI106" s="91">
        <v>0</v>
      </c>
      <c r="AJ106" s="91">
        <v>0</v>
      </c>
      <c r="AK106" s="91">
        <v>0</v>
      </c>
      <c r="AL106" s="91">
        <v>0</v>
      </c>
      <c r="AM106" s="91">
        <v>0</v>
      </c>
      <c r="AN106" s="91">
        <v>0</v>
      </c>
      <c r="AO106" s="91">
        <v>0</v>
      </c>
      <c r="AP106" s="91">
        <v>0</v>
      </c>
      <c r="AQ106" s="91">
        <v>0</v>
      </c>
      <c r="AR106" s="91">
        <v>0</v>
      </c>
      <c r="AS106" s="91">
        <v>0</v>
      </c>
      <c r="AT106" s="91">
        <v>0</v>
      </c>
      <c r="AU106" s="91">
        <v>0</v>
      </c>
      <c r="AV106" s="92">
        <v>44651</v>
      </c>
      <c r="AW106" t="s">
        <v>2</v>
      </c>
      <c r="AX106">
        <v>2022</v>
      </c>
      <c r="AY106" t="s">
        <v>287</v>
      </c>
    </row>
    <row r="107" spans="1:51" x14ac:dyDescent="0.25">
      <c r="A107" s="89">
        <v>40</v>
      </c>
      <c r="B107" s="90" t="s">
        <v>97</v>
      </c>
      <c r="C107" s="91">
        <v>4070529.4000000004</v>
      </c>
      <c r="D107" s="91">
        <v>0</v>
      </c>
      <c r="E107" s="91">
        <v>0</v>
      </c>
      <c r="F107" s="91">
        <v>0</v>
      </c>
      <c r="G107" s="91">
        <v>28645.5</v>
      </c>
      <c r="H107" s="91">
        <v>0</v>
      </c>
      <c r="I107" s="91">
        <v>0</v>
      </c>
      <c r="J107" s="91">
        <v>50.64</v>
      </c>
      <c r="K107" s="91">
        <v>22299.7</v>
      </c>
      <c r="L107" s="91">
        <v>0</v>
      </c>
      <c r="M107" s="91">
        <v>957861.66</v>
      </c>
      <c r="N107" s="91">
        <v>2228717.44</v>
      </c>
      <c r="O107" s="91">
        <v>3186579.1</v>
      </c>
      <c r="P107" s="91">
        <v>31913.62</v>
      </c>
      <c r="Q107" s="91">
        <v>0</v>
      </c>
      <c r="R107" s="91">
        <v>0</v>
      </c>
      <c r="S107" s="91">
        <v>0</v>
      </c>
      <c r="T107" s="91">
        <v>3269488.56</v>
      </c>
      <c r="U107" s="91">
        <v>179099.26</v>
      </c>
      <c r="V107" s="91">
        <v>45225.200000000004</v>
      </c>
      <c r="W107" s="91">
        <v>5407.92</v>
      </c>
      <c r="X107" s="91">
        <v>8964.36</v>
      </c>
      <c r="Y107" s="91">
        <v>8346.7000000000007</v>
      </c>
      <c r="Z107" s="91">
        <v>0</v>
      </c>
      <c r="AA107" s="91">
        <v>28152.12</v>
      </c>
      <c r="AB107" s="91">
        <v>0</v>
      </c>
      <c r="AC107" s="326">
        <v>261313.79000000004</v>
      </c>
      <c r="AD107" s="91">
        <v>23323.35</v>
      </c>
      <c r="AE107" s="91">
        <v>21110.32</v>
      </c>
      <c r="AF107" s="91">
        <v>0</v>
      </c>
      <c r="AG107" s="91">
        <v>0</v>
      </c>
      <c r="AH107" s="91">
        <v>0</v>
      </c>
      <c r="AI107" s="91">
        <v>0</v>
      </c>
      <c r="AJ107" s="91">
        <v>0</v>
      </c>
      <c r="AK107" s="91">
        <v>78227.92</v>
      </c>
      <c r="AL107" s="91">
        <v>1017.5</v>
      </c>
      <c r="AM107" s="91">
        <v>0</v>
      </c>
      <c r="AN107" s="91">
        <v>27520.510000000002</v>
      </c>
      <c r="AO107" s="91">
        <v>0</v>
      </c>
      <c r="AP107" s="91">
        <v>3400.5</v>
      </c>
      <c r="AQ107" s="91">
        <v>0</v>
      </c>
      <c r="AR107" s="91">
        <v>0</v>
      </c>
      <c r="AS107" s="91">
        <v>580943.02</v>
      </c>
      <c r="AT107" s="91">
        <v>220097.82</v>
      </c>
      <c r="AU107" s="91">
        <v>109931.39</v>
      </c>
      <c r="AV107" s="92">
        <v>44651</v>
      </c>
      <c r="AW107" t="s">
        <v>2</v>
      </c>
      <c r="AX107">
        <v>2022</v>
      </c>
      <c r="AY107" t="s">
        <v>166</v>
      </c>
    </row>
    <row r="108" spans="1:51" x14ac:dyDescent="0.25">
      <c r="A108" s="89">
        <v>44</v>
      </c>
      <c r="B108" s="90" t="s">
        <v>62</v>
      </c>
      <c r="C108" s="91">
        <v>2412167.52</v>
      </c>
      <c r="D108" s="91">
        <v>4726.95</v>
      </c>
      <c r="E108" s="91">
        <v>0</v>
      </c>
      <c r="F108" s="91">
        <v>0</v>
      </c>
      <c r="G108" s="91">
        <v>-601.38</v>
      </c>
      <c r="H108" s="91">
        <v>0</v>
      </c>
      <c r="I108" s="91">
        <v>0</v>
      </c>
      <c r="J108" s="91">
        <v>15258.76</v>
      </c>
      <c r="K108" s="91">
        <v>152238.93</v>
      </c>
      <c r="L108" s="91">
        <v>0</v>
      </c>
      <c r="M108" s="91">
        <v>1401497.18</v>
      </c>
      <c r="N108" s="91">
        <v>133474.9</v>
      </c>
      <c r="O108" s="91">
        <v>1534972.0799999998</v>
      </c>
      <c r="P108" s="91">
        <v>12353.77</v>
      </c>
      <c r="Q108" s="91">
        <v>0</v>
      </c>
      <c r="R108" s="91">
        <v>0</v>
      </c>
      <c r="S108" s="91">
        <v>0</v>
      </c>
      <c r="T108" s="91">
        <v>1718949.1099999999</v>
      </c>
      <c r="U108" s="91">
        <v>32894.31</v>
      </c>
      <c r="V108" s="91">
        <v>18609.82</v>
      </c>
      <c r="W108" s="91">
        <v>23787.59</v>
      </c>
      <c r="X108" s="91">
        <v>0</v>
      </c>
      <c r="Y108" s="91">
        <v>16434.509999999998</v>
      </c>
      <c r="Z108" s="91">
        <v>0</v>
      </c>
      <c r="AA108" s="91">
        <v>3152.39</v>
      </c>
      <c r="AB108" s="91">
        <v>0</v>
      </c>
      <c r="AC108" s="326">
        <v>107931.58</v>
      </c>
      <c r="AD108" s="91">
        <v>116905.75</v>
      </c>
      <c r="AE108" s="91">
        <v>0</v>
      </c>
      <c r="AF108" s="91">
        <v>0</v>
      </c>
      <c r="AG108" s="91">
        <v>0</v>
      </c>
      <c r="AH108" s="91">
        <v>0</v>
      </c>
      <c r="AI108" s="91">
        <v>0</v>
      </c>
      <c r="AJ108" s="91">
        <v>19199.14</v>
      </c>
      <c r="AK108" s="91">
        <v>271126.39</v>
      </c>
      <c r="AL108" s="91">
        <v>483.55</v>
      </c>
      <c r="AM108" s="91">
        <v>0</v>
      </c>
      <c r="AN108" s="91">
        <v>41427.300000000003</v>
      </c>
      <c r="AO108" s="91">
        <v>0</v>
      </c>
      <c r="AP108" s="91">
        <v>7787.09</v>
      </c>
      <c r="AQ108" s="91">
        <v>0</v>
      </c>
      <c r="AR108" s="91">
        <v>0</v>
      </c>
      <c r="AS108" s="91">
        <v>338915.09</v>
      </c>
      <c r="AT108" s="91">
        <v>354303.32</v>
      </c>
      <c r="AU108" s="91">
        <v>33478.99</v>
      </c>
      <c r="AV108" s="92">
        <v>44651</v>
      </c>
      <c r="AW108" t="s">
        <v>2</v>
      </c>
      <c r="AX108">
        <v>2022</v>
      </c>
      <c r="AY108" t="s">
        <v>167</v>
      </c>
    </row>
    <row r="109" spans="1:51" x14ac:dyDescent="0.25">
      <c r="A109" s="89">
        <v>46</v>
      </c>
      <c r="B109" s="90" t="s">
        <v>85</v>
      </c>
      <c r="C109" s="91">
        <v>1503914.0500000003</v>
      </c>
      <c r="D109" s="91">
        <v>10408.91</v>
      </c>
      <c r="E109" s="91">
        <v>0</v>
      </c>
      <c r="F109" s="91">
        <v>0</v>
      </c>
      <c r="G109" s="91">
        <v>0</v>
      </c>
      <c r="H109" s="91">
        <v>0</v>
      </c>
      <c r="I109" s="91">
        <v>0</v>
      </c>
      <c r="J109" s="91">
        <v>61863.31</v>
      </c>
      <c r="K109" s="91">
        <v>4985.71</v>
      </c>
      <c r="L109" s="91">
        <v>0</v>
      </c>
      <c r="M109" s="91">
        <v>770412.15</v>
      </c>
      <c r="N109" s="91">
        <v>0</v>
      </c>
      <c r="O109" s="91">
        <v>770412.15</v>
      </c>
      <c r="P109" s="91">
        <v>15794.18</v>
      </c>
      <c r="Q109" s="91">
        <v>0</v>
      </c>
      <c r="R109" s="91">
        <v>0</v>
      </c>
      <c r="S109" s="91">
        <v>0</v>
      </c>
      <c r="T109" s="91">
        <v>863464.26000000013</v>
      </c>
      <c r="U109" s="91">
        <v>29006.32</v>
      </c>
      <c r="V109" s="91">
        <v>21159.119999999999</v>
      </c>
      <c r="W109" s="91">
        <v>9044.2099999999991</v>
      </c>
      <c r="X109" s="91">
        <v>0</v>
      </c>
      <c r="Y109" s="91">
        <v>42233.11</v>
      </c>
      <c r="Z109" s="91">
        <v>0</v>
      </c>
      <c r="AA109" s="91">
        <v>0</v>
      </c>
      <c r="AB109" s="91">
        <v>0</v>
      </c>
      <c r="AC109" s="326">
        <v>355872.43</v>
      </c>
      <c r="AD109" s="91">
        <v>0</v>
      </c>
      <c r="AE109" s="91">
        <v>92</v>
      </c>
      <c r="AF109" s="91">
        <v>0</v>
      </c>
      <c r="AG109" s="91">
        <v>0</v>
      </c>
      <c r="AH109" s="91">
        <v>0</v>
      </c>
      <c r="AI109" s="91">
        <v>0</v>
      </c>
      <c r="AJ109" s="91">
        <v>6122</v>
      </c>
      <c r="AK109" s="91">
        <v>145805.68</v>
      </c>
      <c r="AL109" s="91">
        <v>2080.0300000000002</v>
      </c>
      <c r="AM109" s="91">
        <v>0</v>
      </c>
      <c r="AN109" s="91">
        <v>16667.79</v>
      </c>
      <c r="AO109" s="91">
        <v>0</v>
      </c>
      <c r="AP109" s="91">
        <v>1104.58</v>
      </c>
      <c r="AQ109" s="91">
        <v>0</v>
      </c>
      <c r="AR109" s="91">
        <v>0</v>
      </c>
      <c r="AS109" s="91">
        <v>463529.19</v>
      </c>
      <c r="AT109" s="91">
        <v>176920.59999999998</v>
      </c>
      <c r="AU109" s="91">
        <v>11262.52</v>
      </c>
      <c r="AV109" s="92">
        <v>44651</v>
      </c>
      <c r="AW109" t="s">
        <v>2</v>
      </c>
      <c r="AX109">
        <v>2022</v>
      </c>
      <c r="AY109" t="s">
        <v>176</v>
      </c>
    </row>
    <row r="110" spans="1:51" x14ac:dyDescent="0.25">
      <c r="A110" s="89">
        <v>48</v>
      </c>
      <c r="B110" s="90" t="s">
        <v>77</v>
      </c>
      <c r="C110" s="91">
        <v>4240930.75</v>
      </c>
      <c r="D110" s="91">
        <v>6109.21</v>
      </c>
      <c r="E110" s="91">
        <v>0</v>
      </c>
      <c r="F110" s="91">
        <v>0</v>
      </c>
      <c r="G110" s="91">
        <v>4698.3</v>
      </c>
      <c r="H110" s="91">
        <v>0</v>
      </c>
      <c r="I110" s="91">
        <v>0</v>
      </c>
      <c r="J110" s="91">
        <v>588.32000000000005</v>
      </c>
      <c r="K110" s="91">
        <v>1320.73</v>
      </c>
      <c r="L110" s="91">
        <v>0</v>
      </c>
      <c r="M110" s="91">
        <v>312522.15999999997</v>
      </c>
      <c r="N110" s="91">
        <v>2667735.6199999996</v>
      </c>
      <c r="O110" s="91">
        <v>2980257.78</v>
      </c>
      <c r="P110" s="91">
        <v>126252.45999999999</v>
      </c>
      <c r="Q110" s="91">
        <v>0</v>
      </c>
      <c r="R110" s="91">
        <v>0</v>
      </c>
      <c r="S110" s="91">
        <v>0</v>
      </c>
      <c r="T110" s="91">
        <v>3119226.8</v>
      </c>
      <c r="U110" s="91">
        <v>23222.99</v>
      </c>
      <c r="V110" s="91">
        <v>23230.65</v>
      </c>
      <c r="W110" s="91">
        <v>0</v>
      </c>
      <c r="X110" s="91">
        <v>0</v>
      </c>
      <c r="Y110" s="91">
        <v>0</v>
      </c>
      <c r="Z110" s="91">
        <v>0</v>
      </c>
      <c r="AA110" s="91">
        <v>11878.11</v>
      </c>
      <c r="AB110" s="91">
        <v>0</v>
      </c>
      <c r="AC110" s="326">
        <v>55972.99</v>
      </c>
      <c r="AD110" s="91">
        <v>578150.44999999995</v>
      </c>
      <c r="AE110" s="91">
        <v>250</v>
      </c>
      <c r="AF110" s="91">
        <v>0</v>
      </c>
      <c r="AG110" s="91">
        <v>0</v>
      </c>
      <c r="AH110" s="91">
        <v>0</v>
      </c>
      <c r="AI110" s="91">
        <v>0</v>
      </c>
      <c r="AJ110" s="91">
        <v>273.14999999999998</v>
      </c>
      <c r="AK110" s="91">
        <v>90713.66</v>
      </c>
      <c r="AL110" s="91">
        <v>0</v>
      </c>
      <c r="AM110" s="91">
        <v>0</v>
      </c>
      <c r="AN110" s="91">
        <v>80188.14</v>
      </c>
      <c r="AO110" s="91">
        <v>0</v>
      </c>
      <c r="AP110" s="91">
        <v>88435.6</v>
      </c>
      <c r="AQ110" s="91">
        <v>0</v>
      </c>
      <c r="AR110" s="91">
        <v>0</v>
      </c>
      <c r="AS110" s="91">
        <v>692978.34</v>
      </c>
      <c r="AT110" s="91">
        <v>428725.61</v>
      </c>
      <c r="AU110" s="91">
        <v>169388.21</v>
      </c>
      <c r="AV110" s="92">
        <v>44651</v>
      </c>
      <c r="AW110" t="s">
        <v>2</v>
      </c>
      <c r="AX110">
        <v>2022</v>
      </c>
      <c r="AY110" t="s">
        <v>163</v>
      </c>
    </row>
    <row r="111" spans="1:51" x14ac:dyDescent="0.25">
      <c r="A111" s="89">
        <v>51</v>
      </c>
      <c r="B111" s="90" t="s">
        <v>86</v>
      </c>
      <c r="C111" s="91">
        <v>983577.03</v>
      </c>
      <c r="D111" s="91">
        <v>23388.799999999999</v>
      </c>
      <c r="E111" s="91">
        <v>0</v>
      </c>
      <c r="F111" s="91">
        <v>0</v>
      </c>
      <c r="G111" s="91">
        <v>0</v>
      </c>
      <c r="H111" s="91">
        <v>0</v>
      </c>
      <c r="I111" s="91">
        <v>0</v>
      </c>
      <c r="J111" s="91">
        <v>37396.119999999995</v>
      </c>
      <c r="K111" s="91">
        <v>4069.22</v>
      </c>
      <c r="L111" s="91">
        <v>0</v>
      </c>
      <c r="M111" s="91">
        <v>194209.69</v>
      </c>
      <c r="N111" s="91">
        <v>86534.96</v>
      </c>
      <c r="O111" s="91">
        <v>280744.65000000002</v>
      </c>
      <c r="P111" s="91">
        <v>41041.75</v>
      </c>
      <c r="Q111" s="91">
        <v>0</v>
      </c>
      <c r="R111" s="91">
        <v>0</v>
      </c>
      <c r="S111" s="91">
        <v>0</v>
      </c>
      <c r="T111" s="91">
        <v>386640.54000000004</v>
      </c>
      <c r="U111" s="91">
        <v>9496.7199999999993</v>
      </c>
      <c r="V111" s="91">
        <v>3985.61</v>
      </c>
      <c r="W111" s="91">
        <v>457.39</v>
      </c>
      <c r="X111" s="91">
        <v>859.11000000000013</v>
      </c>
      <c r="Y111" s="91">
        <v>271.68</v>
      </c>
      <c r="Z111" s="91">
        <v>0</v>
      </c>
      <c r="AA111" s="91">
        <v>0</v>
      </c>
      <c r="AB111" s="91">
        <v>0</v>
      </c>
      <c r="AC111" s="326">
        <v>19832.32</v>
      </c>
      <c r="AD111" s="91">
        <v>11819.1</v>
      </c>
      <c r="AE111" s="91">
        <v>7148.31</v>
      </c>
      <c r="AF111" s="91">
        <v>0</v>
      </c>
      <c r="AG111" s="91">
        <v>0</v>
      </c>
      <c r="AH111" s="91">
        <v>151.58000000000001</v>
      </c>
      <c r="AI111" s="91">
        <v>0</v>
      </c>
      <c r="AJ111" s="91">
        <v>1612.43</v>
      </c>
      <c r="AK111" s="91">
        <v>46778.68</v>
      </c>
      <c r="AL111" s="91">
        <v>247.2</v>
      </c>
      <c r="AM111" s="91">
        <v>0</v>
      </c>
      <c r="AN111" s="91">
        <v>31595.58</v>
      </c>
      <c r="AO111" s="91">
        <v>0</v>
      </c>
      <c r="AP111" s="91">
        <v>2281.42</v>
      </c>
      <c r="AQ111" s="91">
        <v>0</v>
      </c>
      <c r="AR111" s="91">
        <v>0</v>
      </c>
      <c r="AS111" s="91">
        <v>55634.25</v>
      </c>
      <c r="AT111" s="91">
        <v>541302.24</v>
      </c>
      <c r="AU111" s="91">
        <v>460399.35999999999</v>
      </c>
      <c r="AV111" s="92">
        <v>44651</v>
      </c>
      <c r="AW111" t="s">
        <v>2</v>
      </c>
      <c r="AX111">
        <v>2022</v>
      </c>
      <c r="AY111" t="s">
        <v>179</v>
      </c>
    </row>
    <row r="112" spans="1:51" x14ac:dyDescent="0.25">
      <c r="A112" s="89">
        <v>52</v>
      </c>
      <c r="B112" s="90" t="s">
        <v>72</v>
      </c>
      <c r="C112" s="91">
        <v>2308090.87</v>
      </c>
      <c r="D112" s="91">
        <v>0</v>
      </c>
      <c r="E112" s="91">
        <v>0</v>
      </c>
      <c r="F112" s="91">
        <v>0</v>
      </c>
      <c r="G112" s="91">
        <v>0</v>
      </c>
      <c r="H112" s="91">
        <v>0</v>
      </c>
      <c r="I112" s="91">
        <v>0</v>
      </c>
      <c r="J112" s="91">
        <v>0</v>
      </c>
      <c r="K112" s="91">
        <v>936</v>
      </c>
      <c r="L112" s="91">
        <v>0</v>
      </c>
      <c r="M112" s="91">
        <v>0</v>
      </c>
      <c r="N112" s="91">
        <v>0</v>
      </c>
      <c r="O112" s="91">
        <v>0</v>
      </c>
      <c r="P112" s="91">
        <v>856.55</v>
      </c>
      <c r="Q112" s="91">
        <v>0</v>
      </c>
      <c r="R112" s="91">
        <v>0</v>
      </c>
      <c r="S112" s="91">
        <v>0</v>
      </c>
      <c r="T112" s="91">
        <v>1792.55</v>
      </c>
      <c r="U112" s="91">
        <v>14778.87</v>
      </c>
      <c r="V112" s="91">
        <v>3410.27</v>
      </c>
      <c r="W112" s="91">
        <v>635.20000000000005</v>
      </c>
      <c r="X112" s="91">
        <v>316433.25</v>
      </c>
      <c r="Y112" s="91">
        <v>935.92</v>
      </c>
      <c r="Z112" s="91">
        <v>0</v>
      </c>
      <c r="AA112" s="91">
        <v>0</v>
      </c>
      <c r="AB112" s="91">
        <v>0</v>
      </c>
      <c r="AC112" s="326">
        <v>305186.09000000003</v>
      </c>
      <c r="AD112" s="91">
        <v>135375.51999999999</v>
      </c>
      <c r="AE112" s="91">
        <v>30991.57</v>
      </c>
      <c r="AF112" s="91">
        <v>0</v>
      </c>
      <c r="AG112" s="91">
        <v>0</v>
      </c>
      <c r="AH112" s="91">
        <v>0</v>
      </c>
      <c r="AI112" s="91">
        <v>0</v>
      </c>
      <c r="AJ112" s="91">
        <v>522707.37</v>
      </c>
      <c r="AK112" s="91">
        <v>425477.14</v>
      </c>
      <c r="AL112" s="91">
        <v>27913.370000000003</v>
      </c>
      <c r="AM112" s="91">
        <v>0</v>
      </c>
      <c r="AN112" s="91">
        <v>356288.01</v>
      </c>
      <c r="AO112" s="91">
        <v>520.35</v>
      </c>
      <c r="AP112" s="91">
        <v>66080.62</v>
      </c>
      <c r="AQ112" s="91">
        <v>0</v>
      </c>
      <c r="AR112" s="91">
        <v>0</v>
      </c>
      <c r="AS112" s="91">
        <v>1330454.06</v>
      </c>
      <c r="AT112" s="91">
        <v>975844.26</v>
      </c>
      <c r="AU112" s="91">
        <v>99564.77</v>
      </c>
      <c r="AV112" s="92">
        <v>44651</v>
      </c>
      <c r="AW112" t="s">
        <v>2</v>
      </c>
      <c r="AX112">
        <v>2022</v>
      </c>
      <c r="AY112" t="s">
        <v>170</v>
      </c>
    </row>
    <row r="113" spans="1:51" x14ac:dyDescent="0.25">
      <c r="A113" s="89">
        <v>62</v>
      </c>
      <c r="B113" s="90" t="s">
        <v>203</v>
      </c>
      <c r="C113" s="91">
        <v>1763259.5999999996</v>
      </c>
      <c r="D113" s="91">
        <v>199300.89</v>
      </c>
      <c r="E113" s="91">
        <v>0</v>
      </c>
      <c r="F113" s="91">
        <v>0</v>
      </c>
      <c r="G113" s="91">
        <v>0</v>
      </c>
      <c r="H113" s="91">
        <v>0</v>
      </c>
      <c r="I113" s="91">
        <v>0</v>
      </c>
      <c r="J113" s="91">
        <v>0</v>
      </c>
      <c r="K113" s="91">
        <v>0</v>
      </c>
      <c r="L113" s="91">
        <v>0</v>
      </c>
      <c r="M113" s="91">
        <v>0</v>
      </c>
      <c r="N113" s="91">
        <v>0</v>
      </c>
      <c r="O113" s="91">
        <v>0</v>
      </c>
      <c r="P113" s="91">
        <v>1563467.5399999998</v>
      </c>
      <c r="Q113" s="91">
        <v>0</v>
      </c>
      <c r="R113" s="91">
        <v>0</v>
      </c>
      <c r="S113" s="91">
        <v>0</v>
      </c>
      <c r="T113" s="91">
        <v>1762768.4299999997</v>
      </c>
      <c r="U113" s="91">
        <v>0</v>
      </c>
      <c r="V113" s="91">
        <v>0</v>
      </c>
      <c r="W113" s="91">
        <v>0</v>
      </c>
      <c r="X113" s="91">
        <v>0</v>
      </c>
      <c r="Y113" s="91">
        <v>0</v>
      </c>
      <c r="Z113" s="91">
        <v>0</v>
      </c>
      <c r="AA113" s="91">
        <v>0</v>
      </c>
      <c r="AB113" s="91">
        <v>0</v>
      </c>
      <c r="AC113" s="326">
        <v>0</v>
      </c>
      <c r="AD113" s="91">
        <v>0</v>
      </c>
      <c r="AE113" s="91">
        <v>0</v>
      </c>
      <c r="AF113" s="91">
        <v>0</v>
      </c>
      <c r="AG113" s="91">
        <v>0</v>
      </c>
      <c r="AH113" s="91">
        <v>0</v>
      </c>
      <c r="AI113" s="91">
        <v>0</v>
      </c>
      <c r="AJ113" s="91">
        <v>0</v>
      </c>
      <c r="AK113" s="91">
        <v>491.17</v>
      </c>
      <c r="AL113" s="91">
        <v>0</v>
      </c>
      <c r="AM113" s="91">
        <v>0</v>
      </c>
      <c r="AN113" s="91">
        <v>0</v>
      </c>
      <c r="AO113" s="91">
        <v>0</v>
      </c>
      <c r="AP113" s="91">
        <v>0</v>
      </c>
      <c r="AQ113" s="91">
        <v>0</v>
      </c>
      <c r="AR113" s="91">
        <v>0</v>
      </c>
      <c r="AS113" s="91">
        <v>0</v>
      </c>
      <c r="AT113" s="91">
        <v>491.17</v>
      </c>
      <c r="AU113" s="91">
        <v>0</v>
      </c>
      <c r="AV113" s="92">
        <v>44651</v>
      </c>
      <c r="AW113" t="s">
        <v>2</v>
      </c>
      <c r="AX113">
        <v>2022</v>
      </c>
      <c r="AY113" t="s">
        <v>169</v>
      </c>
    </row>
    <row r="114" spans="1:51" x14ac:dyDescent="0.25">
      <c r="A114" s="89">
        <v>66</v>
      </c>
      <c r="B114" s="90" t="s">
        <v>61</v>
      </c>
      <c r="C114" s="91">
        <v>1967648.85</v>
      </c>
      <c r="D114" s="91">
        <v>0</v>
      </c>
      <c r="E114" s="91">
        <v>0</v>
      </c>
      <c r="F114" s="91">
        <v>0</v>
      </c>
      <c r="G114" s="91">
        <v>0</v>
      </c>
      <c r="H114" s="91">
        <v>0</v>
      </c>
      <c r="I114" s="91">
        <v>0</v>
      </c>
      <c r="J114" s="91">
        <v>0</v>
      </c>
      <c r="K114" s="91">
        <v>95449.06</v>
      </c>
      <c r="L114" s="91">
        <v>0</v>
      </c>
      <c r="M114" s="91">
        <v>0</v>
      </c>
      <c r="N114" s="91">
        <v>0</v>
      </c>
      <c r="O114" s="91">
        <v>0</v>
      </c>
      <c r="P114" s="91">
        <v>0</v>
      </c>
      <c r="Q114" s="91">
        <v>0</v>
      </c>
      <c r="R114" s="91">
        <v>0</v>
      </c>
      <c r="S114" s="91">
        <v>0</v>
      </c>
      <c r="T114" s="91">
        <v>95449.06</v>
      </c>
      <c r="U114" s="91">
        <v>100220.03</v>
      </c>
      <c r="V114" s="91">
        <v>734542.24</v>
      </c>
      <c r="W114" s="91">
        <v>0</v>
      </c>
      <c r="X114" s="91">
        <v>342500.68</v>
      </c>
      <c r="Y114" s="91">
        <v>0</v>
      </c>
      <c r="Z114" s="91">
        <v>0</v>
      </c>
      <c r="AA114" s="91">
        <v>0</v>
      </c>
      <c r="AB114" s="91">
        <v>0</v>
      </c>
      <c r="AC114" s="326">
        <v>0</v>
      </c>
      <c r="AD114" s="91">
        <v>0</v>
      </c>
      <c r="AE114" s="91">
        <v>0</v>
      </c>
      <c r="AF114" s="91">
        <v>0</v>
      </c>
      <c r="AG114" s="91">
        <v>0</v>
      </c>
      <c r="AH114" s="91">
        <v>0</v>
      </c>
      <c r="AI114" s="91">
        <v>0</v>
      </c>
      <c r="AJ114" s="91">
        <v>0</v>
      </c>
      <c r="AK114" s="91">
        <v>0</v>
      </c>
      <c r="AL114" s="91">
        <v>204231.01</v>
      </c>
      <c r="AM114" s="91">
        <v>0</v>
      </c>
      <c r="AN114" s="91">
        <v>133602.94</v>
      </c>
      <c r="AO114" s="91">
        <v>357102.89</v>
      </c>
      <c r="AP114" s="91">
        <v>0</v>
      </c>
      <c r="AQ114" s="91">
        <v>0</v>
      </c>
      <c r="AR114" s="91">
        <v>0</v>
      </c>
      <c r="AS114" s="91">
        <v>1177262.95</v>
      </c>
      <c r="AT114" s="91">
        <v>694936.84000000008</v>
      </c>
      <c r="AU114" s="91">
        <v>0</v>
      </c>
      <c r="AV114" s="92">
        <v>44651</v>
      </c>
      <c r="AW114" t="s">
        <v>2</v>
      </c>
      <c r="AX114">
        <v>2022</v>
      </c>
      <c r="AY114" t="s">
        <v>178</v>
      </c>
    </row>
    <row r="115" spans="1:51" x14ac:dyDescent="0.25">
      <c r="A115" s="89">
        <v>70</v>
      </c>
      <c r="B115" s="90" t="s">
        <v>100</v>
      </c>
      <c r="C115" s="91">
        <v>161056.63</v>
      </c>
      <c r="D115" s="91">
        <v>0</v>
      </c>
      <c r="E115" s="91">
        <v>0</v>
      </c>
      <c r="F115" s="91">
        <v>0</v>
      </c>
      <c r="G115" s="91">
        <v>0</v>
      </c>
      <c r="H115" s="91">
        <v>0</v>
      </c>
      <c r="I115" s="91">
        <v>0</v>
      </c>
      <c r="J115" s="91">
        <v>0</v>
      </c>
      <c r="K115" s="91">
        <v>0</v>
      </c>
      <c r="L115" s="91">
        <v>0</v>
      </c>
      <c r="M115" s="91">
        <v>0</v>
      </c>
      <c r="N115" s="91">
        <v>0</v>
      </c>
      <c r="O115" s="91">
        <v>0</v>
      </c>
      <c r="P115" s="91">
        <v>161056.63</v>
      </c>
      <c r="Q115" s="91">
        <v>0</v>
      </c>
      <c r="R115" s="91">
        <v>0</v>
      </c>
      <c r="S115" s="91">
        <v>0</v>
      </c>
      <c r="T115" s="91">
        <v>161056.63</v>
      </c>
      <c r="U115" s="91">
        <v>0</v>
      </c>
      <c r="V115" s="91">
        <v>0</v>
      </c>
      <c r="W115" s="91">
        <v>0</v>
      </c>
      <c r="X115" s="91">
        <v>0</v>
      </c>
      <c r="Y115" s="91">
        <v>0</v>
      </c>
      <c r="Z115" s="91">
        <v>0</v>
      </c>
      <c r="AA115" s="91">
        <v>0</v>
      </c>
      <c r="AB115" s="91">
        <v>0</v>
      </c>
      <c r="AC115" s="326">
        <v>0</v>
      </c>
      <c r="AD115" s="91">
        <v>0</v>
      </c>
      <c r="AE115" s="91">
        <v>0</v>
      </c>
      <c r="AF115" s="91">
        <v>0</v>
      </c>
      <c r="AG115" s="91">
        <v>0</v>
      </c>
      <c r="AH115" s="91">
        <v>0</v>
      </c>
      <c r="AI115" s="91">
        <v>0</v>
      </c>
      <c r="AJ115" s="91">
        <v>0</v>
      </c>
      <c r="AK115" s="91">
        <v>0</v>
      </c>
      <c r="AL115" s="91">
        <v>0</v>
      </c>
      <c r="AM115" s="91">
        <v>0</v>
      </c>
      <c r="AN115" s="91">
        <v>0</v>
      </c>
      <c r="AO115" s="91">
        <v>0</v>
      </c>
      <c r="AP115" s="91">
        <v>0</v>
      </c>
      <c r="AQ115" s="91">
        <v>0</v>
      </c>
      <c r="AR115" s="91">
        <v>0</v>
      </c>
      <c r="AS115" s="91">
        <v>0</v>
      </c>
      <c r="AT115" s="91">
        <v>0</v>
      </c>
      <c r="AU115" s="91">
        <v>0</v>
      </c>
      <c r="AV115" s="92">
        <v>44651</v>
      </c>
      <c r="AW115" t="s">
        <v>2</v>
      </c>
      <c r="AX115">
        <v>2022</v>
      </c>
      <c r="AY115" t="s">
        <v>181</v>
      </c>
    </row>
    <row r="116" spans="1:51" x14ac:dyDescent="0.25">
      <c r="A116" s="89">
        <v>71</v>
      </c>
      <c r="B116" s="90" t="s">
        <v>83</v>
      </c>
      <c r="C116" s="91">
        <v>1404763.67</v>
      </c>
      <c r="D116" s="91">
        <v>0</v>
      </c>
      <c r="E116" s="91">
        <v>0</v>
      </c>
      <c r="F116" s="91">
        <v>0</v>
      </c>
      <c r="G116" s="91">
        <v>129.02000000000001</v>
      </c>
      <c r="H116" s="91">
        <v>0</v>
      </c>
      <c r="I116" s="91">
        <v>0</v>
      </c>
      <c r="J116" s="91">
        <v>0</v>
      </c>
      <c r="K116" s="91">
        <v>129.66999999999999</v>
      </c>
      <c r="L116" s="91">
        <v>0</v>
      </c>
      <c r="M116" s="91">
        <v>0</v>
      </c>
      <c r="N116" s="91">
        <v>1334978</v>
      </c>
      <c r="O116" s="91">
        <v>1334978</v>
      </c>
      <c r="P116" s="91">
        <v>1250.5</v>
      </c>
      <c r="Q116" s="91">
        <v>0</v>
      </c>
      <c r="R116" s="91">
        <v>0</v>
      </c>
      <c r="S116" s="91">
        <v>0</v>
      </c>
      <c r="T116" s="91">
        <v>1336487.19</v>
      </c>
      <c r="U116" s="91">
        <v>0</v>
      </c>
      <c r="V116" s="91">
        <v>0</v>
      </c>
      <c r="W116" s="91">
        <v>0</v>
      </c>
      <c r="X116" s="91">
        <v>0</v>
      </c>
      <c r="Y116" s="91">
        <v>0</v>
      </c>
      <c r="Z116" s="91">
        <v>0</v>
      </c>
      <c r="AA116" s="91">
        <v>0</v>
      </c>
      <c r="AB116" s="91">
        <v>0</v>
      </c>
      <c r="AC116" s="326">
        <v>1385.22</v>
      </c>
      <c r="AD116" s="91">
        <v>0</v>
      </c>
      <c r="AE116" s="91">
        <v>0</v>
      </c>
      <c r="AF116" s="91">
        <v>0</v>
      </c>
      <c r="AG116" s="91">
        <v>0</v>
      </c>
      <c r="AH116" s="91">
        <v>0</v>
      </c>
      <c r="AI116" s="91">
        <v>0</v>
      </c>
      <c r="AJ116" s="91">
        <v>0</v>
      </c>
      <c r="AK116" s="91">
        <v>0</v>
      </c>
      <c r="AL116" s="91">
        <v>0</v>
      </c>
      <c r="AM116" s="91">
        <v>0</v>
      </c>
      <c r="AN116" s="91">
        <v>985</v>
      </c>
      <c r="AO116" s="91">
        <v>0</v>
      </c>
      <c r="AP116" s="91">
        <v>16196.96</v>
      </c>
      <c r="AQ116" s="91">
        <v>0</v>
      </c>
      <c r="AR116" s="91">
        <v>0</v>
      </c>
      <c r="AS116" s="91">
        <v>1385.22</v>
      </c>
      <c r="AT116" s="91">
        <v>66891.260000000009</v>
      </c>
      <c r="AU116" s="91">
        <v>49709.3</v>
      </c>
      <c r="AV116" s="92">
        <v>44651</v>
      </c>
      <c r="AW116" t="s">
        <v>2</v>
      </c>
      <c r="AX116">
        <v>2022</v>
      </c>
      <c r="AY116" t="s">
        <v>161</v>
      </c>
    </row>
    <row r="117" spans="1:51" x14ac:dyDescent="0.25">
      <c r="A117" s="89">
        <v>73</v>
      </c>
      <c r="B117" s="90" t="s">
        <v>84</v>
      </c>
      <c r="C117" s="91">
        <v>0</v>
      </c>
      <c r="D117" s="91">
        <v>0</v>
      </c>
      <c r="E117" s="91">
        <v>0</v>
      </c>
      <c r="F117" s="91">
        <v>0</v>
      </c>
      <c r="G117" s="91">
        <v>0</v>
      </c>
      <c r="H117" s="91">
        <v>0</v>
      </c>
      <c r="I117" s="91">
        <v>0</v>
      </c>
      <c r="J117" s="91">
        <v>0</v>
      </c>
      <c r="K117" s="91">
        <v>0</v>
      </c>
      <c r="L117" s="91">
        <v>0</v>
      </c>
      <c r="M117" s="91">
        <v>0</v>
      </c>
      <c r="N117" s="91">
        <v>0</v>
      </c>
      <c r="O117" s="91">
        <v>0</v>
      </c>
      <c r="P117" s="91">
        <v>0</v>
      </c>
      <c r="Q117" s="91">
        <v>0</v>
      </c>
      <c r="R117" s="91">
        <v>0</v>
      </c>
      <c r="S117" s="91">
        <v>0</v>
      </c>
      <c r="T117" s="91">
        <v>0</v>
      </c>
      <c r="U117" s="91">
        <v>0</v>
      </c>
      <c r="V117" s="91">
        <v>0</v>
      </c>
      <c r="W117" s="91">
        <v>0</v>
      </c>
      <c r="X117" s="91">
        <v>0</v>
      </c>
      <c r="Y117" s="91">
        <v>0</v>
      </c>
      <c r="Z117" s="91">
        <v>0</v>
      </c>
      <c r="AA117" s="91">
        <v>0</v>
      </c>
      <c r="AB117" s="91">
        <v>0</v>
      </c>
      <c r="AC117" s="326">
        <v>0</v>
      </c>
      <c r="AD117" s="91">
        <v>0</v>
      </c>
      <c r="AE117" s="91">
        <v>0</v>
      </c>
      <c r="AF117" s="91">
        <v>0</v>
      </c>
      <c r="AG117" s="91">
        <v>0</v>
      </c>
      <c r="AH117" s="91">
        <v>0</v>
      </c>
      <c r="AI117" s="91">
        <v>0</v>
      </c>
      <c r="AJ117" s="91">
        <v>0</v>
      </c>
      <c r="AK117" s="91">
        <v>0</v>
      </c>
      <c r="AL117" s="91">
        <v>0</v>
      </c>
      <c r="AM117" s="91">
        <v>0</v>
      </c>
      <c r="AN117" s="91">
        <v>0</v>
      </c>
      <c r="AO117" s="91">
        <v>0</v>
      </c>
      <c r="AP117" s="91">
        <v>0</v>
      </c>
      <c r="AQ117" s="91">
        <v>0</v>
      </c>
      <c r="AR117" s="91">
        <v>0</v>
      </c>
      <c r="AS117" s="91">
        <v>0</v>
      </c>
      <c r="AT117" s="91">
        <v>0</v>
      </c>
      <c r="AU117" s="91">
        <v>0</v>
      </c>
      <c r="AV117" s="92">
        <v>44651</v>
      </c>
      <c r="AW117" t="s">
        <v>2</v>
      </c>
      <c r="AX117">
        <v>2022</v>
      </c>
      <c r="AY117" t="s">
        <v>190</v>
      </c>
    </row>
    <row r="118" spans="1:51" x14ac:dyDescent="0.25">
      <c r="A118" s="89">
        <v>74</v>
      </c>
      <c r="B118" s="90" t="s">
        <v>82</v>
      </c>
      <c r="C118" s="91">
        <v>238519071.68000001</v>
      </c>
      <c r="D118" s="91">
        <v>763202.01</v>
      </c>
      <c r="E118" s="91">
        <v>0</v>
      </c>
      <c r="F118" s="91">
        <v>0</v>
      </c>
      <c r="G118" s="91">
        <v>253938.4</v>
      </c>
      <c r="H118" s="91">
        <v>0</v>
      </c>
      <c r="I118" s="91">
        <v>0</v>
      </c>
      <c r="J118" s="91">
        <v>1339744.2899999998</v>
      </c>
      <c r="K118" s="91">
        <v>309535.75999999995</v>
      </c>
      <c r="L118" s="91">
        <v>0</v>
      </c>
      <c r="M118" s="91">
        <v>125444728.58</v>
      </c>
      <c r="N118" s="91">
        <v>56304185.890000001</v>
      </c>
      <c r="O118" s="91">
        <v>181748914.47</v>
      </c>
      <c r="P118" s="91">
        <v>1514308.12</v>
      </c>
      <c r="Q118" s="91">
        <v>0</v>
      </c>
      <c r="R118" s="91">
        <v>0</v>
      </c>
      <c r="S118" s="91">
        <v>0</v>
      </c>
      <c r="T118" s="91">
        <v>185929643.05000001</v>
      </c>
      <c r="U118" s="91">
        <v>53973.9</v>
      </c>
      <c r="V118" s="91">
        <v>63851.54</v>
      </c>
      <c r="W118" s="91">
        <v>26393.56</v>
      </c>
      <c r="X118" s="91">
        <v>2074412.87</v>
      </c>
      <c r="Y118" s="91">
        <v>71356.600000000006</v>
      </c>
      <c r="Z118" s="91">
        <v>0</v>
      </c>
      <c r="AA118" s="91">
        <v>30625877.699999999</v>
      </c>
      <c r="AB118" s="91">
        <v>467034.58999999997</v>
      </c>
      <c r="AC118" s="326">
        <v>11167954.479999999</v>
      </c>
      <c r="AD118" s="91">
        <v>248766.77</v>
      </c>
      <c r="AE118" s="91">
        <v>405784.84</v>
      </c>
      <c r="AF118" s="91">
        <v>0</v>
      </c>
      <c r="AG118" s="91">
        <v>0</v>
      </c>
      <c r="AH118" s="91">
        <v>2932465.11</v>
      </c>
      <c r="AI118" s="91">
        <v>0</v>
      </c>
      <c r="AJ118" s="91">
        <v>1634821.21</v>
      </c>
      <c r="AK118" s="91">
        <v>1437670.8699999999</v>
      </c>
      <c r="AL118" s="91">
        <v>49089.88</v>
      </c>
      <c r="AM118" s="91">
        <v>0</v>
      </c>
      <c r="AN118" s="91">
        <v>1024294.71</v>
      </c>
      <c r="AO118" s="91">
        <v>9924</v>
      </c>
      <c r="AP118" s="91">
        <v>291107.01</v>
      </c>
      <c r="AQ118" s="91">
        <v>0</v>
      </c>
      <c r="AR118" s="91">
        <v>0</v>
      </c>
      <c r="AS118" s="91">
        <v>49772693.170000002</v>
      </c>
      <c r="AT118" s="91">
        <v>2816735.45</v>
      </c>
      <c r="AU118" s="91">
        <v>4648.9799999999996</v>
      </c>
      <c r="AV118" s="92">
        <v>44651</v>
      </c>
      <c r="AW118" t="s">
        <v>2</v>
      </c>
      <c r="AX118">
        <v>2022</v>
      </c>
      <c r="AY118" t="s">
        <v>148</v>
      </c>
    </row>
    <row r="119" spans="1:51" x14ac:dyDescent="0.25">
      <c r="A119" s="89">
        <v>77</v>
      </c>
      <c r="B119" s="90" t="s">
        <v>195</v>
      </c>
      <c r="C119" s="91">
        <v>1373.94</v>
      </c>
      <c r="D119" s="91">
        <v>0</v>
      </c>
      <c r="E119" s="91">
        <v>0</v>
      </c>
      <c r="F119" s="91">
        <v>0</v>
      </c>
      <c r="G119" s="91">
        <v>0</v>
      </c>
      <c r="H119" s="91">
        <v>0</v>
      </c>
      <c r="I119" s="91">
        <v>0</v>
      </c>
      <c r="J119" s="91">
        <v>67.900000000000006</v>
      </c>
      <c r="K119" s="91">
        <v>0</v>
      </c>
      <c r="L119" s="91">
        <v>0</v>
      </c>
      <c r="M119" s="91">
        <v>0</v>
      </c>
      <c r="N119" s="91">
        <v>0</v>
      </c>
      <c r="O119" s="91">
        <v>0</v>
      </c>
      <c r="P119" s="91">
        <v>0</v>
      </c>
      <c r="Q119" s="91">
        <v>0</v>
      </c>
      <c r="R119" s="91">
        <v>0</v>
      </c>
      <c r="S119" s="91">
        <v>0</v>
      </c>
      <c r="T119" s="91">
        <v>67.900000000000006</v>
      </c>
      <c r="U119" s="91">
        <v>0</v>
      </c>
      <c r="V119" s="91">
        <v>0</v>
      </c>
      <c r="W119" s="91">
        <v>0</v>
      </c>
      <c r="X119" s="91">
        <v>0</v>
      </c>
      <c r="Y119" s="91">
        <v>0</v>
      </c>
      <c r="Z119" s="91">
        <v>0</v>
      </c>
      <c r="AA119" s="91">
        <v>0</v>
      </c>
      <c r="AB119" s="91">
        <v>0</v>
      </c>
      <c r="AC119" s="326">
        <v>0</v>
      </c>
      <c r="AD119" s="91">
        <v>0</v>
      </c>
      <c r="AE119" s="91">
        <v>0</v>
      </c>
      <c r="AF119" s="91">
        <v>0</v>
      </c>
      <c r="AG119" s="91">
        <v>0</v>
      </c>
      <c r="AH119" s="91">
        <v>0</v>
      </c>
      <c r="AI119" s="91">
        <v>0</v>
      </c>
      <c r="AJ119" s="91">
        <v>0</v>
      </c>
      <c r="AK119" s="91">
        <v>1306.04</v>
      </c>
      <c r="AL119" s="91">
        <v>0</v>
      </c>
      <c r="AM119" s="91">
        <v>0</v>
      </c>
      <c r="AN119" s="91">
        <v>0</v>
      </c>
      <c r="AO119" s="91">
        <v>0</v>
      </c>
      <c r="AP119" s="91">
        <v>0</v>
      </c>
      <c r="AQ119" s="91">
        <v>0</v>
      </c>
      <c r="AR119" s="91">
        <v>0</v>
      </c>
      <c r="AS119" s="91">
        <v>0</v>
      </c>
      <c r="AT119" s="91">
        <v>1306.04</v>
      </c>
      <c r="AU119" s="91">
        <v>0</v>
      </c>
      <c r="AV119" s="92">
        <v>44651</v>
      </c>
      <c r="AW119" t="s">
        <v>2</v>
      </c>
      <c r="AX119">
        <v>2022</v>
      </c>
      <c r="AY119" t="s">
        <v>196</v>
      </c>
    </row>
    <row r="120" spans="1:51" x14ac:dyDescent="0.25">
      <c r="A120" s="89">
        <v>78</v>
      </c>
      <c r="B120" s="90" t="s">
        <v>88</v>
      </c>
      <c r="C120" s="91">
        <v>125840.39</v>
      </c>
      <c r="D120" s="91">
        <v>71.19</v>
      </c>
      <c r="E120" s="91">
        <v>0</v>
      </c>
      <c r="F120" s="91">
        <v>0</v>
      </c>
      <c r="G120" s="91">
        <v>0</v>
      </c>
      <c r="H120" s="91">
        <v>0</v>
      </c>
      <c r="I120" s="91">
        <v>0</v>
      </c>
      <c r="J120" s="91">
        <v>552.34</v>
      </c>
      <c r="K120" s="91">
        <v>1344.2</v>
      </c>
      <c r="L120" s="91">
        <v>0</v>
      </c>
      <c r="M120" s="91">
        <v>0</v>
      </c>
      <c r="N120" s="91">
        <v>0</v>
      </c>
      <c r="O120" s="91">
        <v>0</v>
      </c>
      <c r="P120" s="91">
        <v>1592.23</v>
      </c>
      <c r="Q120" s="91">
        <v>0</v>
      </c>
      <c r="R120" s="91">
        <v>0</v>
      </c>
      <c r="S120" s="91">
        <v>0</v>
      </c>
      <c r="T120" s="91">
        <v>3559.96</v>
      </c>
      <c r="U120" s="91">
        <v>644.47</v>
      </c>
      <c r="V120" s="91">
        <v>404.13000000000005</v>
      </c>
      <c r="W120" s="91">
        <v>0</v>
      </c>
      <c r="X120" s="91">
        <v>0</v>
      </c>
      <c r="Y120" s="91">
        <v>0</v>
      </c>
      <c r="Z120" s="91">
        <v>0</v>
      </c>
      <c r="AA120" s="91">
        <v>37028.089999999997</v>
      </c>
      <c r="AB120" s="91">
        <v>0</v>
      </c>
      <c r="AC120" s="326">
        <v>18856.22</v>
      </c>
      <c r="AD120" s="91">
        <v>0</v>
      </c>
      <c r="AE120" s="91">
        <v>725</v>
      </c>
      <c r="AF120" s="91">
        <v>0</v>
      </c>
      <c r="AG120" s="91">
        <v>0</v>
      </c>
      <c r="AH120" s="91">
        <v>0</v>
      </c>
      <c r="AI120" s="91">
        <v>0</v>
      </c>
      <c r="AJ120" s="91">
        <v>0</v>
      </c>
      <c r="AK120" s="91">
        <v>42597.020000000004</v>
      </c>
      <c r="AL120" s="91">
        <v>0</v>
      </c>
      <c r="AM120" s="91">
        <v>0</v>
      </c>
      <c r="AN120" s="91">
        <v>2123</v>
      </c>
      <c r="AO120" s="91">
        <v>0</v>
      </c>
      <c r="AP120" s="91">
        <v>287.5</v>
      </c>
      <c r="AQ120" s="91">
        <v>0</v>
      </c>
      <c r="AR120" s="91">
        <v>0</v>
      </c>
      <c r="AS120" s="91">
        <v>57657.909999999996</v>
      </c>
      <c r="AT120" s="91">
        <v>64622.520000000004</v>
      </c>
      <c r="AU120" s="91">
        <v>19615</v>
      </c>
      <c r="AV120" s="92">
        <v>44651</v>
      </c>
      <c r="AW120" t="s">
        <v>2</v>
      </c>
      <c r="AX120">
        <v>2022</v>
      </c>
      <c r="AY120" t="s">
        <v>185</v>
      </c>
    </row>
    <row r="121" spans="1:51" x14ac:dyDescent="0.25">
      <c r="A121" s="89">
        <v>80</v>
      </c>
      <c r="B121" s="90" t="s">
        <v>89</v>
      </c>
      <c r="C121" s="91">
        <v>63921309.75</v>
      </c>
      <c r="D121" s="91">
        <v>13570.119999999999</v>
      </c>
      <c r="E121" s="91">
        <v>0</v>
      </c>
      <c r="F121" s="91">
        <v>0</v>
      </c>
      <c r="G121" s="91">
        <v>133694.14000000001</v>
      </c>
      <c r="H121" s="91">
        <v>0</v>
      </c>
      <c r="I121" s="91">
        <v>0</v>
      </c>
      <c r="J121" s="91">
        <v>50182.369999999995</v>
      </c>
      <c r="K121" s="91">
        <v>202390.25</v>
      </c>
      <c r="L121" s="91">
        <v>0</v>
      </c>
      <c r="M121" s="91">
        <v>15544418.59</v>
      </c>
      <c r="N121" s="91">
        <v>31538572.129999999</v>
      </c>
      <c r="O121" s="91">
        <v>47082990.719999999</v>
      </c>
      <c r="P121" s="91">
        <v>456753.31</v>
      </c>
      <c r="Q121" s="91">
        <v>0</v>
      </c>
      <c r="R121" s="91">
        <v>0</v>
      </c>
      <c r="S121" s="91">
        <v>0</v>
      </c>
      <c r="T121" s="91">
        <v>47939580.909999996</v>
      </c>
      <c r="U121" s="91">
        <v>606427.67000000004</v>
      </c>
      <c r="V121" s="91">
        <v>173050.93</v>
      </c>
      <c r="W121" s="91">
        <v>133659.91</v>
      </c>
      <c r="X121" s="91">
        <v>431498.71</v>
      </c>
      <c r="Y121" s="91">
        <v>573647.96000000008</v>
      </c>
      <c r="Z121" s="91">
        <v>0</v>
      </c>
      <c r="AA121" s="91">
        <v>0</v>
      </c>
      <c r="AB121" s="91">
        <v>0</v>
      </c>
      <c r="AC121" s="326">
        <v>4739020.2299999995</v>
      </c>
      <c r="AD121" s="91">
        <v>2997438.77</v>
      </c>
      <c r="AE121" s="91">
        <v>40078.53</v>
      </c>
      <c r="AF121" s="91">
        <v>0</v>
      </c>
      <c r="AG121" s="91">
        <v>0</v>
      </c>
      <c r="AH121" s="91">
        <v>0</v>
      </c>
      <c r="AI121" s="91">
        <v>0</v>
      </c>
      <c r="AJ121" s="91">
        <v>2831918.81</v>
      </c>
      <c r="AK121" s="91">
        <v>706806.37</v>
      </c>
      <c r="AL121" s="91">
        <v>322684.34999999998</v>
      </c>
      <c r="AM121" s="91">
        <v>0</v>
      </c>
      <c r="AN121" s="91">
        <v>817539.76</v>
      </c>
      <c r="AO121" s="91">
        <v>0</v>
      </c>
      <c r="AP121" s="91">
        <v>107516.58</v>
      </c>
      <c r="AQ121" s="91">
        <v>0</v>
      </c>
      <c r="AR121" s="91">
        <v>0</v>
      </c>
      <c r="AS121" s="91">
        <v>12526741.52</v>
      </c>
      <c r="AT121" s="91">
        <v>3454987.32</v>
      </c>
      <c r="AU121" s="91">
        <v>1500440.2599999998</v>
      </c>
      <c r="AV121" s="92">
        <v>44651</v>
      </c>
      <c r="AW121" t="s">
        <v>2</v>
      </c>
      <c r="AX121">
        <v>2022</v>
      </c>
      <c r="AY121" t="s">
        <v>288</v>
      </c>
    </row>
    <row r="122" spans="1:51" x14ac:dyDescent="0.25">
      <c r="A122" s="89">
        <v>83</v>
      </c>
      <c r="B122" s="90" t="s">
        <v>96</v>
      </c>
      <c r="C122" s="91">
        <v>15670784.899999999</v>
      </c>
      <c r="D122" s="91">
        <v>590.85</v>
      </c>
      <c r="E122" s="91">
        <v>0</v>
      </c>
      <c r="F122" s="91">
        <v>0</v>
      </c>
      <c r="G122" s="91">
        <v>1485.77</v>
      </c>
      <c r="H122" s="91">
        <v>0</v>
      </c>
      <c r="I122" s="91">
        <v>0</v>
      </c>
      <c r="J122" s="91">
        <v>459112.67000000004</v>
      </c>
      <c r="K122" s="91">
        <v>89676.77</v>
      </c>
      <c r="L122" s="91">
        <v>0</v>
      </c>
      <c r="M122" s="91">
        <v>5125948.51</v>
      </c>
      <c r="N122" s="91">
        <v>2763605.81</v>
      </c>
      <c r="O122" s="91">
        <v>7889554.3200000003</v>
      </c>
      <c r="P122" s="91">
        <v>387815.73</v>
      </c>
      <c r="Q122" s="91">
        <v>0</v>
      </c>
      <c r="R122" s="91">
        <v>0</v>
      </c>
      <c r="S122" s="91">
        <v>0</v>
      </c>
      <c r="T122" s="91">
        <v>8828236.1099999994</v>
      </c>
      <c r="U122" s="91">
        <v>431747.66</v>
      </c>
      <c r="V122" s="91">
        <v>28171.02</v>
      </c>
      <c r="W122" s="91">
        <v>12307.77</v>
      </c>
      <c r="X122" s="91">
        <v>58194.13</v>
      </c>
      <c r="Y122" s="91">
        <v>876.57</v>
      </c>
      <c r="Z122" s="91">
        <v>0</v>
      </c>
      <c r="AA122" s="91">
        <v>7436.54</v>
      </c>
      <c r="AB122" s="91">
        <v>0</v>
      </c>
      <c r="AC122" s="326">
        <v>4221619.1900000004</v>
      </c>
      <c r="AD122" s="91">
        <v>469160.52</v>
      </c>
      <c r="AE122" s="91">
        <v>-8011.91</v>
      </c>
      <c r="AF122" s="91">
        <v>0</v>
      </c>
      <c r="AG122" s="91">
        <v>0</v>
      </c>
      <c r="AH122" s="91">
        <v>0</v>
      </c>
      <c r="AI122" s="91">
        <v>0</v>
      </c>
      <c r="AJ122" s="91">
        <v>16360.6</v>
      </c>
      <c r="AK122" s="91">
        <v>831322.29999999993</v>
      </c>
      <c r="AL122" s="91">
        <v>60482.95</v>
      </c>
      <c r="AM122" s="91">
        <v>0</v>
      </c>
      <c r="AN122" s="91">
        <v>263665.28999999998</v>
      </c>
      <c r="AO122" s="91">
        <v>0</v>
      </c>
      <c r="AP122" s="91">
        <v>8109.31</v>
      </c>
      <c r="AQ122" s="91">
        <v>0</v>
      </c>
      <c r="AR122" s="91">
        <v>0</v>
      </c>
      <c r="AS122" s="91">
        <v>5237862.09</v>
      </c>
      <c r="AT122" s="91">
        <v>1604686.6999999997</v>
      </c>
      <c r="AU122" s="91">
        <v>441106.85</v>
      </c>
      <c r="AV122" s="92">
        <v>44651</v>
      </c>
      <c r="AW122" t="s">
        <v>2</v>
      </c>
      <c r="AX122">
        <v>2022</v>
      </c>
      <c r="AY122" t="s">
        <v>158</v>
      </c>
    </row>
    <row r="123" spans="1:51" x14ac:dyDescent="0.25">
      <c r="A123" s="89">
        <v>86</v>
      </c>
      <c r="B123" s="90" t="s">
        <v>197</v>
      </c>
      <c r="C123" s="91">
        <v>59390.53</v>
      </c>
      <c r="D123" s="91">
        <v>0</v>
      </c>
      <c r="E123" s="91">
        <v>0</v>
      </c>
      <c r="F123" s="91">
        <v>0</v>
      </c>
      <c r="G123" s="91">
        <v>0</v>
      </c>
      <c r="H123" s="91">
        <v>0</v>
      </c>
      <c r="I123" s="91">
        <v>0</v>
      </c>
      <c r="J123" s="91">
        <v>36.590000000000003</v>
      </c>
      <c r="K123" s="91">
        <v>0</v>
      </c>
      <c r="L123" s="91">
        <v>0</v>
      </c>
      <c r="M123" s="91">
        <v>0</v>
      </c>
      <c r="N123" s="91">
        <v>53285.23</v>
      </c>
      <c r="O123" s="91">
        <v>53285.23</v>
      </c>
      <c r="P123" s="91">
        <v>691.37</v>
      </c>
      <c r="Q123" s="91">
        <v>0</v>
      </c>
      <c r="R123" s="91">
        <v>0</v>
      </c>
      <c r="S123" s="91">
        <v>0</v>
      </c>
      <c r="T123" s="91">
        <v>54013.19</v>
      </c>
      <c r="U123" s="91">
        <v>0</v>
      </c>
      <c r="V123" s="91">
        <v>0</v>
      </c>
      <c r="W123" s="91">
        <v>0</v>
      </c>
      <c r="X123" s="91">
        <v>0</v>
      </c>
      <c r="Y123" s="91">
        <v>0</v>
      </c>
      <c r="Z123" s="91">
        <v>0</v>
      </c>
      <c r="AA123" s="91">
        <v>0</v>
      </c>
      <c r="AB123" s="91">
        <v>0</v>
      </c>
      <c r="AC123" s="326">
        <v>601.4</v>
      </c>
      <c r="AD123" s="91">
        <v>0</v>
      </c>
      <c r="AE123" s="91">
        <v>0</v>
      </c>
      <c r="AF123" s="91">
        <v>0</v>
      </c>
      <c r="AG123" s="91">
        <v>0</v>
      </c>
      <c r="AH123" s="91">
        <v>0</v>
      </c>
      <c r="AI123" s="91">
        <v>0</v>
      </c>
      <c r="AJ123" s="91">
        <v>0</v>
      </c>
      <c r="AK123" s="91">
        <v>975.88</v>
      </c>
      <c r="AL123" s="91">
        <v>0</v>
      </c>
      <c r="AM123" s="91">
        <v>0</v>
      </c>
      <c r="AN123" s="91">
        <v>0</v>
      </c>
      <c r="AO123" s="91">
        <v>0</v>
      </c>
      <c r="AP123" s="91">
        <v>3300</v>
      </c>
      <c r="AQ123" s="91">
        <v>0</v>
      </c>
      <c r="AR123" s="91">
        <v>0</v>
      </c>
      <c r="AS123" s="91">
        <v>601.4</v>
      </c>
      <c r="AT123" s="91">
        <v>4775.9400000000005</v>
      </c>
      <c r="AU123" s="91">
        <v>500.06</v>
      </c>
      <c r="AV123" s="92">
        <v>44651</v>
      </c>
      <c r="AW123" t="s">
        <v>2</v>
      </c>
      <c r="AX123">
        <v>2022</v>
      </c>
      <c r="AY123" t="s">
        <v>198</v>
      </c>
    </row>
    <row r="124" spans="1:51" x14ac:dyDescent="0.25">
      <c r="A124" s="89">
        <v>91</v>
      </c>
      <c r="B124" s="90" t="s">
        <v>106</v>
      </c>
      <c r="C124" s="91">
        <v>1684293.3</v>
      </c>
      <c r="D124" s="91">
        <v>321497.78000000003</v>
      </c>
      <c r="E124" s="91">
        <v>0</v>
      </c>
      <c r="F124" s="91">
        <v>0</v>
      </c>
      <c r="G124" s="91">
        <v>401177.81</v>
      </c>
      <c r="H124" s="91">
        <v>0</v>
      </c>
      <c r="I124" s="91">
        <v>0</v>
      </c>
      <c r="J124" s="91">
        <v>0</v>
      </c>
      <c r="K124" s="91">
        <v>0</v>
      </c>
      <c r="L124" s="91">
        <v>0</v>
      </c>
      <c r="M124" s="91">
        <v>0</v>
      </c>
      <c r="N124" s="91">
        <v>0</v>
      </c>
      <c r="O124" s="91">
        <v>0</v>
      </c>
      <c r="P124" s="91">
        <v>188722.12</v>
      </c>
      <c r="Q124" s="91">
        <v>0</v>
      </c>
      <c r="R124" s="91">
        <v>0</v>
      </c>
      <c r="S124" s="91">
        <v>0</v>
      </c>
      <c r="T124" s="91">
        <v>911397.71000000008</v>
      </c>
      <c r="U124" s="91">
        <v>43998.85</v>
      </c>
      <c r="V124" s="91">
        <v>57287.62</v>
      </c>
      <c r="W124" s="91">
        <v>0</v>
      </c>
      <c r="X124" s="91">
        <v>0</v>
      </c>
      <c r="Y124" s="91">
        <v>0</v>
      </c>
      <c r="Z124" s="91">
        <v>0</v>
      </c>
      <c r="AA124" s="91">
        <v>0</v>
      </c>
      <c r="AB124" s="91">
        <v>0</v>
      </c>
      <c r="AC124" s="326">
        <v>0</v>
      </c>
      <c r="AD124" s="91">
        <v>0</v>
      </c>
      <c r="AE124" s="91">
        <v>100</v>
      </c>
      <c r="AF124" s="91">
        <v>0</v>
      </c>
      <c r="AG124" s="91">
        <v>0</v>
      </c>
      <c r="AH124" s="91">
        <v>0</v>
      </c>
      <c r="AI124" s="91">
        <v>0</v>
      </c>
      <c r="AJ124" s="91">
        <v>542762.23</v>
      </c>
      <c r="AK124" s="91">
        <v>648.63</v>
      </c>
      <c r="AL124" s="91">
        <v>19466.939999999999</v>
      </c>
      <c r="AM124" s="91">
        <v>0</v>
      </c>
      <c r="AN124" s="91">
        <v>71632.740000000005</v>
      </c>
      <c r="AO124" s="91">
        <v>0</v>
      </c>
      <c r="AP124" s="91">
        <v>500</v>
      </c>
      <c r="AQ124" s="91">
        <v>0</v>
      </c>
      <c r="AR124" s="91">
        <v>0</v>
      </c>
      <c r="AS124" s="91">
        <v>644148.69999999995</v>
      </c>
      <c r="AT124" s="91">
        <v>128746.89</v>
      </c>
      <c r="AU124" s="91">
        <v>36498.58</v>
      </c>
      <c r="AV124" s="92">
        <v>44651</v>
      </c>
      <c r="AW124" t="s">
        <v>2</v>
      </c>
      <c r="AX124">
        <v>2022</v>
      </c>
      <c r="AY124" t="s">
        <v>192</v>
      </c>
    </row>
    <row r="125" spans="1:51" x14ac:dyDescent="0.25">
      <c r="A125" s="89">
        <v>93</v>
      </c>
      <c r="B125" s="90" t="s">
        <v>103</v>
      </c>
      <c r="C125" s="91">
        <v>1820993.3499999999</v>
      </c>
      <c r="D125" s="91">
        <v>0</v>
      </c>
      <c r="E125" s="91">
        <v>0</v>
      </c>
      <c r="F125" s="91">
        <v>0</v>
      </c>
      <c r="G125" s="91">
        <v>6778.67</v>
      </c>
      <c r="H125" s="91">
        <v>0</v>
      </c>
      <c r="I125" s="91">
        <v>0</v>
      </c>
      <c r="J125" s="91">
        <v>0.8</v>
      </c>
      <c r="K125" s="91">
        <v>1430.04</v>
      </c>
      <c r="L125" s="91">
        <v>0</v>
      </c>
      <c r="M125" s="91">
        <v>0.85</v>
      </c>
      <c r="N125" s="91">
        <v>0</v>
      </c>
      <c r="O125" s="91">
        <v>0.85</v>
      </c>
      <c r="P125" s="91">
        <v>11147.66</v>
      </c>
      <c r="Q125" s="91">
        <v>0</v>
      </c>
      <c r="R125" s="91">
        <v>0</v>
      </c>
      <c r="S125" s="91">
        <v>0</v>
      </c>
      <c r="T125" s="91">
        <v>19358.02</v>
      </c>
      <c r="U125" s="91">
        <v>13173.1</v>
      </c>
      <c r="V125" s="91">
        <v>4907.21</v>
      </c>
      <c r="W125" s="91">
        <v>0</v>
      </c>
      <c r="X125" s="91">
        <v>0</v>
      </c>
      <c r="Y125" s="91">
        <v>0</v>
      </c>
      <c r="Z125" s="91">
        <v>0</v>
      </c>
      <c r="AA125" s="91">
        <v>0</v>
      </c>
      <c r="AB125" s="91">
        <v>0</v>
      </c>
      <c r="AC125" s="326">
        <v>0</v>
      </c>
      <c r="AD125" s="91">
        <v>114595.32</v>
      </c>
      <c r="AE125" s="91">
        <v>131.03</v>
      </c>
      <c r="AF125" s="91">
        <v>0</v>
      </c>
      <c r="AG125" s="91">
        <v>0</v>
      </c>
      <c r="AH125" s="91">
        <v>0</v>
      </c>
      <c r="AI125" s="91">
        <v>0</v>
      </c>
      <c r="AJ125" s="91">
        <v>0</v>
      </c>
      <c r="AK125" s="91">
        <v>34777.64</v>
      </c>
      <c r="AL125" s="91">
        <v>31808.560000000001</v>
      </c>
      <c r="AM125" s="91">
        <v>0</v>
      </c>
      <c r="AN125" s="91">
        <v>153452.29999999999</v>
      </c>
      <c r="AO125" s="91">
        <v>0</v>
      </c>
      <c r="AP125" s="91">
        <v>300</v>
      </c>
      <c r="AQ125" s="91">
        <v>0</v>
      </c>
      <c r="AR125" s="91">
        <v>0</v>
      </c>
      <c r="AS125" s="91">
        <v>132806.66</v>
      </c>
      <c r="AT125" s="91">
        <v>1668828.67</v>
      </c>
      <c r="AU125" s="91">
        <v>1448490.17</v>
      </c>
      <c r="AV125" s="92">
        <v>44651</v>
      </c>
      <c r="AW125" t="s">
        <v>2</v>
      </c>
      <c r="AX125">
        <v>2022</v>
      </c>
      <c r="AY125" t="s">
        <v>175</v>
      </c>
    </row>
    <row r="126" spans="1:51" x14ac:dyDescent="0.25">
      <c r="A126" s="89">
        <v>96</v>
      </c>
      <c r="B126" s="90" t="s">
        <v>73</v>
      </c>
      <c r="C126" s="91">
        <v>32570355.730000004</v>
      </c>
      <c r="D126" s="91">
        <v>8033.76</v>
      </c>
      <c r="E126" s="91">
        <v>0</v>
      </c>
      <c r="F126" s="91">
        <v>0</v>
      </c>
      <c r="G126" s="91">
        <v>17495.64</v>
      </c>
      <c r="H126" s="91">
        <v>0</v>
      </c>
      <c r="I126" s="91">
        <v>0</v>
      </c>
      <c r="J126" s="91">
        <v>149812.07999999999</v>
      </c>
      <c r="K126" s="91">
        <v>143806.35</v>
      </c>
      <c r="L126" s="91">
        <v>0</v>
      </c>
      <c r="M126" s="91">
        <v>12977425.26</v>
      </c>
      <c r="N126" s="91">
        <v>16498507.930000002</v>
      </c>
      <c r="O126" s="91">
        <v>29475933.190000001</v>
      </c>
      <c r="P126" s="91">
        <v>53180.32</v>
      </c>
      <c r="Q126" s="91">
        <v>0</v>
      </c>
      <c r="R126" s="91">
        <v>0</v>
      </c>
      <c r="S126" s="91">
        <v>0</v>
      </c>
      <c r="T126" s="91">
        <v>29848261.340000004</v>
      </c>
      <c r="U126" s="91">
        <v>114737.5</v>
      </c>
      <c r="V126" s="91">
        <v>50376.98</v>
      </c>
      <c r="W126" s="91">
        <v>23893.62</v>
      </c>
      <c r="X126" s="91">
        <v>4640.79</v>
      </c>
      <c r="Y126" s="91">
        <v>13890.31</v>
      </c>
      <c r="Z126" s="91">
        <v>0</v>
      </c>
      <c r="AA126" s="91">
        <v>16765.11</v>
      </c>
      <c r="AB126" s="91">
        <v>0</v>
      </c>
      <c r="AC126" s="326">
        <v>1092569.6300000001</v>
      </c>
      <c r="AD126" s="91">
        <v>140708.91</v>
      </c>
      <c r="AE126" s="91">
        <v>57240.43</v>
      </c>
      <c r="AF126" s="91">
        <v>0</v>
      </c>
      <c r="AG126" s="91">
        <v>0</v>
      </c>
      <c r="AH126" s="91">
        <v>0</v>
      </c>
      <c r="AI126" s="91">
        <v>0</v>
      </c>
      <c r="AJ126" s="91">
        <v>2616.63</v>
      </c>
      <c r="AK126" s="91">
        <v>216689.52</v>
      </c>
      <c r="AL126" s="91">
        <v>68687.34</v>
      </c>
      <c r="AM126" s="91">
        <v>0</v>
      </c>
      <c r="AN126" s="91">
        <v>415052.15</v>
      </c>
      <c r="AO126" s="91">
        <v>0</v>
      </c>
      <c r="AP126" s="91">
        <v>10573.62</v>
      </c>
      <c r="AQ126" s="91">
        <v>0</v>
      </c>
      <c r="AR126" s="91">
        <v>0</v>
      </c>
      <c r="AS126" s="91">
        <v>1517439.91</v>
      </c>
      <c r="AT126" s="91">
        <v>1204654.48</v>
      </c>
      <c r="AU126" s="91">
        <v>493651.85</v>
      </c>
      <c r="AV126" s="92">
        <v>44651</v>
      </c>
      <c r="AW126" t="s">
        <v>2</v>
      </c>
      <c r="AX126">
        <v>2022</v>
      </c>
      <c r="AY126" t="s">
        <v>153</v>
      </c>
    </row>
    <row r="127" spans="1:51" x14ac:dyDescent="0.25">
      <c r="A127" s="89">
        <v>98</v>
      </c>
      <c r="B127" s="90" t="s">
        <v>64</v>
      </c>
      <c r="C127" s="91">
        <v>9805306.5300000012</v>
      </c>
      <c r="D127" s="91">
        <v>50971.28</v>
      </c>
      <c r="E127" s="91">
        <v>0</v>
      </c>
      <c r="F127" s="91">
        <v>0</v>
      </c>
      <c r="G127" s="91">
        <v>1126.53</v>
      </c>
      <c r="H127" s="91">
        <v>0</v>
      </c>
      <c r="I127" s="91">
        <v>0</v>
      </c>
      <c r="J127" s="91">
        <v>319599.65999999997</v>
      </c>
      <c r="K127" s="91">
        <v>36452.46</v>
      </c>
      <c r="L127" s="91">
        <v>0</v>
      </c>
      <c r="M127" s="91">
        <v>4955485.09</v>
      </c>
      <c r="N127" s="91">
        <v>2324132.96</v>
      </c>
      <c r="O127" s="91">
        <v>7279618.0499999998</v>
      </c>
      <c r="P127" s="91">
        <v>49149.369999999995</v>
      </c>
      <c r="Q127" s="91">
        <v>0</v>
      </c>
      <c r="R127" s="91">
        <v>0</v>
      </c>
      <c r="S127" s="91">
        <v>0</v>
      </c>
      <c r="T127" s="91">
        <v>7736917.3500000006</v>
      </c>
      <c r="U127" s="91">
        <v>7480.68</v>
      </c>
      <c r="V127" s="91">
        <v>7016.23</v>
      </c>
      <c r="W127" s="91">
        <v>0</v>
      </c>
      <c r="X127" s="91">
        <v>0</v>
      </c>
      <c r="Y127" s="91">
        <v>4662.12</v>
      </c>
      <c r="Z127" s="91">
        <v>0</v>
      </c>
      <c r="AA127" s="91">
        <v>83452.350000000006</v>
      </c>
      <c r="AB127" s="91">
        <v>0</v>
      </c>
      <c r="AC127" s="326">
        <v>407465.28</v>
      </c>
      <c r="AD127" s="91">
        <v>174409.81</v>
      </c>
      <c r="AE127" s="91">
        <v>10280.540000000001</v>
      </c>
      <c r="AF127" s="91">
        <v>0</v>
      </c>
      <c r="AG127" s="91">
        <v>0</v>
      </c>
      <c r="AH127" s="91">
        <v>0</v>
      </c>
      <c r="AI127" s="91">
        <v>0</v>
      </c>
      <c r="AJ127" s="91">
        <v>2036</v>
      </c>
      <c r="AK127" s="91">
        <v>272880.11</v>
      </c>
      <c r="AL127" s="91">
        <v>8803.73</v>
      </c>
      <c r="AM127" s="91">
        <v>0</v>
      </c>
      <c r="AN127" s="91">
        <v>215488.91</v>
      </c>
      <c r="AO127" s="91">
        <v>0</v>
      </c>
      <c r="AP127" s="91">
        <v>939.38</v>
      </c>
      <c r="AQ127" s="91">
        <v>0</v>
      </c>
      <c r="AR127" s="91">
        <v>0</v>
      </c>
      <c r="AS127" s="91">
        <v>696803.01</v>
      </c>
      <c r="AT127" s="91">
        <v>1371586.17</v>
      </c>
      <c r="AU127" s="91">
        <v>873474.04</v>
      </c>
      <c r="AV127" s="92">
        <v>44651</v>
      </c>
      <c r="AW127" t="s">
        <v>2</v>
      </c>
      <c r="AX127">
        <v>2022</v>
      </c>
      <c r="AY127" t="s">
        <v>165</v>
      </c>
    </row>
    <row r="128" spans="1:51" x14ac:dyDescent="0.25">
      <c r="A128" s="89">
        <v>100</v>
      </c>
      <c r="B128" s="90" t="s">
        <v>79</v>
      </c>
      <c r="C128" s="91">
        <v>32545624.370000005</v>
      </c>
      <c r="D128" s="91">
        <v>81.28</v>
      </c>
      <c r="E128" s="91">
        <v>0</v>
      </c>
      <c r="F128" s="91">
        <v>0</v>
      </c>
      <c r="G128" s="91">
        <v>24756.22</v>
      </c>
      <c r="H128" s="91">
        <v>0</v>
      </c>
      <c r="I128" s="91">
        <v>0</v>
      </c>
      <c r="J128" s="91">
        <v>187054.69999999998</v>
      </c>
      <c r="K128" s="91">
        <v>35815.71</v>
      </c>
      <c r="L128" s="91">
        <v>0</v>
      </c>
      <c r="M128" s="91">
        <v>9313716.9500000011</v>
      </c>
      <c r="N128" s="91">
        <v>19910302.740000002</v>
      </c>
      <c r="O128" s="91">
        <v>29224019.690000005</v>
      </c>
      <c r="P128" s="91">
        <v>223510.50999999998</v>
      </c>
      <c r="Q128" s="91">
        <v>0</v>
      </c>
      <c r="R128" s="91">
        <v>0</v>
      </c>
      <c r="S128" s="91">
        <v>0</v>
      </c>
      <c r="T128" s="91">
        <v>29695238.110000003</v>
      </c>
      <c r="U128" s="91">
        <v>156802.66</v>
      </c>
      <c r="V128" s="91">
        <v>29006.03</v>
      </c>
      <c r="W128" s="91">
        <v>3739.02</v>
      </c>
      <c r="X128" s="91">
        <v>37647.42</v>
      </c>
      <c r="Y128" s="91">
        <v>68070.22</v>
      </c>
      <c r="Z128" s="91">
        <v>0</v>
      </c>
      <c r="AA128" s="91">
        <v>0</v>
      </c>
      <c r="AB128" s="91">
        <v>0</v>
      </c>
      <c r="AC128" s="326">
        <v>1503711.49</v>
      </c>
      <c r="AD128" s="91">
        <v>0</v>
      </c>
      <c r="AE128" s="91">
        <v>176542.93</v>
      </c>
      <c r="AF128" s="91">
        <v>0</v>
      </c>
      <c r="AG128" s="91">
        <v>0</v>
      </c>
      <c r="AH128" s="91">
        <v>0</v>
      </c>
      <c r="AI128" s="91">
        <v>0</v>
      </c>
      <c r="AJ128" s="91">
        <v>20105.27</v>
      </c>
      <c r="AK128" s="91">
        <v>194444.52</v>
      </c>
      <c r="AL128" s="91">
        <v>29765.55</v>
      </c>
      <c r="AM128" s="91">
        <v>0</v>
      </c>
      <c r="AN128" s="91">
        <v>208013.11000000002</v>
      </c>
      <c r="AO128" s="91">
        <v>0</v>
      </c>
      <c r="AP128" s="91">
        <v>112.47</v>
      </c>
      <c r="AQ128" s="91">
        <v>0</v>
      </c>
      <c r="AR128" s="91">
        <v>0</v>
      </c>
      <c r="AS128" s="91">
        <v>1995625.0399999998</v>
      </c>
      <c r="AT128" s="91">
        <v>854761.22</v>
      </c>
      <c r="AU128" s="91">
        <v>422425.57</v>
      </c>
      <c r="AV128" s="92">
        <v>44651</v>
      </c>
      <c r="AW128" t="s">
        <v>2</v>
      </c>
      <c r="AX128">
        <v>2022</v>
      </c>
      <c r="AY128" t="s">
        <v>151</v>
      </c>
    </row>
    <row r="129" spans="1:51" x14ac:dyDescent="0.25">
      <c r="A129" s="89">
        <v>103</v>
      </c>
      <c r="B129" s="90" t="s">
        <v>74</v>
      </c>
      <c r="C129" s="91">
        <v>96329.44</v>
      </c>
      <c r="D129" s="91">
        <v>0</v>
      </c>
      <c r="E129" s="91">
        <v>0</v>
      </c>
      <c r="F129" s="91">
        <v>0</v>
      </c>
      <c r="G129" s="91">
        <v>0</v>
      </c>
      <c r="H129" s="91">
        <v>0</v>
      </c>
      <c r="I129" s="91">
        <v>0</v>
      </c>
      <c r="J129" s="91">
        <v>0</v>
      </c>
      <c r="K129" s="91">
        <v>0</v>
      </c>
      <c r="L129" s="91">
        <v>0</v>
      </c>
      <c r="M129" s="91">
        <v>0</v>
      </c>
      <c r="N129" s="91">
        <v>0</v>
      </c>
      <c r="O129" s="91">
        <v>0</v>
      </c>
      <c r="P129" s="91">
        <v>0</v>
      </c>
      <c r="Q129" s="91">
        <v>0</v>
      </c>
      <c r="R129" s="91">
        <v>0</v>
      </c>
      <c r="S129" s="91">
        <v>0</v>
      </c>
      <c r="T129" s="91">
        <v>0</v>
      </c>
      <c r="U129" s="91">
        <v>3033.68</v>
      </c>
      <c r="V129" s="91">
        <v>0</v>
      </c>
      <c r="W129" s="91">
        <v>0</v>
      </c>
      <c r="X129" s="91">
        <v>0</v>
      </c>
      <c r="Y129" s="91">
        <v>0</v>
      </c>
      <c r="Z129" s="91">
        <v>0</v>
      </c>
      <c r="AA129" s="91">
        <v>0</v>
      </c>
      <c r="AB129" s="91">
        <v>0</v>
      </c>
      <c r="AC129" s="326">
        <v>284.13</v>
      </c>
      <c r="AD129" s="91">
        <v>3509.11</v>
      </c>
      <c r="AE129" s="91">
        <v>9562.1200000000008</v>
      </c>
      <c r="AF129" s="91">
        <v>0</v>
      </c>
      <c r="AG129" s="91">
        <v>0</v>
      </c>
      <c r="AH129" s="91">
        <v>0</v>
      </c>
      <c r="AI129" s="91">
        <v>0</v>
      </c>
      <c r="AJ129" s="91">
        <v>0</v>
      </c>
      <c r="AK129" s="91">
        <v>300.37</v>
      </c>
      <c r="AL129" s="91">
        <v>4407</v>
      </c>
      <c r="AM129" s="91">
        <v>0</v>
      </c>
      <c r="AN129" s="91">
        <v>10475.56</v>
      </c>
      <c r="AO129" s="91">
        <v>0</v>
      </c>
      <c r="AP129" s="91">
        <v>5.85</v>
      </c>
      <c r="AQ129" s="91">
        <v>0</v>
      </c>
      <c r="AR129" s="91">
        <v>0</v>
      </c>
      <c r="AS129" s="91">
        <v>16389.04</v>
      </c>
      <c r="AT129" s="91">
        <v>79940.400000000009</v>
      </c>
      <c r="AU129" s="91">
        <v>64751.62</v>
      </c>
      <c r="AV129" s="92">
        <v>44651</v>
      </c>
      <c r="AW129" t="s">
        <v>2</v>
      </c>
      <c r="AX129">
        <v>2022</v>
      </c>
      <c r="AY129" t="s">
        <v>184</v>
      </c>
    </row>
    <row r="130" spans="1:51" x14ac:dyDescent="0.25">
      <c r="A130" s="89">
        <v>106</v>
      </c>
      <c r="B130" s="90" t="s">
        <v>92</v>
      </c>
      <c r="C130" s="91">
        <v>2095254.99</v>
      </c>
      <c r="D130" s="91">
        <v>0</v>
      </c>
      <c r="E130" s="91">
        <v>0</v>
      </c>
      <c r="F130" s="91">
        <v>0</v>
      </c>
      <c r="G130" s="91">
        <v>0</v>
      </c>
      <c r="H130" s="91">
        <v>0</v>
      </c>
      <c r="I130" s="91">
        <v>0</v>
      </c>
      <c r="J130" s="91">
        <v>3002.27</v>
      </c>
      <c r="K130" s="91">
        <v>0</v>
      </c>
      <c r="L130" s="91">
        <v>0</v>
      </c>
      <c r="M130" s="91">
        <v>0</v>
      </c>
      <c r="N130" s="91">
        <v>0</v>
      </c>
      <c r="O130" s="91">
        <v>0</v>
      </c>
      <c r="P130" s="91">
        <v>12499.97</v>
      </c>
      <c r="Q130" s="91">
        <v>0</v>
      </c>
      <c r="R130" s="91">
        <v>0</v>
      </c>
      <c r="S130" s="91">
        <v>0</v>
      </c>
      <c r="T130" s="91">
        <v>15502.24</v>
      </c>
      <c r="U130" s="91">
        <v>9049.42</v>
      </c>
      <c r="V130" s="91">
        <v>9529.48</v>
      </c>
      <c r="W130" s="91">
        <v>1723.97</v>
      </c>
      <c r="X130" s="91">
        <v>0</v>
      </c>
      <c r="Y130" s="91">
        <v>8272.48</v>
      </c>
      <c r="Z130" s="91">
        <v>0</v>
      </c>
      <c r="AA130" s="91">
        <v>366369.57</v>
      </c>
      <c r="AB130" s="91">
        <v>0</v>
      </c>
      <c r="AC130" s="326">
        <v>263983.01</v>
      </c>
      <c r="AD130" s="91">
        <v>3503.31</v>
      </c>
      <c r="AE130" s="91">
        <v>727.4</v>
      </c>
      <c r="AF130" s="91">
        <v>0</v>
      </c>
      <c r="AG130" s="91">
        <v>0</v>
      </c>
      <c r="AH130" s="91">
        <v>0</v>
      </c>
      <c r="AI130" s="91">
        <v>0</v>
      </c>
      <c r="AJ130" s="91">
        <v>11761.67</v>
      </c>
      <c r="AK130" s="91">
        <v>216719.08</v>
      </c>
      <c r="AL130" s="91">
        <v>16747.11</v>
      </c>
      <c r="AM130" s="91">
        <v>0</v>
      </c>
      <c r="AN130" s="91">
        <v>59604.67</v>
      </c>
      <c r="AO130" s="91">
        <v>0</v>
      </c>
      <c r="AP130" s="91">
        <v>3644.4</v>
      </c>
      <c r="AQ130" s="91">
        <v>0</v>
      </c>
      <c r="AR130" s="91">
        <v>0</v>
      </c>
      <c r="AS130" s="91">
        <v>674920.31</v>
      </c>
      <c r="AT130" s="91">
        <v>1404832.44</v>
      </c>
      <c r="AU130" s="91">
        <v>1108117.18</v>
      </c>
      <c r="AV130" s="92">
        <v>44651</v>
      </c>
      <c r="AW130" t="s">
        <v>2</v>
      </c>
      <c r="AX130">
        <v>2022</v>
      </c>
      <c r="AY130" t="s">
        <v>172</v>
      </c>
    </row>
    <row r="131" spans="1:51" x14ac:dyDescent="0.25">
      <c r="A131" s="89">
        <v>107</v>
      </c>
      <c r="B131" s="90" t="s">
        <v>60</v>
      </c>
      <c r="C131" s="91">
        <v>6908663.5300000003</v>
      </c>
      <c r="D131" s="91">
        <v>0</v>
      </c>
      <c r="E131" s="91">
        <v>0</v>
      </c>
      <c r="F131" s="91">
        <v>0</v>
      </c>
      <c r="G131" s="91">
        <v>2448.2800000000002</v>
      </c>
      <c r="H131" s="91">
        <v>0</v>
      </c>
      <c r="I131" s="91">
        <v>0</v>
      </c>
      <c r="J131" s="91">
        <v>92623.58</v>
      </c>
      <c r="K131" s="91">
        <v>20739.060000000001</v>
      </c>
      <c r="L131" s="91">
        <v>0</v>
      </c>
      <c r="M131" s="91">
        <v>88843.28</v>
      </c>
      <c r="N131" s="91">
        <v>1160593.8899999999</v>
      </c>
      <c r="O131" s="91">
        <v>1249437.17</v>
      </c>
      <c r="P131" s="91">
        <v>60335.630000000005</v>
      </c>
      <c r="Q131" s="91">
        <v>0</v>
      </c>
      <c r="R131" s="91">
        <v>0</v>
      </c>
      <c r="S131" s="91">
        <v>0</v>
      </c>
      <c r="T131" s="91">
        <v>1425583.7199999997</v>
      </c>
      <c r="U131" s="91">
        <v>13866.41</v>
      </c>
      <c r="V131" s="91">
        <v>0</v>
      </c>
      <c r="W131" s="91">
        <v>1928.99</v>
      </c>
      <c r="X131" s="91">
        <v>10565.25</v>
      </c>
      <c r="Y131" s="91">
        <v>0</v>
      </c>
      <c r="Z131" s="91">
        <v>0</v>
      </c>
      <c r="AA131" s="91">
        <v>31089.93</v>
      </c>
      <c r="AB131" s="91">
        <v>0</v>
      </c>
      <c r="AC131" s="326">
        <v>232788.32</v>
      </c>
      <c r="AD131" s="91">
        <v>703526.3</v>
      </c>
      <c r="AE131" s="91">
        <v>181364.71</v>
      </c>
      <c r="AF131" s="91">
        <v>0</v>
      </c>
      <c r="AG131" s="91">
        <v>0</v>
      </c>
      <c r="AH131" s="91">
        <v>0</v>
      </c>
      <c r="AI131" s="91">
        <v>0</v>
      </c>
      <c r="AJ131" s="91">
        <v>2164632.2599999998</v>
      </c>
      <c r="AK131" s="91">
        <v>249112.66</v>
      </c>
      <c r="AL131" s="91">
        <v>163361.66</v>
      </c>
      <c r="AM131" s="91">
        <v>0</v>
      </c>
      <c r="AN131" s="91">
        <v>402570.75</v>
      </c>
      <c r="AO131" s="91">
        <v>0</v>
      </c>
      <c r="AP131" s="91">
        <v>0</v>
      </c>
      <c r="AQ131" s="91">
        <v>0</v>
      </c>
      <c r="AR131" s="91">
        <v>0</v>
      </c>
      <c r="AS131" s="91">
        <v>3339762.17</v>
      </c>
      <c r="AT131" s="91">
        <v>2143317.64</v>
      </c>
      <c r="AU131" s="91">
        <v>1328272.57</v>
      </c>
      <c r="AV131" s="92">
        <v>44651</v>
      </c>
      <c r="AW131" t="s">
        <v>2</v>
      </c>
      <c r="AX131">
        <v>2022</v>
      </c>
      <c r="AY131" t="s">
        <v>160</v>
      </c>
    </row>
    <row r="132" spans="1:51" x14ac:dyDescent="0.25">
      <c r="A132" s="89">
        <v>108</v>
      </c>
      <c r="B132" s="90" t="s">
        <v>102</v>
      </c>
      <c r="C132" s="91">
        <v>303623.44000000006</v>
      </c>
      <c r="D132" s="91">
        <v>0</v>
      </c>
      <c r="E132" s="91">
        <v>0</v>
      </c>
      <c r="F132" s="91">
        <v>0</v>
      </c>
      <c r="G132" s="91">
        <v>0</v>
      </c>
      <c r="H132" s="91">
        <v>0</v>
      </c>
      <c r="I132" s="91">
        <v>0</v>
      </c>
      <c r="J132" s="91">
        <v>671.5</v>
      </c>
      <c r="K132" s="91">
        <v>0</v>
      </c>
      <c r="L132" s="91">
        <v>0</v>
      </c>
      <c r="M132" s="91">
        <v>113676.88</v>
      </c>
      <c r="N132" s="91">
        <v>1898.74</v>
      </c>
      <c r="O132" s="91">
        <v>115575.62000000001</v>
      </c>
      <c r="P132" s="91">
        <v>485.76</v>
      </c>
      <c r="Q132" s="91">
        <v>0</v>
      </c>
      <c r="R132" s="91">
        <v>0</v>
      </c>
      <c r="S132" s="91">
        <v>0</v>
      </c>
      <c r="T132" s="91">
        <v>116732.88</v>
      </c>
      <c r="U132" s="91">
        <v>541.20000000000005</v>
      </c>
      <c r="V132" s="91">
        <v>0</v>
      </c>
      <c r="W132" s="91">
        <v>0</v>
      </c>
      <c r="X132" s="91">
        <v>0</v>
      </c>
      <c r="Y132" s="91">
        <v>0</v>
      </c>
      <c r="Z132" s="91">
        <v>0</v>
      </c>
      <c r="AA132" s="91">
        <v>8439.09</v>
      </c>
      <c r="AB132" s="91">
        <v>0</v>
      </c>
      <c r="AC132" s="326">
        <v>69672.94</v>
      </c>
      <c r="AD132" s="91">
        <v>43549.04</v>
      </c>
      <c r="AE132" s="91">
        <v>59067.53</v>
      </c>
      <c r="AF132" s="91">
        <v>0</v>
      </c>
      <c r="AG132" s="91">
        <v>0</v>
      </c>
      <c r="AH132" s="91">
        <v>0</v>
      </c>
      <c r="AI132" s="91">
        <v>0</v>
      </c>
      <c r="AJ132" s="91">
        <v>790.2</v>
      </c>
      <c r="AK132" s="91">
        <v>0.36</v>
      </c>
      <c r="AL132" s="91">
        <v>49</v>
      </c>
      <c r="AM132" s="91">
        <v>0</v>
      </c>
      <c r="AN132" s="91">
        <v>2785.2</v>
      </c>
      <c r="AO132" s="91">
        <v>0</v>
      </c>
      <c r="AP132" s="91">
        <v>0</v>
      </c>
      <c r="AQ132" s="91">
        <v>0</v>
      </c>
      <c r="AR132" s="91">
        <v>0</v>
      </c>
      <c r="AS132" s="91">
        <v>182060.00000000003</v>
      </c>
      <c r="AT132" s="91">
        <v>4830.5599999999995</v>
      </c>
      <c r="AU132" s="91">
        <v>1996</v>
      </c>
      <c r="AV132" s="92">
        <v>44651</v>
      </c>
      <c r="AW132" t="s">
        <v>2</v>
      </c>
      <c r="AX132">
        <v>2022</v>
      </c>
      <c r="AY132" t="s">
        <v>183</v>
      </c>
    </row>
    <row r="133" spans="1:51" x14ac:dyDescent="0.25">
      <c r="A133" s="89">
        <v>109</v>
      </c>
      <c r="B133" s="90" t="s">
        <v>66</v>
      </c>
      <c r="C133" s="91">
        <v>16777588.039999999</v>
      </c>
      <c r="D133" s="91">
        <v>1149693.6600000001</v>
      </c>
      <c r="E133" s="91">
        <v>0</v>
      </c>
      <c r="F133" s="91">
        <v>0</v>
      </c>
      <c r="G133" s="91">
        <v>0</v>
      </c>
      <c r="H133" s="91">
        <v>0</v>
      </c>
      <c r="I133" s="91">
        <v>0</v>
      </c>
      <c r="J133" s="91">
        <v>393265.78</v>
      </c>
      <c r="K133" s="91">
        <v>26895.31</v>
      </c>
      <c r="L133" s="91">
        <v>0</v>
      </c>
      <c r="M133" s="91">
        <v>4179.6900000000005</v>
      </c>
      <c r="N133" s="91">
        <v>6918271.5099999998</v>
      </c>
      <c r="O133" s="91">
        <v>6922451.2000000002</v>
      </c>
      <c r="P133" s="91">
        <v>1353189.56</v>
      </c>
      <c r="Q133" s="91">
        <v>0</v>
      </c>
      <c r="R133" s="91">
        <v>0</v>
      </c>
      <c r="S133" s="91">
        <v>0</v>
      </c>
      <c r="T133" s="91">
        <v>9845495.5099999998</v>
      </c>
      <c r="U133" s="91">
        <v>301927.88</v>
      </c>
      <c r="V133" s="91">
        <v>59520.82</v>
      </c>
      <c r="W133" s="91">
        <v>0</v>
      </c>
      <c r="X133" s="91">
        <v>50103.54</v>
      </c>
      <c r="Y133" s="91">
        <v>17416.830000000002</v>
      </c>
      <c r="Z133" s="91">
        <v>0</v>
      </c>
      <c r="AA133" s="91">
        <v>2257616.04</v>
      </c>
      <c r="AB133" s="91">
        <v>0</v>
      </c>
      <c r="AC133" s="326">
        <v>1610719.3699999999</v>
      </c>
      <c r="AD133" s="91">
        <v>0</v>
      </c>
      <c r="AE133" s="91">
        <v>69.430000000000007</v>
      </c>
      <c r="AF133" s="91">
        <v>0</v>
      </c>
      <c r="AG133" s="91">
        <v>0</v>
      </c>
      <c r="AH133" s="91">
        <v>0</v>
      </c>
      <c r="AI133" s="91">
        <v>0</v>
      </c>
      <c r="AJ133" s="91">
        <v>2440802.02</v>
      </c>
      <c r="AK133" s="91">
        <v>123660.15000000001</v>
      </c>
      <c r="AL133" s="91">
        <v>20455.09</v>
      </c>
      <c r="AM133" s="91">
        <v>0</v>
      </c>
      <c r="AN133" s="91">
        <v>35425.74</v>
      </c>
      <c r="AO133" s="91">
        <v>0</v>
      </c>
      <c r="AP133" s="91">
        <v>50</v>
      </c>
      <c r="AQ133" s="91">
        <v>0</v>
      </c>
      <c r="AR133" s="91">
        <v>0</v>
      </c>
      <c r="AS133" s="91">
        <v>6738175.9299999997</v>
      </c>
      <c r="AT133" s="91">
        <v>193916.6</v>
      </c>
      <c r="AU133" s="91">
        <v>14325.62</v>
      </c>
      <c r="AV133" s="92">
        <v>44651</v>
      </c>
      <c r="AW133" t="s">
        <v>2</v>
      </c>
      <c r="AX133">
        <v>2022</v>
      </c>
      <c r="AY133" t="s">
        <v>157</v>
      </c>
    </row>
    <row r="134" spans="1:51" x14ac:dyDescent="0.25">
      <c r="A134" s="89">
        <v>110</v>
      </c>
      <c r="B134" s="90" t="s">
        <v>71</v>
      </c>
      <c r="C134" s="91">
        <v>1500472.42</v>
      </c>
      <c r="D134" s="91">
        <v>-1.17</v>
      </c>
      <c r="E134" s="91">
        <v>0</v>
      </c>
      <c r="F134" s="91">
        <v>0</v>
      </c>
      <c r="G134" s="91">
        <v>103.63</v>
      </c>
      <c r="H134" s="91">
        <v>0</v>
      </c>
      <c r="I134" s="91">
        <v>0</v>
      </c>
      <c r="J134" s="91">
        <v>4549.12</v>
      </c>
      <c r="K134" s="91">
        <v>91.84</v>
      </c>
      <c r="L134" s="91">
        <v>0</v>
      </c>
      <c r="M134" s="91">
        <v>-4006.8499999999995</v>
      </c>
      <c r="N134" s="91">
        <v>72281.02</v>
      </c>
      <c r="O134" s="91">
        <v>68274.17</v>
      </c>
      <c r="P134" s="91">
        <v>53.890000000000015</v>
      </c>
      <c r="Q134" s="91">
        <v>0</v>
      </c>
      <c r="R134" s="91">
        <v>0</v>
      </c>
      <c r="S134" s="91">
        <v>0</v>
      </c>
      <c r="T134" s="91">
        <v>73071.48</v>
      </c>
      <c r="U134" s="91">
        <v>0</v>
      </c>
      <c r="V134" s="91">
        <v>0</v>
      </c>
      <c r="W134" s="91">
        <v>0</v>
      </c>
      <c r="X134" s="91">
        <v>127538.93</v>
      </c>
      <c r="Y134" s="91">
        <v>200</v>
      </c>
      <c r="Z134" s="91">
        <v>0</v>
      </c>
      <c r="AA134" s="91">
        <v>0</v>
      </c>
      <c r="AB134" s="91">
        <v>0</v>
      </c>
      <c r="AC134" s="326">
        <v>0</v>
      </c>
      <c r="AD134" s="91">
        <v>0</v>
      </c>
      <c r="AE134" s="91">
        <v>0</v>
      </c>
      <c r="AF134" s="91">
        <v>0</v>
      </c>
      <c r="AG134" s="91">
        <v>0</v>
      </c>
      <c r="AH134" s="91">
        <v>0</v>
      </c>
      <c r="AI134" s="91">
        <v>0</v>
      </c>
      <c r="AJ134" s="91">
        <v>0</v>
      </c>
      <c r="AK134" s="91">
        <v>15432.84</v>
      </c>
      <c r="AL134" s="91">
        <v>29650.19</v>
      </c>
      <c r="AM134" s="91">
        <v>0</v>
      </c>
      <c r="AN134" s="91">
        <v>43553.88</v>
      </c>
      <c r="AO134" s="91">
        <v>3248.61</v>
      </c>
      <c r="AP134" s="91">
        <v>7.5</v>
      </c>
      <c r="AQ134" s="91">
        <v>0</v>
      </c>
      <c r="AR134" s="91">
        <v>0</v>
      </c>
      <c r="AS134" s="91">
        <v>127738.93</v>
      </c>
      <c r="AT134" s="91">
        <v>1299662.01</v>
      </c>
      <c r="AU134" s="91">
        <v>1207768.99</v>
      </c>
      <c r="AV134" s="92">
        <v>44651</v>
      </c>
      <c r="AW134" t="s">
        <v>2</v>
      </c>
      <c r="AX134">
        <v>2022</v>
      </c>
      <c r="AY134" t="s">
        <v>173</v>
      </c>
    </row>
    <row r="135" spans="1:51" x14ac:dyDescent="0.25">
      <c r="A135" s="89">
        <v>111</v>
      </c>
      <c r="B135" s="90" t="s">
        <v>95</v>
      </c>
      <c r="C135" s="91">
        <v>752408.53</v>
      </c>
      <c r="D135" s="91">
        <v>0</v>
      </c>
      <c r="E135" s="91">
        <v>0</v>
      </c>
      <c r="F135" s="91">
        <v>0</v>
      </c>
      <c r="G135" s="91">
        <v>0</v>
      </c>
      <c r="H135" s="91">
        <v>0</v>
      </c>
      <c r="I135" s="91">
        <v>0</v>
      </c>
      <c r="J135" s="91">
        <v>0</v>
      </c>
      <c r="K135" s="91">
        <v>0</v>
      </c>
      <c r="L135" s="91">
        <v>0</v>
      </c>
      <c r="M135" s="91">
        <v>662</v>
      </c>
      <c r="N135" s="91">
        <v>0</v>
      </c>
      <c r="O135" s="91">
        <v>662</v>
      </c>
      <c r="P135" s="91">
        <v>497.88</v>
      </c>
      <c r="Q135" s="91">
        <v>0</v>
      </c>
      <c r="R135" s="91">
        <v>0</v>
      </c>
      <c r="S135" s="91">
        <v>0</v>
      </c>
      <c r="T135" s="91">
        <v>1159.8800000000001</v>
      </c>
      <c r="U135" s="91">
        <v>0</v>
      </c>
      <c r="V135" s="91">
        <v>0</v>
      </c>
      <c r="W135" s="91">
        <v>0</v>
      </c>
      <c r="X135" s="91">
        <v>0</v>
      </c>
      <c r="Y135" s="91">
        <v>0</v>
      </c>
      <c r="Z135" s="91">
        <v>0</v>
      </c>
      <c r="AA135" s="91">
        <v>0</v>
      </c>
      <c r="AB135" s="91">
        <v>0</v>
      </c>
      <c r="AC135" s="326">
        <v>40368.85</v>
      </c>
      <c r="AD135" s="91">
        <v>0</v>
      </c>
      <c r="AE135" s="91">
        <v>155.16</v>
      </c>
      <c r="AF135" s="91">
        <v>0</v>
      </c>
      <c r="AG135" s="91">
        <v>0</v>
      </c>
      <c r="AH135" s="91">
        <v>0</v>
      </c>
      <c r="AI135" s="91">
        <v>0</v>
      </c>
      <c r="AJ135" s="91">
        <v>0</v>
      </c>
      <c r="AK135" s="91">
        <v>31338.71</v>
      </c>
      <c r="AL135" s="91">
        <v>3855</v>
      </c>
      <c r="AM135" s="91">
        <v>0</v>
      </c>
      <c r="AN135" s="91">
        <v>27155.57</v>
      </c>
      <c r="AO135" s="91">
        <v>0</v>
      </c>
      <c r="AP135" s="91">
        <v>27417</v>
      </c>
      <c r="AQ135" s="91">
        <v>0</v>
      </c>
      <c r="AR135" s="91">
        <v>0</v>
      </c>
      <c r="AS135" s="91">
        <v>40524.01</v>
      </c>
      <c r="AT135" s="91">
        <v>710724.64</v>
      </c>
      <c r="AU135" s="91">
        <v>620958.36</v>
      </c>
      <c r="AV135" s="92">
        <v>44651</v>
      </c>
      <c r="AW135" t="s">
        <v>2</v>
      </c>
      <c r="AX135">
        <v>2022</v>
      </c>
      <c r="AY135" t="s">
        <v>182</v>
      </c>
    </row>
    <row r="136" spans="1:51" x14ac:dyDescent="0.25">
      <c r="A136" s="89">
        <v>113</v>
      </c>
      <c r="B136" s="90" t="s">
        <v>63</v>
      </c>
      <c r="C136" s="91">
        <v>421031.19</v>
      </c>
      <c r="D136" s="91">
        <v>0</v>
      </c>
      <c r="E136" s="91">
        <v>0</v>
      </c>
      <c r="F136" s="91">
        <v>0</v>
      </c>
      <c r="G136" s="91">
        <v>26.5</v>
      </c>
      <c r="H136" s="91">
        <v>0</v>
      </c>
      <c r="I136" s="91">
        <v>0</v>
      </c>
      <c r="J136" s="91">
        <v>1498.28</v>
      </c>
      <c r="K136" s="91">
        <v>736.15</v>
      </c>
      <c r="L136" s="91">
        <v>0</v>
      </c>
      <c r="M136" s="91">
        <v>0.48</v>
      </c>
      <c r="N136" s="91">
        <v>0</v>
      </c>
      <c r="O136" s="91">
        <v>0.48</v>
      </c>
      <c r="P136" s="91">
        <v>8464.91</v>
      </c>
      <c r="Q136" s="91">
        <v>0</v>
      </c>
      <c r="R136" s="91">
        <v>0</v>
      </c>
      <c r="S136" s="91">
        <v>0</v>
      </c>
      <c r="T136" s="91">
        <v>10726.32</v>
      </c>
      <c r="U136" s="91">
        <v>780</v>
      </c>
      <c r="V136" s="91">
        <v>87.2</v>
      </c>
      <c r="W136" s="91">
        <v>0</v>
      </c>
      <c r="X136" s="91">
        <v>0</v>
      </c>
      <c r="Y136" s="91">
        <v>0</v>
      </c>
      <c r="Z136" s="91">
        <v>0</v>
      </c>
      <c r="AA136" s="91">
        <v>2958.4</v>
      </c>
      <c r="AB136" s="91">
        <v>0</v>
      </c>
      <c r="AC136" s="326">
        <v>350024.77</v>
      </c>
      <c r="AD136" s="91">
        <v>1293.32</v>
      </c>
      <c r="AE136" s="91">
        <v>589.79999999999995</v>
      </c>
      <c r="AF136" s="91">
        <v>0</v>
      </c>
      <c r="AG136" s="91">
        <v>0</v>
      </c>
      <c r="AH136" s="91">
        <v>0</v>
      </c>
      <c r="AI136" s="91">
        <v>0</v>
      </c>
      <c r="AJ136" s="91">
        <v>0</v>
      </c>
      <c r="AK136" s="91">
        <v>49723.09</v>
      </c>
      <c r="AL136" s="91">
        <v>0</v>
      </c>
      <c r="AM136" s="91">
        <v>0</v>
      </c>
      <c r="AN136" s="91">
        <v>2426.29</v>
      </c>
      <c r="AO136" s="91">
        <v>0</v>
      </c>
      <c r="AP136" s="91">
        <v>35</v>
      </c>
      <c r="AQ136" s="91">
        <v>0</v>
      </c>
      <c r="AR136" s="91">
        <v>0</v>
      </c>
      <c r="AS136" s="91">
        <v>355733.49</v>
      </c>
      <c r="AT136" s="91">
        <v>54571.38</v>
      </c>
      <c r="AU136" s="91">
        <v>2387</v>
      </c>
      <c r="AV136" s="92">
        <v>44651</v>
      </c>
      <c r="AW136" t="s">
        <v>2</v>
      </c>
      <c r="AX136">
        <v>2022</v>
      </c>
      <c r="AY136" t="s">
        <v>171</v>
      </c>
    </row>
    <row r="137" spans="1:51" x14ac:dyDescent="0.25">
      <c r="A137" s="89">
        <v>114</v>
      </c>
      <c r="B137" s="90" t="s">
        <v>76</v>
      </c>
      <c r="C137" s="91">
        <v>21128753.780000001</v>
      </c>
      <c r="D137" s="91">
        <v>0</v>
      </c>
      <c r="E137" s="91">
        <v>0</v>
      </c>
      <c r="F137" s="91">
        <v>0</v>
      </c>
      <c r="G137" s="91">
        <v>0</v>
      </c>
      <c r="H137" s="91">
        <v>0</v>
      </c>
      <c r="I137" s="91">
        <v>0</v>
      </c>
      <c r="J137" s="91">
        <v>3305.17</v>
      </c>
      <c r="K137" s="91">
        <v>31023.5</v>
      </c>
      <c r="L137" s="91">
        <v>0</v>
      </c>
      <c r="M137" s="91">
        <v>12554711.279999999</v>
      </c>
      <c r="N137" s="91">
        <v>1130051.92</v>
      </c>
      <c r="O137" s="91">
        <v>13684763.199999999</v>
      </c>
      <c r="P137" s="91">
        <v>11453.68</v>
      </c>
      <c r="Q137" s="91">
        <v>0</v>
      </c>
      <c r="R137" s="91">
        <v>0</v>
      </c>
      <c r="S137" s="91">
        <v>0</v>
      </c>
      <c r="T137" s="91">
        <v>13730545.549999999</v>
      </c>
      <c r="U137" s="91">
        <v>322705.90000000002</v>
      </c>
      <c r="V137" s="91">
        <v>107035.5</v>
      </c>
      <c r="W137" s="91">
        <v>68609.599999999991</v>
      </c>
      <c r="X137" s="91">
        <v>1618971.15</v>
      </c>
      <c r="Y137" s="91">
        <v>82500.820000000007</v>
      </c>
      <c r="Z137" s="91">
        <v>0</v>
      </c>
      <c r="AA137" s="91">
        <v>0</v>
      </c>
      <c r="AB137" s="91">
        <v>0</v>
      </c>
      <c r="AC137" s="326">
        <v>1289782.8900000001</v>
      </c>
      <c r="AD137" s="91">
        <v>536463.61</v>
      </c>
      <c r="AE137" s="91">
        <v>38769.79</v>
      </c>
      <c r="AF137" s="91">
        <v>0</v>
      </c>
      <c r="AG137" s="91">
        <v>0</v>
      </c>
      <c r="AH137" s="91">
        <v>0</v>
      </c>
      <c r="AI137" s="91">
        <v>0</v>
      </c>
      <c r="AJ137" s="91">
        <v>1835089.4</v>
      </c>
      <c r="AK137" s="91">
        <v>300902.08</v>
      </c>
      <c r="AL137" s="91">
        <v>46480.25</v>
      </c>
      <c r="AM137" s="91">
        <v>0</v>
      </c>
      <c r="AN137" s="91">
        <v>302402.08</v>
      </c>
      <c r="AO137" s="91">
        <v>0</v>
      </c>
      <c r="AP137" s="91">
        <v>41803.18</v>
      </c>
      <c r="AQ137" s="91">
        <v>0</v>
      </c>
      <c r="AR137" s="91">
        <v>0</v>
      </c>
      <c r="AS137" s="91">
        <v>5899928.6600000001</v>
      </c>
      <c r="AT137" s="91">
        <v>1498279.57</v>
      </c>
      <c r="AU137" s="91">
        <v>806691.98</v>
      </c>
      <c r="AV137" s="92">
        <v>44651</v>
      </c>
      <c r="AW137" t="s">
        <v>2</v>
      </c>
      <c r="AX137">
        <v>2022</v>
      </c>
      <c r="AY137" t="s">
        <v>154</v>
      </c>
    </row>
    <row r="138" spans="1:51" x14ac:dyDescent="0.25">
      <c r="A138" s="89">
        <v>115</v>
      </c>
      <c r="B138" s="90" t="s">
        <v>290</v>
      </c>
      <c r="C138" s="91">
        <v>564.83999999999992</v>
      </c>
      <c r="D138" s="91">
        <v>0</v>
      </c>
      <c r="E138" s="91">
        <v>0</v>
      </c>
      <c r="F138" s="91">
        <v>0</v>
      </c>
      <c r="G138" s="91">
        <v>0</v>
      </c>
      <c r="H138" s="91">
        <v>0</v>
      </c>
      <c r="I138" s="91">
        <v>0</v>
      </c>
      <c r="J138" s="91">
        <v>0</v>
      </c>
      <c r="K138" s="91">
        <v>0</v>
      </c>
      <c r="L138" s="91">
        <v>0</v>
      </c>
      <c r="M138" s="91">
        <v>0</v>
      </c>
      <c r="N138" s="91">
        <v>0</v>
      </c>
      <c r="O138" s="91">
        <v>0</v>
      </c>
      <c r="P138" s="91">
        <v>0</v>
      </c>
      <c r="Q138" s="91">
        <v>0</v>
      </c>
      <c r="R138" s="91">
        <v>0</v>
      </c>
      <c r="S138" s="91">
        <v>0</v>
      </c>
      <c r="T138" s="91">
        <v>0</v>
      </c>
      <c r="U138" s="91">
        <v>304.51</v>
      </c>
      <c r="V138" s="91">
        <v>260.33</v>
      </c>
      <c r="W138" s="91">
        <v>0</v>
      </c>
      <c r="X138" s="91">
        <v>0</v>
      </c>
      <c r="Y138" s="91">
        <v>0</v>
      </c>
      <c r="Z138" s="91">
        <v>0</v>
      </c>
      <c r="AA138" s="91">
        <v>0</v>
      </c>
      <c r="AB138" s="91">
        <v>0</v>
      </c>
      <c r="AC138" s="326">
        <v>0</v>
      </c>
      <c r="AD138" s="91">
        <v>0</v>
      </c>
      <c r="AE138" s="91">
        <v>0</v>
      </c>
      <c r="AF138" s="91">
        <v>0</v>
      </c>
      <c r="AG138" s="91">
        <v>0</v>
      </c>
      <c r="AH138" s="91">
        <v>0</v>
      </c>
      <c r="AI138" s="91">
        <v>0</v>
      </c>
      <c r="AJ138" s="91">
        <v>0</v>
      </c>
      <c r="AK138" s="91">
        <v>0</v>
      </c>
      <c r="AL138" s="91">
        <v>0</v>
      </c>
      <c r="AM138" s="91">
        <v>0</v>
      </c>
      <c r="AN138" s="91">
        <v>0</v>
      </c>
      <c r="AO138" s="91">
        <v>0</v>
      </c>
      <c r="AP138" s="91">
        <v>0</v>
      </c>
      <c r="AQ138" s="91">
        <v>0</v>
      </c>
      <c r="AR138" s="91">
        <v>0</v>
      </c>
      <c r="AS138" s="91">
        <v>564.83999999999992</v>
      </c>
      <c r="AT138" s="91">
        <v>0</v>
      </c>
      <c r="AU138" s="91">
        <v>0</v>
      </c>
      <c r="AV138" s="92">
        <v>44651</v>
      </c>
      <c r="AW138" t="s">
        <v>2</v>
      </c>
      <c r="AX138">
        <v>2022</v>
      </c>
      <c r="AY138" t="s">
        <v>291</v>
      </c>
    </row>
    <row r="139" spans="1:51" x14ac:dyDescent="0.25">
      <c r="A139" s="89">
        <v>117</v>
      </c>
      <c r="B139" s="90" t="s">
        <v>87</v>
      </c>
      <c r="C139" s="91">
        <v>26756797.969999999</v>
      </c>
      <c r="D139" s="91">
        <v>4298.2700000000004</v>
      </c>
      <c r="E139" s="91">
        <v>0</v>
      </c>
      <c r="F139" s="91">
        <v>0</v>
      </c>
      <c r="G139" s="91">
        <v>7864.04</v>
      </c>
      <c r="H139" s="91">
        <v>0</v>
      </c>
      <c r="I139" s="91">
        <v>0</v>
      </c>
      <c r="J139" s="91">
        <v>17393.400000000001</v>
      </c>
      <c r="K139" s="91">
        <v>106384.44</v>
      </c>
      <c r="L139" s="91">
        <v>0</v>
      </c>
      <c r="M139" s="91">
        <v>11654122.439999999</v>
      </c>
      <c r="N139" s="91">
        <v>8317935.2699999996</v>
      </c>
      <c r="O139" s="91">
        <v>19972057.710000001</v>
      </c>
      <c r="P139" s="91">
        <v>83573.25</v>
      </c>
      <c r="Q139" s="91">
        <v>0</v>
      </c>
      <c r="R139" s="91">
        <v>0</v>
      </c>
      <c r="S139" s="91">
        <v>0</v>
      </c>
      <c r="T139" s="91">
        <v>20191571.109999999</v>
      </c>
      <c r="U139" s="91">
        <v>305537.43</v>
      </c>
      <c r="V139" s="91">
        <v>40867.96</v>
      </c>
      <c r="W139" s="91">
        <v>41808.58</v>
      </c>
      <c r="X139" s="91">
        <v>46658.99</v>
      </c>
      <c r="Y139" s="91">
        <v>308944.49</v>
      </c>
      <c r="Z139" s="91">
        <v>0</v>
      </c>
      <c r="AA139" s="91">
        <v>0</v>
      </c>
      <c r="AB139" s="91">
        <v>0</v>
      </c>
      <c r="AC139" s="326">
        <v>2848921.8600000003</v>
      </c>
      <c r="AD139" s="91">
        <v>289304.93</v>
      </c>
      <c r="AE139" s="91">
        <v>309010.57</v>
      </c>
      <c r="AF139" s="91">
        <v>0</v>
      </c>
      <c r="AG139" s="91">
        <v>0</v>
      </c>
      <c r="AH139" s="91">
        <v>0</v>
      </c>
      <c r="AI139" s="91">
        <v>0</v>
      </c>
      <c r="AJ139" s="91">
        <v>236141.72</v>
      </c>
      <c r="AK139" s="91">
        <v>372975.71</v>
      </c>
      <c r="AL139" s="91">
        <v>91856.46</v>
      </c>
      <c r="AM139" s="91">
        <v>0</v>
      </c>
      <c r="AN139" s="91">
        <v>238571.35</v>
      </c>
      <c r="AO139" s="91">
        <v>0</v>
      </c>
      <c r="AP139" s="91">
        <v>7284.61</v>
      </c>
      <c r="AQ139" s="91">
        <v>0</v>
      </c>
      <c r="AR139" s="91">
        <v>0</v>
      </c>
      <c r="AS139" s="91">
        <v>4427196.53</v>
      </c>
      <c r="AT139" s="91">
        <v>2138030.3299999996</v>
      </c>
      <c r="AU139" s="91">
        <v>1427342.2</v>
      </c>
      <c r="AV139" s="92">
        <v>44651</v>
      </c>
      <c r="AW139" t="s">
        <v>2</v>
      </c>
      <c r="AX139">
        <v>2022</v>
      </c>
      <c r="AY139" t="s">
        <v>155</v>
      </c>
    </row>
    <row r="140" spans="1:51" x14ac:dyDescent="0.25">
      <c r="A140" s="89">
        <v>118</v>
      </c>
      <c r="B140" s="90" t="s">
        <v>93</v>
      </c>
      <c r="C140" s="91">
        <v>7299394.0100000007</v>
      </c>
      <c r="D140" s="91">
        <v>2050.1</v>
      </c>
      <c r="E140" s="91">
        <v>0</v>
      </c>
      <c r="F140" s="91">
        <v>0</v>
      </c>
      <c r="G140" s="91">
        <v>9205.91</v>
      </c>
      <c r="H140" s="91">
        <v>0</v>
      </c>
      <c r="I140" s="91">
        <v>0</v>
      </c>
      <c r="J140" s="91">
        <v>35648.07</v>
      </c>
      <c r="K140" s="91">
        <v>47532.93</v>
      </c>
      <c r="L140" s="91">
        <v>0</v>
      </c>
      <c r="M140" s="91">
        <v>2739708.81</v>
      </c>
      <c r="N140" s="91">
        <v>4274610.32</v>
      </c>
      <c r="O140" s="91">
        <v>7014319.1300000008</v>
      </c>
      <c r="P140" s="91">
        <v>29858.210000000003</v>
      </c>
      <c r="Q140" s="91">
        <v>0</v>
      </c>
      <c r="R140" s="91">
        <v>0</v>
      </c>
      <c r="S140" s="91">
        <v>0</v>
      </c>
      <c r="T140" s="91">
        <v>7138614.3500000006</v>
      </c>
      <c r="U140" s="91">
        <v>2223.8200000000002</v>
      </c>
      <c r="V140" s="91">
        <v>2092.81</v>
      </c>
      <c r="W140" s="91">
        <v>0</v>
      </c>
      <c r="X140" s="91">
        <v>0</v>
      </c>
      <c r="Y140" s="91">
        <v>0</v>
      </c>
      <c r="Z140" s="91">
        <v>0</v>
      </c>
      <c r="AA140" s="91">
        <v>0</v>
      </c>
      <c r="AB140" s="91">
        <v>0</v>
      </c>
      <c r="AC140" s="326">
        <v>0</v>
      </c>
      <c r="AD140" s="91">
        <v>0</v>
      </c>
      <c r="AE140" s="91">
        <v>0</v>
      </c>
      <c r="AF140" s="91">
        <v>0</v>
      </c>
      <c r="AG140" s="91">
        <v>0</v>
      </c>
      <c r="AH140" s="91">
        <v>0</v>
      </c>
      <c r="AI140" s="91">
        <v>0</v>
      </c>
      <c r="AJ140" s="91">
        <v>0</v>
      </c>
      <c r="AK140" s="91">
        <v>0</v>
      </c>
      <c r="AL140" s="91">
        <v>5237.1899999999996</v>
      </c>
      <c r="AM140" s="91">
        <v>0</v>
      </c>
      <c r="AN140" s="91">
        <v>18894.25</v>
      </c>
      <c r="AO140" s="91">
        <v>0</v>
      </c>
      <c r="AP140" s="91">
        <v>282</v>
      </c>
      <c r="AQ140" s="91">
        <v>0</v>
      </c>
      <c r="AR140" s="91">
        <v>0</v>
      </c>
      <c r="AS140" s="91">
        <v>4316.63</v>
      </c>
      <c r="AT140" s="91">
        <v>156463.03</v>
      </c>
      <c r="AU140" s="91">
        <v>132049.59</v>
      </c>
      <c r="AV140" s="92">
        <v>44651</v>
      </c>
      <c r="AW140" t="s">
        <v>2</v>
      </c>
      <c r="AX140">
        <v>2022</v>
      </c>
      <c r="AY140" t="s">
        <v>162</v>
      </c>
    </row>
    <row r="141" spans="1:51" x14ac:dyDescent="0.25">
      <c r="A141" s="89">
        <v>119</v>
      </c>
      <c r="B141" s="90" t="s">
        <v>101</v>
      </c>
      <c r="C141" s="91">
        <v>0</v>
      </c>
      <c r="D141" s="91">
        <v>0</v>
      </c>
      <c r="E141" s="91">
        <v>0</v>
      </c>
      <c r="F141" s="91">
        <v>0</v>
      </c>
      <c r="G141" s="91">
        <v>0</v>
      </c>
      <c r="H141" s="91">
        <v>0</v>
      </c>
      <c r="I141" s="91">
        <v>0</v>
      </c>
      <c r="J141" s="91">
        <v>0</v>
      </c>
      <c r="K141" s="91">
        <v>0</v>
      </c>
      <c r="L141" s="91">
        <v>0</v>
      </c>
      <c r="M141" s="91">
        <v>0</v>
      </c>
      <c r="N141" s="91">
        <v>0</v>
      </c>
      <c r="O141" s="91">
        <v>0</v>
      </c>
      <c r="P141" s="91">
        <v>0</v>
      </c>
      <c r="Q141" s="91">
        <v>0</v>
      </c>
      <c r="R141" s="91">
        <v>0</v>
      </c>
      <c r="S141" s="91">
        <v>0</v>
      </c>
      <c r="T141" s="91">
        <v>0</v>
      </c>
      <c r="U141" s="91">
        <v>0</v>
      </c>
      <c r="V141" s="91">
        <v>0</v>
      </c>
      <c r="W141" s="91">
        <v>0</v>
      </c>
      <c r="X141" s="91">
        <v>0</v>
      </c>
      <c r="Y141" s="91">
        <v>0</v>
      </c>
      <c r="Z141" s="91">
        <v>0</v>
      </c>
      <c r="AA141" s="91">
        <v>0</v>
      </c>
      <c r="AB141" s="91">
        <v>0</v>
      </c>
      <c r="AC141" s="326">
        <v>0</v>
      </c>
      <c r="AD141" s="91">
        <v>0</v>
      </c>
      <c r="AE141" s="91">
        <v>0</v>
      </c>
      <c r="AF141" s="91">
        <v>0</v>
      </c>
      <c r="AG141" s="91">
        <v>0</v>
      </c>
      <c r="AH141" s="91">
        <v>0</v>
      </c>
      <c r="AI141" s="91">
        <v>0</v>
      </c>
      <c r="AJ141" s="91">
        <v>0</v>
      </c>
      <c r="AK141" s="91">
        <v>0</v>
      </c>
      <c r="AL141" s="91">
        <v>0</v>
      </c>
      <c r="AM141" s="91">
        <v>0</v>
      </c>
      <c r="AN141" s="91">
        <v>0</v>
      </c>
      <c r="AO141" s="91">
        <v>0</v>
      </c>
      <c r="AP141" s="91">
        <v>0</v>
      </c>
      <c r="AQ141" s="91">
        <v>0</v>
      </c>
      <c r="AR141" s="91">
        <v>0</v>
      </c>
      <c r="AS141" s="91">
        <v>0</v>
      </c>
      <c r="AT141" s="91">
        <v>0</v>
      </c>
      <c r="AU141" s="91">
        <v>0</v>
      </c>
      <c r="AV141" s="92">
        <v>44651</v>
      </c>
      <c r="AW141" t="s">
        <v>2</v>
      </c>
      <c r="AX141">
        <v>2022</v>
      </c>
      <c r="AY141" t="s">
        <v>189</v>
      </c>
    </row>
    <row r="142" spans="1:51" x14ac:dyDescent="0.25">
      <c r="A142" s="89">
        <v>120</v>
      </c>
      <c r="B142" s="90" t="s">
        <v>78</v>
      </c>
      <c r="C142" s="91">
        <v>0</v>
      </c>
      <c r="D142" s="91">
        <v>0</v>
      </c>
      <c r="E142" s="91">
        <v>0</v>
      </c>
      <c r="F142" s="91">
        <v>0</v>
      </c>
      <c r="G142" s="91">
        <v>0</v>
      </c>
      <c r="H142" s="91">
        <v>0</v>
      </c>
      <c r="I142" s="91">
        <v>0</v>
      </c>
      <c r="J142" s="91">
        <v>0</v>
      </c>
      <c r="K142" s="91">
        <v>0</v>
      </c>
      <c r="L142" s="91">
        <v>0</v>
      </c>
      <c r="M142" s="91">
        <v>0</v>
      </c>
      <c r="N142" s="91">
        <v>0</v>
      </c>
      <c r="O142" s="91">
        <v>0</v>
      </c>
      <c r="P142" s="91">
        <v>0</v>
      </c>
      <c r="Q142" s="91">
        <v>0</v>
      </c>
      <c r="R142" s="91">
        <v>0</v>
      </c>
      <c r="S142" s="91">
        <v>0</v>
      </c>
      <c r="T142" s="91">
        <v>0</v>
      </c>
      <c r="U142" s="91">
        <v>0</v>
      </c>
      <c r="V142" s="91">
        <v>0</v>
      </c>
      <c r="W142" s="91">
        <v>0</v>
      </c>
      <c r="X142" s="91">
        <v>0</v>
      </c>
      <c r="Y142" s="91">
        <v>0</v>
      </c>
      <c r="Z142" s="91">
        <v>0</v>
      </c>
      <c r="AA142" s="91">
        <v>0</v>
      </c>
      <c r="AB142" s="91">
        <v>0</v>
      </c>
      <c r="AC142" s="326">
        <v>0</v>
      </c>
      <c r="AD142" s="91">
        <v>0</v>
      </c>
      <c r="AE142" s="91">
        <v>0</v>
      </c>
      <c r="AF142" s="91">
        <v>0</v>
      </c>
      <c r="AG142" s="91">
        <v>0</v>
      </c>
      <c r="AH142" s="91">
        <v>0</v>
      </c>
      <c r="AI142" s="91">
        <v>0</v>
      </c>
      <c r="AJ142" s="91">
        <v>0</v>
      </c>
      <c r="AK142" s="91">
        <v>0</v>
      </c>
      <c r="AL142" s="91">
        <v>0</v>
      </c>
      <c r="AM142" s="91">
        <v>0</v>
      </c>
      <c r="AN142" s="91">
        <v>0</v>
      </c>
      <c r="AO142" s="91">
        <v>0</v>
      </c>
      <c r="AP142" s="91">
        <v>0</v>
      </c>
      <c r="AQ142" s="91">
        <v>0</v>
      </c>
      <c r="AR142" s="91">
        <v>0</v>
      </c>
      <c r="AS142" s="91">
        <v>0</v>
      </c>
      <c r="AT142" s="91">
        <v>0</v>
      </c>
      <c r="AU142" s="91">
        <v>0</v>
      </c>
      <c r="AV142" s="92">
        <v>44651</v>
      </c>
      <c r="AW142" t="s">
        <v>2</v>
      </c>
      <c r="AX142">
        <v>2022</v>
      </c>
      <c r="AY142" t="s">
        <v>187</v>
      </c>
    </row>
    <row r="143" spans="1:51" x14ac:dyDescent="0.25">
      <c r="A143" s="89">
        <v>121</v>
      </c>
      <c r="B143" s="90" t="s">
        <v>68</v>
      </c>
      <c r="C143" s="91">
        <v>229812.56</v>
      </c>
      <c r="D143" s="91">
        <v>0</v>
      </c>
      <c r="E143" s="91">
        <v>0</v>
      </c>
      <c r="F143" s="91">
        <v>0</v>
      </c>
      <c r="G143" s="91">
        <v>0</v>
      </c>
      <c r="H143" s="91">
        <v>0</v>
      </c>
      <c r="I143" s="91">
        <v>0</v>
      </c>
      <c r="J143" s="91">
        <v>0</v>
      </c>
      <c r="K143" s="91">
        <v>0</v>
      </c>
      <c r="L143" s="91">
        <v>0</v>
      </c>
      <c r="M143" s="91">
        <v>0</v>
      </c>
      <c r="N143" s="91">
        <v>0</v>
      </c>
      <c r="O143" s="91">
        <v>0</v>
      </c>
      <c r="P143" s="91">
        <v>0</v>
      </c>
      <c r="Q143" s="91">
        <v>0</v>
      </c>
      <c r="R143" s="91">
        <v>0</v>
      </c>
      <c r="S143" s="91">
        <v>0</v>
      </c>
      <c r="T143" s="91">
        <v>0</v>
      </c>
      <c r="U143" s="91">
        <v>40859.050000000003</v>
      </c>
      <c r="V143" s="91">
        <v>0</v>
      </c>
      <c r="W143" s="91">
        <v>0</v>
      </c>
      <c r="X143" s="91">
        <v>0</v>
      </c>
      <c r="Y143" s="91">
        <v>0</v>
      </c>
      <c r="Z143" s="91">
        <v>0</v>
      </c>
      <c r="AA143" s="91">
        <v>0</v>
      </c>
      <c r="AB143" s="91">
        <v>0</v>
      </c>
      <c r="AC143" s="326">
        <v>0</v>
      </c>
      <c r="AD143" s="91">
        <v>0</v>
      </c>
      <c r="AE143" s="91">
        <v>0</v>
      </c>
      <c r="AF143" s="91">
        <v>0</v>
      </c>
      <c r="AG143" s="91">
        <v>0</v>
      </c>
      <c r="AH143" s="91">
        <v>0</v>
      </c>
      <c r="AI143" s="91">
        <v>0</v>
      </c>
      <c r="AJ143" s="91">
        <v>39110.269999999997</v>
      </c>
      <c r="AK143" s="91">
        <v>146893.44</v>
      </c>
      <c r="AL143" s="91">
        <v>0</v>
      </c>
      <c r="AM143" s="91">
        <v>0</v>
      </c>
      <c r="AN143" s="91">
        <v>0</v>
      </c>
      <c r="AO143" s="91">
        <v>0</v>
      </c>
      <c r="AP143" s="91">
        <v>2949.8</v>
      </c>
      <c r="AQ143" s="91">
        <v>0</v>
      </c>
      <c r="AR143" s="91">
        <v>0</v>
      </c>
      <c r="AS143" s="91">
        <v>79969.320000000007</v>
      </c>
      <c r="AT143" s="91">
        <v>149843.24</v>
      </c>
      <c r="AU143" s="91">
        <v>0</v>
      </c>
      <c r="AV143" s="92">
        <v>44651</v>
      </c>
      <c r="AW143" t="s">
        <v>2</v>
      </c>
      <c r="AX143">
        <v>2022</v>
      </c>
      <c r="AY143" t="s">
        <v>188</v>
      </c>
    </row>
    <row r="144" spans="1:51" x14ac:dyDescent="0.25">
      <c r="A144" s="89">
        <v>122</v>
      </c>
      <c r="B144" s="90" t="s">
        <v>69</v>
      </c>
      <c r="C144" s="91">
        <v>2105336.98</v>
      </c>
      <c r="D144" s="91">
        <v>0</v>
      </c>
      <c r="E144" s="91">
        <v>0</v>
      </c>
      <c r="F144" s="91">
        <v>0</v>
      </c>
      <c r="G144" s="91">
        <v>34289.57</v>
      </c>
      <c r="H144" s="91">
        <v>0</v>
      </c>
      <c r="I144" s="91">
        <v>0</v>
      </c>
      <c r="J144" s="91">
        <v>0</v>
      </c>
      <c r="K144" s="91">
        <v>0</v>
      </c>
      <c r="L144" s="91">
        <v>0</v>
      </c>
      <c r="M144" s="91">
        <v>0</v>
      </c>
      <c r="N144" s="91">
        <v>0</v>
      </c>
      <c r="O144" s="91">
        <v>0</v>
      </c>
      <c r="P144" s="91">
        <v>0</v>
      </c>
      <c r="Q144" s="91">
        <v>0</v>
      </c>
      <c r="R144" s="91">
        <v>0</v>
      </c>
      <c r="S144" s="91">
        <v>0</v>
      </c>
      <c r="T144" s="91">
        <v>34289.57</v>
      </c>
      <c r="U144" s="91">
        <v>0</v>
      </c>
      <c r="V144" s="91">
        <v>0</v>
      </c>
      <c r="W144" s="91">
        <v>0</v>
      </c>
      <c r="X144" s="91">
        <v>3439.65</v>
      </c>
      <c r="Y144" s="91">
        <v>0</v>
      </c>
      <c r="Z144" s="91">
        <v>0</v>
      </c>
      <c r="AA144" s="91">
        <v>25489.99</v>
      </c>
      <c r="AB144" s="91">
        <v>0</v>
      </c>
      <c r="AC144" s="326">
        <v>261003.75</v>
      </c>
      <c r="AD144" s="91">
        <v>0</v>
      </c>
      <c r="AE144" s="91">
        <v>40</v>
      </c>
      <c r="AF144" s="91">
        <v>0</v>
      </c>
      <c r="AG144" s="91">
        <v>0</v>
      </c>
      <c r="AH144" s="91">
        <v>0</v>
      </c>
      <c r="AI144" s="91">
        <v>0</v>
      </c>
      <c r="AJ144" s="91">
        <v>1776637.12</v>
      </c>
      <c r="AK144" s="91">
        <v>0</v>
      </c>
      <c r="AL144" s="91">
        <v>0</v>
      </c>
      <c r="AM144" s="91">
        <v>0</v>
      </c>
      <c r="AN144" s="91">
        <v>4436.8999999999996</v>
      </c>
      <c r="AO144" s="91">
        <v>0</v>
      </c>
      <c r="AP144" s="91">
        <v>0</v>
      </c>
      <c r="AQ144" s="91">
        <v>0</v>
      </c>
      <c r="AR144" s="91">
        <v>0</v>
      </c>
      <c r="AS144" s="91">
        <v>2066610.5100000002</v>
      </c>
      <c r="AT144" s="91">
        <v>4436.8999999999996</v>
      </c>
      <c r="AU144" s="91">
        <v>0</v>
      </c>
      <c r="AV144" s="92">
        <v>44651</v>
      </c>
      <c r="AW144" t="s">
        <v>2</v>
      </c>
      <c r="AX144">
        <v>2022</v>
      </c>
      <c r="AY144" t="s">
        <v>267</v>
      </c>
    </row>
    <row r="145" spans="1:51" x14ac:dyDescent="0.25">
      <c r="A145" s="89">
        <v>124</v>
      </c>
      <c r="B145" s="248" t="s">
        <v>99</v>
      </c>
      <c r="C145" s="91">
        <v>618427.98</v>
      </c>
      <c r="D145" s="91">
        <v>0</v>
      </c>
      <c r="E145" s="91">
        <v>0</v>
      </c>
      <c r="F145" s="91">
        <v>0</v>
      </c>
      <c r="G145" s="91">
        <v>0</v>
      </c>
      <c r="H145" s="91">
        <v>0</v>
      </c>
      <c r="I145" s="91">
        <v>0</v>
      </c>
      <c r="J145" s="91">
        <v>0</v>
      </c>
      <c r="K145" s="91">
        <v>0</v>
      </c>
      <c r="L145" s="91">
        <v>0</v>
      </c>
      <c r="M145" s="91">
        <v>0</v>
      </c>
      <c r="N145" s="91">
        <v>0</v>
      </c>
      <c r="O145" s="91">
        <v>0</v>
      </c>
      <c r="P145" s="91">
        <v>0</v>
      </c>
      <c r="Q145" s="91">
        <v>0</v>
      </c>
      <c r="R145" s="91">
        <v>0</v>
      </c>
      <c r="S145" s="91">
        <v>0</v>
      </c>
      <c r="T145" s="91">
        <v>0</v>
      </c>
      <c r="U145" s="91">
        <v>2233.65</v>
      </c>
      <c r="V145" s="91">
        <v>0</v>
      </c>
      <c r="W145" s="91">
        <v>0</v>
      </c>
      <c r="X145" s="91">
        <v>0</v>
      </c>
      <c r="Y145" s="91">
        <v>0</v>
      </c>
      <c r="Z145" s="91">
        <v>0</v>
      </c>
      <c r="AA145" s="91">
        <v>0</v>
      </c>
      <c r="AB145" s="91">
        <v>0</v>
      </c>
      <c r="AC145" s="326">
        <v>0</v>
      </c>
      <c r="AD145" s="91">
        <v>0</v>
      </c>
      <c r="AE145" s="91">
        <v>0</v>
      </c>
      <c r="AF145" s="91">
        <v>0</v>
      </c>
      <c r="AG145" s="91">
        <v>0</v>
      </c>
      <c r="AH145" s="91">
        <v>0</v>
      </c>
      <c r="AI145" s="91">
        <v>0</v>
      </c>
      <c r="AJ145" s="91">
        <v>0</v>
      </c>
      <c r="AK145" s="91">
        <v>0</v>
      </c>
      <c r="AL145" s="91">
        <v>8047.43</v>
      </c>
      <c r="AM145" s="91">
        <v>0</v>
      </c>
      <c r="AN145" s="91">
        <v>36832.160000000003</v>
      </c>
      <c r="AO145" s="91">
        <v>0</v>
      </c>
      <c r="AP145" s="91">
        <v>0</v>
      </c>
      <c r="AQ145" s="91">
        <v>0</v>
      </c>
      <c r="AR145" s="91">
        <v>0</v>
      </c>
      <c r="AS145" s="91">
        <v>2233.65</v>
      </c>
      <c r="AT145" s="91">
        <v>616194.32999999996</v>
      </c>
      <c r="AU145" s="91">
        <v>571314.74</v>
      </c>
      <c r="AV145" s="92">
        <v>44651</v>
      </c>
      <c r="AW145" t="s">
        <v>2</v>
      </c>
      <c r="AX145" s="39">
        <v>2022</v>
      </c>
      <c r="AY145" s="39" t="s">
        <v>289</v>
      </c>
    </row>
    <row r="146" spans="1:51" x14ac:dyDescent="0.25">
      <c r="A146" s="89">
        <v>1</v>
      </c>
      <c r="B146" s="90" t="s">
        <v>65</v>
      </c>
      <c r="C146" s="91">
        <v>1463604.0499999998</v>
      </c>
      <c r="D146" s="91">
        <v>0</v>
      </c>
      <c r="E146" s="91">
        <v>0</v>
      </c>
      <c r="F146" s="91">
        <v>0</v>
      </c>
      <c r="G146" s="91">
        <v>2490.7400000000002</v>
      </c>
      <c r="H146" s="91">
        <v>0</v>
      </c>
      <c r="I146" s="91">
        <v>0</v>
      </c>
      <c r="J146" s="91">
        <v>152.04</v>
      </c>
      <c r="K146" s="91">
        <v>8418.25</v>
      </c>
      <c r="L146" s="91">
        <v>0</v>
      </c>
      <c r="M146" s="91">
        <v>32456.53</v>
      </c>
      <c r="N146" s="91">
        <v>213255.53999999998</v>
      </c>
      <c r="O146" s="91">
        <v>245712.06999999998</v>
      </c>
      <c r="P146" s="91">
        <v>815.99</v>
      </c>
      <c r="Q146" s="91">
        <v>0</v>
      </c>
      <c r="R146" s="91">
        <v>0</v>
      </c>
      <c r="S146" s="91">
        <v>0</v>
      </c>
      <c r="T146" s="91">
        <v>257589.08999999997</v>
      </c>
      <c r="U146" s="91">
        <v>36258.39</v>
      </c>
      <c r="V146" s="91">
        <v>1094.52</v>
      </c>
      <c r="W146" s="91">
        <v>0</v>
      </c>
      <c r="X146" s="91">
        <v>0</v>
      </c>
      <c r="Y146" s="91">
        <v>0</v>
      </c>
      <c r="Z146" s="91">
        <v>0</v>
      </c>
      <c r="AA146" s="91">
        <v>11302.26</v>
      </c>
      <c r="AB146" s="91">
        <v>0</v>
      </c>
      <c r="AC146" s="326">
        <v>14026.75</v>
      </c>
      <c r="AD146" s="91">
        <v>535758.59</v>
      </c>
      <c r="AE146" s="91">
        <v>308.27999999999997</v>
      </c>
      <c r="AF146" s="91">
        <v>0</v>
      </c>
      <c r="AG146" s="91">
        <v>0</v>
      </c>
      <c r="AH146" s="91">
        <v>0</v>
      </c>
      <c r="AI146" s="91">
        <v>0</v>
      </c>
      <c r="AJ146" s="91">
        <v>0</v>
      </c>
      <c r="AK146" s="91">
        <v>32816.620000000003</v>
      </c>
      <c r="AL146" s="91">
        <v>51135.32</v>
      </c>
      <c r="AM146" s="91">
        <v>0</v>
      </c>
      <c r="AN146" s="91">
        <v>85690.76</v>
      </c>
      <c r="AO146" s="91">
        <v>0</v>
      </c>
      <c r="AP146" s="91">
        <v>1399</v>
      </c>
      <c r="AQ146" s="91">
        <v>0</v>
      </c>
      <c r="AR146" s="91">
        <v>0</v>
      </c>
      <c r="AS146" s="91">
        <v>598748.79</v>
      </c>
      <c r="AT146" s="91">
        <v>607266.16999999993</v>
      </c>
      <c r="AU146" s="91">
        <v>436224.47</v>
      </c>
      <c r="AV146" s="92">
        <v>44681</v>
      </c>
      <c r="AW146" t="s">
        <v>3</v>
      </c>
      <c r="AX146">
        <v>2022</v>
      </c>
      <c r="AY146" t="s">
        <v>177</v>
      </c>
    </row>
    <row r="147" spans="1:51" x14ac:dyDescent="0.25">
      <c r="A147" s="89">
        <v>2</v>
      </c>
      <c r="B147" s="90" t="s">
        <v>90</v>
      </c>
      <c r="C147" s="91">
        <v>12064222.050000001</v>
      </c>
      <c r="D147" s="91">
        <v>376313.99</v>
      </c>
      <c r="E147" s="91">
        <v>0</v>
      </c>
      <c r="F147" s="91">
        <v>0</v>
      </c>
      <c r="G147" s="91">
        <v>3250.52</v>
      </c>
      <c r="H147" s="91">
        <v>0</v>
      </c>
      <c r="I147" s="91">
        <v>0</v>
      </c>
      <c r="J147" s="91">
        <v>23.92</v>
      </c>
      <c r="K147" s="91">
        <v>12270.31</v>
      </c>
      <c r="L147" s="91">
        <v>0</v>
      </c>
      <c r="M147" s="91">
        <v>12835.16</v>
      </c>
      <c r="N147" s="91">
        <v>1611655.96</v>
      </c>
      <c r="O147" s="91">
        <v>1624491.1199999999</v>
      </c>
      <c r="P147" s="91">
        <v>942749.02</v>
      </c>
      <c r="Q147" s="91">
        <v>0</v>
      </c>
      <c r="R147" s="91">
        <v>0</v>
      </c>
      <c r="S147" s="91">
        <v>0</v>
      </c>
      <c r="T147" s="91">
        <v>2959098.88</v>
      </c>
      <c r="U147" s="91">
        <v>428.3</v>
      </c>
      <c r="V147" s="91">
        <v>245.47</v>
      </c>
      <c r="W147" s="91">
        <v>813.67</v>
      </c>
      <c r="X147" s="91">
        <v>0</v>
      </c>
      <c r="Y147" s="91">
        <v>174.52</v>
      </c>
      <c r="Z147" s="91">
        <v>0</v>
      </c>
      <c r="AA147" s="91">
        <v>0</v>
      </c>
      <c r="AB147" s="91">
        <v>0</v>
      </c>
      <c r="AC147" s="326">
        <v>10390.61</v>
      </c>
      <c r="AD147" s="91">
        <v>8540722.5399999991</v>
      </c>
      <c r="AE147" s="91">
        <v>1238</v>
      </c>
      <c r="AF147" s="91">
        <v>0</v>
      </c>
      <c r="AG147" s="91">
        <v>0</v>
      </c>
      <c r="AH147" s="91">
        <v>0</v>
      </c>
      <c r="AI147" s="91">
        <v>0</v>
      </c>
      <c r="AJ147" s="91">
        <v>510130.43</v>
      </c>
      <c r="AK147" s="91">
        <v>34042.720000000001</v>
      </c>
      <c r="AL147" s="91">
        <v>0</v>
      </c>
      <c r="AM147" s="91">
        <v>0</v>
      </c>
      <c r="AN147" s="91">
        <v>2200.0100000000002</v>
      </c>
      <c r="AO147" s="91">
        <v>0</v>
      </c>
      <c r="AP147" s="91">
        <v>4736.8999999999996</v>
      </c>
      <c r="AQ147" s="91">
        <v>0</v>
      </c>
      <c r="AR147" s="91">
        <v>0</v>
      </c>
      <c r="AS147" s="91">
        <v>9064143.5399999991</v>
      </c>
      <c r="AT147" s="91">
        <v>40979.630000000005</v>
      </c>
      <c r="AU147" s="91">
        <v>0</v>
      </c>
      <c r="AV147" s="92">
        <v>44681</v>
      </c>
      <c r="AW147" t="s">
        <v>3</v>
      </c>
      <c r="AX147">
        <v>2022</v>
      </c>
      <c r="AY147" t="s">
        <v>168</v>
      </c>
    </row>
    <row r="148" spans="1:51" x14ac:dyDescent="0.25">
      <c r="A148" s="89">
        <v>12</v>
      </c>
      <c r="B148" s="90" t="s">
        <v>81</v>
      </c>
      <c r="C148" s="91">
        <v>48956674.5</v>
      </c>
      <c r="D148" s="91">
        <v>146591.16999999998</v>
      </c>
      <c r="E148" s="91">
        <v>0</v>
      </c>
      <c r="F148" s="91">
        <v>0</v>
      </c>
      <c r="G148" s="91">
        <v>332467.78999999998</v>
      </c>
      <c r="H148" s="91">
        <v>0</v>
      </c>
      <c r="I148" s="91">
        <v>0</v>
      </c>
      <c r="J148" s="91">
        <v>107053.13</v>
      </c>
      <c r="K148" s="91">
        <v>96308.33</v>
      </c>
      <c r="L148" s="91">
        <v>0</v>
      </c>
      <c r="M148" s="91">
        <v>20217474.449999999</v>
      </c>
      <c r="N148" s="91">
        <v>9939462.25</v>
      </c>
      <c r="O148" s="91">
        <v>30156936.699999999</v>
      </c>
      <c r="P148" s="91">
        <v>808098.32</v>
      </c>
      <c r="Q148" s="91">
        <v>0</v>
      </c>
      <c r="R148" s="91">
        <v>0</v>
      </c>
      <c r="S148" s="91">
        <v>0</v>
      </c>
      <c r="T148" s="91">
        <v>31647455.439999998</v>
      </c>
      <c r="U148" s="91">
        <v>564219.61</v>
      </c>
      <c r="V148" s="91">
        <v>34387.42</v>
      </c>
      <c r="W148" s="91">
        <v>20577.78</v>
      </c>
      <c r="X148" s="91">
        <v>976687.60000000009</v>
      </c>
      <c r="Y148" s="91">
        <v>12391.84</v>
      </c>
      <c r="Z148" s="91">
        <v>0</v>
      </c>
      <c r="AA148" s="91">
        <v>875277.47000000009</v>
      </c>
      <c r="AB148" s="91">
        <v>0</v>
      </c>
      <c r="AC148" s="326">
        <v>1827784.76</v>
      </c>
      <c r="AD148" s="91">
        <v>361418.47000000003</v>
      </c>
      <c r="AE148" s="91">
        <v>14133.5</v>
      </c>
      <c r="AF148" s="91">
        <v>0</v>
      </c>
      <c r="AG148" s="91">
        <v>0</v>
      </c>
      <c r="AH148" s="91">
        <v>0</v>
      </c>
      <c r="AI148" s="91">
        <v>0</v>
      </c>
      <c r="AJ148" s="91">
        <v>10378165.58</v>
      </c>
      <c r="AK148" s="91">
        <v>1143341.29</v>
      </c>
      <c r="AL148" s="91">
        <v>56913.52</v>
      </c>
      <c r="AM148" s="91">
        <v>0</v>
      </c>
      <c r="AN148" s="91">
        <v>850189.95000000007</v>
      </c>
      <c r="AO148" s="91">
        <v>57626.46</v>
      </c>
      <c r="AP148" s="91">
        <v>60792.77</v>
      </c>
      <c r="AQ148" s="91">
        <v>74041.039999999994</v>
      </c>
      <c r="AR148" s="91">
        <v>0</v>
      </c>
      <c r="AS148" s="91">
        <v>15065044.030000001</v>
      </c>
      <c r="AT148" s="91">
        <v>2244175.0300000003</v>
      </c>
      <c r="AU148" s="91">
        <v>1270</v>
      </c>
      <c r="AV148" s="92">
        <v>44681</v>
      </c>
      <c r="AW148" t="s">
        <v>3</v>
      </c>
      <c r="AX148">
        <v>2022</v>
      </c>
      <c r="AY148" t="s">
        <v>152</v>
      </c>
    </row>
    <row r="149" spans="1:51" x14ac:dyDescent="0.25">
      <c r="A149" s="89">
        <v>13</v>
      </c>
      <c r="B149" s="90" t="s">
        <v>70</v>
      </c>
      <c r="C149" s="91">
        <v>190943881.51000002</v>
      </c>
      <c r="D149" s="91">
        <v>36400.339999999997</v>
      </c>
      <c r="E149" s="91">
        <v>0</v>
      </c>
      <c r="F149" s="91">
        <v>0</v>
      </c>
      <c r="G149" s="91">
        <v>163573.82</v>
      </c>
      <c r="H149" s="91">
        <v>0</v>
      </c>
      <c r="I149" s="91">
        <v>0</v>
      </c>
      <c r="J149" s="91">
        <v>5224892.4499999993</v>
      </c>
      <c r="K149" s="91">
        <v>1414145.52</v>
      </c>
      <c r="L149" s="91">
        <v>0</v>
      </c>
      <c r="M149" s="91">
        <v>121472341.09</v>
      </c>
      <c r="N149" s="91">
        <v>35337688.140000001</v>
      </c>
      <c r="O149" s="91">
        <v>156810029.23000002</v>
      </c>
      <c r="P149" s="91">
        <v>0</v>
      </c>
      <c r="Q149" s="91">
        <v>0</v>
      </c>
      <c r="R149" s="91">
        <v>0</v>
      </c>
      <c r="S149" s="91">
        <v>0</v>
      </c>
      <c r="T149" s="91">
        <v>163649041.36000001</v>
      </c>
      <c r="U149" s="91">
        <v>869995.56</v>
      </c>
      <c r="V149" s="91">
        <v>0</v>
      </c>
      <c r="W149" s="91">
        <v>11928.47</v>
      </c>
      <c r="X149" s="91">
        <v>245069.86000000002</v>
      </c>
      <c r="Y149" s="91">
        <v>32075.08</v>
      </c>
      <c r="Z149" s="91">
        <v>0</v>
      </c>
      <c r="AA149" s="91">
        <v>6112139.9199999999</v>
      </c>
      <c r="AB149" s="91">
        <v>21312</v>
      </c>
      <c r="AC149" s="326">
        <v>13500192.199999999</v>
      </c>
      <c r="AD149" s="91">
        <v>22290.18</v>
      </c>
      <c r="AE149" s="91">
        <v>222761.71</v>
      </c>
      <c r="AF149" s="91">
        <v>0</v>
      </c>
      <c r="AG149" s="91">
        <v>0</v>
      </c>
      <c r="AH149" s="91">
        <v>0</v>
      </c>
      <c r="AI149" s="91">
        <v>0</v>
      </c>
      <c r="AJ149" s="91">
        <v>155589.82999999999</v>
      </c>
      <c r="AK149" s="91">
        <v>2696059.9</v>
      </c>
      <c r="AL149" s="91">
        <v>2463777.3899999997</v>
      </c>
      <c r="AM149" s="91">
        <v>0</v>
      </c>
      <c r="AN149" s="91">
        <v>920952.83000000007</v>
      </c>
      <c r="AO149" s="91">
        <v>0</v>
      </c>
      <c r="AP149" s="91">
        <v>0</v>
      </c>
      <c r="AQ149" s="91">
        <v>0</v>
      </c>
      <c r="AR149" s="91">
        <v>0</v>
      </c>
      <c r="AS149" s="91">
        <v>21193354.809999999</v>
      </c>
      <c r="AT149" s="91">
        <v>6101484.6599999992</v>
      </c>
      <c r="AU149" s="91">
        <v>20694.54</v>
      </c>
      <c r="AV149" s="92">
        <v>44681</v>
      </c>
      <c r="AW149" t="s">
        <v>3</v>
      </c>
      <c r="AX149">
        <v>2022</v>
      </c>
      <c r="AY149" t="s">
        <v>149</v>
      </c>
    </row>
    <row r="150" spans="1:51" x14ac:dyDescent="0.25">
      <c r="A150" s="89">
        <v>23</v>
      </c>
      <c r="B150" s="90" t="s">
        <v>75</v>
      </c>
      <c r="C150" s="91">
        <v>16059327.529999999</v>
      </c>
      <c r="D150" s="91">
        <v>0.11</v>
      </c>
      <c r="E150" s="91">
        <v>0</v>
      </c>
      <c r="F150" s="91">
        <v>0</v>
      </c>
      <c r="G150" s="91">
        <v>0</v>
      </c>
      <c r="H150" s="91">
        <v>0</v>
      </c>
      <c r="I150" s="91">
        <v>0</v>
      </c>
      <c r="J150" s="91">
        <v>343763.73</v>
      </c>
      <c r="K150" s="91">
        <v>64978.920000000006</v>
      </c>
      <c r="L150" s="91">
        <v>0</v>
      </c>
      <c r="M150" s="91">
        <v>18733.62</v>
      </c>
      <c r="N150" s="91">
        <v>583652.09</v>
      </c>
      <c r="O150" s="91">
        <v>602385.71</v>
      </c>
      <c r="P150" s="91">
        <v>0</v>
      </c>
      <c r="Q150" s="91">
        <v>0</v>
      </c>
      <c r="R150" s="91">
        <v>0</v>
      </c>
      <c r="S150" s="91">
        <v>0</v>
      </c>
      <c r="T150" s="91">
        <v>1011128.4699999999</v>
      </c>
      <c r="U150" s="91">
        <v>6312325.0099999998</v>
      </c>
      <c r="V150" s="91">
        <v>2349136.86</v>
      </c>
      <c r="W150" s="91">
        <v>118847.8</v>
      </c>
      <c r="X150" s="91">
        <v>580095.85</v>
      </c>
      <c r="Y150" s="91">
        <v>265955.60000000003</v>
      </c>
      <c r="Z150" s="91">
        <v>0</v>
      </c>
      <c r="AA150" s="91">
        <v>99751.59</v>
      </c>
      <c r="AB150" s="91">
        <v>336025.21</v>
      </c>
      <c r="AC150" s="326">
        <v>918968.2</v>
      </c>
      <c r="AD150" s="91">
        <v>1213769.6600000001</v>
      </c>
      <c r="AE150" s="91">
        <v>684572.73</v>
      </c>
      <c r="AF150" s="91">
        <v>0</v>
      </c>
      <c r="AG150" s="91">
        <v>0</v>
      </c>
      <c r="AH150" s="91">
        <v>0</v>
      </c>
      <c r="AI150" s="91">
        <v>0</v>
      </c>
      <c r="AJ150" s="91">
        <v>263620.27</v>
      </c>
      <c r="AK150" s="91">
        <v>425113.14</v>
      </c>
      <c r="AL150" s="91">
        <v>70026.95</v>
      </c>
      <c r="AM150" s="91">
        <v>0</v>
      </c>
      <c r="AN150" s="91">
        <v>924393.17</v>
      </c>
      <c r="AO150" s="91">
        <v>0</v>
      </c>
      <c r="AP150" s="91">
        <v>70539.070000000007</v>
      </c>
      <c r="AQ150" s="91">
        <v>0</v>
      </c>
      <c r="AR150" s="91">
        <v>0</v>
      </c>
      <c r="AS150" s="91">
        <v>13143068.779999999</v>
      </c>
      <c r="AT150" s="91">
        <v>1905130.28</v>
      </c>
      <c r="AU150" s="91">
        <v>415057.95</v>
      </c>
      <c r="AV150" s="92">
        <v>44681</v>
      </c>
      <c r="AW150" t="s">
        <v>3</v>
      </c>
      <c r="AX150">
        <v>2022</v>
      </c>
      <c r="AY150" t="s">
        <v>159</v>
      </c>
    </row>
    <row r="151" spans="1:51" x14ac:dyDescent="0.25">
      <c r="A151" s="89">
        <v>24</v>
      </c>
      <c r="B151" s="90" t="s">
        <v>98</v>
      </c>
      <c r="C151" s="91">
        <v>7576524.8900000006</v>
      </c>
      <c r="D151" s="91">
        <v>317521.17</v>
      </c>
      <c r="E151" s="91">
        <v>0</v>
      </c>
      <c r="F151" s="91">
        <v>0</v>
      </c>
      <c r="G151" s="91">
        <v>552620.76</v>
      </c>
      <c r="H151" s="91">
        <v>0</v>
      </c>
      <c r="I151" s="91">
        <v>0</v>
      </c>
      <c r="J151" s="91">
        <v>137768.65</v>
      </c>
      <c r="K151" s="91">
        <v>269702.98000000004</v>
      </c>
      <c r="L151" s="91">
        <v>0</v>
      </c>
      <c r="M151" s="91">
        <v>5273.95</v>
      </c>
      <c r="N151" s="91">
        <v>5774305.0600000005</v>
      </c>
      <c r="O151" s="91">
        <v>5779579.0100000007</v>
      </c>
      <c r="P151" s="91">
        <v>128369.47</v>
      </c>
      <c r="Q151" s="91">
        <v>0</v>
      </c>
      <c r="R151" s="91">
        <v>0</v>
      </c>
      <c r="S151" s="91">
        <v>0</v>
      </c>
      <c r="T151" s="91">
        <v>7185562.040000001</v>
      </c>
      <c r="U151" s="91">
        <v>145959.93</v>
      </c>
      <c r="V151" s="91">
        <v>0</v>
      </c>
      <c r="W151" s="91">
        <v>0</v>
      </c>
      <c r="X151" s="91">
        <v>20173.330000000002</v>
      </c>
      <c r="Y151" s="91">
        <v>0</v>
      </c>
      <c r="Z151" s="91">
        <v>0</v>
      </c>
      <c r="AA151" s="91">
        <v>27258.560000000001</v>
      </c>
      <c r="AB151" s="91">
        <v>0</v>
      </c>
      <c r="AC151" s="326">
        <v>0</v>
      </c>
      <c r="AD151" s="91">
        <v>64648.04</v>
      </c>
      <c r="AE151" s="91">
        <v>0</v>
      </c>
      <c r="AF151" s="91">
        <v>0</v>
      </c>
      <c r="AG151" s="91">
        <v>0</v>
      </c>
      <c r="AH151" s="91">
        <v>0</v>
      </c>
      <c r="AI151" s="91">
        <v>0</v>
      </c>
      <c r="AJ151" s="91">
        <v>110684.25</v>
      </c>
      <c r="AK151" s="91">
        <v>3405.74</v>
      </c>
      <c r="AL151" s="91">
        <v>0</v>
      </c>
      <c r="AM151" s="91">
        <v>0</v>
      </c>
      <c r="AN151" s="91">
        <v>18833</v>
      </c>
      <c r="AO151" s="91">
        <v>0</v>
      </c>
      <c r="AP151" s="91">
        <v>0</v>
      </c>
      <c r="AQ151" s="91">
        <v>0</v>
      </c>
      <c r="AR151" s="91">
        <v>0</v>
      </c>
      <c r="AS151" s="91">
        <v>368724.11</v>
      </c>
      <c r="AT151" s="91">
        <v>22238.739999999998</v>
      </c>
      <c r="AU151" s="91">
        <v>0</v>
      </c>
      <c r="AV151" s="92">
        <v>44681</v>
      </c>
      <c r="AW151" t="s">
        <v>3</v>
      </c>
      <c r="AX151">
        <v>2022</v>
      </c>
      <c r="AY151" t="s">
        <v>164</v>
      </c>
    </row>
    <row r="152" spans="1:51" x14ac:dyDescent="0.25">
      <c r="A152" s="89">
        <v>25</v>
      </c>
      <c r="B152" s="90" t="s">
        <v>67</v>
      </c>
      <c r="C152" s="91">
        <v>2830606.84</v>
      </c>
      <c r="D152" s="91">
        <v>833833.91</v>
      </c>
      <c r="E152" s="91">
        <v>0</v>
      </c>
      <c r="F152" s="91">
        <v>0</v>
      </c>
      <c r="G152" s="91">
        <v>0</v>
      </c>
      <c r="H152" s="91">
        <v>0</v>
      </c>
      <c r="I152" s="91">
        <v>0</v>
      </c>
      <c r="J152" s="91">
        <v>0</v>
      </c>
      <c r="K152" s="91">
        <v>0</v>
      </c>
      <c r="L152" s="91">
        <v>0</v>
      </c>
      <c r="M152" s="91">
        <v>0</v>
      </c>
      <c r="N152" s="91">
        <v>0</v>
      </c>
      <c r="O152" s="91">
        <v>0</v>
      </c>
      <c r="P152" s="91">
        <v>1993559.59</v>
      </c>
      <c r="Q152" s="91">
        <v>0</v>
      </c>
      <c r="R152" s="91">
        <v>0</v>
      </c>
      <c r="S152" s="91">
        <v>0</v>
      </c>
      <c r="T152" s="91">
        <v>2827393.5</v>
      </c>
      <c r="U152" s="91">
        <v>0</v>
      </c>
      <c r="V152" s="91">
        <v>0</v>
      </c>
      <c r="W152" s="91">
        <v>0</v>
      </c>
      <c r="X152" s="91">
        <v>0</v>
      </c>
      <c r="Y152" s="91">
        <v>0</v>
      </c>
      <c r="Z152" s="91">
        <v>0</v>
      </c>
      <c r="AA152" s="91">
        <v>0</v>
      </c>
      <c r="AB152" s="91">
        <v>0</v>
      </c>
      <c r="AC152" s="326">
        <v>3213.34</v>
      </c>
      <c r="AD152" s="91">
        <v>0</v>
      </c>
      <c r="AE152" s="91">
        <v>0</v>
      </c>
      <c r="AF152" s="91">
        <v>0</v>
      </c>
      <c r="AG152" s="91">
        <v>0</v>
      </c>
      <c r="AH152" s="91">
        <v>0</v>
      </c>
      <c r="AI152" s="91">
        <v>0</v>
      </c>
      <c r="AJ152" s="91">
        <v>0</v>
      </c>
      <c r="AK152" s="91">
        <v>0</v>
      </c>
      <c r="AL152" s="91">
        <v>0</v>
      </c>
      <c r="AM152" s="91">
        <v>0</v>
      </c>
      <c r="AN152" s="91">
        <v>0</v>
      </c>
      <c r="AO152" s="91">
        <v>0</v>
      </c>
      <c r="AP152" s="91">
        <v>0</v>
      </c>
      <c r="AQ152" s="91">
        <v>0</v>
      </c>
      <c r="AR152" s="91">
        <v>0</v>
      </c>
      <c r="AS152" s="91">
        <v>3213.34</v>
      </c>
      <c r="AT152" s="91">
        <v>0</v>
      </c>
      <c r="AU152" s="91">
        <v>0</v>
      </c>
      <c r="AV152" s="92">
        <v>44681</v>
      </c>
      <c r="AW152" t="s">
        <v>3</v>
      </c>
      <c r="AX152">
        <v>2022</v>
      </c>
      <c r="AY152" t="s">
        <v>174</v>
      </c>
    </row>
    <row r="153" spans="1:51" x14ac:dyDescent="0.25">
      <c r="A153" s="89">
        <v>29</v>
      </c>
      <c r="B153" s="90" t="s">
        <v>94</v>
      </c>
      <c r="C153" s="91">
        <v>14204956.700000001</v>
      </c>
      <c r="D153" s="91">
        <v>10756.45</v>
      </c>
      <c r="E153" s="91">
        <v>0</v>
      </c>
      <c r="F153" s="91">
        <v>0</v>
      </c>
      <c r="G153" s="91">
        <v>735.01</v>
      </c>
      <c r="H153" s="91">
        <v>0</v>
      </c>
      <c r="I153" s="91">
        <v>0</v>
      </c>
      <c r="J153" s="91">
        <v>0</v>
      </c>
      <c r="K153" s="91">
        <v>8694.67</v>
      </c>
      <c r="L153" s="91">
        <v>0</v>
      </c>
      <c r="M153" s="91">
        <v>0</v>
      </c>
      <c r="N153" s="91">
        <v>877452.96</v>
      </c>
      <c r="O153" s="91">
        <v>877452.96</v>
      </c>
      <c r="P153" s="91">
        <v>11482.14</v>
      </c>
      <c r="Q153" s="91">
        <v>0</v>
      </c>
      <c r="R153" s="91">
        <v>0</v>
      </c>
      <c r="S153" s="91">
        <v>0</v>
      </c>
      <c r="T153" s="91">
        <v>909121.23</v>
      </c>
      <c r="U153" s="91">
        <v>4731773.71</v>
      </c>
      <c r="V153" s="91">
        <v>3334667.52</v>
      </c>
      <c r="W153" s="91">
        <v>523678.99999999994</v>
      </c>
      <c r="X153" s="91">
        <v>1371577.26</v>
      </c>
      <c r="Y153" s="91">
        <v>1739567.45</v>
      </c>
      <c r="Z153" s="91">
        <v>0</v>
      </c>
      <c r="AA153" s="91">
        <v>0</v>
      </c>
      <c r="AB153" s="91">
        <v>171420.93</v>
      </c>
      <c r="AC153" s="326">
        <v>0</v>
      </c>
      <c r="AD153" s="91">
        <v>0</v>
      </c>
      <c r="AE153" s="91">
        <v>32095.219999999998</v>
      </c>
      <c r="AF153" s="91">
        <v>0</v>
      </c>
      <c r="AG153" s="91">
        <v>0</v>
      </c>
      <c r="AH153" s="91">
        <v>0</v>
      </c>
      <c r="AI153" s="91">
        <v>0</v>
      </c>
      <c r="AJ153" s="91">
        <v>253661.83</v>
      </c>
      <c r="AK153" s="91">
        <v>0</v>
      </c>
      <c r="AL153" s="91">
        <v>8312.82</v>
      </c>
      <c r="AM153" s="91">
        <v>0</v>
      </c>
      <c r="AN153" s="91">
        <v>541754.33000000007</v>
      </c>
      <c r="AO153" s="91">
        <v>0</v>
      </c>
      <c r="AP153" s="91">
        <v>70095.09</v>
      </c>
      <c r="AQ153" s="91">
        <v>517230.31</v>
      </c>
      <c r="AR153" s="91">
        <v>0</v>
      </c>
      <c r="AS153" s="91">
        <v>12158442.92</v>
      </c>
      <c r="AT153" s="91">
        <v>1137392.55</v>
      </c>
      <c r="AU153" s="91">
        <v>0</v>
      </c>
      <c r="AV153" s="92">
        <v>44681</v>
      </c>
      <c r="AW153" t="s">
        <v>3</v>
      </c>
      <c r="AX153">
        <v>2022</v>
      </c>
      <c r="AY153" t="s">
        <v>156</v>
      </c>
    </row>
    <row r="154" spans="1:51" x14ac:dyDescent="0.25">
      <c r="A154" s="89">
        <v>32</v>
      </c>
      <c r="B154" s="90" t="s">
        <v>104</v>
      </c>
      <c r="C154" s="91">
        <v>0</v>
      </c>
      <c r="D154" s="91">
        <v>0</v>
      </c>
      <c r="E154" s="91">
        <v>0</v>
      </c>
      <c r="F154" s="91">
        <v>0</v>
      </c>
      <c r="G154" s="91">
        <v>0</v>
      </c>
      <c r="H154" s="91">
        <v>0</v>
      </c>
      <c r="I154" s="91">
        <v>0</v>
      </c>
      <c r="J154" s="91">
        <v>0</v>
      </c>
      <c r="K154" s="91">
        <v>0</v>
      </c>
      <c r="L154" s="91">
        <v>0</v>
      </c>
      <c r="M154" s="91">
        <v>0</v>
      </c>
      <c r="N154" s="91">
        <v>0</v>
      </c>
      <c r="O154" s="91">
        <v>0</v>
      </c>
      <c r="P154" s="91">
        <v>0</v>
      </c>
      <c r="Q154" s="91">
        <v>0</v>
      </c>
      <c r="R154" s="91">
        <v>0</v>
      </c>
      <c r="S154" s="91">
        <v>0</v>
      </c>
      <c r="T154" s="91">
        <v>0</v>
      </c>
      <c r="U154" s="91">
        <v>0</v>
      </c>
      <c r="V154" s="91">
        <v>0</v>
      </c>
      <c r="W154" s="91">
        <v>0</v>
      </c>
      <c r="X154" s="91">
        <v>0</v>
      </c>
      <c r="Y154" s="91">
        <v>0</v>
      </c>
      <c r="Z154" s="91">
        <v>0</v>
      </c>
      <c r="AA154" s="91">
        <v>0</v>
      </c>
      <c r="AB154" s="91">
        <v>0</v>
      </c>
      <c r="AC154" s="326">
        <v>0</v>
      </c>
      <c r="AD154" s="91">
        <v>0</v>
      </c>
      <c r="AE154" s="91">
        <v>0</v>
      </c>
      <c r="AF154" s="91">
        <v>0</v>
      </c>
      <c r="AG154" s="91">
        <v>0</v>
      </c>
      <c r="AH154" s="91">
        <v>0</v>
      </c>
      <c r="AI154" s="91">
        <v>0</v>
      </c>
      <c r="AJ154" s="91">
        <v>0</v>
      </c>
      <c r="AK154" s="91">
        <v>0</v>
      </c>
      <c r="AL154" s="91">
        <v>0</v>
      </c>
      <c r="AM154" s="91">
        <v>0</v>
      </c>
      <c r="AN154" s="91">
        <v>0</v>
      </c>
      <c r="AO154" s="91">
        <v>0</v>
      </c>
      <c r="AP154" s="91">
        <v>0</v>
      </c>
      <c r="AQ154" s="91">
        <v>0</v>
      </c>
      <c r="AR154" s="91">
        <v>0</v>
      </c>
      <c r="AS154" s="91">
        <v>0</v>
      </c>
      <c r="AT154" s="91">
        <v>0</v>
      </c>
      <c r="AU154" s="91">
        <v>0</v>
      </c>
      <c r="AV154" s="92">
        <v>44681</v>
      </c>
      <c r="AW154" t="s">
        <v>3</v>
      </c>
      <c r="AX154">
        <v>2022</v>
      </c>
      <c r="AY154" t="s">
        <v>287</v>
      </c>
    </row>
    <row r="155" spans="1:51" x14ac:dyDescent="0.25">
      <c r="A155" s="89">
        <v>40</v>
      </c>
      <c r="B155" s="90" t="s">
        <v>97</v>
      </c>
      <c r="C155" s="91">
        <v>5729376.5800000001</v>
      </c>
      <c r="D155" s="91">
        <v>0</v>
      </c>
      <c r="E155" s="91">
        <v>0</v>
      </c>
      <c r="F155" s="91">
        <v>0</v>
      </c>
      <c r="G155" s="91">
        <v>28645.5</v>
      </c>
      <c r="H155" s="91">
        <v>0</v>
      </c>
      <c r="I155" s="91">
        <v>0</v>
      </c>
      <c r="J155" s="91">
        <v>86.4</v>
      </c>
      <c r="K155" s="91">
        <v>24173.38</v>
      </c>
      <c r="L155" s="91">
        <v>0</v>
      </c>
      <c r="M155" s="91">
        <v>1309697.94</v>
      </c>
      <c r="N155" s="91">
        <v>3350828.7199999997</v>
      </c>
      <c r="O155" s="91">
        <v>4660526.66</v>
      </c>
      <c r="P155" s="91">
        <v>32393.739999999998</v>
      </c>
      <c r="Q155" s="91">
        <v>0</v>
      </c>
      <c r="R155" s="91">
        <v>0</v>
      </c>
      <c r="S155" s="91">
        <v>0</v>
      </c>
      <c r="T155" s="91">
        <v>4745825.68</v>
      </c>
      <c r="U155" s="91">
        <v>192585.15000000002</v>
      </c>
      <c r="V155" s="91">
        <v>47377.66</v>
      </c>
      <c r="W155" s="91">
        <v>5410.17</v>
      </c>
      <c r="X155" s="91">
        <v>8964.36</v>
      </c>
      <c r="Y155" s="91">
        <v>8813.0299999999988</v>
      </c>
      <c r="Z155" s="91">
        <v>0</v>
      </c>
      <c r="AA155" s="91">
        <v>32044.080000000002</v>
      </c>
      <c r="AB155" s="91">
        <v>0</v>
      </c>
      <c r="AC155" s="326">
        <v>310422.12</v>
      </c>
      <c r="AD155" s="91">
        <v>23323.35</v>
      </c>
      <c r="AE155" s="91">
        <v>39963.64</v>
      </c>
      <c r="AF155" s="91">
        <v>0</v>
      </c>
      <c r="AG155" s="91">
        <v>0</v>
      </c>
      <c r="AH155" s="91">
        <v>0</v>
      </c>
      <c r="AI155" s="91">
        <v>0</v>
      </c>
      <c r="AJ155" s="91">
        <v>18551.080000000002</v>
      </c>
      <c r="AK155" s="91">
        <v>97820.540000000008</v>
      </c>
      <c r="AL155" s="91">
        <v>2399.5</v>
      </c>
      <c r="AM155" s="91">
        <v>0</v>
      </c>
      <c r="AN155" s="91">
        <v>34747.399999999994</v>
      </c>
      <c r="AO155" s="91">
        <v>0</v>
      </c>
      <c r="AP155" s="91">
        <v>5851.5</v>
      </c>
      <c r="AQ155" s="91">
        <v>0</v>
      </c>
      <c r="AR155" s="91">
        <v>0</v>
      </c>
      <c r="AS155" s="91">
        <v>687454.64</v>
      </c>
      <c r="AT155" s="91">
        <v>296096.26</v>
      </c>
      <c r="AU155" s="91">
        <v>155277.32</v>
      </c>
      <c r="AV155" s="92">
        <v>44681</v>
      </c>
      <c r="AW155" t="s">
        <v>3</v>
      </c>
      <c r="AX155">
        <v>2022</v>
      </c>
      <c r="AY155" t="s">
        <v>166</v>
      </c>
    </row>
    <row r="156" spans="1:51" x14ac:dyDescent="0.25">
      <c r="A156" s="89">
        <v>44</v>
      </c>
      <c r="B156" s="90" t="s">
        <v>62</v>
      </c>
      <c r="C156" s="91">
        <v>3164252.38</v>
      </c>
      <c r="D156" s="91">
        <v>6010.52</v>
      </c>
      <c r="E156" s="91">
        <v>0</v>
      </c>
      <c r="F156" s="91">
        <v>0</v>
      </c>
      <c r="G156" s="91">
        <v>-297.93</v>
      </c>
      <c r="H156" s="91">
        <v>0</v>
      </c>
      <c r="I156" s="91">
        <v>0</v>
      </c>
      <c r="J156" s="91">
        <v>18805.96</v>
      </c>
      <c r="K156" s="91">
        <v>182958.74</v>
      </c>
      <c r="L156" s="91">
        <v>0</v>
      </c>
      <c r="M156" s="91">
        <v>1809394.7999999998</v>
      </c>
      <c r="N156" s="91">
        <v>283163.21000000002</v>
      </c>
      <c r="O156" s="91">
        <v>2092558.0099999998</v>
      </c>
      <c r="P156" s="91">
        <v>15492.56</v>
      </c>
      <c r="Q156" s="91">
        <v>0</v>
      </c>
      <c r="R156" s="91">
        <v>0</v>
      </c>
      <c r="S156" s="91">
        <v>0</v>
      </c>
      <c r="T156" s="91">
        <v>2315527.86</v>
      </c>
      <c r="U156" s="91">
        <v>37020.43</v>
      </c>
      <c r="V156" s="91">
        <v>20444.32</v>
      </c>
      <c r="W156" s="91">
        <v>24245.02</v>
      </c>
      <c r="X156" s="91">
        <v>0</v>
      </c>
      <c r="Y156" s="91">
        <v>16434.509999999998</v>
      </c>
      <c r="Z156" s="91">
        <v>0</v>
      </c>
      <c r="AA156" s="91">
        <v>3152.39</v>
      </c>
      <c r="AB156" s="91">
        <v>0</v>
      </c>
      <c r="AC156" s="326">
        <v>134470.26</v>
      </c>
      <c r="AD156" s="91">
        <v>116905.75</v>
      </c>
      <c r="AE156" s="91">
        <v>0</v>
      </c>
      <c r="AF156" s="91">
        <v>0</v>
      </c>
      <c r="AG156" s="91">
        <v>0</v>
      </c>
      <c r="AH156" s="91">
        <v>0</v>
      </c>
      <c r="AI156" s="91">
        <v>0</v>
      </c>
      <c r="AJ156" s="91">
        <v>25447.35</v>
      </c>
      <c r="AK156" s="91">
        <v>321879.67999999999</v>
      </c>
      <c r="AL156" s="91">
        <v>812.69</v>
      </c>
      <c r="AM156" s="91">
        <v>0</v>
      </c>
      <c r="AN156" s="91">
        <v>52452.29</v>
      </c>
      <c r="AO156" s="91">
        <v>0</v>
      </c>
      <c r="AP156" s="91">
        <v>9347.09</v>
      </c>
      <c r="AQ156" s="91">
        <v>0</v>
      </c>
      <c r="AR156" s="91">
        <v>0</v>
      </c>
      <c r="AS156" s="91">
        <v>378120.02999999997</v>
      </c>
      <c r="AT156" s="91">
        <v>470604.49</v>
      </c>
      <c r="AU156" s="91">
        <v>86112.74</v>
      </c>
      <c r="AV156" s="92">
        <v>44681</v>
      </c>
      <c r="AW156" t="s">
        <v>3</v>
      </c>
      <c r="AX156">
        <v>2022</v>
      </c>
      <c r="AY156" t="s">
        <v>167</v>
      </c>
    </row>
    <row r="157" spans="1:51" x14ac:dyDescent="0.25">
      <c r="A157" s="89">
        <v>46</v>
      </c>
      <c r="B157" s="90" t="s">
        <v>85</v>
      </c>
      <c r="C157" s="91">
        <v>1959713.6800000002</v>
      </c>
      <c r="D157" s="91">
        <v>14367.29</v>
      </c>
      <c r="E157" s="91">
        <v>0</v>
      </c>
      <c r="F157" s="91">
        <v>0</v>
      </c>
      <c r="G157" s="91">
        <v>0</v>
      </c>
      <c r="H157" s="91">
        <v>0</v>
      </c>
      <c r="I157" s="91">
        <v>0</v>
      </c>
      <c r="J157" s="91">
        <v>85667.91</v>
      </c>
      <c r="K157" s="91">
        <v>4802.09</v>
      </c>
      <c r="L157" s="91">
        <v>0</v>
      </c>
      <c r="M157" s="91">
        <v>1005647.97</v>
      </c>
      <c r="N157" s="91">
        <v>0</v>
      </c>
      <c r="O157" s="91">
        <v>1005647.97</v>
      </c>
      <c r="P157" s="91">
        <v>23260.26</v>
      </c>
      <c r="Q157" s="91">
        <v>0</v>
      </c>
      <c r="R157" s="91">
        <v>0</v>
      </c>
      <c r="S157" s="91">
        <v>0</v>
      </c>
      <c r="T157" s="91">
        <v>1133745.52</v>
      </c>
      <c r="U157" s="91">
        <v>32716.329999999998</v>
      </c>
      <c r="V157" s="91">
        <v>22700.739999999998</v>
      </c>
      <c r="W157" s="91">
        <v>9729.86</v>
      </c>
      <c r="X157" s="91">
        <v>0</v>
      </c>
      <c r="Y157" s="91">
        <v>53756.72</v>
      </c>
      <c r="Z157" s="91">
        <v>0</v>
      </c>
      <c r="AA157" s="91">
        <v>0</v>
      </c>
      <c r="AB157" s="91">
        <v>0</v>
      </c>
      <c r="AC157" s="326">
        <v>468499.48</v>
      </c>
      <c r="AD157" s="91">
        <v>0</v>
      </c>
      <c r="AE157" s="91">
        <v>280.8</v>
      </c>
      <c r="AF157" s="91">
        <v>0</v>
      </c>
      <c r="AG157" s="91">
        <v>0</v>
      </c>
      <c r="AH157" s="91">
        <v>0</v>
      </c>
      <c r="AI157" s="91">
        <v>0</v>
      </c>
      <c r="AJ157" s="91">
        <v>7461.67</v>
      </c>
      <c r="AK157" s="91">
        <v>192254.38</v>
      </c>
      <c r="AL157" s="91">
        <v>3517.21</v>
      </c>
      <c r="AM157" s="91">
        <v>0</v>
      </c>
      <c r="AN157" s="91">
        <v>21731.870000000003</v>
      </c>
      <c r="AO157" s="91">
        <v>0</v>
      </c>
      <c r="AP157" s="91">
        <v>1178.58</v>
      </c>
      <c r="AQ157" s="91">
        <v>0</v>
      </c>
      <c r="AR157" s="91">
        <v>0</v>
      </c>
      <c r="AS157" s="91">
        <v>595145.60000000009</v>
      </c>
      <c r="AT157" s="91">
        <v>230822.55999999997</v>
      </c>
      <c r="AU157" s="91">
        <v>12140.52</v>
      </c>
      <c r="AV157" s="92">
        <v>44681</v>
      </c>
      <c r="AW157" t="s">
        <v>3</v>
      </c>
      <c r="AX157">
        <v>2022</v>
      </c>
      <c r="AY157" t="s">
        <v>176</v>
      </c>
    </row>
    <row r="158" spans="1:51" x14ac:dyDescent="0.25">
      <c r="A158" s="89">
        <v>48</v>
      </c>
      <c r="B158" s="90" t="s">
        <v>77</v>
      </c>
      <c r="C158" s="91">
        <v>5562667.8499999996</v>
      </c>
      <c r="D158" s="91">
        <v>8418.1699999999983</v>
      </c>
      <c r="E158" s="91">
        <v>0</v>
      </c>
      <c r="F158" s="91">
        <v>0</v>
      </c>
      <c r="G158" s="91">
        <v>7154.1799999999994</v>
      </c>
      <c r="H158" s="91">
        <v>0</v>
      </c>
      <c r="I158" s="91">
        <v>0</v>
      </c>
      <c r="J158" s="91">
        <v>845.87</v>
      </c>
      <c r="K158" s="91">
        <v>2677.71</v>
      </c>
      <c r="L158" s="91">
        <v>0</v>
      </c>
      <c r="M158" s="91">
        <v>458758.00999999995</v>
      </c>
      <c r="N158" s="91">
        <v>3092215.8899999997</v>
      </c>
      <c r="O158" s="91">
        <v>3550973.8999999994</v>
      </c>
      <c r="P158" s="91">
        <v>227805.26</v>
      </c>
      <c r="Q158" s="91">
        <v>0</v>
      </c>
      <c r="R158" s="91">
        <v>0</v>
      </c>
      <c r="S158" s="91">
        <v>0</v>
      </c>
      <c r="T158" s="91">
        <v>3797875.09</v>
      </c>
      <c r="U158" s="91">
        <v>23246.87</v>
      </c>
      <c r="V158" s="91">
        <v>23241.98</v>
      </c>
      <c r="W158" s="91">
        <v>0</v>
      </c>
      <c r="X158" s="91">
        <v>0</v>
      </c>
      <c r="Y158" s="91">
        <v>0</v>
      </c>
      <c r="Z158" s="91">
        <v>0</v>
      </c>
      <c r="AA158" s="91">
        <v>332583.53999999998</v>
      </c>
      <c r="AB158" s="91">
        <v>0</v>
      </c>
      <c r="AC158" s="326">
        <v>283358.46999999997</v>
      </c>
      <c r="AD158" s="91">
        <v>578150.44999999995</v>
      </c>
      <c r="AE158" s="91">
        <v>250</v>
      </c>
      <c r="AF158" s="91">
        <v>0</v>
      </c>
      <c r="AG158" s="91">
        <v>0</v>
      </c>
      <c r="AH158" s="91">
        <v>0</v>
      </c>
      <c r="AI158" s="91">
        <v>0</v>
      </c>
      <c r="AJ158" s="91">
        <v>5134.26</v>
      </c>
      <c r="AK158" s="91">
        <v>112301.28</v>
      </c>
      <c r="AL158" s="91">
        <v>0</v>
      </c>
      <c r="AM158" s="91">
        <v>0</v>
      </c>
      <c r="AN158" s="91">
        <v>88378.14</v>
      </c>
      <c r="AO158" s="91">
        <v>0</v>
      </c>
      <c r="AP158" s="91">
        <v>110551.09</v>
      </c>
      <c r="AQ158" s="91">
        <v>0</v>
      </c>
      <c r="AR158" s="91">
        <v>0</v>
      </c>
      <c r="AS158" s="91">
        <v>1245965.5699999998</v>
      </c>
      <c r="AT158" s="91">
        <v>518827.18999999994</v>
      </c>
      <c r="AU158" s="91">
        <v>207596.68</v>
      </c>
      <c r="AV158" s="92">
        <v>44681</v>
      </c>
      <c r="AW158" t="s">
        <v>3</v>
      </c>
      <c r="AX158">
        <v>2022</v>
      </c>
      <c r="AY158" t="s">
        <v>163</v>
      </c>
    </row>
    <row r="159" spans="1:51" x14ac:dyDescent="0.25">
      <c r="A159" s="89">
        <v>51</v>
      </c>
      <c r="B159" s="90" t="s">
        <v>86</v>
      </c>
      <c r="C159" s="91">
        <v>1342634.19</v>
      </c>
      <c r="D159" s="91">
        <v>34137.040000000001</v>
      </c>
      <c r="E159" s="91">
        <v>0</v>
      </c>
      <c r="F159" s="91">
        <v>0</v>
      </c>
      <c r="G159" s="91">
        <v>0</v>
      </c>
      <c r="H159" s="91">
        <v>0</v>
      </c>
      <c r="I159" s="91">
        <v>0</v>
      </c>
      <c r="J159" s="91">
        <v>52041.31</v>
      </c>
      <c r="K159" s="91">
        <v>14919.24</v>
      </c>
      <c r="L159" s="91">
        <v>0</v>
      </c>
      <c r="M159" s="91">
        <v>238254.32</v>
      </c>
      <c r="N159" s="91">
        <v>148176.56</v>
      </c>
      <c r="O159" s="91">
        <v>386430.88</v>
      </c>
      <c r="P159" s="91">
        <v>48731.4</v>
      </c>
      <c r="Q159" s="91">
        <v>0</v>
      </c>
      <c r="R159" s="91">
        <v>0</v>
      </c>
      <c r="S159" s="91">
        <v>0</v>
      </c>
      <c r="T159" s="91">
        <v>536259.87</v>
      </c>
      <c r="U159" s="91">
        <v>14586.88</v>
      </c>
      <c r="V159" s="91">
        <v>4617.8999999999996</v>
      </c>
      <c r="W159" s="91">
        <v>659.48</v>
      </c>
      <c r="X159" s="91">
        <v>10395.9</v>
      </c>
      <c r="Y159" s="91">
        <v>387.52</v>
      </c>
      <c r="Z159" s="91">
        <v>0</v>
      </c>
      <c r="AA159" s="91">
        <v>0</v>
      </c>
      <c r="AB159" s="91">
        <v>0</v>
      </c>
      <c r="AC159" s="326">
        <v>32815.81</v>
      </c>
      <c r="AD159" s="91">
        <v>11819.1</v>
      </c>
      <c r="AE159" s="91">
        <v>7148.31</v>
      </c>
      <c r="AF159" s="91">
        <v>0</v>
      </c>
      <c r="AG159" s="91">
        <v>0</v>
      </c>
      <c r="AH159" s="91">
        <v>262.79000000000002</v>
      </c>
      <c r="AI159" s="91">
        <v>0</v>
      </c>
      <c r="AJ159" s="91">
        <v>2126.65</v>
      </c>
      <c r="AK159" s="91">
        <v>84448.24</v>
      </c>
      <c r="AL159" s="91">
        <v>673.93</v>
      </c>
      <c r="AM159" s="91">
        <v>0</v>
      </c>
      <c r="AN159" s="91">
        <v>51652.84</v>
      </c>
      <c r="AO159" s="91">
        <v>0</v>
      </c>
      <c r="AP159" s="91">
        <v>4166.42</v>
      </c>
      <c r="AQ159" s="91">
        <v>0</v>
      </c>
      <c r="AR159" s="91">
        <v>0</v>
      </c>
      <c r="AS159" s="91">
        <v>84820.339999999982</v>
      </c>
      <c r="AT159" s="91">
        <v>721553.9800000001</v>
      </c>
      <c r="AU159" s="91">
        <v>580612.55000000005</v>
      </c>
      <c r="AV159" s="92">
        <v>44681</v>
      </c>
      <c r="AW159" t="s">
        <v>3</v>
      </c>
      <c r="AX159">
        <v>2022</v>
      </c>
      <c r="AY159" t="s">
        <v>179</v>
      </c>
    </row>
    <row r="160" spans="1:51" x14ac:dyDescent="0.25">
      <c r="A160" s="89">
        <v>52</v>
      </c>
      <c r="B160" s="90" t="s">
        <v>72</v>
      </c>
      <c r="C160" s="91">
        <v>3081820.04</v>
      </c>
      <c r="D160" s="91">
        <v>0</v>
      </c>
      <c r="E160" s="91">
        <v>0</v>
      </c>
      <c r="F160" s="91">
        <v>0</v>
      </c>
      <c r="G160" s="91">
        <v>0</v>
      </c>
      <c r="H160" s="91">
        <v>0</v>
      </c>
      <c r="I160" s="91">
        <v>0</v>
      </c>
      <c r="J160" s="91">
        <v>0</v>
      </c>
      <c r="K160" s="91">
        <v>936</v>
      </c>
      <c r="L160" s="91">
        <v>0</v>
      </c>
      <c r="M160" s="91">
        <v>0.02</v>
      </c>
      <c r="N160" s="91">
        <v>0</v>
      </c>
      <c r="O160" s="91">
        <v>0.02</v>
      </c>
      <c r="P160" s="91">
        <v>864.95</v>
      </c>
      <c r="Q160" s="91">
        <v>0</v>
      </c>
      <c r="R160" s="91">
        <v>0</v>
      </c>
      <c r="S160" s="91">
        <v>0</v>
      </c>
      <c r="T160" s="91">
        <v>1800.97</v>
      </c>
      <c r="U160" s="91">
        <v>24587.93</v>
      </c>
      <c r="V160" s="91">
        <v>4050.27</v>
      </c>
      <c r="W160" s="91">
        <v>635.20000000000005</v>
      </c>
      <c r="X160" s="91">
        <v>366591.4</v>
      </c>
      <c r="Y160" s="91">
        <v>935.92</v>
      </c>
      <c r="Z160" s="91">
        <v>0</v>
      </c>
      <c r="AA160" s="91">
        <v>0</v>
      </c>
      <c r="AB160" s="91">
        <v>0</v>
      </c>
      <c r="AC160" s="326">
        <v>429554.06</v>
      </c>
      <c r="AD160" s="91">
        <v>155493.03</v>
      </c>
      <c r="AE160" s="91">
        <v>50521.42</v>
      </c>
      <c r="AF160" s="91">
        <v>0</v>
      </c>
      <c r="AG160" s="91">
        <v>0</v>
      </c>
      <c r="AH160" s="91">
        <v>0</v>
      </c>
      <c r="AI160" s="91">
        <v>0</v>
      </c>
      <c r="AJ160" s="91">
        <v>805534.96</v>
      </c>
      <c r="AK160" s="91">
        <v>516941.38999999996</v>
      </c>
      <c r="AL160" s="91">
        <v>34309.049999999996</v>
      </c>
      <c r="AM160" s="91">
        <v>0</v>
      </c>
      <c r="AN160" s="91">
        <v>501364.95</v>
      </c>
      <c r="AO160" s="91">
        <v>520.35</v>
      </c>
      <c r="AP160" s="91">
        <v>66605.62</v>
      </c>
      <c r="AQ160" s="91">
        <v>0</v>
      </c>
      <c r="AR160" s="91">
        <v>0</v>
      </c>
      <c r="AS160" s="91">
        <v>1837904.19</v>
      </c>
      <c r="AT160" s="91">
        <v>1242114.8799999999</v>
      </c>
      <c r="AU160" s="91">
        <v>122373.52</v>
      </c>
      <c r="AV160" s="92">
        <v>44681</v>
      </c>
      <c r="AW160" t="s">
        <v>3</v>
      </c>
      <c r="AX160">
        <v>2022</v>
      </c>
      <c r="AY160" t="s">
        <v>170</v>
      </c>
    </row>
    <row r="161" spans="1:51" x14ac:dyDescent="0.25">
      <c r="A161" s="89">
        <v>62</v>
      </c>
      <c r="B161" s="90" t="s">
        <v>203</v>
      </c>
      <c r="C161" s="91">
        <v>2504222.4500000002</v>
      </c>
      <c r="D161" s="91">
        <v>278181.11</v>
      </c>
      <c r="E161" s="91">
        <v>0</v>
      </c>
      <c r="F161" s="91">
        <v>0</v>
      </c>
      <c r="G161" s="91">
        <v>0</v>
      </c>
      <c r="H161" s="91">
        <v>0</v>
      </c>
      <c r="I161" s="91">
        <v>0</v>
      </c>
      <c r="J161" s="91">
        <v>0</v>
      </c>
      <c r="K161" s="91">
        <v>0</v>
      </c>
      <c r="L161" s="91">
        <v>0</v>
      </c>
      <c r="M161" s="91">
        <v>0</v>
      </c>
      <c r="N161" s="91">
        <v>0</v>
      </c>
      <c r="O161" s="91">
        <v>0</v>
      </c>
      <c r="P161" s="91">
        <v>2225427.8200000003</v>
      </c>
      <c r="Q161" s="91">
        <v>0</v>
      </c>
      <c r="R161" s="91">
        <v>0</v>
      </c>
      <c r="S161" s="91">
        <v>0</v>
      </c>
      <c r="T161" s="91">
        <v>2503608.9300000002</v>
      </c>
      <c r="U161" s="91">
        <v>0</v>
      </c>
      <c r="V161" s="91">
        <v>0</v>
      </c>
      <c r="W161" s="91">
        <v>0</v>
      </c>
      <c r="X161" s="91">
        <v>0</v>
      </c>
      <c r="Y161" s="91">
        <v>0</v>
      </c>
      <c r="Z161" s="91">
        <v>0</v>
      </c>
      <c r="AA161" s="91">
        <v>0</v>
      </c>
      <c r="AB161" s="91">
        <v>0</v>
      </c>
      <c r="AC161" s="326">
        <v>0</v>
      </c>
      <c r="AD161" s="91">
        <v>0</v>
      </c>
      <c r="AE161" s="91">
        <v>0</v>
      </c>
      <c r="AF161" s="91">
        <v>0</v>
      </c>
      <c r="AG161" s="91">
        <v>0</v>
      </c>
      <c r="AH161" s="91">
        <v>0</v>
      </c>
      <c r="AI161" s="91">
        <v>0</v>
      </c>
      <c r="AJ161" s="91">
        <v>0</v>
      </c>
      <c r="AK161" s="91">
        <v>613.52</v>
      </c>
      <c r="AL161" s="91">
        <v>0</v>
      </c>
      <c r="AM161" s="91">
        <v>0</v>
      </c>
      <c r="AN161" s="91">
        <v>0</v>
      </c>
      <c r="AO161" s="91">
        <v>0</v>
      </c>
      <c r="AP161" s="91">
        <v>0</v>
      </c>
      <c r="AQ161" s="91">
        <v>0</v>
      </c>
      <c r="AR161" s="91">
        <v>0</v>
      </c>
      <c r="AS161" s="91">
        <v>0</v>
      </c>
      <c r="AT161" s="91">
        <v>613.52</v>
      </c>
      <c r="AU161" s="91">
        <v>0</v>
      </c>
      <c r="AV161" s="92">
        <v>44681</v>
      </c>
      <c r="AW161" t="s">
        <v>3</v>
      </c>
      <c r="AX161">
        <v>2022</v>
      </c>
      <c r="AY161" t="s">
        <v>169</v>
      </c>
    </row>
    <row r="162" spans="1:51" x14ac:dyDescent="0.25">
      <c r="A162" s="89">
        <v>66</v>
      </c>
      <c r="B162" s="90" t="s">
        <v>61</v>
      </c>
      <c r="C162" s="91">
        <v>1980100.0800000003</v>
      </c>
      <c r="D162" s="91">
        <v>0</v>
      </c>
      <c r="E162" s="91">
        <v>0</v>
      </c>
      <c r="F162" s="91">
        <v>0</v>
      </c>
      <c r="G162" s="91">
        <v>0</v>
      </c>
      <c r="H162" s="91">
        <v>0</v>
      </c>
      <c r="I162" s="91">
        <v>0</v>
      </c>
      <c r="J162" s="91">
        <v>0</v>
      </c>
      <c r="K162" s="91">
        <v>140200.6</v>
      </c>
      <c r="L162" s="91">
        <v>0</v>
      </c>
      <c r="M162" s="91">
        <v>0</v>
      </c>
      <c r="N162" s="91">
        <v>0</v>
      </c>
      <c r="O162" s="91">
        <v>0</v>
      </c>
      <c r="P162" s="91">
        <v>0</v>
      </c>
      <c r="Q162" s="91">
        <v>0</v>
      </c>
      <c r="R162" s="91">
        <v>0</v>
      </c>
      <c r="S162" s="91">
        <v>0</v>
      </c>
      <c r="T162" s="91">
        <v>140200.6</v>
      </c>
      <c r="U162" s="91">
        <v>100220.03</v>
      </c>
      <c r="V162" s="91">
        <v>734542.24</v>
      </c>
      <c r="W162" s="91">
        <v>0</v>
      </c>
      <c r="X162" s="91">
        <v>310200.37</v>
      </c>
      <c r="Y162" s="91">
        <v>0</v>
      </c>
      <c r="Z162" s="91">
        <v>0</v>
      </c>
      <c r="AA162" s="91">
        <v>0</v>
      </c>
      <c r="AB162" s="91">
        <v>0</v>
      </c>
      <c r="AC162" s="326">
        <v>0</v>
      </c>
      <c r="AD162" s="91">
        <v>0</v>
      </c>
      <c r="AE162" s="91">
        <v>0</v>
      </c>
      <c r="AF162" s="91">
        <v>0</v>
      </c>
      <c r="AG162" s="91">
        <v>0</v>
      </c>
      <c r="AH162" s="91">
        <v>0</v>
      </c>
      <c r="AI162" s="91">
        <v>0</v>
      </c>
      <c r="AJ162" s="91">
        <v>0</v>
      </c>
      <c r="AK162" s="91">
        <v>0</v>
      </c>
      <c r="AL162" s="91">
        <v>204231.01</v>
      </c>
      <c r="AM162" s="91">
        <v>0</v>
      </c>
      <c r="AN162" s="91">
        <v>133602.94</v>
      </c>
      <c r="AO162" s="91">
        <v>357102.89</v>
      </c>
      <c r="AP162" s="91">
        <v>0</v>
      </c>
      <c r="AQ162" s="91">
        <v>0</v>
      </c>
      <c r="AR162" s="91">
        <v>0</v>
      </c>
      <c r="AS162" s="91">
        <v>1144962.6400000001</v>
      </c>
      <c r="AT162" s="91">
        <v>694936.84000000008</v>
      </c>
      <c r="AU162" s="91">
        <v>0</v>
      </c>
      <c r="AV162" s="92">
        <v>44681</v>
      </c>
      <c r="AW162" t="s">
        <v>3</v>
      </c>
      <c r="AX162">
        <v>2022</v>
      </c>
      <c r="AY162" t="s">
        <v>178</v>
      </c>
    </row>
    <row r="163" spans="1:51" x14ac:dyDescent="0.25">
      <c r="A163" s="89">
        <v>70</v>
      </c>
      <c r="B163" s="90" t="s">
        <v>100</v>
      </c>
      <c r="C163" s="91">
        <v>277923.03000000003</v>
      </c>
      <c r="D163" s="91">
        <v>0</v>
      </c>
      <c r="E163" s="91">
        <v>0</v>
      </c>
      <c r="F163" s="91">
        <v>0</v>
      </c>
      <c r="G163" s="91">
        <v>0</v>
      </c>
      <c r="H163" s="91">
        <v>0</v>
      </c>
      <c r="I163" s="91">
        <v>0</v>
      </c>
      <c r="J163" s="91">
        <v>0</v>
      </c>
      <c r="K163" s="91">
        <v>0</v>
      </c>
      <c r="L163" s="91">
        <v>0</v>
      </c>
      <c r="M163" s="91">
        <v>0</v>
      </c>
      <c r="N163" s="91">
        <v>0</v>
      </c>
      <c r="O163" s="91">
        <v>0</v>
      </c>
      <c r="P163" s="91">
        <v>277923.03000000003</v>
      </c>
      <c r="Q163" s="91">
        <v>0</v>
      </c>
      <c r="R163" s="91">
        <v>0</v>
      </c>
      <c r="S163" s="91">
        <v>0</v>
      </c>
      <c r="T163" s="91">
        <v>277923.03000000003</v>
      </c>
      <c r="U163" s="91">
        <v>0</v>
      </c>
      <c r="V163" s="91">
        <v>0</v>
      </c>
      <c r="W163" s="91">
        <v>0</v>
      </c>
      <c r="X163" s="91">
        <v>0</v>
      </c>
      <c r="Y163" s="91">
        <v>0</v>
      </c>
      <c r="Z163" s="91">
        <v>0</v>
      </c>
      <c r="AA163" s="91">
        <v>0</v>
      </c>
      <c r="AB163" s="91">
        <v>0</v>
      </c>
      <c r="AC163" s="326">
        <v>0</v>
      </c>
      <c r="AD163" s="91">
        <v>0</v>
      </c>
      <c r="AE163" s="91">
        <v>0</v>
      </c>
      <c r="AF163" s="91">
        <v>0</v>
      </c>
      <c r="AG163" s="91">
        <v>0</v>
      </c>
      <c r="AH163" s="91">
        <v>0</v>
      </c>
      <c r="AI163" s="91">
        <v>0</v>
      </c>
      <c r="AJ163" s="91">
        <v>0</v>
      </c>
      <c r="AK163" s="91">
        <v>0</v>
      </c>
      <c r="AL163" s="91">
        <v>0</v>
      </c>
      <c r="AM163" s="91">
        <v>0</v>
      </c>
      <c r="AN163" s="91">
        <v>0</v>
      </c>
      <c r="AO163" s="91">
        <v>0</v>
      </c>
      <c r="AP163" s="91">
        <v>0</v>
      </c>
      <c r="AQ163" s="91">
        <v>0</v>
      </c>
      <c r="AR163" s="91">
        <v>0</v>
      </c>
      <c r="AS163" s="91">
        <v>0</v>
      </c>
      <c r="AT163" s="91">
        <v>0</v>
      </c>
      <c r="AU163" s="91">
        <v>0</v>
      </c>
      <c r="AV163" s="92">
        <v>44681</v>
      </c>
      <c r="AW163" t="s">
        <v>3</v>
      </c>
      <c r="AX163">
        <v>2022</v>
      </c>
      <c r="AY163" t="s">
        <v>181</v>
      </c>
    </row>
    <row r="164" spans="1:51" x14ac:dyDescent="0.25">
      <c r="A164" s="89">
        <v>71</v>
      </c>
      <c r="B164" s="90" t="s">
        <v>83</v>
      </c>
      <c r="C164" s="91">
        <v>10572935.15</v>
      </c>
      <c r="D164" s="91">
        <v>0</v>
      </c>
      <c r="E164" s="91">
        <v>0</v>
      </c>
      <c r="F164" s="91">
        <v>0</v>
      </c>
      <c r="G164" s="91">
        <v>300692.34000000003</v>
      </c>
      <c r="H164" s="91">
        <v>0</v>
      </c>
      <c r="I164" s="91">
        <v>0</v>
      </c>
      <c r="J164" s="91">
        <v>0</v>
      </c>
      <c r="K164" s="91">
        <v>148037.98000000001</v>
      </c>
      <c r="L164" s="91">
        <v>0</v>
      </c>
      <c r="M164" s="91">
        <v>0</v>
      </c>
      <c r="N164" s="91">
        <v>8614592.5</v>
      </c>
      <c r="O164" s="91">
        <v>8614592.5</v>
      </c>
      <c r="P164" s="91">
        <v>453917.63</v>
      </c>
      <c r="Q164" s="91">
        <v>0</v>
      </c>
      <c r="R164" s="91">
        <v>0</v>
      </c>
      <c r="S164" s="91">
        <v>0</v>
      </c>
      <c r="T164" s="91">
        <v>9517240.4500000011</v>
      </c>
      <c r="U164" s="91">
        <v>0</v>
      </c>
      <c r="V164" s="91">
        <v>0</v>
      </c>
      <c r="W164" s="91">
        <v>0</v>
      </c>
      <c r="X164" s="91">
        <v>5184</v>
      </c>
      <c r="Y164" s="91">
        <v>0</v>
      </c>
      <c r="Z164" s="91">
        <v>0</v>
      </c>
      <c r="AA164" s="91">
        <v>0</v>
      </c>
      <c r="AB164" s="91">
        <v>0</v>
      </c>
      <c r="AC164" s="326">
        <v>0</v>
      </c>
      <c r="AD164" s="91">
        <v>794482.34</v>
      </c>
      <c r="AE164" s="91">
        <v>1805</v>
      </c>
      <c r="AF164" s="91">
        <v>0</v>
      </c>
      <c r="AG164" s="91">
        <v>0</v>
      </c>
      <c r="AH164" s="91">
        <v>0</v>
      </c>
      <c r="AI164" s="91">
        <v>0</v>
      </c>
      <c r="AJ164" s="91">
        <v>0</v>
      </c>
      <c r="AK164" s="91">
        <v>94370.77</v>
      </c>
      <c r="AL164" s="91">
        <v>0</v>
      </c>
      <c r="AM164" s="91">
        <v>0</v>
      </c>
      <c r="AN164" s="91">
        <v>37006.5</v>
      </c>
      <c r="AO164" s="91">
        <v>0</v>
      </c>
      <c r="AP164" s="91">
        <v>40410.18</v>
      </c>
      <c r="AQ164" s="91">
        <v>0</v>
      </c>
      <c r="AR164" s="91">
        <v>0</v>
      </c>
      <c r="AS164" s="91">
        <v>801471.34</v>
      </c>
      <c r="AT164" s="91">
        <v>254223.36000000002</v>
      </c>
      <c r="AU164" s="91">
        <v>82435.91</v>
      </c>
      <c r="AV164" s="92">
        <v>44681</v>
      </c>
      <c r="AW164" t="s">
        <v>3</v>
      </c>
      <c r="AX164">
        <v>2022</v>
      </c>
      <c r="AY164" t="s">
        <v>161</v>
      </c>
    </row>
    <row r="165" spans="1:51" x14ac:dyDescent="0.25">
      <c r="A165" s="89">
        <v>73</v>
      </c>
      <c r="B165" s="90" t="s">
        <v>84</v>
      </c>
      <c r="C165" s="91">
        <v>0</v>
      </c>
      <c r="D165" s="91">
        <v>0</v>
      </c>
      <c r="E165" s="91">
        <v>0</v>
      </c>
      <c r="F165" s="91">
        <v>0</v>
      </c>
      <c r="G165" s="91">
        <v>0</v>
      </c>
      <c r="H165" s="91">
        <v>0</v>
      </c>
      <c r="I165" s="91">
        <v>0</v>
      </c>
      <c r="J165" s="91">
        <v>0</v>
      </c>
      <c r="K165" s="91">
        <v>0</v>
      </c>
      <c r="L165" s="91">
        <v>0</v>
      </c>
      <c r="M165" s="91">
        <v>0</v>
      </c>
      <c r="N165" s="91">
        <v>0</v>
      </c>
      <c r="O165" s="91">
        <v>0</v>
      </c>
      <c r="P165" s="91">
        <v>0</v>
      </c>
      <c r="Q165" s="91">
        <v>0</v>
      </c>
      <c r="R165" s="91">
        <v>0</v>
      </c>
      <c r="S165" s="91">
        <v>0</v>
      </c>
      <c r="T165" s="91">
        <v>0</v>
      </c>
      <c r="U165" s="91">
        <v>0</v>
      </c>
      <c r="V165" s="91">
        <v>0</v>
      </c>
      <c r="W165" s="91">
        <v>0</v>
      </c>
      <c r="X165" s="91">
        <v>0</v>
      </c>
      <c r="Y165" s="91">
        <v>0</v>
      </c>
      <c r="Z165" s="91">
        <v>0</v>
      </c>
      <c r="AA165" s="91">
        <v>0</v>
      </c>
      <c r="AB165" s="91">
        <v>0</v>
      </c>
      <c r="AC165" s="326">
        <v>0</v>
      </c>
      <c r="AD165" s="91">
        <v>0</v>
      </c>
      <c r="AE165" s="91">
        <v>0</v>
      </c>
      <c r="AF165" s="91">
        <v>0</v>
      </c>
      <c r="AG165" s="91">
        <v>0</v>
      </c>
      <c r="AH165" s="91">
        <v>0</v>
      </c>
      <c r="AI165" s="91">
        <v>0</v>
      </c>
      <c r="AJ165" s="91">
        <v>0</v>
      </c>
      <c r="AK165" s="91">
        <v>0</v>
      </c>
      <c r="AL165" s="91">
        <v>0</v>
      </c>
      <c r="AM165" s="91">
        <v>0</v>
      </c>
      <c r="AN165" s="91">
        <v>0</v>
      </c>
      <c r="AO165" s="91">
        <v>0</v>
      </c>
      <c r="AP165" s="91">
        <v>0</v>
      </c>
      <c r="AQ165" s="91">
        <v>0</v>
      </c>
      <c r="AR165" s="91">
        <v>0</v>
      </c>
      <c r="AS165" s="91">
        <v>0</v>
      </c>
      <c r="AT165" s="91">
        <v>0</v>
      </c>
      <c r="AU165" s="91">
        <v>0</v>
      </c>
      <c r="AV165" s="92">
        <v>44681</v>
      </c>
      <c r="AW165" t="s">
        <v>3</v>
      </c>
      <c r="AX165">
        <v>2022</v>
      </c>
      <c r="AY165" t="s">
        <v>190</v>
      </c>
    </row>
    <row r="166" spans="1:51" x14ac:dyDescent="0.25">
      <c r="A166" s="89">
        <v>74</v>
      </c>
      <c r="B166" s="90" t="s">
        <v>82</v>
      </c>
      <c r="C166" s="91">
        <v>305337918.23000002</v>
      </c>
      <c r="D166" s="91">
        <v>1160226.68</v>
      </c>
      <c r="E166" s="91">
        <v>0</v>
      </c>
      <c r="F166" s="91">
        <v>0</v>
      </c>
      <c r="G166" s="91">
        <v>256498.91</v>
      </c>
      <c r="H166" s="91">
        <v>0</v>
      </c>
      <c r="I166" s="91">
        <v>0</v>
      </c>
      <c r="J166" s="91">
        <v>2049994.17</v>
      </c>
      <c r="K166" s="91">
        <v>317872.64999999997</v>
      </c>
      <c r="L166" s="91">
        <v>0</v>
      </c>
      <c r="M166" s="91">
        <v>164873623.79999998</v>
      </c>
      <c r="N166" s="91">
        <v>74649819.330000013</v>
      </c>
      <c r="O166" s="91">
        <v>239523443.13</v>
      </c>
      <c r="P166" s="91">
        <v>2278758.9</v>
      </c>
      <c r="Q166" s="91">
        <v>0</v>
      </c>
      <c r="R166" s="91">
        <v>0</v>
      </c>
      <c r="S166" s="91">
        <v>0</v>
      </c>
      <c r="T166" s="91">
        <v>245586794.44</v>
      </c>
      <c r="U166" s="91">
        <v>104314.9</v>
      </c>
      <c r="V166" s="91">
        <v>103447.54000000001</v>
      </c>
      <c r="W166" s="91">
        <v>28597</v>
      </c>
      <c r="X166" s="91">
        <v>2629434.64</v>
      </c>
      <c r="Y166" s="91">
        <v>73140.75</v>
      </c>
      <c r="Z166" s="91">
        <v>0</v>
      </c>
      <c r="AA166" s="91">
        <v>33806304.740000002</v>
      </c>
      <c r="AB166" s="91">
        <v>516511</v>
      </c>
      <c r="AC166" s="326">
        <v>13722448.870000001</v>
      </c>
      <c r="AD166" s="91">
        <v>248766.77</v>
      </c>
      <c r="AE166" s="91">
        <v>406364.22</v>
      </c>
      <c r="AF166" s="91">
        <v>0</v>
      </c>
      <c r="AG166" s="91">
        <v>0</v>
      </c>
      <c r="AH166" s="91">
        <v>3138398.05</v>
      </c>
      <c r="AI166" s="91">
        <v>0</v>
      </c>
      <c r="AJ166" s="91">
        <v>1708812.5</v>
      </c>
      <c r="AK166" s="91">
        <v>1726552.94</v>
      </c>
      <c r="AL166" s="91">
        <v>59059.19</v>
      </c>
      <c r="AM166" s="91">
        <v>0</v>
      </c>
      <c r="AN166" s="91">
        <v>1131462.03</v>
      </c>
      <c r="AO166" s="91">
        <v>12075.32</v>
      </c>
      <c r="AP166" s="91">
        <v>330284.31</v>
      </c>
      <c r="AQ166" s="91">
        <v>0</v>
      </c>
      <c r="AR166" s="91">
        <v>0</v>
      </c>
      <c r="AS166" s="91">
        <v>56486540.979999997</v>
      </c>
      <c r="AT166" s="91">
        <v>3264582.77</v>
      </c>
      <c r="AU166" s="91">
        <v>5148.9799999999996</v>
      </c>
      <c r="AV166" s="92">
        <v>44681</v>
      </c>
      <c r="AW166" t="s">
        <v>3</v>
      </c>
      <c r="AX166">
        <v>2022</v>
      </c>
      <c r="AY166" t="s">
        <v>148</v>
      </c>
    </row>
    <row r="167" spans="1:51" x14ac:dyDescent="0.25">
      <c r="A167" s="89">
        <v>77</v>
      </c>
      <c r="B167" s="90" t="s">
        <v>195</v>
      </c>
      <c r="C167" s="91">
        <v>1617</v>
      </c>
      <c r="D167" s="91">
        <v>0</v>
      </c>
      <c r="E167" s="91">
        <v>0</v>
      </c>
      <c r="F167" s="91">
        <v>0</v>
      </c>
      <c r="G167" s="91">
        <v>0</v>
      </c>
      <c r="H167" s="91">
        <v>0</v>
      </c>
      <c r="I167" s="91">
        <v>0</v>
      </c>
      <c r="J167" s="91">
        <v>80.099999999999994</v>
      </c>
      <c r="K167" s="91">
        <v>0</v>
      </c>
      <c r="L167" s="91">
        <v>0</v>
      </c>
      <c r="M167" s="91">
        <v>0</v>
      </c>
      <c r="N167" s="91">
        <v>0</v>
      </c>
      <c r="O167" s="91">
        <v>0</v>
      </c>
      <c r="P167" s="91">
        <v>0</v>
      </c>
      <c r="Q167" s="91">
        <v>0</v>
      </c>
      <c r="R167" s="91">
        <v>0</v>
      </c>
      <c r="S167" s="91">
        <v>0</v>
      </c>
      <c r="T167" s="91">
        <v>80.099999999999994</v>
      </c>
      <c r="U167" s="91">
        <v>0</v>
      </c>
      <c r="V167" s="91">
        <v>0</v>
      </c>
      <c r="W167" s="91">
        <v>0</v>
      </c>
      <c r="X167" s="91">
        <v>0</v>
      </c>
      <c r="Y167" s="91">
        <v>0</v>
      </c>
      <c r="Z167" s="91">
        <v>0</v>
      </c>
      <c r="AA167" s="91">
        <v>0</v>
      </c>
      <c r="AB167" s="91">
        <v>0</v>
      </c>
      <c r="AC167" s="326">
        <v>0</v>
      </c>
      <c r="AD167" s="91">
        <v>0</v>
      </c>
      <c r="AE167" s="91">
        <v>0</v>
      </c>
      <c r="AF167" s="91">
        <v>0</v>
      </c>
      <c r="AG167" s="91">
        <v>0</v>
      </c>
      <c r="AH167" s="91">
        <v>0</v>
      </c>
      <c r="AI167" s="91">
        <v>0</v>
      </c>
      <c r="AJ167" s="91">
        <v>0</v>
      </c>
      <c r="AK167" s="91">
        <v>1536.9</v>
      </c>
      <c r="AL167" s="91">
        <v>0</v>
      </c>
      <c r="AM167" s="91">
        <v>0</v>
      </c>
      <c r="AN167" s="91">
        <v>0</v>
      </c>
      <c r="AO167" s="91">
        <v>0</v>
      </c>
      <c r="AP167" s="91">
        <v>0</v>
      </c>
      <c r="AQ167" s="91">
        <v>0</v>
      </c>
      <c r="AR167" s="91">
        <v>0</v>
      </c>
      <c r="AS167" s="91">
        <v>0</v>
      </c>
      <c r="AT167" s="91">
        <v>1536.9</v>
      </c>
      <c r="AU167" s="91">
        <v>0</v>
      </c>
      <c r="AV167" s="92">
        <v>44681</v>
      </c>
      <c r="AW167" t="s">
        <v>3</v>
      </c>
      <c r="AX167">
        <v>2022</v>
      </c>
      <c r="AY167" t="s">
        <v>196</v>
      </c>
    </row>
    <row r="168" spans="1:51" x14ac:dyDescent="0.25">
      <c r="A168" s="89">
        <v>78</v>
      </c>
      <c r="B168" s="90" t="s">
        <v>88</v>
      </c>
      <c r="C168" s="91">
        <v>163388.80000000002</v>
      </c>
      <c r="D168" s="91">
        <v>81.69</v>
      </c>
      <c r="E168" s="91">
        <v>0</v>
      </c>
      <c r="F168" s="91">
        <v>0</v>
      </c>
      <c r="G168" s="91">
        <v>0</v>
      </c>
      <c r="H168" s="91">
        <v>0</v>
      </c>
      <c r="I168" s="91">
        <v>0</v>
      </c>
      <c r="J168" s="91">
        <v>742.07</v>
      </c>
      <c r="K168" s="91">
        <v>2702.7</v>
      </c>
      <c r="L168" s="91">
        <v>0</v>
      </c>
      <c r="M168" s="91">
        <v>0</v>
      </c>
      <c r="N168" s="91">
        <v>0</v>
      </c>
      <c r="O168" s="91">
        <v>0</v>
      </c>
      <c r="P168" s="91">
        <v>2270.14</v>
      </c>
      <c r="Q168" s="91">
        <v>0</v>
      </c>
      <c r="R168" s="91">
        <v>0</v>
      </c>
      <c r="S168" s="91">
        <v>0</v>
      </c>
      <c r="T168" s="91">
        <v>5796.6</v>
      </c>
      <c r="U168" s="91">
        <v>975.63</v>
      </c>
      <c r="V168" s="91">
        <v>605.67000000000007</v>
      </c>
      <c r="W168" s="91">
        <v>0</v>
      </c>
      <c r="X168" s="91">
        <v>0</v>
      </c>
      <c r="Y168" s="91">
        <v>0</v>
      </c>
      <c r="Z168" s="91">
        <v>0</v>
      </c>
      <c r="AA168" s="91">
        <v>48986.47</v>
      </c>
      <c r="AB168" s="91">
        <v>0</v>
      </c>
      <c r="AC168" s="326">
        <v>23392.16</v>
      </c>
      <c r="AD168" s="91">
        <v>0</v>
      </c>
      <c r="AE168" s="91">
        <v>725</v>
      </c>
      <c r="AF168" s="91">
        <v>0</v>
      </c>
      <c r="AG168" s="91">
        <v>0</v>
      </c>
      <c r="AH168" s="91">
        <v>0</v>
      </c>
      <c r="AI168" s="91">
        <v>0</v>
      </c>
      <c r="AJ168" s="91">
        <v>0</v>
      </c>
      <c r="AK168" s="91">
        <v>52106.770000000004</v>
      </c>
      <c r="AL168" s="91">
        <v>0</v>
      </c>
      <c r="AM168" s="91">
        <v>0</v>
      </c>
      <c r="AN168" s="91">
        <v>3473</v>
      </c>
      <c r="AO168" s="91">
        <v>0</v>
      </c>
      <c r="AP168" s="91">
        <v>287.5</v>
      </c>
      <c r="AQ168" s="91">
        <v>0</v>
      </c>
      <c r="AR168" s="91">
        <v>0</v>
      </c>
      <c r="AS168" s="91">
        <v>74684.930000000008</v>
      </c>
      <c r="AT168" s="91">
        <v>82907.27</v>
      </c>
      <c r="AU168" s="91">
        <v>27040</v>
      </c>
      <c r="AV168" s="92">
        <v>44681</v>
      </c>
      <c r="AW168" t="s">
        <v>3</v>
      </c>
      <c r="AX168">
        <v>2022</v>
      </c>
      <c r="AY168" t="s">
        <v>185</v>
      </c>
    </row>
    <row r="169" spans="1:51" x14ac:dyDescent="0.25">
      <c r="A169" s="89">
        <v>80</v>
      </c>
      <c r="B169" s="90" t="s">
        <v>89</v>
      </c>
      <c r="C169" s="91">
        <v>85383335.830000013</v>
      </c>
      <c r="D169" s="91">
        <v>20148.38</v>
      </c>
      <c r="E169" s="91">
        <v>0</v>
      </c>
      <c r="F169" s="91">
        <v>0</v>
      </c>
      <c r="G169" s="91">
        <v>161649.85</v>
      </c>
      <c r="H169" s="91">
        <v>0</v>
      </c>
      <c r="I169" s="91">
        <v>0</v>
      </c>
      <c r="J169" s="91">
        <v>66239.16</v>
      </c>
      <c r="K169" s="91">
        <v>231113.21</v>
      </c>
      <c r="L169" s="91">
        <v>0</v>
      </c>
      <c r="M169" s="91">
        <v>20288706.84</v>
      </c>
      <c r="N169" s="91">
        <v>44835655.630000003</v>
      </c>
      <c r="O169" s="91">
        <v>65124362.469999999</v>
      </c>
      <c r="P169" s="91">
        <v>548889.77</v>
      </c>
      <c r="Q169" s="91">
        <v>0</v>
      </c>
      <c r="R169" s="91">
        <v>0</v>
      </c>
      <c r="S169" s="91">
        <v>0</v>
      </c>
      <c r="T169" s="91">
        <v>66152402.840000011</v>
      </c>
      <c r="U169" s="91">
        <v>719751.11</v>
      </c>
      <c r="V169" s="91">
        <v>197165.74</v>
      </c>
      <c r="W169" s="91">
        <v>153579.01999999999</v>
      </c>
      <c r="X169" s="91">
        <v>469041.99</v>
      </c>
      <c r="Y169" s="91">
        <v>679595.9</v>
      </c>
      <c r="Z169" s="91">
        <v>0</v>
      </c>
      <c r="AA169" s="91">
        <v>0</v>
      </c>
      <c r="AB169" s="91">
        <v>0</v>
      </c>
      <c r="AC169" s="326">
        <v>5981608.4800000004</v>
      </c>
      <c r="AD169" s="91">
        <v>3200876.36</v>
      </c>
      <c r="AE169" s="91">
        <v>125727.36</v>
      </c>
      <c r="AF169" s="91">
        <v>0</v>
      </c>
      <c r="AG169" s="91">
        <v>0</v>
      </c>
      <c r="AH169" s="91">
        <v>0</v>
      </c>
      <c r="AI169" s="91">
        <v>0</v>
      </c>
      <c r="AJ169" s="91">
        <v>3067554.92</v>
      </c>
      <c r="AK169" s="91">
        <v>913460.87000000011</v>
      </c>
      <c r="AL169" s="91">
        <v>400532.45</v>
      </c>
      <c r="AM169" s="91">
        <v>0</v>
      </c>
      <c r="AN169" s="91">
        <v>980121.69</v>
      </c>
      <c r="AO169" s="91">
        <v>0</v>
      </c>
      <c r="AP169" s="91">
        <v>122678.25</v>
      </c>
      <c r="AQ169" s="91">
        <v>0</v>
      </c>
      <c r="AR169" s="91">
        <v>0</v>
      </c>
      <c r="AS169" s="91">
        <v>14594900.879999999</v>
      </c>
      <c r="AT169" s="91">
        <v>4636032.1099999994</v>
      </c>
      <c r="AU169" s="91">
        <v>2219238.85</v>
      </c>
      <c r="AV169" s="92">
        <v>44681</v>
      </c>
      <c r="AW169" t="s">
        <v>3</v>
      </c>
      <c r="AX169">
        <v>2022</v>
      </c>
      <c r="AY169" t="s">
        <v>288</v>
      </c>
    </row>
    <row r="170" spans="1:51" x14ac:dyDescent="0.25">
      <c r="A170" s="89">
        <v>83</v>
      </c>
      <c r="B170" s="90" t="s">
        <v>96</v>
      </c>
      <c r="C170" s="91">
        <v>20538008.960000001</v>
      </c>
      <c r="D170" s="91">
        <v>944.28</v>
      </c>
      <c r="E170" s="91">
        <v>0</v>
      </c>
      <c r="F170" s="91">
        <v>0</v>
      </c>
      <c r="G170" s="91">
        <v>1485.77</v>
      </c>
      <c r="H170" s="91">
        <v>0</v>
      </c>
      <c r="I170" s="91">
        <v>0</v>
      </c>
      <c r="J170" s="91">
        <v>581926.01</v>
      </c>
      <c r="K170" s="91">
        <v>105883.19</v>
      </c>
      <c r="L170" s="91">
        <v>0</v>
      </c>
      <c r="M170" s="91">
        <v>6816865.9799999995</v>
      </c>
      <c r="N170" s="91">
        <v>3681996.3800000004</v>
      </c>
      <c r="O170" s="91">
        <v>10498862.359999999</v>
      </c>
      <c r="P170" s="91">
        <v>503646.65</v>
      </c>
      <c r="Q170" s="91">
        <v>0</v>
      </c>
      <c r="R170" s="91">
        <v>0</v>
      </c>
      <c r="S170" s="91">
        <v>0</v>
      </c>
      <c r="T170" s="91">
        <v>11692748.26</v>
      </c>
      <c r="U170" s="91">
        <v>496899.15</v>
      </c>
      <c r="V170" s="91">
        <v>33938.200000000004</v>
      </c>
      <c r="W170" s="91">
        <v>15096.560000000001</v>
      </c>
      <c r="X170" s="91">
        <v>81760.259999999995</v>
      </c>
      <c r="Y170" s="91">
        <v>1056.04</v>
      </c>
      <c r="Z170" s="91">
        <v>0</v>
      </c>
      <c r="AA170" s="91">
        <v>9281.48</v>
      </c>
      <c r="AB170" s="91">
        <v>0</v>
      </c>
      <c r="AC170" s="326">
        <v>5369517.3099999996</v>
      </c>
      <c r="AD170" s="91">
        <v>919901.57</v>
      </c>
      <c r="AE170" s="91">
        <v>-4950.83</v>
      </c>
      <c r="AF170" s="91">
        <v>0</v>
      </c>
      <c r="AG170" s="91">
        <v>0</v>
      </c>
      <c r="AH170" s="91">
        <v>0</v>
      </c>
      <c r="AI170" s="91">
        <v>0</v>
      </c>
      <c r="AJ170" s="91">
        <v>16360.6</v>
      </c>
      <c r="AK170" s="91">
        <v>1008933.6900000001</v>
      </c>
      <c r="AL170" s="91">
        <v>90823.33</v>
      </c>
      <c r="AM170" s="91">
        <v>0</v>
      </c>
      <c r="AN170" s="91">
        <v>328165.33999999997</v>
      </c>
      <c r="AO170" s="91">
        <v>0</v>
      </c>
      <c r="AP170" s="91">
        <v>12050.98</v>
      </c>
      <c r="AQ170" s="91">
        <v>0</v>
      </c>
      <c r="AR170" s="91">
        <v>0</v>
      </c>
      <c r="AS170" s="91">
        <v>6938860.3399999999</v>
      </c>
      <c r="AT170" s="91">
        <v>1906400.3599999999</v>
      </c>
      <c r="AU170" s="91">
        <v>466427.02</v>
      </c>
      <c r="AV170" s="92">
        <v>44681</v>
      </c>
      <c r="AW170" t="s">
        <v>3</v>
      </c>
      <c r="AX170">
        <v>2022</v>
      </c>
      <c r="AY170" t="s">
        <v>158</v>
      </c>
    </row>
    <row r="171" spans="1:51" x14ac:dyDescent="0.25">
      <c r="A171" s="89">
        <v>86</v>
      </c>
      <c r="B171" s="90" t="s">
        <v>197</v>
      </c>
      <c r="C171" s="91">
        <v>108259.66999999998</v>
      </c>
      <c r="D171" s="91">
        <v>0</v>
      </c>
      <c r="E171" s="91">
        <v>0</v>
      </c>
      <c r="F171" s="91">
        <v>0</v>
      </c>
      <c r="G171" s="91">
        <v>0</v>
      </c>
      <c r="H171" s="91">
        <v>0</v>
      </c>
      <c r="I171" s="91">
        <v>0</v>
      </c>
      <c r="J171" s="91">
        <v>56.18</v>
      </c>
      <c r="K171" s="91">
        <v>0</v>
      </c>
      <c r="L171" s="91">
        <v>0</v>
      </c>
      <c r="M171" s="91">
        <v>0</v>
      </c>
      <c r="N171" s="91">
        <v>101545.23</v>
      </c>
      <c r="O171" s="91">
        <v>101545.23</v>
      </c>
      <c r="P171" s="91">
        <v>691.37</v>
      </c>
      <c r="Q171" s="91">
        <v>0</v>
      </c>
      <c r="R171" s="91">
        <v>0</v>
      </c>
      <c r="S171" s="91">
        <v>0</v>
      </c>
      <c r="T171" s="91">
        <v>102292.77999999998</v>
      </c>
      <c r="U171" s="91">
        <v>0</v>
      </c>
      <c r="V171" s="91">
        <v>0</v>
      </c>
      <c r="W171" s="91">
        <v>0</v>
      </c>
      <c r="X171" s="91">
        <v>0</v>
      </c>
      <c r="Y171" s="91">
        <v>0</v>
      </c>
      <c r="Z171" s="91">
        <v>0</v>
      </c>
      <c r="AA171" s="91">
        <v>0</v>
      </c>
      <c r="AB171" s="91">
        <v>0</v>
      </c>
      <c r="AC171" s="326">
        <v>705.79</v>
      </c>
      <c r="AD171" s="91">
        <v>0</v>
      </c>
      <c r="AE171" s="91">
        <v>0</v>
      </c>
      <c r="AF171" s="91">
        <v>0</v>
      </c>
      <c r="AG171" s="91">
        <v>0</v>
      </c>
      <c r="AH171" s="91">
        <v>0</v>
      </c>
      <c r="AI171" s="91">
        <v>0</v>
      </c>
      <c r="AJ171" s="91">
        <v>0</v>
      </c>
      <c r="AK171" s="91">
        <v>1461.04</v>
      </c>
      <c r="AL171" s="91">
        <v>0</v>
      </c>
      <c r="AM171" s="91">
        <v>0</v>
      </c>
      <c r="AN171" s="91">
        <v>0</v>
      </c>
      <c r="AO171" s="91">
        <v>0</v>
      </c>
      <c r="AP171" s="91">
        <v>3300</v>
      </c>
      <c r="AQ171" s="91">
        <v>0</v>
      </c>
      <c r="AR171" s="91">
        <v>0</v>
      </c>
      <c r="AS171" s="91">
        <v>705.79</v>
      </c>
      <c r="AT171" s="91">
        <v>5261.1</v>
      </c>
      <c r="AU171" s="91">
        <v>500.06</v>
      </c>
      <c r="AV171" s="92">
        <v>44681</v>
      </c>
      <c r="AW171" t="s">
        <v>3</v>
      </c>
      <c r="AX171">
        <v>2022</v>
      </c>
      <c r="AY171" t="s">
        <v>198</v>
      </c>
    </row>
    <row r="172" spans="1:51" x14ac:dyDescent="0.25">
      <c r="A172" s="89">
        <v>91</v>
      </c>
      <c r="B172" s="90" t="s">
        <v>106</v>
      </c>
      <c r="C172" s="91">
        <v>2421417.87</v>
      </c>
      <c r="D172" s="91">
        <v>645802.51</v>
      </c>
      <c r="E172" s="91">
        <v>0</v>
      </c>
      <c r="F172" s="91">
        <v>0</v>
      </c>
      <c r="G172" s="91">
        <v>401177.81</v>
      </c>
      <c r="H172" s="91">
        <v>0</v>
      </c>
      <c r="I172" s="91">
        <v>0</v>
      </c>
      <c r="J172" s="91">
        <v>0</v>
      </c>
      <c r="K172" s="91">
        <v>0</v>
      </c>
      <c r="L172" s="91">
        <v>0</v>
      </c>
      <c r="M172" s="91">
        <v>0</v>
      </c>
      <c r="N172" s="91">
        <v>0</v>
      </c>
      <c r="O172" s="91">
        <v>0</v>
      </c>
      <c r="P172" s="91">
        <v>271496.84000000003</v>
      </c>
      <c r="Q172" s="91">
        <v>0</v>
      </c>
      <c r="R172" s="91">
        <v>0</v>
      </c>
      <c r="S172" s="91">
        <v>0</v>
      </c>
      <c r="T172" s="91">
        <v>1318477.1600000001</v>
      </c>
      <c r="U172" s="91">
        <v>61906.47</v>
      </c>
      <c r="V172" s="91">
        <v>80603.81</v>
      </c>
      <c r="W172" s="91">
        <v>0</v>
      </c>
      <c r="X172" s="91">
        <v>0</v>
      </c>
      <c r="Y172" s="91">
        <v>0</v>
      </c>
      <c r="Z172" s="91">
        <v>0</v>
      </c>
      <c r="AA172" s="91">
        <v>0</v>
      </c>
      <c r="AB172" s="91">
        <v>0</v>
      </c>
      <c r="AC172" s="326">
        <v>0</v>
      </c>
      <c r="AD172" s="91">
        <v>0</v>
      </c>
      <c r="AE172" s="91">
        <v>100</v>
      </c>
      <c r="AF172" s="91">
        <v>0</v>
      </c>
      <c r="AG172" s="91">
        <v>0</v>
      </c>
      <c r="AH172" s="91">
        <v>0</v>
      </c>
      <c r="AI172" s="91">
        <v>0</v>
      </c>
      <c r="AJ172" s="91">
        <v>831212.91</v>
      </c>
      <c r="AK172" s="91">
        <v>1019.26</v>
      </c>
      <c r="AL172" s="91">
        <v>19466.939999999999</v>
      </c>
      <c r="AM172" s="91">
        <v>0</v>
      </c>
      <c r="AN172" s="91">
        <v>71632.740000000005</v>
      </c>
      <c r="AO172" s="91">
        <v>0</v>
      </c>
      <c r="AP172" s="91">
        <v>500</v>
      </c>
      <c r="AQ172" s="91">
        <v>0</v>
      </c>
      <c r="AR172" s="91">
        <v>0</v>
      </c>
      <c r="AS172" s="91">
        <v>973823.19000000006</v>
      </c>
      <c r="AT172" s="91">
        <v>129117.52</v>
      </c>
      <c r="AU172" s="91">
        <v>36498.58</v>
      </c>
      <c r="AV172" s="92">
        <v>44681</v>
      </c>
      <c r="AW172" t="s">
        <v>3</v>
      </c>
      <c r="AX172">
        <v>2022</v>
      </c>
      <c r="AY172" t="s">
        <v>192</v>
      </c>
    </row>
    <row r="173" spans="1:51" x14ac:dyDescent="0.25">
      <c r="A173" s="89">
        <v>93</v>
      </c>
      <c r="B173" s="90" t="s">
        <v>103</v>
      </c>
      <c r="C173" s="91">
        <v>2078138.7899999998</v>
      </c>
      <c r="D173" s="91">
        <v>0</v>
      </c>
      <c r="E173" s="91">
        <v>0</v>
      </c>
      <c r="F173" s="91">
        <v>0</v>
      </c>
      <c r="G173" s="91">
        <v>6778.67</v>
      </c>
      <c r="H173" s="91">
        <v>0</v>
      </c>
      <c r="I173" s="91">
        <v>0</v>
      </c>
      <c r="J173" s="91">
        <v>0.8</v>
      </c>
      <c r="K173" s="91">
        <v>1430.04</v>
      </c>
      <c r="L173" s="91">
        <v>0</v>
      </c>
      <c r="M173" s="91">
        <v>0.85</v>
      </c>
      <c r="N173" s="91">
        <v>0</v>
      </c>
      <c r="O173" s="91">
        <v>0.85</v>
      </c>
      <c r="P173" s="91">
        <v>11407.16</v>
      </c>
      <c r="Q173" s="91">
        <v>0</v>
      </c>
      <c r="R173" s="91">
        <v>0</v>
      </c>
      <c r="S173" s="91">
        <v>0</v>
      </c>
      <c r="T173" s="91">
        <v>19617.52</v>
      </c>
      <c r="U173" s="91">
        <v>13173.1</v>
      </c>
      <c r="V173" s="91">
        <v>4907.21</v>
      </c>
      <c r="W173" s="91">
        <v>0</v>
      </c>
      <c r="X173" s="91">
        <v>0</v>
      </c>
      <c r="Y173" s="91">
        <v>0</v>
      </c>
      <c r="Z173" s="91">
        <v>0</v>
      </c>
      <c r="AA173" s="91">
        <v>0</v>
      </c>
      <c r="AB173" s="91">
        <v>0</v>
      </c>
      <c r="AC173" s="326">
        <v>0</v>
      </c>
      <c r="AD173" s="91">
        <v>114595.32</v>
      </c>
      <c r="AE173" s="91">
        <v>131.03</v>
      </c>
      <c r="AF173" s="91">
        <v>0</v>
      </c>
      <c r="AG173" s="91">
        <v>0</v>
      </c>
      <c r="AH173" s="91">
        <v>0</v>
      </c>
      <c r="AI173" s="91">
        <v>0</v>
      </c>
      <c r="AJ173" s="91">
        <v>0</v>
      </c>
      <c r="AK173" s="91">
        <v>41901.97</v>
      </c>
      <c r="AL173" s="91">
        <v>36824.51</v>
      </c>
      <c r="AM173" s="91">
        <v>0</v>
      </c>
      <c r="AN173" s="91">
        <v>172451.25</v>
      </c>
      <c r="AO173" s="91">
        <v>0</v>
      </c>
      <c r="AP173" s="91">
        <v>300</v>
      </c>
      <c r="AQ173" s="91">
        <v>0</v>
      </c>
      <c r="AR173" s="91">
        <v>0</v>
      </c>
      <c r="AS173" s="91">
        <v>132806.66</v>
      </c>
      <c r="AT173" s="91">
        <v>1925714.6099999999</v>
      </c>
      <c r="AU173" s="91">
        <v>1674236.88</v>
      </c>
      <c r="AV173" s="92">
        <v>44681</v>
      </c>
      <c r="AW173" t="s">
        <v>3</v>
      </c>
      <c r="AX173">
        <v>2022</v>
      </c>
      <c r="AY173" t="s">
        <v>175</v>
      </c>
    </row>
    <row r="174" spans="1:51" x14ac:dyDescent="0.25">
      <c r="A174" s="89">
        <v>96</v>
      </c>
      <c r="B174" s="90" t="s">
        <v>73</v>
      </c>
      <c r="C174" s="91">
        <v>45038739.340000004</v>
      </c>
      <c r="D174" s="91">
        <v>8397.91</v>
      </c>
      <c r="E174" s="91">
        <v>0</v>
      </c>
      <c r="F174" s="91">
        <v>0</v>
      </c>
      <c r="G174" s="91">
        <v>22154.79</v>
      </c>
      <c r="H174" s="91">
        <v>0</v>
      </c>
      <c r="I174" s="91">
        <v>0</v>
      </c>
      <c r="J174" s="91">
        <v>194714.53999999998</v>
      </c>
      <c r="K174" s="91">
        <v>172699.77</v>
      </c>
      <c r="L174" s="91">
        <v>0</v>
      </c>
      <c r="M174" s="91">
        <v>17037828.91</v>
      </c>
      <c r="N174" s="91">
        <v>23519343.630000003</v>
      </c>
      <c r="O174" s="91">
        <v>40557172.540000007</v>
      </c>
      <c r="P174" s="91">
        <v>65051.419999999991</v>
      </c>
      <c r="Q174" s="91">
        <v>0</v>
      </c>
      <c r="R174" s="91">
        <v>0</v>
      </c>
      <c r="S174" s="91">
        <v>0</v>
      </c>
      <c r="T174" s="91">
        <v>41020190.970000006</v>
      </c>
      <c r="U174" s="91">
        <v>192505.86</v>
      </c>
      <c r="V174" s="91">
        <v>71344.27</v>
      </c>
      <c r="W174" s="91">
        <v>35502.36</v>
      </c>
      <c r="X174" s="91">
        <v>201082.3</v>
      </c>
      <c r="Y174" s="91">
        <v>18916.14</v>
      </c>
      <c r="Z174" s="91">
        <v>0</v>
      </c>
      <c r="AA174" s="91">
        <v>24819.16</v>
      </c>
      <c r="AB174" s="91">
        <v>0</v>
      </c>
      <c r="AC174" s="326">
        <v>1486811.69</v>
      </c>
      <c r="AD174" s="91">
        <v>292908.62</v>
      </c>
      <c r="AE174" s="91">
        <v>101084.65</v>
      </c>
      <c r="AF174" s="91">
        <v>0</v>
      </c>
      <c r="AG174" s="91">
        <v>0</v>
      </c>
      <c r="AH174" s="91">
        <v>0</v>
      </c>
      <c r="AI174" s="91">
        <v>0</v>
      </c>
      <c r="AJ174" s="91">
        <v>5572.44</v>
      </c>
      <c r="AK174" s="91">
        <v>271869.47000000003</v>
      </c>
      <c r="AL174" s="91">
        <v>95915.66</v>
      </c>
      <c r="AM174" s="91">
        <v>0</v>
      </c>
      <c r="AN174" s="91">
        <v>462522.9</v>
      </c>
      <c r="AO174" s="91">
        <v>0</v>
      </c>
      <c r="AP174" s="91">
        <v>12858.28</v>
      </c>
      <c r="AQ174" s="91">
        <v>0</v>
      </c>
      <c r="AR174" s="91">
        <v>0</v>
      </c>
      <c r="AS174" s="91">
        <v>2430547.4899999998</v>
      </c>
      <c r="AT174" s="91">
        <v>1588000.8800000001</v>
      </c>
      <c r="AU174" s="91">
        <v>744834.57</v>
      </c>
      <c r="AV174" s="92">
        <v>44681</v>
      </c>
      <c r="AW174" t="s">
        <v>3</v>
      </c>
      <c r="AX174">
        <v>2022</v>
      </c>
      <c r="AY174" t="s">
        <v>153</v>
      </c>
    </row>
    <row r="175" spans="1:51" x14ac:dyDescent="0.25">
      <c r="A175" s="89">
        <v>98</v>
      </c>
      <c r="B175" s="90" t="s">
        <v>64</v>
      </c>
      <c r="C175" s="91">
        <v>12390937.760000002</v>
      </c>
      <c r="D175" s="91">
        <v>65039.12</v>
      </c>
      <c r="E175" s="91">
        <v>0</v>
      </c>
      <c r="F175" s="91">
        <v>0</v>
      </c>
      <c r="G175" s="91">
        <v>2113.4900000000002</v>
      </c>
      <c r="H175" s="91">
        <v>0</v>
      </c>
      <c r="I175" s="91">
        <v>0</v>
      </c>
      <c r="J175" s="91">
        <v>443019.81</v>
      </c>
      <c r="K175" s="91">
        <v>37453.279999999999</v>
      </c>
      <c r="L175" s="91">
        <v>0</v>
      </c>
      <c r="M175" s="91">
        <v>6247816.4600000009</v>
      </c>
      <c r="N175" s="91">
        <v>3018582.0500000003</v>
      </c>
      <c r="O175" s="91">
        <v>9266398.5100000016</v>
      </c>
      <c r="P175" s="91">
        <v>54395.21</v>
      </c>
      <c r="Q175" s="91">
        <v>0</v>
      </c>
      <c r="R175" s="91">
        <v>0</v>
      </c>
      <c r="S175" s="91">
        <v>0</v>
      </c>
      <c r="T175" s="91">
        <v>9868419.4200000018</v>
      </c>
      <c r="U175" s="91">
        <v>10324.549999999999</v>
      </c>
      <c r="V175" s="91">
        <v>9796.18</v>
      </c>
      <c r="W175" s="91">
        <v>0</v>
      </c>
      <c r="X175" s="91">
        <v>4719.1499999999996</v>
      </c>
      <c r="Y175" s="91">
        <v>4662.12</v>
      </c>
      <c r="Z175" s="91">
        <v>0</v>
      </c>
      <c r="AA175" s="91">
        <v>99905.2</v>
      </c>
      <c r="AB175" s="91">
        <v>0</v>
      </c>
      <c r="AC175" s="326">
        <v>503912.19</v>
      </c>
      <c r="AD175" s="91">
        <v>238543.77</v>
      </c>
      <c r="AE175" s="91">
        <v>10927.54</v>
      </c>
      <c r="AF175" s="91">
        <v>0</v>
      </c>
      <c r="AG175" s="91">
        <v>0</v>
      </c>
      <c r="AH175" s="91">
        <v>0</v>
      </c>
      <c r="AI175" s="91">
        <v>0</v>
      </c>
      <c r="AJ175" s="91">
        <v>2036</v>
      </c>
      <c r="AK175" s="91">
        <v>392571.8</v>
      </c>
      <c r="AL175" s="91">
        <v>12376.169999999998</v>
      </c>
      <c r="AM175" s="91">
        <v>0</v>
      </c>
      <c r="AN175" s="91">
        <v>243237.72</v>
      </c>
      <c r="AO175" s="91">
        <v>0</v>
      </c>
      <c r="AP175" s="91">
        <v>1479.38</v>
      </c>
      <c r="AQ175" s="91">
        <v>0</v>
      </c>
      <c r="AR175" s="91">
        <v>0</v>
      </c>
      <c r="AS175" s="91">
        <v>884826.70000000007</v>
      </c>
      <c r="AT175" s="91">
        <v>1637691.6399999997</v>
      </c>
      <c r="AU175" s="91">
        <v>988026.57</v>
      </c>
      <c r="AV175" s="92">
        <v>44681</v>
      </c>
      <c r="AW175" t="s">
        <v>3</v>
      </c>
      <c r="AX175">
        <v>2022</v>
      </c>
      <c r="AY175" t="s">
        <v>165</v>
      </c>
    </row>
    <row r="176" spans="1:51" x14ac:dyDescent="0.25">
      <c r="A176" s="89">
        <v>100</v>
      </c>
      <c r="B176" s="90" t="s">
        <v>79</v>
      </c>
      <c r="C176" s="91">
        <v>44048112.590000004</v>
      </c>
      <c r="D176" s="91">
        <v>2121.46</v>
      </c>
      <c r="E176" s="91">
        <v>0</v>
      </c>
      <c r="F176" s="91">
        <v>0</v>
      </c>
      <c r="G176" s="91">
        <v>24756.22</v>
      </c>
      <c r="H176" s="91">
        <v>0</v>
      </c>
      <c r="I176" s="91">
        <v>0</v>
      </c>
      <c r="J176" s="91">
        <v>251090.85</v>
      </c>
      <c r="K176" s="91">
        <v>36865.14</v>
      </c>
      <c r="L176" s="91">
        <v>0</v>
      </c>
      <c r="M176" s="91">
        <v>18622069.920000002</v>
      </c>
      <c r="N176" s="91">
        <v>21257290.68</v>
      </c>
      <c r="O176" s="91">
        <v>39879360.600000001</v>
      </c>
      <c r="P176" s="91">
        <v>312471.78999999998</v>
      </c>
      <c r="Q176" s="91">
        <v>0</v>
      </c>
      <c r="R176" s="91">
        <v>0</v>
      </c>
      <c r="S176" s="91">
        <v>0</v>
      </c>
      <c r="T176" s="91">
        <v>40506666.060000002</v>
      </c>
      <c r="U176" s="91">
        <v>193260.64</v>
      </c>
      <c r="V176" s="91">
        <v>30333.14</v>
      </c>
      <c r="W176" s="91">
        <v>6232.29</v>
      </c>
      <c r="X176" s="91">
        <v>43229.9</v>
      </c>
      <c r="Y176" s="91">
        <v>68718.36</v>
      </c>
      <c r="Z176" s="91">
        <v>0</v>
      </c>
      <c r="AA176" s="91">
        <v>0</v>
      </c>
      <c r="AB176" s="91">
        <v>0</v>
      </c>
      <c r="AC176" s="326">
        <v>1947157.4000000001</v>
      </c>
      <c r="AD176" s="91">
        <v>0</v>
      </c>
      <c r="AE176" s="91">
        <v>178902.61</v>
      </c>
      <c r="AF176" s="91">
        <v>0</v>
      </c>
      <c r="AG176" s="91">
        <v>0</v>
      </c>
      <c r="AH176" s="91">
        <v>0</v>
      </c>
      <c r="AI176" s="91">
        <v>0</v>
      </c>
      <c r="AJ176" s="91">
        <v>20831.72</v>
      </c>
      <c r="AK176" s="91">
        <v>249838.97</v>
      </c>
      <c r="AL176" s="91">
        <v>37185.980000000003</v>
      </c>
      <c r="AM176" s="91">
        <v>0</v>
      </c>
      <c r="AN176" s="91">
        <v>230436.64</v>
      </c>
      <c r="AO176" s="91">
        <v>0</v>
      </c>
      <c r="AP176" s="91">
        <v>570.47</v>
      </c>
      <c r="AQ176" s="91">
        <v>0</v>
      </c>
      <c r="AR176" s="91">
        <v>0</v>
      </c>
      <c r="AS176" s="91">
        <v>2488666.06</v>
      </c>
      <c r="AT176" s="91">
        <v>1052780.47</v>
      </c>
      <c r="AU176" s="91">
        <v>534748.40999999992</v>
      </c>
      <c r="AV176" s="92">
        <v>44681</v>
      </c>
      <c r="AW176" t="s">
        <v>3</v>
      </c>
      <c r="AX176">
        <v>2022</v>
      </c>
      <c r="AY176" t="s">
        <v>151</v>
      </c>
    </row>
    <row r="177" spans="1:51" x14ac:dyDescent="0.25">
      <c r="A177" s="89">
        <v>103</v>
      </c>
      <c r="B177" s="90" t="s">
        <v>74</v>
      </c>
      <c r="C177" s="91">
        <v>103006.82</v>
      </c>
      <c r="D177" s="91">
        <v>0</v>
      </c>
      <c r="E177" s="91">
        <v>0</v>
      </c>
      <c r="F177" s="91">
        <v>0</v>
      </c>
      <c r="G177" s="91">
        <v>0</v>
      </c>
      <c r="H177" s="91">
        <v>0</v>
      </c>
      <c r="I177" s="91">
        <v>0</v>
      </c>
      <c r="J177" s="91">
        <v>0</v>
      </c>
      <c r="K177" s="91">
        <v>0</v>
      </c>
      <c r="L177" s="91">
        <v>0</v>
      </c>
      <c r="M177" s="91">
        <v>0</v>
      </c>
      <c r="N177" s="91">
        <v>0</v>
      </c>
      <c r="O177" s="91">
        <v>0</v>
      </c>
      <c r="P177" s="91">
        <v>0</v>
      </c>
      <c r="Q177" s="91">
        <v>0</v>
      </c>
      <c r="R177" s="91">
        <v>0</v>
      </c>
      <c r="S177" s="91">
        <v>0</v>
      </c>
      <c r="T177" s="91">
        <v>0</v>
      </c>
      <c r="U177" s="91">
        <v>3033.68</v>
      </c>
      <c r="V177" s="91">
        <v>0</v>
      </c>
      <c r="W177" s="91">
        <v>0</v>
      </c>
      <c r="X177" s="91">
        <v>0</v>
      </c>
      <c r="Y177" s="91">
        <v>0</v>
      </c>
      <c r="Z177" s="91">
        <v>0</v>
      </c>
      <c r="AA177" s="91">
        <v>0</v>
      </c>
      <c r="AB177" s="91">
        <v>0</v>
      </c>
      <c r="AC177" s="326">
        <v>284.13</v>
      </c>
      <c r="AD177" s="91">
        <v>7018.22</v>
      </c>
      <c r="AE177" s="91">
        <v>9562.1200000000008</v>
      </c>
      <c r="AF177" s="91">
        <v>0</v>
      </c>
      <c r="AG177" s="91">
        <v>0</v>
      </c>
      <c r="AH177" s="91">
        <v>0</v>
      </c>
      <c r="AI177" s="91">
        <v>0</v>
      </c>
      <c r="AJ177" s="91">
        <v>0</v>
      </c>
      <c r="AK177" s="91">
        <v>300.37</v>
      </c>
      <c r="AL177" s="91">
        <v>4605.12</v>
      </c>
      <c r="AM177" s="91">
        <v>0</v>
      </c>
      <c r="AN177" s="91">
        <v>10805.56</v>
      </c>
      <c r="AO177" s="91">
        <v>0</v>
      </c>
      <c r="AP177" s="91">
        <v>9</v>
      </c>
      <c r="AQ177" s="91">
        <v>0</v>
      </c>
      <c r="AR177" s="91">
        <v>0</v>
      </c>
      <c r="AS177" s="91">
        <v>19898.150000000001</v>
      </c>
      <c r="AT177" s="91">
        <v>83108.67</v>
      </c>
      <c r="AU177" s="91">
        <v>67388.62</v>
      </c>
      <c r="AV177" s="92">
        <v>44681</v>
      </c>
      <c r="AW177" t="s">
        <v>3</v>
      </c>
      <c r="AX177">
        <v>2022</v>
      </c>
      <c r="AY177" t="s">
        <v>184</v>
      </c>
    </row>
    <row r="178" spans="1:51" x14ac:dyDescent="0.25">
      <c r="A178" s="89">
        <v>106</v>
      </c>
      <c r="B178" s="90" t="s">
        <v>92</v>
      </c>
      <c r="C178" s="91">
        <v>2518300.1800000002</v>
      </c>
      <c r="D178" s="91">
        <v>0</v>
      </c>
      <c r="E178" s="91">
        <v>0</v>
      </c>
      <c r="F178" s="91">
        <v>0</v>
      </c>
      <c r="G178" s="91">
        <v>0</v>
      </c>
      <c r="H178" s="91">
        <v>0</v>
      </c>
      <c r="I178" s="91">
        <v>0</v>
      </c>
      <c r="J178" s="91">
        <v>3002.27</v>
      </c>
      <c r="K178" s="91">
        <v>0</v>
      </c>
      <c r="L178" s="91">
        <v>0</v>
      </c>
      <c r="M178" s="91">
        <v>0</v>
      </c>
      <c r="N178" s="91">
        <v>0</v>
      </c>
      <c r="O178" s="91">
        <v>0</v>
      </c>
      <c r="P178" s="91">
        <v>12855.97</v>
      </c>
      <c r="Q178" s="91">
        <v>0</v>
      </c>
      <c r="R178" s="91">
        <v>0</v>
      </c>
      <c r="S178" s="91">
        <v>0</v>
      </c>
      <c r="T178" s="91">
        <v>15858.24</v>
      </c>
      <c r="U178" s="91">
        <v>10113.719999999999</v>
      </c>
      <c r="V178" s="91">
        <v>10418.379999999999</v>
      </c>
      <c r="W178" s="91">
        <v>1723.97</v>
      </c>
      <c r="X178" s="91">
        <v>0</v>
      </c>
      <c r="Y178" s="91">
        <v>8272.48</v>
      </c>
      <c r="Z178" s="91">
        <v>0</v>
      </c>
      <c r="AA178" s="91">
        <v>366596.82</v>
      </c>
      <c r="AB178" s="91">
        <v>0</v>
      </c>
      <c r="AC178" s="326">
        <v>280790.25</v>
      </c>
      <c r="AD178" s="91">
        <v>3503.31</v>
      </c>
      <c r="AE178" s="91">
        <v>1393.4</v>
      </c>
      <c r="AF178" s="91">
        <v>0</v>
      </c>
      <c r="AG178" s="91">
        <v>0</v>
      </c>
      <c r="AH178" s="91">
        <v>0</v>
      </c>
      <c r="AI178" s="91">
        <v>0</v>
      </c>
      <c r="AJ178" s="91">
        <v>11761.67</v>
      </c>
      <c r="AK178" s="91">
        <v>287398.17</v>
      </c>
      <c r="AL178" s="91">
        <v>28731.21</v>
      </c>
      <c r="AM178" s="91">
        <v>0</v>
      </c>
      <c r="AN178" s="91">
        <v>74232.52</v>
      </c>
      <c r="AO178" s="91">
        <v>0</v>
      </c>
      <c r="AP178" s="91">
        <v>3737.64</v>
      </c>
      <c r="AQ178" s="91">
        <v>0</v>
      </c>
      <c r="AR178" s="91">
        <v>0</v>
      </c>
      <c r="AS178" s="91">
        <v>694574.00000000012</v>
      </c>
      <c r="AT178" s="91">
        <v>1807867.9399999997</v>
      </c>
      <c r="AU178" s="91">
        <v>1413768.4</v>
      </c>
      <c r="AV178" s="92">
        <v>44681</v>
      </c>
      <c r="AW178" t="s">
        <v>3</v>
      </c>
      <c r="AX178">
        <v>2022</v>
      </c>
      <c r="AY178" t="s">
        <v>172</v>
      </c>
    </row>
    <row r="179" spans="1:51" x14ac:dyDescent="0.25">
      <c r="A179" s="89">
        <v>107</v>
      </c>
      <c r="B179" s="90" t="s">
        <v>60</v>
      </c>
      <c r="C179" s="91">
        <v>7865708.9899999993</v>
      </c>
      <c r="D179" s="91">
        <v>0</v>
      </c>
      <c r="E179" s="91">
        <v>0</v>
      </c>
      <c r="F179" s="91">
        <v>0</v>
      </c>
      <c r="G179" s="91">
        <v>3659.38</v>
      </c>
      <c r="H179" s="91">
        <v>0</v>
      </c>
      <c r="I179" s="91">
        <v>0</v>
      </c>
      <c r="J179" s="91">
        <v>112643.46999999999</v>
      </c>
      <c r="K179" s="91">
        <v>23390.350000000002</v>
      </c>
      <c r="L179" s="91">
        <v>0</v>
      </c>
      <c r="M179" s="91">
        <v>113167.01</v>
      </c>
      <c r="N179" s="91">
        <v>1464712.8900000001</v>
      </c>
      <c r="O179" s="91">
        <v>1577879.9000000001</v>
      </c>
      <c r="P179" s="91">
        <v>71945.149999999994</v>
      </c>
      <c r="Q179" s="91">
        <v>0</v>
      </c>
      <c r="R179" s="91">
        <v>0</v>
      </c>
      <c r="S179" s="91">
        <v>0</v>
      </c>
      <c r="T179" s="91">
        <v>1789518.25</v>
      </c>
      <c r="U179" s="91">
        <v>16658.66</v>
      </c>
      <c r="V179" s="91">
        <v>0</v>
      </c>
      <c r="W179" s="91">
        <v>1928.99</v>
      </c>
      <c r="X179" s="91">
        <v>12557.32</v>
      </c>
      <c r="Y179" s="91">
        <v>0</v>
      </c>
      <c r="Z179" s="91">
        <v>0</v>
      </c>
      <c r="AA179" s="91">
        <v>46439.09</v>
      </c>
      <c r="AB179" s="91">
        <v>0</v>
      </c>
      <c r="AC179" s="326">
        <v>325740.84999999998</v>
      </c>
      <c r="AD179" s="91">
        <v>859771.41</v>
      </c>
      <c r="AE179" s="91">
        <v>182843.98</v>
      </c>
      <c r="AF179" s="91">
        <v>0</v>
      </c>
      <c r="AG179" s="91">
        <v>0</v>
      </c>
      <c r="AH179" s="91">
        <v>0</v>
      </c>
      <c r="AI179" s="91">
        <v>0</v>
      </c>
      <c r="AJ179" s="91">
        <v>2173114.5499999998</v>
      </c>
      <c r="AK179" s="91">
        <v>296553.53999999998</v>
      </c>
      <c r="AL179" s="91">
        <v>226844.16</v>
      </c>
      <c r="AM179" s="91">
        <v>0</v>
      </c>
      <c r="AN179" s="91">
        <v>450605.94</v>
      </c>
      <c r="AO179" s="91">
        <v>0</v>
      </c>
      <c r="AP179" s="91">
        <v>0</v>
      </c>
      <c r="AQ179" s="91">
        <v>0</v>
      </c>
      <c r="AR179" s="91">
        <v>0</v>
      </c>
      <c r="AS179" s="91">
        <v>3619054.8499999996</v>
      </c>
      <c r="AT179" s="91">
        <v>2457135.8899999997</v>
      </c>
      <c r="AU179" s="91">
        <v>1483132.25</v>
      </c>
      <c r="AV179" s="92">
        <v>44681</v>
      </c>
      <c r="AW179" t="s">
        <v>3</v>
      </c>
      <c r="AX179">
        <v>2022</v>
      </c>
      <c r="AY179" t="s">
        <v>160</v>
      </c>
    </row>
    <row r="180" spans="1:51" x14ac:dyDescent="0.25">
      <c r="A180" s="89">
        <v>108</v>
      </c>
      <c r="B180" s="90" t="s">
        <v>102</v>
      </c>
      <c r="C180" s="91">
        <v>327605.92000000004</v>
      </c>
      <c r="D180" s="91">
        <v>0</v>
      </c>
      <c r="E180" s="91">
        <v>0</v>
      </c>
      <c r="F180" s="91">
        <v>0</v>
      </c>
      <c r="G180" s="91">
        <v>0</v>
      </c>
      <c r="H180" s="91">
        <v>0</v>
      </c>
      <c r="I180" s="91">
        <v>0</v>
      </c>
      <c r="J180" s="91">
        <v>671.5</v>
      </c>
      <c r="K180" s="91">
        <v>0</v>
      </c>
      <c r="L180" s="91">
        <v>0</v>
      </c>
      <c r="M180" s="91">
        <v>116735.67999999999</v>
      </c>
      <c r="N180" s="91">
        <v>1898.74</v>
      </c>
      <c r="O180" s="91">
        <v>118634.42</v>
      </c>
      <c r="P180" s="91">
        <v>485.76</v>
      </c>
      <c r="Q180" s="91">
        <v>0</v>
      </c>
      <c r="R180" s="91">
        <v>0</v>
      </c>
      <c r="S180" s="91">
        <v>0</v>
      </c>
      <c r="T180" s="91">
        <v>119791.67999999999</v>
      </c>
      <c r="U180" s="91">
        <v>895.6</v>
      </c>
      <c r="V180" s="91">
        <v>0</v>
      </c>
      <c r="W180" s="91">
        <v>0</v>
      </c>
      <c r="X180" s="91">
        <v>0</v>
      </c>
      <c r="Y180" s="91">
        <v>0</v>
      </c>
      <c r="Z180" s="91">
        <v>0</v>
      </c>
      <c r="AA180" s="91">
        <v>13272.45</v>
      </c>
      <c r="AB180" s="91">
        <v>0</v>
      </c>
      <c r="AC180" s="326">
        <v>84788</v>
      </c>
      <c r="AD180" s="91">
        <v>43579.9</v>
      </c>
      <c r="AE180" s="91">
        <v>59567.53</v>
      </c>
      <c r="AF180" s="91">
        <v>0</v>
      </c>
      <c r="AG180" s="91">
        <v>0</v>
      </c>
      <c r="AH180" s="91">
        <v>0</v>
      </c>
      <c r="AI180" s="91">
        <v>0</v>
      </c>
      <c r="AJ180" s="91">
        <v>790.2</v>
      </c>
      <c r="AK180" s="91">
        <v>90.36</v>
      </c>
      <c r="AL180" s="91">
        <v>49</v>
      </c>
      <c r="AM180" s="91">
        <v>0</v>
      </c>
      <c r="AN180" s="91">
        <v>2785.2</v>
      </c>
      <c r="AO180" s="91">
        <v>0</v>
      </c>
      <c r="AP180" s="91">
        <v>0</v>
      </c>
      <c r="AQ180" s="91">
        <v>0</v>
      </c>
      <c r="AR180" s="91">
        <v>0</v>
      </c>
      <c r="AS180" s="91">
        <v>202893.68000000002</v>
      </c>
      <c r="AT180" s="91">
        <v>4920.5599999999995</v>
      </c>
      <c r="AU180" s="91">
        <v>1996</v>
      </c>
      <c r="AV180" s="92">
        <v>44681</v>
      </c>
      <c r="AW180" t="s">
        <v>3</v>
      </c>
      <c r="AX180">
        <v>2022</v>
      </c>
      <c r="AY180" t="s">
        <v>183</v>
      </c>
    </row>
    <row r="181" spans="1:51" x14ac:dyDescent="0.25">
      <c r="A181" s="89">
        <v>109</v>
      </c>
      <c r="B181" s="90" t="s">
        <v>66</v>
      </c>
      <c r="C181" s="91">
        <v>21176478.119999997</v>
      </c>
      <c r="D181" s="91">
        <v>1561281.99</v>
      </c>
      <c r="E181" s="91">
        <v>0</v>
      </c>
      <c r="F181" s="91">
        <v>0</v>
      </c>
      <c r="G181" s="91">
        <v>0</v>
      </c>
      <c r="H181" s="91">
        <v>0</v>
      </c>
      <c r="I181" s="91">
        <v>0</v>
      </c>
      <c r="J181" s="91">
        <v>506091.62</v>
      </c>
      <c r="K181" s="91">
        <v>34154.1</v>
      </c>
      <c r="L181" s="91">
        <v>0</v>
      </c>
      <c r="M181" s="91">
        <v>6183.87</v>
      </c>
      <c r="N181" s="91">
        <v>9228140.5499999989</v>
      </c>
      <c r="O181" s="91">
        <v>9234324.4199999981</v>
      </c>
      <c r="P181" s="91">
        <v>1766934.42</v>
      </c>
      <c r="Q181" s="91">
        <v>0</v>
      </c>
      <c r="R181" s="91">
        <v>0</v>
      </c>
      <c r="S181" s="91">
        <v>0</v>
      </c>
      <c r="T181" s="91">
        <v>13102786.549999997</v>
      </c>
      <c r="U181" s="91">
        <v>458641.22</v>
      </c>
      <c r="V181" s="91">
        <v>106424.46</v>
      </c>
      <c r="W181" s="91">
        <v>0</v>
      </c>
      <c r="X181" s="91">
        <v>86736.22</v>
      </c>
      <c r="Y181" s="91">
        <v>29083.02</v>
      </c>
      <c r="Z181" s="91">
        <v>0</v>
      </c>
      <c r="AA181" s="91">
        <v>2728900.41</v>
      </c>
      <c r="AB181" s="91">
        <v>0</v>
      </c>
      <c r="AC181" s="326">
        <v>1832753.04</v>
      </c>
      <c r="AD181" s="91">
        <v>0</v>
      </c>
      <c r="AE181" s="91">
        <v>69.430000000000007</v>
      </c>
      <c r="AF181" s="91">
        <v>0</v>
      </c>
      <c r="AG181" s="91">
        <v>0</v>
      </c>
      <c r="AH181" s="91">
        <v>0</v>
      </c>
      <c r="AI181" s="91">
        <v>0</v>
      </c>
      <c r="AJ181" s="91">
        <v>2581903.4900000002</v>
      </c>
      <c r="AK181" s="91">
        <v>142108.97</v>
      </c>
      <c r="AL181" s="91">
        <v>22265.06</v>
      </c>
      <c r="AM181" s="91">
        <v>0</v>
      </c>
      <c r="AN181" s="91">
        <v>69465.429999999993</v>
      </c>
      <c r="AO181" s="91">
        <v>965.2</v>
      </c>
      <c r="AP181" s="91">
        <v>50</v>
      </c>
      <c r="AQ181" s="91">
        <v>0</v>
      </c>
      <c r="AR181" s="91">
        <v>0</v>
      </c>
      <c r="AS181" s="91">
        <v>7824511.29</v>
      </c>
      <c r="AT181" s="91">
        <v>249180.28</v>
      </c>
      <c r="AU181" s="91">
        <v>14325.62</v>
      </c>
      <c r="AV181" s="92">
        <v>44681</v>
      </c>
      <c r="AW181" t="s">
        <v>3</v>
      </c>
      <c r="AX181">
        <v>2022</v>
      </c>
      <c r="AY181" t="s">
        <v>157</v>
      </c>
    </row>
    <row r="182" spans="1:51" x14ac:dyDescent="0.25">
      <c r="A182" s="89">
        <v>110</v>
      </c>
      <c r="B182" s="90" t="s">
        <v>71</v>
      </c>
      <c r="C182" s="91">
        <v>1702357.23</v>
      </c>
      <c r="D182" s="91">
        <v>-1.17</v>
      </c>
      <c r="E182" s="91">
        <v>0</v>
      </c>
      <c r="F182" s="91">
        <v>0</v>
      </c>
      <c r="G182" s="91">
        <v>103.36999999999999</v>
      </c>
      <c r="H182" s="91">
        <v>0</v>
      </c>
      <c r="I182" s="91">
        <v>0</v>
      </c>
      <c r="J182" s="91">
        <v>5270.39</v>
      </c>
      <c r="K182" s="91">
        <v>121.6</v>
      </c>
      <c r="L182" s="91">
        <v>0</v>
      </c>
      <c r="M182" s="91">
        <v>-4006.8499999999995</v>
      </c>
      <c r="N182" s="91">
        <v>171342.22999999998</v>
      </c>
      <c r="O182" s="91">
        <v>167335.37999999998</v>
      </c>
      <c r="P182" s="91">
        <v>3686.97</v>
      </c>
      <c r="Q182" s="91">
        <v>0</v>
      </c>
      <c r="R182" s="91">
        <v>0</v>
      </c>
      <c r="S182" s="91">
        <v>0</v>
      </c>
      <c r="T182" s="91">
        <v>176516.53999999998</v>
      </c>
      <c r="U182" s="91">
        <v>0</v>
      </c>
      <c r="V182" s="91">
        <v>0</v>
      </c>
      <c r="W182" s="91">
        <v>0</v>
      </c>
      <c r="X182" s="91">
        <v>127538.93</v>
      </c>
      <c r="Y182" s="91">
        <v>200</v>
      </c>
      <c r="Z182" s="91">
        <v>0</v>
      </c>
      <c r="AA182" s="91">
        <v>0</v>
      </c>
      <c r="AB182" s="91">
        <v>0</v>
      </c>
      <c r="AC182" s="326">
        <v>0</v>
      </c>
      <c r="AD182" s="91">
        <v>0</v>
      </c>
      <c r="AE182" s="91">
        <v>0</v>
      </c>
      <c r="AF182" s="91">
        <v>0</v>
      </c>
      <c r="AG182" s="91">
        <v>0</v>
      </c>
      <c r="AH182" s="91">
        <v>0</v>
      </c>
      <c r="AI182" s="91">
        <v>0</v>
      </c>
      <c r="AJ182" s="91">
        <v>0</v>
      </c>
      <c r="AK182" s="91">
        <v>16024.14</v>
      </c>
      <c r="AL182" s="91">
        <v>38826.32</v>
      </c>
      <c r="AM182" s="91">
        <v>0</v>
      </c>
      <c r="AN182" s="91">
        <v>53854.86</v>
      </c>
      <c r="AO182" s="91">
        <v>4219.25</v>
      </c>
      <c r="AP182" s="91">
        <v>7.5</v>
      </c>
      <c r="AQ182" s="91">
        <v>0</v>
      </c>
      <c r="AR182" s="91">
        <v>0</v>
      </c>
      <c r="AS182" s="91">
        <v>127738.93</v>
      </c>
      <c r="AT182" s="91">
        <v>1398101.76</v>
      </c>
      <c r="AU182" s="91">
        <v>1285169.69</v>
      </c>
      <c r="AV182" s="92">
        <v>44681</v>
      </c>
      <c r="AW182" t="s">
        <v>3</v>
      </c>
      <c r="AX182">
        <v>2022</v>
      </c>
      <c r="AY182" t="s">
        <v>173</v>
      </c>
    </row>
    <row r="183" spans="1:51" x14ac:dyDescent="0.25">
      <c r="A183" s="89">
        <v>111</v>
      </c>
      <c r="B183" s="90" t="s">
        <v>95</v>
      </c>
      <c r="C183" s="91">
        <v>877220.37</v>
      </c>
      <c r="D183" s="91">
        <v>0</v>
      </c>
      <c r="E183" s="91">
        <v>0</v>
      </c>
      <c r="F183" s="91">
        <v>0</v>
      </c>
      <c r="G183" s="91">
        <v>0</v>
      </c>
      <c r="H183" s="91">
        <v>0</v>
      </c>
      <c r="I183" s="91">
        <v>0</v>
      </c>
      <c r="J183" s="91">
        <v>0</v>
      </c>
      <c r="K183" s="91">
        <v>0</v>
      </c>
      <c r="L183" s="91">
        <v>0</v>
      </c>
      <c r="M183" s="91">
        <v>662</v>
      </c>
      <c r="N183" s="91">
        <v>0</v>
      </c>
      <c r="O183" s="91">
        <v>662</v>
      </c>
      <c r="P183" s="91">
        <v>1071.42</v>
      </c>
      <c r="Q183" s="91">
        <v>0</v>
      </c>
      <c r="R183" s="91">
        <v>0</v>
      </c>
      <c r="S183" s="91">
        <v>0</v>
      </c>
      <c r="T183" s="91">
        <v>1733.42</v>
      </c>
      <c r="U183" s="91">
        <v>0</v>
      </c>
      <c r="V183" s="91">
        <v>0</v>
      </c>
      <c r="W183" s="91">
        <v>0</v>
      </c>
      <c r="X183" s="91">
        <v>0</v>
      </c>
      <c r="Y183" s="91">
        <v>0</v>
      </c>
      <c r="Z183" s="91">
        <v>0</v>
      </c>
      <c r="AA183" s="91">
        <v>0</v>
      </c>
      <c r="AB183" s="91">
        <v>0</v>
      </c>
      <c r="AC183" s="326">
        <v>42775.18</v>
      </c>
      <c r="AD183" s="91">
        <v>0</v>
      </c>
      <c r="AE183" s="91">
        <v>155.16</v>
      </c>
      <c r="AF183" s="91">
        <v>0</v>
      </c>
      <c r="AG183" s="91">
        <v>0</v>
      </c>
      <c r="AH183" s="91">
        <v>0</v>
      </c>
      <c r="AI183" s="91">
        <v>0</v>
      </c>
      <c r="AJ183" s="91">
        <v>11075</v>
      </c>
      <c r="AK183" s="91">
        <v>45850.55</v>
      </c>
      <c r="AL183" s="91">
        <v>4435</v>
      </c>
      <c r="AM183" s="91">
        <v>0</v>
      </c>
      <c r="AN183" s="91">
        <v>29803.78</v>
      </c>
      <c r="AO183" s="91">
        <v>0</v>
      </c>
      <c r="AP183" s="91">
        <v>27657</v>
      </c>
      <c r="AQ183" s="91">
        <v>0</v>
      </c>
      <c r="AR183" s="91">
        <v>0</v>
      </c>
      <c r="AS183" s="91">
        <v>54005.340000000004</v>
      </c>
      <c r="AT183" s="91">
        <v>821481.61</v>
      </c>
      <c r="AU183" s="91">
        <v>713735.28</v>
      </c>
      <c r="AV183" s="92">
        <v>44681</v>
      </c>
      <c r="AW183" t="s">
        <v>3</v>
      </c>
      <c r="AX183">
        <v>2022</v>
      </c>
      <c r="AY183" t="s">
        <v>182</v>
      </c>
    </row>
    <row r="184" spans="1:51" x14ac:dyDescent="0.25">
      <c r="A184" s="89">
        <v>113</v>
      </c>
      <c r="B184" s="90" t="s">
        <v>63</v>
      </c>
      <c r="C184" s="91">
        <v>570383.32999999996</v>
      </c>
      <c r="D184" s="91">
        <v>0</v>
      </c>
      <c r="E184" s="91">
        <v>0</v>
      </c>
      <c r="F184" s="91">
        <v>0</v>
      </c>
      <c r="G184" s="91">
        <v>26.5</v>
      </c>
      <c r="H184" s="91">
        <v>0</v>
      </c>
      <c r="I184" s="91">
        <v>0</v>
      </c>
      <c r="J184" s="91">
        <v>1498.42</v>
      </c>
      <c r="K184" s="91">
        <v>780.39</v>
      </c>
      <c r="L184" s="91">
        <v>0</v>
      </c>
      <c r="M184" s="91">
        <v>0.57999999999999996</v>
      </c>
      <c r="N184" s="91">
        <v>0</v>
      </c>
      <c r="O184" s="91">
        <v>0.57999999999999996</v>
      </c>
      <c r="P184" s="91">
        <v>9351.06</v>
      </c>
      <c r="Q184" s="91">
        <v>0</v>
      </c>
      <c r="R184" s="91">
        <v>0</v>
      </c>
      <c r="S184" s="91">
        <v>0</v>
      </c>
      <c r="T184" s="91">
        <v>11656.949999999999</v>
      </c>
      <c r="U184" s="91">
        <v>1953.95</v>
      </c>
      <c r="V184" s="91">
        <v>242.25</v>
      </c>
      <c r="W184" s="91">
        <v>0</v>
      </c>
      <c r="X184" s="91">
        <v>0</v>
      </c>
      <c r="Y184" s="91">
        <v>0</v>
      </c>
      <c r="Z184" s="91">
        <v>0</v>
      </c>
      <c r="AA184" s="91">
        <v>6265.9</v>
      </c>
      <c r="AB184" s="91">
        <v>0</v>
      </c>
      <c r="AC184" s="326">
        <v>477817.05</v>
      </c>
      <c r="AD184" s="91">
        <v>1293.32</v>
      </c>
      <c r="AE184" s="91">
        <v>739.8</v>
      </c>
      <c r="AF184" s="91">
        <v>0</v>
      </c>
      <c r="AG184" s="91">
        <v>0</v>
      </c>
      <c r="AH184" s="91">
        <v>0</v>
      </c>
      <c r="AI184" s="91">
        <v>0</v>
      </c>
      <c r="AJ184" s="91">
        <v>0</v>
      </c>
      <c r="AK184" s="91">
        <v>58807.92</v>
      </c>
      <c r="AL184" s="91">
        <v>0</v>
      </c>
      <c r="AM184" s="91">
        <v>0</v>
      </c>
      <c r="AN184" s="91">
        <v>8962.69</v>
      </c>
      <c r="AO184" s="91">
        <v>0</v>
      </c>
      <c r="AP184" s="91">
        <v>35</v>
      </c>
      <c r="AQ184" s="91">
        <v>0</v>
      </c>
      <c r="AR184" s="91">
        <v>0</v>
      </c>
      <c r="AS184" s="91">
        <v>488312.26999999996</v>
      </c>
      <c r="AT184" s="91">
        <v>70414.11</v>
      </c>
      <c r="AU184" s="91">
        <v>2608.5</v>
      </c>
      <c r="AV184" s="92">
        <v>44681</v>
      </c>
      <c r="AW184" t="s">
        <v>3</v>
      </c>
      <c r="AX184">
        <v>2022</v>
      </c>
      <c r="AY184" t="s">
        <v>171</v>
      </c>
    </row>
    <row r="185" spans="1:51" x14ac:dyDescent="0.25">
      <c r="A185" s="89">
        <v>114</v>
      </c>
      <c r="B185" s="90" t="s">
        <v>76</v>
      </c>
      <c r="C185" s="91">
        <v>26974945.82</v>
      </c>
      <c r="D185" s="91">
        <v>0</v>
      </c>
      <c r="E185" s="91">
        <v>0</v>
      </c>
      <c r="F185" s="91">
        <v>0</v>
      </c>
      <c r="G185" s="91">
        <v>0</v>
      </c>
      <c r="H185" s="91">
        <v>0</v>
      </c>
      <c r="I185" s="91">
        <v>0</v>
      </c>
      <c r="J185" s="91">
        <v>8155.29</v>
      </c>
      <c r="K185" s="91">
        <v>32622.54</v>
      </c>
      <c r="L185" s="91">
        <v>0</v>
      </c>
      <c r="M185" s="91">
        <v>16088967.699999999</v>
      </c>
      <c r="N185" s="91">
        <v>1357938.94</v>
      </c>
      <c r="O185" s="91">
        <v>17446906.640000001</v>
      </c>
      <c r="P185" s="91">
        <v>13757.91</v>
      </c>
      <c r="Q185" s="91">
        <v>0</v>
      </c>
      <c r="R185" s="91">
        <v>0</v>
      </c>
      <c r="S185" s="91">
        <v>0</v>
      </c>
      <c r="T185" s="91">
        <v>17501442.379999999</v>
      </c>
      <c r="U185" s="91">
        <v>502227.01</v>
      </c>
      <c r="V185" s="91">
        <v>171756.86000000002</v>
      </c>
      <c r="W185" s="91">
        <v>77068.709999999992</v>
      </c>
      <c r="X185" s="91">
        <v>2440179.4</v>
      </c>
      <c r="Y185" s="91">
        <v>150330.1</v>
      </c>
      <c r="Z185" s="91">
        <v>0</v>
      </c>
      <c r="AA185" s="91">
        <v>0</v>
      </c>
      <c r="AB185" s="91">
        <v>0</v>
      </c>
      <c r="AC185" s="326">
        <v>1542300.6099999999</v>
      </c>
      <c r="AD185" s="91">
        <v>565808.88</v>
      </c>
      <c r="AE185" s="91">
        <v>47445.05</v>
      </c>
      <c r="AF185" s="91">
        <v>0</v>
      </c>
      <c r="AG185" s="91">
        <v>0</v>
      </c>
      <c r="AH185" s="91">
        <v>0</v>
      </c>
      <c r="AI185" s="91">
        <v>0</v>
      </c>
      <c r="AJ185" s="91">
        <v>2092336.25</v>
      </c>
      <c r="AK185" s="91">
        <v>353198.13999999996</v>
      </c>
      <c r="AL185" s="91">
        <v>65571.740000000005</v>
      </c>
      <c r="AM185" s="91">
        <v>0</v>
      </c>
      <c r="AN185" s="91">
        <v>340900.06</v>
      </c>
      <c r="AO185" s="91">
        <v>0</v>
      </c>
      <c r="AP185" s="91">
        <v>43690.64</v>
      </c>
      <c r="AQ185" s="91">
        <v>0</v>
      </c>
      <c r="AR185" s="91">
        <v>0</v>
      </c>
      <c r="AS185" s="91">
        <v>7589452.8699999992</v>
      </c>
      <c r="AT185" s="91">
        <v>1884050.5699999998</v>
      </c>
      <c r="AU185" s="91">
        <v>1080689.99</v>
      </c>
      <c r="AV185" s="92">
        <v>44681</v>
      </c>
      <c r="AW185" t="s">
        <v>3</v>
      </c>
      <c r="AX185">
        <v>2022</v>
      </c>
      <c r="AY185" t="s">
        <v>154</v>
      </c>
    </row>
    <row r="186" spans="1:51" x14ac:dyDescent="0.25">
      <c r="A186" s="89">
        <v>115</v>
      </c>
      <c r="B186" s="90" t="s">
        <v>290</v>
      </c>
      <c r="C186" s="91">
        <v>1247.57</v>
      </c>
      <c r="D186" s="91">
        <v>92</v>
      </c>
      <c r="E186" s="91">
        <v>0</v>
      </c>
      <c r="F186" s="91">
        <v>0</v>
      </c>
      <c r="G186" s="91">
        <v>0</v>
      </c>
      <c r="H186" s="91">
        <v>0</v>
      </c>
      <c r="I186" s="91">
        <v>0</v>
      </c>
      <c r="J186" s="91">
        <v>0</v>
      </c>
      <c r="K186" s="91">
        <v>0</v>
      </c>
      <c r="L186" s="91">
        <v>0</v>
      </c>
      <c r="M186" s="91">
        <v>0</v>
      </c>
      <c r="N186" s="91">
        <v>0</v>
      </c>
      <c r="O186" s="91">
        <v>0</v>
      </c>
      <c r="P186" s="91">
        <v>0</v>
      </c>
      <c r="Q186" s="91">
        <v>0</v>
      </c>
      <c r="R186" s="91">
        <v>0</v>
      </c>
      <c r="S186" s="91">
        <v>0</v>
      </c>
      <c r="T186" s="91">
        <v>92</v>
      </c>
      <c r="U186" s="91">
        <v>586.66999999999996</v>
      </c>
      <c r="V186" s="91">
        <v>568.9</v>
      </c>
      <c r="W186" s="91">
        <v>0</v>
      </c>
      <c r="X186" s="91">
        <v>0</v>
      </c>
      <c r="Y186" s="91">
        <v>0</v>
      </c>
      <c r="Z186" s="91">
        <v>0</v>
      </c>
      <c r="AA186" s="91">
        <v>0</v>
      </c>
      <c r="AB186" s="91">
        <v>0</v>
      </c>
      <c r="AC186" s="326">
        <v>0</v>
      </c>
      <c r="AD186" s="91">
        <v>0</v>
      </c>
      <c r="AE186" s="91">
        <v>0</v>
      </c>
      <c r="AF186" s="91">
        <v>0</v>
      </c>
      <c r="AG186" s="91">
        <v>0</v>
      </c>
      <c r="AH186" s="91">
        <v>0</v>
      </c>
      <c r="AI186" s="91">
        <v>0</v>
      </c>
      <c r="AJ186" s="91">
        <v>0</v>
      </c>
      <c r="AK186" s="91">
        <v>0</v>
      </c>
      <c r="AL186" s="91">
        <v>0</v>
      </c>
      <c r="AM186" s="91">
        <v>0</v>
      </c>
      <c r="AN186" s="91">
        <v>0</v>
      </c>
      <c r="AO186" s="91">
        <v>0</v>
      </c>
      <c r="AP186" s="91">
        <v>0</v>
      </c>
      <c r="AQ186" s="91">
        <v>0</v>
      </c>
      <c r="AR186" s="91">
        <v>0</v>
      </c>
      <c r="AS186" s="91">
        <v>1155.57</v>
      </c>
      <c r="AT186" s="91">
        <v>0</v>
      </c>
      <c r="AU186" s="91">
        <v>0</v>
      </c>
      <c r="AV186" s="92">
        <v>44681</v>
      </c>
      <c r="AW186" t="s">
        <v>3</v>
      </c>
      <c r="AX186">
        <v>2022</v>
      </c>
      <c r="AY186" t="s">
        <v>291</v>
      </c>
    </row>
    <row r="187" spans="1:51" x14ac:dyDescent="0.25">
      <c r="A187" s="89">
        <v>117</v>
      </c>
      <c r="B187" s="90" t="s">
        <v>87</v>
      </c>
      <c r="C187" s="91">
        <v>36606541.979999997</v>
      </c>
      <c r="D187" s="91">
        <v>6734.97</v>
      </c>
      <c r="E187" s="91">
        <v>0</v>
      </c>
      <c r="F187" s="91">
        <v>0</v>
      </c>
      <c r="G187" s="91">
        <v>33034.42</v>
      </c>
      <c r="H187" s="91">
        <v>0</v>
      </c>
      <c r="I187" s="91">
        <v>0</v>
      </c>
      <c r="J187" s="91">
        <v>22022.84</v>
      </c>
      <c r="K187" s="91">
        <v>113573.23</v>
      </c>
      <c r="L187" s="91">
        <v>0</v>
      </c>
      <c r="M187" s="91">
        <v>15379250.120000001</v>
      </c>
      <c r="N187" s="91">
        <v>11303951.059999999</v>
      </c>
      <c r="O187" s="91">
        <v>26683201.18</v>
      </c>
      <c r="P187" s="91">
        <v>127976.9</v>
      </c>
      <c r="Q187" s="91">
        <v>0</v>
      </c>
      <c r="R187" s="91">
        <v>0</v>
      </c>
      <c r="S187" s="91">
        <v>0</v>
      </c>
      <c r="T187" s="91">
        <v>26986543.539999999</v>
      </c>
      <c r="U187" s="91">
        <v>422510.28</v>
      </c>
      <c r="V187" s="91">
        <v>97631.22</v>
      </c>
      <c r="W187" s="91">
        <v>56077</v>
      </c>
      <c r="X187" s="91">
        <v>76764.649999999994</v>
      </c>
      <c r="Y187" s="91">
        <v>512923.23</v>
      </c>
      <c r="Z187" s="91">
        <v>0</v>
      </c>
      <c r="AA187" s="91">
        <v>0</v>
      </c>
      <c r="AB187" s="91">
        <v>0</v>
      </c>
      <c r="AC187" s="326">
        <v>3656843.33</v>
      </c>
      <c r="AD187" s="91">
        <v>348167.12</v>
      </c>
      <c r="AE187" s="91">
        <v>363048.1</v>
      </c>
      <c r="AF187" s="91">
        <v>0</v>
      </c>
      <c r="AG187" s="91">
        <v>0</v>
      </c>
      <c r="AH187" s="91">
        <v>0</v>
      </c>
      <c r="AI187" s="91">
        <v>0</v>
      </c>
      <c r="AJ187" s="91">
        <v>431515.34</v>
      </c>
      <c r="AK187" s="91">
        <v>474329.18</v>
      </c>
      <c r="AL187" s="91">
        <v>136703.57</v>
      </c>
      <c r="AM187" s="91">
        <v>0</v>
      </c>
      <c r="AN187" s="91">
        <v>305379.93</v>
      </c>
      <c r="AO187" s="91">
        <v>0</v>
      </c>
      <c r="AP187" s="91">
        <v>12729.52</v>
      </c>
      <c r="AQ187" s="91">
        <v>0</v>
      </c>
      <c r="AR187" s="91">
        <v>0</v>
      </c>
      <c r="AS187" s="91">
        <v>5965480.2699999996</v>
      </c>
      <c r="AT187" s="91">
        <v>3654518.1700000004</v>
      </c>
      <c r="AU187" s="91">
        <v>2725375.97</v>
      </c>
      <c r="AV187" s="92">
        <v>44681</v>
      </c>
      <c r="AW187" t="s">
        <v>3</v>
      </c>
      <c r="AX187">
        <v>2022</v>
      </c>
      <c r="AY187" t="s">
        <v>155</v>
      </c>
    </row>
    <row r="188" spans="1:51" x14ac:dyDescent="0.25">
      <c r="A188" s="89">
        <v>118</v>
      </c>
      <c r="B188" s="90" t="s">
        <v>93</v>
      </c>
      <c r="C188" s="91">
        <v>9352863.25</v>
      </c>
      <c r="D188" s="91">
        <v>2508.5500000000002</v>
      </c>
      <c r="E188" s="91">
        <v>0</v>
      </c>
      <c r="F188" s="91">
        <v>0</v>
      </c>
      <c r="G188" s="91">
        <v>33807.560000000005</v>
      </c>
      <c r="H188" s="91">
        <v>0</v>
      </c>
      <c r="I188" s="91">
        <v>0</v>
      </c>
      <c r="J188" s="91">
        <v>46335.23</v>
      </c>
      <c r="K188" s="91">
        <v>57925.87</v>
      </c>
      <c r="L188" s="91">
        <v>0</v>
      </c>
      <c r="M188" s="91">
        <v>3499517.2399999998</v>
      </c>
      <c r="N188" s="91">
        <v>5440849.1299999999</v>
      </c>
      <c r="O188" s="91">
        <v>8940366.3699999992</v>
      </c>
      <c r="P188" s="91">
        <v>53356.909999999996</v>
      </c>
      <c r="Q188" s="91">
        <v>0</v>
      </c>
      <c r="R188" s="91">
        <v>0</v>
      </c>
      <c r="S188" s="91">
        <v>0</v>
      </c>
      <c r="T188" s="91">
        <v>9134300.4900000002</v>
      </c>
      <c r="U188" s="91">
        <v>3565.58</v>
      </c>
      <c r="V188" s="91">
        <v>3434.57</v>
      </c>
      <c r="W188" s="91">
        <v>0</v>
      </c>
      <c r="X188" s="91">
        <v>0</v>
      </c>
      <c r="Y188" s="91">
        <v>0</v>
      </c>
      <c r="Z188" s="91">
        <v>0</v>
      </c>
      <c r="AA188" s="91">
        <v>0</v>
      </c>
      <c r="AB188" s="91">
        <v>0</v>
      </c>
      <c r="AC188" s="326">
        <v>0</v>
      </c>
      <c r="AD188" s="91">
        <v>0</v>
      </c>
      <c r="AE188" s="91">
        <v>0</v>
      </c>
      <c r="AF188" s="91">
        <v>0</v>
      </c>
      <c r="AG188" s="91">
        <v>0</v>
      </c>
      <c r="AH188" s="91">
        <v>0</v>
      </c>
      <c r="AI188" s="91">
        <v>0</v>
      </c>
      <c r="AJ188" s="91">
        <v>0</v>
      </c>
      <c r="AK188" s="91">
        <v>0</v>
      </c>
      <c r="AL188" s="91">
        <v>5237.1899999999996</v>
      </c>
      <c r="AM188" s="91">
        <v>0</v>
      </c>
      <c r="AN188" s="91">
        <v>20041.719999999998</v>
      </c>
      <c r="AO188" s="91">
        <v>0</v>
      </c>
      <c r="AP188" s="91">
        <v>282</v>
      </c>
      <c r="AQ188" s="91">
        <v>0</v>
      </c>
      <c r="AR188" s="91">
        <v>0</v>
      </c>
      <c r="AS188" s="91">
        <v>7000.15</v>
      </c>
      <c r="AT188" s="91">
        <v>211562.61000000002</v>
      </c>
      <c r="AU188" s="91">
        <v>186001.7</v>
      </c>
      <c r="AV188" s="92">
        <v>44681</v>
      </c>
      <c r="AW188" t="s">
        <v>3</v>
      </c>
      <c r="AX188">
        <v>2022</v>
      </c>
      <c r="AY188" t="s">
        <v>162</v>
      </c>
    </row>
    <row r="189" spans="1:51" x14ac:dyDescent="0.25">
      <c r="A189" s="89">
        <v>119</v>
      </c>
      <c r="B189" s="90" t="s">
        <v>101</v>
      </c>
      <c r="C189" s="91">
        <v>0</v>
      </c>
      <c r="D189" s="91">
        <v>0</v>
      </c>
      <c r="E189" s="91">
        <v>0</v>
      </c>
      <c r="F189" s="91">
        <v>0</v>
      </c>
      <c r="G189" s="91">
        <v>0</v>
      </c>
      <c r="H189" s="91">
        <v>0</v>
      </c>
      <c r="I189" s="91">
        <v>0</v>
      </c>
      <c r="J189" s="91">
        <v>0</v>
      </c>
      <c r="K189" s="91">
        <v>0</v>
      </c>
      <c r="L189" s="91">
        <v>0</v>
      </c>
      <c r="M189" s="91">
        <v>0</v>
      </c>
      <c r="N189" s="91">
        <v>0</v>
      </c>
      <c r="O189" s="91">
        <v>0</v>
      </c>
      <c r="P189" s="91">
        <v>0</v>
      </c>
      <c r="Q189" s="91">
        <v>0</v>
      </c>
      <c r="R189" s="91">
        <v>0</v>
      </c>
      <c r="S189" s="91">
        <v>0</v>
      </c>
      <c r="T189" s="91">
        <v>0</v>
      </c>
      <c r="U189" s="91">
        <v>0</v>
      </c>
      <c r="V189" s="91">
        <v>0</v>
      </c>
      <c r="W189" s="91">
        <v>0</v>
      </c>
      <c r="X189" s="91">
        <v>0</v>
      </c>
      <c r="Y189" s="91">
        <v>0</v>
      </c>
      <c r="Z189" s="91">
        <v>0</v>
      </c>
      <c r="AA189" s="91">
        <v>0</v>
      </c>
      <c r="AB189" s="91">
        <v>0</v>
      </c>
      <c r="AC189" s="326">
        <v>0</v>
      </c>
      <c r="AD189" s="91">
        <v>0</v>
      </c>
      <c r="AE189" s="91">
        <v>0</v>
      </c>
      <c r="AF189" s="91">
        <v>0</v>
      </c>
      <c r="AG189" s="91">
        <v>0</v>
      </c>
      <c r="AH189" s="91">
        <v>0</v>
      </c>
      <c r="AI189" s="91">
        <v>0</v>
      </c>
      <c r="AJ189" s="91">
        <v>0</v>
      </c>
      <c r="AK189" s="91">
        <v>0</v>
      </c>
      <c r="AL189" s="91">
        <v>0</v>
      </c>
      <c r="AM189" s="91">
        <v>0</v>
      </c>
      <c r="AN189" s="91">
        <v>0</v>
      </c>
      <c r="AO189" s="91">
        <v>0</v>
      </c>
      <c r="AP189" s="91">
        <v>0</v>
      </c>
      <c r="AQ189" s="91">
        <v>0</v>
      </c>
      <c r="AR189" s="91">
        <v>0</v>
      </c>
      <c r="AS189" s="91">
        <v>0</v>
      </c>
      <c r="AT189" s="91">
        <v>0</v>
      </c>
      <c r="AU189" s="91">
        <v>0</v>
      </c>
      <c r="AV189" s="92">
        <v>44681</v>
      </c>
      <c r="AW189" t="s">
        <v>3</v>
      </c>
      <c r="AX189">
        <v>2022</v>
      </c>
      <c r="AY189" t="s">
        <v>189</v>
      </c>
    </row>
    <row r="190" spans="1:51" x14ac:dyDescent="0.25">
      <c r="A190" s="89">
        <v>120</v>
      </c>
      <c r="B190" s="90" t="s">
        <v>78</v>
      </c>
      <c r="C190" s="91">
        <v>0</v>
      </c>
      <c r="D190" s="91">
        <v>0</v>
      </c>
      <c r="E190" s="91">
        <v>0</v>
      </c>
      <c r="F190" s="91">
        <v>0</v>
      </c>
      <c r="G190" s="91">
        <v>0</v>
      </c>
      <c r="H190" s="91">
        <v>0</v>
      </c>
      <c r="I190" s="91">
        <v>0</v>
      </c>
      <c r="J190" s="91">
        <v>0</v>
      </c>
      <c r="K190" s="91">
        <v>0</v>
      </c>
      <c r="L190" s="91">
        <v>0</v>
      </c>
      <c r="M190" s="91">
        <v>0</v>
      </c>
      <c r="N190" s="91">
        <v>0</v>
      </c>
      <c r="O190" s="91">
        <v>0</v>
      </c>
      <c r="P190" s="91">
        <v>0</v>
      </c>
      <c r="Q190" s="91">
        <v>0</v>
      </c>
      <c r="R190" s="91">
        <v>0</v>
      </c>
      <c r="S190" s="91">
        <v>0</v>
      </c>
      <c r="T190" s="91">
        <v>0</v>
      </c>
      <c r="U190" s="91">
        <v>0</v>
      </c>
      <c r="V190" s="91">
        <v>0</v>
      </c>
      <c r="W190" s="91">
        <v>0</v>
      </c>
      <c r="X190" s="91">
        <v>0</v>
      </c>
      <c r="Y190" s="91">
        <v>0</v>
      </c>
      <c r="Z190" s="91">
        <v>0</v>
      </c>
      <c r="AA190" s="91">
        <v>0</v>
      </c>
      <c r="AB190" s="91">
        <v>0</v>
      </c>
      <c r="AC190" s="326">
        <v>0</v>
      </c>
      <c r="AD190" s="91">
        <v>0</v>
      </c>
      <c r="AE190" s="91">
        <v>0</v>
      </c>
      <c r="AF190" s="91">
        <v>0</v>
      </c>
      <c r="AG190" s="91">
        <v>0</v>
      </c>
      <c r="AH190" s="91">
        <v>0</v>
      </c>
      <c r="AI190" s="91">
        <v>0</v>
      </c>
      <c r="AJ190" s="91">
        <v>0</v>
      </c>
      <c r="AK190" s="91">
        <v>0</v>
      </c>
      <c r="AL190" s="91">
        <v>0</v>
      </c>
      <c r="AM190" s="91">
        <v>0</v>
      </c>
      <c r="AN190" s="91">
        <v>0</v>
      </c>
      <c r="AO190" s="91">
        <v>0</v>
      </c>
      <c r="AP190" s="91">
        <v>0</v>
      </c>
      <c r="AQ190" s="91">
        <v>0</v>
      </c>
      <c r="AR190" s="91">
        <v>0</v>
      </c>
      <c r="AS190" s="91">
        <v>0</v>
      </c>
      <c r="AT190" s="91">
        <v>0</v>
      </c>
      <c r="AU190" s="91">
        <v>0</v>
      </c>
      <c r="AV190" s="92">
        <v>44681</v>
      </c>
      <c r="AW190" t="s">
        <v>3</v>
      </c>
      <c r="AX190">
        <v>2022</v>
      </c>
      <c r="AY190" t="s">
        <v>187</v>
      </c>
    </row>
    <row r="191" spans="1:51" x14ac:dyDescent="0.25">
      <c r="A191" s="89">
        <v>121</v>
      </c>
      <c r="B191" s="90" t="s">
        <v>68</v>
      </c>
      <c r="C191" s="91">
        <v>252622.56</v>
      </c>
      <c r="D191" s="91">
        <v>0</v>
      </c>
      <c r="E191" s="91">
        <v>0</v>
      </c>
      <c r="F191" s="91">
        <v>0</v>
      </c>
      <c r="G191" s="91">
        <v>0</v>
      </c>
      <c r="H191" s="91">
        <v>0</v>
      </c>
      <c r="I191" s="91">
        <v>0</v>
      </c>
      <c r="J191" s="91">
        <v>0</v>
      </c>
      <c r="K191" s="91">
        <v>0</v>
      </c>
      <c r="L191" s="91">
        <v>0</v>
      </c>
      <c r="M191" s="91">
        <v>0</v>
      </c>
      <c r="N191" s="91">
        <v>0</v>
      </c>
      <c r="O191" s="91">
        <v>0</v>
      </c>
      <c r="P191" s="91">
        <v>0</v>
      </c>
      <c r="Q191" s="91">
        <v>0</v>
      </c>
      <c r="R191" s="91">
        <v>0</v>
      </c>
      <c r="S191" s="91">
        <v>0</v>
      </c>
      <c r="T191" s="91">
        <v>0</v>
      </c>
      <c r="U191" s="91">
        <v>63197.37</v>
      </c>
      <c r="V191" s="91">
        <v>0</v>
      </c>
      <c r="W191" s="91">
        <v>0</v>
      </c>
      <c r="X191" s="91">
        <v>0</v>
      </c>
      <c r="Y191" s="91">
        <v>0</v>
      </c>
      <c r="Z191" s="91">
        <v>0</v>
      </c>
      <c r="AA191" s="91">
        <v>0</v>
      </c>
      <c r="AB191" s="91">
        <v>0</v>
      </c>
      <c r="AC191" s="326">
        <v>0</v>
      </c>
      <c r="AD191" s="91">
        <v>0</v>
      </c>
      <c r="AE191" s="91">
        <v>0</v>
      </c>
      <c r="AF191" s="91">
        <v>0</v>
      </c>
      <c r="AG191" s="91">
        <v>0</v>
      </c>
      <c r="AH191" s="91">
        <v>0</v>
      </c>
      <c r="AI191" s="91">
        <v>0</v>
      </c>
      <c r="AJ191" s="91">
        <v>39110.269999999997</v>
      </c>
      <c r="AK191" s="91">
        <v>146893.44</v>
      </c>
      <c r="AL191" s="91">
        <v>0</v>
      </c>
      <c r="AM191" s="91">
        <v>0</v>
      </c>
      <c r="AN191" s="91">
        <v>140.58000000000001</v>
      </c>
      <c r="AO191" s="91">
        <v>0</v>
      </c>
      <c r="AP191" s="91">
        <v>3280.9</v>
      </c>
      <c r="AQ191" s="91">
        <v>0</v>
      </c>
      <c r="AR191" s="91">
        <v>0</v>
      </c>
      <c r="AS191" s="91">
        <v>102307.64</v>
      </c>
      <c r="AT191" s="91">
        <v>150314.91999999998</v>
      </c>
      <c r="AU191" s="91">
        <v>0</v>
      </c>
      <c r="AV191" s="92">
        <v>44681</v>
      </c>
      <c r="AW191" t="s">
        <v>3</v>
      </c>
      <c r="AX191">
        <v>2022</v>
      </c>
      <c r="AY191" t="s">
        <v>188</v>
      </c>
    </row>
    <row r="192" spans="1:51" x14ac:dyDescent="0.25">
      <c r="A192" s="89">
        <v>122</v>
      </c>
      <c r="B192" s="90" t="s">
        <v>69</v>
      </c>
      <c r="C192" s="91">
        <v>2798508.9000000004</v>
      </c>
      <c r="D192" s="91">
        <v>0</v>
      </c>
      <c r="E192" s="91">
        <v>0</v>
      </c>
      <c r="F192" s="91">
        <v>0</v>
      </c>
      <c r="G192" s="91">
        <v>92360.24</v>
      </c>
      <c r="H192" s="91">
        <v>0</v>
      </c>
      <c r="I192" s="91">
        <v>0</v>
      </c>
      <c r="J192" s="91">
        <v>0</v>
      </c>
      <c r="K192" s="91">
        <v>0</v>
      </c>
      <c r="L192" s="91">
        <v>0</v>
      </c>
      <c r="M192" s="91">
        <v>0</v>
      </c>
      <c r="N192" s="91">
        <v>0</v>
      </c>
      <c r="O192" s="91">
        <v>0</v>
      </c>
      <c r="P192" s="91">
        <v>0</v>
      </c>
      <c r="Q192" s="91">
        <v>0</v>
      </c>
      <c r="R192" s="91">
        <v>0</v>
      </c>
      <c r="S192" s="91">
        <v>0</v>
      </c>
      <c r="T192" s="91">
        <v>92360.24</v>
      </c>
      <c r="U192" s="91">
        <v>0</v>
      </c>
      <c r="V192" s="91">
        <v>0</v>
      </c>
      <c r="W192" s="91">
        <v>0</v>
      </c>
      <c r="X192" s="91">
        <v>3439.65</v>
      </c>
      <c r="Y192" s="91">
        <v>0</v>
      </c>
      <c r="Z192" s="91">
        <v>0</v>
      </c>
      <c r="AA192" s="91">
        <v>25489.99</v>
      </c>
      <c r="AB192" s="91">
        <v>0</v>
      </c>
      <c r="AC192" s="326">
        <v>261003.75</v>
      </c>
      <c r="AD192" s="91">
        <v>0</v>
      </c>
      <c r="AE192" s="91">
        <v>40</v>
      </c>
      <c r="AF192" s="91">
        <v>0</v>
      </c>
      <c r="AG192" s="91">
        <v>0</v>
      </c>
      <c r="AH192" s="91">
        <v>0</v>
      </c>
      <c r="AI192" s="91">
        <v>0</v>
      </c>
      <c r="AJ192" s="91">
        <v>2411738.37</v>
      </c>
      <c r="AK192" s="91">
        <v>0</v>
      </c>
      <c r="AL192" s="91">
        <v>0</v>
      </c>
      <c r="AM192" s="91">
        <v>0</v>
      </c>
      <c r="AN192" s="91">
        <v>4436.8999999999996</v>
      </c>
      <c r="AO192" s="91">
        <v>0</v>
      </c>
      <c r="AP192" s="91">
        <v>0</v>
      </c>
      <c r="AQ192" s="91">
        <v>0</v>
      </c>
      <c r="AR192" s="91">
        <v>0</v>
      </c>
      <c r="AS192" s="91">
        <v>2701711.7600000002</v>
      </c>
      <c r="AT192" s="91">
        <v>4436.8999999999996</v>
      </c>
      <c r="AU192" s="91">
        <v>0</v>
      </c>
      <c r="AV192" s="92">
        <v>44681</v>
      </c>
      <c r="AW192" t="s">
        <v>3</v>
      </c>
      <c r="AX192">
        <v>2022</v>
      </c>
      <c r="AY192" t="s">
        <v>267</v>
      </c>
    </row>
    <row r="193" spans="1:51" x14ac:dyDescent="0.25">
      <c r="A193" s="89">
        <v>124</v>
      </c>
      <c r="B193" s="248" t="s">
        <v>99</v>
      </c>
      <c r="C193" s="91">
        <v>639878.09</v>
      </c>
      <c r="D193" s="91">
        <v>0</v>
      </c>
      <c r="E193" s="91">
        <v>0</v>
      </c>
      <c r="F193" s="91">
        <v>0</v>
      </c>
      <c r="G193" s="91">
        <v>0</v>
      </c>
      <c r="H193" s="91">
        <v>0</v>
      </c>
      <c r="I193" s="91">
        <v>0</v>
      </c>
      <c r="J193" s="91">
        <v>0</v>
      </c>
      <c r="K193" s="91">
        <v>0</v>
      </c>
      <c r="L193" s="91">
        <v>0</v>
      </c>
      <c r="M193" s="91">
        <v>0</v>
      </c>
      <c r="N193" s="91">
        <v>0</v>
      </c>
      <c r="O193" s="91">
        <v>0</v>
      </c>
      <c r="P193" s="91">
        <v>0</v>
      </c>
      <c r="Q193" s="91">
        <v>0</v>
      </c>
      <c r="R193" s="91">
        <v>0</v>
      </c>
      <c r="S193" s="91">
        <v>0</v>
      </c>
      <c r="T193" s="91">
        <v>0</v>
      </c>
      <c r="U193" s="91">
        <v>2233.65</v>
      </c>
      <c r="V193" s="91">
        <v>0</v>
      </c>
      <c r="W193" s="91">
        <v>0</v>
      </c>
      <c r="X193" s="91">
        <v>0</v>
      </c>
      <c r="Y193" s="91">
        <v>0</v>
      </c>
      <c r="Z193" s="91">
        <v>0</v>
      </c>
      <c r="AA193" s="91">
        <v>0</v>
      </c>
      <c r="AB193" s="91">
        <v>0</v>
      </c>
      <c r="AC193" s="326">
        <v>0</v>
      </c>
      <c r="AD193" s="91">
        <v>0</v>
      </c>
      <c r="AE193" s="91">
        <v>0</v>
      </c>
      <c r="AF193" s="91">
        <v>0</v>
      </c>
      <c r="AG193" s="91">
        <v>0</v>
      </c>
      <c r="AH193" s="91">
        <v>0</v>
      </c>
      <c r="AI193" s="91">
        <v>0</v>
      </c>
      <c r="AJ193" s="91">
        <v>0</v>
      </c>
      <c r="AK193" s="91">
        <v>0</v>
      </c>
      <c r="AL193" s="91">
        <v>9206.33</v>
      </c>
      <c r="AM193" s="91">
        <v>0</v>
      </c>
      <c r="AN193" s="91">
        <v>38385.39</v>
      </c>
      <c r="AO193" s="91">
        <v>0</v>
      </c>
      <c r="AP193" s="91">
        <v>0</v>
      </c>
      <c r="AQ193" s="91">
        <v>0</v>
      </c>
      <c r="AR193" s="91">
        <v>0</v>
      </c>
      <c r="AS193" s="91">
        <v>2233.65</v>
      </c>
      <c r="AT193" s="91">
        <v>637644.43999999994</v>
      </c>
      <c r="AU193" s="91">
        <v>590052.72</v>
      </c>
      <c r="AV193" s="92">
        <v>44681</v>
      </c>
      <c r="AW193" t="s">
        <v>3</v>
      </c>
      <c r="AX193" s="39">
        <v>2022</v>
      </c>
      <c r="AY193" s="39" t="s">
        <v>289</v>
      </c>
    </row>
    <row r="194" spans="1:51" x14ac:dyDescent="0.25">
      <c r="A194" s="89">
        <v>1</v>
      </c>
      <c r="B194" s="90" t="s">
        <v>65</v>
      </c>
      <c r="C194" s="91">
        <v>1972320.68</v>
      </c>
      <c r="D194" s="91">
        <v>0</v>
      </c>
      <c r="E194" s="91">
        <v>0</v>
      </c>
      <c r="F194" s="91">
        <v>0</v>
      </c>
      <c r="G194" s="91">
        <v>3801.4900000000002</v>
      </c>
      <c r="H194" s="91">
        <v>0</v>
      </c>
      <c r="I194" s="91">
        <v>0</v>
      </c>
      <c r="J194" s="91">
        <v>152.01999999999998</v>
      </c>
      <c r="K194" s="91">
        <v>8418.25</v>
      </c>
      <c r="L194" s="91">
        <v>0</v>
      </c>
      <c r="M194" s="91">
        <v>40805.61</v>
      </c>
      <c r="N194" s="91">
        <v>238069.75999999998</v>
      </c>
      <c r="O194" s="91">
        <v>278875.37</v>
      </c>
      <c r="P194" s="91">
        <v>2024.9199999999998</v>
      </c>
      <c r="Q194" s="91">
        <v>0</v>
      </c>
      <c r="R194" s="91">
        <v>0</v>
      </c>
      <c r="S194" s="91">
        <v>0</v>
      </c>
      <c r="T194" s="91">
        <v>293272.05</v>
      </c>
      <c r="U194" s="91">
        <v>37108.199999999997</v>
      </c>
      <c r="V194" s="91">
        <v>1094.52</v>
      </c>
      <c r="W194" s="91">
        <v>0</v>
      </c>
      <c r="X194" s="91">
        <v>0</v>
      </c>
      <c r="Y194" s="91">
        <v>0</v>
      </c>
      <c r="Z194" s="91">
        <v>0</v>
      </c>
      <c r="AA194" s="91">
        <v>11302.26</v>
      </c>
      <c r="AB194" s="91">
        <v>0</v>
      </c>
      <c r="AC194" s="326">
        <v>15536.74</v>
      </c>
      <c r="AD194" s="91">
        <v>692052.73</v>
      </c>
      <c r="AE194" s="91">
        <v>308.27999999999997</v>
      </c>
      <c r="AF194" s="91">
        <v>0</v>
      </c>
      <c r="AG194" s="91">
        <v>0</v>
      </c>
      <c r="AH194" s="91">
        <v>0</v>
      </c>
      <c r="AI194" s="91">
        <v>0</v>
      </c>
      <c r="AJ194" s="91">
        <v>0</v>
      </c>
      <c r="AK194" s="91">
        <v>36536.379999999997</v>
      </c>
      <c r="AL194" s="91">
        <v>56388.9</v>
      </c>
      <c r="AM194" s="91">
        <v>0</v>
      </c>
      <c r="AN194" s="91">
        <v>103246.67</v>
      </c>
      <c r="AO194" s="91">
        <v>0</v>
      </c>
      <c r="AP194" s="91">
        <v>1399</v>
      </c>
      <c r="AQ194" s="91">
        <v>0</v>
      </c>
      <c r="AR194" s="91">
        <v>0</v>
      </c>
      <c r="AS194" s="91">
        <v>757402.73</v>
      </c>
      <c r="AT194" s="91">
        <v>921645.89999999991</v>
      </c>
      <c r="AU194" s="91">
        <v>724074.95</v>
      </c>
      <c r="AV194" s="92">
        <v>44712</v>
      </c>
      <c r="AW194" t="s">
        <v>4</v>
      </c>
      <c r="AX194">
        <v>2022</v>
      </c>
      <c r="AY194" t="s">
        <v>177</v>
      </c>
    </row>
    <row r="195" spans="1:51" x14ac:dyDescent="0.25">
      <c r="A195" s="89">
        <v>2</v>
      </c>
      <c r="B195" s="90" t="s">
        <v>90</v>
      </c>
      <c r="C195" s="91">
        <v>12736926.030000001</v>
      </c>
      <c r="D195" s="91">
        <v>376344.65</v>
      </c>
      <c r="E195" s="91">
        <v>0</v>
      </c>
      <c r="F195" s="91">
        <v>0</v>
      </c>
      <c r="G195" s="91">
        <v>10111.459999999999</v>
      </c>
      <c r="H195" s="91">
        <v>0</v>
      </c>
      <c r="I195" s="91">
        <v>0</v>
      </c>
      <c r="J195" s="91">
        <v>47.79</v>
      </c>
      <c r="K195" s="91">
        <v>26974.01</v>
      </c>
      <c r="L195" s="91">
        <v>0</v>
      </c>
      <c r="M195" s="91">
        <v>20457.62</v>
      </c>
      <c r="N195" s="91">
        <v>2047513.59</v>
      </c>
      <c r="O195" s="91">
        <v>2067971.2100000002</v>
      </c>
      <c r="P195" s="91">
        <v>1134496.33</v>
      </c>
      <c r="Q195" s="91">
        <v>0</v>
      </c>
      <c r="R195" s="91">
        <v>0</v>
      </c>
      <c r="S195" s="91">
        <v>0</v>
      </c>
      <c r="T195" s="91">
        <v>3615945.45</v>
      </c>
      <c r="U195" s="91">
        <v>428.3</v>
      </c>
      <c r="V195" s="91">
        <v>245.47</v>
      </c>
      <c r="W195" s="91">
        <v>813.67</v>
      </c>
      <c r="X195" s="91">
        <v>0</v>
      </c>
      <c r="Y195" s="91">
        <v>174.52</v>
      </c>
      <c r="Z195" s="91">
        <v>0</v>
      </c>
      <c r="AA195" s="91">
        <v>0</v>
      </c>
      <c r="AB195" s="91">
        <v>0</v>
      </c>
      <c r="AC195" s="326">
        <v>11702.7</v>
      </c>
      <c r="AD195" s="91">
        <v>8540722.5399999991</v>
      </c>
      <c r="AE195" s="91">
        <v>10344.4</v>
      </c>
      <c r="AF195" s="91">
        <v>0</v>
      </c>
      <c r="AG195" s="91">
        <v>0</v>
      </c>
      <c r="AH195" s="91">
        <v>0</v>
      </c>
      <c r="AI195" s="91">
        <v>0</v>
      </c>
      <c r="AJ195" s="91">
        <v>510130.43</v>
      </c>
      <c r="AK195" s="91">
        <v>38910.58</v>
      </c>
      <c r="AL195" s="91">
        <v>390</v>
      </c>
      <c r="AM195" s="91">
        <v>0</v>
      </c>
      <c r="AN195" s="91">
        <v>2200.0100000000002</v>
      </c>
      <c r="AO195" s="91">
        <v>0</v>
      </c>
      <c r="AP195" s="91">
        <v>4917.96</v>
      </c>
      <c r="AQ195" s="91">
        <v>0</v>
      </c>
      <c r="AR195" s="91">
        <v>0</v>
      </c>
      <c r="AS195" s="91">
        <v>9074562.0299999993</v>
      </c>
      <c r="AT195" s="91">
        <v>46418.55</v>
      </c>
      <c r="AU195" s="91">
        <v>0</v>
      </c>
      <c r="AV195" s="92">
        <v>44712</v>
      </c>
      <c r="AW195" t="s">
        <v>4</v>
      </c>
      <c r="AX195">
        <v>2022</v>
      </c>
      <c r="AY195" t="s">
        <v>168</v>
      </c>
    </row>
    <row r="196" spans="1:51" x14ac:dyDescent="0.25">
      <c r="A196" s="89">
        <v>12</v>
      </c>
      <c r="B196" s="90" t="s">
        <v>81</v>
      </c>
      <c r="C196" s="91">
        <v>62314663.850000001</v>
      </c>
      <c r="D196" s="91">
        <v>155667.81</v>
      </c>
      <c r="E196" s="91">
        <v>0</v>
      </c>
      <c r="F196" s="91">
        <v>0</v>
      </c>
      <c r="G196" s="91">
        <v>509759.79000000004</v>
      </c>
      <c r="H196" s="91">
        <v>0</v>
      </c>
      <c r="I196" s="91">
        <v>0</v>
      </c>
      <c r="J196" s="91">
        <v>140117.56999999998</v>
      </c>
      <c r="K196" s="91">
        <v>171947.61000000002</v>
      </c>
      <c r="L196" s="91">
        <v>0</v>
      </c>
      <c r="M196" s="91">
        <v>26200930.260000002</v>
      </c>
      <c r="N196" s="91">
        <v>12710662.640000001</v>
      </c>
      <c r="O196" s="91">
        <v>38911592.900000006</v>
      </c>
      <c r="P196" s="91">
        <v>1115539.75</v>
      </c>
      <c r="Q196" s="91">
        <v>0</v>
      </c>
      <c r="R196" s="91">
        <v>0</v>
      </c>
      <c r="S196" s="91">
        <v>0</v>
      </c>
      <c r="T196" s="91">
        <v>41004625.43</v>
      </c>
      <c r="U196" s="91">
        <v>617941.82999999996</v>
      </c>
      <c r="V196" s="91">
        <v>43872.68</v>
      </c>
      <c r="W196" s="91">
        <v>30814.38</v>
      </c>
      <c r="X196" s="91">
        <v>1117228.49</v>
      </c>
      <c r="Y196" s="91">
        <v>15858.8</v>
      </c>
      <c r="Z196" s="91">
        <v>0</v>
      </c>
      <c r="AA196" s="91">
        <v>1142891.4900000002</v>
      </c>
      <c r="AB196" s="91">
        <v>0</v>
      </c>
      <c r="AC196" s="326">
        <v>2246959.44</v>
      </c>
      <c r="AD196" s="91">
        <v>529047.12</v>
      </c>
      <c r="AE196" s="91">
        <v>14133.5</v>
      </c>
      <c r="AF196" s="91">
        <v>0</v>
      </c>
      <c r="AG196" s="91">
        <v>0</v>
      </c>
      <c r="AH196" s="91">
        <v>0</v>
      </c>
      <c r="AI196" s="91">
        <v>0</v>
      </c>
      <c r="AJ196" s="91">
        <v>12463026.91</v>
      </c>
      <c r="AK196" s="91">
        <v>1469351</v>
      </c>
      <c r="AL196" s="91">
        <v>114700.65</v>
      </c>
      <c r="AM196" s="91">
        <v>0</v>
      </c>
      <c r="AN196" s="91">
        <v>1259318.9600000002</v>
      </c>
      <c r="AO196" s="91">
        <v>70754.179999999993</v>
      </c>
      <c r="AP196" s="91">
        <v>91154.66</v>
      </c>
      <c r="AQ196" s="91">
        <v>81294.33</v>
      </c>
      <c r="AR196" s="91">
        <v>0</v>
      </c>
      <c r="AS196" s="91">
        <v>18221774.640000001</v>
      </c>
      <c r="AT196" s="91">
        <v>3088263.7800000007</v>
      </c>
      <c r="AU196" s="91">
        <v>1690</v>
      </c>
      <c r="AV196" s="92">
        <v>44712</v>
      </c>
      <c r="AW196" t="s">
        <v>4</v>
      </c>
      <c r="AX196">
        <v>2022</v>
      </c>
      <c r="AY196" t="s">
        <v>152</v>
      </c>
    </row>
    <row r="197" spans="1:51" x14ac:dyDescent="0.25">
      <c r="A197" s="89">
        <v>13</v>
      </c>
      <c r="B197" s="90" t="s">
        <v>70</v>
      </c>
      <c r="C197" s="91">
        <v>251370361.61999997</v>
      </c>
      <c r="D197" s="91">
        <v>44636.58</v>
      </c>
      <c r="E197" s="91">
        <v>0</v>
      </c>
      <c r="F197" s="91">
        <v>0</v>
      </c>
      <c r="G197" s="91">
        <v>212005.46</v>
      </c>
      <c r="H197" s="91">
        <v>0</v>
      </c>
      <c r="I197" s="91">
        <v>0</v>
      </c>
      <c r="J197" s="91">
        <v>6484275.1400000006</v>
      </c>
      <c r="K197" s="91">
        <v>1847431.65</v>
      </c>
      <c r="L197" s="91">
        <v>0</v>
      </c>
      <c r="M197" s="91">
        <v>159139275.01999998</v>
      </c>
      <c r="N197" s="91">
        <v>48201660.620000005</v>
      </c>
      <c r="O197" s="91">
        <v>207340935.63999999</v>
      </c>
      <c r="P197" s="91">
        <v>0</v>
      </c>
      <c r="Q197" s="91">
        <v>0</v>
      </c>
      <c r="R197" s="91">
        <v>0</v>
      </c>
      <c r="S197" s="91">
        <v>0</v>
      </c>
      <c r="T197" s="91">
        <v>215929284.46999997</v>
      </c>
      <c r="U197" s="91">
        <v>1079081.45</v>
      </c>
      <c r="V197" s="91">
        <v>0</v>
      </c>
      <c r="W197" s="91">
        <v>26701.19</v>
      </c>
      <c r="X197" s="91">
        <v>327136.23</v>
      </c>
      <c r="Y197" s="91">
        <v>84016.13</v>
      </c>
      <c r="Z197" s="91">
        <v>0</v>
      </c>
      <c r="AA197" s="91">
        <v>8189049.8300000001</v>
      </c>
      <c r="AB197" s="91">
        <v>21312</v>
      </c>
      <c r="AC197" s="326">
        <v>17341508</v>
      </c>
      <c r="AD197" s="91">
        <v>95445.24</v>
      </c>
      <c r="AE197" s="91">
        <v>303780.87</v>
      </c>
      <c r="AF197" s="91">
        <v>0</v>
      </c>
      <c r="AG197" s="91">
        <v>0</v>
      </c>
      <c r="AH197" s="91">
        <v>0</v>
      </c>
      <c r="AI197" s="91">
        <v>0</v>
      </c>
      <c r="AJ197" s="91">
        <v>191921.25</v>
      </c>
      <c r="AK197" s="91">
        <v>3311271.8000000003</v>
      </c>
      <c r="AL197" s="91">
        <v>3212492.73</v>
      </c>
      <c r="AM197" s="91">
        <v>0</v>
      </c>
      <c r="AN197" s="91">
        <v>1232485.21</v>
      </c>
      <c r="AO197" s="91">
        <v>0</v>
      </c>
      <c r="AP197" s="91">
        <v>0</v>
      </c>
      <c r="AQ197" s="91">
        <v>0</v>
      </c>
      <c r="AR197" s="91">
        <v>0</v>
      </c>
      <c r="AS197" s="91">
        <v>27659952.189999998</v>
      </c>
      <c r="AT197" s="91">
        <v>7781124.2800000003</v>
      </c>
      <c r="AU197" s="91">
        <v>24874.54</v>
      </c>
      <c r="AV197" s="92">
        <v>44712</v>
      </c>
      <c r="AW197" t="s">
        <v>4</v>
      </c>
      <c r="AX197">
        <v>2022</v>
      </c>
      <c r="AY197" t="s">
        <v>149</v>
      </c>
    </row>
    <row r="198" spans="1:51" x14ac:dyDescent="0.25">
      <c r="A198" s="89">
        <v>23</v>
      </c>
      <c r="B198" s="90" t="s">
        <v>75</v>
      </c>
      <c r="C198" s="91">
        <v>21455670.619999997</v>
      </c>
      <c r="D198" s="91">
        <v>3509.03</v>
      </c>
      <c r="E198" s="91">
        <v>0</v>
      </c>
      <c r="F198" s="91">
        <v>0</v>
      </c>
      <c r="G198" s="91">
        <v>0</v>
      </c>
      <c r="H198" s="91">
        <v>0</v>
      </c>
      <c r="I198" s="91">
        <v>0</v>
      </c>
      <c r="J198" s="91">
        <v>414293.97000000003</v>
      </c>
      <c r="K198" s="91">
        <v>127757.45</v>
      </c>
      <c r="L198" s="91">
        <v>0</v>
      </c>
      <c r="M198" s="91">
        <v>18784.830000000002</v>
      </c>
      <c r="N198" s="91">
        <v>1125603.93</v>
      </c>
      <c r="O198" s="91">
        <v>1144388.76</v>
      </c>
      <c r="P198" s="91">
        <v>0</v>
      </c>
      <c r="Q198" s="91">
        <v>0</v>
      </c>
      <c r="R198" s="91">
        <v>0</v>
      </c>
      <c r="S198" s="91">
        <v>0</v>
      </c>
      <c r="T198" s="91">
        <v>1689949.21</v>
      </c>
      <c r="U198" s="91">
        <v>8039100.5599999996</v>
      </c>
      <c r="V198" s="91">
        <v>2943501.04</v>
      </c>
      <c r="W198" s="91">
        <v>137331.87</v>
      </c>
      <c r="X198" s="91">
        <v>846520.39</v>
      </c>
      <c r="Y198" s="91">
        <v>377642.63</v>
      </c>
      <c r="Z198" s="91">
        <v>0</v>
      </c>
      <c r="AA198" s="91">
        <v>135963.5</v>
      </c>
      <c r="AB198" s="91">
        <v>388568.69</v>
      </c>
      <c r="AC198" s="326">
        <v>1466077.94</v>
      </c>
      <c r="AD198" s="91">
        <v>1853352.02</v>
      </c>
      <c r="AE198" s="91">
        <v>888134.26</v>
      </c>
      <c r="AF198" s="91">
        <v>0</v>
      </c>
      <c r="AG198" s="91">
        <v>0</v>
      </c>
      <c r="AH198" s="91">
        <v>0</v>
      </c>
      <c r="AI198" s="91">
        <v>0</v>
      </c>
      <c r="AJ198" s="91">
        <v>271847.93</v>
      </c>
      <c r="AK198" s="91">
        <v>545848.01</v>
      </c>
      <c r="AL198" s="91">
        <v>102946.11</v>
      </c>
      <c r="AM198" s="91">
        <v>0</v>
      </c>
      <c r="AN198" s="91">
        <v>1223835.01</v>
      </c>
      <c r="AO198" s="91">
        <v>0</v>
      </c>
      <c r="AP198" s="91">
        <v>81462.67</v>
      </c>
      <c r="AQ198" s="91">
        <v>0</v>
      </c>
      <c r="AR198" s="91">
        <v>0</v>
      </c>
      <c r="AS198" s="91">
        <v>17348040.829999998</v>
      </c>
      <c r="AT198" s="91">
        <v>2417680.58</v>
      </c>
      <c r="AU198" s="91">
        <v>463588.78</v>
      </c>
      <c r="AV198" s="92">
        <v>44712</v>
      </c>
      <c r="AW198" t="s">
        <v>4</v>
      </c>
      <c r="AX198">
        <v>2022</v>
      </c>
      <c r="AY198" t="s">
        <v>159</v>
      </c>
    </row>
    <row r="199" spans="1:51" x14ac:dyDescent="0.25">
      <c r="A199" s="89">
        <v>24</v>
      </c>
      <c r="B199" s="90" t="s">
        <v>98</v>
      </c>
      <c r="C199" s="91">
        <v>10842065.330000002</v>
      </c>
      <c r="D199" s="91">
        <v>422234.45</v>
      </c>
      <c r="E199" s="91">
        <v>0</v>
      </c>
      <c r="F199" s="91">
        <v>0</v>
      </c>
      <c r="G199" s="91">
        <v>495740.74</v>
      </c>
      <c r="H199" s="91">
        <v>0</v>
      </c>
      <c r="I199" s="91">
        <v>0</v>
      </c>
      <c r="J199" s="91">
        <v>170063.35</v>
      </c>
      <c r="K199" s="91">
        <v>284158.36000000004</v>
      </c>
      <c r="L199" s="91">
        <v>0</v>
      </c>
      <c r="M199" s="91">
        <v>6707.7</v>
      </c>
      <c r="N199" s="91">
        <v>8592160.6900000013</v>
      </c>
      <c r="O199" s="91">
        <v>8598868.3900000006</v>
      </c>
      <c r="P199" s="91">
        <v>367158.72000000003</v>
      </c>
      <c r="Q199" s="91">
        <v>0</v>
      </c>
      <c r="R199" s="91">
        <v>0</v>
      </c>
      <c r="S199" s="91">
        <v>0</v>
      </c>
      <c r="T199" s="91">
        <v>10338224.010000002</v>
      </c>
      <c r="U199" s="91">
        <v>149813.07</v>
      </c>
      <c r="V199" s="91">
        <v>0</v>
      </c>
      <c r="W199" s="91">
        <v>0</v>
      </c>
      <c r="X199" s="91">
        <v>20173.330000000002</v>
      </c>
      <c r="Y199" s="91">
        <v>0</v>
      </c>
      <c r="Z199" s="91">
        <v>0</v>
      </c>
      <c r="AA199" s="91">
        <v>27258.560000000001</v>
      </c>
      <c r="AB199" s="91">
        <v>0</v>
      </c>
      <c r="AC199" s="326">
        <v>0</v>
      </c>
      <c r="AD199" s="91">
        <v>155558.16</v>
      </c>
      <c r="AE199" s="91">
        <v>10511.65</v>
      </c>
      <c r="AF199" s="91">
        <v>0</v>
      </c>
      <c r="AG199" s="91">
        <v>0</v>
      </c>
      <c r="AH199" s="91">
        <v>0</v>
      </c>
      <c r="AI199" s="91">
        <v>0</v>
      </c>
      <c r="AJ199" s="91">
        <v>116743.22</v>
      </c>
      <c r="AK199" s="91">
        <v>3642.12</v>
      </c>
      <c r="AL199" s="91">
        <v>0</v>
      </c>
      <c r="AM199" s="91">
        <v>0</v>
      </c>
      <c r="AN199" s="91">
        <v>20141.21</v>
      </c>
      <c r="AO199" s="91">
        <v>0</v>
      </c>
      <c r="AP199" s="91">
        <v>0</v>
      </c>
      <c r="AQ199" s="91">
        <v>0</v>
      </c>
      <c r="AR199" s="91">
        <v>0</v>
      </c>
      <c r="AS199" s="91">
        <v>480057.99</v>
      </c>
      <c r="AT199" s="91">
        <v>23783.329999999998</v>
      </c>
      <c r="AU199" s="91">
        <v>0</v>
      </c>
      <c r="AV199" s="92">
        <v>44712</v>
      </c>
      <c r="AW199" t="s">
        <v>4</v>
      </c>
      <c r="AX199">
        <v>2022</v>
      </c>
      <c r="AY199" t="s">
        <v>164</v>
      </c>
    </row>
    <row r="200" spans="1:51" x14ac:dyDescent="0.25">
      <c r="A200" s="89">
        <v>25</v>
      </c>
      <c r="B200" s="90" t="s">
        <v>67</v>
      </c>
      <c r="C200" s="91">
        <v>3796833.02</v>
      </c>
      <c r="D200" s="91">
        <v>1174008.4600000002</v>
      </c>
      <c r="E200" s="91">
        <v>0</v>
      </c>
      <c r="F200" s="91">
        <v>0</v>
      </c>
      <c r="G200" s="91">
        <v>0</v>
      </c>
      <c r="H200" s="91">
        <v>0</v>
      </c>
      <c r="I200" s="91">
        <v>0</v>
      </c>
      <c r="J200" s="91">
        <v>0</v>
      </c>
      <c r="K200" s="91">
        <v>0</v>
      </c>
      <c r="L200" s="91">
        <v>0</v>
      </c>
      <c r="M200" s="91">
        <v>0</v>
      </c>
      <c r="N200" s="91">
        <v>0</v>
      </c>
      <c r="O200" s="91">
        <v>0</v>
      </c>
      <c r="P200" s="91">
        <v>2618605.5</v>
      </c>
      <c r="Q200" s="91">
        <v>0</v>
      </c>
      <c r="R200" s="91">
        <v>0</v>
      </c>
      <c r="S200" s="91">
        <v>0</v>
      </c>
      <c r="T200" s="91">
        <v>3792613.96</v>
      </c>
      <c r="U200" s="91">
        <v>0</v>
      </c>
      <c r="V200" s="91">
        <v>0</v>
      </c>
      <c r="W200" s="91">
        <v>0</v>
      </c>
      <c r="X200" s="91">
        <v>0</v>
      </c>
      <c r="Y200" s="91">
        <v>0</v>
      </c>
      <c r="Z200" s="91">
        <v>0</v>
      </c>
      <c r="AA200" s="91">
        <v>0</v>
      </c>
      <c r="AB200" s="91">
        <v>0</v>
      </c>
      <c r="AC200" s="326">
        <v>4218.42</v>
      </c>
      <c r="AD200" s="91">
        <v>0</v>
      </c>
      <c r="AE200" s="91">
        <v>0</v>
      </c>
      <c r="AF200" s="91">
        <v>0</v>
      </c>
      <c r="AG200" s="91">
        <v>0</v>
      </c>
      <c r="AH200" s="91">
        <v>0</v>
      </c>
      <c r="AI200" s="91">
        <v>0</v>
      </c>
      <c r="AJ200" s="91">
        <v>0</v>
      </c>
      <c r="AK200" s="91">
        <v>0</v>
      </c>
      <c r="AL200" s="91">
        <v>0</v>
      </c>
      <c r="AM200" s="91">
        <v>0</v>
      </c>
      <c r="AN200" s="91">
        <v>0</v>
      </c>
      <c r="AO200" s="91">
        <v>0</v>
      </c>
      <c r="AP200" s="91">
        <v>0</v>
      </c>
      <c r="AQ200" s="91">
        <v>0</v>
      </c>
      <c r="AR200" s="91">
        <v>0</v>
      </c>
      <c r="AS200" s="91">
        <v>4218.42</v>
      </c>
      <c r="AT200" s="91">
        <v>0</v>
      </c>
      <c r="AU200" s="91">
        <v>0</v>
      </c>
      <c r="AV200" s="92">
        <v>44712</v>
      </c>
      <c r="AW200" t="s">
        <v>4</v>
      </c>
      <c r="AX200">
        <v>2022</v>
      </c>
      <c r="AY200" t="s">
        <v>174</v>
      </c>
    </row>
    <row r="201" spans="1:51" x14ac:dyDescent="0.25">
      <c r="A201" s="89">
        <v>29</v>
      </c>
      <c r="B201" s="90" t="s">
        <v>94</v>
      </c>
      <c r="C201" s="91">
        <v>17113275.400000002</v>
      </c>
      <c r="D201" s="91">
        <v>88066.6</v>
      </c>
      <c r="E201" s="91">
        <v>0</v>
      </c>
      <c r="F201" s="91">
        <v>0</v>
      </c>
      <c r="G201" s="91">
        <v>379.7</v>
      </c>
      <c r="H201" s="91">
        <v>0</v>
      </c>
      <c r="I201" s="91">
        <v>0</v>
      </c>
      <c r="J201" s="91">
        <v>0</v>
      </c>
      <c r="K201" s="91">
        <v>8694.67</v>
      </c>
      <c r="L201" s="91">
        <v>0</v>
      </c>
      <c r="M201" s="91">
        <v>0</v>
      </c>
      <c r="N201" s="91">
        <v>981211.54</v>
      </c>
      <c r="O201" s="91">
        <v>981211.54</v>
      </c>
      <c r="P201" s="91">
        <v>12845.310000000001</v>
      </c>
      <c r="Q201" s="91">
        <v>0</v>
      </c>
      <c r="R201" s="91">
        <v>0</v>
      </c>
      <c r="S201" s="91">
        <v>0</v>
      </c>
      <c r="T201" s="91">
        <v>1091197.82</v>
      </c>
      <c r="U201" s="91">
        <v>5532561.8500000006</v>
      </c>
      <c r="V201" s="91">
        <v>4154578.73</v>
      </c>
      <c r="W201" s="91">
        <v>703004</v>
      </c>
      <c r="X201" s="91">
        <v>1593531.13</v>
      </c>
      <c r="Y201" s="91">
        <v>2243353.1799999997</v>
      </c>
      <c r="Z201" s="91">
        <v>0</v>
      </c>
      <c r="AA201" s="91">
        <v>0</v>
      </c>
      <c r="AB201" s="91">
        <v>174177.89</v>
      </c>
      <c r="AC201" s="326">
        <v>0</v>
      </c>
      <c r="AD201" s="91">
        <v>0</v>
      </c>
      <c r="AE201" s="91">
        <v>32095.219999999998</v>
      </c>
      <c r="AF201" s="91">
        <v>0</v>
      </c>
      <c r="AG201" s="91">
        <v>0</v>
      </c>
      <c r="AH201" s="91">
        <v>0</v>
      </c>
      <c r="AI201" s="91">
        <v>0</v>
      </c>
      <c r="AJ201" s="91">
        <v>287261.63</v>
      </c>
      <c r="AK201" s="91">
        <v>0</v>
      </c>
      <c r="AL201" s="91">
        <v>12140.34</v>
      </c>
      <c r="AM201" s="91">
        <v>0</v>
      </c>
      <c r="AN201" s="91">
        <v>641672.45000000007</v>
      </c>
      <c r="AO201" s="91">
        <v>0</v>
      </c>
      <c r="AP201" s="91">
        <v>129666</v>
      </c>
      <c r="AQ201" s="91">
        <v>517591.21</v>
      </c>
      <c r="AR201" s="91">
        <v>0</v>
      </c>
      <c r="AS201" s="91">
        <v>14720563.630000003</v>
      </c>
      <c r="AT201" s="91">
        <v>1301513.95</v>
      </c>
      <c r="AU201" s="91">
        <v>443.95</v>
      </c>
      <c r="AV201" s="92">
        <v>44712</v>
      </c>
      <c r="AW201" t="s">
        <v>4</v>
      </c>
      <c r="AX201">
        <v>2022</v>
      </c>
      <c r="AY201" t="s">
        <v>156</v>
      </c>
    </row>
    <row r="202" spans="1:51" x14ac:dyDescent="0.25">
      <c r="A202" s="89">
        <v>32</v>
      </c>
      <c r="B202" s="90" t="s">
        <v>104</v>
      </c>
      <c r="C202" s="91">
        <v>24579.72</v>
      </c>
      <c r="D202" s="91">
        <v>0</v>
      </c>
      <c r="E202" s="91">
        <v>0</v>
      </c>
      <c r="F202" s="91">
        <v>0</v>
      </c>
      <c r="G202" s="91">
        <v>0</v>
      </c>
      <c r="H202" s="91">
        <v>0</v>
      </c>
      <c r="I202" s="91">
        <v>0</v>
      </c>
      <c r="J202" s="91">
        <v>0</v>
      </c>
      <c r="K202" s="91">
        <v>0</v>
      </c>
      <c r="L202" s="91">
        <v>0</v>
      </c>
      <c r="M202" s="91">
        <v>0</v>
      </c>
      <c r="N202" s="91">
        <v>0</v>
      </c>
      <c r="O202" s="91">
        <v>0</v>
      </c>
      <c r="P202" s="91">
        <v>0</v>
      </c>
      <c r="Q202" s="91">
        <v>0</v>
      </c>
      <c r="R202" s="91">
        <v>0</v>
      </c>
      <c r="S202" s="91">
        <v>0</v>
      </c>
      <c r="T202" s="91">
        <v>0</v>
      </c>
      <c r="U202" s="91">
        <v>0</v>
      </c>
      <c r="V202" s="91">
        <v>0</v>
      </c>
      <c r="W202" s="91">
        <v>0</v>
      </c>
      <c r="X202" s="91">
        <v>0</v>
      </c>
      <c r="Y202" s="91">
        <v>0</v>
      </c>
      <c r="Z202" s="91">
        <v>0</v>
      </c>
      <c r="AA202" s="91">
        <v>0</v>
      </c>
      <c r="AB202" s="91">
        <v>0</v>
      </c>
      <c r="AC202" s="326">
        <v>0</v>
      </c>
      <c r="AD202" s="91">
        <v>0</v>
      </c>
      <c r="AE202" s="91">
        <v>0</v>
      </c>
      <c r="AF202" s="91">
        <v>0</v>
      </c>
      <c r="AG202" s="91">
        <v>0</v>
      </c>
      <c r="AH202" s="91">
        <v>0</v>
      </c>
      <c r="AI202" s="91">
        <v>0</v>
      </c>
      <c r="AJ202" s="91">
        <v>0</v>
      </c>
      <c r="AK202" s="91">
        <v>0</v>
      </c>
      <c r="AL202" s="91">
        <v>0</v>
      </c>
      <c r="AM202" s="91">
        <v>0</v>
      </c>
      <c r="AN202" s="91">
        <v>0</v>
      </c>
      <c r="AO202" s="91">
        <v>0</v>
      </c>
      <c r="AP202" s="91">
        <v>0</v>
      </c>
      <c r="AQ202" s="91">
        <v>0</v>
      </c>
      <c r="AR202" s="91">
        <v>0</v>
      </c>
      <c r="AS202" s="91">
        <v>0</v>
      </c>
      <c r="AT202" s="91">
        <v>24579.72</v>
      </c>
      <c r="AU202" s="91">
        <v>24579.72</v>
      </c>
      <c r="AV202" s="92">
        <v>44712</v>
      </c>
      <c r="AW202" t="s">
        <v>4</v>
      </c>
      <c r="AX202">
        <v>2022</v>
      </c>
      <c r="AY202" t="s">
        <v>287</v>
      </c>
    </row>
    <row r="203" spans="1:51" x14ac:dyDescent="0.25">
      <c r="A203" s="89">
        <v>40</v>
      </c>
      <c r="B203" s="90" t="s">
        <v>97</v>
      </c>
      <c r="C203" s="91">
        <v>7710484.4800000004</v>
      </c>
      <c r="D203" s="91">
        <v>0</v>
      </c>
      <c r="E203" s="91">
        <v>0</v>
      </c>
      <c r="F203" s="91">
        <v>0</v>
      </c>
      <c r="G203" s="91">
        <v>28645.5</v>
      </c>
      <c r="H203" s="91">
        <v>0</v>
      </c>
      <c r="I203" s="91">
        <v>0</v>
      </c>
      <c r="J203" s="91">
        <v>95.84</v>
      </c>
      <c r="K203" s="91">
        <v>48357.19</v>
      </c>
      <c r="L203" s="91">
        <v>0</v>
      </c>
      <c r="M203" s="91">
        <v>1812556.29</v>
      </c>
      <c r="N203" s="91">
        <v>4528407.25</v>
      </c>
      <c r="O203" s="91">
        <v>6340963.54</v>
      </c>
      <c r="P203" s="91">
        <v>56895.6</v>
      </c>
      <c r="Q203" s="91">
        <v>0</v>
      </c>
      <c r="R203" s="91">
        <v>0</v>
      </c>
      <c r="S203" s="91">
        <v>0</v>
      </c>
      <c r="T203" s="91">
        <v>6474957.6699999999</v>
      </c>
      <c r="U203" s="91">
        <v>246752.46000000002</v>
      </c>
      <c r="V203" s="91">
        <v>53195.65</v>
      </c>
      <c r="W203" s="91">
        <v>5411.23</v>
      </c>
      <c r="X203" s="91">
        <v>10742.76</v>
      </c>
      <c r="Y203" s="91">
        <v>8847.8499999999985</v>
      </c>
      <c r="Z203" s="91">
        <v>0</v>
      </c>
      <c r="AA203" s="91">
        <v>42940.13</v>
      </c>
      <c r="AB203" s="91">
        <v>0</v>
      </c>
      <c r="AC203" s="326">
        <v>347931.91</v>
      </c>
      <c r="AD203" s="91">
        <v>38767.35</v>
      </c>
      <c r="AE203" s="91">
        <v>40411.39</v>
      </c>
      <c r="AF203" s="91">
        <v>0</v>
      </c>
      <c r="AG203" s="91">
        <v>0</v>
      </c>
      <c r="AH203" s="91">
        <v>0</v>
      </c>
      <c r="AI203" s="91">
        <v>0</v>
      </c>
      <c r="AJ203" s="91">
        <v>54236.67</v>
      </c>
      <c r="AK203" s="91">
        <v>112038.29000000001</v>
      </c>
      <c r="AL203" s="91">
        <v>4421.3</v>
      </c>
      <c r="AM203" s="91">
        <v>0</v>
      </c>
      <c r="AN203" s="91">
        <v>46833.38</v>
      </c>
      <c r="AO203" s="91">
        <v>0</v>
      </c>
      <c r="AP203" s="91">
        <v>5851.5</v>
      </c>
      <c r="AQ203" s="91">
        <v>0</v>
      </c>
      <c r="AR203" s="91">
        <v>0</v>
      </c>
      <c r="AS203" s="91">
        <v>849237.4</v>
      </c>
      <c r="AT203" s="91">
        <v>386289.41000000003</v>
      </c>
      <c r="AU203" s="91">
        <v>217144.94</v>
      </c>
      <c r="AV203" s="92">
        <v>44712</v>
      </c>
      <c r="AW203" t="s">
        <v>4</v>
      </c>
      <c r="AX203">
        <v>2022</v>
      </c>
      <c r="AY203" t="s">
        <v>166</v>
      </c>
    </row>
    <row r="204" spans="1:51" x14ac:dyDescent="0.25">
      <c r="A204" s="89">
        <v>44</v>
      </c>
      <c r="B204" s="90" t="s">
        <v>62</v>
      </c>
      <c r="C204" s="91">
        <v>4026597.14</v>
      </c>
      <c r="D204" s="91">
        <v>10242.16</v>
      </c>
      <c r="E204" s="91">
        <v>0</v>
      </c>
      <c r="F204" s="91">
        <v>0</v>
      </c>
      <c r="G204" s="91">
        <v>-297.93</v>
      </c>
      <c r="H204" s="91">
        <v>0</v>
      </c>
      <c r="I204" s="91">
        <v>0</v>
      </c>
      <c r="J204" s="91">
        <v>24030.039999999997</v>
      </c>
      <c r="K204" s="91">
        <v>225752.14</v>
      </c>
      <c r="L204" s="91">
        <v>0</v>
      </c>
      <c r="M204" s="91">
        <v>2417278.1800000002</v>
      </c>
      <c r="N204" s="91">
        <v>335603.27</v>
      </c>
      <c r="O204" s="91">
        <v>2752881.45</v>
      </c>
      <c r="P204" s="91">
        <v>24323.26</v>
      </c>
      <c r="Q204" s="91">
        <v>0</v>
      </c>
      <c r="R204" s="91">
        <v>0</v>
      </c>
      <c r="S204" s="91">
        <v>0</v>
      </c>
      <c r="T204" s="91">
        <v>3036931.12</v>
      </c>
      <c r="U204" s="91">
        <v>42339.22</v>
      </c>
      <c r="V204" s="91">
        <v>23110.91</v>
      </c>
      <c r="W204" s="91">
        <v>28261.42</v>
      </c>
      <c r="X204" s="91">
        <v>0</v>
      </c>
      <c r="Y204" s="91">
        <v>17095.84</v>
      </c>
      <c r="Z204" s="91">
        <v>0</v>
      </c>
      <c r="AA204" s="91">
        <v>3833.47</v>
      </c>
      <c r="AB204" s="91">
        <v>0</v>
      </c>
      <c r="AC204" s="326">
        <v>180809.99000000002</v>
      </c>
      <c r="AD204" s="91">
        <v>116905.75</v>
      </c>
      <c r="AE204" s="91">
        <v>460.68</v>
      </c>
      <c r="AF204" s="91">
        <v>0</v>
      </c>
      <c r="AG204" s="91">
        <v>0</v>
      </c>
      <c r="AH204" s="91">
        <v>0</v>
      </c>
      <c r="AI204" s="91">
        <v>0</v>
      </c>
      <c r="AJ204" s="91">
        <v>33550.92</v>
      </c>
      <c r="AK204" s="91">
        <v>379946.98</v>
      </c>
      <c r="AL204" s="91">
        <v>1222.49</v>
      </c>
      <c r="AM204" s="91">
        <v>0</v>
      </c>
      <c r="AN204" s="91">
        <v>63251.87</v>
      </c>
      <c r="AO204" s="91">
        <v>0</v>
      </c>
      <c r="AP204" s="91">
        <v>12327.09</v>
      </c>
      <c r="AQ204" s="91">
        <v>0</v>
      </c>
      <c r="AR204" s="91">
        <v>0</v>
      </c>
      <c r="AS204" s="91">
        <v>446368.2</v>
      </c>
      <c r="AT204" s="91">
        <v>543297.81999999995</v>
      </c>
      <c r="AU204" s="91">
        <v>86549.39</v>
      </c>
      <c r="AV204" s="92">
        <v>44712</v>
      </c>
      <c r="AW204" t="s">
        <v>4</v>
      </c>
      <c r="AX204">
        <v>2022</v>
      </c>
      <c r="AY204" t="s">
        <v>167</v>
      </c>
    </row>
    <row r="205" spans="1:51" x14ac:dyDescent="0.25">
      <c r="A205" s="89">
        <v>46</v>
      </c>
      <c r="B205" s="90" t="s">
        <v>85</v>
      </c>
      <c r="C205" s="91">
        <v>2376285.69</v>
      </c>
      <c r="D205" s="91">
        <v>17943.64</v>
      </c>
      <c r="E205" s="91">
        <v>0</v>
      </c>
      <c r="F205" s="91">
        <v>0</v>
      </c>
      <c r="G205" s="91">
        <v>0</v>
      </c>
      <c r="H205" s="91">
        <v>0</v>
      </c>
      <c r="I205" s="91">
        <v>0</v>
      </c>
      <c r="J205" s="91">
        <v>105721.23</v>
      </c>
      <c r="K205" s="91">
        <v>5253.26</v>
      </c>
      <c r="L205" s="91">
        <v>0</v>
      </c>
      <c r="M205" s="91">
        <v>1171037.69</v>
      </c>
      <c r="N205" s="91">
        <v>0</v>
      </c>
      <c r="O205" s="91">
        <v>1171037.69</v>
      </c>
      <c r="P205" s="91">
        <v>36152.61</v>
      </c>
      <c r="Q205" s="91">
        <v>0</v>
      </c>
      <c r="R205" s="91">
        <v>0</v>
      </c>
      <c r="S205" s="91">
        <v>0</v>
      </c>
      <c r="T205" s="91">
        <v>1336108.43</v>
      </c>
      <c r="U205" s="91">
        <v>58950.57</v>
      </c>
      <c r="V205" s="91">
        <v>30347.99</v>
      </c>
      <c r="W205" s="91">
        <v>12543.43</v>
      </c>
      <c r="X205" s="91">
        <v>0</v>
      </c>
      <c r="Y205" s="91">
        <v>65012.7</v>
      </c>
      <c r="Z205" s="91">
        <v>0</v>
      </c>
      <c r="AA205" s="91">
        <v>0</v>
      </c>
      <c r="AB205" s="91">
        <v>0</v>
      </c>
      <c r="AC205" s="326">
        <v>577098.01</v>
      </c>
      <c r="AD205" s="91">
        <v>0</v>
      </c>
      <c r="AE205" s="91">
        <v>801.8</v>
      </c>
      <c r="AF205" s="91">
        <v>0</v>
      </c>
      <c r="AG205" s="91">
        <v>0</v>
      </c>
      <c r="AH205" s="91">
        <v>0</v>
      </c>
      <c r="AI205" s="91">
        <v>0</v>
      </c>
      <c r="AJ205" s="91">
        <v>8671.1</v>
      </c>
      <c r="AK205" s="91">
        <v>241040.72999999998</v>
      </c>
      <c r="AL205" s="91">
        <v>5478.5</v>
      </c>
      <c r="AM205" s="91">
        <v>0</v>
      </c>
      <c r="AN205" s="91">
        <v>26455.33</v>
      </c>
      <c r="AO205" s="91">
        <v>0</v>
      </c>
      <c r="AP205" s="91">
        <v>1178.58</v>
      </c>
      <c r="AQ205" s="91">
        <v>0</v>
      </c>
      <c r="AR205" s="91">
        <v>0</v>
      </c>
      <c r="AS205" s="91">
        <v>753425.6</v>
      </c>
      <c r="AT205" s="91">
        <v>286751.66000000003</v>
      </c>
      <c r="AU205" s="91">
        <v>12598.52</v>
      </c>
      <c r="AV205" s="92">
        <v>44712</v>
      </c>
      <c r="AW205" t="s">
        <v>4</v>
      </c>
      <c r="AX205">
        <v>2022</v>
      </c>
      <c r="AY205" t="s">
        <v>176</v>
      </c>
    </row>
    <row r="206" spans="1:51" x14ac:dyDescent="0.25">
      <c r="A206" s="89">
        <v>48</v>
      </c>
      <c r="B206" s="90" t="s">
        <v>77</v>
      </c>
      <c r="C206" s="91">
        <v>6134781.1100000003</v>
      </c>
      <c r="D206" s="91">
        <v>10432.869999999999</v>
      </c>
      <c r="E206" s="91">
        <v>0</v>
      </c>
      <c r="F206" s="91">
        <v>0</v>
      </c>
      <c r="G206" s="91">
        <v>11592.82</v>
      </c>
      <c r="H206" s="91">
        <v>0</v>
      </c>
      <c r="I206" s="91">
        <v>0</v>
      </c>
      <c r="J206" s="91">
        <v>1084.8</v>
      </c>
      <c r="K206" s="91">
        <v>10517</v>
      </c>
      <c r="L206" s="91">
        <v>0</v>
      </c>
      <c r="M206" s="91">
        <v>617820.51</v>
      </c>
      <c r="N206" s="91">
        <v>3143551.3600000003</v>
      </c>
      <c r="O206" s="91">
        <v>3761371.87</v>
      </c>
      <c r="P206" s="91">
        <v>241990.8</v>
      </c>
      <c r="Q206" s="91">
        <v>0</v>
      </c>
      <c r="R206" s="91">
        <v>0</v>
      </c>
      <c r="S206" s="91">
        <v>0</v>
      </c>
      <c r="T206" s="91">
        <v>4036990.16</v>
      </c>
      <c r="U206" s="91">
        <v>23246.87</v>
      </c>
      <c r="V206" s="91">
        <v>23241.98</v>
      </c>
      <c r="W206" s="91">
        <v>0</v>
      </c>
      <c r="X206" s="91">
        <v>0</v>
      </c>
      <c r="Y206" s="91">
        <v>0</v>
      </c>
      <c r="Z206" s="91">
        <v>0</v>
      </c>
      <c r="AA206" s="91">
        <v>537713.35</v>
      </c>
      <c r="AB206" s="91">
        <v>0</v>
      </c>
      <c r="AC206" s="326">
        <v>298290.78000000003</v>
      </c>
      <c r="AD206" s="91">
        <v>643318.06000000006</v>
      </c>
      <c r="AE206" s="91">
        <v>250</v>
      </c>
      <c r="AF206" s="91">
        <v>0</v>
      </c>
      <c r="AG206" s="91">
        <v>0</v>
      </c>
      <c r="AH206" s="91">
        <v>0</v>
      </c>
      <c r="AI206" s="91">
        <v>0</v>
      </c>
      <c r="AJ206" s="91">
        <v>9995.3700000000008</v>
      </c>
      <c r="AK206" s="91">
        <v>121682.86</v>
      </c>
      <c r="AL206" s="91">
        <v>0</v>
      </c>
      <c r="AM206" s="91">
        <v>0</v>
      </c>
      <c r="AN206" s="91">
        <v>90330.58</v>
      </c>
      <c r="AO206" s="91">
        <v>0</v>
      </c>
      <c r="AP206" s="91">
        <v>122916.68999999999</v>
      </c>
      <c r="AQ206" s="91">
        <v>0</v>
      </c>
      <c r="AR206" s="91">
        <v>0</v>
      </c>
      <c r="AS206" s="91">
        <v>1536056.4100000001</v>
      </c>
      <c r="AT206" s="91">
        <v>561734.53999999992</v>
      </c>
      <c r="AU206" s="91">
        <v>226804.41</v>
      </c>
      <c r="AV206" s="92">
        <v>44712</v>
      </c>
      <c r="AW206" t="s">
        <v>4</v>
      </c>
      <c r="AX206">
        <v>2022</v>
      </c>
      <c r="AY206" t="s">
        <v>163</v>
      </c>
    </row>
    <row r="207" spans="1:51" x14ac:dyDescent="0.25">
      <c r="A207" s="89">
        <v>51</v>
      </c>
      <c r="B207" s="90" t="s">
        <v>86</v>
      </c>
      <c r="C207" s="91">
        <v>1728978.0899999999</v>
      </c>
      <c r="D207" s="91">
        <v>41404.370000000003</v>
      </c>
      <c r="E207" s="91">
        <v>0</v>
      </c>
      <c r="F207" s="91">
        <v>0</v>
      </c>
      <c r="G207" s="91">
        <v>40858.04</v>
      </c>
      <c r="H207" s="91">
        <v>0</v>
      </c>
      <c r="I207" s="91">
        <v>0</v>
      </c>
      <c r="J207" s="91">
        <v>65285.869999999995</v>
      </c>
      <c r="K207" s="91">
        <v>77970.3</v>
      </c>
      <c r="L207" s="91">
        <v>0</v>
      </c>
      <c r="M207" s="91">
        <v>277128.15999999997</v>
      </c>
      <c r="N207" s="91">
        <v>151353.66</v>
      </c>
      <c r="O207" s="91">
        <v>428481.81999999995</v>
      </c>
      <c r="P207" s="91">
        <v>77468.899999999994</v>
      </c>
      <c r="Q207" s="91">
        <v>0</v>
      </c>
      <c r="R207" s="91">
        <v>0</v>
      </c>
      <c r="S207" s="91">
        <v>0</v>
      </c>
      <c r="T207" s="91">
        <v>731469.29999999993</v>
      </c>
      <c r="U207" s="91">
        <v>22339.82</v>
      </c>
      <c r="V207" s="91">
        <v>5441.42</v>
      </c>
      <c r="W207" s="91">
        <v>2119.39</v>
      </c>
      <c r="X207" s="91">
        <v>10395.9</v>
      </c>
      <c r="Y207" s="91">
        <v>424.67</v>
      </c>
      <c r="Z207" s="91">
        <v>0</v>
      </c>
      <c r="AA207" s="91">
        <v>0</v>
      </c>
      <c r="AB207" s="91">
        <v>0</v>
      </c>
      <c r="AC207" s="326">
        <v>38289.72</v>
      </c>
      <c r="AD207" s="91">
        <v>37836.76</v>
      </c>
      <c r="AE207" s="91">
        <v>12954.15</v>
      </c>
      <c r="AF207" s="91">
        <v>0</v>
      </c>
      <c r="AG207" s="91">
        <v>0</v>
      </c>
      <c r="AH207" s="91">
        <v>322</v>
      </c>
      <c r="AI207" s="91">
        <v>0</v>
      </c>
      <c r="AJ207" s="91">
        <v>2261.54</v>
      </c>
      <c r="AK207" s="91">
        <v>98447.450000000012</v>
      </c>
      <c r="AL207" s="91">
        <v>1995.65</v>
      </c>
      <c r="AM207" s="91">
        <v>0</v>
      </c>
      <c r="AN207" s="91">
        <v>71411.820000000007</v>
      </c>
      <c r="AO207" s="91">
        <v>0</v>
      </c>
      <c r="AP207" s="91">
        <v>4766.42</v>
      </c>
      <c r="AQ207" s="91">
        <v>0</v>
      </c>
      <c r="AR207" s="91">
        <v>0</v>
      </c>
      <c r="AS207" s="91">
        <v>132385.37</v>
      </c>
      <c r="AT207" s="91">
        <v>865123.42</v>
      </c>
      <c r="AU207" s="91">
        <v>688502.08</v>
      </c>
      <c r="AV207" s="92">
        <v>44712</v>
      </c>
      <c r="AW207" t="s">
        <v>4</v>
      </c>
      <c r="AX207">
        <v>2022</v>
      </c>
      <c r="AY207" t="s">
        <v>179</v>
      </c>
    </row>
    <row r="208" spans="1:51" x14ac:dyDescent="0.25">
      <c r="A208" s="89">
        <v>52</v>
      </c>
      <c r="B208" s="90" t="s">
        <v>72</v>
      </c>
      <c r="C208" s="91">
        <v>3889485.01</v>
      </c>
      <c r="D208" s="91">
        <v>0</v>
      </c>
      <c r="E208" s="91">
        <v>0</v>
      </c>
      <c r="F208" s="91">
        <v>0</v>
      </c>
      <c r="G208" s="91">
        <v>6577.47</v>
      </c>
      <c r="H208" s="91">
        <v>0</v>
      </c>
      <c r="I208" s="91">
        <v>0</v>
      </c>
      <c r="J208" s="91">
        <v>0</v>
      </c>
      <c r="K208" s="91">
        <v>52127.35</v>
      </c>
      <c r="L208" s="91">
        <v>0</v>
      </c>
      <c r="M208" s="91">
        <v>0.02</v>
      </c>
      <c r="N208" s="91">
        <v>0</v>
      </c>
      <c r="O208" s="91">
        <v>0.02</v>
      </c>
      <c r="P208" s="91">
        <v>864.95</v>
      </c>
      <c r="Q208" s="91">
        <v>0</v>
      </c>
      <c r="R208" s="91">
        <v>0</v>
      </c>
      <c r="S208" s="91">
        <v>0</v>
      </c>
      <c r="T208" s="91">
        <v>59569.789999999994</v>
      </c>
      <c r="U208" s="91">
        <v>35413.230000000003</v>
      </c>
      <c r="V208" s="91">
        <v>4050.27</v>
      </c>
      <c r="W208" s="91">
        <v>2365.3200000000002</v>
      </c>
      <c r="X208" s="91">
        <v>654590.79</v>
      </c>
      <c r="Y208" s="91">
        <v>1160.57</v>
      </c>
      <c r="Z208" s="91">
        <v>0</v>
      </c>
      <c r="AA208" s="91">
        <v>0</v>
      </c>
      <c r="AB208" s="91">
        <v>0</v>
      </c>
      <c r="AC208" s="326">
        <v>594928.55999999994</v>
      </c>
      <c r="AD208" s="91">
        <v>155493.03</v>
      </c>
      <c r="AE208" s="91">
        <v>51183.88</v>
      </c>
      <c r="AF208" s="91">
        <v>0</v>
      </c>
      <c r="AG208" s="91">
        <v>0</v>
      </c>
      <c r="AH208" s="91">
        <v>0</v>
      </c>
      <c r="AI208" s="91">
        <v>0</v>
      </c>
      <c r="AJ208" s="91">
        <v>852392.25</v>
      </c>
      <c r="AK208" s="91">
        <v>665325.36</v>
      </c>
      <c r="AL208" s="91">
        <v>41106.85</v>
      </c>
      <c r="AM208" s="91">
        <v>0</v>
      </c>
      <c r="AN208" s="91">
        <v>563803.81000000006</v>
      </c>
      <c r="AO208" s="91">
        <v>520.35</v>
      </c>
      <c r="AP208" s="91">
        <v>67185.62</v>
      </c>
      <c r="AQ208" s="91">
        <v>0</v>
      </c>
      <c r="AR208" s="91">
        <v>0</v>
      </c>
      <c r="AS208" s="91">
        <v>2351577.8999999994</v>
      </c>
      <c r="AT208" s="91">
        <v>1478337.3200000003</v>
      </c>
      <c r="AU208" s="91">
        <v>140395.33000000002</v>
      </c>
      <c r="AV208" s="92">
        <v>44712</v>
      </c>
      <c r="AW208" t="s">
        <v>4</v>
      </c>
      <c r="AX208">
        <v>2022</v>
      </c>
      <c r="AY208" t="s">
        <v>170</v>
      </c>
    </row>
    <row r="209" spans="1:51" x14ac:dyDescent="0.25">
      <c r="A209" s="89">
        <v>62</v>
      </c>
      <c r="B209" s="90" t="s">
        <v>203</v>
      </c>
      <c r="C209" s="91">
        <v>3283814.92</v>
      </c>
      <c r="D209" s="91">
        <v>360249.54</v>
      </c>
      <c r="E209" s="91">
        <v>0</v>
      </c>
      <c r="F209" s="91">
        <v>0</v>
      </c>
      <c r="G209" s="91">
        <v>0</v>
      </c>
      <c r="H209" s="91">
        <v>0</v>
      </c>
      <c r="I209" s="91">
        <v>0</v>
      </c>
      <c r="J209" s="91">
        <v>0</v>
      </c>
      <c r="K209" s="91">
        <v>0</v>
      </c>
      <c r="L209" s="91">
        <v>0</v>
      </c>
      <c r="M209" s="91">
        <v>0</v>
      </c>
      <c r="N209" s="91">
        <v>0</v>
      </c>
      <c r="O209" s="91">
        <v>0</v>
      </c>
      <c r="P209" s="91">
        <v>2922662.9899999998</v>
      </c>
      <c r="Q209" s="91">
        <v>0</v>
      </c>
      <c r="R209" s="91">
        <v>0</v>
      </c>
      <c r="S209" s="91">
        <v>0</v>
      </c>
      <c r="T209" s="91">
        <v>3282912.53</v>
      </c>
      <c r="U209" s="91">
        <v>0</v>
      </c>
      <c r="V209" s="91">
        <v>0</v>
      </c>
      <c r="W209" s="91">
        <v>0</v>
      </c>
      <c r="X209" s="91">
        <v>0</v>
      </c>
      <c r="Y209" s="91">
        <v>0</v>
      </c>
      <c r="Z209" s="91">
        <v>0</v>
      </c>
      <c r="AA209" s="91">
        <v>0</v>
      </c>
      <c r="AB209" s="91">
        <v>0</v>
      </c>
      <c r="AC209" s="326">
        <v>0</v>
      </c>
      <c r="AD209" s="91">
        <v>0</v>
      </c>
      <c r="AE209" s="91">
        <v>0</v>
      </c>
      <c r="AF209" s="91">
        <v>0</v>
      </c>
      <c r="AG209" s="91">
        <v>0</v>
      </c>
      <c r="AH209" s="91">
        <v>0</v>
      </c>
      <c r="AI209" s="91">
        <v>0</v>
      </c>
      <c r="AJ209" s="91">
        <v>0</v>
      </c>
      <c r="AK209" s="91">
        <v>902.39</v>
      </c>
      <c r="AL209" s="91">
        <v>0</v>
      </c>
      <c r="AM209" s="91">
        <v>0</v>
      </c>
      <c r="AN209" s="91">
        <v>0</v>
      </c>
      <c r="AO209" s="91">
        <v>0</v>
      </c>
      <c r="AP209" s="91">
        <v>0</v>
      </c>
      <c r="AQ209" s="91">
        <v>0</v>
      </c>
      <c r="AR209" s="91">
        <v>0</v>
      </c>
      <c r="AS209" s="91">
        <v>0</v>
      </c>
      <c r="AT209" s="91">
        <v>902.39</v>
      </c>
      <c r="AU209" s="91">
        <v>0</v>
      </c>
      <c r="AV209" s="92">
        <v>44712</v>
      </c>
      <c r="AW209" t="s">
        <v>4</v>
      </c>
      <c r="AX209">
        <v>2022</v>
      </c>
      <c r="AY209" t="s">
        <v>169</v>
      </c>
    </row>
    <row r="210" spans="1:51" x14ac:dyDescent="0.25">
      <c r="A210" s="89">
        <v>66</v>
      </c>
      <c r="B210" s="90" t="s">
        <v>61</v>
      </c>
      <c r="C210" s="91">
        <v>2274155.65</v>
      </c>
      <c r="D210" s="91">
        <v>0</v>
      </c>
      <c r="E210" s="91">
        <v>0</v>
      </c>
      <c r="F210" s="91">
        <v>0</v>
      </c>
      <c r="G210" s="91">
        <v>0</v>
      </c>
      <c r="H210" s="91">
        <v>0</v>
      </c>
      <c r="I210" s="91">
        <v>0</v>
      </c>
      <c r="J210" s="91">
        <v>0</v>
      </c>
      <c r="K210" s="91">
        <v>185721.32</v>
      </c>
      <c r="L210" s="91">
        <v>0</v>
      </c>
      <c r="M210" s="91">
        <v>0</v>
      </c>
      <c r="N210" s="91">
        <v>0</v>
      </c>
      <c r="O210" s="91">
        <v>0</v>
      </c>
      <c r="P210" s="91">
        <v>0</v>
      </c>
      <c r="Q210" s="91">
        <v>0</v>
      </c>
      <c r="R210" s="91">
        <v>0</v>
      </c>
      <c r="S210" s="91">
        <v>0</v>
      </c>
      <c r="T210" s="91">
        <v>185721.32</v>
      </c>
      <c r="U210" s="91">
        <v>100220.03</v>
      </c>
      <c r="V210" s="91">
        <v>734542.24</v>
      </c>
      <c r="W210" s="91">
        <v>0</v>
      </c>
      <c r="X210" s="91">
        <v>525216.63</v>
      </c>
      <c r="Y210" s="91">
        <v>0</v>
      </c>
      <c r="Z210" s="91">
        <v>0</v>
      </c>
      <c r="AA210" s="91">
        <v>0</v>
      </c>
      <c r="AB210" s="91">
        <v>0</v>
      </c>
      <c r="AC210" s="326">
        <v>0</v>
      </c>
      <c r="AD210" s="91">
        <v>0</v>
      </c>
      <c r="AE210" s="91">
        <v>0</v>
      </c>
      <c r="AF210" s="91">
        <v>0</v>
      </c>
      <c r="AG210" s="91">
        <v>0</v>
      </c>
      <c r="AH210" s="91">
        <v>0</v>
      </c>
      <c r="AI210" s="91">
        <v>0</v>
      </c>
      <c r="AJ210" s="91">
        <v>0</v>
      </c>
      <c r="AK210" s="91">
        <v>0</v>
      </c>
      <c r="AL210" s="91">
        <v>209988.41</v>
      </c>
      <c r="AM210" s="91">
        <v>0</v>
      </c>
      <c r="AN210" s="91">
        <v>151049.94</v>
      </c>
      <c r="AO210" s="91">
        <v>367417.08</v>
      </c>
      <c r="AP210" s="91">
        <v>0</v>
      </c>
      <c r="AQ210" s="91">
        <v>0</v>
      </c>
      <c r="AR210" s="91">
        <v>0</v>
      </c>
      <c r="AS210" s="91">
        <v>1359978.9</v>
      </c>
      <c r="AT210" s="91">
        <v>728455.42999999993</v>
      </c>
      <c r="AU210" s="91">
        <v>0</v>
      </c>
      <c r="AV210" s="92">
        <v>44712</v>
      </c>
      <c r="AW210" t="s">
        <v>4</v>
      </c>
      <c r="AX210">
        <v>2022</v>
      </c>
      <c r="AY210" t="s">
        <v>178</v>
      </c>
    </row>
    <row r="211" spans="1:51" x14ac:dyDescent="0.25">
      <c r="A211" s="89">
        <v>70</v>
      </c>
      <c r="B211" s="90" t="s">
        <v>100</v>
      </c>
      <c r="C211" s="91">
        <v>322385.03000000003</v>
      </c>
      <c r="D211" s="91">
        <v>0</v>
      </c>
      <c r="E211" s="91">
        <v>0</v>
      </c>
      <c r="F211" s="91">
        <v>0</v>
      </c>
      <c r="G211" s="91">
        <v>0</v>
      </c>
      <c r="H211" s="91">
        <v>0</v>
      </c>
      <c r="I211" s="91">
        <v>0</v>
      </c>
      <c r="J211" s="91">
        <v>0</v>
      </c>
      <c r="K211" s="91">
        <v>0</v>
      </c>
      <c r="L211" s="91">
        <v>0</v>
      </c>
      <c r="M211" s="91">
        <v>0</v>
      </c>
      <c r="N211" s="91">
        <v>0</v>
      </c>
      <c r="O211" s="91">
        <v>0</v>
      </c>
      <c r="P211" s="91">
        <v>322385.03000000003</v>
      </c>
      <c r="Q211" s="91">
        <v>0</v>
      </c>
      <c r="R211" s="91">
        <v>0</v>
      </c>
      <c r="S211" s="91">
        <v>0</v>
      </c>
      <c r="T211" s="91">
        <v>322385.03000000003</v>
      </c>
      <c r="U211" s="91">
        <v>0</v>
      </c>
      <c r="V211" s="91">
        <v>0</v>
      </c>
      <c r="W211" s="91">
        <v>0</v>
      </c>
      <c r="X211" s="91">
        <v>0</v>
      </c>
      <c r="Y211" s="91">
        <v>0</v>
      </c>
      <c r="Z211" s="91">
        <v>0</v>
      </c>
      <c r="AA211" s="91">
        <v>0</v>
      </c>
      <c r="AB211" s="91">
        <v>0</v>
      </c>
      <c r="AC211" s="326">
        <v>0</v>
      </c>
      <c r="AD211" s="91">
        <v>0</v>
      </c>
      <c r="AE211" s="91">
        <v>0</v>
      </c>
      <c r="AF211" s="91">
        <v>0</v>
      </c>
      <c r="AG211" s="91">
        <v>0</v>
      </c>
      <c r="AH211" s="91">
        <v>0</v>
      </c>
      <c r="AI211" s="91">
        <v>0</v>
      </c>
      <c r="AJ211" s="91">
        <v>0</v>
      </c>
      <c r="AK211" s="91">
        <v>0</v>
      </c>
      <c r="AL211" s="91">
        <v>0</v>
      </c>
      <c r="AM211" s="91">
        <v>0</v>
      </c>
      <c r="AN211" s="91">
        <v>0</v>
      </c>
      <c r="AO211" s="91">
        <v>0</v>
      </c>
      <c r="AP211" s="91">
        <v>0</v>
      </c>
      <c r="AQ211" s="91">
        <v>0</v>
      </c>
      <c r="AR211" s="91">
        <v>0</v>
      </c>
      <c r="AS211" s="91">
        <v>0</v>
      </c>
      <c r="AT211" s="91">
        <v>0</v>
      </c>
      <c r="AU211" s="91">
        <v>0</v>
      </c>
      <c r="AV211" s="92">
        <v>44712</v>
      </c>
      <c r="AW211" t="s">
        <v>4</v>
      </c>
      <c r="AX211">
        <v>2022</v>
      </c>
      <c r="AY211" t="s">
        <v>181</v>
      </c>
    </row>
    <row r="212" spans="1:51" x14ac:dyDescent="0.25">
      <c r="A212" s="89">
        <v>71</v>
      </c>
      <c r="B212" s="90" t="s">
        <v>83</v>
      </c>
      <c r="C212" s="91">
        <v>14745491.310000001</v>
      </c>
      <c r="D212" s="91">
        <v>0</v>
      </c>
      <c r="E212" s="91">
        <v>0</v>
      </c>
      <c r="F212" s="91">
        <v>0</v>
      </c>
      <c r="G212" s="91">
        <v>302797.71999999997</v>
      </c>
      <c r="H212" s="91">
        <v>0</v>
      </c>
      <c r="I212" s="91">
        <v>0</v>
      </c>
      <c r="J212" s="91">
        <v>0</v>
      </c>
      <c r="K212" s="91">
        <v>153245.65</v>
      </c>
      <c r="L212" s="91">
        <v>0</v>
      </c>
      <c r="M212" s="91">
        <v>0</v>
      </c>
      <c r="N212" s="91">
        <v>2110264.2200000002</v>
      </c>
      <c r="O212" s="91">
        <v>2110264.2200000002</v>
      </c>
      <c r="P212" s="91">
        <v>452088.89</v>
      </c>
      <c r="Q212" s="91">
        <v>0</v>
      </c>
      <c r="R212" s="91">
        <v>0</v>
      </c>
      <c r="S212" s="91">
        <v>0</v>
      </c>
      <c r="T212" s="91">
        <v>3018396.4800000004</v>
      </c>
      <c r="U212" s="91">
        <v>0</v>
      </c>
      <c r="V212" s="91">
        <v>0</v>
      </c>
      <c r="W212" s="91">
        <v>0</v>
      </c>
      <c r="X212" s="91">
        <v>5184</v>
      </c>
      <c r="Y212" s="91">
        <v>0</v>
      </c>
      <c r="Z212" s="91">
        <v>0</v>
      </c>
      <c r="AA212" s="91">
        <v>0</v>
      </c>
      <c r="AB212" s="91">
        <v>0</v>
      </c>
      <c r="AC212" s="326">
        <v>0</v>
      </c>
      <c r="AD212" s="91">
        <v>11492168.310000001</v>
      </c>
      <c r="AE212" s="91">
        <v>1905</v>
      </c>
      <c r="AF212" s="91">
        <v>0</v>
      </c>
      <c r="AG212" s="91">
        <v>0</v>
      </c>
      <c r="AH212" s="91">
        <v>0</v>
      </c>
      <c r="AI212" s="91">
        <v>0</v>
      </c>
      <c r="AJ212" s="91">
        <v>0</v>
      </c>
      <c r="AK212" s="91">
        <v>95291.39</v>
      </c>
      <c r="AL212" s="91">
        <v>0</v>
      </c>
      <c r="AM212" s="91">
        <v>0</v>
      </c>
      <c r="AN212" s="91">
        <v>37006.5</v>
      </c>
      <c r="AO212" s="91">
        <v>0</v>
      </c>
      <c r="AP212" s="91">
        <v>51249.37</v>
      </c>
      <c r="AQ212" s="91">
        <v>0</v>
      </c>
      <c r="AR212" s="91">
        <v>0</v>
      </c>
      <c r="AS212" s="91">
        <v>11499257.310000001</v>
      </c>
      <c r="AT212" s="91">
        <v>227837.52000000002</v>
      </c>
      <c r="AU212" s="91">
        <v>44290.26</v>
      </c>
      <c r="AV212" s="92">
        <v>44712</v>
      </c>
      <c r="AW212" t="s">
        <v>4</v>
      </c>
      <c r="AX212">
        <v>2022</v>
      </c>
      <c r="AY212" t="s">
        <v>161</v>
      </c>
    </row>
    <row r="213" spans="1:51" x14ac:dyDescent="0.25">
      <c r="A213" s="89">
        <v>73</v>
      </c>
      <c r="B213" s="90" t="s">
        <v>84</v>
      </c>
      <c r="C213" s="91">
        <v>23017.66</v>
      </c>
      <c r="D213" s="91">
        <v>0</v>
      </c>
      <c r="E213" s="91">
        <v>0</v>
      </c>
      <c r="F213" s="91">
        <v>0</v>
      </c>
      <c r="G213" s="91">
        <v>0</v>
      </c>
      <c r="H213" s="91">
        <v>0</v>
      </c>
      <c r="I213" s="91">
        <v>0</v>
      </c>
      <c r="J213" s="91">
        <v>0</v>
      </c>
      <c r="K213" s="91">
        <v>0</v>
      </c>
      <c r="L213" s="91">
        <v>0</v>
      </c>
      <c r="M213" s="91">
        <v>0</v>
      </c>
      <c r="N213" s="91">
        <v>0</v>
      </c>
      <c r="O213" s="91">
        <v>0</v>
      </c>
      <c r="P213" s="91">
        <v>0</v>
      </c>
      <c r="Q213" s="91">
        <v>0</v>
      </c>
      <c r="R213" s="91">
        <v>0</v>
      </c>
      <c r="S213" s="91">
        <v>0</v>
      </c>
      <c r="T213" s="91">
        <v>0</v>
      </c>
      <c r="U213" s="91">
        <v>0</v>
      </c>
      <c r="V213" s="91">
        <v>0</v>
      </c>
      <c r="W213" s="91">
        <v>0</v>
      </c>
      <c r="X213" s="91">
        <v>0</v>
      </c>
      <c r="Y213" s="91">
        <v>0</v>
      </c>
      <c r="Z213" s="91">
        <v>0</v>
      </c>
      <c r="AA213" s="91">
        <v>0</v>
      </c>
      <c r="AB213" s="91">
        <v>0</v>
      </c>
      <c r="AC213" s="326">
        <v>0</v>
      </c>
      <c r="AD213" s="91">
        <v>0</v>
      </c>
      <c r="AE213" s="91">
        <v>0</v>
      </c>
      <c r="AF213" s="91">
        <v>0</v>
      </c>
      <c r="AG213" s="91">
        <v>0</v>
      </c>
      <c r="AH213" s="91">
        <v>0</v>
      </c>
      <c r="AI213" s="91">
        <v>0</v>
      </c>
      <c r="AJ213" s="91">
        <v>0</v>
      </c>
      <c r="AK213" s="91">
        <v>0</v>
      </c>
      <c r="AL213" s="91">
        <v>0</v>
      </c>
      <c r="AM213" s="91">
        <v>0</v>
      </c>
      <c r="AN213" s="91">
        <v>0</v>
      </c>
      <c r="AO213" s="91">
        <v>0</v>
      </c>
      <c r="AP213" s="91">
        <v>0</v>
      </c>
      <c r="AQ213" s="91">
        <v>0</v>
      </c>
      <c r="AR213" s="91">
        <v>0</v>
      </c>
      <c r="AS213" s="91">
        <v>0</v>
      </c>
      <c r="AT213" s="91">
        <v>23017.66</v>
      </c>
      <c r="AU213" s="91">
        <v>23017.66</v>
      </c>
      <c r="AV213" s="92">
        <v>44712</v>
      </c>
      <c r="AW213" t="s">
        <v>4</v>
      </c>
      <c r="AX213">
        <v>2022</v>
      </c>
      <c r="AY213" t="s">
        <v>190</v>
      </c>
    </row>
    <row r="214" spans="1:51" x14ac:dyDescent="0.25">
      <c r="A214" s="89">
        <v>74</v>
      </c>
      <c r="B214" s="90" t="s">
        <v>82</v>
      </c>
      <c r="C214" s="91">
        <v>388965753.25999999</v>
      </c>
      <c r="D214" s="91">
        <v>1539702.09</v>
      </c>
      <c r="E214" s="91">
        <v>0</v>
      </c>
      <c r="F214" s="91">
        <v>0</v>
      </c>
      <c r="G214" s="91">
        <v>310594.83999999997</v>
      </c>
      <c r="H214" s="91">
        <v>0</v>
      </c>
      <c r="I214" s="91">
        <v>0</v>
      </c>
      <c r="J214" s="91">
        <v>2771002.27</v>
      </c>
      <c r="K214" s="91">
        <v>505563.05000000005</v>
      </c>
      <c r="L214" s="91">
        <v>0</v>
      </c>
      <c r="M214" s="91">
        <v>215186742.42999998</v>
      </c>
      <c r="N214" s="91">
        <v>93648276.390000001</v>
      </c>
      <c r="O214" s="91">
        <v>308835018.81999999</v>
      </c>
      <c r="P214" s="91">
        <v>3188348.67</v>
      </c>
      <c r="Q214" s="91">
        <v>0</v>
      </c>
      <c r="R214" s="91">
        <v>0</v>
      </c>
      <c r="S214" s="91">
        <v>0</v>
      </c>
      <c r="T214" s="91">
        <v>317150229.74000001</v>
      </c>
      <c r="U214" s="91">
        <v>188151</v>
      </c>
      <c r="V214" s="91">
        <v>199891</v>
      </c>
      <c r="W214" s="91">
        <v>34573.960000000006</v>
      </c>
      <c r="X214" s="91">
        <v>3179554.18</v>
      </c>
      <c r="Y214" s="91">
        <v>96258.35</v>
      </c>
      <c r="Z214" s="91">
        <v>0</v>
      </c>
      <c r="AA214" s="91">
        <v>40181443.439999998</v>
      </c>
      <c r="AB214" s="91">
        <v>697150.49</v>
      </c>
      <c r="AC214" s="326">
        <v>16716905.92</v>
      </c>
      <c r="AD214" s="91">
        <v>274557.92</v>
      </c>
      <c r="AE214" s="91">
        <v>650108.66</v>
      </c>
      <c r="AF214" s="91">
        <v>0</v>
      </c>
      <c r="AG214" s="91">
        <v>0</v>
      </c>
      <c r="AH214" s="91">
        <v>3844987.1</v>
      </c>
      <c r="AI214" s="91">
        <v>0</v>
      </c>
      <c r="AJ214" s="91">
        <v>1884415.46</v>
      </c>
      <c r="AK214" s="91">
        <v>2054019.6199999999</v>
      </c>
      <c r="AL214" s="91">
        <v>110596.95</v>
      </c>
      <c r="AM214" s="91">
        <v>0</v>
      </c>
      <c r="AN214" s="91">
        <v>1296534.08</v>
      </c>
      <c r="AO214" s="91">
        <v>17164.07</v>
      </c>
      <c r="AP214" s="91">
        <v>362154.72</v>
      </c>
      <c r="AQ214" s="91">
        <v>0</v>
      </c>
      <c r="AR214" s="91">
        <v>0</v>
      </c>
      <c r="AS214" s="91">
        <v>67947997.480000004</v>
      </c>
      <c r="AT214" s="91">
        <v>3867525.8999999994</v>
      </c>
      <c r="AU214" s="91">
        <v>27056.46</v>
      </c>
      <c r="AV214" s="92">
        <v>44712</v>
      </c>
      <c r="AW214" t="s">
        <v>4</v>
      </c>
      <c r="AX214">
        <v>2022</v>
      </c>
      <c r="AY214" t="s">
        <v>148</v>
      </c>
    </row>
    <row r="215" spans="1:51" x14ac:dyDescent="0.25">
      <c r="A215" s="89">
        <v>77</v>
      </c>
      <c r="B215" s="90" t="s">
        <v>195</v>
      </c>
      <c r="C215" s="91">
        <v>1952.71</v>
      </c>
      <c r="D215" s="91">
        <v>0</v>
      </c>
      <c r="E215" s="91">
        <v>0</v>
      </c>
      <c r="F215" s="91">
        <v>0</v>
      </c>
      <c r="G215" s="91">
        <v>0</v>
      </c>
      <c r="H215" s="91">
        <v>0</v>
      </c>
      <c r="I215" s="91">
        <v>0</v>
      </c>
      <c r="J215" s="91">
        <v>97.4</v>
      </c>
      <c r="K215" s="91">
        <v>0</v>
      </c>
      <c r="L215" s="91">
        <v>0</v>
      </c>
      <c r="M215" s="91">
        <v>0</v>
      </c>
      <c r="N215" s="91">
        <v>0</v>
      </c>
      <c r="O215" s="91">
        <v>0</v>
      </c>
      <c r="P215" s="91">
        <v>0</v>
      </c>
      <c r="Q215" s="91">
        <v>0</v>
      </c>
      <c r="R215" s="91">
        <v>0</v>
      </c>
      <c r="S215" s="91">
        <v>0</v>
      </c>
      <c r="T215" s="91">
        <v>97.4</v>
      </c>
      <c r="U215" s="91">
        <v>0</v>
      </c>
      <c r="V215" s="91">
        <v>0</v>
      </c>
      <c r="W215" s="91">
        <v>0</v>
      </c>
      <c r="X215" s="91">
        <v>0</v>
      </c>
      <c r="Y215" s="91">
        <v>0</v>
      </c>
      <c r="Z215" s="91">
        <v>0</v>
      </c>
      <c r="AA215" s="91">
        <v>0</v>
      </c>
      <c r="AB215" s="91">
        <v>0</v>
      </c>
      <c r="AC215" s="326">
        <v>0</v>
      </c>
      <c r="AD215" s="91">
        <v>0</v>
      </c>
      <c r="AE215" s="91">
        <v>0</v>
      </c>
      <c r="AF215" s="91">
        <v>0</v>
      </c>
      <c r="AG215" s="91">
        <v>0</v>
      </c>
      <c r="AH215" s="91">
        <v>0</v>
      </c>
      <c r="AI215" s="91">
        <v>0</v>
      </c>
      <c r="AJ215" s="91">
        <v>0</v>
      </c>
      <c r="AK215" s="91">
        <v>1855.31</v>
      </c>
      <c r="AL215" s="91">
        <v>0</v>
      </c>
      <c r="AM215" s="91">
        <v>0</v>
      </c>
      <c r="AN215" s="91">
        <v>0</v>
      </c>
      <c r="AO215" s="91">
        <v>0</v>
      </c>
      <c r="AP215" s="91">
        <v>0</v>
      </c>
      <c r="AQ215" s="91">
        <v>0</v>
      </c>
      <c r="AR215" s="91">
        <v>0</v>
      </c>
      <c r="AS215" s="91">
        <v>0</v>
      </c>
      <c r="AT215" s="91">
        <v>1855.31</v>
      </c>
      <c r="AU215" s="91">
        <v>0</v>
      </c>
      <c r="AV215" s="92">
        <v>44712</v>
      </c>
      <c r="AW215" t="s">
        <v>4</v>
      </c>
      <c r="AX215">
        <v>2022</v>
      </c>
      <c r="AY215" t="s">
        <v>196</v>
      </c>
    </row>
    <row r="216" spans="1:51" x14ac:dyDescent="0.25">
      <c r="A216" s="89">
        <v>78</v>
      </c>
      <c r="B216" s="90" t="s">
        <v>88</v>
      </c>
      <c r="C216" s="91">
        <v>211051.58</v>
      </c>
      <c r="D216" s="91">
        <v>97.28</v>
      </c>
      <c r="E216" s="91">
        <v>0</v>
      </c>
      <c r="F216" s="91">
        <v>0</v>
      </c>
      <c r="G216" s="91">
        <v>0</v>
      </c>
      <c r="H216" s="91">
        <v>0</v>
      </c>
      <c r="I216" s="91">
        <v>0</v>
      </c>
      <c r="J216" s="91">
        <v>1400.47</v>
      </c>
      <c r="K216" s="91">
        <v>2816.7</v>
      </c>
      <c r="L216" s="91">
        <v>0</v>
      </c>
      <c r="M216" s="91">
        <v>0</v>
      </c>
      <c r="N216" s="91">
        <v>0</v>
      </c>
      <c r="O216" s="91">
        <v>0</v>
      </c>
      <c r="P216" s="91">
        <v>2944.83</v>
      </c>
      <c r="Q216" s="91">
        <v>0</v>
      </c>
      <c r="R216" s="91">
        <v>0</v>
      </c>
      <c r="S216" s="91">
        <v>0</v>
      </c>
      <c r="T216" s="91">
        <v>7259.28</v>
      </c>
      <c r="U216" s="91">
        <v>1244.44</v>
      </c>
      <c r="V216" s="91">
        <v>758.29000000000008</v>
      </c>
      <c r="W216" s="91">
        <v>0</v>
      </c>
      <c r="X216" s="91">
        <v>0</v>
      </c>
      <c r="Y216" s="91">
        <v>0</v>
      </c>
      <c r="Z216" s="91">
        <v>0</v>
      </c>
      <c r="AA216" s="91">
        <v>59945.81</v>
      </c>
      <c r="AB216" s="91">
        <v>0</v>
      </c>
      <c r="AC216" s="326">
        <v>31523.58</v>
      </c>
      <c r="AD216" s="91">
        <v>0</v>
      </c>
      <c r="AE216" s="91">
        <v>725</v>
      </c>
      <c r="AF216" s="91">
        <v>0</v>
      </c>
      <c r="AG216" s="91">
        <v>0</v>
      </c>
      <c r="AH216" s="91">
        <v>0</v>
      </c>
      <c r="AI216" s="91">
        <v>0</v>
      </c>
      <c r="AJ216" s="91">
        <v>0</v>
      </c>
      <c r="AK216" s="91">
        <v>70544.679999999993</v>
      </c>
      <c r="AL216" s="91">
        <v>0</v>
      </c>
      <c r="AM216" s="91">
        <v>0</v>
      </c>
      <c r="AN216" s="91">
        <v>3848</v>
      </c>
      <c r="AO216" s="91">
        <v>0</v>
      </c>
      <c r="AP216" s="91">
        <v>287.5</v>
      </c>
      <c r="AQ216" s="91">
        <v>0</v>
      </c>
      <c r="AR216" s="91">
        <v>0</v>
      </c>
      <c r="AS216" s="91">
        <v>94197.119999999995</v>
      </c>
      <c r="AT216" s="91">
        <v>109595.18</v>
      </c>
      <c r="AU216" s="91">
        <v>34915</v>
      </c>
      <c r="AV216" s="92">
        <v>44712</v>
      </c>
      <c r="AW216" t="s">
        <v>4</v>
      </c>
      <c r="AX216">
        <v>2022</v>
      </c>
      <c r="AY216" t="s">
        <v>185</v>
      </c>
    </row>
    <row r="217" spans="1:51" x14ac:dyDescent="0.25">
      <c r="A217" s="89">
        <v>80</v>
      </c>
      <c r="B217" s="90" t="s">
        <v>89</v>
      </c>
      <c r="C217" s="91">
        <v>107718733.21000001</v>
      </c>
      <c r="D217" s="91">
        <v>27329.64</v>
      </c>
      <c r="E217" s="91">
        <v>0</v>
      </c>
      <c r="F217" s="91">
        <v>0</v>
      </c>
      <c r="G217" s="91">
        <v>208300.4</v>
      </c>
      <c r="H217" s="91">
        <v>0</v>
      </c>
      <c r="I217" s="91">
        <v>0</v>
      </c>
      <c r="J217" s="91">
        <v>105440.98999999999</v>
      </c>
      <c r="K217" s="91">
        <v>259331.71</v>
      </c>
      <c r="L217" s="91">
        <v>0</v>
      </c>
      <c r="M217" s="91">
        <v>26187921.470000003</v>
      </c>
      <c r="N217" s="91">
        <v>55583767.859999999</v>
      </c>
      <c r="O217" s="91">
        <v>81771689.329999998</v>
      </c>
      <c r="P217" s="91">
        <v>728884.45</v>
      </c>
      <c r="Q217" s="91">
        <v>0</v>
      </c>
      <c r="R217" s="91">
        <v>0</v>
      </c>
      <c r="S217" s="91">
        <v>0</v>
      </c>
      <c r="T217" s="91">
        <v>83100976.520000011</v>
      </c>
      <c r="U217" s="91">
        <v>826530.1399999999</v>
      </c>
      <c r="V217" s="91">
        <v>219537.24</v>
      </c>
      <c r="W217" s="91">
        <v>170288.75</v>
      </c>
      <c r="X217" s="91">
        <v>695310.23</v>
      </c>
      <c r="Y217" s="91">
        <v>723614.37</v>
      </c>
      <c r="Z217" s="91">
        <v>0</v>
      </c>
      <c r="AA217" s="91">
        <v>0</v>
      </c>
      <c r="AB217" s="91">
        <v>0</v>
      </c>
      <c r="AC217" s="326">
        <v>8051906.2599999998</v>
      </c>
      <c r="AD217" s="91">
        <v>3519288.44</v>
      </c>
      <c r="AE217" s="91">
        <v>157481.69</v>
      </c>
      <c r="AF217" s="91">
        <v>0</v>
      </c>
      <c r="AG217" s="91">
        <v>0</v>
      </c>
      <c r="AH217" s="91">
        <v>0</v>
      </c>
      <c r="AI217" s="91">
        <v>0</v>
      </c>
      <c r="AJ217" s="91">
        <v>3801740.89</v>
      </c>
      <c r="AK217" s="91">
        <v>1180813.02</v>
      </c>
      <c r="AL217" s="91">
        <v>499062.05000000005</v>
      </c>
      <c r="AM217" s="91">
        <v>0</v>
      </c>
      <c r="AN217" s="91">
        <v>1233211.6000000001</v>
      </c>
      <c r="AO217" s="91">
        <v>0</v>
      </c>
      <c r="AP217" s="91">
        <v>153964.67000000001</v>
      </c>
      <c r="AQ217" s="91">
        <v>0</v>
      </c>
      <c r="AR217" s="91">
        <v>0</v>
      </c>
      <c r="AS217" s="91">
        <v>18165698.009999998</v>
      </c>
      <c r="AT217" s="91">
        <v>6452058.6799999997</v>
      </c>
      <c r="AU217" s="91">
        <v>3385007.34</v>
      </c>
      <c r="AV217" s="92">
        <v>44712</v>
      </c>
      <c r="AW217" t="s">
        <v>4</v>
      </c>
      <c r="AX217">
        <v>2022</v>
      </c>
      <c r="AY217" t="s">
        <v>288</v>
      </c>
    </row>
    <row r="218" spans="1:51" x14ac:dyDescent="0.25">
      <c r="A218" s="89">
        <v>83</v>
      </c>
      <c r="B218" s="90" t="s">
        <v>96</v>
      </c>
      <c r="C218" s="91">
        <v>28642654.02</v>
      </c>
      <c r="D218" s="91">
        <v>8888.08</v>
      </c>
      <c r="E218" s="91">
        <v>0</v>
      </c>
      <c r="F218" s="91">
        <v>0</v>
      </c>
      <c r="G218" s="91">
        <v>1485.77</v>
      </c>
      <c r="H218" s="91">
        <v>0</v>
      </c>
      <c r="I218" s="91">
        <v>0</v>
      </c>
      <c r="J218" s="91">
        <v>710926.9800000001</v>
      </c>
      <c r="K218" s="91">
        <v>125020.45</v>
      </c>
      <c r="L218" s="91">
        <v>0</v>
      </c>
      <c r="M218" s="91">
        <v>8807004.0999999996</v>
      </c>
      <c r="N218" s="91">
        <v>7126129.8700000001</v>
      </c>
      <c r="O218" s="91">
        <v>15933133.969999999</v>
      </c>
      <c r="P218" s="91">
        <v>776129.16999999993</v>
      </c>
      <c r="Q218" s="91">
        <v>0</v>
      </c>
      <c r="R218" s="91">
        <v>0</v>
      </c>
      <c r="S218" s="91">
        <v>0</v>
      </c>
      <c r="T218" s="91">
        <v>17555584.420000002</v>
      </c>
      <c r="U218" s="91">
        <v>659421.69999999995</v>
      </c>
      <c r="V218" s="91">
        <v>52577.97</v>
      </c>
      <c r="W218" s="91">
        <v>20185.93</v>
      </c>
      <c r="X218" s="91">
        <v>98235.55</v>
      </c>
      <c r="Y218" s="91">
        <v>2223.69</v>
      </c>
      <c r="Z218" s="91">
        <v>0</v>
      </c>
      <c r="AA218" s="91">
        <v>11767.31</v>
      </c>
      <c r="AB218" s="91">
        <v>0</v>
      </c>
      <c r="AC218" s="326">
        <v>6641989.04</v>
      </c>
      <c r="AD218" s="91">
        <v>1154856.6399999999</v>
      </c>
      <c r="AE218" s="91">
        <v>60850.44</v>
      </c>
      <c r="AF218" s="91">
        <v>0</v>
      </c>
      <c r="AG218" s="91">
        <v>0</v>
      </c>
      <c r="AH218" s="91">
        <v>0</v>
      </c>
      <c r="AI218" s="91">
        <v>0</v>
      </c>
      <c r="AJ218" s="91">
        <v>22041.29</v>
      </c>
      <c r="AK218" s="91">
        <v>1249422.99</v>
      </c>
      <c r="AL218" s="91">
        <v>127403.45</v>
      </c>
      <c r="AM218" s="91">
        <v>0</v>
      </c>
      <c r="AN218" s="91">
        <v>425063.42</v>
      </c>
      <c r="AO218" s="91">
        <v>0</v>
      </c>
      <c r="AP218" s="91">
        <v>14875.98</v>
      </c>
      <c r="AQ218" s="91">
        <v>0</v>
      </c>
      <c r="AR218" s="91">
        <v>0</v>
      </c>
      <c r="AS218" s="91">
        <v>8724149.5599999987</v>
      </c>
      <c r="AT218" s="91">
        <v>2362920.0399999996</v>
      </c>
      <c r="AU218" s="91">
        <v>546154.19999999995</v>
      </c>
      <c r="AV218" s="92">
        <v>44712</v>
      </c>
      <c r="AW218" t="s">
        <v>4</v>
      </c>
      <c r="AX218">
        <v>2022</v>
      </c>
      <c r="AY218" t="s">
        <v>158</v>
      </c>
    </row>
    <row r="219" spans="1:51" x14ac:dyDescent="0.25">
      <c r="A219" s="89">
        <v>86</v>
      </c>
      <c r="B219" s="90" t="s">
        <v>197</v>
      </c>
      <c r="C219" s="91">
        <v>210910.09</v>
      </c>
      <c r="D219" s="91">
        <v>0</v>
      </c>
      <c r="E219" s="91">
        <v>0</v>
      </c>
      <c r="F219" s="91">
        <v>0</v>
      </c>
      <c r="G219" s="91">
        <v>0</v>
      </c>
      <c r="H219" s="91">
        <v>0</v>
      </c>
      <c r="I219" s="91">
        <v>0</v>
      </c>
      <c r="J219" s="91">
        <v>60.5</v>
      </c>
      <c r="K219" s="91">
        <v>0</v>
      </c>
      <c r="L219" s="91">
        <v>0</v>
      </c>
      <c r="M219" s="91">
        <v>1045</v>
      </c>
      <c r="N219" s="91">
        <v>203026.68</v>
      </c>
      <c r="O219" s="91">
        <v>204071.67999999999</v>
      </c>
      <c r="P219" s="91">
        <v>691.37</v>
      </c>
      <c r="Q219" s="91">
        <v>0</v>
      </c>
      <c r="R219" s="91">
        <v>0</v>
      </c>
      <c r="S219" s="91">
        <v>0</v>
      </c>
      <c r="T219" s="91">
        <v>204823.55</v>
      </c>
      <c r="U219" s="91">
        <v>0</v>
      </c>
      <c r="V219" s="91">
        <v>0</v>
      </c>
      <c r="W219" s="91">
        <v>0</v>
      </c>
      <c r="X219" s="91">
        <v>0</v>
      </c>
      <c r="Y219" s="91">
        <v>0</v>
      </c>
      <c r="Z219" s="91">
        <v>0</v>
      </c>
      <c r="AA219" s="91">
        <v>0</v>
      </c>
      <c r="AB219" s="91">
        <v>0</v>
      </c>
      <c r="AC219" s="326">
        <v>705.79</v>
      </c>
      <c r="AD219" s="91">
        <v>0</v>
      </c>
      <c r="AE219" s="91">
        <v>0</v>
      </c>
      <c r="AF219" s="91">
        <v>0</v>
      </c>
      <c r="AG219" s="91">
        <v>0</v>
      </c>
      <c r="AH219" s="91">
        <v>0</v>
      </c>
      <c r="AI219" s="91">
        <v>0</v>
      </c>
      <c r="AJ219" s="91">
        <v>0</v>
      </c>
      <c r="AK219" s="91">
        <v>1580.69</v>
      </c>
      <c r="AL219" s="91">
        <v>0</v>
      </c>
      <c r="AM219" s="91">
        <v>0</v>
      </c>
      <c r="AN219" s="91">
        <v>0</v>
      </c>
      <c r="AO219" s="91">
        <v>0</v>
      </c>
      <c r="AP219" s="91">
        <v>3300</v>
      </c>
      <c r="AQ219" s="91">
        <v>0</v>
      </c>
      <c r="AR219" s="91">
        <v>0</v>
      </c>
      <c r="AS219" s="91">
        <v>705.79</v>
      </c>
      <c r="AT219" s="91">
        <v>5380.75</v>
      </c>
      <c r="AU219" s="91">
        <v>500.06</v>
      </c>
      <c r="AV219" s="92">
        <v>44712</v>
      </c>
      <c r="AW219" t="s">
        <v>4</v>
      </c>
      <c r="AX219">
        <v>2022</v>
      </c>
      <c r="AY219" t="s">
        <v>198</v>
      </c>
    </row>
    <row r="220" spans="1:51" x14ac:dyDescent="0.25">
      <c r="A220" s="89">
        <v>91</v>
      </c>
      <c r="B220" s="90" t="s">
        <v>106</v>
      </c>
      <c r="C220" s="91">
        <v>3149735.7800000003</v>
      </c>
      <c r="D220" s="91">
        <v>962625.29</v>
      </c>
      <c r="E220" s="91">
        <v>0</v>
      </c>
      <c r="F220" s="91">
        <v>0</v>
      </c>
      <c r="G220" s="91">
        <v>401177.81</v>
      </c>
      <c r="H220" s="91">
        <v>0</v>
      </c>
      <c r="I220" s="91">
        <v>0</v>
      </c>
      <c r="J220" s="91">
        <v>0</v>
      </c>
      <c r="K220" s="91">
        <v>0</v>
      </c>
      <c r="L220" s="91">
        <v>0</v>
      </c>
      <c r="M220" s="91">
        <v>0</v>
      </c>
      <c r="N220" s="91">
        <v>0</v>
      </c>
      <c r="O220" s="91">
        <v>0</v>
      </c>
      <c r="P220" s="91">
        <v>353832.16</v>
      </c>
      <c r="Q220" s="91">
        <v>0</v>
      </c>
      <c r="R220" s="91">
        <v>0</v>
      </c>
      <c r="S220" s="91">
        <v>0</v>
      </c>
      <c r="T220" s="91">
        <v>1717635.26</v>
      </c>
      <c r="U220" s="91">
        <v>80911.98</v>
      </c>
      <c r="V220" s="91">
        <v>105349.48</v>
      </c>
      <c r="W220" s="91">
        <v>0</v>
      </c>
      <c r="X220" s="91">
        <v>0</v>
      </c>
      <c r="Y220" s="91">
        <v>0</v>
      </c>
      <c r="Z220" s="91">
        <v>0</v>
      </c>
      <c r="AA220" s="91">
        <v>0</v>
      </c>
      <c r="AB220" s="91">
        <v>0</v>
      </c>
      <c r="AC220" s="326">
        <v>0</v>
      </c>
      <c r="AD220" s="91">
        <v>0</v>
      </c>
      <c r="AE220" s="91">
        <v>100</v>
      </c>
      <c r="AF220" s="91">
        <v>0</v>
      </c>
      <c r="AG220" s="91">
        <v>0</v>
      </c>
      <c r="AH220" s="91">
        <v>0</v>
      </c>
      <c r="AI220" s="91">
        <v>0</v>
      </c>
      <c r="AJ220" s="91">
        <v>1116384.52</v>
      </c>
      <c r="AK220" s="91">
        <v>1256.28</v>
      </c>
      <c r="AL220" s="91">
        <v>19466.939999999999</v>
      </c>
      <c r="AM220" s="91">
        <v>0</v>
      </c>
      <c r="AN220" s="91">
        <v>71632.740000000005</v>
      </c>
      <c r="AO220" s="91">
        <v>0</v>
      </c>
      <c r="AP220" s="91">
        <v>500</v>
      </c>
      <c r="AQ220" s="91">
        <v>0</v>
      </c>
      <c r="AR220" s="91">
        <v>0</v>
      </c>
      <c r="AS220" s="91">
        <v>1302745.98</v>
      </c>
      <c r="AT220" s="91">
        <v>129354.54000000001</v>
      </c>
      <c r="AU220" s="91">
        <v>36498.58</v>
      </c>
      <c r="AV220" s="92">
        <v>44712</v>
      </c>
      <c r="AW220" t="s">
        <v>4</v>
      </c>
      <c r="AX220">
        <v>2022</v>
      </c>
      <c r="AY220" t="s">
        <v>192</v>
      </c>
    </row>
    <row r="221" spans="1:51" x14ac:dyDescent="0.25">
      <c r="A221" s="89">
        <v>93</v>
      </c>
      <c r="B221" s="90" t="s">
        <v>103</v>
      </c>
      <c r="C221" s="91">
        <v>2487210.1599999997</v>
      </c>
      <c r="D221" s="91">
        <v>0</v>
      </c>
      <c r="E221" s="91">
        <v>0</v>
      </c>
      <c r="F221" s="91">
        <v>0</v>
      </c>
      <c r="G221" s="91">
        <v>6778.67</v>
      </c>
      <c r="H221" s="91">
        <v>0</v>
      </c>
      <c r="I221" s="91">
        <v>0</v>
      </c>
      <c r="J221" s="91">
        <v>1.2</v>
      </c>
      <c r="K221" s="91">
        <v>1564.23</v>
      </c>
      <c r="L221" s="91">
        <v>0</v>
      </c>
      <c r="M221" s="91">
        <v>1.3</v>
      </c>
      <c r="N221" s="91">
        <v>0</v>
      </c>
      <c r="O221" s="91">
        <v>1.3</v>
      </c>
      <c r="P221" s="91">
        <v>11408.04</v>
      </c>
      <c r="Q221" s="91">
        <v>0</v>
      </c>
      <c r="R221" s="91">
        <v>0</v>
      </c>
      <c r="S221" s="91">
        <v>0</v>
      </c>
      <c r="T221" s="91">
        <v>19753.440000000002</v>
      </c>
      <c r="U221" s="91">
        <v>13710.19</v>
      </c>
      <c r="V221" s="91">
        <v>4979.03</v>
      </c>
      <c r="W221" s="91">
        <v>0</v>
      </c>
      <c r="X221" s="91">
        <v>0</v>
      </c>
      <c r="Y221" s="91">
        <v>0</v>
      </c>
      <c r="Z221" s="91">
        <v>0</v>
      </c>
      <c r="AA221" s="91">
        <v>0</v>
      </c>
      <c r="AB221" s="91">
        <v>0</v>
      </c>
      <c r="AC221" s="326">
        <v>0</v>
      </c>
      <c r="AD221" s="91">
        <v>114595.32</v>
      </c>
      <c r="AE221" s="91">
        <v>331.03</v>
      </c>
      <c r="AF221" s="91">
        <v>0</v>
      </c>
      <c r="AG221" s="91">
        <v>0</v>
      </c>
      <c r="AH221" s="91">
        <v>0</v>
      </c>
      <c r="AI221" s="91">
        <v>0</v>
      </c>
      <c r="AJ221" s="91">
        <v>0</v>
      </c>
      <c r="AK221" s="91">
        <v>51781.96</v>
      </c>
      <c r="AL221" s="91">
        <v>37503.800000000003</v>
      </c>
      <c r="AM221" s="91">
        <v>0</v>
      </c>
      <c r="AN221" s="91">
        <v>182339.41999999998</v>
      </c>
      <c r="AO221" s="91">
        <v>0</v>
      </c>
      <c r="AP221" s="91">
        <v>400</v>
      </c>
      <c r="AQ221" s="91">
        <v>0</v>
      </c>
      <c r="AR221" s="91">
        <v>0</v>
      </c>
      <c r="AS221" s="91">
        <v>133615.57</v>
      </c>
      <c r="AT221" s="91">
        <v>2333841.15</v>
      </c>
      <c r="AU221" s="91">
        <v>2061815.97</v>
      </c>
      <c r="AV221" s="92">
        <v>44712</v>
      </c>
      <c r="AW221" t="s">
        <v>4</v>
      </c>
      <c r="AX221">
        <v>2022</v>
      </c>
      <c r="AY221" t="s">
        <v>175</v>
      </c>
    </row>
    <row r="222" spans="1:51" x14ac:dyDescent="0.25">
      <c r="A222" s="89">
        <v>96</v>
      </c>
      <c r="B222" s="90" t="s">
        <v>73</v>
      </c>
      <c r="C222" s="91">
        <v>57111987.230000004</v>
      </c>
      <c r="D222" s="91">
        <v>9583.39</v>
      </c>
      <c r="E222" s="91">
        <v>0</v>
      </c>
      <c r="F222" s="91">
        <v>0</v>
      </c>
      <c r="G222" s="91">
        <v>33797.879999999997</v>
      </c>
      <c r="H222" s="91">
        <v>0</v>
      </c>
      <c r="I222" s="91">
        <v>0</v>
      </c>
      <c r="J222" s="91">
        <v>268923.64</v>
      </c>
      <c r="K222" s="91">
        <v>203876.73</v>
      </c>
      <c r="L222" s="91">
        <v>0</v>
      </c>
      <c r="M222" s="91">
        <v>21742615.200000003</v>
      </c>
      <c r="N222" s="91">
        <v>29302873.48</v>
      </c>
      <c r="O222" s="91">
        <v>51045488.680000007</v>
      </c>
      <c r="P222" s="91">
        <v>182156.22</v>
      </c>
      <c r="Q222" s="91">
        <v>0</v>
      </c>
      <c r="R222" s="91">
        <v>0</v>
      </c>
      <c r="S222" s="91">
        <v>0</v>
      </c>
      <c r="T222" s="91">
        <v>51743826.540000007</v>
      </c>
      <c r="U222" s="91">
        <v>298859.34999999998</v>
      </c>
      <c r="V222" s="91">
        <v>99337.4</v>
      </c>
      <c r="W222" s="91">
        <v>55925.23</v>
      </c>
      <c r="X222" s="91">
        <v>261650.49</v>
      </c>
      <c r="Y222" s="91">
        <v>35052.86</v>
      </c>
      <c r="Z222" s="91">
        <v>0</v>
      </c>
      <c r="AA222" s="91">
        <v>29961.219999999998</v>
      </c>
      <c r="AB222" s="91">
        <v>0</v>
      </c>
      <c r="AC222" s="326">
        <v>2076792.6700000002</v>
      </c>
      <c r="AD222" s="91">
        <v>309856.55</v>
      </c>
      <c r="AE222" s="91">
        <v>137948.65</v>
      </c>
      <c r="AF222" s="91">
        <v>0</v>
      </c>
      <c r="AG222" s="91">
        <v>0</v>
      </c>
      <c r="AH222" s="91">
        <v>0</v>
      </c>
      <c r="AI222" s="91">
        <v>0</v>
      </c>
      <c r="AJ222" s="91">
        <v>15015.24</v>
      </c>
      <c r="AK222" s="91">
        <v>337464.74</v>
      </c>
      <c r="AL222" s="91">
        <v>183226.32</v>
      </c>
      <c r="AM222" s="91">
        <v>0</v>
      </c>
      <c r="AN222" s="91">
        <v>517548.12</v>
      </c>
      <c r="AO222" s="91">
        <v>0</v>
      </c>
      <c r="AP222" s="91">
        <v>19043.580000000002</v>
      </c>
      <c r="AQ222" s="91">
        <v>0</v>
      </c>
      <c r="AR222" s="91">
        <v>0</v>
      </c>
      <c r="AS222" s="91">
        <v>3320399.66</v>
      </c>
      <c r="AT222" s="91">
        <v>2047761.03</v>
      </c>
      <c r="AU222" s="91">
        <v>990478.27</v>
      </c>
      <c r="AV222" s="92">
        <v>44712</v>
      </c>
      <c r="AW222" t="s">
        <v>4</v>
      </c>
      <c r="AX222">
        <v>2022</v>
      </c>
      <c r="AY222" t="s">
        <v>153</v>
      </c>
    </row>
    <row r="223" spans="1:51" x14ac:dyDescent="0.25">
      <c r="A223" s="89">
        <v>98</v>
      </c>
      <c r="B223" s="90" t="s">
        <v>64</v>
      </c>
      <c r="C223" s="91">
        <v>16214538.23</v>
      </c>
      <c r="D223" s="91">
        <v>88266.91</v>
      </c>
      <c r="E223" s="91">
        <v>0</v>
      </c>
      <c r="F223" s="91">
        <v>0</v>
      </c>
      <c r="G223" s="91">
        <v>2439.19</v>
      </c>
      <c r="H223" s="91">
        <v>0</v>
      </c>
      <c r="I223" s="91">
        <v>0</v>
      </c>
      <c r="J223" s="91">
        <v>636314.55999999994</v>
      </c>
      <c r="K223" s="91">
        <v>70024.800000000003</v>
      </c>
      <c r="L223" s="91">
        <v>0</v>
      </c>
      <c r="M223" s="91">
        <v>8108211.7000000002</v>
      </c>
      <c r="N223" s="91">
        <v>3724043.67</v>
      </c>
      <c r="O223" s="91">
        <v>11832255.370000001</v>
      </c>
      <c r="P223" s="91">
        <v>68059.459999999992</v>
      </c>
      <c r="Q223" s="91">
        <v>0</v>
      </c>
      <c r="R223" s="91">
        <v>0</v>
      </c>
      <c r="S223" s="91">
        <v>0</v>
      </c>
      <c r="T223" s="91">
        <v>12697360.290000001</v>
      </c>
      <c r="U223" s="91">
        <v>13192.58</v>
      </c>
      <c r="V223" s="91">
        <v>12279.900000000001</v>
      </c>
      <c r="W223" s="91">
        <v>0</v>
      </c>
      <c r="X223" s="91">
        <v>12697.12</v>
      </c>
      <c r="Y223" s="91">
        <v>7646.62</v>
      </c>
      <c r="Z223" s="91">
        <v>0</v>
      </c>
      <c r="AA223" s="91">
        <v>133749.09</v>
      </c>
      <c r="AB223" s="91">
        <v>0</v>
      </c>
      <c r="AC223" s="326">
        <v>687587.72</v>
      </c>
      <c r="AD223" s="91">
        <v>244637.04</v>
      </c>
      <c r="AE223" s="91">
        <v>14012.18</v>
      </c>
      <c r="AF223" s="91">
        <v>0</v>
      </c>
      <c r="AG223" s="91">
        <v>0</v>
      </c>
      <c r="AH223" s="91">
        <v>0</v>
      </c>
      <c r="AI223" s="91">
        <v>0</v>
      </c>
      <c r="AJ223" s="91">
        <v>2036</v>
      </c>
      <c r="AK223" s="91">
        <v>564902.57000000007</v>
      </c>
      <c r="AL223" s="91">
        <v>21411.190000000002</v>
      </c>
      <c r="AM223" s="91">
        <v>0</v>
      </c>
      <c r="AN223" s="91">
        <v>288615.5</v>
      </c>
      <c r="AO223" s="91">
        <v>0</v>
      </c>
      <c r="AP223" s="91">
        <v>2129.38</v>
      </c>
      <c r="AQ223" s="91">
        <v>0</v>
      </c>
      <c r="AR223" s="91">
        <v>0</v>
      </c>
      <c r="AS223" s="91">
        <v>1127838.25</v>
      </c>
      <c r="AT223" s="91">
        <v>2389339.69</v>
      </c>
      <c r="AU223" s="91">
        <v>1512281.05</v>
      </c>
      <c r="AV223" s="92">
        <v>44712</v>
      </c>
      <c r="AW223" t="s">
        <v>4</v>
      </c>
      <c r="AX223">
        <v>2022</v>
      </c>
      <c r="AY223" t="s">
        <v>165</v>
      </c>
    </row>
    <row r="224" spans="1:51" x14ac:dyDescent="0.25">
      <c r="A224" s="89">
        <v>100</v>
      </c>
      <c r="B224" s="90" t="s">
        <v>79</v>
      </c>
      <c r="C224" s="91">
        <v>56976838.190000005</v>
      </c>
      <c r="D224" s="91">
        <v>2485.2399999999998</v>
      </c>
      <c r="E224" s="91">
        <v>0</v>
      </c>
      <c r="F224" s="91">
        <v>0</v>
      </c>
      <c r="G224" s="91">
        <v>24756.22</v>
      </c>
      <c r="H224" s="91">
        <v>0</v>
      </c>
      <c r="I224" s="91">
        <v>0</v>
      </c>
      <c r="J224" s="91">
        <v>338835.62</v>
      </c>
      <c r="K224" s="91">
        <v>53953.33</v>
      </c>
      <c r="L224" s="91">
        <v>0</v>
      </c>
      <c r="M224" s="91">
        <v>28105939.73</v>
      </c>
      <c r="N224" s="91">
        <v>23439248.350000001</v>
      </c>
      <c r="O224" s="91">
        <v>51545188.079999998</v>
      </c>
      <c r="P224" s="91">
        <v>430047.76999999996</v>
      </c>
      <c r="Q224" s="91">
        <v>0</v>
      </c>
      <c r="R224" s="91">
        <v>0</v>
      </c>
      <c r="S224" s="91">
        <v>0</v>
      </c>
      <c r="T224" s="91">
        <v>52395266.260000005</v>
      </c>
      <c r="U224" s="91">
        <v>224868.99</v>
      </c>
      <c r="V224" s="91">
        <v>35141.050000000003</v>
      </c>
      <c r="W224" s="91">
        <v>7719.24</v>
      </c>
      <c r="X224" s="91">
        <v>44885.43</v>
      </c>
      <c r="Y224" s="91">
        <v>123817.09</v>
      </c>
      <c r="Z224" s="91">
        <v>0</v>
      </c>
      <c r="AA224" s="91">
        <v>0</v>
      </c>
      <c r="AB224" s="91">
        <v>0</v>
      </c>
      <c r="AC224" s="326">
        <v>2503434.23</v>
      </c>
      <c r="AD224" s="91">
        <v>19613.73</v>
      </c>
      <c r="AE224" s="91">
        <v>180890.29</v>
      </c>
      <c r="AF224" s="91">
        <v>0</v>
      </c>
      <c r="AG224" s="91">
        <v>0</v>
      </c>
      <c r="AH224" s="91">
        <v>0</v>
      </c>
      <c r="AI224" s="91">
        <v>0</v>
      </c>
      <c r="AJ224" s="91">
        <v>21189.53</v>
      </c>
      <c r="AK224" s="91">
        <v>352690.31</v>
      </c>
      <c r="AL224" s="91">
        <v>43460.21</v>
      </c>
      <c r="AM224" s="91">
        <v>0</v>
      </c>
      <c r="AN224" s="91">
        <v>341223.34</v>
      </c>
      <c r="AO224" s="91">
        <v>0</v>
      </c>
      <c r="AP224" s="91">
        <v>680.55</v>
      </c>
      <c r="AQ224" s="91">
        <v>0</v>
      </c>
      <c r="AR224" s="91">
        <v>0</v>
      </c>
      <c r="AS224" s="91">
        <v>3161559.5799999996</v>
      </c>
      <c r="AT224" s="91">
        <v>1420012.35</v>
      </c>
      <c r="AU224" s="91">
        <v>681957.94</v>
      </c>
      <c r="AV224" s="92">
        <v>44712</v>
      </c>
      <c r="AW224" t="s">
        <v>4</v>
      </c>
      <c r="AX224">
        <v>2022</v>
      </c>
      <c r="AY224" t="s">
        <v>151</v>
      </c>
    </row>
    <row r="225" spans="1:51" x14ac:dyDescent="0.25">
      <c r="A225" s="89">
        <v>103</v>
      </c>
      <c r="B225" s="90" t="s">
        <v>74</v>
      </c>
      <c r="C225" s="91">
        <v>119716.08</v>
      </c>
      <c r="D225" s="91">
        <v>0</v>
      </c>
      <c r="E225" s="91">
        <v>0</v>
      </c>
      <c r="F225" s="91">
        <v>0</v>
      </c>
      <c r="G225" s="91">
        <v>0</v>
      </c>
      <c r="H225" s="91">
        <v>0</v>
      </c>
      <c r="I225" s="91">
        <v>0</v>
      </c>
      <c r="J225" s="91">
        <v>0</v>
      </c>
      <c r="K225" s="91">
        <v>0</v>
      </c>
      <c r="L225" s="91">
        <v>0</v>
      </c>
      <c r="M225" s="91">
        <v>0</v>
      </c>
      <c r="N225" s="91">
        <v>0</v>
      </c>
      <c r="O225" s="91">
        <v>0</v>
      </c>
      <c r="P225" s="91">
        <v>0</v>
      </c>
      <c r="Q225" s="91">
        <v>0</v>
      </c>
      <c r="R225" s="91">
        <v>0</v>
      </c>
      <c r="S225" s="91">
        <v>0</v>
      </c>
      <c r="T225" s="91">
        <v>0</v>
      </c>
      <c r="U225" s="91">
        <v>3637.46</v>
      </c>
      <c r="V225" s="91">
        <v>0</v>
      </c>
      <c r="W225" s="91">
        <v>0</v>
      </c>
      <c r="X225" s="91">
        <v>0</v>
      </c>
      <c r="Y225" s="91">
        <v>0</v>
      </c>
      <c r="Z225" s="91">
        <v>0</v>
      </c>
      <c r="AA225" s="91">
        <v>0</v>
      </c>
      <c r="AB225" s="91">
        <v>0</v>
      </c>
      <c r="AC225" s="326">
        <v>299.13</v>
      </c>
      <c r="AD225" s="91">
        <v>7018.22</v>
      </c>
      <c r="AE225" s="91">
        <v>19124.240000000002</v>
      </c>
      <c r="AF225" s="91">
        <v>0</v>
      </c>
      <c r="AG225" s="91">
        <v>0</v>
      </c>
      <c r="AH225" s="91">
        <v>0</v>
      </c>
      <c r="AI225" s="91">
        <v>0</v>
      </c>
      <c r="AJ225" s="91">
        <v>0</v>
      </c>
      <c r="AK225" s="91">
        <v>316.27</v>
      </c>
      <c r="AL225" s="91">
        <v>4605.12</v>
      </c>
      <c r="AM225" s="91">
        <v>0</v>
      </c>
      <c r="AN225" s="91">
        <v>11545.78</v>
      </c>
      <c r="AO225" s="91">
        <v>0</v>
      </c>
      <c r="AP225" s="91">
        <v>31.5</v>
      </c>
      <c r="AQ225" s="91">
        <v>0</v>
      </c>
      <c r="AR225" s="91">
        <v>0</v>
      </c>
      <c r="AS225" s="91">
        <v>30079.050000000003</v>
      </c>
      <c r="AT225" s="91">
        <v>89637.03</v>
      </c>
      <c r="AU225" s="91">
        <v>73138.36</v>
      </c>
      <c r="AV225" s="92">
        <v>44712</v>
      </c>
      <c r="AW225" t="s">
        <v>4</v>
      </c>
      <c r="AX225">
        <v>2022</v>
      </c>
      <c r="AY225" t="s">
        <v>184</v>
      </c>
    </row>
    <row r="226" spans="1:51" x14ac:dyDescent="0.25">
      <c r="A226" s="89">
        <v>106</v>
      </c>
      <c r="B226" s="90" t="s">
        <v>92</v>
      </c>
      <c r="C226" s="91">
        <v>2919750.84</v>
      </c>
      <c r="D226" s="91">
        <v>0</v>
      </c>
      <c r="E226" s="91">
        <v>0</v>
      </c>
      <c r="F226" s="91">
        <v>0</v>
      </c>
      <c r="G226" s="91">
        <v>0</v>
      </c>
      <c r="H226" s="91">
        <v>0</v>
      </c>
      <c r="I226" s="91">
        <v>0</v>
      </c>
      <c r="J226" s="91">
        <v>9599.15</v>
      </c>
      <c r="K226" s="91">
        <v>0</v>
      </c>
      <c r="L226" s="91">
        <v>0</v>
      </c>
      <c r="M226" s="91">
        <v>0</v>
      </c>
      <c r="N226" s="91">
        <v>0</v>
      </c>
      <c r="O226" s="91">
        <v>0</v>
      </c>
      <c r="P226" s="91">
        <v>35441.449999999997</v>
      </c>
      <c r="Q226" s="91">
        <v>0</v>
      </c>
      <c r="R226" s="91">
        <v>0</v>
      </c>
      <c r="S226" s="91">
        <v>0</v>
      </c>
      <c r="T226" s="91">
        <v>45040.6</v>
      </c>
      <c r="U226" s="91">
        <v>11089.36</v>
      </c>
      <c r="V226" s="91">
        <v>10576.58</v>
      </c>
      <c r="W226" s="91">
        <v>1723.97</v>
      </c>
      <c r="X226" s="91">
        <v>0</v>
      </c>
      <c r="Y226" s="91">
        <v>8272.48</v>
      </c>
      <c r="Z226" s="91">
        <v>0</v>
      </c>
      <c r="AA226" s="91">
        <v>366907.86</v>
      </c>
      <c r="AB226" s="91">
        <v>0</v>
      </c>
      <c r="AC226" s="326">
        <v>304455.18</v>
      </c>
      <c r="AD226" s="91">
        <v>111132.2</v>
      </c>
      <c r="AE226" s="91">
        <v>1555.8</v>
      </c>
      <c r="AF226" s="91">
        <v>0</v>
      </c>
      <c r="AG226" s="91">
        <v>0</v>
      </c>
      <c r="AH226" s="91">
        <v>0</v>
      </c>
      <c r="AI226" s="91">
        <v>0</v>
      </c>
      <c r="AJ226" s="91">
        <v>11761.67</v>
      </c>
      <c r="AK226" s="91">
        <v>369586.55</v>
      </c>
      <c r="AL226" s="91">
        <v>60981.19</v>
      </c>
      <c r="AM226" s="91">
        <v>0</v>
      </c>
      <c r="AN226" s="91">
        <v>134484.88</v>
      </c>
      <c r="AO226" s="91">
        <v>0</v>
      </c>
      <c r="AP226" s="91">
        <v>4802.6400000000003</v>
      </c>
      <c r="AQ226" s="91">
        <v>0</v>
      </c>
      <c r="AR226" s="91">
        <v>0</v>
      </c>
      <c r="AS226" s="91">
        <v>827475.1</v>
      </c>
      <c r="AT226" s="91">
        <v>2047235.14</v>
      </c>
      <c r="AU226" s="91">
        <v>1477379.88</v>
      </c>
      <c r="AV226" s="92">
        <v>44712</v>
      </c>
      <c r="AW226" t="s">
        <v>4</v>
      </c>
      <c r="AX226">
        <v>2022</v>
      </c>
      <c r="AY226" t="s">
        <v>172</v>
      </c>
    </row>
    <row r="227" spans="1:51" x14ac:dyDescent="0.25">
      <c r="A227" s="89">
        <v>107</v>
      </c>
      <c r="B227" s="90" t="s">
        <v>60</v>
      </c>
      <c r="C227" s="91">
        <v>19766135.149999999</v>
      </c>
      <c r="D227" s="91">
        <v>0</v>
      </c>
      <c r="E227" s="91">
        <v>0</v>
      </c>
      <c r="F227" s="91">
        <v>0</v>
      </c>
      <c r="G227" s="91">
        <v>4986.18</v>
      </c>
      <c r="H227" s="91">
        <v>0</v>
      </c>
      <c r="I227" s="91">
        <v>0</v>
      </c>
      <c r="J227" s="91">
        <v>134287.36000000002</v>
      </c>
      <c r="K227" s="91">
        <v>31803.86</v>
      </c>
      <c r="L227" s="91">
        <v>0</v>
      </c>
      <c r="M227" s="91">
        <v>162645.26999999999</v>
      </c>
      <c r="N227" s="91">
        <v>2047638.6500000001</v>
      </c>
      <c r="O227" s="91">
        <v>2210283.92</v>
      </c>
      <c r="P227" s="91">
        <v>82686.200000000012</v>
      </c>
      <c r="Q227" s="91">
        <v>0</v>
      </c>
      <c r="R227" s="91">
        <v>0</v>
      </c>
      <c r="S227" s="91">
        <v>0</v>
      </c>
      <c r="T227" s="91">
        <v>2464047.5200000005</v>
      </c>
      <c r="U227" s="91">
        <v>30035.97</v>
      </c>
      <c r="V227" s="91">
        <v>0</v>
      </c>
      <c r="W227" s="91">
        <v>13824.49</v>
      </c>
      <c r="X227" s="91">
        <v>64952.77</v>
      </c>
      <c r="Y227" s="91">
        <v>12596</v>
      </c>
      <c r="Z227" s="91">
        <v>0</v>
      </c>
      <c r="AA227" s="91">
        <v>57087.519999999997</v>
      </c>
      <c r="AB227" s="91">
        <v>0</v>
      </c>
      <c r="AC227" s="326">
        <v>459381.69</v>
      </c>
      <c r="AD227" s="91">
        <v>1496744.23</v>
      </c>
      <c r="AE227" s="91">
        <v>185967.4</v>
      </c>
      <c r="AF227" s="91">
        <v>0</v>
      </c>
      <c r="AG227" s="91">
        <v>0</v>
      </c>
      <c r="AH227" s="91">
        <v>0</v>
      </c>
      <c r="AI227" s="91">
        <v>0</v>
      </c>
      <c r="AJ227" s="91">
        <v>2174364.5499999998</v>
      </c>
      <c r="AK227" s="91">
        <v>380147.74</v>
      </c>
      <c r="AL227" s="91">
        <v>257272.17</v>
      </c>
      <c r="AM227" s="91">
        <v>0</v>
      </c>
      <c r="AN227" s="91">
        <v>527438.56999999995</v>
      </c>
      <c r="AO227" s="91">
        <v>0</v>
      </c>
      <c r="AP227" s="91">
        <v>0</v>
      </c>
      <c r="AQ227" s="91">
        <v>0</v>
      </c>
      <c r="AR227" s="91">
        <v>0</v>
      </c>
      <c r="AS227" s="91">
        <v>4494954.6199999992</v>
      </c>
      <c r="AT227" s="91">
        <v>12807133.01</v>
      </c>
      <c r="AU227" s="91">
        <v>11642274.529999999</v>
      </c>
      <c r="AV227" s="92">
        <v>44712</v>
      </c>
      <c r="AW227" t="s">
        <v>4</v>
      </c>
      <c r="AX227">
        <v>2022</v>
      </c>
      <c r="AY227" t="s">
        <v>160</v>
      </c>
    </row>
    <row r="228" spans="1:51" x14ac:dyDescent="0.25">
      <c r="A228" s="89">
        <v>108</v>
      </c>
      <c r="B228" s="90" t="s">
        <v>102</v>
      </c>
      <c r="C228" s="91">
        <v>398054.45</v>
      </c>
      <c r="D228" s="91">
        <v>0</v>
      </c>
      <c r="E228" s="91">
        <v>0</v>
      </c>
      <c r="F228" s="91">
        <v>0</v>
      </c>
      <c r="G228" s="91">
        <v>0</v>
      </c>
      <c r="H228" s="91">
        <v>0</v>
      </c>
      <c r="I228" s="91">
        <v>0</v>
      </c>
      <c r="J228" s="91">
        <v>671.5</v>
      </c>
      <c r="K228" s="91">
        <v>0</v>
      </c>
      <c r="L228" s="91">
        <v>0</v>
      </c>
      <c r="M228" s="91">
        <v>145180.04999999999</v>
      </c>
      <c r="N228" s="91">
        <v>8506.2900000000009</v>
      </c>
      <c r="O228" s="91">
        <v>153686.34</v>
      </c>
      <c r="P228" s="91">
        <v>485.76</v>
      </c>
      <c r="Q228" s="91">
        <v>0</v>
      </c>
      <c r="R228" s="91">
        <v>0</v>
      </c>
      <c r="S228" s="91">
        <v>0</v>
      </c>
      <c r="T228" s="91">
        <v>154843.6</v>
      </c>
      <c r="U228" s="91">
        <v>895.6</v>
      </c>
      <c r="V228" s="91">
        <v>0</v>
      </c>
      <c r="W228" s="91">
        <v>0</v>
      </c>
      <c r="X228" s="91">
        <v>0</v>
      </c>
      <c r="Y228" s="91">
        <v>0</v>
      </c>
      <c r="Z228" s="91">
        <v>0</v>
      </c>
      <c r="AA228" s="91">
        <v>13272.45</v>
      </c>
      <c r="AB228" s="91">
        <v>0</v>
      </c>
      <c r="AC228" s="326">
        <v>95425.53</v>
      </c>
      <c r="AD228" s="91">
        <v>63135.469999999994</v>
      </c>
      <c r="AE228" s="91">
        <v>60417.53</v>
      </c>
      <c r="AF228" s="91">
        <v>0</v>
      </c>
      <c r="AG228" s="91">
        <v>0</v>
      </c>
      <c r="AH228" s="91">
        <v>0</v>
      </c>
      <c r="AI228" s="91">
        <v>0</v>
      </c>
      <c r="AJ228" s="91">
        <v>790.2</v>
      </c>
      <c r="AK228" s="91">
        <v>90.36</v>
      </c>
      <c r="AL228" s="91">
        <v>749</v>
      </c>
      <c r="AM228" s="91">
        <v>0</v>
      </c>
      <c r="AN228" s="91">
        <v>6438.71</v>
      </c>
      <c r="AO228" s="91">
        <v>0</v>
      </c>
      <c r="AP228" s="91">
        <v>0</v>
      </c>
      <c r="AQ228" s="91">
        <v>0</v>
      </c>
      <c r="AR228" s="91">
        <v>0</v>
      </c>
      <c r="AS228" s="91">
        <v>233936.78</v>
      </c>
      <c r="AT228" s="91">
        <v>9274.07</v>
      </c>
      <c r="AU228" s="91">
        <v>1996</v>
      </c>
      <c r="AV228" s="92">
        <v>44712</v>
      </c>
      <c r="AW228" t="s">
        <v>4</v>
      </c>
      <c r="AX228">
        <v>2022</v>
      </c>
      <c r="AY228" t="s">
        <v>183</v>
      </c>
    </row>
    <row r="229" spans="1:51" x14ac:dyDescent="0.25">
      <c r="A229" s="89">
        <v>109</v>
      </c>
      <c r="B229" s="90" t="s">
        <v>66</v>
      </c>
      <c r="C229" s="91">
        <v>26545190.350000001</v>
      </c>
      <c r="D229" s="91">
        <v>1999991.9700000002</v>
      </c>
      <c r="E229" s="91">
        <v>0</v>
      </c>
      <c r="F229" s="91">
        <v>0</v>
      </c>
      <c r="G229" s="91">
        <v>0</v>
      </c>
      <c r="H229" s="91">
        <v>0</v>
      </c>
      <c r="I229" s="91">
        <v>0</v>
      </c>
      <c r="J229" s="91">
        <v>660673.95000000007</v>
      </c>
      <c r="K229" s="91">
        <v>34154.1</v>
      </c>
      <c r="L229" s="91">
        <v>0</v>
      </c>
      <c r="M229" s="91">
        <v>14233.26</v>
      </c>
      <c r="N229" s="91">
        <v>11372335.26</v>
      </c>
      <c r="O229" s="91">
        <v>11386568.52</v>
      </c>
      <c r="P229" s="91">
        <v>2214600.33</v>
      </c>
      <c r="Q229" s="91">
        <v>0</v>
      </c>
      <c r="R229" s="91">
        <v>0</v>
      </c>
      <c r="S229" s="91">
        <v>0</v>
      </c>
      <c r="T229" s="91">
        <v>16295988.870000001</v>
      </c>
      <c r="U229" s="91">
        <v>487644.65</v>
      </c>
      <c r="V229" s="91">
        <v>107755.33</v>
      </c>
      <c r="W229" s="91">
        <v>2472.0500000000002</v>
      </c>
      <c r="X229" s="91">
        <v>214831.34</v>
      </c>
      <c r="Y229" s="91">
        <v>35180.42</v>
      </c>
      <c r="Z229" s="91">
        <v>0</v>
      </c>
      <c r="AA229" s="91">
        <v>3526239.41</v>
      </c>
      <c r="AB229" s="91">
        <v>0</v>
      </c>
      <c r="AC229" s="326">
        <v>2669826.6799999997</v>
      </c>
      <c r="AD229" s="91">
        <v>113719.45</v>
      </c>
      <c r="AE229" s="91">
        <v>15650.85</v>
      </c>
      <c r="AF229" s="91">
        <v>0</v>
      </c>
      <c r="AG229" s="91">
        <v>0</v>
      </c>
      <c r="AH229" s="91">
        <v>0</v>
      </c>
      <c r="AI229" s="91">
        <v>0</v>
      </c>
      <c r="AJ229" s="91">
        <v>2724259.13</v>
      </c>
      <c r="AK229" s="91">
        <v>215391.91</v>
      </c>
      <c r="AL229" s="91">
        <v>32522.28</v>
      </c>
      <c r="AM229" s="91">
        <v>0</v>
      </c>
      <c r="AN229" s="91">
        <v>86448.07</v>
      </c>
      <c r="AO229" s="91">
        <v>2884.29</v>
      </c>
      <c r="AP229" s="91">
        <v>50</v>
      </c>
      <c r="AQ229" s="91">
        <v>0</v>
      </c>
      <c r="AR229" s="91">
        <v>0</v>
      </c>
      <c r="AS229" s="91">
        <v>9897579.3099999987</v>
      </c>
      <c r="AT229" s="91">
        <v>351622.17</v>
      </c>
      <c r="AU229" s="91">
        <v>14325.62</v>
      </c>
      <c r="AV229" s="92">
        <v>44712</v>
      </c>
      <c r="AW229" t="s">
        <v>4</v>
      </c>
      <c r="AX229">
        <v>2022</v>
      </c>
      <c r="AY229" t="s">
        <v>157</v>
      </c>
    </row>
    <row r="230" spans="1:51" x14ac:dyDescent="0.25">
      <c r="A230" s="89">
        <v>110</v>
      </c>
      <c r="B230" s="90" t="s">
        <v>71</v>
      </c>
      <c r="C230" s="91">
        <v>2127560.2800000003</v>
      </c>
      <c r="D230" s="91">
        <v>-1.17</v>
      </c>
      <c r="E230" s="91">
        <v>0</v>
      </c>
      <c r="F230" s="91">
        <v>0</v>
      </c>
      <c r="G230" s="91">
        <v>129.46</v>
      </c>
      <c r="H230" s="91">
        <v>0</v>
      </c>
      <c r="I230" s="91">
        <v>0</v>
      </c>
      <c r="J230" s="91">
        <v>6171.04</v>
      </c>
      <c r="K230" s="91">
        <v>152.18</v>
      </c>
      <c r="L230" s="91">
        <v>0</v>
      </c>
      <c r="M230" s="91">
        <v>-4006.8499999999995</v>
      </c>
      <c r="N230" s="91">
        <v>274041.39</v>
      </c>
      <c r="O230" s="91">
        <v>270034.54000000004</v>
      </c>
      <c r="P230" s="91">
        <v>7620.9400000000005</v>
      </c>
      <c r="Q230" s="91">
        <v>0</v>
      </c>
      <c r="R230" s="91">
        <v>0</v>
      </c>
      <c r="S230" s="91">
        <v>0</v>
      </c>
      <c r="T230" s="91">
        <v>284106.99000000005</v>
      </c>
      <c r="U230" s="91">
        <v>0</v>
      </c>
      <c r="V230" s="91">
        <v>0</v>
      </c>
      <c r="W230" s="91">
        <v>0</v>
      </c>
      <c r="X230" s="91">
        <v>192861.27</v>
      </c>
      <c r="Y230" s="91">
        <v>260</v>
      </c>
      <c r="Z230" s="91">
        <v>0</v>
      </c>
      <c r="AA230" s="91">
        <v>0</v>
      </c>
      <c r="AB230" s="91">
        <v>0</v>
      </c>
      <c r="AC230" s="326">
        <v>0</v>
      </c>
      <c r="AD230" s="91">
        <v>0</v>
      </c>
      <c r="AE230" s="91">
        <v>0</v>
      </c>
      <c r="AF230" s="91">
        <v>0</v>
      </c>
      <c r="AG230" s="91">
        <v>0</v>
      </c>
      <c r="AH230" s="91">
        <v>0</v>
      </c>
      <c r="AI230" s="91">
        <v>0</v>
      </c>
      <c r="AJ230" s="91">
        <v>0</v>
      </c>
      <c r="AK230" s="91">
        <v>18333.12</v>
      </c>
      <c r="AL230" s="91">
        <v>44832.46</v>
      </c>
      <c r="AM230" s="91">
        <v>0</v>
      </c>
      <c r="AN230" s="91">
        <v>73175.010000000009</v>
      </c>
      <c r="AO230" s="91">
        <v>5664.31</v>
      </c>
      <c r="AP230" s="91">
        <v>7.5</v>
      </c>
      <c r="AQ230" s="91">
        <v>0</v>
      </c>
      <c r="AR230" s="91">
        <v>0</v>
      </c>
      <c r="AS230" s="91">
        <v>193121.27</v>
      </c>
      <c r="AT230" s="91">
        <v>1650332.02</v>
      </c>
      <c r="AU230" s="91">
        <v>1508319.62</v>
      </c>
      <c r="AV230" s="92">
        <v>44712</v>
      </c>
      <c r="AW230" t="s">
        <v>4</v>
      </c>
      <c r="AX230">
        <v>2022</v>
      </c>
      <c r="AY230" t="s">
        <v>173</v>
      </c>
    </row>
    <row r="231" spans="1:51" x14ac:dyDescent="0.25">
      <c r="A231" s="89">
        <v>111</v>
      </c>
      <c r="B231" s="90" t="s">
        <v>95</v>
      </c>
      <c r="C231" s="91">
        <v>1041732.3099999999</v>
      </c>
      <c r="D231" s="91">
        <v>0</v>
      </c>
      <c r="E231" s="91">
        <v>0</v>
      </c>
      <c r="F231" s="91">
        <v>0</v>
      </c>
      <c r="G231" s="91">
        <v>0</v>
      </c>
      <c r="H231" s="91">
        <v>0</v>
      </c>
      <c r="I231" s="91">
        <v>0</v>
      </c>
      <c r="J231" s="91">
        <v>0</v>
      </c>
      <c r="K231" s="91">
        <v>0</v>
      </c>
      <c r="L231" s="91">
        <v>0</v>
      </c>
      <c r="M231" s="91">
        <v>4793.87</v>
      </c>
      <c r="N231" s="91">
        <v>0</v>
      </c>
      <c r="O231" s="91">
        <v>4793.87</v>
      </c>
      <c r="P231" s="91">
        <v>2625.05</v>
      </c>
      <c r="Q231" s="91">
        <v>0</v>
      </c>
      <c r="R231" s="91">
        <v>0</v>
      </c>
      <c r="S231" s="91">
        <v>0</v>
      </c>
      <c r="T231" s="91">
        <v>7418.92</v>
      </c>
      <c r="U231" s="91">
        <v>814.8</v>
      </c>
      <c r="V231" s="91">
        <v>0</v>
      </c>
      <c r="W231" s="91">
        <v>0</v>
      </c>
      <c r="X231" s="91">
        <v>0</v>
      </c>
      <c r="Y231" s="91">
        <v>0</v>
      </c>
      <c r="Z231" s="91">
        <v>0</v>
      </c>
      <c r="AA231" s="91">
        <v>0</v>
      </c>
      <c r="AB231" s="91">
        <v>0</v>
      </c>
      <c r="AC231" s="326">
        <v>46034.28</v>
      </c>
      <c r="AD231" s="91">
        <v>0</v>
      </c>
      <c r="AE231" s="91">
        <v>474.36</v>
      </c>
      <c r="AF231" s="91">
        <v>0</v>
      </c>
      <c r="AG231" s="91">
        <v>0</v>
      </c>
      <c r="AH231" s="91">
        <v>0</v>
      </c>
      <c r="AI231" s="91">
        <v>0</v>
      </c>
      <c r="AJ231" s="91">
        <v>28750.1</v>
      </c>
      <c r="AK231" s="91">
        <v>54796.7</v>
      </c>
      <c r="AL231" s="91">
        <v>4830</v>
      </c>
      <c r="AM231" s="91">
        <v>0</v>
      </c>
      <c r="AN231" s="91">
        <v>39844.14</v>
      </c>
      <c r="AO231" s="91">
        <v>644</v>
      </c>
      <c r="AP231" s="91">
        <v>31846.82</v>
      </c>
      <c r="AQ231" s="91">
        <v>0</v>
      </c>
      <c r="AR231" s="91">
        <v>0</v>
      </c>
      <c r="AS231" s="91">
        <v>76073.540000000008</v>
      </c>
      <c r="AT231" s="91">
        <v>958239.84999999986</v>
      </c>
      <c r="AU231" s="91">
        <v>826278.19</v>
      </c>
      <c r="AV231" s="92">
        <v>44712</v>
      </c>
      <c r="AW231" t="s">
        <v>4</v>
      </c>
      <c r="AX231">
        <v>2022</v>
      </c>
      <c r="AY231" t="s">
        <v>182</v>
      </c>
    </row>
    <row r="232" spans="1:51" x14ac:dyDescent="0.25">
      <c r="A232" s="89">
        <v>113</v>
      </c>
      <c r="B232" s="90" t="s">
        <v>63</v>
      </c>
      <c r="C232" s="91">
        <v>813852.08</v>
      </c>
      <c r="D232" s="91">
        <v>0</v>
      </c>
      <c r="E232" s="91">
        <v>0</v>
      </c>
      <c r="F232" s="91">
        <v>0</v>
      </c>
      <c r="G232" s="91">
        <v>76796.149999999994</v>
      </c>
      <c r="H232" s="91">
        <v>0</v>
      </c>
      <c r="I232" s="91">
        <v>0</v>
      </c>
      <c r="J232" s="91">
        <v>1714.52</v>
      </c>
      <c r="K232" s="91">
        <v>9042.9699999999993</v>
      </c>
      <c r="L232" s="91">
        <v>0</v>
      </c>
      <c r="M232" s="91">
        <v>1.1499999999999999</v>
      </c>
      <c r="N232" s="91">
        <v>0</v>
      </c>
      <c r="O232" s="91">
        <v>1.1499999999999999</v>
      </c>
      <c r="P232" s="91">
        <v>11154</v>
      </c>
      <c r="Q232" s="91">
        <v>0</v>
      </c>
      <c r="R232" s="91">
        <v>0</v>
      </c>
      <c r="S232" s="91">
        <v>0</v>
      </c>
      <c r="T232" s="91">
        <v>98708.79</v>
      </c>
      <c r="U232" s="91">
        <v>2183.9499999999998</v>
      </c>
      <c r="V232" s="91">
        <v>242.25</v>
      </c>
      <c r="W232" s="91">
        <v>0</v>
      </c>
      <c r="X232" s="91">
        <v>0</v>
      </c>
      <c r="Y232" s="91">
        <v>0</v>
      </c>
      <c r="Z232" s="91">
        <v>0</v>
      </c>
      <c r="AA232" s="91">
        <v>6845.9</v>
      </c>
      <c r="AB232" s="91">
        <v>0</v>
      </c>
      <c r="AC232" s="326">
        <v>610214.43999999994</v>
      </c>
      <c r="AD232" s="91">
        <v>15707.72</v>
      </c>
      <c r="AE232" s="91">
        <v>1225.8</v>
      </c>
      <c r="AF232" s="91">
        <v>0</v>
      </c>
      <c r="AG232" s="91">
        <v>0</v>
      </c>
      <c r="AH232" s="91">
        <v>0</v>
      </c>
      <c r="AI232" s="91">
        <v>0</v>
      </c>
      <c r="AJ232" s="91">
        <v>0</v>
      </c>
      <c r="AK232" s="91">
        <v>66532.039999999994</v>
      </c>
      <c r="AL232" s="91">
        <v>0</v>
      </c>
      <c r="AM232" s="91">
        <v>0</v>
      </c>
      <c r="AN232" s="91">
        <v>9502.69</v>
      </c>
      <c r="AO232" s="91">
        <v>0</v>
      </c>
      <c r="AP232" s="91">
        <v>80</v>
      </c>
      <c r="AQ232" s="91">
        <v>0</v>
      </c>
      <c r="AR232" s="91">
        <v>0</v>
      </c>
      <c r="AS232" s="91">
        <v>636420.05999999994</v>
      </c>
      <c r="AT232" s="91">
        <v>78723.23</v>
      </c>
      <c r="AU232" s="91">
        <v>2608.5</v>
      </c>
      <c r="AV232" s="92">
        <v>44712</v>
      </c>
      <c r="AW232" t="s">
        <v>4</v>
      </c>
      <c r="AX232">
        <v>2022</v>
      </c>
      <c r="AY232" t="s">
        <v>171</v>
      </c>
    </row>
    <row r="233" spans="1:51" x14ac:dyDescent="0.25">
      <c r="A233" s="89">
        <v>114</v>
      </c>
      <c r="B233" s="90" t="s">
        <v>76</v>
      </c>
      <c r="C233" s="91">
        <v>36058548.579999998</v>
      </c>
      <c r="D233" s="91">
        <v>0</v>
      </c>
      <c r="E233" s="91">
        <v>0</v>
      </c>
      <c r="F233" s="91">
        <v>0</v>
      </c>
      <c r="G233" s="91">
        <v>17.25</v>
      </c>
      <c r="H233" s="91">
        <v>0</v>
      </c>
      <c r="I233" s="91">
        <v>0</v>
      </c>
      <c r="J233" s="91">
        <v>9942.11</v>
      </c>
      <c r="K233" s="91">
        <v>48121.47</v>
      </c>
      <c r="L233" s="91">
        <v>0</v>
      </c>
      <c r="M233" s="91">
        <v>21792707.32</v>
      </c>
      <c r="N233" s="91">
        <v>2328662.19</v>
      </c>
      <c r="O233" s="91">
        <v>24121369.510000002</v>
      </c>
      <c r="P233" s="91">
        <v>17925.28</v>
      </c>
      <c r="Q233" s="91">
        <v>0</v>
      </c>
      <c r="R233" s="91">
        <v>0</v>
      </c>
      <c r="S233" s="91">
        <v>0</v>
      </c>
      <c r="T233" s="91">
        <v>24197375.620000001</v>
      </c>
      <c r="U233" s="91">
        <v>639871.88</v>
      </c>
      <c r="V233" s="91">
        <v>240816.13</v>
      </c>
      <c r="W233" s="91">
        <v>126221.98</v>
      </c>
      <c r="X233" s="91">
        <v>2940911.53</v>
      </c>
      <c r="Y233" s="91">
        <v>213127.09</v>
      </c>
      <c r="Z233" s="91">
        <v>0</v>
      </c>
      <c r="AA233" s="91">
        <v>0</v>
      </c>
      <c r="AB233" s="91">
        <v>0</v>
      </c>
      <c r="AC233" s="326">
        <v>1863662.35</v>
      </c>
      <c r="AD233" s="91">
        <v>605209.31000000006</v>
      </c>
      <c r="AE233" s="91">
        <v>85589.45</v>
      </c>
      <c r="AF233" s="91">
        <v>0</v>
      </c>
      <c r="AG233" s="91">
        <v>0</v>
      </c>
      <c r="AH233" s="91">
        <v>0</v>
      </c>
      <c r="AI233" s="91">
        <v>0</v>
      </c>
      <c r="AJ233" s="91">
        <v>2869898.7</v>
      </c>
      <c r="AK233" s="91">
        <v>411567.86</v>
      </c>
      <c r="AL233" s="91">
        <v>79330.429999999993</v>
      </c>
      <c r="AM233" s="91">
        <v>0</v>
      </c>
      <c r="AN233" s="91">
        <v>398534.91</v>
      </c>
      <c r="AO233" s="91">
        <v>0</v>
      </c>
      <c r="AP233" s="91">
        <v>55502.83</v>
      </c>
      <c r="AQ233" s="91">
        <v>0</v>
      </c>
      <c r="AR233" s="91">
        <v>0</v>
      </c>
      <c r="AS233" s="91">
        <v>9585308.4199999999</v>
      </c>
      <c r="AT233" s="91">
        <v>2275864.54</v>
      </c>
      <c r="AU233" s="91">
        <v>1330928.51</v>
      </c>
      <c r="AV233" s="92">
        <v>44712</v>
      </c>
      <c r="AW233" t="s">
        <v>4</v>
      </c>
      <c r="AX233">
        <v>2022</v>
      </c>
      <c r="AY233" t="s">
        <v>154</v>
      </c>
    </row>
    <row r="234" spans="1:51" x14ac:dyDescent="0.25">
      <c r="A234" s="89">
        <v>115</v>
      </c>
      <c r="B234" s="90" t="s">
        <v>290</v>
      </c>
      <c r="C234" s="91">
        <v>1732.6</v>
      </c>
      <c r="D234" s="91">
        <v>405</v>
      </c>
      <c r="E234" s="91">
        <v>0</v>
      </c>
      <c r="F234" s="91">
        <v>0</v>
      </c>
      <c r="G234" s="91">
        <v>0</v>
      </c>
      <c r="H234" s="91">
        <v>0</v>
      </c>
      <c r="I234" s="91">
        <v>0</v>
      </c>
      <c r="J234" s="91">
        <v>0</v>
      </c>
      <c r="K234" s="91">
        <v>0</v>
      </c>
      <c r="L234" s="91">
        <v>0</v>
      </c>
      <c r="M234" s="91">
        <v>0</v>
      </c>
      <c r="N234" s="91">
        <v>0</v>
      </c>
      <c r="O234" s="91">
        <v>0</v>
      </c>
      <c r="P234" s="91">
        <v>0</v>
      </c>
      <c r="Q234" s="91">
        <v>0</v>
      </c>
      <c r="R234" s="91">
        <v>0</v>
      </c>
      <c r="S234" s="91">
        <v>0</v>
      </c>
      <c r="T234" s="91">
        <v>405</v>
      </c>
      <c r="U234" s="91">
        <v>698.86</v>
      </c>
      <c r="V234" s="91">
        <v>628.74</v>
      </c>
      <c r="W234" s="91">
        <v>0</v>
      </c>
      <c r="X234" s="91">
        <v>0</v>
      </c>
      <c r="Y234" s="91">
        <v>0</v>
      </c>
      <c r="Z234" s="91">
        <v>0</v>
      </c>
      <c r="AA234" s="91">
        <v>0</v>
      </c>
      <c r="AB234" s="91">
        <v>0</v>
      </c>
      <c r="AC234" s="326">
        <v>0</v>
      </c>
      <c r="AD234" s="91">
        <v>0</v>
      </c>
      <c r="AE234" s="91">
        <v>0</v>
      </c>
      <c r="AF234" s="91">
        <v>0</v>
      </c>
      <c r="AG234" s="91">
        <v>0</v>
      </c>
      <c r="AH234" s="91">
        <v>0</v>
      </c>
      <c r="AI234" s="91">
        <v>0</v>
      </c>
      <c r="AJ234" s="91">
        <v>0</v>
      </c>
      <c r="AK234" s="91">
        <v>0</v>
      </c>
      <c r="AL234" s="91">
        <v>0</v>
      </c>
      <c r="AM234" s="91">
        <v>0</v>
      </c>
      <c r="AN234" s="91">
        <v>0</v>
      </c>
      <c r="AO234" s="91">
        <v>0</v>
      </c>
      <c r="AP234" s="91">
        <v>0</v>
      </c>
      <c r="AQ234" s="91">
        <v>0</v>
      </c>
      <c r="AR234" s="91">
        <v>0</v>
      </c>
      <c r="AS234" s="91">
        <v>1327.6</v>
      </c>
      <c r="AT234" s="91">
        <v>0</v>
      </c>
      <c r="AU234" s="91">
        <v>0</v>
      </c>
      <c r="AV234" s="92">
        <v>44712</v>
      </c>
      <c r="AW234" t="s">
        <v>4</v>
      </c>
      <c r="AX234">
        <v>2022</v>
      </c>
      <c r="AY234" t="s">
        <v>291</v>
      </c>
    </row>
    <row r="235" spans="1:51" x14ac:dyDescent="0.25">
      <c r="A235" s="89">
        <v>117</v>
      </c>
      <c r="B235" s="90" t="s">
        <v>87</v>
      </c>
      <c r="C235" s="91">
        <v>45927339.269999996</v>
      </c>
      <c r="D235" s="91">
        <v>51952.1</v>
      </c>
      <c r="E235" s="91">
        <v>0</v>
      </c>
      <c r="F235" s="91">
        <v>0</v>
      </c>
      <c r="G235" s="91">
        <v>46326.149999999994</v>
      </c>
      <c r="H235" s="91">
        <v>0</v>
      </c>
      <c r="I235" s="91">
        <v>0</v>
      </c>
      <c r="J235" s="91">
        <v>35170.83</v>
      </c>
      <c r="K235" s="91">
        <v>129306.37000000001</v>
      </c>
      <c r="L235" s="91">
        <v>0</v>
      </c>
      <c r="M235" s="91">
        <v>19672476.489999998</v>
      </c>
      <c r="N235" s="91">
        <v>13303077.629999999</v>
      </c>
      <c r="O235" s="91">
        <v>32975554.119999997</v>
      </c>
      <c r="P235" s="91">
        <v>155859.87</v>
      </c>
      <c r="Q235" s="91">
        <v>0</v>
      </c>
      <c r="R235" s="91">
        <v>0</v>
      </c>
      <c r="S235" s="91">
        <v>0</v>
      </c>
      <c r="T235" s="91">
        <v>33394169.439999998</v>
      </c>
      <c r="U235" s="91">
        <v>542997.16</v>
      </c>
      <c r="V235" s="91">
        <v>118026.1</v>
      </c>
      <c r="W235" s="91">
        <v>70848.759999999995</v>
      </c>
      <c r="X235" s="91">
        <v>142732.16</v>
      </c>
      <c r="Y235" s="91">
        <v>545445.87</v>
      </c>
      <c r="Z235" s="91">
        <v>0</v>
      </c>
      <c r="AA235" s="91">
        <v>0</v>
      </c>
      <c r="AB235" s="91">
        <v>0</v>
      </c>
      <c r="AC235" s="326">
        <v>5274080.71</v>
      </c>
      <c r="AD235" s="91">
        <v>402470.27</v>
      </c>
      <c r="AE235" s="91">
        <v>381560.62</v>
      </c>
      <c r="AF235" s="91">
        <v>0</v>
      </c>
      <c r="AG235" s="91">
        <v>0</v>
      </c>
      <c r="AH235" s="91">
        <v>0</v>
      </c>
      <c r="AI235" s="91">
        <v>0</v>
      </c>
      <c r="AJ235" s="91">
        <v>437803.23</v>
      </c>
      <c r="AK235" s="91">
        <v>708237.91</v>
      </c>
      <c r="AL235" s="91">
        <v>167170.75</v>
      </c>
      <c r="AM235" s="91">
        <v>0</v>
      </c>
      <c r="AN235" s="91">
        <v>427996.77</v>
      </c>
      <c r="AO235" s="91">
        <v>0</v>
      </c>
      <c r="AP235" s="91">
        <v>21040.58</v>
      </c>
      <c r="AQ235" s="91">
        <v>0</v>
      </c>
      <c r="AR235" s="91">
        <v>0</v>
      </c>
      <c r="AS235" s="91">
        <v>7915964.879999999</v>
      </c>
      <c r="AT235" s="91">
        <v>4617204.95</v>
      </c>
      <c r="AU235" s="91">
        <v>3292758.94</v>
      </c>
      <c r="AV235" s="92">
        <v>44712</v>
      </c>
      <c r="AW235" t="s">
        <v>4</v>
      </c>
      <c r="AX235">
        <v>2022</v>
      </c>
      <c r="AY235" t="s">
        <v>155</v>
      </c>
    </row>
    <row r="236" spans="1:51" x14ac:dyDescent="0.25">
      <c r="A236" s="89">
        <v>118</v>
      </c>
      <c r="B236" s="90" t="s">
        <v>93</v>
      </c>
      <c r="C236" s="91">
        <v>12682710.639999999</v>
      </c>
      <c r="D236" s="91">
        <v>3214.33</v>
      </c>
      <c r="E236" s="91">
        <v>0</v>
      </c>
      <c r="F236" s="91">
        <v>0</v>
      </c>
      <c r="G236" s="91">
        <v>34301.42</v>
      </c>
      <c r="H236" s="91">
        <v>0</v>
      </c>
      <c r="I236" s="91">
        <v>0</v>
      </c>
      <c r="J236" s="91">
        <v>53525.43</v>
      </c>
      <c r="K236" s="91">
        <v>59440.83</v>
      </c>
      <c r="L236" s="91">
        <v>0</v>
      </c>
      <c r="M236" s="91">
        <v>4629189.5</v>
      </c>
      <c r="N236" s="91">
        <v>7516643.0099999998</v>
      </c>
      <c r="O236" s="91">
        <v>12145832.51</v>
      </c>
      <c r="P236" s="91">
        <v>71410.259999999995</v>
      </c>
      <c r="Q236" s="91">
        <v>0</v>
      </c>
      <c r="R236" s="91">
        <v>0</v>
      </c>
      <c r="S236" s="91">
        <v>0</v>
      </c>
      <c r="T236" s="91">
        <v>12367724.779999999</v>
      </c>
      <c r="U236" s="91">
        <v>5102.34</v>
      </c>
      <c r="V236" s="91">
        <v>4965.38</v>
      </c>
      <c r="W236" s="91">
        <v>0</v>
      </c>
      <c r="X236" s="91">
        <v>0</v>
      </c>
      <c r="Y236" s="91">
        <v>0</v>
      </c>
      <c r="Z236" s="91">
        <v>0</v>
      </c>
      <c r="AA236" s="91">
        <v>0</v>
      </c>
      <c r="AB236" s="91">
        <v>0</v>
      </c>
      <c r="AC236" s="326">
        <v>0</v>
      </c>
      <c r="AD236" s="91">
        <v>0</v>
      </c>
      <c r="AE236" s="91">
        <v>0</v>
      </c>
      <c r="AF236" s="91">
        <v>0</v>
      </c>
      <c r="AG236" s="91">
        <v>0</v>
      </c>
      <c r="AH236" s="91">
        <v>0</v>
      </c>
      <c r="AI236" s="91">
        <v>0</v>
      </c>
      <c r="AJ236" s="91">
        <v>0</v>
      </c>
      <c r="AK236" s="91">
        <v>0</v>
      </c>
      <c r="AL236" s="91">
        <v>5410.23</v>
      </c>
      <c r="AM236" s="91">
        <v>0</v>
      </c>
      <c r="AN236" s="91">
        <v>27915.21</v>
      </c>
      <c r="AO236" s="91">
        <v>0</v>
      </c>
      <c r="AP236" s="91">
        <v>419.86</v>
      </c>
      <c r="AQ236" s="91">
        <v>0</v>
      </c>
      <c r="AR236" s="91">
        <v>0</v>
      </c>
      <c r="AS236" s="91">
        <v>10067.720000000001</v>
      </c>
      <c r="AT236" s="91">
        <v>304918.14</v>
      </c>
      <c r="AU236" s="91">
        <v>271172.84000000003</v>
      </c>
      <c r="AV236" s="92">
        <v>44712</v>
      </c>
      <c r="AW236" t="s">
        <v>4</v>
      </c>
      <c r="AX236">
        <v>2022</v>
      </c>
      <c r="AY236" t="s">
        <v>162</v>
      </c>
    </row>
    <row r="237" spans="1:51" x14ac:dyDescent="0.25">
      <c r="A237" s="89">
        <v>119</v>
      </c>
      <c r="B237" s="90" t="s">
        <v>101</v>
      </c>
      <c r="C237" s="91">
        <v>0</v>
      </c>
      <c r="D237" s="91">
        <v>0</v>
      </c>
      <c r="E237" s="91">
        <v>0</v>
      </c>
      <c r="F237" s="91">
        <v>0</v>
      </c>
      <c r="G237" s="91">
        <v>0</v>
      </c>
      <c r="H237" s="91">
        <v>0</v>
      </c>
      <c r="I237" s="91">
        <v>0</v>
      </c>
      <c r="J237" s="91">
        <v>0</v>
      </c>
      <c r="K237" s="91">
        <v>0</v>
      </c>
      <c r="L237" s="91">
        <v>0</v>
      </c>
      <c r="M237" s="91">
        <v>0</v>
      </c>
      <c r="N237" s="91">
        <v>0</v>
      </c>
      <c r="O237" s="91">
        <v>0</v>
      </c>
      <c r="P237" s="91">
        <v>0</v>
      </c>
      <c r="Q237" s="91">
        <v>0</v>
      </c>
      <c r="R237" s="91">
        <v>0</v>
      </c>
      <c r="S237" s="91">
        <v>0</v>
      </c>
      <c r="T237" s="91">
        <v>0</v>
      </c>
      <c r="U237" s="91">
        <v>0</v>
      </c>
      <c r="V237" s="91">
        <v>0</v>
      </c>
      <c r="W237" s="91">
        <v>0</v>
      </c>
      <c r="X237" s="91">
        <v>0</v>
      </c>
      <c r="Y237" s="91">
        <v>0</v>
      </c>
      <c r="Z237" s="91">
        <v>0</v>
      </c>
      <c r="AA237" s="91">
        <v>0</v>
      </c>
      <c r="AB237" s="91">
        <v>0</v>
      </c>
      <c r="AC237" s="326">
        <v>0</v>
      </c>
      <c r="AD237" s="91">
        <v>0</v>
      </c>
      <c r="AE237" s="91">
        <v>0</v>
      </c>
      <c r="AF237" s="91">
        <v>0</v>
      </c>
      <c r="AG237" s="91">
        <v>0</v>
      </c>
      <c r="AH237" s="91">
        <v>0</v>
      </c>
      <c r="AI237" s="91">
        <v>0</v>
      </c>
      <c r="AJ237" s="91">
        <v>0</v>
      </c>
      <c r="AK237" s="91">
        <v>0</v>
      </c>
      <c r="AL237" s="91">
        <v>0</v>
      </c>
      <c r="AM237" s="91">
        <v>0</v>
      </c>
      <c r="AN237" s="91">
        <v>0</v>
      </c>
      <c r="AO237" s="91">
        <v>0</v>
      </c>
      <c r="AP237" s="91">
        <v>0</v>
      </c>
      <c r="AQ237" s="91">
        <v>0</v>
      </c>
      <c r="AR237" s="91">
        <v>0</v>
      </c>
      <c r="AS237" s="91">
        <v>0</v>
      </c>
      <c r="AT237" s="91">
        <v>0</v>
      </c>
      <c r="AU237" s="91">
        <v>0</v>
      </c>
      <c r="AV237" s="92">
        <v>44712</v>
      </c>
      <c r="AW237" t="s">
        <v>4</v>
      </c>
      <c r="AX237">
        <v>2022</v>
      </c>
      <c r="AY237" t="s">
        <v>189</v>
      </c>
    </row>
    <row r="238" spans="1:51" x14ac:dyDescent="0.25">
      <c r="A238" s="89">
        <v>120</v>
      </c>
      <c r="B238" s="90" t="s">
        <v>78</v>
      </c>
      <c r="C238" s="91">
        <v>0</v>
      </c>
      <c r="D238" s="91">
        <v>0</v>
      </c>
      <c r="E238" s="91">
        <v>0</v>
      </c>
      <c r="F238" s="91">
        <v>0</v>
      </c>
      <c r="G238" s="91">
        <v>0</v>
      </c>
      <c r="H238" s="91">
        <v>0</v>
      </c>
      <c r="I238" s="91">
        <v>0</v>
      </c>
      <c r="J238" s="91">
        <v>0</v>
      </c>
      <c r="K238" s="91">
        <v>0</v>
      </c>
      <c r="L238" s="91">
        <v>0</v>
      </c>
      <c r="M238" s="91">
        <v>0</v>
      </c>
      <c r="N238" s="91">
        <v>0</v>
      </c>
      <c r="O238" s="91">
        <v>0</v>
      </c>
      <c r="P238" s="91">
        <v>0</v>
      </c>
      <c r="Q238" s="91">
        <v>0</v>
      </c>
      <c r="R238" s="91">
        <v>0</v>
      </c>
      <c r="S238" s="91">
        <v>0</v>
      </c>
      <c r="T238" s="91">
        <v>0</v>
      </c>
      <c r="U238" s="91">
        <v>0</v>
      </c>
      <c r="V238" s="91">
        <v>0</v>
      </c>
      <c r="W238" s="91">
        <v>0</v>
      </c>
      <c r="X238" s="91">
        <v>0</v>
      </c>
      <c r="Y238" s="91">
        <v>0</v>
      </c>
      <c r="Z238" s="91">
        <v>0</v>
      </c>
      <c r="AA238" s="91">
        <v>0</v>
      </c>
      <c r="AB238" s="91">
        <v>0</v>
      </c>
      <c r="AC238" s="326">
        <v>0</v>
      </c>
      <c r="AD238" s="91">
        <v>0</v>
      </c>
      <c r="AE238" s="91">
        <v>0</v>
      </c>
      <c r="AF238" s="91">
        <v>0</v>
      </c>
      <c r="AG238" s="91">
        <v>0</v>
      </c>
      <c r="AH238" s="91">
        <v>0</v>
      </c>
      <c r="AI238" s="91">
        <v>0</v>
      </c>
      <c r="AJ238" s="91">
        <v>0</v>
      </c>
      <c r="AK238" s="91">
        <v>0</v>
      </c>
      <c r="AL238" s="91">
        <v>0</v>
      </c>
      <c r="AM238" s="91">
        <v>0</v>
      </c>
      <c r="AN238" s="91">
        <v>0</v>
      </c>
      <c r="AO238" s="91">
        <v>0</v>
      </c>
      <c r="AP238" s="91">
        <v>0</v>
      </c>
      <c r="AQ238" s="91">
        <v>0</v>
      </c>
      <c r="AR238" s="91">
        <v>0</v>
      </c>
      <c r="AS238" s="91">
        <v>0</v>
      </c>
      <c r="AT238" s="91">
        <v>0</v>
      </c>
      <c r="AU238" s="91">
        <v>0</v>
      </c>
      <c r="AV238" s="92">
        <v>44712</v>
      </c>
      <c r="AW238" t="s">
        <v>4</v>
      </c>
      <c r="AX238">
        <v>2022</v>
      </c>
      <c r="AY238" t="s">
        <v>187</v>
      </c>
    </row>
    <row r="239" spans="1:51" x14ac:dyDescent="0.25">
      <c r="A239" s="89">
        <v>121</v>
      </c>
      <c r="B239" s="90" t="s">
        <v>68</v>
      </c>
      <c r="C239" s="91">
        <v>283443.45999999996</v>
      </c>
      <c r="D239" s="91">
        <v>0</v>
      </c>
      <c r="E239" s="91">
        <v>0</v>
      </c>
      <c r="F239" s="91">
        <v>0</v>
      </c>
      <c r="G239" s="91">
        <v>0</v>
      </c>
      <c r="H239" s="91">
        <v>0</v>
      </c>
      <c r="I239" s="91">
        <v>0</v>
      </c>
      <c r="J239" s="91">
        <v>0</v>
      </c>
      <c r="K239" s="91">
        <v>0</v>
      </c>
      <c r="L239" s="91">
        <v>0</v>
      </c>
      <c r="M239" s="91">
        <v>0</v>
      </c>
      <c r="N239" s="91">
        <v>0</v>
      </c>
      <c r="O239" s="91">
        <v>0</v>
      </c>
      <c r="P239" s="91">
        <v>0</v>
      </c>
      <c r="Q239" s="91">
        <v>0</v>
      </c>
      <c r="R239" s="91">
        <v>0</v>
      </c>
      <c r="S239" s="91">
        <v>0</v>
      </c>
      <c r="T239" s="91">
        <v>0</v>
      </c>
      <c r="U239" s="91">
        <v>63197.37</v>
      </c>
      <c r="V239" s="91">
        <v>0</v>
      </c>
      <c r="W239" s="91">
        <v>0</v>
      </c>
      <c r="X239" s="91">
        <v>0</v>
      </c>
      <c r="Y239" s="91">
        <v>0</v>
      </c>
      <c r="Z239" s="91">
        <v>0</v>
      </c>
      <c r="AA239" s="91">
        <v>0</v>
      </c>
      <c r="AB239" s="91">
        <v>0</v>
      </c>
      <c r="AC239" s="326">
        <v>15404.84</v>
      </c>
      <c r="AD239" s="91">
        <v>0</v>
      </c>
      <c r="AE239" s="91">
        <v>0</v>
      </c>
      <c r="AF239" s="91">
        <v>0</v>
      </c>
      <c r="AG239" s="91">
        <v>0</v>
      </c>
      <c r="AH239" s="91">
        <v>0</v>
      </c>
      <c r="AI239" s="91">
        <v>0</v>
      </c>
      <c r="AJ239" s="91">
        <v>39110.269999999997</v>
      </c>
      <c r="AK239" s="91">
        <v>147851.79999999999</v>
      </c>
      <c r="AL239" s="91">
        <v>0</v>
      </c>
      <c r="AM239" s="91">
        <v>0</v>
      </c>
      <c r="AN239" s="91">
        <v>13334.08</v>
      </c>
      <c r="AO239" s="91">
        <v>0</v>
      </c>
      <c r="AP239" s="91">
        <v>4545.1000000000004</v>
      </c>
      <c r="AQ239" s="91">
        <v>0</v>
      </c>
      <c r="AR239" s="91">
        <v>0</v>
      </c>
      <c r="AS239" s="91">
        <v>117712.48000000001</v>
      </c>
      <c r="AT239" s="91">
        <v>165730.97999999998</v>
      </c>
      <c r="AU239" s="91">
        <v>0</v>
      </c>
      <c r="AV239" s="92">
        <v>44712</v>
      </c>
      <c r="AW239" t="s">
        <v>4</v>
      </c>
      <c r="AX239">
        <v>2022</v>
      </c>
      <c r="AY239" t="s">
        <v>188</v>
      </c>
    </row>
    <row r="240" spans="1:51" x14ac:dyDescent="0.25">
      <c r="A240" s="89">
        <v>122</v>
      </c>
      <c r="B240" s="90" t="s">
        <v>69</v>
      </c>
      <c r="C240" s="91">
        <v>5306086.29</v>
      </c>
      <c r="D240" s="91">
        <v>0</v>
      </c>
      <c r="E240" s="91">
        <v>0</v>
      </c>
      <c r="F240" s="91">
        <v>0</v>
      </c>
      <c r="G240" s="91">
        <v>175739.67</v>
      </c>
      <c r="H240" s="91">
        <v>0</v>
      </c>
      <c r="I240" s="91">
        <v>0</v>
      </c>
      <c r="J240" s="91">
        <v>0</v>
      </c>
      <c r="K240" s="91">
        <v>0</v>
      </c>
      <c r="L240" s="91">
        <v>0</v>
      </c>
      <c r="M240" s="91">
        <v>0</v>
      </c>
      <c r="N240" s="91">
        <v>0</v>
      </c>
      <c r="O240" s="91">
        <v>0</v>
      </c>
      <c r="P240" s="91">
        <v>0</v>
      </c>
      <c r="Q240" s="91">
        <v>0</v>
      </c>
      <c r="R240" s="91">
        <v>0</v>
      </c>
      <c r="S240" s="91">
        <v>0</v>
      </c>
      <c r="T240" s="91">
        <v>175739.67</v>
      </c>
      <c r="U240" s="91">
        <v>0</v>
      </c>
      <c r="V240" s="91">
        <v>0</v>
      </c>
      <c r="W240" s="91">
        <v>0</v>
      </c>
      <c r="X240" s="91">
        <v>6959.2</v>
      </c>
      <c r="Y240" s="91">
        <v>0</v>
      </c>
      <c r="Z240" s="91">
        <v>0</v>
      </c>
      <c r="AA240" s="91">
        <v>25489.99</v>
      </c>
      <c r="AB240" s="91">
        <v>0</v>
      </c>
      <c r="AC240" s="326">
        <v>548598.1</v>
      </c>
      <c r="AD240" s="91">
        <v>0</v>
      </c>
      <c r="AE240" s="91">
        <v>40</v>
      </c>
      <c r="AF240" s="91">
        <v>0</v>
      </c>
      <c r="AG240" s="91">
        <v>0</v>
      </c>
      <c r="AH240" s="91">
        <v>0</v>
      </c>
      <c r="AI240" s="91">
        <v>0</v>
      </c>
      <c r="AJ240" s="91">
        <v>4543411.87</v>
      </c>
      <c r="AK240" s="91">
        <v>0</v>
      </c>
      <c r="AL240" s="91">
        <v>0</v>
      </c>
      <c r="AM240" s="91">
        <v>0</v>
      </c>
      <c r="AN240" s="91">
        <v>5847.46</v>
      </c>
      <c r="AO240" s="91">
        <v>0</v>
      </c>
      <c r="AP240" s="91">
        <v>0</v>
      </c>
      <c r="AQ240" s="91">
        <v>0</v>
      </c>
      <c r="AR240" s="91">
        <v>0</v>
      </c>
      <c r="AS240" s="91">
        <v>5124499.16</v>
      </c>
      <c r="AT240" s="91">
        <v>5847.46</v>
      </c>
      <c r="AU240" s="91">
        <v>0</v>
      </c>
      <c r="AV240" s="92">
        <v>44712</v>
      </c>
      <c r="AW240" t="s">
        <v>4</v>
      </c>
      <c r="AX240">
        <v>2022</v>
      </c>
      <c r="AY240" t="s">
        <v>267</v>
      </c>
    </row>
    <row r="241" spans="1:51" x14ac:dyDescent="0.25">
      <c r="A241" s="89">
        <v>124</v>
      </c>
      <c r="B241" s="248" t="s">
        <v>99</v>
      </c>
      <c r="C241" s="91">
        <v>640228.09</v>
      </c>
      <c r="D241" s="91">
        <v>0</v>
      </c>
      <c r="E241" s="91">
        <v>0</v>
      </c>
      <c r="F241" s="91">
        <v>0</v>
      </c>
      <c r="G241" s="91">
        <v>0</v>
      </c>
      <c r="H241" s="91">
        <v>0</v>
      </c>
      <c r="I241" s="91">
        <v>0</v>
      </c>
      <c r="J241" s="91">
        <v>0</v>
      </c>
      <c r="K241" s="91">
        <v>0</v>
      </c>
      <c r="L241" s="91">
        <v>0</v>
      </c>
      <c r="M241" s="91">
        <v>0</v>
      </c>
      <c r="N241" s="91">
        <v>0</v>
      </c>
      <c r="O241" s="91">
        <v>0</v>
      </c>
      <c r="P241" s="91">
        <v>0</v>
      </c>
      <c r="Q241" s="91">
        <v>0</v>
      </c>
      <c r="R241" s="91">
        <v>0</v>
      </c>
      <c r="S241" s="91">
        <v>0</v>
      </c>
      <c r="T241" s="91">
        <v>0</v>
      </c>
      <c r="U241" s="91">
        <v>2233.65</v>
      </c>
      <c r="V241" s="91">
        <v>0</v>
      </c>
      <c r="W241" s="91">
        <v>0</v>
      </c>
      <c r="X241" s="91">
        <v>0</v>
      </c>
      <c r="Y241" s="91">
        <v>0</v>
      </c>
      <c r="Z241" s="91">
        <v>0</v>
      </c>
      <c r="AA241" s="91">
        <v>0</v>
      </c>
      <c r="AB241" s="91">
        <v>0</v>
      </c>
      <c r="AC241" s="326">
        <v>0</v>
      </c>
      <c r="AD241" s="91">
        <v>0</v>
      </c>
      <c r="AE241" s="91">
        <v>0</v>
      </c>
      <c r="AF241" s="91">
        <v>0</v>
      </c>
      <c r="AG241" s="91">
        <v>0</v>
      </c>
      <c r="AH241" s="91">
        <v>0</v>
      </c>
      <c r="AI241" s="91">
        <v>0</v>
      </c>
      <c r="AJ241" s="91">
        <v>0</v>
      </c>
      <c r="AK241" s="91">
        <v>0</v>
      </c>
      <c r="AL241" s="91">
        <v>9556.33</v>
      </c>
      <c r="AM241" s="91">
        <v>0</v>
      </c>
      <c r="AN241" s="91">
        <v>38385.39</v>
      </c>
      <c r="AO241" s="91">
        <v>0</v>
      </c>
      <c r="AP241" s="91">
        <v>0</v>
      </c>
      <c r="AQ241" s="91">
        <v>0</v>
      </c>
      <c r="AR241" s="91">
        <v>0</v>
      </c>
      <c r="AS241" s="91">
        <v>2233.65</v>
      </c>
      <c r="AT241" s="91">
        <v>637994.43999999994</v>
      </c>
      <c r="AU241" s="91">
        <v>590052.72</v>
      </c>
      <c r="AV241" s="92">
        <v>44712</v>
      </c>
      <c r="AW241" t="s">
        <v>4</v>
      </c>
      <c r="AX241" s="39">
        <v>2022</v>
      </c>
      <c r="AY241" s="39" t="s">
        <v>289</v>
      </c>
    </row>
    <row r="242" spans="1:51" x14ac:dyDescent="0.25">
      <c r="A242" s="89">
        <v>1</v>
      </c>
      <c r="B242" s="90" t="s">
        <v>65</v>
      </c>
      <c r="C242" s="91">
        <v>2884723.5700000003</v>
      </c>
      <c r="D242" s="91">
        <v>0</v>
      </c>
      <c r="E242" s="91">
        <v>0</v>
      </c>
      <c r="F242" s="91">
        <v>0</v>
      </c>
      <c r="G242" s="91">
        <v>3801.4900000000002</v>
      </c>
      <c r="H242" s="91">
        <v>0</v>
      </c>
      <c r="I242" s="91">
        <v>0</v>
      </c>
      <c r="J242" s="91">
        <v>152.01999999999998</v>
      </c>
      <c r="K242" s="91">
        <v>8418.25</v>
      </c>
      <c r="L242" s="91">
        <v>0</v>
      </c>
      <c r="M242" s="91">
        <v>40805.61</v>
      </c>
      <c r="N242" s="91">
        <v>345846.22000000003</v>
      </c>
      <c r="O242" s="91">
        <v>386651.83</v>
      </c>
      <c r="P242" s="91">
        <v>2024.9199999999998</v>
      </c>
      <c r="Q242" s="91">
        <v>0</v>
      </c>
      <c r="R242" s="91">
        <v>0</v>
      </c>
      <c r="S242" s="91">
        <v>0</v>
      </c>
      <c r="T242" s="91">
        <v>401048.51</v>
      </c>
      <c r="U242" s="91">
        <v>37108.199999999997</v>
      </c>
      <c r="V242" s="91">
        <v>1094.52</v>
      </c>
      <c r="W242" s="91">
        <v>0</v>
      </c>
      <c r="X242" s="91">
        <v>0</v>
      </c>
      <c r="Y242" s="91">
        <v>0</v>
      </c>
      <c r="Z242" s="91">
        <v>0</v>
      </c>
      <c r="AA242" s="91">
        <v>11302.26</v>
      </c>
      <c r="AB242" s="91">
        <v>0</v>
      </c>
      <c r="AC242" s="326">
        <v>16911.859999999997</v>
      </c>
      <c r="AD242" s="91">
        <v>939784.65</v>
      </c>
      <c r="AE242" s="91">
        <v>308.27999999999997</v>
      </c>
      <c r="AF242" s="91">
        <v>0</v>
      </c>
      <c r="AG242" s="91">
        <v>0</v>
      </c>
      <c r="AH242" s="91">
        <v>0</v>
      </c>
      <c r="AI242" s="91">
        <v>0</v>
      </c>
      <c r="AJ242" s="91">
        <v>0</v>
      </c>
      <c r="AK242" s="91">
        <v>41243.360000000001</v>
      </c>
      <c r="AL242" s="91">
        <v>59971.7</v>
      </c>
      <c r="AM242" s="91">
        <v>0</v>
      </c>
      <c r="AN242" s="91">
        <v>108669.12</v>
      </c>
      <c r="AO242" s="91">
        <v>0</v>
      </c>
      <c r="AP242" s="91">
        <v>2999</v>
      </c>
      <c r="AQ242" s="91">
        <v>0</v>
      </c>
      <c r="AR242" s="91">
        <v>0</v>
      </c>
      <c r="AS242" s="91">
        <v>1006509.77</v>
      </c>
      <c r="AT242" s="91">
        <v>1477165.29</v>
      </c>
      <c r="AU242" s="91">
        <v>1264282.1100000001</v>
      </c>
      <c r="AV242" s="92">
        <v>44742</v>
      </c>
      <c r="AW242" t="s">
        <v>5</v>
      </c>
      <c r="AX242">
        <v>2022</v>
      </c>
      <c r="AY242" t="s">
        <v>177</v>
      </c>
    </row>
    <row r="243" spans="1:51" x14ac:dyDescent="0.25">
      <c r="A243" s="89">
        <v>2</v>
      </c>
      <c r="B243" s="90" t="s">
        <v>90</v>
      </c>
      <c r="C243" s="91">
        <v>14240422.959999997</v>
      </c>
      <c r="D243" s="91">
        <v>376373.12</v>
      </c>
      <c r="E243" s="91">
        <v>0</v>
      </c>
      <c r="F243" s="91">
        <v>0</v>
      </c>
      <c r="G243" s="91">
        <v>10111.459999999999</v>
      </c>
      <c r="H243" s="91">
        <v>0</v>
      </c>
      <c r="I243" s="91">
        <v>0</v>
      </c>
      <c r="J243" s="91">
        <v>56.34</v>
      </c>
      <c r="K243" s="91">
        <v>26974.01</v>
      </c>
      <c r="L243" s="91">
        <v>0</v>
      </c>
      <c r="M243" s="91">
        <v>32535.51</v>
      </c>
      <c r="N243" s="91">
        <v>2402360.88</v>
      </c>
      <c r="O243" s="91">
        <v>2434896.3899999997</v>
      </c>
      <c r="P243" s="91">
        <v>1296847.95</v>
      </c>
      <c r="Q243" s="91">
        <v>0</v>
      </c>
      <c r="R243" s="91">
        <v>0</v>
      </c>
      <c r="S243" s="91">
        <v>0</v>
      </c>
      <c r="T243" s="91">
        <v>4145259.2699999996</v>
      </c>
      <c r="U243" s="91">
        <v>428.3</v>
      </c>
      <c r="V243" s="91">
        <v>245.47</v>
      </c>
      <c r="W243" s="91">
        <v>813.67</v>
      </c>
      <c r="X243" s="91">
        <v>0</v>
      </c>
      <c r="Y243" s="91">
        <v>174.52</v>
      </c>
      <c r="Z243" s="91">
        <v>0</v>
      </c>
      <c r="AA243" s="91">
        <v>363519.47</v>
      </c>
      <c r="AB243" s="91">
        <v>0</v>
      </c>
      <c r="AC243" s="326">
        <v>218090.23999999999</v>
      </c>
      <c r="AD243" s="91">
        <v>8540722.5399999991</v>
      </c>
      <c r="AE243" s="91">
        <v>10594.4</v>
      </c>
      <c r="AF243" s="91">
        <v>0</v>
      </c>
      <c r="AG243" s="91">
        <v>0</v>
      </c>
      <c r="AH243" s="91">
        <v>0</v>
      </c>
      <c r="AI243" s="91">
        <v>0</v>
      </c>
      <c r="AJ243" s="91">
        <v>883618.29</v>
      </c>
      <c r="AK243" s="91">
        <v>64595.12</v>
      </c>
      <c r="AL243" s="91">
        <v>390</v>
      </c>
      <c r="AM243" s="91">
        <v>0</v>
      </c>
      <c r="AN243" s="91">
        <v>6580.01</v>
      </c>
      <c r="AO243" s="91">
        <v>0</v>
      </c>
      <c r="AP243" s="91">
        <v>5391.66</v>
      </c>
      <c r="AQ243" s="91">
        <v>0</v>
      </c>
      <c r="AR243" s="91">
        <v>0</v>
      </c>
      <c r="AS243" s="91">
        <v>10018206.899999999</v>
      </c>
      <c r="AT243" s="91">
        <v>76956.790000000008</v>
      </c>
      <c r="AU243" s="91">
        <v>0</v>
      </c>
      <c r="AV243" s="92">
        <v>44742</v>
      </c>
      <c r="AW243" t="s">
        <v>5</v>
      </c>
      <c r="AX243">
        <v>2022</v>
      </c>
      <c r="AY243" t="s">
        <v>168</v>
      </c>
    </row>
    <row r="244" spans="1:51" x14ac:dyDescent="0.25">
      <c r="A244" s="89">
        <v>12</v>
      </c>
      <c r="B244" s="90" t="s">
        <v>81</v>
      </c>
      <c r="C244" s="91">
        <v>77533911.25</v>
      </c>
      <c r="D244" s="91">
        <v>177028.25</v>
      </c>
      <c r="E244" s="91">
        <v>0</v>
      </c>
      <c r="F244" s="91">
        <v>0</v>
      </c>
      <c r="G244" s="91">
        <v>605855.56999999995</v>
      </c>
      <c r="H244" s="91">
        <v>0</v>
      </c>
      <c r="I244" s="91">
        <v>0</v>
      </c>
      <c r="J244" s="91">
        <v>176733.72</v>
      </c>
      <c r="K244" s="91">
        <v>244467.25</v>
      </c>
      <c r="L244" s="91">
        <v>0</v>
      </c>
      <c r="M244" s="91">
        <v>33722727.359999999</v>
      </c>
      <c r="N244" s="91">
        <v>15565639.43</v>
      </c>
      <c r="O244" s="91">
        <v>49288366.789999999</v>
      </c>
      <c r="P244" s="91">
        <v>1488329.24</v>
      </c>
      <c r="Q244" s="91">
        <v>0</v>
      </c>
      <c r="R244" s="91">
        <v>0</v>
      </c>
      <c r="S244" s="91">
        <v>0</v>
      </c>
      <c r="T244" s="91">
        <v>51980780.82</v>
      </c>
      <c r="U244" s="91">
        <v>675700.08000000007</v>
      </c>
      <c r="V244" s="91">
        <v>63986.77</v>
      </c>
      <c r="W244" s="91">
        <v>34757.46</v>
      </c>
      <c r="X244" s="91">
        <v>1980689.1</v>
      </c>
      <c r="Y244" s="91">
        <v>29691.93</v>
      </c>
      <c r="Z244" s="91">
        <v>0</v>
      </c>
      <c r="AA244" s="91">
        <v>1402270.87</v>
      </c>
      <c r="AB244" s="91">
        <v>0</v>
      </c>
      <c r="AC244" s="326">
        <v>2739534.44</v>
      </c>
      <c r="AD244" s="91">
        <v>529047.12</v>
      </c>
      <c r="AE244" s="91">
        <v>14348.29</v>
      </c>
      <c r="AF244" s="91">
        <v>0</v>
      </c>
      <c r="AG244" s="91">
        <v>0</v>
      </c>
      <c r="AH244" s="91">
        <v>0</v>
      </c>
      <c r="AI244" s="91">
        <v>0</v>
      </c>
      <c r="AJ244" s="91">
        <v>14422521.09</v>
      </c>
      <c r="AK244" s="91">
        <v>1823068.44</v>
      </c>
      <c r="AL244" s="91">
        <v>125631.32</v>
      </c>
      <c r="AM244" s="91">
        <v>0</v>
      </c>
      <c r="AN244" s="91">
        <v>1396582.77</v>
      </c>
      <c r="AO244" s="91">
        <v>90808.8</v>
      </c>
      <c r="AP244" s="91">
        <v>120671.98</v>
      </c>
      <c r="AQ244" s="91">
        <v>102129.95</v>
      </c>
      <c r="AR244" s="91">
        <v>0</v>
      </c>
      <c r="AS244" s="91">
        <v>21892547.149999999</v>
      </c>
      <c r="AT244" s="91">
        <v>3660583.2600000002</v>
      </c>
      <c r="AU244" s="91">
        <v>1690</v>
      </c>
      <c r="AV244" s="92">
        <v>44742</v>
      </c>
      <c r="AW244" t="s">
        <v>5</v>
      </c>
      <c r="AX244">
        <v>2022</v>
      </c>
      <c r="AY244" t="s">
        <v>152</v>
      </c>
    </row>
    <row r="245" spans="1:51" x14ac:dyDescent="0.25">
      <c r="A245" s="89">
        <v>13</v>
      </c>
      <c r="B245" s="90" t="s">
        <v>70</v>
      </c>
      <c r="C245" s="91">
        <v>324090058.72000003</v>
      </c>
      <c r="D245" s="91">
        <v>54392.51</v>
      </c>
      <c r="E245" s="91">
        <v>0</v>
      </c>
      <c r="F245" s="91">
        <v>0</v>
      </c>
      <c r="G245" s="91">
        <v>298975.34000000003</v>
      </c>
      <c r="H245" s="91">
        <v>0</v>
      </c>
      <c r="I245" s="91">
        <v>0</v>
      </c>
      <c r="J245" s="91">
        <v>7949375.1600000001</v>
      </c>
      <c r="K245" s="91">
        <v>2566086.84</v>
      </c>
      <c r="L245" s="91">
        <v>0</v>
      </c>
      <c r="M245" s="91">
        <v>201412166.88999999</v>
      </c>
      <c r="N245" s="91">
        <v>66388507.499999993</v>
      </c>
      <c r="O245" s="91">
        <v>267800674.38999999</v>
      </c>
      <c r="P245" s="91">
        <v>0</v>
      </c>
      <c r="Q245" s="91">
        <v>0</v>
      </c>
      <c r="R245" s="91">
        <v>0</v>
      </c>
      <c r="S245" s="91">
        <v>0</v>
      </c>
      <c r="T245" s="91">
        <v>278669504.24000001</v>
      </c>
      <c r="U245" s="91">
        <v>1409090.3</v>
      </c>
      <c r="V245" s="91">
        <v>0</v>
      </c>
      <c r="W245" s="91">
        <v>29384.65</v>
      </c>
      <c r="X245" s="91">
        <v>422152.32999999996</v>
      </c>
      <c r="Y245" s="91">
        <v>102528.17</v>
      </c>
      <c r="Z245" s="91">
        <v>0</v>
      </c>
      <c r="AA245" s="91">
        <v>10257173.539999999</v>
      </c>
      <c r="AB245" s="91">
        <v>21312</v>
      </c>
      <c r="AC245" s="326">
        <v>22205234.289999999</v>
      </c>
      <c r="AD245" s="91">
        <v>95445.24</v>
      </c>
      <c r="AE245" s="91">
        <v>303780.87</v>
      </c>
      <c r="AF245" s="91">
        <v>0</v>
      </c>
      <c r="AG245" s="91">
        <v>0</v>
      </c>
      <c r="AH245" s="91">
        <v>0</v>
      </c>
      <c r="AI245" s="91">
        <v>0</v>
      </c>
      <c r="AJ245" s="91">
        <v>215505.85</v>
      </c>
      <c r="AK245" s="91">
        <v>3997731.99</v>
      </c>
      <c r="AL245" s="91">
        <v>4749579.1900000004</v>
      </c>
      <c r="AM245" s="91">
        <v>0</v>
      </c>
      <c r="AN245" s="91">
        <v>1574172.37</v>
      </c>
      <c r="AO245" s="91">
        <v>0</v>
      </c>
      <c r="AP245" s="91">
        <v>0</v>
      </c>
      <c r="AQ245" s="91">
        <v>0</v>
      </c>
      <c r="AR245" s="91">
        <v>0</v>
      </c>
      <c r="AS245" s="91">
        <v>35061607.240000002</v>
      </c>
      <c r="AT245" s="91">
        <v>10358946.560000001</v>
      </c>
      <c r="AU245" s="91">
        <v>37463.009999999995</v>
      </c>
      <c r="AV245" s="92">
        <v>44742</v>
      </c>
      <c r="AW245" t="s">
        <v>5</v>
      </c>
      <c r="AX245">
        <v>2022</v>
      </c>
      <c r="AY245" t="s">
        <v>149</v>
      </c>
    </row>
    <row r="246" spans="1:51" x14ac:dyDescent="0.25">
      <c r="A246" s="89">
        <v>23</v>
      </c>
      <c r="B246" s="90" t="s">
        <v>75</v>
      </c>
      <c r="C246" s="91">
        <v>26708229</v>
      </c>
      <c r="D246" s="91">
        <v>5987.63</v>
      </c>
      <c r="E246" s="91">
        <v>0</v>
      </c>
      <c r="F246" s="91">
        <v>0</v>
      </c>
      <c r="G246" s="91">
        <v>22480.51</v>
      </c>
      <c r="H246" s="91">
        <v>0</v>
      </c>
      <c r="I246" s="91">
        <v>0</v>
      </c>
      <c r="J246" s="91">
        <v>516373.51999999996</v>
      </c>
      <c r="K246" s="91">
        <v>142084.48000000001</v>
      </c>
      <c r="L246" s="91">
        <v>0</v>
      </c>
      <c r="M246" s="91">
        <v>24437.33</v>
      </c>
      <c r="N246" s="91">
        <v>1224940.03</v>
      </c>
      <c r="O246" s="91">
        <v>1249377.3600000001</v>
      </c>
      <c r="P246" s="91">
        <v>0</v>
      </c>
      <c r="Q246" s="91">
        <v>0</v>
      </c>
      <c r="R246" s="91">
        <v>0</v>
      </c>
      <c r="S246" s="91">
        <v>0</v>
      </c>
      <c r="T246" s="91">
        <v>1936303.5</v>
      </c>
      <c r="U246" s="91">
        <v>9855280.959999999</v>
      </c>
      <c r="V246" s="91">
        <v>3507370.1</v>
      </c>
      <c r="W246" s="91">
        <v>162081.01</v>
      </c>
      <c r="X246" s="91">
        <v>1184078.33</v>
      </c>
      <c r="Y246" s="91">
        <v>444780.57</v>
      </c>
      <c r="Z246" s="91">
        <v>0</v>
      </c>
      <c r="AA246" s="91">
        <v>178016.5</v>
      </c>
      <c r="AB246" s="91">
        <v>437273.27</v>
      </c>
      <c r="AC246" s="326">
        <v>2097811.73</v>
      </c>
      <c r="AD246" s="91">
        <v>2312209.9499999997</v>
      </c>
      <c r="AE246" s="91">
        <v>948106.01</v>
      </c>
      <c r="AF246" s="91">
        <v>0</v>
      </c>
      <c r="AG246" s="91">
        <v>0</v>
      </c>
      <c r="AH246" s="91">
        <v>0</v>
      </c>
      <c r="AI246" s="91">
        <v>0</v>
      </c>
      <c r="AJ246" s="91">
        <v>275430.75</v>
      </c>
      <c r="AK246" s="91">
        <v>743052.19000000006</v>
      </c>
      <c r="AL246" s="91">
        <v>135093.67000000001</v>
      </c>
      <c r="AM246" s="91">
        <v>0</v>
      </c>
      <c r="AN246" s="91">
        <v>1639916.23</v>
      </c>
      <c r="AO246" s="91">
        <v>0</v>
      </c>
      <c r="AP246" s="91">
        <v>107442</v>
      </c>
      <c r="AQ246" s="91">
        <v>0</v>
      </c>
      <c r="AR246" s="91">
        <v>0</v>
      </c>
      <c r="AS246" s="91">
        <v>21402439.18</v>
      </c>
      <c r="AT246" s="91">
        <v>3369486.32</v>
      </c>
      <c r="AU246" s="91">
        <v>743982.23</v>
      </c>
      <c r="AV246" s="92">
        <v>44742</v>
      </c>
      <c r="AW246" t="s">
        <v>5</v>
      </c>
      <c r="AX246">
        <v>2022</v>
      </c>
      <c r="AY246" t="s">
        <v>159</v>
      </c>
    </row>
    <row r="247" spans="1:51" x14ac:dyDescent="0.25">
      <c r="A247" s="89">
        <v>24</v>
      </c>
      <c r="B247" s="90" t="s">
        <v>98</v>
      </c>
      <c r="C247" s="91">
        <v>14147037.169999998</v>
      </c>
      <c r="D247" s="91">
        <v>513099.58</v>
      </c>
      <c r="E247" s="91">
        <v>0</v>
      </c>
      <c r="F247" s="91">
        <v>0</v>
      </c>
      <c r="G247" s="91">
        <v>538716.64999999991</v>
      </c>
      <c r="H247" s="91">
        <v>0</v>
      </c>
      <c r="I247" s="91">
        <v>0</v>
      </c>
      <c r="J247" s="91">
        <v>214906.99</v>
      </c>
      <c r="K247" s="91">
        <v>310015.98</v>
      </c>
      <c r="L247" s="91">
        <v>0</v>
      </c>
      <c r="M247" s="91">
        <v>8551.86</v>
      </c>
      <c r="N247" s="91">
        <v>11388703.49</v>
      </c>
      <c r="O247" s="91">
        <v>11397255.35</v>
      </c>
      <c r="P247" s="91">
        <v>515917.84</v>
      </c>
      <c r="Q247" s="91">
        <v>0</v>
      </c>
      <c r="R247" s="91">
        <v>0</v>
      </c>
      <c r="S247" s="91">
        <v>0</v>
      </c>
      <c r="T247" s="91">
        <v>13489912.389999999</v>
      </c>
      <c r="U247" s="91">
        <v>171011.45</v>
      </c>
      <c r="V247" s="91">
        <v>0</v>
      </c>
      <c r="W247" s="91">
        <v>0</v>
      </c>
      <c r="X247" s="91">
        <v>20173.330000000002</v>
      </c>
      <c r="Y247" s="91">
        <v>0</v>
      </c>
      <c r="Z247" s="91">
        <v>0</v>
      </c>
      <c r="AA247" s="91">
        <v>29519.98</v>
      </c>
      <c r="AB247" s="91">
        <v>0</v>
      </c>
      <c r="AC247" s="326">
        <v>0</v>
      </c>
      <c r="AD247" s="91">
        <v>239167.9</v>
      </c>
      <c r="AE247" s="91">
        <v>28233.1</v>
      </c>
      <c r="AF247" s="91">
        <v>0</v>
      </c>
      <c r="AG247" s="91">
        <v>0</v>
      </c>
      <c r="AH247" s="91">
        <v>0</v>
      </c>
      <c r="AI247" s="91">
        <v>0</v>
      </c>
      <c r="AJ247" s="91">
        <v>144845.78999999998</v>
      </c>
      <c r="AK247" s="91">
        <v>3841.32</v>
      </c>
      <c r="AL247" s="91">
        <v>0</v>
      </c>
      <c r="AM247" s="91">
        <v>0</v>
      </c>
      <c r="AN247" s="91">
        <v>20331.91</v>
      </c>
      <c r="AO247" s="91">
        <v>0</v>
      </c>
      <c r="AP247" s="91">
        <v>0</v>
      </c>
      <c r="AQ247" s="91">
        <v>0</v>
      </c>
      <c r="AR247" s="91">
        <v>0</v>
      </c>
      <c r="AS247" s="91">
        <v>632951.55000000005</v>
      </c>
      <c r="AT247" s="91">
        <v>24173.23</v>
      </c>
      <c r="AU247" s="91">
        <v>0</v>
      </c>
      <c r="AV247" s="92">
        <v>44742</v>
      </c>
      <c r="AW247" t="s">
        <v>5</v>
      </c>
      <c r="AX247">
        <v>2022</v>
      </c>
      <c r="AY247" t="s">
        <v>164</v>
      </c>
    </row>
    <row r="248" spans="1:51" x14ac:dyDescent="0.25">
      <c r="A248" s="89">
        <v>25</v>
      </c>
      <c r="B248" s="90" t="s">
        <v>67</v>
      </c>
      <c r="C248" s="91">
        <v>4685324.0199999996</v>
      </c>
      <c r="D248" s="91">
        <v>1484696.7200000002</v>
      </c>
      <c r="E248" s="91">
        <v>0</v>
      </c>
      <c r="F248" s="91">
        <v>0</v>
      </c>
      <c r="G248" s="91">
        <v>0</v>
      </c>
      <c r="H248" s="91">
        <v>0</v>
      </c>
      <c r="I248" s="91">
        <v>0</v>
      </c>
      <c r="J248" s="91">
        <v>0</v>
      </c>
      <c r="K248" s="91">
        <v>0</v>
      </c>
      <c r="L248" s="91">
        <v>0</v>
      </c>
      <c r="M248" s="91">
        <v>0</v>
      </c>
      <c r="N248" s="91">
        <v>0</v>
      </c>
      <c r="O248" s="91">
        <v>0</v>
      </c>
      <c r="P248" s="91">
        <v>3196092.6</v>
      </c>
      <c r="Q248" s="91">
        <v>0</v>
      </c>
      <c r="R248" s="91">
        <v>0</v>
      </c>
      <c r="S248" s="91">
        <v>0</v>
      </c>
      <c r="T248" s="91">
        <v>4680789.32</v>
      </c>
      <c r="U248" s="91">
        <v>0</v>
      </c>
      <c r="V248" s="91">
        <v>0</v>
      </c>
      <c r="W248" s="91">
        <v>0</v>
      </c>
      <c r="X248" s="91">
        <v>0</v>
      </c>
      <c r="Y248" s="91">
        <v>0</v>
      </c>
      <c r="Z248" s="91">
        <v>0</v>
      </c>
      <c r="AA248" s="91">
        <v>0</v>
      </c>
      <c r="AB248" s="91">
        <v>0</v>
      </c>
      <c r="AC248" s="326">
        <v>4533.5600000000004</v>
      </c>
      <c r="AD248" s="91">
        <v>0</v>
      </c>
      <c r="AE248" s="91">
        <v>0</v>
      </c>
      <c r="AF248" s="91">
        <v>0</v>
      </c>
      <c r="AG248" s="91">
        <v>0</v>
      </c>
      <c r="AH248" s="91">
        <v>0</v>
      </c>
      <c r="AI248" s="91">
        <v>0</v>
      </c>
      <c r="AJ248" s="91">
        <v>0</v>
      </c>
      <c r="AK248" s="91">
        <v>0</v>
      </c>
      <c r="AL248" s="91">
        <v>0</v>
      </c>
      <c r="AM248" s="91">
        <v>0</v>
      </c>
      <c r="AN248" s="91">
        <v>0</v>
      </c>
      <c r="AO248" s="91">
        <v>0</v>
      </c>
      <c r="AP248" s="91">
        <v>0</v>
      </c>
      <c r="AQ248" s="91">
        <v>0</v>
      </c>
      <c r="AR248" s="91">
        <v>0</v>
      </c>
      <c r="AS248" s="91">
        <v>4533.5600000000004</v>
      </c>
      <c r="AT248" s="91">
        <v>0</v>
      </c>
      <c r="AU248" s="91">
        <v>0</v>
      </c>
      <c r="AV248" s="92">
        <v>44742</v>
      </c>
      <c r="AW248" t="s">
        <v>5</v>
      </c>
      <c r="AX248">
        <v>2022</v>
      </c>
      <c r="AY248" t="s">
        <v>174</v>
      </c>
    </row>
    <row r="249" spans="1:51" x14ac:dyDescent="0.25">
      <c r="A249" s="89">
        <v>29</v>
      </c>
      <c r="B249" s="90" t="s">
        <v>94</v>
      </c>
      <c r="C249" s="91">
        <v>21726544.359999999</v>
      </c>
      <c r="D249" s="91">
        <v>15193.05</v>
      </c>
      <c r="E249" s="91">
        <v>0</v>
      </c>
      <c r="F249" s="91">
        <v>0</v>
      </c>
      <c r="G249" s="91">
        <v>95581.05</v>
      </c>
      <c r="H249" s="91">
        <v>0</v>
      </c>
      <c r="I249" s="91">
        <v>0</v>
      </c>
      <c r="J249" s="91">
        <v>0</v>
      </c>
      <c r="K249" s="91">
        <v>12703.27</v>
      </c>
      <c r="L249" s="91">
        <v>0</v>
      </c>
      <c r="M249" s="91">
        <v>0</v>
      </c>
      <c r="N249" s="91">
        <v>1689848.1900000002</v>
      </c>
      <c r="O249" s="91">
        <v>1689848.1900000002</v>
      </c>
      <c r="P249" s="91">
        <v>17186.399999999998</v>
      </c>
      <c r="Q249" s="91">
        <v>0</v>
      </c>
      <c r="R249" s="91">
        <v>0</v>
      </c>
      <c r="S249" s="91">
        <v>0</v>
      </c>
      <c r="T249" s="91">
        <v>1830511.9600000002</v>
      </c>
      <c r="U249" s="91">
        <v>6476884.6500000004</v>
      </c>
      <c r="V249" s="91">
        <v>5385766.5200000005</v>
      </c>
      <c r="W249" s="91">
        <v>823161.08000000007</v>
      </c>
      <c r="X249" s="91">
        <v>1978997.7599999998</v>
      </c>
      <c r="Y249" s="91">
        <v>3016779.7399999998</v>
      </c>
      <c r="Z249" s="91">
        <v>0</v>
      </c>
      <c r="AA249" s="91">
        <v>0</v>
      </c>
      <c r="AB249" s="91">
        <v>201707.24</v>
      </c>
      <c r="AC249" s="326">
        <v>34649.81</v>
      </c>
      <c r="AD249" s="91">
        <v>0</v>
      </c>
      <c r="AE249" s="91">
        <v>63396.819999999992</v>
      </c>
      <c r="AF249" s="91">
        <v>0</v>
      </c>
      <c r="AG249" s="91">
        <v>0</v>
      </c>
      <c r="AH249" s="91">
        <v>0</v>
      </c>
      <c r="AI249" s="91">
        <v>0</v>
      </c>
      <c r="AJ249" s="91">
        <v>327803.17</v>
      </c>
      <c r="AK249" s="91">
        <v>686.5</v>
      </c>
      <c r="AL249" s="91">
        <v>13935.34</v>
      </c>
      <c r="AM249" s="91">
        <v>0</v>
      </c>
      <c r="AN249" s="91">
        <v>875448.85000000009</v>
      </c>
      <c r="AO249" s="91">
        <v>0</v>
      </c>
      <c r="AP249" s="91">
        <v>160592.21</v>
      </c>
      <c r="AQ249" s="91">
        <v>534719.30000000005</v>
      </c>
      <c r="AR249" s="91">
        <v>0</v>
      </c>
      <c r="AS249" s="91">
        <v>18309146.789999999</v>
      </c>
      <c r="AT249" s="91">
        <v>1586885.61</v>
      </c>
      <c r="AU249" s="91">
        <v>1503.41</v>
      </c>
      <c r="AV249" s="92">
        <v>44742</v>
      </c>
      <c r="AW249" t="s">
        <v>5</v>
      </c>
      <c r="AX249">
        <v>2022</v>
      </c>
      <c r="AY249" t="s">
        <v>156</v>
      </c>
    </row>
    <row r="250" spans="1:51" x14ac:dyDescent="0.25">
      <c r="A250" s="89">
        <v>32</v>
      </c>
      <c r="B250" s="90" t="s">
        <v>104</v>
      </c>
      <c r="C250" s="91">
        <v>24579.72</v>
      </c>
      <c r="D250" s="91">
        <v>0</v>
      </c>
      <c r="E250" s="91">
        <v>0</v>
      </c>
      <c r="F250" s="91">
        <v>0</v>
      </c>
      <c r="G250" s="91">
        <v>0</v>
      </c>
      <c r="H250" s="91">
        <v>0</v>
      </c>
      <c r="I250" s="91">
        <v>0</v>
      </c>
      <c r="J250" s="91">
        <v>0</v>
      </c>
      <c r="K250" s="91">
        <v>0</v>
      </c>
      <c r="L250" s="91">
        <v>0</v>
      </c>
      <c r="M250" s="91">
        <v>0</v>
      </c>
      <c r="N250" s="91">
        <v>0</v>
      </c>
      <c r="O250" s="91">
        <v>0</v>
      </c>
      <c r="P250" s="91">
        <v>0</v>
      </c>
      <c r="Q250" s="91">
        <v>0</v>
      </c>
      <c r="R250" s="91">
        <v>0</v>
      </c>
      <c r="S250" s="91">
        <v>0</v>
      </c>
      <c r="T250" s="91">
        <v>0</v>
      </c>
      <c r="U250" s="91">
        <v>0</v>
      </c>
      <c r="V250" s="91">
        <v>0</v>
      </c>
      <c r="W250" s="91">
        <v>0</v>
      </c>
      <c r="X250" s="91">
        <v>0</v>
      </c>
      <c r="Y250" s="91">
        <v>0</v>
      </c>
      <c r="Z250" s="91">
        <v>0</v>
      </c>
      <c r="AA250" s="91">
        <v>0</v>
      </c>
      <c r="AB250" s="91">
        <v>0</v>
      </c>
      <c r="AC250" s="326">
        <v>0</v>
      </c>
      <c r="AD250" s="91">
        <v>0</v>
      </c>
      <c r="AE250" s="91">
        <v>0</v>
      </c>
      <c r="AF250" s="91">
        <v>0</v>
      </c>
      <c r="AG250" s="91">
        <v>0</v>
      </c>
      <c r="AH250" s="91">
        <v>0</v>
      </c>
      <c r="AI250" s="91">
        <v>0</v>
      </c>
      <c r="AJ250" s="91">
        <v>0</v>
      </c>
      <c r="AK250" s="91">
        <v>0</v>
      </c>
      <c r="AL250" s="91">
        <v>0</v>
      </c>
      <c r="AM250" s="91">
        <v>0</v>
      </c>
      <c r="AN250" s="91">
        <v>0</v>
      </c>
      <c r="AO250" s="91">
        <v>0</v>
      </c>
      <c r="AP250" s="91">
        <v>0</v>
      </c>
      <c r="AQ250" s="91">
        <v>0</v>
      </c>
      <c r="AR250" s="91">
        <v>0</v>
      </c>
      <c r="AS250" s="91">
        <v>0</v>
      </c>
      <c r="AT250" s="91">
        <v>24579.72</v>
      </c>
      <c r="AU250" s="91">
        <v>24579.72</v>
      </c>
      <c r="AV250" s="92">
        <v>44742</v>
      </c>
      <c r="AW250" t="s">
        <v>5</v>
      </c>
      <c r="AX250">
        <v>2022</v>
      </c>
      <c r="AY250" t="s">
        <v>287</v>
      </c>
    </row>
    <row r="251" spans="1:51" x14ac:dyDescent="0.25">
      <c r="A251" s="89">
        <v>40</v>
      </c>
      <c r="B251" s="90" t="s">
        <v>97</v>
      </c>
      <c r="C251" s="91">
        <v>9591700.9100000001</v>
      </c>
      <c r="D251" s="91">
        <v>0</v>
      </c>
      <c r="E251" s="91">
        <v>0</v>
      </c>
      <c r="F251" s="91">
        <v>0</v>
      </c>
      <c r="G251" s="91">
        <v>28645.5</v>
      </c>
      <c r="H251" s="91">
        <v>0</v>
      </c>
      <c r="I251" s="91">
        <v>0</v>
      </c>
      <c r="J251" s="91">
        <v>4093.41</v>
      </c>
      <c r="K251" s="91">
        <v>53459.73</v>
      </c>
      <c r="L251" s="91">
        <v>0</v>
      </c>
      <c r="M251" s="91">
        <v>2423871.0699999998</v>
      </c>
      <c r="N251" s="91">
        <v>5342319.8999999994</v>
      </c>
      <c r="O251" s="91">
        <v>7766190.9699999988</v>
      </c>
      <c r="P251" s="91">
        <v>59156.32</v>
      </c>
      <c r="Q251" s="91">
        <v>0</v>
      </c>
      <c r="R251" s="91">
        <v>0</v>
      </c>
      <c r="S251" s="91">
        <v>0</v>
      </c>
      <c r="T251" s="91">
        <v>7911545.9299999997</v>
      </c>
      <c r="U251" s="91">
        <v>287618.23</v>
      </c>
      <c r="V251" s="91">
        <v>67599.97</v>
      </c>
      <c r="W251" s="91">
        <v>5413.47</v>
      </c>
      <c r="X251" s="91">
        <v>30913.64</v>
      </c>
      <c r="Y251" s="91">
        <v>10598.52</v>
      </c>
      <c r="Z251" s="91">
        <v>0</v>
      </c>
      <c r="AA251" s="91">
        <v>50953.119999999995</v>
      </c>
      <c r="AB251" s="91">
        <v>0</v>
      </c>
      <c r="AC251" s="326">
        <v>419207.74</v>
      </c>
      <c r="AD251" s="91">
        <v>41327.35</v>
      </c>
      <c r="AE251" s="91">
        <v>40411.39</v>
      </c>
      <c r="AF251" s="91">
        <v>0</v>
      </c>
      <c r="AG251" s="91">
        <v>0</v>
      </c>
      <c r="AH251" s="91">
        <v>0</v>
      </c>
      <c r="AI251" s="91">
        <v>0</v>
      </c>
      <c r="AJ251" s="91">
        <v>72395.649999999994</v>
      </c>
      <c r="AK251" s="91">
        <v>130968.52000000002</v>
      </c>
      <c r="AL251" s="91">
        <v>7216.1</v>
      </c>
      <c r="AM251" s="91">
        <v>0</v>
      </c>
      <c r="AN251" s="91">
        <v>83771.67</v>
      </c>
      <c r="AO251" s="91">
        <v>0</v>
      </c>
      <c r="AP251" s="91">
        <v>6821.5</v>
      </c>
      <c r="AQ251" s="91">
        <v>0</v>
      </c>
      <c r="AR251" s="91">
        <v>0</v>
      </c>
      <c r="AS251" s="91">
        <v>1026439.08</v>
      </c>
      <c r="AT251" s="91">
        <v>653715.9</v>
      </c>
      <c r="AU251" s="91">
        <v>424938.11</v>
      </c>
      <c r="AV251" s="92">
        <v>44742</v>
      </c>
      <c r="AW251" t="s">
        <v>5</v>
      </c>
      <c r="AX251">
        <v>2022</v>
      </c>
      <c r="AY251" t="s">
        <v>166</v>
      </c>
    </row>
    <row r="252" spans="1:51" x14ac:dyDescent="0.25">
      <c r="A252" s="89">
        <v>44</v>
      </c>
      <c r="B252" s="90" t="s">
        <v>62</v>
      </c>
      <c r="C252" s="91">
        <v>8229326.8600000003</v>
      </c>
      <c r="D252" s="91">
        <v>12843.38</v>
      </c>
      <c r="E252" s="91">
        <v>0</v>
      </c>
      <c r="F252" s="91">
        <v>0</v>
      </c>
      <c r="G252" s="91">
        <v>77687.070000000007</v>
      </c>
      <c r="H252" s="91">
        <v>0</v>
      </c>
      <c r="I252" s="91">
        <v>0</v>
      </c>
      <c r="J252" s="91">
        <v>30120.14</v>
      </c>
      <c r="K252" s="91">
        <v>417933.79</v>
      </c>
      <c r="L252" s="91">
        <v>0</v>
      </c>
      <c r="M252" s="91">
        <v>2976193.04</v>
      </c>
      <c r="N252" s="91">
        <v>3204533.42</v>
      </c>
      <c r="O252" s="91">
        <v>6180726.46</v>
      </c>
      <c r="P252" s="91">
        <v>267294.44</v>
      </c>
      <c r="Q252" s="91">
        <v>0</v>
      </c>
      <c r="R252" s="91">
        <v>0</v>
      </c>
      <c r="S252" s="91">
        <v>0</v>
      </c>
      <c r="T252" s="91">
        <v>6986605.2800000003</v>
      </c>
      <c r="U252" s="91">
        <v>51920.21</v>
      </c>
      <c r="V252" s="91">
        <v>29535.200000000001</v>
      </c>
      <c r="W252" s="91">
        <v>39869.97</v>
      </c>
      <c r="X252" s="91">
        <v>0</v>
      </c>
      <c r="Y252" s="91">
        <v>19448.580000000002</v>
      </c>
      <c r="Z252" s="91">
        <v>0</v>
      </c>
      <c r="AA252" s="91">
        <v>5318.97</v>
      </c>
      <c r="AB252" s="91">
        <v>0</v>
      </c>
      <c r="AC252" s="326">
        <v>223252.82</v>
      </c>
      <c r="AD252" s="91">
        <v>163940.84</v>
      </c>
      <c r="AE252" s="91">
        <v>997.1</v>
      </c>
      <c r="AF252" s="91">
        <v>0</v>
      </c>
      <c r="AG252" s="91">
        <v>0</v>
      </c>
      <c r="AH252" s="91">
        <v>0</v>
      </c>
      <c r="AI252" s="91">
        <v>0</v>
      </c>
      <c r="AJ252" s="91">
        <v>44136.32</v>
      </c>
      <c r="AK252" s="91">
        <v>445928.58</v>
      </c>
      <c r="AL252" s="91">
        <v>3580.49</v>
      </c>
      <c r="AM252" s="91">
        <v>0</v>
      </c>
      <c r="AN252" s="91">
        <v>84806</v>
      </c>
      <c r="AO252" s="91">
        <v>0</v>
      </c>
      <c r="AP252" s="91">
        <v>16402.09</v>
      </c>
      <c r="AQ252" s="91">
        <v>0</v>
      </c>
      <c r="AR252" s="91">
        <v>0</v>
      </c>
      <c r="AS252" s="91">
        <v>578420.00999999989</v>
      </c>
      <c r="AT252" s="91">
        <v>664301.57000000007</v>
      </c>
      <c r="AU252" s="91">
        <v>113584.41</v>
      </c>
      <c r="AV252" s="92">
        <v>44742</v>
      </c>
      <c r="AW252" t="s">
        <v>5</v>
      </c>
      <c r="AX252">
        <v>2022</v>
      </c>
      <c r="AY252" t="s">
        <v>167</v>
      </c>
    </row>
    <row r="253" spans="1:51" x14ac:dyDescent="0.25">
      <c r="A253" s="89">
        <v>46</v>
      </c>
      <c r="B253" s="90" t="s">
        <v>85</v>
      </c>
      <c r="C253" s="91">
        <v>3021077.8</v>
      </c>
      <c r="D253" s="91">
        <v>20883.72</v>
      </c>
      <c r="E253" s="91">
        <v>0</v>
      </c>
      <c r="F253" s="91">
        <v>0</v>
      </c>
      <c r="G253" s="91">
        <v>0</v>
      </c>
      <c r="H253" s="91">
        <v>0</v>
      </c>
      <c r="I253" s="91">
        <v>0</v>
      </c>
      <c r="J253" s="91">
        <v>134266.71</v>
      </c>
      <c r="K253" s="91">
        <v>5159.1099999999997</v>
      </c>
      <c r="L253" s="91">
        <v>0</v>
      </c>
      <c r="M253" s="91">
        <v>1354343.45</v>
      </c>
      <c r="N253" s="91">
        <v>0</v>
      </c>
      <c r="O253" s="91">
        <v>1354343.45</v>
      </c>
      <c r="P253" s="91">
        <v>43461.82</v>
      </c>
      <c r="Q253" s="91">
        <v>0</v>
      </c>
      <c r="R253" s="91">
        <v>0</v>
      </c>
      <c r="S253" s="91">
        <v>0</v>
      </c>
      <c r="T253" s="91">
        <v>1558114.81</v>
      </c>
      <c r="U253" s="91">
        <v>131174.87</v>
      </c>
      <c r="V253" s="91">
        <v>52763.85</v>
      </c>
      <c r="W253" s="91">
        <v>53238</v>
      </c>
      <c r="X253" s="91">
        <v>0</v>
      </c>
      <c r="Y253" s="91">
        <v>70737.63</v>
      </c>
      <c r="Z253" s="91">
        <v>0</v>
      </c>
      <c r="AA253" s="91">
        <v>0</v>
      </c>
      <c r="AB253" s="91">
        <v>0</v>
      </c>
      <c r="AC253" s="326">
        <v>739498.04999999993</v>
      </c>
      <c r="AD253" s="91">
        <v>0</v>
      </c>
      <c r="AE253" s="91">
        <v>4387.5</v>
      </c>
      <c r="AF253" s="91">
        <v>0</v>
      </c>
      <c r="AG253" s="91">
        <v>0</v>
      </c>
      <c r="AH253" s="91">
        <v>0</v>
      </c>
      <c r="AI253" s="91">
        <v>0</v>
      </c>
      <c r="AJ253" s="91">
        <v>12374.34</v>
      </c>
      <c r="AK253" s="91">
        <v>324105.71999999997</v>
      </c>
      <c r="AL253" s="91">
        <v>5478.5</v>
      </c>
      <c r="AM253" s="91">
        <v>0</v>
      </c>
      <c r="AN253" s="91">
        <v>48438.43</v>
      </c>
      <c r="AO253" s="91">
        <v>0</v>
      </c>
      <c r="AP253" s="91">
        <v>1178.58</v>
      </c>
      <c r="AQ253" s="91">
        <v>0</v>
      </c>
      <c r="AR253" s="91">
        <v>0</v>
      </c>
      <c r="AS253" s="91">
        <v>1064174.24</v>
      </c>
      <c r="AT253" s="91">
        <v>398788.75</v>
      </c>
      <c r="AU253" s="91">
        <v>19587.52</v>
      </c>
      <c r="AV253" s="92">
        <v>44742</v>
      </c>
      <c r="AW253" t="s">
        <v>5</v>
      </c>
      <c r="AX253">
        <v>2022</v>
      </c>
      <c r="AY253" t="s">
        <v>176</v>
      </c>
    </row>
    <row r="254" spans="1:51" x14ac:dyDescent="0.25">
      <c r="A254" s="89">
        <v>48</v>
      </c>
      <c r="B254" s="90" t="s">
        <v>77</v>
      </c>
      <c r="C254" s="91">
        <v>7907753.5500000007</v>
      </c>
      <c r="D254" s="91">
        <v>12901.01</v>
      </c>
      <c r="E254" s="91">
        <v>0</v>
      </c>
      <c r="F254" s="91">
        <v>0</v>
      </c>
      <c r="G254" s="91">
        <v>16396.88</v>
      </c>
      <c r="H254" s="91">
        <v>0</v>
      </c>
      <c r="I254" s="91">
        <v>0</v>
      </c>
      <c r="J254" s="91">
        <v>1361.29</v>
      </c>
      <c r="K254" s="91">
        <v>12286.81</v>
      </c>
      <c r="L254" s="91">
        <v>0</v>
      </c>
      <c r="M254" s="91">
        <v>793478.53</v>
      </c>
      <c r="N254" s="91">
        <v>4572554.42</v>
      </c>
      <c r="O254" s="91">
        <v>5366032.95</v>
      </c>
      <c r="P254" s="91">
        <v>346486.67000000004</v>
      </c>
      <c r="Q254" s="91">
        <v>0</v>
      </c>
      <c r="R254" s="91">
        <v>0</v>
      </c>
      <c r="S254" s="91">
        <v>0</v>
      </c>
      <c r="T254" s="91">
        <v>5755465.6100000003</v>
      </c>
      <c r="U254" s="91">
        <v>23246.87</v>
      </c>
      <c r="V254" s="91">
        <v>23241.98</v>
      </c>
      <c r="W254" s="91">
        <v>0</v>
      </c>
      <c r="X254" s="91">
        <v>0</v>
      </c>
      <c r="Y254" s="91">
        <v>0</v>
      </c>
      <c r="Z254" s="91">
        <v>0</v>
      </c>
      <c r="AA254" s="91">
        <v>537713.35</v>
      </c>
      <c r="AB254" s="91">
        <v>0</v>
      </c>
      <c r="AC254" s="326">
        <v>304725.21999999997</v>
      </c>
      <c r="AD254" s="91">
        <v>643318.06000000006</v>
      </c>
      <c r="AE254" s="91">
        <v>250</v>
      </c>
      <c r="AF254" s="91">
        <v>0</v>
      </c>
      <c r="AG254" s="91">
        <v>0</v>
      </c>
      <c r="AH254" s="91">
        <v>0</v>
      </c>
      <c r="AI254" s="91">
        <v>0</v>
      </c>
      <c r="AJ254" s="91">
        <v>9995.3700000000008</v>
      </c>
      <c r="AK254" s="91">
        <v>133435.93</v>
      </c>
      <c r="AL254" s="91">
        <v>0</v>
      </c>
      <c r="AM254" s="91">
        <v>0</v>
      </c>
      <c r="AN254" s="91">
        <v>92264.54</v>
      </c>
      <c r="AO254" s="91">
        <v>0</v>
      </c>
      <c r="AP254" s="91">
        <v>132483.78</v>
      </c>
      <c r="AQ254" s="91">
        <v>0</v>
      </c>
      <c r="AR254" s="91">
        <v>0</v>
      </c>
      <c r="AS254" s="91">
        <v>1542490.85</v>
      </c>
      <c r="AT254" s="91">
        <v>609797.09</v>
      </c>
      <c r="AU254" s="91">
        <v>251612.84</v>
      </c>
      <c r="AV254" s="92">
        <v>44742</v>
      </c>
      <c r="AW254" t="s">
        <v>5</v>
      </c>
      <c r="AX254">
        <v>2022</v>
      </c>
      <c r="AY254" t="s">
        <v>163</v>
      </c>
    </row>
    <row r="255" spans="1:51" x14ac:dyDescent="0.25">
      <c r="A255" s="89">
        <v>51</v>
      </c>
      <c r="B255" s="90" t="s">
        <v>86</v>
      </c>
      <c r="C255" s="91">
        <v>4404104.08</v>
      </c>
      <c r="D255" s="91">
        <v>47547.380000000005</v>
      </c>
      <c r="E255" s="91">
        <v>0</v>
      </c>
      <c r="F255" s="91">
        <v>0</v>
      </c>
      <c r="G255" s="91">
        <v>40858.04</v>
      </c>
      <c r="H255" s="91">
        <v>0</v>
      </c>
      <c r="I255" s="91">
        <v>0</v>
      </c>
      <c r="J255" s="91">
        <v>76315.69</v>
      </c>
      <c r="K255" s="91">
        <v>77970.3</v>
      </c>
      <c r="L255" s="91">
        <v>0</v>
      </c>
      <c r="M255" s="91">
        <v>336888.5</v>
      </c>
      <c r="N255" s="91">
        <v>212815.64</v>
      </c>
      <c r="O255" s="91">
        <v>549704.14</v>
      </c>
      <c r="P255" s="91">
        <v>82028.259999999995</v>
      </c>
      <c r="Q255" s="91">
        <v>0</v>
      </c>
      <c r="R255" s="91">
        <v>0</v>
      </c>
      <c r="S255" s="91">
        <v>0</v>
      </c>
      <c r="T255" s="91">
        <v>874423.81</v>
      </c>
      <c r="U255" s="91">
        <v>2367785.73</v>
      </c>
      <c r="V255" s="91">
        <v>7355.83</v>
      </c>
      <c r="W255" s="91">
        <v>2301.33</v>
      </c>
      <c r="X255" s="91">
        <v>10395.9</v>
      </c>
      <c r="Y255" s="91">
        <v>607.11</v>
      </c>
      <c r="Z255" s="91">
        <v>0</v>
      </c>
      <c r="AA255" s="91">
        <v>0</v>
      </c>
      <c r="AB255" s="91">
        <v>0</v>
      </c>
      <c r="AC255" s="326">
        <v>38688.79</v>
      </c>
      <c r="AD255" s="91">
        <v>37836.76</v>
      </c>
      <c r="AE255" s="91">
        <v>12954.15</v>
      </c>
      <c r="AF255" s="91">
        <v>0</v>
      </c>
      <c r="AG255" s="91">
        <v>0</v>
      </c>
      <c r="AH255" s="91">
        <v>321.99</v>
      </c>
      <c r="AI255" s="91">
        <v>0</v>
      </c>
      <c r="AJ255" s="91">
        <v>2314.48</v>
      </c>
      <c r="AK255" s="91">
        <v>117209.60000000001</v>
      </c>
      <c r="AL255" s="91">
        <v>3752.4</v>
      </c>
      <c r="AM255" s="91">
        <v>0</v>
      </c>
      <c r="AN255" s="91">
        <v>101104.04</v>
      </c>
      <c r="AO255" s="91">
        <v>0</v>
      </c>
      <c r="AP255" s="91">
        <v>5516.42</v>
      </c>
      <c r="AQ255" s="91">
        <v>0</v>
      </c>
      <c r="AR255" s="91">
        <v>0</v>
      </c>
      <c r="AS255" s="91">
        <v>2480562.0699999998</v>
      </c>
      <c r="AT255" s="91">
        <v>1049118.2</v>
      </c>
      <c r="AU255" s="91">
        <v>821535.74</v>
      </c>
      <c r="AV255" s="92">
        <v>44742</v>
      </c>
      <c r="AW255" t="s">
        <v>5</v>
      </c>
      <c r="AX255">
        <v>2022</v>
      </c>
      <c r="AY255" t="s">
        <v>179</v>
      </c>
    </row>
    <row r="256" spans="1:51" x14ac:dyDescent="0.25">
      <c r="A256" s="89">
        <v>52</v>
      </c>
      <c r="B256" s="90" t="s">
        <v>72</v>
      </c>
      <c r="C256" s="91">
        <v>4742045.8600000003</v>
      </c>
      <c r="D256" s="91">
        <v>0</v>
      </c>
      <c r="E256" s="91">
        <v>0</v>
      </c>
      <c r="F256" s="91">
        <v>0</v>
      </c>
      <c r="G256" s="91">
        <v>6577.47</v>
      </c>
      <c r="H256" s="91">
        <v>0</v>
      </c>
      <c r="I256" s="91">
        <v>0</v>
      </c>
      <c r="J256" s="91">
        <v>0</v>
      </c>
      <c r="K256" s="91">
        <v>52127.35</v>
      </c>
      <c r="L256" s="91">
        <v>0</v>
      </c>
      <c r="M256" s="91">
        <v>0.02</v>
      </c>
      <c r="N256" s="91">
        <v>0</v>
      </c>
      <c r="O256" s="91">
        <v>0.02</v>
      </c>
      <c r="P256" s="91">
        <v>869.25</v>
      </c>
      <c r="Q256" s="91">
        <v>0</v>
      </c>
      <c r="R256" s="91">
        <v>0</v>
      </c>
      <c r="S256" s="91">
        <v>0</v>
      </c>
      <c r="T256" s="91">
        <v>59574.09</v>
      </c>
      <c r="U256" s="91">
        <v>40465.519999999997</v>
      </c>
      <c r="V256" s="91">
        <v>4050.27</v>
      </c>
      <c r="W256" s="91">
        <v>2365.3200000000002</v>
      </c>
      <c r="X256" s="91">
        <v>720371.28</v>
      </c>
      <c r="Y256" s="91">
        <v>39874.28</v>
      </c>
      <c r="Z256" s="91">
        <v>0</v>
      </c>
      <c r="AA256" s="91">
        <v>0</v>
      </c>
      <c r="AB256" s="91">
        <v>0</v>
      </c>
      <c r="AC256" s="326">
        <v>859290.19000000006</v>
      </c>
      <c r="AD256" s="91">
        <v>200169.11</v>
      </c>
      <c r="AE256" s="91">
        <v>54969.5</v>
      </c>
      <c r="AF256" s="91">
        <v>0</v>
      </c>
      <c r="AG256" s="91">
        <v>0</v>
      </c>
      <c r="AH256" s="91">
        <v>0</v>
      </c>
      <c r="AI256" s="91">
        <v>0</v>
      </c>
      <c r="AJ256" s="91">
        <v>989619.21</v>
      </c>
      <c r="AK256" s="91">
        <v>799205.94000000006</v>
      </c>
      <c r="AL256" s="91">
        <v>50539.79</v>
      </c>
      <c r="AM256" s="91">
        <v>0</v>
      </c>
      <c r="AN256" s="91">
        <v>659518.55000000005</v>
      </c>
      <c r="AO256" s="91">
        <v>520.35</v>
      </c>
      <c r="AP256" s="91">
        <v>112930.96</v>
      </c>
      <c r="AQ256" s="91">
        <v>0</v>
      </c>
      <c r="AR256" s="91">
        <v>0</v>
      </c>
      <c r="AS256" s="91">
        <v>2911174.68</v>
      </c>
      <c r="AT256" s="91">
        <v>1771297.0900000003</v>
      </c>
      <c r="AU256" s="91">
        <v>148581.5</v>
      </c>
      <c r="AV256" s="92">
        <v>44742</v>
      </c>
      <c r="AW256" t="s">
        <v>5</v>
      </c>
      <c r="AX256">
        <v>2022</v>
      </c>
      <c r="AY256" t="s">
        <v>170</v>
      </c>
    </row>
    <row r="257" spans="1:51" x14ac:dyDescent="0.25">
      <c r="A257" s="89">
        <v>62</v>
      </c>
      <c r="B257" s="90" t="s">
        <v>203</v>
      </c>
      <c r="C257" s="91">
        <v>4239002.3500000006</v>
      </c>
      <c r="D257" s="91">
        <v>454263.99</v>
      </c>
      <c r="E257" s="91">
        <v>0</v>
      </c>
      <c r="F257" s="91">
        <v>0</v>
      </c>
      <c r="G257" s="91">
        <v>0</v>
      </c>
      <c r="H257" s="91">
        <v>0</v>
      </c>
      <c r="I257" s="91">
        <v>0</v>
      </c>
      <c r="J257" s="91">
        <v>0</v>
      </c>
      <c r="K257" s="91">
        <v>0</v>
      </c>
      <c r="L257" s="91">
        <v>0</v>
      </c>
      <c r="M257" s="91">
        <v>0</v>
      </c>
      <c r="N257" s="91">
        <v>0</v>
      </c>
      <c r="O257" s="91">
        <v>0</v>
      </c>
      <c r="P257" s="91">
        <v>3783723.95</v>
      </c>
      <c r="Q257" s="91">
        <v>0</v>
      </c>
      <c r="R257" s="91">
        <v>0</v>
      </c>
      <c r="S257" s="91">
        <v>0</v>
      </c>
      <c r="T257" s="91">
        <v>4237987.9400000004</v>
      </c>
      <c r="U257" s="91">
        <v>0</v>
      </c>
      <c r="V257" s="91">
        <v>0</v>
      </c>
      <c r="W257" s="91">
        <v>0</v>
      </c>
      <c r="X257" s="91">
        <v>0</v>
      </c>
      <c r="Y257" s="91">
        <v>0</v>
      </c>
      <c r="Z257" s="91">
        <v>0</v>
      </c>
      <c r="AA257" s="91">
        <v>0</v>
      </c>
      <c r="AB257" s="91">
        <v>0</v>
      </c>
      <c r="AC257" s="326">
        <v>0</v>
      </c>
      <c r="AD257" s="91">
        <v>0</v>
      </c>
      <c r="AE257" s="91">
        <v>0</v>
      </c>
      <c r="AF257" s="91">
        <v>0</v>
      </c>
      <c r="AG257" s="91">
        <v>0</v>
      </c>
      <c r="AH257" s="91">
        <v>0</v>
      </c>
      <c r="AI257" s="91">
        <v>0</v>
      </c>
      <c r="AJ257" s="91">
        <v>0</v>
      </c>
      <c r="AK257" s="91">
        <v>1014.41</v>
      </c>
      <c r="AL257" s="91">
        <v>0</v>
      </c>
      <c r="AM257" s="91">
        <v>0</v>
      </c>
      <c r="AN257" s="91">
        <v>0</v>
      </c>
      <c r="AO257" s="91">
        <v>0</v>
      </c>
      <c r="AP257" s="91">
        <v>0</v>
      </c>
      <c r="AQ257" s="91">
        <v>0</v>
      </c>
      <c r="AR257" s="91">
        <v>0</v>
      </c>
      <c r="AS257" s="91">
        <v>0</v>
      </c>
      <c r="AT257" s="91">
        <v>1014.41</v>
      </c>
      <c r="AU257" s="91">
        <v>0</v>
      </c>
      <c r="AV257" s="92">
        <v>44742</v>
      </c>
      <c r="AW257" t="s">
        <v>5</v>
      </c>
      <c r="AX257">
        <v>2022</v>
      </c>
      <c r="AY257" t="s">
        <v>169</v>
      </c>
    </row>
    <row r="258" spans="1:51" x14ac:dyDescent="0.25">
      <c r="A258" s="89">
        <v>66</v>
      </c>
      <c r="B258" s="90" t="s">
        <v>61</v>
      </c>
      <c r="C258" s="91">
        <v>2538780.1500000004</v>
      </c>
      <c r="D258" s="91">
        <v>0</v>
      </c>
      <c r="E258" s="91">
        <v>0</v>
      </c>
      <c r="F258" s="91">
        <v>0</v>
      </c>
      <c r="G258" s="91">
        <v>0</v>
      </c>
      <c r="H258" s="91">
        <v>0</v>
      </c>
      <c r="I258" s="91">
        <v>0</v>
      </c>
      <c r="J258" s="91">
        <v>0</v>
      </c>
      <c r="K258" s="91">
        <v>235238.45</v>
      </c>
      <c r="L258" s="91">
        <v>0</v>
      </c>
      <c r="M258" s="91">
        <v>0</v>
      </c>
      <c r="N258" s="91">
        <v>0</v>
      </c>
      <c r="O258" s="91">
        <v>0</v>
      </c>
      <c r="P258" s="91">
        <v>0</v>
      </c>
      <c r="Q258" s="91">
        <v>0</v>
      </c>
      <c r="R258" s="91">
        <v>0</v>
      </c>
      <c r="S258" s="91">
        <v>0</v>
      </c>
      <c r="T258" s="91">
        <v>235238.45</v>
      </c>
      <c r="U258" s="91">
        <v>100220.03</v>
      </c>
      <c r="V258" s="91">
        <v>734542.24</v>
      </c>
      <c r="W258" s="91">
        <v>0</v>
      </c>
      <c r="X258" s="91">
        <v>621553.75</v>
      </c>
      <c r="Y258" s="91">
        <v>0</v>
      </c>
      <c r="Z258" s="91">
        <v>0</v>
      </c>
      <c r="AA258" s="91">
        <v>0</v>
      </c>
      <c r="AB258" s="91">
        <v>0</v>
      </c>
      <c r="AC258" s="326">
        <v>0</v>
      </c>
      <c r="AD258" s="91">
        <v>0</v>
      </c>
      <c r="AE258" s="91">
        <v>0</v>
      </c>
      <c r="AF258" s="91">
        <v>0</v>
      </c>
      <c r="AG258" s="91">
        <v>0</v>
      </c>
      <c r="AH258" s="91">
        <v>0</v>
      </c>
      <c r="AI258" s="91">
        <v>0</v>
      </c>
      <c r="AJ258" s="91">
        <v>0</v>
      </c>
      <c r="AK258" s="91">
        <v>0</v>
      </c>
      <c r="AL258" s="91">
        <v>217719.26</v>
      </c>
      <c r="AM258" s="91">
        <v>0</v>
      </c>
      <c r="AN258" s="91">
        <v>202588.94</v>
      </c>
      <c r="AO258" s="91">
        <v>426917.48</v>
      </c>
      <c r="AP258" s="91">
        <v>0</v>
      </c>
      <c r="AQ258" s="91">
        <v>0</v>
      </c>
      <c r="AR258" s="91">
        <v>0</v>
      </c>
      <c r="AS258" s="91">
        <v>1456316.02</v>
      </c>
      <c r="AT258" s="91">
        <v>847225.67999999993</v>
      </c>
      <c r="AU258" s="91">
        <v>0</v>
      </c>
      <c r="AV258" s="92">
        <v>44742</v>
      </c>
      <c r="AW258" t="s">
        <v>5</v>
      </c>
      <c r="AX258">
        <v>2022</v>
      </c>
      <c r="AY258" t="s">
        <v>178</v>
      </c>
    </row>
    <row r="259" spans="1:51" x14ac:dyDescent="0.25">
      <c r="A259" s="89">
        <v>70</v>
      </c>
      <c r="B259" s="90" t="s">
        <v>100</v>
      </c>
      <c r="C259" s="91">
        <v>440881.34</v>
      </c>
      <c r="D259" s="91">
        <v>0</v>
      </c>
      <c r="E259" s="91">
        <v>0</v>
      </c>
      <c r="F259" s="91">
        <v>0</v>
      </c>
      <c r="G259" s="91">
        <v>0</v>
      </c>
      <c r="H259" s="91">
        <v>0</v>
      </c>
      <c r="I259" s="91">
        <v>0</v>
      </c>
      <c r="J259" s="91">
        <v>0</v>
      </c>
      <c r="K259" s="91">
        <v>0</v>
      </c>
      <c r="L259" s="91">
        <v>0</v>
      </c>
      <c r="M259" s="91">
        <v>0</v>
      </c>
      <c r="N259" s="91">
        <v>0</v>
      </c>
      <c r="O259" s="91">
        <v>0</v>
      </c>
      <c r="P259" s="91">
        <v>440881.34</v>
      </c>
      <c r="Q259" s="91">
        <v>0</v>
      </c>
      <c r="R259" s="91">
        <v>0</v>
      </c>
      <c r="S259" s="91">
        <v>0</v>
      </c>
      <c r="T259" s="91">
        <v>440881.34</v>
      </c>
      <c r="U259" s="91">
        <v>0</v>
      </c>
      <c r="V259" s="91">
        <v>0</v>
      </c>
      <c r="W259" s="91">
        <v>0</v>
      </c>
      <c r="X259" s="91">
        <v>0</v>
      </c>
      <c r="Y259" s="91">
        <v>0</v>
      </c>
      <c r="Z259" s="91">
        <v>0</v>
      </c>
      <c r="AA259" s="91">
        <v>0</v>
      </c>
      <c r="AB259" s="91">
        <v>0</v>
      </c>
      <c r="AC259" s="326">
        <v>0</v>
      </c>
      <c r="AD259" s="91">
        <v>0</v>
      </c>
      <c r="AE259" s="91">
        <v>0</v>
      </c>
      <c r="AF259" s="91">
        <v>0</v>
      </c>
      <c r="AG259" s="91">
        <v>0</v>
      </c>
      <c r="AH259" s="91">
        <v>0</v>
      </c>
      <c r="AI259" s="91">
        <v>0</v>
      </c>
      <c r="AJ259" s="91">
        <v>0</v>
      </c>
      <c r="AK259" s="91">
        <v>0</v>
      </c>
      <c r="AL259" s="91">
        <v>0</v>
      </c>
      <c r="AM259" s="91">
        <v>0</v>
      </c>
      <c r="AN259" s="91">
        <v>0</v>
      </c>
      <c r="AO259" s="91">
        <v>0</v>
      </c>
      <c r="AP259" s="91">
        <v>0</v>
      </c>
      <c r="AQ259" s="91">
        <v>0</v>
      </c>
      <c r="AR259" s="91">
        <v>0</v>
      </c>
      <c r="AS259" s="91">
        <v>0</v>
      </c>
      <c r="AT259" s="91">
        <v>0</v>
      </c>
      <c r="AU259" s="91">
        <v>0</v>
      </c>
      <c r="AV259" s="92">
        <v>44742</v>
      </c>
      <c r="AW259" t="s">
        <v>5</v>
      </c>
      <c r="AX259">
        <v>2022</v>
      </c>
      <c r="AY259" t="s">
        <v>181</v>
      </c>
    </row>
    <row r="260" spans="1:51" x14ac:dyDescent="0.25">
      <c r="A260" s="89">
        <v>71</v>
      </c>
      <c r="B260" s="90" t="s">
        <v>83</v>
      </c>
      <c r="C260" s="91">
        <v>15873324.300000001</v>
      </c>
      <c r="D260" s="91">
        <v>0</v>
      </c>
      <c r="E260" s="91">
        <v>0</v>
      </c>
      <c r="F260" s="91">
        <v>0</v>
      </c>
      <c r="G260" s="91">
        <v>424992.94</v>
      </c>
      <c r="H260" s="91">
        <v>0</v>
      </c>
      <c r="I260" s="91">
        <v>0</v>
      </c>
      <c r="J260" s="91">
        <v>0</v>
      </c>
      <c r="K260" s="91">
        <v>345104.89</v>
      </c>
      <c r="L260" s="91">
        <v>0</v>
      </c>
      <c r="M260" s="91">
        <v>0</v>
      </c>
      <c r="N260" s="91">
        <v>2449875.29</v>
      </c>
      <c r="O260" s="91">
        <v>2449875.29</v>
      </c>
      <c r="P260" s="91">
        <v>472223.77</v>
      </c>
      <c r="Q260" s="91">
        <v>0</v>
      </c>
      <c r="R260" s="91">
        <v>0</v>
      </c>
      <c r="S260" s="91">
        <v>0</v>
      </c>
      <c r="T260" s="91">
        <v>3692196.89</v>
      </c>
      <c r="U260" s="91">
        <v>0</v>
      </c>
      <c r="V260" s="91">
        <v>0</v>
      </c>
      <c r="W260" s="91">
        <v>0</v>
      </c>
      <c r="X260" s="91">
        <v>5184</v>
      </c>
      <c r="Y260" s="91">
        <v>0</v>
      </c>
      <c r="Z260" s="91">
        <v>0</v>
      </c>
      <c r="AA260" s="91">
        <v>0</v>
      </c>
      <c r="AB260" s="91">
        <v>0</v>
      </c>
      <c r="AC260" s="326">
        <v>109861.33</v>
      </c>
      <c r="AD260" s="91">
        <v>11791327.17</v>
      </c>
      <c r="AE260" s="91">
        <v>2205</v>
      </c>
      <c r="AF260" s="91">
        <v>0</v>
      </c>
      <c r="AG260" s="91">
        <v>0</v>
      </c>
      <c r="AH260" s="91">
        <v>0</v>
      </c>
      <c r="AI260" s="91">
        <v>0</v>
      </c>
      <c r="AJ260" s="91">
        <v>0</v>
      </c>
      <c r="AK260" s="91">
        <v>96355.95</v>
      </c>
      <c r="AL260" s="91">
        <v>0</v>
      </c>
      <c r="AM260" s="91">
        <v>0</v>
      </c>
      <c r="AN260" s="91">
        <v>37006.5</v>
      </c>
      <c r="AO260" s="91">
        <v>0</v>
      </c>
      <c r="AP260" s="91">
        <v>81686.22</v>
      </c>
      <c r="AQ260" s="91">
        <v>0</v>
      </c>
      <c r="AR260" s="91">
        <v>0</v>
      </c>
      <c r="AS260" s="91">
        <v>11908577.5</v>
      </c>
      <c r="AT260" s="91">
        <v>272549.91000000003</v>
      </c>
      <c r="AU260" s="91">
        <v>57501.24</v>
      </c>
      <c r="AV260" s="92">
        <v>44742</v>
      </c>
      <c r="AW260" t="s">
        <v>5</v>
      </c>
      <c r="AX260">
        <v>2022</v>
      </c>
      <c r="AY260" t="s">
        <v>161</v>
      </c>
    </row>
    <row r="261" spans="1:51" x14ac:dyDescent="0.25">
      <c r="A261" s="89">
        <v>73</v>
      </c>
      <c r="B261" s="90" t="s">
        <v>84</v>
      </c>
      <c r="C261" s="91">
        <v>42721.98</v>
      </c>
      <c r="D261" s="91">
        <v>0</v>
      </c>
      <c r="E261" s="91">
        <v>0</v>
      </c>
      <c r="F261" s="91">
        <v>0</v>
      </c>
      <c r="G261" s="91">
        <v>0</v>
      </c>
      <c r="H261" s="91">
        <v>0</v>
      </c>
      <c r="I261" s="91">
        <v>0</v>
      </c>
      <c r="J261" s="91">
        <v>0</v>
      </c>
      <c r="K261" s="91">
        <v>0</v>
      </c>
      <c r="L261" s="91">
        <v>0</v>
      </c>
      <c r="M261" s="91">
        <v>0</v>
      </c>
      <c r="N261" s="91">
        <v>0</v>
      </c>
      <c r="O261" s="91">
        <v>0</v>
      </c>
      <c r="P261" s="91">
        <v>0</v>
      </c>
      <c r="Q261" s="91">
        <v>0</v>
      </c>
      <c r="R261" s="91">
        <v>0</v>
      </c>
      <c r="S261" s="91">
        <v>0</v>
      </c>
      <c r="T261" s="91">
        <v>0</v>
      </c>
      <c r="U261" s="91">
        <v>0</v>
      </c>
      <c r="V261" s="91">
        <v>0</v>
      </c>
      <c r="W261" s="91">
        <v>0</v>
      </c>
      <c r="X261" s="91">
        <v>0</v>
      </c>
      <c r="Y261" s="91">
        <v>0</v>
      </c>
      <c r="Z261" s="91">
        <v>0</v>
      </c>
      <c r="AA261" s="91">
        <v>0</v>
      </c>
      <c r="AB261" s="91">
        <v>0</v>
      </c>
      <c r="AC261" s="326">
        <v>0</v>
      </c>
      <c r="AD261" s="91">
        <v>0</v>
      </c>
      <c r="AE261" s="91">
        <v>0</v>
      </c>
      <c r="AF261" s="91">
        <v>0</v>
      </c>
      <c r="AG261" s="91">
        <v>0</v>
      </c>
      <c r="AH261" s="91">
        <v>0</v>
      </c>
      <c r="AI261" s="91">
        <v>0</v>
      </c>
      <c r="AJ261" s="91">
        <v>0</v>
      </c>
      <c r="AK261" s="91">
        <v>0</v>
      </c>
      <c r="AL261" s="91">
        <v>0</v>
      </c>
      <c r="AM261" s="91">
        <v>0</v>
      </c>
      <c r="AN261" s="91">
        <v>0</v>
      </c>
      <c r="AO261" s="91">
        <v>0</v>
      </c>
      <c r="AP261" s="91">
        <v>0</v>
      </c>
      <c r="AQ261" s="91">
        <v>0</v>
      </c>
      <c r="AR261" s="91">
        <v>0</v>
      </c>
      <c r="AS261" s="91">
        <v>0</v>
      </c>
      <c r="AT261" s="91">
        <v>42721.98</v>
      </c>
      <c r="AU261" s="91">
        <v>42721.98</v>
      </c>
      <c r="AV261" s="92">
        <v>44742</v>
      </c>
      <c r="AW261" t="s">
        <v>5</v>
      </c>
      <c r="AX261">
        <v>2022</v>
      </c>
      <c r="AY261" t="s">
        <v>190</v>
      </c>
    </row>
    <row r="262" spans="1:51" x14ac:dyDescent="0.25">
      <c r="A262" s="89">
        <v>74</v>
      </c>
      <c r="B262" s="90" t="s">
        <v>82</v>
      </c>
      <c r="C262" s="91">
        <v>480188143.08999997</v>
      </c>
      <c r="D262" s="91">
        <v>1960819.49</v>
      </c>
      <c r="E262" s="91">
        <v>0</v>
      </c>
      <c r="F262" s="91">
        <v>0</v>
      </c>
      <c r="G262" s="91">
        <v>353928.92</v>
      </c>
      <c r="H262" s="91">
        <v>0</v>
      </c>
      <c r="I262" s="91">
        <v>0</v>
      </c>
      <c r="J262" s="91">
        <v>3606208.58</v>
      </c>
      <c r="K262" s="91">
        <v>548977.98</v>
      </c>
      <c r="L262" s="91">
        <v>0</v>
      </c>
      <c r="M262" s="91">
        <v>264033678.66</v>
      </c>
      <c r="N262" s="91">
        <v>120766558.89</v>
      </c>
      <c r="O262" s="91">
        <v>384800237.55000001</v>
      </c>
      <c r="P262" s="91">
        <v>4174472.39</v>
      </c>
      <c r="Q262" s="91">
        <v>0</v>
      </c>
      <c r="R262" s="91">
        <v>0</v>
      </c>
      <c r="S262" s="91">
        <v>0</v>
      </c>
      <c r="T262" s="91">
        <v>395444644.90999997</v>
      </c>
      <c r="U262" s="91">
        <v>325220</v>
      </c>
      <c r="V262" s="91">
        <v>327855</v>
      </c>
      <c r="W262" s="91">
        <v>37880.870000000003</v>
      </c>
      <c r="X262" s="91">
        <v>3503491.32</v>
      </c>
      <c r="Y262" s="91">
        <v>129192.85</v>
      </c>
      <c r="Z262" s="91">
        <v>0</v>
      </c>
      <c r="AA262" s="91">
        <v>45174142.829999998</v>
      </c>
      <c r="AB262" s="91">
        <v>799595.2</v>
      </c>
      <c r="AC262" s="326">
        <v>20667282.940000001</v>
      </c>
      <c r="AD262" s="91">
        <v>274557.92</v>
      </c>
      <c r="AE262" s="91">
        <v>697664.29</v>
      </c>
      <c r="AF262" s="91">
        <v>0</v>
      </c>
      <c r="AG262" s="91">
        <v>0</v>
      </c>
      <c r="AH262" s="91">
        <v>6369931.3799999999</v>
      </c>
      <c r="AI262" s="91">
        <v>0</v>
      </c>
      <c r="AJ262" s="91">
        <v>2000730.09</v>
      </c>
      <c r="AK262" s="91">
        <v>2472548.15</v>
      </c>
      <c r="AL262" s="91">
        <v>116664.34</v>
      </c>
      <c r="AM262" s="91">
        <v>0</v>
      </c>
      <c r="AN262" s="91">
        <v>1402035.21</v>
      </c>
      <c r="AO262" s="91">
        <v>21212</v>
      </c>
      <c r="AP262" s="91">
        <v>395838.77</v>
      </c>
      <c r="AQ262" s="91">
        <v>0</v>
      </c>
      <c r="AR262" s="91">
        <v>0</v>
      </c>
      <c r="AS262" s="91">
        <v>80307544.690000013</v>
      </c>
      <c r="AT262" s="91">
        <v>4435953.2899999991</v>
      </c>
      <c r="AU262" s="91">
        <v>27654.82</v>
      </c>
      <c r="AV262" s="92">
        <v>44742</v>
      </c>
      <c r="AW262" t="s">
        <v>5</v>
      </c>
      <c r="AX262">
        <v>2022</v>
      </c>
      <c r="AY262" t="s">
        <v>148</v>
      </c>
    </row>
    <row r="263" spans="1:51" x14ac:dyDescent="0.25">
      <c r="A263" s="89">
        <v>77</v>
      </c>
      <c r="B263" s="90" t="s">
        <v>195</v>
      </c>
      <c r="C263" s="91">
        <v>2625.61</v>
      </c>
      <c r="D263" s="91">
        <v>0</v>
      </c>
      <c r="E263" s="91">
        <v>0</v>
      </c>
      <c r="F263" s="91">
        <v>0</v>
      </c>
      <c r="G263" s="91">
        <v>0</v>
      </c>
      <c r="H263" s="91">
        <v>0</v>
      </c>
      <c r="I263" s="91">
        <v>0</v>
      </c>
      <c r="J263" s="91">
        <v>146.30000000000001</v>
      </c>
      <c r="K263" s="91">
        <v>0</v>
      </c>
      <c r="L263" s="91">
        <v>0</v>
      </c>
      <c r="M263" s="91">
        <v>0</v>
      </c>
      <c r="N263" s="91">
        <v>0</v>
      </c>
      <c r="O263" s="91">
        <v>0</v>
      </c>
      <c r="P263" s="91">
        <v>0</v>
      </c>
      <c r="Q263" s="91">
        <v>0</v>
      </c>
      <c r="R263" s="91">
        <v>0</v>
      </c>
      <c r="S263" s="91">
        <v>0</v>
      </c>
      <c r="T263" s="91">
        <v>146.30000000000001</v>
      </c>
      <c r="U263" s="91">
        <v>0</v>
      </c>
      <c r="V263" s="91">
        <v>0</v>
      </c>
      <c r="W263" s="91">
        <v>0</v>
      </c>
      <c r="X263" s="91">
        <v>0</v>
      </c>
      <c r="Y263" s="91">
        <v>0</v>
      </c>
      <c r="Z263" s="91">
        <v>0</v>
      </c>
      <c r="AA263" s="91">
        <v>0</v>
      </c>
      <c r="AB263" s="91">
        <v>0</v>
      </c>
      <c r="AC263" s="326">
        <v>0</v>
      </c>
      <c r="AD263" s="91">
        <v>0</v>
      </c>
      <c r="AE263" s="91">
        <v>0</v>
      </c>
      <c r="AF263" s="91">
        <v>0</v>
      </c>
      <c r="AG263" s="91">
        <v>0</v>
      </c>
      <c r="AH263" s="91">
        <v>0</v>
      </c>
      <c r="AI263" s="91">
        <v>0</v>
      </c>
      <c r="AJ263" s="91">
        <v>0</v>
      </c>
      <c r="AK263" s="91">
        <v>2479.31</v>
      </c>
      <c r="AL263" s="91">
        <v>0</v>
      </c>
      <c r="AM263" s="91">
        <v>0</v>
      </c>
      <c r="AN263" s="91">
        <v>0</v>
      </c>
      <c r="AO263" s="91">
        <v>0</v>
      </c>
      <c r="AP263" s="91">
        <v>0</v>
      </c>
      <c r="AQ263" s="91">
        <v>0</v>
      </c>
      <c r="AR263" s="91">
        <v>0</v>
      </c>
      <c r="AS263" s="91">
        <v>0</v>
      </c>
      <c r="AT263" s="91">
        <v>2479.31</v>
      </c>
      <c r="AU263" s="91">
        <v>0</v>
      </c>
      <c r="AV263" s="92">
        <v>44742</v>
      </c>
      <c r="AW263" t="s">
        <v>5</v>
      </c>
      <c r="AX263">
        <v>2022</v>
      </c>
      <c r="AY263" t="s">
        <v>196</v>
      </c>
    </row>
    <row r="264" spans="1:51" x14ac:dyDescent="0.25">
      <c r="A264" s="89">
        <v>78</v>
      </c>
      <c r="B264" s="90" t="s">
        <v>88</v>
      </c>
      <c r="C264" s="91">
        <v>262784.41000000003</v>
      </c>
      <c r="D264" s="91">
        <v>97.28</v>
      </c>
      <c r="E264" s="91">
        <v>0</v>
      </c>
      <c r="F264" s="91">
        <v>0</v>
      </c>
      <c r="G264" s="91">
        <v>0</v>
      </c>
      <c r="H264" s="91">
        <v>0</v>
      </c>
      <c r="I264" s="91">
        <v>0</v>
      </c>
      <c r="J264" s="91">
        <v>1561.11</v>
      </c>
      <c r="K264" s="91">
        <v>2816.7</v>
      </c>
      <c r="L264" s="91">
        <v>0</v>
      </c>
      <c r="M264" s="91">
        <v>0</v>
      </c>
      <c r="N264" s="91">
        <v>0</v>
      </c>
      <c r="O264" s="91">
        <v>0</v>
      </c>
      <c r="P264" s="91">
        <v>3609.19</v>
      </c>
      <c r="Q264" s="91">
        <v>0</v>
      </c>
      <c r="R264" s="91">
        <v>0</v>
      </c>
      <c r="S264" s="91">
        <v>0</v>
      </c>
      <c r="T264" s="91">
        <v>8084.2800000000007</v>
      </c>
      <c r="U264" s="91">
        <v>1414.46</v>
      </c>
      <c r="V264" s="91">
        <v>897.47</v>
      </c>
      <c r="W264" s="91">
        <v>0</v>
      </c>
      <c r="X264" s="91">
        <v>0</v>
      </c>
      <c r="Y264" s="91">
        <v>0</v>
      </c>
      <c r="Z264" s="91">
        <v>0</v>
      </c>
      <c r="AA264" s="91">
        <v>72585.86</v>
      </c>
      <c r="AB264" s="91">
        <v>0</v>
      </c>
      <c r="AC264" s="326">
        <v>41619.870000000003</v>
      </c>
      <c r="AD264" s="91">
        <v>0</v>
      </c>
      <c r="AE264" s="91">
        <v>725</v>
      </c>
      <c r="AF264" s="91">
        <v>0</v>
      </c>
      <c r="AG264" s="91">
        <v>0</v>
      </c>
      <c r="AH264" s="91">
        <v>0</v>
      </c>
      <c r="AI264" s="91">
        <v>0</v>
      </c>
      <c r="AJ264" s="91">
        <v>0</v>
      </c>
      <c r="AK264" s="91">
        <v>94906.97</v>
      </c>
      <c r="AL264" s="91">
        <v>0</v>
      </c>
      <c r="AM264" s="91">
        <v>0</v>
      </c>
      <c r="AN264" s="91">
        <v>3848</v>
      </c>
      <c r="AO264" s="91">
        <v>0</v>
      </c>
      <c r="AP264" s="91">
        <v>287.5</v>
      </c>
      <c r="AQ264" s="91">
        <v>0</v>
      </c>
      <c r="AR264" s="91">
        <v>0</v>
      </c>
      <c r="AS264" s="91">
        <v>117242.66</v>
      </c>
      <c r="AT264" s="91">
        <v>137457.47</v>
      </c>
      <c r="AU264" s="91">
        <v>38415</v>
      </c>
      <c r="AV264" s="92">
        <v>44742</v>
      </c>
      <c r="AW264" t="s">
        <v>5</v>
      </c>
      <c r="AX264">
        <v>2022</v>
      </c>
      <c r="AY264" t="s">
        <v>185</v>
      </c>
    </row>
    <row r="265" spans="1:51" x14ac:dyDescent="0.25">
      <c r="A265" s="89">
        <v>80</v>
      </c>
      <c r="B265" s="90" t="s">
        <v>89</v>
      </c>
      <c r="C265" s="91">
        <v>139491585.66</v>
      </c>
      <c r="D265" s="91">
        <v>33012.15</v>
      </c>
      <c r="E265" s="91">
        <v>0</v>
      </c>
      <c r="F265" s="91">
        <v>0</v>
      </c>
      <c r="G265" s="91">
        <v>265356.30000000005</v>
      </c>
      <c r="H265" s="91">
        <v>0</v>
      </c>
      <c r="I265" s="91">
        <v>0</v>
      </c>
      <c r="J265" s="91">
        <v>124260.35</v>
      </c>
      <c r="K265" s="91">
        <v>288402.34999999998</v>
      </c>
      <c r="L265" s="91">
        <v>0</v>
      </c>
      <c r="M265" s="91">
        <v>32582428.439999998</v>
      </c>
      <c r="N265" s="91">
        <v>70314999.5</v>
      </c>
      <c r="O265" s="91">
        <v>102897427.94</v>
      </c>
      <c r="P265" s="91">
        <v>1009769.24</v>
      </c>
      <c r="Q265" s="91">
        <v>0</v>
      </c>
      <c r="R265" s="91">
        <v>0</v>
      </c>
      <c r="S265" s="91">
        <v>0</v>
      </c>
      <c r="T265" s="91">
        <v>104618228.33</v>
      </c>
      <c r="U265" s="91">
        <v>1043200.3899999999</v>
      </c>
      <c r="V265" s="91">
        <v>276201.51999999996</v>
      </c>
      <c r="W265" s="91">
        <v>189417.53</v>
      </c>
      <c r="X265" s="91">
        <v>767754.53</v>
      </c>
      <c r="Y265" s="91">
        <v>1091005.3499999999</v>
      </c>
      <c r="Z265" s="91">
        <v>0</v>
      </c>
      <c r="AA265" s="91">
        <v>0</v>
      </c>
      <c r="AB265" s="91">
        <v>0</v>
      </c>
      <c r="AC265" s="326">
        <v>11085236.43</v>
      </c>
      <c r="AD265" s="91">
        <v>3864937.78</v>
      </c>
      <c r="AE265" s="91">
        <v>267591.77</v>
      </c>
      <c r="AF265" s="91">
        <v>0</v>
      </c>
      <c r="AG265" s="91">
        <v>0</v>
      </c>
      <c r="AH265" s="91">
        <v>0</v>
      </c>
      <c r="AI265" s="91">
        <v>0</v>
      </c>
      <c r="AJ265" s="91">
        <v>7643087.25</v>
      </c>
      <c r="AK265" s="91">
        <v>1606702.9200000002</v>
      </c>
      <c r="AL265" s="91">
        <v>636245.92999999993</v>
      </c>
      <c r="AM265" s="91">
        <v>0</v>
      </c>
      <c r="AN265" s="91">
        <v>1615279.35</v>
      </c>
      <c r="AO265" s="91">
        <v>0</v>
      </c>
      <c r="AP265" s="91">
        <v>177243.75</v>
      </c>
      <c r="AQ265" s="91">
        <v>0</v>
      </c>
      <c r="AR265" s="91">
        <v>0</v>
      </c>
      <c r="AS265" s="91">
        <v>26228432.550000001</v>
      </c>
      <c r="AT265" s="91">
        <v>8644924.7800000012</v>
      </c>
      <c r="AU265" s="91">
        <v>4609452.83</v>
      </c>
      <c r="AV265" s="92">
        <v>44742</v>
      </c>
      <c r="AW265" t="s">
        <v>5</v>
      </c>
      <c r="AX265">
        <v>2022</v>
      </c>
      <c r="AY265" t="s">
        <v>288</v>
      </c>
    </row>
    <row r="266" spans="1:51" x14ac:dyDescent="0.25">
      <c r="A266" s="89">
        <v>83</v>
      </c>
      <c r="B266" s="90" t="s">
        <v>96</v>
      </c>
      <c r="C266" s="91">
        <v>35478306.659999996</v>
      </c>
      <c r="D266" s="91">
        <v>11235.73</v>
      </c>
      <c r="E266" s="91">
        <v>0</v>
      </c>
      <c r="F266" s="91">
        <v>0</v>
      </c>
      <c r="G266" s="91">
        <v>1485.77</v>
      </c>
      <c r="H266" s="91">
        <v>0</v>
      </c>
      <c r="I266" s="91">
        <v>0</v>
      </c>
      <c r="J266" s="91">
        <v>832378.66999999993</v>
      </c>
      <c r="K266" s="91">
        <v>138753.5</v>
      </c>
      <c r="L266" s="91">
        <v>0</v>
      </c>
      <c r="M266" s="91">
        <v>10980671.550000001</v>
      </c>
      <c r="N266" s="91">
        <v>9247660.4900000002</v>
      </c>
      <c r="O266" s="91">
        <v>20228332.039999999</v>
      </c>
      <c r="P266" s="91">
        <v>911913.27</v>
      </c>
      <c r="Q266" s="91">
        <v>0</v>
      </c>
      <c r="R266" s="91">
        <v>0</v>
      </c>
      <c r="S266" s="91">
        <v>0</v>
      </c>
      <c r="T266" s="91">
        <v>22124098.98</v>
      </c>
      <c r="U266" s="91">
        <v>894818.1</v>
      </c>
      <c r="V266" s="91">
        <v>64771.19</v>
      </c>
      <c r="W266" s="91">
        <v>28297.599999999999</v>
      </c>
      <c r="X266" s="91">
        <v>100880.66</v>
      </c>
      <c r="Y266" s="91">
        <v>2330.2399999999998</v>
      </c>
      <c r="Z266" s="91">
        <v>0</v>
      </c>
      <c r="AA266" s="91">
        <v>15961.720000000001</v>
      </c>
      <c r="AB266" s="91">
        <v>0</v>
      </c>
      <c r="AC266" s="326">
        <v>8078140.0599999996</v>
      </c>
      <c r="AD266" s="91">
        <v>1161336.8600000001</v>
      </c>
      <c r="AE266" s="91">
        <v>60850.44</v>
      </c>
      <c r="AF266" s="91">
        <v>0</v>
      </c>
      <c r="AG266" s="91">
        <v>0</v>
      </c>
      <c r="AH266" s="91">
        <v>0</v>
      </c>
      <c r="AI266" s="91">
        <v>0</v>
      </c>
      <c r="AJ266" s="91">
        <v>22531.1</v>
      </c>
      <c r="AK266" s="91">
        <v>1467226.5399999998</v>
      </c>
      <c r="AL266" s="91">
        <v>134215.74</v>
      </c>
      <c r="AM266" s="91">
        <v>0</v>
      </c>
      <c r="AN266" s="91">
        <v>650242</v>
      </c>
      <c r="AO266" s="91">
        <v>0</v>
      </c>
      <c r="AP266" s="91">
        <v>20612.7</v>
      </c>
      <c r="AQ266" s="91">
        <v>0</v>
      </c>
      <c r="AR266" s="91">
        <v>0</v>
      </c>
      <c r="AS266" s="91">
        <v>10429917.969999999</v>
      </c>
      <c r="AT266" s="91">
        <v>2924289.71</v>
      </c>
      <c r="AU266" s="91">
        <v>651992.73</v>
      </c>
      <c r="AV266" s="92">
        <v>44742</v>
      </c>
      <c r="AW266" t="s">
        <v>5</v>
      </c>
      <c r="AX266">
        <v>2022</v>
      </c>
      <c r="AY266" t="s">
        <v>158</v>
      </c>
    </row>
    <row r="267" spans="1:51" x14ac:dyDescent="0.25">
      <c r="A267" s="89">
        <v>86</v>
      </c>
      <c r="B267" s="90" t="s">
        <v>197</v>
      </c>
      <c r="C267" s="91">
        <v>314852.86</v>
      </c>
      <c r="D267" s="91">
        <v>0</v>
      </c>
      <c r="E267" s="91">
        <v>0</v>
      </c>
      <c r="F267" s="91">
        <v>0</v>
      </c>
      <c r="G267" s="91">
        <v>0</v>
      </c>
      <c r="H267" s="91">
        <v>0</v>
      </c>
      <c r="I267" s="91">
        <v>0</v>
      </c>
      <c r="J267" s="91">
        <v>193.8</v>
      </c>
      <c r="K267" s="91">
        <v>0</v>
      </c>
      <c r="L267" s="91">
        <v>0</v>
      </c>
      <c r="M267" s="91">
        <v>98560.5</v>
      </c>
      <c r="N267" s="91">
        <v>203026.68</v>
      </c>
      <c r="O267" s="91">
        <v>301587.18</v>
      </c>
      <c r="P267" s="91">
        <v>5103.84</v>
      </c>
      <c r="Q267" s="91">
        <v>0</v>
      </c>
      <c r="R267" s="91">
        <v>0</v>
      </c>
      <c r="S267" s="91">
        <v>0</v>
      </c>
      <c r="T267" s="91">
        <v>306884.82</v>
      </c>
      <c r="U267" s="91">
        <v>0</v>
      </c>
      <c r="V267" s="91">
        <v>0</v>
      </c>
      <c r="W267" s="91">
        <v>0</v>
      </c>
      <c r="X267" s="91">
        <v>0</v>
      </c>
      <c r="Y267" s="91">
        <v>0</v>
      </c>
      <c r="Z267" s="91">
        <v>0</v>
      </c>
      <c r="AA267" s="91">
        <v>0</v>
      </c>
      <c r="AB267" s="91">
        <v>0</v>
      </c>
      <c r="AC267" s="326">
        <v>2111.4699999999998</v>
      </c>
      <c r="AD267" s="91">
        <v>0</v>
      </c>
      <c r="AE267" s="91">
        <v>0</v>
      </c>
      <c r="AF267" s="91">
        <v>0</v>
      </c>
      <c r="AG267" s="91">
        <v>0</v>
      </c>
      <c r="AH267" s="91">
        <v>0</v>
      </c>
      <c r="AI267" s="91">
        <v>0</v>
      </c>
      <c r="AJ267" s="91">
        <v>0</v>
      </c>
      <c r="AK267" s="91">
        <v>2056.5100000000002</v>
      </c>
      <c r="AL267" s="91">
        <v>0</v>
      </c>
      <c r="AM267" s="91">
        <v>0</v>
      </c>
      <c r="AN267" s="91">
        <v>0</v>
      </c>
      <c r="AO267" s="91">
        <v>0</v>
      </c>
      <c r="AP267" s="91">
        <v>3300</v>
      </c>
      <c r="AQ267" s="91">
        <v>0</v>
      </c>
      <c r="AR267" s="91">
        <v>0</v>
      </c>
      <c r="AS267" s="91">
        <v>2111.4699999999998</v>
      </c>
      <c r="AT267" s="91">
        <v>5856.57</v>
      </c>
      <c r="AU267" s="91">
        <v>500.06</v>
      </c>
      <c r="AV267" s="92">
        <v>44742</v>
      </c>
      <c r="AW267" t="s">
        <v>5</v>
      </c>
      <c r="AX267">
        <v>2022</v>
      </c>
      <c r="AY267" t="s">
        <v>198</v>
      </c>
    </row>
    <row r="268" spans="1:51" x14ac:dyDescent="0.25">
      <c r="A268" s="89">
        <v>91</v>
      </c>
      <c r="B268" s="90" t="s">
        <v>106</v>
      </c>
      <c r="C268" s="91">
        <v>4053075.42</v>
      </c>
      <c r="D268" s="91">
        <v>1348218.39</v>
      </c>
      <c r="E268" s="91">
        <v>0</v>
      </c>
      <c r="F268" s="91">
        <v>0</v>
      </c>
      <c r="G268" s="91">
        <v>401177.81</v>
      </c>
      <c r="H268" s="91">
        <v>0</v>
      </c>
      <c r="I268" s="91">
        <v>0</v>
      </c>
      <c r="J268" s="91">
        <v>0</v>
      </c>
      <c r="K268" s="91">
        <v>0</v>
      </c>
      <c r="L268" s="91">
        <v>0</v>
      </c>
      <c r="M268" s="91">
        <v>0</v>
      </c>
      <c r="N268" s="91">
        <v>0</v>
      </c>
      <c r="O268" s="91">
        <v>0</v>
      </c>
      <c r="P268" s="91">
        <v>473612.39</v>
      </c>
      <c r="Q268" s="91">
        <v>0</v>
      </c>
      <c r="R268" s="91">
        <v>0</v>
      </c>
      <c r="S268" s="91">
        <v>0</v>
      </c>
      <c r="T268" s="91">
        <v>2223008.59</v>
      </c>
      <c r="U268" s="91">
        <v>114952.59</v>
      </c>
      <c r="V268" s="91">
        <v>149671.23000000001</v>
      </c>
      <c r="W268" s="91">
        <v>0</v>
      </c>
      <c r="X268" s="91">
        <v>0</v>
      </c>
      <c r="Y268" s="91">
        <v>0</v>
      </c>
      <c r="Z268" s="91">
        <v>0</v>
      </c>
      <c r="AA268" s="91">
        <v>0</v>
      </c>
      <c r="AB268" s="91">
        <v>0</v>
      </c>
      <c r="AC268" s="326">
        <v>0</v>
      </c>
      <c r="AD268" s="91">
        <v>0</v>
      </c>
      <c r="AE268" s="91">
        <v>100</v>
      </c>
      <c r="AF268" s="91">
        <v>0</v>
      </c>
      <c r="AG268" s="91">
        <v>0</v>
      </c>
      <c r="AH268" s="91">
        <v>0</v>
      </c>
      <c r="AI268" s="91">
        <v>0</v>
      </c>
      <c r="AJ268" s="91">
        <v>1432423.69</v>
      </c>
      <c r="AK268" s="91">
        <v>1343.61</v>
      </c>
      <c r="AL268" s="91">
        <v>19466.939999999999</v>
      </c>
      <c r="AM268" s="91">
        <v>0</v>
      </c>
      <c r="AN268" s="91">
        <v>71632.740000000005</v>
      </c>
      <c r="AO268" s="91">
        <v>0</v>
      </c>
      <c r="AP268" s="91">
        <v>500</v>
      </c>
      <c r="AQ268" s="91">
        <v>0</v>
      </c>
      <c r="AR268" s="91">
        <v>0</v>
      </c>
      <c r="AS268" s="91">
        <v>1697147.51</v>
      </c>
      <c r="AT268" s="91">
        <v>132919.32</v>
      </c>
      <c r="AU268" s="91">
        <v>39976.03</v>
      </c>
      <c r="AV268" s="92">
        <v>44742</v>
      </c>
      <c r="AW268" t="s">
        <v>5</v>
      </c>
      <c r="AX268">
        <v>2022</v>
      </c>
      <c r="AY268" t="s">
        <v>192</v>
      </c>
    </row>
    <row r="269" spans="1:51" x14ac:dyDescent="0.25">
      <c r="A269" s="89">
        <v>93</v>
      </c>
      <c r="B269" s="90" t="s">
        <v>103</v>
      </c>
      <c r="C269" s="91">
        <v>2965615.4299999997</v>
      </c>
      <c r="D269" s="91">
        <v>0</v>
      </c>
      <c r="E269" s="91">
        <v>0</v>
      </c>
      <c r="F269" s="91">
        <v>0</v>
      </c>
      <c r="G269" s="91">
        <v>7456.27</v>
      </c>
      <c r="H269" s="91">
        <v>0</v>
      </c>
      <c r="I269" s="91">
        <v>0</v>
      </c>
      <c r="J269" s="91">
        <v>1.2</v>
      </c>
      <c r="K269" s="91">
        <v>1839.08</v>
      </c>
      <c r="L269" s="91">
        <v>0</v>
      </c>
      <c r="M269" s="91">
        <v>1.3</v>
      </c>
      <c r="N269" s="91">
        <v>0</v>
      </c>
      <c r="O269" s="91">
        <v>1.3</v>
      </c>
      <c r="P269" s="91">
        <v>11473.09</v>
      </c>
      <c r="Q269" s="91">
        <v>0</v>
      </c>
      <c r="R269" s="91">
        <v>0</v>
      </c>
      <c r="S269" s="91">
        <v>0</v>
      </c>
      <c r="T269" s="91">
        <v>20770.939999999999</v>
      </c>
      <c r="U269" s="91">
        <v>14010.19</v>
      </c>
      <c r="V269" s="91">
        <v>4979.03</v>
      </c>
      <c r="W269" s="91">
        <v>0</v>
      </c>
      <c r="X269" s="91">
        <v>0</v>
      </c>
      <c r="Y269" s="91">
        <v>0</v>
      </c>
      <c r="Z269" s="91">
        <v>0</v>
      </c>
      <c r="AA269" s="91">
        <v>0</v>
      </c>
      <c r="AB269" s="91">
        <v>0</v>
      </c>
      <c r="AC269" s="326">
        <v>0</v>
      </c>
      <c r="AD269" s="91">
        <v>114595.32</v>
      </c>
      <c r="AE269" s="91">
        <v>331.03</v>
      </c>
      <c r="AF269" s="91">
        <v>0</v>
      </c>
      <c r="AG269" s="91">
        <v>0</v>
      </c>
      <c r="AH269" s="91">
        <v>0</v>
      </c>
      <c r="AI269" s="91">
        <v>0</v>
      </c>
      <c r="AJ269" s="91">
        <v>0</v>
      </c>
      <c r="AK269" s="91">
        <v>57882.58</v>
      </c>
      <c r="AL269" s="91">
        <v>42548.6</v>
      </c>
      <c r="AM269" s="91">
        <v>0</v>
      </c>
      <c r="AN269" s="91">
        <v>214857.58</v>
      </c>
      <c r="AO269" s="91">
        <v>0</v>
      </c>
      <c r="AP269" s="91">
        <v>400</v>
      </c>
      <c r="AQ269" s="91">
        <v>0</v>
      </c>
      <c r="AR269" s="91">
        <v>0</v>
      </c>
      <c r="AS269" s="91">
        <v>133915.57</v>
      </c>
      <c r="AT269" s="91">
        <v>2810928.92</v>
      </c>
      <c r="AU269" s="91">
        <v>2495240.16</v>
      </c>
      <c r="AV269" s="92">
        <v>44742</v>
      </c>
      <c r="AW269" t="s">
        <v>5</v>
      </c>
      <c r="AX269">
        <v>2022</v>
      </c>
      <c r="AY269" t="s">
        <v>175</v>
      </c>
    </row>
    <row r="270" spans="1:51" x14ac:dyDescent="0.25">
      <c r="A270" s="89">
        <v>96</v>
      </c>
      <c r="B270" s="90" t="s">
        <v>73</v>
      </c>
      <c r="C270" s="91">
        <v>68486110.330000013</v>
      </c>
      <c r="D270" s="91">
        <v>9958.07</v>
      </c>
      <c r="E270" s="91">
        <v>0</v>
      </c>
      <c r="F270" s="91">
        <v>0</v>
      </c>
      <c r="G270" s="91">
        <v>41817.89</v>
      </c>
      <c r="H270" s="91">
        <v>0</v>
      </c>
      <c r="I270" s="91">
        <v>0</v>
      </c>
      <c r="J270" s="91">
        <v>354438.88</v>
      </c>
      <c r="K270" s="91">
        <v>242058.15</v>
      </c>
      <c r="L270" s="91">
        <v>0</v>
      </c>
      <c r="M270" s="91">
        <v>27084696.539999999</v>
      </c>
      <c r="N270" s="91">
        <v>33766438.230000004</v>
      </c>
      <c r="O270" s="91">
        <v>60851134.770000003</v>
      </c>
      <c r="P270" s="91">
        <v>193233.35</v>
      </c>
      <c r="Q270" s="91">
        <v>0</v>
      </c>
      <c r="R270" s="91">
        <v>0</v>
      </c>
      <c r="S270" s="91">
        <v>0</v>
      </c>
      <c r="T270" s="91">
        <v>61692641.110000007</v>
      </c>
      <c r="U270" s="91">
        <v>390034.95</v>
      </c>
      <c r="V270" s="91">
        <v>152957.16</v>
      </c>
      <c r="W270" s="91">
        <v>84162.44</v>
      </c>
      <c r="X270" s="91">
        <v>289586.28999999998</v>
      </c>
      <c r="Y270" s="91">
        <v>41131.82</v>
      </c>
      <c r="Z270" s="91">
        <v>0</v>
      </c>
      <c r="AA270" s="91">
        <v>36185.550000000003</v>
      </c>
      <c r="AB270" s="91">
        <v>8740.51</v>
      </c>
      <c r="AC270" s="326">
        <v>2817516.08</v>
      </c>
      <c r="AD270" s="91">
        <v>352861.71</v>
      </c>
      <c r="AE270" s="91">
        <v>137948.65</v>
      </c>
      <c r="AF270" s="91">
        <v>0</v>
      </c>
      <c r="AG270" s="91">
        <v>0</v>
      </c>
      <c r="AH270" s="91">
        <v>0</v>
      </c>
      <c r="AI270" s="91">
        <v>0</v>
      </c>
      <c r="AJ270" s="91">
        <v>21657.83</v>
      </c>
      <c r="AK270" s="91">
        <v>433972.38</v>
      </c>
      <c r="AL270" s="91">
        <v>217028.54</v>
      </c>
      <c r="AM270" s="91">
        <v>0</v>
      </c>
      <c r="AN270" s="91">
        <v>622893.38</v>
      </c>
      <c r="AO270" s="91">
        <v>0</v>
      </c>
      <c r="AP270" s="91">
        <v>31548.58</v>
      </c>
      <c r="AQ270" s="91">
        <v>0</v>
      </c>
      <c r="AR270" s="91">
        <v>0</v>
      </c>
      <c r="AS270" s="91">
        <v>4332782.99</v>
      </c>
      <c r="AT270" s="91">
        <v>2460686.2300000004</v>
      </c>
      <c r="AU270" s="91">
        <v>1155243.3500000001</v>
      </c>
      <c r="AV270" s="92">
        <v>44742</v>
      </c>
      <c r="AW270" t="s">
        <v>5</v>
      </c>
      <c r="AX270">
        <v>2022</v>
      </c>
      <c r="AY270" t="s">
        <v>153</v>
      </c>
    </row>
    <row r="271" spans="1:51" x14ac:dyDescent="0.25">
      <c r="A271" s="89">
        <v>98</v>
      </c>
      <c r="B271" s="90" t="s">
        <v>64</v>
      </c>
      <c r="C271" s="91">
        <v>19714505.970000003</v>
      </c>
      <c r="D271" s="91">
        <v>121581.40000000001</v>
      </c>
      <c r="E271" s="91">
        <v>0</v>
      </c>
      <c r="F271" s="91">
        <v>0</v>
      </c>
      <c r="G271" s="91">
        <v>2461.34</v>
      </c>
      <c r="H271" s="91">
        <v>0</v>
      </c>
      <c r="I271" s="91">
        <v>0</v>
      </c>
      <c r="J271" s="91">
        <v>747962.72</v>
      </c>
      <c r="K271" s="91">
        <v>85322.42</v>
      </c>
      <c r="L271" s="91">
        <v>0</v>
      </c>
      <c r="M271" s="91">
        <v>10384141.340000002</v>
      </c>
      <c r="N271" s="91">
        <v>4216167.78</v>
      </c>
      <c r="O271" s="91">
        <v>14600309.120000001</v>
      </c>
      <c r="P271" s="91">
        <v>80159.459999999992</v>
      </c>
      <c r="Q271" s="91">
        <v>0</v>
      </c>
      <c r="R271" s="91">
        <v>0</v>
      </c>
      <c r="S271" s="91">
        <v>0</v>
      </c>
      <c r="T271" s="91">
        <v>15637796.460000003</v>
      </c>
      <c r="U271" s="91">
        <v>16409.86</v>
      </c>
      <c r="V271" s="91">
        <v>16362</v>
      </c>
      <c r="W271" s="91">
        <v>0</v>
      </c>
      <c r="X271" s="91">
        <v>12697.12</v>
      </c>
      <c r="Y271" s="91">
        <v>7646.62</v>
      </c>
      <c r="Z271" s="91">
        <v>0</v>
      </c>
      <c r="AA271" s="91">
        <v>148905.74</v>
      </c>
      <c r="AB271" s="91">
        <v>0</v>
      </c>
      <c r="AC271" s="326">
        <v>858269.49000000011</v>
      </c>
      <c r="AD271" s="91">
        <v>267960.28999999998</v>
      </c>
      <c r="AE271" s="91">
        <v>19667.93</v>
      </c>
      <c r="AF271" s="91">
        <v>0</v>
      </c>
      <c r="AG271" s="91">
        <v>0</v>
      </c>
      <c r="AH271" s="91">
        <v>0</v>
      </c>
      <c r="AI271" s="91">
        <v>0</v>
      </c>
      <c r="AJ271" s="91">
        <v>2036</v>
      </c>
      <c r="AK271" s="91">
        <v>665653.35</v>
      </c>
      <c r="AL271" s="91">
        <v>31094.18</v>
      </c>
      <c r="AM271" s="91">
        <v>0</v>
      </c>
      <c r="AN271" s="91">
        <v>340549.5</v>
      </c>
      <c r="AO271" s="91">
        <v>0</v>
      </c>
      <c r="AP271" s="91">
        <v>2279.38</v>
      </c>
      <c r="AQ271" s="91">
        <v>0</v>
      </c>
      <c r="AR271" s="91">
        <v>0</v>
      </c>
      <c r="AS271" s="91">
        <v>1349955.05</v>
      </c>
      <c r="AT271" s="91">
        <v>2726754.46</v>
      </c>
      <c r="AU271" s="91">
        <v>1687178.05</v>
      </c>
      <c r="AV271" s="92">
        <v>44742</v>
      </c>
      <c r="AW271" t="s">
        <v>5</v>
      </c>
      <c r="AX271">
        <v>2022</v>
      </c>
      <c r="AY271" t="s">
        <v>165</v>
      </c>
    </row>
    <row r="272" spans="1:51" x14ac:dyDescent="0.25">
      <c r="A272" s="89">
        <v>100</v>
      </c>
      <c r="B272" s="90" t="s">
        <v>79</v>
      </c>
      <c r="C272" s="91">
        <v>71546987.039999992</v>
      </c>
      <c r="D272" s="91">
        <v>2485.2399999999998</v>
      </c>
      <c r="E272" s="91">
        <v>0</v>
      </c>
      <c r="F272" s="91">
        <v>0</v>
      </c>
      <c r="G272" s="91">
        <v>30003.22</v>
      </c>
      <c r="H272" s="91">
        <v>0</v>
      </c>
      <c r="I272" s="91">
        <v>0</v>
      </c>
      <c r="J272" s="91">
        <v>413587.25</v>
      </c>
      <c r="K272" s="91">
        <v>67609.33</v>
      </c>
      <c r="L272" s="91">
        <v>0</v>
      </c>
      <c r="M272" s="91">
        <v>37133415.780000001</v>
      </c>
      <c r="N272" s="91">
        <v>27867445.780000001</v>
      </c>
      <c r="O272" s="91">
        <v>65000861.560000002</v>
      </c>
      <c r="P272" s="91">
        <v>561437.91</v>
      </c>
      <c r="Q272" s="91">
        <v>0</v>
      </c>
      <c r="R272" s="91">
        <v>0</v>
      </c>
      <c r="S272" s="91">
        <v>0</v>
      </c>
      <c r="T272" s="91">
        <v>66075984.509999998</v>
      </c>
      <c r="U272" s="91">
        <v>242568.72</v>
      </c>
      <c r="V272" s="91">
        <v>38465.199999999997</v>
      </c>
      <c r="W272" s="91">
        <v>8206.2999999999993</v>
      </c>
      <c r="X272" s="91">
        <v>44885.43</v>
      </c>
      <c r="Y272" s="91">
        <v>186922.38</v>
      </c>
      <c r="Z272" s="91">
        <v>0</v>
      </c>
      <c r="AA272" s="91">
        <v>0</v>
      </c>
      <c r="AB272" s="91">
        <v>0</v>
      </c>
      <c r="AC272" s="326">
        <v>3049543.61</v>
      </c>
      <c r="AD272" s="91">
        <v>19613.73</v>
      </c>
      <c r="AE272" s="91">
        <v>284359.59000000003</v>
      </c>
      <c r="AF272" s="91">
        <v>0</v>
      </c>
      <c r="AG272" s="91">
        <v>0</v>
      </c>
      <c r="AH272" s="91">
        <v>0</v>
      </c>
      <c r="AI272" s="91">
        <v>0</v>
      </c>
      <c r="AJ272" s="91">
        <v>21285.9</v>
      </c>
      <c r="AK272" s="91">
        <v>420538.78</v>
      </c>
      <c r="AL272" s="91">
        <v>54438.62</v>
      </c>
      <c r="AM272" s="91">
        <v>0</v>
      </c>
      <c r="AN272" s="91">
        <v>387030.82</v>
      </c>
      <c r="AO272" s="91">
        <v>0</v>
      </c>
      <c r="AP272" s="91">
        <v>680.55</v>
      </c>
      <c r="AQ272" s="91">
        <v>0</v>
      </c>
      <c r="AR272" s="91">
        <v>0</v>
      </c>
      <c r="AS272" s="91">
        <v>3895850.8599999994</v>
      </c>
      <c r="AT272" s="91">
        <v>1575151.67</v>
      </c>
      <c r="AU272" s="91">
        <v>712462.89999999991</v>
      </c>
      <c r="AV272" s="92">
        <v>44742</v>
      </c>
      <c r="AW272" t="s">
        <v>5</v>
      </c>
      <c r="AX272">
        <v>2022</v>
      </c>
      <c r="AY272" t="s">
        <v>151</v>
      </c>
    </row>
    <row r="273" spans="1:51" x14ac:dyDescent="0.25">
      <c r="A273" s="89">
        <v>103</v>
      </c>
      <c r="B273" s="90" t="s">
        <v>74</v>
      </c>
      <c r="C273" s="91">
        <v>168747.81999999998</v>
      </c>
      <c r="D273" s="91">
        <v>0</v>
      </c>
      <c r="E273" s="91">
        <v>0</v>
      </c>
      <c r="F273" s="91">
        <v>0</v>
      </c>
      <c r="G273" s="91">
        <v>0</v>
      </c>
      <c r="H273" s="91">
        <v>0</v>
      </c>
      <c r="I273" s="91">
        <v>0</v>
      </c>
      <c r="J273" s="91">
        <v>0</v>
      </c>
      <c r="K273" s="91">
        <v>0</v>
      </c>
      <c r="L273" s="91">
        <v>0</v>
      </c>
      <c r="M273" s="91">
        <v>10503.18</v>
      </c>
      <c r="N273" s="91">
        <v>0</v>
      </c>
      <c r="O273" s="91">
        <v>10503.18</v>
      </c>
      <c r="P273" s="91">
        <v>0</v>
      </c>
      <c r="Q273" s="91">
        <v>0</v>
      </c>
      <c r="R273" s="91">
        <v>0</v>
      </c>
      <c r="S273" s="91">
        <v>0</v>
      </c>
      <c r="T273" s="91">
        <v>10503.18</v>
      </c>
      <c r="U273" s="91">
        <v>5529.22</v>
      </c>
      <c r="V273" s="91">
        <v>0</v>
      </c>
      <c r="W273" s="91">
        <v>0</v>
      </c>
      <c r="X273" s="91">
        <v>0</v>
      </c>
      <c r="Y273" s="91">
        <v>0</v>
      </c>
      <c r="Z273" s="91">
        <v>0</v>
      </c>
      <c r="AA273" s="91">
        <v>0</v>
      </c>
      <c r="AB273" s="91">
        <v>0</v>
      </c>
      <c r="AC273" s="326">
        <v>299.13</v>
      </c>
      <c r="AD273" s="91">
        <v>7018.22</v>
      </c>
      <c r="AE273" s="91">
        <v>19427.84</v>
      </c>
      <c r="AF273" s="91">
        <v>0</v>
      </c>
      <c r="AG273" s="91">
        <v>0</v>
      </c>
      <c r="AH273" s="91">
        <v>0</v>
      </c>
      <c r="AI273" s="91">
        <v>0</v>
      </c>
      <c r="AJ273" s="91">
        <v>0</v>
      </c>
      <c r="AK273" s="91">
        <v>316.27</v>
      </c>
      <c r="AL273" s="91">
        <v>4605.12</v>
      </c>
      <c r="AM273" s="91">
        <v>0</v>
      </c>
      <c r="AN273" s="91">
        <v>13658.43</v>
      </c>
      <c r="AO273" s="91">
        <v>0</v>
      </c>
      <c r="AP273" s="91">
        <v>130.94999999999999</v>
      </c>
      <c r="AQ273" s="91">
        <v>0</v>
      </c>
      <c r="AR273" s="91">
        <v>0</v>
      </c>
      <c r="AS273" s="91">
        <v>32274.41</v>
      </c>
      <c r="AT273" s="91">
        <v>125970.23</v>
      </c>
      <c r="AU273" s="91">
        <v>107259.46</v>
      </c>
      <c r="AV273" s="92">
        <v>44742</v>
      </c>
      <c r="AW273" t="s">
        <v>5</v>
      </c>
      <c r="AX273">
        <v>2022</v>
      </c>
      <c r="AY273" t="s">
        <v>184</v>
      </c>
    </row>
    <row r="274" spans="1:51" x14ac:dyDescent="0.25">
      <c r="A274" s="89">
        <v>106</v>
      </c>
      <c r="B274" s="90" t="s">
        <v>92</v>
      </c>
      <c r="C274" s="91">
        <v>3543114.39</v>
      </c>
      <c r="D274" s="91">
        <v>0</v>
      </c>
      <c r="E274" s="91">
        <v>0</v>
      </c>
      <c r="F274" s="91">
        <v>0</v>
      </c>
      <c r="G274" s="91">
        <v>774</v>
      </c>
      <c r="H274" s="91">
        <v>0</v>
      </c>
      <c r="I274" s="91">
        <v>0</v>
      </c>
      <c r="J274" s="91">
        <v>33833.980000000003</v>
      </c>
      <c r="K274" s="91">
        <v>0</v>
      </c>
      <c r="L274" s="91">
        <v>0</v>
      </c>
      <c r="M274" s="91">
        <v>0</v>
      </c>
      <c r="N274" s="91">
        <v>0</v>
      </c>
      <c r="O274" s="91">
        <v>0</v>
      </c>
      <c r="P274" s="91">
        <v>73196.66</v>
      </c>
      <c r="Q274" s="91">
        <v>0</v>
      </c>
      <c r="R274" s="91">
        <v>0</v>
      </c>
      <c r="S274" s="91">
        <v>0</v>
      </c>
      <c r="T274" s="91">
        <v>107804.64000000001</v>
      </c>
      <c r="U274" s="91">
        <v>15688.37</v>
      </c>
      <c r="V274" s="91">
        <v>16051.43</v>
      </c>
      <c r="W274" s="91">
        <v>2062.9899999999998</v>
      </c>
      <c r="X274" s="91">
        <v>17615</v>
      </c>
      <c r="Y274" s="91">
        <v>8272.48</v>
      </c>
      <c r="Z274" s="91">
        <v>0</v>
      </c>
      <c r="AA274" s="91">
        <v>367488.54</v>
      </c>
      <c r="AB274" s="91">
        <v>0</v>
      </c>
      <c r="AC274" s="326">
        <v>334715.65999999997</v>
      </c>
      <c r="AD274" s="91">
        <v>111132.2</v>
      </c>
      <c r="AE274" s="91">
        <v>1555.8</v>
      </c>
      <c r="AF274" s="91">
        <v>0</v>
      </c>
      <c r="AG274" s="91">
        <v>0</v>
      </c>
      <c r="AH274" s="91">
        <v>0</v>
      </c>
      <c r="AI274" s="91">
        <v>0</v>
      </c>
      <c r="AJ274" s="91">
        <v>11761.67</v>
      </c>
      <c r="AK274" s="91">
        <v>446039.74</v>
      </c>
      <c r="AL274" s="91">
        <v>67986.19</v>
      </c>
      <c r="AM274" s="91">
        <v>0</v>
      </c>
      <c r="AN274" s="91">
        <v>156258.04</v>
      </c>
      <c r="AO274" s="91">
        <v>0</v>
      </c>
      <c r="AP274" s="91">
        <v>5702.64</v>
      </c>
      <c r="AQ274" s="91">
        <v>0</v>
      </c>
      <c r="AR274" s="91">
        <v>0</v>
      </c>
      <c r="AS274" s="91">
        <v>886344.14</v>
      </c>
      <c r="AT274" s="91">
        <v>2548965.61</v>
      </c>
      <c r="AU274" s="91">
        <v>1872979</v>
      </c>
      <c r="AV274" s="92">
        <v>44742</v>
      </c>
      <c r="AW274" t="s">
        <v>5</v>
      </c>
      <c r="AX274">
        <v>2022</v>
      </c>
      <c r="AY274" t="s">
        <v>172</v>
      </c>
    </row>
    <row r="275" spans="1:51" x14ac:dyDescent="0.25">
      <c r="A275" s="89">
        <v>107</v>
      </c>
      <c r="B275" s="90" t="s">
        <v>60</v>
      </c>
      <c r="C275" s="91">
        <v>24363059.989999998</v>
      </c>
      <c r="D275" s="91">
        <v>0</v>
      </c>
      <c r="E275" s="91">
        <v>0</v>
      </c>
      <c r="F275" s="91">
        <v>0</v>
      </c>
      <c r="G275" s="91">
        <v>11317.33</v>
      </c>
      <c r="H275" s="91">
        <v>0</v>
      </c>
      <c r="I275" s="91">
        <v>0</v>
      </c>
      <c r="J275" s="91">
        <v>165195.16</v>
      </c>
      <c r="K275" s="91">
        <v>37776.5</v>
      </c>
      <c r="L275" s="91">
        <v>0</v>
      </c>
      <c r="M275" s="91">
        <v>277205.40000000002</v>
      </c>
      <c r="N275" s="91">
        <v>2771039.38</v>
      </c>
      <c r="O275" s="91">
        <v>3048244.78</v>
      </c>
      <c r="P275" s="91">
        <v>89140.290000000008</v>
      </c>
      <c r="Q275" s="91">
        <v>0</v>
      </c>
      <c r="R275" s="91">
        <v>0</v>
      </c>
      <c r="S275" s="91">
        <v>0</v>
      </c>
      <c r="T275" s="91">
        <v>3351674.06</v>
      </c>
      <c r="U275" s="91">
        <v>46396.32</v>
      </c>
      <c r="V275" s="91">
        <v>0</v>
      </c>
      <c r="W275" s="91">
        <v>14412.55</v>
      </c>
      <c r="X275" s="91">
        <v>78591.710000000006</v>
      </c>
      <c r="Y275" s="91">
        <v>12596</v>
      </c>
      <c r="Z275" s="91">
        <v>0</v>
      </c>
      <c r="AA275" s="91">
        <v>73415.47</v>
      </c>
      <c r="AB275" s="91">
        <v>0</v>
      </c>
      <c r="AC275" s="326">
        <v>527590.93000000005</v>
      </c>
      <c r="AD275" s="91">
        <v>1496744.23</v>
      </c>
      <c r="AE275" s="91">
        <v>187254.52</v>
      </c>
      <c r="AF275" s="91">
        <v>0</v>
      </c>
      <c r="AG275" s="91">
        <v>0</v>
      </c>
      <c r="AH275" s="91">
        <v>0</v>
      </c>
      <c r="AI275" s="91">
        <v>0</v>
      </c>
      <c r="AJ275" s="91">
        <v>4795805.17</v>
      </c>
      <c r="AK275" s="91">
        <v>489283.45</v>
      </c>
      <c r="AL275" s="91">
        <v>282804.62</v>
      </c>
      <c r="AM275" s="91">
        <v>0</v>
      </c>
      <c r="AN275" s="91">
        <v>588115.67000000004</v>
      </c>
      <c r="AO275" s="91">
        <v>0</v>
      </c>
      <c r="AP275" s="91">
        <v>0</v>
      </c>
      <c r="AQ275" s="91">
        <v>0</v>
      </c>
      <c r="AR275" s="91">
        <v>0</v>
      </c>
      <c r="AS275" s="91">
        <v>7232806.9000000004</v>
      </c>
      <c r="AT275" s="91">
        <v>13778579.029999999</v>
      </c>
      <c r="AU275" s="91">
        <v>12418375.289999999</v>
      </c>
      <c r="AV275" s="92">
        <v>44742</v>
      </c>
      <c r="AW275" t="s">
        <v>5</v>
      </c>
      <c r="AX275">
        <v>2022</v>
      </c>
      <c r="AY275" t="s">
        <v>160</v>
      </c>
    </row>
    <row r="276" spans="1:51" x14ac:dyDescent="0.25">
      <c r="A276" s="89">
        <v>108</v>
      </c>
      <c r="B276" s="90" t="s">
        <v>102</v>
      </c>
      <c r="C276" s="91">
        <v>481010.64</v>
      </c>
      <c r="D276" s="91">
        <v>0</v>
      </c>
      <c r="E276" s="91">
        <v>0</v>
      </c>
      <c r="F276" s="91">
        <v>0</v>
      </c>
      <c r="G276" s="91">
        <v>0</v>
      </c>
      <c r="H276" s="91">
        <v>0</v>
      </c>
      <c r="I276" s="91">
        <v>0</v>
      </c>
      <c r="J276" s="91">
        <v>981.5</v>
      </c>
      <c r="K276" s="91">
        <v>0</v>
      </c>
      <c r="L276" s="91">
        <v>0</v>
      </c>
      <c r="M276" s="91">
        <v>151383.75</v>
      </c>
      <c r="N276" s="91">
        <v>10250.98</v>
      </c>
      <c r="O276" s="91">
        <v>161634.73000000001</v>
      </c>
      <c r="P276" s="91">
        <v>485.76</v>
      </c>
      <c r="Q276" s="91">
        <v>0</v>
      </c>
      <c r="R276" s="91">
        <v>0</v>
      </c>
      <c r="S276" s="91">
        <v>0</v>
      </c>
      <c r="T276" s="91">
        <v>163101.99000000002</v>
      </c>
      <c r="U276" s="91">
        <v>895.6</v>
      </c>
      <c r="V276" s="91">
        <v>0</v>
      </c>
      <c r="W276" s="91">
        <v>0</v>
      </c>
      <c r="X276" s="91">
        <v>0</v>
      </c>
      <c r="Y276" s="91">
        <v>0</v>
      </c>
      <c r="Z276" s="91">
        <v>0</v>
      </c>
      <c r="AA276" s="91">
        <v>23267.39</v>
      </c>
      <c r="AB276" s="91">
        <v>0</v>
      </c>
      <c r="AC276" s="326">
        <v>110161.77</v>
      </c>
      <c r="AD276" s="91">
        <v>69487.97</v>
      </c>
      <c r="AE276" s="91">
        <v>99893.08</v>
      </c>
      <c r="AF276" s="91">
        <v>0</v>
      </c>
      <c r="AG276" s="91">
        <v>0</v>
      </c>
      <c r="AH276" s="91">
        <v>0</v>
      </c>
      <c r="AI276" s="91">
        <v>0</v>
      </c>
      <c r="AJ276" s="91">
        <v>2282.4699999999998</v>
      </c>
      <c r="AK276" s="91">
        <v>90.36</v>
      </c>
      <c r="AL276" s="91">
        <v>1249</v>
      </c>
      <c r="AM276" s="91">
        <v>0</v>
      </c>
      <c r="AN276" s="91">
        <v>8585.01</v>
      </c>
      <c r="AO276" s="91">
        <v>0</v>
      </c>
      <c r="AP276" s="91">
        <v>0</v>
      </c>
      <c r="AQ276" s="91">
        <v>0</v>
      </c>
      <c r="AR276" s="91">
        <v>0</v>
      </c>
      <c r="AS276" s="91">
        <v>305988.27999999997</v>
      </c>
      <c r="AT276" s="91">
        <v>11920.37</v>
      </c>
      <c r="AU276" s="91">
        <v>1996</v>
      </c>
      <c r="AV276" s="92">
        <v>44742</v>
      </c>
      <c r="AW276" t="s">
        <v>5</v>
      </c>
      <c r="AX276">
        <v>2022</v>
      </c>
      <c r="AY276" t="s">
        <v>183</v>
      </c>
    </row>
    <row r="277" spans="1:51" x14ac:dyDescent="0.25">
      <c r="A277" s="89">
        <v>109</v>
      </c>
      <c r="B277" s="90" t="s">
        <v>66</v>
      </c>
      <c r="C277" s="91">
        <v>34380035.030000001</v>
      </c>
      <c r="D277" s="91">
        <v>2330882.81</v>
      </c>
      <c r="E277" s="91">
        <v>0</v>
      </c>
      <c r="F277" s="91">
        <v>0</v>
      </c>
      <c r="G277" s="91">
        <v>0</v>
      </c>
      <c r="H277" s="91">
        <v>0</v>
      </c>
      <c r="I277" s="91">
        <v>0</v>
      </c>
      <c r="J277" s="91">
        <v>816244.49</v>
      </c>
      <c r="K277" s="91">
        <v>34154.1</v>
      </c>
      <c r="L277" s="91">
        <v>0</v>
      </c>
      <c r="M277" s="91">
        <v>25053</v>
      </c>
      <c r="N277" s="91">
        <v>15644408.709999999</v>
      </c>
      <c r="O277" s="91">
        <v>15669461.709999999</v>
      </c>
      <c r="P277" s="91">
        <v>2687500.64</v>
      </c>
      <c r="Q277" s="91">
        <v>0</v>
      </c>
      <c r="R277" s="91">
        <v>0</v>
      </c>
      <c r="S277" s="91">
        <v>0</v>
      </c>
      <c r="T277" s="91">
        <v>21538243.75</v>
      </c>
      <c r="U277" s="91">
        <v>649503.88</v>
      </c>
      <c r="V277" s="91">
        <v>142244.94</v>
      </c>
      <c r="W277" s="91">
        <v>2472.0500000000002</v>
      </c>
      <c r="X277" s="91">
        <v>425608.77</v>
      </c>
      <c r="Y277" s="91">
        <v>51477.760000000002</v>
      </c>
      <c r="Z277" s="91">
        <v>0</v>
      </c>
      <c r="AA277" s="91">
        <v>4617902.45</v>
      </c>
      <c r="AB277" s="91">
        <v>0</v>
      </c>
      <c r="AC277" s="326">
        <v>3527691.29</v>
      </c>
      <c r="AD277" s="91">
        <v>113719.45</v>
      </c>
      <c r="AE277" s="91">
        <v>16150.85</v>
      </c>
      <c r="AF277" s="91">
        <v>0</v>
      </c>
      <c r="AG277" s="91">
        <v>0</v>
      </c>
      <c r="AH277" s="91">
        <v>0</v>
      </c>
      <c r="AI277" s="91">
        <v>0</v>
      </c>
      <c r="AJ277" s="91">
        <v>2861673.04</v>
      </c>
      <c r="AK277" s="91">
        <v>267864.72000000003</v>
      </c>
      <c r="AL277" s="91">
        <v>38010.57</v>
      </c>
      <c r="AM277" s="91">
        <v>0</v>
      </c>
      <c r="AN277" s="91">
        <v>110211.6</v>
      </c>
      <c r="AO277" s="91">
        <v>2884.29</v>
      </c>
      <c r="AP277" s="91">
        <v>50</v>
      </c>
      <c r="AQ277" s="91">
        <v>0</v>
      </c>
      <c r="AR277" s="91">
        <v>0</v>
      </c>
      <c r="AS277" s="91">
        <v>12408444.48</v>
      </c>
      <c r="AT277" s="91">
        <v>433346.8</v>
      </c>
      <c r="AU277" s="91">
        <v>14325.62</v>
      </c>
      <c r="AV277" s="92">
        <v>44742</v>
      </c>
      <c r="AW277" t="s">
        <v>5</v>
      </c>
      <c r="AX277">
        <v>2022</v>
      </c>
      <c r="AY277" t="s">
        <v>157</v>
      </c>
    </row>
    <row r="278" spans="1:51" x14ac:dyDescent="0.25">
      <c r="A278" s="89">
        <v>110</v>
      </c>
      <c r="B278" s="90" t="s">
        <v>71</v>
      </c>
      <c r="C278" s="91">
        <v>2641835.0100000002</v>
      </c>
      <c r="D278" s="91">
        <v>12.659999999999998</v>
      </c>
      <c r="E278" s="91">
        <v>0</v>
      </c>
      <c r="F278" s="91">
        <v>0</v>
      </c>
      <c r="G278" s="91">
        <v>158.91</v>
      </c>
      <c r="H278" s="91">
        <v>0</v>
      </c>
      <c r="I278" s="91">
        <v>0</v>
      </c>
      <c r="J278" s="91">
        <v>8759.56</v>
      </c>
      <c r="K278" s="91">
        <v>186.38</v>
      </c>
      <c r="L278" s="91">
        <v>0</v>
      </c>
      <c r="M278" s="91">
        <v>-1379.1999999999989</v>
      </c>
      <c r="N278" s="91">
        <v>331500.68</v>
      </c>
      <c r="O278" s="91">
        <v>330121.48</v>
      </c>
      <c r="P278" s="91">
        <v>9920.09</v>
      </c>
      <c r="Q278" s="91">
        <v>0</v>
      </c>
      <c r="R278" s="91">
        <v>0</v>
      </c>
      <c r="S278" s="91">
        <v>0</v>
      </c>
      <c r="T278" s="91">
        <v>349159.08</v>
      </c>
      <c r="U278" s="91">
        <v>0</v>
      </c>
      <c r="V278" s="91">
        <v>0</v>
      </c>
      <c r="W278" s="91">
        <v>0</v>
      </c>
      <c r="X278" s="91">
        <v>192861.27</v>
      </c>
      <c r="Y278" s="91">
        <v>260</v>
      </c>
      <c r="Z278" s="91">
        <v>0</v>
      </c>
      <c r="AA278" s="91">
        <v>0</v>
      </c>
      <c r="AB278" s="91">
        <v>0</v>
      </c>
      <c r="AC278" s="326">
        <v>0</v>
      </c>
      <c r="AD278" s="91">
        <v>0</v>
      </c>
      <c r="AE278" s="91">
        <v>0</v>
      </c>
      <c r="AF278" s="91">
        <v>0</v>
      </c>
      <c r="AG278" s="91">
        <v>0</v>
      </c>
      <c r="AH278" s="91">
        <v>0</v>
      </c>
      <c r="AI278" s="91">
        <v>0</v>
      </c>
      <c r="AJ278" s="91">
        <v>0</v>
      </c>
      <c r="AK278" s="91">
        <v>20562.04</v>
      </c>
      <c r="AL278" s="91">
        <v>62020.91</v>
      </c>
      <c r="AM278" s="91">
        <v>0</v>
      </c>
      <c r="AN278" s="91">
        <v>90257.83</v>
      </c>
      <c r="AO278" s="91">
        <v>9699.6299999999992</v>
      </c>
      <c r="AP278" s="91">
        <v>7.5</v>
      </c>
      <c r="AQ278" s="91">
        <v>0</v>
      </c>
      <c r="AR278" s="91">
        <v>0</v>
      </c>
      <c r="AS278" s="91">
        <v>193121.27</v>
      </c>
      <c r="AT278" s="91">
        <v>2099554.66</v>
      </c>
      <c r="AU278" s="91">
        <v>1917006.75</v>
      </c>
      <c r="AV278" s="92">
        <v>44742</v>
      </c>
      <c r="AW278" t="s">
        <v>5</v>
      </c>
      <c r="AX278">
        <v>2022</v>
      </c>
      <c r="AY278" t="s">
        <v>173</v>
      </c>
    </row>
    <row r="279" spans="1:51" x14ac:dyDescent="0.25">
      <c r="A279" s="89">
        <v>111</v>
      </c>
      <c r="B279" s="90" t="s">
        <v>95</v>
      </c>
      <c r="C279" s="91">
        <v>1152761.6499999999</v>
      </c>
      <c r="D279" s="91">
        <v>0</v>
      </c>
      <c r="E279" s="91">
        <v>0</v>
      </c>
      <c r="F279" s="91">
        <v>0</v>
      </c>
      <c r="G279" s="91">
        <v>0</v>
      </c>
      <c r="H279" s="91">
        <v>0</v>
      </c>
      <c r="I279" s="91">
        <v>0</v>
      </c>
      <c r="J279" s="91">
        <v>0</v>
      </c>
      <c r="K279" s="91">
        <v>0</v>
      </c>
      <c r="L279" s="91">
        <v>0</v>
      </c>
      <c r="M279" s="91">
        <v>5309.65</v>
      </c>
      <c r="N279" s="91">
        <v>0</v>
      </c>
      <c r="O279" s="91">
        <v>5309.65</v>
      </c>
      <c r="P279" s="91">
        <v>3163.61</v>
      </c>
      <c r="Q279" s="91">
        <v>0</v>
      </c>
      <c r="R279" s="91">
        <v>0</v>
      </c>
      <c r="S279" s="91">
        <v>0</v>
      </c>
      <c r="T279" s="91">
        <v>8473.26</v>
      </c>
      <c r="U279" s="91">
        <v>1485.8</v>
      </c>
      <c r="V279" s="91">
        <v>0</v>
      </c>
      <c r="W279" s="91">
        <v>0</v>
      </c>
      <c r="X279" s="91">
        <v>0</v>
      </c>
      <c r="Y279" s="91">
        <v>0</v>
      </c>
      <c r="Z279" s="91">
        <v>0</v>
      </c>
      <c r="AA279" s="91">
        <v>0</v>
      </c>
      <c r="AB279" s="91">
        <v>0</v>
      </c>
      <c r="AC279" s="326">
        <v>51733.45</v>
      </c>
      <c r="AD279" s="91">
        <v>0</v>
      </c>
      <c r="AE279" s="91">
        <v>474.36</v>
      </c>
      <c r="AF279" s="91">
        <v>0</v>
      </c>
      <c r="AG279" s="91">
        <v>0</v>
      </c>
      <c r="AH279" s="91">
        <v>0</v>
      </c>
      <c r="AI279" s="91">
        <v>0</v>
      </c>
      <c r="AJ279" s="91">
        <v>28750.1</v>
      </c>
      <c r="AK279" s="91">
        <v>61112.99</v>
      </c>
      <c r="AL279" s="91">
        <v>4830</v>
      </c>
      <c r="AM279" s="91">
        <v>0</v>
      </c>
      <c r="AN279" s="91">
        <v>48173.65</v>
      </c>
      <c r="AO279" s="91">
        <v>644</v>
      </c>
      <c r="AP279" s="91">
        <v>32036.82</v>
      </c>
      <c r="AQ279" s="91">
        <v>0</v>
      </c>
      <c r="AR279" s="91">
        <v>0</v>
      </c>
      <c r="AS279" s="91">
        <v>82443.709999999992</v>
      </c>
      <c r="AT279" s="91">
        <v>1061844.68</v>
      </c>
      <c r="AU279" s="91">
        <v>915047.22</v>
      </c>
      <c r="AV279" s="92">
        <v>44742</v>
      </c>
      <c r="AW279" t="s">
        <v>5</v>
      </c>
      <c r="AX279">
        <v>2022</v>
      </c>
      <c r="AY279" t="s">
        <v>182</v>
      </c>
    </row>
    <row r="280" spans="1:51" x14ac:dyDescent="0.25">
      <c r="A280" s="89">
        <v>113</v>
      </c>
      <c r="B280" s="90" t="s">
        <v>63</v>
      </c>
      <c r="C280" s="91">
        <v>1021493.95</v>
      </c>
      <c r="D280" s="91">
        <v>0</v>
      </c>
      <c r="E280" s="91">
        <v>0</v>
      </c>
      <c r="F280" s="91">
        <v>0</v>
      </c>
      <c r="G280" s="91">
        <v>77348.39</v>
      </c>
      <c r="H280" s="91">
        <v>0</v>
      </c>
      <c r="I280" s="91">
        <v>0</v>
      </c>
      <c r="J280" s="91">
        <v>1717.62</v>
      </c>
      <c r="K280" s="91">
        <v>9599.98</v>
      </c>
      <c r="L280" s="91">
        <v>0</v>
      </c>
      <c r="M280" s="91">
        <v>1.61</v>
      </c>
      <c r="N280" s="91">
        <v>0</v>
      </c>
      <c r="O280" s="91">
        <v>1.61</v>
      </c>
      <c r="P280" s="91">
        <v>30581.61</v>
      </c>
      <c r="Q280" s="91">
        <v>0</v>
      </c>
      <c r="R280" s="91">
        <v>0</v>
      </c>
      <c r="S280" s="91">
        <v>0</v>
      </c>
      <c r="T280" s="91">
        <v>119249.20999999999</v>
      </c>
      <c r="U280" s="91">
        <v>2752.45</v>
      </c>
      <c r="V280" s="91">
        <v>448.95</v>
      </c>
      <c r="W280" s="91">
        <v>0</v>
      </c>
      <c r="X280" s="91">
        <v>0</v>
      </c>
      <c r="Y280" s="91">
        <v>0</v>
      </c>
      <c r="Z280" s="91">
        <v>0</v>
      </c>
      <c r="AA280" s="91">
        <v>16307.92</v>
      </c>
      <c r="AB280" s="91">
        <v>0</v>
      </c>
      <c r="AC280" s="326">
        <v>762373.28</v>
      </c>
      <c r="AD280" s="91">
        <v>15707.72</v>
      </c>
      <c r="AE280" s="91">
        <v>2519.8000000000002</v>
      </c>
      <c r="AF280" s="91">
        <v>0</v>
      </c>
      <c r="AG280" s="91">
        <v>0</v>
      </c>
      <c r="AH280" s="91">
        <v>0</v>
      </c>
      <c r="AI280" s="91">
        <v>0</v>
      </c>
      <c r="AJ280" s="91">
        <v>0</v>
      </c>
      <c r="AK280" s="91">
        <v>83531.3</v>
      </c>
      <c r="AL280" s="91">
        <v>0</v>
      </c>
      <c r="AM280" s="91">
        <v>0</v>
      </c>
      <c r="AN280" s="91">
        <v>15914.82</v>
      </c>
      <c r="AO280" s="91">
        <v>0</v>
      </c>
      <c r="AP280" s="91">
        <v>80</v>
      </c>
      <c r="AQ280" s="91">
        <v>0</v>
      </c>
      <c r="AR280" s="91">
        <v>0</v>
      </c>
      <c r="AS280" s="91">
        <v>800110.12</v>
      </c>
      <c r="AT280" s="91">
        <v>102134.62</v>
      </c>
      <c r="AU280" s="91">
        <v>2608.5</v>
      </c>
      <c r="AV280" s="92">
        <v>44742</v>
      </c>
      <c r="AW280" t="s">
        <v>5</v>
      </c>
      <c r="AX280">
        <v>2022</v>
      </c>
      <c r="AY280" t="s">
        <v>171</v>
      </c>
    </row>
    <row r="281" spans="1:51" x14ac:dyDescent="0.25">
      <c r="A281" s="89">
        <v>114</v>
      </c>
      <c r="B281" s="90" t="s">
        <v>76</v>
      </c>
      <c r="C281" s="91">
        <v>46624813.380000003</v>
      </c>
      <c r="D281" s="91">
        <v>1543.81</v>
      </c>
      <c r="E281" s="91">
        <v>0</v>
      </c>
      <c r="F281" s="91">
        <v>0</v>
      </c>
      <c r="G281" s="91">
        <v>17.25</v>
      </c>
      <c r="H281" s="91">
        <v>0</v>
      </c>
      <c r="I281" s="91">
        <v>0</v>
      </c>
      <c r="J281" s="91">
        <v>10575.21</v>
      </c>
      <c r="K281" s="91">
        <v>55135.05</v>
      </c>
      <c r="L281" s="91">
        <v>0</v>
      </c>
      <c r="M281" s="91">
        <v>28561147.23</v>
      </c>
      <c r="N281" s="91">
        <v>3329969.7600000002</v>
      </c>
      <c r="O281" s="91">
        <v>31891116.990000002</v>
      </c>
      <c r="P281" s="91">
        <v>20782.13</v>
      </c>
      <c r="Q281" s="91">
        <v>0</v>
      </c>
      <c r="R281" s="91">
        <v>0</v>
      </c>
      <c r="S281" s="91">
        <v>0</v>
      </c>
      <c r="T281" s="91">
        <v>31979170.440000001</v>
      </c>
      <c r="U281" s="91">
        <v>785816</v>
      </c>
      <c r="V281" s="91">
        <v>298630.17</v>
      </c>
      <c r="W281" s="91">
        <v>164307.84</v>
      </c>
      <c r="X281" s="91">
        <v>3461497.67</v>
      </c>
      <c r="Y281" s="91">
        <v>389321.87</v>
      </c>
      <c r="Z281" s="91">
        <v>0</v>
      </c>
      <c r="AA281" s="91">
        <v>0</v>
      </c>
      <c r="AB281" s="91">
        <v>0</v>
      </c>
      <c r="AC281" s="326">
        <v>2357067.7400000002</v>
      </c>
      <c r="AD281" s="91">
        <v>849122.71</v>
      </c>
      <c r="AE281" s="91">
        <v>127392.91</v>
      </c>
      <c r="AF281" s="91">
        <v>0</v>
      </c>
      <c r="AG281" s="91">
        <v>0</v>
      </c>
      <c r="AH281" s="91">
        <v>0</v>
      </c>
      <c r="AI281" s="91">
        <v>0</v>
      </c>
      <c r="AJ281" s="91">
        <v>3317484.18</v>
      </c>
      <c r="AK281" s="91">
        <v>504031.45</v>
      </c>
      <c r="AL281" s="91">
        <v>124496.36</v>
      </c>
      <c r="AM281" s="91">
        <v>0</v>
      </c>
      <c r="AN281" s="91">
        <v>487234.25</v>
      </c>
      <c r="AO281" s="91">
        <v>0</v>
      </c>
      <c r="AP281" s="91">
        <v>74097.990000000005</v>
      </c>
      <c r="AQ281" s="91">
        <v>0</v>
      </c>
      <c r="AR281" s="91">
        <v>0</v>
      </c>
      <c r="AS281" s="91">
        <v>11750641.09</v>
      </c>
      <c r="AT281" s="91">
        <v>2895001.8500000006</v>
      </c>
      <c r="AU281" s="91">
        <v>1705141.8</v>
      </c>
      <c r="AV281" s="92">
        <v>44742</v>
      </c>
      <c r="AW281" t="s">
        <v>5</v>
      </c>
      <c r="AX281">
        <v>2022</v>
      </c>
      <c r="AY281" t="s">
        <v>154</v>
      </c>
    </row>
    <row r="282" spans="1:51" x14ac:dyDescent="0.25">
      <c r="A282" s="89">
        <v>115</v>
      </c>
      <c r="B282" s="90" t="s">
        <v>290</v>
      </c>
      <c r="C282" s="91">
        <v>2110.65</v>
      </c>
      <c r="D282" s="91">
        <v>623.4</v>
      </c>
      <c r="E282" s="91">
        <v>0</v>
      </c>
      <c r="F282" s="91">
        <v>0</v>
      </c>
      <c r="G282" s="91">
        <v>0</v>
      </c>
      <c r="H282" s="91">
        <v>0</v>
      </c>
      <c r="I282" s="91">
        <v>0</v>
      </c>
      <c r="J282" s="91">
        <v>0</v>
      </c>
      <c r="K282" s="91">
        <v>0</v>
      </c>
      <c r="L282" s="91">
        <v>0</v>
      </c>
      <c r="M282" s="91">
        <v>0</v>
      </c>
      <c r="N282" s="91">
        <v>0</v>
      </c>
      <c r="O282" s="91">
        <v>0</v>
      </c>
      <c r="P282" s="91">
        <v>0</v>
      </c>
      <c r="Q282" s="91">
        <v>0</v>
      </c>
      <c r="R282" s="91">
        <v>0</v>
      </c>
      <c r="S282" s="91">
        <v>0</v>
      </c>
      <c r="T282" s="91">
        <v>623.4</v>
      </c>
      <c r="U282" s="91">
        <v>763.64</v>
      </c>
      <c r="V282" s="91">
        <v>723.61</v>
      </c>
      <c r="W282" s="91">
        <v>0</v>
      </c>
      <c r="X282" s="91">
        <v>0</v>
      </c>
      <c r="Y282" s="91">
        <v>0</v>
      </c>
      <c r="Z282" s="91">
        <v>0</v>
      </c>
      <c r="AA282" s="91">
        <v>0</v>
      </c>
      <c r="AB282" s="91">
        <v>0</v>
      </c>
      <c r="AC282" s="326">
        <v>0</v>
      </c>
      <c r="AD282" s="91">
        <v>0</v>
      </c>
      <c r="AE282" s="91">
        <v>0</v>
      </c>
      <c r="AF282" s="91">
        <v>0</v>
      </c>
      <c r="AG282" s="91">
        <v>0</v>
      </c>
      <c r="AH282" s="91">
        <v>0</v>
      </c>
      <c r="AI282" s="91">
        <v>0</v>
      </c>
      <c r="AJ282" s="91">
        <v>0</v>
      </c>
      <c r="AK282" s="91">
        <v>0</v>
      </c>
      <c r="AL282" s="91">
        <v>0</v>
      </c>
      <c r="AM282" s="91">
        <v>0</v>
      </c>
      <c r="AN282" s="91">
        <v>0</v>
      </c>
      <c r="AO282" s="91">
        <v>0</v>
      </c>
      <c r="AP282" s="91">
        <v>0</v>
      </c>
      <c r="AQ282" s="91">
        <v>0</v>
      </c>
      <c r="AR282" s="91">
        <v>0</v>
      </c>
      <c r="AS282" s="91">
        <v>1487.25</v>
      </c>
      <c r="AT282" s="91">
        <v>0</v>
      </c>
      <c r="AU282" s="91">
        <v>0</v>
      </c>
      <c r="AV282" s="92">
        <v>44742</v>
      </c>
      <c r="AW282" t="s">
        <v>5</v>
      </c>
      <c r="AX282">
        <v>2022</v>
      </c>
      <c r="AY282" t="s">
        <v>291</v>
      </c>
    </row>
    <row r="283" spans="1:51" x14ac:dyDescent="0.25">
      <c r="A283" s="89">
        <v>117</v>
      </c>
      <c r="B283" s="90" t="s">
        <v>87</v>
      </c>
      <c r="C283" s="91">
        <v>61726097.159999996</v>
      </c>
      <c r="D283" s="91">
        <v>12839.89</v>
      </c>
      <c r="E283" s="91">
        <v>0</v>
      </c>
      <c r="F283" s="91">
        <v>0</v>
      </c>
      <c r="G283" s="91">
        <v>49912.6</v>
      </c>
      <c r="H283" s="91">
        <v>0</v>
      </c>
      <c r="I283" s="91">
        <v>0</v>
      </c>
      <c r="J283" s="91">
        <v>46175.839999999997</v>
      </c>
      <c r="K283" s="91">
        <v>130310.31999999999</v>
      </c>
      <c r="L283" s="91">
        <v>0</v>
      </c>
      <c r="M283" s="91">
        <v>24796997.57</v>
      </c>
      <c r="N283" s="91">
        <v>20758809.740000002</v>
      </c>
      <c r="O283" s="91">
        <v>45555807.310000002</v>
      </c>
      <c r="P283" s="91">
        <v>190506.03</v>
      </c>
      <c r="Q283" s="91">
        <v>0</v>
      </c>
      <c r="R283" s="91">
        <v>0</v>
      </c>
      <c r="S283" s="91">
        <v>0</v>
      </c>
      <c r="T283" s="91">
        <v>45985551.990000002</v>
      </c>
      <c r="U283" s="91">
        <v>657963.79999999993</v>
      </c>
      <c r="V283" s="91">
        <v>132047.60999999999</v>
      </c>
      <c r="W283" s="91">
        <v>85895.54</v>
      </c>
      <c r="X283" s="91">
        <v>176000.68</v>
      </c>
      <c r="Y283" s="91">
        <v>563567.68000000005</v>
      </c>
      <c r="Z283" s="91">
        <v>0</v>
      </c>
      <c r="AA283" s="91">
        <v>0</v>
      </c>
      <c r="AB283" s="91">
        <v>0</v>
      </c>
      <c r="AC283" s="326">
        <v>7040710.7299999995</v>
      </c>
      <c r="AD283" s="91">
        <v>535664.86</v>
      </c>
      <c r="AE283" s="91">
        <v>481957.78</v>
      </c>
      <c r="AF283" s="91">
        <v>0</v>
      </c>
      <c r="AG283" s="91">
        <v>0</v>
      </c>
      <c r="AH283" s="91">
        <v>0</v>
      </c>
      <c r="AI283" s="91">
        <v>0</v>
      </c>
      <c r="AJ283" s="91">
        <v>446823.9</v>
      </c>
      <c r="AK283" s="91">
        <v>851637.96</v>
      </c>
      <c r="AL283" s="91">
        <v>195280.21000000002</v>
      </c>
      <c r="AM283" s="91">
        <v>0</v>
      </c>
      <c r="AN283" s="91">
        <v>577623.66999999993</v>
      </c>
      <c r="AO283" s="91">
        <v>0</v>
      </c>
      <c r="AP283" s="91">
        <v>22803.38</v>
      </c>
      <c r="AQ283" s="91">
        <v>0</v>
      </c>
      <c r="AR283" s="91">
        <v>0</v>
      </c>
      <c r="AS283" s="91">
        <v>10120632.579999998</v>
      </c>
      <c r="AT283" s="91">
        <v>5619912.5899999999</v>
      </c>
      <c r="AU283" s="91">
        <v>3972567.37</v>
      </c>
      <c r="AV283" s="92">
        <v>44742</v>
      </c>
      <c r="AW283" t="s">
        <v>5</v>
      </c>
      <c r="AX283">
        <v>2022</v>
      </c>
      <c r="AY283" t="s">
        <v>155</v>
      </c>
    </row>
    <row r="284" spans="1:51" x14ac:dyDescent="0.25">
      <c r="A284" s="89">
        <v>118</v>
      </c>
      <c r="B284" s="90" t="s">
        <v>93</v>
      </c>
      <c r="C284" s="91">
        <v>15890384.249999998</v>
      </c>
      <c r="D284" s="91">
        <v>3521.47</v>
      </c>
      <c r="E284" s="91">
        <v>0</v>
      </c>
      <c r="F284" s="91">
        <v>0</v>
      </c>
      <c r="G284" s="91">
        <v>34773.449999999997</v>
      </c>
      <c r="H284" s="91">
        <v>0</v>
      </c>
      <c r="I284" s="91">
        <v>0</v>
      </c>
      <c r="J284" s="91">
        <v>71499.73</v>
      </c>
      <c r="K284" s="91">
        <v>90410.89</v>
      </c>
      <c r="L284" s="91">
        <v>0</v>
      </c>
      <c r="M284" s="91">
        <v>5823545.3399999999</v>
      </c>
      <c r="N284" s="91">
        <v>9408468.3200000003</v>
      </c>
      <c r="O284" s="91">
        <v>15232013.66</v>
      </c>
      <c r="P284" s="91">
        <v>87544.790000000008</v>
      </c>
      <c r="Q284" s="91">
        <v>0</v>
      </c>
      <c r="R284" s="91">
        <v>0</v>
      </c>
      <c r="S284" s="91">
        <v>0</v>
      </c>
      <c r="T284" s="91">
        <v>15519763.989999998</v>
      </c>
      <c r="U284" s="91">
        <v>8365.09</v>
      </c>
      <c r="V284" s="91">
        <v>7490.86</v>
      </c>
      <c r="W284" s="91">
        <v>0</v>
      </c>
      <c r="X284" s="91">
        <v>0</v>
      </c>
      <c r="Y284" s="91">
        <v>0</v>
      </c>
      <c r="Z284" s="91">
        <v>0</v>
      </c>
      <c r="AA284" s="91">
        <v>0</v>
      </c>
      <c r="AB284" s="91">
        <v>0</v>
      </c>
      <c r="AC284" s="326">
        <v>0</v>
      </c>
      <c r="AD284" s="91">
        <v>0</v>
      </c>
      <c r="AE284" s="91">
        <v>0</v>
      </c>
      <c r="AF284" s="91">
        <v>0</v>
      </c>
      <c r="AG284" s="91">
        <v>0</v>
      </c>
      <c r="AH284" s="91">
        <v>0</v>
      </c>
      <c r="AI284" s="91">
        <v>0</v>
      </c>
      <c r="AJ284" s="91">
        <v>0</v>
      </c>
      <c r="AK284" s="91">
        <v>0</v>
      </c>
      <c r="AL284" s="91">
        <v>6871.83</v>
      </c>
      <c r="AM284" s="91">
        <v>0</v>
      </c>
      <c r="AN284" s="91">
        <v>35197.65</v>
      </c>
      <c r="AO284" s="91">
        <v>0</v>
      </c>
      <c r="AP284" s="91">
        <v>419.86</v>
      </c>
      <c r="AQ284" s="91">
        <v>0</v>
      </c>
      <c r="AR284" s="91">
        <v>0</v>
      </c>
      <c r="AS284" s="91">
        <v>15855.95</v>
      </c>
      <c r="AT284" s="91">
        <v>354764.30999999994</v>
      </c>
      <c r="AU284" s="91">
        <v>312274.96999999997</v>
      </c>
      <c r="AV284" s="92">
        <v>44742</v>
      </c>
      <c r="AW284" t="s">
        <v>5</v>
      </c>
      <c r="AX284">
        <v>2022</v>
      </c>
      <c r="AY284" t="s">
        <v>162</v>
      </c>
    </row>
    <row r="285" spans="1:51" x14ac:dyDescent="0.25">
      <c r="A285" s="89">
        <v>119</v>
      </c>
      <c r="B285" s="90" t="s">
        <v>101</v>
      </c>
      <c r="C285" s="91">
        <v>0</v>
      </c>
      <c r="D285" s="91">
        <v>0</v>
      </c>
      <c r="E285" s="91">
        <v>0</v>
      </c>
      <c r="F285" s="91">
        <v>0</v>
      </c>
      <c r="G285" s="91">
        <v>0</v>
      </c>
      <c r="H285" s="91">
        <v>0</v>
      </c>
      <c r="I285" s="91">
        <v>0</v>
      </c>
      <c r="J285" s="91">
        <v>0</v>
      </c>
      <c r="K285" s="91">
        <v>0</v>
      </c>
      <c r="L285" s="91">
        <v>0</v>
      </c>
      <c r="M285" s="91">
        <v>0</v>
      </c>
      <c r="N285" s="91">
        <v>0</v>
      </c>
      <c r="O285" s="91">
        <v>0</v>
      </c>
      <c r="P285" s="91">
        <v>0</v>
      </c>
      <c r="Q285" s="91">
        <v>0</v>
      </c>
      <c r="R285" s="91">
        <v>0</v>
      </c>
      <c r="S285" s="91">
        <v>0</v>
      </c>
      <c r="T285" s="91">
        <v>0</v>
      </c>
      <c r="U285" s="91">
        <v>0</v>
      </c>
      <c r="V285" s="91">
        <v>0</v>
      </c>
      <c r="W285" s="91">
        <v>0</v>
      </c>
      <c r="X285" s="91">
        <v>0</v>
      </c>
      <c r="Y285" s="91">
        <v>0</v>
      </c>
      <c r="Z285" s="91">
        <v>0</v>
      </c>
      <c r="AA285" s="91">
        <v>0</v>
      </c>
      <c r="AB285" s="91">
        <v>0</v>
      </c>
      <c r="AC285" s="326">
        <v>0</v>
      </c>
      <c r="AD285" s="91">
        <v>0</v>
      </c>
      <c r="AE285" s="91">
        <v>0</v>
      </c>
      <c r="AF285" s="91">
        <v>0</v>
      </c>
      <c r="AG285" s="91">
        <v>0</v>
      </c>
      <c r="AH285" s="91">
        <v>0</v>
      </c>
      <c r="AI285" s="91">
        <v>0</v>
      </c>
      <c r="AJ285" s="91">
        <v>0</v>
      </c>
      <c r="AK285" s="91">
        <v>0</v>
      </c>
      <c r="AL285" s="91">
        <v>0</v>
      </c>
      <c r="AM285" s="91">
        <v>0</v>
      </c>
      <c r="AN285" s="91">
        <v>0</v>
      </c>
      <c r="AO285" s="91">
        <v>0</v>
      </c>
      <c r="AP285" s="91">
        <v>0</v>
      </c>
      <c r="AQ285" s="91">
        <v>0</v>
      </c>
      <c r="AR285" s="91">
        <v>0</v>
      </c>
      <c r="AS285" s="91">
        <v>0</v>
      </c>
      <c r="AT285" s="91">
        <v>0</v>
      </c>
      <c r="AU285" s="91">
        <v>0</v>
      </c>
      <c r="AV285" s="92">
        <v>44742</v>
      </c>
      <c r="AW285" t="s">
        <v>5</v>
      </c>
      <c r="AX285">
        <v>2022</v>
      </c>
      <c r="AY285" t="s">
        <v>189</v>
      </c>
    </row>
    <row r="286" spans="1:51" x14ac:dyDescent="0.25">
      <c r="A286" s="89">
        <v>120</v>
      </c>
      <c r="B286" s="90" t="s">
        <v>78</v>
      </c>
      <c r="C286" s="91">
        <v>0</v>
      </c>
      <c r="D286" s="91">
        <v>0</v>
      </c>
      <c r="E286" s="91">
        <v>0</v>
      </c>
      <c r="F286" s="91">
        <v>0</v>
      </c>
      <c r="G286" s="91">
        <v>0</v>
      </c>
      <c r="H286" s="91">
        <v>0</v>
      </c>
      <c r="I286" s="91">
        <v>0</v>
      </c>
      <c r="J286" s="91">
        <v>0</v>
      </c>
      <c r="K286" s="91">
        <v>0</v>
      </c>
      <c r="L286" s="91">
        <v>0</v>
      </c>
      <c r="M286" s="91">
        <v>0</v>
      </c>
      <c r="N286" s="91">
        <v>0</v>
      </c>
      <c r="O286" s="91">
        <v>0</v>
      </c>
      <c r="P286" s="91">
        <v>0</v>
      </c>
      <c r="Q286" s="91">
        <v>0</v>
      </c>
      <c r="R286" s="91">
        <v>0</v>
      </c>
      <c r="S286" s="91">
        <v>0</v>
      </c>
      <c r="T286" s="91">
        <v>0</v>
      </c>
      <c r="U286" s="91">
        <v>0</v>
      </c>
      <c r="V286" s="91">
        <v>0</v>
      </c>
      <c r="W286" s="91">
        <v>0</v>
      </c>
      <c r="X286" s="91">
        <v>0</v>
      </c>
      <c r="Y286" s="91">
        <v>0</v>
      </c>
      <c r="Z286" s="91">
        <v>0</v>
      </c>
      <c r="AA286" s="91">
        <v>0</v>
      </c>
      <c r="AB286" s="91">
        <v>0</v>
      </c>
      <c r="AC286" s="326">
        <v>0</v>
      </c>
      <c r="AD286" s="91">
        <v>0</v>
      </c>
      <c r="AE286" s="91">
        <v>0</v>
      </c>
      <c r="AF286" s="91">
        <v>0</v>
      </c>
      <c r="AG286" s="91">
        <v>0</v>
      </c>
      <c r="AH286" s="91">
        <v>0</v>
      </c>
      <c r="AI286" s="91">
        <v>0</v>
      </c>
      <c r="AJ286" s="91">
        <v>0</v>
      </c>
      <c r="AK286" s="91">
        <v>0</v>
      </c>
      <c r="AL286" s="91">
        <v>0</v>
      </c>
      <c r="AM286" s="91">
        <v>0</v>
      </c>
      <c r="AN286" s="91">
        <v>0</v>
      </c>
      <c r="AO286" s="91">
        <v>0</v>
      </c>
      <c r="AP286" s="91">
        <v>0</v>
      </c>
      <c r="AQ286" s="91">
        <v>0</v>
      </c>
      <c r="AR286" s="91">
        <v>0</v>
      </c>
      <c r="AS286" s="91">
        <v>0</v>
      </c>
      <c r="AT286" s="91">
        <v>0</v>
      </c>
      <c r="AU286" s="91">
        <v>0</v>
      </c>
      <c r="AV286" s="92">
        <v>44742</v>
      </c>
      <c r="AW286" t="s">
        <v>5</v>
      </c>
      <c r="AX286">
        <v>2022</v>
      </c>
      <c r="AY286" t="s">
        <v>187</v>
      </c>
    </row>
    <row r="287" spans="1:51" x14ac:dyDescent="0.25">
      <c r="A287" s="89">
        <v>121</v>
      </c>
      <c r="B287" s="90" t="s">
        <v>68</v>
      </c>
      <c r="C287" s="91">
        <v>292368.98</v>
      </c>
      <c r="D287" s="91">
        <v>0</v>
      </c>
      <c r="E287" s="91">
        <v>0</v>
      </c>
      <c r="F287" s="91">
        <v>0</v>
      </c>
      <c r="G287" s="91">
        <v>0</v>
      </c>
      <c r="H287" s="91">
        <v>0</v>
      </c>
      <c r="I287" s="91">
        <v>0</v>
      </c>
      <c r="J287" s="91">
        <v>0</v>
      </c>
      <c r="K287" s="91">
        <v>0</v>
      </c>
      <c r="L287" s="91">
        <v>0</v>
      </c>
      <c r="M287" s="91">
        <v>0</v>
      </c>
      <c r="N287" s="91">
        <v>0</v>
      </c>
      <c r="O287" s="91">
        <v>0</v>
      </c>
      <c r="P287" s="91">
        <v>0</v>
      </c>
      <c r="Q287" s="91">
        <v>0</v>
      </c>
      <c r="R287" s="91">
        <v>0</v>
      </c>
      <c r="S287" s="91">
        <v>0</v>
      </c>
      <c r="T287" s="91">
        <v>0</v>
      </c>
      <c r="U287" s="91">
        <v>64030.2</v>
      </c>
      <c r="V287" s="91">
        <v>0</v>
      </c>
      <c r="W287" s="91">
        <v>0</v>
      </c>
      <c r="X287" s="91">
        <v>0</v>
      </c>
      <c r="Y287" s="91">
        <v>0</v>
      </c>
      <c r="Z287" s="91">
        <v>0</v>
      </c>
      <c r="AA287" s="91">
        <v>0</v>
      </c>
      <c r="AB287" s="91">
        <v>0</v>
      </c>
      <c r="AC287" s="326">
        <v>18930.89</v>
      </c>
      <c r="AD287" s="91">
        <v>0</v>
      </c>
      <c r="AE287" s="91">
        <v>0</v>
      </c>
      <c r="AF287" s="91">
        <v>0</v>
      </c>
      <c r="AG287" s="91">
        <v>0</v>
      </c>
      <c r="AH287" s="91">
        <v>0</v>
      </c>
      <c r="AI287" s="91">
        <v>0</v>
      </c>
      <c r="AJ287" s="91">
        <v>39673.61</v>
      </c>
      <c r="AK287" s="91">
        <v>147851.79999999999</v>
      </c>
      <c r="AL287" s="91">
        <v>0</v>
      </c>
      <c r="AM287" s="91">
        <v>0</v>
      </c>
      <c r="AN287" s="91">
        <v>13334.08</v>
      </c>
      <c r="AO287" s="91">
        <v>0</v>
      </c>
      <c r="AP287" s="91">
        <v>8548.4</v>
      </c>
      <c r="AQ287" s="91">
        <v>0</v>
      </c>
      <c r="AR287" s="91">
        <v>0</v>
      </c>
      <c r="AS287" s="91">
        <v>122634.7</v>
      </c>
      <c r="AT287" s="91">
        <v>169734.27999999997</v>
      </c>
      <c r="AU287" s="91">
        <v>0</v>
      </c>
      <c r="AV287" s="92">
        <v>44742</v>
      </c>
      <c r="AW287" t="s">
        <v>5</v>
      </c>
      <c r="AX287">
        <v>2022</v>
      </c>
      <c r="AY287" t="s">
        <v>188</v>
      </c>
    </row>
    <row r="288" spans="1:51" x14ac:dyDescent="0.25">
      <c r="A288" s="89">
        <v>122</v>
      </c>
      <c r="B288" s="90" t="s">
        <v>69</v>
      </c>
      <c r="C288" s="91">
        <v>6906816.6299999999</v>
      </c>
      <c r="D288" s="91">
        <v>0</v>
      </c>
      <c r="E288" s="91">
        <v>0</v>
      </c>
      <c r="F288" s="91">
        <v>0</v>
      </c>
      <c r="G288" s="91">
        <v>0</v>
      </c>
      <c r="H288" s="91">
        <v>0</v>
      </c>
      <c r="I288" s="91">
        <v>0</v>
      </c>
      <c r="J288" s="91">
        <v>0</v>
      </c>
      <c r="K288" s="91">
        <v>0</v>
      </c>
      <c r="L288" s="91">
        <v>0</v>
      </c>
      <c r="M288" s="91">
        <v>4527.3100000000004</v>
      </c>
      <c r="N288" s="91">
        <v>0</v>
      </c>
      <c r="O288" s="91">
        <v>4527.3100000000004</v>
      </c>
      <c r="P288" s="91">
        <v>236241.39</v>
      </c>
      <c r="Q288" s="91">
        <v>0</v>
      </c>
      <c r="R288" s="91">
        <v>0</v>
      </c>
      <c r="S288" s="91">
        <v>0</v>
      </c>
      <c r="T288" s="91">
        <v>240768.7</v>
      </c>
      <c r="U288" s="91">
        <v>0</v>
      </c>
      <c r="V288" s="91">
        <v>0</v>
      </c>
      <c r="W288" s="91">
        <v>0</v>
      </c>
      <c r="X288" s="91">
        <v>9698.83</v>
      </c>
      <c r="Y288" s="91">
        <v>0</v>
      </c>
      <c r="Z288" s="91">
        <v>0</v>
      </c>
      <c r="AA288" s="91">
        <v>25489.99</v>
      </c>
      <c r="AB288" s="91">
        <v>0</v>
      </c>
      <c r="AC288" s="326">
        <v>659289.28</v>
      </c>
      <c r="AD288" s="91">
        <v>0</v>
      </c>
      <c r="AE288" s="91">
        <v>40</v>
      </c>
      <c r="AF288" s="91">
        <v>0</v>
      </c>
      <c r="AG288" s="91">
        <v>0</v>
      </c>
      <c r="AH288" s="91">
        <v>0</v>
      </c>
      <c r="AI288" s="91">
        <v>0</v>
      </c>
      <c r="AJ288" s="91">
        <v>5965682.3700000001</v>
      </c>
      <c r="AK288" s="91">
        <v>0</v>
      </c>
      <c r="AL288" s="91">
        <v>0</v>
      </c>
      <c r="AM288" s="91">
        <v>0</v>
      </c>
      <c r="AN288" s="91">
        <v>5847.46</v>
      </c>
      <c r="AO288" s="91">
        <v>0</v>
      </c>
      <c r="AP288" s="91">
        <v>0</v>
      </c>
      <c r="AQ288" s="91">
        <v>0</v>
      </c>
      <c r="AR288" s="91">
        <v>0</v>
      </c>
      <c r="AS288" s="91">
        <v>6660200.4699999997</v>
      </c>
      <c r="AT288" s="91">
        <v>5847.46</v>
      </c>
      <c r="AU288" s="91">
        <v>0</v>
      </c>
      <c r="AV288" s="92">
        <v>44742</v>
      </c>
      <c r="AW288" t="s">
        <v>5</v>
      </c>
      <c r="AX288">
        <v>2022</v>
      </c>
      <c r="AY288" t="s">
        <v>267</v>
      </c>
    </row>
    <row r="289" spans="1:51" x14ac:dyDescent="0.25">
      <c r="A289" s="89">
        <v>124</v>
      </c>
      <c r="B289" s="248" t="s">
        <v>99</v>
      </c>
      <c r="C289" s="91">
        <v>871631</v>
      </c>
      <c r="D289" s="91">
        <v>0</v>
      </c>
      <c r="E289" s="91">
        <v>0</v>
      </c>
      <c r="F289" s="91">
        <v>0</v>
      </c>
      <c r="G289" s="91">
        <v>0</v>
      </c>
      <c r="H289" s="91">
        <v>0</v>
      </c>
      <c r="I289" s="91">
        <v>0</v>
      </c>
      <c r="J289" s="91">
        <v>0</v>
      </c>
      <c r="K289" s="91">
        <v>0</v>
      </c>
      <c r="L289" s="91">
        <v>0</v>
      </c>
      <c r="M289" s="91">
        <v>0</v>
      </c>
      <c r="N289" s="91">
        <v>0</v>
      </c>
      <c r="O289" s="91">
        <v>0</v>
      </c>
      <c r="P289" s="91">
        <v>0</v>
      </c>
      <c r="Q289" s="91">
        <v>0</v>
      </c>
      <c r="R289" s="91">
        <v>0</v>
      </c>
      <c r="S289" s="91">
        <v>0</v>
      </c>
      <c r="T289" s="91">
        <v>0</v>
      </c>
      <c r="U289" s="91">
        <v>2233.65</v>
      </c>
      <c r="V289" s="91">
        <v>0</v>
      </c>
      <c r="W289" s="91">
        <v>0</v>
      </c>
      <c r="X289" s="91">
        <v>0</v>
      </c>
      <c r="Y289" s="91">
        <v>0</v>
      </c>
      <c r="Z289" s="91">
        <v>0</v>
      </c>
      <c r="AA289" s="91">
        <v>0</v>
      </c>
      <c r="AB289" s="91">
        <v>0</v>
      </c>
      <c r="AC289" s="326">
        <v>0</v>
      </c>
      <c r="AD289" s="91">
        <v>0</v>
      </c>
      <c r="AE289" s="91">
        <v>0</v>
      </c>
      <c r="AF289" s="91">
        <v>0</v>
      </c>
      <c r="AG289" s="91">
        <v>0</v>
      </c>
      <c r="AH289" s="91">
        <v>0</v>
      </c>
      <c r="AI289" s="91">
        <v>0</v>
      </c>
      <c r="AJ289" s="91">
        <v>0</v>
      </c>
      <c r="AK289" s="91">
        <v>0</v>
      </c>
      <c r="AL289" s="91">
        <v>9556.33</v>
      </c>
      <c r="AM289" s="91">
        <v>0</v>
      </c>
      <c r="AN289" s="91">
        <v>54007.99</v>
      </c>
      <c r="AO289" s="91">
        <v>0</v>
      </c>
      <c r="AP289" s="91">
        <v>0</v>
      </c>
      <c r="AQ289" s="91">
        <v>0</v>
      </c>
      <c r="AR289" s="91">
        <v>0</v>
      </c>
      <c r="AS289" s="91">
        <v>2233.65</v>
      </c>
      <c r="AT289" s="91">
        <v>869397.35</v>
      </c>
      <c r="AU289" s="91">
        <v>805833.03</v>
      </c>
      <c r="AV289" s="92">
        <v>44742</v>
      </c>
      <c r="AW289" t="s">
        <v>5</v>
      </c>
      <c r="AX289" s="39">
        <v>2022</v>
      </c>
      <c r="AY289" s="39" t="s">
        <v>289</v>
      </c>
    </row>
    <row r="290" spans="1:51" x14ac:dyDescent="0.25">
      <c r="A290" s="89">
        <v>1</v>
      </c>
      <c r="B290" s="90" t="s">
        <v>65</v>
      </c>
      <c r="C290" s="91">
        <v>3203058.76</v>
      </c>
      <c r="D290" s="91">
        <v>0</v>
      </c>
      <c r="E290" s="91">
        <v>0</v>
      </c>
      <c r="F290" s="91">
        <v>0</v>
      </c>
      <c r="G290" s="91">
        <v>3801.4900000000002</v>
      </c>
      <c r="H290" s="91">
        <v>0</v>
      </c>
      <c r="I290" s="91">
        <v>0</v>
      </c>
      <c r="J290" s="91">
        <v>2105.52</v>
      </c>
      <c r="K290" s="91">
        <v>7725.2599999999993</v>
      </c>
      <c r="L290" s="91">
        <v>0</v>
      </c>
      <c r="M290" s="91">
        <v>41574.51</v>
      </c>
      <c r="N290" s="91">
        <v>348592.47000000003</v>
      </c>
      <c r="O290" s="91">
        <v>390166.98000000004</v>
      </c>
      <c r="P290" s="91">
        <v>2706.5</v>
      </c>
      <c r="Q290" s="91">
        <v>0</v>
      </c>
      <c r="R290" s="91">
        <v>0</v>
      </c>
      <c r="S290" s="91">
        <v>0</v>
      </c>
      <c r="T290" s="91">
        <v>406505.75000000006</v>
      </c>
      <c r="U290" s="91">
        <v>37108.199999999997</v>
      </c>
      <c r="V290" s="91">
        <v>1094.52</v>
      </c>
      <c r="W290" s="91">
        <v>0</v>
      </c>
      <c r="X290" s="91">
        <v>0</v>
      </c>
      <c r="Y290" s="91">
        <v>0</v>
      </c>
      <c r="Z290" s="91">
        <v>0</v>
      </c>
      <c r="AA290" s="91">
        <v>11855.95</v>
      </c>
      <c r="AB290" s="91">
        <v>0</v>
      </c>
      <c r="AC290" s="326">
        <v>18944.62</v>
      </c>
      <c r="AD290" s="91">
        <v>1276079.6599999999</v>
      </c>
      <c r="AE290" s="91">
        <v>5590.68</v>
      </c>
      <c r="AF290" s="91">
        <v>0</v>
      </c>
      <c r="AG290" s="91">
        <v>0</v>
      </c>
      <c r="AH290" s="91">
        <v>0</v>
      </c>
      <c r="AI290" s="91">
        <v>0</v>
      </c>
      <c r="AJ290" s="91">
        <v>0</v>
      </c>
      <c r="AK290" s="91">
        <v>51776.72</v>
      </c>
      <c r="AL290" s="91">
        <v>65166.75</v>
      </c>
      <c r="AM290" s="91">
        <v>0</v>
      </c>
      <c r="AN290" s="91">
        <v>114914.52</v>
      </c>
      <c r="AO290" s="91">
        <v>0</v>
      </c>
      <c r="AP290" s="91">
        <v>2999</v>
      </c>
      <c r="AQ290" s="91">
        <v>0</v>
      </c>
      <c r="AR290" s="91">
        <v>0</v>
      </c>
      <c r="AS290" s="91">
        <v>1350673.63</v>
      </c>
      <c r="AT290" s="91">
        <v>1445879.38</v>
      </c>
      <c r="AU290" s="91">
        <v>1211022.3899999999</v>
      </c>
      <c r="AV290" s="92">
        <v>44773</v>
      </c>
      <c r="AW290" t="s">
        <v>6</v>
      </c>
      <c r="AX290">
        <v>2022</v>
      </c>
      <c r="AY290" t="s">
        <v>177</v>
      </c>
    </row>
    <row r="291" spans="1:51" x14ac:dyDescent="0.25">
      <c r="A291" s="89">
        <v>2</v>
      </c>
      <c r="B291" s="90" t="s">
        <v>90</v>
      </c>
      <c r="C291" s="91">
        <v>15006834.129999999</v>
      </c>
      <c r="D291" s="91">
        <v>376395.02</v>
      </c>
      <c r="E291" s="91">
        <v>0</v>
      </c>
      <c r="F291" s="91">
        <v>0</v>
      </c>
      <c r="G291" s="91">
        <v>12388.33</v>
      </c>
      <c r="H291" s="91">
        <v>0</v>
      </c>
      <c r="I291" s="91">
        <v>0</v>
      </c>
      <c r="J291" s="91">
        <v>67.41</v>
      </c>
      <c r="K291" s="91">
        <v>28669.8</v>
      </c>
      <c r="L291" s="91">
        <v>0</v>
      </c>
      <c r="M291" s="91">
        <v>46057.22</v>
      </c>
      <c r="N291" s="91">
        <v>2768156.9</v>
      </c>
      <c r="O291" s="91">
        <v>2814214.12</v>
      </c>
      <c r="P291" s="91">
        <v>1463886.78</v>
      </c>
      <c r="Q291" s="91">
        <v>0</v>
      </c>
      <c r="R291" s="91">
        <v>0</v>
      </c>
      <c r="S291" s="91">
        <v>0</v>
      </c>
      <c r="T291" s="91">
        <v>4695621.46</v>
      </c>
      <c r="U291" s="91">
        <v>428.3</v>
      </c>
      <c r="V291" s="91">
        <v>245.47</v>
      </c>
      <c r="W291" s="91">
        <v>813.67</v>
      </c>
      <c r="X291" s="91">
        <v>0</v>
      </c>
      <c r="Y291" s="91">
        <v>174.52</v>
      </c>
      <c r="Z291" s="91">
        <v>0</v>
      </c>
      <c r="AA291" s="91">
        <v>363519.47</v>
      </c>
      <c r="AB291" s="91">
        <v>0</v>
      </c>
      <c r="AC291" s="326">
        <v>220452.32</v>
      </c>
      <c r="AD291" s="91">
        <v>8657692.5399999991</v>
      </c>
      <c r="AE291" s="91">
        <v>10719.4</v>
      </c>
      <c r="AF291" s="91">
        <v>0</v>
      </c>
      <c r="AG291" s="91">
        <v>0</v>
      </c>
      <c r="AH291" s="91">
        <v>0</v>
      </c>
      <c r="AI291" s="91">
        <v>0</v>
      </c>
      <c r="AJ291" s="91">
        <v>883618.29</v>
      </c>
      <c r="AK291" s="91">
        <v>69601.25</v>
      </c>
      <c r="AL291" s="91">
        <v>497.87</v>
      </c>
      <c r="AM291" s="91">
        <v>0</v>
      </c>
      <c r="AN291" s="91">
        <v>8776.41</v>
      </c>
      <c r="AO291" s="91">
        <v>0</v>
      </c>
      <c r="AP291" s="91">
        <v>94673.16</v>
      </c>
      <c r="AQ291" s="91">
        <v>0</v>
      </c>
      <c r="AR291" s="91">
        <v>0</v>
      </c>
      <c r="AS291" s="91">
        <v>10137663.98</v>
      </c>
      <c r="AT291" s="91">
        <v>173548.69</v>
      </c>
      <c r="AU291" s="91">
        <v>0</v>
      </c>
      <c r="AV291" s="92">
        <v>44773</v>
      </c>
      <c r="AW291" t="s">
        <v>6</v>
      </c>
      <c r="AX291">
        <v>2022</v>
      </c>
      <c r="AY291" t="s">
        <v>168</v>
      </c>
    </row>
    <row r="292" spans="1:51" x14ac:dyDescent="0.25">
      <c r="A292" s="89">
        <v>12</v>
      </c>
      <c r="B292" s="90" t="s">
        <v>81</v>
      </c>
      <c r="C292" s="91">
        <v>93868308.629999995</v>
      </c>
      <c r="D292" s="91">
        <v>192286.36</v>
      </c>
      <c r="E292" s="91">
        <v>0</v>
      </c>
      <c r="F292" s="91">
        <v>0</v>
      </c>
      <c r="G292" s="91">
        <v>671746.57000000007</v>
      </c>
      <c r="H292" s="91">
        <v>0</v>
      </c>
      <c r="I292" s="91">
        <v>0</v>
      </c>
      <c r="J292" s="91">
        <v>248587.47</v>
      </c>
      <c r="K292" s="91">
        <v>285762.95</v>
      </c>
      <c r="L292" s="91">
        <v>0</v>
      </c>
      <c r="M292" s="91">
        <v>41042928.600000001</v>
      </c>
      <c r="N292" s="91">
        <v>18952601.859999999</v>
      </c>
      <c r="O292" s="91">
        <v>59995530.460000001</v>
      </c>
      <c r="P292" s="91">
        <v>1828871.53</v>
      </c>
      <c r="Q292" s="91">
        <v>0</v>
      </c>
      <c r="R292" s="91">
        <v>0</v>
      </c>
      <c r="S292" s="91">
        <v>0</v>
      </c>
      <c r="T292" s="91">
        <v>63222785.340000004</v>
      </c>
      <c r="U292" s="91">
        <v>758183.17</v>
      </c>
      <c r="V292" s="91">
        <v>80642.09</v>
      </c>
      <c r="W292" s="91">
        <v>42557.85</v>
      </c>
      <c r="X292" s="91">
        <v>2266596.38</v>
      </c>
      <c r="Y292" s="91">
        <v>36831.58</v>
      </c>
      <c r="Z292" s="91">
        <v>0</v>
      </c>
      <c r="AA292" s="91">
        <v>1656743.3599999999</v>
      </c>
      <c r="AB292" s="91">
        <v>0</v>
      </c>
      <c r="AC292" s="326">
        <v>3232582.1599999997</v>
      </c>
      <c r="AD292" s="91">
        <v>889911.4</v>
      </c>
      <c r="AE292" s="91">
        <v>17689.5</v>
      </c>
      <c r="AF292" s="91">
        <v>0</v>
      </c>
      <c r="AG292" s="91">
        <v>0</v>
      </c>
      <c r="AH292" s="91">
        <v>0</v>
      </c>
      <c r="AI292" s="91">
        <v>0</v>
      </c>
      <c r="AJ292" s="91">
        <v>17188715.870000001</v>
      </c>
      <c r="AK292" s="91">
        <v>2216630.16</v>
      </c>
      <c r="AL292" s="91">
        <v>140773.53999999998</v>
      </c>
      <c r="AM292" s="91">
        <v>0</v>
      </c>
      <c r="AN292" s="91">
        <v>1691281.56</v>
      </c>
      <c r="AO292" s="91">
        <v>117606.99</v>
      </c>
      <c r="AP292" s="91">
        <v>177446.26</v>
      </c>
      <c r="AQ292" s="91">
        <v>129641.4</v>
      </c>
      <c r="AR292" s="91">
        <v>0</v>
      </c>
      <c r="AS292" s="91">
        <v>26170453.359999999</v>
      </c>
      <c r="AT292" s="91">
        <v>4475069.9100000011</v>
      </c>
      <c r="AU292" s="91">
        <v>1690</v>
      </c>
      <c r="AV292" s="92">
        <v>44773</v>
      </c>
      <c r="AW292" t="s">
        <v>6</v>
      </c>
      <c r="AX292">
        <v>2022</v>
      </c>
      <c r="AY292" t="s">
        <v>152</v>
      </c>
    </row>
    <row r="293" spans="1:51" x14ac:dyDescent="0.25">
      <c r="A293" s="89">
        <v>13</v>
      </c>
      <c r="B293" s="90" t="s">
        <v>70</v>
      </c>
      <c r="C293" s="91">
        <v>392804689.12</v>
      </c>
      <c r="D293" s="91">
        <v>68710.539999999994</v>
      </c>
      <c r="E293" s="91">
        <v>0</v>
      </c>
      <c r="F293" s="91">
        <v>0</v>
      </c>
      <c r="G293" s="91">
        <v>407719.95999999996</v>
      </c>
      <c r="H293" s="91">
        <v>0</v>
      </c>
      <c r="I293" s="91">
        <v>0</v>
      </c>
      <c r="J293" s="91">
        <v>9462877.9199999999</v>
      </c>
      <c r="K293" s="91">
        <v>2943496.2199999997</v>
      </c>
      <c r="L293" s="91">
        <v>0</v>
      </c>
      <c r="M293" s="91">
        <v>247824747.53</v>
      </c>
      <c r="N293" s="91">
        <v>76970604.74000001</v>
      </c>
      <c r="O293" s="91">
        <v>324795352.26999998</v>
      </c>
      <c r="P293" s="91">
        <v>0</v>
      </c>
      <c r="Q293" s="91">
        <v>0</v>
      </c>
      <c r="R293" s="91">
        <v>0</v>
      </c>
      <c r="S293" s="91">
        <v>0</v>
      </c>
      <c r="T293" s="91">
        <v>337678156.91000003</v>
      </c>
      <c r="U293" s="91">
        <v>1503092.5699999998</v>
      </c>
      <c r="V293" s="91">
        <v>0</v>
      </c>
      <c r="W293" s="91">
        <v>32256.79</v>
      </c>
      <c r="X293" s="91">
        <v>465791.97</v>
      </c>
      <c r="Y293" s="91">
        <v>115556.2</v>
      </c>
      <c r="Z293" s="91">
        <v>0</v>
      </c>
      <c r="AA293" s="91">
        <v>12925606.949999999</v>
      </c>
      <c r="AB293" s="91">
        <v>21312</v>
      </c>
      <c r="AC293" s="326">
        <v>26558671.75</v>
      </c>
      <c r="AD293" s="91">
        <v>95445.24</v>
      </c>
      <c r="AE293" s="91">
        <v>370670.19</v>
      </c>
      <c r="AF293" s="91">
        <v>0</v>
      </c>
      <c r="AG293" s="91">
        <v>0</v>
      </c>
      <c r="AH293" s="91">
        <v>0</v>
      </c>
      <c r="AI293" s="91">
        <v>0</v>
      </c>
      <c r="AJ293" s="91">
        <v>244100.24</v>
      </c>
      <c r="AK293" s="91">
        <v>4786510.32</v>
      </c>
      <c r="AL293" s="91">
        <v>5989159.3200000003</v>
      </c>
      <c r="AM293" s="91">
        <v>0</v>
      </c>
      <c r="AN293" s="91">
        <v>1977478.54</v>
      </c>
      <c r="AO293" s="91">
        <v>0</v>
      </c>
      <c r="AP293" s="91">
        <v>0</v>
      </c>
      <c r="AQ293" s="91">
        <v>0</v>
      </c>
      <c r="AR293" s="91">
        <v>0</v>
      </c>
      <c r="AS293" s="91">
        <v>42332503.899999999</v>
      </c>
      <c r="AT293" s="91">
        <v>12794027.619999999</v>
      </c>
      <c r="AU293" s="91">
        <v>40879.439999999995</v>
      </c>
      <c r="AV293" s="92">
        <v>44773</v>
      </c>
      <c r="AW293" t="s">
        <v>6</v>
      </c>
      <c r="AX293">
        <v>2022</v>
      </c>
      <c r="AY293" t="s">
        <v>149</v>
      </c>
    </row>
    <row r="294" spans="1:51" x14ac:dyDescent="0.25">
      <c r="A294" s="89">
        <v>23</v>
      </c>
      <c r="B294" s="90" t="s">
        <v>75</v>
      </c>
      <c r="C294" s="91">
        <v>33279375.989999998</v>
      </c>
      <c r="D294" s="91">
        <v>7697.63</v>
      </c>
      <c r="E294" s="91">
        <v>0</v>
      </c>
      <c r="F294" s="91">
        <v>0</v>
      </c>
      <c r="G294" s="91">
        <v>22480.51</v>
      </c>
      <c r="H294" s="91">
        <v>0</v>
      </c>
      <c r="I294" s="91">
        <v>0</v>
      </c>
      <c r="J294" s="91">
        <v>680187.6</v>
      </c>
      <c r="K294" s="91">
        <v>191100.41999999998</v>
      </c>
      <c r="L294" s="91">
        <v>0</v>
      </c>
      <c r="M294" s="91">
        <v>24597.14</v>
      </c>
      <c r="N294" s="91">
        <v>1478195.7</v>
      </c>
      <c r="O294" s="91">
        <v>1502792.8399999999</v>
      </c>
      <c r="P294" s="91">
        <v>0</v>
      </c>
      <c r="Q294" s="91">
        <v>0</v>
      </c>
      <c r="R294" s="91">
        <v>0</v>
      </c>
      <c r="S294" s="91">
        <v>0</v>
      </c>
      <c r="T294" s="91">
        <v>2404259</v>
      </c>
      <c r="U294" s="91">
        <v>12252135.17</v>
      </c>
      <c r="V294" s="91">
        <v>4397523.62</v>
      </c>
      <c r="W294" s="91">
        <v>210713.75999999998</v>
      </c>
      <c r="X294" s="91">
        <v>1454192.75</v>
      </c>
      <c r="Y294" s="91">
        <v>565447.13</v>
      </c>
      <c r="Z294" s="91">
        <v>0</v>
      </c>
      <c r="AA294" s="91">
        <v>208670.81999999998</v>
      </c>
      <c r="AB294" s="91">
        <v>562386.93999999994</v>
      </c>
      <c r="AC294" s="326">
        <v>2631148.0999999996</v>
      </c>
      <c r="AD294" s="91">
        <v>3060846.51</v>
      </c>
      <c r="AE294" s="91">
        <v>1396912.22</v>
      </c>
      <c r="AF294" s="91">
        <v>0</v>
      </c>
      <c r="AG294" s="91">
        <v>0</v>
      </c>
      <c r="AH294" s="91">
        <v>0</v>
      </c>
      <c r="AI294" s="91">
        <v>0</v>
      </c>
      <c r="AJ294" s="91">
        <v>283365.17</v>
      </c>
      <c r="AK294" s="91">
        <v>837083.36</v>
      </c>
      <c r="AL294" s="91">
        <v>156653.19</v>
      </c>
      <c r="AM294" s="91">
        <v>0</v>
      </c>
      <c r="AN294" s="91">
        <v>1878030.0999999999</v>
      </c>
      <c r="AO294" s="91">
        <v>0</v>
      </c>
      <c r="AP294" s="91">
        <v>138726.59</v>
      </c>
      <c r="AQ294" s="91">
        <v>0</v>
      </c>
      <c r="AR294" s="91">
        <v>0</v>
      </c>
      <c r="AS294" s="91">
        <v>27023342.189999998</v>
      </c>
      <c r="AT294" s="91">
        <v>3851774.8</v>
      </c>
      <c r="AU294" s="91">
        <v>841281.56</v>
      </c>
      <c r="AV294" s="92">
        <v>44773</v>
      </c>
      <c r="AW294" t="s">
        <v>6</v>
      </c>
      <c r="AX294">
        <v>2022</v>
      </c>
      <c r="AY294" t="s">
        <v>159</v>
      </c>
    </row>
    <row r="295" spans="1:51" x14ac:dyDescent="0.25">
      <c r="A295" s="89">
        <v>24</v>
      </c>
      <c r="B295" s="90" t="s">
        <v>98</v>
      </c>
      <c r="C295" s="91">
        <v>18014015.82</v>
      </c>
      <c r="D295" s="91">
        <v>670765.59</v>
      </c>
      <c r="E295" s="91">
        <v>0</v>
      </c>
      <c r="F295" s="91">
        <v>0</v>
      </c>
      <c r="G295" s="91">
        <v>590327.06000000006</v>
      </c>
      <c r="H295" s="91">
        <v>0</v>
      </c>
      <c r="I295" s="91">
        <v>0</v>
      </c>
      <c r="J295" s="91">
        <v>282775.34000000003</v>
      </c>
      <c r="K295" s="91">
        <v>407423.58</v>
      </c>
      <c r="L295" s="91">
        <v>0</v>
      </c>
      <c r="M295" s="91">
        <v>10604.6</v>
      </c>
      <c r="N295" s="91">
        <v>14709423.77</v>
      </c>
      <c r="O295" s="91">
        <v>14720028.369999999</v>
      </c>
      <c r="P295" s="91">
        <v>568821.08000000007</v>
      </c>
      <c r="Q295" s="91">
        <v>0</v>
      </c>
      <c r="R295" s="91">
        <v>0</v>
      </c>
      <c r="S295" s="91">
        <v>0</v>
      </c>
      <c r="T295" s="91">
        <v>17240141.02</v>
      </c>
      <c r="U295" s="91">
        <v>183527.08</v>
      </c>
      <c r="V295" s="91">
        <v>0</v>
      </c>
      <c r="W295" s="91">
        <v>0</v>
      </c>
      <c r="X295" s="91">
        <v>20173.330000000002</v>
      </c>
      <c r="Y295" s="91">
        <v>0</v>
      </c>
      <c r="Z295" s="91">
        <v>0</v>
      </c>
      <c r="AA295" s="91">
        <v>29519.98</v>
      </c>
      <c r="AB295" s="91">
        <v>0</v>
      </c>
      <c r="AC295" s="326">
        <v>0</v>
      </c>
      <c r="AD295" s="91">
        <v>320797.84999999998</v>
      </c>
      <c r="AE295" s="91">
        <v>28233.1</v>
      </c>
      <c r="AF295" s="91">
        <v>0</v>
      </c>
      <c r="AG295" s="91">
        <v>0</v>
      </c>
      <c r="AH295" s="91">
        <v>0</v>
      </c>
      <c r="AI295" s="91">
        <v>0</v>
      </c>
      <c r="AJ295" s="91">
        <v>165617.34999999998</v>
      </c>
      <c r="AK295" s="91">
        <v>4167.8100000000004</v>
      </c>
      <c r="AL295" s="91">
        <v>0</v>
      </c>
      <c r="AM295" s="91">
        <v>0</v>
      </c>
      <c r="AN295" s="91">
        <v>21838.3</v>
      </c>
      <c r="AO295" s="91">
        <v>0</v>
      </c>
      <c r="AP295" s="91">
        <v>0</v>
      </c>
      <c r="AQ295" s="91">
        <v>0</v>
      </c>
      <c r="AR295" s="91">
        <v>0</v>
      </c>
      <c r="AS295" s="91">
        <v>747868.69</v>
      </c>
      <c r="AT295" s="91">
        <v>26006.11</v>
      </c>
      <c r="AU295" s="91">
        <v>0</v>
      </c>
      <c r="AV295" s="92">
        <v>44773</v>
      </c>
      <c r="AW295" t="s">
        <v>6</v>
      </c>
      <c r="AX295">
        <v>2022</v>
      </c>
      <c r="AY295" t="s">
        <v>164</v>
      </c>
    </row>
    <row r="296" spans="1:51" x14ac:dyDescent="0.25">
      <c r="A296" s="89">
        <v>25</v>
      </c>
      <c r="B296" s="90" t="s">
        <v>67</v>
      </c>
      <c r="C296" s="91">
        <v>5544276.9199999999</v>
      </c>
      <c r="D296" s="91">
        <v>1786860.24</v>
      </c>
      <c r="E296" s="91">
        <v>0</v>
      </c>
      <c r="F296" s="91">
        <v>0</v>
      </c>
      <c r="G296" s="91">
        <v>0</v>
      </c>
      <c r="H296" s="91">
        <v>0</v>
      </c>
      <c r="I296" s="91">
        <v>0</v>
      </c>
      <c r="J296" s="91">
        <v>0</v>
      </c>
      <c r="K296" s="91">
        <v>0</v>
      </c>
      <c r="L296" s="91">
        <v>0</v>
      </c>
      <c r="M296" s="91">
        <v>0</v>
      </c>
      <c r="N296" s="91">
        <v>0</v>
      </c>
      <c r="O296" s="91">
        <v>0</v>
      </c>
      <c r="P296" s="91">
        <v>3752557.0599999996</v>
      </c>
      <c r="Q296" s="91">
        <v>0</v>
      </c>
      <c r="R296" s="91">
        <v>0</v>
      </c>
      <c r="S296" s="91">
        <v>0</v>
      </c>
      <c r="T296" s="91">
        <v>5539417.2999999998</v>
      </c>
      <c r="U296" s="91">
        <v>0</v>
      </c>
      <c r="V296" s="91">
        <v>0</v>
      </c>
      <c r="W296" s="91">
        <v>0</v>
      </c>
      <c r="X296" s="91">
        <v>0</v>
      </c>
      <c r="Y296" s="91">
        <v>0</v>
      </c>
      <c r="Z296" s="91">
        <v>0</v>
      </c>
      <c r="AA296" s="91">
        <v>0</v>
      </c>
      <c r="AB296" s="91">
        <v>0</v>
      </c>
      <c r="AC296" s="326">
        <v>4858.34</v>
      </c>
      <c r="AD296" s="91">
        <v>0</v>
      </c>
      <c r="AE296" s="91">
        <v>0</v>
      </c>
      <c r="AF296" s="91">
        <v>0</v>
      </c>
      <c r="AG296" s="91">
        <v>0</v>
      </c>
      <c r="AH296" s="91">
        <v>0</v>
      </c>
      <c r="AI296" s="91">
        <v>0</v>
      </c>
      <c r="AJ296" s="91">
        <v>0</v>
      </c>
      <c r="AK296" s="91">
        <v>0</v>
      </c>
      <c r="AL296" s="91">
        <v>0</v>
      </c>
      <c r="AM296" s="91">
        <v>0</v>
      </c>
      <c r="AN296" s="91">
        <v>0</v>
      </c>
      <c r="AO296" s="91">
        <v>0</v>
      </c>
      <c r="AP296" s="91">
        <v>0</v>
      </c>
      <c r="AQ296" s="91">
        <v>0</v>
      </c>
      <c r="AR296" s="91">
        <v>0</v>
      </c>
      <c r="AS296" s="91">
        <v>4858.34</v>
      </c>
      <c r="AT296" s="91">
        <v>0</v>
      </c>
      <c r="AU296" s="91">
        <v>0</v>
      </c>
      <c r="AV296" s="92">
        <v>44773</v>
      </c>
      <c r="AW296" t="s">
        <v>6</v>
      </c>
      <c r="AX296">
        <v>2022</v>
      </c>
      <c r="AY296" t="s">
        <v>174</v>
      </c>
    </row>
    <row r="297" spans="1:51" x14ac:dyDescent="0.25">
      <c r="A297" s="89">
        <v>29</v>
      </c>
      <c r="B297" s="90" t="s">
        <v>94</v>
      </c>
      <c r="C297" s="91">
        <v>27951051.219999995</v>
      </c>
      <c r="D297" s="91">
        <v>15724.56</v>
      </c>
      <c r="E297" s="91">
        <v>0</v>
      </c>
      <c r="F297" s="91">
        <v>0</v>
      </c>
      <c r="G297" s="91">
        <v>95581.05</v>
      </c>
      <c r="H297" s="91">
        <v>0</v>
      </c>
      <c r="I297" s="91">
        <v>0</v>
      </c>
      <c r="J297" s="91">
        <v>0</v>
      </c>
      <c r="K297" s="91">
        <v>13318.48</v>
      </c>
      <c r="L297" s="91">
        <v>0</v>
      </c>
      <c r="M297" s="91">
        <v>55891.82</v>
      </c>
      <c r="N297" s="91">
        <v>2631049.2000000002</v>
      </c>
      <c r="O297" s="91">
        <v>2686941.02</v>
      </c>
      <c r="P297" s="91">
        <v>25440.179999999997</v>
      </c>
      <c r="Q297" s="91">
        <v>0</v>
      </c>
      <c r="R297" s="91">
        <v>0</v>
      </c>
      <c r="S297" s="91">
        <v>0</v>
      </c>
      <c r="T297" s="91">
        <v>2837005.29</v>
      </c>
      <c r="U297" s="91">
        <v>7231848.9199999999</v>
      </c>
      <c r="V297" s="91">
        <v>6427086.7400000002</v>
      </c>
      <c r="W297" s="91">
        <v>1001660.13</v>
      </c>
      <c r="X297" s="91">
        <v>4450700.93</v>
      </c>
      <c r="Y297" s="91">
        <v>3549162.25</v>
      </c>
      <c r="Z297" s="91">
        <v>0</v>
      </c>
      <c r="AA297" s="91">
        <v>0</v>
      </c>
      <c r="AB297" s="91">
        <v>217091.61</v>
      </c>
      <c r="AC297" s="326">
        <v>36934.839999999997</v>
      </c>
      <c r="AD297" s="91">
        <v>0</v>
      </c>
      <c r="AE297" s="91">
        <v>63396.819999999992</v>
      </c>
      <c r="AF297" s="91">
        <v>0</v>
      </c>
      <c r="AG297" s="91">
        <v>0</v>
      </c>
      <c r="AH297" s="91">
        <v>0</v>
      </c>
      <c r="AI297" s="91">
        <v>0</v>
      </c>
      <c r="AJ297" s="91">
        <v>372032.31</v>
      </c>
      <c r="AK297" s="91">
        <v>3931.79</v>
      </c>
      <c r="AL297" s="91">
        <v>16490.740000000002</v>
      </c>
      <c r="AM297" s="91">
        <v>0</v>
      </c>
      <c r="AN297" s="91">
        <v>999518.16</v>
      </c>
      <c r="AO297" s="91">
        <v>0</v>
      </c>
      <c r="AP297" s="91">
        <v>188247.86</v>
      </c>
      <c r="AQ297" s="91">
        <v>554439.42000000004</v>
      </c>
      <c r="AR297" s="91">
        <v>0</v>
      </c>
      <c r="AS297" s="91">
        <v>23349914.549999997</v>
      </c>
      <c r="AT297" s="91">
        <v>1764131.38</v>
      </c>
      <c r="AU297" s="91">
        <v>1503.41</v>
      </c>
      <c r="AV297" s="92">
        <v>44773</v>
      </c>
      <c r="AW297" t="s">
        <v>6</v>
      </c>
      <c r="AX297">
        <v>2022</v>
      </c>
      <c r="AY297" t="s">
        <v>156</v>
      </c>
    </row>
    <row r="298" spans="1:51" x14ac:dyDescent="0.25">
      <c r="A298" s="89">
        <v>32</v>
      </c>
      <c r="B298" s="90" t="s">
        <v>104</v>
      </c>
      <c r="C298" s="91">
        <v>24579.72</v>
      </c>
      <c r="D298" s="91">
        <v>0</v>
      </c>
      <c r="E298" s="91">
        <v>0</v>
      </c>
      <c r="F298" s="91">
        <v>0</v>
      </c>
      <c r="G298" s="91">
        <v>0</v>
      </c>
      <c r="H298" s="91">
        <v>0</v>
      </c>
      <c r="I298" s="91">
        <v>0</v>
      </c>
      <c r="J298" s="91">
        <v>0</v>
      </c>
      <c r="K298" s="91">
        <v>0</v>
      </c>
      <c r="L298" s="91">
        <v>0</v>
      </c>
      <c r="M298" s="91">
        <v>0</v>
      </c>
      <c r="N298" s="91">
        <v>0</v>
      </c>
      <c r="O298" s="91">
        <v>0</v>
      </c>
      <c r="P298" s="91">
        <v>0</v>
      </c>
      <c r="Q298" s="91">
        <v>0</v>
      </c>
      <c r="R298" s="91">
        <v>0</v>
      </c>
      <c r="S298" s="91">
        <v>0</v>
      </c>
      <c r="T298" s="91">
        <v>0</v>
      </c>
      <c r="U298" s="91">
        <v>0</v>
      </c>
      <c r="V298" s="91">
        <v>0</v>
      </c>
      <c r="W298" s="91">
        <v>0</v>
      </c>
      <c r="X298" s="91">
        <v>0</v>
      </c>
      <c r="Y298" s="91">
        <v>0</v>
      </c>
      <c r="Z298" s="91">
        <v>0</v>
      </c>
      <c r="AA298" s="91">
        <v>0</v>
      </c>
      <c r="AB298" s="91">
        <v>0</v>
      </c>
      <c r="AC298" s="326">
        <v>0</v>
      </c>
      <c r="AD298" s="91">
        <v>0</v>
      </c>
      <c r="AE298" s="91">
        <v>0</v>
      </c>
      <c r="AF298" s="91">
        <v>0</v>
      </c>
      <c r="AG298" s="91">
        <v>0</v>
      </c>
      <c r="AH298" s="91">
        <v>0</v>
      </c>
      <c r="AI298" s="91">
        <v>0</v>
      </c>
      <c r="AJ298" s="91">
        <v>0</v>
      </c>
      <c r="AK298" s="91">
        <v>0</v>
      </c>
      <c r="AL298" s="91">
        <v>0</v>
      </c>
      <c r="AM298" s="91">
        <v>0</v>
      </c>
      <c r="AN298" s="91">
        <v>0</v>
      </c>
      <c r="AO298" s="91">
        <v>0</v>
      </c>
      <c r="AP298" s="91">
        <v>0</v>
      </c>
      <c r="AQ298" s="91">
        <v>0</v>
      </c>
      <c r="AR298" s="91">
        <v>0</v>
      </c>
      <c r="AS298" s="91">
        <v>0</v>
      </c>
      <c r="AT298" s="91">
        <v>24579.72</v>
      </c>
      <c r="AU298" s="91">
        <v>24579.72</v>
      </c>
      <c r="AV298" s="92">
        <v>44773</v>
      </c>
      <c r="AW298" t="s">
        <v>6</v>
      </c>
      <c r="AX298">
        <v>2022</v>
      </c>
      <c r="AY298" t="s">
        <v>287</v>
      </c>
    </row>
    <row r="299" spans="1:51" x14ac:dyDescent="0.25">
      <c r="A299" s="89">
        <v>40</v>
      </c>
      <c r="B299" s="90" t="s">
        <v>97</v>
      </c>
      <c r="C299" s="91">
        <v>13294500.209999999</v>
      </c>
      <c r="D299" s="91">
        <v>0</v>
      </c>
      <c r="E299" s="91">
        <v>0</v>
      </c>
      <c r="F299" s="91">
        <v>0</v>
      </c>
      <c r="G299" s="91">
        <v>28645.5</v>
      </c>
      <c r="H299" s="91">
        <v>0</v>
      </c>
      <c r="I299" s="91">
        <v>0</v>
      </c>
      <c r="J299" s="91">
        <v>4320.6099999999997</v>
      </c>
      <c r="K299" s="91">
        <v>106404.06999999999</v>
      </c>
      <c r="L299" s="91">
        <v>0</v>
      </c>
      <c r="M299" s="91">
        <v>3090868.54</v>
      </c>
      <c r="N299" s="91">
        <v>7592676.6499999994</v>
      </c>
      <c r="O299" s="91">
        <v>10683545.189999999</v>
      </c>
      <c r="P299" s="91">
        <v>82549.36</v>
      </c>
      <c r="Q299" s="91">
        <v>0</v>
      </c>
      <c r="R299" s="91">
        <v>0</v>
      </c>
      <c r="S299" s="91">
        <v>0</v>
      </c>
      <c r="T299" s="91">
        <v>10905464.729999999</v>
      </c>
      <c r="U299" s="91">
        <v>338947.97000000003</v>
      </c>
      <c r="V299" s="91">
        <v>71520.47</v>
      </c>
      <c r="W299" s="91">
        <v>5875.07</v>
      </c>
      <c r="X299" s="91">
        <v>55498.74</v>
      </c>
      <c r="Y299" s="91">
        <v>15845.629999999997</v>
      </c>
      <c r="Z299" s="91">
        <v>0</v>
      </c>
      <c r="AA299" s="91">
        <v>62137.7</v>
      </c>
      <c r="AB299" s="91">
        <v>0</v>
      </c>
      <c r="AC299" s="326">
        <v>725462.98</v>
      </c>
      <c r="AD299" s="91">
        <v>71702.880000000005</v>
      </c>
      <c r="AE299" s="91">
        <v>40761.39</v>
      </c>
      <c r="AF299" s="91">
        <v>0</v>
      </c>
      <c r="AG299" s="91">
        <v>0</v>
      </c>
      <c r="AH299" s="91">
        <v>0</v>
      </c>
      <c r="AI299" s="91">
        <v>0</v>
      </c>
      <c r="AJ299" s="91">
        <v>120188.27</v>
      </c>
      <c r="AK299" s="91">
        <v>156982.02000000002</v>
      </c>
      <c r="AL299" s="91">
        <v>12316.6</v>
      </c>
      <c r="AM299" s="91">
        <v>0</v>
      </c>
      <c r="AN299" s="91">
        <v>98743.52</v>
      </c>
      <c r="AO299" s="91">
        <v>0</v>
      </c>
      <c r="AP299" s="91">
        <v>10546</v>
      </c>
      <c r="AQ299" s="91">
        <v>0</v>
      </c>
      <c r="AR299" s="91">
        <v>0</v>
      </c>
      <c r="AS299" s="91">
        <v>1507941.0999999999</v>
      </c>
      <c r="AT299" s="91">
        <v>881094.38</v>
      </c>
      <c r="AU299" s="91">
        <v>602506.23999999999</v>
      </c>
      <c r="AV299" s="92">
        <v>44773</v>
      </c>
      <c r="AW299" t="s">
        <v>6</v>
      </c>
      <c r="AX299">
        <v>2022</v>
      </c>
      <c r="AY299" t="s">
        <v>166</v>
      </c>
    </row>
    <row r="300" spans="1:51" x14ac:dyDescent="0.25">
      <c r="A300" s="89">
        <v>44</v>
      </c>
      <c r="B300" s="90" t="s">
        <v>62</v>
      </c>
      <c r="C300" s="91">
        <v>9375436.5299999993</v>
      </c>
      <c r="D300" s="91">
        <v>14138.43</v>
      </c>
      <c r="E300" s="91">
        <v>0</v>
      </c>
      <c r="F300" s="91">
        <v>0</v>
      </c>
      <c r="G300" s="91">
        <v>78339.740000000005</v>
      </c>
      <c r="H300" s="91">
        <v>0</v>
      </c>
      <c r="I300" s="91">
        <v>0</v>
      </c>
      <c r="J300" s="91">
        <v>37013.020000000004</v>
      </c>
      <c r="K300" s="91">
        <v>454694.92</v>
      </c>
      <c r="L300" s="91">
        <v>0</v>
      </c>
      <c r="M300" s="91">
        <v>3703087.5500000003</v>
      </c>
      <c r="N300" s="91">
        <v>3337705.1799999997</v>
      </c>
      <c r="O300" s="91">
        <v>7040792.7300000004</v>
      </c>
      <c r="P300" s="91">
        <v>277284.88</v>
      </c>
      <c r="Q300" s="91">
        <v>0</v>
      </c>
      <c r="R300" s="91">
        <v>0</v>
      </c>
      <c r="S300" s="91">
        <v>0</v>
      </c>
      <c r="T300" s="91">
        <v>7902263.7199999997</v>
      </c>
      <c r="U300" s="91">
        <v>59150.89</v>
      </c>
      <c r="V300" s="91">
        <v>35128.080000000002</v>
      </c>
      <c r="W300" s="91">
        <v>43774.81</v>
      </c>
      <c r="X300" s="91">
        <v>0</v>
      </c>
      <c r="Y300" s="91">
        <v>21598.61</v>
      </c>
      <c r="Z300" s="91">
        <v>0</v>
      </c>
      <c r="AA300" s="91">
        <v>5402.59</v>
      </c>
      <c r="AB300" s="91">
        <v>0</v>
      </c>
      <c r="AC300" s="326">
        <v>279558.51</v>
      </c>
      <c r="AD300" s="91">
        <v>163940.84</v>
      </c>
      <c r="AE300" s="91">
        <v>1374.97</v>
      </c>
      <c r="AF300" s="91">
        <v>0</v>
      </c>
      <c r="AG300" s="91">
        <v>0</v>
      </c>
      <c r="AH300" s="91">
        <v>0</v>
      </c>
      <c r="AI300" s="91">
        <v>0</v>
      </c>
      <c r="AJ300" s="91">
        <v>46764.020000000004</v>
      </c>
      <c r="AK300" s="91">
        <v>511378.01</v>
      </c>
      <c r="AL300" s="91">
        <v>3830.33</v>
      </c>
      <c r="AM300" s="91">
        <v>0</v>
      </c>
      <c r="AN300" s="91">
        <v>110037.01</v>
      </c>
      <c r="AO300" s="91">
        <v>0</v>
      </c>
      <c r="AP300" s="91">
        <v>19382.09</v>
      </c>
      <c r="AQ300" s="91">
        <v>0</v>
      </c>
      <c r="AR300" s="91">
        <v>0</v>
      </c>
      <c r="AS300" s="91">
        <v>656693.31999999995</v>
      </c>
      <c r="AT300" s="91">
        <v>816479.48999999987</v>
      </c>
      <c r="AU300" s="91">
        <v>171852.05</v>
      </c>
      <c r="AV300" s="92">
        <v>44773</v>
      </c>
      <c r="AW300" t="s">
        <v>6</v>
      </c>
      <c r="AX300">
        <v>2022</v>
      </c>
      <c r="AY300" t="s">
        <v>167</v>
      </c>
    </row>
    <row r="301" spans="1:51" x14ac:dyDescent="0.25">
      <c r="A301" s="89">
        <v>46</v>
      </c>
      <c r="B301" s="90" t="s">
        <v>85</v>
      </c>
      <c r="C301" s="91">
        <v>3527110.29</v>
      </c>
      <c r="D301" s="91">
        <v>25185.82</v>
      </c>
      <c r="E301" s="91">
        <v>0</v>
      </c>
      <c r="F301" s="91">
        <v>0</v>
      </c>
      <c r="G301" s="91">
        <v>0</v>
      </c>
      <c r="H301" s="91">
        <v>0</v>
      </c>
      <c r="I301" s="91">
        <v>0</v>
      </c>
      <c r="J301" s="91">
        <v>159518.1</v>
      </c>
      <c r="K301" s="91">
        <v>6401.52</v>
      </c>
      <c r="L301" s="91">
        <v>0</v>
      </c>
      <c r="M301" s="91">
        <v>1584922.69</v>
      </c>
      <c r="N301" s="91">
        <v>0</v>
      </c>
      <c r="O301" s="91">
        <v>1584922.69</v>
      </c>
      <c r="P301" s="91">
        <v>52286.32</v>
      </c>
      <c r="Q301" s="91">
        <v>0</v>
      </c>
      <c r="R301" s="91">
        <v>0</v>
      </c>
      <c r="S301" s="91">
        <v>0</v>
      </c>
      <c r="T301" s="91">
        <v>1828314.45</v>
      </c>
      <c r="U301" s="91">
        <v>147564.59</v>
      </c>
      <c r="V301" s="91">
        <v>58405.75</v>
      </c>
      <c r="W301" s="91">
        <v>57209.19</v>
      </c>
      <c r="X301" s="91">
        <v>0</v>
      </c>
      <c r="Y301" s="91">
        <v>70975.509999999995</v>
      </c>
      <c r="Z301" s="91">
        <v>0</v>
      </c>
      <c r="AA301" s="91">
        <v>0</v>
      </c>
      <c r="AB301" s="91">
        <v>0</v>
      </c>
      <c r="AC301" s="326">
        <v>858691.86</v>
      </c>
      <c r="AD301" s="91">
        <v>0</v>
      </c>
      <c r="AE301" s="91">
        <v>4729.5</v>
      </c>
      <c r="AF301" s="91">
        <v>0</v>
      </c>
      <c r="AG301" s="91">
        <v>0</v>
      </c>
      <c r="AH301" s="91">
        <v>0</v>
      </c>
      <c r="AI301" s="91">
        <v>0</v>
      </c>
      <c r="AJ301" s="91">
        <v>12696.65</v>
      </c>
      <c r="AK301" s="91">
        <v>399715.52</v>
      </c>
      <c r="AL301" s="91">
        <v>6591.58</v>
      </c>
      <c r="AM301" s="91">
        <v>0</v>
      </c>
      <c r="AN301" s="91">
        <v>58022.69</v>
      </c>
      <c r="AO301" s="91">
        <v>0</v>
      </c>
      <c r="AP301" s="91">
        <v>1248.48</v>
      </c>
      <c r="AQ301" s="91">
        <v>0</v>
      </c>
      <c r="AR301" s="91">
        <v>0</v>
      </c>
      <c r="AS301" s="91">
        <v>1210273.0499999998</v>
      </c>
      <c r="AT301" s="91">
        <v>488522.79000000004</v>
      </c>
      <c r="AU301" s="91">
        <v>22944.52</v>
      </c>
      <c r="AV301" s="92">
        <v>44773</v>
      </c>
      <c r="AW301" t="s">
        <v>6</v>
      </c>
      <c r="AX301">
        <v>2022</v>
      </c>
      <c r="AY301" t="s">
        <v>176</v>
      </c>
    </row>
    <row r="302" spans="1:51" x14ac:dyDescent="0.25">
      <c r="A302" s="89">
        <v>48</v>
      </c>
      <c r="B302" s="90" t="s">
        <v>77</v>
      </c>
      <c r="C302" s="91">
        <v>8323806.3800000008</v>
      </c>
      <c r="D302" s="91">
        <v>15623.93</v>
      </c>
      <c r="E302" s="91">
        <v>0</v>
      </c>
      <c r="F302" s="91">
        <v>0</v>
      </c>
      <c r="G302" s="91">
        <v>16913.429999999997</v>
      </c>
      <c r="H302" s="91">
        <v>0</v>
      </c>
      <c r="I302" s="91">
        <v>0</v>
      </c>
      <c r="J302" s="91">
        <v>1666.31</v>
      </c>
      <c r="K302" s="91">
        <v>12533.460000000001</v>
      </c>
      <c r="L302" s="91">
        <v>0</v>
      </c>
      <c r="M302" s="91">
        <v>977347.78</v>
      </c>
      <c r="N302" s="91">
        <v>4658308.22</v>
      </c>
      <c r="O302" s="91">
        <v>5635656</v>
      </c>
      <c r="P302" s="91">
        <v>371163.9</v>
      </c>
      <c r="Q302" s="91">
        <v>0</v>
      </c>
      <c r="R302" s="91">
        <v>0</v>
      </c>
      <c r="S302" s="91">
        <v>0</v>
      </c>
      <c r="T302" s="91">
        <v>6053557.0300000003</v>
      </c>
      <c r="U302" s="91">
        <v>23246.87</v>
      </c>
      <c r="V302" s="91">
        <v>23241.98</v>
      </c>
      <c r="W302" s="91">
        <v>0</v>
      </c>
      <c r="X302" s="91">
        <v>0</v>
      </c>
      <c r="Y302" s="91">
        <v>0</v>
      </c>
      <c r="Z302" s="91">
        <v>0</v>
      </c>
      <c r="AA302" s="91">
        <v>537713.35</v>
      </c>
      <c r="AB302" s="91">
        <v>0</v>
      </c>
      <c r="AC302" s="326">
        <v>376126.07</v>
      </c>
      <c r="AD302" s="91">
        <v>643318.06000000006</v>
      </c>
      <c r="AE302" s="91">
        <v>250</v>
      </c>
      <c r="AF302" s="91">
        <v>0</v>
      </c>
      <c r="AG302" s="91">
        <v>0</v>
      </c>
      <c r="AH302" s="91">
        <v>0</v>
      </c>
      <c r="AI302" s="91">
        <v>0</v>
      </c>
      <c r="AJ302" s="91">
        <v>9995.3700000000008</v>
      </c>
      <c r="AK302" s="91">
        <v>144061.57999999999</v>
      </c>
      <c r="AL302" s="91">
        <v>0</v>
      </c>
      <c r="AM302" s="91">
        <v>0</v>
      </c>
      <c r="AN302" s="91">
        <v>94124.54</v>
      </c>
      <c r="AO302" s="91">
        <v>0</v>
      </c>
      <c r="AP302" s="91">
        <v>138157.41999999998</v>
      </c>
      <c r="AQ302" s="91">
        <v>0</v>
      </c>
      <c r="AR302" s="91">
        <v>0</v>
      </c>
      <c r="AS302" s="91">
        <v>1613891.7000000002</v>
      </c>
      <c r="AT302" s="91">
        <v>656357.64999999991</v>
      </c>
      <c r="AU302" s="91">
        <v>280014.11</v>
      </c>
      <c r="AV302" s="92">
        <v>44773</v>
      </c>
      <c r="AW302" t="s">
        <v>6</v>
      </c>
      <c r="AX302">
        <v>2022</v>
      </c>
      <c r="AY302" t="s">
        <v>163</v>
      </c>
    </row>
    <row r="303" spans="1:51" x14ac:dyDescent="0.25">
      <c r="A303" s="89">
        <v>51</v>
      </c>
      <c r="B303" s="90" t="s">
        <v>86</v>
      </c>
      <c r="C303" s="91">
        <v>4800841.08</v>
      </c>
      <c r="D303" s="91">
        <v>49605.62</v>
      </c>
      <c r="E303" s="91">
        <v>0</v>
      </c>
      <c r="F303" s="91">
        <v>0</v>
      </c>
      <c r="G303" s="91">
        <v>40858.04</v>
      </c>
      <c r="H303" s="91">
        <v>0</v>
      </c>
      <c r="I303" s="91">
        <v>0</v>
      </c>
      <c r="J303" s="91">
        <v>76979.48</v>
      </c>
      <c r="K303" s="91">
        <v>82356.62000000001</v>
      </c>
      <c r="L303" s="91">
        <v>0</v>
      </c>
      <c r="M303" s="91">
        <v>419165.19</v>
      </c>
      <c r="N303" s="91">
        <v>211627.14</v>
      </c>
      <c r="O303" s="91">
        <v>630792.33000000007</v>
      </c>
      <c r="P303" s="91">
        <v>85287.33</v>
      </c>
      <c r="Q303" s="91">
        <v>0</v>
      </c>
      <c r="R303" s="91">
        <v>0</v>
      </c>
      <c r="S303" s="91">
        <v>0</v>
      </c>
      <c r="T303" s="91">
        <v>965879.42</v>
      </c>
      <c r="U303" s="91">
        <v>2375609.2200000002</v>
      </c>
      <c r="V303" s="91">
        <v>8112.64</v>
      </c>
      <c r="W303" s="91">
        <v>3025.22</v>
      </c>
      <c r="X303" s="91">
        <v>73529.62</v>
      </c>
      <c r="Y303" s="91">
        <v>720.67</v>
      </c>
      <c r="Z303" s="91">
        <v>0</v>
      </c>
      <c r="AA303" s="91">
        <v>0</v>
      </c>
      <c r="AB303" s="91">
        <v>0</v>
      </c>
      <c r="AC303" s="326">
        <v>89867.29</v>
      </c>
      <c r="AD303" s="91">
        <v>63920.94</v>
      </c>
      <c r="AE303" s="91">
        <v>13256.03</v>
      </c>
      <c r="AF303" s="91">
        <v>0</v>
      </c>
      <c r="AG303" s="91">
        <v>0</v>
      </c>
      <c r="AH303" s="91">
        <v>321.99</v>
      </c>
      <c r="AI303" s="91">
        <v>0</v>
      </c>
      <c r="AJ303" s="91">
        <v>2818.78</v>
      </c>
      <c r="AK303" s="91">
        <v>159726.22</v>
      </c>
      <c r="AL303" s="91">
        <v>5459.75</v>
      </c>
      <c r="AM303" s="91">
        <v>0</v>
      </c>
      <c r="AN303" s="91">
        <v>119311.88</v>
      </c>
      <c r="AO303" s="91">
        <v>0</v>
      </c>
      <c r="AP303" s="91">
        <v>5666.42</v>
      </c>
      <c r="AQ303" s="91">
        <v>0</v>
      </c>
      <c r="AR303" s="91">
        <v>0</v>
      </c>
      <c r="AS303" s="91">
        <v>2631182.4000000004</v>
      </c>
      <c r="AT303" s="91">
        <v>1203779.2599999998</v>
      </c>
      <c r="AU303" s="91">
        <v>913614.99</v>
      </c>
      <c r="AV303" s="92">
        <v>44773</v>
      </c>
      <c r="AW303" t="s">
        <v>6</v>
      </c>
      <c r="AX303">
        <v>2022</v>
      </c>
      <c r="AY303" t="s">
        <v>179</v>
      </c>
    </row>
    <row r="304" spans="1:51" x14ac:dyDescent="0.25">
      <c r="A304" s="89">
        <v>52</v>
      </c>
      <c r="B304" s="90" t="s">
        <v>72</v>
      </c>
      <c r="C304" s="91">
        <v>5339898.8100000005</v>
      </c>
      <c r="D304" s="91">
        <v>0</v>
      </c>
      <c r="E304" s="91">
        <v>0</v>
      </c>
      <c r="F304" s="91">
        <v>0</v>
      </c>
      <c r="G304" s="91">
        <v>6577.47</v>
      </c>
      <c r="H304" s="91">
        <v>0</v>
      </c>
      <c r="I304" s="91">
        <v>0</v>
      </c>
      <c r="J304" s="91">
        <v>0</v>
      </c>
      <c r="K304" s="91">
        <v>52127.35</v>
      </c>
      <c r="L304" s="91">
        <v>0</v>
      </c>
      <c r="M304" s="91">
        <v>0.02</v>
      </c>
      <c r="N304" s="91">
        <v>0</v>
      </c>
      <c r="O304" s="91">
        <v>0.02</v>
      </c>
      <c r="P304" s="91">
        <v>867.34999999999991</v>
      </c>
      <c r="Q304" s="91">
        <v>0</v>
      </c>
      <c r="R304" s="91">
        <v>0</v>
      </c>
      <c r="S304" s="91">
        <v>0</v>
      </c>
      <c r="T304" s="91">
        <v>59572.189999999995</v>
      </c>
      <c r="U304" s="91">
        <v>50578.73</v>
      </c>
      <c r="V304" s="91">
        <v>4050.27</v>
      </c>
      <c r="W304" s="91">
        <v>3011.47</v>
      </c>
      <c r="X304" s="91">
        <v>740751.55</v>
      </c>
      <c r="Y304" s="91">
        <v>39945.11</v>
      </c>
      <c r="Z304" s="91">
        <v>0</v>
      </c>
      <c r="AA304" s="91">
        <v>0</v>
      </c>
      <c r="AB304" s="91">
        <v>0</v>
      </c>
      <c r="AC304" s="326">
        <v>1039222.51</v>
      </c>
      <c r="AD304" s="91">
        <v>200169.11</v>
      </c>
      <c r="AE304" s="91">
        <v>56032</v>
      </c>
      <c r="AF304" s="91">
        <v>0</v>
      </c>
      <c r="AG304" s="91">
        <v>0</v>
      </c>
      <c r="AH304" s="91">
        <v>0</v>
      </c>
      <c r="AI304" s="91">
        <v>0</v>
      </c>
      <c r="AJ304" s="91">
        <v>1026205.93</v>
      </c>
      <c r="AK304" s="91">
        <v>980014.49</v>
      </c>
      <c r="AL304" s="91">
        <v>51185.719999999994</v>
      </c>
      <c r="AM304" s="91">
        <v>0</v>
      </c>
      <c r="AN304" s="91">
        <v>769779.72</v>
      </c>
      <c r="AO304" s="91">
        <v>520.35</v>
      </c>
      <c r="AP304" s="91">
        <v>113655.96</v>
      </c>
      <c r="AQ304" s="91">
        <v>0</v>
      </c>
      <c r="AR304" s="91">
        <v>0</v>
      </c>
      <c r="AS304" s="91">
        <v>3159966.68</v>
      </c>
      <c r="AT304" s="91">
        <v>2120359.94</v>
      </c>
      <c r="AU304" s="91">
        <v>205203.7</v>
      </c>
      <c r="AV304" s="92">
        <v>44773</v>
      </c>
      <c r="AW304" t="s">
        <v>6</v>
      </c>
      <c r="AX304">
        <v>2022</v>
      </c>
      <c r="AY304" t="s">
        <v>170</v>
      </c>
    </row>
    <row r="305" spans="1:51" x14ac:dyDescent="0.25">
      <c r="A305" s="89">
        <v>62</v>
      </c>
      <c r="B305" s="90" t="s">
        <v>203</v>
      </c>
      <c r="C305" s="91">
        <v>5311711.1800000006</v>
      </c>
      <c r="D305" s="91">
        <v>559560.94999999995</v>
      </c>
      <c r="E305" s="91">
        <v>0</v>
      </c>
      <c r="F305" s="91">
        <v>0</v>
      </c>
      <c r="G305" s="91">
        <v>0</v>
      </c>
      <c r="H305" s="91">
        <v>0</v>
      </c>
      <c r="I305" s="91">
        <v>0</v>
      </c>
      <c r="J305" s="91">
        <v>0</v>
      </c>
      <c r="K305" s="91">
        <v>0</v>
      </c>
      <c r="L305" s="91">
        <v>0</v>
      </c>
      <c r="M305" s="91">
        <v>0</v>
      </c>
      <c r="N305" s="91">
        <v>0</v>
      </c>
      <c r="O305" s="91">
        <v>0</v>
      </c>
      <c r="P305" s="91">
        <v>4750993.5100000007</v>
      </c>
      <c r="Q305" s="91">
        <v>0</v>
      </c>
      <c r="R305" s="91">
        <v>0</v>
      </c>
      <c r="S305" s="91">
        <v>0</v>
      </c>
      <c r="T305" s="91">
        <v>5310554.4600000009</v>
      </c>
      <c r="U305" s="91">
        <v>0</v>
      </c>
      <c r="V305" s="91">
        <v>0</v>
      </c>
      <c r="W305" s="91">
        <v>0</v>
      </c>
      <c r="X305" s="91">
        <v>0</v>
      </c>
      <c r="Y305" s="91">
        <v>0</v>
      </c>
      <c r="Z305" s="91">
        <v>0</v>
      </c>
      <c r="AA305" s="91">
        <v>0</v>
      </c>
      <c r="AB305" s="91">
        <v>0</v>
      </c>
      <c r="AC305" s="326">
        <v>0</v>
      </c>
      <c r="AD305" s="91">
        <v>0</v>
      </c>
      <c r="AE305" s="91">
        <v>0</v>
      </c>
      <c r="AF305" s="91">
        <v>0</v>
      </c>
      <c r="AG305" s="91">
        <v>0</v>
      </c>
      <c r="AH305" s="91">
        <v>0</v>
      </c>
      <c r="AI305" s="91">
        <v>0</v>
      </c>
      <c r="AJ305" s="91">
        <v>0</v>
      </c>
      <c r="AK305" s="91">
        <v>1156.72</v>
      </c>
      <c r="AL305" s="91">
        <v>0</v>
      </c>
      <c r="AM305" s="91">
        <v>0</v>
      </c>
      <c r="AN305" s="91">
        <v>0</v>
      </c>
      <c r="AO305" s="91">
        <v>0</v>
      </c>
      <c r="AP305" s="91">
        <v>0</v>
      </c>
      <c r="AQ305" s="91">
        <v>0</v>
      </c>
      <c r="AR305" s="91">
        <v>0</v>
      </c>
      <c r="AS305" s="91">
        <v>0</v>
      </c>
      <c r="AT305" s="91">
        <v>1156.72</v>
      </c>
      <c r="AU305" s="91">
        <v>0</v>
      </c>
      <c r="AV305" s="92">
        <v>44773</v>
      </c>
      <c r="AW305" t="s">
        <v>6</v>
      </c>
      <c r="AX305">
        <v>2022</v>
      </c>
      <c r="AY305" t="s">
        <v>169</v>
      </c>
    </row>
    <row r="306" spans="1:51" x14ac:dyDescent="0.25">
      <c r="A306" s="89">
        <v>66</v>
      </c>
      <c r="B306" s="90" t="s">
        <v>61</v>
      </c>
      <c r="C306" s="91">
        <v>2665720.4099999997</v>
      </c>
      <c r="D306" s="91">
        <v>0</v>
      </c>
      <c r="E306" s="91">
        <v>0</v>
      </c>
      <c r="F306" s="91">
        <v>0</v>
      </c>
      <c r="G306" s="91">
        <v>0</v>
      </c>
      <c r="H306" s="91">
        <v>0</v>
      </c>
      <c r="I306" s="91">
        <v>0</v>
      </c>
      <c r="J306" s="91">
        <v>0</v>
      </c>
      <c r="K306" s="91">
        <v>284138.15000000002</v>
      </c>
      <c r="L306" s="91">
        <v>0</v>
      </c>
      <c r="M306" s="91">
        <v>0</v>
      </c>
      <c r="N306" s="91">
        <v>0</v>
      </c>
      <c r="O306" s="91">
        <v>0</v>
      </c>
      <c r="P306" s="91">
        <v>0</v>
      </c>
      <c r="Q306" s="91">
        <v>0</v>
      </c>
      <c r="R306" s="91">
        <v>0</v>
      </c>
      <c r="S306" s="91">
        <v>0</v>
      </c>
      <c r="T306" s="91">
        <v>284138.15000000002</v>
      </c>
      <c r="U306" s="91">
        <v>100220.03</v>
      </c>
      <c r="V306" s="91">
        <v>734542.24</v>
      </c>
      <c r="W306" s="91">
        <v>0</v>
      </c>
      <c r="X306" s="91">
        <v>664988.73</v>
      </c>
      <c r="Y306" s="91">
        <v>0</v>
      </c>
      <c r="Z306" s="91">
        <v>0</v>
      </c>
      <c r="AA306" s="91">
        <v>0</v>
      </c>
      <c r="AB306" s="91">
        <v>0</v>
      </c>
      <c r="AC306" s="326">
        <v>0</v>
      </c>
      <c r="AD306" s="91">
        <v>0</v>
      </c>
      <c r="AE306" s="91">
        <v>0</v>
      </c>
      <c r="AF306" s="91">
        <v>0</v>
      </c>
      <c r="AG306" s="91">
        <v>0</v>
      </c>
      <c r="AH306" s="91">
        <v>0</v>
      </c>
      <c r="AI306" s="91">
        <v>0</v>
      </c>
      <c r="AJ306" s="91">
        <v>0</v>
      </c>
      <c r="AK306" s="91">
        <v>0</v>
      </c>
      <c r="AL306" s="91">
        <v>217719.26</v>
      </c>
      <c r="AM306" s="91">
        <v>0</v>
      </c>
      <c r="AN306" s="91">
        <v>202588.94</v>
      </c>
      <c r="AO306" s="91">
        <v>461523.06</v>
      </c>
      <c r="AP306" s="91">
        <v>0</v>
      </c>
      <c r="AQ306" s="91">
        <v>0</v>
      </c>
      <c r="AR306" s="91">
        <v>0</v>
      </c>
      <c r="AS306" s="91">
        <v>1499751</v>
      </c>
      <c r="AT306" s="91">
        <v>881831.26</v>
      </c>
      <c r="AU306" s="91">
        <v>0</v>
      </c>
      <c r="AV306" s="92">
        <v>44773</v>
      </c>
      <c r="AW306" t="s">
        <v>6</v>
      </c>
      <c r="AX306">
        <v>2022</v>
      </c>
      <c r="AY306" t="s">
        <v>178</v>
      </c>
    </row>
    <row r="307" spans="1:51" x14ac:dyDescent="0.25">
      <c r="A307" s="89">
        <v>70</v>
      </c>
      <c r="B307" s="90" t="s">
        <v>100</v>
      </c>
      <c r="C307" s="91">
        <v>556999.34</v>
      </c>
      <c r="D307" s="91">
        <v>0</v>
      </c>
      <c r="E307" s="91">
        <v>0</v>
      </c>
      <c r="F307" s="91">
        <v>0</v>
      </c>
      <c r="G307" s="91">
        <v>0</v>
      </c>
      <c r="H307" s="91">
        <v>0</v>
      </c>
      <c r="I307" s="91">
        <v>0</v>
      </c>
      <c r="J307" s="91">
        <v>0</v>
      </c>
      <c r="K307" s="91">
        <v>0</v>
      </c>
      <c r="L307" s="91">
        <v>0</v>
      </c>
      <c r="M307" s="91">
        <v>0</v>
      </c>
      <c r="N307" s="91">
        <v>0</v>
      </c>
      <c r="O307" s="91">
        <v>0</v>
      </c>
      <c r="P307" s="91">
        <v>556999.34</v>
      </c>
      <c r="Q307" s="91">
        <v>0</v>
      </c>
      <c r="R307" s="91">
        <v>0</v>
      </c>
      <c r="S307" s="91">
        <v>0</v>
      </c>
      <c r="T307" s="91">
        <v>556999.34</v>
      </c>
      <c r="U307" s="91">
        <v>0</v>
      </c>
      <c r="V307" s="91">
        <v>0</v>
      </c>
      <c r="W307" s="91">
        <v>0</v>
      </c>
      <c r="X307" s="91">
        <v>0</v>
      </c>
      <c r="Y307" s="91">
        <v>0</v>
      </c>
      <c r="Z307" s="91">
        <v>0</v>
      </c>
      <c r="AA307" s="91">
        <v>0</v>
      </c>
      <c r="AB307" s="91">
        <v>0</v>
      </c>
      <c r="AC307" s="326">
        <v>0</v>
      </c>
      <c r="AD307" s="91">
        <v>0</v>
      </c>
      <c r="AE307" s="91">
        <v>0</v>
      </c>
      <c r="AF307" s="91">
        <v>0</v>
      </c>
      <c r="AG307" s="91">
        <v>0</v>
      </c>
      <c r="AH307" s="91">
        <v>0</v>
      </c>
      <c r="AI307" s="91">
        <v>0</v>
      </c>
      <c r="AJ307" s="91">
        <v>0</v>
      </c>
      <c r="AK307" s="91">
        <v>0</v>
      </c>
      <c r="AL307" s="91">
        <v>0</v>
      </c>
      <c r="AM307" s="91">
        <v>0</v>
      </c>
      <c r="AN307" s="91">
        <v>0</v>
      </c>
      <c r="AO307" s="91">
        <v>0</v>
      </c>
      <c r="AP307" s="91">
        <v>0</v>
      </c>
      <c r="AQ307" s="91">
        <v>0</v>
      </c>
      <c r="AR307" s="91">
        <v>0</v>
      </c>
      <c r="AS307" s="91">
        <v>0</v>
      </c>
      <c r="AT307" s="91">
        <v>0</v>
      </c>
      <c r="AU307" s="91">
        <v>0</v>
      </c>
      <c r="AV307" s="92">
        <v>44773</v>
      </c>
      <c r="AW307" t="s">
        <v>6</v>
      </c>
      <c r="AX307">
        <v>2022</v>
      </c>
      <c r="AY307" t="s">
        <v>181</v>
      </c>
    </row>
    <row r="308" spans="1:51" x14ac:dyDescent="0.25">
      <c r="A308" s="89">
        <v>71</v>
      </c>
      <c r="B308" s="90" t="s">
        <v>83</v>
      </c>
      <c r="C308" s="91">
        <v>15873324.300000001</v>
      </c>
      <c r="D308" s="91">
        <v>0</v>
      </c>
      <c r="E308" s="91">
        <v>0</v>
      </c>
      <c r="F308" s="91">
        <v>0</v>
      </c>
      <c r="G308" s="91">
        <v>424992.94</v>
      </c>
      <c r="H308" s="91">
        <v>0</v>
      </c>
      <c r="I308" s="91">
        <v>0</v>
      </c>
      <c r="J308" s="91">
        <v>0</v>
      </c>
      <c r="K308" s="91">
        <v>345104.89</v>
      </c>
      <c r="L308" s="91">
        <v>0</v>
      </c>
      <c r="M308" s="91">
        <v>0</v>
      </c>
      <c r="N308" s="91">
        <v>2449875.29</v>
      </c>
      <c r="O308" s="91">
        <v>2449875.29</v>
      </c>
      <c r="P308" s="91">
        <v>472223.77</v>
      </c>
      <c r="Q308" s="91">
        <v>0</v>
      </c>
      <c r="R308" s="91">
        <v>0</v>
      </c>
      <c r="S308" s="91">
        <v>0</v>
      </c>
      <c r="T308" s="91">
        <v>3692196.89</v>
      </c>
      <c r="U308" s="91">
        <v>0</v>
      </c>
      <c r="V308" s="91">
        <v>0</v>
      </c>
      <c r="W308" s="91">
        <v>0</v>
      </c>
      <c r="X308" s="91">
        <v>5184</v>
      </c>
      <c r="Y308" s="91">
        <v>0</v>
      </c>
      <c r="Z308" s="91">
        <v>0</v>
      </c>
      <c r="AA308" s="91">
        <v>0</v>
      </c>
      <c r="AB308" s="91">
        <v>0</v>
      </c>
      <c r="AC308" s="326">
        <v>109861.33</v>
      </c>
      <c r="AD308" s="91">
        <v>11791327.17</v>
      </c>
      <c r="AE308" s="91">
        <v>2205</v>
      </c>
      <c r="AF308" s="91">
        <v>0</v>
      </c>
      <c r="AG308" s="91">
        <v>0</v>
      </c>
      <c r="AH308" s="91">
        <v>0</v>
      </c>
      <c r="AI308" s="91">
        <v>0</v>
      </c>
      <c r="AJ308" s="91">
        <v>0</v>
      </c>
      <c r="AK308" s="91">
        <v>96355.95</v>
      </c>
      <c r="AL308" s="91">
        <v>0</v>
      </c>
      <c r="AM308" s="91">
        <v>0</v>
      </c>
      <c r="AN308" s="91">
        <v>37006.5</v>
      </c>
      <c r="AO308" s="91">
        <v>0</v>
      </c>
      <c r="AP308" s="91">
        <v>81686.22</v>
      </c>
      <c r="AQ308" s="91">
        <v>0</v>
      </c>
      <c r="AR308" s="91">
        <v>0</v>
      </c>
      <c r="AS308" s="91">
        <v>11908577.5</v>
      </c>
      <c r="AT308" s="91">
        <v>272549.91000000003</v>
      </c>
      <c r="AU308" s="91">
        <v>57501.24</v>
      </c>
      <c r="AV308" s="92">
        <v>44773</v>
      </c>
      <c r="AW308" t="s">
        <v>6</v>
      </c>
      <c r="AX308">
        <v>2022</v>
      </c>
      <c r="AY308" t="s">
        <v>161</v>
      </c>
    </row>
    <row r="309" spans="1:51" x14ac:dyDescent="0.25">
      <c r="A309" s="89">
        <v>73</v>
      </c>
      <c r="B309" s="90" t="s">
        <v>84</v>
      </c>
      <c r="C309" s="91">
        <v>112515.39</v>
      </c>
      <c r="D309" s="91">
        <v>0</v>
      </c>
      <c r="E309" s="91">
        <v>0</v>
      </c>
      <c r="F309" s="91">
        <v>0</v>
      </c>
      <c r="G309" s="91">
        <v>0</v>
      </c>
      <c r="H309" s="91">
        <v>0</v>
      </c>
      <c r="I309" s="91">
        <v>0</v>
      </c>
      <c r="J309" s="91">
        <v>0</v>
      </c>
      <c r="K309" s="91">
        <v>0</v>
      </c>
      <c r="L309" s="91">
        <v>0</v>
      </c>
      <c r="M309" s="91">
        <v>0</v>
      </c>
      <c r="N309" s="91">
        <v>0</v>
      </c>
      <c r="O309" s="91">
        <v>0</v>
      </c>
      <c r="P309" s="91">
        <v>0</v>
      </c>
      <c r="Q309" s="91">
        <v>0</v>
      </c>
      <c r="R309" s="91">
        <v>0</v>
      </c>
      <c r="S309" s="91">
        <v>0</v>
      </c>
      <c r="T309" s="91">
        <v>0</v>
      </c>
      <c r="U309" s="91">
        <v>0</v>
      </c>
      <c r="V309" s="91">
        <v>0</v>
      </c>
      <c r="W309" s="91">
        <v>0</v>
      </c>
      <c r="X309" s="91">
        <v>0</v>
      </c>
      <c r="Y309" s="91">
        <v>16665.599999999999</v>
      </c>
      <c r="Z309" s="91">
        <v>0</v>
      </c>
      <c r="AA309" s="91">
        <v>2120.1</v>
      </c>
      <c r="AB309" s="91">
        <v>0</v>
      </c>
      <c r="AC309" s="326">
        <v>0</v>
      </c>
      <c r="AD309" s="91">
        <v>0</v>
      </c>
      <c r="AE309" s="91">
        <v>0</v>
      </c>
      <c r="AF309" s="91">
        <v>0</v>
      </c>
      <c r="AG309" s="91">
        <v>0</v>
      </c>
      <c r="AH309" s="91">
        <v>0</v>
      </c>
      <c r="AI309" s="91">
        <v>0</v>
      </c>
      <c r="AJ309" s="91">
        <v>0</v>
      </c>
      <c r="AK309" s="91">
        <v>0</v>
      </c>
      <c r="AL309" s="91">
        <v>0</v>
      </c>
      <c r="AM309" s="91">
        <v>0</v>
      </c>
      <c r="AN309" s="91">
        <v>3000</v>
      </c>
      <c r="AO309" s="91">
        <v>0</v>
      </c>
      <c r="AP309" s="91">
        <v>0</v>
      </c>
      <c r="AQ309" s="91">
        <v>0</v>
      </c>
      <c r="AR309" s="91">
        <v>0</v>
      </c>
      <c r="AS309" s="91">
        <v>18785.699999999997</v>
      </c>
      <c r="AT309" s="91">
        <v>93729.69</v>
      </c>
      <c r="AU309" s="91">
        <v>90729.69</v>
      </c>
      <c r="AV309" s="92">
        <v>44773</v>
      </c>
      <c r="AW309" t="s">
        <v>6</v>
      </c>
      <c r="AX309">
        <v>2022</v>
      </c>
      <c r="AY309" t="s">
        <v>190</v>
      </c>
    </row>
    <row r="310" spans="1:51" x14ac:dyDescent="0.25">
      <c r="A310" s="89">
        <v>74</v>
      </c>
      <c r="B310" s="90" t="s">
        <v>82</v>
      </c>
      <c r="C310" s="91">
        <v>571744311.87</v>
      </c>
      <c r="D310" s="91">
        <v>2416664.6800000002</v>
      </c>
      <c r="E310" s="91">
        <v>0</v>
      </c>
      <c r="F310" s="91">
        <v>0</v>
      </c>
      <c r="G310" s="91">
        <v>404806.83999999997</v>
      </c>
      <c r="H310" s="91">
        <v>0</v>
      </c>
      <c r="I310" s="91">
        <v>0</v>
      </c>
      <c r="J310" s="91">
        <v>4445243.3100000005</v>
      </c>
      <c r="K310" s="91">
        <v>880563.43</v>
      </c>
      <c r="L310" s="91">
        <v>0</v>
      </c>
      <c r="M310" s="91">
        <v>317681912.25999999</v>
      </c>
      <c r="N310" s="91">
        <v>146589189.31</v>
      </c>
      <c r="O310" s="91">
        <v>464271101.56999999</v>
      </c>
      <c r="P310" s="91">
        <v>5175736.66</v>
      </c>
      <c r="Q310" s="91">
        <v>0</v>
      </c>
      <c r="R310" s="91">
        <v>0</v>
      </c>
      <c r="S310" s="91">
        <v>0</v>
      </c>
      <c r="T310" s="91">
        <v>477594116.49000001</v>
      </c>
      <c r="U310" s="91">
        <v>354271</v>
      </c>
      <c r="V310" s="91">
        <v>353128</v>
      </c>
      <c r="W310" s="91">
        <v>43932.05</v>
      </c>
      <c r="X310" s="91">
        <v>3564474.95</v>
      </c>
      <c r="Y310" s="91">
        <v>137360.88</v>
      </c>
      <c r="Z310" s="91">
        <v>0</v>
      </c>
      <c r="AA310" s="91">
        <v>49235011.009999998</v>
      </c>
      <c r="AB310" s="91">
        <v>917096.99000000011</v>
      </c>
      <c r="AC310" s="326">
        <v>25114449.330000002</v>
      </c>
      <c r="AD310" s="91">
        <v>274557.92</v>
      </c>
      <c r="AE310" s="91">
        <v>698365.54</v>
      </c>
      <c r="AF310" s="91">
        <v>0</v>
      </c>
      <c r="AG310" s="91">
        <v>0</v>
      </c>
      <c r="AH310" s="91">
        <v>6310866.3300000001</v>
      </c>
      <c r="AI310" s="91">
        <v>0</v>
      </c>
      <c r="AJ310" s="91">
        <v>2140278.23</v>
      </c>
      <c r="AK310" s="91">
        <v>2859063.94</v>
      </c>
      <c r="AL310" s="91">
        <v>133411.69</v>
      </c>
      <c r="AM310" s="91">
        <v>0</v>
      </c>
      <c r="AN310" s="91">
        <v>1511116.53</v>
      </c>
      <c r="AO310" s="91">
        <v>24665.96</v>
      </c>
      <c r="AP310" s="91">
        <v>449690.8</v>
      </c>
      <c r="AQ310" s="91">
        <v>0</v>
      </c>
      <c r="AR310" s="91">
        <v>0</v>
      </c>
      <c r="AS310" s="91">
        <v>89143792.230000019</v>
      </c>
      <c r="AT310" s="91">
        <v>5006402.92</v>
      </c>
      <c r="AU310" s="91">
        <v>28454</v>
      </c>
      <c r="AV310" s="92">
        <v>44773</v>
      </c>
      <c r="AW310" t="s">
        <v>6</v>
      </c>
      <c r="AX310">
        <v>2022</v>
      </c>
      <c r="AY310" t="s">
        <v>148</v>
      </c>
    </row>
    <row r="311" spans="1:51" x14ac:dyDescent="0.25">
      <c r="A311" s="89">
        <v>77</v>
      </c>
      <c r="B311" s="90" t="s">
        <v>195</v>
      </c>
      <c r="C311" s="91">
        <v>7284.49</v>
      </c>
      <c r="D311" s="91">
        <v>0</v>
      </c>
      <c r="E311" s="91">
        <v>0</v>
      </c>
      <c r="F311" s="91">
        <v>0</v>
      </c>
      <c r="G311" s="91">
        <v>0</v>
      </c>
      <c r="H311" s="91">
        <v>0</v>
      </c>
      <c r="I311" s="91">
        <v>0</v>
      </c>
      <c r="J311" s="91">
        <v>405.02</v>
      </c>
      <c r="K311" s="91">
        <v>0</v>
      </c>
      <c r="L311" s="91">
        <v>0</v>
      </c>
      <c r="M311" s="91">
        <v>0</v>
      </c>
      <c r="N311" s="91">
        <v>0</v>
      </c>
      <c r="O311" s="91">
        <v>0</v>
      </c>
      <c r="P311" s="91">
        <v>0</v>
      </c>
      <c r="Q311" s="91">
        <v>0</v>
      </c>
      <c r="R311" s="91">
        <v>0</v>
      </c>
      <c r="S311" s="91">
        <v>0</v>
      </c>
      <c r="T311" s="91">
        <v>405.02</v>
      </c>
      <c r="U311" s="91">
        <v>0</v>
      </c>
      <c r="V311" s="91">
        <v>0</v>
      </c>
      <c r="W311" s="91">
        <v>0</v>
      </c>
      <c r="X311" s="91">
        <v>0</v>
      </c>
      <c r="Y311" s="91">
        <v>0</v>
      </c>
      <c r="Z311" s="91">
        <v>0</v>
      </c>
      <c r="AA311" s="91">
        <v>0</v>
      </c>
      <c r="AB311" s="91">
        <v>0</v>
      </c>
      <c r="AC311" s="326">
        <v>0</v>
      </c>
      <c r="AD311" s="91">
        <v>0</v>
      </c>
      <c r="AE311" s="91">
        <v>0</v>
      </c>
      <c r="AF311" s="91">
        <v>0</v>
      </c>
      <c r="AG311" s="91">
        <v>0</v>
      </c>
      <c r="AH311" s="91">
        <v>0</v>
      </c>
      <c r="AI311" s="91">
        <v>0</v>
      </c>
      <c r="AJ311" s="91">
        <v>0</v>
      </c>
      <c r="AK311" s="91">
        <v>6879.47</v>
      </c>
      <c r="AL311" s="91">
        <v>0</v>
      </c>
      <c r="AM311" s="91">
        <v>0</v>
      </c>
      <c r="AN311" s="91">
        <v>0</v>
      </c>
      <c r="AO311" s="91">
        <v>0</v>
      </c>
      <c r="AP311" s="91">
        <v>0</v>
      </c>
      <c r="AQ311" s="91">
        <v>0</v>
      </c>
      <c r="AR311" s="91">
        <v>0</v>
      </c>
      <c r="AS311" s="91">
        <v>0</v>
      </c>
      <c r="AT311" s="91">
        <v>6879.47</v>
      </c>
      <c r="AU311" s="91">
        <v>0</v>
      </c>
      <c r="AV311" s="92">
        <v>44773</v>
      </c>
      <c r="AW311" t="s">
        <v>6</v>
      </c>
      <c r="AX311">
        <v>2022</v>
      </c>
      <c r="AY311" t="s">
        <v>196</v>
      </c>
    </row>
    <row r="312" spans="1:51" x14ac:dyDescent="0.25">
      <c r="A312" s="89">
        <v>78</v>
      </c>
      <c r="B312" s="90" t="s">
        <v>88</v>
      </c>
      <c r="C312" s="91">
        <v>309756.45</v>
      </c>
      <c r="D312" s="91">
        <v>135.75</v>
      </c>
      <c r="E312" s="91">
        <v>0</v>
      </c>
      <c r="F312" s="91">
        <v>0</v>
      </c>
      <c r="G312" s="91">
        <v>0</v>
      </c>
      <c r="H312" s="91">
        <v>0</v>
      </c>
      <c r="I312" s="91">
        <v>0</v>
      </c>
      <c r="J312" s="91">
        <v>1748.02</v>
      </c>
      <c r="K312" s="91">
        <v>4132.3</v>
      </c>
      <c r="L312" s="91">
        <v>0</v>
      </c>
      <c r="M312" s="91">
        <v>0</v>
      </c>
      <c r="N312" s="91">
        <v>0</v>
      </c>
      <c r="O312" s="91">
        <v>0</v>
      </c>
      <c r="P312" s="91">
        <v>4184.45</v>
      </c>
      <c r="Q312" s="91">
        <v>0</v>
      </c>
      <c r="R312" s="91">
        <v>0</v>
      </c>
      <c r="S312" s="91">
        <v>0</v>
      </c>
      <c r="T312" s="91">
        <v>10200.52</v>
      </c>
      <c r="U312" s="91">
        <v>2308.44</v>
      </c>
      <c r="V312" s="91">
        <v>1505.3700000000001</v>
      </c>
      <c r="W312" s="91">
        <v>0</v>
      </c>
      <c r="X312" s="91">
        <v>0</v>
      </c>
      <c r="Y312" s="91">
        <v>0</v>
      </c>
      <c r="Z312" s="91">
        <v>0</v>
      </c>
      <c r="AA312" s="91">
        <v>89497.41</v>
      </c>
      <c r="AB312" s="91">
        <v>0</v>
      </c>
      <c r="AC312" s="326">
        <v>50246.58</v>
      </c>
      <c r="AD312" s="91">
        <v>0</v>
      </c>
      <c r="AE312" s="91">
        <v>975</v>
      </c>
      <c r="AF312" s="91">
        <v>0</v>
      </c>
      <c r="AG312" s="91">
        <v>0</v>
      </c>
      <c r="AH312" s="91">
        <v>0</v>
      </c>
      <c r="AI312" s="91">
        <v>0</v>
      </c>
      <c r="AJ312" s="91">
        <v>0</v>
      </c>
      <c r="AK312" s="91">
        <v>108537.62999999999</v>
      </c>
      <c r="AL312" s="91">
        <v>0</v>
      </c>
      <c r="AM312" s="91">
        <v>0</v>
      </c>
      <c r="AN312" s="91">
        <v>4858</v>
      </c>
      <c r="AO312" s="91">
        <v>0</v>
      </c>
      <c r="AP312" s="91">
        <v>287.5</v>
      </c>
      <c r="AQ312" s="91">
        <v>0</v>
      </c>
      <c r="AR312" s="91">
        <v>0</v>
      </c>
      <c r="AS312" s="91">
        <v>144532.79999999999</v>
      </c>
      <c r="AT312" s="91">
        <v>155023.13</v>
      </c>
      <c r="AU312" s="91">
        <v>41340</v>
      </c>
      <c r="AV312" s="92">
        <v>44773</v>
      </c>
      <c r="AW312" t="s">
        <v>6</v>
      </c>
      <c r="AX312">
        <v>2022</v>
      </c>
      <c r="AY312" t="s">
        <v>185</v>
      </c>
    </row>
    <row r="313" spans="1:51" x14ac:dyDescent="0.25">
      <c r="A313" s="89">
        <v>80</v>
      </c>
      <c r="B313" s="90" t="s">
        <v>89</v>
      </c>
      <c r="C313" s="91">
        <v>170538860.99000001</v>
      </c>
      <c r="D313" s="91">
        <v>39903.61</v>
      </c>
      <c r="E313" s="91">
        <v>0</v>
      </c>
      <c r="F313" s="91">
        <v>0</v>
      </c>
      <c r="G313" s="91">
        <v>306211.76</v>
      </c>
      <c r="H313" s="91">
        <v>0</v>
      </c>
      <c r="I313" s="91">
        <v>0</v>
      </c>
      <c r="J313" s="91">
        <v>183200.77</v>
      </c>
      <c r="K313" s="91">
        <v>358777.80000000005</v>
      </c>
      <c r="L313" s="91">
        <v>0</v>
      </c>
      <c r="M313" s="91">
        <v>39305382.210000001</v>
      </c>
      <c r="N313" s="91">
        <v>85701180.810000002</v>
      </c>
      <c r="O313" s="91">
        <v>125006563.02000001</v>
      </c>
      <c r="P313" s="91">
        <v>1215399.78</v>
      </c>
      <c r="Q313" s="91">
        <v>0</v>
      </c>
      <c r="R313" s="91">
        <v>0</v>
      </c>
      <c r="S313" s="91">
        <v>0</v>
      </c>
      <c r="T313" s="91">
        <v>127110056.74000001</v>
      </c>
      <c r="U313" s="91">
        <v>1325380.74</v>
      </c>
      <c r="V313" s="91">
        <v>332827.53999999998</v>
      </c>
      <c r="W313" s="91">
        <v>228758.86</v>
      </c>
      <c r="X313" s="91">
        <v>1009065.46</v>
      </c>
      <c r="Y313" s="91">
        <v>1126969.95</v>
      </c>
      <c r="Z313" s="91">
        <v>0</v>
      </c>
      <c r="AA313" s="91">
        <v>0</v>
      </c>
      <c r="AB313" s="91">
        <v>0</v>
      </c>
      <c r="AC313" s="326">
        <v>14426944.98</v>
      </c>
      <c r="AD313" s="91">
        <v>3965152.33</v>
      </c>
      <c r="AE313" s="91">
        <v>281706.21000000002</v>
      </c>
      <c r="AF313" s="91">
        <v>0</v>
      </c>
      <c r="AG313" s="91">
        <v>0</v>
      </c>
      <c r="AH313" s="91">
        <v>0</v>
      </c>
      <c r="AI313" s="91">
        <v>0</v>
      </c>
      <c r="AJ313" s="91">
        <v>10401329.75</v>
      </c>
      <c r="AK313" s="91">
        <v>1962973.9100000001</v>
      </c>
      <c r="AL313" s="91">
        <v>706386.35</v>
      </c>
      <c r="AM313" s="91">
        <v>0</v>
      </c>
      <c r="AN313" s="91">
        <v>1954511.24</v>
      </c>
      <c r="AO313" s="91">
        <v>0</v>
      </c>
      <c r="AP313" s="91">
        <v>222592.46</v>
      </c>
      <c r="AQ313" s="91">
        <v>0</v>
      </c>
      <c r="AR313" s="91">
        <v>0</v>
      </c>
      <c r="AS313" s="91">
        <v>33098135.82</v>
      </c>
      <c r="AT313" s="91">
        <v>10330668.43</v>
      </c>
      <c r="AU313" s="91">
        <v>5484204.4699999997</v>
      </c>
      <c r="AV313" s="92">
        <v>44773</v>
      </c>
      <c r="AW313" t="s">
        <v>6</v>
      </c>
      <c r="AX313">
        <v>2022</v>
      </c>
      <c r="AY313" t="s">
        <v>288</v>
      </c>
    </row>
    <row r="314" spans="1:51" x14ac:dyDescent="0.25">
      <c r="A314" s="89">
        <v>83</v>
      </c>
      <c r="B314" s="90" t="s">
        <v>96</v>
      </c>
      <c r="C314" s="91">
        <v>44763568.979999997</v>
      </c>
      <c r="D314" s="91">
        <v>18595.25</v>
      </c>
      <c r="E314" s="91">
        <v>0</v>
      </c>
      <c r="F314" s="91">
        <v>0</v>
      </c>
      <c r="G314" s="91">
        <v>1485.77</v>
      </c>
      <c r="H314" s="91">
        <v>0</v>
      </c>
      <c r="I314" s="91">
        <v>0</v>
      </c>
      <c r="J314" s="91">
        <v>993225.47</v>
      </c>
      <c r="K314" s="91">
        <v>151018.32999999999</v>
      </c>
      <c r="L314" s="91">
        <v>0</v>
      </c>
      <c r="M314" s="91">
        <v>13839953.079999998</v>
      </c>
      <c r="N314" s="91">
        <v>11936615.76</v>
      </c>
      <c r="O314" s="91">
        <v>25776568.839999996</v>
      </c>
      <c r="P314" s="91">
        <v>1050990.3399999999</v>
      </c>
      <c r="Q314" s="91">
        <v>0</v>
      </c>
      <c r="R314" s="91">
        <v>0</v>
      </c>
      <c r="S314" s="91">
        <v>0</v>
      </c>
      <c r="T314" s="91">
        <v>27991883.999999996</v>
      </c>
      <c r="U314" s="91">
        <v>1194995.93</v>
      </c>
      <c r="V314" s="91">
        <v>89881.26</v>
      </c>
      <c r="W314" s="91">
        <v>38784.310000000005</v>
      </c>
      <c r="X314" s="91">
        <v>103926.36</v>
      </c>
      <c r="Y314" s="91">
        <v>4656.41</v>
      </c>
      <c r="Z314" s="91">
        <v>0</v>
      </c>
      <c r="AA314" s="91">
        <v>20431.759999999998</v>
      </c>
      <c r="AB314" s="91">
        <v>0</v>
      </c>
      <c r="AC314" s="326">
        <v>10179325.5</v>
      </c>
      <c r="AD314" s="91">
        <v>1679866.83</v>
      </c>
      <c r="AE314" s="91">
        <v>79916.62</v>
      </c>
      <c r="AF314" s="91">
        <v>0</v>
      </c>
      <c r="AG314" s="91">
        <v>0</v>
      </c>
      <c r="AH314" s="91">
        <v>0</v>
      </c>
      <c r="AI314" s="91">
        <v>0</v>
      </c>
      <c r="AJ314" s="91">
        <v>25142.18</v>
      </c>
      <c r="AK314" s="91">
        <v>1729139.09</v>
      </c>
      <c r="AL314" s="91">
        <v>158397.22</v>
      </c>
      <c r="AM314" s="91">
        <v>0</v>
      </c>
      <c r="AN314" s="91">
        <v>750717.85000000009</v>
      </c>
      <c r="AO314" s="91">
        <v>0</v>
      </c>
      <c r="AP314" s="91">
        <v>22136.94</v>
      </c>
      <c r="AQ314" s="91">
        <v>0</v>
      </c>
      <c r="AR314" s="91">
        <v>0</v>
      </c>
      <c r="AS314" s="91">
        <v>13416927.159999998</v>
      </c>
      <c r="AT314" s="91">
        <v>3354757.82</v>
      </c>
      <c r="AU314" s="91">
        <v>694366.71999999997</v>
      </c>
      <c r="AV314" s="92">
        <v>44773</v>
      </c>
      <c r="AW314" t="s">
        <v>6</v>
      </c>
      <c r="AX314">
        <v>2022</v>
      </c>
      <c r="AY314" t="s">
        <v>158</v>
      </c>
    </row>
    <row r="315" spans="1:51" x14ac:dyDescent="0.25">
      <c r="A315" s="89">
        <v>86</v>
      </c>
      <c r="B315" s="90" t="s">
        <v>197</v>
      </c>
      <c r="C315" s="91">
        <v>316052.82</v>
      </c>
      <c r="D315" s="91">
        <v>0</v>
      </c>
      <c r="E315" s="91">
        <v>0</v>
      </c>
      <c r="F315" s="91">
        <v>0</v>
      </c>
      <c r="G315" s="91">
        <v>0</v>
      </c>
      <c r="H315" s="91">
        <v>0</v>
      </c>
      <c r="I315" s="91">
        <v>0</v>
      </c>
      <c r="J315" s="91">
        <v>211.4</v>
      </c>
      <c r="K315" s="91">
        <v>0</v>
      </c>
      <c r="L315" s="91">
        <v>0</v>
      </c>
      <c r="M315" s="91">
        <v>98560.5</v>
      </c>
      <c r="N315" s="91">
        <v>203026.68</v>
      </c>
      <c r="O315" s="91">
        <v>301587.18</v>
      </c>
      <c r="P315" s="91">
        <v>5103.84</v>
      </c>
      <c r="Q315" s="91">
        <v>0</v>
      </c>
      <c r="R315" s="91">
        <v>0</v>
      </c>
      <c r="S315" s="91">
        <v>0</v>
      </c>
      <c r="T315" s="91">
        <v>306902.42</v>
      </c>
      <c r="U315" s="91">
        <v>0</v>
      </c>
      <c r="V315" s="91">
        <v>0</v>
      </c>
      <c r="W315" s="91">
        <v>0</v>
      </c>
      <c r="X315" s="91">
        <v>0</v>
      </c>
      <c r="Y315" s="91">
        <v>0</v>
      </c>
      <c r="Z315" s="91">
        <v>0</v>
      </c>
      <c r="AA315" s="91">
        <v>0</v>
      </c>
      <c r="AB315" s="91">
        <v>0</v>
      </c>
      <c r="AC315" s="326">
        <v>2111.4699999999998</v>
      </c>
      <c r="AD315" s="91">
        <v>0</v>
      </c>
      <c r="AE315" s="91">
        <v>0</v>
      </c>
      <c r="AF315" s="91">
        <v>0</v>
      </c>
      <c r="AG315" s="91">
        <v>0</v>
      </c>
      <c r="AH315" s="91">
        <v>0</v>
      </c>
      <c r="AI315" s="91">
        <v>0</v>
      </c>
      <c r="AJ315" s="91">
        <v>0</v>
      </c>
      <c r="AK315" s="91">
        <v>2638.87</v>
      </c>
      <c r="AL315" s="91">
        <v>0</v>
      </c>
      <c r="AM315" s="91">
        <v>0</v>
      </c>
      <c r="AN315" s="91">
        <v>0</v>
      </c>
      <c r="AO315" s="91">
        <v>0</v>
      </c>
      <c r="AP315" s="91">
        <v>3900</v>
      </c>
      <c r="AQ315" s="91">
        <v>0</v>
      </c>
      <c r="AR315" s="91">
        <v>0</v>
      </c>
      <c r="AS315" s="91">
        <v>2111.4699999999998</v>
      </c>
      <c r="AT315" s="91">
        <v>7038.93</v>
      </c>
      <c r="AU315" s="91">
        <v>500.06</v>
      </c>
      <c r="AV315" s="92">
        <v>44773</v>
      </c>
      <c r="AW315" t="s">
        <v>6</v>
      </c>
      <c r="AX315">
        <v>2022</v>
      </c>
      <c r="AY315" t="s">
        <v>198</v>
      </c>
    </row>
    <row r="316" spans="1:51" x14ac:dyDescent="0.25">
      <c r="A316" s="89">
        <v>91</v>
      </c>
      <c r="B316" s="90" t="s">
        <v>106</v>
      </c>
      <c r="C316" s="91">
        <v>4965018.97</v>
      </c>
      <c r="D316" s="91">
        <v>1725990.15</v>
      </c>
      <c r="E316" s="91">
        <v>0</v>
      </c>
      <c r="F316" s="91">
        <v>0</v>
      </c>
      <c r="G316" s="91">
        <v>401177.81</v>
      </c>
      <c r="H316" s="91">
        <v>0</v>
      </c>
      <c r="I316" s="91">
        <v>0</v>
      </c>
      <c r="J316" s="91">
        <v>0</v>
      </c>
      <c r="K316" s="91">
        <v>0</v>
      </c>
      <c r="L316" s="91">
        <v>0</v>
      </c>
      <c r="M316" s="91">
        <v>0</v>
      </c>
      <c r="N316" s="91">
        <v>29160.78</v>
      </c>
      <c r="O316" s="91">
        <v>29160.78</v>
      </c>
      <c r="P316" s="91">
        <v>592577.24</v>
      </c>
      <c r="Q316" s="91">
        <v>0</v>
      </c>
      <c r="R316" s="91">
        <v>0</v>
      </c>
      <c r="S316" s="91">
        <v>0</v>
      </c>
      <c r="T316" s="91">
        <v>2748905.9799999995</v>
      </c>
      <c r="U316" s="91">
        <v>148436.25</v>
      </c>
      <c r="V316" s="91">
        <v>193267.82</v>
      </c>
      <c r="W316" s="91">
        <v>0</v>
      </c>
      <c r="X316" s="91">
        <v>0</v>
      </c>
      <c r="Y316" s="91">
        <v>0</v>
      </c>
      <c r="Z316" s="91">
        <v>0</v>
      </c>
      <c r="AA316" s="91">
        <v>0</v>
      </c>
      <c r="AB316" s="91">
        <v>0</v>
      </c>
      <c r="AC316" s="326">
        <v>0</v>
      </c>
      <c r="AD316" s="91">
        <v>0</v>
      </c>
      <c r="AE316" s="91">
        <v>100</v>
      </c>
      <c r="AF316" s="91">
        <v>0</v>
      </c>
      <c r="AG316" s="91">
        <v>0</v>
      </c>
      <c r="AH316" s="91">
        <v>0</v>
      </c>
      <c r="AI316" s="91">
        <v>0</v>
      </c>
      <c r="AJ316" s="91">
        <v>1740821.48</v>
      </c>
      <c r="AK316" s="91">
        <v>1911.73</v>
      </c>
      <c r="AL316" s="91">
        <v>19466.939999999999</v>
      </c>
      <c r="AM316" s="91">
        <v>0</v>
      </c>
      <c r="AN316" s="91">
        <v>71632.740000000005</v>
      </c>
      <c r="AO316" s="91">
        <v>0</v>
      </c>
      <c r="AP316" s="91">
        <v>500</v>
      </c>
      <c r="AQ316" s="91">
        <v>0</v>
      </c>
      <c r="AR316" s="91">
        <v>0</v>
      </c>
      <c r="AS316" s="91">
        <v>2082625.55</v>
      </c>
      <c r="AT316" s="91">
        <v>133487.44</v>
      </c>
      <c r="AU316" s="91">
        <v>39976.03</v>
      </c>
      <c r="AV316" s="92">
        <v>44773</v>
      </c>
      <c r="AW316" t="s">
        <v>6</v>
      </c>
      <c r="AX316">
        <v>2022</v>
      </c>
      <c r="AY316" t="s">
        <v>192</v>
      </c>
    </row>
    <row r="317" spans="1:51" x14ac:dyDescent="0.25">
      <c r="A317" s="89">
        <v>93</v>
      </c>
      <c r="B317" s="90" t="s">
        <v>103</v>
      </c>
      <c r="C317" s="91">
        <v>3812925.12</v>
      </c>
      <c r="D317" s="91">
        <v>0</v>
      </c>
      <c r="E317" s="91">
        <v>0</v>
      </c>
      <c r="F317" s="91">
        <v>0</v>
      </c>
      <c r="G317" s="91">
        <v>7456.27</v>
      </c>
      <c r="H317" s="91">
        <v>0</v>
      </c>
      <c r="I317" s="91">
        <v>0</v>
      </c>
      <c r="J317" s="91">
        <v>1.2</v>
      </c>
      <c r="K317" s="91">
        <v>1839.08</v>
      </c>
      <c r="L317" s="91">
        <v>0</v>
      </c>
      <c r="M317" s="91">
        <v>1.57</v>
      </c>
      <c r="N317" s="91">
        <v>0</v>
      </c>
      <c r="O317" s="91">
        <v>1.57</v>
      </c>
      <c r="P317" s="91">
        <v>11473.09</v>
      </c>
      <c r="Q317" s="91">
        <v>0</v>
      </c>
      <c r="R317" s="91">
        <v>0</v>
      </c>
      <c r="S317" s="91">
        <v>0</v>
      </c>
      <c r="T317" s="91">
        <v>20771.21</v>
      </c>
      <c r="U317" s="91">
        <v>15055.61</v>
      </c>
      <c r="V317" s="91">
        <v>5446.45</v>
      </c>
      <c r="W317" s="91">
        <v>0</v>
      </c>
      <c r="X317" s="91">
        <v>150000</v>
      </c>
      <c r="Y317" s="91">
        <v>0</v>
      </c>
      <c r="Z317" s="91">
        <v>0</v>
      </c>
      <c r="AA317" s="91">
        <v>0</v>
      </c>
      <c r="AB317" s="91">
        <v>0</v>
      </c>
      <c r="AC317" s="326">
        <v>0</v>
      </c>
      <c r="AD317" s="91">
        <v>114595.32</v>
      </c>
      <c r="AE317" s="91">
        <v>1992.1</v>
      </c>
      <c r="AF317" s="91">
        <v>0</v>
      </c>
      <c r="AG317" s="91">
        <v>0</v>
      </c>
      <c r="AH317" s="91">
        <v>0</v>
      </c>
      <c r="AI317" s="91">
        <v>0</v>
      </c>
      <c r="AJ317" s="91">
        <v>0</v>
      </c>
      <c r="AK317" s="91">
        <v>62247.08</v>
      </c>
      <c r="AL317" s="91">
        <v>53229.99</v>
      </c>
      <c r="AM317" s="91">
        <v>0</v>
      </c>
      <c r="AN317" s="91">
        <v>275498.18</v>
      </c>
      <c r="AO317" s="91">
        <v>0</v>
      </c>
      <c r="AP317" s="91">
        <v>400</v>
      </c>
      <c r="AQ317" s="91">
        <v>0</v>
      </c>
      <c r="AR317" s="91">
        <v>0</v>
      </c>
      <c r="AS317" s="91">
        <v>287089.48</v>
      </c>
      <c r="AT317" s="91">
        <v>3505064.43</v>
      </c>
      <c r="AU317" s="91">
        <v>3113689.18</v>
      </c>
      <c r="AV317" s="92">
        <v>44773</v>
      </c>
      <c r="AW317" t="s">
        <v>6</v>
      </c>
      <c r="AX317">
        <v>2022</v>
      </c>
      <c r="AY317" t="s">
        <v>175</v>
      </c>
    </row>
    <row r="318" spans="1:51" x14ac:dyDescent="0.25">
      <c r="A318" s="89">
        <v>96</v>
      </c>
      <c r="B318" s="90" t="s">
        <v>73</v>
      </c>
      <c r="C318" s="91">
        <v>82523833.720000014</v>
      </c>
      <c r="D318" s="91">
        <v>11279.55</v>
      </c>
      <c r="E318" s="91">
        <v>0</v>
      </c>
      <c r="F318" s="91">
        <v>0</v>
      </c>
      <c r="G318" s="91">
        <v>52977.120000000003</v>
      </c>
      <c r="H318" s="91">
        <v>0</v>
      </c>
      <c r="I318" s="91">
        <v>0</v>
      </c>
      <c r="J318" s="91">
        <v>420653.37999999995</v>
      </c>
      <c r="K318" s="91">
        <v>259803.26</v>
      </c>
      <c r="L318" s="91">
        <v>0</v>
      </c>
      <c r="M318" s="91">
        <v>32003111.59</v>
      </c>
      <c r="N318" s="91">
        <v>41124491.689999998</v>
      </c>
      <c r="O318" s="91">
        <v>73127603.280000001</v>
      </c>
      <c r="P318" s="91">
        <v>236633.51</v>
      </c>
      <c r="Q318" s="91">
        <v>0</v>
      </c>
      <c r="R318" s="91">
        <v>0</v>
      </c>
      <c r="S318" s="91">
        <v>0</v>
      </c>
      <c r="T318" s="91">
        <v>74108950.100000009</v>
      </c>
      <c r="U318" s="91">
        <v>451422.63</v>
      </c>
      <c r="V318" s="91">
        <v>171764.08</v>
      </c>
      <c r="W318" s="91">
        <v>93981.42</v>
      </c>
      <c r="X318" s="91">
        <v>713344.87</v>
      </c>
      <c r="Y318" s="91">
        <v>47616.5</v>
      </c>
      <c r="Z318" s="91">
        <v>0</v>
      </c>
      <c r="AA318" s="91">
        <v>33871.15</v>
      </c>
      <c r="AB318" s="91">
        <v>8740.51</v>
      </c>
      <c r="AC318" s="326">
        <v>3466416.59</v>
      </c>
      <c r="AD318" s="91">
        <v>352861.71</v>
      </c>
      <c r="AE318" s="91">
        <v>234668.32</v>
      </c>
      <c r="AF318" s="91">
        <v>0</v>
      </c>
      <c r="AG318" s="91">
        <v>0</v>
      </c>
      <c r="AH318" s="91">
        <v>0</v>
      </c>
      <c r="AI318" s="91">
        <v>0</v>
      </c>
      <c r="AJ318" s="91">
        <v>22990.95</v>
      </c>
      <c r="AK318" s="91">
        <v>502845.42000000004</v>
      </c>
      <c r="AL318" s="91">
        <v>235986.79</v>
      </c>
      <c r="AM318" s="91">
        <v>0</v>
      </c>
      <c r="AN318" s="91">
        <v>702509.94</v>
      </c>
      <c r="AO318" s="91">
        <v>0</v>
      </c>
      <c r="AP318" s="91">
        <v>35546.239999999998</v>
      </c>
      <c r="AQ318" s="91">
        <v>0</v>
      </c>
      <c r="AR318" s="91">
        <v>0</v>
      </c>
      <c r="AS318" s="91">
        <v>5597678.7300000004</v>
      </c>
      <c r="AT318" s="91">
        <v>2817204.89</v>
      </c>
      <c r="AU318" s="91">
        <v>1340316.5</v>
      </c>
      <c r="AV318" s="92">
        <v>44773</v>
      </c>
      <c r="AW318" t="s">
        <v>6</v>
      </c>
      <c r="AX318">
        <v>2022</v>
      </c>
      <c r="AY318" t="s">
        <v>153</v>
      </c>
    </row>
    <row r="319" spans="1:51" x14ac:dyDescent="0.25">
      <c r="A319" s="89">
        <v>98</v>
      </c>
      <c r="B319" s="90" t="s">
        <v>64</v>
      </c>
      <c r="C319" s="91">
        <v>27396900.860000003</v>
      </c>
      <c r="D319" s="91">
        <v>150865.5</v>
      </c>
      <c r="E319" s="91">
        <v>0</v>
      </c>
      <c r="F319" s="91">
        <v>0</v>
      </c>
      <c r="G319" s="91">
        <v>5594.63</v>
      </c>
      <c r="H319" s="91">
        <v>0</v>
      </c>
      <c r="I319" s="91">
        <v>0</v>
      </c>
      <c r="J319" s="91">
        <v>825481.92</v>
      </c>
      <c r="K319" s="91">
        <v>89452.590000000011</v>
      </c>
      <c r="L319" s="91">
        <v>0</v>
      </c>
      <c r="M319" s="91">
        <v>12879048.880000001</v>
      </c>
      <c r="N319" s="91">
        <v>8459093.8800000008</v>
      </c>
      <c r="O319" s="91">
        <v>21338142.760000002</v>
      </c>
      <c r="P319" s="91">
        <v>90941.59</v>
      </c>
      <c r="Q319" s="91">
        <v>0</v>
      </c>
      <c r="R319" s="91">
        <v>0</v>
      </c>
      <c r="S319" s="91">
        <v>0</v>
      </c>
      <c r="T319" s="91">
        <v>22500478.990000002</v>
      </c>
      <c r="U319" s="91">
        <v>18067.86</v>
      </c>
      <c r="V319" s="91">
        <v>18371.580000000002</v>
      </c>
      <c r="W319" s="91">
        <v>0</v>
      </c>
      <c r="X319" s="91">
        <v>12697.12</v>
      </c>
      <c r="Y319" s="91">
        <v>10480.42</v>
      </c>
      <c r="Z319" s="91">
        <v>0</v>
      </c>
      <c r="AA319" s="91">
        <v>154726.82999999999</v>
      </c>
      <c r="AB319" s="91">
        <v>0</v>
      </c>
      <c r="AC319" s="326">
        <v>1019902.51</v>
      </c>
      <c r="AD319" s="91">
        <v>567974.79</v>
      </c>
      <c r="AE319" s="91">
        <v>21482.97</v>
      </c>
      <c r="AF319" s="91">
        <v>0</v>
      </c>
      <c r="AG319" s="91">
        <v>0</v>
      </c>
      <c r="AH319" s="91">
        <v>0</v>
      </c>
      <c r="AI319" s="91">
        <v>0</v>
      </c>
      <c r="AJ319" s="91">
        <v>2036</v>
      </c>
      <c r="AK319" s="91">
        <v>733167.5</v>
      </c>
      <c r="AL319" s="91">
        <v>42210.23</v>
      </c>
      <c r="AM319" s="91">
        <v>0</v>
      </c>
      <c r="AN319" s="91">
        <v>395568.98</v>
      </c>
      <c r="AO319" s="91">
        <v>0</v>
      </c>
      <c r="AP319" s="91">
        <v>2446.1799999999998</v>
      </c>
      <c r="AQ319" s="91">
        <v>0</v>
      </c>
      <c r="AR319" s="91">
        <v>0</v>
      </c>
      <c r="AS319" s="91">
        <v>1825740.08</v>
      </c>
      <c r="AT319" s="91">
        <v>3070681.7900000005</v>
      </c>
      <c r="AU319" s="91">
        <v>1897288.9000000001</v>
      </c>
      <c r="AV319" s="92">
        <v>44773</v>
      </c>
      <c r="AW319" t="s">
        <v>6</v>
      </c>
      <c r="AX319">
        <v>2022</v>
      </c>
      <c r="AY319" t="s">
        <v>165</v>
      </c>
    </row>
    <row r="320" spans="1:51" x14ac:dyDescent="0.25">
      <c r="A320" s="89">
        <v>100</v>
      </c>
      <c r="B320" s="90" t="s">
        <v>79</v>
      </c>
      <c r="C320" s="91">
        <v>91927316.179999992</v>
      </c>
      <c r="D320" s="91">
        <v>4756.08</v>
      </c>
      <c r="E320" s="91">
        <v>0</v>
      </c>
      <c r="F320" s="91">
        <v>0</v>
      </c>
      <c r="G320" s="91">
        <v>57131.06</v>
      </c>
      <c r="H320" s="91">
        <v>0</v>
      </c>
      <c r="I320" s="91">
        <v>0</v>
      </c>
      <c r="J320" s="91">
        <v>517557.62999999995</v>
      </c>
      <c r="K320" s="91">
        <v>82012.2</v>
      </c>
      <c r="L320" s="91">
        <v>0</v>
      </c>
      <c r="M320" s="91">
        <v>45017347.589999996</v>
      </c>
      <c r="N320" s="91">
        <v>39179780.68</v>
      </c>
      <c r="O320" s="91">
        <v>84197128.269999996</v>
      </c>
      <c r="P320" s="91">
        <v>695854.28</v>
      </c>
      <c r="Q320" s="91">
        <v>0</v>
      </c>
      <c r="R320" s="91">
        <v>0</v>
      </c>
      <c r="S320" s="91">
        <v>0</v>
      </c>
      <c r="T320" s="91">
        <v>85554439.519999996</v>
      </c>
      <c r="U320" s="91">
        <v>355843.33</v>
      </c>
      <c r="V320" s="91">
        <v>46186.18</v>
      </c>
      <c r="W320" s="91">
        <v>5347.89</v>
      </c>
      <c r="X320" s="91">
        <v>44885.43</v>
      </c>
      <c r="Y320" s="91">
        <v>187822.4</v>
      </c>
      <c r="Z320" s="91">
        <v>0</v>
      </c>
      <c r="AA320" s="91">
        <v>0</v>
      </c>
      <c r="AB320" s="91">
        <v>0</v>
      </c>
      <c r="AC320" s="326">
        <v>3617521.8000000003</v>
      </c>
      <c r="AD320" s="91">
        <v>23479.05</v>
      </c>
      <c r="AE320" s="91">
        <v>287547.78999999998</v>
      </c>
      <c r="AF320" s="91">
        <v>0</v>
      </c>
      <c r="AG320" s="91">
        <v>0</v>
      </c>
      <c r="AH320" s="91">
        <v>0</v>
      </c>
      <c r="AI320" s="91">
        <v>0</v>
      </c>
      <c r="AJ320" s="91">
        <v>22998.41</v>
      </c>
      <c r="AK320" s="91">
        <v>535295.51</v>
      </c>
      <c r="AL320" s="91">
        <v>66654.02</v>
      </c>
      <c r="AM320" s="91">
        <v>0</v>
      </c>
      <c r="AN320" s="91">
        <v>426935.91000000003</v>
      </c>
      <c r="AO320" s="91">
        <v>0</v>
      </c>
      <c r="AP320" s="91">
        <v>3561.55</v>
      </c>
      <c r="AQ320" s="91">
        <v>0</v>
      </c>
      <c r="AR320" s="91">
        <v>0</v>
      </c>
      <c r="AS320" s="91">
        <v>4591632.28</v>
      </c>
      <c r="AT320" s="91">
        <v>1781244.3800000001</v>
      </c>
      <c r="AU320" s="91">
        <v>748797.3899999999</v>
      </c>
      <c r="AV320" s="92">
        <v>44773</v>
      </c>
      <c r="AW320" t="s">
        <v>6</v>
      </c>
      <c r="AX320">
        <v>2022</v>
      </c>
      <c r="AY320" t="s">
        <v>151</v>
      </c>
    </row>
    <row r="321" spans="1:51" x14ac:dyDescent="0.25">
      <c r="A321" s="89">
        <v>103</v>
      </c>
      <c r="B321" s="90" t="s">
        <v>74</v>
      </c>
      <c r="C321" s="91">
        <v>185801.41</v>
      </c>
      <c r="D321" s="91">
        <v>0</v>
      </c>
      <c r="E321" s="91">
        <v>0</v>
      </c>
      <c r="F321" s="91">
        <v>0</v>
      </c>
      <c r="G321" s="91">
        <v>0</v>
      </c>
      <c r="H321" s="91">
        <v>0</v>
      </c>
      <c r="I321" s="91">
        <v>0</v>
      </c>
      <c r="J321" s="91">
        <v>0</v>
      </c>
      <c r="K321" s="91">
        <v>0</v>
      </c>
      <c r="L321" s="91">
        <v>0</v>
      </c>
      <c r="M321" s="91">
        <v>10503.18</v>
      </c>
      <c r="N321" s="91">
        <v>0</v>
      </c>
      <c r="O321" s="91">
        <v>10503.18</v>
      </c>
      <c r="P321" s="91">
        <v>0</v>
      </c>
      <c r="Q321" s="91">
        <v>0</v>
      </c>
      <c r="R321" s="91">
        <v>0</v>
      </c>
      <c r="S321" s="91">
        <v>0</v>
      </c>
      <c r="T321" s="91">
        <v>10503.18</v>
      </c>
      <c r="U321" s="91">
        <v>5989.7</v>
      </c>
      <c r="V321" s="91">
        <v>0</v>
      </c>
      <c r="W321" s="91">
        <v>0</v>
      </c>
      <c r="X321" s="91">
        <v>0</v>
      </c>
      <c r="Y321" s="91">
        <v>0</v>
      </c>
      <c r="Z321" s="91">
        <v>0</v>
      </c>
      <c r="AA321" s="91">
        <v>0</v>
      </c>
      <c r="AB321" s="91">
        <v>0</v>
      </c>
      <c r="AC321" s="326">
        <v>299.13</v>
      </c>
      <c r="AD321" s="91">
        <v>10527.33</v>
      </c>
      <c r="AE321" s="91">
        <v>19427.84</v>
      </c>
      <c r="AF321" s="91">
        <v>0</v>
      </c>
      <c r="AG321" s="91">
        <v>0</v>
      </c>
      <c r="AH321" s="91">
        <v>0</v>
      </c>
      <c r="AI321" s="91">
        <v>0</v>
      </c>
      <c r="AJ321" s="91">
        <v>0</v>
      </c>
      <c r="AK321" s="91">
        <v>316.27</v>
      </c>
      <c r="AL321" s="91">
        <v>5787.13</v>
      </c>
      <c r="AM321" s="91">
        <v>0</v>
      </c>
      <c r="AN321" s="91">
        <v>13013.63</v>
      </c>
      <c r="AO321" s="91">
        <v>0</v>
      </c>
      <c r="AP321" s="91">
        <v>157.94999999999999</v>
      </c>
      <c r="AQ321" s="91">
        <v>0</v>
      </c>
      <c r="AR321" s="91">
        <v>0</v>
      </c>
      <c r="AS321" s="91">
        <v>36244</v>
      </c>
      <c r="AT321" s="91">
        <v>139054.23000000001</v>
      </c>
      <c r="AU321" s="91">
        <v>119779.25</v>
      </c>
      <c r="AV321" s="92">
        <v>44773</v>
      </c>
      <c r="AW321" t="s">
        <v>6</v>
      </c>
      <c r="AX321">
        <v>2022</v>
      </c>
      <c r="AY321" t="s">
        <v>184</v>
      </c>
    </row>
    <row r="322" spans="1:51" x14ac:dyDescent="0.25">
      <c r="A322" s="89">
        <v>106</v>
      </c>
      <c r="B322" s="90" t="s">
        <v>92</v>
      </c>
      <c r="C322" s="91">
        <v>4215925.4399999995</v>
      </c>
      <c r="D322" s="91">
        <v>0</v>
      </c>
      <c r="E322" s="91">
        <v>0</v>
      </c>
      <c r="F322" s="91">
        <v>0</v>
      </c>
      <c r="G322" s="91">
        <v>774</v>
      </c>
      <c r="H322" s="91">
        <v>0</v>
      </c>
      <c r="I322" s="91">
        <v>0</v>
      </c>
      <c r="J322" s="91">
        <v>54773.42</v>
      </c>
      <c r="K322" s="91">
        <v>0</v>
      </c>
      <c r="L322" s="91">
        <v>0</v>
      </c>
      <c r="M322" s="91">
        <v>0</v>
      </c>
      <c r="N322" s="91">
        <v>0</v>
      </c>
      <c r="O322" s="91">
        <v>0</v>
      </c>
      <c r="P322" s="91">
        <v>75604.66</v>
      </c>
      <c r="Q322" s="91">
        <v>0</v>
      </c>
      <c r="R322" s="91">
        <v>0</v>
      </c>
      <c r="S322" s="91">
        <v>0</v>
      </c>
      <c r="T322" s="91">
        <v>131152.08000000002</v>
      </c>
      <c r="U322" s="91">
        <v>16560.73</v>
      </c>
      <c r="V322" s="91">
        <v>16222.43</v>
      </c>
      <c r="W322" s="91">
        <v>2062.9899999999998</v>
      </c>
      <c r="X322" s="91">
        <v>20875.599999999999</v>
      </c>
      <c r="Y322" s="91">
        <v>8272.48</v>
      </c>
      <c r="Z322" s="91">
        <v>0</v>
      </c>
      <c r="AA322" s="91">
        <v>367866.43</v>
      </c>
      <c r="AB322" s="91">
        <v>0</v>
      </c>
      <c r="AC322" s="326">
        <v>390142.01999999996</v>
      </c>
      <c r="AD322" s="91">
        <v>111132.2</v>
      </c>
      <c r="AE322" s="91">
        <v>4199.1000000000004</v>
      </c>
      <c r="AF322" s="91">
        <v>0</v>
      </c>
      <c r="AG322" s="91">
        <v>0</v>
      </c>
      <c r="AH322" s="91">
        <v>0</v>
      </c>
      <c r="AI322" s="91">
        <v>0</v>
      </c>
      <c r="AJ322" s="91">
        <v>12421.67</v>
      </c>
      <c r="AK322" s="91">
        <v>563831.03</v>
      </c>
      <c r="AL322" s="91">
        <v>79901.789999999994</v>
      </c>
      <c r="AM322" s="91">
        <v>0</v>
      </c>
      <c r="AN322" s="91">
        <v>182992.08</v>
      </c>
      <c r="AO322" s="91">
        <v>0</v>
      </c>
      <c r="AP322" s="91">
        <v>7529.64</v>
      </c>
      <c r="AQ322" s="91">
        <v>0</v>
      </c>
      <c r="AR322" s="91">
        <v>0</v>
      </c>
      <c r="AS322" s="91">
        <v>949755.64999999991</v>
      </c>
      <c r="AT322" s="91">
        <v>3135017.71</v>
      </c>
      <c r="AU322" s="91">
        <v>2300763.17</v>
      </c>
      <c r="AV322" s="92">
        <v>44773</v>
      </c>
      <c r="AW322" t="s">
        <v>6</v>
      </c>
      <c r="AX322">
        <v>2022</v>
      </c>
      <c r="AY322" t="s">
        <v>172</v>
      </c>
    </row>
    <row r="323" spans="1:51" x14ac:dyDescent="0.25">
      <c r="A323" s="89">
        <v>107</v>
      </c>
      <c r="B323" s="90" t="s">
        <v>60</v>
      </c>
      <c r="C323" s="91">
        <v>34946788.330000006</v>
      </c>
      <c r="D323" s="91">
        <v>0</v>
      </c>
      <c r="E323" s="91">
        <v>0</v>
      </c>
      <c r="F323" s="91">
        <v>0</v>
      </c>
      <c r="G323" s="91">
        <v>11337.34</v>
      </c>
      <c r="H323" s="91">
        <v>0</v>
      </c>
      <c r="I323" s="91">
        <v>0</v>
      </c>
      <c r="J323" s="91">
        <v>188752.32</v>
      </c>
      <c r="K323" s="91">
        <v>38839.509999999995</v>
      </c>
      <c r="L323" s="91">
        <v>0</v>
      </c>
      <c r="M323" s="91">
        <v>412515.05</v>
      </c>
      <c r="N323" s="91">
        <v>4202242.2</v>
      </c>
      <c r="O323" s="91">
        <v>4614757.25</v>
      </c>
      <c r="P323" s="91">
        <v>189062.29</v>
      </c>
      <c r="Q323" s="91">
        <v>0</v>
      </c>
      <c r="R323" s="91">
        <v>0</v>
      </c>
      <c r="S323" s="91">
        <v>0</v>
      </c>
      <c r="T323" s="91">
        <v>5042748.71</v>
      </c>
      <c r="U323" s="91">
        <v>60638.879999999997</v>
      </c>
      <c r="V323" s="91">
        <v>0</v>
      </c>
      <c r="W323" s="91">
        <v>14975.55</v>
      </c>
      <c r="X323" s="91">
        <v>143607.53</v>
      </c>
      <c r="Y323" s="91">
        <v>13685.2</v>
      </c>
      <c r="Z323" s="91">
        <v>0</v>
      </c>
      <c r="AA323" s="91">
        <v>92590.39</v>
      </c>
      <c r="AB323" s="91">
        <v>0</v>
      </c>
      <c r="AC323" s="326">
        <v>665487.09</v>
      </c>
      <c r="AD323" s="91">
        <v>1506264.73</v>
      </c>
      <c r="AE323" s="91">
        <v>189268.72</v>
      </c>
      <c r="AF323" s="91">
        <v>0</v>
      </c>
      <c r="AG323" s="91">
        <v>0</v>
      </c>
      <c r="AH323" s="91">
        <v>0</v>
      </c>
      <c r="AI323" s="91">
        <v>0</v>
      </c>
      <c r="AJ323" s="91">
        <v>4796840.17</v>
      </c>
      <c r="AK323" s="91">
        <v>576094.89</v>
      </c>
      <c r="AL323" s="91">
        <v>319265.21999999997</v>
      </c>
      <c r="AM323" s="91">
        <v>0</v>
      </c>
      <c r="AN323" s="91">
        <v>685451.96</v>
      </c>
      <c r="AO323" s="91">
        <v>0</v>
      </c>
      <c r="AP323" s="91">
        <v>0</v>
      </c>
      <c r="AQ323" s="91">
        <v>0</v>
      </c>
      <c r="AR323" s="91">
        <v>0</v>
      </c>
      <c r="AS323" s="91">
        <v>7483358.2599999998</v>
      </c>
      <c r="AT323" s="91">
        <v>22420681.360000003</v>
      </c>
      <c r="AU323" s="91">
        <v>20839869.290000003</v>
      </c>
      <c r="AV323" s="92">
        <v>44773</v>
      </c>
      <c r="AW323" t="s">
        <v>6</v>
      </c>
      <c r="AX323">
        <v>2022</v>
      </c>
      <c r="AY323" t="s">
        <v>160</v>
      </c>
    </row>
    <row r="324" spans="1:51" x14ac:dyDescent="0.25">
      <c r="A324" s="89">
        <v>108</v>
      </c>
      <c r="B324" s="90" t="s">
        <v>102</v>
      </c>
      <c r="C324" s="91">
        <v>591693.13</v>
      </c>
      <c r="D324" s="91">
        <v>0</v>
      </c>
      <c r="E324" s="91">
        <v>0</v>
      </c>
      <c r="F324" s="91">
        <v>0</v>
      </c>
      <c r="G324" s="91">
        <v>0</v>
      </c>
      <c r="H324" s="91">
        <v>0</v>
      </c>
      <c r="I324" s="91">
        <v>0</v>
      </c>
      <c r="J324" s="91">
        <v>4740.71</v>
      </c>
      <c r="K324" s="91">
        <v>0</v>
      </c>
      <c r="L324" s="91">
        <v>0</v>
      </c>
      <c r="M324" s="91">
        <v>161656.39000000001</v>
      </c>
      <c r="N324" s="91">
        <v>11881.21</v>
      </c>
      <c r="O324" s="91">
        <v>173537.6</v>
      </c>
      <c r="P324" s="91">
        <v>3618.48</v>
      </c>
      <c r="Q324" s="91">
        <v>0</v>
      </c>
      <c r="R324" s="91">
        <v>0</v>
      </c>
      <c r="S324" s="91">
        <v>0</v>
      </c>
      <c r="T324" s="91">
        <v>181896.79</v>
      </c>
      <c r="U324" s="91">
        <v>895.6</v>
      </c>
      <c r="V324" s="91">
        <v>0</v>
      </c>
      <c r="W324" s="91">
        <v>0</v>
      </c>
      <c r="X324" s="91">
        <v>0</v>
      </c>
      <c r="Y324" s="91">
        <v>0</v>
      </c>
      <c r="Z324" s="91">
        <v>0</v>
      </c>
      <c r="AA324" s="91">
        <v>29030.18</v>
      </c>
      <c r="AB324" s="91">
        <v>0</v>
      </c>
      <c r="AC324" s="326">
        <v>126366.67</v>
      </c>
      <c r="AD324" s="91">
        <v>69487.97</v>
      </c>
      <c r="AE324" s="91">
        <v>169236.48000000001</v>
      </c>
      <c r="AF324" s="91">
        <v>0</v>
      </c>
      <c r="AG324" s="91">
        <v>0</v>
      </c>
      <c r="AH324" s="91">
        <v>0</v>
      </c>
      <c r="AI324" s="91">
        <v>0</v>
      </c>
      <c r="AJ324" s="91">
        <v>2348.77</v>
      </c>
      <c r="AK324" s="91">
        <v>90.36</v>
      </c>
      <c r="AL324" s="91">
        <v>1249</v>
      </c>
      <c r="AM324" s="91">
        <v>0</v>
      </c>
      <c r="AN324" s="91">
        <v>9095.31</v>
      </c>
      <c r="AO324" s="91">
        <v>0</v>
      </c>
      <c r="AP324" s="91">
        <v>0</v>
      </c>
      <c r="AQ324" s="91">
        <v>0</v>
      </c>
      <c r="AR324" s="91">
        <v>0</v>
      </c>
      <c r="AS324" s="91">
        <v>397365.67000000004</v>
      </c>
      <c r="AT324" s="91">
        <v>12430.67</v>
      </c>
      <c r="AU324" s="91">
        <v>1996</v>
      </c>
      <c r="AV324" s="92">
        <v>44773</v>
      </c>
      <c r="AW324" t="s">
        <v>6</v>
      </c>
      <c r="AX324">
        <v>2022</v>
      </c>
      <c r="AY324" t="s">
        <v>183</v>
      </c>
    </row>
    <row r="325" spans="1:51" x14ac:dyDescent="0.25">
      <c r="A325" s="89">
        <v>109</v>
      </c>
      <c r="B325" s="90" t="s">
        <v>66</v>
      </c>
      <c r="C325" s="91">
        <v>41510360.619999997</v>
      </c>
      <c r="D325" s="91">
        <v>2743963.48</v>
      </c>
      <c r="E325" s="91">
        <v>0</v>
      </c>
      <c r="F325" s="91">
        <v>0</v>
      </c>
      <c r="G325" s="91">
        <v>0</v>
      </c>
      <c r="H325" s="91">
        <v>0</v>
      </c>
      <c r="I325" s="91">
        <v>0</v>
      </c>
      <c r="J325" s="91">
        <v>958940.78</v>
      </c>
      <c r="K325" s="91">
        <v>91637.36</v>
      </c>
      <c r="L325" s="91">
        <v>0</v>
      </c>
      <c r="M325" s="91">
        <v>42584.86</v>
      </c>
      <c r="N325" s="91">
        <v>19006979.580000002</v>
      </c>
      <c r="O325" s="91">
        <v>19049564.440000001</v>
      </c>
      <c r="P325" s="91">
        <v>3289635.77</v>
      </c>
      <c r="Q325" s="91">
        <v>0</v>
      </c>
      <c r="R325" s="91">
        <v>0</v>
      </c>
      <c r="S325" s="91">
        <v>0</v>
      </c>
      <c r="T325" s="91">
        <v>26133741.830000002</v>
      </c>
      <c r="U325" s="91">
        <v>848595.1</v>
      </c>
      <c r="V325" s="91">
        <v>188741.96</v>
      </c>
      <c r="W325" s="91">
        <v>2472.0500000000002</v>
      </c>
      <c r="X325" s="91">
        <v>520693.28</v>
      </c>
      <c r="Y325" s="91">
        <v>52369.51</v>
      </c>
      <c r="Z325" s="91">
        <v>0</v>
      </c>
      <c r="AA325" s="91">
        <v>5362284.28</v>
      </c>
      <c r="AB325" s="91">
        <v>0</v>
      </c>
      <c r="AC325" s="326">
        <v>4671709.68</v>
      </c>
      <c r="AD325" s="91">
        <v>113719.45</v>
      </c>
      <c r="AE325" s="91">
        <v>16150.85</v>
      </c>
      <c r="AF325" s="91">
        <v>0</v>
      </c>
      <c r="AG325" s="91">
        <v>0</v>
      </c>
      <c r="AH325" s="91">
        <v>0</v>
      </c>
      <c r="AI325" s="91">
        <v>0</v>
      </c>
      <c r="AJ325" s="91">
        <v>3031658.3</v>
      </c>
      <c r="AK325" s="91">
        <v>365996.96</v>
      </c>
      <c r="AL325" s="91">
        <v>62567.97</v>
      </c>
      <c r="AM325" s="91">
        <v>0</v>
      </c>
      <c r="AN325" s="91">
        <v>120311.17</v>
      </c>
      <c r="AO325" s="91">
        <v>4972.6099999999997</v>
      </c>
      <c r="AP325" s="91">
        <v>50</v>
      </c>
      <c r="AQ325" s="91">
        <v>0</v>
      </c>
      <c r="AR325" s="91">
        <v>0</v>
      </c>
      <c r="AS325" s="91">
        <v>14808394.459999997</v>
      </c>
      <c r="AT325" s="91">
        <v>568224.33000000007</v>
      </c>
      <c r="AU325" s="91">
        <v>14325.62</v>
      </c>
      <c r="AV325" s="92">
        <v>44773</v>
      </c>
      <c r="AW325" t="s">
        <v>6</v>
      </c>
      <c r="AX325">
        <v>2022</v>
      </c>
      <c r="AY325" t="s">
        <v>157</v>
      </c>
    </row>
    <row r="326" spans="1:51" x14ac:dyDescent="0.25">
      <c r="A326" s="89">
        <v>110</v>
      </c>
      <c r="B326" s="90" t="s">
        <v>71</v>
      </c>
      <c r="C326" s="91">
        <v>3270340.59</v>
      </c>
      <c r="D326" s="91">
        <v>17.97</v>
      </c>
      <c r="E326" s="91">
        <v>0</v>
      </c>
      <c r="F326" s="91">
        <v>0</v>
      </c>
      <c r="G326" s="91">
        <v>190.26000000000002</v>
      </c>
      <c r="H326" s="91">
        <v>0</v>
      </c>
      <c r="I326" s="91">
        <v>0</v>
      </c>
      <c r="J326" s="91">
        <v>9867.2699999999986</v>
      </c>
      <c r="K326" s="91">
        <v>223.43</v>
      </c>
      <c r="L326" s="91">
        <v>0</v>
      </c>
      <c r="M326" s="91">
        <v>6945.3700000000008</v>
      </c>
      <c r="N326" s="91">
        <v>393834.32999999996</v>
      </c>
      <c r="O326" s="91">
        <v>400779.69999999995</v>
      </c>
      <c r="P326" s="91">
        <v>13139.109999999999</v>
      </c>
      <c r="Q326" s="91">
        <v>0</v>
      </c>
      <c r="R326" s="91">
        <v>0</v>
      </c>
      <c r="S326" s="91">
        <v>0</v>
      </c>
      <c r="T326" s="91">
        <v>424217.73999999993</v>
      </c>
      <c r="U326" s="91">
        <v>0</v>
      </c>
      <c r="V326" s="91">
        <v>0</v>
      </c>
      <c r="W326" s="91">
        <v>0</v>
      </c>
      <c r="X326" s="91">
        <v>414615.94</v>
      </c>
      <c r="Y326" s="91">
        <v>260</v>
      </c>
      <c r="Z326" s="91">
        <v>0</v>
      </c>
      <c r="AA326" s="91">
        <v>0</v>
      </c>
      <c r="AB326" s="91">
        <v>0</v>
      </c>
      <c r="AC326" s="326">
        <v>0</v>
      </c>
      <c r="AD326" s="91">
        <v>0</v>
      </c>
      <c r="AE326" s="91">
        <v>0</v>
      </c>
      <c r="AF326" s="91">
        <v>0</v>
      </c>
      <c r="AG326" s="91">
        <v>0</v>
      </c>
      <c r="AH326" s="91">
        <v>0</v>
      </c>
      <c r="AI326" s="91">
        <v>0</v>
      </c>
      <c r="AJ326" s="91">
        <v>0</v>
      </c>
      <c r="AK326" s="91">
        <v>21418.35</v>
      </c>
      <c r="AL326" s="91">
        <v>75716.28</v>
      </c>
      <c r="AM326" s="91">
        <v>0</v>
      </c>
      <c r="AN326" s="91">
        <v>113495.03</v>
      </c>
      <c r="AO326" s="91">
        <v>14443.67</v>
      </c>
      <c r="AP326" s="91">
        <v>7.5</v>
      </c>
      <c r="AQ326" s="91">
        <v>0</v>
      </c>
      <c r="AR326" s="91">
        <v>0</v>
      </c>
      <c r="AS326" s="91">
        <v>414875.94</v>
      </c>
      <c r="AT326" s="91">
        <v>2431246.91</v>
      </c>
      <c r="AU326" s="91">
        <v>2206166.08</v>
      </c>
      <c r="AV326" s="92">
        <v>44773</v>
      </c>
      <c r="AW326" t="s">
        <v>6</v>
      </c>
      <c r="AX326">
        <v>2022</v>
      </c>
      <c r="AY326" t="s">
        <v>173</v>
      </c>
    </row>
    <row r="327" spans="1:51" x14ac:dyDescent="0.25">
      <c r="A327" s="89">
        <v>111</v>
      </c>
      <c r="B327" s="90" t="s">
        <v>95</v>
      </c>
      <c r="C327" s="91">
        <v>1841010.83</v>
      </c>
      <c r="D327" s="91">
        <v>0</v>
      </c>
      <c r="E327" s="91">
        <v>0</v>
      </c>
      <c r="F327" s="91">
        <v>0</v>
      </c>
      <c r="G327" s="91">
        <v>19224.46</v>
      </c>
      <c r="H327" s="91">
        <v>0</v>
      </c>
      <c r="I327" s="91">
        <v>0</v>
      </c>
      <c r="J327" s="91">
        <v>0</v>
      </c>
      <c r="K327" s="91">
        <v>0</v>
      </c>
      <c r="L327" s="91">
        <v>0</v>
      </c>
      <c r="M327" s="91">
        <v>170846.35</v>
      </c>
      <c r="N327" s="91">
        <v>0</v>
      </c>
      <c r="O327" s="91">
        <v>170846.35</v>
      </c>
      <c r="P327" s="91">
        <v>43529.33</v>
      </c>
      <c r="Q327" s="91">
        <v>0</v>
      </c>
      <c r="R327" s="91">
        <v>0</v>
      </c>
      <c r="S327" s="91">
        <v>0</v>
      </c>
      <c r="T327" s="91">
        <v>233600.14</v>
      </c>
      <c r="U327" s="91">
        <v>1835.8</v>
      </c>
      <c r="V327" s="91">
        <v>0</v>
      </c>
      <c r="W327" s="91">
        <v>0</v>
      </c>
      <c r="X327" s="91">
        <v>0</v>
      </c>
      <c r="Y327" s="91">
        <v>0</v>
      </c>
      <c r="Z327" s="91">
        <v>0</v>
      </c>
      <c r="AA327" s="91">
        <v>0</v>
      </c>
      <c r="AB327" s="91">
        <v>0</v>
      </c>
      <c r="AC327" s="326">
        <v>53447.360000000001</v>
      </c>
      <c r="AD327" s="91">
        <v>0</v>
      </c>
      <c r="AE327" s="91">
        <v>1545.76</v>
      </c>
      <c r="AF327" s="91">
        <v>0</v>
      </c>
      <c r="AG327" s="91">
        <v>0</v>
      </c>
      <c r="AH327" s="91">
        <v>0</v>
      </c>
      <c r="AI327" s="91">
        <v>0</v>
      </c>
      <c r="AJ327" s="91">
        <v>28750.1</v>
      </c>
      <c r="AK327" s="91">
        <v>63896.63</v>
      </c>
      <c r="AL327" s="91">
        <v>8290</v>
      </c>
      <c r="AM327" s="91">
        <v>0</v>
      </c>
      <c r="AN327" s="91">
        <v>61448.87</v>
      </c>
      <c r="AO327" s="91">
        <v>1018</v>
      </c>
      <c r="AP327" s="91">
        <v>32304.82</v>
      </c>
      <c r="AQ327" s="91">
        <v>0</v>
      </c>
      <c r="AR327" s="91">
        <v>0</v>
      </c>
      <c r="AS327" s="91">
        <v>85579.02</v>
      </c>
      <c r="AT327" s="91">
        <v>1521831.6700000002</v>
      </c>
      <c r="AU327" s="91">
        <v>1354873.35</v>
      </c>
      <c r="AV327" s="92">
        <v>44773</v>
      </c>
      <c r="AW327" t="s">
        <v>6</v>
      </c>
      <c r="AX327">
        <v>2022</v>
      </c>
      <c r="AY327" t="s">
        <v>182</v>
      </c>
    </row>
    <row r="328" spans="1:51" x14ac:dyDescent="0.25">
      <c r="A328" s="89">
        <v>113</v>
      </c>
      <c r="B328" s="90" t="s">
        <v>63</v>
      </c>
      <c r="C328" s="91">
        <v>1547027.83</v>
      </c>
      <c r="D328" s="91">
        <v>0</v>
      </c>
      <c r="E328" s="91">
        <v>0</v>
      </c>
      <c r="F328" s="91">
        <v>0</v>
      </c>
      <c r="G328" s="91">
        <v>77348.39</v>
      </c>
      <c r="H328" s="91">
        <v>0</v>
      </c>
      <c r="I328" s="91">
        <v>0</v>
      </c>
      <c r="J328" s="91">
        <v>1718.1</v>
      </c>
      <c r="K328" s="91">
        <v>9604.51</v>
      </c>
      <c r="L328" s="91">
        <v>0</v>
      </c>
      <c r="M328" s="91">
        <v>1.61</v>
      </c>
      <c r="N328" s="91">
        <v>217195.06</v>
      </c>
      <c r="O328" s="91">
        <v>217196.66999999998</v>
      </c>
      <c r="P328" s="91">
        <v>39238.840000000004</v>
      </c>
      <c r="Q328" s="91">
        <v>0</v>
      </c>
      <c r="R328" s="91">
        <v>0</v>
      </c>
      <c r="S328" s="91">
        <v>0</v>
      </c>
      <c r="T328" s="91">
        <v>345106.51</v>
      </c>
      <c r="U328" s="91">
        <v>3733.66</v>
      </c>
      <c r="V328" s="91">
        <v>1186.74</v>
      </c>
      <c r="W328" s="91">
        <v>0</v>
      </c>
      <c r="X328" s="91">
        <v>2917.2</v>
      </c>
      <c r="Y328" s="91">
        <v>0</v>
      </c>
      <c r="Z328" s="91">
        <v>0</v>
      </c>
      <c r="AA328" s="91">
        <v>36948.050000000003</v>
      </c>
      <c r="AB328" s="91">
        <v>0</v>
      </c>
      <c r="AC328" s="326">
        <v>965432.67</v>
      </c>
      <c r="AD328" s="91">
        <v>15707.72</v>
      </c>
      <c r="AE328" s="91">
        <v>2519.8000000000002</v>
      </c>
      <c r="AF328" s="91">
        <v>0</v>
      </c>
      <c r="AG328" s="91">
        <v>0</v>
      </c>
      <c r="AH328" s="91">
        <v>0</v>
      </c>
      <c r="AI328" s="91">
        <v>0</v>
      </c>
      <c r="AJ328" s="91">
        <v>559</v>
      </c>
      <c r="AK328" s="91">
        <v>122959.64</v>
      </c>
      <c r="AL328" s="91">
        <v>2041.22</v>
      </c>
      <c r="AM328" s="91">
        <v>0</v>
      </c>
      <c r="AN328" s="91">
        <v>41493.919999999998</v>
      </c>
      <c r="AO328" s="91">
        <v>0</v>
      </c>
      <c r="AP328" s="91">
        <v>652</v>
      </c>
      <c r="AQ328" s="91">
        <v>0</v>
      </c>
      <c r="AR328" s="91">
        <v>0</v>
      </c>
      <c r="AS328" s="91">
        <v>1029004.8400000001</v>
      </c>
      <c r="AT328" s="91">
        <v>172916.48000000001</v>
      </c>
      <c r="AU328" s="91">
        <v>5769.7</v>
      </c>
      <c r="AV328" s="92">
        <v>44773</v>
      </c>
      <c r="AW328" t="s">
        <v>6</v>
      </c>
      <c r="AX328">
        <v>2022</v>
      </c>
      <c r="AY328" t="s">
        <v>171</v>
      </c>
    </row>
    <row r="329" spans="1:51" x14ac:dyDescent="0.25">
      <c r="A329" s="89">
        <v>114</v>
      </c>
      <c r="B329" s="90" t="s">
        <v>76</v>
      </c>
      <c r="C329" s="91">
        <v>57311967.749999993</v>
      </c>
      <c r="D329" s="91">
        <v>3887.37</v>
      </c>
      <c r="E329" s="91">
        <v>0</v>
      </c>
      <c r="F329" s="91">
        <v>0</v>
      </c>
      <c r="G329" s="91">
        <v>17.25</v>
      </c>
      <c r="H329" s="91">
        <v>0</v>
      </c>
      <c r="I329" s="91">
        <v>0</v>
      </c>
      <c r="J329" s="91">
        <v>11103.12</v>
      </c>
      <c r="K329" s="91">
        <v>78538.28</v>
      </c>
      <c r="L329" s="91">
        <v>0</v>
      </c>
      <c r="M329" s="91">
        <v>35491038.059999995</v>
      </c>
      <c r="N329" s="91">
        <v>4163010.93</v>
      </c>
      <c r="O329" s="91">
        <v>39654048.989999995</v>
      </c>
      <c r="P329" s="91">
        <v>23634.62</v>
      </c>
      <c r="Q329" s="91">
        <v>0</v>
      </c>
      <c r="R329" s="91">
        <v>0</v>
      </c>
      <c r="S329" s="91">
        <v>0</v>
      </c>
      <c r="T329" s="91">
        <v>39771229.629999995</v>
      </c>
      <c r="U329" s="91">
        <v>947869.91</v>
      </c>
      <c r="V329" s="91">
        <v>344153.69</v>
      </c>
      <c r="W329" s="91">
        <v>183808.72</v>
      </c>
      <c r="X329" s="91">
        <v>4272261.09</v>
      </c>
      <c r="Y329" s="91">
        <v>439346.62999999995</v>
      </c>
      <c r="Z329" s="91">
        <v>0</v>
      </c>
      <c r="AA329" s="91">
        <v>0</v>
      </c>
      <c r="AB329" s="91">
        <v>0</v>
      </c>
      <c r="AC329" s="326">
        <v>2819266.5</v>
      </c>
      <c r="AD329" s="91">
        <v>1167777.29</v>
      </c>
      <c r="AE329" s="91">
        <v>321139.08</v>
      </c>
      <c r="AF329" s="91">
        <v>0</v>
      </c>
      <c r="AG329" s="91">
        <v>0</v>
      </c>
      <c r="AH329" s="91">
        <v>0</v>
      </c>
      <c r="AI329" s="91">
        <v>0</v>
      </c>
      <c r="AJ329" s="91">
        <v>3451667.95</v>
      </c>
      <c r="AK329" s="91">
        <v>588796.95000000007</v>
      </c>
      <c r="AL329" s="91">
        <v>153980.23000000001</v>
      </c>
      <c r="AM329" s="91">
        <v>0</v>
      </c>
      <c r="AN329" s="91">
        <v>545881.17999999993</v>
      </c>
      <c r="AO329" s="91">
        <v>0</v>
      </c>
      <c r="AP329" s="91">
        <v>74961.820000000007</v>
      </c>
      <c r="AQ329" s="91">
        <v>0</v>
      </c>
      <c r="AR329" s="91">
        <v>0</v>
      </c>
      <c r="AS329" s="91">
        <v>13947290.859999999</v>
      </c>
      <c r="AT329" s="91">
        <v>3593447.26</v>
      </c>
      <c r="AU329" s="91">
        <v>2229827.08</v>
      </c>
      <c r="AV329" s="92">
        <v>44773</v>
      </c>
      <c r="AW329" t="s">
        <v>6</v>
      </c>
      <c r="AX329">
        <v>2022</v>
      </c>
      <c r="AY329" t="s">
        <v>154</v>
      </c>
    </row>
    <row r="330" spans="1:51" x14ac:dyDescent="0.25">
      <c r="A330" s="89">
        <v>115</v>
      </c>
      <c r="B330" s="90" t="s">
        <v>290</v>
      </c>
      <c r="C330" s="91">
        <v>2503.29</v>
      </c>
      <c r="D330" s="91">
        <v>726.4</v>
      </c>
      <c r="E330" s="91">
        <v>0</v>
      </c>
      <c r="F330" s="91">
        <v>0</v>
      </c>
      <c r="G330" s="91">
        <v>0</v>
      </c>
      <c r="H330" s="91">
        <v>0</v>
      </c>
      <c r="I330" s="91">
        <v>0</v>
      </c>
      <c r="J330" s="91">
        <v>0</v>
      </c>
      <c r="K330" s="91">
        <v>0</v>
      </c>
      <c r="L330" s="91">
        <v>0</v>
      </c>
      <c r="M330" s="91">
        <v>0</v>
      </c>
      <c r="N330" s="91">
        <v>0</v>
      </c>
      <c r="O330" s="91">
        <v>0</v>
      </c>
      <c r="P330" s="91">
        <v>0</v>
      </c>
      <c r="Q330" s="91">
        <v>0</v>
      </c>
      <c r="R330" s="91">
        <v>0</v>
      </c>
      <c r="S330" s="91">
        <v>0</v>
      </c>
      <c r="T330" s="91">
        <v>726.4</v>
      </c>
      <c r="U330" s="91">
        <v>924.44</v>
      </c>
      <c r="V330" s="91">
        <v>852.45</v>
      </c>
      <c r="W330" s="91">
        <v>0</v>
      </c>
      <c r="X330" s="91">
        <v>0</v>
      </c>
      <c r="Y330" s="91">
        <v>0</v>
      </c>
      <c r="Z330" s="91">
        <v>0</v>
      </c>
      <c r="AA330" s="91">
        <v>0</v>
      </c>
      <c r="AB330" s="91">
        <v>0</v>
      </c>
      <c r="AC330" s="326">
        <v>0</v>
      </c>
      <c r="AD330" s="91">
        <v>0</v>
      </c>
      <c r="AE330" s="91">
        <v>0</v>
      </c>
      <c r="AF330" s="91">
        <v>0</v>
      </c>
      <c r="AG330" s="91">
        <v>0</v>
      </c>
      <c r="AH330" s="91">
        <v>0</v>
      </c>
      <c r="AI330" s="91">
        <v>0</v>
      </c>
      <c r="AJ330" s="91">
        <v>0</v>
      </c>
      <c r="AK330" s="91">
        <v>0</v>
      </c>
      <c r="AL330" s="91">
        <v>0</v>
      </c>
      <c r="AM330" s="91">
        <v>0</v>
      </c>
      <c r="AN330" s="91">
        <v>0</v>
      </c>
      <c r="AO330" s="91">
        <v>0</v>
      </c>
      <c r="AP330" s="91">
        <v>0</v>
      </c>
      <c r="AQ330" s="91">
        <v>0</v>
      </c>
      <c r="AR330" s="91">
        <v>0</v>
      </c>
      <c r="AS330" s="91">
        <v>1776.89</v>
      </c>
      <c r="AT330" s="91">
        <v>0</v>
      </c>
      <c r="AU330" s="91">
        <v>0</v>
      </c>
      <c r="AV330" s="92">
        <v>44773</v>
      </c>
      <c r="AW330" t="s">
        <v>6</v>
      </c>
      <c r="AX330">
        <v>2022</v>
      </c>
      <c r="AY330" t="s">
        <v>291</v>
      </c>
    </row>
    <row r="331" spans="1:51" x14ac:dyDescent="0.25">
      <c r="A331" s="89">
        <v>117</v>
      </c>
      <c r="B331" s="90" t="s">
        <v>87</v>
      </c>
      <c r="C331" s="91">
        <v>70817245.459999993</v>
      </c>
      <c r="D331" s="91">
        <v>15809.39</v>
      </c>
      <c r="E331" s="91">
        <v>0</v>
      </c>
      <c r="F331" s="91">
        <v>0</v>
      </c>
      <c r="G331" s="91">
        <v>51725.100000000006</v>
      </c>
      <c r="H331" s="91">
        <v>0</v>
      </c>
      <c r="I331" s="91">
        <v>0</v>
      </c>
      <c r="J331" s="91">
        <v>56776.72</v>
      </c>
      <c r="K331" s="91">
        <v>151987.82999999999</v>
      </c>
      <c r="L331" s="91">
        <v>0</v>
      </c>
      <c r="M331" s="91">
        <v>29185930.389999997</v>
      </c>
      <c r="N331" s="91">
        <v>22155365.09</v>
      </c>
      <c r="O331" s="91">
        <v>51341295.479999997</v>
      </c>
      <c r="P331" s="91">
        <v>247925.93</v>
      </c>
      <c r="Q331" s="91">
        <v>0</v>
      </c>
      <c r="R331" s="91">
        <v>0</v>
      </c>
      <c r="S331" s="91">
        <v>0</v>
      </c>
      <c r="T331" s="91">
        <v>51865520.449999996</v>
      </c>
      <c r="U331" s="91">
        <v>891933.27999999991</v>
      </c>
      <c r="V331" s="91">
        <v>172306.55</v>
      </c>
      <c r="W331" s="91">
        <v>118109.01</v>
      </c>
      <c r="X331" s="91">
        <v>297045.73</v>
      </c>
      <c r="Y331" s="91">
        <v>713671.95</v>
      </c>
      <c r="Z331" s="91">
        <v>0</v>
      </c>
      <c r="AA331" s="91">
        <v>0</v>
      </c>
      <c r="AB331" s="91">
        <v>0</v>
      </c>
      <c r="AC331" s="326">
        <v>8289256.7199999997</v>
      </c>
      <c r="AD331" s="91">
        <v>968180.34</v>
      </c>
      <c r="AE331" s="91">
        <v>540051.53</v>
      </c>
      <c r="AF331" s="91">
        <v>0</v>
      </c>
      <c r="AG331" s="91">
        <v>0</v>
      </c>
      <c r="AH331" s="91">
        <v>0</v>
      </c>
      <c r="AI331" s="91">
        <v>0</v>
      </c>
      <c r="AJ331" s="91">
        <v>539442.18000000005</v>
      </c>
      <c r="AK331" s="91">
        <v>1019840.03</v>
      </c>
      <c r="AL331" s="91">
        <v>232410.37</v>
      </c>
      <c r="AM331" s="91">
        <v>0</v>
      </c>
      <c r="AN331" s="91">
        <v>689277.18</v>
      </c>
      <c r="AO331" s="91">
        <v>0</v>
      </c>
      <c r="AP331" s="91">
        <v>35189.160000000003</v>
      </c>
      <c r="AQ331" s="91">
        <v>0</v>
      </c>
      <c r="AR331" s="91">
        <v>0</v>
      </c>
      <c r="AS331" s="91">
        <v>12529997.289999997</v>
      </c>
      <c r="AT331" s="91">
        <v>6421727.7200000007</v>
      </c>
      <c r="AU331" s="91">
        <v>4445010.9800000004</v>
      </c>
      <c r="AV331" s="92">
        <v>44773</v>
      </c>
      <c r="AW331" t="s">
        <v>6</v>
      </c>
      <c r="AX331">
        <v>2022</v>
      </c>
      <c r="AY331" t="s">
        <v>155</v>
      </c>
    </row>
    <row r="332" spans="1:51" x14ac:dyDescent="0.25">
      <c r="A332" s="89">
        <v>118</v>
      </c>
      <c r="B332" s="90" t="s">
        <v>93</v>
      </c>
      <c r="C332" s="91">
        <v>20813841.260000002</v>
      </c>
      <c r="D332" s="91">
        <v>5170.49</v>
      </c>
      <c r="E332" s="91">
        <v>0</v>
      </c>
      <c r="F332" s="91">
        <v>0</v>
      </c>
      <c r="G332" s="91">
        <v>36048.33</v>
      </c>
      <c r="H332" s="91">
        <v>0</v>
      </c>
      <c r="I332" s="91">
        <v>0</v>
      </c>
      <c r="J332" s="91">
        <v>102149.04</v>
      </c>
      <c r="K332" s="91">
        <v>97875.290000000008</v>
      </c>
      <c r="L332" s="91">
        <v>0</v>
      </c>
      <c r="M332" s="91">
        <v>7171325.5</v>
      </c>
      <c r="N332" s="91">
        <v>11160094.98</v>
      </c>
      <c r="O332" s="91">
        <v>18331420.48</v>
      </c>
      <c r="P332" s="91">
        <v>103192.54000000001</v>
      </c>
      <c r="Q332" s="91">
        <v>0</v>
      </c>
      <c r="R332" s="91">
        <v>0</v>
      </c>
      <c r="S332" s="91">
        <v>0</v>
      </c>
      <c r="T332" s="91">
        <v>18675856.170000002</v>
      </c>
      <c r="U332" s="91">
        <v>9894.16</v>
      </c>
      <c r="V332" s="91">
        <v>8763.76</v>
      </c>
      <c r="W332" s="91">
        <v>0</v>
      </c>
      <c r="X332" s="91">
        <v>0</v>
      </c>
      <c r="Y332" s="91">
        <v>0</v>
      </c>
      <c r="Z332" s="91">
        <v>0</v>
      </c>
      <c r="AA332" s="91">
        <v>0</v>
      </c>
      <c r="AB332" s="91">
        <v>0</v>
      </c>
      <c r="AC332" s="326">
        <v>0</v>
      </c>
      <c r="AD332" s="91">
        <v>0</v>
      </c>
      <c r="AE332" s="91">
        <v>0</v>
      </c>
      <c r="AF332" s="91">
        <v>0</v>
      </c>
      <c r="AG332" s="91">
        <v>0</v>
      </c>
      <c r="AH332" s="91">
        <v>0</v>
      </c>
      <c r="AI332" s="91">
        <v>0</v>
      </c>
      <c r="AJ332" s="91">
        <v>0</v>
      </c>
      <c r="AK332" s="91">
        <v>0</v>
      </c>
      <c r="AL332" s="91">
        <v>7599.03</v>
      </c>
      <c r="AM332" s="91">
        <v>0</v>
      </c>
      <c r="AN332" s="91">
        <v>37671.740000000005</v>
      </c>
      <c r="AO332" s="91">
        <v>0</v>
      </c>
      <c r="AP332" s="91">
        <v>419.86</v>
      </c>
      <c r="AQ332" s="91">
        <v>0</v>
      </c>
      <c r="AR332" s="91">
        <v>0</v>
      </c>
      <c r="AS332" s="91">
        <v>18657.919999999998</v>
      </c>
      <c r="AT332" s="91">
        <v>2119327.17</v>
      </c>
      <c r="AU332" s="91">
        <v>2073636.54</v>
      </c>
      <c r="AV332" s="92">
        <v>44773</v>
      </c>
      <c r="AW332" t="s">
        <v>6</v>
      </c>
      <c r="AX332">
        <v>2022</v>
      </c>
      <c r="AY332" t="s">
        <v>162</v>
      </c>
    </row>
    <row r="333" spans="1:51" x14ac:dyDescent="0.25">
      <c r="A333" s="89">
        <v>119</v>
      </c>
      <c r="B333" s="90" t="s">
        <v>101</v>
      </c>
      <c r="C333" s="91">
        <v>0</v>
      </c>
      <c r="D333" s="91">
        <v>0</v>
      </c>
      <c r="E333" s="91">
        <v>0</v>
      </c>
      <c r="F333" s="91">
        <v>0</v>
      </c>
      <c r="G333" s="91">
        <v>0</v>
      </c>
      <c r="H333" s="91">
        <v>0</v>
      </c>
      <c r="I333" s="91">
        <v>0</v>
      </c>
      <c r="J333" s="91">
        <v>0</v>
      </c>
      <c r="K333" s="91">
        <v>0</v>
      </c>
      <c r="L333" s="91">
        <v>0</v>
      </c>
      <c r="M333" s="91">
        <v>0</v>
      </c>
      <c r="N333" s="91">
        <v>0</v>
      </c>
      <c r="O333" s="91">
        <v>0</v>
      </c>
      <c r="P333" s="91">
        <v>0</v>
      </c>
      <c r="Q333" s="91">
        <v>0</v>
      </c>
      <c r="R333" s="91">
        <v>0</v>
      </c>
      <c r="S333" s="91">
        <v>0</v>
      </c>
      <c r="T333" s="91">
        <v>0</v>
      </c>
      <c r="U333" s="91">
        <v>0</v>
      </c>
      <c r="V333" s="91">
        <v>0</v>
      </c>
      <c r="W333" s="91">
        <v>0</v>
      </c>
      <c r="X333" s="91">
        <v>0</v>
      </c>
      <c r="Y333" s="91">
        <v>0</v>
      </c>
      <c r="Z333" s="91">
        <v>0</v>
      </c>
      <c r="AA333" s="91">
        <v>0</v>
      </c>
      <c r="AB333" s="91">
        <v>0</v>
      </c>
      <c r="AC333" s="326">
        <v>0</v>
      </c>
      <c r="AD333" s="91">
        <v>0</v>
      </c>
      <c r="AE333" s="91">
        <v>0</v>
      </c>
      <c r="AF333" s="91">
        <v>0</v>
      </c>
      <c r="AG333" s="91">
        <v>0</v>
      </c>
      <c r="AH333" s="91">
        <v>0</v>
      </c>
      <c r="AI333" s="91">
        <v>0</v>
      </c>
      <c r="AJ333" s="91">
        <v>0</v>
      </c>
      <c r="AK333" s="91">
        <v>0</v>
      </c>
      <c r="AL333" s="91">
        <v>0</v>
      </c>
      <c r="AM333" s="91">
        <v>0</v>
      </c>
      <c r="AN333" s="91">
        <v>0</v>
      </c>
      <c r="AO333" s="91">
        <v>0</v>
      </c>
      <c r="AP333" s="91">
        <v>0</v>
      </c>
      <c r="AQ333" s="91">
        <v>0</v>
      </c>
      <c r="AR333" s="91">
        <v>0</v>
      </c>
      <c r="AS333" s="91">
        <v>0</v>
      </c>
      <c r="AT333" s="91">
        <v>0</v>
      </c>
      <c r="AU333" s="91">
        <v>0</v>
      </c>
      <c r="AV333" s="92">
        <v>44773</v>
      </c>
      <c r="AW333" t="s">
        <v>6</v>
      </c>
      <c r="AX333">
        <v>2022</v>
      </c>
      <c r="AY333" t="s">
        <v>189</v>
      </c>
    </row>
    <row r="334" spans="1:51" x14ac:dyDescent="0.25">
      <c r="A334" s="89">
        <v>120</v>
      </c>
      <c r="B334" s="90" t="s">
        <v>78</v>
      </c>
      <c r="C334" s="91">
        <v>0</v>
      </c>
      <c r="D334" s="91">
        <v>0</v>
      </c>
      <c r="E334" s="91">
        <v>0</v>
      </c>
      <c r="F334" s="91">
        <v>0</v>
      </c>
      <c r="G334" s="91">
        <v>0</v>
      </c>
      <c r="H334" s="91">
        <v>0</v>
      </c>
      <c r="I334" s="91">
        <v>0</v>
      </c>
      <c r="J334" s="91">
        <v>0</v>
      </c>
      <c r="K334" s="91">
        <v>0</v>
      </c>
      <c r="L334" s="91">
        <v>0</v>
      </c>
      <c r="M334" s="91">
        <v>0</v>
      </c>
      <c r="N334" s="91">
        <v>0</v>
      </c>
      <c r="O334" s="91">
        <v>0</v>
      </c>
      <c r="P334" s="91">
        <v>0</v>
      </c>
      <c r="Q334" s="91">
        <v>0</v>
      </c>
      <c r="R334" s="91">
        <v>0</v>
      </c>
      <c r="S334" s="91">
        <v>0</v>
      </c>
      <c r="T334" s="91">
        <v>0</v>
      </c>
      <c r="U334" s="91">
        <v>0</v>
      </c>
      <c r="V334" s="91">
        <v>0</v>
      </c>
      <c r="W334" s="91">
        <v>0</v>
      </c>
      <c r="X334" s="91">
        <v>0</v>
      </c>
      <c r="Y334" s="91">
        <v>0</v>
      </c>
      <c r="Z334" s="91">
        <v>0</v>
      </c>
      <c r="AA334" s="91">
        <v>0</v>
      </c>
      <c r="AB334" s="91">
        <v>0</v>
      </c>
      <c r="AC334" s="326">
        <v>0</v>
      </c>
      <c r="AD334" s="91">
        <v>0</v>
      </c>
      <c r="AE334" s="91">
        <v>0</v>
      </c>
      <c r="AF334" s="91">
        <v>0</v>
      </c>
      <c r="AG334" s="91">
        <v>0</v>
      </c>
      <c r="AH334" s="91">
        <v>0</v>
      </c>
      <c r="AI334" s="91">
        <v>0</v>
      </c>
      <c r="AJ334" s="91">
        <v>0</v>
      </c>
      <c r="AK334" s="91">
        <v>0</v>
      </c>
      <c r="AL334" s="91">
        <v>0</v>
      </c>
      <c r="AM334" s="91">
        <v>0</v>
      </c>
      <c r="AN334" s="91">
        <v>0</v>
      </c>
      <c r="AO334" s="91">
        <v>0</v>
      </c>
      <c r="AP334" s="91">
        <v>0</v>
      </c>
      <c r="AQ334" s="91">
        <v>0</v>
      </c>
      <c r="AR334" s="91">
        <v>0</v>
      </c>
      <c r="AS334" s="91">
        <v>0</v>
      </c>
      <c r="AT334" s="91">
        <v>0</v>
      </c>
      <c r="AU334" s="91">
        <v>0</v>
      </c>
      <c r="AV334" s="92">
        <v>44773</v>
      </c>
      <c r="AW334" t="s">
        <v>6</v>
      </c>
      <c r="AX334">
        <v>2022</v>
      </c>
      <c r="AY334" t="s">
        <v>187</v>
      </c>
    </row>
    <row r="335" spans="1:51" x14ac:dyDescent="0.25">
      <c r="A335" s="89">
        <v>121</v>
      </c>
      <c r="B335" s="90" t="s">
        <v>68</v>
      </c>
      <c r="C335" s="91">
        <v>298391.94999999995</v>
      </c>
      <c r="D335" s="91">
        <v>0</v>
      </c>
      <c r="E335" s="91">
        <v>0</v>
      </c>
      <c r="F335" s="91">
        <v>0</v>
      </c>
      <c r="G335" s="91">
        <v>0</v>
      </c>
      <c r="H335" s="91">
        <v>0</v>
      </c>
      <c r="I335" s="91">
        <v>0</v>
      </c>
      <c r="J335" s="91">
        <v>0</v>
      </c>
      <c r="K335" s="91">
        <v>0</v>
      </c>
      <c r="L335" s="91">
        <v>0</v>
      </c>
      <c r="M335" s="91">
        <v>0</v>
      </c>
      <c r="N335" s="91">
        <v>0</v>
      </c>
      <c r="O335" s="91">
        <v>0</v>
      </c>
      <c r="P335" s="91">
        <v>0</v>
      </c>
      <c r="Q335" s="91">
        <v>0</v>
      </c>
      <c r="R335" s="91">
        <v>0</v>
      </c>
      <c r="S335" s="91">
        <v>0</v>
      </c>
      <c r="T335" s="91">
        <v>0</v>
      </c>
      <c r="U335" s="91">
        <v>64030.2</v>
      </c>
      <c r="V335" s="91">
        <v>0</v>
      </c>
      <c r="W335" s="91">
        <v>0</v>
      </c>
      <c r="X335" s="91">
        <v>0</v>
      </c>
      <c r="Y335" s="91">
        <v>0</v>
      </c>
      <c r="Z335" s="91">
        <v>0</v>
      </c>
      <c r="AA335" s="91">
        <v>0</v>
      </c>
      <c r="AB335" s="91">
        <v>0</v>
      </c>
      <c r="AC335" s="326">
        <v>24682.959999999999</v>
      </c>
      <c r="AD335" s="91">
        <v>0</v>
      </c>
      <c r="AE335" s="91">
        <v>0</v>
      </c>
      <c r="AF335" s="91">
        <v>0</v>
      </c>
      <c r="AG335" s="91">
        <v>0</v>
      </c>
      <c r="AH335" s="91">
        <v>0</v>
      </c>
      <c r="AI335" s="91">
        <v>0</v>
      </c>
      <c r="AJ335" s="91">
        <v>39673.61</v>
      </c>
      <c r="AK335" s="91">
        <v>147851.79999999999</v>
      </c>
      <c r="AL335" s="91">
        <v>0</v>
      </c>
      <c r="AM335" s="91">
        <v>0</v>
      </c>
      <c r="AN335" s="91">
        <v>13334.08</v>
      </c>
      <c r="AO335" s="91">
        <v>0</v>
      </c>
      <c r="AP335" s="91">
        <v>8819.2999999999993</v>
      </c>
      <c r="AQ335" s="91">
        <v>0</v>
      </c>
      <c r="AR335" s="91">
        <v>0</v>
      </c>
      <c r="AS335" s="91">
        <v>128386.77</v>
      </c>
      <c r="AT335" s="91">
        <v>170005.17999999996</v>
      </c>
      <c r="AU335" s="91">
        <v>0</v>
      </c>
      <c r="AV335" s="92">
        <v>44773</v>
      </c>
      <c r="AW335" t="s">
        <v>6</v>
      </c>
      <c r="AX335">
        <v>2022</v>
      </c>
      <c r="AY335" t="s">
        <v>188</v>
      </c>
    </row>
    <row r="336" spans="1:51" x14ac:dyDescent="0.25">
      <c r="A336" s="89">
        <v>122</v>
      </c>
      <c r="B336" s="90" t="s">
        <v>69</v>
      </c>
      <c r="C336" s="91">
        <v>9177034.1800000016</v>
      </c>
      <c r="D336" s="91">
        <v>0</v>
      </c>
      <c r="E336" s="91">
        <v>0</v>
      </c>
      <c r="F336" s="91">
        <v>0</v>
      </c>
      <c r="G336" s="91">
        <v>0</v>
      </c>
      <c r="H336" s="91">
        <v>0</v>
      </c>
      <c r="I336" s="91">
        <v>0</v>
      </c>
      <c r="J336" s="91">
        <v>0</v>
      </c>
      <c r="K336" s="91">
        <v>0</v>
      </c>
      <c r="L336" s="91">
        <v>0</v>
      </c>
      <c r="M336" s="91">
        <v>28274.94</v>
      </c>
      <c r="N336" s="91">
        <v>0</v>
      </c>
      <c r="O336" s="91">
        <v>28274.94</v>
      </c>
      <c r="P336" s="91">
        <v>367514.24</v>
      </c>
      <c r="Q336" s="91">
        <v>0</v>
      </c>
      <c r="R336" s="91">
        <v>0</v>
      </c>
      <c r="S336" s="91">
        <v>0</v>
      </c>
      <c r="T336" s="91">
        <v>395789.18</v>
      </c>
      <c r="U336" s="91">
        <v>0</v>
      </c>
      <c r="V336" s="91">
        <v>0</v>
      </c>
      <c r="W336" s="91">
        <v>0</v>
      </c>
      <c r="X336" s="91">
        <v>9698.83</v>
      </c>
      <c r="Y336" s="91">
        <v>0</v>
      </c>
      <c r="Z336" s="91">
        <v>0</v>
      </c>
      <c r="AA336" s="91">
        <v>130413.89</v>
      </c>
      <c r="AB336" s="91">
        <v>0</v>
      </c>
      <c r="AC336" s="326">
        <v>774960.41</v>
      </c>
      <c r="AD336" s="91">
        <v>0</v>
      </c>
      <c r="AE336" s="91">
        <v>40</v>
      </c>
      <c r="AF336" s="91">
        <v>0</v>
      </c>
      <c r="AG336" s="91">
        <v>0</v>
      </c>
      <c r="AH336" s="91">
        <v>0</v>
      </c>
      <c r="AI336" s="91">
        <v>0</v>
      </c>
      <c r="AJ336" s="91">
        <v>7860284.4100000001</v>
      </c>
      <c r="AK336" s="91">
        <v>0</v>
      </c>
      <c r="AL336" s="91">
        <v>0</v>
      </c>
      <c r="AM336" s="91">
        <v>0</v>
      </c>
      <c r="AN336" s="91">
        <v>5847.46</v>
      </c>
      <c r="AO336" s="91">
        <v>0</v>
      </c>
      <c r="AP336" s="91">
        <v>0</v>
      </c>
      <c r="AQ336" s="91">
        <v>0</v>
      </c>
      <c r="AR336" s="91">
        <v>0</v>
      </c>
      <c r="AS336" s="91">
        <v>8775397.540000001</v>
      </c>
      <c r="AT336" s="91">
        <v>5847.46</v>
      </c>
      <c r="AU336" s="91">
        <v>0</v>
      </c>
      <c r="AV336" s="92">
        <v>44773</v>
      </c>
      <c r="AW336" t="s">
        <v>6</v>
      </c>
      <c r="AX336">
        <v>2022</v>
      </c>
      <c r="AY336" t="s">
        <v>267</v>
      </c>
    </row>
    <row r="337" spans="1:51" x14ac:dyDescent="0.25">
      <c r="A337" s="89">
        <v>124</v>
      </c>
      <c r="B337" s="248" t="s">
        <v>99</v>
      </c>
      <c r="C337" s="91">
        <v>893276</v>
      </c>
      <c r="D337" s="91">
        <v>0</v>
      </c>
      <c r="E337" s="91">
        <v>0</v>
      </c>
      <c r="F337" s="91">
        <v>0</v>
      </c>
      <c r="G337" s="91">
        <v>0</v>
      </c>
      <c r="H337" s="91">
        <v>0</v>
      </c>
      <c r="I337" s="91">
        <v>0</v>
      </c>
      <c r="J337" s="91">
        <v>0</v>
      </c>
      <c r="K337" s="91">
        <v>0</v>
      </c>
      <c r="L337" s="91">
        <v>0</v>
      </c>
      <c r="M337" s="91">
        <v>0</v>
      </c>
      <c r="N337" s="91">
        <v>0</v>
      </c>
      <c r="O337" s="91">
        <v>0</v>
      </c>
      <c r="P337" s="91">
        <v>0</v>
      </c>
      <c r="Q337" s="91">
        <v>0</v>
      </c>
      <c r="R337" s="91">
        <v>0</v>
      </c>
      <c r="S337" s="91">
        <v>0</v>
      </c>
      <c r="T337" s="91">
        <v>0</v>
      </c>
      <c r="U337" s="91">
        <v>2233.65</v>
      </c>
      <c r="V337" s="91">
        <v>0</v>
      </c>
      <c r="W337" s="91">
        <v>0</v>
      </c>
      <c r="X337" s="91">
        <v>0</v>
      </c>
      <c r="Y337" s="91">
        <v>0</v>
      </c>
      <c r="Z337" s="91">
        <v>0</v>
      </c>
      <c r="AA337" s="91">
        <v>0</v>
      </c>
      <c r="AB337" s="91">
        <v>0</v>
      </c>
      <c r="AC337" s="326">
        <v>0</v>
      </c>
      <c r="AD337" s="91">
        <v>0</v>
      </c>
      <c r="AE337" s="91">
        <v>0</v>
      </c>
      <c r="AF337" s="91">
        <v>0</v>
      </c>
      <c r="AG337" s="91">
        <v>0</v>
      </c>
      <c r="AH337" s="91">
        <v>0</v>
      </c>
      <c r="AI337" s="91">
        <v>0</v>
      </c>
      <c r="AJ337" s="91">
        <v>0</v>
      </c>
      <c r="AK337" s="91">
        <v>0</v>
      </c>
      <c r="AL337" s="91">
        <v>9556.33</v>
      </c>
      <c r="AM337" s="91">
        <v>0</v>
      </c>
      <c r="AN337" s="91">
        <v>54007.99</v>
      </c>
      <c r="AO337" s="91">
        <v>0</v>
      </c>
      <c r="AP337" s="91">
        <v>0</v>
      </c>
      <c r="AQ337" s="91">
        <v>0</v>
      </c>
      <c r="AR337" s="91">
        <v>0</v>
      </c>
      <c r="AS337" s="91">
        <v>2233.65</v>
      </c>
      <c r="AT337" s="91">
        <v>891042.35</v>
      </c>
      <c r="AU337" s="91">
        <v>827478.03</v>
      </c>
      <c r="AV337" s="92">
        <v>44773</v>
      </c>
      <c r="AW337" t="s">
        <v>6</v>
      </c>
      <c r="AX337" s="39">
        <v>2022</v>
      </c>
      <c r="AY337" s="39" t="s">
        <v>289</v>
      </c>
    </row>
    <row r="338" spans="1:51" x14ac:dyDescent="0.25">
      <c r="A338" s="89">
        <v>1</v>
      </c>
      <c r="B338" s="90" t="s">
        <v>65</v>
      </c>
      <c r="C338" s="91">
        <v>3693618.5699999994</v>
      </c>
      <c r="D338" s="91">
        <v>0</v>
      </c>
      <c r="E338" s="91">
        <v>0</v>
      </c>
      <c r="F338" s="91">
        <v>0</v>
      </c>
      <c r="G338" s="91">
        <v>3801.4900000000002</v>
      </c>
      <c r="H338" s="91">
        <v>0</v>
      </c>
      <c r="I338" s="91">
        <v>0</v>
      </c>
      <c r="J338" s="91">
        <v>2815.92</v>
      </c>
      <c r="K338" s="91">
        <v>7725.2599999999993</v>
      </c>
      <c r="L338" s="91">
        <v>0</v>
      </c>
      <c r="M338" s="91">
        <v>41574.51</v>
      </c>
      <c r="N338" s="91">
        <v>382565.49</v>
      </c>
      <c r="O338" s="91">
        <v>424140</v>
      </c>
      <c r="P338" s="91">
        <v>2706.5</v>
      </c>
      <c r="Q338" s="91">
        <v>0</v>
      </c>
      <c r="R338" s="91">
        <v>0</v>
      </c>
      <c r="S338" s="91">
        <v>0</v>
      </c>
      <c r="T338" s="91">
        <v>441189.17</v>
      </c>
      <c r="U338" s="91">
        <v>37934.76</v>
      </c>
      <c r="V338" s="91">
        <v>1657.32</v>
      </c>
      <c r="W338" s="91">
        <v>0</v>
      </c>
      <c r="X338" s="91">
        <v>0</v>
      </c>
      <c r="Y338" s="91">
        <v>0</v>
      </c>
      <c r="Z338" s="91">
        <v>0</v>
      </c>
      <c r="AA338" s="91">
        <v>12501.49</v>
      </c>
      <c r="AB338" s="91">
        <v>0</v>
      </c>
      <c r="AC338" s="326">
        <v>23388.77</v>
      </c>
      <c r="AD338" s="91">
        <v>1502562.66</v>
      </c>
      <c r="AE338" s="91">
        <v>5590.68</v>
      </c>
      <c r="AF338" s="91">
        <v>0</v>
      </c>
      <c r="AG338" s="91">
        <v>0</v>
      </c>
      <c r="AH338" s="91">
        <v>0</v>
      </c>
      <c r="AI338" s="91">
        <v>0</v>
      </c>
      <c r="AJ338" s="91">
        <v>0</v>
      </c>
      <c r="AK338" s="91">
        <v>61881.14</v>
      </c>
      <c r="AL338" s="91">
        <v>76275.73</v>
      </c>
      <c r="AM338" s="91">
        <v>0</v>
      </c>
      <c r="AN338" s="91">
        <v>136947.71</v>
      </c>
      <c r="AO338" s="91">
        <v>0</v>
      </c>
      <c r="AP338" s="91">
        <v>3269</v>
      </c>
      <c r="AQ338" s="91">
        <v>0</v>
      </c>
      <c r="AR338" s="91">
        <v>0</v>
      </c>
      <c r="AS338" s="91">
        <v>1583635.68</v>
      </c>
      <c r="AT338" s="91">
        <v>1668793.7199999997</v>
      </c>
      <c r="AU338" s="91">
        <v>1390420.14</v>
      </c>
      <c r="AV338" s="92">
        <v>44803</v>
      </c>
      <c r="AW338" t="s">
        <v>7</v>
      </c>
      <c r="AX338">
        <v>2022</v>
      </c>
      <c r="AY338" t="s">
        <v>177</v>
      </c>
    </row>
    <row r="339" spans="1:51" x14ac:dyDescent="0.25">
      <c r="A339" s="89">
        <v>2</v>
      </c>
      <c r="B339" s="90" t="s">
        <v>90</v>
      </c>
      <c r="C339" s="91">
        <v>15795182.010000002</v>
      </c>
      <c r="D339" s="91">
        <v>376410.35</v>
      </c>
      <c r="E339" s="91">
        <v>0</v>
      </c>
      <c r="F339" s="91">
        <v>0</v>
      </c>
      <c r="G339" s="91">
        <v>16537.61</v>
      </c>
      <c r="H339" s="91">
        <v>0</v>
      </c>
      <c r="I339" s="91">
        <v>0</v>
      </c>
      <c r="J339" s="91">
        <v>81.180000000000007</v>
      </c>
      <c r="K339" s="91">
        <v>30628.71</v>
      </c>
      <c r="L339" s="91">
        <v>0</v>
      </c>
      <c r="M339" s="91">
        <v>64376.09</v>
      </c>
      <c r="N339" s="91">
        <v>3170202.26</v>
      </c>
      <c r="O339" s="91">
        <v>3234578.3499999996</v>
      </c>
      <c r="P339" s="91">
        <v>1638500.69</v>
      </c>
      <c r="Q339" s="91">
        <v>0</v>
      </c>
      <c r="R339" s="91">
        <v>0</v>
      </c>
      <c r="S339" s="91">
        <v>0</v>
      </c>
      <c r="T339" s="91">
        <v>5296736.8899999997</v>
      </c>
      <c r="U339" s="91">
        <v>817.5</v>
      </c>
      <c r="V339" s="91">
        <v>416.49</v>
      </c>
      <c r="W339" s="91">
        <v>834.52</v>
      </c>
      <c r="X339" s="91">
        <v>0</v>
      </c>
      <c r="Y339" s="91">
        <v>188.22</v>
      </c>
      <c r="Z339" s="91">
        <v>0</v>
      </c>
      <c r="AA339" s="91">
        <v>495019.47</v>
      </c>
      <c r="AB339" s="91">
        <v>0</v>
      </c>
      <c r="AC339" s="326">
        <v>233695.21</v>
      </c>
      <c r="AD339" s="91">
        <v>8657692.5399999991</v>
      </c>
      <c r="AE339" s="91">
        <v>10719.4</v>
      </c>
      <c r="AF339" s="91">
        <v>0</v>
      </c>
      <c r="AG339" s="91">
        <v>0</v>
      </c>
      <c r="AH339" s="91">
        <v>0</v>
      </c>
      <c r="AI339" s="91">
        <v>0</v>
      </c>
      <c r="AJ339" s="91">
        <v>905687.05</v>
      </c>
      <c r="AK339" s="91">
        <v>85003.520000000004</v>
      </c>
      <c r="AL339" s="91">
        <v>2307.62</v>
      </c>
      <c r="AM339" s="91">
        <v>0</v>
      </c>
      <c r="AN339" s="91">
        <v>9996.42</v>
      </c>
      <c r="AO339" s="91">
        <v>0</v>
      </c>
      <c r="AP339" s="91">
        <v>96067.16</v>
      </c>
      <c r="AQ339" s="91">
        <v>0</v>
      </c>
      <c r="AR339" s="91">
        <v>0</v>
      </c>
      <c r="AS339" s="91">
        <v>10305070.4</v>
      </c>
      <c r="AT339" s="91">
        <v>193374.72</v>
      </c>
      <c r="AU339" s="91">
        <v>0</v>
      </c>
      <c r="AV339" s="92">
        <v>44803</v>
      </c>
      <c r="AW339" t="s">
        <v>7</v>
      </c>
      <c r="AX339">
        <v>2022</v>
      </c>
      <c r="AY339" t="s">
        <v>168</v>
      </c>
    </row>
    <row r="340" spans="1:51" x14ac:dyDescent="0.25">
      <c r="A340" s="89">
        <v>12</v>
      </c>
      <c r="B340" s="90" t="s">
        <v>81</v>
      </c>
      <c r="C340" s="91">
        <v>112785706.73999999</v>
      </c>
      <c r="D340" s="91">
        <v>211657.33</v>
      </c>
      <c r="E340" s="91">
        <v>0</v>
      </c>
      <c r="F340" s="91">
        <v>0</v>
      </c>
      <c r="G340" s="91">
        <v>744550.88</v>
      </c>
      <c r="H340" s="91">
        <v>0</v>
      </c>
      <c r="I340" s="91">
        <v>0</v>
      </c>
      <c r="J340" s="91">
        <v>303598.93</v>
      </c>
      <c r="K340" s="91">
        <v>476107.06</v>
      </c>
      <c r="L340" s="91">
        <v>0</v>
      </c>
      <c r="M340" s="91">
        <v>50336921.710000001</v>
      </c>
      <c r="N340" s="91">
        <v>24041374.18</v>
      </c>
      <c r="O340" s="91">
        <v>74378295.890000001</v>
      </c>
      <c r="P340" s="91">
        <v>2149010.86</v>
      </c>
      <c r="Q340" s="91">
        <v>0</v>
      </c>
      <c r="R340" s="91">
        <v>0</v>
      </c>
      <c r="S340" s="91">
        <v>0</v>
      </c>
      <c r="T340" s="91">
        <v>78263220.950000003</v>
      </c>
      <c r="U340" s="91">
        <v>917557.74000000011</v>
      </c>
      <c r="V340" s="91">
        <v>127132.35</v>
      </c>
      <c r="W340" s="91">
        <v>76327.11</v>
      </c>
      <c r="X340" s="91">
        <v>2516881.7600000002</v>
      </c>
      <c r="Y340" s="91">
        <v>48850.82</v>
      </c>
      <c r="Z340" s="91">
        <v>0</v>
      </c>
      <c r="AA340" s="91">
        <v>2068323.55</v>
      </c>
      <c r="AB340" s="91">
        <v>0</v>
      </c>
      <c r="AC340" s="326">
        <v>3891870.13</v>
      </c>
      <c r="AD340" s="91">
        <v>952172.51</v>
      </c>
      <c r="AE340" s="91">
        <v>18545.900000000001</v>
      </c>
      <c r="AF340" s="91">
        <v>0</v>
      </c>
      <c r="AG340" s="91">
        <v>0</v>
      </c>
      <c r="AH340" s="91">
        <v>0</v>
      </c>
      <c r="AI340" s="91">
        <v>0</v>
      </c>
      <c r="AJ340" s="91">
        <v>18476358.359999999</v>
      </c>
      <c r="AK340" s="91">
        <v>2726278</v>
      </c>
      <c r="AL340" s="91">
        <v>160368.99</v>
      </c>
      <c r="AM340" s="91">
        <v>0</v>
      </c>
      <c r="AN340" s="91">
        <v>2003895.8800000001</v>
      </c>
      <c r="AO340" s="91">
        <v>143626.51</v>
      </c>
      <c r="AP340" s="91">
        <v>237033.46</v>
      </c>
      <c r="AQ340" s="91">
        <v>155572.70000000001</v>
      </c>
      <c r="AR340" s="91">
        <v>0</v>
      </c>
      <c r="AS340" s="91">
        <v>29094020.23</v>
      </c>
      <c r="AT340" s="91">
        <v>5428465.54</v>
      </c>
      <c r="AU340" s="91">
        <v>1690</v>
      </c>
      <c r="AV340" s="92">
        <v>44803</v>
      </c>
      <c r="AW340" t="s">
        <v>7</v>
      </c>
      <c r="AX340">
        <v>2022</v>
      </c>
      <c r="AY340" t="s">
        <v>152</v>
      </c>
    </row>
    <row r="341" spans="1:51" x14ac:dyDescent="0.25">
      <c r="A341" s="89">
        <v>13</v>
      </c>
      <c r="B341" s="90" t="s">
        <v>70</v>
      </c>
      <c r="C341" s="91">
        <v>482583740.32999998</v>
      </c>
      <c r="D341" s="91">
        <v>79506.740000000005</v>
      </c>
      <c r="E341" s="91">
        <v>0</v>
      </c>
      <c r="F341" s="91">
        <v>0</v>
      </c>
      <c r="G341" s="91">
        <v>468758.91000000003</v>
      </c>
      <c r="H341" s="91">
        <v>0</v>
      </c>
      <c r="I341" s="91">
        <v>0</v>
      </c>
      <c r="J341" s="91">
        <v>11451509.970000001</v>
      </c>
      <c r="K341" s="91">
        <v>3489914.0100000002</v>
      </c>
      <c r="L341" s="91">
        <v>0</v>
      </c>
      <c r="M341" s="91">
        <v>300654481.44999999</v>
      </c>
      <c r="N341" s="91">
        <v>99777108.200000003</v>
      </c>
      <c r="O341" s="91">
        <v>400431589.64999998</v>
      </c>
      <c r="P341" s="91">
        <v>0</v>
      </c>
      <c r="Q341" s="91">
        <v>0</v>
      </c>
      <c r="R341" s="91">
        <v>0</v>
      </c>
      <c r="S341" s="91">
        <v>0</v>
      </c>
      <c r="T341" s="91">
        <v>415921279.27999997</v>
      </c>
      <c r="U341" s="91">
        <v>1860729.6099999999</v>
      </c>
      <c r="V341" s="91">
        <v>0</v>
      </c>
      <c r="W341" s="91">
        <v>32256.79</v>
      </c>
      <c r="X341" s="91">
        <v>600048.75</v>
      </c>
      <c r="Y341" s="91">
        <v>126861.66</v>
      </c>
      <c r="Z341" s="91">
        <v>0</v>
      </c>
      <c r="AA341" s="91">
        <v>15632271.93</v>
      </c>
      <c r="AB341" s="91">
        <v>21312</v>
      </c>
      <c r="AC341" s="326">
        <v>32299403.390000001</v>
      </c>
      <c r="AD341" s="91">
        <v>95445.24</v>
      </c>
      <c r="AE341" s="91">
        <v>502816.04</v>
      </c>
      <c r="AF341" s="91">
        <v>0</v>
      </c>
      <c r="AG341" s="91">
        <v>0</v>
      </c>
      <c r="AH341" s="91">
        <v>0</v>
      </c>
      <c r="AI341" s="91">
        <v>0</v>
      </c>
      <c r="AJ341" s="91">
        <v>348246.92</v>
      </c>
      <c r="AK341" s="91">
        <v>5673543.1599999992</v>
      </c>
      <c r="AL341" s="91">
        <v>7025295.7000000002</v>
      </c>
      <c r="AM341" s="91">
        <v>0</v>
      </c>
      <c r="AN341" s="91">
        <v>2396338.48</v>
      </c>
      <c r="AO341" s="91">
        <v>0</v>
      </c>
      <c r="AP341" s="91">
        <v>311.25</v>
      </c>
      <c r="AQ341" s="91">
        <v>0</v>
      </c>
      <c r="AR341" s="91">
        <v>0</v>
      </c>
      <c r="AS341" s="91">
        <v>51519392.329999998</v>
      </c>
      <c r="AT341" s="91">
        <v>15143068.029999999</v>
      </c>
      <c r="AU341" s="91">
        <v>47579.439999999995</v>
      </c>
      <c r="AV341" s="92">
        <v>44803</v>
      </c>
      <c r="AW341" t="s">
        <v>7</v>
      </c>
      <c r="AX341">
        <v>2022</v>
      </c>
      <c r="AY341" t="s">
        <v>149</v>
      </c>
    </row>
    <row r="342" spans="1:51" x14ac:dyDescent="0.25">
      <c r="A342" s="89">
        <v>23</v>
      </c>
      <c r="B342" s="90" t="s">
        <v>75</v>
      </c>
      <c r="C342" s="91">
        <v>39542352.819999993</v>
      </c>
      <c r="D342" s="91">
        <v>8321.8799999999992</v>
      </c>
      <c r="E342" s="91">
        <v>0</v>
      </c>
      <c r="F342" s="91">
        <v>0</v>
      </c>
      <c r="G342" s="91">
        <v>22480.51</v>
      </c>
      <c r="H342" s="91">
        <v>0</v>
      </c>
      <c r="I342" s="91">
        <v>0</v>
      </c>
      <c r="J342" s="91">
        <v>844763.69000000006</v>
      </c>
      <c r="K342" s="91">
        <v>205954.13999999998</v>
      </c>
      <c r="L342" s="91">
        <v>0</v>
      </c>
      <c r="M342" s="91">
        <v>30326.9</v>
      </c>
      <c r="N342" s="91">
        <v>1799672.67</v>
      </c>
      <c r="O342" s="91">
        <v>1829999.5699999998</v>
      </c>
      <c r="P342" s="91">
        <v>0</v>
      </c>
      <c r="Q342" s="91">
        <v>0</v>
      </c>
      <c r="R342" s="91">
        <v>0</v>
      </c>
      <c r="S342" s="91">
        <v>0</v>
      </c>
      <c r="T342" s="91">
        <v>2911519.7899999996</v>
      </c>
      <c r="U342" s="91">
        <v>13998649.739999998</v>
      </c>
      <c r="V342" s="91">
        <v>4956460.45</v>
      </c>
      <c r="W342" s="91">
        <v>266996.76999999996</v>
      </c>
      <c r="X342" s="91">
        <v>1899561.0699999998</v>
      </c>
      <c r="Y342" s="91">
        <v>620018.89999999991</v>
      </c>
      <c r="Z342" s="91">
        <v>0</v>
      </c>
      <c r="AA342" s="91">
        <v>261549.42</v>
      </c>
      <c r="AB342" s="91">
        <v>616940.74</v>
      </c>
      <c r="AC342" s="326">
        <v>3314260.93</v>
      </c>
      <c r="AD342" s="91">
        <v>3893595.76</v>
      </c>
      <c r="AE342" s="91">
        <v>1662758.69</v>
      </c>
      <c r="AF342" s="91">
        <v>0</v>
      </c>
      <c r="AG342" s="91">
        <v>0</v>
      </c>
      <c r="AH342" s="91">
        <v>0</v>
      </c>
      <c r="AI342" s="91">
        <v>0</v>
      </c>
      <c r="AJ342" s="91">
        <v>315823.02</v>
      </c>
      <c r="AK342" s="91">
        <v>1003462.53</v>
      </c>
      <c r="AL342" s="91">
        <v>179341.79</v>
      </c>
      <c r="AM342" s="91">
        <v>0</v>
      </c>
      <c r="AN342" s="91">
        <v>2472577.7599999998</v>
      </c>
      <c r="AO342" s="91">
        <v>0</v>
      </c>
      <c r="AP342" s="91">
        <v>175273.72</v>
      </c>
      <c r="AQ342" s="91">
        <v>0</v>
      </c>
      <c r="AR342" s="91">
        <v>0</v>
      </c>
      <c r="AS342" s="91">
        <v>31806615.489999995</v>
      </c>
      <c r="AT342" s="91">
        <v>4824217.54</v>
      </c>
      <c r="AU342" s="91">
        <v>993561.74</v>
      </c>
      <c r="AV342" s="92">
        <v>44803</v>
      </c>
      <c r="AW342" t="s">
        <v>7</v>
      </c>
      <c r="AX342">
        <v>2022</v>
      </c>
      <c r="AY342" t="s">
        <v>159</v>
      </c>
    </row>
    <row r="343" spans="1:51" x14ac:dyDescent="0.25">
      <c r="A343" s="89">
        <v>24</v>
      </c>
      <c r="B343" s="90" t="s">
        <v>98</v>
      </c>
      <c r="C343" s="91">
        <v>21957591.399999999</v>
      </c>
      <c r="D343" s="91">
        <v>763221.93</v>
      </c>
      <c r="E343" s="91">
        <v>0</v>
      </c>
      <c r="F343" s="91">
        <v>0</v>
      </c>
      <c r="G343" s="91">
        <v>675036.6</v>
      </c>
      <c r="H343" s="91">
        <v>0</v>
      </c>
      <c r="I343" s="91">
        <v>0</v>
      </c>
      <c r="J343" s="91">
        <v>363736.51</v>
      </c>
      <c r="K343" s="91">
        <v>648922.92000000004</v>
      </c>
      <c r="L343" s="91">
        <v>0</v>
      </c>
      <c r="M343" s="91">
        <v>13246.19</v>
      </c>
      <c r="N343" s="91">
        <v>17386845.989999998</v>
      </c>
      <c r="O343" s="91">
        <v>17400092.18</v>
      </c>
      <c r="P343" s="91">
        <v>633126.19999999995</v>
      </c>
      <c r="Q343" s="91">
        <v>0</v>
      </c>
      <c r="R343" s="91">
        <v>0</v>
      </c>
      <c r="S343" s="91">
        <v>0</v>
      </c>
      <c r="T343" s="91">
        <v>20484136.34</v>
      </c>
      <c r="U343" s="91">
        <v>187544.02</v>
      </c>
      <c r="V343" s="91">
        <v>0</v>
      </c>
      <c r="W343" s="91">
        <v>0</v>
      </c>
      <c r="X343" s="91">
        <v>20173.330000000002</v>
      </c>
      <c r="Y343" s="91">
        <v>0</v>
      </c>
      <c r="Z343" s="91">
        <v>0</v>
      </c>
      <c r="AA343" s="91">
        <v>29519.98</v>
      </c>
      <c r="AB343" s="91">
        <v>0</v>
      </c>
      <c r="AC343" s="326">
        <v>0</v>
      </c>
      <c r="AD343" s="91">
        <v>962255.31</v>
      </c>
      <c r="AE343" s="91">
        <v>28233.1</v>
      </c>
      <c r="AF343" s="91">
        <v>0</v>
      </c>
      <c r="AG343" s="91">
        <v>0</v>
      </c>
      <c r="AH343" s="91">
        <v>0</v>
      </c>
      <c r="AI343" s="91">
        <v>0</v>
      </c>
      <c r="AJ343" s="91">
        <v>198939.44</v>
      </c>
      <c r="AK343" s="91">
        <v>7252.82</v>
      </c>
      <c r="AL343" s="91">
        <v>0</v>
      </c>
      <c r="AM343" s="91">
        <v>0</v>
      </c>
      <c r="AN343" s="91">
        <v>39537.060000000005</v>
      </c>
      <c r="AO343" s="91">
        <v>0</v>
      </c>
      <c r="AP343" s="91">
        <v>0</v>
      </c>
      <c r="AQ343" s="91">
        <v>0</v>
      </c>
      <c r="AR343" s="91">
        <v>0</v>
      </c>
      <c r="AS343" s="91">
        <v>1426665.1800000002</v>
      </c>
      <c r="AT343" s="91">
        <v>46789.880000000005</v>
      </c>
      <c r="AU343" s="91">
        <v>0</v>
      </c>
      <c r="AV343" s="92">
        <v>44803</v>
      </c>
      <c r="AW343" t="s">
        <v>7</v>
      </c>
      <c r="AX343">
        <v>2022</v>
      </c>
      <c r="AY343" t="s">
        <v>164</v>
      </c>
    </row>
    <row r="344" spans="1:51" x14ac:dyDescent="0.25">
      <c r="A344" s="89">
        <v>25</v>
      </c>
      <c r="B344" s="90" t="s">
        <v>67</v>
      </c>
      <c r="C344" s="91">
        <v>6598889.0700000003</v>
      </c>
      <c r="D344" s="91">
        <v>2178450.36</v>
      </c>
      <c r="E344" s="91">
        <v>0</v>
      </c>
      <c r="F344" s="91">
        <v>0</v>
      </c>
      <c r="G344" s="91">
        <v>0</v>
      </c>
      <c r="H344" s="91">
        <v>0</v>
      </c>
      <c r="I344" s="91">
        <v>0</v>
      </c>
      <c r="J344" s="91">
        <v>0</v>
      </c>
      <c r="K344" s="91">
        <v>0</v>
      </c>
      <c r="L344" s="91">
        <v>0</v>
      </c>
      <c r="M344" s="91">
        <v>0</v>
      </c>
      <c r="N344" s="91">
        <v>0</v>
      </c>
      <c r="O344" s="91">
        <v>0</v>
      </c>
      <c r="P344" s="91">
        <v>4415239.82</v>
      </c>
      <c r="Q344" s="91">
        <v>0</v>
      </c>
      <c r="R344" s="91">
        <v>0</v>
      </c>
      <c r="S344" s="91">
        <v>0</v>
      </c>
      <c r="T344" s="91">
        <v>6593690.1799999997</v>
      </c>
      <c r="U344" s="91">
        <v>0</v>
      </c>
      <c r="V344" s="91">
        <v>0</v>
      </c>
      <c r="W344" s="91">
        <v>0</v>
      </c>
      <c r="X344" s="91">
        <v>0</v>
      </c>
      <c r="Y344" s="91">
        <v>0</v>
      </c>
      <c r="Z344" s="91">
        <v>0</v>
      </c>
      <c r="AA344" s="91">
        <v>0</v>
      </c>
      <c r="AB344" s="91">
        <v>0</v>
      </c>
      <c r="AC344" s="326">
        <v>5197.3599999999997</v>
      </c>
      <c r="AD344" s="91">
        <v>0</v>
      </c>
      <c r="AE344" s="91">
        <v>0</v>
      </c>
      <c r="AF344" s="91">
        <v>0</v>
      </c>
      <c r="AG344" s="91">
        <v>0</v>
      </c>
      <c r="AH344" s="91">
        <v>0</v>
      </c>
      <c r="AI344" s="91">
        <v>0</v>
      </c>
      <c r="AJ344" s="91">
        <v>0</v>
      </c>
      <c r="AK344" s="91">
        <v>0</v>
      </c>
      <c r="AL344" s="91">
        <v>0</v>
      </c>
      <c r="AM344" s="91">
        <v>0</v>
      </c>
      <c r="AN344" s="91">
        <v>0</v>
      </c>
      <c r="AO344" s="91">
        <v>0</v>
      </c>
      <c r="AP344" s="91">
        <v>0</v>
      </c>
      <c r="AQ344" s="91">
        <v>0</v>
      </c>
      <c r="AR344" s="91">
        <v>0</v>
      </c>
      <c r="AS344" s="91">
        <v>5197.3599999999997</v>
      </c>
      <c r="AT344" s="91">
        <v>0</v>
      </c>
      <c r="AU344" s="91">
        <v>0</v>
      </c>
      <c r="AV344" s="92">
        <v>44803</v>
      </c>
      <c r="AW344" t="s">
        <v>7</v>
      </c>
      <c r="AX344">
        <v>2022</v>
      </c>
      <c r="AY344" t="s">
        <v>174</v>
      </c>
    </row>
    <row r="345" spans="1:51" x14ac:dyDescent="0.25">
      <c r="A345" s="89">
        <v>29</v>
      </c>
      <c r="B345" s="90" t="s">
        <v>94</v>
      </c>
      <c r="C345" s="91">
        <v>36114626.030000001</v>
      </c>
      <c r="D345" s="91">
        <v>15724.56</v>
      </c>
      <c r="E345" s="91">
        <v>0</v>
      </c>
      <c r="F345" s="91">
        <v>0</v>
      </c>
      <c r="G345" s="91">
        <v>98598.680000000008</v>
      </c>
      <c r="H345" s="91">
        <v>0</v>
      </c>
      <c r="I345" s="91">
        <v>0</v>
      </c>
      <c r="J345" s="91">
        <v>0</v>
      </c>
      <c r="K345" s="91">
        <v>13318.48</v>
      </c>
      <c r="L345" s="91">
        <v>0</v>
      </c>
      <c r="M345" s="91">
        <v>151606.93</v>
      </c>
      <c r="N345" s="91">
        <v>6922069.29</v>
      </c>
      <c r="O345" s="91">
        <v>7073676.2199999997</v>
      </c>
      <c r="P345" s="91">
        <v>28768.76</v>
      </c>
      <c r="Q345" s="91">
        <v>0</v>
      </c>
      <c r="R345" s="91">
        <v>0</v>
      </c>
      <c r="S345" s="91">
        <v>0</v>
      </c>
      <c r="T345" s="91">
        <v>7230086.6999999993</v>
      </c>
      <c r="U345" s="91">
        <v>7862473.1500000004</v>
      </c>
      <c r="V345" s="91">
        <v>7054733.4800000004</v>
      </c>
      <c r="W345" s="91">
        <v>1052632.0900000001</v>
      </c>
      <c r="X345" s="91">
        <v>4854775.24</v>
      </c>
      <c r="Y345" s="91">
        <v>3925918.97</v>
      </c>
      <c r="Z345" s="91">
        <v>0</v>
      </c>
      <c r="AA345" s="91">
        <v>0</v>
      </c>
      <c r="AB345" s="91">
        <v>229819.11</v>
      </c>
      <c r="AC345" s="326">
        <v>78785.179999999993</v>
      </c>
      <c r="AD345" s="91">
        <v>0</v>
      </c>
      <c r="AE345" s="91">
        <v>63396.819999999992</v>
      </c>
      <c r="AF345" s="91">
        <v>0</v>
      </c>
      <c r="AG345" s="91">
        <v>0</v>
      </c>
      <c r="AH345" s="91">
        <v>0</v>
      </c>
      <c r="AI345" s="91">
        <v>0</v>
      </c>
      <c r="AJ345" s="91">
        <v>451064.52</v>
      </c>
      <c r="AK345" s="91">
        <v>6321.24</v>
      </c>
      <c r="AL345" s="91">
        <v>25074.89</v>
      </c>
      <c r="AM345" s="91">
        <v>0</v>
      </c>
      <c r="AN345" s="91">
        <v>1152790.99</v>
      </c>
      <c r="AO345" s="91">
        <v>0</v>
      </c>
      <c r="AP345" s="91">
        <v>1564336.82</v>
      </c>
      <c r="AQ345" s="91">
        <v>560913.42000000004</v>
      </c>
      <c r="AR345" s="91">
        <v>0</v>
      </c>
      <c r="AS345" s="91">
        <v>25573598.559999999</v>
      </c>
      <c r="AT345" s="91">
        <v>3310940.7699999996</v>
      </c>
      <c r="AU345" s="91">
        <v>1503.41</v>
      </c>
      <c r="AV345" s="92">
        <v>44803</v>
      </c>
      <c r="AW345" t="s">
        <v>7</v>
      </c>
      <c r="AX345">
        <v>2022</v>
      </c>
      <c r="AY345" t="s">
        <v>156</v>
      </c>
    </row>
    <row r="346" spans="1:51" x14ac:dyDescent="0.25">
      <c r="A346" s="89">
        <v>32</v>
      </c>
      <c r="B346" s="90" t="s">
        <v>104</v>
      </c>
      <c r="C346" s="91">
        <v>24579.72</v>
      </c>
      <c r="D346" s="91">
        <v>0</v>
      </c>
      <c r="E346" s="91">
        <v>0</v>
      </c>
      <c r="F346" s="91">
        <v>0</v>
      </c>
      <c r="G346" s="91">
        <v>0</v>
      </c>
      <c r="H346" s="91">
        <v>0</v>
      </c>
      <c r="I346" s="91">
        <v>0</v>
      </c>
      <c r="J346" s="91">
        <v>0</v>
      </c>
      <c r="K346" s="91">
        <v>0</v>
      </c>
      <c r="L346" s="91">
        <v>0</v>
      </c>
      <c r="M346" s="91">
        <v>0</v>
      </c>
      <c r="N346" s="91">
        <v>0</v>
      </c>
      <c r="O346" s="91">
        <v>0</v>
      </c>
      <c r="P346" s="91">
        <v>0</v>
      </c>
      <c r="Q346" s="91">
        <v>0</v>
      </c>
      <c r="R346" s="91">
        <v>0</v>
      </c>
      <c r="S346" s="91">
        <v>0</v>
      </c>
      <c r="T346" s="91">
        <v>0</v>
      </c>
      <c r="U346" s="91">
        <v>0</v>
      </c>
      <c r="V346" s="91">
        <v>0</v>
      </c>
      <c r="W346" s="91">
        <v>0</v>
      </c>
      <c r="X346" s="91">
        <v>0</v>
      </c>
      <c r="Y346" s="91">
        <v>0</v>
      </c>
      <c r="Z346" s="91">
        <v>0</v>
      </c>
      <c r="AA346" s="91">
        <v>0</v>
      </c>
      <c r="AB346" s="91">
        <v>0</v>
      </c>
      <c r="AC346" s="326">
        <v>0</v>
      </c>
      <c r="AD346" s="91">
        <v>0</v>
      </c>
      <c r="AE346" s="91">
        <v>0</v>
      </c>
      <c r="AF346" s="91">
        <v>0</v>
      </c>
      <c r="AG346" s="91">
        <v>0</v>
      </c>
      <c r="AH346" s="91">
        <v>0</v>
      </c>
      <c r="AI346" s="91">
        <v>0</v>
      </c>
      <c r="AJ346" s="91">
        <v>0</v>
      </c>
      <c r="AK346" s="91">
        <v>0</v>
      </c>
      <c r="AL346" s="91">
        <v>0</v>
      </c>
      <c r="AM346" s="91">
        <v>0</v>
      </c>
      <c r="AN346" s="91">
        <v>0</v>
      </c>
      <c r="AO346" s="91">
        <v>0</v>
      </c>
      <c r="AP346" s="91">
        <v>0</v>
      </c>
      <c r="AQ346" s="91">
        <v>0</v>
      </c>
      <c r="AR346" s="91">
        <v>0</v>
      </c>
      <c r="AS346" s="91">
        <v>0</v>
      </c>
      <c r="AT346" s="91">
        <v>24579.72</v>
      </c>
      <c r="AU346" s="91">
        <v>24579.72</v>
      </c>
      <c r="AV346" s="92">
        <v>44803</v>
      </c>
      <c r="AW346" t="s">
        <v>7</v>
      </c>
      <c r="AX346">
        <v>2022</v>
      </c>
      <c r="AY346" t="s">
        <v>287</v>
      </c>
    </row>
    <row r="347" spans="1:51" x14ac:dyDescent="0.25">
      <c r="A347" s="89">
        <v>40</v>
      </c>
      <c r="B347" s="90" t="s">
        <v>97</v>
      </c>
      <c r="C347" s="91">
        <v>16625683.009999998</v>
      </c>
      <c r="D347" s="91">
        <v>0</v>
      </c>
      <c r="E347" s="91">
        <v>0</v>
      </c>
      <c r="F347" s="91">
        <v>0</v>
      </c>
      <c r="G347" s="91">
        <v>28645.5</v>
      </c>
      <c r="H347" s="91">
        <v>0</v>
      </c>
      <c r="I347" s="91">
        <v>0</v>
      </c>
      <c r="J347" s="91">
        <v>4320.6099999999997</v>
      </c>
      <c r="K347" s="91">
        <v>135353.5</v>
      </c>
      <c r="L347" s="91">
        <v>0</v>
      </c>
      <c r="M347" s="91">
        <v>3963543.8999999994</v>
      </c>
      <c r="N347" s="91">
        <v>9424723.5899999999</v>
      </c>
      <c r="O347" s="91">
        <v>13388267.489999998</v>
      </c>
      <c r="P347" s="91">
        <v>178479.44</v>
      </c>
      <c r="Q347" s="91">
        <v>0</v>
      </c>
      <c r="R347" s="91">
        <v>0</v>
      </c>
      <c r="S347" s="91">
        <v>0</v>
      </c>
      <c r="T347" s="91">
        <v>13735066.539999997</v>
      </c>
      <c r="U347" s="91">
        <v>359470.83</v>
      </c>
      <c r="V347" s="91">
        <v>74530.709999999992</v>
      </c>
      <c r="W347" s="91">
        <v>5875.07</v>
      </c>
      <c r="X347" s="91">
        <v>55498.74</v>
      </c>
      <c r="Y347" s="91">
        <v>23245.82</v>
      </c>
      <c r="Z347" s="91">
        <v>0</v>
      </c>
      <c r="AA347" s="91">
        <v>70555.02</v>
      </c>
      <c r="AB347" s="91">
        <v>0</v>
      </c>
      <c r="AC347" s="326">
        <v>930019.64</v>
      </c>
      <c r="AD347" s="91">
        <v>71702.880000000005</v>
      </c>
      <c r="AE347" s="91">
        <v>40986.39</v>
      </c>
      <c r="AF347" s="91">
        <v>0</v>
      </c>
      <c r="AG347" s="91">
        <v>0</v>
      </c>
      <c r="AH347" s="91">
        <v>0</v>
      </c>
      <c r="AI347" s="91">
        <v>0</v>
      </c>
      <c r="AJ347" s="91">
        <v>217619.49</v>
      </c>
      <c r="AK347" s="91">
        <v>175986.62</v>
      </c>
      <c r="AL347" s="91">
        <v>14295.85</v>
      </c>
      <c r="AM347" s="91">
        <v>0</v>
      </c>
      <c r="AN347" s="91">
        <v>126374.81999999999</v>
      </c>
      <c r="AO347" s="91">
        <v>0</v>
      </c>
      <c r="AP347" s="91">
        <v>11326</v>
      </c>
      <c r="AQ347" s="91">
        <v>0</v>
      </c>
      <c r="AR347" s="91">
        <v>0</v>
      </c>
      <c r="AS347" s="91">
        <v>1849504.5899999999</v>
      </c>
      <c r="AT347" s="91">
        <v>1041111.8799999999</v>
      </c>
      <c r="AU347" s="91">
        <v>713128.59</v>
      </c>
      <c r="AV347" s="92">
        <v>44803</v>
      </c>
      <c r="AW347" t="s">
        <v>7</v>
      </c>
      <c r="AX347">
        <v>2022</v>
      </c>
      <c r="AY347" t="s">
        <v>166</v>
      </c>
    </row>
    <row r="348" spans="1:51" x14ac:dyDescent="0.25">
      <c r="A348" s="89">
        <v>44</v>
      </c>
      <c r="B348" s="90" t="s">
        <v>62</v>
      </c>
      <c r="C348" s="91">
        <v>12608132.920000002</v>
      </c>
      <c r="D348" s="91">
        <v>14913.61</v>
      </c>
      <c r="E348" s="91">
        <v>0</v>
      </c>
      <c r="F348" s="91">
        <v>0</v>
      </c>
      <c r="G348" s="91">
        <v>130390.13</v>
      </c>
      <c r="H348" s="91">
        <v>0</v>
      </c>
      <c r="I348" s="91">
        <v>0</v>
      </c>
      <c r="J348" s="91">
        <v>51055.48</v>
      </c>
      <c r="K348" s="91">
        <v>1279155.1000000001</v>
      </c>
      <c r="L348" s="91">
        <v>0</v>
      </c>
      <c r="M348" s="91">
        <v>4672815.8900000006</v>
      </c>
      <c r="N348" s="91">
        <v>4130113.07</v>
      </c>
      <c r="O348" s="91">
        <v>8802928.9600000009</v>
      </c>
      <c r="P348" s="91">
        <v>604445.84000000008</v>
      </c>
      <c r="Q348" s="91">
        <v>0</v>
      </c>
      <c r="R348" s="91">
        <v>0</v>
      </c>
      <c r="S348" s="91">
        <v>0</v>
      </c>
      <c r="T348" s="91">
        <v>10882889.120000001</v>
      </c>
      <c r="U348" s="91">
        <v>67538.53</v>
      </c>
      <c r="V348" s="91">
        <v>40660.78</v>
      </c>
      <c r="W348" s="91">
        <v>58597.65</v>
      </c>
      <c r="X348" s="91">
        <v>0</v>
      </c>
      <c r="Y348" s="91">
        <v>29408.87</v>
      </c>
      <c r="Z348" s="91">
        <v>0</v>
      </c>
      <c r="AA348" s="91">
        <v>6184.52</v>
      </c>
      <c r="AB348" s="91">
        <v>0</v>
      </c>
      <c r="AC348" s="326">
        <v>334275.17</v>
      </c>
      <c r="AD348" s="91">
        <v>163940.84</v>
      </c>
      <c r="AE348" s="91">
        <v>1892.51</v>
      </c>
      <c r="AF348" s="91">
        <v>0</v>
      </c>
      <c r="AG348" s="91">
        <v>0</v>
      </c>
      <c r="AH348" s="91">
        <v>0</v>
      </c>
      <c r="AI348" s="91">
        <v>0</v>
      </c>
      <c r="AJ348" s="91">
        <v>50774.93</v>
      </c>
      <c r="AK348" s="91">
        <v>597507.28</v>
      </c>
      <c r="AL348" s="91">
        <v>3845.93</v>
      </c>
      <c r="AM348" s="91">
        <v>0</v>
      </c>
      <c r="AN348" s="91">
        <v>120281.24</v>
      </c>
      <c r="AO348" s="91">
        <v>0</v>
      </c>
      <c r="AP348" s="91">
        <v>20898.89</v>
      </c>
      <c r="AQ348" s="91">
        <v>0</v>
      </c>
      <c r="AR348" s="91">
        <v>0</v>
      </c>
      <c r="AS348" s="91">
        <v>753273.8</v>
      </c>
      <c r="AT348" s="91">
        <v>971970.00000000012</v>
      </c>
      <c r="AU348" s="91">
        <v>229436.65999999997</v>
      </c>
      <c r="AV348" s="92">
        <v>44803</v>
      </c>
      <c r="AW348" t="s">
        <v>7</v>
      </c>
      <c r="AX348">
        <v>2022</v>
      </c>
      <c r="AY348" t="s">
        <v>167</v>
      </c>
    </row>
    <row r="349" spans="1:51" x14ac:dyDescent="0.25">
      <c r="A349" s="89">
        <v>46</v>
      </c>
      <c r="B349" s="90" t="s">
        <v>85</v>
      </c>
      <c r="C349" s="91">
        <v>4163531.6399999997</v>
      </c>
      <c r="D349" s="91">
        <v>30386.01</v>
      </c>
      <c r="E349" s="91">
        <v>0</v>
      </c>
      <c r="F349" s="91">
        <v>0</v>
      </c>
      <c r="G349" s="91">
        <v>0</v>
      </c>
      <c r="H349" s="91">
        <v>0</v>
      </c>
      <c r="I349" s="91">
        <v>0</v>
      </c>
      <c r="J349" s="91">
        <v>188398.75</v>
      </c>
      <c r="K349" s="91">
        <v>7733.81</v>
      </c>
      <c r="L349" s="91">
        <v>0</v>
      </c>
      <c r="M349" s="91">
        <v>1837383.19</v>
      </c>
      <c r="N349" s="91">
        <v>0</v>
      </c>
      <c r="O349" s="91">
        <v>1837383.19</v>
      </c>
      <c r="P349" s="91">
        <v>62145.75</v>
      </c>
      <c r="Q349" s="91">
        <v>0</v>
      </c>
      <c r="R349" s="91">
        <v>0</v>
      </c>
      <c r="S349" s="91">
        <v>0</v>
      </c>
      <c r="T349" s="91">
        <v>2126047.5099999998</v>
      </c>
      <c r="U349" s="91">
        <v>159742.37</v>
      </c>
      <c r="V349" s="91">
        <v>70112.95</v>
      </c>
      <c r="W349" s="91">
        <v>58820.78</v>
      </c>
      <c r="X349" s="91">
        <v>0</v>
      </c>
      <c r="Y349" s="91">
        <v>76920.56</v>
      </c>
      <c r="Z349" s="91">
        <v>0</v>
      </c>
      <c r="AA349" s="91">
        <v>0</v>
      </c>
      <c r="AB349" s="91">
        <v>0</v>
      </c>
      <c r="AC349" s="326">
        <v>1057936.6000000001</v>
      </c>
      <c r="AD349" s="91">
        <v>0</v>
      </c>
      <c r="AE349" s="91">
        <v>4774.99</v>
      </c>
      <c r="AF349" s="91">
        <v>0</v>
      </c>
      <c r="AG349" s="91">
        <v>0</v>
      </c>
      <c r="AH349" s="91">
        <v>0</v>
      </c>
      <c r="AI349" s="91">
        <v>0</v>
      </c>
      <c r="AJ349" s="91">
        <v>13544.27</v>
      </c>
      <c r="AK349" s="91">
        <v>481823.66</v>
      </c>
      <c r="AL349" s="91">
        <v>9349.2999999999993</v>
      </c>
      <c r="AM349" s="91">
        <v>0</v>
      </c>
      <c r="AN349" s="91">
        <v>61113.65</v>
      </c>
      <c r="AO349" s="91">
        <v>0</v>
      </c>
      <c r="AP349" s="91">
        <v>1398.48</v>
      </c>
      <c r="AQ349" s="91">
        <v>0</v>
      </c>
      <c r="AR349" s="91">
        <v>0</v>
      </c>
      <c r="AS349" s="91">
        <v>1441852.52</v>
      </c>
      <c r="AT349" s="91">
        <v>595631.61</v>
      </c>
      <c r="AU349" s="91">
        <v>41946.52</v>
      </c>
      <c r="AV349" s="92">
        <v>44803</v>
      </c>
      <c r="AW349" t="s">
        <v>7</v>
      </c>
      <c r="AX349">
        <v>2022</v>
      </c>
      <c r="AY349" t="s">
        <v>176</v>
      </c>
    </row>
    <row r="350" spans="1:51" x14ac:dyDescent="0.25">
      <c r="A350" s="89">
        <v>48</v>
      </c>
      <c r="B350" s="90" t="s">
        <v>77</v>
      </c>
      <c r="C350" s="91">
        <v>8922747.2700000014</v>
      </c>
      <c r="D350" s="91">
        <v>21308.12</v>
      </c>
      <c r="E350" s="91">
        <v>0</v>
      </c>
      <c r="F350" s="91">
        <v>0</v>
      </c>
      <c r="G350" s="91">
        <v>17185.78</v>
      </c>
      <c r="H350" s="91">
        <v>0</v>
      </c>
      <c r="I350" s="91">
        <v>0</v>
      </c>
      <c r="J350" s="91">
        <v>2480.4499999999998</v>
      </c>
      <c r="K350" s="91">
        <v>15865.89</v>
      </c>
      <c r="L350" s="91">
        <v>0</v>
      </c>
      <c r="M350" s="91">
        <v>1295512.73</v>
      </c>
      <c r="N350" s="91">
        <v>4722214.1400000006</v>
      </c>
      <c r="O350" s="91">
        <v>6017726.870000001</v>
      </c>
      <c r="P350" s="91">
        <v>420904.85</v>
      </c>
      <c r="Q350" s="91">
        <v>0</v>
      </c>
      <c r="R350" s="91">
        <v>0</v>
      </c>
      <c r="S350" s="91">
        <v>0</v>
      </c>
      <c r="T350" s="91">
        <v>6495471.9600000009</v>
      </c>
      <c r="U350" s="91">
        <v>23246.87</v>
      </c>
      <c r="V350" s="91">
        <v>23241.98</v>
      </c>
      <c r="W350" s="91">
        <v>0</v>
      </c>
      <c r="X350" s="91">
        <v>0</v>
      </c>
      <c r="Y350" s="91">
        <v>0</v>
      </c>
      <c r="Z350" s="91">
        <v>0</v>
      </c>
      <c r="AA350" s="91">
        <v>632963.89</v>
      </c>
      <c r="AB350" s="91">
        <v>0</v>
      </c>
      <c r="AC350" s="326">
        <v>385242.38</v>
      </c>
      <c r="AD350" s="91">
        <v>643318.06000000006</v>
      </c>
      <c r="AE350" s="91">
        <v>484</v>
      </c>
      <c r="AF350" s="91">
        <v>0</v>
      </c>
      <c r="AG350" s="91">
        <v>0</v>
      </c>
      <c r="AH350" s="91">
        <v>0</v>
      </c>
      <c r="AI350" s="91">
        <v>0</v>
      </c>
      <c r="AJ350" s="91">
        <v>9995.3700000000008</v>
      </c>
      <c r="AK350" s="91">
        <v>163105.79</v>
      </c>
      <c r="AL350" s="91">
        <v>0</v>
      </c>
      <c r="AM350" s="91">
        <v>0</v>
      </c>
      <c r="AN350" s="91">
        <v>95869.54</v>
      </c>
      <c r="AO350" s="91">
        <v>0</v>
      </c>
      <c r="AP350" s="91">
        <v>155677.31</v>
      </c>
      <c r="AQ350" s="91">
        <v>0</v>
      </c>
      <c r="AR350" s="91">
        <v>0</v>
      </c>
      <c r="AS350" s="91">
        <v>1718492.5500000003</v>
      </c>
      <c r="AT350" s="91">
        <v>708782.76</v>
      </c>
      <c r="AU350" s="91">
        <v>294130.12</v>
      </c>
      <c r="AV350" s="92">
        <v>44803</v>
      </c>
      <c r="AW350" t="s">
        <v>7</v>
      </c>
      <c r="AX350">
        <v>2022</v>
      </c>
      <c r="AY350" t="s">
        <v>163</v>
      </c>
    </row>
    <row r="351" spans="1:51" x14ac:dyDescent="0.25">
      <c r="A351" s="89">
        <v>51</v>
      </c>
      <c r="B351" s="90" t="s">
        <v>86</v>
      </c>
      <c r="C351" s="91">
        <v>5189255.67</v>
      </c>
      <c r="D351" s="91">
        <v>54559.79</v>
      </c>
      <c r="E351" s="91">
        <v>0</v>
      </c>
      <c r="F351" s="91">
        <v>0</v>
      </c>
      <c r="G351" s="91">
        <v>40858.04</v>
      </c>
      <c r="H351" s="91">
        <v>0</v>
      </c>
      <c r="I351" s="91">
        <v>0</v>
      </c>
      <c r="J351" s="91">
        <v>85943.1</v>
      </c>
      <c r="K351" s="91">
        <v>110129.47</v>
      </c>
      <c r="L351" s="91">
        <v>0</v>
      </c>
      <c r="M351" s="91">
        <v>480960.34</v>
      </c>
      <c r="N351" s="91">
        <v>284605.99</v>
      </c>
      <c r="O351" s="91">
        <v>765566.33000000007</v>
      </c>
      <c r="P351" s="91">
        <v>99702.88</v>
      </c>
      <c r="Q351" s="91">
        <v>0</v>
      </c>
      <c r="R351" s="91">
        <v>0</v>
      </c>
      <c r="S351" s="91">
        <v>0</v>
      </c>
      <c r="T351" s="91">
        <v>1156759.6099999999</v>
      </c>
      <c r="U351" s="91">
        <v>2383136.9900000002</v>
      </c>
      <c r="V351" s="91">
        <v>11064.94</v>
      </c>
      <c r="W351" s="91">
        <v>3374.84</v>
      </c>
      <c r="X351" s="91">
        <v>73529.62</v>
      </c>
      <c r="Y351" s="91">
        <v>720.67</v>
      </c>
      <c r="Z351" s="91">
        <v>0</v>
      </c>
      <c r="AA351" s="91">
        <v>0</v>
      </c>
      <c r="AB351" s="91">
        <v>0</v>
      </c>
      <c r="AC351" s="326">
        <v>92718.17</v>
      </c>
      <c r="AD351" s="91">
        <v>63920.94</v>
      </c>
      <c r="AE351" s="91">
        <v>13256.03</v>
      </c>
      <c r="AF351" s="91">
        <v>0</v>
      </c>
      <c r="AG351" s="91">
        <v>0</v>
      </c>
      <c r="AH351" s="91">
        <v>321.99</v>
      </c>
      <c r="AI351" s="91">
        <v>0</v>
      </c>
      <c r="AJ351" s="91">
        <v>3899.28</v>
      </c>
      <c r="AK351" s="91">
        <v>186116.4</v>
      </c>
      <c r="AL351" s="91">
        <v>6378.79</v>
      </c>
      <c r="AM351" s="91">
        <v>0</v>
      </c>
      <c r="AN351" s="91">
        <v>150807.94</v>
      </c>
      <c r="AO351" s="91">
        <v>0</v>
      </c>
      <c r="AP351" s="91">
        <v>6579.92</v>
      </c>
      <c r="AQ351" s="91">
        <v>0</v>
      </c>
      <c r="AR351" s="91">
        <v>0</v>
      </c>
      <c r="AS351" s="91">
        <v>2645943.4699999997</v>
      </c>
      <c r="AT351" s="91">
        <v>1386552.5899999999</v>
      </c>
      <c r="AU351" s="91">
        <v>1036669.54</v>
      </c>
      <c r="AV351" s="92">
        <v>44803</v>
      </c>
      <c r="AW351" t="s">
        <v>7</v>
      </c>
      <c r="AX351">
        <v>2022</v>
      </c>
      <c r="AY351" t="s">
        <v>179</v>
      </c>
    </row>
    <row r="352" spans="1:51" x14ac:dyDescent="0.25">
      <c r="A352" s="89">
        <v>52</v>
      </c>
      <c r="B352" s="90" t="s">
        <v>72</v>
      </c>
      <c r="C352" s="91">
        <v>6375586.1700000009</v>
      </c>
      <c r="D352" s="91">
        <v>0</v>
      </c>
      <c r="E352" s="91">
        <v>0</v>
      </c>
      <c r="F352" s="91">
        <v>0</v>
      </c>
      <c r="G352" s="91">
        <v>6577.47</v>
      </c>
      <c r="H352" s="91">
        <v>0</v>
      </c>
      <c r="I352" s="91">
        <v>0</v>
      </c>
      <c r="J352" s="91">
        <v>0.05</v>
      </c>
      <c r="K352" s="91">
        <v>52919.35</v>
      </c>
      <c r="L352" s="91">
        <v>0</v>
      </c>
      <c r="M352" s="91">
        <v>0.02</v>
      </c>
      <c r="N352" s="91">
        <v>0</v>
      </c>
      <c r="O352" s="91">
        <v>0.02</v>
      </c>
      <c r="P352" s="91">
        <v>871.05</v>
      </c>
      <c r="Q352" s="91">
        <v>0</v>
      </c>
      <c r="R352" s="91">
        <v>0</v>
      </c>
      <c r="S352" s="91">
        <v>0</v>
      </c>
      <c r="T352" s="91">
        <v>60367.939999999995</v>
      </c>
      <c r="U352" s="91">
        <v>56219.87</v>
      </c>
      <c r="V352" s="91">
        <v>4276.79</v>
      </c>
      <c r="W352" s="91">
        <v>3268.47</v>
      </c>
      <c r="X352" s="91">
        <v>1188276.42</v>
      </c>
      <c r="Y352" s="91">
        <v>39945.11</v>
      </c>
      <c r="Z352" s="91">
        <v>0</v>
      </c>
      <c r="AA352" s="91">
        <v>0</v>
      </c>
      <c r="AB352" s="91">
        <v>0</v>
      </c>
      <c r="AC352" s="326">
        <v>1226096.77</v>
      </c>
      <c r="AD352" s="91">
        <v>200169.11</v>
      </c>
      <c r="AE352" s="91">
        <v>57153.3</v>
      </c>
      <c r="AF352" s="91">
        <v>0</v>
      </c>
      <c r="AG352" s="91">
        <v>0</v>
      </c>
      <c r="AH352" s="91">
        <v>0</v>
      </c>
      <c r="AI352" s="91">
        <v>0</v>
      </c>
      <c r="AJ352" s="91">
        <v>1098693.8400000001</v>
      </c>
      <c r="AK352" s="91">
        <v>1177664.43</v>
      </c>
      <c r="AL352" s="91">
        <v>53882.719999999994</v>
      </c>
      <c r="AM352" s="91">
        <v>0</v>
      </c>
      <c r="AN352" s="91">
        <v>887147.1</v>
      </c>
      <c r="AO352" s="91">
        <v>2234.64</v>
      </c>
      <c r="AP352" s="91">
        <v>114985.96</v>
      </c>
      <c r="AQ352" s="91">
        <v>0</v>
      </c>
      <c r="AR352" s="91">
        <v>0</v>
      </c>
      <c r="AS352" s="91">
        <v>3874099.6799999997</v>
      </c>
      <c r="AT352" s="91">
        <v>2441118.5500000003</v>
      </c>
      <c r="AU352" s="91">
        <v>205203.7</v>
      </c>
      <c r="AV352" s="92">
        <v>44803</v>
      </c>
      <c r="AW352" t="s">
        <v>7</v>
      </c>
      <c r="AX352">
        <v>2022</v>
      </c>
      <c r="AY352" t="s">
        <v>170</v>
      </c>
    </row>
    <row r="353" spans="1:51" x14ac:dyDescent="0.25">
      <c r="A353" s="89">
        <v>62</v>
      </c>
      <c r="B353" s="90" t="s">
        <v>203</v>
      </c>
      <c r="C353" s="91">
        <v>6523928.7199999997</v>
      </c>
      <c r="D353" s="91">
        <v>673992.68</v>
      </c>
      <c r="E353" s="91">
        <v>0</v>
      </c>
      <c r="F353" s="91">
        <v>0</v>
      </c>
      <c r="G353" s="91">
        <v>0</v>
      </c>
      <c r="H353" s="91">
        <v>0</v>
      </c>
      <c r="I353" s="91">
        <v>0</v>
      </c>
      <c r="J353" s="91">
        <v>0</v>
      </c>
      <c r="K353" s="91">
        <v>0</v>
      </c>
      <c r="L353" s="91">
        <v>0</v>
      </c>
      <c r="M353" s="91">
        <v>0</v>
      </c>
      <c r="N353" s="91">
        <v>0</v>
      </c>
      <c r="O353" s="91">
        <v>0</v>
      </c>
      <c r="P353" s="91">
        <v>5848095.7999999998</v>
      </c>
      <c r="Q353" s="91">
        <v>0</v>
      </c>
      <c r="R353" s="91">
        <v>0</v>
      </c>
      <c r="S353" s="91">
        <v>0</v>
      </c>
      <c r="T353" s="91">
        <v>6522088.4799999995</v>
      </c>
      <c r="U353" s="91">
        <v>0</v>
      </c>
      <c r="V353" s="91">
        <v>0</v>
      </c>
      <c r="W353" s="91">
        <v>0</v>
      </c>
      <c r="X353" s="91">
        <v>0</v>
      </c>
      <c r="Y353" s="91">
        <v>0</v>
      </c>
      <c r="Z353" s="91">
        <v>0</v>
      </c>
      <c r="AA353" s="91">
        <v>0</v>
      </c>
      <c r="AB353" s="91">
        <v>0</v>
      </c>
      <c r="AC353" s="326">
        <v>0</v>
      </c>
      <c r="AD353" s="91">
        <v>0</v>
      </c>
      <c r="AE353" s="91">
        <v>0</v>
      </c>
      <c r="AF353" s="91">
        <v>0</v>
      </c>
      <c r="AG353" s="91">
        <v>0</v>
      </c>
      <c r="AH353" s="91">
        <v>0</v>
      </c>
      <c r="AI353" s="91">
        <v>0</v>
      </c>
      <c r="AJ353" s="91">
        <v>0</v>
      </c>
      <c r="AK353" s="91">
        <v>1840.24</v>
      </c>
      <c r="AL353" s="91">
        <v>0</v>
      </c>
      <c r="AM353" s="91">
        <v>0</v>
      </c>
      <c r="AN353" s="91">
        <v>0</v>
      </c>
      <c r="AO353" s="91">
        <v>0</v>
      </c>
      <c r="AP353" s="91">
        <v>0</v>
      </c>
      <c r="AQ353" s="91">
        <v>0</v>
      </c>
      <c r="AR353" s="91">
        <v>0</v>
      </c>
      <c r="AS353" s="91">
        <v>0</v>
      </c>
      <c r="AT353" s="91">
        <v>1840.24</v>
      </c>
      <c r="AU353" s="91">
        <v>0</v>
      </c>
      <c r="AV353" s="92">
        <v>44803</v>
      </c>
      <c r="AW353" t="s">
        <v>7</v>
      </c>
      <c r="AX353">
        <v>2022</v>
      </c>
      <c r="AY353" t="s">
        <v>169</v>
      </c>
    </row>
    <row r="354" spans="1:51" x14ac:dyDescent="0.25">
      <c r="A354" s="89">
        <v>66</v>
      </c>
      <c r="B354" s="90" t="s">
        <v>61</v>
      </c>
      <c r="C354" s="91">
        <v>3036564.9</v>
      </c>
      <c r="D354" s="91">
        <v>0</v>
      </c>
      <c r="E354" s="91">
        <v>0</v>
      </c>
      <c r="F354" s="91">
        <v>0</v>
      </c>
      <c r="G354" s="91">
        <v>0</v>
      </c>
      <c r="H354" s="91">
        <v>0</v>
      </c>
      <c r="I354" s="91">
        <v>0</v>
      </c>
      <c r="J354" s="91">
        <v>0</v>
      </c>
      <c r="K354" s="91">
        <v>331971.09999999998</v>
      </c>
      <c r="L354" s="91">
        <v>0</v>
      </c>
      <c r="M354" s="91">
        <v>0</v>
      </c>
      <c r="N354" s="91">
        <v>0</v>
      </c>
      <c r="O354" s="91">
        <v>0</v>
      </c>
      <c r="P354" s="91">
        <v>0</v>
      </c>
      <c r="Q354" s="91">
        <v>0</v>
      </c>
      <c r="R354" s="91">
        <v>0</v>
      </c>
      <c r="S354" s="91">
        <v>0</v>
      </c>
      <c r="T354" s="91">
        <v>331971.09999999998</v>
      </c>
      <c r="U354" s="91">
        <v>100220.03</v>
      </c>
      <c r="V354" s="91">
        <v>759750.65</v>
      </c>
      <c r="W354" s="91">
        <v>0</v>
      </c>
      <c r="X354" s="91">
        <v>935365.86</v>
      </c>
      <c r="Y354" s="91">
        <v>0</v>
      </c>
      <c r="Z354" s="91">
        <v>0</v>
      </c>
      <c r="AA354" s="91">
        <v>0</v>
      </c>
      <c r="AB354" s="91">
        <v>0</v>
      </c>
      <c r="AC354" s="326">
        <v>0</v>
      </c>
      <c r="AD354" s="91">
        <v>0</v>
      </c>
      <c r="AE354" s="91">
        <v>0</v>
      </c>
      <c r="AF354" s="91">
        <v>0</v>
      </c>
      <c r="AG354" s="91">
        <v>0</v>
      </c>
      <c r="AH354" s="91">
        <v>0</v>
      </c>
      <c r="AI354" s="91">
        <v>0</v>
      </c>
      <c r="AJ354" s="91">
        <v>0</v>
      </c>
      <c r="AK354" s="91">
        <v>0</v>
      </c>
      <c r="AL354" s="91">
        <v>217719.26</v>
      </c>
      <c r="AM354" s="91">
        <v>0</v>
      </c>
      <c r="AN354" s="91">
        <v>202588.94</v>
      </c>
      <c r="AO354" s="91">
        <v>488949.06</v>
      </c>
      <c r="AP354" s="91">
        <v>0</v>
      </c>
      <c r="AQ354" s="91">
        <v>0</v>
      </c>
      <c r="AR354" s="91">
        <v>0</v>
      </c>
      <c r="AS354" s="91">
        <v>1795336.54</v>
      </c>
      <c r="AT354" s="91">
        <v>909257.26</v>
      </c>
      <c r="AU354" s="91">
        <v>0</v>
      </c>
      <c r="AV354" s="92">
        <v>44803</v>
      </c>
      <c r="AW354" t="s">
        <v>7</v>
      </c>
      <c r="AX354">
        <v>2022</v>
      </c>
      <c r="AY354" t="s">
        <v>178</v>
      </c>
    </row>
    <row r="355" spans="1:51" x14ac:dyDescent="0.25">
      <c r="A355" s="89">
        <v>70</v>
      </c>
      <c r="B355" s="90" t="s">
        <v>100</v>
      </c>
      <c r="C355" s="91">
        <v>739739.11</v>
      </c>
      <c r="D355" s="91">
        <v>0</v>
      </c>
      <c r="E355" s="91">
        <v>0</v>
      </c>
      <c r="F355" s="91">
        <v>0</v>
      </c>
      <c r="G355" s="91">
        <v>0</v>
      </c>
      <c r="H355" s="91">
        <v>0</v>
      </c>
      <c r="I355" s="91">
        <v>0</v>
      </c>
      <c r="J355" s="91">
        <v>0</v>
      </c>
      <c r="K355" s="91">
        <v>0</v>
      </c>
      <c r="L355" s="91">
        <v>0</v>
      </c>
      <c r="M355" s="91">
        <v>0</v>
      </c>
      <c r="N355" s="91">
        <v>0</v>
      </c>
      <c r="O355" s="91">
        <v>0</v>
      </c>
      <c r="P355" s="91">
        <v>739739.11</v>
      </c>
      <c r="Q355" s="91">
        <v>0</v>
      </c>
      <c r="R355" s="91">
        <v>0</v>
      </c>
      <c r="S355" s="91">
        <v>0</v>
      </c>
      <c r="T355" s="91">
        <v>739739.11</v>
      </c>
      <c r="U355" s="91">
        <v>0</v>
      </c>
      <c r="V355" s="91">
        <v>0</v>
      </c>
      <c r="W355" s="91">
        <v>0</v>
      </c>
      <c r="X355" s="91">
        <v>0</v>
      </c>
      <c r="Y355" s="91">
        <v>0</v>
      </c>
      <c r="Z355" s="91">
        <v>0</v>
      </c>
      <c r="AA355" s="91">
        <v>0</v>
      </c>
      <c r="AB355" s="91">
        <v>0</v>
      </c>
      <c r="AC355" s="326">
        <v>0</v>
      </c>
      <c r="AD355" s="91">
        <v>0</v>
      </c>
      <c r="AE355" s="91">
        <v>0</v>
      </c>
      <c r="AF355" s="91">
        <v>0</v>
      </c>
      <c r="AG355" s="91">
        <v>0</v>
      </c>
      <c r="AH355" s="91">
        <v>0</v>
      </c>
      <c r="AI355" s="91">
        <v>0</v>
      </c>
      <c r="AJ355" s="91">
        <v>0</v>
      </c>
      <c r="AK355" s="91">
        <v>0</v>
      </c>
      <c r="AL355" s="91">
        <v>0</v>
      </c>
      <c r="AM355" s="91">
        <v>0</v>
      </c>
      <c r="AN355" s="91">
        <v>0</v>
      </c>
      <c r="AO355" s="91">
        <v>0</v>
      </c>
      <c r="AP355" s="91">
        <v>0</v>
      </c>
      <c r="AQ355" s="91">
        <v>0</v>
      </c>
      <c r="AR355" s="91">
        <v>0</v>
      </c>
      <c r="AS355" s="91">
        <v>0</v>
      </c>
      <c r="AT355" s="91">
        <v>0</v>
      </c>
      <c r="AU355" s="91">
        <v>0</v>
      </c>
      <c r="AV355" s="92">
        <v>44803</v>
      </c>
      <c r="AW355" t="s">
        <v>7</v>
      </c>
      <c r="AX355">
        <v>2022</v>
      </c>
      <c r="AY355" t="s">
        <v>181</v>
      </c>
    </row>
    <row r="356" spans="1:51" x14ac:dyDescent="0.25">
      <c r="A356" s="347">
        <v>71</v>
      </c>
      <c r="B356" s="351" t="s">
        <v>83</v>
      </c>
      <c r="C356" s="355">
        <v>33315728.48</v>
      </c>
      <c r="D356" s="355">
        <v>0</v>
      </c>
      <c r="E356" s="355">
        <v>0</v>
      </c>
      <c r="F356" s="355">
        <v>0</v>
      </c>
      <c r="G356" s="355">
        <v>541711.87</v>
      </c>
      <c r="H356" s="91">
        <v>0</v>
      </c>
      <c r="I356" s="91">
        <v>0</v>
      </c>
      <c r="J356" s="355">
        <v>0</v>
      </c>
      <c r="K356" s="355">
        <v>405340.47</v>
      </c>
      <c r="L356" s="91">
        <v>0</v>
      </c>
      <c r="M356" s="355">
        <v>0</v>
      </c>
      <c r="N356" s="355">
        <v>10088059.77</v>
      </c>
      <c r="O356" s="355">
        <v>10088059.77</v>
      </c>
      <c r="P356" s="355">
        <v>683469.64</v>
      </c>
      <c r="Q356" s="91">
        <v>0</v>
      </c>
      <c r="R356" s="91">
        <v>0</v>
      </c>
      <c r="S356" s="91">
        <v>0</v>
      </c>
      <c r="T356" s="355">
        <v>11718581.75</v>
      </c>
      <c r="U356" s="355">
        <v>0</v>
      </c>
      <c r="V356" s="355">
        <v>0</v>
      </c>
      <c r="W356" s="355">
        <v>0</v>
      </c>
      <c r="X356" s="355">
        <v>5184</v>
      </c>
      <c r="Y356" s="355">
        <v>3098688.38</v>
      </c>
      <c r="Z356" s="355">
        <v>0</v>
      </c>
      <c r="AA356" s="355">
        <v>2600887.41</v>
      </c>
      <c r="AB356" s="355">
        <v>0</v>
      </c>
      <c r="AC356" s="360">
        <v>109861.33</v>
      </c>
      <c r="AD356" s="355">
        <v>11791327.17</v>
      </c>
      <c r="AE356" s="355">
        <v>2705</v>
      </c>
      <c r="AF356" s="355">
        <v>0</v>
      </c>
      <c r="AG356" s="355">
        <v>0</v>
      </c>
      <c r="AH356" s="355">
        <v>0</v>
      </c>
      <c r="AI356" s="355">
        <v>0</v>
      </c>
      <c r="AJ356" s="355">
        <v>2508866.59</v>
      </c>
      <c r="AK356" s="355">
        <v>541496.88</v>
      </c>
      <c r="AL356" s="355">
        <v>0</v>
      </c>
      <c r="AM356" s="91">
        <v>0</v>
      </c>
      <c r="AN356" s="355">
        <v>368383.57</v>
      </c>
      <c r="AO356" s="355">
        <v>0</v>
      </c>
      <c r="AP356" s="355">
        <v>94234.26</v>
      </c>
      <c r="AQ356" s="355">
        <v>0</v>
      </c>
      <c r="AR356" s="355">
        <v>0</v>
      </c>
      <c r="AS356" s="355">
        <v>20117519.879999999</v>
      </c>
      <c r="AT356" s="355">
        <v>1479626.8499999999</v>
      </c>
      <c r="AU356" s="355">
        <v>475512.14</v>
      </c>
      <c r="AV356" s="92">
        <v>44803</v>
      </c>
      <c r="AW356" t="s">
        <v>7</v>
      </c>
      <c r="AX356">
        <v>2022</v>
      </c>
      <c r="AY356" t="s">
        <v>161</v>
      </c>
    </row>
    <row r="357" spans="1:51" x14ac:dyDescent="0.25">
      <c r="A357" s="347">
        <v>73</v>
      </c>
      <c r="B357" s="351" t="s">
        <v>84</v>
      </c>
      <c r="C357" s="355">
        <v>227061.44</v>
      </c>
      <c r="D357" s="355">
        <v>0</v>
      </c>
      <c r="E357" s="355">
        <v>0</v>
      </c>
      <c r="F357" s="355">
        <v>0</v>
      </c>
      <c r="G357" s="355">
        <v>0</v>
      </c>
      <c r="H357" s="91">
        <v>0</v>
      </c>
      <c r="I357" s="91">
        <v>0</v>
      </c>
      <c r="J357" s="355">
        <v>0</v>
      </c>
      <c r="K357" s="355">
        <v>0</v>
      </c>
      <c r="L357" s="91">
        <v>0</v>
      </c>
      <c r="M357" s="355">
        <v>0</v>
      </c>
      <c r="N357" s="355">
        <v>0</v>
      </c>
      <c r="O357" s="355">
        <v>0</v>
      </c>
      <c r="P357" s="355">
        <v>0</v>
      </c>
      <c r="Q357" s="91">
        <v>0</v>
      </c>
      <c r="R357" s="91">
        <v>0</v>
      </c>
      <c r="S357" s="91">
        <v>0</v>
      </c>
      <c r="T357" s="355">
        <v>0</v>
      </c>
      <c r="U357" s="355">
        <v>0</v>
      </c>
      <c r="V357" s="355">
        <v>0</v>
      </c>
      <c r="W357" s="355">
        <v>0</v>
      </c>
      <c r="X357" s="355">
        <v>0</v>
      </c>
      <c r="Y357" s="355">
        <v>41707.9</v>
      </c>
      <c r="Z357" s="355">
        <v>0</v>
      </c>
      <c r="AA357" s="355">
        <v>2120.1</v>
      </c>
      <c r="AB357" s="355">
        <v>0</v>
      </c>
      <c r="AC357" s="360">
        <v>6878.52</v>
      </c>
      <c r="AD357" s="355">
        <v>0</v>
      </c>
      <c r="AE357" s="355">
        <v>0</v>
      </c>
      <c r="AF357" s="355">
        <v>0</v>
      </c>
      <c r="AG357" s="355">
        <v>0</v>
      </c>
      <c r="AH357" s="355">
        <v>0</v>
      </c>
      <c r="AI357" s="355">
        <v>0</v>
      </c>
      <c r="AJ357" s="355">
        <v>0</v>
      </c>
      <c r="AK357" s="355">
        <v>2325.2800000000002</v>
      </c>
      <c r="AL357" s="355">
        <v>0</v>
      </c>
      <c r="AM357" s="91">
        <v>0</v>
      </c>
      <c r="AN357" s="355">
        <v>9881.8700000000008</v>
      </c>
      <c r="AO357" s="355">
        <v>0</v>
      </c>
      <c r="AP357" s="355">
        <v>0</v>
      </c>
      <c r="AQ357" s="355">
        <v>0</v>
      </c>
      <c r="AR357" s="355">
        <v>0</v>
      </c>
      <c r="AS357" s="355">
        <v>50706.520000000004</v>
      </c>
      <c r="AT357" s="355">
        <v>176354.91999999998</v>
      </c>
      <c r="AU357" s="355">
        <v>164147.76999999999</v>
      </c>
      <c r="AV357" s="92">
        <v>44803</v>
      </c>
      <c r="AW357" t="s">
        <v>7</v>
      </c>
      <c r="AX357">
        <v>2022</v>
      </c>
      <c r="AY357" t="s">
        <v>190</v>
      </c>
    </row>
    <row r="358" spans="1:51" x14ac:dyDescent="0.25">
      <c r="A358" s="347">
        <v>74</v>
      </c>
      <c r="B358" s="351" t="s">
        <v>82</v>
      </c>
      <c r="C358" s="355">
        <v>680285860.43999994</v>
      </c>
      <c r="D358" s="355">
        <v>2910091.62</v>
      </c>
      <c r="E358" s="355">
        <v>0</v>
      </c>
      <c r="F358" s="355">
        <v>0</v>
      </c>
      <c r="G358" s="355">
        <v>429829.16000000003</v>
      </c>
      <c r="H358" s="91">
        <v>0</v>
      </c>
      <c r="I358" s="91">
        <v>0</v>
      </c>
      <c r="J358" s="355">
        <v>5343229.5199999996</v>
      </c>
      <c r="K358" s="355">
        <v>910868.36</v>
      </c>
      <c r="L358" s="91">
        <v>0</v>
      </c>
      <c r="M358" s="355">
        <v>388115026.33999997</v>
      </c>
      <c r="N358" s="355">
        <v>170191988.49000001</v>
      </c>
      <c r="O358" s="355">
        <v>558307014.82999992</v>
      </c>
      <c r="P358" s="355">
        <v>6259879.0499999998</v>
      </c>
      <c r="Q358" s="91">
        <v>0</v>
      </c>
      <c r="R358" s="91">
        <v>0</v>
      </c>
      <c r="S358" s="91">
        <v>0</v>
      </c>
      <c r="T358" s="355">
        <v>574160912.53999996</v>
      </c>
      <c r="U358" s="355">
        <v>410051</v>
      </c>
      <c r="V358" s="355">
        <v>428864</v>
      </c>
      <c r="W358" s="355">
        <v>51875.390000000007</v>
      </c>
      <c r="X358" s="355">
        <v>4972800.2699999996</v>
      </c>
      <c r="Y358" s="355">
        <v>145355.92000000001</v>
      </c>
      <c r="Z358" s="355">
        <v>0</v>
      </c>
      <c r="AA358" s="355">
        <v>52270733</v>
      </c>
      <c r="AB358" s="355">
        <v>1000625.34</v>
      </c>
      <c r="AC358" s="360">
        <v>30710877.02</v>
      </c>
      <c r="AD358" s="355">
        <v>274557.92</v>
      </c>
      <c r="AE358" s="355">
        <v>970685.22</v>
      </c>
      <c r="AF358" s="355">
        <v>0</v>
      </c>
      <c r="AG358" s="355">
        <v>0</v>
      </c>
      <c r="AH358" s="355">
        <v>6720946.3099999996</v>
      </c>
      <c r="AI358" s="355">
        <v>0</v>
      </c>
      <c r="AJ358" s="355">
        <v>2338005.33</v>
      </c>
      <c r="AK358" s="355">
        <v>3339122.4899999998</v>
      </c>
      <c r="AL358" s="355">
        <v>140599.04999999999</v>
      </c>
      <c r="AM358" s="91">
        <v>0</v>
      </c>
      <c r="AN358" s="355">
        <v>1748316.75</v>
      </c>
      <c r="AO358" s="355">
        <v>45557.440000000002</v>
      </c>
      <c r="AP358" s="355">
        <v>522221.15</v>
      </c>
      <c r="AQ358" s="355">
        <v>0</v>
      </c>
      <c r="AR358" s="355">
        <v>0</v>
      </c>
      <c r="AS358" s="355">
        <v>100295376.72</v>
      </c>
      <c r="AT358" s="355">
        <v>5829570.8799999999</v>
      </c>
      <c r="AU358" s="355">
        <v>33754</v>
      </c>
      <c r="AV358" s="92">
        <v>44803</v>
      </c>
      <c r="AW358" t="s">
        <v>7</v>
      </c>
      <c r="AX358">
        <v>2022</v>
      </c>
      <c r="AY358" t="s">
        <v>148</v>
      </c>
    </row>
    <row r="359" spans="1:51" x14ac:dyDescent="0.25">
      <c r="A359" s="347">
        <v>77</v>
      </c>
      <c r="B359" s="351" t="s">
        <v>195</v>
      </c>
      <c r="C359" s="355">
        <v>9496.17</v>
      </c>
      <c r="D359" s="355">
        <v>0</v>
      </c>
      <c r="E359" s="355">
        <v>0</v>
      </c>
      <c r="F359" s="355">
        <v>0</v>
      </c>
      <c r="G359" s="355">
        <v>0</v>
      </c>
      <c r="H359" s="91">
        <v>0</v>
      </c>
      <c r="I359" s="91">
        <v>0</v>
      </c>
      <c r="J359" s="355">
        <v>557.29999999999995</v>
      </c>
      <c r="K359" s="355">
        <v>0</v>
      </c>
      <c r="L359" s="91">
        <v>0</v>
      </c>
      <c r="M359" s="355">
        <v>0</v>
      </c>
      <c r="N359" s="355">
        <v>0</v>
      </c>
      <c r="O359" s="355">
        <v>0</v>
      </c>
      <c r="P359" s="355">
        <v>0</v>
      </c>
      <c r="Q359" s="91">
        <v>0</v>
      </c>
      <c r="R359" s="91">
        <v>0</v>
      </c>
      <c r="S359" s="91">
        <v>0</v>
      </c>
      <c r="T359" s="355">
        <v>557.29999999999995</v>
      </c>
      <c r="U359" s="355">
        <v>0</v>
      </c>
      <c r="V359" s="355">
        <v>0</v>
      </c>
      <c r="W359" s="355">
        <v>0</v>
      </c>
      <c r="X359" s="355">
        <v>0</v>
      </c>
      <c r="Y359" s="355">
        <v>0</v>
      </c>
      <c r="Z359" s="355">
        <v>0</v>
      </c>
      <c r="AA359" s="355">
        <v>0</v>
      </c>
      <c r="AB359" s="355">
        <v>0</v>
      </c>
      <c r="AC359" s="360">
        <v>0</v>
      </c>
      <c r="AD359" s="355">
        <v>0</v>
      </c>
      <c r="AE359" s="355">
        <v>0</v>
      </c>
      <c r="AF359" s="355">
        <v>0</v>
      </c>
      <c r="AG359" s="355">
        <v>0</v>
      </c>
      <c r="AH359" s="355">
        <v>0</v>
      </c>
      <c r="AI359" s="355">
        <v>0</v>
      </c>
      <c r="AJ359" s="355">
        <v>0</v>
      </c>
      <c r="AK359" s="355">
        <v>8938.8700000000008</v>
      </c>
      <c r="AL359" s="355">
        <v>0</v>
      </c>
      <c r="AM359" s="91">
        <v>0</v>
      </c>
      <c r="AN359" s="355">
        <v>0</v>
      </c>
      <c r="AO359" s="355">
        <v>0</v>
      </c>
      <c r="AP359" s="355">
        <v>0</v>
      </c>
      <c r="AQ359" s="355">
        <v>0</v>
      </c>
      <c r="AR359" s="355">
        <v>0</v>
      </c>
      <c r="AS359" s="355">
        <v>0</v>
      </c>
      <c r="AT359" s="355">
        <v>8938.8700000000008</v>
      </c>
      <c r="AU359" s="355">
        <v>0</v>
      </c>
      <c r="AV359" s="92">
        <v>44803</v>
      </c>
      <c r="AW359" t="s">
        <v>7</v>
      </c>
      <c r="AX359">
        <v>2022</v>
      </c>
      <c r="AY359" t="s">
        <v>196</v>
      </c>
    </row>
    <row r="360" spans="1:51" x14ac:dyDescent="0.25">
      <c r="A360" s="347">
        <v>78</v>
      </c>
      <c r="B360" s="351" t="s">
        <v>88</v>
      </c>
      <c r="C360" s="355">
        <v>395732.97000000003</v>
      </c>
      <c r="D360" s="355">
        <v>135.75</v>
      </c>
      <c r="E360" s="355">
        <v>0</v>
      </c>
      <c r="F360" s="355">
        <v>0</v>
      </c>
      <c r="G360" s="355">
        <v>22.21</v>
      </c>
      <c r="H360" s="91">
        <v>0</v>
      </c>
      <c r="I360" s="91">
        <v>0</v>
      </c>
      <c r="J360" s="355">
        <v>1787.38</v>
      </c>
      <c r="K360" s="355">
        <v>7586.3</v>
      </c>
      <c r="L360" s="91">
        <v>0</v>
      </c>
      <c r="M360" s="355">
        <v>0</v>
      </c>
      <c r="N360" s="355">
        <v>0</v>
      </c>
      <c r="O360" s="355">
        <v>0</v>
      </c>
      <c r="P360" s="355">
        <v>4615</v>
      </c>
      <c r="Q360" s="91">
        <v>0</v>
      </c>
      <c r="R360" s="91">
        <v>0</v>
      </c>
      <c r="S360" s="91">
        <v>0</v>
      </c>
      <c r="T360" s="355">
        <v>14146.64</v>
      </c>
      <c r="U360" s="355">
        <v>3057.63</v>
      </c>
      <c r="V360" s="355">
        <v>2133.7399999999998</v>
      </c>
      <c r="W360" s="355">
        <v>0</v>
      </c>
      <c r="X360" s="355">
        <v>0</v>
      </c>
      <c r="Y360" s="355">
        <v>0</v>
      </c>
      <c r="Z360" s="355">
        <v>0</v>
      </c>
      <c r="AA360" s="355">
        <v>116600.77</v>
      </c>
      <c r="AB360" s="355">
        <v>0</v>
      </c>
      <c r="AC360" s="360">
        <v>56484.31</v>
      </c>
      <c r="AD360" s="355">
        <v>0</v>
      </c>
      <c r="AE360" s="355">
        <v>1725</v>
      </c>
      <c r="AF360" s="355">
        <v>0</v>
      </c>
      <c r="AG360" s="355">
        <v>0</v>
      </c>
      <c r="AH360" s="355">
        <v>0</v>
      </c>
      <c r="AI360" s="355">
        <v>0</v>
      </c>
      <c r="AJ360" s="355">
        <v>0</v>
      </c>
      <c r="AK360" s="355">
        <v>126076.68</v>
      </c>
      <c r="AL360" s="355">
        <v>4860.45</v>
      </c>
      <c r="AM360" s="91">
        <v>0</v>
      </c>
      <c r="AN360" s="355">
        <v>9013</v>
      </c>
      <c r="AO360" s="355">
        <v>0</v>
      </c>
      <c r="AP360" s="355">
        <v>287.5</v>
      </c>
      <c r="AQ360" s="355">
        <v>0</v>
      </c>
      <c r="AR360" s="355">
        <v>0</v>
      </c>
      <c r="AS360" s="355">
        <v>180001.45</v>
      </c>
      <c r="AT360" s="355">
        <v>201584.88</v>
      </c>
      <c r="AU360" s="355">
        <v>61347.25</v>
      </c>
      <c r="AV360" s="92">
        <v>44803</v>
      </c>
      <c r="AW360" t="s">
        <v>7</v>
      </c>
      <c r="AX360">
        <v>2022</v>
      </c>
      <c r="AY360" t="s">
        <v>185</v>
      </c>
    </row>
    <row r="361" spans="1:51" x14ac:dyDescent="0.25">
      <c r="A361" s="347">
        <v>80</v>
      </c>
      <c r="B361" s="351" t="s">
        <v>89</v>
      </c>
      <c r="C361" s="355">
        <v>217112930.53</v>
      </c>
      <c r="D361" s="355">
        <v>50573.390000000007</v>
      </c>
      <c r="E361" s="355">
        <v>0</v>
      </c>
      <c r="F361" s="355">
        <v>0</v>
      </c>
      <c r="G361" s="355">
        <v>411914.58</v>
      </c>
      <c r="H361" s="91">
        <v>0</v>
      </c>
      <c r="I361" s="91">
        <v>0</v>
      </c>
      <c r="J361" s="355">
        <v>226836.08</v>
      </c>
      <c r="K361" s="355">
        <v>570464.20000000007</v>
      </c>
      <c r="L361" s="91">
        <v>0</v>
      </c>
      <c r="M361" s="355">
        <v>47761193.640000001</v>
      </c>
      <c r="N361" s="355">
        <v>112839406.66</v>
      </c>
      <c r="O361" s="355">
        <v>160600600.30000001</v>
      </c>
      <c r="P361" s="355">
        <v>1688362.7000000002</v>
      </c>
      <c r="Q361" s="91">
        <v>0</v>
      </c>
      <c r="R361" s="91">
        <v>0</v>
      </c>
      <c r="S361" s="91">
        <v>0</v>
      </c>
      <c r="T361" s="355">
        <v>163548751.25</v>
      </c>
      <c r="U361" s="355">
        <v>1622914.52</v>
      </c>
      <c r="V361" s="355">
        <v>425582.1</v>
      </c>
      <c r="W361" s="355">
        <v>272386.84000000003</v>
      </c>
      <c r="X361" s="355">
        <v>1309767.99</v>
      </c>
      <c r="Y361" s="355">
        <v>1349535.27</v>
      </c>
      <c r="Z361" s="355">
        <v>0</v>
      </c>
      <c r="AA361" s="355">
        <v>0</v>
      </c>
      <c r="AB361" s="355">
        <v>0</v>
      </c>
      <c r="AC361" s="360">
        <v>17665539.23</v>
      </c>
      <c r="AD361" s="355">
        <v>5145411.9899999993</v>
      </c>
      <c r="AE361" s="355">
        <v>392850.44</v>
      </c>
      <c r="AF361" s="355">
        <v>0</v>
      </c>
      <c r="AG361" s="355">
        <v>0</v>
      </c>
      <c r="AH361" s="355">
        <v>0</v>
      </c>
      <c r="AI361" s="355">
        <v>0</v>
      </c>
      <c r="AJ361" s="355">
        <v>13015648.57</v>
      </c>
      <c r="AK361" s="355">
        <v>2427543.58</v>
      </c>
      <c r="AL361" s="355">
        <v>916754.66999999993</v>
      </c>
      <c r="AM361" s="91">
        <v>0</v>
      </c>
      <c r="AN361" s="355">
        <v>2435608.1700000004</v>
      </c>
      <c r="AO361" s="355">
        <v>0</v>
      </c>
      <c r="AP361" s="355">
        <v>256814</v>
      </c>
      <c r="AQ361" s="355">
        <v>0</v>
      </c>
      <c r="AR361" s="355">
        <v>0</v>
      </c>
      <c r="AS361" s="355">
        <v>41199636.950000003</v>
      </c>
      <c r="AT361" s="355">
        <v>12364542.33</v>
      </c>
      <c r="AU361" s="355">
        <v>6327821.9100000001</v>
      </c>
      <c r="AV361" s="92">
        <v>44803</v>
      </c>
      <c r="AW361" t="s">
        <v>7</v>
      </c>
      <c r="AX361">
        <v>2022</v>
      </c>
      <c r="AY361" t="s">
        <v>288</v>
      </c>
    </row>
    <row r="362" spans="1:51" x14ac:dyDescent="0.25">
      <c r="A362" s="347">
        <v>83</v>
      </c>
      <c r="B362" s="351" t="s">
        <v>96</v>
      </c>
      <c r="C362" s="355">
        <v>62514842.600000001</v>
      </c>
      <c r="D362" s="355">
        <v>36456.21</v>
      </c>
      <c r="E362" s="355">
        <v>0</v>
      </c>
      <c r="F362" s="355">
        <v>0</v>
      </c>
      <c r="G362" s="355">
        <v>2370.3199999999997</v>
      </c>
      <c r="H362" s="91">
        <v>0</v>
      </c>
      <c r="I362" s="91">
        <v>0</v>
      </c>
      <c r="J362" s="355">
        <v>1191439.57</v>
      </c>
      <c r="K362" s="355">
        <v>193366.21</v>
      </c>
      <c r="L362" s="91">
        <v>0</v>
      </c>
      <c r="M362" s="355">
        <v>17376145.440000001</v>
      </c>
      <c r="N362" s="355">
        <v>22527860.600000001</v>
      </c>
      <c r="O362" s="355">
        <v>39904006.040000007</v>
      </c>
      <c r="P362" s="355">
        <v>1523733.31</v>
      </c>
      <c r="Q362" s="91">
        <v>0</v>
      </c>
      <c r="R362" s="91">
        <v>0</v>
      </c>
      <c r="S362" s="91">
        <v>0</v>
      </c>
      <c r="T362" s="355">
        <v>42851371.660000004</v>
      </c>
      <c r="U362" s="355">
        <v>1716427.91</v>
      </c>
      <c r="V362" s="355">
        <v>113562.93</v>
      </c>
      <c r="W362" s="355">
        <v>44095.62</v>
      </c>
      <c r="X362" s="355">
        <v>109675.14</v>
      </c>
      <c r="Y362" s="355">
        <v>28229.19</v>
      </c>
      <c r="Z362" s="355">
        <v>0</v>
      </c>
      <c r="AA362" s="355">
        <v>24242.04</v>
      </c>
      <c r="AB362" s="355">
        <v>0</v>
      </c>
      <c r="AC362" s="360">
        <v>11875435.439999999</v>
      </c>
      <c r="AD362" s="355">
        <v>1724336.04</v>
      </c>
      <c r="AE362" s="355">
        <v>99880.08</v>
      </c>
      <c r="AF362" s="355">
        <v>0</v>
      </c>
      <c r="AG362" s="355">
        <v>0</v>
      </c>
      <c r="AH362" s="355">
        <v>0</v>
      </c>
      <c r="AI362" s="355">
        <v>0</v>
      </c>
      <c r="AJ362" s="355">
        <v>26307.09</v>
      </c>
      <c r="AK362" s="355">
        <v>2060830.21</v>
      </c>
      <c r="AL362" s="355">
        <v>195814.76</v>
      </c>
      <c r="AM362" s="91">
        <v>0</v>
      </c>
      <c r="AN362" s="355">
        <v>846171.45</v>
      </c>
      <c r="AO362" s="355">
        <v>0</v>
      </c>
      <c r="AP362" s="355">
        <v>23536.94</v>
      </c>
      <c r="AQ362" s="355">
        <v>0</v>
      </c>
      <c r="AR362" s="355">
        <v>0</v>
      </c>
      <c r="AS362" s="355">
        <v>15762191.479999999</v>
      </c>
      <c r="AT362" s="355">
        <v>3901279.46</v>
      </c>
      <c r="AU362" s="355">
        <v>774926.1</v>
      </c>
      <c r="AV362" s="92">
        <v>44803</v>
      </c>
      <c r="AW362" t="s">
        <v>7</v>
      </c>
      <c r="AX362">
        <v>2022</v>
      </c>
      <c r="AY362" t="s">
        <v>158</v>
      </c>
    </row>
    <row r="363" spans="1:51" x14ac:dyDescent="0.25">
      <c r="A363" s="347">
        <v>86</v>
      </c>
      <c r="B363" s="351" t="s">
        <v>197</v>
      </c>
      <c r="C363" s="355">
        <v>472804.80000000005</v>
      </c>
      <c r="D363" s="355">
        <v>0</v>
      </c>
      <c r="E363" s="355">
        <v>0</v>
      </c>
      <c r="F363" s="355">
        <v>0</v>
      </c>
      <c r="G363" s="355">
        <v>0</v>
      </c>
      <c r="H363" s="91">
        <v>0</v>
      </c>
      <c r="I363" s="91">
        <v>0</v>
      </c>
      <c r="J363" s="355">
        <v>211.4</v>
      </c>
      <c r="K363" s="355">
        <v>0</v>
      </c>
      <c r="L363" s="91">
        <v>0</v>
      </c>
      <c r="M363" s="355">
        <v>1045</v>
      </c>
      <c r="N363" s="355">
        <v>450508.36</v>
      </c>
      <c r="O363" s="355">
        <v>451553.36</v>
      </c>
      <c r="P363" s="355">
        <v>11889.64</v>
      </c>
      <c r="Q363" s="91">
        <v>0</v>
      </c>
      <c r="R363" s="91">
        <v>0</v>
      </c>
      <c r="S363" s="91">
        <v>0</v>
      </c>
      <c r="T363" s="355">
        <v>463654.40000000002</v>
      </c>
      <c r="U363" s="355">
        <v>0</v>
      </c>
      <c r="V363" s="355">
        <v>0</v>
      </c>
      <c r="W363" s="355">
        <v>0</v>
      </c>
      <c r="X363" s="355">
        <v>0</v>
      </c>
      <c r="Y363" s="355">
        <v>0</v>
      </c>
      <c r="Z363" s="355">
        <v>0</v>
      </c>
      <c r="AA363" s="355">
        <v>0</v>
      </c>
      <c r="AB363" s="355">
        <v>0</v>
      </c>
      <c r="AC363" s="360">
        <v>2111.4699999999998</v>
      </c>
      <c r="AD363" s="355">
        <v>0</v>
      </c>
      <c r="AE363" s="355">
        <v>0</v>
      </c>
      <c r="AF363" s="355">
        <v>0</v>
      </c>
      <c r="AG363" s="355">
        <v>0</v>
      </c>
      <c r="AH363" s="355">
        <v>0</v>
      </c>
      <c r="AI363" s="355">
        <v>0</v>
      </c>
      <c r="AJ363" s="355">
        <v>0</v>
      </c>
      <c r="AK363" s="355">
        <v>2638.87</v>
      </c>
      <c r="AL363" s="355">
        <v>0</v>
      </c>
      <c r="AM363" s="91">
        <v>0</v>
      </c>
      <c r="AN363" s="355">
        <v>0</v>
      </c>
      <c r="AO363" s="355">
        <v>0</v>
      </c>
      <c r="AP363" s="355">
        <v>3900</v>
      </c>
      <c r="AQ363" s="355">
        <v>0</v>
      </c>
      <c r="AR363" s="355">
        <v>0</v>
      </c>
      <c r="AS363" s="355">
        <v>2111.4699999999998</v>
      </c>
      <c r="AT363" s="355">
        <v>7038.93</v>
      </c>
      <c r="AU363" s="355">
        <v>500.06</v>
      </c>
      <c r="AV363" s="92">
        <v>44803</v>
      </c>
      <c r="AW363" t="s">
        <v>7</v>
      </c>
      <c r="AX363">
        <v>2022</v>
      </c>
      <c r="AY363" t="s">
        <v>198</v>
      </c>
    </row>
    <row r="364" spans="1:51" x14ac:dyDescent="0.25">
      <c r="A364" s="347">
        <v>91</v>
      </c>
      <c r="B364" s="351" t="s">
        <v>106</v>
      </c>
      <c r="C364" s="355">
        <v>6118666.6699999999</v>
      </c>
      <c r="D364" s="355">
        <v>2120542.41</v>
      </c>
      <c r="E364" s="355">
        <v>0</v>
      </c>
      <c r="F364" s="355">
        <v>0</v>
      </c>
      <c r="G364" s="355">
        <v>399899.49</v>
      </c>
      <c r="H364" s="91">
        <v>0</v>
      </c>
      <c r="I364" s="91">
        <v>0</v>
      </c>
      <c r="J364" s="355">
        <v>0</v>
      </c>
      <c r="K364" s="355">
        <v>0</v>
      </c>
      <c r="L364" s="91">
        <v>0</v>
      </c>
      <c r="M364" s="355">
        <v>0</v>
      </c>
      <c r="N364" s="355">
        <v>29160.78</v>
      </c>
      <c r="O364" s="355">
        <v>29160.78</v>
      </c>
      <c r="P364" s="355">
        <v>715478.71000000008</v>
      </c>
      <c r="Q364" s="91">
        <v>0</v>
      </c>
      <c r="R364" s="91">
        <v>0</v>
      </c>
      <c r="S364" s="91">
        <v>0</v>
      </c>
      <c r="T364" s="355">
        <v>3265081.39</v>
      </c>
      <c r="U364" s="355">
        <v>182385.87</v>
      </c>
      <c r="V364" s="355">
        <v>237449.30000000002</v>
      </c>
      <c r="W364" s="355">
        <v>0</v>
      </c>
      <c r="X364" s="355">
        <v>128952</v>
      </c>
      <c r="Y364" s="355">
        <v>0</v>
      </c>
      <c r="Z364" s="355">
        <v>0</v>
      </c>
      <c r="AA364" s="355">
        <v>0</v>
      </c>
      <c r="AB364" s="355">
        <v>0</v>
      </c>
      <c r="AC364" s="360">
        <v>0</v>
      </c>
      <c r="AD364" s="355">
        <v>19968</v>
      </c>
      <c r="AE364" s="355">
        <v>100</v>
      </c>
      <c r="AF364" s="355">
        <v>0</v>
      </c>
      <c r="AG364" s="355">
        <v>0</v>
      </c>
      <c r="AH364" s="355">
        <v>0</v>
      </c>
      <c r="AI364" s="355">
        <v>0</v>
      </c>
      <c r="AJ364" s="355">
        <v>2059428.2999999998</v>
      </c>
      <c r="AK364" s="355">
        <v>2151.75</v>
      </c>
      <c r="AL364" s="355">
        <v>33290.94</v>
      </c>
      <c r="AM364" s="91">
        <v>0</v>
      </c>
      <c r="AN364" s="355">
        <v>84790.52</v>
      </c>
      <c r="AO364" s="355">
        <v>0</v>
      </c>
      <c r="AP364" s="355">
        <v>500</v>
      </c>
      <c r="AQ364" s="355">
        <v>10368</v>
      </c>
      <c r="AR364" s="355">
        <v>0</v>
      </c>
      <c r="AS364" s="355">
        <v>2628283.4699999997</v>
      </c>
      <c r="AT364" s="355">
        <v>225301.81</v>
      </c>
      <c r="AU364" s="355">
        <v>94200.6</v>
      </c>
      <c r="AV364" s="92">
        <v>44803</v>
      </c>
      <c r="AW364" t="s">
        <v>7</v>
      </c>
      <c r="AX364">
        <v>2022</v>
      </c>
      <c r="AY364" t="s">
        <v>192</v>
      </c>
    </row>
    <row r="365" spans="1:51" x14ac:dyDescent="0.25">
      <c r="A365" s="347">
        <v>93</v>
      </c>
      <c r="B365" s="351" t="s">
        <v>103</v>
      </c>
      <c r="C365" s="355">
        <v>4273781.71</v>
      </c>
      <c r="D365" s="355">
        <v>0</v>
      </c>
      <c r="E365" s="355">
        <v>0</v>
      </c>
      <c r="F365" s="355">
        <v>0</v>
      </c>
      <c r="G365" s="355">
        <v>7456.27</v>
      </c>
      <c r="H365" s="91">
        <v>0</v>
      </c>
      <c r="I365" s="91">
        <v>0</v>
      </c>
      <c r="J365" s="355">
        <v>1.2</v>
      </c>
      <c r="K365" s="355">
        <v>2141.15</v>
      </c>
      <c r="L365" s="91">
        <v>0</v>
      </c>
      <c r="M365" s="355">
        <v>2.97</v>
      </c>
      <c r="N365" s="355">
        <v>0</v>
      </c>
      <c r="O365" s="355">
        <v>2.97</v>
      </c>
      <c r="P365" s="355">
        <v>11776.71</v>
      </c>
      <c r="Q365" s="91">
        <v>0</v>
      </c>
      <c r="R365" s="91">
        <v>0</v>
      </c>
      <c r="S365" s="91">
        <v>0</v>
      </c>
      <c r="T365" s="355">
        <v>21378.3</v>
      </c>
      <c r="U365" s="355">
        <v>17933.91</v>
      </c>
      <c r="V365" s="355">
        <v>6891.04</v>
      </c>
      <c r="W365" s="355">
        <v>0</v>
      </c>
      <c r="X365" s="355">
        <v>150000</v>
      </c>
      <c r="Y365" s="355">
        <v>0</v>
      </c>
      <c r="Z365" s="355">
        <v>0</v>
      </c>
      <c r="AA365" s="355">
        <v>0</v>
      </c>
      <c r="AB365" s="355">
        <v>0</v>
      </c>
      <c r="AC365" s="360">
        <v>0</v>
      </c>
      <c r="AD365" s="355">
        <v>114595.32</v>
      </c>
      <c r="AE365" s="355">
        <v>2180.5500000000002</v>
      </c>
      <c r="AF365" s="355">
        <v>0</v>
      </c>
      <c r="AG365" s="355">
        <v>0</v>
      </c>
      <c r="AH365" s="355">
        <v>0</v>
      </c>
      <c r="AI365" s="355">
        <v>0</v>
      </c>
      <c r="AJ365" s="355">
        <v>0</v>
      </c>
      <c r="AK365" s="355">
        <v>68442.600000000006</v>
      </c>
      <c r="AL365" s="355">
        <v>56973.84</v>
      </c>
      <c r="AM365" s="91">
        <v>0</v>
      </c>
      <c r="AN365" s="355">
        <v>303157.71000000002</v>
      </c>
      <c r="AO365" s="355">
        <v>0</v>
      </c>
      <c r="AP365" s="355">
        <v>400</v>
      </c>
      <c r="AQ365" s="355">
        <v>0</v>
      </c>
      <c r="AR365" s="355">
        <v>0</v>
      </c>
      <c r="AS365" s="355">
        <v>291600.82</v>
      </c>
      <c r="AT365" s="355">
        <v>3960802.59</v>
      </c>
      <c r="AU365" s="355">
        <v>3531828.44</v>
      </c>
      <c r="AV365" s="92">
        <v>44803</v>
      </c>
      <c r="AW365" t="s">
        <v>7</v>
      </c>
      <c r="AX365">
        <v>2022</v>
      </c>
      <c r="AY365" t="s">
        <v>175</v>
      </c>
    </row>
    <row r="366" spans="1:51" x14ac:dyDescent="0.25">
      <c r="A366" s="347">
        <v>96</v>
      </c>
      <c r="B366" s="351" t="s">
        <v>73</v>
      </c>
      <c r="C366" s="355">
        <v>100025991.48</v>
      </c>
      <c r="D366" s="355">
        <v>13864.51</v>
      </c>
      <c r="E366" s="355">
        <v>0</v>
      </c>
      <c r="F366" s="355">
        <v>0</v>
      </c>
      <c r="G366" s="355">
        <v>65942.740000000005</v>
      </c>
      <c r="H366" s="91">
        <v>0</v>
      </c>
      <c r="I366" s="91">
        <v>0</v>
      </c>
      <c r="J366" s="355">
        <v>498837.38</v>
      </c>
      <c r="K366" s="355">
        <v>309092.61</v>
      </c>
      <c r="L366" s="91">
        <v>0</v>
      </c>
      <c r="M366" s="355">
        <v>40143534.470000006</v>
      </c>
      <c r="N366" s="355">
        <v>47410494.189999998</v>
      </c>
      <c r="O366" s="355">
        <v>87554028.659999996</v>
      </c>
      <c r="P366" s="355">
        <v>251476.47</v>
      </c>
      <c r="Q366" s="91">
        <v>0</v>
      </c>
      <c r="R366" s="91">
        <v>0</v>
      </c>
      <c r="S366" s="91">
        <v>0</v>
      </c>
      <c r="T366" s="355">
        <v>88693242.370000005</v>
      </c>
      <c r="U366" s="355">
        <v>474806.83</v>
      </c>
      <c r="V366" s="355">
        <v>178651.08</v>
      </c>
      <c r="W366" s="355">
        <v>100292.03</v>
      </c>
      <c r="X366" s="355">
        <v>716289.08</v>
      </c>
      <c r="Y366" s="355">
        <v>1173984.33</v>
      </c>
      <c r="Z366" s="355">
        <v>0</v>
      </c>
      <c r="AA366" s="355">
        <v>38778.300000000003</v>
      </c>
      <c r="AB366" s="355">
        <v>8740.51</v>
      </c>
      <c r="AC366" s="360">
        <v>4467228.67</v>
      </c>
      <c r="AD366" s="355">
        <v>352861.71</v>
      </c>
      <c r="AE366" s="355">
        <v>248254.63999999998</v>
      </c>
      <c r="AF366" s="355">
        <v>0</v>
      </c>
      <c r="AG366" s="355">
        <v>0</v>
      </c>
      <c r="AH366" s="355">
        <v>0</v>
      </c>
      <c r="AI366" s="355">
        <v>0</v>
      </c>
      <c r="AJ366" s="355">
        <v>68048.92</v>
      </c>
      <c r="AK366" s="355">
        <v>610443.53999999992</v>
      </c>
      <c r="AL366" s="355">
        <v>265338.42</v>
      </c>
      <c r="AM366" s="91">
        <v>0</v>
      </c>
      <c r="AN366" s="355">
        <v>950563.81</v>
      </c>
      <c r="AO366" s="355">
        <v>0</v>
      </c>
      <c r="AP366" s="355">
        <v>42491.26</v>
      </c>
      <c r="AQ366" s="355">
        <v>0</v>
      </c>
      <c r="AR366" s="355">
        <v>0</v>
      </c>
      <c r="AS366" s="355">
        <v>7827936.0999999996</v>
      </c>
      <c r="AT366" s="355">
        <v>3504813.01</v>
      </c>
      <c r="AU366" s="355">
        <v>1635975.98</v>
      </c>
      <c r="AV366" s="92">
        <v>44803</v>
      </c>
      <c r="AW366" t="s">
        <v>7</v>
      </c>
      <c r="AX366">
        <v>2022</v>
      </c>
      <c r="AY366" t="s">
        <v>153</v>
      </c>
    </row>
    <row r="367" spans="1:51" x14ac:dyDescent="0.25">
      <c r="A367" s="347">
        <v>98</v>
      </c>
      <c r="B367" s="351" t="s">
        <v>64</v>
      </c>
      <c r="C367" s="355">
        <v>31879968.729999997</v>
      </c>
      <c r="D367" s="355">
        <v>182060.01</v>
      </c>
      <c r="E367" s="355">
        <v>0</v>
      </c>
      <c r="F367" s="355">
        <v>0</v>
      </c>
      <c r="G367" s="355">
        <v>6253.71</v>
      </c>
      <c r="H367" s="91">
        <v>0</v>
      </c>
      <c r="I367" s="91">
        <v>0</v>
      </c>
      <c r="J367" s="355">
        <v>958453.66</v>
      </c>
      <c r="K367" s="355">
        <v>129804.34000000001</v>
      </c>
      <c r="L367" s="91">
        <v>0</v>
      </c>
      <c r="M367" s="355">
        <v>15382664.140000001</v>
      </c>
      <c r="N367" s="355">
        <v>9173822.8999999985</v>
      </c>
      <c r="O367" s="355">
        <v>24556487.039999999</v>
      </c>
      <c r="P367" s="355">
        <v>135407.62999999998</v>
      </c>
      <c r="Q367" s="91">
        <v>0</v>
      </c>
      <c r="R367" s="91">
        <v>0</v>
      </c>
      <c r="S367" s="91">
        <v>0</v>
      </c>
      <c r="T367" s="355">
        <v>25968466.389999997</v>
      </c>
      <c r="U367" s="355">
        <v>18868.86</v>
      </c>
      <c r="V367" s="355">
        <v>18661.78</v>
      </c>
      <c r="W367" s="355">
        <v>0</v>
      </c>
      <c r="X367" s="355">
        <v>28275.919999999998</v>
      </c>
      <c r="Y367" s="355">
        <v>10480.42</v>
      </c>
      <c r="Z367" s="355">
        <v>0</v>
      </c>
      <c r="AA367" s="355">
        <v>174888.99</v>
      </c>
      <c r="AB367" s="355">
        <v>0</v>
      </c>
      <c r="AC367" s="360">
        <v>1196276.29</v>
      </c>
      <c r="AD367" s="355">
        <v>801038.44</v>
      </c>
      <c r="AE367" s="355">
        <v>37790.29</v>
      </c>
      <c r="AF367" s="355">
        <v>0</v>
      </c>
      <c r="AG367" s="355">
        <v>0</v>
      </c>
      <c r="AH367" s="355">
        <v>0</v>
      </c>
      <c r="AI367" s="355">
        <v>0</v>
      </c>
      <c r="AJ367" s="355">
        <v>2036</v>
      </c>
      <c r="AK367" s="355">
        <v>835834.74</v>
      </c>
      <c r="AL367" s="355">
        <v>49007.94</v>
      </c>
      <c r="AM367" s="91">
        <v>0</v>
      </c>
      <c r="AN367" s="355">
        <v>437895.18</v>
      </c>
      <c r="AO367" s="355">
        <v>0</v>
      </c>
      <c r="AP367" s="355">
        <v>102162.32</v>
      </c>
      <c r="AQ367" s="355">
        <v>0</v>
      </c>
      <c r="AR367" s="355">
        <v>0</v>
      </c>
      <c r="AS367" s="355">
        <v>2288316.9900000002</v>
      </c>
      <c r="AT367" s="355">
        <v>3623185.3499999996</v>
      </c>
      <c r="AU367" s="355">
        <v>2198285.17</v>
      </c>
      <c r="AV367" s="92">
        <v>44803</v>
      </c>
      <c r="AW367" t="s">
        <v>7</v>
      </c>
      <c r="AX367">
        <v>2022</v>
      </c>
      <c r="AY367" t="s">
        <v>165</v>
      </c>
    </row>
    <row r="368" spans="1:51" x14ac:dyDescent="0.25">
      <c r="A368" s="347">
        <v>100</v>
      </c>
      <c r="B368" s="351" t="s">
        <v>79</v>
      </c>
      <c r="C368" s="355">
        <v>108832351.43999998</v>
      </c>
      <c r="D368" s="355">
        <v>7304.76</v>
      </c>
      <c r="E368" s="355">
        <v>0</v>
      </c>
      <c r="F368" s="355">
        <v>0</v>
      </c>
      <c r="G368" s="355">
        <v>57131.06</v>
      </c>
      <c r="H368" s="91">
        <v>0</v>
      </c>
      <c r="I368" s="91">
        <v>0</v>
      </c>
      <c r="J368" s="355">
        <v>446368.81</v>
      </c>
      <c r="K368" s="355">
        <v>73154.849999999991</v>
      </c>
      <c r="L368" s="91">
        <v>0</v>
      </c>
      <c r="M368" s="355">
        <v>54615313.189999998</v>
      </c>
      <c r="N368" s="355">
        <v>45110502.789999999</v>
      </c>
      <c r="O368" s="355">
        <v>99725815.979999989</v>
      </c>
      <c r="P368" s="355">
        <v>864625.71</v>
      </c>
      <c r="Q368" s="91">
        <v>0</v>
      </c>
      <c r="R368" s="91">
        <v>0</v>
      </c>
      <c r="S368" s="91">
        <v>0</v>
      </c>
      <c r="T368" s="355">
        <v>101174401.16999999</v>
      </c>
      <c r="U368" s="355">
        <v>463453.58</v>
      </c>
      <c r="V368" s="355">
        <v>52320.590000000004</v>
      </c>
      <c r="W368" s="355">
        <v>13737.28</v>
      </c>
      <c r="X368" s="355">
        <v>64080.07</v>
      </c>
      <c r="Y368" s="355">
        <v>248808.88</v>
      </c>
      <c r="Z368" s="355">
        <v>0</v>
      </c>
      <c r="AA368" s="355">
        <v>0</v>
      </c>
      <c r="AB368" s="355">
        <v>0</v>
      </c>
      <c r="AC368" s="360">
        <v>4077019.81</v>
      </c>
      <c r="AD368" s="355">
        <v>54245.66</v>
      </c>
      <c r="AE368" s="355">
        <v>302340.09000000003</v>
      </c>
      <c r="AF368" s="355">
        <v>0</v>
      </c>
      <c r="AG368" s="355">
        <v>0</v>
      </c>
      <c r="AH368" s="355">
        <v>0</v>
      </c>
      <c r="AI368" s="355">
        <v>0</v>
      </c>
      <c r="AJ368" s="355">
        <v>23329.420000000002</v>
      </c>
      <c r="AK368" s="355">
        <v>888556.26</v>
      </c>
      <c r="AL368" s="355">
        <v>78692.740000000005</v>
      </c>
      <c r="AM368" s="91">
        <v>0</v>
      </c>
      <c r="AN368" s="355">
        <v>467229.82</v>
      </c>
      <c r="AO368" s="355">
        <v>0</v>
      </c>
      <c r="AP368" s="355">
        <v>6442.85</v>
      </c>
      <c r="AQ368" s="355">
        <v>0</v>
      </c>
      <c r="AR368" s="355">
        <v>0</v>
      </c>
      <c r="AS368" s="355">
        <v>5299335.38</v>
      </c>
      <c r="AT368" s="355">
        <v>2358614.89</v>
      </c>
      <c r="AU368" s="355">
        <v>917693.22</v>
      </c>
      <c r="AV368" s="92">
        <v>44803</v>
      </c>
      <c r="AW368" t="s">
        <v>7</v>
      </c>
      <c r="AX368">
        <v>2022</v>
      </c>
      <c r="AY368" t="s">
        <v>151</v>
      </c>
    </row>
    <row r="369" spans="1:51" x14ac:dyDescent="0.25">
      <c r="A369" s="347">
        <v>103</v>
      </c>
      <c r="B369" s="351" t="s">
        <v>74</v>
      </c>
      <c r="C369" s="355">
        <v>199106.82</v>
      </c>
      <c r="D369" s="355">
        <v>0</v>
      </c>
      <c r="E369" s="355">
        <v>0</v>
      </c>
      <c r="F369" s="355">
        <v>0</v>
      </c>
      <c r="G369" s="355">
        <v>0</v>
      </c>
      <c r="H369" s="91">
        <v>0</v>
      </c>
      <c r="I369" s="91">
        <v>0</v>
      </c>
      <c r="J369" s="355">
        <v>0</v>
      </c>
      <c r="K369" s="355">
        <v>0</v>
      </c>
      <c r="L369" s="91">
        <v>0</v>
      </c>
      <c r="M369" s="355">
        <v>10503.18</v>
      </c>
      <c r="N369" s="355">
        <v>0</v>
      </c>
      <c r="O369" s="355">
        <v>10503.18</v>
      </c>
      <c r="P369" s="355">
        <v>0</v>
      </c>
      <c r="Q369" s="91">
        <v>0</v>
      </c>
      <c r="R369" s="91">
        <v>0</v>
      </c>
      <c r="S369" s="91">
        <v>0</v>
      </c>
      <c r="T369" s="355">
        <v>10503.18</v>
      </c>
      <c r="U369" s="355">
        <v>6143.82</v>
      </c>
      <c r="V369" s="355">
        <v>0</v>
      </c>
      <c r="W369" s="355">
        <v>0</v>
      </c>
      <c r="X369" s="355">
        <v>0</v>
      </c>
      <c r="Y369" s="355">
        <v>0</v>
      </c>
      <c r="Z369" s="355">
        <v>0</v>
      </c>
      <c r="AA369" s="355">
        <v>0</v>
      </c>
      <c r="AB369" s="355">
        <v>0</v>
      </c>
      <c r="AC369" s="360">
        <v>313.24</v>
      </c>
      <c r="AD369" s="355">
        <v>10527.33</v>
      </c>
      <c r="AE369" s="355">
        <v>19427.84</v>
      </c>
      <c r="AF369" s="355">
        <v>0</v>
      </c>
      <c r="AG369" s="355">
        <v>0</v>
      </c>
      <c r="AH369" s="355">
        <v>0</v>
      </c>
      <c r="AI369" s="355">
        <v>0</v>
      </c>
      <c r="AJ369" s="355">
        <v>0</v>
      </c>
      <c r="AK369" s="355">
        <v>328.86</v>
      </c>
      <c r="AL369" s="355">
        <v>7253.97</v>
      </c>
      <c r="AM369" s="91">
        <v>0</v>
      </c>
      <c r="AN369" s="355">
        <v>16028.74</v>
      </c>
      <c r="AO369" s="355">
        <v>0</v>
      </c>
      <c r="AP369" s="355">
        <v>157.94999999999999</v>
      </c>
      <c r="AQ369" s="355">
        <v>0</v>
      </c>
      <c r="AR369" s="355">
        <v>0</v>
      </c>
      <c r="AS369" s="355">
        <v>36412.229999999996</v>
      </c>
      <c r="AT369" s="355">
        <v>152191.41</v>
      </c>
      <c r="AU369" s="355">
        <v>128421.89</v>
      </c>
      <c r="AV369" s="92">
        <v>44803</v>
      </c>
      <c r="AW369" t="s">
        <v>7</v>
      </c>
      <c r="AX369">
        <v>2022</v>
      </c>
      <c r="AY369" t="s">
        <v>184</v>
      </c>
    </row>
    <row r="370" spans="1:51" x14ac:dyDescent="0.25">
      <c r="A370" s="347">
        <v>106</v>
      </c>
      <c r="B370" s="351" t="s">
        <v>92</v>
      </c>
      <c r="C370" s="355">
        <v>5191026.76</v>
      </c>
      <c r="D370" s="355">
        <v>0</v>
      </c>
      <c r="E370" s="355">
        <v>0</v>
      </c>
      <c r="F370" s="355">
        <v>0</v>
      </c>
      <c r="G370" s="355">
        <v>774</v>
      </c>
      <c r="H370" s="91">
        <v>0</v>
      </c>
      <c r="I370" s="91">
        <v>0</v>
      </c>
      <c r="J370" s="355">
        <v>62644.130000000005</v>
      </c>
      <c r="K370" s="355">
        <v>0</v>
      </c>
      <c r="L370" s="91">
        <v>0</v>
      </c>
      <c r="M370" s="355">
        <v>0</v>
      </c>
      <c r="N370" s="355">
        <v>0</v>
      </c>
      <c r="O370" s="355">
        <v>0</v>
      </c>
      <c r="P370" s="355">
        <v>80134.84</v>
      </c>
      <c r="Q370" s="91">
        <v>0</v>
      </c>
      <c r="R370" s="91">
        <v>0</v>
      </c>
      <c r="S370" s="91">
        <v>0</v>
      </c>
      <c r="T370" s="355">
        <v>143552.97</v>
      </c>
      <c r="U370" s="355">
        <v>25328.04</v>
      </c>
      <c r="V370" s="355">
        <v>19309.64</v>
      </c>
      <c r="W370" s="355">
        <v>2987.39</v>
      </c>
      <c r="X370" s="355">
        <v>28389.599999999999</v>
      </c>
      <c r="Y370" s="355">
        <v>123769.34</v>
      </c>
      <c r="Z370" s="355">
        <v>0</v>
      </c>
      <c r="AA370" s="355">
        <v>399905.61</v>
      </c>
      <c r="AB370" s="355">
        <v>0</v>
      </c>
      <c r="AC370" s="360">
        <v>487957.62</v>
      </c>
      <c r="AD370" s="355">
        <v>111467.15</v>
      </c>
      <c r="AE370" s="355">
        <v>5674.1</v>
      </c>
      <c r="AF370" s="355">
        <v>0</v>
      </c>
      <c r="AG370" s="355">
        <v>0</v>
      </c>
      <c r="AH370" s="355">
        <v>0</v>
      </c>
      <c r="AI370" s="355">
        <v>0</v>
      </c>
      <c r="AJ370" s="355">
        <v>12421.67</v>
      </c>
      <c r="AK370" s="355">
        <v>672677.29999999993</v>
      </c>
      <c r="AL370" s="355">
        <v>95505.44</v>
      </c>
      <c r="AM370" s="91">
        <v>0</v>
      </c>
      <c r="AN370" s="355">
        <v>217337.28</v>
      </c>
      <c r="AO370" s="355">
        <v>0</v>
      </c>
      <c r="AP370" s="355">
        <v>10057.64</v>
      </c>
      <c r="AQ370" s="355">
        <v>0</v>
      </c>
      <c r="AR370" s="355">
        <v>0</v>
      </c>
      <c r="AS370" s="355">
        <v>1217210.1599999999</v>
      </c>
      <c r="AT370" s="355">
        <v>3830263.6300000004</v>
      </c>
      <c r="AU370" s="355">
        <v>2834685.97</v>
      </c>
      <c r="AV370" s="92">
        <v>44803</v>
      </c>
      <c r="AW370" t="s">
        <v>7</v>
      </c>
      <c r="AX370">
        <v>2022</v>
      </c>
      <c r="AY370" t="s">
        <v>172</v>
      </c>
    </row>
    <row r="371" spans="1:51" x14ac:dyDescent="0.25">
      <c r="A371" s="347">
        <v>107</v>
      </c>
      <c r="B371" s="351" t="s">
        <v>60</v>
      </c>
      <c r="C371" s="355">
        <v>40790231.219999999</v>
      </c>
      <c r="D371" s="355">
        <v>0</v>
      </c>
      <c r="E371" s="355">
        <v>0</v>
      </c>
      <c r="F371" s="355">
        <v>0</v>
      </c>
      <c r="G371" s="355">
        <v>11348.51</v>
      </c>
      <c r="H371" s="91">
        <v>0</v>
      </c>
      <c r="I371" s="91">
        <v>0</v>
      </c>
      <c r="J371" s="355">
        <v>216337.12</v>
      </c>
      <c r="K371" s="355">
        <v>45475.89</v>
      </c>
      <c r="L371" s="91">
        <v>0</v>
      </c>
      <c r="M371" s="355">
        <v>503723.8</v>
      </c>
      <c r="N371" s="355">
        <v>4489505.3600000003</v>
      </c>
      <c r="O371" s="355">
        <v>4993229.16</v>
      </c>
      <c r="P371" s="355">
        <v>229527.44</v>
      </c>
      <c r="Q371" s="91">
        <v>0</v>
      </c>
      <c r="R371" s="91">
        <v>0</v>
      </c>
      <c r="S371" s="91">
        <v>0</v>
      </c>
      <c r="T371" s="355">
        <v>5495918.120000001</v>
      </c>
      <c r="U371" s="355">
        <v>102923.09</v>
      </c>
      <c r="V371" s="355">
        <v>0</v>
      </c>
      <c r="W371" s="355">
        <v>14975.55</v>
      </c>
      <c r="X371" s="355">
        <v>149240.89000000001</v>
      </c>
      <c r="Y371" s="355">
        <v>13685.2</v>
      </c>
      <c r="Z371" s="355">
        <v>0</v>
      </c>
      <c r="AA371" s="355">
        <v>120643.66</v>
      </c>
      <c r="AB371" s="355">
        <v>0</v>
      </c>
      <c r="AC371" s="360">
        <v>821080.30999999994</v>
      </c>
      <c r="AD371" s="355">
        <v>2288303.5299999998</v>
      </c>
      <c r="AE371" s="355">
        <v>189921.04</v>
      </c>
      <c r="AF371" s="355">
        <v>0</v>
      </c>
      <c r="AG371" s="355">
        <v>0</v>
      </c>
      <c r="AH371" s="355">
        <v>0</v>
      </c>
      <c r="AI371" s="355">
        <v>0</v>
      </c>
      <c r="AJ371" s="355">
        <v>8570741.8200000003</v>
      </c>
      <c r="AK371" s="355">
        <v>652911.25</v>
      </c>
      <c r="AL371" s="355">
        <v>354751.56</v>
      </c>
      <c r="AM371" s="91">
        <v>0</v>
      </c>
      <c r="AN371" s="355">
        <v>758438.12</v>
      </c>
      <c r="AO371" s="355">
        <v>0</v>
      </c>
      <c r="AP371" s="355">
        <v>0</v>
      </c>
      <c r="AQ371" s="355">
        <v>0</v>
      </c>
      <c r="AR371" s="355">
        <v>0</v>
      </c>
      <c r="AS371" s="355">
        <v>12271515.09</v>
      </c>
      <c r="AT371" s="355">
        <v>23022798.010000002</v>
      </c>
      <c r="AU371" s="355">
        <v>21256697.080000002</v>
      </c>
      <c r="AV371" s="92">
        <v>44803</v>
      </c>
      <c r="AW371" t="s">
        <v>7</v>
      </c>
      <c r="AX371">
        <v>2022</v>
      </c>
      <c r="AY371" t="s">
        <v>160</v>
      </c>
    </row>
    <row r="372" spans="1:51" x14ac:dyDescent="0.25">
      <c r="A372" s="347">
        <v>108</v>
      </c>
      <c r="B372" s="351" t="s">
        <v>102</v>
      </c>
      <c r="C372" s="355">
        <v>742680.0199999999</v>
      </c>
      <c r="D372" s="355">
        <v>29</v>
      </c>
      <c r="E372" s="355">
        <v>0</v>
      </c>
      <c r="F372" s="355">
        <v>0</v>
      </c>
      <c r="G372" s="355">
        <v>0</v>
      </c>
      <c r="H372" s="91">
        <v>0</v>
      </c>
      <c r="I372" s="91">
        <v>0</v>
      </c>
      <c r="J372" s="355">
        <v>4740.71</v>
      </c>
      <c r="K372" s="355">
        <v>0</v>
      </c>
      <c r="L372" s="91">
        <v>0</v>
      </c>
      <c r="M372" s="355">
        <v>193313.25</v>
      </c>
      <c r="N372" s="355">
        <v>11881.21</v>
      </c>
      <c r="O372" s="355">
        <v>205194.46</v>
      </c>
      <c r="P372" s="355">
        <v>3618.48</v>
      </c>
      <c r="Q372" s="91">
        <v>0</v>
      </c>
      <c r="R372" s="91">
        <v>0</v>
      </c>
      <c r="S372" s="91">
        <v>0</v>
      </c>
      <c r="T372" s="355">
        <v>213582.65</v>
      </c>
      <c r="U372" s="355">
        <v>15528.14</v>
      </c>
      <c r="V372" s="355">
        <v>0</v>
      </c>
      <c r="W372" s="355">
        <v>0</v>
      </c>
      <c r="X372" s="355">
        <v>0</v>
      </c>
      <c r="Y372" s="355">
        <v>0</v>
      </c>
      <c r="Z372" s="355">
        <v>0</v>
      </c>
      <c r="AA372" s="355">
        <v>33705.299999999996</v>
      </c>
      <c r="AB372" s="355">
        <v>0</v>
      </c>
      <c r="AC372" s="360">
        <v>149596.56</v>
      </c>
      <c r="AD372" s="355">
        <v>69487.97</v>
      </c>
      <c r="AE372" s="355">
        <v>241254.08</v>
      </c>
      <c r="AF372" s="355">
        <v>0</v>
      </c>
      <c r="AG372" s="355">
        <v>0</v>
      </c>
      <c r="AH372" s="355">
        <v>0</v>
      </c>
      <c r="AI372" s="355">
        <v>0</v>
      </c>
      <c r="AJ372" s="355">
        <v>3759.97</v>
      </c>
      <c r="AK372" s="355">
        <v>90.36</v>
      </c>
      <c r="AL372" s="355">
        <v>1249</v>
      </c>
      <c r="AM372" s="91">
        <v>0</v>
      </c>
      <c r="AN372" s="355">
        <v>11832.99</v>
      </c>
      <c r="AO372" s="355">
        <v>0</v>
      </c>
      <c r="AP372" s="355">
        <v>0</v>
      </c>
      <c r="AQ372" s="355">
        <v>0</v>
      </c>
      <c r="AR372" s="355">
        <v>0</v>
      </c>
      <c r="AS372" s="355">
        <v>513332.0199999999</v>
      </c>
      <c r="AT372" s="355">
        <v>15765.35</v>
      </c>
      <c r="AU372" s="355">
        <v>2593</v>
      </c>
      <c r="AV372" s="92">
        <v>44803</v>
      </c>
      <c r="AW372" t="s">
        <v>7</v>
      </c>
      <c r="AX372">
        <v>2022</v>
      </c>
      <c r="AY372" t="s">
        <v>183</v>
      </c>
    </row>
    <row r="373" spans="1:51" x14ac:dyDescent="0.25">
      <c r="A373" s="347">
        <v>109</v>
      </c>
      <c r="B373" s="351" t="s">
        <v>66</v>
      </c>
      <c r="C373" s="355">
        <v>48492904.589999996</v>
      </c>
      <c r="D373" s="355">
        <v>3256905.19</v>
      </c>
      <c r="E373" s="355">
        <v>0</v>
      </c>
      <c r="F373" s="355">
        <v>0</v>
      </c>
      <c r="G373" s="355">
        <v>0</v>
      </c>
      <c r="H373" s="91">
        <v>0</v>
      </c>
      <c r="I373" s="91">
        <v>0</v>
      </c>
      <c r="J373" s="355">
        <v>1123700.06</v>
      </c>
      <c r="K373" s="355">
        <v>220672.45</v>
      </c>
      <c r="L373" s="91">
        <v>0</v>
      </c>
      <c r="M373" s="355">
        <v>55458.31</v>
      </c>
      <c r="N373" s="355">
        <v>22255217.080000002</v>
      </c>
      <c r="O373" s="355">
        <v>22310675.390000001</v>
      </c>
      <c r="P373" s="355">
        <v>3984679.42</v>
      </c>
      <c r="Q373" s="91">
        <v>0</v>
      </c>
      <c r="R373" s="91">
        <v>0</v>
      </c>
      <c r="S373" s="91">
        <v>0</v>
      </c>
      <c r="T373" s="355">
        <v>30896632.509999998</v>
      </c>
      <c r="U373" s="355">
        <v>1038381.61</v>
      </c>
      <c r="V373" s="355">
        <v>217865.15</v>
      </c>
      <c r="W373" s="355">
        <v>2472.0500000000002</v>
      </c>
      <c r="X373" s="355">
        <v>772558.32</v>
      </c>
      <c r="Y373" s="355">
        <v>56421.85</v>
      </c>
      <c r="Z373" s="355">
        <v>0</v>
      </c>
      <c r="AA373" s="355">
        <v>6091211.6499999994</v>
      </c>
      <c r="AB373" s="355">
        <v>0</v>
      </c>
      <c r="AC373" s="360">
        <v>5404225.7300000004</v>
      </c>
      <c r="AD373" s="355">
        <v>113719.45</v>
      </c>
      <c r="AE373" s="355">
        <v>17900.849999999999</v>
      </c>
      <c r="AF373" s="355">
        <v>0</v>
      </c>
      <c r="AG373" s="355">
        <v>0</v>
      </c>
      <c r="AH373" s="355">
        <v>0</v>
      </c>
      <c r="AI373" s="355">
        <v>0</v>
      </c>
      <c r="AJ373" s="355">
        <v>3180424.71</v>
      </c>
      <c r="AK373" s="355">
        <v>449035.95</v>
      </c>
      <c r="AL373" s="355">
        <v>82389.64</v>
      </c>
      <c r="AM373" s="91">
        <v>0</v>
      </c>
      <c r="AN373" s="355">
        <v>145603.81</v>
      </c>
      <c r="AO373" s="355">
        <v>9685.69</v>
      </c>
      <c r="AP373" s="355">
        <v>50</v>
      </c>
      <c r="AQ373" s="355">
        <v>0</v>
      </c>
      <c r="AR373" s="355">
        <v>0</v>
      </c>
      <c r="AS373" s="355">
        <v>16895181.369999997</v>
      </c>
      <c r="AT373" s="355">
        <v>701090.70999999985</v>
      </c>
      <c r="AU373" s="355">
        <v>14325.62</v>
      </c>
      <c r="AV373" s="92">
        <v>44803</v>
      </c>
      <c r="AW373" t="s">
        <v>7</v>
      </c>
      <c r="AX373">
        <v>2022</v>
      </c>
      <c r="AY373" t="s">
        <v>157</v>
      </c>
    </row>
    <row r="374" spans="1:51" x14ac:dyDescent="0.25">
      <c r="A374" s="347">
        <v>110</v>
      </c>
      <c r="B374" s="351" t="s">
        <v>71</v>
      </c>
      <c r="C374" s="355">
        <v>3694451.9400000004</v>
      </c>
      <c r="D374" s="355">
        <v>17.97</v>
      </c>
      <c r="E374" s="355">
        <v>0</v>
      </c>
      <c r="F374" s="355">
        <v>0</v>
      </c>
      <c r="G374" s="355">
        <v>222.46</v>
      </c>
      <c r="H374" s="91">
        <v>0</v>
      </c>
      <c r="I374" s="91">
        <v>0</v>
      </c>
      <c r="J374" s="355">
        <v>10592.83</v>
      </c>
      <c r="K374" s="355">
        <v>260.23</v>
      </c>
      <c r="L374" s="91">
        <v>0</v>
      </c>
      <c r="M374" s="355">
        <v>33265.89</v>
      </c>
      <c r="N374" s="355">
        <v>456693.43</v>
      </c>
      <c r="O374" s="355">
        <v>489959.32</v>
      </c>
      <c r="P374" s="355">
        <v>17132.47</v>
      </c>
      <c r="Q374" s="91">
        <v>0</v>
      </c>
      <c r="R374" s="91">
        <v>0</v>
      </c>
      <c r="S374" s="91">
        <v>0</v>
      </c>
      <c r="T374" s="355">
        <v>518185.28</v>
      </c>
      <c r="U374" s="355">
        <v>192.66</v>
      </c>
      <c r="V374" s="355">
        <v>106.16</v>
      </c>
      <c r="W374" s="355">
        <v>0</v>
      </c>
      <c r="X374" s="355">
        <v>414615.94</v>
      </c>
      <c r="Y374" s="355">
        <v>260</v>
      </c>
      <c r="Z374" s="355">
        <v>0</v>
      </c>
      <c r="AA374" s="355">
        <v>0</v>
      </c>
      <c r="AB374" s="355">
        <v>0</v>
      </c>
      <c r="AC374" s="360">
        <v>0</v>
      </c>
      <c r="AD374" s="355">
        <v>0</v>
      </c>
      <c r="AE374" s="355">
        <v>0</v>
      </c>
      <c r="AF374" s="355">
        <v>0</v>
      </c>
      <c r="AG374" s="355">
        <v>0</v>
      </c>
      <c r="AH374" s="355">
        <v>0</v>
      </c>
      <c r="AI374" s="355">
        <v>0</v>
      </c>
      <c r="AJ374" s="355">
        <v>0</v>
      </c>
      <c r="AK374" s="355">
        <v>22056.22</v>
      </c>
      <c r="AL374" s="355">
        <v>79566.03</v>
      </c>
      <c r="AM374" s="91">
        <v>0</v>
      </c>
      <c r="AN374" s="355">
        <v>161302.76</v>
      </c>
      <c r="AO374" s="355">
        <v>15703.17</v>
      </c>
      <c r="AP374" s="355">
        <v>7.5</v>
      </c>
      <c r="AQ374" s="355">
        <v>0</v>
      </c>
      <c r="AR374" s="355">
        <v>0</v>
      </c>
      <c r="AS374" s="355">
        <v>415174.76</v>
      </c>
      <c r="AT374" s="355">
        <v>2761091.9000000004</v>
      </c>
      <c r="AU374" s="355">
        <v>2482456.2200000002</v>
      </c>
      <c r="AV374" s="92">
        <v>44803</v>
      </c>
      <c r="AW374" t="s">
        <v>7</v>
      </c>
      <c r="AX374">
        <v>2022</v>
      </c>
      <c r="AY374" t="s">
        <v>173</v>
      </c>
    </row>
    <row r="375" spans="1:51" x14ac:dyDescent="0.25">
      <c r="A375" s="347">
        <v>111</v>
      </c>
      <c r="B375" s="351" t="s">
        <v>95</v>
      </c>
      <c r="C375" s="355">
        <v>2071614.68</v>
      </c>
      <c r="D375" s="355">
        <v>0</v>
      </c>
      <c r="E375" s="355">
        <v>0</v>
      </c>
      <c r="F375" s="355">
        <v>0</v>
      </c>
      <c r="G375" s="355">
        <v>19224.46</v>
      </c>
      <c r="H375" s="91">
        <v>0</v>
      </c>
      <c r="I375" s="91">
        <v>0</v>
      </c>
      <c r="J375" s="355">
        <v>0</v>
      </c>
      <c r="K375" s="355">
        <v>0</v>
      </c>
      <c r="L375" s="91">
        <v>0</v>
      </c>
      <c r="M375" s="355">
        <v>5309.65</v>
      </c>
      <c r="N375" s="355">
        <v>165536.70000000001</v>
      </c>
      <c r="O375" s="355">
        <v>170846.35</v>
      </c>
      <c r="P375" s="355">
        <v>44918.7</v>
      </c>
      <c r="Q375" s="91">
        <v>0</v>
      </c>
      <c r="R375" s="91">
        <v>0</v>
      </c>
      <c r="S375" s="91">
        <v>0</v>
      </c>
      <c r="T375" s="355">
        <v>234989.51</v>
      </c>
      <c r="U375" s="355">
        <v>2506.8000000000002</v>
      </c>
      <c r="V375" s="355">
        <v>0</v>
      </c>
      <c r="W375" s="355">
        <v>0</v>
      </c>
      <c r="X375" s="355">
        <v>0</v>
      </c>
      <c r="Y375" s="355">
        <v>0</v>
      </c>
      <c r="Z375" s="355">
        <v>0</v>
      </c>
      <c r="AA375" s="355">
        <v>0</v>
      </c>
      <c r="AB375" s="355">
        <v>0</v>
      </c>
      <c r="AC375" s="360">
        <v>57923.5</v>
      </c>
      <c r="AD375" s="355">
        <v>20218.099999999999</v>
      </c>
      <c r="AE375" s="355">
        <v>1545.76</v>
      </c>
      <c r="AF375" s="355">
        <v>0</v>
      </c>
      <c r="AG375" s="355">
        <v>0</v>
      </c>
      <c r="AH375" s="355">
        <v>0</v>
      </c>
      <c r="AI375" s="355">
        <v>0</v>
      </c>
      <c r="AJ375" s="355">
        <v>28750.1</v>
      </c>
      <c r="AK375" s="355">
        <v>85636.97</v>
      </c>
      <c r="AL375" s="355">
        <v>10885.5</v>
      </c>
      <c r="AM375" s="91">
        <v>0</v>
      </c>
      <c r="AN375" s="355">
        <v>80725.14</v>
      </c>
      <c r="AO375" s="355">
        <v>1018</v>
      </c>
      <c r="AP375" s="355">
        <v>32354.82</v>
      </c>
      <c r="AQ375" s="355">
        <v>0</v>
      </c>
      <c r="AR375" s="355">
        <v>0</v>
      </c>
      <c r="AS375" s="355">
        <v>110944.25999999998</v>
      </c>
      <c r="AT375" s="355">
        <v>1725680.91</v>
      </c>
      <c r="AU375" s="355">
        <v>1515060.48</v>
      </c>
      <c r="AV375" s="92">
        <v>44803</v>
      </c>
      <c r="AW375" t="s">
        <v>7</v>
      </c>
      <c r="AX375">
        <v>2022</v>
      </c>
      <c r="AY375" t="s">
        <v>182</v>
      </c>
    </row>
    <row r="376" spans="1:51" x14ac:dyDescent="0.25">
      <c r="A376" s="347">
        <v>113</v>
      </c>
      <c r="B376" s="351" t="s">
        <v>63</v>
      </c>
      <c r="C376" s="355">
        <v>2068231.8800000001</v>
      </c>
      <c r="D376" s="355">
        <v>0</v>
      </c>
      <c r="E376" s="355">
        <v>0</v>
      </c>
      <c r="F376" s="355">
        <v>0</v>
      </c>
      <c r="G376" s="355">
        <v>117141.4</v>
      </c>
      <c r="H376" s="91">
        <v>0</v>
      </c>
      <c r="I376" s="91">
        <v>0</v>
      </c>
      <c r="J376" s="355">
        <v>1720.1</v>
      </c>
      <c r="K376" s="355">
        <v>11735.75</v>
      </c>
      <c r="L376" s="91">
        <v>0</v>
      </c>
      <c r="M376" s="355">
        <v>1.96</v>
      </c>
      <c r="N376" s="355">
        <v>296039.90000000002</v>
      </c>
      <c r="O376" s="355">
        <v>296041.86000000004</v>
      </c>
      <c r="P376" s="355">
        <v>45913.98</v>
      </c>
      <c r="Q376" s="91">
        <v>0</v>
      </c>
      <c r="R376" s="91">
        <v>0</v>
      </c>
      <c r="S376" s="91">
        <v>0</v>
      </c>
      <c r="T376" s="355">
        <v>472553.09</v>
      </c>
      <c r="U376" s="355">
        <v>3733.66</v>
      </c>
      <c r="V376" s="355">
        <v>1186.74</v>
      </c>
      <c r="W376" s="355">
        <v>0</v>
      </c>
      <c r="X376" s="355">
        <v>2917.2</v>
      </c>
      <c r="Y376" s="355">
        <v>0</v>
      </c>
      <c r="Z376" s="355">
        <v>0</v>
      </c>
      <c r="AA376" s="355">
        <v>57189.55</v>
      </c>
      <c r="AB376" s="355">
        <v>0</v>
      </c>
      <c r="AC376" s="360">
        <v>1184459.1400000001</v>
      </c>
      <c r="AD376" s="355">
        <v>143653.72</v>
      </c>
      <c r="AE376" s="355">
        <v>2669.8</v>
      </c>
      <c r="AF376" s="355">
        <v>0</v>
      </c>
      <c r="AG376" s="355">
        <v>0</v>
      </c>
      <c r="AH376" s="355">
        <v>0</v>
      </c>
      <c r="AI376" s="355">
        <v>0</v>
      </c>
      <c r="AJ376" s="355">
        <v>559</v>
      </c>
      <c r="AK376" s="355">
        <v>143496.74</v>
      </c>
      <c r="AL376" s="355">
        <v>2041.22</v>
      </c>
      <c r="AM376" s="91">
        <v>0</v>
      </c>
      <c r="AN376" s="355">
        <v>46244.32</v>
      </c>
      <c r="AO376" s="355">
        <v>0</v>
      </c>
      <c r="AP376" s="355">
        <v>652</v>
      </c>
      <c r="AQ376" s="355">
        <v>0</v>
      </c>
      <c r="AR376" s="355">
        <v>0</v>
      </c>
      <c r="AS376" s="355">
        <v>1396368.81</v>
      </c>
      <c r="AT376" s="355">
        <v>199309.98</v>
      </c>
      <c r="AU376" s="355">
        <v>6875.7</v>
      </c>
      <c r="AV376" s="92">
        <v>44803</v>
      </c>
      <c r="AW376" t="s">
        <v>7</v>
      </c>
      <c r="AX376">
        <v>2022</v>
      </c>
      <c r="AY376" t="s">
        <v>171</v>
      </c>
    </row>
    <row r="377" spans="1:51" x14ac:dyDescent="0.25">
      <c r="A377" s="347">
        <v>114</v>
      </c>
      <c r="B377" s="351" t="s">
        <v>76</v>
      </c>
      <c r="C377" s="355">
        <v>69182633.049999997</v>
      </c>
      <c r="D377" s="355">
        <v>3887.37</v>
      </c>
      <c r="E377" s="355">
        <v>0</v>
      </c>
      <c r="F377" s="355">
        <v>0</v>
      </c>
      <c r="G377" s="355">
        <v>653.25</v>
      </c>
      <c r="H377" s="91">
        <v>0</v>
      </c>
      <c r="I377" s="91">
        <v>0</v>
      </c>
      <c r="J377" s="355">
        <v>26244.75</v>
      </c>
      <c r="K377" s="355">
        <v>92500.32</v>
      </c>
      <c r="L377" s="91">
        <v>0</v>
      </c>
      <c r="M377" s="355">
        <v>43347823.589999996</v>
      </c>
      <c r="N377" s="355">
        <v>5300530.1000000006</v>
      </c>
      <c r="O377" s="355">
        <v>48648353.689999998</v>
      </c>
      <c r="P377" s="355">
        <v>32624.93</v>
      </c>
      <c r="Q377" s="91">
        <v>0</v>
      </c>
      <c r="R377" s="91">
        <v>0</v>
      </c>
      <c r="S377" s="91">
        <v>0</v>
      </c>
      <c r="T377" s="355">
        <v>48804264.309999995</v>
      </c>
      <c r="U377" s="355">
        <v>1066747.8</v>
      </c>
      <c r="V377" s="355">
        <v>386842.19</v>
      </c>
      <c r="W377" s="355">
        <v>215130.52</v>
      </c>
      <c r="X377" s="355">
        <v>5289985.5999999996</v>
      </c>
      <c r="Y377" s="355">
        <v>456776.94999999995</v>
      </c>
      <c r="Z377" s="355">
        <v>0</v>
      </c>
      <c r="AA377" s="355">
        <v>0</v>
      </c>
      <c r="AB377" s="355">
        <v>0</v>
      </c>
      <c r="AC377" s="360">
        <v>3298339.73</v>
      </c>
      <c r="AD377" s="355">
        <v>1271392.6200000001</v>
      </c>
      <c r="AE377" s="355">
        <v>335803.08</v>
      </c>
      <c r="AF377" s="355">
        <v>0</v>
      </c>
      <c r="AG377" s="355">
        <v>0</v>
      </c>
      <c r="AH377" s="355">
        <v>0</v>
      </c>
      <c r="AI377" s="355">
        <v>0</v>
      </c>
      <c r="AJ377" s="355">
        <v>3699392.91</v>
      </c>
      <c r="AK377" s="355">
        <v>696321.99</v>
      </c>
      <c r="AL377" s="355">
        <v>187983.91</v>
      </c>
      <c r="AM377" s="91">
        <v>0</v>
      </c>
      <c r="AN377" s="355">
        <v>676038.02999999991</v>
      </c>
      <c r="AO377" s="355">
        <v>0</v>
      </c>
      <c r="AP377" s="355">
        <v>79199.240000000005</v>
      </c>
      <c r="AQ377" s="355">
        <v>0</v>
      </c>
      <c r="AR377" s="355">
        <v>0</v>
      </c>
      <c r="AS377" s="355">
        <v>16020411.4</v>
      </c>
      <c r="AT377" s="355">
        <v>4357957.34</v>
      </c>
      <c r="AU377" s="355">
        <v>2718414.17</v>
      </c>
      <c r="AV377" s="92">
        <v>44803</v>
      </c>
      <c r="AW377" t="s">
        <v>7</v>
      </c>
      <c r="AX377">
        <v>2022</v>
      </c>
      <c r="AY377" t="s">
        <v>154</v>
      </c>
    </row>
    <row r="378" spans="1:51" x14ac:dyDescent="0.25">
      <c r="A378" s="347">
        <v>115</v>
      </c>
      <c r="B378" s="90" t="s">
        <v>290</v>
      </c>
      <c r="C378" s="355">
        <v>2741.29</v>
      </c>
      <c r="D378" s="355">
        <v>964.4</v>
      </c>
      <c r="E378" s="355">
        <v>0</v>
      </c>
      <c r="F378" s="355">
        <v>0</v>
      </c>
      <c r="G378" s="355">
        <v>0</v>
      </c>
      <c r="H378" s="91">
        <v>0</v>
      </c>
      <c r="I378" s="91">
        <v>0</v>
      </c>
      <c r="J378" s="355">
        <v>0</v>
      </c>
      <c r="K378" s="355">
        <v>0</v>
      </c>
      <c r="L378" s="91">
        <v>0</v>
      </c>
      <c r="M378" s="355">
        <v>0</v>
      </c>
      <c r="N378" s="355">
        <v>0</v>
      </c>
      <c r="O378" s="355">
        <v>0</v>
      </c>
      <c r="P378" s="355">
        <v>0</v>
      </c>
      <c r="Q378" s="91">
        <v>0</v>
      </c>
      <c r="R378" s="91">
        <v>0</v>
      </c>
      <c r="S378" s="91">
        <v>0</v>
      </c>
      <c r="T378" s="355">
        <v>964.4</v>
      </c>
      <c r="U378" s="355">
        <v>924.44</v>
      </c>
      <c r="V378" s="355">
        <v>852.45</v>
      </c>
      <c r="W378" s="355">
        <v>0</v>
      </c>
      <c r="X378" s="355">
        <v>0</v>
      </c>
      <c r="Y378" s="355">
        <v>0</v>
      </c>
      <c r="Z378" s="355">
        <v>0</v>
      </c>
      <c r="AA378" s="355">
        <v>0</v>
      </c>
      <c r="AB378" s="355">
        <v>0</v>
      </c>
      <c r="AC378" s="360">
        <v>0</v>
      </c>
      <c r="AD378" s="355">
        <v>0</v>
      </c>
      <c r="AE378" s="355">
        <v>0</v>
      </c>
      <c r="AF378" s="355">
        <v>0</v>
      </c>
      <c r="AG378" s="355">
        <v>0</v>
      </c>
      <c r="AH378" s="355">
        <v>0</v>
      </c>
      <c r="AI378" s="355">
        <v>0</v>
      </c>
      <c r="AJ378" s="355">
        <v>0</v>
      </c>
      <c r="AK378" s="355">
        <v>0</v>
      </c>
      <c r="AL378" s="355">
        <v>0</v>
      </c>
      <c r="AM378" s="91">
        <v>0</v>
      </c>
      <c r="AN378" s="355">
        <v>0</v>
      </c>
      <c r="AO378" s="355">
        <v>0</v>
      </c>
      <c r="AP378" s="355">
        <v>0</v>
      </c>
      <c r="AQ378" s="355">
        <v>0</v>
      </c>
      <c r="AR378" s="355">
        <v>0</v>
      </c>
      <c r="AS378" s="355">
        <v>1776.89</v>
      </c>
      <c r="AT378" s="355">
        <v>0</v>
      </c>
      <c r="AU378" s="355">
        <v>0</v>
      </c>
      <c r="AV378" s="92">
        <v>44803</v>
      </c>
      <c r="AW378" t="s">
        <v>7</v>
      </c>
      <c r="AX378">
        <v>2022</v>
      </c>
      <c r="AY378" t="s">
        <v>291</v>
      </c>
    </row>
    <row r="379" spans="1:51" x14ac:dyDescent="0.25">
      <c r="A379" s="347">
        <v>117</v>
      </c>
      <c r="B379" s="351" t="s">
        <v>87</v>
      </c>
      <c r="C379" s="355">
        <v>84526780.180000007</v>
      </c>
      <c r="D379" s="355">
        <v>70408.38</v>
      </c>
      <c r="E379" s="355">
        <v>0</v>
      </c>
      <c r="F379" s="355">
        <v>0</v>
      </c>
      <c r="G379" s="355">
        <v>57625.33</v>
      </c>
      <c r="H379" s="91">
        <v>0</v>
      </c>
      <c r="I379" s="91">
        <v>0</v>
      </c>
      <c r="J379" s="355">
        <v>78543.53</v>
      </c>
      <c r="K379" s="355">
        <v>223880.68000000002</v>
      </c>
      <c r="L379" s="91">
        <v>0</v>
      </c>
      <c r="M379" s="355">
        <v>35182174.440000005</v>
      </c>
      <c r="N379" s="355">
        <v>25936514.280000001</v>
      </c>
      <c r="O379" s="355">
        <v>61118688.720000006</v>
      </c>
      <c r="P379" s="355">
        <v>313725.59000000003</v>
      </c>
      <c r="Q379" s="91">
        <v>0</v>
      </c>
      <c r="R379" s="91">
        <v>0</v>
      </c>
      <c r="S379" s="91">
        <v>0</v>
      </c>
      <c r="T379" s="355">
        <v>61862872.230000012</v>
      </c>
      <c r="U379" s="355">
        <v>1152305.1200000001</v>
      </c>
      <c r="V379" s="355">
        <v>203808.24</v>
      </c>
      <c r="W379" s="355">
        <v>153576.79</v>
      </c>
      <c r="X379" s="355">
        <v>497461.39999999997</v>
      </c>
      <c r="Y379" s="355">
        <v>833974.96</v>
      </c>
      <c r="Z379" s="355">
        <v>0</v>
      </c>
      <c r="AA379" s="355">
        <v>0</v>
      </c>
      <c r="AB379" s="355">
        <v>0</v>
      </c>
      <c r="AC379" s="360">
        <v>9767716.0099999998</v>
      </c>
      <c r="AD379" s="355">
        <v>1196723.8500000001</v>
      </c>
      <c r="AE379" s="355">
        <v>782312.72</v>
      </c>
      <c r="AF379" s="355">
        <v>0</v>
      </c>
      <c r="AG379" s="355">
        <v>0</v>
      </c>
      <c r="AH379" s="355">
        <v>0</v>
      </c>
      <c r="AI379" s="355">
        <v>0</v>
      </c>
      <c r="AJ379" s="355">
        <v>623202.04</v>
      </c>
      <c r="AK379" s="355">
        <v>1164620.6400000001</v>
      </c>
      <c r="AL379" s="355">
        <v>288716.93</v>
      </c>
      <c r="AM379" s="91">
        <v>0</v>
      </c>
      <c r="AN379" s="355">
        <v>936895.23</v>
      </c>
      <c r="AO379" s="355">
        <v>0</v>
      </c>
      <c r="AP379" s="355">
        <v>40591.75</v>
      </c>
      <c r="AQ379" s="355">
        <v>0</v>
      </c>
      <c r="AR379" s="355">
        <v>0</v>
      </c>
      <c r="AS379" s="355">
        <v>15211081.129999999</v>
      </c>
      <c r="AT379" s="355">
        <v>7452826.8199999994</v>
      </c>
      <c r="AU379" s="355">
        <v>5022002.2699999996</v>
      </c>
      <c r="AV379" s="92">
        <v>44803</v>
      </c>
      <c r="AW379" t="s">
        <v>7</v>
      </c>
      <c r="AX379">
        <v>2022</v>
      </c>
      <c r="AY379" t="s">
        <v>155</v>
      </c>
    </row>
    <row r="380" spans="1:51" x14ac:dyDescent="0.25">
      <c r="A380" s="347">
        <v>118</v>
      </c>
      <c r="B380" s="351" t="s">
        <v>93</v>
      </c>
      <c r="C380" s="355">
        <v>28169391.890000001</v>
      </c>
      <c r="D380" s="355">
        <v>5884.38</v>
      </c>
      <c r="E380" s="355">
        <v>0</v>
      </c>
      <c r="F380" s="355">
        <v>0</v>
      </c>
      <c r="G380" s="355">
        <v>39149.979999999996</v>
      </c>
      <c r="H380" s="91">
        <v>0</v>
      </c>
      <c r="I380" s="91">
        <v>0</v>
      </c>
      <c r="J380" s="355">
        <v>125217.39</v>
      </c>
      <c r="K380" s="355">
        <v>240149.01</v>
      </c>
      <c r="L380" s="91">
        <v>0</v>
      </c>
      <c r="M380" s="355">
        <v>8895434.6999999993</v>
      </c>
      <c r="N380" s="355">
        <v>14167458.25</v>
      </c>
      <c r="O380" s="355">
        <v>23062892.949999999</v>
      </c>
      <c r="P380" s="355">
        <v>127175.96</v>
      </c>
      <c r="Q380" s="91">
        <v>0</v>
      </c>
      <c r="R380" s="91">
        <v>0</v>
      </c>
      <c r="S380" s="91">
        <v>0</v>
      </c>
      <c r="T380" s="355">
        <v>23600469.670000002</v>
      </c>
      <c r="U380" s="355">
        <v>38929.410000000003</v>
      </c>
      <c r="V380" s="355">
        <v>35991.79</v>
      </c>
      <c r="W380" s="355">
        <v>0</v>
      </c>
      <c r="X380" s="355">
        <v>0</v>
      </c>
      <c r="Y380" s="355">
        <v>0</v>
      </c>
      <c r="Z380" s="355">
        <v>0</v>
      </c>
      <c r="AA380" s="355">
        <v>0</v>
      </c>
      <c r="AB380" s="355">
        <v>0</v>
      </c>
      <c r="AC380" s="360">
        <v>0</v>
      </c>
      <c r="AD380" s="355">
        <v>0</v>
      </c>
      <c r="AE380" s="355">
        <v>0</v>
      </c>
      <c r="AF380" s="355">
        <v>0</v>
      </c>
      <c r="AG380" s="355">
        <v>0</v>
      </c>
      <c r="AH380" s="355">
        <v>0</v>
      </c>
      <c r="AI380" s="355">
        <v>0</v>
      </c>
      <c r="AJ380" s="355">
        <v>0</v>
      </c>
      <c r="AK380" s="355">
        <v>0</v>
      </c>
      <c r="AL380" s="355">
        <v>12918.51</v>
      </c>
      <c r="AM380" s="91">
        <v>0</v>
      </c>
      <c r="AN380" s="355">
        <v>62109.120000000003</v>
      </c>
      <c r="AO380" s="355">
        <v>0</v>
      </c>
      <c r="AP380" s="355">
        <v>893.19</v>
      </c>
      <c r="AQ380" s="355">
        <v>0</v>
      </c>
      <c r="AR380" s="355">
        <v>0</v>
      </c>
      <c r="AS380" s="355">
        <v>74921.200000000012</v>
      </c>
      <c r="AT380" s="355">
        <v>4494001.0200000005</v>
      </c>
      <c r="AU380" s="355">
        <v>4418080.2</v>
      </c>
      <c r="AV380" s="92">
        <v>44803</v>
      </c>
      <c r="AW380" t="s">
        <v>7</v>
      </c>
      <c r="AX380">
        <v>2022</v>
      </c>
      <c r="AY380" t="s">
        <v>162</v>
      </c>
    </row>
    <row r="381" spans="1:51" x14ac:dyDescent="0.25">
      <c r="A381" s="347">
        <v>119</v>
      </c>
      <c r="B381" s="351" t="s">
        <v>101</v>
      </c>
      <c r="C381" s="355">
        <v>0.26</v>
      </c>
      <c r="D381" s="355">
        <v>0</v>
      </c>
      <c r="E381" s="355">
        <v>0</v>
      </c>
      <c r="F381" s="355">
        <v>0</v>
      </c>
      <c r="G381" s="355">
        <v>0</v>
      </c>
      <c r="H381" s="91">
        <v>0</v>
      </c>
      <c r="I381" s="91">
        <v>0</v>
      </c>
      <c r="J381" s="355">
        <v>0</v>
      </c>
      <c r="K381" s="355">
        <v>0</v>
      </c>
      <c r="L381" s="91">
        <v>0</v>
      </c>
      <c r="M381" s="355">
        <v>0</v>
      </c>
      <c r="N381" s="355">
        <v>0</v>
      </c>
      <c r="O381" s="355">
        <v>0</v>
      </c>
      <c r="P381" s="355">
        <v>0</v>
      </c>
      <c r="Q381" s="91">
        <v>0</v>
      </c>
      <c r="R381" s="91">
        <v>0</v>
      </c>
      <c r="S381" s="91">
        <v>0</v>
      </c>
      <c r="T381" s="355">
        <v>0</v>
      </c>
      <c r="U381" s="355">
        <v>0</v>
      </c>
      <c r="V381" s="355">
        <v>0</v>
      </c>
      <c r="W381" s="355">
        <v>0</v>
      </c>
      <c r="X381" s="355">
        <v>0</v>
      </c>
      <c r="Y381" s="355">
        <v>0</v>
      </c>
      <c r="Z381" s="355">
        <v>0</v>
      </c>
      <c r="AA381" s="355">
        <v>0</v>
      </c>
      <c r="AB381" s="355">
        <v>0</v>
      </c>
      <c r="AC381" s="360">
        <v>0</v>
      </c>
      <c r="AD381" s="355">
        <v>0</v>
      </c>
      <c r="AE381" s="355">
        <v>0</v>
      </c>
      <c r="AF381" s="355">
        <v>0</v>
      </c>
      <c r="AG381" s="355">
        <v>0</v>
      </c>
      <c r="AH381" s="355">
        <v>0</v>
      </c>
      <c r="AI381" s="355">
        <v>0</v>
      </c>
      <c r="AJ381" s="355">
        <v>0</v>
      </c>
      <c r="AK381" s="355">
        <v>0.26</v>
      </c>
      <c r="AL381" s="355">
        <v>0</v>
      </c>
      <c r="AM381" s="91">
        <v>0</v>
      </c>
      <c r="AN381" s="355">
        <v>0</v>
      </c>
      <c r="AO381" s="355">
        <v>0</v>
      </c>
      <c r="AP381" s="355">
        <v>0</v>
      </c>
      <c r="AQ381" s="355">
        <v>0</v>
      </c>
      <c r="AR381" s="355">
        <v>0</v>
      </c>
      <c r="AS381" s="355">
        <v>0</v>
      </c>
      <c r="AT381" s="355">
        <v>0.26</v>
      </c>
      <c r="AU381" s="355">
        <v>0</v>
      </c>
      <c r="AV381" s="92">
        <v>44803</v>
      </c>
      <c r="AW381" t="s">
        <v>7</v>
      </c>
      <c r="AX381">
        <v>2022</v>
      </c>
      <c r="AY381" t="s">
        <v>189</v>
      </c>
    </row>
    <row r="382" spans="1:51" x14ac:dyDescent="0.25">
      <c r="A382" s="347">
        <v>120</v>
      </c>
      <c r="B382" s="351" t="s">
        <v>78</v>
      </c>
      <c r="C382" s="355">
        <v>0</v>
      </c>
      <c r="D382" s="355">
        <v>0</v>
      </c>
      <c r="E382" s="355">
        <v>0</v>
      </c>
      <c r="F382" s="355">
        <v>0</v>
      </c>
      <c r="G382" s="355">
        <v>0</v>
      </c>
      <c r="H382" s="91">
        <v>0</v>
      </c>
      <c r="I382" s="91">
        <v>0</v>
      </c>
      <c r="J382" s="355">
        <v>0</v>
      </c>
      <c r="K382" s="355">
        <v>0</v>
      </c>
      <c r="L382" s="91">
        <v>0</v>
      </c>
      <c r="M382" s="355">
        <v>0</v>
      </c>
      <c r="N382" s="355">
        <v>0</v>
      </c>
      <c r="O382" s="355">
        <v>0</v>
      </c>
      <c r="P382" s="355">
        <v>0</v>
      </c>
      <c r="Q382" s="91">
        <v>0</v>
      </c>
      <c r="R382" s="91">
        <v>0</v>
      </c>
      <c r="S382" s="91">
        <v>0</v>
      </c>
      <c r="T382" s="355">
        <v>0</v>
      </c>
      <c r="U382" s="355">
        <v>0</v>
      </c>
      <c r="V382" s="355">
        <v>0</v>
      </c>
      <c r="W382" s="355">
        <v>0</v>
      </c>
      <c r="X382" s="355">
        <v>0</v>
      </c>
      <c r="Y382" s="355">
        <v>0</v>
      </c>
      <c r="Z382" s="355">
        <v>0</v>
      </c>
      <c r="AA382" s="355">
        <v>0</v>
      </c>
      <c r="AB382" s="355">
        <v>0</v>
      </c>
      <c r="AC382" s="360">
        <v>0</v>
      </c>
      <c r="AD382" s="355">
        <v>0</v>
      </c>
      <c r="AE382" s="355">
        <v>0</v>
      </c>
      <c r="AF382" s="355">
        <v>0</v>
      </c>
      <c r="AG382" s="355">
        <v>0</v>
      </c>
      <c r="AH382" s="355">
        <v>0</v>
      </c>
      <c r="AI382" s="355">
        <v>0</v>
      </c>
      <c r="AJ382" s="355">
        <v>0</v>
      </c>
      <c r="AK382" s="355">
        <v>0</v>
      </c>
      <c r="AL382" s="355">
        <v>0</v>
      </c>
      <c r="AM382" s="91">
        <v>0</v>
      </c>
      <c r="AN382" s="355">
        <v>0</v>
      </c>
      <c r="AO382" s="355">
        <v>0</v>
      </c>
      <c r="AP382" s="355">
        <v>0</v>
      </c>
      <c r="AQ382" s="355">
        <v>0</v>
      </c>
      <c r="AR382" s="355">
        <v>0</v>
      </c>
      <c r="AS382" s="355">
        <v>0</v>
      </c>
      <c r="AT382" s="355">
        <v>0</v>
      </c>
      <c r="AU382" s="355">
        <v>0</v>
      </c>
      <c r="AV382" s="92">
        <v>44803</v>
      </c>
      <c r="AW382" t="s">
        <v>7</v>
      </c>
      <c r="AX382">
        <v>2022</v>
      </c>
      <c r="AY382" t="s">
        <v>187</v>
      </c>
    </row>
    <row r="383" spans="1:51" x14ac:dyDescent="0.25">
      <c r="A383" s="347">
        <v>121</v>
      </c>
      <c r="B383" s="351" t="s">
        <v>68</v>
      </c>
      <c r="C383" s="355">
        <v>304478.33</v>
      </c>
      <c r="D383" s="355">
        <v>0</v>
      </c>
      <c r="E383" s="355">
        <v>0</v>
      </c>
      <c r="F383" s="355">
        <v>0</v>
      </c>
      <c r="G383" s="355">
        <v>0</v>
      </c>
      <c r="H383" s="91">
        <v>0</v>
      </c>
      <c r="I383" s="91">
        <v>0</v>
      </c>
      <c r="J383" s="355">
        <v>0</v>
      </c>
      <c r="K383" s="355">
        <v>0</v>
      </c>
      <c r="L383" s="91">
        <v>0</v>
      </c>
      <c r="M383" s="355">
        <v>0</v>
      </c>
      <c r="N383" s="355">
        <v>0</v>
      </c>
      <c r="O383" s="355">
        <v>0</v>
      </c>
      <c r="P383" s="355">
        <v>0</v>
      </c>
      <c r="Q383" s="91">
        <v>0</v>
      </c>
      <c r="R383" s="91">
        <v>0</v>
      </c>
      <c r="S383" s="91">
        <v>0</v>
      </c>
      <c r="T383" s="355">
        <v>0</v>
      </c>
      <c r="U383" s="355">
        <v>64030.2</v>
      </c>
      <c r="V383" s="355">
        <v>0</v>
      </c>
      <c r="W383" s="355">
        <v>0</v>
      </c>
      <c r="X383" s="355">
        <v>0</v>
      </c>
      <c r="Y383" s="355">
        <v>0</v>
      </c>
      <c r="Z383" s="355">
        <v>0</v>
      </c>
      <c r="AA383" s="355">
        <v>0</v>
      </c>
      <c r="AB383" s="355">
        <v>0</v>
      </c>
      <c r="AC383" s="360">
        <v>24682.959999999999</v>
      </c>
      <c r="AD383" s="355">
        <v>0</v>
      </c>
      <c r="AE383" s="355">
        <v>0</v>
      </c>
      <c r="AF383" s="355">
        <v>0</v>
      </c>
      <c r="AG383" s="355">
        <v>0</v>
      </c>
      <c r="AH383" s="355">
        <v>0</v>
      </c>
      <c r="AI383" s="355">
        <v>0</v>
      </c>
      <c r="AJ383" s="355">
        <v>39673.61</v>
      </c>
      <c r="AK383" s="355">
        <v>153877.98000000001</v>
      </c>
      <c r="AL383" s="355">
        <v>0</v>
      </c>
      <c r="AM383" s="91">
        <v>0</v>
      </c>
      <c r="AN383" s="355">
        <v>13334.08</v>
      </c>
      <c r="AO383" s="355">
        <v>0</v>
      </c>
      <c r="AP383" s="355">
        <v>8879.5</v>
      </c>
      <c r="AQ383" s="355">
        <v>0</v>
      </c>
      <c r="AR383" s="355">
        <v>0</v>
      </c>
      <c r="AS383" s="355">
        <v>128386.77</v>
      </c>
      <c r="AT383" s="355">
        <v>176091.56</v>
      </c>
      <c r="AU383" s="355">
        <v>0</v>
      </c>
      <c r="AV383" s="92">
        <v>44803</v>
      </c>
      <c r="AW383" t="s">
        <v>7</v>
      </c>
      <c r="AX383">
        <v>2022</v>
      </c>
      <c r="AY383" t="s">
        <v>188</v>
      </c>
    </row>
    <row r="384" spans="1:51" x14ac:dyDescent="0.25">
      <c r="A384" s="347">
        <v>122</v>
      </c>
      <c r="B384" s="351" t="s">
        <v>69</v>
      </c>
      <c r="C384" s="355">
        <v>11348299.15</v>
      </c>
      <c r="D384" s="355">
        <v>0</v>
      </c>
      <c r="E384" s="355">
        <v>0</v>
      </c>
      <c r="F384" s="355">
        <v>0</v>
      </c>
      <c r="G384" s="355">
        <v>0</v>
      </c>
      <c r="H384" s="91">
        <v>0</v>
      </c>
      <c r="I384" s="91">
        <v>0</v>
      </c>
      <c r="J384" s="355">
        <v>0</v>
      </c>
      <c r="K384" s="355">
        <v>0</v>
      </c>
      <c r="L384" s="91">
        <v>0</v>
      </c>
      <c r="M384" s="355">
        <v>58803.66</v>
      </c>
      <c r="N384" s="355">
        <v>0</v>
      </c>
      <c r="O384" s="355">
        <v>58803.66</v>
      </c>
      <c r="P384" s="355">
        <v>528279.54</v>
      </c>
      <c r="Q384" s="91">
        <v>0</v>
      </c>
      <c r="R384" s="91">
        <v>0</v>
      </c>
      <c r="S384" s="91">
        <v>0</v>
      </c>
      <c r="T384" s="355">
        <v>587083.20000000007</v>
      </c>
      <c r="U384" s="355">
        <v>0</v>
      </c>
      <c r="V384" s="355">
        <v>0</v>
      </c>
      <c r="W384" s="355">
        <v>0</v>
      </c>
      <c r="X384" s="355">
        <v>16073.52</v>
      </c>
      <c r="Y384" s="355">
        <v>0</v>
      </c>
      <c r="Z384" s="355">
        <v>0</v>
      </c>
      <c r="AA384" s="355">
        <v>133334.87</v>
      </c>
      <c r="AB384" s="355">
        <v>0</v>
      </c>
      <c r="AC384" s="360">
        <v>931393.24</v>
      </c>
      <c r="AD384" s="355">
        <v>0</v>
      </c>
      <c r="AE384" s="355">
        <v>40</v>
      </c>
      <c r="AF384" s="355">
        <v>0</v>
      </c>
      <c r="AG384" s="355">
        <v>0</v>
      </c>
      <c r="AH384" s="355">
        <v>0</v>
      </c>
      <c r="AI384" s="355">
        <v>0</v>
      </c>
      <c r="AJ384" s="355">
        <v>9674292.6500000004</v>
      </c>
      <c r="AK384" s="355">
        <v>0</v>
      </c>
      <c r="AL384" s="355">
        <v>0</v>
      </c>
      <c r="AM384" s="91">
        <v>0</v>
      </c>
      <c r="AN384" s="355">
        <v>6081.67</v>
      </c>
      <c r="AO384" s="355">
        <v>0</v>
      </c>
      <c r="AP384" s="355">
        <v>0</v>
      </c>
      <c r="AQ384" s="355">
        <v>0</v>
      </c>
      <c r="AR384" s="355">
        <v>0</v>
      </c>
      <c r="AS384" s="355">
        <v>10755134.280000001</v>
      </c>
      <c r="AT384" s="355">
        <v>6081.67</v>
      </c>
      <c r="AU384" s="355">
        <v>0</v>
      </c>
      <c r="AV384" s="92">
        <v>44803</v>
      </c>
      <c r="AW384" t="s">
        <v>7</v>
      </c>
      <c r="AX384">
        <v>2022</v>
      </c>
      <c r="AY384" t="s">
        <v>267</v>
      </c>
    </row>
    <row r="385" spans="1:51" x14ac:dyDescent="0.25">
      <c r="A385" s="347">
        <v>124</v>
      </c>
      <c r="B385" s="352" t="s">
        <v>99</v>
      </c>
      <c r="C385" s="355">
        <v>1313644.43</v>
      </c>
      <c r="D385" s="355">
        <v>0</v>
      </c>
      <c r="E385" s="355">
        <v>0</v>
      </c>
      <c r="F385" s="355">
        <v>0</v>
      </c>
      <c r="G385" s="355">
        <v>0</v>
      </c>
      <c r="H385" s="91">
        <v>0</v>
      </c>
      <c r="I385" s="91">
        <v>0</v>
      </c>
      <c r="J385" s="355">
        <v>0</v>
      </c>
      <c r="K385" s="355">
        <v>0</v>
      </c>
      <c r="L385" s="91">
        <v>0</v>
      </c>
      <c r="M385" s="355">
        <v>0</v>
      </c>
      <c r="N385" s="355">
        <v>0</v>
      </c>
      <c r="O385" s="355">
        <v>0</v>
      </c>
      <c r="P385" s="355">
        <v>0</v>
      </c>
      <c r="Q385" s="91">
        <v>0</v>
      </c>
      <c r="R385" s="91">
        <v>0</v>
      </c>
      <c r="S385" s="91">
        <v>0</v>
      </c>
      <c r="T385" s="355">
        <v>0</v>
      </c>
      <c r="U385" s="355">
        <v>5289.78</v>
      </c>
      <c r="V385" s="355">
        <v>0</v>
      </c>
      <c r="W385" s="355">
        <v>0</v>
      </c>
      <c r="X385" s="355">
        <v>0</v>
      </c>
      <c r="Y385" s="355">
        <v>0</v>
      </c>
      <c r="Z385" s="355">
        <v>0</v>
      </c>
      <c r="AA385" s="355">
        <v>0</v>
      </c>
      <c r="AB385" s="355">
        <v>0</v>
      </c>
      <c r="AC385" s="360">
        <v>0</v>
      </c>
      <c r="AD385" s="355">
        <v>0</v>
      </c>
      <c r="AE385" s="355">
        <v>0</v>
      </c>
      <c r="AF385" s="355">
        <v>0</v>
      </c>
      <c r="AG385" s="355">
        <v>0</v>
      </c>
      <c r="AH385" s="355">
        <v>0</v>
      </c>
      <c r="AI385" s="355">
        <v>0</v>
      </c>
      <c r="AJ385" s="355">
        <v>0</v>
      </c>
      <c r="AK385" s="355">
        <v>0</v>
      </c>
      <c r="AL385" s="355">
        <v>9556.33</v>
      </c>
      <c r="AM385" s="91">
        <v>0</v>
      </c>
      <c r="AN385" s="355">
        <v>87755.67</v>
      </c>
      <c r="AO385" s="355">
        <v>0</v>
      </c>
      <c r="AP385" s="355">
        <v>0</v>
      </c>
      <c r="AQ385" s="355">
        <v>0</v>
      </c>
      <c r="AR385" s="355">
        <v>0</v>
      </c>
      <c r="AS385" s="355">
        <v>5289.78</v>
      </c>
      <c r="AT385" s="355">
        <v>1308354.6499999999</v>
      </c>
      <c r="AU385" s="355">
        <v>1211042.6499999999</v>
      </c>
      <c r="AV385" s="92">
        <v>44803</v>
      </c>
      <c r="AW385" t="s">
        <v>7</v>
      </c>
      <c r="AX385" s="39">
        <v>2022</v>
      </c>
      <c r="AY385" s="39" t="s">
        <v>289</v>
      </c>
    </row>
    <row r="386" spans="1:51" x14ac:dyDescent="0.25">
      <c r="A386" s="347">
        <v>1</v>
      </c>
      <c r="B386" s="351" t="s">
        <v>65</v>
      </c>
      <c r="C386" s="355">
        <v>4095215.2999999993</v>
      </c>
      <c r="D386" s="355">
        <v>0</v>
      </c>
      <c r="E386" s="355">
        <v>0</v>
      </c>
      <c r="F386" s="355">
        <v>0</v>
      </c>
      <c r="G386" s="355">
        <v>3964.08</v>
      </c>
      <c r="H386" s="91">
        <v>0</v>
      </c>
      <c r="I386" s="91">
        <v>0</v>
      </c>
      <c r="J386" s="355">
        <v>2815.97</v>
      </c>
      <c r="K386" s="355">
        <v>8023.19</v>
      </c>
      <c r="L386" s="91">
        <v>0</v>
      </c>
      <c r="M386" s="355">
        <v>41574.51</v>
      </c>
      <c r="N386" s="355">
        <v>402276.25999999995</v>
      </c>
      <c r="O386" s="355">
        <v>443850.76999999996</v>
      </c>
      <c r="P386" s="355">
        <v>3153.56</v>
      </c>
      <c r="Q386" s="91">
        <v>0</v>
      </c>
      <c r="R386" s="91">
        <v>0</v>
      </c>
      <c r="S386" s="91">
        <v>0</v>
      </c>
      <c r="T386" s="355">
        <v>461807.56999999995</v>
      </c>
      <c r="U386" s="355">
        <v>52908.1</v>
      </c>
      <c r="V386" s="355">
        <v>11080.82</v>
      </c>
      <c r="W386" s="355">
        <v>0</v>
      </c>
      <c r="X386" s="355">
        <v>0</v>
      </c>
      <c r="Y386" s="355">
        <v>0</v>
      </c>
      <c r="Z386" s="355">
        <v>0</v>
      </c>
      <c r="AA386" s="355">
        <v>12501.49</v>
      </c>
      <c r="AB386" s="355">
        <v>0</v>
      </c>
      <c r="AC386" s="360">
        <v>25794.25</v>
      </c>
      <c r="AD386" s="355">
        <v>1599280.96</v>
      </c>
      <c r="AE386" s="355">
        <v>5669.43</v>
      </c>
      <c r="AF386" s="355">
        <v>0</v>
      </c>
      <c r="AG386" s="355">
        <v>0</v>
      </c>
      <c r="AH386" s="355">
        <v>0</v>
      </c>
      <c r="AI386" s="355">
        <v>0</v>
      </c>
      <c r="AJ386" s="355">
        <v>0</v>
      </c>
      <c r="AK386" s="355">
        <v>68850.929999999993</v>
      </c>
      <c r="AL386" s="355">
        <v>80650.649999999994</v>
      </c>
      <c r="AM386" s="91">
        <v>0</v>
      </c>
      <c r="AN386" s="355">
        <v>171415.44</v>
      </c>
      <c r="AO386" s="355">
        <v>0</v>
      </c>
      <c r="AP386" s="355">
        <v>3269</v>
      </c>
      <c r="AQ386" s="355">
        <v>0</v>
      </c>
      <c r="AR386" s="355">
        <v>0</v>
      </c>
      <c r="AS386" s="355">
        <v>1707235.0499999998</v>
      </c>
      <c r="AT386" s="355">
        <v>1926172.68</v>
      </c>
      <c r="AU386" s="355">
        <v>1601986.66</v>
      </c>
      <c r="AV386" s="92">
        <v>44834</v>
      </c>
      <c r="AW386" t="s">
        <v>8</v>
      </c>
      <c r="AX386">
        <v>2022</v>
      </c>
      <c r="AY386" t="s">
        <v>177</v>
      </c>
    </row>
    <row r="387" spans="1:51" x14ac:dyDescent="0.25">
      <c r="A387" s="347">
        <v>2</v>
      </c>
      <c r="B387" s="351" t="s">
        <v>90</v>
      </c>
      <c r="C387" s="355">
        <v>16412055.620000001</v>
      </c>
      <c r="D387" s="355">
        <v>376447.58</v>
      </c>
      <c r="E387" s="355">
        <v>0</v>
      </c>
      <c r="F387" s="355">
        <v>0</v>
      </c>
      <c r="G387" s="355">
        <v>16651.05</v>
      </c>
      <c r="H387" s="91">
        <v>0</v>
      </c>
      <c r="I387" s="91">
        <v>0</v>
      </c>
      <c r="J387" s="355">
        <v>95.67</v>
      </c>
      <c r="K387" s="355">
        <v>33887.03</v>
      </c>
      <c r="L387" s="91">
        <v>0</v>
      </c>
      <c r="M387" s="355">
        <v>100240.57</v>
      </c>
      <c r="N387" s="355">
        <v>3525774.52</v>
      </c>
      <c r="O387" s="355">
        <v>3626015.09</v>
      </c>
      <c r="P387" s="355">
        <v>1804234.41</v>
      </c>
      <c r="Q387" s="91">
        <v>0</v>
      </c>
      <c r="R387" s="91">
        <v>0</v>
      </c>
      <c r="S387" s="91">
        <v>0</v>
      </c>
      <c r="T387" s="355">
        <v>5857330.8300000001</v>
      </c>
      <c r="U387" s="355">
        <v>2364.4299999999998</v>
      </c>
      <c r="V387" s="355">
        <v>1909.77</v>
      </c>
      <c r="W387" s="355">
        <v>851.52</v>
      </c>
      <c r="X387" s="355">
        <v>0</v>
      </c>
      <c r="Y387" s="355">
        <v>610.09</v>
      </c>
      <c r="Z387" s="355">
        <v>0</v>
      </c>
      <c r="AA387" s="355">
        <v>495019.47</v>
      </c>
      <c r="AB387" s="355">
        <v>0</v>
      </c>
      <c r="AC387" s="360">
        <v>267513.46000000002</v>
      </c>
      <c r="AD387" s="355">
        <v>8657692.5399999991</v>
      </c>
      <c r="AE387" s="355">
        <v>12469.4</v>
      </c>
      <c r="AF387" s="355">
        <v>0</v>
      </c>
      <c r="AG387" s="355">
        <v>0</v>
      </c>
      <c r="AH387" s="355">
        <v>0</v>
      </c>
      <c r="AI387" s="355">
        <v>0</v>
      </c>
      <c r="AJ387" s="355">
        <v>905687.05</v>
      </c>
      <c r="AK387" s="355">
        <v>91487.74</v>
      </c>
      <c r="AL387" s="355">
        <v>2307.62</v>
      </c>
      <c r="AM387" s="91">
        <v>0</v>
      </c>
      <c r="AN387" s="355">
        <v>14588.54</v>
      </c>
      <c r="AO387" s="355">
        <v>0</v>
      </c>
      <c r="AP387" s="355">
        <v>102223.16</v>
      </c>
      <c r="AQ387" s="355">
        <v>0</v>
      </c>
      <c r="AR387" s="355">
        <v>0</v>
      </c>
      <c r="AS387" s="355">
        <v>10344117.73</v>
      </c>
      <c r="AT387" s="355">
        <v>210607.06</v>
      </c>
      <c r="AU387" s="355">
        <v>0</v>
      </c>
      <c r="AV387" s="92">
        <v>44834</v>
      </c>
      <c r="AW387" t="s">
        <v>8</v>
      </c>
      <c r="AX387">
        <v>2022</v>
      </c>
      <c r="AY387" t="s">
        <v>168</v>
      </c>
    </row>
    <row r="388" spans="1:51" x14ac:dyDescent="0.25">
      <c r="A388" s="347">
        <v>12</v>
      </c>
      <c r="B388" s="351" t="s">
        <v>81</v>
      </c>
      <c r="C388" s="355">
        <v>140466620.09999999</v>
      </c>
      <c r="D388" s="355">
        <v>236460.26</v>
      </c>
      <c r="E388" s="355">
        <v>0</v>
      </c>
      <c r="F388" s="355">
        <v>0</v>
      </c>
      <c r="G388" s="355">
        <v>954200.30999999994</v>
      </c>
      <c r="H388" s="91">
        <v>0</v>
      </c>
      <c r="I388" s="91">
        <v>0</v>
      </c>
      <c r="J388" s="355">
        <v>374890.10000000003</v>
      </c>
      <c r="K388" s="355">
        <v>615288.57999999996</v>
      </c>
      <c r="L388" s="91">
        <v>0</v>
      </c>
      <c r="M388" s="355">
        <v>61706895.399999999</v>
      </c>
      <c r="N388" s="355">
        <v>28927307.390000001</v>
      </c>
      <c r="O388" s="355">
        <v>90634202.789999992</v>
      </c>
      <c r="P388" s="355">
        <v>2673915.31</v>
      </c>
      <c r="Q388" s="91">
        <v>0</v>
      </c>
      <c r="R388" s="91">
        <v>0</v>
      </c>
      <c r="S388" s="91">
        <v>0</v>
      </c>
      <c r="T388" s="355">
        <v>95488957.349999994</v>
      </c>
      <c r="U388" s="355">
        <v>1006465.45</v>
      </c>
      <c r="V388" s="355">
        <v>146183.26999999999</v>
      </c>
      <c r="W388" s="355">
        <v>86149.78</v>
      </c>
      <c r="X388" s="355">
        <v>2987451.0300000003</v>
      </c>
      <c r="Y388" s="355">
        <v>195266.59</v>
      </c>
      <c r="Z388" s="355">
        <v>0</v>
      </c>
      <c r="AA388" s="355">
        <v>2425269.61</v>
      </c>
      <c r="AB388" s="355">
        <v>0</v>
      </c>
      <c r="AC388" s="360">
        <v>4814195.37</v>
      </c>
      <c r="AD388" s="355">
        <v>952172.51</v>
      </c>
      <c r="AE388" s="355">
        <v>20955.009999999998</v>
      </c>
      <c r="AF388" s="355">
        <v>0</v>
      </c>
      <c r="AG388" s="355">
        <v>0</v>
      </c>
      <c r="AH388" s="355">
        <v>0</v>
      </c>
      <c r="AI388" s="355">
        <v>0</v>
      </c>
      <c r="AJ388" s="355">
        <v>25875939.07</v>
      </c>
      <c r="AK388" s="355">
        <v>3285037.61</v>
      </c>
      <c r="AL388" s="355">
        <v>194064.84</v>
      </c>
      <c r="AM388" s="91">
        <v>0</v>
      </c>
      <c r="AN388" s="355">
        <v>2275176.0300000003</v>
      </c>
      <c r="AO388" s="355">
        <v>174572.42</v>
      </c>
      <c r="AP388" s="355">
        <v>297290.58</v>
      </c>
      <c r="AQ388" s="355">
        <v>239783.52</v>
      </c>
      <c r="AR388" s="355">
        <v>0</v>
      </c>
      <c r="AS388" s="355">
        <v>38510047.689999998</v>
      </c>
      <c r="AT388" s="355">
        <v>6467615</v>
      </c>
      <c r="AU388" s="355">
        <v>1690</v>
      </c>
      <c r="AV388" s="92">
        <v>44834</v>
      </c>
      <c r="AW388" t="s">
        <v>8</v>
      </c>
      <c r="AX388">
        <v>2022</v>
      </c>
      <c r="AY388" t="s">
        <v>152</v>
      </c>
    </row>
    <row r="389" spans="1:51" x14ac:dyDescent="0.25">
      <c r="A389" s="347">
        <v>13</v>
      </c>
      <c r="B389" s="351" t="s">
        <v>70</v>
      </c>
      <c r="C389" s="355">
        <v>581049583.44000006</v>
      </c>
      <c r="D389" s="355">
        <v>93077</v>
      </c>
      <c r="E389" s="355">
        <v>0</v>
      </c>
      <c r="F389" s="355">
        <v>0</v>
      </c>
      <c r="G389" s="355">
        <v>536106.55999999994</v>
      </c>
      <c r="H389" s="91">
        <v>0</v>
      </c>
      <c r="I389" s="91">
        <v>0</v>
      </c>
      <c r="J389" s="355">
        <v>13634418.220000001</v>
      </c>
      <c r="K389" s="355">
        <v>5651321.3799999999</v>
      </c>
      <c r="L389" s="91">
        <v>0</v>
      </c>
      <c r="M389" s="355">
        <v>361998959.55000001</v>
      </c>
      <c r="N389" s="355">
        <v>117988601.78</v>
      </c>
      <c r="O389" s="355">
        <v>479987561.33000004</v>
      </c>
      <c r="P389" s="355">
        <v>0</v>
      </c>
      <c r="Q389" s="91">
        <v>0</v>
      </c>
      <c r="R389" s="91">
        <v>0</v>
      </c>
      <c r="S389" s="91">
        <v>0</v>
      </c>
      <c r="T389" s="355">
        <v>499902484.49000001</v>
      </c>
      <c r="U389" s="355">
        <v>2170481.4300000002</v>
      </c>
      <c r="V389" s="355">
        <v>0</v>
      </c>
      <c r="W389" s="355">
        <v>33693.699999999997</v>
      </c>
      <c r="X389" s="355">
        <v>676168.01</v>
      </c>
      <c r="Y389" s="355">
        <v>183762.01</v>
      </c>
      <c r="Z389" s="355">
        <v>0</v>
      </c>
      <c r="AA389" s="355">
        <v>18357242.66</v>
      </c>
      <c r="AB389" s="355">
        <v>21312</v>
      </c>
      <c r="AC389" s="360">
        <v>39463751.840000004</v>
      </c>
      <c r="AD389" s="355">
        <v>285452.06</v>
      </c>
      <c r="AE389" s="355">
        <v>669037.28</v>
      </c>
      <c r="AF389" s="355">
        <v>0</v>
      </c>
      <c r="AG389" s="355">
        <v>0</v>
      </c>
      <c r="AH389" s="355">
        <v>0</v>
      </c>
      <c r="AI389" s="355">
        <v>0</v>
      </c>
      <c r="AJ389" s="355">
        <v>383107.05</v>
      </c>
      <c r="AK389" s="355">
        <v>6708182.6100000003</v>
      </c>
      <c r="AL389" s="355">
        <v>9262426.0199999996</v>
      </c>
      <c r="AM389" s="91">
        <v>0</v>
      </c>
      <c r="AN389" s="355">
        <v>2883285.16</v>
      </c>
      <c r="AO389" s="355">
        <v>0</v>
      </c>
      <c r="AP389" s="355">
        <v>366.99</v>
      </c>
      <c r="AQ389" s="355">
        <v>0</v>
      </c>
      <c r="AR389" s="355">
        <v>0</v>
      </c>
      <c r="AS389" s="355">
        <v>62244008.040000007</v>
      </c>
      <c r="AT389" s="355">
        <v>18903090.219999999</v>
      </c>
      <c r="AU389" s="355">
        <v>48829.439999999995</v>
      </c>
      <c r="AV389" s="92">
        <v>44834</v>
      </c>
      <c r="AW389" t="s">
        <v>8</v>
      </c>
      <c r="AX389">
        <v>2022</v>
      </c>
      <c r="AY389" t="s">
        <v>149</v>
      </c>
    </row>
    <row r="390" spans="1:51" x14ac:dyDescent="0.25">
      <c r="A390" s="347">
        <v>23</v>
      </c>
      <c r="B390" s="351" t="s">
        <v>75</v>
      </c>
      <c r="C390" s="355">
        <v>47405919.280000001</v>
      </c>
      <c r="D390" s="355">
        <v>42314.86</v>
      </c>
      <c r="E390" s="355">
        <v>0</v>
      </c>
      <c r="F390" s="355">
        <v>0</v>
      </c>
      <c r="G390" s="355">
        <v>22480.51</v>
      </c>
      <c r="H390" s="91">
        <v>0</v>
      </c>
      <c r="I390" s="91">
        <v>0</v>
      </c>
      <c r="J390" s="355">
        <v>1095842.18</v>
      </c>
      <c r="K390" s="355">
        <v>284180.13</v>
      </c>
      <c r="L390" s="91">
        <v>0</v>
      </c>
      <c r="M390" s="355">
        <v>28524.27</v>
      </c>
      <c r="N390" s="355">
        <v>3372820.06</v>
      </c>
      <c r="O390" s="355">
        <v>3401344.33</v>
      </c>
      <c r="P390" s="355">
        <v>0</v>
      </c>
      <c r="Q390" s="91">
        <v>0</v>
      </c>
      <c r="R390" s="91">
        <v>0</v>
      </c>
      <c r="S390" s="91">
        <v>0</v>
      </c>
      <c r="T390" s="355">
        <v>4846162.01</v>
      </c>
      <c r="U390" s="355">
        <v>15568410.24</v>
      </c>
      <c r="V390" s="355">
        <v>5472901.7400000002</v>
      </c>
      <c r="W390" s="355">
        <v>347033.2</v>
      </c>
      <c r="X390" s="355">
        <v>2639594.4499999997</v>
      </c>
      <c r="Y390" s="355">
        <v>677074.35</v>
      </c>
      <c r="Z390" s="355">
        <v>0</v>
      </c>
      <c r="AA390" s="355">
        <v>286362.32</v>
      </c>
      <c r="AB390" s="355">
        <v>674624.35</v>
      </c>
      <c r="AC390" s="360">
        <v>4638595.7300000004</v>
      </c>
      <c r="AD390" s="355">
        <v>4438666.8000000007</v>
      </c>
      <c r="AE390" s="355">
        <v>1919988.47</v>
      </c>
      <c r="AF390" s="355">
        <v>0</v>
      </c>
      <c r="AG390" s="355">
        <v>0</v>
      </c>
      <c r="AH390" s="355">
        <v>0</v>
      </c>
      <c r="AI390" s="355">
        <v>0</v>
      </c>
      <c r="AJ390" s="355">
        <v>368417.31999999995</v>
      </c>
      <c r="AK390" s="355">
        <v>1215218.7</v>
      </c>
      <c r="AL390" s="355">
        <v>236479.18000000002</v>
      </c>
      <c r="AM390" s="91">
        <v>0</v>
      </c>
      <c r="AN390" s="355">
        <v>2758455.46</v>
      </c>
      <c r="AO390" s="355">
        <v>0</v>
      </c>
      <c r="AP390" s="355">
        <v>202872.75</v>
      </c>
      <c r="AQ390" s="355">
        <v>0</v>
      </c>
      <c r="AR390" s="355">
        <v>0</v>
      </c>
      <c r="AS390" s="355">
        <v>37031668.970000006</v>
      </c>
      <c r="AT390" s="355">
        <v>5528088.2999999998</v>
      </c>
      <c r="AU390" s="355">
        <v>1115062.21</v>
      </c>
      <c r="AV390" s="92">
        <v>44834</v>
      </c>
      <c r="AW390" t="s">
        <v>8</v>
      </c>
      <c r="AX390">
        <v>2022</v>
      </c>
      <c r="AY390" t="s">
        <v>159</v>
      </c>
    </row>
    <row r="391" spans="1:51" x14ac:dyDescent="0.25">
      <c r="A391" s="347">
        <v>24</v>
      </c>
      <c r="B391" s="351" t="s">
        <v>98</v>
      </c>
      <c r="C391" s="355">
        <v>27114702.579999998</v>
      </c>
      <c r="D391" s="355">
        <v>1013563.46</v>
      </c>
      <c r="E391" s="355">
        <v>0</v>
      </c>
      <c r="F391" s="355">
        <v>0</v>
      </c>
      <c r="G391" s="355">
        <v>814675.5</v>
      </c>
      <c r="H391" s="91">
        <v>0</v>
      </c>
      <c r="I391" s="91">
        <v>0</v>
      </c>
      <c r="J391" s="355">
        <v>434581.28</v>
      </c>
      <c r="K391" s="355">
        <v>756941.23</v>
      </c>
      <c r="L391" s="91">
        <v>0</v>
      </c>
      <c r="M391" s="355">
        <v>15827.51</v>
      </c>
      <c r="N391" s="355">
        <v>21890789.84</v>
      </c>
      <c r="O391" s="355">
        <v>21906617.350000001</v>
      </c>
      <c r="P391" s="355">
        <v>677883.65</v>
      </c>
      <c r="Q391" s="91">
        <v>0</v>
      </c>
      <c r="R391" s="91">
        <v>0</v>
      </c>
      <c r="S391" s="91">
        <v>0</v>
      </c>
      <c r="T391" s="355">
        <v>25604262.469999999</v>
      </c>
      <c r="U391" s="355">
        <v>197995.11</v>
      </c>
      <c r="V391" s="355">
        <v>0</v>
      </c>
      <c r="W391" s="355">
        <v>0</v>
      </c>
      <c r="X391" s="355">
        <v>20173.330000000002</v>
      </c>
      <c r="Y391" s="355">
        <v>0</v>
      </c>
      <c r="Z391" s="355">
        <v>0</v>
      </c>
      <c r="AA391" s="355">
        <v>33393.620000000003</v>
      </c>
      <c r="AB391" s="355">
        <v>0</v>
      </c>
      <c r="AC391" s="360">
        <v>0</v>
      </c>
      <c r="AD391" s="355">
        <v>962125.44000000006</v>
      </c>
      <c r="AE391" s="355">
        <v>28233.1</v>
      </c>
      <c r="AF391" s="355">
        <v>0</v>
      </c>
      <c r="AG391" s="355">
        <v>0</v>
      </c>
      <c r="AH391" s="355">
        <v>0</v>
      </c>
      <c r="AI391" s="355">
        <v>0</v>
      </c>
      <c r="AJ391" s="355">
        <v>218077.94999999998</v>
      </c>
      <c r="AK391" s="355">
        <v>7778.9</v>
      </c>
      <c r="AL391" s="355">
        <v>0</v>
      </c>
      <c r="AM391" s="91">
        <v>0</v>
      </c>
      <c r="AN391" s="355">
        <v>42662.66</v>
      </c>
      <c r="AO391" s="355">
        <v>0</v>
      </c>
      <c r="AP391" s="355">
        <v>0</v>
      </c>
      <c r="AQ391" s="355">
        <v>0</v>
      </c>
      <c r="AR391" s="355">
        <v>0</v>
      </c>
      <c r="AS391" s="355">
        <v>1459998.55</v>
      </c>
      <c r="AT391" s="355">
        <v>50441.560000000005</v>
      </c>
      <c r="AU391" s="355">
        <v>0</v>
      </c>
      <c r="AV391" s="92">
        <v>44834</v>
      </c>
      <c r="AW391" t="s">
        <v>8</v>
      </c>
      <c r="AX391">
        <v>2022</v>
      </c>
      <c r="AY391" t="s">
        <v>164</v>
      </c>
    </row>
    <row r="392" spans="1:51" x14ac:dyDescent="0.25">
      <c r="A392" s="347">
        <v>25</v>
      </c>
      <c r="B392" s="351" t="s">
        <v>67</v>
      </c>
      <c r="C392" s="355">
        <v>7743825.3000000007</v>
      </c>
      <c r="D392" s="355">
        <v>2586936.48</v>
      </c>
      <c r="E392" s="355">
        <v>0</v>
      </c>
      <c r="F392" s="355">
        <v>0</v>
      </c>
      <c r="G392" s="355">
        <v>0</v>
      </c>
      <c r="H392" s="91">
        <v>0</v>
      </c>
      <c r="I392" s="91">
        <v>0</v>
      </c>
      <c r="J392" s="355">
        <v>0</v>
      </c>
      <c r="K392" s="355">
        <v>0</v>
      </c>
      <c r="L392" s="91">
        <v>0</v>
      </c>
      <c r="M392" s="355">
        <v>0</v>
      </c>
      <c r="N392" s="355">
        <v>0</v>
      </c>
      <c r="O392" s="355">
        <v>0</v>
      </c>
      <c r="P392" s="355">
        <v>5151550.41</v>
      </c>
      <c r="Q392" s="91">
        <v>0</v>
      </c>
      <c r="R392" s="91">
        <v>0</v>
      </c>
      <c r="S392" s="91">
        <v>0</v>
      </c>
      <c r="T392" s="355">
        <v>7738486.8900000006</v>
      </c>
      <c r="U392" s="355">
        <v>0</v>
      </c>
      <c r="V392" s="355">
        <v>0</v>
      </c>
      <c r="W392" s="355">
        <v>0</v>
      </c>
      <c r="X392" s="355">
        <v>0</v>
      </c>
      <c r="Y392" s="355">
        <v>0</v>
      </c>
      <c r="Z392" s="355">
        <v>0</v>
      </c>
      <c r="AA392" s="355">
        <v>0</v>
      </c>
      <c r="AB392" s="355">
        <v>0</v>
      </c>
      <c r="AC392" s="360">
        <v>5336.38</v>
      </c>
      <c r="AD392" s="355">
        <v>0</v>
      </c>
      <c r="AE392" s="355">
        <v>0</v>
      </c>
      <c r="AF392" s="355">
        <v>0</v>
      </c>
      <c r="AG392" s="355">
        <v>0</v>
      </c>
      <c r="AH392" s="355">
        <v>0</v>
      </c>
      <c r="AI392" s="355">
        <v>0</v>
      </c>
      <c r="AJ392" s="355">
        <v>0</v>
      </c>
      <c r="AK392" s="355">
        <v>0</v>
      </c>
      <c r="AL392" s="355">
        <v>0</v>
      </c>
      <c r="AM392" s="91">
        <v>0</v>
      </c>
      <c r="AN392" s="355">
        <v>0</v>
      </c>
      <c r="AO392" s="355">
        <v>0</v>
      </c>
      <c r="AP392" s="355">
        <v>0</v>
      </c>
      <c r="AQ392" s="355">
        <v>0</v>
      </c>
      <c r="AR392" s="355">
        <v>0</v>
      </c>
      <c r="AS392" s="355">
        <v>5336.38</v>
      </c>
      <c r="AT392" s="355">
        <v>0</v>
      </c>
      <c r="AU392" s="355">
        <v>0</v>
      </c>
      <c r="AV392" s="92">
        <v>44834</v>
      </c>
      <c r="AW392" t="s">
        <v>8</v>
      </c>
      <c r="AX392">
        <v>2022</v>
      </c>
      <c r="AY392" t="s">
        <v>174</v>
      </c>
    </row>
    <row r="393" spans="1:51" x14ac:dyDescent="0.25">
      <c r="A393" s="347">
        <v>29</v>
      </c>
      <c r="B393" s="351" t="s">
        <v>94</v>
      </c>
      <c r="C393" s="355">
        <v>47048331.670000002</v>
      </c>
      <c r="D393" s="355">
        <v>32209.09</v>
      </c>
      <c r="E393" s="355">
        <v>0</v>
      </c>
      <c r="F393" s="355">
        <v>0</v>
      </c>
      <c r="G393" s="355">
        <v>98598.680000000008</v>
      </c>
      <c r="H393" s="91">
        <v>0</v>
      </c>
      <c r="I393" s="91">
        <v>0</v>
      </c>
      <c r="J393" s="355">
        <v>0</v>
      </c>
      <c r="K393" s="355">
        <v>18976.62</v>
      </c>
      <c r="L393" s="91">
        <v>0</v>
      </c>
      <c r="M393" s="355">
        <v>306877.86</v>
      </c>
      <c r="N393" s="355">
        <v>11233120.32</v>
      </c>
      <c r="O393" s="355">
        <v>11539998.18</v>
      </c>
      <c r="P393" s="355">
        <v>40046.65</v>
      </c>
      <c r="Q393" s="91">
        <v>0</v>
      </c>
      <c r="R393" s="91">
        <v>0</v>
      </c>
      <c r="S393" s="91">
        <v>0</v>
      </c>
      <c r="T393" s="355">
        <v>11729829.220000001</v>
      </c>
      <c r="U393" s="355">
        <v>9120877.879999999</v>
      </c>
      <c r="V393" s="355">
        <v>8247465.3399999999</v>
      </c>
      <c r="W393" s="355">
        <v>1222744.8500000001</v>
      </c>
      <c r="X393" s="355">
        <v>5558676.29</v>
      </c>
      <c r="Y393" s="355">
        <v>4299179.42</v>
      </c>
      <c r="Z393" s="355">
        <v>0</v>
      </c>
      <c r="AA393" s="355">
        <v>0</v>
      </c>
      <c r="AB393" s="355">
        <v>275371.21999999997</v>
      </c>
      <c r="AC393" s="360">
        <v>79829.05</v>
      </c>
      <c r="AD393" s="355">
        <v>0</v>
      </c>
      <c r="AE393" s="355">
        <v>63396.819999999992</v>
      </c>
      <c r="AF393" s="355">
        <v>0</v>
      </c>
      <c r="AG393" s="355">
        <v>0</v>
      </c>
      <c r="AH393" s="355">
        <v>0</v>
      </c>
      <c r="AI393" s="355">
        <v>0</v>
      </c>
      <c r="AJ393" s="355">
        <v>462835.27</v>
      </c>
      <c r="AK393" s="355">
        <v>6817.52</v>
      </c>
      <c r="AL393" s="355">
        <v>29604.31</v>
      </c>
      <c r="AM393" s="91">
        <v>0</v>
      </c>
      <c r="AN393" s="355">
        <v>1892277.03</v>
      </c>
      <c r="AO393" s="355">
        <v>0</v>
      </c>
      <c r="AP393" s="355">
        <v>3347002.51</v>
      </c>
      <c r="AQ393" s="355">
        <v>710921.53</v>
      </c>
      <c r="AR393" s="355">
        <v>0</v>
      </c>
      <c r="AS393" s="355">
        <v>29330376.140000001</v>
      </c>
      <c r="AT393" s="355">
        <v>5988126.3099999996</v>
      </c>
      <c r="AU393" s="355">
        <v>1503.41</v>
      </c>
      <c r="AV393" s="92">
        <v>44834</v>
      </c>
      <c r="AW393" t="s">
        <v>8</v>
      </c>
      <c r="AX393">
        <v>2022</v>
      </c>
      <c r="AY393" t="s">
        <v>156</v>
      </c>
    </row>
    <row r="394" spans="1:51" x14ac:dyDescent="0.25">
      <c r="A394" s="347">
        <v>32</v>
      </c>
      <c r="B394" s="351" t="s">
        <v>104</v>
      </c>
      <c r="C394" s="355">
        <v>27913.599999999999</v>
      </c>
      <c r="D394" s="355">
        <v>0</v>
      </c>
      <c r="E394" s="355">
        <v>0</v>
      </c>
      <c r="F394" s="355">
        <v>0</v>
      </c>
      <c r="G394" s="355">
        <v>0</v>
      </c>
      <c r="H394" s="91">
        <v>0</v>
      </c>
      <c r="I394" s="91">
        <v>0</v>
      </c>
      <c r="J394" s="355">
        <v>0</v>
      </c>
      <c r="K394" s="355">
        <v>0</v>
      </c>
      <c r="L394" s="91">
        <v>0</v>
      </c>
      <c r="M394" s="355">
        <v>0</v>
      </c>
      <c r="N394" s="355">
        <v>0</v>
      </c>
      <c r="O394" s="355">
        <v>0</v>
      </c>
      <c r="P394" s="355">
        <v>0</v>
      </c>
      <c r="Q394" s="91">
        <v>0</v>
      </c>
      <c r="R394" s="91">
        <v>0</v>
      </c>
      <c r="S394" s="91">
        <v>0</v>
      </c>
      <c r="T394" s="355">
        <v>0</v>
      </c>
      <c r="U394" s="355">
        <v>0</v>
      </c>
      <c r="V394" s="355">
        <v>0</v>
      </c>
      <c r="W394" s="355">
        <v>0</v>
      </c>
      <c r="X394" s="355">
        <v>0</v>
      </c>
      <c r="Y394" s="355">
        <v>0</v>
      </c>
      <c r="Z394" s="355">
        <v>0</v>
      </c>
      <c r="AA394" s="355">
        <v>0</v>
      </c>
      <c r="AB394" s="355">
        <v>0</v>
      </c>
      <c r="AC394" s="360">
        <v>0</v>
      </c>
      <c r="AD394" s="355">
        <v>0</v>
      </c>
      <c r="AE394" s="355">
        <v>0</v>
      </c>
      <c r="AF394" s="355">
        <v>0</v>
      </c>
      <c r="AG394" s="355">
        <v>0</v>
      </c>
      <c r="AH394" s="355">
        <v>0</v>
      </c>
      <c r="AI394" s="355">
        <v>0</v>
      </c>
      <c r="AJ394" s="355">
        <v>0</v>
      </c>
      <c r="AK394" s="355">
        <v>0</v>
      </c>
      <c r="AL394" s="355">
        <v>0</v>
      </c>
      <c r="AM394" s="91">
        <v>0</v>
      </c>
      <c r="AN394" s="355">
        <v>0</v>
      </c>
      <c r="AO394" s="355">
        <v>0</v>
      </c>
      <c r="AP394" s="355">
        <v>0</v>
      </c>
      <c r="AQ394" s="355">
        <v>0</v>
      </c>
      <c r="AR394" s="355">
        <v>0</v>
      </c>
      <c r="AS394" s="355">
        <v>0</v>
      </c>
      <c r="AT394" s="355">
        <v>27913.599999999999</v>
      </c>
      <c r="AU394" s="355">
        <v>27913.599999999999</v>
      </c>
      <c r="AV394" s="92">
        <v>44834</v>
      </c>
      <c r="AW394" t="s">
        <v>8</v>
      </c>
      <c r="AX394">
        <v>2022</v>
      </c>
      <c r="AY394" t="s">
        <v>287</v>
      </c>
    </row>
    <row r="395" spans="1:51" x14ac:dyDescent="0.25">
      <c r="A395" s="347">
        <v>40</v>
      </c>
      <c r="B395" s="351" t="s">
        <v>97</v>
      </c>
      <c r="C395" s="355">
        <v>19335641.279999997</v>
      </c>
      <c r="D395" s="355">
        <v>0</v>
      </c>
      <c r="E395" s="355">
        <v>0</v>
      </c>
      <c r="F395" s="355">
        <v>0</v>
      </c>
      <c r="G395" s="355">
        <v>28645.5</v>
      </c>
      <c r="H395" s="91">
        <v>0</v>
      </c>
      <c r="I395" s="91">
        <v>0</v>
      </c>
      <c r="J395" s="355">
        <v>4320.6099999999997</v>
      </c>
      <c r="K395" s="355">
        <v>137184.34</v>
      </c>
      <c r="L395" s="91">
        <v>0</v>
      </c>
      <c r="M395" s="355">
        <v>4802131.4800000004</v>
      </c>
      <c r="N395" s="355">
        <v>10549124.389999999</v>
      </c>
      <c r="O395" s="355">
        <v>15351255.869999999</v>
      </c>
      <c r="P395" s="355">
        <v>186331.95</v>
      </c>
      <c r="Q395" s="91">
        <v>0</v>
      </c>
      <c r="R395" s="91">
        <v>0</v>
      </c>
      <c r="S395" s="91">
        <v>0</v>
      </c>
      <c r="T395" s="355">
        <v>15707738.269999998</v>
      </c>
      <c r="U395" s="355">
        <v>387161.56</v>
      </c>
      <c r="V395" s="355">
        <v>83659.75</v>
      </c>
      <c r="W395" s="355">
        <v>5875.07</v>
      </c>
      <c r="X395" s="355">
        <v>82057.5</v>
      </c>
      <c r="Y395" s="355">
        <v>23558.68</v>
      </c>
      <c r="Z395" s="355">
        <v>0</v>
      </c>
      <c r="AA395" s="355">
        <v>78441.8</v>
      </c>
      <c r="AB395" s="355">
        <v>0</v>
      </c>
      <c r="AC395" s="360">
        <v>1032873.59</v>
      </c>
      <c r="AD395" s="355">
        <v>71702.880000000005</v>
      </c>
      <c r="AE395" s="355">
        <v>41393.89</v>
      </c>
      <c r="AF395" s="355">
        <v>0</v>
      </c>
      <c r="AG395" s="355">
        <v>0</v>
      </c>
      <c r="AH395" s="355">
        <v>0</v>
      </c>
      <c r="AI395" s="355">
        <v>0</v>
      </c>
      <c r="AJ395" s="355">
        <v>217619.49</v>
      </c>
      <c r="AK395" s="355">
        <v>201486.56</v>
      </c>
      <c r="AL395" s="355">
        <v>18191.2</v>
      </c>
      <c r="AM395" s="91">
        <v>0</v>
      </c>
      <c r="AN395" s="355">
        <v>154042.25</v>
      </c>
      <c r="AO395" s="355">
        <v>0</v>
      </c>
      <c r="AP395" s="355">
        <v>11326</v>
      </c>
      <c r="AQ395" s="355">
        <v>0</v>
      </c>
      <c r="AR395" s="355">
        <v>0</v>
      </c>
      <c r="AS395" s="355">
        <v>2024344.21</v>
      </c>
      <c r="AT395" s="355">
        <v>1603558.8</v>
      </c>
      <c r="AU395" s="355">
        <v>1218512.79</v>
      </c>
      <c r="AV395" s="92">
        <v>44834</v>
      </c>
      <c r="AW395" t="s">
        <v>8</v>
      </c>
      <c r="AX395">
        <v>2022</v>
      </c>
      <c r="AY395" t="s">
        <v>166</v>
      </c>
    </row>
    <row r="396" spans="1:51" x14ac:dyDescent="0.25">
      <c r="A396" s="347">
        <v>44</v>
      </c>
      <c r="B396" s="351" t="s">
        <v>62</v>
      </c>
      <c r="C396" s="355">
        <v>16011475.620000001</v>
      </c>
      <c r="D396" s="355">
        <v>15892.39</v>
      </c>
      <c r="E396" s="355">
        <v>0</v>
      </c>
      <c r="F396" s="355">
        <v>0</v>
      </c>
      <c r="G396" s="355">
        <v>195400.84</v>
      </c>
      <c r="H396" s="91">
        <v>0</v>
      </c>
      <c r="I396" s="91">
        <v>0</v>
      </c>
      <c r="J396" s="355">
        <v>68494.75</v>
      </c>
      <c r="K396" s="355">
        <v>1512740.09</v>
      </c>
      <c r="L396" s="91">
        <v>0</v>
      </c>
      <c r="M396" s="355">
        <v>5522176.9400000004</v>
      </c>
      <c r="N396" s="355">
        <v>5881855.54</v>
      </c>
      <c r="O396" s="355">
        <v>11404032.48</v>
      </c>
      <c r="P396" s="355">
        <v>809049.94000000006</v>
      </c>
      <c r="Q396" s="91">
        <v>0</v>
      </c>
      <c r="R396" s="91">
        <v>0</v>
      </c>
      <c r="S396" s="91">
        <v>0</v>
      </c>
      <c r="T396" s="355">
        <v>14005610.49</v>
      </c>
      <c r="U396" s="355">
        <v>75768.19</v>
      </c>
      <c r="V396" s="355">
        <v>46536.11</v>
      </c>
      <c r="W396" s="355">
        <v>65140.2</v>
      </c>
      <c r="X396" s="355">
        <v>0</v>
      </c>
      <c r="Y396" s="355">
        <v>30634.97</v>
      </c>
      <c r="Z396" s="355">
        <v>0</v>
      </c>
      <c r="AA396" s="355">
        <v>6184.52</v>
      </c>
      <c r="AB396" s="355">
        <v>0</v>
      </c>
      <c r="AC396" s="360">
        <v>378779.82</v>
      </c>
      <c r="AD396" s="355">
        <v>233210.64</v>
      </c>
      <c r="AE396" s="355">
        <v>2615</v>
      </c>
      <c r="AF396" s="355">
        <v>0</v>
      </c>
      <c r="AG396" s="355">
        <v>0</v>
      </c>
      <c r="AH396" s="355">
        <v>0</v>
      </c>
      <c r="AI396" s="355">
        <v>0</v>
      </c>
      <c r="AJ396" s="355">
        <v>51209.35</v>
      </c>
      <c r="AK396" s="355">
        <v>695439.17</v>
      </c>
      <c r="AL396" s="355">
        <v>7232.09</v>
      </c>
      <c r="AM396" s="91">
        <v>0</v>
      </c>
      <c r="AN396" s="355">
        <v>140060.08000000002</v>
      </c>
      <c r="AO396" s="355">
        <v>0</v>
      </c>
      <c r="AP396" s="355">
        <v>20995.14</v>
      </c>
      <c r="AQ396" s="355">
        <v>0</v>
      </c>
      <c r="AR396" s="355">
        <v>0</v>
      </c>
      <c r="AS396" s="355">
        <v>890078.8</v>
      </c>
      <c r="AT396" s="355">
        <v>1115786.3299999998</v>
      </c>
      <c r="AU396" s="355">
        <v>252059.84999999998</v>
      </c>
      <c r="AV396" s="92">
        <v>44834</v>
      </c>
      <c r="AW396" t="s">
        <v>8</v>
      </c>
      <c r="AX396">
        <v>2022</v>
      </c>
      <c r="AY396" t="s">
        <v>167</v>
      </c>
    </row>
    <row r="397" spans="1:51" x14ac:dyDescent="0.25">
      <c r="A397" s="347">
        <v>46</v>
      </c>
      <c r="B397" s="351" t="s">
        <v>85</v>
      </c>
      <c r="C397" s="355">
        <v>4905451.1199999992</v>
      </c>
      <c r="D397" s="355">
        <v>33883.480000000003</v>
      </c>
      <c r="E397" s="355">
        <v>0</v>
      </c>
      <c r="F397" s="355">
        <v>0</v>
      </c>
      <c r="G397" s="355">
        <v>0</v>
      </c>
      <c r="H397" s="91">
        <v>0</v>
      </c>
      <c r="I397" s="91">
        <v>0</v>
      </c>
      <c r="J397" s="355">
        <v>226207.06999999998</v>
      </c>
      <c r="K397" s="355">
        <v>3947.61</v>
      </c>
      <c r="L397" s="91">
        <v>0</v>
      </c>
      <c r="M397" s="355">
        <v>2159146.56</v>
      </c>
      <c r="N397" s="355">
        <v>0</v>
      </c>
      <c r="O397" s="355">
        <v>2159146.56</v>
      </c>
      <c r="P397" s="355">
        <v>70934.59</v>
      </c>
      <c r="Q397" s="91">
        <v>0</v>
      </c>
      <c r="R397" s="91">
        <v>0</v>
      </c>
      <c r="S397" s="91">
        <v>0</v>
      </c>
      <c r="T397" s="355">
        <v>2494119.31</v>
      </c>
      <c r="U397" s="355">
        <v>164184.04999999999</v>
      </c>
      <c r="V397" s="355">
        <v>71663.51999999999</v>
      </c>
      <c r="W397" s="355">
        <v>60360.5</v>
      </c>
      <c r="X397" s="355">
        <v>0</v>
      </c>
      <c r="Y397" s="355">
        <v>78166.539999999994</v>
      </c>
      <c r="Z397" s="355">
        <v>0</v>
      </c>
      <c r="AA397" s="355">
        <v>0</v>
      </c>
      <c r="AB397" s="355">
        <v>0</v>
      </c>
      <c r="AC397" s="360">
        <v>1291499.5899999999</v>
      </c>
      <c r="AD397" s="355">
        <v>0</v>
      </c>
      <c r="AE397" s="355">
        <v>5125.74</v>
      </c>
      <c r="AF397" s="355">
        <v>0</v>
      </c>
      <c r="AG397" s="355">
        <v>0</v>
      </c>
      <c r="AH397" s="355">
        <v>0</v>
      </c>
      <c r="AI397" s="355">
        <v>0</v>
      </c>
      <c r="AJ397" s="355">
        <v>13709.75</v>
      </c>
      <c r="AK397" s="355">
        <v>606412.12</v>
      </c>
      <c r="AL397" s="355">
        <v>11386.39</v>
      </c>
      <c r="AM397" s="91">
        <v>0</v>
      </c>
      <c r="AN397" s="355">
        <v>63860.61</v>
      </c>
      <c r="AO397" s="355">
        <v>0</v>
      </c>
      <c r="AP397" s="355">
        <v>1398.48</v>
      </c>
      <c r="AQ397" s="355">
        <v>0</v>
      </c>
      <c r="AR397" s="355">
        <v>0</v>
      </c>
      <c r="AS397" s="355">
        <v>1684709.6899999997</v>
      </c>
      <c r="AT397" s="355">
        <v>726622.12</v>
      </c>
      <c r="AU397" s="355">
        <v>43564.52</v>
      </c>
      <c r="AV397" s="92">
        <v>44834</v>
      </c>
      <c r="AW397" t="s">
        <v>8</v>
      </c>
      <c r="AX397">
        <v>2022</v>
      </c>
      <c r="AY397" t="s">
        <v>176</v>
      </c>
    </row>
    <row r="398" spans="1:51" x14ac:dyDescent="0.25">
      <c r="A398" s="347">
        <v>48</v>
      </c>
      <c r="B398" s="351" t="s">
        <v>77</v>
      </c>
      <c r="C398" s="355">
        <v>9997758.2199999988</v>
      </c>
      <c r="D398" s="355">
        <v>27112.09</v>
      </c>
      <c r="E398" s="355">
        <v>0</v>
      </c>
      <c r="F398" s="355">
        <v>0</v>
      </c>
      <c r="G398" s="355">
        <v>17768.899999999998</v>
      </c>
      <c r="H398" s="91">
        <v>0</v>
      </c>
      <c r="I398" s="91">
        <v>0</v>
      </c>
      <c r="J398" s="355">
        <v>3215</v>
      </c>
      <c r="K398" s="355">
        <v>17727</v>
      </c>
      <c r="L398" s="91">
        <v>0</v>
      </c>
      <c r="M398" s="355">
        <v>1598590.0199999998</v>
      </c>
      <c r="N398" s="355">
        <v>5366740.46</v>
      </c>
      <c r="O398" s="355">
        <v>6965330.4799999995</v>
      </c>
      <c r="P398" s="355">
        <v>466548.76</v>
      </c>
      <c r="Q398" s="91">
        <v>0</v>
      </c>
      <c r="R398" s="91">
        <v>0</v>
      </c>
      <c r="S398" s="91">
        <v>0</v>
      </c>
      <c r="T398" s="355">
        <v>7497702.2299999995</v>
      </c>
      <c r="U398" s="355">
        <v>23246.87</v>
      </c>
      <c r="V398" s="355">
        <v>23241.98</v>
      </c>
      <c r="W398" s="355">
        <v>0</v>
      </c>
      <c r="X398" s="355">
        <v>0</v>
      </c>
      <c r="Y398" s="355">
        <v>0</v>
      </c>
      <c r="Z398" s="355">
        <v>0</v>
      </c>
      <c r="AA398" s="355">
        <v>632963.89</v>
      </c>
      <c r="AB398" s="355">
        <v>0</v>
      </c>
      <c r="AC398" s="360">
        <v>400051.77</v>
      </c>
      <c r="AD398" s="355">
        <v>645592.36</v>
      </c>
      <c r="AE398" s="355">
        <v>709</v>
      </c>
      <c r="AF398" s="355">
        <v>0</v>
      </c>
      <c r="AG398" s="355">
        <v>0</v>
      </c>
      <c r="AH398" s="355">
        <v>0</v>
      </c>
      <c r="AI398" s="355">
        <v>0</v>
      </c>
      <c r="AJ398" s="355">
        <v>9995.3700000000008</v>
      </c>
      <c r="AK398" s="355">
        <v>177060.76</v>
      </c>
      <c r="AL398" s="355">
        <v>0</v>
      </c>
      <c r="AM398" s="91">
        <v>0</v>
      </c>
      <c r="AN398" s="355">
        <v>102689.54</v>
      </c>
      <c r="AO398" s="355">
        <v>0</v>
      </c>
      <c r="AP398" s="355">
        <v>163091.81</v>
      </c>
      <c r="AQ398" s="355">
        <v>0</v>
      </c>
      <c r="AR398" s="355">
        <v>0</v>
      </c>
      <c r="AS398" s="355">
        <v>1735801.2400000002</v>
      </c>
      <c r="AT398" s="355">
        <v>764254.75</v>
      </c>
      <c r="AU398" s="355">
        <v>321412.64</v>
      </c>
      <c r="AV398" s="92">
        <v>44834</v>
      </c>
      <c r="AW398" t="s">
        <v>8</v>
      </c>
      <c r="AX398">
        <v>2022</v>
      </c>
      <c r="AY398" t="s">
        <v>163</v>
      </c>
    </row>
    <row r="399" spans="1:51" x14ac:dyDescent="0.25">
      <c r="A399" s="347">
        <v>51</v>
      </c>
      <c r="B399" s="351" t="s">
        <v>86</v>
      </c>
      <c r="C399" s="355">
        <v>5570010.1400000006</v>
      </c>
      <c r="D399" s="355">
        <v>62611.820000000007</v>
      </c>
      <c r="E399" s="355">
        <v>0</v>
      </c>
      <c r="F399" s="355">
        <v>0</v>
      </c>
      <c r="G399" s="355">
        <v>40858.04</v>
      </c>
      <c r="H399" s="91">
        <v>0</v>
      </c>
      <c r="I399" s="91">
        <v>0</v>
      </c>
      <c r="J399" s="355">
        <v>95589.13</v>
      </c>
      <c r="K399" s="355">
        <v>110129.47</v>
      </c>
      <c r="L399" s="91">
        <v>0</v>
      </c>
      <c r="M399" s="355">
        <v>546957.27</v>
      </c>
      <c r="N399" s="355">
        <v>284605.99</v>
      </c>
      <c r="O399" s="355">
        <v>831563.26</v>
      </c>
      <c r="P399" s="355">
        <v>107341.03</v>
      </c>
      <c r="Q399" s="91">
        <v>0</v>
      </c>
      <c r="R399" s="91">
        <v>0</v>
      </c>
      <c r="S399" s="91">
        <v>0</v>
      </c>
      <c r="T399" s="355">
        <v>1248092.75</v>
      </c>
      <c r="U399" s="355">
        <v>2386833.5</v>
      </c>
      <c r="V399" s="355">
        <v>12127.02</v>
      </c>
      <c r="W399" s="355">
        <v>3634.36</v>
      </c>
      <c r="X399" s="355">
        <v>73529.62</v>
      </c>
      <c r="Y399" s="355">
        <v>720.67</v>
      </c>
      <c r="Z399" s="355">
        <v>0</v>
      </c>
      <c r="AA399" s="355">
        <v>0</v>
      </c>
      <c r="AB399" s="355">
        <v>0</v>
      </c>
      <c r="AC399" s="360">
        <v>102054.92</v>
      </c>
      <c r="AD399" s="355">
        <v>63920.94</v>
      </c>
      <c r="AE399" s="355">
        <v>14460.19</v>
      </c>
      <c r="AF399" s="355">
        <v>0</v>
      </c>
      <c r="AG399" s="355">
        <v>0</v>
      </c>
      <c r="AH399" s="355">
        <v>321.99</v>
      </c>
      <c r="AI399" s="355">
        <v>0</v>
      </c>
      <c r="AJ399" s="355">
        <v>4058.45</v>
      </c>
      <c r="AK399" s="355">
        <v>215806.98</v>
      </c>
      <c r="AL399" s="355">
        <v>6950.06</v>
      </c>
      <c r="AM399" s="91">
        <v>0</v>
      </c>
      <c r="AN399" s="355">
        <v>170829.31</v>
      </c>
      <c r="AO399" s="355">
        <v>0</v>
      </c>
      <c r="AP399" s="355">
        <v>6879.92</v>
      </c>
      <c r="AQ399" s="355">
        <v>0</v>
      </c>
      <c r="AR399" s="355">
        <v>0</v>
      </c>
      <c r="AS399" s="355">
        <v>2661661.66</v>
      </c>
      <c r="AT399" s="355">
        <v>1660255.73</v>
      </c>
      <c r="AU399" s="355">
        <v>1259789.46</v>
      </c>
      <c r="AV399" s="92">
        <v>44834</v>
      </c>
      <c r="AW399" t="s">
        <v>8</v>
      </c>
      <c r="AX399">
        <v>2022</v>
      </c>
      <c r="AY399" t="s">
        <v>179</v>
      </c>
    </row>
    <row r="400" spans="1:51" x14ac:dyDescent="0.25">
      <c r="A400" s="347">
        <v>52</v>
      </c>
      <c r="B400" s="351" t="s">
        <v>72</v>
      </c>
      <c r="C400" s="355">
        <v>7180032.7999999998</v>
      </c>
      <c r="D400" s="355">
        <v>0</v>
      </c>
      <c r="E400" s="355">
        <v>0</v>
      </c>
      <c r="F400" s="355">
        <v>0</v>
      </c>
      <c r="G400" s="355">
        <v>6577.47</v>
      </c>
      <c r="H400" s="91">
        <v>0</v>
      </c>
      <c r="I400" s="91">
        <v>0</v>
      </c>
      <c r="J400" s="355">
        <v>0.05</v>
      </c>
      <c r="K400" s="355">
        <v>52919.35</v>
      </c>
      <c r="L400" s="91">
        <v>0</v>
      </c>
      <c r="M400" s="355">
        <v>0.02</v>
      </c>
      <c r="N400" s="355">
        <v>0</v>
      </c>
      <c r="O400" s="355">
        <v>0.02</v>
      </c>
      <c r="P400" s="355">
        <v>871.05</v>
      </c>
      <c r="Q400" s="91">
        <v>0</v>
      </c>
      <c r="R400" s="91">
        <v>0</v>
      </c>
      <c r="S400" s="91">
        <v>0</v>
      </c>
      <c r="T400" s="355">
        <v>60367.939999999995</v>
      </c>
      <c r="U400" s="355">
        <v>80198.19</v>
      </c>
      <c r="V400" s="355">
        <v>8110.37</v>
      </c>
      <c r="W400" s="355">
        <v>3268.47</v>
      </c>
      <c r="X400" s="355">
        <v>1261872.4099999999</v>
      </c>
      <c r="Y400" s="355">
        <v>40300.949999999997</v>
      </c>
      <c r="Z400" s="355">
        <v>0</v>
      </c>
      <c r="AA400" s="355">
        <v>0</v>
      </c>
      <c r="AB400" s="355">
        <v>0</v>
      </c>
      <c r="AC400" s="360">
        <v>1444659.27</v>
      </c>
      <c r="AD400" s="355">
        <v>200169.11</v>
      </c>
      <c r="AE400" s="355">
        <v>58853.3</v>
      </c>
      <c r="AF400" s="355">
        <v>0</v>
      </c>
      <c r="AG400" s="355">
        <v>0</v>
      </c>
      <c r="AH400" s="355">
        <v>0</v>
      </c>
      <c r="AI400" s="355">
        <v>0</v>
      </c>
      <c r="AJ400" s="355">
        <v>1210992.07</v>
      </c>
      <c r="AK400" s="355">
        <v>1374887.47</v>
      </c>
      <c r="AL400" s="355">
        <v>76746.78</v>
      </c>
      <c r="AM400" s="91">
        <v>0</v>
      </c>
      <c r="AN400" s="355">
        <v>1032664.49</v>
      </c>
      <c r="AO400" s="355">
        <v>5472.32</v>
      </c>
      <c r="AP400" s="355">
        <v>116065.96</v>
      </c>
      <c r="AQ400" s="355">
        <v>0</v>
      </c>
      <c r="AR400" s="355">
        <v>0</v>
      </c>
      <c r="AS400" s="355">
        <v>4308424.1399999997</v>
      </c>
      <c r="AT400" s="355">
        <v>2811240.72</v>
      </c>
      <c r="AU400" s="355">
        <v>205403.7</v>
      </c>
      <c r="AV400" s="92">
        <v>44834</v>
      </c>
      <c r="AW400" t="s">
        <v>8</v>
      </c>
      <c r="AX400">
        <v>2022</v>
      </c>
      <c r="AY400" t="s">
        <v>170</v>
      </c>
    </row>
    <row r="401" spans="1:51" x14ac:dyDescent="0.25">
      <c r="A401" s="347">
        <v>62</v>
      </c>
      <c r="B401" s="351" t="s">
        <v>203</v>
      </c>
      <c r="C401" s="355">
        <v>7963529.6200000001</v>
      </c>
      <c r="D401" s="355">
        <v>817174.85000000009</v>
      </c>
      <c r="E401" s="355">
        <v>0</v>
      </c>
      <c r="F401" s="355">
        <v>0</v>
      </c>
      <c r="G401" s="355">
        <v>0</v>
      </c>
      <c r="H401" s="91">
        <v>0</v>
      </c>
      <c r="I401" s="91">
        <v>0</v>
      </c>
      <c r="J401" s="355">
        <v>0</v>
      </c>
      <c r="K401" s="355">
        <v>0</v>
      </c>
      <c r="L401" s="91">
        <v>0</v>
      </c>
      <c r="M401" s="355">
        <v>0</v>
      </c>
      <c r="N401" s="355">
        <v>0</v>
      </c>
      <c r="O401" s="355">
        <v>0</v>
      </c>
      <c r="P401" s="355">
        <v>7144464.0499999998</v>
      </c>
      <c r="Q401" s="91">
        <v>0</v>
      </c>
      <c r="R401" s="91">
        <v>0</v>
      </c>
      <c r="S401" s="91">
        <v>0</v>
      </c>
      <c r="T401" s="355">
        <v>7961638.9000000004</v>
      </c>
      <c r="U401" s="355">
        <v>0</v>
      </c>
      <c r="V401" s="355">
        <v>0</v>
      </c>
      <c r="W401" s="355">
        <v>0</v>
      </c>
      <c r="X401" s="355">
        <v>0</v>
      </c>
      <c r="Y401" s="355">
        <v>0</v>
      </c>
      <c r="Z401" s="355">
        <v>0</v>
      </c>
      <c r="AA401" s="355">
        <v>0</v>
      </c>
      <c r="AB401" s="355">
        <v>0</v>
      </c>
      <c r="AC401" s="360">
        <v>0</v>
      </c>
      <c r="AD401" s="355">
        <v>0</v>
      </c>
      <c r="AE401" s="355">
        <v>0</v>
      </c>
      <c r="AF401" s="355">
        <v>0</v>
      </c>
      <c r="AG401" s="355">
        <v>0</v>
      </c>
      <c r="AH401" s="355">
        <v>0</v>
      </c>
      <c r="AI401" s="355">
        <v>0</v>
      </c>
      <c r="AJ401" s="355">
        <v>0</v>
      </c>
      <c r="AK401" s="355">
        <v>1890.72</v>
      </c>
      <c r="AL401" s="355">
        <v>0</v>
      </c>
      <c r="AM401" s="91">
        <v>0</v>
      </c>
      <c r="AN401" s="355">
        <v>0</v>
      </c>
      <c r="AO401" s="355">
        <v>0</v>
      </c>
      <c r="AP401" s="355">
        <v>0</v>
      </c>
      <c r="AQ401" s="355">
        <v>0</v>
      </c>
      <c r="AR401" s="355">
        <v>0</v>
      </c>
      <c r="AS401" s="355">
        <v>0</v>
      </c>
      <c r="AT401" s="355">
        <v>1890.72</v>
      </c>
      <c r="AU401" s="355">
        <v>0</v>
      </c>
      <c r="AV401" s="92">
        <v>44834</v>
      </c>
      <c r="AW401" t="s">
        <v>8</v>
      </c>
      <c r="AX401">
        <v>2022</v>
      </c>
      <c r="AY401" t="s">
        <v>169</v>
      </c>
    </row>
    <row r="402" spans="1:51" x14ac:dyDescent="0.25">
      <c r="A402" s="89">
        <v>66</v>
      </c>
      <c r="B402" s="90" t="s">
        <v>61</v>
      </c>
      <c r="C402" s="91">
        <v>3779659.9000000004</v>
      </c>
      <c r="D402" s="91">
        <v>0</v>
      </c>
      <c r="E402" s="91">
        <v>0</v>
      </c>
      <c r="F402" s="91">
        <v>0</v>
      </c>
      <c r="G402" s="91">
        <v>0</v>
      </c>
      <c r="H402" s="91">
        <v>0</v>
      </c>
      <c r="I402" s="91">
        <v>0</v>
      </c>
      <c r="J402" s="91">
        <v>0</v>
      </c>
      <c r="K402" s="91">
        <v>386182.8</v>
      </c>
      <c r="L402" s="91">
        <v>0</v>
      </c>
      <c r="M402" s="91">
        <v>0</v>
      </c>
      <c r="N402" s="91">
        <v>0</v>
      </c>
      <c r="O402" s="91">
        <v>0</v>
      </c>
      <c r="P402" s="91">
        <v>0</v>
      </c>
      <c r="Q402" s="91">
        <v>0</v>
      </c>
      <c r="R402" s="91">
        <v>0</v>
      </c>
      <c r="S402" s="91">
        <v>0</v>
      </c>
      <c r="T402" s="91">
        <v>386182.8</v>
      </c>
      <c r="U402" s="91">
        <v>635560.42000000004</v>
      </c>
      <c r="V402" s="91">
        <v>759750.65</v>
      </c>
      <c r="W402" s="91">
        <v>0</v>
      </c>
      <c r="X402" s="91">
        <v>938171.21</v>
      </c>
      <c r="Y402" s="91">
        <v>0</v>
      </c>
      <c r="Z402" s="91">
        <v>0</v>
      </c>
      <c r="AA402" s="91">
        <v>0</v>
      </c>
      <c r="AB402" s="91">
        <v>0</v>
      </c>
      <c r="AC402" s="326">
        <v>0</v>
      </c>
      <c r="AD402" s="91">
        <v>0</v>
      </c>
      <c r="AE402" s="91">
        <v>0</v>
      </c>
      <c r="AF402" s="91">
        <v>0</v>
      </c>
      <c r="AG402" s="91">
        <v>0</v>
      </c>
      <c r="AH402" s="91">
        <v>0</v>
      </c>
      <c r="AI402" s="91">
        <v>0</v>
      </c>
      <c r="AJ402" s="91">
        <v>0</v>
      </c>
      <c r="AK402" s="91">
        <v>0</v>
      </c>
      <c r="AL402" s="91">
        <v>282486.46000000002</v>
      </c>
      <c r="AM402" s="91">
        <v>0</v>
      </c>
      <c r="AN402" s="91">
        <v>287595.89</v>
      </c>
      <c r="AO402" s="91">
        <v>489912.47</v>
      </c>
      <c r="AP402" s="91">
        <v>0</v>
      </c>
      <c r="AQ402" s="91">
        <v>0</v>
      </c>
      <c r="AR402" s="91">
        <v>0</v>
      </c>
      <c r="AS402" s="91">
        <v>2333482.2800000003</v>
      </c>
      <c r="AT402" s="91">
        <v>1059994.82</v>
      </c>
      <c r="AU402" s="91">
        <v>0</v>
      </c>
      <c r="AV402" s="92">
        <v>44834</v>
      </c>
      <c r="AW402" t="s">
        <v>8</v>
      </c>
      <c r="AX402">
        <v>2022</v>
      </c>
      <c r="AY402" t="s">
        <v>178</v>
      </c>
    </row>
    <row r="403" spans="1:51" x14ac:dyDescent="0.25">
      <c r="A403" s="89">
        <v>70</v>
      </c>
      <c r="B403" s="90" t="s">
        <v>100</v>
      </c>
      <c r="C403" s="91">
        <v>869403.11</v>
      </c>
      <c r="D403" s="91">
        <v>0</v>
      </c>
      <c r="E403" s="91">
        <v>0</v>
      </c>
      <c r="F403" s="91">
        <v>0</v>
      </c>
      <c r="G403" s="91">
        <v>0</v>
      </c>
      <c r="H403" s="91">
        <v>0</v>
      </c>
      <c r="I403" s="91">
        <v>0</v>
      </c>
      <c r="J403" s="91">
        <v>0</v>
      </c>
      <c r="K403" s="91">
        <v>0</v>
      </c>
      <c r="L403" s="91">
        <v>0</v>
      </c>
      <c r="M403" s="91">
        <v>0</v>
      </c>
      <c r="N403" s="91">
        <v>0</v>
      </c>
      <c r="O403" s="91">
        <v>0</v>
      </c>
      <c r="P403" s="91">
        <v>869403.11</v>
      </c>
      <c r="Q403" s="91">
        <v>0</v>
      </c>
      <c r="R403" s="91">
        <v>0</v>
      </c>
      <c r="S403" s="91">
        <v>0</v>
      </c>
      <c r="T403" s="91">
        <v>869403.11</v>
      </c>
      <c r="U403" s="91">
        <v>0</v>
      </c>
      <c r="V403" s="91">
        <v>0</v>
      </c>
      <c r="W403" s="91">
        <v>0</v>
      </c>
      <c r="X403" s="91">
        <v>0</v>
      </c>
      <c r="Y403" s="91">
        <v>0</v>
      </c>
      <c r="Z403" s="91">
        <v>0</v>
      </c>
      <c r="AA403" s="91">
        <v>0</v>
      </c>
      <c r="AB403" s="91">
        <v>0</v>
      </c>
      <c r="AC403" s="326">
        <v>0</v>
      </c>
      <c r="AD403" s="91">
        <v>0</v>
      </c>
      <c r="AE403" s="91">
        <v>0</v>
      </c>
      <c r="AF403" s="91">
        <v>0</v>
      </c>
      <c r="AG403" s="91">
        <v>0</v>
      </c>
      <c r="AH403" s="91">
        <v>0</v>
      </c>
      <c r="AI403" s="91">
        <v>0</v>
      </c>
      <c r="AJ403" s="91">
        <v>0</v>
      </c>
      <c r="AK403" s="91">
        <v>0</v>
      </c>
      <c r="AL403" s="91">
        <v>0</v>
      </c>
      <c r="AM403" s="91">
        <v>0</v>
      </c>
      <c r="AN403" s="91">
        <v>0</v>
      </c>
      <c r="AO403" s="91">
        <v>0</v>
      </c>
      <c r="AP403" s="91">
        <v>0</v>
      </c>
      <c r="AQ403" s="91">
        <v>0</v>
      </c>
      <c r="AR403" s="91">
        <v>0</v>
      </c>
      <c r="AS403" s="91">
        <v>0</v>
      </c>
      <c r="AT403" s="91">
        <v>0</v>
      </c>
      <c r="AU403" s="91">
        <v>0</v>
      </c>
      <c r="AV403" s="92">
        <v>44834</v>
      </c>
      <c r="AW403" t="s">
        <v>8</v>
      </c>
      <c r="AX403">
        <v>2022</v>
      </c>
      <c r="AY403" t="s">
        <v>181</v>
      </c>
    </row>
    <row r="404" spans="1:51" x14ac:dyDescent="0.25">
      <c r="A404" s="89">
        <v>71</v>
      </c>
      <c r="B404" s="90" t="s">
        <v>83</v>
      </c>
      <c r="C404" s="91">
        <v>51119849.640000001</v>
      </c>
      <c r="D404" s="91">
        <v>0</v>
      </c>
      <c r="E404" s="91">
        <v>0</v>
      </c>
      <c r="F404" s="91">
        <v>0</v>
      </c>
      <c r="G404" s="91">
        <v>659980.13</v>
      </c>
      <c r="H404" s="91">
        <v>0</v>
      </c>
      <c r="I404" s="91">
        <v>0</v>
      </c>
      <c r="J404" s="91">
        <v>0</v>
      </c>
      <c r="K404" s="91">
        <v>465193.34</v>
      </c>
      <c r="L404" s="91">
        <v>0</v>
      </c>
      <c r="M404" s="91">
        <v>0</v>
      </c>
      <c r="N404" s="91">
        <v>17236930.73</v>
      </c>
      <c r="O404" s="91">
        <v>17236930.73</v>
      </c>
      <c r="P404" s="91">
        <v>872549.76</v>
      </c>
      <c r="Q404" s="91">
        <v>0</v>
      </c>
      <c r="R404" s="91">
        <v>0</v>
      </c>
      <c r="S404" s="91">
        <v>0</v>
      </c>
      <c r="T404" s="91">
        <v>19234653.960000001</v>
      </c>
      <c r="U404" s="91">
        <v>0</v>
      </c>
      <c r="V404" s="91">
        <v>0</v>
      </c>
      <c r="W404" s="91">
        <v>0</v>
      </c>
      <c r="X404" s="91">
        <v>5184</v>
      </c>
      <c r="Y404" s="91">
        <v>6197376.7699999996</v>
      </c>
      <c r="Z404" s="91">
        <v>0</v>
      </c>
      <c r="AA404" s="91">
        <v>5200164.16</v>
      </c>
      <c r="AB404" s="91">
        <v>0</v>
      </c>
      <c r="AC404" s="326">
        <v>109861.33</v>
      </c>
      <c r="AD404" s="91">
        <v>14966218.970000001</v>
      </c>
      <c r="AE404" s="91">
        <v>4003</v>
      </c>
      <c r="AF404" s="91">
        <v>0</v>
      </c>
      <c r="AG404" s="91">
        <v>0</v>
      </c>
      <c r="AH404" s="91">
        <v>0</v>
      </c>
      <c r="AI404" s="91">
        <v>0</v>
      </c>
      <c r="AJ404" s="91">
        <v>2508866.59</v>
      </c>
      <c r="AK404" s="91">
        <v>1547227.02</v>
      </c>
      <c r="AL404" s="91">
        <v>0</v>
      </c>
      <c r="AM404" s="91">
        <v>0</v>
      </c>
      <c r="AN404" s="91">
        <v>698277.19</v>
      </c>
      <c r="AO404" s="91">
        <v>0</v>
      </c>
      <c r="AP404" s="91">
        <v>103377.31</v>
      </c>
      <c r="AQ404" s="91">
        <v>0</v>
      </c>
      <c r="AR404" s="91">
        <v>0</v>
      </c>
      <c r="AS404" s="91">
        <v>28991674.82</v>
      </c>
      <c r="AT404" s="91">
        <v>2893520.86</v>
      </c>
      <c r="AU404" s="91">
        <v>544639.34</v>
      </c>
      <c r="AV404" s="92">
        <v>44834</v>
      </c>
      <c r="AW404" t="s">
        <v>8</v>
      </c>
      <c r="AX404">
        <v>2022</v>
      </c>
      <c r="AY404" t="s">
        <v>161</v>
      </c>
    </row>
    <row r="405" spans="1:51" x14ac:dyDescent="0.25">
      <c r="A405" s="89">
        <v>73</v>
      </c>
      <c r="B405" s="90" t="s">
        <v>84</v>
      </c>
      <c r="C405" s="91">
        <v>346057.25</v>
      </c>
      <c r="D405" s="91">
        <v>0</v>
      </c>
      <c r="E405" s="91">
        <v>0</v>
      </c>
      <c r="F405" s="91">
        <v>0</v>
      </c>
      <c r="G405" s="91">
        <v>0</v>
      </c>
      <c r="H405" s="91">
        <v>0</v>
      </c>
      <c r="I405" s="91">
        <v>0</v>
      </c>
      <c r="J405" s="91">
        <v>0</v>
      </c>
      <c r="K405" s="91">
        <v>0</v>
      </c>
      <c r="L405" s="91">
        <v>0</v>
      </c>
      <c r="M405" s="91">
        <v>0</v>
      </c>
      <c r="N405" s="91">
        <v>0</v>
      </c>
      <c r="O405" s="91">
        <v>0</v>
      </c>
      <c r="P405" s="91">
        <v>0</v>
      </c>
      <c r="Q405" s="91">
        <v>0</v>
      </c>
      <c r="R405" s="91">
        <v>0</v>
      </c>
      <c r="S405" s="91">
        <v>0</v>
      </c>
      <c r="T405" s="91">
        <v>0</v>
      </c>
      <c r="U405" s="91">
        <v>1045.2</v>
      </c>
      <c r="V405" s="91">
        <v>0</v>
      </c>
      <c r="W405" s="91">
        <v>0</v>
      </c>
      <c r="X405" s="91">
        <v>0</v>
      </c>
      <c r="Y405" s="91">
        <v>45699.65</v>
      </c>
      <c r="Z405" s="91">
        <v>0</v>
      </c>
      <c r="AA405" s="91">
        <v>2120.1</v>
      </c>
      <c r="AB405" s="91">
        <v>0</v>
      </c>
      <c r="AC405" s="326">
        <v>10904.84</v>
      </c>
      <c r="AD405" s="91">
        <v>62678</v>
      </c>
      <c r="AE405" s="91">
        <v>0</v>
      </c>
      <c r="AF405" s="91">
        <v>0</v>
      </c>
      <c r="AG405" s="91">
        <v>0</v>
      </c>
      <c r="AH405" s="91">
        <v>0</v>
      </c>
      <c r="AI405" s="91">
        <v>0</v>
      </c>
      <c r="AJ405" s="91">
        <v>0</v>
      </c>
      <c r="AK405" s="91">
        <v>2728.13</v>
      </c>
      <c r="AL405" s="91">
        <v>0</v>
      </c>
      <c r="AM405" s="91">
        <v>0</v>
      </c>
      <c r="AN405" s="91">
        <v>14231.53</v>
      </c>
      <c r="AO405" s="91">
        <v>0</v>
      </c>
      <c r="AP405" s="91">
        <v>0</v>
      </c>
      <c r="AQ405" s="91">
        <v>0</v>
      </c>
      <c r="AR405" s="91">
        <v>0</v>
      </c>
      <c r="AS405" s="91">
        <v>122447.79</v>
      </c>
      <c r="AT405" s="91">
        <v>223609.46</v>
      </c>
      <c r="AU405" s="91">
        <v>206649.8</v>
      </c>
      <c r="AV405" s="92">
        <v>44834</v>
      </c>
      <c r="AW405" t="s">
        <v>8</v>
      </c>
      <c r="AX405">
        <v>2022</v>
      </c>
      <c r="AY405" t="s">
        <v>190</v>
      </c>
    </row>
    <row r="406" spans="1:51" x14ac:dyDescent="0.25">
      <c r="A406" s="89">
        <v>74</v>
      </c>
      <c r="B406" s="90" t="s">
        <v>82</v>
      </c>
      <c r="C406" s="91">
        <v>828903585.21000004</v>
      </c>
      <c r="D406" s="91">
        <v>3388360.25</v>
      </c>
      <c r="E406" s="91">
        <v>0</v>
      </c>
      <c r="F406" s="91">
        <v>0</v>
      </c>
      <c r="G406" s="91">
        <v>555120.94000000006</v>
      </c>
      <c r="H406" s="91">
        <v>0</v>
      </c>
      <c r="I406" s="91">
        <v>0</v>
      </c>
      <c r="J406" s="91">
        <v>6284911.4300000006</v>
      </c>
      <c r="K406" s="91">
        <v>1552847.6500000001</v>
      </c>
      <c r="L406" s="91">
        <v>0</v>
      </c>
      <c r="M406" s="91">
        <v>473396330.42000002</v>
      </c>
      <c r="N406" s="91">
        <v>208345906.91999999</v>
      </c>
      <c r="O406" s="91">
        <v>681742237.34000003</v>
      </c>
      <c r="P406" s="91">
        <v>7647773.0800000001</v>
      </c>
      <c r="Q406" s="91">
        <v>0</v>
      </c>
      <c r="R406" s="91">
        <v>0</v>
      </c>
      <c r="S406" s="91">
        <v>0</v>
      </c>
      <c r="T406" s="91">
        <v>701171250.69000006</v>
      </c>
      <c r="U406" s="91">
        <v>446454</v>
      </c>
      <c r="V406" s="91">
        <v>457577</v>
      </c>
      <c r="W406" s="91">
        <v>61597.37</v>
      </c>
      <c r="X406" s="91">
        <v>6167187.0599999996</v>
      </c>
      <c r="Y406" s="91">
        <v>167780.68</v>
      </c>
      <c r="Z406" s="91">
        <v>0</v>
      </c>
      <c r="AA406" s="91">
        <v>61199101.939999998</v>
      </c>
      <c r="AB406" s="91">
        <v>1136680.43</v>
      </c>
      <c r="AC406" s="326">
        <v>37886469.160000004</v>
      </c>
      <c r="AD406" s="91">
        <v>274557.92</v>
      </c>
      <c r="AE406" s="91">
        <v>973705.21</v>
      </c>
      <c r="AF406" s="91">
        <v>0</v>
      </c>
      <c r="AG406" s="91">
        <v>0</v>
      </c>
      <c r="AH406" s="91">
        <v>9266952.5199999996</v>
      </c>
      <c r="AI406" s="91">
        <v>0</v>
      </c>
      <c r="AJ406" s="91">
        <v>2686528.9499999997</v>
      </c>
      <c r="AK406" s="91">
        <v>3856235.96</v>
      </c>
      <c r="AL406" s="91">
        <v>173136.04</v>
      </c>
      <c r="AM406" s="91">
        <v>0</v>
      </c>
      <c r="AN406" s="91">
        <v>2285785.39</v>
      </c>
      <c r="AO406" s="91">
        <v>50913.7</v>
      </c>
      <c r="AP406" s="91">
        <v>606116.89</v>
      </c>
      <c r="AQ406" s="91">
        <v>0</v>
      </c>
      <c r="AR406" s="91">
        <v>0</v>
      </c>
      <c r="AS406" s="91">
        <v>120724592.24000001</v>
      </c>
      <c r="AT406" s="91">
        <v>7007741.9800000004</v>
      </c>
      <c r="AU406" s="91">
        <v>35554</v>
      </c>
      <c r="AV406" s="92">
        <v>44834</v>
      </c>
      <c r="AW406" t="s">
        <v>8</v>
      </c>
      <c r="AX406">
        <v>2022</v>
      </c>
      <c r="AY406" t="s">
        <v>148</v>
      </c>
    </row>
    <row r="407" spans="1:51" x14ac:dyDescent="0.25">
      <c r="A407" s="89">
        <v>77</v>
      </c>
      <c r="B407" s="90" t="s">
        <v>195</v>
      </c>
      <c r="C407" s="91">
        <v>11715.59</v>
      </c>
      <c r="D407" s="91">
        <v>0</v>
      </c>
      <c r="E407" s="91">
        <v>0</v>
      </c>
      <c r="F407" s="91">
        <v>0</v>
      </c>
      <c r="G407" s="91">
        <v>0</v>
      </c>
      <c r="H407" s="91">
        <v>0</v>
      </c>
      <c r="I407" s="91">
        <v>0</v>
      </c>
      <c r="J407" s="91">
        <v>702.02</v>
      </c>
      <c r="K407" s="91">
        <v>0</v>
      </c>
      <c r="L407" s="91">
        <v>0</v>
      </c>
      <c r="M407" s="91">
        <v>0</v>
      </c>
      <c r="N407" s="91">
        <v>0</v>
      </c>
      <c r="O407" s="91">
        <v>0</v>
      </c>
      <c r="P407" s="91">
        <v>0</v>
      </c>
      <c r="Q407" s="91">
        <v>0</v>
      </c>
      <c r="R407" s="91">
        <v>0</v>
      </c>
      <c r="S407" s="91">
        <v>0</v>
      </c>
      <c r="T407" s="91">
        <v>702.02</v>
      </c>
      <c r="U407" s="91">
        <v>0</v>
      </c>
      <c r="V407" s="91">
        <v>0</v>
      </c>
      <c r="W407" s="91">
        <v>0</v>
      </c>
      <c r="X407" s="91">
        <v>0</v>
      </c>
      <c r="Y407" s="91">
        <v>0</v>
      </c>
      <c r="Z407" s="91">
        <v>0</v>
      </c>
      <c r="AA407" s="91">
        <v>0</v>
      </c>
      <c r="AB407" s="91">
        <v>0</v>
      </c>
      <c r="AC407" s="326">
        <v>0</v>
      </c>
      <c r="AD407" s="91">
        <v>0</v>
      </c>
      <c r="AE407" s="91">
        <v>0</v>
      </c>
      <c r="AF407" s="91">
        <v>0</v>
      </c>
      <c r="AG407" s="91">
        <v>0</v>
      </c>
      <c r="AH407" s="91">
        <v>0</v>
      </c>
      <c r="AI407" s="91">
        <v>0</v>
      </c>
      <c r="AJ407" s="91">
        <v>0</v>
      </c>
      <c r="AK407" s="91">
        <v>11013.57</v>
      </c>
      <c r="AL407" s="91">
        <v>0</v>
      </c>
      <c r="AM407" s="91">
        <v>0</v>
      </c>
      <c r="AN407" s="91">
        <v>0</v>
      </c>
      <c r="AO407" s="91">
        <v>0</v>
      </c>
      <c r="AP407" s="91">
        <v>0</v>
      </c>
      <c r="AQ407" s="91">
        <v>0</v>
      </c>
      <c r="AR407" s="91">
        <v>0</v>
      </c>
      <c r="AS407" s="91">
        <v>0</v>
      </c>
      <c r="AT407" s="91">
        <v>11013.57</v>
      </c>
      <c r="AU407" s="91">
        <v>0</v>
      </c>
      <c r="AV407" s="92">
        <v>44834</v>
      </c>
      <c r="AW407" t="s">
        <v>8</v>
      </c>
      <c r="AX407">
        <v>2022</v>
      </c>
      <c r="AY407" t="s">
        <v>196</v>
      </c>
    </row>
    <row r="408" spans="1:51" x14ac:dyDescent="0.25">
      <c r="A408" s="89">
        <v>78</v>
      </c>
      <c r="B408" s="90" t="s">
        <v>88</v>
      </c>
      <c r="C408" s="91">
        <v>458566.35000000003</v>
      </c>
      <c r="D408" s="91">
        <v>178.93</v>
      </c>
      <c r="E408" s="91">
        <v>0</v>
      </c>
      <c r="F408" s="91">
        <v>0</v>
      </c>
      <c r="G408" s="91">
        <v>22.21</v>
      </c>
      <c r="H408" s="91">
        <v>0</v>
      </c>
      <c r="I408" s="91">
        <v>0</v>
      </c>
      <c r="J408" s="91">
        <v>1890.1</v>
      </c>
      <c r="K408" s="91">
        <v>7586.3</v>
      </c>
      <c r="L408" s="91">
        <v>0</v>
      </c>
      <c r="M408" s="91">
        <v>0</v>
      </c>
      <c r="N408" s="91">
        <v>0</v>
      </c>
      <c r="O408" s="91">
        <v>0</v>
      </c>
      <c r="P408" s="91">
        <v>5868.01</v>
      </c>
      <c r="Q408" s="91">
        <v>0</v>
      </c>
      <c r="R408" s="91">
        <v>0</v>
      </c>
      <c r="S408" s="91">
        <v>0</v>
      </c>
      <c r="T408" s="91">
        <v>15545.550000000001</v>
      </c>
      <c r="U408" s="91">
        <v>3707.4700000000003</v>
      </c>
      <c r="V408" s="91">
        <v>2636.45</v>
      </c>
      <c r="W408" s="91">
        <v>0</v>
      </c>
      <c r="X408" s="91">
        <v>0</v>
      </c>
      <c r="Y408" s="91">
        <v>0</v>
      </c>
      <c r="Z408" s="91">
        <v>0</v>
      </c>
      <c r="AA408" s="91">
        <v>140947.18</v>
      </c>
      <c r="AB408" s="91">
        <v>0</v>
      </c>
      <c r="AC408" s="326">
        <v>63841.62</v>
      </c>
      <c r="AD408" s="91">
        <v>0</v>
      </c>
      <c r="AE408" s="91">
        <v>1725</v>
      </c>
      <c r="AF408" s="91">
        <v>0</v>
      </c>
      <c r="AG408" s="91">
        <v>0</v>
      </c>
      <c r="AH408" s="91">
        <v>0</v>
      </c>
      <c r="AI408" s="91">
        <v>0</v>
      </c>
      <c r="AJ408" s="91">
        <v>0</v>
      </c>
      <c r="AK408" s="91">
        <v>148454.88</v>
      </c>
      <c r="AL408" s="91">
        <v>4860.45</v>
      </c>
      <c r="AM408" s="91">
        <v>0</v>
      </c>
      <c r="AN408" s="91">
        <v>9013</v>
      </c>
      <c r="AO408" s="91">
        <v>0</v>
      </c>
      <c r="AP408" s="91">
        <v>287.5</v>
      </c>
      <c r="AQ408" s="91">
        <v>0</v>
      </c>
      <c r="AR408" s="91">
        <v>0</v>
      </c>
      <c r="AS408" s="91">
        <v>212857.72</v>
      </c>
      <c r="AT408" s="91">
        <v>230163.08000000002</v>
      </c>
      <c r="AU408" s="91">
        <v>67547.25</v>
      </c>
      <c r="AV408" s="92">
        <v>44834</v>
      </c>
      <c r="AW408" t="s">
        <v>8</v>
      </c>
      <c r="AX408">
        <v>2022</v>
      </c>
      <c r="AY408" t="s">
        <v>185</v>
      </c>
    </row>
    <row r="409" spans="1:51" x14ac:dyDescent="0.25">
      <c r="A409" s="89">
        <v>80</v>
      </c>
      <c r="B409" s="90" t="s">
        <v>89</v>
      </c>
      <c r="C409" s="91">
        <v>254597811.29999998</v>
      </c>
      <c r="D409" s="91">
        <v>58742.17</v>
      </c>
      <c r="E409" s="91">
        <v>0</v>
      </c>
      <c r="F409" s="91">
        <v>0</v>
      </c>
      <c r="G409" s="91">
        <v>490835.24</v>
      </c>
      <c r="H409" s="91">
        <v>0</v>
      </c>
      <c r="I409" s="91">
        <v>0</v>
      </c>
      <c r="J409" s="91">
        <v>256441.62</v>
      </c>
      <c r="K409" s="91">
        <v>806401.94</v>
      </c>
      <c r="L409" s="91">
        <v>0</v>
      </c>
      <c r="M409" s="91">
        <v>57088620.160000004</v>
      </c>
      <c r="N409" s="91">
        <v>131890753.96000001</v>
      </c>
      <c r="O409" s="91">
        <v>188979374.12</v>
      </c>
      <c r="P409" s="91">
        <v>2332641.6999999997</v>
      </c>
      <c r="Q409" s="91">
        <v>0</v>
      </c>
      <c r="R409" s="91">
        <v>0</v>
      </c>
      <c r="S409" s="91">
        <v>0</v>
      </c>
      <c r="T409" s="91">
        <v>192924436.78999999</v>
      </c>
      <c r="U409" s="91">
        <v>1931942.83</v>
      </c>
      <c r="V409" s="91">
        <v>504054.1</v>
      </c>
      <c r="W409" s="91">
        <v>321177.36000000004</v>
      </c>
      <c r="X409" s="91">
        <v>1483558.92</v>
      </c>
      <c r="Y409" s="91">
        <v>1494409.06</v>
      </c>
      <c r="Z409" s="91">
        <v>0</v>
      </c>
      <c r="AA409" s="91">
        <v>0</v>
      </c>
      <c r="AB409" s="91">
        <v>0</v>
      </c>
      <c r="AC409" s="326">
        <v>21493484.140000001</v>
      </c>
      <c r="AD409" s="91">
        <v>5421272.9899999993</v>
      </c>
      <c r="AE409" s="91">
        <v>408948.47999999998</v>
      </c>
      <c r="AF409" s="91">
        <v>0</v>
      </c>
      <c r="AG409" s="91">
        <v>0</v>
      </c>
      <c r="AH409" s="91">
        <v>0</v>
      </c>
      <c r="AI409" s="91">
        <v>0</v>
      </c>
      <c r="AJ409" s="91">
        <v>13627168.84</v>
      </c>
      <c r="AK409" s="91">
        <v>2844162.73</v>
      </c>
      <c r="AL409" s="91">
        <v>1072942.6600000001</v>
      </c>
      <c r="AM409" s="91">
        <v>0</v>
      </c>
      <c r="AN409" s="91">
        <v>3000963.58</v>
      </c>
      <c r="AO409" s="91">
        <v>0</v>
      </c>
      <c r="AP409" s="91">
        <v>271364.68</v>
      </c>
      <c r="AQ409" s="91">
        <v>0</v>
      </c>
      <c r="AR409" s="91">
        <v>0</v>
      </c>
      <c r="AS409" s="91">
        <v>46686016.719999999</v>
      </c>
      <c r="AT409" s="91">
        <v>14987357.789999999</v>
      </c>
      <c r="AU409" s="91">
        <v>7797924.1399999997</v>
      </c>
      <c r="AV409" s="92">
        <v>44834</v>
      </c>
      <c r="AW409" t="s">
        <v>8</v>
      </c>
      <c r="AX409">
        <v>2022</v>
      </c>
      <c r="AY409" t="s">
        <v>288</v>
      </c>
    </row>
    <row r="410" spans="1:51" x14ac:dyDescent="0.25">
      <c r="A410" s="89">
        <v>83</v>
      </c>
      <c r="B410" s="90" t="s">
        <v>96</v>
      </c>
      <c r="C410" s="91">
        <v>75297673.920000002</v>
      </c>
      <c r="D410" s="91">
        <v>50163.32</v>
      </c>
      <c r="E410" s="91">
        <v>0</v>
      </c>
      <c r="F410" s="91">
        <v>0</v>
      </c>
      <c r="G410" s="91">
        <v>5458.4</v>
      </c>
      <c r="H410" s="91">
        <v>0</v>
      </c>
      <c r="I410" s="91">
        <v>0</v>
      </c>
      <c r="J410" s="91">
        <v>1454720.94</v>
      </c>
      <c r="K410" s="91">
        <v>227784.48</v>
      </c>
      <c r="L410" s="91">
        <v>0</v>
      </c>
      <c r="M410" s="91">
        <v>20208007.050000001</v>
      </c>
      <c r="N410" s="91">
        <v>27370955.48</v>
      </c>
      <c r="O410" s="91">
        <v>47578962.530000001</v>
      </c>
      <c r="P410" s="91">
        <v>1753049.5</v>
      </c>
      <c r="Q410" s="91">
        <v>0</v>
      </c>
      <c r="R410" s="91">
        <v>0</v>
      </c>
      <c r="S410" s="91">
        <v>0</v>
      </c>
      <c r="T410" s="91">
        <v>51070139.170000002</v>
      </c>
      <c r="U410" s="91">
        <v>1955970.22</v>
      </c>
      <c r="V410" s="91">
        <v>123474.86</v>
      </c>
      <c r="W410" s="91">
        <v>53905.07</v>
      </c>
      <c r="X410" s="91">
        <v>113111.32</v>
      </c>
      <c r="Y410" s="91">
        <v>28488.84</v>
      </c>
      <c r="Z410" s="91">
        <v>0</v>
      </c>
      <c r="AA410" s="91">
        <v>28909.170000000002</v>
      </c>
      <c r="AB410" s="91">
        <v>0</v>
      </c>
      <c r="AC410" s="326">
        <v>14497523.6</v>
      </c>
      <c r="AD410" s="91">
        <v>2311467.29</v>
      </c>
      <c r="AE410" s="91">
        <v>153544.12</v>
      </c>
      <c r="AF410" s="91">
        <v>0</v>
      </c>
      <c r="AG410" s="91">
        <v>0</v>
      </c>
      <c r="AH410" s="91">
        <v>0</v>
      </c>
      <c r="AI410" s="91">
        <v>0</v>
      </c>
      <c r="AJ410" s="91">
        <v>29193.38</v>
      </c>
      <c r="AK410" s="91">
        <v>2470436.4700000002</v>
      </c>
      <c r="AL410" s="91">
        <v>229632.19</v>
      </c>
      <c r="AM410" s="91">
        <v>0</v>
      </c>
      <c r="AN410" s="91">
        <v>1016710.8200000001</v>
      </c>
      <c r="AO410" s="91">
        <v>0</v>
      </c>
      <c r="AP410" s="91">
        <v>24836.94</v>
      </c>
      <c r="AQ410" s="91">
        <v>0</v>
      </c>
      <c r="AR410" s="91">
        <v>0</v>
      </c>
      <c r="AS410" s="91">
        <v>19295587.869999997</v>
      </c>
      <c r="AT410" s="91">
        <v>4931946.8800000008</v>
      </c>
      <c r="AU410" s="91">
        <v>1190330.46</v>
      </c>
      <c r="AV410" s="92">
        <v>44834</v>
      </c>
      <c r="AW410" t="s">
        <v>8</v>
      </c>
      <c r="AX410">
        <v>2022</v>
      </c>
      <c r="AY410" t="s">
        <v>158</v>
      </c>
    </row>
    <row r="411" spans="1:51" x14ac:dyDescent="0.25">
      <c r="A411" s="89">
        <v>86</v>
      </c>
      <c r="B411" s="90" t="s">
        <v>197</v>
      </c>
      <c r="C411" s="91">
        <v>479054.80000000005</v>
      </c>
      <c r="D411" s="91">
        <v>0</v>
      </c>
      <c r="E411" s="91">
        <v>0</v>
      </c>
      <c r="F411" s="91">
        <v>0</v>
      </c>
      <c r="G411" s="91">
        <v>0</v>
      </c>
      <c r="H411" s="91">
        <v>0</v>
      </c>
      <c r="I411" s="91">
        <v>0</v>
      </c>
      <c r="J411" s="91">
        <v>211.4</v>
      </c>
      <c r="K411" s="91">
        <v>0</v>
      </c>
      <c r="L411" s="91">
        <v>0</v>
      </c>
      <c r="M411" s="91">
        <v>1045</v>
      </c>
      <c r="N411" s="91">
        <v>450508.36</v>
      </c>
      <c r="O411" s="91">
        <v>451553.36</v>
      </c>
      <c r="P411" s="91">
        <v>11889.64</v>
      </c>
      <c r="Q411" s="91">
        <v>0</v>
      </c>
      <c r="R411" s="91">
        <v>0</v>
      </c>
      <c r="S411" s="91">
        <v>0</v>
      </c>
      <c r="T411" s="91">
        <v>463654.40000000002</v>
      </c>
      <c r="U411" s="91">
        <v>0</v>
      </c>
      <c r="V411" s="91">
        <v>0</v>
      </c>
      <c r="W411" s="91">
        <v>0</v>
      </c>
      <c r="X411" s="91">
        <v>0</v>
      </c>
      <c r="Y411" s="91">
        <v>0</v>
      </c>
      <c r="Z411" s="91">
        <v>0</v>
      </c>
      <c r="AA411" s="91">
        <v>0</v>
      </c>
      <c r="AB411" s="91">
        <v>0</v>
      </c>
      <c r="AC411" s="326">
        <v>2111.4699999999998</v>
      </c>
      <c r="AD411" s="91">
        <v>0</v>
      </c>
      <c r="AE411" s="91">
        <v>0</v>
      </c>
      <c r="AF411" s="91">
        <v>0</v>
      </c>
      <c r="AG411" s="91">
        <v>0</v>
      </c>
      <c r="AH411" s="91">
        <v>0</v>
      </c>
      <c r="AI411" s="91">
        <v>0</v>
      </c>
      <c r="AJ411" s="91">
        <v>5250</v>
      </c>
      <c r="AK411" s="91">
        <v>2638.87</v>
      </c>
      <c r="AL411" s="91">
        <v>0</v>
      </c>
      <c r="AM411" s="91">
        <v>0</v>
      </c>
      <c r="AN411" s="91">
        <v>0</v>
      </c>
      <c r="AO411" s="91">
        <v>0</v>
      </c>
      <c r="AP411" s="91">
        <v>4900</v>
      </c>
      <c r="AQ411" s="91">
        <v>0</v>
      </c>
      <c r="AR411" s="91">
        <v>0</v>
      </c>
      <c r="AS411" s="91">
        <v>7361.4699999999993</v>
      </c>
      <c r="AT411" s="91">
        <v>8038.93</v>
      </c>
      <c r="AU411" s="91">
        <v>500.06</v>
      </c>
      <c r="AV411" s="92">
        <v>44834</v>
      </c>
      <c r="AW411" t="s">
        <v>8</v>
      </c>
      <c r="AX411">
        <v>2022</v>
      </c>
      <c r="AY411" t="s">
        <v>198</v>
      </c>
    </row>
    <row r="412" spans="1:51" x14ac:dyDescent="0.25">
      <c r="A412" s="89">
        <v>91</v>
      </c>
      <c r="B412" s="90" t="s">
        <v>106</v>
      </c>
      <c r="C412" s="91">
        <v>7356056.669999999</v>
      </c>
      <c r="D412" s="91">
        <v>2704053.28</v>
      </c>
      <c r="E412" s="91">
        <v>0</v>
      </c>
      <c r="F412" s="91">
        <v>0</v>
      </c>
      <c r="G412" s="91">
        <v>252435.38</v>
      </c>
      <c r="H412" s="91">
        <v>0</v>
      </c>
      <c r="I412" s="91">
        <v>0</v>
      </c>
      <c r="J412" s="91">
        <v>0</v>
      </c>
      <c r="K412" s="91">
        <v>0</v>
      </c>
      <c r="L412" s="91">
        <v>0</v>
      </c>
      <c r="M412" s="91">
        <v>0</v>
      </c>
      <c r="N412" s="91">
        <v>29160.78</v>
      </c>
      <c r="O412" s="91">
        <v>29160.78</v>
      </c>
      <c r="P412" s="91">
        <v>909784.76</v>
      </c>
      <c r="Q412" s="91">
        <v>0</v>
      </c>
      <c r="R412" s="91">
        <v>0</v>
      </c>
      <c r="S412" s="91">
        <v>0</v>
      </c>
      <c r="T412" s="91">
        <v>3895434.1999999993</v>
      </c>
      <c r="U412" s="91">
        <v>230356.01</v>
      </c>
      <c r="V412" s="91">
        <v>299864.45999999996</v>
      </c>
      <c r="W412" s="91">
        <v>0</v>
      </c>
      <c r="X412" s="91">
        <v>128952</v>
      </c>
      <c r="Y412" s="91">
        <v>0</v>
      </c>
      <c r="Z412" s="91">
        <v>0</v>
      </c>
      <c r="AA412" s="91">
        <v>0</v>
      </c>
      <c r="AB412" s="91">
        <v>0</v>
      </c>
      <c r="AC412" s="326">
        <v>0</v>
      </c>
      <c r="AD412" s="91">
        <v>19968</v>
      </c>
      <c r="AE412" s="91">
        <v>100</v>
      </c>
      <c r="AF412" s="91">
        <v>0</v>
      </c>
      <c r="AG412" s="91">
        <v>0</v>
      </c>
      <c r="AH412" s="91">
        <v>0</v>
      </c>
      <c r="AI412" s="91">
        <v>0</v>
      </c>
      <c r="AJ412" s="91">
        <v>2454234.5299999998</v>
      </c>
      <c r="AK412" s="91">
        <v>3049.88</v>
      </c>
      <c r="AL412" s="91">
        <v>33290.94</v>
      </c>
      <c r="AM412" s="91">
        <v>0</v>
      </c>
      <c r="AN412" s="91">
        <v>84790.52</v>
      </c>
      <c r="AO412" s="91">
        <v>0</v>
      </c>
      <c r="AP412" s="91">
        <v>500</v>
      </c>
      <c r="AQ412" s="91">
        <v>10368</v>
      </c>
      <c r="AR412" s="91">
        <v>0</v>
      </c>
      <c r="AS412" s="91">
        <v>3133475</v>
      </c>
      <c r="AT412" s="91">
        <v>327147.46999999997</v>
      </c>
      <c r="AU412" s="91">
        <v>195148.13</v>
      </c>
      <c r="AV412" s="92">
        <v>44834</v>
      </c>
      <c r="AW412" t="s">
        <v>8</v>
      </c>
      <c r="AX412">
        <v>2022</v>
      </c>
      <c r="AY412" t="s">
        <v>192</v>
      </c>
    </row>
    <row r="413" spans="1:51" x14ac:dyDescent="0.25">
      <c r="A413" s="89">
        <v>93</v>
      </c>
      <c r="B413" s="90" t="s">
        <v>103</v>
      </c>
      <c r="C413" s="91">
        <v>4813558.8000000007</v>
      </c>
      <c r="D413" s="91">
        <v>0</v>
      </c>
      <c r="E413" s="91">
        <v>0</v>
      </c>
      <c r="F413" s="91">
        <v>0</v>
      </c>
      <c r="G413" s="91">
        <v>10871.35</v>
      </c>
      <c r="H413" s="91">
        <v>0</v>
      </c>
      <c r="I413" s="91">
        <v>0</v>
      </c>
      <c r="J413" s="91">
        <v>1.2</v>
      </c>
      <c r="K413" s="91">
        <v>3023.42</v>
      </c>
      <c r="L413" s="91">
        <v>0</v>
      </c>
      <c r="M413" s="91">
        <v>2.97</v>
      </c>
      <c r="N413" s="91">
        <v>0</v>
      </c>
      <c r="O413" s="91">
        <v>2.97</v>
      </c>
      <c r="P413" s="91">
        <v>11776.71</v>
      </c>
      <c r="Q413" s="91">
        <v>0</v>
      </c>
      <c r="R413" s="91">
        <v>0</v>
      </c>
      <c r="S413" s="91">
        <v>0</v>
      </c>
      <c r="T413" s="91">
        <v>25675.65</v>
      </c>
      <c r="U413" s="91">
        <v>17933.91</v>
      </c>
      <c r="V413" s="91">
        <v>6891.04</v>
      </c>
      <c r="W413" s="91">
        <v>0</v>
      </c>
      <c r="X413" s="91">
        <v>150000</v>
      </c>
      <c r="Y413" s="91">
        <v>0</v>
      </c>
      <c r="Z413" s="91">
        <v>0</v>
      </c>
      <c r="AA413" s="91">
        <v>0</v>
      </c>
      <c r="AB413" s="91">
        <v>0</v>
      </c>
      <c r="AC413" s="326">
        <v>0</v>
      </c>
      <c r="AD413" s="91">
        <v>114595.32</v>
      </c>
      <c r="AE413" s="91">
        <v>2180.5500000000002</v>
      </c>
      <c r="AF413" s="91">
        <v>0</v>
      </c>
      <c r="AG413" s="91">
        <v>0</v>
      </c>
      <c r="AH413" s="91">
        <v>0</v>
      </c>
      <c r="AI413" s="91">
        <v>0</v>
      </c>
      <c r="AJ413" s="91">
        <v>0</v>
      </c>
      <c r="AK413" s="91">
        <v>79608.639999999999</v>
      </c>
      <c r="AL413" s="91">
        <v>66899.12</v>
      </c>
      <c r="AM413" s="91">
        <v>0</v>
      </c>
      <c r="AN413" s="91">
        <v>348536.86000000004</v>
      </c>
      <c r="AO413" s="91">
        <v>0</v>
      </c>
      <c r="AP413" s="91">
        <v>400</v>
      </c>
      <c r="AQ413" s="91">
        <v>0</v>
      </c>
      <c r="AR413" s="91">
        <v>0</v>
      </c>
      <c r="AS413" s="91">
        <v>291600.82</v>
      </c>
      <c r="AT413" s="91">
        <v>4496282.33</v>
      </c>
      <c r="AU413" s="91">
        <v>4000837.71</v>
      </c>
      <c r="AV413" s="92">
        <v>44834</v>
      </c>
      <c r="AW413" t="s">
        <v>8</v>
      </c>
      <c r="AX413">
        <v>2022</v>
      </c>
      <c r="AY413" t="s">
        <v>175</v>
      </c>
    </row>
    <row r="414" spans="1:51" x14ac:dyDescent="0.25">
      <c r="A414" s="89">
        <v>96</v>
      </c>
      <c r="B414" s="90" t="s">
        <v>73</v>
      </c>
      <c r="C414" s="91">
        <v>120031005.16000001</v>
      </c>
      <c r="D414" s="91">
        <v>13864.51</v>
      </c>
      <c r="E414" s="91">
        <v>0</v>
      </c>
      <c r="F414" s="91">
        <v>0</v>
      </c>
      <c r="G414" s="91">
        <v>74418.44</v>
      </c>
      <c r="H414" s="91">
        <v>0</v>
      </c>
      <c r="I414" s="91">
        <v>0</v>
      </c>
      <c r="J414" s="91">
        <v>621223.55999999994</v>
      </c>
      <c r="K414" s="91">
        <v>379479.2</v>
      </c>
      <c r="L414" s="91">
        <v>0</v>
      </c>
      <c r="M414" s="91">
        <v>49394013.980000004</v>
      </c>
      <c r="N414" s="91">
        <v>54590642.460000001</v>
      </c>
      <c r="O414" s="91">
        <v>103984656.44</v>
      </c>
      <c r="P414" s="91">
        <v>292654.57999999996</v>
      </c>
      <c r="Q414" s="91">
        <v>0</v>
      </c>
      <c r="R414" s="91">
        <v>0</v>
      </c>
      <c r="S414" s="91">
        <v>0</v>
      </c>
      <c r="T414" s="91">
        <v>105366296.73</v>
      </c>
      <c r="U414" s="91">
        <v>2858834.45</v>
      </c>
      <c r="V414" s="91">
        <v>194421.05000000002</v>
      </c>
      <c r="W414" s="91">
        <v>114794.85</v>
      </c>
      <c r="X414" s="91">
        <v>716289.08</v>
      </c>
      <c r="Y414" s="91">
        <v>51696.71</v>
      </c>
      <c r="Z414" s="91">
        <v>0</v>
      </c>
      <c r="AA414" s="91">
        <v>36983.849999999991</v>
      </c>
      <c r="AB414" s="91">
        <v>8740.51</v>
      </c>
      <c r="AC414" s="326">
        <v>5263862.4400000004</v>
      </c>
      <c r="AD414" s="91">
        <v>539736.84</v>
      </c>
      <c r="AE414" s="91">
        <v>787549.68</v>
      </c>
      <c r="AF414" s="91">
        <v>0</v>
      </c>
      <c r="AG414" s="91">
        <v>0</v>
      </c>
      <c r="AH414" s="91">
        <v>0</v>
      </c>
      <c r="AI414" s="91">
        <v>0</v>
      </c>
      <c r="AJ414" s="91">
        <v>69455.570000000007</v>
      </c>
      <c r="AK414" s="91">
        <v>740004.6</v>
      </c>
      <c r="AL414" s="91">
        <v>315719.84999999998</v>
      </c>
      <c r="AM414" s="91">
        <v>0</v>
      </c>
      <c r="AN414" s="91">
        <v>1055348.54</v>
      </c>
      <c r="AO414" s="91">
        <v>0</v>
      </c>
      <c r="AP414" s="91">
        <v>48881.82</v>
      </c>
      <c r="AQ414" s="91">
        <v>0</v>
      </c>
      <c r="AR414" s="91">
        <v>0</v>
      </c>
      <c r="AS414" s="91">
        <v>10642365.030000001</v>
      </c>
      <c r="AT414" s="91">
        <v>4022343.4</v>
      </c>
      <c r="AU414" s="91">
        <v>1862388.59</v>
      </c>
      <c r="AV414" s="92">
        <v>44834</v>
      </c>
      <c r="AW414" t="s">
        <v>8</v>
      </c>
      <c r="AX414">
        <v>2022</v>
      </c>
      <c r="AY414" t="s">
        <v>153</v>
      </c>
    </row>
    <row r="415" spans="1:51" x14ac:dyDescent="0.25">
      <c r="A415" s="89">
        <v>98</v>
      </c>
      <c r="B415" s="90" t="s">
        <v>64</v>
      </c>
      <c r="C415" s="91">
        <v>37029459.280000001</v>
      </c>
      <c r="D415" s="91">
        <v>209824.68999999997</v>
      </c>
      <c r="E415" s="91">
        <v>0</v>
      </c>
      <c r="F415" s="91">
        <v>0</v>
      </c>
      <c r="G415" s="91">
        <v>17884.650000000001</v>
      </c>
      <c r="H415" s="91">
        <v>0</v>
      </c>
      <c r="I415" s="91">
        <v>0</v>
      </c>
      <c r="J415" s="91">
        <v>1085378.72</v>
      </c>
      <c r="K415" s="91">
        <v>157392.37</v>
      </c>
      <c r="L415" s="91">
        <v>0</v>
      </c>
      <c r="M415" s="91">
        <v>18335765.699999999</v>
      </c>
      <c r="N415" s="91">
        <v>9766075.0399999991</v>
      </c>
      <c r="O415" s="91">
        <v>28101840.739999998</v>
      </c>
      <c r="P415" s="91">
        <v>177450.3</v>
      </c>
      <c r="Q415" s="91">
        <v>0</v>
      </c>
      <c r="R415" s="91">
        <v>0</v>
      </c>
      <c r="S415" s="91">
        <v>0</v>
      </c>
      <c r="T415" s="91">
        <v>29749771.469999999</v>
      </c>
      <c r="U415" s="91">
        <v>25933.640000000003</v>
      </c>
      <c r="V415" s="91">
        <v>24500.59</v>
      </c>
      <c r="W415" s="91">
        <v>0</v>
      </c>
      <c r="X415" s="91">
        <v>115267.32</v>
      </c>
      <c r="Y415" s="91">
        <v>14406.82</v>
      </c>
      <c r="Z415" s="91">
        <v>0</v>
      </c>
      <c r="AA415" s="91">
        <v>204013.62</v>
      </c>
      <c r="AB415" s="91">
        <v>0</v>
      </c>
      <c r="AC415" s="326">
        <v>1409106.49</v>
      </c>
      <c r="AD415" s="91">
        <v>952742.67</v>
      </c>
      <c r="AE415" s="91">
        <v>39490.29</v>
      </c>
      <c r="AF415" s="91">
        <v>0</v>
      </c>
      <c r="AG415" s="91">
        <v>0</v>
      </c>
      <c r="AH415" s="91">
        <v>0</v>
      </c>
      <c r="AI415" s="91">
        <v>0</v>
      </c>
      <c r="AJ415" s="91">
        <v>2036</v>
      </c>
      <c r="AK415" s="91">
        <v>949900.19000000006</v>
      </c>
      <c r="AL415" s="91">
        <v>71820.939999999988</v>
      </c>
      <c r="AM415" s="91">
        <v>0</v>
      </c>
      <c r="AN415" s="91">
        <v>581094.7699999999</v>
      </c>
      <c r="AO415" s="91">
        <v>0</v>
      </c>
      <c r="AP415" s="91">
        <v>104891.22</v>
      </c>
      <c r="AQ415" s="91">
        <v>0</v>
      </c>
      <c r="AR415" s="91">
        <v>0</v>
      </c>
      <c r="AS415" s="91">
        <v>2787497.44</v>
      </c>
      <c r="AT415" s="91">
        <v>4492190.37</v>
      </c>
      <c r="AU415" s="91">
        <v>2784483.25</v>
      </c>
      <c r="AV415" s="92">
        <v>44834</v>
      </c>
      <c r="AW415" t="s">
        <v>8</v>
      </c>
      <c r="AX415">
        <v>2022</v>
      </c>
      <c r="AY415" t="s">
        <v>165</v>
      </c>
    </row>
    <row r="416" spans="1:51" x14ac:dyDescent="0.25">
      <c r="A416" s="89">
        <v>100</v>
      </c>
      <c r="B416" s="90" t="s">
        <v>79</v>
      </c>
      <c r="C416" s="91">
        <v>127603506.19</v>
      </c>
      <c r="D416" s="91">
        <v>11578.45</v>
      </c>
      <c r="E416" s="91">
        <v>0</v>
      </c>
      <c r="F416" s="91">
        <v>0</v>
      </c>
      <c r="G416" s="91">
        <v>91240.94</v>
      </c>
      <c r="H416" s="91">
        <v>0</v>
      </c>
      <c r="I416" s="91">
        <v>0</v>
      </c>
      <c r="J416" s="91">
        <v>599600.72</v>
      </c>
      <c r="K416" s="91">
        <v>138761.04</v>
      </c>
      <c r="L416" s="91">
        <v>0</v>
      </c>
      <c r="M416" s="91">
        <v>64206135.68</v>
      </c>
      <c r="N416" s="91">
        <v>52817192.490000002</v>
      </c>
      <c r="O416" s="91">
        <v>117023328.17</v>
      </c>
      <c r="P416" s="91">
        <v>1036929.81</v>
      </c>
      <c r="Q416" s="91">
        <v>0</v>
      </c>
      <c r="R416" s="91">
        <v>0</v>
      </c>
      <c r="S416" s="91">
        <v>0</v>
      </c>
      <c r="T416" s="91">
        <v>118901439.13</v>
      </c>
      <c r="U416" s="91">
        <v>536627.61</v>
      </c>
      <c r="V416" s="91">
        <v>67248.22</v>
      </c>
      <c r="W416" s="91">
        <v>20188.41</v>
      </c>
      <c r="X416" s="91">
        <v>69633.02</v>
      </c>
      <c r="Y416" s="91">
        <v>255215.44</v>
      </c>
      <c r="Z416" s="91">
        <v>0</v>
      </c>
      <c r="AA416" s="91">
        <v>0</v>
      </c>
      <c r="AB416" s="91">
        <v>0</v>
      </c>
      <c r="AC416" s="326">
        <v>4788810.79</v>
      </c>
      <c r="AD416" s="91">
        <v>54245.66</v>
      </c>
      <c r="AE416" s="91">
        <v>307011.69</v>
      </c>
      <c r="AF416" s="91">
        <v>0</v>
      </c>
      <c r="AG416" s="91">
        <v>0</v>
      </c>
      <c r="AH416" s="91">
        <v>0</v>
      </c>
      <c r="AI416" s="91">
        <v>0</v>
      </c>
      <c r="AJ416" s="91">
        <v>25247.68</v>
      </c>
      <c r="AK416" s="91">
        <v>987342.29999999993</v>
      </c>
      <c r="AL416" s="91">
        <v>89144.3</v>
      </c>
      <c r="AM416" s="91">
        <v>0</v>
      </c>
      <c r="AN416" s="91">
        <v>513572.87</v>
      </c>
      <c r="AO416" s="91">
        <v>0</v>
      </c>
      <c r="AP416" s="91">
        <v>6852.85</v>
      </c>
      <c r="AQ416" s="91">
        <v>0</v>
      </c>
      <c r="AR416" s="91">
        <v>0</v>
      </c>
      <c r="AS416" s="91">
        <v>6124228.5200000005</v>
      </c>
      <c r="AT416" s="91">
        <v>2577838.5399999996</v>
      </c>
      <c r="AU416" s="91">
        <v>980926.22</v>
      </c>
      <c r="AV416" s="92">
        <v>44834</v>
      </c>
      <c r="AW416" t="s">
        <v>8</v>
      </c>
      <c r="AX416">
        <v>2022</v>
      </c>
      <c r="AY416" t="s">
        <v>151</v>
      </c>
    </row>
    <row r="417" spans="1:51" x14ac:dyDescent="0.25">
      <c r="A417" s="89">
        <v>103</v>
      </c>
      <c r="B417" s="90" t="s">
        <v>74</v>
      </c>
      <c r="C417" s="91">
        <v>350679.42999999993</v>
      </c>
      <c r="D417" s="91">
        <v>0</v>
      </c>
      <c r="E417" s="91">
        <v>0</v>
      </c>
      <c r="F417" s="91">
        <v>0</v>
      </c>
      <c r="G417" s="91">
        <v>0</v>
      </c>
      <c r="H417" s="91">
        <v>0</v>
      </c>
      <c r="I417" s="91">
        <v>0</v>
      </c>
      <c r="J417" s="91">
        <v>0</v>
      </c>
      <c r="K417" s="91">
        <v>0</v>
      </c>
      <c r="L417" s="91">
        <v>0</v>
      </c>
      <c r="M417" s="91">
        <v>16734.72</v>
      </c>
      <c r="N417" s="91">
        <v>0</v>
      </c>
      <c r="O417" s="91">
        <v>16734.72</v>
      </c>
      <c r="P417" s="91">
        <v>0</v>
      </c>
      <c r="Q417" s="91">
        <v>0</v>
      </c>
      <c r="R417" s="91">
        <v>0</v>
      </c>
      <c r="S417" s="91">
        <v>0</v>
      </c>
      <c r="T417" s="91">
        <v>16734.72</v>
      </c>
      <c r="U417" s="91">
        <v>6226.82</v>
      </c>
      <c r="V417" s="91">
        <v>0</v>
      </c>
      <c r="W417" s="91">
        <v>0</v>
      </c>
      <c r="X417" s="91">
        <v>0</v>
      </c>
      <c r="Y417" s="91">
        <v>0</v>
      </c>
      <c r="Z417" s="91">
        <v>0</v>
      </c>
      <c r="AA417" s="91">
        <v>0</v>
      </c>
      <c r="AB417" s="91">
        <v>0</v>
      </c>
      <c r="AC417" s="326">
        <v>313.24</v>
      </c>
      <c r="AD417" s="91">
        <v>10527.33</v>
      </c>
      <c r="AE417" s="91">
        <v>54921.26</v>
      </c>
      <c r="AF417" s="91">
        <v>0</v>
      </c>
      <c r="AG417" s="91">
        <v>0</v>
      </c>
      <c r="AH417" s="91">
        <v>0</v>
      </c>
      <c r="AI417" s="91">
        <v>0</v>
      </c>
      <c r="AJ417" s="91">
        <v>0</v>
      </c>
      <c r="AK417" s="91">
        <v>328.86</v>
      </c>
      <c r="AL417" s="91">
        <v>7253.97</v>
      </c>
      <c r="AM417" s="91">
        <v>0</v>
      </c>
      <c r="AN417" s="91">
        <v>23081.439999999999</v>
      </c>
      <c r="AO417" s="91">
        <v>0</v>
      </c>
      <c r="AP417" s="91">
        <v>193.95</v>
      </c>
      <c r="AQ417" s="91">
        <v>0</v>
      </c>
      <c r="AR417" s="91">
        <v>0</v>
      </c>
      <c r="AS417" s="91">
        <v>71988.649999999994</v>
      </c>
      <c r="AT417" s="91">
        <v>261956.06</v>
      </c>
      <c r="AU417" s="91">
        <v>231097.84</v>
      </c>
      <c r="AV417" s="92">
        <v>44834</v>
      </c>
      <c r="AW417" t="s">
        <v>8</v>
      </c>
      <c r="AX417">
        <v>2022</v>
      </c>
      <c r="AY417" t="s">
        <v>184</v>
      </c>
    </row>
    <row r="418" spans="1:51" x14ac:dyDescent="0.25">
      <c r="A418" s="89">
        <v>106</v>
      </c>
      <c r="B418" s="90" t="s">
        <v>92</v>
      </c>
      <c r="C418" s="91">
        <v>6208147.8599999994</v>
      </c>
      <c r="D418" s="91">
        <v>0</v>
      </c>
      <c r="E418" s="91">
        <v>0</v>
      </c>
      <c r="F418" s="91">
        <v>0</v>
      </c>
      <c r="G418" s="91">
        <v>4122.51</v>
      </c>
      <c r="H418" s="91">
        <v>0</v>
      </c>
      <c r="I418" s="91">
        <v>0</v>
      </c>
      <c r="J418" s="91">
        <v>74116.42</v>
      </c>
      <c r="K418" s="91">
        <v>-26231.17</v>
      </c>
      <c r="L418" s="91">
        <v>0</v>
      </c>
      <c r="M418" s="91">
        <v>0</v>
      </c>
      <c r="N418" s="91">
        <v>0</v>
      </c>
      <c r="O418" s="91">
        <v>0</v>
      </c>
      <c r="P418" s="91">
        <v>111244.99</v>
      </c>
      <c r="Q418" s="91">
        <v>0</v>
      </c>
      <c r="R418" s="91">
        <v>0</v>
      </c>
      <c r="S418" s="91">
        <v>0</v>
      </c>
      <c r="T418" s="91">
        <v>163252.75</v>
      </c>
      <c r="U418" s="91">
        <v>33841.17</v>
      </c>
      <c r="V418" s="91">
        <v>23728.75</v>
      </c>
      <c r="W418" s="91">
        <v>4831.95</v>
      </c>
      <c r="X418" s="91">
        <v>28389.599999999999</v>
      </c>
      <c r="Y418" s="91">
        <v>123769.34</v>
      </c>
      <c r="Z418" s="91">
        <v>0</v>
      </c>
      <c r="AA418" s="91">
        <v>400793.46</v>
      </c>
      <c r="AB418" s="91">
        <v>0</v>
      </c>
      <c r="AC418" s="326">
        <v>565564.59</v>
      </c>
      <c r="AD418" s="91">
        <v>111467.15</v>
      </c>
      <c r="AE418" s="91">
        <v>6074.1</v>
      </c>
      <c r="AF418" s="91">
        <v>0</v>
      </c>
      <c r="AG418" s="91">
        <v>0</v>
      </c>
      <c r="AH418" s="91">
        <v>0</v>
      </c>
      <c r="AI418" s="91">
        <v>0</v>
      </c>
      <c r="AJ418" s="91">
        <v>12421.67</v>
      </c>
      <c r="AK418" s="91">
        <v>842118.77</v>
      </c>
      <c r="AL418" s="91">
        <v>122674.14</v>
      </c>
      <c r="AM418" s="91">
        <v>0</v>
      </c>
      <c r="AN418" s="91">
        <v>299470.38</v>
      </c>
      <c r="AO418" s="91">
        <v>0</v>
      </c>
      <c r="AP418" s="91">
        <v>11462.64</v>
      </c>
      <c r="AQ418" s="91">
        <v>0</v>
      </c>
      <c r="AR418" s="91">
        <v>0</v>
      </c>
      <c r="AS418" s="91">
        <v>1310881.7799999998</v>
      </c>
      <c r="AT418" s="91">
        <v>4734013.3299999991</v>
      </c>
      <c r="AU418" s="91">
        <v>3458287.4</v>
      </c>
      <c r="AV418" s="92">
        <v>44834</v>
      </c>
      <c r="AW418" t="s">
        <v>8</v>
      </c>
      <c r="AX418">
        <v>2022</v>
      </c>
      <c r="AY418" t="s">
        <v>172</v>
      </c>
    </row>
    <row r="419" spans="1:51" x14ac:dyDescent="0.25">
      <c r="A419" s="89">
        <v>107</v>
      </c>
      <c r="B419" s="90" t="s">
        <v>60</v>
      </c>
      <c r="C419" s="91">
        <v>48128788.230000004</v>
      </c>
      <c r="D419" s="91">
        <v>0</v>
      </c>
      <c r="E419" s="91">
        <v>0</v>
      </c>
      <c r="F419" s="91">
        <v>0</v>
      </c>
      <c r="G419" s="91">
        <v>11386.050000000001</v>
      </c>
      <c r="H419" s="91">
        <v>0</v>
      </c>
      <c r="I419" s="91">
        <v>0</v>
      </c>
      <c r="J419" s="91">
        <v>247250.72</v>
      </c>
      <c r="K419" s="91">
        <v>51006.81</v>
      </c>
      <c r="L419" s="91">
        <v>0</v>
      </c>
      <c r="M419" s="91">
        <v>787355.52</v>
      </c>
      <c r="N419" s="91">
        <v>6585401.7599999998</v>
      </c>
      <c r="O419" s="91">
        <v>7372757.2799999993</v>
      </c>
      <c r="P419" s="91">
        <v>317153.06</v>
      </c>
      <c r="Q419" s="91">
        <v>0</v>
      </c>
      <c r="R419" s="91">
        <v>0</v>
      </c>
      <c r="S419" s="91">
        <v>0</v>
      </c>
      <c r="T419" s="91">
        <v>7999553.919999999</v>
      </c>
      <c r="U419" s="91">
        <v>115177.05</v>
      </c>
      <c r="V419" s="91">
        <v>0</v>
      </c>
      <c r="W419" s="91">
        <v>15125.55</v>
      </c>
      <c r="X419" s="91">
        <v>149240.89000000001</v>
      </c>
      <c r="Y419" s="91">
        <v>19145.599999999999</v>
      </c>
      <c r="Z419" s="91">
        <v>0</v>
      </c>
      <c r="AA419" s="91">
        <v>187352.61</v>
      </c>
      <c r="AB419" s="91">
        <v>0</v>
      </c>
      <c r="AC419" s="326">
        <v>985837.42999999993</v>
      </c>
      <c r="AD419" s="91">
        <v>2288303.5299999998</v>
      </c>
      <c r="AE419" s="91">
        <v>1484508.22</v>
      </c>
      <c r="AF419" s="91">
        <v>0</v>
      </c>
      <c r="AG419" s="91">
        <v>0</v>
      </c>
      <c r="AH419" s="91">
        <v>0</v>
      </c>
      <c r="AI419" s="91">
        <v>0</v>
      </c>
      <c r="AJ419" s="91">
        <v>11495365.359999999</v>
      </c>
      <c r="AK419" s="91">
        <v>643814.51</v>
      </c>
      <c r="AL419" s="91">
        <v>396293.37</v>
      </c>
      <c r="AM419" s="91">
        <v>0</v>
      </c>
      <c r="AN419" s="91">
        <v>798343.77999999991</v>
      </c>
      <c r="AO419" s="91">
        <v>0</v>
      </c>
      <c r="AP419" s="91">
        <v>0</v>
      </c>
      <c r="AQ419" s="91">
        <v>0</v>
      </c>
      <c r="AR419" s="91">
        <v>0</v>
      </c>
      <c r="AS419" s="91">
        <v>16740056.239999998</v>
      </c>
      <c r="AT419" s="91">
        <v>23389178.07</v>
      </c>
      <c r="AU419" s="91">
        <v>21550726.41</v>
      </c>
      <c r="AV419" s="92">
        <v>44834</v>
      </c>
      <c r="AW419" t="s">
        <v>8</v>
      </c>
      <c r="AX419">
        <v>2022</v>
      </c>
      <c r="AY419" t="s">
        <v>160</v>
      </c>
    </row>
    <row r="420" spans="1:51" x14ac:dyDescent="0.25">
      <c r="A420" s="89">
        <v>108</v>
      </c>
      <c r="B420" s="90" t="s">
        <v>102</v>
      </c>
      <c r="C420" s="91">
        <v>878188.56</v>
      </c>
      <c r="D420" s="91">
        <v>268.39999999999998</v>
      </c>
      <c r="E420" s="91">
        <v>0</v>
      </c>
      <c r="F420" s="91">
        <v>0</v>
      </c>
      <c r="G420" s="91">
        <v>0</v>
      </c>
      <c r="H420" s="91">
        <v>0</v>
      </c>
      <c r="I420" s="91">
        <v>0</v>
      </c>
      <c r="J420" s="91">
        <v>4740.71</v>
      </c>
      <c r="K420" s="91">
        <v>0</v>
      </c>
      <c r="L420" s="91">
        <v>0</v>
      </c>
      <c r="M420" s="91">
        <v>215470.33</v>
      </c>
      <c r="N420" s="91">
        <v>13511.44</v>
      </c>
      <c r="O420" s="91">
        <v>228981.77</v>
      </c>
      <c r="P420" s="91">
        <v>3618.48</v>
      </c>
      <c r="Q420" s="91">
        <v>0</v>
      </c>
      <c r="R420" s="91">
        <v>0</v>
      </c>
      <c r="S420" s="91">
        <v>0</v>
      </c>
      <c r="T420" s="91">
        <v>237609.36</v>
      </c>
      <c r="U420" s="91">
        <v>16143.55</v>
      </c>
      <c r="V420" s="91">
        <v>0</v>
      </c>
      <c r="W420" s="91">
        <v>0</v>
      </c>
      <c r="X420" s="91">
        <v>0</v>
      </c>
      <c r="Y420" s="91">
        <v>0</v>
      </c>
      <c r="Z420" s="91">
        <v>0</v>
      </c>
      <c r="AA420" s="91">
        <v>33705.299999999996</v>
      </c>
      <c r="AB420" s="91">
        <v>0</v>
      </c>
      <c r="AC420" s="326">
        <v>168231.48</v>
      </c>
      <c r="AD420" s="91">
        <v>69487.97</v>
      </c>
      <c r="AE420" s="91">
        <v>331461.33</v>
      </c>
      <c r="AF420" s="91">
        <v>0</v>
      </c>
      <c r="AG420" s="91">
        <v>0</v>
      </c>
      <c r="AH420" s="91">
        <v>0</v>
      </c>
      <c r="AI420" s="91">
        <v>0</v>
      </c>
      <c r="AJ420" s="91">
        <v>3759.97</v>
      </c>
      <c r="AK420" s="91">
        <v>90.36</v>
      </c>
      <c r="AL420" s="91">
        <v>1249</v>
      </c>
      <c r="AM420" s="91">
        <v>0</v>
      </c>
      <c r="AN420" s="91">
        <v>13857.24</v>
      </c>
      <c r="AO420" s="91">
        <v>0</v>
      </c>
      <c r="AP420" s="91">
        <v>0</v>
      </c>
      <c r="AQ420" s="91">
        <v>0</v>
      </c>
      <c r="AR420" s="91">
        <v>0</v>
      </c>
      <c r="AS420" s="91">
        <v>622789.60000000009</v>
      </c>
      <c r="AT420" s="91">
        <v>17789.599999999999</v>
      </c>
      <c r="AU420" s="91">
        <v>2593</v>
      </c>
      <c r="AV420" s="92">
        <v>44834</v>
      </c>
      <c r="AW420" t="s">
        <v>8</v>
      </c>
      <c r="AX420">
        <v>2022</v>
      </c>
      <c r="AY420" t="s">
        <v>183</v>
      </c>
    </row>
    <row r="421" spans="1:51" x14ac:dyDescent="0.25">
      <c r="A421" s="89">
        <v>109</v>
      </c>
      <c r="B421" s="90" t="s">
        <v>66</v>
      </c>
      <c r="C421" s="91">
        <v>61450618.579999998</v>
      </c>
      <c r="D421" s="91">
        <v>4100386.08</v>
      </c>
      <c r="E421" s="91">
        <v>0</v>
      </c>
      <c r="F421" s="91">
        <v>0</v>
      </c>
      <c r="G421" s="91">
        <v>0</v>
      </c>
      <c r="H421" s="91">
        <v>0</v>
      </c>
      <c r="I421" s="91">
        <v>0</v>
      </c>
      <c r="J421" s="91">
        <v>1292739.6200000001</v>
      </c>
      <c r="K421" s="91">
        <v>246471.46</v>
      </c>
      <c r="L421" s="91">
        <v>0</v>
      </c>
      <c r="M421" s="91">
        <v>67713.289999999994</v>
      </c>
      <c r="N421" s="91">
        <v>30111216.830000002</v>
      </c>
      <c r="O421" s="91">
        <v>30178930.120000001</v>
      </c>
      <c r="P421" s="91">
        <v>4588081</v>
      </c>
      <c r="Q421" s="91">
        <v>0</v>
      </c>
      <c r="R421" s="91">
        <v>0</v>
      </c>
      <c r="S421" s="91">
        <v>0</v>
      </c>
      <c r="T421" s="91">
        <v>40406608.280000001</v>
      </c>
      <c r="U421" s="91">
        <v>1140063.8799999999</v>
      </c>
      <c r="V421" s="91">
        <v>240476.83</v>
      </c>
      <c r="W421" s="91">
        <v>2472.0500000000002</v>
      </c>
      <c r="X421" s="91">
        <v>1016555.56</v>
      </c>
      <c r="Y421" s="91">
        <v>59954.95</v>
      </c>
      <c r="Z421" s="91">
        <v>0</v>
      </c>
      <c r="AA421" s="91">
        <v>7141609.7400000002</v>
      </c>
      <c r="AB421" s="91">
        <v>0</v>
      </c>
      <c r="AC421" s="326">
        <v>7105915.79</v>
      </c>
      <c r="AD421" s="91">
        <v>113719.45</v>
      </c>
      <c r="AE421" s="91">
        <v>18684.419999999998</v>
      </c>
      <c r="AF421" s="91">
        <v>0</v>
      </c>
      <c r="AG421" s="91">
        <v>0</v>
      </c>
      <c r="AH421" s="91">
        <v>0</v>
      </c>
      <c r="AI421" s="91">
        <v>0</v>
      </c>
      <c r="AJ421" s="91">
        <v>3412633.07</v>
      </c>
      <c r="AK421" s="91">
        <v>511332.18</v>
      </c>
      <c r="AL421" s="91">
        <v>101299.67</v>
      </c>
      <c r="AM421" s="91">
        <v>0</v>
      </c>
      <c r="AN421" s="91">
        <v>153418.42000000001</v>
      </c>
      <c r="AO421" s="91">
        <v>11498.67</v>
      </c>
      <c r="AP421" s="91">
        <v>50</v>
      </c>
      <c r="AQ421" s="91">
        <v>0</v>
      </c>
      <c r="AR421" s="91">
        <v>0</v>
      </c>
      <c r="AS421" s="91">
        <v>20252085.740000002</v>
      </c>
      <c r="AT421" s="91">
        <v>791924.56</v>
      </c>
      <c r="AU421" s="91">
        <v>14325.62</v>
      </c>
      <c r="AV421" s="92">
        <v>44834</v>
      </c>
      <c r="AW421" t="s">
        <v>8</v>
      </c>
      <c r="AX421">
        <v>2022</v>
      </c>
      <c r="AY421" t="s">
        <v>157</v>
      </c>
    </row>
    <row r="422" spans="1:51" x14ac:dyDescent="0.25">
      <c r="A422" s="89">
        <v>110</v>
      </c>
      <c r="B422" s="90" t="s">
        <v>71</v>
      </c>
      <c r="C422" s="91">
        <v>4277521.2300000004</v>
      </c>
      <c r="D422" s="91">
        <v>17.97</v>
      </c>
      <c r="E422" s="91">
        <v>0</v>
      </c>
      <c r="F422" s="91">
        <v>0</v>
      </c>
      <c r="G422" s="91">
        <v>266.34000000000003</v>
      </c>
      <c r="H422" s="91">
        <v>0</v>
      </c>
      <c r="I422" s="91">
        <v>0</v>
      </c>
      <c r="J422" s="91">
        <v>12108.58</v>
      </c>
      <c r="K422" s="91">
        <v>311.41000000000003</v>
      </c>
      <c r="L422" s="91">
        <v>0</v>
      </c>
      <c r="M422" s="91">
        <v>35488.300000000003</v>
      </c>
      <c r="N422" s="91">
        <v>541526.87</v>
      </c>
      <c r="O422" s="91">
        <v>577015.17000000004</v>
      </c>
      <c r="P422" s="91">
        <v>20561.16</v>
      </c>
      <c r="Q422" s="91">
        <v>0</v>
      </c>
      <c r="R422" s="91">
        <v>0</v>
      </c>
      <c r="S422" s="91">
        <v>0</v>
      </c>
      <c r="T422" s="91">
        <v>610280.63000000012</v>
      </c>
      <c r="U422" s="91">
        <v>192.66</v>
      </c>
      <c r="V422" s="91">
        <v>106.16</v>
      </c>
      <c r="W422" s="91">
        <v>0</v>
      </c>
      <c r="X422" s="91">
        <v>427606.61</v>
      </c>
      <c r="Y422" s="91">
        <v>260</v>
      </c>
      <c r="Z422" s="91">
        <v>0</v>
      </c>
      <c r="AA422" s="91">
        <v>0</v>
      </c>
      <c r="AB422" s="91">
        <v>0</v>
      </c>
      <c r="AC422" s="326">
        <v>0</v>
      </c>
      <c r="AD422" s="91">
        <v>0</v>
      </c>
      <c r="AE422" s="91">
        <v>0</v>
      </c>
      <c r="AF422" s="91">
        <v>0</v>
      </c>
      <c r="AG422" s="91">
        <v>0</v>
      </c>
      <c r="AH422" s="91">
        <v>0</v>
      </c>
      <c r="AI422" s="91">
        <v>0</v>
      </c>
      <c r="AJ422" s="91">
        <v>0</v>
      </c>
      <c r="AK422" s="91">
        <v>27264.55</v>
      </c>
      <c r="AL422" s="91">
        <v>84615.15</v>
      </c>
      <c r="AM422" s="91">
        <v>0</v>
      </c>
      <c r="AN422" s="91">
        <v>195346.9</v>
      </c>
      <c r="AO422" s="91">
        <v>17401.91</v>
      </c>
      <c r="AP422" s="91">
        <v>207.5</v>
      </c>
      <c r="AQ422" s="91">
        <v>0</v>
      </c>
      <c r="AR422" s="91">
        <v>0</v>
      </c>
      <c r="AS422" s="91">
        <v>428165.43</v>
      </c>
      <c r="AT422" s="91">
        <v>3239075.17</v>
      </c>
      <c r="AU422" s="91">
        <v>2914239.16</v>
      </c>
      <c r="AV422" s="92">
        <v>44834</v>
      </c>
      <c r="AW422" t="s">
        <v>8</v>
      </c>
      <c r="AX422">
        <v>2022</v>
      </c>
      <c r="AY422" t="s">
        <v>173</v>
      </c>
    </row>
    <row r="423" spans="1:51" x14ac:dyDescent="0.25">
      <c r="A423" s="89">
        <v>111</v>
      </c>
      <c r="B423" s="90" t="s">
        <v>95</v>
      </c>
      <c r="C423" s="91">
        <v>2202347.2400000002</v>
      </c>
      <c r="D423" s="91">
        <v>0</v>
      </c>
      <c r="E423" s="91">
        <v>0</v>
      </c>
      <c r="F423" s="91">
        <v>0</v>
      </c>
      <c r="G423" s="91">
        <v>19224.46</v>
      </c>
      <c r="H423" s="91">
        <v>0</v>
      </c>
      <c r="I423" s="91">
        <v>0</v>
      </c>
      <c r="J423" s="91">
        <v>0</v>
      </c>
      <c r="K423" s="91">
        <v>0</v>
      </c>
      <c r="L423" s="91">
        <v>0</v>
      </c>
      <c r="M423" s="91">
        <v>6076.98</v>
      </c>
      <c r="N423" s="91">
        <v>165536.70000000001</v>
      </c>
      <c r="O423" s="91">
        <v>171613.68000000002</v>
      </c>
      <c r="P423" s="91">
        <v>45284.14</v>
      </c>
      <c r="Q423" s="91">
        <v>0</v>
      </c>
      <c r="R423" s="91">
        <v>0</v>
      </c>
      <c r="S423" s="91">
        <v>0</v>
      </c>
      <c r="T423" s="91">
        <v>236122.28000000003</v>
      </c>
      <c r="U423" s="91">
        <v>2506.8000000000002</v>
      </c>
      <c r="V423" s="91">
        <v>0</v>
      </c>
      <c r="W423" s="91">
        <v>0</v>
      </c>
      <c r="X423" s="91">
        <v>0</v>
      </c>
      <c r="Y423" s="91">
        <v>0</v>
      </c>
      <c r="Z423" s="91">
        <v>0</v>
      </c>
      <c r="AA423" s="91">
        <v>0</v>
      </c>
      <c r="AB423" s="91">
        <v>0</v>
      </c>
      <c r="AC423" s="326">
        <v>60699.86</v>
      </c>
      <c r="AD423" s="91">
        <v>41971.68</v>
      </c>
      <c r="AE423" s="91">
        <v>1545.76</v>
      </c>
      <c r="AF423" s="91">
        <v>0</v>
      </c>
      <c r="AG423" s="91">
        <v>0</v>
      </c>
      <c r="AH423" s="91">
        <v>0</v>
      </c>
      <c r="AI423" s="91">
        <v>0</v>
      </c>
      <c r="AJ423" s="91">
        <v>28750.1</v>
      </c>
      <c r="AK423" s="91">
        <v>103874.21999999999</v>
      </c>
      <c r="AL423" s="91">
        <v>10885.5</v>
      </c>
      <c r="AM423" s="91">
        <v>0</v>
      </c>
      <c r="AN423" s="91">
        <v>87235.05</v>
      </c>
      <c r="AO423" s="91">
        <v>1018</v>
      </c>
      <c r="AP423" s="91">
        <v>32594.82</v>
      </c>
      <c r="AQ423" s="91">
        <v>0</v>
      </c>
      <c r="AR423" s="91">
        <v>0</v>
      </c>
      <c r="AS423" s="91">
        <v>135474.19999999998</v>
      </c>
      <c r="AT423" s="91">
        <v>1830750.76</v>
      </c>
      <c r="AU423" s="91">
        <v>1595143.17</v>
      </c>
      <c r="AV423" s="92">
        <v>44834</v>
      </c>
      <c r="AW423" t="s">
        <v>8</v>
      </c>
      <c r="AX423">
        <v>2022</v>
      </c>
      <c r="AY423" t="s">
        <v>182</v>
      </c>
    </row>
    <row r="424" spans="1:51" x14ac:dyDescent="0.25">
      <c r="A424" s="89">
        <v>113</v>
      </c>
      <c r="B424" s="90" t="s">
        <v>63</v>
      </c>
      <c r="C424" s="91">
        <v>2660929.3199999998</v>
      </c>
      <c r="D424" s="91">
        <v>0</v>
      </c>
      <c r="E424" s="91">
        <v>0</v>
      </c>
      <c r="F424" s="91">
        <v>0</v>
      </c>
      <c r="G424" s="91">
        <v>117141.4</v>
      </c>
      <c r="H424" s="91">
        <v>0</v>
      </c>
      <c r="I424" s="91">
        <v>0</v>
      </c>
      <c r="J424" s="91">
        <v>7234.74</v>
      </c>
      <c r="K424" s="91">
        <v>11761.91</v>
      </c>
      <c r="L424" s="91">
        <v>0</v>
      </c>
      <c r="M424" s="91">
        <v>231293.79</v>
      </c>
      <c r="N424" s="91">
        <v>333128.88999999996</v>
      </c>
      <c r="O424" s="91">
        <v>564422.67999999993</v>
      </c>
      <c r="P424" s="91">
        <v>52312.380000000005</v>
      </c>
      <c r="Q424" s="91">
        <v>0</v>
      </c>
      <c r="R424" s="91">
        <v>0</v>
      </c>
      <c r="S424" s="91">
        <v>0</v>
      </c>
      <c r="T424" s="91">
        <v>752873.11</v>
      </c>
      <c r="U424" s="91">
        <v>3733.66</v>
      </c>
      <c r="V424" s="91">
        <v>1186.74</v>
      </c>
      <c r="W424" s="91">
        <v>0</v>
      </c>
      <c r="X424" s="91">
        <v>2917.2</v>
      </c>
      <c r="Y424" s="91">
        <v>0</v>
      </c>
      <c r="Z424" s="91">
        <v>0</v>
      </c>
      <c r="AA424" s="91">
        <v>270076.34000000003</v>
      </c>
      <c r="AB424" s="91">
        <v>0</v>
      </c>
      <c r="AC424" s="326">
        <v>1213640.78</v>
      </c>
      <c r="AD424" s="91">
        <v>144453.72</v>
      </c>
      <c r="AE424" s="91">
        <v>3069.8</v>
      </c>
      <c r="AF424" s="91">
        <v>0</v>
      </c>
      <c r="AG424" s="91">
        <v>0</v>
      </c>
      <c r="AH424" s="91">
        <v>0</v>
      </c>
      <c r="AI424" s="91">
        <v>0</v>
      </c>
      <c r="AJ424" s="91">
        <v>559</v>
      </c>
      <c r="AK424" s="91">
        <v>168058.25</v>
      </c>
      <c r="AL424" s="91">
        <v>9456.7000000000007</v>
      </c>
      <c r="AM424" s="91">
        <v>0</v>
      </c>
      <c r="AN424" s="91">
        <v>83296.320000000007</v>
      </c>
      <c r="AO424" s="91">
        <v>0</v>
      </c>
      <c r="AP424" s="91">
        <v>732</v>
      </c>
      <c r="AQ424" s="91">
        <v>0</v>
      </c>
      <c r="AR424" s="91">
        <v>0</v>
      </c>
      <c r="AS424" s="91">
        <v>1639637.24</v>
      </c>
      <c r="AT424" s="91">
        <v>268418.97000000003</v>
      </c>
      <c r="AU424" s="91">
        <v>6875.7</v>
      </c>
      <c r="AV424" s="92">
        <v>44834</v>
      </c>
      <c r="AW424" t="s">
        <v>8</v>
      </c>
      <c r="AX424">
        <v>2022</v>
      </c>
      <c r="AY424" t="s">
        <v>171</v>
      </c>
    </row>
    <row r="425" spans="1:51" x14ac:dyDescent="0.25">
      <c r="A425" s="89">
        <v>114</v>
      </c>
      <c r="B425" s="90" t="s">
        <v>76</v>
      </c>
      <c r="C425" s="91">
        <v>84623884.150000006</v>
      </c>
      <c r="D425" s="91">
        <v>3887.37</v>
      </c>
      <c r="E425" s="91">
        <v>0</v>
      </c>
      <c r="F425" s="91">
        <v>0</v>
      </c>
      <c r="G425" s="91">
        <v>653.25</v>
      </c>
      <c r="H425" s="91">
        <v>0</v>
      </c>
      <c r="I425" s="91">
        <v>0</v>
      </c>
      <c r="J425" s="91">
        <v>29133.15</v>
      </c>
      <c r="K425" s="91">
        <v>276876.10000000003</v>
      </c>
      <c r="L425" s="91">
        <v>0</v>
      </c>
      <c r="M425" s="91">
        <v>52625170.350000001</v>
      </c>
      <c r="N425" s="91">
        <v>6633855.1700000009</v>
      </c>
      <c r="O425" s="91">
        <v>59259025.520000003</v>
      </c>
      <c r="P425" s="91">
        <v>35562.99</v>
      </c>
      <c r="Q425" s="91">
        <v>0</v>
      </c>
      <c r="R425" s="91">
        <v>0</v>
      </c>
      <c r="S425" s="91">
        <v>0</v>
      </c>
      <c r="T425" s="91">
        <v>59605138.380000003</v>
      </c>
      <c r="U425" s="91">
        <v>1287234.3400000001</v>
      </c>
      <c r="V425" s="91">
        <v>473136.94</v>
      </c>
      <c r="W425" s="91">
        <v>269363.14</v>
      </c>
      <c r="X425" s="91">
        <v>6513678.1299999999</v>
      </c>
      <c r="Y425" s="91">
        <v>795929.42999999993</v>
      </c>
      <c r="Z425" s="91">
        <v>0</v>
      </c>
      <c r="AA425" s="91">
        <v>0</v>
      </c>
      <c r="AB425" s="91">
        <v>0</v>
      </c>
      <c r="AC425" s="326">
        <v>4005980.52</v>
      </c>
      <c r="AD425" s="91">
        <v>1561397.04</v>
      </c>
      <c r="AE425" s="91">
        <v>412274.52</v>
      </c>
      <c r="AF425" s="91">
        <v>0</v>
      </c>
      <c r="AG425" s="91">
        <v>0</v>
      </c>
      <c r="AH425" s="91">
        <v>0</v>
      </c>
      <c r="AI425" s="91">
        <v>0</v>
      </c>
      <c r="AJ425" s="91">
        <v>4422047.75</v>
      </c>
      <c r="AK425" s="91">
        <v>811570.55</v>
      </c>
      <c r="AL425" s="91">
        <v>251093.63999999998</v>
      </c>
      <c r="AM425" s="91">
        <v>0</v>
      </c>
      <c r="AN425" s="91">
        <v>837109.23</v>
      </c>
      <c r="AO425" s="91">
        <v>0</v>
      </c>
      <c r="AP425" s="91">
        <v>83288.56</v>
      </c>
      <c r="AQ425" s="91">
        <v>0</v>
      </c>
      <c r="AR425" s="91">
        <v>0</v>
      </c>
      <c r="AS425" s="91">
        <v>19741041.809999999</v>
      </c>
      <c r="AT425" s="91">
        <v>5277703.96</v>
      </c>
      <c r="AU425" s="91">
        <v>3294641.98</v>
      </c>
      <c r="AV425" s="92">
        <v>44834</v>
      </c>
      <c r="AW425" t="s">
        <v>8</v>
      </c>
      <c r="AX425">
        <v>2022</v>
      </c>
      <c r="AY425" t="s">
        <v>154</v>
      </c>
    </row>
    <row r="426" spans="1:51" x14ac:dyDescent="0.25">
      <c r="A426" s="89">
        <v>115</v>
      </c>
      <c r="B426" s="90" t="s">
        <v>290</v>
      </c>
      <c r="C426" s="91">
        <v>3211.0800000000004</v>
      </c>
      <c r="D426" s="91">
        <v>1078.4000000000001</v>
      </c>
      <c r="E426" s="91">
        <v>0</v>
      </c>
      <c r="F426" s="91">
        <v>0</v>
      </c>
      <c r="G426" s="91">
        <v>0</v>
      </c>
      <c r="H426" s="91">
        <v>0</v>
      </c>
      <c r="I426" s="91">
        <v>0</v>
      </c>
      <c r="J426" s="91">
        <v>0</v>
      </c>
      <c r="K426" s="91">
        <v>0</v>
      </c>
      <c r="L426" s="91">
        <v>0</v>
      </c>
      <c r="M426" s="91">
        <v>0</v>
      </c>
      <c r="N426" s="91">
        <v>0</v>
      </c>
      <c r="O426" s="91">
        <v>0</v>
      </c>
      <c r="P426" s="91">
        <v>0</v>
      </c>
      <c r="Q426" s="91">
        <v>0</v>
      </c>
      <c r="R426" s="91">
        <v>0</v>
      </c>
      <c r="S426" s="91">
        <v>0</v>
      </c>
      <c r="T426" s="91">
        <v>1078.4000000000001</v>
      </c>
      <c r="U426" s="91">
        <v>1105.67</v>
      </c>
      <c r="V426" s="91">
        <v>1027.01</v>
      </c>
      <c r="W426" s="91">
        <v>0</v>
      </c>
      <c r="X426" s="91">
        <v>0</v>
      </c>
      <c r="Y426" s="91">
        <v>0</v>
      </c>
      <c r="Z426" s="91">
        <v>0</v>
      </c>
      <c r="AA426" s="91">
        <v>0</v>
      </c>
      <c r="AB426" s="91">
        <v>0</v>
      </c>
      <c r="AC426" s="326">
        <v>0</v>
      </c>
      <c r="AD426" s="91">
        <v>0</v>
      </c>
      <c r="AE426" s="91">
        <v>0</v>
      </c>
      <c r="AF426" s="91">
        <v>0</v>
      </c>
      <c r="AG426" s="91">
        <v>0</v>
      </c>
      <c r="AH426" s="91">
        <v>0</v>
      </c>
      <c r="AI426" s="91">
        <v>0</v>
      </c>
      <c r="AJ426" s="91">
        <v>0</v>
      </c>
      <c r="AK426" s="91">
        <v>0</v>
      </c>
      <c r="AL426" s="91">
        <v>0</v>
      </c>
      <c r="AM426" s="91">
        <v>0</v>
      </c>
      <c r="AN426" s="91">
        <v>0</v>
      </c>
      <c r="AO426" s="91">
        <v>0</v>
      </c>
      <c r="AP426" s="91">
        <v>0</v>
      </c>
      <c r="AQ426" s="91">
        <v>0</v>
      </c>
      <c r="AR426" s="91">
        <v>0</v>
      </c>
      <c r="AS426" s="91">
        <v>2132.6800000000003</v>
      </c>
      <c r="AT426" s="91">
        <v>0</v>
      </c>
      <c r="AU426" s="91">
        <v>0</v>
      </c>
      <c r="AV426" s="92">
        <v>44834</v>
      </c>
      <c r="AW426" t="s">
        <v>8</v>
      </c>
      <c r="AX426">
        <v>2022</v>
      </c>
      <c r="AY426" t="s">
        <v>291</v>
      </c>
    </row>
    <row r="427" spans="1:51" x14ac:dyDescent="0.25">
      <c r="A427" s="89">
        <v>117</v>
      </c>
      <c r="B427" s="90" t="s">
        <v>87</v>
      </c>
      <c r="C427" s="91">
        <v>111027865.97999999</v>
      </c>
      <c r="D427" s="91">
        <v>20922.349999999999</v>
      </c>
      <c r="E427" s="91">
        <v>0</v>
      </c>
      <c r="F427" s="91">
        <v>0</v>
      </c>
      <c r="G427" s="91">
        <v>67897.94</v>
      </c>
      <c r="H427" s="91">
        <v>0</v>
      </c>
      <c r="I427" s="91">
        <v>0</v>
      </c>
      <c r="J427" s="91">
        <v>132046.49</v>
      </c>
      <c r="K427" s="91">
        <v>661007.68000000005</v>
      </c>
      <c r="L427" s="91">
        <v>0</v>
      </c>
      <c r="M427" s="91">
        <v>42437776.280000001</v>
      </c>
      <c r="N427" s="91">
        <v>39991989.450000003</v>
      </c>
      <c r="O427" s="91">
        <v>82429765.730000004</v>
      </c>
      <c r="P427" s="91">
        <v>457541.37999999995</v>
      </c>
      <c r="Q427" s="91">
        <v>0</v>
      </c>
      <c r="R427" s="91">
        <v>0</v>
      </c>
      <c r="S427" s="91">
        <v>0</v>
      </c>
      <c r="T427" s="91">
        <v>83769181.569999993</v>
      </c>
      <c r="U427" s="91">
        <v>1459204.31</v>
      </c>
      <c r="V427" s="91">
        <v>232133.57</v>
      </c>
      <c r="W427" s="91">
        <v>255457.37</v>
      </c>
      <c r="X427" s="91">
        <v>521740.83</v>
      </c>
      <c r="Y427" s="91">
        <v>875442.69</v>
      </c>
      <c r="Z427" s="91">
        <v>0</v>
      </c>
      <c r="AA427" s="91">
        <v>0</v>
      </c>
      <c r="AB427" s="91">
        <v>0</v>
      </c>
      <c r="AC427" s="326">
        <v>11572964.469999999</v>
      </c>
      <c r="AD427" s="91">
        <v>1593058.57</v>
      </c>
      <c r="AE427" s="91">
        <v>829592.8</v>
      </c>
      <c r="AF427" s="91">
        <v>0</v>
      </c>
      <c r="AG427" s="91">
        <v>0</v>
      </c>
      <c r="AH427" s="91">
        <v>0</v>
      </c>
      <c r="AI427" s="91">
        <v>0</v>
      </c>
      <c r="AJ427" s="91">
        <v>645935.81999999995</v>
      </c>
      <c r="AK427" s="91">
        <v>1411385.8499999999</v>
      </c>
      <c r="AL427" s="91">
        <v>344776.72000000003</v>
      </c>
      <c r="AM427" s="91">
        <v>0</v>
      </c>
      <c r="AN427" s="91">
        <v>1226016.55</v>
      </c>
      <c r="AO427" s="91">
        <v>0</v>
      </c>
      <c r="AP427" s="91">
        <v>48963.98</v>
      </c>
      <c r="AQ427" s="91">
        <v>0</v>
      </c>
      <c r="AR427" s="91">
        <v>0</v>
      </c>
      <c r="AS427" s="91">
        <v>17985530.43</v>
      </c>
      <c r="AT427" s="91">
        <v>9273153.9800000004</v>
      </c>
      <c r="AU427" s="91">
        <v>6242010.8799999999</v>
      </c>
      <c r="AV427" s="92">
        <v>44834</v>
      </c>
      <c r="AW427" t="s">
        <v>8</v>
      </c>
      <c r="AX427">
        <v>2022</v>
      </c>
      <c r="AY427" t="s">
        <v>155</v>
      </c>
    </row>
    <row r="428" spans="1:51" x14ac:dyDescent="0.25">
      <c r="A428" s="89">
        <v>118</v>
      </c>
      <c r="B428" s="90" t="s">
        <v>93</v>
      </c>
      <c r="C428" s="91">
        <v>35220091.409999996</v>
      </c>
      <c r="D428" s="91">
        <v>5884.38</v>
      </c>
      <c r="E428" s="91">
        <v>0</v>
      </c>
      <c r="F428" s="91">
        <v>0</v>
      </c>
      <c r="G428" s="91">
        <v>39149.979999999996</v>
      </c>
      <c r="H428" s="91">
        <v>0</v>
      </c>
      <c r="I428" s="91">
        <v>0</v>
      </c>
      <c r="J428" s="91">
        <v>150872.95000000001</v>
      </c>
      <c r="K428" s="91">
        <v>542296.88</v>
      </c>
      <c r="L428" s="91">
        <v>0</v>
      </c>
      <c r="M428" s="91">
        <v>10947691.35</v>
      </c>
      <c r="N428" s="91">
        <v>17965966.149999999</v>
      </c>
      <c r="O428" s="91">
        <v>28913657.5</v>
      </c>
      <c r="P428" s="91">
        <v>161924.83000000002</v>
      </c>
      <c r="Q428" s="91">
        <v>0</v>
      </c>
      <c r="R428" s="91">
        <v>0</v>
      </c>
      <c r="S428" s="91">
        <v>0</v>
      </c>
      <c r="T428" s="91">
        <v>29813786.519999996</v>
      </c>
      <c r="U428" s="91">
        <v>40943.339999999997</v>
      </c>
      <c r="V428" s="91">
        <v>36310.04</v>
      </c>
      <c r="W428" s="91">
        <v>0</v>
      </c>
      <c r="X428" s="91">
        <v>0</v>
      </c>
      <c r="Y428" s="91">
        <v>0</v>
      </c>
      <c r="Z428" s="91">
        <v>0</v>
      </c>
      <c r="AA428" s="91">
        <v>0</v>
      </c>
      <c r="AB428" s="91">
        <v>0</v>
      </c>
      <c r="AC428" s="326">
        <v>0</v>
      </c>
      <c r="AD428" s="91">
        <v>0</v>
      </c>
      <c r="AE428" s="91">
        <v>0</v>
      </c>
      <c r="AF428" s="91">
        <v>0</v>
      </c>
      <c r="AG428" s="91">
        <v>0</v>
      </c>
      <c r="AH428" s="91">
        <v>0</v>
      </c>
      <c r="AI428" s="91">
        <v>0</v>
      </c>
      <c r="AJ428" s="91">
        <v>0</v>
      </c>
      <c r="AK428" s="91">
        <v>0</v>
      </c>
      <c r="AL428" s="91">
        <v>12918.51</v>
      </c>
      <c r="AM428" s="91">
        <v>0</v>
      </c>
      <c r="AN428" s="91">
        <v>81631.25</v>
      </c>
      <c r="AO428" s="91">
        <v>0</v>
      </c>
      <c r="AP428" s="91">
        <v>993.19</v>
      </c>
      <c r="AQ428" s="91">
        <v>0</v>
      </c>
      <c r="AR428" s="91">
        <v>0</v>
      </c>
      <c r="AS428" s="91">
        <v>77253.38</v>
      </c>
      <c r="AT428" s="91">
        <v>5329051.51</v>
      </c>
      <c r="AU428" s="91">
        <v>5233508.5599999996</v>
      </c>
      <c r="AV428" s="92">
        <v>44834</v>
      </c>
      <c r="AW428" t="s">
        <v>8</v>
      </c>
      <c r="AX428">
        <v>2022</v>
      </c>
      <c r="AY428" t="s">
        <v>162</v>
      </c>
    </row>
    <row r="429" spans="1:51" x14ac:dyDescent="0.25">
      <c r="A429" s="89">
        <v>119</v>
      </c>
      <c r="B429" s="90" t="s">
        <v>101</v>
      </c>
      <c r="C429" s="91">
        <v>0.26</v>
      </c>
      <c r="D429" s="91">
        <v>0</v>
      </c>
      <c r="E429" s="91">
        <v>0</v>
      </c>
      <c r="F429" s="91">
        <v>0</v>
      </c>
      <c r="G429" s="91">
        <v>0</v>
      </c>
      <c r="H429" s="91">
        <v>0</v>
      </c>
      <c r="I429" s="91">
        <v>0</v>
      </c>
      <c r="J429" s="91">
        <v>0</v>
      </c>
      <c r="K429" s="91">
        <v>0</v>
      </c>
      <c r="L429" s="91">
        <v>0</v>
      </c>
      <c r="M429" s="91">
        <v>0</v>
      </c>
      <c r="N429" s="91">
        <v>0</v>
      </c>
      <c r="O429" s="91">
        <v>0</v>
      </c>
      <c r="P429" s="91">
        <v>0</v>
      </c>
      <c r="Q429" s="91">
        <v>0</v>
      </c>
      <c r="R429" s="91">
        <v>0</v>
      </c>
      <c r="S429" s="91">
        <v>0</v>
      </c>
      <c r="T429" s="91">
        <v>0</v>
      </c>
      <c r="U429" s="91">
        <v>0</v>
      </c>
      <c r="V429" s="91">
        <v>0</v>
      </c>
      <c r="W429" s="91">
        <v>0</v>
      </c>
      <c r="X429" s="91">
        <v>0</v>
      </c>
      <c r="Y429" s="91">
        <v>0</v>
      </c>
      <c r="Z429" s="91">
        <v>0</v>
      </c>
      <c r="AA429" s="91">
        <v>0</v>
      </c>
      <c r="AB429" s="91">
        <v>0</v>
      </c>
      <c r="AC429" s="326">
        <v>0</v>
      </c>
      <c r="AD429" s="91">
        <v>0</v>
      </c>
      <c r="AE429" s="91">
        <v>0</v>
      </c>
      <c r="AF429" s="91">
        <v>0</v>
      </c>
      <c r="AG429" s="91">
        <v>0</v>
      </c>
      <c r="AH429" s="91">
        <v>0</v>
      </c>
      <c r="AI429" s="91">
        <v>0</v>
      </c>
      <c r="AJ429" s="91">
        <v>0</v>
      </c>
      <c r="AK429" s="91">
        <v>0.26</v>
      </c>
      <c r="AL429" s="91">
        <v>0</v>
      </c>
      <c r="AM429" s="91">
        <v>0</v>
      </c>
      <c r="AN429" s="91">
        <v>0</v>
      </c>
      <c r="AO429" s="91">
        <v>0</v>
      </c>
      <c r="AP429" s="91">
        <v>0</v>
      </c>
      <c r="AQ429" s="91">
        <v>0</v>
      </c>
      <c r="AR429" s="91">
        <v>0</v>
      </c>
      <c r="AS429" s="91">
        <v>0</v>
      </c>
      <c r="AT429" s="91">
        <v>0.26</v>
      </c>
      <c r="AU429" s="91">
        <v>0</v>
      </c>
      <c r="AV429" s="92">
        <v>44834</v>
      </c>
      <c r="AW429" t="s">
        <v>8</v>
      </c>
      <c r="AX429">
        <v>2022</v>
      </c>
      <c r="AY429" t="s">
        <v>189</v>
      </c>
    </row>
    <row r="430" spans="1:51" x14ac:dyDescent="0.25">
      <c r="A430" s="89">
        <v>120</v>
      </c>
      <c r="B430" s="90" t="s">
        <v>78</v>
      </c>
      <c r="C430" s="91">
        <v>0</v>
      </c>
      <c r="D430" s="91">
        <v>0</v>
      </c>
      <c r="E430" s="91">
        <v>0</v>
      </c>
      <c r="F430" s="91">
        <v>0</v>
      </c>
      <c r="G430" s="91">
        <v>0</v>
      </c>
      <c r="H430" s="91">
        <v>0</v>
      </c>
      <c r="I430" s="91">
        <v>0</v>
      </c>
      <c r="J430" s="91">
        <v>0</v>
      </c>
      <c r="K430" s="91">
        <v>0</v>
      </c>
      <c r="L430" s="91">
        <v>0</v>
      </c>
      <c r="M430" s="91">
        <v>0</v>
      </c>
      <c r="N430" s="91">
        <v>0</v>
      </c>
      <c r="O430" s="91">
        <v>0</v>
      </c>
      <c r="P430" s="91">
        <v>0</v>
      </c>
      <c r="Q430" s="91">
        <v>0</v>
      </c>
      <c r="R430" s="91">
        <v>0</v>
      </c>
      <c r="S430" s="91">
        <v>0</v>
      </c>
      <c r="T430" s="91">
        <v>0</v>
      </c>
      <c r="U430" s="91">
        <v>0</v>
      </c>
      <c r="V430" s="91">
        <v>0</v>
      </c>
      <c r="W430" s="91">
        <v>0</v>
      </c>
      <c r="X430" s="91">
        <v>0</v>
      </c>
      <c r="Y430" s="91">
        <v>0</v>
      </c>
      <c r="Z430" s="91">
        <v>0</v>
      </c>
      <c r="AA430" s="91">
        <v>0</v>
      </c>
      <c r="AB430" s="91">
        <v>0</v>
      </c>
      <c r="AC430" s="326">
        <v>0</v>
      </c>
      <c r="AD430" s="91">
        <v>0</v>
      </c>
      <c r="AE430" s="91">
        <v>0</v>
      </c>
      <c r="AF430" s="91">
        <v>0</v>
      </c>
      <c r="AG430" s="91">
        <v>0</v>
      </c>
      <c r="AH430" s="91">
        <v>0</v>
      </c>
      <c r="AI430" s="91">
        <v>0</v>
      </c>
      <c r="AJ430" s="91">
        <v>0</v>
      </c>
      <c r="AK430" s="91">
        <v>0</v>
      </c>
      <c r="AL430" s="91">
        <v>0</v>
      </c>
      <c r="AM430" s="91">
        <v>0</v>
      </c>
      <c r="AN430" s="91">
        <v>0</v>
      </c>
      <c r="AO430" s="91">
        <v>0</v>
      </c>
      <c r="AP430" s="91">
        <v>0</v>
      </c>
      <c r="AQ430" s="91">
        <v>0</v>
      </c>
      <c r="AR430" s="91">
        <v>0</v>
      </c>
      <c r="AS430" s="91">
        <v>0</v>
      </c>
      <c r="AT430" s="91">
        <v>0</v>
      </c>
      <c r="AU430" s="91">
        <v>0</v>
      </c>
      <c r="AV430" s="92">
        <v>44834</v>
      </c>
      <c r="AW430" t="s">
        <v>8</v>
      </c>
      <c r="AX430">
        <v>2022</v>
      </c>
      <c r="AY430" t="s">
        <v>187</v>
      </c>
    </row>
    <row r="431" spans="1:51" x14ac:dyDescent="0.25">
      <c r="A431" s="89">
        <v>121</v>
      </c>
      <c r="B431" s="90" t="s">
        <v>68</v>
      </c>
      <c r="C431" s="91">
        <v>356647.78</v>
      </c>
      <c r="D431" s="91">
        <v>0</v>
      </c>
      <c r="E431" s="91">
        <v>0</v>
      </c>
      <c r="F431" s="91">
        <v>0</v>
      </c>
      <c r="G431" s="91">
        <v>0</v>
      </c>
      <c r="H431" s="91">
        <v>0</v>
      </c>
      <c r="I431" s="91">
        <v>0</v>
      </c>
      <c r="J431" s="91">
        <v>0</v>
      </c>
      <c r="K431" s="91">
        <v>0</v>
      </c>
      <c r="L431" s="91">
        <v>0</v>
      </c>
      <c r="M431" s="91">
        <v>0</v>
      </c>
      <c r="N431" s="91">
        <v>0</v>
      </c>
      <c r="O431" s="91">
        <v>0</v>
      </c>
      <c r="P431" s="91">
        <v>0</v>
      </c>
      <c r="Q431" s="91">
        <v>0</v>
      </c>
      <c r="R431" s="91">
        <v>0</v>
      </c>
      <c r="S431" s="91">
        <v>0</v>
      </c>
      <c r="T431" s="91">
        <v>0</v>
      </c>
      <c r="U431" s="91">
        <v>88416.14</v>
      </c>
      <c r="V431" s="91">
        <v>0</v>
      </c>
      <c r="W431" s="91">
        <v>0</v>
      </c>
      <c r="X431" s="91">
        <v>0</v>
      </c>
      <c r="Y431" s="91">
        <v>0</v>
      </c>
      <c r="Z431" s="91">
        <v>0</v>
      </c>
      <c r="AA431" s="91">
        <v>0</v>
      </c>
      <c r="AB431" s="91">
        <v>0</v>
      </c>
      <c r="AC431" s="326">
        <v>24682.959999999999</v>
      </c>
      <c r="AD431" s="91">
        <v>0</v>
      </c>
      <c r="AE431" s="91">
        <v>0</v>
      </c>
      <c r="AF431" s="91">
        <v>0</v>
      </c>
      <c r="AG431" s="91">
        <v>0</v>
      </c>
      <c r="AH431" s="91">
        <v>0</v>
      </c>
      <c r="AI431" s="91">
        <v>0</v>
      </c>
      <c r="AJ431" s="91">
        <v>62014.34</v>
      </c>
      <c r="AK431" s="91">
        <v>159140.16</v>
      </c>
      <c r="AL431" s="91">
        <v>0</v>
      </c>
      <c r="AM431" s="91">
        <v>0</v>
      </c>
      <c r="AN431" s="91">
        <v>13334.08</v>
      </c>
      <c r="AO431" s="91">
        <v>0</v>
      </c>
      <c r="AP431" s="91">
        <v>9060.1</v>
      </c>
      <c r="AQ431" s="91">
        <v>0</v>
      </c>
      <c r="AR431" s="91">
        <v>0</v>
      </c>
      <c r="AS431" s="91">
        <v>175113.44</v>
      </c>
      <c r="AT431" s="91">
        <v>181534.34</v>
      </c>
      <c r="AU431" s="91">
        <v>0</v>
      </c>
      <c r="AV431" s="92">
        <v>44834</v>
      </c>
      <c r="AW431" t="s">
        <v>8</v>
      </c>
      <c r="AX431">
        <v>2022</v>
      </c>
      <c r="AY431" t="s">
        <v>188</v>
      </c>
    </row>
    <row r="432" spans="1:51" x14ac:dyDescent="0.25">
      <c r="A432" s="89">
        <v>122</v>
      </c>
      <c r="B432" s="90" t="s">
        <v>69</v>
      </c>
      <c r="C432" s="91">
        <v>12898375.9</v>
      </c>
      <c r="D432" s="91">
        <v>0</v>
      </c>
      <c r="E432" s="91">
        <v>0</v>
      </c>
      <c r="F432" s="91">
        <v>0</v>
      </c>
      <c r="G432" s="91">
        <v>0</v>
      </c>
      <c r="H432" s="91">
        <v>0</v>
      </c>
      <c r="I432" s="91">
        <v>0</v>
      </c>
      <c r="J432" s="91">
        <v>0</v>
      </c>
      <c r="K432" s="91">
        <v>0</v>
      </c>
      <c r="L432" s="91">
        <v>0</v>
      </c>
      <c r="M432" s="91">
        <v>112824.47</v>
      </c>
      <c r="N432" s="91">
        <v>0</v>
      </c>
      <c r="O432" s="91">
        <v>112824.47</v>
      </c>
      <c r="P432" s="91">
        <v>727212.97</v>
      </c>
      <c r="Q432" s="91">
        <v>0</v>
      </c>
      <c r="R432" s="91">
        <v>0</v>
      </c>
      <c r="S432" s="91">
        <v>0</v>
      </c>
      <c r="T432" s="91">
        <v>840037.44</v>
      </c>
      <c r="U432" s="91">
        <v>0</v>
      </c>
      <c r="V432" s="91">
        <v>0</v>
      </c>
      <c r="W432" s="91">
        <v>0</v>
      </c>
      <c r="X432" s="91">
        <v>16073.52</v>
      </c>
      <c r="Y432" s="91">
        <v>0</v>
      </c>
      <c r="Z432" s="91">
        <v>0</v>
      </c>
      <c r="AA432" s="91">
        <v>133334.87</v>
      </c>
      <c r="AB432" s="91">
        <v>0</v>
      </c>
      <c r="AC432" s="326">
        <v>1095066</v>
      </c>
      <c r="AD432" s="91">
        <v>0</v>
      </c>
      <c r="AE432" s="91">
        <v>40</v>
      </c>
      <c r="AF432" s="91">
        <v>0</v>
      </c>
      <c r="AG432" s="91">
        <v>0</v>
      </c>
      <c r="AH432" s="91">
        <v>0</v>
      </c>
      <c r="AI432" s="91">
        <v>0</v>
      </c>
      <c r="AJ432" s="91">
        <v>10807688.4</v>
      </c>
      <c r="AK432" s="91">
        <v>54</v>
      </c>
      <c r="AL432" s="91">
        <v>0</v>
      </c>
      <c r="AM432" s="91">
        <v>0</v>
      </c>
      <c r="AN432" s="91">
        <v>6081.67</v>
      </c>
      <c r="AO432" s="91">
        <v>0</v>
      </c>
      <c r="AP432" s="91">
        <v>0</v>
      </c>
      <c r="AQ432" s="91">
        <v>0</v>
      </c>
      <c r="AR432" s="91">
        <v>0</v>
      </c>
      <c r="AS432" s="91">
        <v>12052202.790000001</v>
      </c>
      <c r="AT432" s="91">
        <v>6135.67</v>
      </c>
      <c r="AU432" s="91">
        <v>0</v>
      </c>
      <c r="AV432" s="92">
        <v>44834</v>
      </c>
      <c r="AW432" t="s">
        <v>8</v>
      </c>
      <c r="AX432">
        <v>2022</v>
      </c>
      <c r="AY432" t="s">
        <v>267</v>
      </c>
    </row>
    <row r="433" spans="1:51" x14ac:dyDescent="0.25">
      <c r="A433" s="89">
        <v>124</v>
      </c>
      <c r="B433" s="248" t="s">
        <v>99</v>
      </c>
      <c r="C433" s="91">
        <v>1655811.52</v>
      </c>
      <c r="D433" s="91">
        <v>0</v>
      </c>
      <c r="E433" s="91">
        <v>0</v>
      </c>
      <c r="F433" s="91">
        <v>0</v>
      </c>
      <c r="G433" s="91">
        <v>0</v>
      </c>
      <c r="H433" s="91">
        <v>0</v>
      </c>
      <c r="I433" s="91">
        <v>0</v>
      </c>
      <c r="J433" s="91">
        <v>0</v>
      </c>
      <c r="K433" s="91">
        <v>0</v>
      </c>
      <c r="L433" s="91">
        <v>0</v>
      </c>
      <c r="M433" s="91">
        <v>0</v>
      </c>
      <c r="N433" s="91">
        <v>0</v>
      </c>
      <c r="O433" s="91">
        <v>0</v>
      </c>
      <c r="P433" s="91">
        <v>0</v>
      </c>
      <c r="Q433" s="91">
        <v>0</v>
      </c>
      <c r="R433" s="91">
        <v>0</v>
      </c>
      <c r="S433" s="91">
        <v>0</v>
      </c>
      <c r="T433" s="91">
        <v>0</v>
      </c>
      <c r="U433" s="91">
        <v>5289.76</v>
      </c>
      <c r="V433" s="91">
        <v>0</v>
      </c>
      <c r="W433" s="91">
        <v>0</v>
      </c>
      <c r="X433" s="91">
        <v>0</v>
      </c>
      <c r="Y433" s="91">
        <v>0</v>
      </c>
      <c r="Z433" s="91">
        <v>0</v>
      </c>
      <c r="AA433" s="91">
        <v>0</v>
      </c>
      <c r="AB433" s="91">
        <v>0</v>
      </c>
      <c r="AC433" s="326">
        <v>0</v>
      </c>
      <c r="AD433" s="91">
        <v>0</v>
      </c>
      <c r="AE433" s="91">
        <v>0</v>
      </c>
      <c r="AF433" s="91">
        <v>0</v>
      </c>
      <c r="AG433" s="91">
        <v>0</v>
      </c>
      <c r="AH433" s="91">
        <v>0</v>
      </c>
      <c r="AI433" s="91">
        <v>0</v>
      </c>
      <c r="AJ433" s="91">
        <v>0</v>
      </c>
      <c r="AK433" s="91">
        <v>0</v>
      </c>
      <c r="AL433" s="91">
        <v>9556.33</v>
      </c>
      <c r="AM433" s="91">
        <v>0</v>
      </c>
      <c r="AN433" s="91">
        <v>90155.64</v>
      </c>
      <c r="AO433" s="91">
        <v>0</v>
      </c>
      <c r="AP433" s="91">
        <v>0</v>
      </c>
      <c r="AQ433" s="91">
        <v>0</v>
      </c>
      <c r="AR433" s="91">
        <v>0</v>
      </c>
      <c r="AS433" s="91">
        <v>5289.76</v>
      </c>
      <c r="AT433" s="91">
        <v>1650521.76</v>
      </c>
      <c r="AU433" s="91">
        <v>1550809.79</v>
      </c>
      <c r="AV433" s="92">
        <v>44834</v>
      </c>
      <c r="AW433" t="s">
        <v>8</v>
      </c>
      <c r="AX433" s="39">
        <v>2022</v>
      </c>
      <c r="AY433" s="39" t="s">
        <v>289</v>
      </c>
    </row>
    <row r="434" spans="1:51" x14ac:dyDescent="0.25">
      <c r="A434" s="89">
        <v>1</v>
      </c>
      <c r="B434" s="90" t="s">
        <v>65</v>
      </c>
      <c r="C434" s="91">
        <v>4435283.37</v>
      </c>
      <c r="D434" s="91">
        <v>0</v>
      </c>
      <c r="E434" s="91">
        <v>0</v>
      </c>
      <c r="F434" s="91">
        <v>0</v>
      </c>
      <c r="G434" s="91">
        <v>3010.37</v>
      </c>
      <c r="H434" s="91">
        <v>0</v>
      </c>
      <c r="I434" s="91">
        <v>0</v>
      </c>
      <c r="J434" s="91">
        <v>2803.47</v>
      </c>
      <c r="K434" s="91">
        <v>6146.3099999999995</v>
      </c>
      <c r="L434" s="91">
        <v>0</v>
      </c>
      <c r="M434" s="91">
        <v>42725.06</v>
      </c>
      <c r="N434" s="91">
        <v>461816.49</v>
      </c>
      <c r="O434" s="91">
        <v>504541.55</v>
      </c>
      <c r="P434" s="91">
        <v>401.61999999999989</v>
      </c>
      <c r="Q434" s="91">
        <v>0</v>
      </c>
      <c r="R434" s="91">
        <v>0</v>
      </c>
      <c r="S434" s="91">
        <v>0</v>
      </c>
      <c r="T434" s="91">
        <v>516903.32</v>
      </c>
      <c r="U434" s="91">
        <v>52908.1</v>
      </c>
      <c r="V434" s="91">
        <v>11080.82</v>
      </c>
      <c r="W434" s="91">
        <v>0</v>
      </c>
      <c r="X434" s="91">
        <v>23156.799999999999</v>
      </c>
      <c r="Y434" s="91">
        <v>0</v>
      </c>
      <c r="Z434" s="91">
        <v>0</v>
      </c>
      <c r="AA434" s="91">
        <v>12501.49</v>
      </c>
      <c r="AB434" s="91">
        <v>0</v>
      </c>
      <c r="AC434" s="326">
        <v>31805.34</v>
      </c>
      <c r="AD434" s="91">
        <v>1718223.9100000001</v>
      </c>
      <c r="AE434" s="91">
        <v>6159.63</v>
      </c>
      <c r="AF434" s="91">
        <v>0</v>
      </c>
      <c r="AG434" s="91">
        <v>0</v>
      </c>
      <c r="AH434" s="91">
        <v>0</v>
      </c>
      <c r="AI434" s="91">
        <v>0</v>
      </c>
      <c r="AJ434" s="91">
        <v>0</v>
      </c>
      <c r="AK434" s="91">
        <v>78784.22</v>
      </c>
      <c r="AL434" s="91">
        <v>85545.95</v>
      </c>
      <c r="AM434" s="91">
        <v>0</v>
      </c>
      <c r="AN434" s="91">
        <v>178067.52</v>
      </c>
      <c r="AO434" s="91">
        <v>0</v>
      </c>
      <c r="AP434" s="91">
        <v>3569</v>
      </c>
      <c r="AQ434" s="91">
        <v>0</v>
      </c>
      <c r="AR434" s="91">
        <v>0</v>
      </c>
      <c r="AS434" s="91">
        <v>1855836.09</v>
      </c>
      <c r="AT434" s="91">
        <v>2062543.96</v>
      </c>
      <c r="AU434" s="91">
        <v>1716577.27</v>
      </c>
      <c r="AV434" s="92">
        <v>44865</v>
      </c>
      <c r="AW434" t="s">
        <v>9</v>
      </c>
      <c r="AX434">
        <v>2022</v>
      </c>
      <c r="AY434" t="s">
        <v>177</v>
      </c>
    </row>
    <row r="435" spans="1:51" x14ac:dyDescent="0.25">
      <c r="A435" s="89">
        <v>2</v>
      </c>
      <c r="B435" s="90" t="s">
        <v>90</v>
      </c>
      <c r="C435" s="91">
        <v>18119900.57</v>
      </c>
      <c r="D435" s="91">
        <v>376476.05</v>
      </c>
      <c r="E435" s="91">
        <v>0</v>
      </c>
      <c r="F435" s="91">
        <v>0</v>
      </c>
      <c r="G435" s="91">
        <v>17800.669999999998</v>
      </c>
      <c r="H435" s="91">
        <v>0</v>
      </c>
      <c r="I435" s="91">
        <v>0</v>
      </c>
      <c r="J435" s="91">
        <v>103.08</v>
      </c>
      <c r="K435" s="91">
        <v>36365.67</v>
      </c>
      <c r="L435" s="91">
        <v>0</v>
      </c>
      <c r="M435" s="91">
        <v>121688.29</v>
      </c>
      <c r="N435" s="91">
        <v>4983556.0199999996</v>
      </c>
      <c r="O435" s="91">
        <v>5105244.3099999996</v>
      </c>
      <c r="P435" s="91">
        <v>1983833.34</v>
      </c>
      <c r="Q435" s="91">
        <v>0</v>
      </c>
      <c r="R435" s="91">
        <v>0</v>
      </c>
      <c r="S435" s="91">
        <v>0</v>
      </c>
      <c r="T435" s="91">
        <v>7519823.1199999992</v>
      </c>
      <c r="U435" s="91">
        <v>23413.09</v>
      </c>
      <c r="V435" s="91">
        <v>1909.77</v>
      </c>
      <c r="W435" s="91">
        <v>851.52</v>
      </c>
      <c r="X435" s="91">
        <v>0</v>
      </c>
      <c r="Y435" s="91">
        <v>610.09</v>
      </c>
      <c r="Z435" s="91">
        <v>0</v>
      </c>
      <c r="AA435" s="91">
        <v>495019.47</v>
      </c>
      <c r="AB435" s="91">
        <v>0</v>
      </c>
      <c r="AC435" s="326">
        <v>280935.13</v>
      </c>
      <c r="AD435" s="91">
        <v>8657692.5399999991</v>
      </c>
      <c r="AE435" s="91">
        <v>12469.4</v>
      </c>
      <c r="AF435" s="91">
        <v>0</v>
      </c>
      <c r="AG435" s="91">
        <v>0</v>
      </c>
      <c r="AH435" s="91">
        <v>0</v>
      </c>
      <c r="AI435" s="91">
        <v>0</v>
      </c>
      <c r="AJ435" s="91">
        <v>905687.05</v>
      </c>
      <c r="AK435" s="91">
        <v>96894.12</v>
      </c>
      <c r="AL435" s="91">
        <v>2307.62</v>
      </c>
      <c r="AM435" s="91">
        <v>0</v>
      </c>
      <c r="AN435" s="91">
        <v>18808.54</v>
      </c>
      <c r="AO435" s="91">
        <v>0</v>
      </c>
      <c r="AP435" s="91">
        <v>103479.11</v>
      </c>
      <c r="AQ435" s="91">
        <v>0</v>
      </c>
      <c r="AR435" s="91">
        <v>0</v>
      </c>
      <c r="AS435" s="91">
        <v>10378588.060000001</v>
      </c>
      <c r="AT435" s="91">
        <v>221489.39</v>
      </c>
      <c r="AU435" s="91">
        <v>0</v>
      </c>
      <c r="AV435" s="92">
        <v>44865</v>
      </c>
      <c r="AW435" t="s">
        <v>9</v>
      </c>
      <c r="AX435">
        <v>2022</v>
      </c>
      <c r="AY435" t="s">
        <v>168</v>
      </c>
    </row>
    <row r="436" spans="1:51" x14ac:dyDescent="0.25">
      <c r="A436" s="89">
        <v>12</v>
      </c>
      <c r="B436" s="90" t="s">
        <v>81</v>
      </c>
      <c r="C436" s="91">
        <v>182710449.15000004</v>
      </c>
      <c r="D436" s="91">
        <v>260661.72</v>
      </c>
      <c r="E436" s="91">
        <v>0</v>
      </c>
      <c r="F436" s="91">
        <v>0</v>
      </c>
      <c r="G436" s="91">
        <v>1036283.25</v>
      </c>
      <c r="H436" s="91">
        <v>0</v>
      </c>
      <c r="I436" s="91">
        <v>0</v>
      </c>
      <c r="J436" s="91">
        <v>432140.06</v>
      </c>
      <c r="K436" s="91">
        <v>1798106.6400000001</v>
      </c>
      <c r="L436" s="91">
        <v>0</v>
      </c>
      <c r="M436" s="91">
        <v>71912172.460000008</v>
      </c>
      <c r="N436" s="91">
        <v>37102275.810000002</v>
      </c>
      <c r="O436" s="91">
        <v>109014448.27000001</v>
      </c>
      <c r="P436" s="91">
        <v>3137692.8400000003</v>
      </c>
      <c r="Q436" s="91">
        <v>0</v>
      </c>
      <c r="R436" s="91">
        <v>0</v>
      </c>
      <c r="S436" s="91">
        <v>0</v>
      </c>
      <c r="T436" s="91">
        <v>115679332.78000002</v>
      </c>
      <c r="U436" s="91">
        <v>1270154.98</v>
      </c>
      <c r="V436" s="91">
        <v>185408.58</v>
      </c>
      <c r="W436" s="91">
        <v>130371.08</v>
      </c>
      <c r="X436" s="91">
        <v>3369221.98</v>
      </c>
      <c r="Y436" s="91">
        <v>343651.75999999995</v>
      </c>
      <c r="Z436" s="91">
        <v>0</v>
      </c>
      <c r="AA436" s="91">
        <v>3310090.26</v>
      </c>
      <c r="AB436" s="91">
        <v>0</v>
      </c>
      <c r="AC436" s="326">
        <v>5607345.79</v>
      </c>
      <c r="AD436" s="91">
        <v>1200131.1399999999</v>
      </c>
      <c r="AE436" s="91">
        <v>23129.78</v>
      </c>
      <c r="AF436" s="91">
        <v>0</v>
      </c>
      <c r="AG436" s="91">
        <v>0</v>
      </c>
      <c r="AH436" s="91">
        <v>0</v>
      </c>
      <c r="AI436" s="91">
        <v>0</v>
      </c>
      <c r="AJ436" s="91">
        <v>43497291.170000002</v>
      </c>
      <c r="AK436" s="91">
        <v>3800854.4499999997</v>
      </c>
      <c r="AL436" s="91">
        <v>240799.61000000002</v>
      </c>
      <c r="AM436" s="91">
        <v>0</v>
      </c>
      <c r="AN436" s="91">
        <v>3643119.95</v>
      </c>
      <c r="AO436" s="91">
        <v>198742.18</v>
      </c>
      <c r="AP436" s="91">
        <v>209113.60000000001</v>
      </c>
      <c r="AQ436" s="91">
        <v>0</v>
      </c>
      <c r="AR436" s="91">
        <v>0</v>
      </c>
      <c r="AS436" s="91">
        <v>58936796.520000003</v>
      </c>
      <c r="AT436" s="91">
        <v>8094319.7899999991</v>
      </c>
      <c r="AU436" s="91">
        <v>1690</v>
      </c>
      <c r="AV436" s="92">
        <v>44865</v>
      </c>
      <c r="AW436" t="s">
        <v>9</v>
      </c>
      <c r="AX436">
        <v>2022</v>
      </c>
      <c r="AY436" t="s">
        <v>152</v>
      </c>
    </row>
    <row r="437" spans="1:51" x14ac:dyDescent="0.25">
      <c r="A437" s="89">
        <v>13</v>
      </c>
      <c r="B437" s="90" t="s">
        <v>70</v>
      </c>
      <c r="C437" s="91">
        <v>690143594.13</v>
      </c>
      <c r="D437" s="91">
        <v>101366.06</v>
      </c>
      <c r="E437" s="91">
        <v>0</v>
      </c>
      <c r="F437" s="91">
        <v>0</v>
      </c>
      <c r="G437" s="91">
        <v>660671.41</v>
      </c>
      <c r="H437" s="91">
        <v>0</v>
      </c>
      <c r="I437" s="91">
        <v>0</v>
      </c>
      <c r="J437" s="91">
        <v>16005146.609999999</v>
      </c>
      <c r="K437" s="91">
        <v>8612055.7899999991</v>
      </c>
      <c r="L437" s="91">
        <v>0</v>
      </c>
      <c r="M437" s="91">
        <v>421296682.69999999</v>
      </c>
      <c r="N437" s="91">
        <v>147755092</v>
      </c>
      <c r="O437" s="91">
        <v>569051774.70000005</v>
      </c>
      <c r="P437" s="91">
        <v>0</v>
      </c>
      <c r="Q437" s="91">
        <v>0</v>
      </c>
      <c r="R437" s="91">
        <v>0</v>
      </c>
      <c r="S437" s="91">
        <v>0</v>
      </c>
      <c r="T437" s="91">
        <v>594431014.56999993</v>
      </c>
      <c r="U437" s="91">
        <v>2530637.73</v>
      </c>
      <c r="V437" s="91">
        <v>0</v>
      </c>
      <c r="W437" s="91">
        <v>33693.699999999997</v>
      </c>
      <c r="X437" s="91">
        <v>881803.13</v>
      </c>
      <c r="Y437" s="91">
        <v>227653.77</v>
      </c>
      <c r="Z437" s="91">
        <v>0</v>
      </c>
      <c r="AA437" s="91">
        <v>22412286.440000001</v>
      </c>
      <c r="AB437" s="91">
        <v>21312</v>
      </c>
      <c r="AC437" s="326">
        <v>46587576.689999998</v>
      </c>
      <c r="AD437" s="91">
        <v>285452.06</v>
      </c>
      <c r="AE437" s="91">
        <v>742330.67</v>
      </c>
      <c r="AF437" s="91">
        <v>0</v>
      </c>
      <c r="AG437" s="91">
        <v>0</v>
      </c>
      <c r="AH437" s="91">
        <v>0</v>
      </c>
      <c r="AI437" s="91">
        <v>0</v>
      </c>
      <c r="AJ437" s="91">
        <v>486926.8</v>
      </c>
      <c r="AK437" s="91">
        <v>7743791.4500000002</v>
      </c>
      <c r="AL437" s="91">
        <v>10282044.200000001</v>
      </c>
      <c r="AM437" s="91">
        <v>0</v>
      </c>
      <c r="AN437" s="91">
        <v>3397003.41</v>
      </c>
      <c r="AO437" s="91">
        <v>0</v>
      </c>
      <c r="AP437" s="91">
        <v>366.99</v>
      </c>
      <c r="AQ437" s="91">
        <v>0</v>
      </c>
      <c r="AR437" s="91">
        <v>0</v>
      </c>
      <c r="AS437" s="91">
        <v>74209672.99000001</v>
      </c>
      <c r="AT437" s="91">
        <v>21502905.879999999</v>
      </c>
      <c r="AU437" s="91">
        <v>79699.83</v>
      </c>
      <c r="AV437" s="92">
        <v>44865</v>
      </c>
      <c r="AW437" t="s">
        <v>9</v>
      </c>
      <c r="AX437">
        <v>2022</v>
      </c>
      <c r="AY437" t="s">
        <v>149</v>
      </c>
    </row>
    <row r="438" spans="1:51" x14ac:dyDescent="0.25">
      <c r="A438" s="89">
        <v>23</v>
      </c>
      <c r="B438" s="90" t="s">
        <v>75</v>
      </c>
      <c r="C438" s="91">
        <v>54816853.039999992</v>
      </c>
      <c r="D438" s="91">
        <v>44882.5</v>
      </c>
      <c r="E438" s="91">
        <v>0</v>
      </c>
      <c r="F438" s="91">
        <v>0</v>
      </c>
      <c r="G438" s="91">
        <v>36683.14</v>
      </c>
      <c r="H438" s="91">
        <v>0</v>
      </c>
      <c r="I438" s="91">
        <v>0</v>
      </c>
      <c r="J438" s="91">
        <v>1240147.9099999999</v>
      </c>
      <c r="K438" s="91">
        <v>526987.47</v>
      </c>
      <c r="L438" s="91">
        <v>0</v>
      </c>
      <c r="M438" s="91">
        <v>34160.1</v>
      </c>
      <c r="N438" s="91">
        <v>4722249.6500000004</v>
      </c>
      <c r="O438" s="91">
        <v>4756409.75</v>
      </c>
      <c r="P438" s="91">
        <v>0</v>
      </c>
      <c r="Q438" s="91">
        <v>0</v>
      </c>
      <c r="R438" s="91">
        <v>0</v>
      </c>
      <c r="S438" s="91">
        <v>0</v>
      </c>
      <c r="T438" s="91">
        <v>6605110.7699999996</v>
      </c>
      <c r="U438" s="91">
        <v>16948789.850000001</v>
      </c>
      <c r="V438" s="91">
        <v>6127487.8300000001</v>
      </c>
      <c r="W438" s="91">
        <v>412095.23</v>
      </c>
      <c r="X438" s="91">
        <v>2923261.13</v>
      </c>
      <c r="Y438" s="91">
        <v>785530.6399999999</v>
      </c>
      <c r="Z438" s="91">
        <v>0</v>
      </c>
      <c r="AA438" s="91">
        <v>339113.48000000004</v>
      </c>
      <c r="AB438" s="91">
        <v>696103.63</v>
      </c>
      <c r="AC438" s="326">
        <v>5685030.9500000002</v>
      </c>
      <c r="AD438" s="91">
        <v>4974315.2300000004</v>
      </c>
      <c r="AE438" s="91">
        <v>2166067.5699999998</v>
      </c>
      <c r="AF438" s="91">
        <v>0</v>
      </c>
      <c r="AG438" s="91">
        <v>0</v>
      </c>
      <c r="AH438" s="91">
        <v>0</v>
      </c>
      <c r="AI438" s="91">
        <v>0</v>
      </c>
      <c r="AJ438" s="91">
        <v>408497.98</v>
      </c>
      <c r="AK438" s="91">
        <v>1418764.52</v>
      </c>
      <c r="AL438" s="91">
        <v>260258.11000000002</v>
      </c>
      <c r="AM438" s="91">
        <v>0</v>
      </c>
      <c r="AN438" s="91">
        <v>3098327.6799999997</v>
      </c>
      <c r="AO438" s="91">
        <v>0</v>
      </c>
      <c r="AP438" s="91">
        <v>258951.7</v>
      </c>
      <c r="AQ438" s="91">
        <v>0</v>
      </c>
      <c r="AR438" s="91">
        <v>0</v>
      </c>
      <c r="AS438" s="91">
        <v>41466293.519999996</v>
      </c>
      <c r="AT438" s="91">
        <v>6745448.75</v>
      </c>
      <c r="AU438" s="91">
        <v>1709146.74</v>
      </c>
      <c r="AV438" s="92">
        <v>44865</v>
      </c>
      <c r="AW438" t="s">
        <v>9</v>
      </c>
      <c r="AX438">
        <v>2022</v>
      </c>
      <c r="AY438" t="s">
        <v>159</v>
      </c>
    </row>
    <row r="439" spans="1:51" x14ac:dyDescent="0.25">
      <c r="A439" s="89">
        <v>24</v>
      </c>
      <c r="B439" s="90" t="s">
        <v>98</v>
      </c>
      <c r="C439" s="91">
        <v>31611151.690000001</v>
      </c>
      <c r="D439" s="91">
        <v>1184979.8999999999</v>
      </c>
      <c r="E439" s="91">
        <v>0</v>
      </c>
      <c r="F439" s="91">
        <v>0</v>
      </c>
      <c r="G439" s="91">
        <v>925042.72000000009</v>
      </c>
      <c r="H439" s="91">
        <v>0</v>
      </c>
      <c r="I439" s="91">
        <v>0</v>
      </c>
      <c r="J439" s="91">
        <v>524377.31000000006</v>
      </c>
      <c r="K439" s="91">
        <v>1137334.69</v>
      </c>
      <c r="L439" s="91">
        <v>0</v>
      </c>
      <c r="M439" s="91">
        <v>18738.740000000002</v>
      </c>
      <c r="N439" s="91">
        <v>25331393.5</v>
      </c>
      <c r="O439" s="91">
        <v>25350132.239999998</v>
      </c>
      <c r="P439" s="91">
        <v>726670.07</v>
      </c>
      <c r="Q439" s="91">
        <v>0</v>
      </c>
      <c r="R439" s="91">
        <v>0</v>
      </c>
      <c r="S439" s="91">
        <v>0</v>
      </c>
      <c r="T439" s="91">
        <v>29848536.93</v>
      </c>
      <c r="U439" s="91">
        <v>230517.05</v>
      </c>
      <c r="V439" s="91">
        <v>0</v>
      </c>
      <c r="W439" s="91">
        <v>0</v>
      </c>
      <c r="X439" s="91">
        <v>20173.330000000002</v>
      </c>
      <c r="Y439" s="91">
        <v>0</v>
      </c>
      <c r="Z439" s="91">
        <v>0</v>
      </c>
      <c r="AA439" s="91">
        <v>33393.620000000003</v>
      </c>
      <c r="AB439" s="91">
        <v>0</v>
      </c>
      <c r="AC439" s="326">
        <v>0</v>
      </c>
      <c r="AD439" s="91">
        <v>1119284.29</v>
      </c>
      <c r="AE439" s="91">
        <v>28233.1</v>
      </c>
      <c r="AF439" s="91">
        <v>0</v>
      </c>
      <c r="AG439" s="91">
        <v>0</v>
      </c>
      <c r="AH439" s="91">
        <v>0</v>
      </c>
      <c r="AI439" s="91">
        <v>0</v>
      </c>
      <c r="AJ439" s="91">
        <v>276748.56</v>
      </c>
      <c r="AK439" s="91">
        <v>8827.61</v>
      </c>
      <c r="AL439" s="91">
        <v>0</v>
      </c>
      <c r="AM439" s="91">
        <v>0</v>
      </c>
      <c r="AN439" s="91">
        <v>45437.200000000004</v>
      </c>
      <c r="AO439" s="91">
        <v>0</v>
      </c>
      <c r="AP439" s="91">
        <v>0</v>
      </c>
      <c r="AQ439" s="91">
        <v>0</v>
      </c>
      <c r="AR439" s="91">
        <v>0</v>
      </c>
      <c r="AS439" s="91">
        <v>1708349.9500000002</v>
      </c>
      <c r="AT439" s="91">
        <v>54264.810000000005</v>
      </c>
      <c r="AU439" s="91">
        <v>0</v>
      </c>
      <c r="AV439" s="92">
        <v>44865</v>
      </c>
      <c r="AW439" t="s">
        <v>9</v>
      </c>
      <c r="AX439">
        <v>2022</v>
      </c>
      <c r="AY439" t="s">
        <v>164</v>
      </c>
    </row>
    <row r="440" spans="1:51" x14ac:dyDescent="0.25">
      <c r="A440" s="89">
        <v>25</v>
      </c>
      <c r="B440" s="90" t="s">
        <v>67</v>
      </c>
      <c r="C440" s="91">
        <v>8846940.5899999999</v>
      </c>
      <c r="D440" s="91">
        <v>2968660.59</v>
      </c>
      <c r="E440" s="91">
        <v>0</v>
      </c>
      <c r="F440" s="91">
        <v>0</v>
      </c>
      <c r="G440" s="91">
        <v>0</v>
      </c>
      <c r="H440" s="91">
        <v>0</v>
      </c>
      <c r="I440" s="91">
        <v>0</v>
      </c>
      <c r="J440" s="91">
        <v>0</v>
      </c>
      <c r="K440" s="91">
        <v>0</v>
      </c>
      <c r="L440" s="91">
        <v>0</v>
      </c>
      <c r="M440" s="91">
        <v>0</v>
      </c>
      <c r="N440" s="91">
        <v>0</v>
      </c>
      <c r="O440" s="91">
        <v>0</v>
      </c>
      <c r="P440" s="91">
        <v>5872642.6399999997</v>
      </c>
      <c r="Q440" s="91">
        <v>0</v>
      </c>
      <c r="R440" s="91">
        <v>0</v>
      </c>
      <c r="S440" s="91">
        <v>0</v>
      </c>
      <c r="T440" s="91">
        <v>8841303.2300000004</v>
      </c>
      <c r="U440" s="91">
        <v>0</v>
      </c>
      <c r="V440" s="91">
        <v>0</v>
      </c>
      <c r="W440" s="91">
        <v>0</v>
      </c>
      <c r="X440" s="91">
        <v>0</v>
      </c>
      <c r="Y440" s="91">
        <v>0</v>
      </c>
      <c r="Z440" s="91">
        <v>0</v>
      </c>
      <c r="AA440" s="91">
        <v>0</v>
      </c>
      <c r="AB440" s="91">
        <v>0</v>
      </c>
      <c r="AC440" s="326">
        <v>5635.33</v>
      </c>
      <c r="AD440" s="91">
        <v>0</v>
      </c>
      <c r="AE440" s="91">
        <v>0</v>
      </c>
      <c r="AF440" s="91">
        <v>0</v>
      </c>
      <c r="AG440" s="91">
        <v>0</v>
      </c>
      <c r="AH440" s="91">
        <v>0</v>
      </c>
      <c r="AI440" s="91">
        <v>0</v>
      </c>
      <c r="AJ440" s="91">
        <v>0</v>
      </c>
      <c r="AK440" s="91">
        <v>0</v>
      </c>
      <c r="AL440" s="91">
        <v>0</v>
      </c>
      <c r="AM440" s="91">
        <v>0</v>
      </c>
      <c r="AN440" s="91">
        <v>0</v>
      </c>
      <c r="AO440" s="91">
        <v>0</v>
      </c>
      <c r="AP440" s="91">
        <v>0</v>
      </c>
      <c r="AQ440" s="91">
        <v>0</v>
      </c>
      <c r="AR440" s="91">
        <v>0</v>
      </c>
      <c r="AS440" s="91">
        <v>5635.33</v>
      </c>
      <c r="AT440" s="91">
        <v>0</v>
      </c>
      <c r="AU440" s="91">
        <v>0</v>
      </c>
      <c r="AV440" s="92">
        <v>44865</v>
      </c>
      <c r="AW440" t="s">
        <v>9</v>
      </c>
      <c r="AX440">
        <v>2022</v>
      </c>
      <c r="AY440" t="s">
        <v>174</v>
      </c>
    </row>
    <row r="441" spans="1:51" x14ac:dyDescent="0.25">
      <c r="A441" s="89">
        <v>29</v>
      </c>
      <c r="B441" s="90" t="s">
        <v>94</v>
      </c>
      <c r="C441" s="91">
        <v>55225168.18</v>
      </c>
      <c r="D441" s="91">
        <v>38831</v>
      </c>
      <c r="E441" s="91">
        <v>0</v>
      </c>
      <c r="F441" s="91">
        <v>0</v>
      </c>
      <c r="G441" s="91">
        <v>98598.680000000008</v>
      </c>
      <c r="H441" s="91">
        <v>0</v>
      </c>
      <c r="I441" s="91">
        <v>0</v>
      </c>
      <c r="J441" s="91">
        <v>28.3</v>
      </c>
      <c r="K441" s="91">
        <v>18976.62</v>
      </c>
      <c r="L441" s="91">
        <v>0</v>
      </c>
      <c r="M441" s="91">
        <v>457210.94</v>
      </c>
      <c r="N441" s="91">
        <v>13890329.75</v>
      </c>
      <c r="O441" s="91">
        <v>14347540.689999999</v>
      </c>
      <c r="P441" s="91">
        <v>44340.08</v>
      </c>
      <c r="Q441" s="91">
        <v>0</v>
      </c>
      <c r="R441" s="91">
        <v>0</v>
      </c>
      <c r="S441" s="91">
        <v>0</v>
      </c>
      <c r="T441" s="91">
        <v>14548315.369999999</v>
      </c>
      <c r="U441" s="91">
        <v>10065569.68</v>
      </c>
      <c r="V441" s="91">
        <v>9111121.8200000003</v>
      </c>
      <c r="W441" s="91">
        <v>1334382.5</v>
      </c>
      <c r="X441" s="91">
        <v>6728948.3799999999</v>
      </c>
      <c r="Y441" s="91">
        <v>4610776.78</v>
      </c>
      <c r="Z441" s="91">
        <v>0</v>
      </c>
      <c r="AA441" s="91">
        <v>0</v>
      </c>
      <c r="AB441" s="91">
        <v>319542.03000000003</v>
      </c>
      <c r="AC441" s="326">
        <v>80396.61</v>
      </c>
      <c r="AD441" s="91">
        <v>0</v>
      </c>
      <c r="AE441" s="91">
        <v>63396.819999999992</v>
      </c>
      <c r="AF441" s="91">
        <v>0</v>
      </c>
      <c r="AG441" s="91">
        <v>0</v>
      </c>
      <c r="AH441" s="91">
        <v>0</v>
      </c>
      <c r="AI441" s="91">
        <v>0</v>
      </c>
      <c r="AJ441" s="91">
        <v>497488.84</v>
      </c>
      <c r="AK441" s="91">
        <v>6994.06</v>
      </c>
      <c r="AL441" s="91">
        <v>32455.62</v>
      </c>
      <c r="AM441" s="91">
        <v>0</v>
      </c>
      <c r="AN441" s="91">
        <v>2279437.52</v>
      </c>
      <c r="AO441" s="91">
        <v>0</v>
      </c>
      <c r="AP441" s="91">
        <v>4787379.67</v>
      </c>
      <c r="AQ441" s="91">
        <v>757459.07</v>
      </c>
      <c r="AR441" s="91">
        <v>0</v>
      </c>
      <c r="AS441" s="91">
        <v>32811623.460000001</v>
      </c>
      <c r="AT441" s="91">
        <v>7865229.3500000006</v>
      </c>
      <c r="AU441" s="91">
        <v>1503.41</v>
      </c>
      <c r="AV441" s="92">
        <v>44865</v>
      </c>
      <c r="AW441" t="s">
        <v>9</v>
      </c>
      <c r="AX441">
        <v>2022</v>
      </c>
      <c r="AY441" t="s">
        <v>156</v>
      </c>
    </row>
    <row r="442" spans="1:51" x14ac:dyDescent="0.25">
      <c r="A442" s="89">
        <v>32</v>
      </c>
      <c r="B442" s="90" t="s">
        <v>104</v>
      </c>
      <c r="C442" s="91">
        <v>27913.599999999999</v>
      </c>
      <c r="D442" s="91">
        <v>0</v>
      </c>
      <c r="E442" s="91">
        <v>0</v>
      </c>
      <c r="F442" s="91">
        <v>0</v>
      </c>
      <c r="G442" s="91">
        <v>0</v>
      </c>
      <c r="H442" s="91">
        <v>0</v>
      </c>
      <c r="I442" s="91">
        <v>0</v>
      </c>
      <c r="J442" s="91">
        <v>0</v>
      </c>
      <c r="K442" s="91">
        <v>0</v>
      </c>
      <c r="L442" s="91">
        <v>0</v>
      </c>
      <c r="M442" s="91">
        <v>0</v>
      </c>
      <c r="N442" s="91">
        <v>0</v>
      </c>
      <c r="O442" s="91">
        <v>0</v>
      </c>
      <c r="P442" s="91">
        <v>0</v>
      </c>
      <c r="Q442" s="91">
        <v>0</v>
      </c>
      <c r="R442" s="91">
        <v>0</v>
      </c>
      <c r="S442" s="91">
        <v>0</v>
      </c>
      <c r="T442" s="91">
        <v>0</v>
      </c>
      <c r="U442" s="91">
        <v>0</v>
      </c>
      <c r="V442" s="91">
        <v>0</v>
      </c>
      <c r="W442" s="91">
        <v>0</v>
      </c>
      <c r="X442" s="91">
        <v>0</v>
      </c>
      <c r="Y442" s="91">
        <v>0</v>
      </c>
      <c r="Z442" s="91">
        <v>0</v>
      </c>
      <c r="AA442" s="91">
        <v>0</v>
      </c>
      <c r="AB442" s="91">
        <v>0</v>
      </c>
      <c r="AC442" s="326">
        <v>0</v>
      </c>
      <c r="AD442" s="91">
        <v>0</v>
      </c>
      <c r="AE442" s="91">
        <v>0</v>
      </c>
      <c r="AF442" s="91">
        <v>0</v>
      </c>
      <c r="AG442" s="91">
        <v>0</v>
      </c>
      <c r="AH442" s="91">
        <v>0</v>
      </c>
      <c r="AI442" s="91">
        <v>0</v>
      </c>
      <c r="AJ442" s="91">
        <v>0</v>
      </c>
      <c r="AK442" s="91">
        <v>0</v>
      </c>
      <c r="AL442" s="91">
        <v>0</v>
      </c>
      <c r="AM442" s="91">
        <v>0</v>
      </c>
      <c r="AN442" s="91">
        <v>0</v>
      </c>
      <c r="AO442" s="91">
        <v>0</v>
      </c>
      <c r="AP442" s="91">
        <v>0</v>
      </c>
      <c r="AQ442" s="91">
        <v>0</v>
      </c>
      <c r="AR442" s="91">
        <v>0</v>
      </c>
      <c r="AS442" s="91">
        <v>0</v>
      </c>
      <c r="AT442" s="91">
        <v>27913.599999999999</v>
      </c>
      <c r="AU442" s="91">
        <v>27913.599999999999</v>
      </c>
      <c r="AV442" s="92">
        <v>44865</v>
      </c>
      <c r="AW442" t="s">
        <v>9</v>
      </c>
      <c r="AX442">
        <v>2022</v>
      </c>
      <c r="AY442" t="s">
        <v>287</v>
      </c>
    </row>
    <row r="443" spans="1:51" x14ac:dyDescent="0.25">
      <c r="A443" s="89">
        <v>40</v>
      </c>
      <c r="B443" s="90" t="s">
        <v>97</v>
      </c>
      <c r="C443" s="91">
        <v>26896349.109999999</v>
      </c>
      <c r="D443" s="91">
        <v>0</v>
      </c>
      <c r="E443" s="91">
        <v>0</v>
      </c>
      <c r="F443" s="91">
        <v>0</v>
      </c>
      <c r="G443" s="91">
        <v>28645.5</v>
      </c>
      <c r="H443" s="91">
        <v>0</v>
      </c>
      <c r="I443" s="91">
        <v>0</v>
      </c>
      <c r="J443" s="91">
        <v>4320.6099999999997</v>
      </c>
      <c r="K443" s="91">
        <v>235856.25</v>
      </c>
      <c r="L443" s="91">
        <v>0</v>
      </c>
      <c r="M443" s="91">
        <v>5337608.6400000006</v>
      </c>
      <c r="N443" s="91">
        <v>11356779.299999999</v>
      </c>
      <c r="O443" s="91">
        <v>16694387.939999999</v>
      </c>
      <c r="P443" s="91">
        <v>188605.59</v>
      </c>
      <c r="Q443" s="91">
        <v>0</v>
      </c>
      <c r="R443" s="91">
        <v>0</v>
      </c>
      <c r="S443" s="91">
        <v>0</v>
      </c>
      <c r="T443" s="91">
        <v>17151815.889999997</v>
      </c>
      <c r="U443" s="91">
        <v>455181.32999999996</v>
      </c>
      <c r="V443" s="91">
        <v>116705</v>
      </c>
      <c r="W443" s="91">
        <v>5875.07</v>
      </c>
      <c r="X443" s="91">
        <v>82057.5</v>
      </c>
      <c r="Y443" s="91">
        <v>25092.75</v>
      </c>
      <c r="Z443" s="91">
        <v>0</v>
      </c>
      <c r="AA443" s="91">
        <v>83656.290000000008</v>
      </c>
      <c r="AB443" s="91">
        <v>0</v>
      </c>
      <c r="AC443" s="326">
        <v>1243952.9100000001</v>
      </c>
      <c r="AD443" s="91">
        <v>5032808.5599999996</v>
      </c>
      <c r="AE443" s="91">
        <v>143558.6</v>
      </c>
      <c r="AF443" s="91">
        <v>0</v>
      </c>
      <c r="AG443" s="91">
        <v>0</v>
      </c>
      <c r="AH443" s="91">
        <v>0</v>
      </c>
      <c r="AI443" s="91">
        <v>0</v>
      </c>
      <c r="AJ443" s="91">
        <v>217619.49</v>
      </c>
      <c r="AK443" s="91">
        <v>219344.57</v>
      </c>
      <c r="AL443" s="91">
        <v>21177.8</v>
      </c>
      <c r="AM443" s="91">
        <v>0</v>
      </c>
      <c r="AN443" s="91">
        <v>205783.56</v>
      </c>
      <c r="AO443" s="91">
        <v>0</v>
      </c>
      <c r="AP443" s="91">
        <v>11526</v>
      </c>
      <c r="AQ443" s="91">
        <v>0</v>
      </c>
      <c r="AR443" s="91">
        <v>0</v>
      </c>
      <c r="AS443" s="91">
        <v>7406507.5</v>
      </c>
      <c r="AT443" s="91">
        <v>2338025.7200000002</v>
      </c>
      <c r="AU443" s="91">
        <v>1880193.79</v>
      </c>
      <c r="AV443" s="92">
        <v>44865</v>
      </c>
      <c r="AW443" t="s">
        <v>9</v>
      </c>
      <c r="AX443">
        <v>2022</v>
      </c>
      <c r="AY443" t="s">
        <v>166</v>
      </c>
    </row>
    <row r="444" spans="1:51" x14ac:dyDescent="0.25">
      <c r="A444" s="89">
        <v>44</v>
      </c>
      <c r="B444" s="90" t="s">
        <v>62</v>
      </c>
      <c r="C444" s="91">
        <v>19755235.940000001</v>
      </c>
      <c r="D444" s="91">
        <v>16372.44</v>
      </c>
      <c r="E444" s="91">
        <v>0</v>
      </c>
      <c r="F444" s="91">
        <v>0</v>
      </c>
      <c r="G444" s="91">
        <v>260410.84</v>
      </c>
      <c r="H444" s="91">
        <v>0</v>
      </c>
      <c r="I444" s="91">
        <v>0</v>
      </c>
      <c r="J444" s="91">
        <v>80212.960000000006</v>
      </c>
      <c r="K444" s="91">
        <v>1874499.81</v>
      </c>
      <c r="L444" s="91">
        <v>0</v>
      </c>
      <c r="M444" s="91">
        <v>6222966.9900000002</v>
      </c>
      <c r="N444" s="91">
        <v>7921543.25</v>
      </c>
      <c r="O444" s="91">
        <v>14144510.24</v>
      </c>
      <c r="P444" s="91">
        <v>1013491.2000000001</v>
      </c>
      <c r="Q444" s="91">
        <v>0</v>
      </c>
      <c r="R444" s="91">
        <v>0</v>
      </c>
      <c r="S444" s="91">
        <v>0</v>
      </c>
      <c r="T444" s="91">
        <v>17389497.490000002</v>
      </c>
      <c r="U444" s="91">
        <v>79916.86</v>
      </c>
      <c r="V444" s="91">
        <v>48642.54</v>
      </c>
      <c r="W444" s="91">
        <v>70222.22</v>
      </c>
      <c r="X444" s="91">
        <v>0</v>
      </c>
      <c r="Y444" s="91">
        <v>31105.64</v>
      </c>
      <c r="Z444" s="91">
        <v>0</v>
      </c>
      <c r="AA444" s="91">
        <v>6192.02</v>
      </c>
      <c r="AB444" s="91">
        <v>0</v>
      </c>
      <c r="AC444" s="326">
        <v>458141.06</v>
      </c>
      <c r="AD444" s="91">
        <v>266874.45</v>
      </c>
      <c r="AE444" s="91">
        <v>2615</v>
      </c>
      <c r="AF444" s="91">
        <v>0</v>
      </c>
      <c r="AG444" s="91">
        <v>0</v>
      </c>
      <c r="AH444" s="91">
        <v>0</v>
      </c>
      <c r="AI444" s="91">
        <v>0</v>
      </c>
      <c r="AJ444" s="91">
        <v>53137.21</v>
      </c>
      <c r="AK444" s="91">
        <v>860080.32000000007</v>
      </c>
      <c r="AL444" s="91">
        <v>10199.99</v>
      </c>
      <c r="AM444" s="91">
        <v>0</v>
      </c>
      <c r="AN444" s="91">
        <v>165333.78</v>
      </c>
      <c r="AO444" s="91">
        <v>0</v>
      </c>
      <c r="AP444" s="91">
        <v>22045.14</v>
      </c>
      <c r="AQ444" s="91">
        <v>0</v>
      </c>
      <c r="AR444" s="91">
        <v>0</v>
      </c>
      <c r="AS444" s="91">
        <v>1016847</v>
      </c>
      <c r="AT444" s="91">
        <v>1348891.45</v>
      </c>
      <c r="AU444" s="91">
        <v>291232.21999999997</v>
      </c>
      <c r="AV444" s="92">
        <v>44865</v>
      </c>
      <c r="AW444" t="s">
        <v>9</v>
      </c>
      <c r="AX444">
        <v>2022</v>
      </c>
      <c r="AY444" t="s">
        <v>167</v>
      </c>
    </row>
    <row r="445" spans="1:51" x14ac:dyDescent="0.25">
      <c r="A445" s="89">
        <v>46</v>
      </c>
      <c r="B445" s="90" t="s">
        <v>85</v>
      </c>
      <c r="C445" s="91">
        <v>5659134.8300000001</v>
      </c>
      <c r="D445" s="91">
        <v>35283.589999999997</v>
      </c>
      <c r="E445" s="91">
        <v>0</v>
      </c>
      <c r="F445" s="91">
        <v>0</v>
      </c>
      <c r="G445" s="91">
        <v>0</v>
      </c>
      <c r="H445" s="91">
        <v>0</v>
      </c>
      <c r="I445" s="91">
        <v>0</v>
      </c>
      <c r="J445" s="91">
        <v>258219.24</v>
      </c>
      <c r="K445" s="91">
        <v>127464.2</v>
      </c>
      <c r="L445" s="91">
        <v>0</v>
      </c>
      <c r="M445" s="91">
        <v>2269046.4300000002</v>
      </c>
      <c r="N445" s="91">
        <v>0</v>
      </c>
      <c r="O445" s="91">
        <v>2269046.4300000002</v>
      </c>
      <c r="P445" s="91">
        <v>75843.039999999994</v>
      </c>
      <c r="Q445" s="91">
        <v>0</v>
      </c>
      <c r="R445" s="91">
        <v>0</v>
      </c>
      <c r="S445" s="91">
        <v>0</v>
      </c>
      <c r="T445" s="91">
        <v>2765856.5</v>
      </c>
      <c r="U445" s="91">
        <v>201448.57</v>
      </c>
      <c r="V445" s="91">
        <v>84712.569999999992</v>
      </c>
      <c r="W445" s="91">
        <v>62678.700000000004</v>
      </c>
      <c r="X445" s="91">
        <v>0</v>
      </c>
      <c r="Y445" s="91">
        <v>80443.12</v>
      </c>
      <c r="Z445" s="91">
        <v>0</v>
      </c>
      <c r="AA445" s="91">
        <v>0</v>
      </c>
      <c r="AB445" s="91">
        <v>0</v>
      </c>
      <c r="AC445" s="326">
        <v>1628376.27</v>
      </c>
      <c r="AD445" s="91">
        <v>0</v>
      </c>
      <c r="AE445" s="91">
        <v>5929.14</v>
      </c>
      <c r="AF445" s="91">
        <v>0</v>
      </c>
      <c r="AG445" s="91">
        <v>0</v>
      </c>
      <c r="AH445" s="91">
        <v>0</v>
      </c>
      <c r="AI445" s="91">
        <v>0</v>
      </c>
      <c r="AJ445" s="91">
        <v>14338.5</v>
      </c>
      <c r="AK445" s="91">
        <v>678525.45000000007</v>
      </c>
      <c r="AL445" s="91">
        <v>12010.39</v>
      </c>
      <c r="AM445" s="91">
        <v>0</v>
      </c>
      <c r="AN445" s="91">
        <v>79052.62</v>
      </c>
      <c r="AO445" s="91">
        <v>0</v>
      </c>
      <c r="AP445" s="91">
        <v>2198.48</v>
      </c>
      <c r="AQ445" s="91">
        <v>0</v>
      </c>
      <c r="AR445" s="91">
        <v>0</v>
      </c>
      <c r="AS445" s="91">
        <v>2077926.8699999999</v>
      </c>
      <c r="AT445" s="91">
        <v>815351.46000000008</v>
      </c>
      <c r="AU445" s="91">
        <v>43564.52</v>
      </c>
      <c r="AV445" s="92">
        <v>44865</v>
      </c>
      <c r="AW445" t="s">
        <v>9</v>
      </c>
      <c r="AX445">
        <v>2022</v>
      </c>
      <c r="AY445" t="s">
        <v>176</v>
      </c>
    </row>
    <row r="446" spans="1:51" x14ac:dyDescent="0.25">
      <c r="A446" s="89">
        <v>48</v>
      </c>
      <c r="B446" s="90" t="s">
        <v>77</v>
      </c>
      <c r="C446" s="91">
        <v>17641621.449999999</v>
      </c>
      <c r="D446" s="91">
        <v>31513.5</v>
      </c>
      <c r="E446" s="91">
        <v>0</v>
      </c>
      <c r="F446" s="91">
        <v>0</v>
      </c>
      <c r="G446" s="91">
        <v>19935.260000000002</v>
      </c>
      <c r="H446" s="91">
        <v>0</v>
      </c>
      <c r="I446" s="91">
        <v>0</v>
      </c>
      <c r="J446" s="91">
        <v>3787.14</v>
      </c>
      <c r="K446" s="91">
        <v>20693.599999999999</v>
      </c>
      <c r="L446" s="91">
        <v>0</v>
      </c>
      <c r="M446" s="91">
        <v>1833414.71</v>
      </c>
      <c r="N446" s="91">
        <v>6267336.4700000007</v>
      </c>
      <c r="O446" s="91">
        <v>8100751.1800000006</v>
      </c>
      <c r="P446" s="91">
        <v>589691.56999999995</v>
      </c>
      <c r="Q446" s="91">
        <v>0</v>
      </c>
      <c r="R446" s="91">
        <v>0</v>
      </c>
      <c r="S446" s="91">
        <v>0</v>
      </c>
      <c r="T446" s="91">
        <v>8766372.25</v>
      </c>
      <c r="U446" s="91">
        <v>23247.1</v>
      </c>
      <c r="V446" s="91">
        <v>23242.23</v>
      </c>
      <c r="W446" s="91">
        <v>0</v>
      </c>
      <c r="X446" s="91">
        <v>0</v>
      </c>
      <c r="Y446" s="91">
        <v>0</v>
      </c>
      <c r="Z446" s="91">
        <v>0</v>
      </c>
      <c r="AA446" s="91">
        <v>5767488.8899999997</v>
      </c>
      <c r="AB446" s="91">
        <v>0</v>
      </c>
      <c r="AC446" s="326">
        <v>437160.54</v>
      </c>
      <c r="AD446" s="91">
        <v>645592.36</v>
      </c>
      <c r="AE446" s="91">
        <v>709</v>
      </c>
      <c r="AF446" s="91">
        <v>0</v>
      </c>
      <c r="AG446" s="91">
        <v>0</v>
      </c>
      <c r="AH446" s="91">
        <v>0</v>
      </c>
      <c r="AI446" s="91">
        <v>0</v>
      </c>
      <c r="AJ446" s="91">
        <v>9995.3700000000008</v>
      </c>
      <c r="AK446" s="91">
        <v>190387.69999999998</v>
      </c>
      <c r="AL446" s="91">
        <v>0</v>
      </c>
      <c r="AM446" s="91">
        <v>0</v>
      </c>
      <c r="AN446" s="91">
        <v>1142955.3899999999</v>
      </c>
      <c r="AO446" s="91">
        <v>0</v>
      </c>
      <c r="AP446" s="91">
        <v>165736.49</v>
      </c>
      <c r="AQ446" s="91">
        <v>0</v>
      </c>
      <c r="AR446" s="91">
        <v>0</v>
      </c>
      <c r="AS446" s="91">
        <v>6907435.4900000002</v>
      </c>
      <c r="AT446" s="91">
        <v>1967813.7099999997</v>
      </c>
      <c r="AU446" s="91">
        <v>468734.13</v>
      </c>
      <c r="AV446" s="92">
        <v>44865</v>
      </c>
      <c r="AW446" t="s">
        <v>9</v>
      </c>
      <c r="AX446">
        <v>2022</v>
      </c>
      <c r="AY446" t="s">
        <v>163</v>
      </c>
    </row>
    <row r="447" spans="1:51" x14ac:dyDescent="0.25">
      <c r="A447" s="89">
        <v>51</v>
      </c>
      <c r="B447" s="90" t="s">
        <v>86</v>
      </c>
      <c r="C447" s="91">
        <v>5821076.8000000007</v>
      </c>
      <c r="D447" s="91">
        <v>66129.900000000009</v>
      </c>
      <c r="E447" s="91">
        <v>0</v>
      </c>
      <c r="F447" s="91">
        <v>0</v>
      </c>
      <c r="G447" s="91">
        <v>40858.04</v>
      </c>
      <c r="H447" s="91">
        <v>0</v>
      </c>
      <c r="I447" s="91">
        <v>0</v>
      </c>
      <c r="J447" s="91">
        <v>99920.91</v>
      </c>
      <c r="K447" s="91">
        <v>116851.33</v>
      </c>
      <c r="L447" s="91">
        <v>0</v>
      </c>
      <c r="M447" s="91">
        <v>582560.21</v>
      </c>
      <c r="N447" s="91">
        <v>283247.05</v>
      </c>
      <c r="O447" s="91">
        <v>865807.26</v>
      </c>
      <c r="P447" s="91">
        <v>118559.87</v>
      </c>
      <c r="Q447" s="91">
        <v>0</v>
      </c>
      <c r="R447" s="91">
        <v>0</v>
      </c>
      <c r="S447" s="91">
        <v>0</v>
      </c>
      <c r="T447" s="91">
        <v>1308127.31</v>
      </c>
      <c r="U447" s="91">
        <v>2397439.21</v>
      </c>
      <c r="V447" s="91">
        <v>12733.23</v>
      </c>
      <c r="W447" s="91">
        <v>4075.16</v>
      </c>
      <c r="X447" s="91">
        <v>73529.62</v>
      </c>
      <c r="Y447" s="91">
        <v>720.67</v>
      </c>
      <c r="Z447" s="91">
        <v>0</v>
      </c>
      <c r="AA447" s="91">
        <v>0</v>
      </c>
      <c r="AB447" s="91">
        <v>0</v>
      </c>
      <c r="AC447" s="326">
        <v>112269.66</v>
      </c>
      <c r="AD447" s="91">
        <v>63920.94</v>
      </c>
      <c r="AE447" s="91">
        <v>17314.919999999998</v>
      </c>
      <c r="AF447" s="91">
        <v>0</v>
      </c>
      <c r="AG447" s="91">
        <v>0</v>
      </c>
      <c r="AH447" s="91">
        <v>321.99</v>
      </c>
      <c r="AI447" s="91">
        <v>0</v>
      </c>
      <c r="AJ447" s="91">
        <v>4285.67</v>
      </c>
      <c r="AK447" s="91">
        <v>239638.48</v>
      </c>
      <c r="AL447" s="91">
        <v>8200.06</v>
      </c>
      <c r="AM447" s="91">
        <v>0</v>
      </c>
      <c r="AN447" s="91">
        <v>191940.09000000003</v>
      </c>
      <c r="AO447" s="91">
        <v>0</v>
      </c>
      <c r="AP447" s="91">
        <v>7329.92</v>
      </c>
      <c r="AQ447" s="91">
        <v>0</v>
      </c>
      <c r="AR447" s="91">
        <v>0</v>
      </c>
      <c r="AS447" s="91">
        <v>2686611.0700000003</v>
      </c>
      <c r="AT447" s="91">
        <v>1826338.42</v>
      </c>
      <c r="AU447" s="91">
        <v>1379229.87</v>
      </c>
      <c r="AV447" s="92">
        <v>44865</v>
      </c>
      <c r="AW447" t="s">
        <v>9</v>
      </c>
      <c r="AX447">
        <v>2022</v>
      </c>
      <c r="AY447" t="s">
        <v>179</v>
      </c>
    </row>
    <row r="448" spans="1:51" x14ac:dyDescent="0.25">
      <c r="A448" s="89">
        <v>52</v>
      </c>
      <c r="B448" s="90" t="s">
        <v>72</v>
      </c>
      <c r="C448" s="91">
        <v>8401562.1399999987</v>
      </c>
      <c r="D448" s="91">
        <v>0</v>
      </c>
      <c r="E448" s="91">
        <v>0</v>
      </c>
      <c r="F448" s="91">
        <v>0</v>
      </c>
      <c r="G448" s="91">
        <v>6577.47</v>
      </c>
      <c r="H448" s="91">
        <v>0</v>
      </c>
      <c r="I448" s="91">
        <v>0</v>
      </c>
      <c r="J448" s="91">
        <v>0.05</v>
      </c>
      <c r="K448" s="91">
        <v>52919.35</v>
      </c>
      <c r="L448" s="91">
        <v>0</v>
      </c>
      <c r="M448" s="91">
        <v>0.02</v>
      </c>
      <c r="N448" s="91">
        <v>0</v>
      </c>
      <c r="O448" s="91">
        <v>0.02</v>
      </c>
      <c r="P448" s="91">
        <v>871.05</v>
      </c>
      <c r="Q448" s="91">
        <v>0</v>
      </c>
      <c r="R448" s="91">
        <v>0</v>
      </c>
      <c r="S448" s="91">
        <v>0</v>
      </c>
      <c r="T448" s="91">
        <v>60367.939999999995</v>
      </c>
      <c r="U448" s="91">
        <v>338498.54</v>
      </c>
      <c r="V448" s="91">
        <v>8110.37</v>
      </c>
      <c r="W448" s="91">
        <v>60779.7</v>
      </c>
      <c r="X448" s="91">
        <v>1433774.79</v>
      </c>
      <c r="Y448" s="91">
        <v>60709.43</v>
      </c>
      <c r="Z448" s="91">
        <v>0</v>
      </c>
      <c r="AA448" s="91">
        <v>0</v>
      </c>
      <c r="AB448" s="91">
        <v>0</v>
      </c>
      <c r="AC448" s="326">
        <v>1577349.42</v>
      </c>
      <c r="AD448" s="91">
        <v>200169.11</v>
      </c>
      <c r="AE448" s="91">
        <v>153544.91</v>
      </c>
      <c r="AF448" s="91">
        <v>0</v>
      </c>
      <c r="AG448" s="91">
        <v>0</v>
      </c>
      <c r="AH448" s="91">
        <v>0</v>
      </c>
      <c r="AI448" s="91">
        <v>0</v>
      </c>
      <c r="AJ448" s="91">
        <v>1264837.5</v>
      </c>
      <c r="AK448" s="91">
        <v>1608358.44</v>
      </c>
      <c r="AL448" s="91">
        <v>81770.070000000007</v>
      </c>
      <c r="AM448" s="91">
        <v>0</v>
      </c>
      <c r="AN448" s="91">
        <v>1210858.8</v>
      </c>
      <c r="AO448" s="91">
        <v>5472.32</v>
      </c>
      <c r="AP448" s="91">
        <v>118385.96</v>
      </c>
      <c r="AQ448" s="91">
        <v>0</v>
      </c>
      <c r="AR448" s="91">
        <v>0</v>
      </c>
      <c r="AS448" s="91">
        <v>5097773.7699999996</v>
      </c>
      <c r="AT448" s="91">
        <v>3243420.4299999997</v>
      </c>
      <c r="AU448" s="91">
        <v>218574.84</v>
      </c>
      <c r="AV448" s="92">
        <v>44865</v>
      </c>
      <c r="AW448" t="s">
        <v>9</v>
      </c>
      <c r="AX448">
        <v>2022</v>
      </c>
      <c r="AY448" t="s">
        <v>170</v>
      </c>
    </row>
    <row r="449" spans="1:51" x14ac:dyDescent="0.25">
      <c r="A449" s="89">
        <v>62</v>
      </c>
      <c r="B449" s="90" t="s">
        <v>203</v>
      </c>
      <c r="C449" s="91">
        <v>9739624.209999999</v>
      </c>
      <c r="D449" s="91">
        <v>971501.5</v>
      </c>
      <c r="E449" s="91">
        <v>0</v>
      </c>
      <c r="F449" s="91">
        <v>0</v>
      </c>
      <c r="G449" s="91">
        <v>0</v>
      </c>
      <c r="H449" s="91">
        <v>0</v>
      </c>
      <c r="I449" s="91">
        <v>0</v>
      </c>
      <c r="J449" s="91">
        <v>0</v>
      </c>
      <c r="K449" s="91">
        <v>0</v>
      </c>
      <c r="L449" s="91">
        <v>0</v>
      </c>
      <c r="M449" s="91">
        <v>0</v>
      </c>
      <c r="N449" s="91">
        <v>0</v>
      </c>
      <c r="O449" s="91">
        <v>0</v>
      </c>
      <c r="P449" s="91">
        <v>8766108.8099999987</v>
      </c>
      <c r="Q449" s="91">
        <v>0</v>
      </c>
      <c r="R449" s="91">
        <v>0</v>
      </c>
      <c r="S449" s="91">
        <v>0</v>
      </c>
      <c r="T449" s="91">
        <v>9737610.3099999987</v>
      </c>
      <c r="U449" s="91">
        <v>0</v>
      </c>
      <c r="V449" s="91">
        <v>0</v>
      </c>
      <c r="W449" s="91">
        <v>0</v>
      </c>
      <c r="X449" s="91">
        <v>0</v>
      </c>
      <c r="Y449" s="91">
        <v>0</v>
      </c>
      <c r="Z449" s="91">
        <v>0</v>
      </c>
      <c r="AA449" s="91">
        <v>0</v>
      </c>
      <c r="AB449" s="91">
        <v>0</v>
      </c>
      <c r="AC449" s="326">
        <v>0</v>
      </c>
      <c r="AD449" s="91">
        <v>0</v>
      </c>
      <c r="AE449" s="91">
        <v>0</v>
      </c>
      <c r="AF449" s="91">
        <v>0</v>
      </c>
      <c r="AG449" s="91">
        <v>0</v>
      </c>
      <c r="AH449" s="91">
        <v>0</v>
      </c>
      <c r="AI449" s="91">
        <v>0</v>
      </c>
      <c r="AJ449" s="91">
        <v>0</v>
      </c>
      <c r="AK449" s="91">
        <v>2013.9</v>
      </c>
      <c r="AL449" s="91">
        <v>0</v>
      </c>
      <c r="AM449" s="91">
        <v>0</v>
      </c>
      <c r="AN449" s="91">
        <v>0</v>
      </c>
      <c r="AO449" s="91">
        <v>0</v>
      </c>
      <c r="AP449" s="91">
        <v>0</v>
      </c>
      <c r="AQ449" s="91">
        <v>0</v>
      </c>
      <c r="AR449" s="91">
        <v>0</v>
      </c>
      <c r="AS449" s="91">
        <v>0</v>
      </c>
      <c r="AT449" s="91">
        <v>2013.9</v>
      </c>
      <c r="AU449" s="91">
        <v>0</v>
      </c>
      <c r="AV449" s="92">
        <v>44865</v>
      </c>
      <c r="AW449" t="s">
        <v>9</v>
      </c>
      <c r="AX449">
        <v>2022</v>
      </c>
      <c r="AY449" t="s">
        <v>169</v>
      </c>
    </row>
    <row r="450" spans="1:51" x14ac:dyDescent="0.25">
      <c r="A450" s="89">
        <v>66</v>
      </c>
      <c r="B450" s="90" t="s">
        <v>61</v>
      </c>
      <c r="C450" s="91">
        <v>4454998.47</v>
      </c>
      <c r="D450" s="91">
        <v>0</v>
      </c>
      <c r="E450" s="91">
        <v>0</v>
      </c>
      <c r="F450" s="91">
        <v>0</v>
      </c>
      <c r="G450" s="91">
        <v>0</v>
      </c>
      <c r="H450" s="91">
        <v>0</v>
      </c>
      <c r="I450" s="91">
        <v>0</v>
      </c>
      <c r="J450" s="91">
        <v>0</v>
      </c>
      <c r="K450" s="91">
        <v>436007.85</v>
      </c>
      <c r="L450" s="91">
        <v>0</v>
      </c>
      <c r="M450" s="91">
        <v>0</v>
      </c>
      <c r="N450" s="91">
        <v>0</v>
      </c>
      <c r="O450" s="91">
        <v>0</v>
      </c>
      <c r="P450" s="91">
        <v>0</v>
      </c>
      <c r="Q450" s="91">
        <v>0</v>
      </c>
      <c r="R450" s="91">
        <v>0</v>
      </c>
      <c r="S450" s="91">
        <v>0</v>
      </c>
      <c r="T450" s="91">
        <v>436007.85</v>
      </c>
      <c r="U450" s="91">
        <v>635560.42000000004</v>
      </c>
      <c r="V450" s="91">
        <v>784116.2</v>
      </c>
      <c r="W450" s="91">
        <v>0</v>
      </c>
      <c r="X450" s="91">
        <v>1209333.51</v>
      </c>
      <c r="Y450" s="91">
        <v>0</v>
      </c>
      <c r="Z450" s="91">
        <v>0</v>
      </c>
      <c r="AA450" s="91">
        <v>0</v>
      </c>
      <c r="AB450" s="91">
        <v>0</v>
      </c>
      <c r="AC450" s="326">
        <v>0</v>
      </c>
      <c r="AD450" s="91">
        <v>0</v>
      </c>
      <c r="AE450" s="91">
        <v>0</v>
      </c>
      <c r="AF450" s="91">
        <v>0</v>
      </c>
      <c r="AG450" s="91">
        <v>0</v>
      </c>
      <c r="AH450" s="91">
        <v>0</v>
      </c>
      <c r="AI450" s="91">
        <v>0</v>
      </c>
      <c r="AJ450" s="91">
        <v>0</v>
      </c>
      <c r="AK450" s="91">
        <v>0</v>
      </c>
      <c r="AL450" s="91">
        <v>282486.46000000002</v>
      </c>
      <c r="AM450" s="91">
        <v>0</v>
      </c>
      <c r="AN450" s="91">
        <v>617581.56000000006</v>
      </c>
      <c r="AO450" s="91">
        <v>489912.47</v>
      </c>
      <c r="AP450" s="91">
        <v>0</v>
      </c>
      <c r="AQ450" s="91">
        <v>0</v>
      </c>
      <c r="AR450" s="91">
        <v>0</v>
      </c>
      <c r="AS450" s="91">
        <v>2629010.13</v>
      </c>
      <c r="AT450" s="91">
        <v>1389980.49</v>
      </c>
      <c r="AU450" s="91">
        <v>0</v>
      </c>
      <c r="AV450" s="92">
        <v>44865</v>
      </c>
      <c r="AW450" t="s">
        <v>9</v>
      </c>
      <c r="AX450">
        <v>2022</v>
      </c>
      <c r="AY450" t="s">
        <v>178</v>
      </c>
    </row>
    <row r="451" spans="1:51" x14ac:dyDescent="0.25">
      <c r="A451" s="89">
        <v>70</v>
      </c>
      <c r="B451" s="90" t="s">
        <v>100</v>
      </c>
      <c r="C451" s="91">
        <v>1068475.1100000001</v>
      </c>
      <c r="D451" s="91">
        <v>0</v>
      </c>
      <c r="E451" s="91">
        <v>0</v>
      </c>
      <c r="F451" s="91">
        <v>0</v>
      </c>
      <c r="G451" s="91">
        <v>0</v>
      </c>
      <c r="H451" s="91">
        <v>0</v>
      </c>
      <c r="I451" s="91">
        <v>0</v>
      </c>
      <c r="J451" s="91">
        <v>0</v>
      </c>
      <c r="K451" s="91">
        <v>0</v>
      </c>
      <c r="L451" s="91">
        <v>0</v>
      </c>
      <c r="M451" s="91">
        <v>0</v>
      </c>
      <c r="N451" s="91">
        <v>0</v>
      </c>
      <c r="O451" s="91">
        <v>0</v>
      </c>
      <c r="P451" s="91">
        <v>1068475.1100000001</v>
      </c>
      <c r="Q451" s="91">
        <v>0</v>
      </c>
      <c r="R451" s="91">
        <v>0</v>
      </c>
      <c r="S451" s="91">
        <v>0</v>
      </c>
      <c r="T451" s="91">
        <v>1068475.1100000001</v>
      </c>
      <c r="U451" s="91">
        <v>0</v>
      </c>
      <c r="V451" s="91">
        <v>0</v>
      </c>
      <c r="W451" s="91">
        <v>0</v>
      </c>
      <c r="X451" s="91">
        <v>0</v>
      </c>
      <c r="Y451" s="91">
        <v>0</v>
      </c>
      <c r="Z451" s="91">
        <v>0</v>
      </c>
      <c r="AA451" s="91">
        <v>0</v>
      </c>
      <c r="AB451" s="91">
        <v>0</v>
      </c>
      <c r="AC451" s="326">
        <v>0</v>
      </c>
      <c r="AD451" s="91">
        <v>0</v>
      </c>
      <c r="AE451" s="91">
        <v>0</v>
      </c>
      <c r="AF451" s="91">
        <v>0</v>
      </c>
      <c r="AG451" s="91">
        <v>0</v>
      </c>
      <c r="AH451" s="91">
        <v>0</v>
      </c>
      <c r="AI451" s="91">
        <v>0</v>
      </c>
      <c r="AJ451" s="91">
        <v>0</v>
      </c>
      <c r="AK451" s="91">
        <v>0</v>
      </c>
      <c r="AL451" s="91">
        <v>0</v>
      </c>
      <c r="AM451" s="91">
        <v>0</v>
      </c>
      <c r="AN451" s="91">
        <v>0</v>
      </c>
      <c r="AO451" s="91">
        <v>0</v>
      </c>
      <c r="AP451" s="91">
        <v>0</v>
      </c>
      <c r="AQ451" s="91">
        <v>0</v>
      </c>
      <c r="AR451" s="91">
        <v>0</v>
      </c>
      <c r="AS451" s="91">
        <v>0</v>
      </c>
      <c r="AT451" s="91">
        <v>0</v>
      </c>
      <c r="AU451" s="91">
        <v>0</v>
      </c>
      <c r="AV451" s="92">
        <v>44865</v>
      </c>
      <c r="AW451" t="s">
        <v>9</v>
      </c>
      <c r="AX451">
        <v>2022</v>
      </c>
      <c r="AY451" t="s">
        <v>181</v>
      </c>
    </row>
    <row r="452" spans="1:51" x14ac:dyDescent="0.25">
      <c r="A452" s="89">
        <v>71</v>
      </c>
      <c r="B452" s="90" t="s">
        <v>83</v>
      </c>
      <c r="C452" s="91">
        <v>63372348.980000004</v>
      </c>
      <c r="D452" s="91">
        <v>0</v>
      </c>
      <c r="E452" s="91">
        <v>0</v>
      </c>
      <c r="F452" s="91">
        <v>0</v>
      </c>
      <c r="G452" s="91">
        <v>893136.4</v>
      </c>
      <c r="H452" s="91">
        <v>0</v>
      </c>
      <c r="I452" s="91">
        <v>0</v>
      </c>
      <c r="J452" s="91">
        <v>0</v>
      </c>
      <c r="K452" s="91">
        <v>584168.80000000005</v>
      </c>
      <c r="L452" s="91">
        <v>0</v>
      </c>
      <c r="M452" s="91">
        <v>0</v>
      </c>
      <c r="N452" s="91">
        <v>18228480.48</v>
      </c>
      <c r="O452" s="91">
        <v>18228480.48</v>
      </c>
      <c r="P452" s="91">
        <v>1187857.94</v>
      </c>
      <c r="Q452" s="91">
        <v>0</v>
      </c>
      <c r="R452" s="91">
        <v>0</v>
      </c>
      <c r="S452" s="91">
        <v>0</v>
      </c>
      <c r="T452" s="91">
        <v>20893643.620000001</v>
      </c>
      <c r="U452" s="91">
        <v>0</v>
      </c>
      <c r="V452" s="91">
        <v>0</v>
      </c>
      <c r="W452" s="91">
        <v>0</v>
      </c>
      <c r="X452" s="91">
        <v>5184</v>
      </c>
      <c r="Y452" s="91">
        <v>15863635.41</v>
      </c>
      <c r="Z452" s="91">
        <v>0</v>
      </c>
      <c r="AA452" s="91">
        <v>5200164.16</v>
      </c>
      <c r="AB452" s="91">
        <v>0</v>
      </c>
      <c r="AC452" s="326">
        <v>109861.33</v>
      </c>
      <c r="AD452" s="91">
        <v>15871366.289999999</v>
      </c>
      <c r="AE452" s="91">
        <v>4003</v>
      </c>
      <c r="AF452" s="91">
        <v>0</v>
      </c>
      <c r="AG452" s="91">
        <v>0</v>
      </c>
      <c r="AH452" s="91">
        <v>0</v>
      </c>
      <c r="AI452" s="91">
        <v>0</v>
      </c>
      <c r="AJ452" s="91">
        <v>2508866.59</v>
      </c>
      <c r="AK452" s="91">
        <v>1550576.95</v>
      </c>
      <c r="AL452" s="91">
        <v>0</v>
      </c>
      <c r="AM452" s="91">
        <v>0</v>
      </c>
      <c r="AN452" s="91">
        <v>698990.34</v>
      </c>
      <c r="AO452" s="91">
        <v>0</v>
      </c>
      <c r="AP452" s="91">
        <v>105237.31</v>
      </c>
      <c r="AQ452" s="91">
        <v>0</v>
      </c>
      <c r="AR452" s="91">
        <v>0</v>
      </c>
      <c r="AS452" s="91">
        <v>39563080.780000001</v>
      </c>
      <c r="AT452" s="91">
        <v>2915624.58</v>
      </c>
      <c r="AU452" s="91">
        <v>560819.98</v>
      </c>
      <c r="AV452" s="92">
        <v>44865</v>
      </c>
      <c r="AW452" t="s">
        <v>9</v>
      </c>
      <c r="AX452">
        <v>2022</v>
      </c>
      <c r="AY452" t="s">
        <v>161</v>
      </c>
    </row>
    <row r="453" spans="1:51" x14ac:dyDescent="0.25">
      <c r="A453" s="89">
        <v>73</v>
      </c>
      <c r="B453" s="90" t="s">
        <v>84</v>
      </c>
      <c r="C453" s="91">
        <v>696993.17999999993</v>
      </c>
      <c r="D453" s="91">
        <v>0</v>
      </c>
      <c r="E453" s="91">
        <v>0</v>
      </c>
      <c r="F453" s="91">
        <v>0</v>
      </c>
      <c r="G453" s="91">
        <v>0</v>
      </c>
      <c r="H453" s="91">
        <v>0</v>
      </c>
      <c r="I453" s="91">
        <v>0</v>
      </c>
      <c r="J453" s="91">
        <v>0</v>
      </c>
      <c r="K453" s="91">
        <v>0</v>
      </c>
      <c r="L453" s="91">
        <v>0</v>
      </c>
      <c r="M453" s="91">
        <v>0</v>
      </c>
      <c r="N453" s="91">
        <v>0</v>
      </c>
      <c r="O453" s="91">
        <v>0</v>
      </c>
      <c r="P453" s="91">
        <v>0</v>
      </c>
      <c r="Q453" s="91">
        <v>0</v>
      </c>
      <c r="R453" s="91">
        <v>0</v>
      </c>
      <c r="S453" s="91">
        <v>0</v>
      </c>
      <c r="T453" s="91">
        <v>0</v>
      </c>
      <c r="U453" s="91">
        <v>1045.2</v>
      </c>
      <c r="V453" s="91">
        <v>0</v>
      </c>
      <c r="W453" s="91">
        <v>0</v>
      </c>
      <c r="X453" s="91">
        <v>0</v>
      </c>
      <c r="Y453" s="91">
        <v>45699.65</v>
      </c>
      <c r="Z453" s="91">
        <v>0</v>
      </c>
      <c r="AA453" s="91">
        <v>6943.73</v>
      </c>
      <c r="AB453" s="91">
        <v>0</v>
      </c>
      <c r="AC453" s="326">
        <v>10904.84</v>
      </c>
      <c r="AD453" s="91">
        <v>151602.48000000001</v>
      </c>
      <c r="AE453" s="91">
        <v>0</v>
      </c>
      <c r="AF453" s="91">
        <v>0</v>
      </c>
      <c r="AG453" s="91">
        <v>0</v>
      </c>
      <c r="AH453" s="91">
        <v>0</v>
      </c>
      <c r="AI453" s="91">
        <v>0</v>
      </c>
      <c r="AJ453" s="91">
        <v>0</v>
      </c>
      <c r="AK453" s="91">
        <v>2981.63</v>
      </c>
      <c r="AL453" s="91">
        <v>0</v>
      </c>
      <c r="AM453" s="91">
        <v>0</v>
      </c>
      <c r="AN453" s="91">
        <v>82403.929999999993</v>
      </c>
      <c r="AO453" s="91">
        <v>0</v>
      </c>
      <c r="AP453" s="91">
        <v>0</v>
      </c>
      <c r="AQ453" s="91">
        <v>0</v>
      </c>
      <c r="AR453" s="91">
        <v>0</v>
      </c>
      <c r="AS453" s="91">
        <v>216195.90000000002</v>
      </c>
      <c r="AT453" s="91">
        <v>480797.27999999997</v>
      </c>
      <c r="AU453" s="91">
        <v>395411.72</v>
      </c>
      <c r="AV453" s="92">
        <v>44865</v>
      </c>
      <c r="AW453" t="s">
        <v>9</v>
      </c>
      <c r="AX453">
        <v>2022</v>
      </c>
      <c r="AY453" t="s">
        <v>190</v>
      </c>
    </row>
    <row r="454" spans="1:51" x14ac:dyDescent="0.25">
      <c r="A454" s="89">
        <v>74</v>
      </c>
      <c r="B454" s="90" t="s">
        <v>82</v>
      </c>
      <c r="C454" s="91">
        <v>982683409.45999992</v>
      </c>
      <c r="D454" s="91">
        <v>3960939.56</v>
      </c>
      <c r="E454" s="91">
        <v>0</v>
      </c>
      <c r="F454" s="91">
        <v>0</v>
      </c>
      <c r="G454" s="91">
        <v>875632.11</v>
      </c>
      <c r="H454" s="91">
        <v>0</v>
      </c>
      <c r="I454" s="91">
        <v>0</v>
      </c>
      <c r="J454" s="91">
        <v>7299661.4500000002</v>
      </c>
      <c r="K454" s="91">
        <v>3185975.27</v>
      </c>
      <c r="L454" s="91">
        <v>0</v>
      </c>
      <c r="M454" s="91">
        <v>563891205.37</v>
      </c>
      <c r="N454" s="91">
        <v>251910084.52000001</v>
      </c>
      <c r="O454" s="91">
        <v>815801289.88999999</v>
      </c>
      <c r="P454" s="91">
        <v>8771975.7400000002</v>
      </c>
      <c r="Q454" s="91">
        <v>0</v>
      </c>
      <c r="R454" s="91">
        <v>0</v>
      </c>
      <c r="S454" s="91">
        <v>0</v>
      </c>
      <c r="T454" s="91">
        <v>839895474.01999998</v>
      </c>
      <c r="U454" s="91">
        <v>496444</v>
      </c>
      <c r="V454" s="91">
        <v>486398</v>
      </c>
      <c r="W454" s="91">
        <v>85535.599999999991</v>
      </c>
      <c r="X454" s="91">
        <v>6835540</v>
      </c>
      <c r="Y454" s="91">
        <v>180020.41</v>
      </c>
      <c r="Z454" s="91">
        <v>0</v>
      </c>
      <c r="AA454" s="91">
        <v>67392863.529999986</v>
      </c>
      <c r="AB454" s="91">
        <v>1266273.6499999999</v>
      </c>
      <c r="AC454" s="326">
        <v>44072123.799999997</v>
      </c>
      <c r="AD454" s="91">
        <v>320463.2</v>
      </c>
      <c r="AE454" s="91">
        <v>1245766.32</v>
      </c>
      <c r="AF454" s="91">
        <v>0</v>
      </c>
      <c r="AG454" s="91">
        <v>0</v>
      </c>
      <c r="AH454" s="91">
        <v>9246727.1899999995</v>
      </c>
      <c r="AI454" s="91">
        <v>0</v>
      </c>
      <c r="AJ454" s="91">
        <v>3186598.41</v>
      </c>
      <c r="AK454" s="91">
        <v>4262673.3499999996</v>
      </c>
      <c r="AL454" s="91">
        <v>267133.52</v>
      </c>
      <c r="AM454" s="91">
        <v>0</v>
      </c>
      <c r="AN454" s="91">
        <v>2573772.4500000002</v>
      </c>
      <c r="AO454" s="91">
        <v>58016.57</v>
      </c>
      <c r="AP454" s="91">
        <v>761939.13</v>
      </c>
      <c r="AQ454" s="91">
        <v>0</v>
      </c>
      <c r="AR454" s="91">
        <v>0</v>
      </c>
      <c r="AS454" s="91">
        <v>134814754.10999998</v>
      </c>
      <c r="AT454" s="91">
        <v>7973181.0199999996</v>
      </c>
      <c r="AU454" s="91">
        <v>49646</v>
      </c>
      <c r="AV454" s="92">
        <v>44865</v>
      </c>
      <c r="AW454" t="s">
        <v>9</v>
      </c>
      <c r="AX454">
        <v>2022</v>
      </c>
      <c r="AY454" t="s">
        <v>148</v>
      </c>
    </row>
    <row r="455" spans="1:51" x14ac:dyDescent="0.25">
      <c r="A455" s="89">
        <v>77</v>
      </c>
      <c r="B455" s="90" t="s">
        <v>195</v>
      </c>
      <c r="C455" s="91">
        <v>13587.07</v>
      </c>
      <c r="D455" s="91">
        <v>0</v>
      </c>
      <c r="E455" s="91">
        <v>0</v>
      </c>
      <c r="F455" s="91">
        <v>0</v>
      </c>
      <c r="G455" s="91">
        <v>0</v>
      </c>
      <c r="H455" s="91">
        <v>0</v>
      </c>
      <c r="I455" s="91">
        <v>0</v>
      </c>
      <c r="J455" s="91">
        <v>794.9</v>
      </c>
      <c r="K455" s="91">
        <v>0</v>
      </c>
      <c r="L455" s="91">
        <v>0</v>
      </c>
      <c r="M455" s="91">
        <v>0</v>
      </c>
      <c r="N455" s="91">
        <v>0</v>
      </c>
      <c r="O455" s="91">
        <v>0</v>
      </c>
      <c r="P455" s="91">
        <v>0</v>
      </c>
      <c r="Q455" s="91">
        <v>0</v>
      </c>
      <c r="R455" s="91">
        <v>0</v>
      </c>
      <c r="S455" s="91">
        <v>0</v>
      </c>
      <c r="T455" s="91">
        <v>794.9</v>
      </c>
      <c r="U455" s="91">
        <v>0</v>
      </c>
      <c r="V455" s="91">
        <v>0</v>
      </c>
      <c r="W455" s="91">
        <v>0</v>
      </c>
      <c r="X455" s="91">
        <v>0</v>
      </c>
      <c r="Y455" s="91">
        <v>0</v>
      </c>
      <c r="Z455" s="91">
        <v>0</v>
      </c>
      <c r="AA455" s="91">
        <v>0</v>
      </c>
      <c r="AB455" s="91">
        <v>0</v>
      </c>
      <c r="AC455" s="326">
        <v>0</v>
      </c>
      <c r="AD455" s="91">
        <v>0</v>
      </c>
      <c r="AE455" s="91">
        <v>0</v>
      </c>
      <c r="AF455" s="91">
        <v>0</v>
      </c>
      <c r="AG455" s="91">
        <v>0</v>
      </c>
      <c r="AH455" s="91">
        <v>0</v>
      </c>
      <c r="AI455" s="91">
        <v>0</v>
      </c>
      <c r="AJ455" s="91">
        <v>0</v>
      </c>
      <c r="AK455" s="91">
        <v>12792.17</v>
      </c>
      <c r="AL455" s="91">
        <v>0</v>
      </c>
      <c r="AM455" s="91">
        <v>0</v>
      </c>
      <c r="AN455" s="91">
        <v>0</v>
      </c>
      <c r="AO455" s="91">
        <v>0</v>
      </c>
      <c r="AP455" s="91">
        <v>0</v>
      </c>
      <c r="AQ455" s="91">
        <v>0</v>
      </c>
      <c r="AR455" s="91">
        <v>0</v>
      </c>
      <c r="AS455" s="91">
        <v>0</v>
      </c>
      <c r="AT455" s="91">
        <v>12792.17</v>
      </c>
      <c r="AU455" s="91">
        <v>0</v>
      </c>
      <c r="AV455" s="92">
        <v>44865</v>
      </c>
      <c r="AW455" t="s">
        <v>9</v>
      </c>
      <c r="AX455">
        <v>2022</v>
      </c>
      <c r="AY455" t="s">
        <v>196</v>
      </c>
    </row>
    <row r="456" spans="1:51" x14ac:dyDescent="0.25">
      <c r="A456" s="89">
        <v>78</v>
      </c>
      <c r="B456" s="90" t="s">
        <v>88</v>
      </c>
      <c r="C456" s="91">
        <v>531536.01</v>
      </c>
      <c r="D456" s="91">
        <v>195.24</v>
      </c>
      <c r="E456" s="91">
        <v>0</v>
      </c>
      <c r="F456" s="91">
        <v>0</v>
      </c>
      <c r="G456" s="91">
        <v>22.21</v>
      </c>
      <c r="H456" s="91">
        <v>0</v>
      </c>
      <c r="I456" s="91">
        <v>0</v>
      </c>
      <c r="J456" s="91">
        <v>1908.34</v>
      </c>
      <c r="K456" s="91">
        <v>8916.2000000000007</v>
      </c>
      <c r="L456" s="91">
        <v>0</v>
      </c>
      <c r="M456" s="91">
        <v>0</v>
      </c>
      <c r="N456" s="91">
        <v>0</v>
      </c>
      <c r="O456" s="91">
        <v>0</v>
      </c>
      <c r="P456" s="91">
        <v>6634.82</v>
      </c>
      <c r="Q456" s="91">
        <v>0</v>
      </c>
      <c r="R456" s="91">
        <v>0</v>
      </c>
      <c r="S456" s="91">
        <v>0</v>
      </c>
      <c r="T456" s="91">
        <v>17676.810000000001</v>
      </c>
      <c r="U456" s="91">
        <v>4168.75</v>
      </c>
      <c r="V456" s="91">
        <v>3023.7999999999997</v>
      </c>
      <c r="W456" s="91">
        <v>0</v>
      </c>
      <c r="X456" s="91">
        <v>0</v>
      </c>
      <c r="Y456" s="91">
        <v>0</v>
      </c>
      <c r="Z456" s="91">
        <v>0</v>
      </c>
      <c r="AA456" s="91">
        <v>174535.67999999999</v>
      </c>
      <c r="AB456" s="91">
        <v>0</v>
      </c>
      <c r="AC456" s="326">
        <v>68200.929999999993</v>
      </c>
      <c r="AD456" s="91">
        <v>0</v>
      </c>
      <c r="AE456" s="91">
        <v>3365</v>
      </c>
      <c r="AF456" s="91">
        <v>0</v>
      </c>
      <c r="AG456" s="91">
        <v>0</v>
      </c>
      <c r="AH456" s="91">
        <v>0</v>
      </c>
      <c r="AI456" s="91">
        <v>0</v>
      </c>
      <c r="AJ456" s="91">
        <v>0</v>
      </c>
      <c r="AK456" s="91">
        <v>164456.84</v>
      </c>
      <c r="AL456" s="91">
        <v>4860.45</v>
      </c>
      <c r="AM456" s="91">
        <v>0</v>
      </c>
      <c r="AN456" s="91">
        <v>10813</v>
      </c>
      <c r="AO456" s="91">
        <v>0</v>
      </c>
      <c r="AP456" s="91">
        <v>287.5</v>
      </c>
      <c r="AQ456" s="91">
        <v>0</v>
      </c>
      <c r="AR456" s="91">
        <v>0</v>
      </c>
      <c r="AS456" s="91">
        <v>253294.15999999997</v>
      </c>
      <c r="AT456" s="91">
        <v>260565.04</v>
      </c>
      <c r="AU456" s="91">
        <v>80147.25</v>
      </c>
      <c r="AV456" s="92">
        <v>44865</v>
      </c>
      <c r="AW456" t="s">
        <v>9</v>
      </c>
      <c r="AX456">
        <v>2022</v>
      </c>
      <c r="AY456" t="s">
        <v>185</v>
      </c>
    </row>
    <row r="457" spans="1:51" x14ac:dyDescent="0.25">
      <c r="A457" s="89">
        <v>80</v>
      </c>
      <c r="B457" s="90" t="s">
        <v>89</v>
      </c>
      <c r="C457" s="91">
        <v>295448448.31</v>
      </c>
      <c r="D457" s="91">
        <v>66120.19</v>
      </c>
      <c r="E457" s="91">
        <v>0</v>
      </c>
      <c r="F457" s="91">
        <v>0</v>
      </c>
      <c r="G457" s="91">
        <v>555633.78</v>
      </c>
      <c r="H457" s="91">
        <v>0</v>
      </c>
      <c r="I457" s="91">
        <v>0</v>
      </c>
      <c r="J457" s="91">
        <v>279048.97000000003</v>
      </c>
      <c r="K457" s="91">
        <v>1808907.32</v>
      </c>
      <c r="L457" s="91">
        <v>0</v>
      </c>
      <c r="M457" s="91">
        <v>67162471.650000006</v>
      </c>
      <c r="N457" s="91">
        <v>153755749.52000001</v>
      </c>
      <c r="O457" s="91">
        <v>220918221.17000002</v>
      </c>
      <c r="P457" s="91">
        <v>2749776.46</v>
      </c>
      <c r="Q457" s="91">
        <v>0</v>
      </c>
      <c r="R457" s="91">
        <v>0</v>
      </c>
      <c r="S457" s="91">
        <v>0</v>
      </c>
      <c r="T457" s="91">
        <v>226377707.89000002</v>
      </c>
      <c r="U457" s="91">
        <v>2219422.4</v>
      </c>
      <c r="V457" s="91">
        <v>573532.18000000005</v>
      </c>
      <c r="W457" s="91">
        <v>371528.18</v>
      </c>
      <c r="X457" s="91">
        <v>1776597.56</v>
      </c>
      <c r="Y457" s="91">
        <v>1536894.89</v>
      </c>
      <c r="Z457" s="91">
        <v>0</v>
      </c>
      <c r="AA457" s="91">
        <v>0</v>
      </c>
      <c r="AB457" s="91">
        <v>0</v>
      </c>
      <c r="AC457" s="326">
        <v>24909073.93</v>
      </c>
      <c r="AD457" s="91">
        <v>6584659.5</v>
      </c>
      <c r="AE457" s="91">
        <v>500455.41</v>
      </c>
      <c r="AF457" s="91">
        <v>0</v>
      </c>
      <c r="AG457" s="91">
        <v>0</v>
      </c>
      <c r="AH457" s="91">
        <v>0</v>
      </c>
      <c r="AI457" s="91">
        <v>0</v>
      </c>
      <c r="AJ457" s="91">
        <v>13645258.390000001</v>
      </c>
      <c r="AK457" s="91">
        <v>3263632.53</v>
      </c>
      <c r="AL457" s="91">
        <v>1545221.4000000001</v>
      </c>
      <c r="AM457" s="91">
        <v>0</v>
      </c>
      <c r="AN457" s="91">
        <v>3389801.84</v>
      </c>
      <c r="AO457" s="91">
        <v>0</v>
      </c>
      <c r="AP457" s="91">
        <v>317402.52</v>
      </c>
      <c r="AQ457" s="91">
        <v>0</v>
      </c>
      <c r="AR457" s="91">
        <v>0</v>
      </c>
      <c r="AS457" s="91">
        <v>52117422.439999998</v>
      </c>
      <c r="AT457" s="91">
        <v>16953317.98</v>
      </c>
      <c r="AU457" s="91">
        <v>8437259.6900000013</v>
      </c>
      <c r="AV457" s="92">
        <v>44865</v>
      </c>
      <c r="AW457" t="s">
        <v>9</v>
      </c>
      <c r="AX457">
        <v>2022</v>
      </c>
      <c r="AY457" t="s">
        <v>288</v>
      </c>
    </row>
    <row r="458" spans="1:51" x14ac:dyDescent="0.25">
      <c r="A458" s="89">
        <v>83</v>
      </c>
      <c r="B458" s="90" t="s">
        <v>96</v>
      </c>
      <c r="C458" s="91">
        <v>86514705.430000007</v>
      </c>
      <c r="D458" s="91">
        <v>79968.66</v>
      </c>
      <c r="E458" s="91">
        <v>0</v>
      </c>
      <c r="F458" s="91">
        <v>0</v>
      </c>
      <c r="G458" s="91">
        <v>5458.4</v>
      </c>
      <c r="H458" s="91">
        <v>0</v>
      </c>
      <c r="I458" s="91">
        <v>0</v>
      </c>
      <c r="J458" s="91">
        <v>1739825.5799999998</v>
      </c>
      <c r="K458" s="91">
        <v>319979.28999999998</v>
      </c>
      <c r="L458" s="91">
        <v>0</v>
      </c>
      <c r="M458" s="91">
        <v>22202927.529999997</v>
      </c>
      <c r="N458" s="91">
        <v>30119938.120000001</v>
      </c>
      <c r="O458" s="91">
        <v>52322865.649999999</v>
      </c>
      <c r="P458" s="91">
        <v>1977983.92</v>
      </c>
      <c r="Q458" s="91">
        <v>0</v>
      </c>
      <c r="R458" s="91">
        <v>0</v>
      </c>
      <c r="S458" s="91">
        <v>0</v>
      </c>
      <c r="T458" s="91">
        <v>56446081.5</v>
      </c>
      <c r="U458" s="91">
        <v>2789129.8400000003</v>
      </c>
      <c r="V458" s="91">
        <v>151043.60999999999</v>
      </c>
      <c r="W458" s="91">
        <v>100342.37</v>
      </c>
      <c r="X458" s="91">
        <v>135874.5</v>
      </c>
      <c r="Y458" s="91">
        <v>31446.920000000002</v>
      </c>
      <c r="Z458" s="91">
        <v>0</v>
      </c>
      <c r="AA458" s="91">
        <v>36228.339999999997</v>
      </c>
      <c r="AB458" s="91">
        <v>0</v>
      </c>
      <c r="AC458" s="326">
        <v>17468291.990000002</v>
      </c>
      <c r="AD458" s="91">
        <v>2956187.93</v>
      </c>
      <c r="AE458" s="91">
        <v>163325.87</v>
      </c>
      <c r="AF458" s="91">
        <v>0</v>
      </c>
      <c r="AG458" s="91">
        <v>0</v>
      </c>
      <c r="AH458" s="91">
        <v>0</v>
      </c>
      <c r="AI458" s="91">
        <v>0</v>
      </c>
      <c r="AJ458" s="91">
        <v>29773.99</v>
      </c>
      <c r="AK458" s="91">
        <v>2901524.96</v>
      </c>
      <c r="AL458" s="91">
        <v>258147.31</v>
      </c>
      <c r="AM458" s="91">
        <v>0</v>
      </c>
      <c r="AN458" s="91">
        <v>1176418.51</v>
      </c>
      <c r="AO458" s="91">
        <v>0</v>
      </c>
      <c r="AP458" s="91">
        <v>25695.63</v>
      </c>
      <c r="AQ458" s="91">
        <v>0</v>
      </c>
      <c r="AR458" s="91">
        <v>0</v>
      </c>
      <c r="AS458" s="91">
        <v>23861645.359999999</v>
      </c>
      <c r="AT458" s="91">
        <v>6206978.5700000003</v>
      </c>
      <c r="AU458" s="91">
        <v>1845192.16</v>
      </c>
      <c r="AV458" s="92">
        <v>44865</v>
      </c>
      <c r="AW458" t="s">
        <v>9</v>
      </c>
      <c r="AX458">
        <v>2022</v>
      </c>
      <c r="AY458" t="s">
        <v>158</v>
      </c>
    </row>
    <row r="459" spans="1:51" x14ac:dyDescent="0.25">
      <c r="A459" s="89">
        <v>86</v>
      </c>
      <c r="B459" s="90" t="s">
        <v>197</v>
      </c>
      <c r="C459" s="91">
        <v>786687.21</v>
      </c>
      <c r="D459" s="91">
        <v>0</v>
      </c>
      <c r="E459" s="91">
        <v>0</v>
      </c>
      <c r="F459" s="91">
        <v>0</v>
      </c>
      <c r="G459" s="91">
        <v>0</v>
      </c>
      <c r="H459" s="91">
        <v>0</v>
      </c>
      <c r="I459" s="91">
        <v>0</v>
      </c>
      <c r="J459" s="91">
        <v>211.4</v>
      </c>
      <c r="K459" s="91">
        <v>0</v>
      </c>
      <c r="L459" s="91">
        <v>0</v>
      </c>
      <c r="M459" s="91">
        <v>1045</v>
      </c>
      <c r="N459" s="91">
        <v>602921.27</v>
      </c>
      <c r="O459" s="91">
        <v>603966.27</v>
      </c>
      <c r="P459" s="91">
        <v>34777.199999999997</v>
      </c>
      <c r="Q459" s="91">
        <v>0</v>
      </c>
      <c r="R459" s="91">
        <v>0</v>
      </c>
      <c r="S459" s="91">
        <v>0</v>
      </c>
      <c r="T459" s="91">
        <v>638954.87</v>
      </c>
      <c r="U459" s="91">
        <v>0</v>
      </c>
      <c r="V459" s="91">
        <v>0</v>
      </c>
      <c r="W459" s="91">
        <v>0</v>
      </c>
      <c r="X459" s="91">
        <v>126150</v>
      </c>
      <c r="Y459" s="91">
        <v>0</v>
      </c>
      <c r="Z459" s="91">
        <v>0</v>
      </c>
      <c r="AA459" s="91">
        <v>0</v>
      </c>
      <c r="AB459" s="91">
        <v>0</v>
      </c>
      <c r="AC459" s="326">
        <v>2111.4699999999998</v>
      </c>
      <c r="AD459" s="91">
        <v>0</v>
      </c>
      <c r="AE459" s="91">
        <v>0</v>
      </c>
      <c r="AF459" s="91">
        <v>0</v>
      </c>
      <c r="AG459" s="91">
        <v>0</v>
      </c>
      <c r="AH459" s="91">
        <v>0</v>
      </c>
      <c r="AI459" s="91">
        <v>0</v>
      </c>
      <c r="AJ459" s="91">
        <v>7950</v>
      </c>
      <c r="AK459" s="91">
        <v>2935.33</v>
      </c>
      <c r="AL459" s="91">
        <v>0</v>
      </c>
      <c r="AM459" s="91">
        <v>0</v>
      </c>
      <c r="AN459" s="91">
        <v>0</v>
      </c>
      <c r="AO459" s="91">
        <v>0</v>
      </c>
      <c r="AP459" s="91">
        <v>8085.48</v>
      </c>
      <c r="AQ459" s="91">
        <v>0</v>
      </c>
      <c r="AR459" s="91">
        <v>0</v>
      </c>
      <c r="AS459" s="91">
        <v>136211.47</v>
      </c>
      <c r="AT459" s="91">
        <v>11520.869999999999</v>
      </c>
      <c r="AU459" s="91">
        <v>500.06</v>
      </c>
      <c r="AV459" s="92">
        <v>44865</v>
      </c>
      <c r="AW459" t="s">
        <v>9</v>
      </c>
      <c r="AX459">
        <v>2022</v>
      </c>
      <c r="AY459" t="s">
        <v>198</v>
      </c>
    </row>
    <row r="460" spans="1:51" x14ac:dyDescent="0.25">
      <c r="A460" s="89">
        <v>91</v>
      </c>
      <c r="B460" s="90" t="s">
        <v>106</v>
      </c>
      <c r="C460" s="91">
        <v>7463044.6699999999</v>
      </c>
      <c r="D460" s="91">
        <v>2680825.88</v>
      </c>
      <c r="E460" s="91">
        <v>0</v>
      </c>
      <c r="F460" s="91">
        <v>0</v>
      </c>
      <c r="G460" s="91">
        <v>252435.38</v>
      </c>
      <c r="H460" s="91">
        <v>0</v>
      </c>
      <c r="I460" s="91">
        <v>0</v>
      </c>
      <c r="J460" s="91">
        <v>0</v>
      </c>
      <c r="K460" s="91">
        <v>0</v>
      </c>
      <c r="L460" s="91">
        <v>0</v>
      </c>
      <c r="M460" s="91">
        <v>0</v>
      </c>
      <c r="N460" s="91">
        <v>70530.92</v>
      </c>
      <c r="O460" s="91">
        <v>70530.92</v>
      </c>
      <c r="P460" s="91">
        <v>876726.26000000013</v>
      </c>
      <c r="Q460" s="91">
        <v>0</v>
      </c>
      <c r="R460" s="91">
        <v>0</v>
      </c>
      <c r="S460" s="91">
        <v>0</v>
      </c>
      <c r="T460" s="91">
        <v>3880518.44</v>
      </c>
      <c r="U460" s="91">
        <v>230879.5</v>
      </c>
      <c r="V460" s="91">
        <v>286137.82</v>
      </c>
      <c r="W460" s="91">
        <v>0</v>
      </c>
      <c r="X460" s="91">
        <v>255122</v>
      </c>
      <c r="Y460" s="91">
        <v>0</v>
      </c>
      <c r="Z460" s="91">
        <v>0</v>
      </c>
      <c r="AA460" s="91">
        <v>0</v>
      </c>
      <c r="AB460" s="91">
        <v>0</v>
      </c>
      <c r="AC460" s="326">
        <v>0</v>
      </c>
      <c r="AD460" s="91">
        <v>19968</v>
      </c>
      <c r="AE460" s="91">
        <v>100</v>
      </c>
      <c r="AF460" s="91">
        <v>0</v>
      </c>
      <c r="AG460" s="91">
        <v>0</v>
      </c>
      <c r="AH460" s="91">
        <v>0</v>
      </c>
      <c r="AI460" s="91">
        <v>0</v>
      </c>
      <c r="AJ460" s="91">
        <v>2385411.58</v>
      </c>
      <c r="AK460" s="91">
        <v>3049.88</v>
      </c>
      <c r="AL460" s="91">
        <v>55318.35</v>
      </c>
      <c r="AM460" s="91">
        <v>0</v>
      </c>
      <c r="AN460" s="91">
        <v>84790.52</v>
      </c>
      <c r="AO460" s="91">
        <v>0</v>
      </c>
      <c r="AP460" s="91">
        <v>500</v>
      </c>
      <c r="AQ460" s="91">
        <v>10368</v>
      </c>
      <c r="AR460" s="91">
        <v>0</v>
      </c>
      <c r="AS460" s="91">
        <v>3177618.9000000004</v>
      </c>
      <c r="AT460" s="91">
        <v>404907.32999999996</v>
      </c>
      <c r="AU460" s="91">
        <v>250880.58</v>
      </c>
      <c r="AV460" s="92">
        <v>44865</v>
      </c>
      <c r="AW460" t="s">
        <v>9</v>
      </c>
      <c r="AX460">
        <v>2022</v>
      </c>
      <c r="AY460" t="s">
        <v>192</v>
      </c>
    </row>
    <row r="461" spans="1:51" x14ac:dyDescent="0.25">
      <c r="A461" s="89">
        <v>93</v>
      </c>
      <c r="B461" s="90" t="s">
        <v>103</v>
      </c>
      <c r="C461" s="91">
        <v>5980293.71</v>
      </c>
      <c r="D461" s="91">
        <v>0</v>
      </c>
      <c r="E461" s="91">
        <v>0</v>
      </c>
      <c r="F461" s="91">
        <v>0</v>
      </c>
      <c r="G461" s="91">
        <v>10871.35</v>
      </c>
      <c r="H461" s="91">
        <v>0</v>
      </c>
      <c r="I461" s="91">
        <v>0</v>
      </c>
      <c r="J461" s="91">
        <v>1.65</v>
      </c>
      <c r="K461" s="91">
        <v>3023.42</v>
      </c>
      <c r="L461" s="91">
        <v>0</v>
      </c>
      <c r="M461" s="91">
        <v>4.12</v>
      </c>
      <c r="N461" s="91">
        <v>0</v>
      </c>
      <c r="O461" s="91">
        <v>4.12</v>
      </c>
      <c r="P461" s="91">
        <v>11778.15</v>
      </c>
      <c r="Q461" s="91">
        <v>0</v>
      </c>
      <c r="R461" s="91">
        <v>0</v>
      </c>
      <c r="S461" s="91">
        <v>0</v>
      </c>
      <c r="T461" s="91">
        <v>25678.690000000002</v>
      </c>
      <c r="U461" s="91">
        <v>18734.11</v>
      </c>
      <c r="V461" s="91">
        <v>7074.44</v>
      </c>
      <c r="W461" s="91">
        <v>0</v>
      </c>
      <c r="X461" s="91">
        <v>150000</v>
      </c>
      <c r="Y461" s="91">
        <v>0</v>
      </c>
      <c r="Z461" s="91">
        <v>0</v>
      </c>
      <c r="AA461" s="91">
        <v>0</v>
      </c>
      <c r="AB461" s="91">
        <v>0</v>
      </c>
      <c r="AC461" s="326">
        <v>0</v>
      </c>
      <c r="AD461" s="91">
        <v>172796.14</v>
      </c>
      <c r="AE461" s="91">
        <v>2180.5500000000002</v>
      </c>
      <c r="AF461" s="91">
        <v>0</v>
      </c>
      <c r="AG461" s="91">
        <v>0</v>
      </c>
      <c r="AH461" s="91">
        <v>0</v>
      </c>
      <c r="AI461" s="91">
        <v>0</v>
      </c>
      <c r="AJ461" s="91">
        <v>2463</v>
      </c>
      <c r="AK461" s="91">
        <v>82315.02</v>
      </c>
      <c r="AL461" s="91">
        <v>86606.66</v>
      </c>
      <c r="AM461" s="91">
        <v>0</v>
      </c>
      <c r="AN461" s="91">
        <v>400903.95999999996</v>
      </c>
      <c r="AO461" s="91">
        <v>0</v>
      </c>
      <c r="AP461" s="91">
        <v>800</v>
      </c>
      <c r="AQ461" s="91">
        <v>0</v>
      </c>
      <c r="AR461" s="91">
        <v>0</v>
      </c>
      <c r="AS461" s="91">
        <v>353248.24</v>
      </c>
      <c r="AT461" s="91">
        <v>5601366.7799999993</v>
      </c>
      <c r="AU461" s="91">
        <v>5030741.1399999997</v>
      </c>
      <c r="AV461" s="92">
        <v>44865</v>
      </c>
      <c r="AW461" t="s">
        <v>9</v>
      </c>
      <c r="AX461">
        <v>2022</v>
      </c>
      <c r="AY461" t="s">
        <v>175</v>
      </c>
    </row>
    <row r="462" spans="1:51" x14ac:dyDescent="0.25">
      <c r="A462" s="89">
        <v>96</v>
      </c>
      <c r="B462" s="90" t="s">
        <v>73</v>
      </c>
      <c r="C462" s="91">
        <v>135457363.69</v>
      </c>
      <c r="D462" s="91">
        <v>16446.23</v>
      </c>
      <c r="E462" s="91">
        <v>0</v>
      </c>
      <c r="F462" s="91">
        <v>0</v>
      </c>
      <c r="G462" s="91">
        <v>85170.46</v>
      </c>
      <c r="H462" s="91">
        <v>0</v>
      </c>
      <c r="I462" s="91">
        <v>0</v>
      </c>
      <c r="J462" s="91">
        <v>718386.34</v>
      </c>
      <c r="K462" s="91">
        <v>602509.74</v>
      </c>
      <c r="L462" s="91">
        <v>0</v>
      </c>
      <c r="M462" s="91">
        <v>57318857.529999994</v>
      </c>
      <c r="N462" s="91">
        <v>59650684.789999999</v>
      </c>
      <c r="O462" s="91">
        <v>116969542.31999999</v>
      </c>
      <c r="P462" s="91">
        <v>328661.57</v>
      </c>
      <c r="Q462" s="91">
        <v>0</v>
      </c>
      <c r="R462" s="91">
        <v>0</v>
      </c>
      <c r="S462" s="91">
        <v>0</v>
      </c>
      <c r="T462" s="91">
        <v>118720716.66</v>
      </c>
      <c r="U462" s="91">
        <v>2995613.98</v>
      </c>
      <c r="V462" s="91">
        <v>217216.06</v>
      </c>
      <c r="W462" s="91">
        <v>128107.6</v>
      </c>
      <c r="X462" s="91">
        <v>726318.68</v>
      </c>
      <c r="Y462" s="91">
        <v>56883.08</v>
      </c>
      <c r="Z462" s="91">
        <v>0</v>
      </c>
      <c r="AA462" s="91">
        <v>41241.519999999997</v>
      </c>
      <c r="AB462" s="91">
        <v>8740.51</v>
      </c>
      <c r="AC462" s="326">
        <v>6114415.1299999999</v>
      </c>
      <c r="AD462" s="91">
        <v>1043871.13</v>
      </c>
      <c r="AE462" s="91">
        <v>787549.68</v>
      </c>
      <c r="AF462" s="91">
        <v>0</v>
      </c>
      <c r="AG462" s="91">
        <v>0</v>
      </c>
      <c r="AH462" s="91">
        <v>0</v>
      </c>
      <c r="AI462" s="91">
        <v>0</v>
      </c>
      <c r="AJ462" s="91">
        <v>75184.320000000007</v>
      </c>
      <c r="AK462" s="91">
        <v>873574.26</v>
      </c>
      <c r="AL462" s="91">
        <v>412388.32</v>
      </c>
      <c r="AM462" s="91">
        <v>0</v>
      </c>
      <c r="AN462" s="91">
        <v>1184216.8400000001</v>
      </c>
      <c r="AO462" s="91">
        <v>0</v>
      </c>
      <c r="AP462" s="91">
        <v>57380.06</v>
      </c>
      <c r="AQ462" s="91">
        <v>0</v>
      </c>
      <c r="AR462" s="91">
        <v>0</v>
      </c>
      <c r="AS462" s="91">
        <v>12195141.690000001</v>
      </c>
      <c r="AT462" s="91">
        <v>4541505.34</v>
      </c>
      <c r="AU462" s="91">
        <v>2013945.86</v>
      </c>
      <c r="AV462" s="92">
        <v>44865</v>
      </c>
      <c r="AW462" t="s">
        <v>9</v>
      </c>
      <c r="AX462">
        <v>2022</v>
      </c>
      <c r="AY462" t="s">
        <v>153</v>
      </c>
    </row>
    <row r="463" spans="1:51" x14ac:dyDescent="0.25">
      <c r="A463" s="89">
        <v>98</v>
      </c>
      <c r="B463" s="90" t="s">
        <v>64</v>
      </c>
      <c r="C463" s="91">
        <v>42316857.100000001</v>
      </c>
      <c r="D463" s="91">
        <v>236566.87999999998</v>
      </c>
      <c r="E463" s="91">
        <v>0</v>
      </c>
      <c r="F463" s="91">
        <v>0</v>
      </c>
      <c r="G463" s="91">
        <v>41410.509999999995</v>
      </c>
      <c r="H463" s="91">
        <v>0</v>
      </c>
      <c r="I463" s="91">
        <v>0</v>
      </c>
      <c r="J463" s="91">
        <v>1238466.3900000001</v>
      </c>
      <c r="K463" s="91">
        <v>225285.8</v>
      </c>
      <c r="L463" s="91">
        <v>0</v>
      </c>
      <c r="M463" s="91">
        <v>21492474.710000001</v>
      </c>
      <c r="N463" s="91">
        <v>10155395</v>
      </c>
      <c r="O463" s="91">
        <v>31647869.710000001</v>
      </c>
      <c r="P463" s="91">
        <v>209382.53</v>
      </c>
      <c r="Q463" s="91">
        <v>0</v>
      </c>
      <c r="R463" s="91">
        <v>0</v>
      </c>
      <c r="S463" s="91">
        <v>0</v>
      </c>
      <c r="T463" s="91">
        <v>33598981.82</v>
      </c>
      <c r="U463" s="91">
        <v>41265.119999999995</v>
      </c>
      <c r="V463" s="91">
        <v>39088.959999999999</v>
      </c>
      <c r="W463" s="91">
        <v>0</v>
      </c>
      <c r="X463" s="91">
        <v>129203.02</v>
      </c>
      <c r="Y463" s="91">
        <v>29407.26</v>
      </c>
      <c r="Z463" s="91">
        <v>0</v>
      </c>
      <c r="AA463" s="91">
        <v>249003.15</v>
      </c>
      <c r="AB463" s="91">
        <v>0</v>
      </c>
      <c r="AC463" s="326">
        <v>1746668.57</v>
      </c>
      <c r="AD463" s="91">
        <v>1310991.04</v>
      </c>
      <c r="AE463" s="91">
        <v>43346.79</v>
      </c>
      <c r="AF463" s="91">
        <v>0</v>
      </c>
      <c r="AG463" s="91">
        <v>0</v>
      </c>
      <c r="AH463" s="91">
        <v>0</v>
      </c>
      <c r="AI463" s="91">
        <v>0</v>
      </c>
      <c r="AJ463" s="91">
        <v>6299.1</v>
      </c>
      <c r="AK463" s="91">
        <v>1102347.81</v>
      </c>
      <c r="AL463" s="91">
        <v>90819.099999999991</v>
      </c>
      <c r="AM463" s="91">
        <v>0</v>
      </c>
      <c r="AN463" s="91">
        <v>712657.11</v>
      </c>
      <c r="AO463" s="91">
        <v>0</v>
      </c>
      <c r="AP463" s="91">
        <v>105191.22</v>
      </c>
      <c r="AQ463" s="91">
        <v>0</v>
      </c>
      <c r="AR463" s="91">
        <v>0</v>
      </c>
      <c r="AS463" s="91">
        <v>3595273.0100000002</v>
      </c>
      <c r="AT463" s="91">
        <v>5122602.2699999996</v>
      </c>
      <c r="AU463" s="91">
        <v>3111587.03</v>
      </c>
      <c r="AV463" s="92">
        <v>44865</v>
      </c>
      <c r="AW463" t="s">
        <v>9</v>
      </c>
      <c r="AX463">
        <v>2022</v>
      </c>
      <c r="AY463" t="s">
        <v>165</v>
      </c>
    </row>
    <row r="464" spans="1:51" x14ac:dyDescent="0.25">
      <c r="A464" s="89">
        <v>100</v>
      </c>
      <c r="B464" s="90" t="s">
        <v>79</v>
      </c>
      <c r="C464" s="91">
        <v>150428142.90000004</v>
      </c>
      <c r="D464" s="91">
        <v>19027.080000000002</v>
      </c>
      <c r="E464" s="91">
        <v>0</v>
      </c>
      <c r="F464" s="91">
        <v>0</v>
      </c>
      <c r="G464" s="91">
        <v>118444.44</v>
      </c>
      <c r="H464" s="91">
        <v>0</v>
      </c>
      <c r="I464" s="91">
        <v>0</v>
      </c>
      <c r="J464" s="91">
        <v>712422.01</v>
      </c>
      <c r="K464" s="91">
        <v>176853.75</v>
      </c>
      <c r="L464" s="91">
        <v>0</v>
      </c>
      <c r="M464" s="91">
        <v>76598339.430000007</v>
      </c>
      <c r="N464" s="91">
        <v>60280270.18</v>
      </c>
      <c r="O464" s="91">
        <v>136878609.61000001</v>
      </c>
      <c r="P464" s="91">
        <v>1257072.71</v>
      </c>
      <c r="Q464" s="91">
        <v>0</v>
      </c>
      <c r="R464" s="91">
        <v>0</v>
      </c>
      <c r="S464" s="91">
        <v>0</v>
      </c>
      <c r="T464" s="91">
        <v>139162429.60000002</v>
      </c>
      <c r="U464" s="91">
        <v>1553395.31</v>
      </c>
      <c r="V464" s="91">
        <v>83969.56</v>
      </c>
      <c r="W464" s="91">
        <v>26398.699999999997</v>
      </c>
      <c r="X464" s="91">
        <v>132444.01999999999</v>
      </c>
      <c r="Y464" s="91">
        <v>256500.91999999998</v>
      </c>
      <c r="Z464" s="91">
        <v>0</v>
      </c>
      <c r="AA464" s="91">
        <v>0</v>
      </c>
      <c r="AB464" s="91">
        <v>0</v>
      </c>
      <c r="AC464" s="326">
        <v>5517262.8399999999</v>
      </c>
      <c r="AD464" s="91">
        <v>272171.45</v>
      </c>
      <c r="AE464" s="91">
        <v>310183.44</v>
      </c>
      <c r="AF464" s="91">
        <v>0</v>
      </c>
      <c r="AG464" s="91">
        <v>0</v>
      </c>
      <c r="AH464" s="91">
        <v>0</v>
      </c>
      <c r="AI464" s="91">
        <v>0</v>
      </c>
      <c r="AJ464" s="91">
        <v>26081.260000000002</v>
      </c>
      <c r="AK464" s="91">
        <v>1082989.67</v>
      </c>
      <c r="AL464" s="91">
        <v>103626.06</v>
      </c>
      <c r="AM464" s="91">
        <v>0</v>
      </c>
      <c r="AN464" s="91">
        <v>611459.11</v>
      </c>
      <c r="AO464" s="91">
        <v>0</v>
      </c>
      <c r="AP464" s="91">
        <v>10048.200000000001</v>
      </c>
      <c r="AQ464" s="91">
        <v>0</v>
      </c>
      <c r="AR464" s="91">
        <v>0</v>
      </c>
      <c r="AS464" s="91">
        <v>8178407.5</v>
      </c>
      <c r="AT464" s="91">
        <v>3087305.8</v>
      </c>
      <c r="AU464" s="91">
        <v>1279182.76</v>
      </c>
      <c r="AV464" s="92">
        <v>44865</v>
      </c>
      <c r="AW464" t="s">
        <v>9</v>
      </c>
      <c r="AX464">
        <v>2022</v>
      </c>
      <c r="AY464" t="s">
        <v>151</v>
      </c>
    </row>
    <row r="465" spans="1:51" x14ac:dyDescent="0.25">
      <c r="A465" s="89">
        <v>103</v>
      </c>
      <c r="B465" s="90" t="s">
        <v>74</v>
      </c>
      <c r="C465" s="91">
        <v>392019.95999999996</v>
      </c>
      <c r="D465" s="91">
        <v>0</v>
      </c>
      <c r="E465" s="91">
        <v>0</v>
      </c>
      <c r="F465" s="91">
        <v>0</v>
      </c>
      <c r="G465" s="91">
        <v>0</v>
      </c>
      <c r="H465" s="91">
        <v>0</v>
      </c>
      <c r="I465" s="91">
        <v>0</v>
      </c>
      <c r="J465" s="91">
        <v>0</v>
      </c>
      <c r="K465" s="91">
        <v>0</v>
      </c>
      <c r="L465" s="91">
        <v>0</v>
      </c>
      <c r="M465" s="91">
        <v>16734.72</v>
      </c>
      <c r="N465" s="91">
        <v>0</v>
      </c>
      <c r="O465" s="91">
        <v>16734.72</v>
      </c>
      <c r="P465" s="91">
        <v>0</v>
      </c>
      <c r="Q465" s="91">
        <v>0</v>
      </c>
      <c r="R465" s="91">
        <v>0</v>
      </c>
      <c r="S465" s="91">
        <v>0</v>
      </c>
      <c r="T465" s="91">
        <v>16734.72</v>
      </c>
      <c r="U465" s="91">
        <v>6843.45</v>
      </c>
      <c r="V465" s="91">
        <v>0</v>
      </c>
      <c r="W465" s="91">
        <v>0</v>
      </c>
      <c r="X465" s="91">
        <v>0</v>
      </c>
      <c r="Y465" s="91">
        <v>0</v>
      </c>
      <c r="Z465" s="91">
        <v>0</v>
      </c>
      <c r="AA465" s="91">
        <v>0</v>
      </c>
      <c r="AB465" s="91">
        <v>0</v>
      </c>
      <c r="AC465" s="326">
        <v>373.24</v>
      </c>
      <c r="AD465" s="91">
        <v>10527.33</v>
      </c>
      <c r="AE465" s="91">
        <v>77073.259999999995</v>
      </c>
      <c r="AF465" s="91">
        <v>0</v>
      </c>
      <c r="AG465" s="91">
        <v>0</v>
      </c>
      <c r="AH465" s="91">
        <v>0</v>
      </c>
      <c r="AI465" s="91">
        <v>0</v>
      </c>
      <c r="AJ465" s="91">
        <v>0</v>
      </c>
      <c r="AK465" s="91">
        <v>388.95</v>
      </c>
      <c r="AL465" s="91">
        <v>7253.97</v>
      </c>
      <c r="AM465" s="91">
        <v>0</v>
      </c>
      <c r="AN465" s="91">
        <v>23900.14</v>
      </c>
      <c r="AO465" s="91">
        <v>0</v>
      </c>
      <c r="AP465" s="91">
        <v>193.95</v>
      </c>
      <c r="AQ465" s="91">
        <v>0</v>
      </c>
      <c r="AR465" s="91">
        <v>0</v>
      </c>
      <c r="AS465" s="91">
        <v>94817.279999999999</v>
      </c>
      <c r="AT465" s="91">
        <v>280467.96000000002</v>
      </c>
      <c r="AU465" s="91">
        <v>248730.95</v>
      </c>
      <c r="AV465" s="92">
        <v>44865</v>
      </c>
      <c r="AW465" t="s">
        <v>9</v>
      </c>
      <c r="AX465">
        <v>2022</v>
      </c>
      <c r="AY465" t="s">
        <v>184</v>
      </c>
    </row>
    <row r="466" spans="1:51" x14ac:dyDescent="0.25">
      <c r="A466" s="89">
        <v>106</v>
      </c>
      <c r="B466" s="90" t="s">
        <v>92</v>
      </c>
      <c r="C466" s="91">
        <v>6872839.5200000005</v>
      </c>
      <c r="D466" s="91">
        <v>0</v>
      </c>
      <c r="E466" s="91">
        <v>0</v>
      </c>
      <c r="F466" s="91">
        <v>0</v>
      </c>
      <c r="G466" s="91">
        <v>4122.51</v>
      </c>
      <c r="H466" s="91">
        <v>0</v>
      </c>
      <c r="I466" s="91">
        <v>0</v>
      </c>
      <c r="J466" s="91">
        <v>81677.81</v>
      </c>
      <c r="K466" s="91">
        <v>-34476.639999999999</v>
      </c>
      <c r="L466" s="91">
        <v>0</v>
      </c>
      <c r="M466" s="91">
        <v>0</v>
      </c>
      <c r="N466" s="91">
        <v>0</v>
      </c>
      <c r="O466" s="91">
        <v>0</v>
      </c>
      <c r="P466" s="91">
        <v>118074.43</v>
      </c>
      <c r="Q466" s="91">
        <v>0</v>
      </c>
      <c r="R466" s="91">
        <v>0</v>
      </c>
      <c r="S466" s="91">
        <v>0</v>
      </c>
      <c r="T466" s="91">
        <v>169398.11</v>
      </c>
      <c r="U466" s="91">
        <v>36951.949999999997</v>
      </c>
      <c r="V466" s="91">
        <v>25969.439999999999</v>
      </c>
      <c r="W466" s="91">
        <v>5966.78</v>
      </c>
      <c r="X466" s="91">
        <v>28389.599999999999</v>
      </c>
      <c r="Y466" s="91">
        <v>123823.43</v>
      </c>
      <c r="Z466" s="91">
        <v>0</v>
      </c>
      <c r="AA466" s="91">
        <v>401691.56</v>
      </c>
      <c r="AB466" s="91">
        <v>0</v>
      </c>
      <c r="AC466" s="326">
        <v>680206.01</v>
      </c>
      <c r="AD466" s="91">
        <v>111467.15</v>
      </c>
      <c r="AE466" s="91">
        <v>7788.6</v>
      </c>
      <c r="AF466" s="91">
        <v>0</v>
      </c>
      <c r="AG466" s="91">
        <v>0</v>
      </c>
      <c r="AH466" s="91">
        <v>0</v>
      </c>
      <c r="AI466" s="91">
        <v>0</v>
      </c>
      <c r="AJ466" s="91">
        <v>12421.67</v>
      </c>
      <c r="AK466" s="91">
        <v>1012730.81</v>
      </c>
      <c r="AL466" s="91">
        <v>129535.45</v>
      </c>
      <c r="AM466" s="91">
        <v>0</v>
      </c>
      <c r="AN466" s="91">
        <v>323652.09000000003</v>
      </c>
      <c r="AO466" s="91">
        <v>0</v>
      </c>
      <c r="AP466" s="91">
        <v>11942.64</v>
      </c>
      <c r="AQ466" s="91">
        <v>0</v>
      </c>
      <c r="AR466" s="91">
        <v>0</v>
      </c>
      <c r="AS466" s="91">
        <v>1434676.19</v>
      </c>
      <c r="AT466" s="91">
        <v>5268765.22</v>
      </c>
      <c r="AU466" s="91">
        <v>3790904.23</v>
      </c>
      <c r="AV466" s="92">
        <v>44865</v>
      </c>
      <c r="AW466" t="s">
        <v>9</v>
      </c>
      <c r="AX466">
        <v>2022</v>
      </c>
      <c r="AY466" t="s">
        <v>172</v>
      </c>
    </row>
    <row r="467" spans="1:51" x14ac:dyDescent="0.25">
      <c r="A467" s="89">
        <v>107</v>
      </c>
      <c r="B467" s="90" t="s">
        <v>60</v>
      </c>
      <c r="C467" s="91">
        <v>56579101.690000005</v>
      </c>
      <c r="D467" s="91">
        <v>0</v>
      </c>
      <c r="E467" s="91">
        <v>0</v>
      </c>
      <c r="F467" s="91">
        <v>0</v>
      </c>
      <c r="G467" s="91">
        <v>33106.049999999996</v>
      </c>
      <c r="H467" s="91">
        <v>0</v>
      </c>
      <c r="I467" s="91">
        <v>0</v>
      </c>
      <c r="J467" s="91">
        <v>290650.84999999998</v>
      </c>
      <c r="K467" s="91">
        <v>339842.96</v>
      </c>
      <c r="L467" s="91">
        <v>0</v>
      </c>
      <c r="M467" s="91">
        <v>1007139.59</v>
      </c>
      <c r="N467" s="91">
        <v>7127186.3199999994</v>
      </c>
      <c r="O467" s="91">
        <v>8134325.9099999992</v>
      </c>
      <c r="P467" s="91">
        <v>332676.02</v>
      </c>
      <c r="Q467" s="91">
        <v>0</v>
      </c>
      <c r="R467" s="91">
        <v>0</v>
      </c>
      <c r="S467" s="91">
        <v>0</v>
      </c>
      <c r="T467" s="91">
        <v>9130601.7899999991</v>
      </c>
      <c r="U467" s="91">
        <v>120769.05</v>
      </c>
      <c r="V467" s="91">
        <v>0</v>
      </c>
      <c r="W467" s="91">
        <v>15125.55</v>
      </c>
      <c r="X467" s="91">
        <v>226730.89</v>
      </c>
      <c r="Y467" s="91">
        <v>20787.599999999999</v>
      </c>
      <c r="Z467" s="91">
        <v>0</v>
      </c>
      <c r="AA467" s="91">
        <v>258689.37</v>
      </c>
      <c r="AB467" s="91">
        <v>0</v>
      </c>
      <c r="AC467" s="326">
        <v>1648775.53</v>
      </c>
      <c r="AD467" s="91">
        <v>2640302.13</v>
      </c>
      <c r="AE467" s="91">
        <v>1931042.69</v>
      </c>
      <c r="AF467" s="91">
        <v>0</v>
      </c>
      <c r="AG467" s="91">
        <v>0</v>
      </c>
      <c r="AH467" s="91">
        <v>0</v>
      </c>
      <c r="AI467" s="91">
        <v>0</v>
      </c>
      <c r="AJ467" s="91">
        <v>11571227.859999999</v>
      </c>
      <c r="AK467" s="91">
        <v>1144924.8</v>
      </c>
      <c r="AL467" s="91">
        <v>457205.87</v>
      </c>
      <c r="AM467" s="91">
        <v>0</v>
      </c>
      <c r="AN467" s="91">
        <v>5484071.7699999996</v>
      </c>
      <c r="AO467" s="91">
        <v>0</v>
      </c>
      <c r="AP467" s="91">
        <v>0</v>
      </c>
      <c r="AQ467" s="91">
        <v>0</v>
      </c>
      <c r="AR467" s="91">
        <v>0</v>
      </c>
      <c r="AS467" s="91">
        <v>18433450.670000002</v>
      </c>
      <c r="AT467" s="91">
        <v>29015049.230000004</v>
      </c>
      <c r="AU467" s="91">
        <v>21928846.790000003</v>
      </c>
      <c r="AV467" s="92">
        <v>44865</v>
      </c>
      <c r="AW467" t="s">
        <v>9</v>
      </c>
      <c r="AX467">
        <v>2022</v>
      </c>
      <c r="AY467" t="s">
        <v>160</v>
      </c>
    </row>
    <row r="468" spans="1:51" x14ac:dyDescent="0.25">
      <c r="A468" s="89">
        <v>108</v>
      </c>
      <c r="B468" s="90" t="s">
        <v>102</v>
      </c>
      <c r="C468" s="91">
        <v>1512324.45</v>
      </c>
      <c r="D468" s="91">
        <v>268.39999999999998</v>
      </c>
      <c r="E468" s="91">
        <v>0</v>
      </c>
      <c r="F468" s="91">
        <v>0</v>
      </c>
      <c r="G468" s="91">
        <v>0</v>
      </c>
      <c r="H468" s="91">
        <v>0</v>
      </c>
      <c r="I468" s="91">
        <v>0</v>
      </c>
      <c r="J468" s="91">
        <v>5648.34</v>
      </c>
      <c r="K468" s="91">
        <v>17780</v>
      </c>
      <c r="L468" s="91">
        <v>0</v>
      </c>
      <c r="M468" s="91">
        <v>295535.19</v>
      </c>
      <c r="N468" s="91">
        <v>13511.44</v>
      </c>
      <c r="O468" s="91">
        <v>309046.63</v>
      </c>
      <c r="P468" s="91">
        <v>13877.07</v>
      </c>
      <c r="Q468" s="91">
        <v>0</v>
      </c>
      <c r="R468" s="91">
        <v>0</v>
      </c>
      <c r="S468" s="91">
        <v>0</v>
      </c>
      <c r="T468" s="91">
        <v>346620.44</v>
      </c>
      <c r="U468" s="91">
        <v>19574.95</v>
      </c>
      <c r="V468" s="91">
        <v>0</v>
      </c>
      <c r="W468" s="91">
        <v>0</v>
      </c>
      <c r="X468" s="91">
        <v>0</v>
      </c>
      <c r="Y468" s="91">
        <v>188647.5</v>
      </c>
      <c r="Z468" s="91">
        <v>0</v>
      </c>
      <c r="AA468" s="91">
        <v>34325.74</v>
      </c>
      <c r="AB468" s="91">
        <v>0</v>
      </c>
      <c r="AC468" s="326">
        <v>190381.76</v>
      </c>
      <c r="AD468" s="91">
        <v>69487.97</v>
      </c>
      <c r="AE468" s="91">
        <v>640050.27</v>
      </c>
      <c r="AF468" s="91">
        <v>0</v>
      </c>
      <c r="AG468" s="91">
        <v>0</v>
      </c>
      <c r="AH468" s="91">
        <v>0</v>
      </c>
      <c r="AI468" s="91">
        <v>0</v>
      </c>
      <c r="AJ468" s="91">
        <v>3759.97</v>
      </c>
      <c r="AK468" s="91">
        <v>90.36</v>
      </c>
      <c r="AL468" s="91">
        <v>1249</v>
      </c>
      <c r="AM468" s="91">
        <v>0</v>
      </c>
      <c r="AN468" s="91">
        <v>15543.49</v>
      </c>
      <c r="AO468" s="91">
        <v>0</v>
      </c>
      <c r="AP468" s="91">
        <v>0</v>
      </c>
      <c r="AQ468" s="91">
        <v>0</v>
      </c>
      <c r="AR468" s="91">
        <v>0</v>
      </c>
      <c r="AS468" s="91">
        <v>1146228.1599999999</v>
      </c>
      <c r="AT468" s="91">
        <v>19475.849999999999</v>
      </c>
      <c r="AU468" s="91">
        <v>2593</v>
      </c>
      <c r="AV468" s="92">
        <v>44865</v>
      </c>
      <c r="AW468" t="s">
        <v>9</v>
      </c>
      <c r="AX468">
        <v>2022</v>
      </c>
      <c r="AY468" t="s">
        <v>183</v>
      </c>
    </row>
    <row r="469" spans="1:51" x14ac:dyDescent="0.25">
      <c r="A469" s="89">
        <v>109</v>
      </c>
      <c r="B469" s="90" t="s">
        <v>66</v>
      </c>
      <c r="C469" s="91">
        <v>73856312.780000001</v>
      </c>
      <c r="D469" s="91">
        <v>4705966.74</v>
      </c>
      <c r="E469" s="91">
        <v>0</v>
      </c>
      <c r="F469" s="91">
        <v>0</v>
      </c>
      <c r="G469" s="91">
        <v>0</v>
      </c>
      <c r="H469" s="91">
        <v>0</v>
      </c>
      <c r="I469" s="91">
        <v>0</v>
      </c>
      <c r="J469" s="91">
        <v>1417698.7</v>
      </c>
      <c r="K469" s="91">
        <v>470006.20999999996</v>
      </c>
      <c r="L469" s="91">
        <v>0</v>
      </c>
      <c r="M469" s="91">
        <v>77442.42</v>
      </c>
      <c r="N469" s="91">
        <v>38065272.030000001</v>
      </c>
      <c r="O469" s="91">
        <v>38142714.450000003</v>
      </c>
      <c r="P469" s="91">
        <v>5339540.7200000007</v>
      </c>
      <c r="Q469" s="91">
        <v>0</v>
      </c>
      <c r="R469" s="91">
        <v>0</v>
      </c>
      <c r="S469" s="91">
        <v>0</v>
      </c>
      <c r="T469" s="91">
        <v>50075926.82</v>
      </c>
      <c r="U469" s="91">
        <v>1296573.8600000001</v>
      </c>
      <c r="V469" s="91">
        <v>271984.71000000002</v>
      </c>
      <c r="W469" s="91">
        <v>2472.0500000000002</v>
      </c>
      <c r="X469" s="91">
        <v>1511941.6099999999</v>
      </c>
      <c r="Y469" s="91">
        <v>62955.07</v>
      </c>
      <c r="Z469" s="91">
        <v>0</v>
      </c>
      <c r="AA469" s="91">
        <v>8130181.4500000002</v>
      </c>
      <c r="AB469" s="91">
        <v>0</v>
      </c>
      <c r="AC469" s="326">
        <v>7917042.6799999997</v>
      </c>
      <c r="AD469" s="91">
        <v>113719.45</v>
      </c>
      <c r="AE469" s="91">
        <v>18684.419999999998</v>
      </c>
      <c r="AF469" s="91">
        <v>0</v>
      </c>
      <c r="AG469" s="91">
        <v>0</v>
      </c>
      <c r="AH469" s="91">
        <v>0</v>
      </c>
      <c r="AI469" s="91">
        <v>0</v>
      </c>
      <c r="AJ469" s="91">
        <v>3541813.58</v>
      </c>
      <c r="AK469" s="91">
        <v>588356.18999999994</v>
      </c>
      <c r="AL469" s="91">
        <v>111080.55</v>
      </c>
      <c r="AM469" s="91">
        <v>0</v>
      </c>
      <c r="AN469" s="91">
        <v>185116.59</v>
      </c>
      <c r="AO469" s="91">
        <v>14088.13</v>
      </c>
      <c r="AP469" s="91">
        <v>50</v>
      </c>
      <c r="AQ469" s="91">
        <v>0</v>
      </c>
      <c r="AR469" s="91">
        <v>0</v>
      </c>
      <c r="AS469" s="91">
        <v>22867368.880000003</v>
      </c>
      <c r="AT469" s="91">
        <v>913017.08</v>
      </c>
      <c r="AU469" s="91">
        <v>14325.62</v>
      </c>
      <c r="AV469" s="92">
        <v>44865</v>
      </c>
      <c r="AW469" t="s">
        <v>9</v>
      </c>
      <c r="AX469">
        <v>2022</v>
      </c>
      <c r="AY469" t="s">
        <v>157</v>
      </c>
    </row>
    <row r="470" spans="1:51" x14ac:dyDescent="0.25">
      <c r="A470" s="89">
        <v>110</v>
      </c>
      <c r="B470" s="90" t="s">
        <v>71</v>
      </c>
      <c r="C470" s="91">
        <v>4763129.04</v>
      </c>
      <c r="D470" s="91">
        <v>17.97</v>
      </c>
      <c r="E470" s="91">
        <v>0</v>
      </c>
      <c r="F470" s="91">
        <v>0</v>
      </c>
      <c r="G470" s="91">
        <v>311.42</v>
      </c>
      <c r="H470" s="91">
        <v>0</v>
      </c>
      <c r="I470" s="91">
        <v>0</v>
      </c>
      <c r="J470" s="91">
        <v>13087.64</v>
      </c>
      <c r="K470" s="91">
        <v>363.85</v>
      </c>
      <c r="L470" s="91">
        <v>0</v>
      </c>
      <c r="M470" s="91">
        <v>47946.39</v>
      </c>
      <c r="N470" s="91">
        <v>629550.80999999994</v>
      </c>
      <c r="O470" s="91">
        <v>677497.2</v>
      </c>
      <c r="P470" s="91">
        <v>24193.140000000003</v>
      </c>
      <c r="Q470" s="91">
        <v>0</v>
      </c>
      <c r="R470" s="91">
        <v>0</v>
      </c>
      <c r="S470" s="91">
        <v>0</v>
      </c>
      <c r="T470" s="91">
        <v>715471.22</v>
      </c>
      <c r="U470" s="91">
        <v>192.66</v>
      </c>
      <c r="V470" s="91">
        <v>106.16</v>
      </c>
      <c r="W470" s="91">
        <v>0</v>
      </c>
      <c r="X470" s="91">
        <v>427606.61</v>
      </c>
      <c r="Y470" s="91">
        <v>260</v>
      </c>
      <c r="Z470" s="91">
        <v>0</v>
      </c>
      <c r="AA470" s="91">
        <v>0</v>
      </c>
      <c r="AB470" s="91">
        <v>0</v>
      </c>
      <c r="AC470" s="326">
        <v>0</v>
      </c>
      <c r="AD470" s="91">
        <v>0</v>
      </c>
      <c r="AE470" s="91">
        <v>0</v>
      </c>
      <c r="AF470" s="91">
        <v>0</v>
      </c>
      <c r="AG470" s="91">
        <v>0</v>
      </c>
      <c r="AH470" s="91">
        <v>0</v>
      </c>
      <c r="AI470" s="91">
        <v>0</v>
      </c>
      <c r="AJ470" s="91">
        <v>0</v>
      </c>
      <c r="AK470" s="91">
        <v>29626.55</v>
      </c>
      <c r="AL470" s="91">
        <v>97466.61</v>
      </c>
      <c r="AM470" s="91">
        <v>0</v>
      </c>
      <c r="AN470" s="91">
        <v>224335.17</v>
      </c>
      <c r="AO470" s="91">
        <v>23812.27</v>
      </c>
      <c r="AP470" s="91">
        <v>1107.5</v>
      </c>
      <c r="AQ470" s="91">
        <v>0</v>
      </c>
      <c r="AR470" s="91">
        <v>0</v>
      </c>
      <c r="AS470" s="91">
        <v>428165.43</v>
      </c>
      <c r="AT470" s="91">
        <v>3619492.39</v>
      </c>
      <c r="AU470" s="91">
        <v>3243144.29</v>
      </c>
      <c r="AV470" s="92">
        <v>44865</v>
      </c>
      <c r="AW470" t="s">
        <v>9</v>
      </c>
      <c r="AX470">
        <v>2022</v>
      </c>
      <c r="AY470" t="s">
        <v>173</v>
      </c>
    </row>
    <row r="471" spans="1:51" x14ac:dyDescent="0.25">
      <c r="A471" s="89">
        <v>111</v>
      </c>
      <c r="B471" s="90" t="s">
        <v>95</v>
      </c>
      <c r="C471" s="91">
        <v>2317019.64</v>
      </c>
      <c r="D471" s="91">
        <v>0</v>
      </c>
      <c r="E471" s="91">
        <v>0</v>
      </c>
      <c r="F471" s="91">
        <v>0</v>
      </c>
      <c r="G471" s="91">
        <v>19224.46</v>
      </c>
      <c r="H471" s="91">
        <v>0</v>
      </c>
      <c r="I471" s="91">
        <v>0</v>
      </c>
      <c r="J471" s="91">
        <v>0</v>
      </c>
      <c r="K471" s="91">
        <v>0</v>
      </c>
      <c r="L471" s="91">
        <v>0</v>
      </c>
      <c r="M471" s="91">
        <v>6076.98</v>
      </c>
      <c r="N471" s="91">
        <v>165536.70000000001</v>
      </c>
      <c r="O471" s="91">
        <v>171613.68000000002</v>
      </c>
      <c r="P471" s="91">
        <v>45284.14</v>
      </c>
      <c r="Q471" s="91">
        <v>0</v>
      </c>
      <c r="R471" s="91">
        <v>0</v>
      </c>
      <c r="S471" s="91">
        <v>0</v>
      </c>
      <c r="T471" s="91">
        <v>236122.28000000003</v>
      </c>
      <c r="U471" s="91">
        <v>2506.8000000000002</v>
      </c>
      <c r="V471" s="91">
        <v>0</v>
      </c>
      <c r="W471" s="91">
        <v>0</v>
      </c>
      <c r="X471" s="91">
        <v>0</v>
      </c>
      <c r="Y471" s="91">
        <v>0</v>
      </c>
      <c r="Z471" s="91">
        <v>0</v>
      </c>
      <c r="AA471" s="91">
        <v>0</v>
      </c>
      <c r="AB471" s="91">
        <v>0</v>
      </c>
      <c r="AC471" s="326">
        <v>309.72000000000003</v>
      </c>
      <c r="AD471" s="91">
        <v>41971.68</v>
      </c>
      <c r="AE471" s="91">
        <v>1545.76</v>
      </c>
      <c r="AF471" s="91">
        <v>0</v>
      </c>
      <c r="AG471" s="91">
        <v>0</v>
      </c>
      <c r="AH471" s="91">
        <v>0</v>
      </c>
      <c r="AI471" s="91">
        <v>0</v>
      </c>
      <c r="AJ471" s="91">
        <v>28750.1</v>
      </c>
      <c r="AK471" s="91">
        <v>187752.84</v>
      </c>
      <c r="AL471" s="91">
        <v>10885.5</v>
      </c>
      <c r="AM471" s="91">
        <v>0</v>
      </c>
      <c r="AN471" s="91">
        <v>95597.07</v>
      </c>
      <c r="AO471" s="91">
        <v>1018</v>
      </c>
      <c r="AP471" s="91">
        <v>32594.82</v>
      </c>
      <c r="AQ471" s="91">
        <v>0</v>
      </c>
      <c r="AR471" s="91">
        <v>0</v>
      </c>
      <c r="AS471" s="91">
        <v>75084.06</v>
      </c>
      <c r="AT471" s="91">
        <v>2005813.3</v>
      </c>
      <c r="AU471" s="91">
        <v>1677965.07</v>
      </c>
      <c r="AV471" s="92">
        <v>44865</v>
      </c>
      <c r="AW471" t="s">
        <v>9</v>
      </c>
      <c r="AX471">
        <v>2022</v>
      </c>
      <c r="AY471" t="s">
        <v>182</v>
      </c>
    </row>
    <row r="472" spans="1:51" x14ac:dyDescent="0.25">
      <c r="A472" s="89">
        <v>113</v>
      </c>
      <c r="B472" s="90" t="s">
        <v>63</v>
      </c>
      <c r="C472" s="91">
        <v>3615536.2</v>
      </c>
      <c r="D472" s="91">
        <v>0</v>
      </c>
      <c r="E472" s="91">
        <v>0</v>
      </c>
      <c r="F472" s="91">
        <v>0</v>
      </c>
      <c r="G472" s="91">
        <v>272970.97000000003</v>
      </c>
      <c r="H472" s="91">
        <v>0</v>
      </c>
      <c r="I472" s="91">
        <v>0</v>
      </c>
      <c r="J472" s="91">
        <v>11617.44</v>
      </c>
      <c r="K472" s="91">
        <v>24763.829999999998</v>
      </c>
      <c r="L472" s="91">
        <v>0</v>
      </c>
      <c r="M472" s="91">
        <v>406342.26</v>
      </c>
      <c r="N472" s="91">
        <v>461399.06000000006</v>
      </c>
      <c r="O472" s="91">
        <v>867741.32000000007</v>
      </c>
      <c r="P472" s="91">
        <v>64446.720000000001</v>
      </c>
      <c r="Q472" s="91">
        <v>0</v>
      </c>
      <c r="R472" s="91">
        <v>0</v>
      </c>
      <c r="S472" s="91">
        <v>0</v>
      </c>
      <c r="T472" s="91">
        <v>1241540.28</v>
      </c>
      <c r="U472" s="91">
        <v>9362.36</v>
      </c>
      <c r="V472" s="91">
        <v>2548.02</v>
      </c>
      <c r="W472" s="91">
        <v>0</v>
      </c>
      <c r="X472" s="91">
        <v>83541.960000000006</v>
      </c>
      <c r="Y472" s="91">
        <v>0</v>
      </c>
      <c r="Z472" s="91">
        <v>0</v>
      </c>
      <c r="AA472" s="91">
        <v>322252.64</v>
      </c>
      <c r="AB472" s="91">
        <v>0</v>
      </c>
      <c r="AC472" s="326">
        <v>1403690.79</v>
      </c>
      <c r="AD472" s="91">
        <v>203991.4</v>
      </c>
      <c r="AE472" s="91">
        <v>3279.05</v>
      </c>
      <c r="AF472" s="91">
        <v>0</v>
      </c>
      <c r="AG472" s="91">
        <v>0</v>
      </c>
      <c r="AH472" s="91">
        <v>0</v>
      </c>
      <c r="AI472" s="91">
        <v>0</v>
      </c>
      <c r="AJ472" s="91">
        <v>559</v>
      </c>
      <c r="AK472" s="91">
        <v>239213.98</v>
      </c>
      <c r="AL472" s="91">
        <v>9456.7000000000007</v>
      </c>
      <c r="AM472" s="91">
        <v>0</v>
      </c>
      <c r="AN472" s="91">
        <v>88492.32</v>
      </c>
      <c r="AO472" s="91">
        <v>0</v>
      </c>
      <c r="AP472" s="91">
        <v>732</v>
      </c>
      <c r="AQ472" s="91">
        <v>0</v>
      </c>
      <c r="AR472" s="91">
        <v>0</v>
      </c>
      <c r="AS472" s="91">
        <v>2029225.22</v>
      </c>
      <c r="AT472" s="91">
        <v>344770.7</v>
      </c>
      <c r="AU472" s="91">
        <v>6875.7</v>
      </c>
      <c r="AV472" s="92">
        <v>44865</v>
      </c>
      <c r="AW472" t="s">
        <v>9</v>
      </c>
      <c r="AX472">
        <v>2022</v>
      </c>
      <c r="AY472" t="s">
        <v>171</v>
      </c>
    </row>
    <row r="473" spans="1:51" x14ac:dyDescent="0.25">
      <c r="A473" s="89">
        <v>114</v>
      </c>
      <c r="B473" s="90" t="s">
        <v>76</v>
      </c>
      <c r="C473" s="91">
        <v>100947091.22</v>
      </c>
      <c r="D473" s="91">
        <v>3887.37</v>
      </c>
      <c r="E473" s="91">
        <v>0</v>
      </c>
      <c r="F473" s="91">
        <v>0</v>
      </c>
      <c r="G473" s="91">
        <v>653.25</v>
      </c>
      <c r="H473" s="91">
        <v>0</v>
      </c>
      <c r="I473" s="91">
        <v>0</v>
      </c>
      <c r="J473" s="91">
        <v>35488.730000000003</v>
      </c>
      <c r="K473" s="91">
        <v>592409.07999999996</v>
      </c>
      <c r="L473" s="91">
        <v>0</v>
      </c>
      <c r="M473" s="91">
        <v>61081044.740000002</v>
      </c>
      <c r="N473" s="91">
        <v>8246419.1699999999</v>
      </c>
      <c r="O473" s="91">
        <v>69327463.909999996</v>
      </c>
      <c r="P473" s="91">
        <v>39116.71</v>
      </c>
      <c r="Q473" s="91">
        <v>0</v>
      </c>
      <c r="R473" s="91">
        <v>0</v>
      </c>
      <c r="S473" s="91">
        <v>0</v>
      </c>
      <c r="T473" s="91">
        <v>69999019.049999997</v>
      </c>
      <c r="U473" s="91">
        <v>1454435.75</v>
      </c>
      <c r="V473" s="91">
        <v>542181.31999999995</v>
      </c>
      <c r="W473" s="91">
        <v>287947.15000000002</v>
      </c>
      <c r="X473" s="91">
        <v>7917619.4800000004</v>
      </c>
      <c r="Y473" s="91">
        <v>1108038.95</v>
      </c>
      <c r="Z473" s="91">
        <v>0</v>
      </c>
      <c r="AA473" s="91">
        <v>0</v>
      </c>
      <c r="AB473" s="91">
        <v>0</v>
      </c>
      <c r="AC473" s="326">
        <v>4833047.0299999993</v>
      </c>
      <c r="AD473" s="91">
        <v>1989916.45</v>
      </c>
      <c r="AE473" s="91">
        <v>426417.91999999998</v>
      </c>
      <c r="AF473" s="91">
        <v>0</v>
      </c>
      <c r="AG473" s="91">
        <v>0</v>
      </c>
      <c r="AH473" s="91">
        <v>0</v>
      </c>
      <c r="AI473" s="91">
        <v>0</v>
      </c>
      <c r="AJ473" s="91">
        <v>5960486.6799999997</v>
      </c>
      <c r="AK473" s="91">
        <v>955017.84000000008</v>
      </c>
      <c r="AL473" s="91">
        <v>423320.75</v>
      </c>
      <c r="AM473" s="91">
        <v>0</v>
      </c>
      <c r="AN473" s="91">
        <v>1015621.46</v>
      </c>
      <c r="AO473" s="91">
        <v>0</v>
      </c>
      <c r="AP473" s="91">
        <v>133641</v>
      </c>
      <c r="AQ473" s="91">
        <v>0</v>
      </c>
      <c r="AR473" s="91">
        <v>0</v>
      </c>
      <c r="AS473" s="91">
        <v>24520090.73</v>
      </c>
      <c r="AT473" s="91">
        <v>6427981.4399999995</v>
      </c>
      <c r="AU473" s="91">
        <v>3900380.39</v>
      </c>
      <c r="AV473" s="92">
        <v>44865</v>
      </c>
      <c r="AW473" t="s">
        <v>9</v>
      </c>
      <c r="AX473">
        <v>2022</v>
      </c>
      <c r="AY473" t="s">
        <v>154</v>
      </c>
    </row>
    <row r="474" spans="1:51" x14ac:dyDescent="0.25">
      <c r="A474" s="89">
        <v>115</v>
      </c>
      <c r="B474" s="90" t="s">
        <v>290</v>
      </c>
      <c r="C474" s="91">
        <v>4278.58</v>
      </c>
      <c r="D474" s="91">
        <v>1393.4</v>
      </c>
      <c r="E474" s="91">
        <v>0</v>
      </c>
      <c r="F474" s="91">
        <v>0</v>
      </c>
      <c r="G474" s="91">
        <v>0</v>
      </c>
      <c r="H474" s="91">
        <v>0</v>
      </c>
      <c r="I474" s="91">
        <v>0</v>
      </c>
      <c r="J474" s="91">
        <v>0</v>
      </c>
      <c r="K474" s="91">
        <v>0</v>
      </c>
      <c r="L474" s="91">
        <v>0</v>
      </c>
      <c r="M474" s="91">
        <v>0</v>
      </c>
      <c r="N474" s="91">
        <v>0</v>
      </c>
      <c r="O474" s="91">
        <v>0</v>
      </c>
      <c r="P474" s="91">
        <v>0</v>
      </c>
      <c r="Q474" s="91">
        <v>0</v>
      </c>
      <c r="R474" s="91">
        <v>0</v>
      </c>
      <c r="S474" s="91">
        <v>0</v>
      </c>
      <c r="T474" s="91">
        <v>1393.4</v>
      </c>
      <c r="U474" s="91">
        <v>1426.48</v>
      </c>
      <c r="V474" s="91">
        <v>1458.7</v>
      </c>
      <c r="W474" s="91">
        <v>0</v>
      </c>
      <c r="X474" s="91">
        <v>0</v>
      </c>
      <c r="Y474" s="91">
        <v>0</v>
      </c>
      <c r="Z474" s="91">
        <v>0</v>
      </c>
      <c r="AA474" s="91">
        <v>0</v>
      </c>
      <c r="AB474" s="91">
        <v>0</v>
      </c>
      <c r="AC474" s="326">
        <v>0</v>
      </c>
      <c r="AD474" s="91">
        <v>0</v>
      </c>
      <c r="AE474" s="91">
        <v>0</v>
      </c>
      <c r="AF474" s="91">
        <v>0</v>
      </c>
      <c r="AG474" s="91">
        <v>0</v>
      </c>
      <c r="AH474" s="91">
        <v>0</v>
      </c>
      <c r="AI474" s="91">
        <v>0</v>
      </c>
      <c r="AJ474" s="91">
        <v>0</v>
      </c>
      <c r="AK474" s="91">
        <v>0</v>
      </c>
      <c r="AL474" s="91">
        <v>0</v>
      </c>
      <c r="AM474" s="91">
        <v>0</v>
      </c>
      <c r="AN474" s="91">
        <v>0</v>
      </c>
      <c r="AO474" s="91">
        <v>0</v>
      </c>
      <c r="AP474" s="91">
        <v>0</v>
      </c>
      <c r="AQ474" s="91">
        <v>0</v>
      </c>
      <c r="AR474" s="91">
        <v>0</v>
      </c>
      <c r="AS474" s="91">
        <v>2885.1800000000003</v>
      </c>
      <c r="AT474" s="91">
        <v>0</v>
      </c>
      <c r="AU474" s="91">
        <v>0</v>
      </c>
      <c r="AV474" s="92">
        <v>44865</v>
      </c>
      <c r="AW474" t="s">
        <v>9</v>
      </c>
      <c r="AX474">
        <v>2022</v>
      </c>
      <c r="AY474" t="s">
        <v>291</v>
      </c>
    </row>
    <row r="475" spans="1:51" x14ac:dyDescent="0.25">
      <c r="A475" s="89">
        <v>117</v>
      </c>
      <c r="B475" s="90" t="s">
        <v>87</v>
      </c>
      <c r="C475" s="91">
        <v>125361459.47</v>
      </c>
      <c r="D475" s="91">
        <v>25431.219999999998</v>
      </c>
      <c r="E475" s="91">
        <v>0</v>
      </c>
      <c r="F475" s="91">
        <v>0</v>
      </c>
      <c r="G475" s="91">
        <v>79213.22</v>
      </c>
      <c r="H475" s="91">
        <v>0</v>
      </c>
      <c r="I475" s="91">
        <v>0</v>
      </c>
      <c r="J475" s="91">
        <v>147240.4</v>
      </c>
      <c r="K475" s="91">
        <v>1723731.78</v>
      </c>
      <c r="L475" s="91">
        <v>0</v>
      </c>
      <c r="M475" s="91">
        <v>49144707.829999998</v>
      </c>
      <c r="N475" s="91">
        <v>42213278.420000002</v>
      </c>
      <c r="O475" s="91">
        <v>91357986.25</v>
      </c>
      <c r="P475" s="91">
        <v>579648.48</v>
      </c>
      <c r="Q475" s="91">
        <v>0</v>
      </c>
      <c r="R475" s="91">
        <v>0</v>
      </c>
      <c r="S475" s="91">
        <v>0</v>
      </c>
      <c r="T475" s="91">
        <v>93913251.350000009</v>
      </c>
      <c r="U475" s="91">
        <v>1662568.58</v>
      </c>
      <c r="V475" s="91">
        <v>284736.35000000003</v>
      </c>
      <c r="W475" s="91">
        <v>269578.03000000003</v>
      </c>
      <c r="X475" s="91">
        <v>554350.61</v>
      </c>
      <c r="Y475" s="91">
        <v>907737.55</v>
      </c>
      <c r="Z475" s="91">
        <v>0</v>
      </c>
      <c r="AA475" s="91">
        <v>0</v>
      </c>
      <c r="AB475" s="91">
        <v>0</v>
      </c>
      <c r="AC475" s="326">
        <v>13765099.310000001</v>
      </c>
      <c r="AD475" s="91">
        <v>2119291.4700000002</v>
      </c>
      <c r="AE475" s="91">
        <v>882581.1</v>
      </c>
      <c r="AF475" s="91">
        <v>0</v>
      </c>
      <c r="AG475" s="91">
        <v>0</v>
      </c>
      <c r="AH475" s="91">
        <v>0</v>
      </c>
      <c r="AI475" s="91">
        <v>0</v>
      </c>
      <c r="AJ475" s="91">
        <v>681979.84</v>
      </c>
      <c r="AK475" s="91">
        <v>1628530.99</v>
      </c>
      <c r="AL475" s="91">
        <v>461475.77</v>
      </c>
      <c r="AM475" s="91">
        <v>0</v>
      </c>
      <c r="AN475" s="91">
        <v>1447376.05</v>
      </c>
      <c r="AO475" s="91">
        <v>0</v>
      </c>
      <c r="AP475" s="91">
        <v>69439.62</v>
      </c>
      <c r="AQ475" s="91">
        <v>0</v>
      </c>
      <c r="AR475" s="91">
        <v>0</v>
      </c>
      <c r="AS475" s="91">
        <v>21127922.84</v>
      </c>
      <c r="AT475" s="91">
        <v>10320285.279999999</v>
      </c>
      <c r="AU475" s="91">
        <v>6713462.8499999996</v>
      </c>
      <c r="AV475" s="92">
        <v>44865</v>
      </c>
      <c r="AW475" t="s">
        <v>9</v>
      </c>
      <c r="AX475">
        <v>2022</v>
      </c>
      <c r="AY475" t="s">
        <v>155</v>
      </c>
    </row>
    <row r="476" spans="1:51" x14ac:dyDescent="0.25">
      <c r="A476" s="89">
        <v>118</v>
      </c>
      <c r="B476" s="90" t="s">
        <v>93</v>
      </c>
      <c r="C476" s="91">
        <v>42132122.07</v>
      </c>
      <c r="D476" s="91">
        <v>6396.83</v>
      </c>
      <c r="E476" s="91">
        <v>0</v>
      </c>
      <c r="F476" s="91">
        <v>0</v>
      </c>
      <c r="G476" s="91">
        <v>39058.660000000003</v>
      </c>
      <c r="H476" s="91">
        <v>0</v>
      </c>
      <c r="I476" s="91">
        <v>0</v>
      </c>
      <c r="J476" s="91">
        <v>175490.4</v>
      </c>
      <c r="K476" s="91">
        <v>1245890.31</v>
      </c>
      <c r="L476" s="91">
        <v>0</v>
      </c>
      <c r="M476" s="91">
        <v>12742780.949999999</v>
      </c>
      <c r="N476" s="91">
        <v>21382571.960000001</v>
      </c>
      <c r="O476" s="91">
        <v>34125352.909999996</v>
      </c>
      <c r="P476" s="91">
        <v>192501.77</v>
      </c>
      <c r="Q476" s="91">
        <v>0</v>
      </c>
      <c r="R476" s="91">
        <v>0</v>
      </c>
      <c r="S476" s="91">
        <v>0</v>
      </c>
      <c r="T476" s="91">
        <v>35784690.880000003</v>
      </c>
      <c r="U476" s="91">
        <v>42902.09</v>
      </c>
      <c r="V476" s="91">
        <v>37880.82</v>
      </c>
      <c r="W476" s="91">
        <v>0</v>
      </c>
      <c r="X476" s="91">
        <v>0</v>
      </c>
      <c r="Y476" s="91">
        <v>0</v>
      </c>
      <c r="Z476" s="91">
        <v>0</v>
      </c>
      <c r="AA476" s="91">
        <v>0</v>
      </c>
      <c r="AB476" s="91">
        <v>0</v>
      </c>
      <c r="AC476" s="326">
        <v>0</v>
      </c>
      <c r="AD476" s="91">
        <v>0</v>
      </c>
      <c r="AE476" s="91">
        <v>0</v>
      </c>
      <c r="AF476" s="91">
        <v>0</v>
      </c>
      <c r="AG476" s="91">
        <v>0</v>
      </c>
      <c r="AH476" s="91">
        <v>0</v>
      </c>
      <c r="AI476" s="91">
        <v>0</v>
      </c>
      <c r="AJ476" s="91">
        <v>0</v>
      </c>
      <c r="AK476" s="91">
        <v>0</v>
      </c>
      <c r="AL476" s="91">
        <v>20828.990000000002</v>
      </c>
      <c r="AM476" s="91">
        <v>0</v>
      </c>
      <c r="AN476" s="91">
        <v>89246.459999999992</v>
      </c>
      <c r="AO476" s="91">
        <v>0</v>
      </c>
      <c r="AP476" s="91">
        <v>993.19</v>
      </c>
      <c r="AQ476" s="91">
        <v>0</v>
      </c>
      <c r="AR476" s="91">
        <v>0</v>
      </c>
      <c r="AS476" s="91">
        <v>80782.91</v>
      </c>
      <c r="AT476" s="91">
        <v>6266648.2800000003</v>
      </c>
      <c r="AU476" s="91">
        <v>6155579.6399999997</v>
      </c>
      <c r="AV476" s="92">
        <v>44865</v>
      </c>
      <c r="AW476" t="s">
        <v>9</v>
      </c>
      <c r="AX476">
        <v>2022</v>
      </c>
      <c r="AY476" t="s">
        <v>162</v>
      </c>
    </row>
    <row r="477" spans="1:51" x14ac:dyDescent="0.25">
      <c r="A477" s="89">
        <v>119</v>
      </c>
      <c r="B477" s="90" t="s">
        <v>101</v>
      </c>
      <c r="C477" s="91">
        <v>0.26</v>
      </c>
      <c r="D477" s="91">
        <v>0</v>
      </c>
      <c r="E477" s="91">
        <v>0</v>
      </c>
      <c r="F477" s="91">
        <v>0</v>
      </c>
      <c r="G477" s="91">
        <v>0</v>
      </c>
      <c r="H477" s="91">
        <v>0</v>
      </c>
      <c r="I477" s="91">
        <v>0</v>
      </c>
      <c r="J477" s="91">
        <v>0</v>
      </c>
      <c r="K477" s="91">
        <v>0</v>
      </c>
      <c r="L477" s="91">
        <v>0</v>
      </c>
      <c r="M477" s="91">
        <v>0</v>
      </c>
      <c r="N477" s="91">
        <v>0</v>
      </c>
      <c r="O477" s="91">
        <v>0</v>
      </c>
      <c r="P477" s="91">
        <v>0</v>
      </c>
      <c r="Q477" s="91">
        <v>0</v>
      </c>
      <c r="R477" s="91">
        <v>0</v>
      </c>
      <c r="S477" s="91">
        <v>0</v>
      </c>
      <c r="T477" s="91">
        <v>0</v>
      </c>
      <c r="U477" s="91">
        <v>0</v>
      </c>
      <c r="V477" s="91">
        <v>0</v>
      </c>
      <c r="W477" s="91">
        <v>0</v>
      </c>
      <c r="X477" s="91">
        <v>0</v>
      </c>
      <c r="Y477" s="91">
        <v>0</v>
      </c>
      <c r="Z477" s="91">
        <v>0</v>
      </c>
      <c r="AA477" s="91">
        <v>0</v>
      </c>
      <c r="AB477" s="91">
        <v>0</v>
      </c>
      <c r="AC477" s="326">
        <v>0</v>
      </c>
      <c r="AD477" s="91">
        <v>0</v>
      </c>
      <c r="AE477" s="91">
        <v>0</v>
      </c>
      <c r="AF477" s="91">
        <v>0</v>
      </c>
      <c r="AG477" s="91">
        <v>0</v>
      </c>
      <c r="AH477" s="91">
        <v>0</v>
      </c>
      <c r="AI477" s="91">
        <v>0</v>
      </c>
      <c r="AJ477" s="91">
        <v>0</v>
      </c>
      <c r="AK477" s="91">
        <v>0.26</v>
      </c>
      <c r="AL477" s="91">
        <v>0</v>
      </c>
      <c r="AM477" s="91">
        <v>0</v>
      </c>
      <c r="AN477" s="91">
        <v>0</v>
      </c>
      <c r="AO477" s="91">
        <v>0</v>
      </c>
      <c r="AP477" s="91">
        <v>0</v>
      </c>
      <c r="AQ477" s="91">
        <v>0</v>
      </c>
      <c r="AR477" s="91">
        <v>0</v>
      </c>
      <c r="AS477" s="91">
        <v>0</v>
      </c>
      <c r="AT477" s="91">
        <v>0.26</v>
      </c>
      <c r="AU477" s="91">
        <v>0</v>
      </c>
      <c r="AV477" s="92">
        <v>44865</v>
      </c>
      <c r="AW477" t="s">
        <v>9</v>
      </c>
      <c r="AX477">
        <v>2022</v>
      </c>
      <c r="AY477" t="s">
        <v>189</v>
      </c>
    </row>
    <row r="478" spans="1:51" x14ac:dyDescent="0.25">
      <c r="A478" s="89">
        <v>120</v>
      </c>
      <c r="B478" s="90" t="s">
        <v>78</v>
      </c>
      <c r="C478" s="91">
        <v>0</v>
      </c>
      <c r="D478" s="91">
        <v>0</v>
      </c>
      <c r="E478" s="91">
        <v>0</v>
      </c>
      <c r="F478" s="91">
        <v>0</v>
      </c>
      <c r="G478" s="91">
        <v>0</v>
      </c>
      <c r="H478" s="91">
        <v>0</v>
      </c>
      <c r="I478" s="91">
        <v>0</v>
      </c>
      <c r="J478" s="91">
        <v>0</v>
      </c>
      <c r="K478" s="91">
        <v>0</v>
      </c>
      <c r="L478" s="91">
        <v>0</v>
      </c>
      <c r="M478" s="91">
        <v>0</v>
      </c>
      <c r="N478" s="91">
        <v>0</v>
      </c>
      <c r="O478" s="91">
        <v>0</v>
      </c>
      <c r="P478" s="91">
        <v>0</v>
      </c>
      <c r="Q478" s="91">
        <v>0</v>
      </c>
      <c r="R478" s="91">
        <v>0</v>
      </c>
      <c r="S478" s="91">
        <v>0</v>
      </c>
      <c r="T478" s="91">
        <v>0</v>
      </c>
      <c r="U478" s="91">
        <v>0</v>
      </c>
      <c r="V478" s="91">
        <v>0</v>
      </c>
      <c r="W478" s="91">
        <v>0</v>
      </c>
      <c r="X478" s="91">
        <v>0</v>
      </c>
      <c r="Y478" s="91">
        <v>0</v>
      </c>
      <c r="Z478" s="91">
        <v>0</v>
      </c>
      <c r="AA478" s="91">
        <v>0</v>
      </c>
      <c r="AB478" s="91">
        <v>0</v>
      </c>
      <c r="AC478" s="326">
        <v>0</v>
      </c>
      <c r="AD478" s="91">
        <v>0</v>
      </c>
      <c r="AE478" s="91">
        <v>0</v>
      </c>
      <c r="AF478" s="91">
        <v>0</v>
      </c>
      <c r="AG478" s="91">
        <v>0</v>
      </c>
      <c r="AH478" s="91">
        <v>0</v>
      </c>
      <c r="AI478" s="91">
        <v>0</v>
      </c>
      <c r="AJ478" s="91">
        <v>0</v>
      </c>
      <c r="AK478" s="91">
        <v>0</v>
      </c>
      <c r="AL478" s="91">
        <v>0</v>
      </c>
      <c r="AM478" s="91">
        <v>0</v>
      </c>
      <c r="AN478" s="91">
        <v>0</v>
      </c>
      <c r="AO478" s="91">
        <v>0</v>
      </c>
      <c r="AP478" s="91">
        <v>0</v>
      </c>
      <c r="AQ478" s="91">
        <v>0</v>
      </c>
      <c r="AR478" s="91">
        <v>0</v>
      </c>
      <c r="AS478" s="91">
        <v>0</v>
      </c>
      <c r="AT478" s="91">
        <v>0</v>
      </c>
      <c r="AU478" s="91">
        <v>0</v>
      </c>
      <c r="AV478" s="92">
        <v>44865</v>
      </c>
      <c r="AW478" t="s">
        <v>9</v>
      </c>
      <c r="AX478">
        <v>2022</v>
      </c>
      <c r="AY478" t="s">
        <v>187</v>
      </c>
    </row>
    <row r="479" spans="1:51" x14ac:dyDescent="0.25">
      <c r="A479" s="89">
        <v>121</v>
      </c>
      <c r="B479" s="90" t="s">
        <v>68</v>
      </c>
      <c r="C479" s="91">
        <v>358224.24</v>
      </c>
      <c r="D479" s="91">
        <v>0</v>
      </c>
      <c r="E479" s="91">
        <v>0</v>
      </c>
      <c r="F479" s="91">
        <v>0</v>
      </c>
      <c r="G479" s="91">
        <v>0</v>
      </c>
      <c r="H479" s="91">
        <v>0</v>
      </c>
      <c r="I479" s="91">
        <v>0</v>
      </c>
      <c r="J479" s="91">
        <v>0</v>
      </c>
      <c r="K479" s="91">
        <v>0</v>
      </c>
      <c r="L479" s="91">
        <v>0</v>
      </c>
      <c r="M479" s="91">
        <v>0</v>
      </c>
      <c r="N479" s="91">
        <v>0</v>
      </c>
      <c r="O479" s="91">
        <v>0</v>
      </c>
      <c r="P479" s="91">
        <v>0</v>
      </c>
      <c r="Q479" s="91">
        <v>0</v>
      </c>
      <c r="R479" s="91">
        <v>0</v>
      </c>
      <c r="S479" s="91">
        <v>0</v>
      </c>
      <c r="T479" s="91">
        <v>0</v>
      </c>
      <c r="U479" s="91">
        <v>89441.52</v>
      </c>
      <c r="V479" s="91">
        <v>0</v>
      </c>
      <c r="W479" s="91">
        <v>0</v>
      </c>
      <c r="X479" s="91">
        <v>0</v>
      </c>
      <c r="Y479" s="91">
        <v>0</v>
      </c>
      <c r="Z479" s="91">
        <v>0</v>
      </c>
      <c r="AA479" s="91">
        <v>0</v>
      </c>
      <c r="AB479" s="91">
        <v>0</v>
      </c>
      <c r="AC479" s="326">
        <v>24682.959999999999</v>
      </c>
      <c r="AD479" s="91">
        <v>0</v>
      </c>
      <c r="AE479" s="91">
        <v>0</v>
      </c>
      <c r="AF479" s="91">
        <v>0</v>
      </c>
      <c r="AG479" s="91">
        <v>0</v>
      </c>
      <c r="AH479" s="91">
        <v>0</v>
      </c>
      <c r="AI479" s="91">
        <v>0</v>
      </c>
      <c r="AJ479" s="91">
        <v>62014.34</v>
      </c>
      <c r="AK479" s="91">
        <v>159140.16</v>
      </c>
      <c r="AL479" s="91">
        <v>0</v>
      </c>
      <c r="AM479" s="91">
        <v>0</v>
      </c>
      <c r="AN479" s="91">
        <v>13885.16</v>
      </c>
      <c r="AO479" s="91">
        <v>0</v>
      </c>
      <c r="AP479" s="91">
        <v>9060.1</v>
      </c>
      <c r="AQ479" s="91">
        <v>0</v>
      </c>
      <c r="AR479" s="91">
        <v>0</v>
      </c>
      <c r="AS479" s="91">
        <v>176138.82</v>
      </c>
      <c r="AT479" s="91">
        <v>182085.42</v>
      </c>
      <c r="AU479" s="91">
        <v>0</v>
      </c>
      <c r="AV479" s="92">
        <v>44865</v>
      </c>
      <c r="AW479" t="s">
        <v>9</v>
      </c>
      <c r="AX479">
        <v>2022</v>
      </c>
      <c r="AY479" t="s">
        <v>188</v>
      </c>
    </row>
    <row r="480" spans="1:51" x14ac:dyDescent="0.25">
      <c r="A480" s="89">
        <v>122</v>
      </c>
      <c r="B480" s="90" t="s">
        <v>69</v>
      </c>
      <c r="C480" s="91">
        <v>14486223.120000001</v>
      </c>
      <c r="D480" s="91">
        <v>0</v>
      </c>
      <c r="E480" s="91">
        <v>0</v>
      </c>
      <c r="F480" s="91">
        <v>0</v>
      </c>
      <c r="G480" s="91">
        <v>0</v>
      </c>
      <c r="H480" s="91">
        <v>0</v>
      </c>
      <c r="I480" s="91">
        <v>0</v>
      </c>
      <c r="J480" s="91">
        <v>0</v>
      </c>
      <c r="K480" s="91">
        <v>0</v>
      </c>
      <c r="L480" s="91">
        <v>0</v>
      </c>
      <c r="M480" s="91">
        <v>157143.95000000001</v>
      </c>
      <c r="N480" s="91">
        <v>0</v>
      </c>
      <c r="O480" s="91">
        <v>157143.95000000001</v>
      </c>
      <c r="P480" s="91">
        <v>897509.26</v>
      </c>
      <c r="Q480" s="91">
        <v>0</v>
      </c>
      <c r="R480" s="91">
        <v>0</v>
      </c>
      <c r="S480" s="91">
        <v>0</v>
      </c>
      <c r="T480" s="91">
        <v>1054653.21</v>
      </c>
      <c r="U480" s="91">
        <v>0</v>
      </c>
      <c r="V480" s="91">
        <v>0</v>
      </c>
      <c r="W480" s="91">
        <v>0</v>
      </c>
      <c r="X480" s="91">
        <v>16073.52</v>
      </c>
      <c r="Y480" s="91">
        <v>0</v>
      </c>
      <c r="Z480" s="91">
        <v>0</v>
      </c>
      <c r="AA480" s="91">
        <v>133334.87</v>
      </c>
      <c r="AB480" s="91">
        <v>0</v>
      </c>
      <c r="AC480" s="326">
        <v>1264080.74</v>
      </c>
      <c r="AD480" s="91">
        <v>0</v>
      </c>
      <c r="AE480" s="91">
        <v>40</v>
      </c>
      <c r="AF480" s="91">
        <v>0</v>
      </c>
      <c r="AG480" s="91">
        <v>0</v>
      </c>
      <c r="AH480" s="91">
        <v>0</v>
      </c>
      <c r="AI480" s="91">
        <v>0</v>
      </c>
      <c r="AJ480" s="91">
        <v>12011904.57</v>
      </c>
      <c r="AK480" s="91">
        <v>54.54</v>
      </c>
      <c r="AL480" s="91">
        <v>0</v>
      </c>
      <c r="AM480" s="91">
        <v>0</v>
      </c>
      <c r="AN480" s="91">
        <v>6081.67</v>
      </c>
      <c r="AO480" s="91">
        <v>0</v>
      </c>
      <c r="AP480" s="91">
        <v>0</v>
      </c>
      <c r="AQ480" s="91">
        <v>0</v>
      </c>
      <c r="AR480" s="91">
        <v>0</v>
      </c>
      <c r="AS480" s="91">
        <v>13425433.699999999</v>
      </c>
      <c r="AT480" s="91">
        <v>6136.21</v>
      </c>
      <c r="AU480" s="91">
        <v>0</v>
      </c>
      <c r="AV480" s="92">
        <v>44865</v>
      </c>
      <c r="AW480" t="s">
        <v>9</v>
      </c>
      <c r="AX480">
        <v>2022</v>
      </c>
      <c r="AY480" t="s">
        <v>267</v>
      </c>
    </row>
    <row r="481" spans="1:51" x14ac:dyDescent="0.25">
      <c r="A481" s="89">
        <v>124</v>
      </c>
      <c r="B481" s="248" t="s">
        <v>99</v>
      </c>
      <c r="C481" s="91">
        <v>1854108.91</v>
      </c>
      <c r="D481" s="91">
        <v>0</v>
      </c>
      <c r="E481" s="91">
        <v>0</v>
      </c>
      <c r="F481" s="91">
        <v>0</v>
      </c>
      <c r="G481" s="91">
        <v>0</v>
      </c>
      <c r="H481" s="91">
        <v>0</v>
      </c>
      <c r="I481" s="91">
        <v>0</v>
      </c>
      <c r="J481" s="91">
        <v>0</v>
      </c>
      <c r="K481" s="91">
        <v>0</v>
      </c>
      <c r="L481" s="91">
        <v>0</v>
      </c>
      <c r="M481" s="91">
        <v>0</v>
      </c>
      <c r="N481" s="91">
        <v>0</v>
      </c>
      <c r="O481" s="91">
        <v>0</v>
      </c>
      <c r="P481" s="91">
        <v>0</v>
      </c>
      <c r="Q481" s="91">
        <v>0</v>
      </c>
      <c r="R481" s="91">
        <v>0</v>
      </c>
      <c r="S481" s="91">
        <v>0</v>
      </c>
      <c r="T481" s="91">
        <v>0</v>
      </c>
      <c r="U481" s="91">
        <v>5289.76</v>
      </c>
      <c r="V481" s="91">
        <v>0</v>
      </c>
      <c r="W481" s="91">
        <v>0</v>
      </c>
      <c r="X481" s="91">
        <v>0</v>
      </c>
      <c r="Y481" s="91">
        <v>0</v>
      </c>
      <c r="Z481" s="91">
        <v>0</v>
      </c>
      <c r="AA481" s="91">
        <v>0</v>
      </c>
      <c r="AB481" s="91">
        <v>0</v>
      </c>
      <c r="AC481" s="326">
        <v>0</v>
      </c>
      <c r="AD481" s="91">
        <v>0</v>
      </c>
      <c r="AE481" s="91">
        <v>0</v>
      </c>
      <c r="AF481" s="91">
        <v>0</v>
      </c>
      <c r="AG481" s="91">
        <v>0</v>
      </c>
      <c r="AH481" s="91">
        <v>0</v>
      </c>
      <c r="AI481" s="91">
        <v>0</v>
      </c>
      <c r="AJ481" s="91">
        <v>0</v>
      </c>
      <c r="AK481" s="91">
        <v>0</v>
      </c>
      <c r="AL481" s="91">
        <v>9556.33</v>
      </c>
      <c r="AM481" s="91">
        <v>0</v>
      </c>
      <c r="AN481" s="91">
        <v>90155.64</v>
      </c>
      <c r="AO481" s="91">
        <v>0</v>
      </c>
      <c r="AP481" s="91">
        <v>0</v>
      </c>
      <c r="AQ481" s="91">
        <v>0</v>
      </c>
      <c r="AR481" s="91">
        <v>0</v>
      </c>
      <c r="AS481" s="91">
        <v>5289.76</v>
      </c>
      <c r="AT481" s="91">
        <v>1848819.15</v>
      </c>
      <c r="AU481" s="91">
        <v>1749107.18</v>
      </c>
      <c r="AV481" s="92">
        <v>44865</v>
      </c>
      <c r="AW481" t="s">
        <v>9</v>
      </c>
      <c r="AX481" s="39">
        <v>2022</v>
      </c>
      <c r="AY481" s="39" t="s">
        <v>289</v>
      </c>
    </row>
    <row r="482" spans="1:51" x14ac:dyDescent="0.25">
      <c r="A482" s="89">
        <v>1</v>
      </c>
      <c r="B482" s="90" t="s">
        <v>65</v>
      </c>
      <c r="C482" s="91">
        <v>5439902.3799999999</v>
      </c>
      <c r="D482" s="91">
        <v>0</v>
      </c>
      <c r="E482" s="91">
        <v>0</v>
      </c>
      <c r="F482" s="91">
        <v>0</v>
      </c>
      <c r="G482" s="91">
        <v>3288.33</v>
      </c>
      <c r="H482" s="91">
        <v>0</v>
      </c>
      <c r="I482" s="91">
        <v>0</v>
      </c>
      <c r="J482" s="91">
        <v>2803.42</v>
      </c>
      <c r="K482" s="91">
        <v>9329.15</v>
      </c>
      <c r="L482" s="91">
        <v>0</v>
      </c>
      <c r="M482" s="91">
        <v>42725.06</v>
      </c>
      <c r="N482" s="91">
        <v>513256.93</v>
      </c>
      <c r="O482" s="91">
        <v>555981.99</v>
      </c>
      <c r="P482" s="91">
        <v>1464.5</v>
      </c>
      <c r="Q482" s="91">
        <v>0</v>
      </c>
      <c r="R482" s="91">
        <v>0</v>
      </c>
      <c r="S482" s="91">
        <v>0</v>
      </c>
      <c r="T482" s="91">
        <v>572867.3899999999</v>
      </c>
      <c r="U482" s="91">
        <v>65333.2</v>
      </c>
      <c r="V482" s="91">
        <v>20611.72</v>
      </c>
      <c r="W482" s="91">
        <v>0</v>
      </c>
      <c r="X482" s="91">
        <v>23156.799999999999</v>
      </c>
      <c r="Y482" s="91">
        <v>20605</v>
      </c>
      <c r="Z482" s="91">
        <v>0</v>
      </c>
      <c r="AA482" s="91">
        <v>12501.49</v>
      </c>
      <c r="AB482" s="91">
        <v>0</v>
      </c>
      <c r="AC482" s="326">
        <v>140067.85999999999</v>
      </c>
      <c r="AD482" s="91">
        <v>2001571.01</v>
      </c>
      <c r="AE482" s="91">
        <v>6159.63</v>
      </c>
      <c r="AF482" s="91">
        <v>0</v>
      </c>
      <c r="AG482" s="91">
        <v>0</v>
      </c>
      <c r="AH482" s="91">
        <v>0</v>
      </c>
      <c r="AI482" s="91">
        <v>0</v>
      </c>
      <c r="AJ482" s="91">
        <v>0</v>
      </c>
      <c r="AK482" s="91">
        <v>103358.1</v>
      </c>
      <c r="AL482" s="91">
        <v>88528.09</v>
      </c>
      <c r="AM482" s="91">
        <v>0</v>
      </c>
      <c r="AN482" s="91">
        <v>201733.98</v>
      </c>
      <c r="AO482" s="91">
        <v>0</v>
      </c>
      <c r="AP482" s="91">
        <v>3569</v>
      </c>
      <c r="AQ482" s="91">
        <v>0</v>
      </c>
      <c r="AR482" s="91">
        <v>0</v>
      </c>
      <c r="AS482" s="91">
        <v>2290006.71</v>
      </c>
      <c r="AT482" s="91">
        <v>2577028.2799999998</v>
      </c>
      <c r="AU482" s="91">
        <v>2179839.11</v>
      </c>
      <c r="AV482" s="92">
        <v>44895</v>
      </c>
      <c r="AW482" t="s">
        <v>10</v>
      </c>
      <c r="AX482">
        <v>2022</v>
      </c>
      <c r="AY482" t="s">
        <v>177</v>
      </c>
    </row>
    <row r="483" spans="1:51" x14ac:dyDescent="0.25">
      <c r="A483" s="89">
        <v>2</v>
      </c>
      <c r="B483" s="90" t="s">
        <v>90</v>
      </c>
      <c r="C483" s="91">
        <v>18954770.550000001</v>
      </c>
      <c r="D483" s="91">
        <v>376487</v>
      </c>
      <c r="E483" s="91">
        <v>0</v>
      </c>
      <c r="F483" s="91">
        <v>0</v>
      </c>
      <c r="G483" s="91">
        <v>25077.95</v>
      </c>
      <c r="H483" s="91">
        <v>0</v>
      </c>
      <c r="I483" s="91">
        <v>0</v>
      </c>
      <c r="J483" s="91">
        <v>106.5</v>
      </c>
      <c r="K483" s="91">
        <v>50688.06</v>
      </c>
      <c r="L483" s="91">
        <v>0</v>
      </c>
      <c r="M483" s="91">
        <v>306357.38</v>
      </c>
      <c r="N483" s="91">
        <v>5376049.6699999999</v>
      </c>
      <c r="O483" s="91">
        <v>5682407.0499999998</v>
      </c>
      <c r="P483" s="91">
        <v>2163522.4500000002</v>
      </c>
      <c r="Q483" s="91">
        <v>0</v>
      </c>
      <c r="R483" s="91">
        <v>0</v>
      </c>
      <c r="S483" s="91">
        <v>0</v>
      </c>
      <c r="T483" s="91">
        <v>8298289.0099999998</v>
      </c>
      <c r="U483" s="91">
        <v>24253.09</v>
      </c>
      <c r="V483" s="91">
        <v>1909.77</v>
      </c>
      <c r="W483" s="91">
        <v>851.52</v>
      </c>
      <c r="X483" s="91">
        <v>0</v>
      </c>
      <c r="Y483" s="91">
        <v>610.09</v>
      </c>
      <c r="Z483" s="91">
        <v>0</v>
      </c>
      <c r="AA483" s="91">
        <v>495019.47</v>
      </c>
      <c r="AB483" s="91">
        <v>0</v>
      </c>
      <c r="AC483" s="326">
        <v>302509.03999999998</v>
      </c>
      <c r="AD483" s="91">
        <v>8657692.5399999991</v>
      </c>
      <c r="AE483" s="91">
        <v>13309.4</v>
      </c>
      <c r="AF483" s="91">
        <v>0</v>
      </c>
      <c r="AG483" s="91">
        <v>0</v>
      </c>
      <c r="AH483" s="91">
        <v>0</v>
      </c>
      <c r="AI483" s="91">
        <v>0</v>
      </c>
      <c r="AJ483" s="91">
        <v>905687.05</v>
      </c>
      <c r="AK483" s="91">
        <v>119929.56999999999</v>
      </c>
      <c r="AL483" s="91">
        <v>2307.62</v>
      </c>
      <c r="AM483" s="91">
        <v>0</v>
      </c>
      <c r="AN483" s="91">
        <v>27564.27</v>
      </c>
      <c r="AO483" s="91">
        <v>0</v>
      </c>
      <c r="AP483" s="91">
        <v>104838.11</v>
      </c>
      <c r="AQ483" s="91">
        <v>0</v>
      </c>
      <c r="AR483" s="91">
        <v>0</v>
      </c>
      <c r="AS483" s="91">
        <v>10401841.970000001</v>
      </c>
      <c r="AT483" s="91">
        <v>254639.57</v>
      </c>
      <c r="AU483" s="91">
        <v>0</v>
      </c>
      <c r="AV483" s="92">
        <v>44895</v>
      </c>
      <c r="AW483" t="s">
        <v>10</v>
      </c>
      <c r="AX483">
        <v>2022</v>
      </c>
      <c r="AY483" t="s">
        <v>168</v>
      </c>
    </row>
    <row r="484" spans="1:51" x14ac:dyDescent="0.25">
      <c r="A484" s="89">
        <v>12</v>
      </c>
      <c r="B484" s="90" t="s">
        <v>81</v>
      </c>
      <c r="C484" s="91">
        <v>218708646.93000004</v>
      </c>
      <c r="D484" s="91">
        <v>290179.90000000002</v>
      </c>
      <c r="E484" s="91">
        <v>0</v>
      </c>
      <c r="F484" s="91">
        <v>0</v>
      </c>
      <c r="G484" s="91">
        <v>1139039.9800000002</v>
      </c>
      <c r="H484" s="91">
        <v>0</v>
      </c>
      <c r="I484" s="91">
        <v>0</v>
      </c>
      <c r="J484" s="91">
        <v>529847.41</v>
      </c>
      <c r="K484" s="91">
        <v>4166979.5300000003</v>
      </c>
      <c r="L484" s="91">
        <v>0</v>
      </c>
      <c r="M484" s="91">
        <v>88135739.650000006</v>
      </c>
      <c r="N484" s="91">
        <v>42531607.890000001</v>
      </c>
      <c r="O484" s="91">
        <v>130667347.54000001</v>
      </c>
      <c r="P484" s="91">
        <v>3721928.6799999997</v>
      </c>
      <c r="Q484" s="91">
        <v>0</v>
      </c>
      <c r="R484" s="91">
        <v>0</v>
      </c>
      <c r="S484" s="91">
        <v>0</v>
      </c>
      <c r="T484" s="91">
        <v>140515323.04000002</v>
      </c>
      <c r="U484" s="91">
        <v>1511485.27</v>
      </c>
      <c r="V484" s="91">
        <v>203613.41999999998</v>
      </c>
      <c r="W484" s="91">
        <v>135716.45000000001</v>
      </c>
      <c r="X484" s="91">
        <v>4631087.97</v>
      </c>
      <c r="Y484" s="91">
        <v>506229.04</v>
      </c>
      <c r="Z484" s="91">
        <v>0</v>
      </c>
      <c r="AA484" s="91">
        <v>4267495.2200000007</v>
      </c>
      <c r="AB484" s="91">
        <v>0</v>
      </c>
      <c r="AC484" s="326">
        <v>6993324.6500000004</v>
      </c>
      <c r="AD484" s="91">
        <v>2692761.54</v>
      </c>
      <c r="AE484" s="91">
        <v>86813.84</v>
      </c>
      <c r="AF484" s="91">
        <v>0</v>
      </c>
      <c r="AG484" s="91">
        <v>0</v>
      </c>
      <c r="AH484" s="91">
        <v>0</v>
      </c>
      <c r="AI484" s="91">
        <v>0</v>
      </c>
      <c r="AJ484" s="91">
        <v>47674087.490000002</v>
      </c>
      <c r="AK484" s="91">
        <v>4441882.75</v>
      </c>
      <c r="AL484" s="91">
        <v>391137.75</v>
      </c>
      <c r="AM484" s="91">
        <v>0</v>
      </c>
      <c r="AN484" s="91">
        <v>4137276.72</v>
      </c>
      <c r="AO484" s="91">
        <v>235483.65</v>
      </c>
      <c r="AP484" s="91">
        <v>283238.03000000003</v>
      </c>
      <c r="AQ484" s="91">
        <v>0</v>
      </c>
      <c r="AR484" s="91">
        <v>0</v>
      </c>
      <c r="AS484" s="91">
        <v>68702614.890000001</v>
      </c>
      <c r="AT484" s="91">
        <v>9490708.9000000004</v>
      </c>
      <c r="AU484" s="91">
        <v>1690</v>
      </c>
      <c r="AV484" s="92">
        <v>44895</v>
      </c>
      <c r="AW484" t="s">
        <v>10</v>
      </c>
      <c r="AX484">
        <v>2022</v>
      </c>
      <c r="AY484" t="s">
        <v>152</v>
      </c>
    </row>
    <row r="485" spans="1:51" x14ac:dyDescent="0.25">
      <c r="A485" s="89">
        <v>13</v>
      </c>
      <c r="B485" s="90" t="s">
        <v>70</v>
      </c>
      <c r="C485" s="91">
        <v>822767639.69000006</v>
      </c>
      <c r="D485" s="91">
        <v>115533.65</v>
      </c>
      <c r="E485" s="91">
        <v>0</v>
      </c>
      <c r="F485" s="91">
        <v>0</v>
      </c>
      <c r="G485" s="91">
        <v>790685.44</v>
      </c>
      <c r="H485" s="91">
        <v>0</v>
      </c>
      <c r="I485" s="91">
        <v>0</v>
      </c>
      <c r="J485" s="91">
        <v>19472586.02</v>
      </c>
      <c r="K485" s="91">
        <v>10661854.91</v>
      </c>
      <c r="L485" s="91">
        <v>0</v>
      </c>
      <c r="M485" s="91">
        <v>500013308.5</v>
      </c>
      <c r="N485" s="91">
        <v>178241652.16</v>
      </c>
      <c r="O485" s="91">
        <v>678254960.65999997</v>
      </c>
      <c r="P485" s="91">
        <v>0</v>
      </c>
      <c r="Q485" s="91">
        <v>0</v>
      </c>
      <c r="R485" s="91">
        <v>0</v>
      </c>
      <c r="S485" s="91">
        <v>0</v>
      </c>
      <c r="T485" s="91">
        <v>709295620.68000007</v>
      </c>
      <c r="U485" s="91">
        <v>2775822.41</v>
      </c>
      <c r="V485" s="91">
        <v>0</v>
      </c>
      <c r="W485" s="91">
        <v>56185</v>
      </c>
      <c r="X485" s="91">
        <v>1034259.23</v>
      </c>
      <c r="Y485" s="91">
        <v>253633.43</v>
      </c>
      <c r="Z485" s="91">
        <v>0</v>
      </c>
      <c r="AA485" s="91">
        <v>26011285.68</v>
      </c>
      <c r="AB485" s="91">
        <v>21312</v>
      </c>
      <c r="AC485" s="326">
        <v>56497299.560000002</v>
      </c>
      <c r="AD485" s="91">
        <v>285452.06</v>
      </c>
      <c r="AE485" s="91">
        <v>786010.39</v>
      </c>
      <c r="AF485" s="91">
        <v>0</v>
      </c>
      <c r="AG485" s="91">
        <v>0</v>
      </c>
      <c r="AH485" s="91">
        <v>0</v>
      </c>
      <c r="AI485" s="91">
        <v>0</v>
      </c>
      <c r="AJ485" s="91">
        <v>545490.76</v>
      </c>
      <c r="AK485" s="91">
        <v>9421625.120000001</v>
      </c>
      <c r="AL485" s="91">
        <v>11699500.949999999</v>
      </c>
      <c r="AM485" s="91">
        <v>0</v>
      </c>
      <c r="AN485" s="91">
        <v>3960194.61</v>
      </c>
      <c r="AO485" s="91">
        <v>0</v>
      </c>
      <c r="AP485" s="91">
        <v>366.99</v>
      </c>
      <c r="AQ485" s="91">
        <v>0</v>
      </c>
      <c r="AR485" s="91">
        <v>0</v>
      </c>
      <c r="AS485" s="91">
        <v>88266750.520000011</v>
      </c>
      <c r="AT485" s="91">
        <v>25205267.239999998</v>
      </c>
      <c r="AU485" s="91">
        <v>123579.57</v>
      </c>
      <c r="AV485" s="92">
        <v>44895</v>
      </c>
      <c r="AW485" t="s">
        <v>10</v>
      </c>
      <c r="AX485">
        <v>2022</v>
      </c>
      <c r="AY485" t="s">
        <v>149</v>
      </c>
    </row>
    <row r="486" spans="1:51" x14ac:dyDescent="0.25">
      <c r="A486" s="89">
        <v>23</v>
      </c>
      <c r="B486" s="90" t="s">
        <v>75</v>
      </c>
      <c r="C486" s="91">
        <v>66629410.400000006</v>
      </c>
      <c r="D486" s="91">
        <v>55778.239999999998</v>
      </c>
      <c r="E486" s="91">
        <v>0</v>
      </c>
      <c r="F486" s="91">
        <v>0</v>
      </c>
      <c r="G486" s="91">
        <v>37095.33</v>
      </c>
      <c r="H486" s="91">
        <v>0</v>
      </c>
      <c r="I486" s="91">
        <v>0</v>
      </c>
      <c r="J486" s="91">
        <v>1459857.01</v>
      </c>
      <c r="K486" s="91">
        <v>661712.86</v>
      </c>
      <c r="L486" s="91">
        <v>0</v>
      </c>
      <c r="M486" s="91">
        <v>35688.629999999997</v>
      </c>
      <c r="N486" s="91">
        <v>6195350.4400000004</v>
      </c>
      <c r="O486" s="91">
        <v>6231039.0700000003</v>
      </c>
      <c r="P486" s="91">
        <v>0</v>
      </c>
      <c r="Q486" s="91">
        <v>0</v>
      </c>
      <c r="R486" s="91">
        <v>0</v>
      </c>
      <c r="S486" s="91">
        <v>0</v>
      </c>
      <c r="T486" s="91">
        <v>8445482.5100000016</v>
      </c>
      <c r="U486" s="91">
        <v>21007790.600000001</v>
      </c>
      <c r="V486" s="91">
        <v>7591433.8300000001</v>
      </c>
      <c r="W486" s="91">
        <v>503096</v>
      </c>
      <c r="X486" s="91">
        <v>3806922.44</v>
      </c>
      <c r="Y486" s="91">
        <v>872070.7</v>
      </c>
      <c r="Z486" s="91">
        <v>0</v>
      </c>
      <c r="AA486" s="91">
        <v>438704.62</v>
      </c>
      <c r="AB486" s="91">
        <v>874251.34</v>
      </c>
      <c r="AC486" s="326">
        <v>7031872.7000000002</v>
      </c>
      <c r="AD486" s="91">
        <v>5539104.5199999996</v>
      </c>
      <c r="AE486" s="91">
        <v>2339013.4699999997</v>
      </c>
      <c r="AF486" s="91">
        <v>0</v>
      </c>
      <c r="AG486" s="91">
        <v>0</v>
      </c>
      <c r="AH486" s="91">
        <v>0</v>
      </c>
      <c r="AI486" s="91">
        <v>0</v>
      </c>
      <c r="AJ486" s="91">
        <v>495588.33</v>
      </c>
      <c r="AK486" s="91">
        <v>1589990.24</v>
      </c>
      <c r="AL486" s="91">
        <v>305668.94</v>
      </c>
      <c r="AM486" s="91">
        <v>0</v>
      </c>
      <c r="AN486" s="91">
        <v>3522087.2399999998</v>
      </c>
      <c r="AO486" s="91">
        <v>0</v>
      </c>
      <c r="AP486" s="91">
        <v>312969.87</v>
      </c>
      <c r="AQ486" s="91">
        <v>0</v>
      </c>
      <c r="AR486" s="91">
        <v>0</v>
      </c>
      <c r="AS486" s="91">
        <v>50499848.549999997</v>
      </c>
      <c r="AT486" s="91">
        <v>7684079.3399999999</v>
      </c>
      <c r="AU486" s="91">
        <v>1953363.05</v>
      </c>
      <c r="AV486" s="92">
        <v>44895</v>
      </c>
      <c r="AW486" t="s">
        <v>10</v>
      </c>
      <c r="AX486">
        <v>2022</v>
      </c>
      <c r="AY486" t="s">
        <v>159</v>
      </c>
    </row>
    <row r="487" spans="1:51" x14ac:dyDescent="0.25">
      <c r="A487" s="89">
        <v>24</v>
      </c>
      <c r="B487" s="90" t="s">
        <v>98</v>
      </c>
      <c r="C487" s="91">
        <v>37489550.119999997</v>
      </c>
      <c r="D487" s="91">
        <v>1366938.5599999998</v>
      </c>
      <c r="E487" s="91">
        <v>0</v>
      </c>
      <c r="F487" s="91">
        <v>0</v>
      </c>
      <c r="G487" s="91">
        <v>1098809.5</v>
      </c>
      <c r="H487" s="91">
        <v>0</v>
      </c>
      <c r="I487" s="91">
        <v>0</v>
      </c>
      <c r="J487" s="91">
        <v>610244.73</v>
      </c>
      <c r="K487" s="91">
        <v>1287232.92</v>
      </c>
      <c r="L487" s="91">
        <v>0</v>
      </c>
      <c r="M487" s="91">
        <v>22434.47</v>
      </c>
      <c r="N487" s="91">
        <v>30529722.369999997</v>
      </c>
      <c r="O487" s="91">
        <v>30552156.839999996</v>
      </c>
      <c r="P487" s="91">
        <v>767316.94</v>
      </c>
      <c r="Q487" s="91">
        <v>0</v>
      </c>
      <c r="R487" s="91">
        <v>0</v>
      </c>
      <c r="S487" s="91">
        <v>0</v>
      </c>
      <c r="T487" s="91">
        <v>35682699.489999995</v>
      </c>
      <c r="U487" s="91">
        <v>234558.07999999999</v>
      </c>
      <c r="V487" s="91">
        <v>0</v>
      </c>
      <c r="W487" s="91">
        <v>0</v>
      </c>
      <c r="X487" s="91">
        <v>20173.330000000002</v>
      </c>
      <c r="Y487" s="91">
        <v>0</v>
      </c>
      <c r="Z487" s="91">
        <v>0</v>
      </c>
      <c r="AA487" s="91">
        <v>33393.620000000003</v>
      </c>
      <c r="AB487" s="91">
        <v>0</v>
      </c>
      <c r="AC487" s="326">
        <v>0</v>
      </c>
      <c r="AD487" s="91">
        <v>1152176.3299999998</v>
      </c>
      <c r="AE487" s="91">
        <v>28233.1</v>
      </c>
      <c r="AF487" s="91">
        <v>0</v>
      </c>
      <c r="AG487" s="91">
        <v>0</v>
      </c>
      <c r="AH487" s="91">
        <v>0</v>
      </c>
      <c r="AI487" s="91">
        <v>0</v>
      </c>
      <c r="AJ487" s="91">
        <v>276748.56</v>
      </c>
      <c r="AK487" s="91">
        <v>10423.99</v>
      </c>
      <c r="AL487" s="91">
        <v>0</v>
      </c>
      <c r="AM487" s="91">
        <v>0</v>
      </c>
      <c r="AN487" s="91">
        <v>51143.62</v>
      </c>
      <c r="AO487" s="91">
        <v>0</v>
      </c>
      <c r="AP487" s="91">
        <v>0</v>
      </c>
      <c r="AQ487" s="91">
        <v>0</v>
      </c>
      <c r="AR487" s="91">
        <v>0</v>
      </c>
      <c r="AS487" s="91">
        <v>1745283.02</v>
      </c>
      <c r="AT487" s="91">
        <v>61567.61</v>
      </c>
      <c r="AU487" s="91">
        <v>0</v>
      </c>
      <c r="AV487" s="92">
        <v>44895</v>
      </c>
      <c r="AW487" t="s">
        <v>10</v>
      </c>
      <c r="AX487">
        <v>2022</v>
      </c>
      <c r="AY487" t="s">
        <v>164</v>
      </c>
    </row>
    <row r="488" spans="1:51" x14ac:dyDescent="0.25">
      <c r="A488" s="89">
        <v>25</v>
      </c>
      <c r="B488" s="90" t="s">
        <v>67</v>
      </c>
      <c r="C488" s="91">
        <v>10426672.139999997</v>
      </c>
      <c r="D488" s="91">
        <v>3544485.8899999997</v>
      </c>
      <c r="E488" s="91">
        <v>0</v>
      </c>
      <c r="F488" s="91">
        <v>0</v>
      </c>
      <c r="G488" s="91">
        <v>0</v>
      </c>
      <c r="H488" s="91">
        <v>0</v>
      </c>
      <c r="I488" s="91">
        <v>0</v>
      </c>
      <c r="J488" s="91">
        <v>0</v>
      </c>
      <c r="K488" s="91">
        <v>0</v>
      </c>
      <c r="L488" s="91">
        <v>0</v>
      </c>
      <c r="M488" s="91">
        <v>0</v>
      </c>
      <c r="N488" s="91">
        <v>0</v>
      </c>
      <c r="O488" s="91">
        <v>0</v>
      </c>
      <c r="P488" s="91">
        <v>6846739.0299999993</v>
      </c>
      <c r="Q488" s="91">
        <v>0</v>
      </c>
      <c r="R488" s="91">
        <v>0</v>
      </c>
      <c r="S488" s="91">
        <v>0</v>
      </c>
      <c r="T488" s="91">
        <v>10391224.919999998</v>
      </c>
      <c r="U488" s="91">
        <v>0</v>
      </c>
      <c r="V488" s="91">
        <v>0</v>
      </c>
      <c r="W488" s="91">
        <v>0</v>
      </c>
      <c r="X488" s="91">
        <v>0</v>
      </c>
      <c r="Y488" s="91">
        <v>0</v>
      </c>
      <c r="Z488" s="91">
        <v>0</v>
      </c>
      <c r="AA488" s="91">
        <v>0</v>
      </c>
      <c r="AB488" s="91">
        <v>0</v>
      </c>
      <c r="AC488" s="326">
        <v>35445.19</v>
      </c>
      <c r="AD488" s="91">
        <v>0</v>
      </c>
      <c r="AE488" s="91">
        <v>0</v>
      </c>
      <c r="AF488" s="91">
        <v>0</v>
      </c>
      <c r="AG488" s="91">
        <v>0</v>
      </c>
      <c r="AH488" s="91">
        <v>0</v>
      </c>
      <c r="AI488" s="91">
        <v>0</v>
      </c>
      <c r="AJ488" s="91">
        <v>0</v>
      </c>
      <c r="AK488" s="91">
        <v>0</v>
      </c>
      <c r="AL488" s="91">
        <v>0</v>
      </c>
      <c r="AM488" s="91">
        <v>0</v>
      </c>
      <c r="AN488" s="91">
        <v>0</v>
      </c>
      <c r="AO488" s="91">
        <v>0</v>
      </c>
      <c r="AP488" s="91">
        <v>0</v>
      </c>
      <c r="AQ488" s="91">
        <v>0</v>
      </c>
      <c r="AR488" s="91">
        <v>0</v>
      </c>
      <c r="AS488" s="91">
        <v>35445.19</v>
      </c>
      <c r="AT488" s="91">
        <v>0</v>
      </c>
      <c r="AU488" s="91">
        <v>0</v>
      </c>
      <c r="AV488" s="92">
        <v>44895</v>
      </c>
      <c r="AW488" t="s">
        <v>10</v>
      </c>
      <c r="AX488">
        <v>2022</v>
      </c>
      <c r="AY488" t="s">
        <v>174</v>
      </c>
    </row>
    <row r="489" spans="1:51" x14ac:dyDescent="0.25">
      <c r="A489" s="89">
        <v>29</v>
      </c>
      <c r="B489" s="90" t="s">
        <v>94</v>
      </c>
      <c r="C489" s="91">
        <v>66413189.989999995</v>
      </c>
      <c r="D489" s="91">
        <v>24936.76</v>
      </c>
      <c r="E489" s="91">
        <v>0</v>
      </c>
      <c r="F489" s="91">
        <v>0</v>
      </c>
      <c r="G489" s="91">
        <v>120890.14</v>
      </c>
      <c r="H489" s="91">
        <v>0</v>
      </c>
      <c r="I489" s="91">
        <v>0</v>
      </c>
      <c r="J489" s="91">
        <v>63.679999999999993</v>
      </c>
      <c r="K489" s="91">
        <v>12469.64</v>
      </c>
      <c r="L489" s="91">
        <v>0</v>
      </c>
      <c r="M489" s="91">
        <v>683527.76</v>
      </c>
      <c r="N489" s="91">
        <v>16577964.610000001</v>
      </c>
      <c r="O489" s="91">
        <v>17261492.370000001</v>
      </c>
      <c r="P489" s="91">
        <v>44235.020000000004</v>
      </c>
      <c r="Q489" s="91">
        <v>0</v>
      </c>
      <c r="R489" s="91">
        <v>0</v>
      </c>
      <c r="S489" s="91">
        <v>0</v>
      </c>
      <c r="T489" s="91">
        <v>17464087.610000003</v>
      </c>
      <c r="U489" s="91">
        <v>11539401.959999999</v>
      </c>
      <c r="V489" s="91">
        <v>10759251.950000001</v>
      </c>
      <c r="W489" s="91">
        <v>1447824.03</v>
      </c>
      <c r="X489" s="91">
        <v>7642871.4199999999</v>
      </c>
      <c r="Y489" s="91">
        <v>5789177.3899999997</v>
      </c>
      <c r="Z489" s="91">
        <v>0</v>
      </c>
      <c r="AA489" s="91">
        <v>0</v>
      </c>
      <c r="AB489" s="91">
        <v>386399.73</v>
      </c>
      <c r="AC489" s="326">
        <v>79879.58</v>
      </c>
      <c r="AD489" s="91">
        <v>0</v>
      </c>
      <c r="AE489" s="91">
        <v>152098.45000000001</v>
      </c>
      <c r="AF489" s="91">
        <v>0</v>
      </c>
      <c r="AG489" s="91">
        <v>0</v>
      </c>
      <c r="AH489" s="91">
        <v>0</v>
      </c>
      <c r="AI489" s="91">
        <v>0</v>
      </c>
      <c r="AJ489" s="91">
        <v>534391.23</v>
      </c>
      <c r="AK489" s="91">
        <v>6656.71</v>
      </c>
      <c r="AL489" s="91">
        <v>36596.43</v>
      </c>
      <c r="AM489" s="91">
        <v>0</v>
      </c>
      <c r="AN489" s="91">
        <v>3025474.88</v>
      </c>
      <c r="AO489" s="91">
        <v>0</v>
      </c>
      <c r="AP489" s="91">
        <v>6771071.1900000004</v>
      </c>
      <c r="AQ489" s="91">
        <v>776504.02</v>
      </c>
      <c r="AR489" s="91">
        <v>0</v>
      </c>
      <c r="AS489" s="91">
        <v>38331295.739999995</v>
      </c>
      <c r="AT489" s="91">
        <v>10617806.640000001</v>
      </c>
      <c r="AU489" s="91">
        <v>1503.41</v>
      </c>
      <c r="AV489" s="92">
        <v>44895</v>
      </c>
      <c r="AW489" t="s">
        <v>10</v>
      </c>
      <c r="AX489">
        <v>2022</v>
      </c>
      <c r="AY489" t="s">
        <v>156</v>
      </c>
    </row>
    <row r="490" spans="1:51" x14ac:dyDescent="0.25">
      <c r="A490" s="89">
        <v>32</v>
      </c>
      <c r="B490" s="90" t="s">
        <v>104</v>
      </c>
      <c r="C490" s="91">
        <v>82173.539999999994</v>
      </c>
      <c r="D490" s="91">
        <v>0</v>
      </c>
      <c r="E490" s="91">
        <v>0</v>
      </c>
      <c r="F490" s="91">
        <v>0</v>
      </c>
      <c r="G490" s="91">
        <v>0</v>
      </c>
      <c r="H490" s="91">
        <v>0</v>
      </c>
      <c r="I490" s="91">
        <v>0</v>
      </c>
      <c r="J490" s="91">
        <v>0</v>
      </c>
      <c r="K490" s="91">
        <v>0</v>
      </c>
      <c r="L490" s="91">
        <v>0</v>
      </c>
      <c r="M490" s="91">
        <v>0</v>
      </c>
      <c r="N490" s="91">
        <v>0</v>
      </c>
      <c r="O490" s="91">
        <v>0</v>
      </c>
      <c r="P490" s="91">
        <v>0</v>
      </c>
      <c r="Q490" s="91">
        <v>0</v>
      </c>
      <c r="R490" s="91">
        <v>0</v>
      </c>
      <c r="S490" s="91">
        <v>0</v>
      </c>
      <c r="T490" s="91">
        <v>0</v>
      </c>
      <c r="U490" s="91">
        <v>0</v>
      </c>
      <c r="V490" s="91">
        <v>0</v>
      </c>
      <c r="W490" s="91">
        <v>0</v>
      </c>
      <c r="X490" s="91">
        <v>0</v>
      </c>
      <c r="Y490" s="91">
        <v>0</v>
      </c>
      <c r="Z490" s="91">
        <v>0</v>
      </c>
      <c r="AA490" s="91">
        <v>0</v>
      </c>
      <c r="AB490" s="91">
        <v>0</v>
      </c>
      <c r="AC490" s="326">
        <v>0</v>
      </c>
      <c r="AD490" s="91">
        <v>0</v>
      </c>
      <c r="AE490" s="91">
        <v>0</v>
      </c>
      <c r="AF490" s="91">
        <v>0</v>
      </c>
      <c r="AG490" s="91">
        <v>0</v>
      </c>
      <c r="AH490" s="91">
        <v>0</v>
      </c>
      <c r="AI490" s="91">
        <v>0</v>
      </c>
      <c r="AJ490" s="91">
        <v>0</v>
      </c>
      <c r="AK490" s="91">
        <v>0</v>
      </c>
      <c r="AL490" s="91">
        <v>0</v>
      </c>
      <c r="AM490" s="91">
        <v>0</v>
      </c>
      <c r="AN490" s="91">
        <v>0</v>
      </c>
      <c r="AO490" s="91">
        <v>0</v>
      </c>
      <c r="AP490" s="91">
        <v>0</v>
      </c>
      <c r="AQ490" s="91">
        <v>0</v>
      </c>
      <c r="AR490" s="91">
        <v>0</v>
      </c>
      <c r="AS490" s="91">
        <v>0</v>
      </c>
      <c r="AT490" s="91">
        <v>82173.539999999994</v>
      </c>
      <c r="AU490" s="91">
        <v>82173.539999999994</v>
      </c>
      <c r="AV490" s="92">
        <v>44895</v>
      </c>
      <c r="AW490" t="s">
        <v>10</v>
      </c>
      <c r="AX490">
        <v>2022</v>
      </c>
      <c r="AY490" t="s">
        <v>287</v>
      </c>
    </row>
    <row r="491" spans="1:51" x14ac:dyDescent="0.25">
      <c r="A491" s="89">
        <v>40</v>
      </c>
      <c r="B491" s="90" t="s">
        <v>97</v>
      </c>
      <c r="C491" s="91">
        <v>29972168.190000001</v>
      </c>
      <c r="D491" s="91">
        <v>0</v>
      </c>
      <c r="E491" s="91">
        <v>0</v>
      </c>
      <c r="F491" s="91">
        <v>0</v>
      </c>
      <c r="G491" s="91">
        <v>29233.5</v>
      </c>
      <c r="H491" s="91">
        <v>0</v>
      </c>
      <c r="I491" s="91">
        <v>0</v>
      </c>
      <c r="J491" s="91">
        <v>4622.8500000000004</v>
      </c>
      <c r="K491" s="91">
        <v>291236.61000000004</v>
      </c>
      <c r="L491" s="91">
        <v>0</v>
      </c>
      <c r="M491" s="91">
        <v>5908521.4000000004</v>
      </c>
      <c r="N491" s="91">
        <v>12781224.67</v>
      </c>
      <c r="O491" s="91">
        <v>18689746.07</v>
      </c>
      <c r="P491" s="91">
        <v>207994.68</v>
      </c>
      <c r="Q491" s="91">
        <v>0</v>
      </c>
      <c r="R491" s="91">
        <v>0</v>
      </c>
      <c r="S491" s="91">
        <v>0</v>
      </c>
      <c r="T491" s="91">
        <v>19222833.710000001</v>
      </c>
      <c r="U491" s="91">
        <v>538602.21</v>
      </c>
      <c r="V491" s="91">
        <v>124598.94999999998</v>
      </c>
      <c r="W491" s="91">
        <v>5875.07</v>
      </c>
      <c r="X491" s="91">
        <v>82057.5</v>
      </c>
      <c r="Y491" s="91">
        <v>27611.3</v>
      </c>
      <c r="Z491" s="91">
        <v>0</v>
      </c>
      <c r="AA491" s="91">
        <v>87830.37000000001</v>
      </c>
      <c r="AB491" s="91">
        <v>0</v>
      </c>
      <c r="AC491" s="326">
        <v>1587223.62</v>
      </c>
      <c r="AD491" s="91">
        <v>5034906.46</v>
      </c>
      <c r="AE491" s="91">
        <v>144447.6</v>
      </c>
      <c r="AF491" s="91">
        <v>0</v>
      </c>
      <c r="AG491" s="91">
        <v>0</v>
      </c>
      <c r="AH491" s="91">
        <v>0</v>
      </c>
      <c r="AI491" s="91">
        <v>0</v>
      </c>
      <c r="AJ491" s="91">
        <v>217619.49</v>
      </c>
      <c r="AK491" s="91">
        <v>244758.94</v>
      </c>
      <c r="AL491" s="91">
        <v>21834.9</v>
      </c>
      <c r="AM491" s="91">
        <v>0</v>
      </c>
      <c r="AN491" s="91">
        <v>269412.13</v>
      </c>
      <c r="AO491" s="91">
        <v>0</v>
      </c>
      <c r="AP491" s="91">
        <v>12153</v>
      </c>
      <c r="AQ491" s="91">
        <v>0</v>
      </c>
      <c r="AR491" s="91">
        <v>0</v>
      </c>
      <c r="AS491" s="91">
        <v>7850772.5700000003</v>
      </c>
      <c r="AT491" s="91">
        <v>2898561.91</v>
      </c>
      <c r="AU491" s="91">
        <v>2350402.94</v>
      </c>
      <c r="AV491" s="92">
        <v>44895</v>
      </c>
      <c r="AW491" t="s">
        <v>10</v>
      </c>
      <c r="AX491">
        <v>2022</v>
      </c>
      <c r="AY491" t="s">
        <v>166</v>
      </c>
    </row>
    <row r="492" spans="1:51" x14ac:dyDescent="0.25">
      <c r="A492" s="89">
        <v>44</v>
      </c>
      <c r="B492" s="90" t="s">
        <v>62</v>
      </c>
      <c r="C492" s="91">
        <v>22875883.109999999</v>
      </c>
      <c r="D492" s="91">
        <v>17540.03</v>
      </c>
      <c r="E492" s="91">
        <v>0</v>
      </c>
      <c r="F492" s="91">
        <v>0</v>
      </c>
      <c r="G492" s="91">
        <v>292912.86</v>
      </c>
      <c r="H492" s="91">
        <v>0</v>
      </c>
      <c r="I492" s="91">
        <v>0</v>
      </c>
      <c r="J492" s="91">
        <v>91235.010000000009</v>
      </c>
      <c r="K492" s="91">
        <v>2343042.54</v>
      </c>
      <c r="L492" s="91">
        <v>0</v>
      </c>
      <c r="M492" s="91">
        <v>7350390.2400000002</v>
      </c>
      <c r="N492" s="91">
        <v>8796250.4699999988</v>
      </c>
      <c r="O492" s="91">
        <v>16146640.709999999</v>
      </c>
      <c r="P492" s="91">
        <v>1119725.94</v>
      </c>
      <c r="Q492" s="91">
        <v>0</v>
      </c>
      <c r="R492" s="91">
        <v>0</v>
      </c>
      <c r="S492" s="91">
        <v>0</v>
      </c>
      <c r="T492" s="91">
        <v>20011097.09</v>
      </c>
      <c r="U492" s="91">
        <v>86749.97</v>
      </c>
      <c r="V492" s="91">
        <v>53621.06</v>
      </c>
      <c r="W492" s="91">
        <v>77624.53</v>
      </c>
      <c r="X492" s="91">
        <v>0</v>
      </c>
      <c r="Y492" s="91">
        <v>38227.67</v>
      </c>
      <c r="Z492" s="91">
        <v>0</v>
      </c>
      <c r="AA492" s="91">
        <v>6342.27</v>
      </c>
      <c r="AB492" s="91">
        <v>0</v>
      </c>
      <c r="AC492" s="326">
        <v>503681.43</v>
      </c>
      <c r="AD492" s="91">
        <v>266874.45</v>
      </c>
      <c r="AE492" s="91">
        <v>2615</v>
      </c>
      <c r="AF492" s="91">
        <v>0</v>
      </c>
      <c r="AG492" s="91">
        <v>0</v>
      </c>
      <c r="AH492" s="91">
        <v>0</v>
      </c>
      <c r="AI492" s="91">
        <v>0</v>
      </c>
      <c r="AJ492" s="91">
        <v>55302</v>
      </c>
      <c r="AK492" s="91">
        <v>1110610</v>
      </c>
      <c r="AL492" s="91">
        <v>13852.63</v>
      </c>
      <c r="AM492" s="91">
        <v>0</v>
      </c>
      <c r="AN492" s="91">
        <v>223999.73</v>
      </c>
      <c r="AO492" s="91">
        <v>0</v>
      </c>
      <c r="AP492" s="91">
        <v>25700.14</v>
      </c>
      <c r="AQ492" s="91">
        <v>0</v>
      </c>
      <c r="AR492" s="91">
        <v>0</v>
      </c>
      <c r="AS492" s="91">
        <v>1091038.3799999999</v>
      </c>
      <c r="AT492" s="91">
        <v>1773747.64</v>
      </c>
      <c r="AU492" s="91">
        <v>399585.14</v>
      </c>
      <c r="AV492" s="92">
        <v>44895</v>
      </c>
      <c r="AW492" t="s">
        <v>10</v>
      </c>
      <c r="AX492">
        <v>2022</v>
      </c>
      <c r="AY492" t="s">
        <v>167</v>
      </c>
    </row>
    <row r="493" spans="1:51" x14ac:dyDescent="0.25">
      <c r="A493" s="89">
        <v>46</v>
      </c>
      <c r="B493" s="90" t="s">
        <v>85</v>
      </c>
      <c r="C493" s="91">
        <v>6771292.1600000001</v>
      </c>
      <c r="D493" s="91">
        <v>38759.279999999999</v>
      </c>
      <c r="E493" s="91">
        <v>0</v>
      </c>
      <c r="F493" s="91">
        <v>0</v>
      </c>
      <c r="G493" s="91">
        <v>0</v>
      </c>
      <c r="H493" s="91">
        <v>0</v>
      </c>
      <c r="I493" s="91">
        <v>0</v>
      </c>
      <c r="J493" s="91">
        <v>306199.99</v>
      </c>
      <c r="K493" s="91">
        <v>128408.82</v>
      </c>
      <c r="L493" s="91">
        <v>0</v>
      </c>
      <c r="M493" s="91">
        <v>2778928.13</v>
      </c>
      <c r="N493" s="91">
        <v>0</v>
      </c>
      <c r="O493" s="91">
        <v>2778928.13</v>
      </c>
      <c r="P493" s="91">
        <v>90862.34</v>
      </c>
      <c r="Q493" s="91">
        <v>0</v>
      </c>
      <c r="R493" s="91">
        <v>0</v>
      </c>
      <c r="S493" s="91">
        <v>0</v>
      </c>
      <c r="T493" s="91">
        <v>3343158.5599999996</v>
      </c>
      <c r="U493" s="91">
        <v>251786.46000000002</v>
      </c>
      <c r="V493" s="91">
        <v>106300.26</v>
      </c>
      <c r="W493" s="91">
        <v>77164.219999999987</v>
      </c>
      <c r="X493" s="91">
        <v>0</v>
      </c>
      <c r="Y493" s="91">
        <v>94841.64</v>
      </c>
      <c r="Z493" s="91">
        <v>0</v>
      </c>
      <c r="AA493" s="91">
        <v>0</v>
      </c>
      <c r="AB493" s="91">
        <v>0</v>
      </c>
      <c r="AC493" s="326">
        <v>1898766.75</v>
      </c>
      <c r="AD493" s="91">
        <v>0</v>
      </c>
      <c r="AE493" s="91">
        <v>6679.14</v>
      </c>
      <c r="AF493" s="91">
        <v>0</v>
      </c>
      <c r="AG493" s="91">
        <v>0</v>
      </c>
      <c r="AH493" s="91">
        <v>0</v>
      </c>
      <c r="AI493" s="91">
        <v>0</v>
      </c>
      <c r="AJ493" s="91">
        <v>18936.47</v>
      </c>
      <c r="AK493" s="91">
        <v>780640.50999999989</v>
      </c>
      <c r="AL493" s="91">
        <v>13402.39</v>
      </c>
      <c r="AM493" s="91">
        <v>0</v>
      </c>
      <c r="AN493" s="91">
        <v>119396.76</v>
      </c>
      <c r="AO493" s="91">
        <v>0</v>
      </c>
      <c r="AP493" s="91">
        <v>2258.48</v>
      </c>
      <c r="AQ493" s="91">
        <v>0</v>
      </c>
      <c r="AR493" s="91">
        <v>0</v>
      </c>
      <c r="AS493" s="91">
        <v>2454474.9400000004</v>
      </c>
      <c r="AT493" s="91">
        <v>973658.65999999992</v>
      </c>
      <c r="AU493" s="91">
        <v>57960.52</v>
      </c>
      <c r="AV493" s="92">
        <v>44895</v>
      </c>
      <c r="AW493" t="s">
        <v>10</v>
      </c>
      <c r="AX493">
        <v>2022</v>
      </c>
      <c r="AY493" t="s">
        <v>176</v>
      </c>
    </row>
    <row r="494" spans="1:51" x14ac:dyDescent="0.25">
      <c r="A494" s="89">
        <v>48</v>
      </c>
      <c r="B494" s="90" t="s">
        <v>77</v>
      </c>
      <c r="C494" s="91">
        <v>18511856.23</v>
      </c>
      <c r="D494" s="91">
        <v>39110.17</v>
      </c>
      <c r="E494" s="91">
        <v>0</v>
      </c>
      <c r="F494" s="91">
        <v>0</v>
      </c>
      <c r="G494" s="91">
        <v>20636.62</v>
      </c>
      <c r="H494" s="91">
        <v>0</v>
      </c>
      <c r="I494" s="91">
        <v>0</v>
      </c>
      <c r="J494" s="91">
        <v>4750.07</v>
      </c>
      <c r="K494" s="91">
        <v>93287.930000000008</v>
      </c>
      <c r="L494" s="91">
        <v>0</v>
      </c>
      <c r="M494" s="91">
        <v>2215859.4</v>
      </c>
      <c r="N494" s="91">
        <v>6323595.6699999999</v>
      </c>
      <c r="O494" s="91">
        <v>8539455.0700000003</v>
      </c>
      <c r="P494" s="91">
        <v>641072.49</v>
      </c>
      <c r="Q494" s="91">
        <v>0</v>
      </c>
      <c r="R494" s="91">
        <v>0</v>
      </c>
      <c r="S494" s="91">
        <v>0</v>
      </c>
      <c r="T494" s="91">
        <v>9338312.3499999996</v>
      </c>
      <c r="U494" s="91">
        <v>23247.1</v>
      </c>
      <c r="V494" s="91">
        <v>23242.23</v>
      </c>
      <c r="W494" s="91">
        <v>0</v>
      </c>
      <c r="X494" s="91">
        <v>0</v>
      </c>
      <c r="Y494" s="91">
        <v>0</v>
      </c>
      <c r="Z494" s="91">
        <v>0</v>
      </c>
      <c r="AA494" s="91">
        <v>5767908.8200000003</v>
      </c>
      <c r="AB494" s="91">
        <v>0</v>
      </c>
      <c r="AC494" s="326">
        <v>471535.79</v>
      </c>
      <c r="AD494" s="91">
        <v>645592.36</v>
      </c>
      <c r="AE494" s="91">
        <v>129976.63</v>
      </c>
      <c r="AF494" s="91">
        <v>0</v>
      </c>
      <c r="AG494" s="91">
        <v>0</v>
      </c>
      <c r="AH494" s="91">
        <v>0</v>
      </c>
      <c r="AI494" s="91">
        <v>0</v>
      </c>
      <c r="AJ494" s="91">
        <v>26921.37</v>
      </c>
      <c r="AK494" s="91">
        <v>215434.47</v>
      </c>
      <c r="AL494" s="91">
        <v>0</v>
      </c>
      <c r="AM494" s="91">
        <v>0</v>
      </c>
      <c r="AN494" s="91">
        <v>1147781.3700000001</v>
      </c>
      <c r="AO494" s="91">
        <v>0</v>
      </c>
      <c r="AP494" s="91">
        <v>183553.61</v>
      </c>
      <c r="AQ494" s="91">
        <v>0</v>
      </c>
      <c r="AR494" s="91">
        <v>0</v>
      </c>
      <c r="AS494" s="91">
        <v>7088424.3000000007</v>
      </c>
      <c r="AT494" s="91">
        <v>2085119.58</v>
      </c>
      <c r="AU494" s="91">
        <v>538350.13</v>
      </c>
      <c r="AV494" s="92">
        <v>44895</v>
      </c>
      <c r="AW494" t="s">
        <v>10</v>
      </c>
      <c r="AX494">
        <v>2022</v>
      </c>
      <c r="AY494" t="s">
        <v>163</v>
      </c>
    </row>
    <row r="495" spans="1:51" x14ac:dyDescent="0.25">
      <c r="A495" s="89">
        <v>51</v>
      </c>
      <c r="B495" s="90" t="s">
        <v>86</v>
      </c>
      <c r="C495" s="91">
        <v>6333815.4800000004</v>
      </c>
      <c r="D495" s="91">
        <v>70098.740000000005</v>
      </c>
      <c r="E495" s="91">
        <v>0</v>
      </c>
      <c r="F495" s="91">
        <v>0</v>
      </c>
      <c r="G495" s="91">
        <v>40858.04</v>
      </c>
      <c r="H495" s="91">
        <v>0</v>
      </c>
      <c r="I495" s="91">
        <v>0</v>
      </c>
      <c r="J495" s="91">
        <v>105283.25</v>
      </c>
      <c r="K495" s="91">
        <v>139050.23000000001</v>
      </c>
      <c r="L495" s="91">
        <v>0</v>
      </c>
      <c r="M495" s="91">
        <v>663986.26</v>
      </c>
      <c r="N495" s="91">
        <v>405398.45</v>
      </c>
      <c r="O495" s="91">
        <v>1069384.71</v>
      </c>
      <c r="P495" s="91">
        <v>135359.20000000001</v>
      </c>
      <c r="Q495" s="91">
        <v>0</v>
      </c>
      <c r="R495" s="91">
        <v>0</v>
      </c>
      <c r="S495" s="91">
        <v>0</v>
      </c>
      <c r="T495" s="91">
        <v>1560034.17</v>
      </c>
      <c r="U495" s="91">
        <v>2399155.89</v>
      </c>
      <c r="V495" s="91">
        <v>14204.12</v>
      </c>
      <c r="W495" s="91">
        <v>5140.8900000000003</v>
      </c>
      <c r="X495" s="91">
        <v>73529.62</v>
      </c>
      <c r="Y495" s="91">
        <v>720.67</v>
      </c>
      <c r="Z495" s="91">
        <v>0</v>
      </c>
      <c r="AA495" s="91">
        <v>0</v>
      </c>
      <c r="AB495" s="91">
        <v>0</v>
      </c>
      <c r="AC495" s="326">
        <v>121721.94</v>
      </c>
      <c r="AD495" s="91">
        <v>63920.94</v>
      </c>
      <c r="AE495" s="91">
        <v>17414.919999999998</v>
      </c>
      <c r="AF495" s="91">
        <v>0</v>
      </c>
      <c r="AG495" s="91">
        <v>0</v>
      </c>
      <c r="AH495" s="91">
        <v>321.99</v>
      </c>
      <c r="AI495" s="91">
        <v>0</v>
      </c>
      <c r="AJ495" s="91">
        <v>5072.1400000000003</v>
      </c>
      <c r="AK495" s="91">
        <v>286072.68000000005</v>
      </c>
      <c r="AL495" s="91">
        <v>10130.39</v>
      </c>
      <c r="AM495" s="91">
        <v>0</v>
      </c>
      <c r="AN495" s="91">
        <v>227396.98</v>
      </c>
      <c r="AO495" s="91">
        <v>0</v>
      </c>
      <c r="AP495" s="91">
        <v>8329.92</v>
      </c>
      <c r="AQ495" s="91">
        <v>0</v>
      </c>
      <c r="AR495" s="91">
        <v>0</v>
      </c>
      <c r="AS495" s="91">
        <v>2701203.1200000006</v>
      </c>
      <c r="AT495" s="91">
        <v>2072578.19</v>
      </c>
      <c r="AU495" s="91">
        <v>1540648.22</v>
      </c>
      <c r="AV495" s="92">
        <v>44895</v>
      </c>
      <c r="AW495" t="s">
        <v>10</v>
      </c>
      <c r="AX495">
        <v>2022</v>
      </c>
      <c r="AY495" t="s">
        <v>179</v>
      </c>
    </row>
    <row r="496" spans="1:51" x14ac:dyDescent="0.25">
      <c r="A496" s="89">
        <v>52</v>
      </c>
      <c r="B496" s="90" t="s">
        <v>72</v>
      </c>
      <c r="C496" s="91">
        <v>9912126.1400000006</v>
      </c>
      <c r="D496" s="91">
        <v>0</v>
      </c>
      <c r="E496" s="91">
        <v>0</v>
      </c>
      <c r="F496" s="91">
        <v>0</v>
      </c>
      <c r="G496" s="91">
        <v>9461.7199999999993</v>
      </c>
      <c r="H496" s="91">
        <v>0</v>
      </c>
      <c r="I496" s="91">
        <v>0</v>
      </c>
      <c r="J496" s="91">
        <v>0.05</v>
      </c>
      <c r="K496" s="91">
        <v>53961.05</v>
      </c>
      <c r="L496" s="91">
        <v>0</v>
      </c>
      <c r="M496" s="91">
        <v>0.02</v>
      </c>
      <c r="N496" s="91">
        <v>0</v>
      </c>
      <c r="O496" s="91">
        <v>0.02</v>
      </c>
      <c r="P496" s="91">
        <v>29215.14</v>
      </c>
      <c r="Q496" s="91">
        <v>0</v>
      </c>
      <c r="R496" s="91">
        <v>0</v>
      </c>
      <c r="S496" s="91">
        <v>0</v>
      </c>
      <c r="T496" s="91">
        <v>92637.98</v>
      </c>
      <c r="U496" s="91">
        <v>397789.7</v>
      </c>
      <c r="V496" s="91">
        <v>15007.65</v>
      </c>
      <c r="W496" s="91">
        <v>60967.8</v>
      </c>
      <c r="X496" s="91">
        <v>1976723.83</v>
      </c>
      <c r="Y496" s="91">
        <v>61068.44</v>
      </c>
      <c r="Z496" s="91">
        <v>0</v>
      </c>
      <c r="AA496" s="91">
        <v>0</v>
      </c>
      <c r="AB496" s="91">
        <v>0</v>
      </c>
      <c r="AC496" s="326">
        <v>1969774.78</v>
      </c>
      <c r="AD496" s="91">
        <v>200169.11</v>
      </c>
      <c r="AE496" s="91">
        <v>182291.78</v>
      </c>
      <c r="AF496" s="91">
        <v>0</v>
      </c>
      <c r="AG496" s="91">
        <v>0</v>
      </c>
      <c r="AH496" s="91">
        <v>0</v>
      </c>
      <c r="AI496" s="91">
        <v>0</v>
      </c>
      <c r="AJ496" s="91">
        <v>1340329.19</v>
      </c>
      <c r="AK496" s="91">
        <v>1859405.12</v>
      </c>
      <c r="AL496" s="91">
        <v>86430.94</v>
      </c>
      <c r="AM496" s="91">
        <v>0</v>
      </c>
      <c r="AN496" s="91">
        <v>1302019.3899999999</v>
      </c>
      <c r="AO496" s="91">
        <v>5472.32</v>
      </c>
      <c r="AP496" s="91">
        <v>119305.96</v>
      </c>
      <c r="AQ496" s="91">
        <v>0</v>
      </c>
      <c r="AR496" s="91">
        <v>0</v>
      </c>
      <c r="AS496" s="91">
        <v>6204122.2800000012</v>
      </c>
      <c r="AT496" s="91">
        <v>3615365.88</v>
      </c>
      <c r="AU496" s="91">
        <v>242732.15</v>
      </c>
      <c r="AV496" s="92">
        <v>44895</v>
      </c>
      <c r="AW496" t="s">
        <v>10</v>
      </c>
      <c r="AX496">
        <v>2022</v>
      </c>
      <c r="AY496" t="s">
        <v>170</v>
      </c>
    </row>
    <row r="497" spans="1:51" x14ac:dyDescent="0.25">
      <c r="A497" s="89">
        <v>62</v>
      </c>
      <c r="B497" s="90" t="s">
        <v>203</v>
      </c>
      <c r="C497" s="91">
        <v>11578116.02</v>
      </c>
      <c r="D497" s="91">
        <v>1134180.6599999999</v>
      </c>
      <c r="E497" s="91">
        <v>0</v>
      </c>
      <c r="F497" s="91">
        <v>0</v>
      </c>
      <c r="G497" s="91">
        <v>0</v>
      </c>
      <c r="H497" s="91">
        <v>0</v>
      </c>
      <c r="I497" s="91">
        <v>0</v>
      </c>
      <c r="J497" s="91">
        <v>0</v>
      </c>
      <c r="K497" s="91">
        <v>0</v>
      </c>
      <c r="L497" s="91">
        <v>0</v>
      </c>
      <c r="M497" s="91">
        <v>0</v>
      </c>
      <c r="N497" s="91">
        <v>0</v>
      </c>
      <c r="O497" s="91">
        <v>0</v>
      </c>
      <c r="P497" s="91">
        <v>10441249.17</v>
      </c>
      <c r="Q497" s="91">
        <v>0</v>
      </c>
      <c r="R497" s="91">
        <v>0</v>
      </c>
      <c r="S497" s="91">
        <v>0</v>
      </c>
      <c r="T497" s="91">
        <v>11575429.83</v>
      </c>
      <c r="U497" s="91">
        <v>0</v>
      </c>
      <c r="V497" s="91">
        <v>0</v>
      </c>
      <c r="W497" s="91">
        <v>0</v>
      </c>
      <c r="X497" s="91">
        <v>0</v>
      </c>
      <c r="Y497" s="91">
        <v>0</v>
      </c>
      <c r="Z497" s="91">
        <v>0</v>
      </c>
      <c r="AA497" s="91">
        <v>0</v>
      </c>
      <c r="AB497" s="91">
        <v>0</v>
      </c>
      <c r="AC497" s="326">
        <v>0</v>
      </c>
      <c r="AD497" s="91">
        <v>0</v>
      </c>
      <c r="AE497" s="91">
        <v>0</v>
      </c>
      <c r="AF497" s="91">
        <v>0</v>
      </c>
      <c r="AG497" s="91">
        <v>0</v>
      </c>
      <c r="AH497" s="91">
        <v>0</v>
      </c>
      <c r="AI497" s="91">
        <v>0</v>
      </c>
      <c r="AJ497" s="91">
        <v>0</v>
      </c>
      <c r="AK497" s="91">
        <v>2686.19</v>
      </c>
      <c r="AL497" s="91">
        <v>0</v>
      </c>
      <c r="AM497" s="91">
        <v>0</v>
      </c>
      <c r="AN497" s="91">
        <v>0</v>
      </c>
      <c r="AO497" s="91">
        <v>0</v>
      </c>
      <c r="AP497" s="91">
        <v>0</v>
      </c>
      <c r="AQ497" s="91">
        <v>0</v>
      </c>
      <c r="AR497" s="91">
        <v>0</v>
      </c>
      <c r="AS497" s="91">
        <v>0</v>
      </c>
      <c r="AT497" s="91">
        <v>2686.19</v>
      </c>
      <c r="AU497" s="91">
        <v>0</v>
      </c>
      <c r="AV497" s="92">
        <v>44895</v>
      </c>
      <c r="AW497" t="s">
        <v>10</v>
      </c>
      <c r="AX497">
        <v>2022</v>
      </c>
      <c r="AY497" t="s">
        <v>169</v>
      </c>
    </row>
    <row r="498" spans="1:51" x14ac:dyDescent="0.25">
      <c r="A498" s="89">
        <v>66</v>
      </c>
      <c r="B498" s="90" t="s">
        <v>61</v>
      </c>
      <c r="C498" s="91">
        <v>5849173.7599999998</v>
      </c>
      <c r="D498" s="91">
        <v>0</v>
      </c>
      <c r="E498" s="91">
        <v>0</v>
      </c>
      <c r="F498" s="91">
        <v>0</v>
      </c>
      <c r="G498" s="91">
        <v>0</v>
      </c>
      <c r="H498" s="91">
        <v>0</v>
      </c>
      <c r="I498" s="91">
        <v>0</v>
      </c>
      <c r="J498" s="91">
        <v>0</v>
      </c>
      <c r="K498" s="91">
        <v>491595.12</v>
      </c>
      <c r="L498" s="91">
        <v>0</v>
      </c>
      <c r="M498" s="91">
        <v>0</v>
      </c>
      <c r="N498" s="91">
        <v>0</v>
      </c>
      <c r="O498" s="91">
        <v>0</v>
      </c>
      <c r="P498" s="91">
        <v>0</v>
      </c>
      <c r="Q498" s="91">
        <v>0</v>
      </c>
      <c r="R498" s="91">
        <v>0</v>
      </c>
      <c r="S498" s="91">
        <v>0</v>
      </c>
      <c r="T498" s="91">
        <v>491595.12</v>
      </c>
      <c r="U498" s="91">
        <v>1875815.18</v>
      </c>
      <c r="V498" s="91">
        <v>784116.2</v>
      </c>
      <c r="W498" s="91">
        <v>0</v>
      </c>
      <c r="X498" s="91">
        <v>1307666.77</v>
      </c>
      <c r="Y498" s="91">
        <v>0</v>
      </c>
      <c r="Z498" s="91">
        <v>0</v>
      </c>
      <c r="AA498" s="91">
        <v>0</v>
      </c>
      <c r="AB498" s="91">
        <v>0</v>
      </c>
      <c r="AC498" s="326">
        <v>0</v>
      </c>
      <c r="AD498" s="91">
        <v>0</v>
      </c>
      <c r="AE498" s="91">
        <v>0</v>
      </c>
      <c r="AF498" s="91">
        <v>0</v>
      </c>
      <c r="AG498" s="91">
        <v>0</v>
      </c>
      <c r="AH498" s="91">
        <v>0</v>
      </c>
      <c r="AI498" s="91">
        <v>0</v>
      </c>
      <c r="AJ498" s="91">
        <v>0</v>
      </c>
      <c r="AK498" s="91">
        <v>0</v>
      </c>
      <c r="AL498" s="91">
        <v>282486.46000000002</v>
      </c>
      <c r="AM498" s="91">
        <v>0</v>
      </c>
      <c r="AN498" s="91">
        <v>617581.56000000006</v>
      </c>
      <c r="AO498" s="91">
        <v>489912.47</v>
      </c>
      <c r="AP498" s="91">
        <v>0</v>
      </c>
      <c r="AQ498" s="91">
        <v>0</v>
      </c>
      <c r="AR498" s="91">
        <v>0</v>
      </c>
      <c r="AS498" s="91">
        <v>3967598.15</v>
      </c>
      <c r="AT498" s="91">
        <v>1389980.49</v>
      </c>
      <c r="AU498" s="91">
        <v>0</v>
      </c>
      <c r="AV498" s="92">
        <v>44895</v>
      </c>
      <c r="AW498" t="s">
        <v>10</v>
      </c>
      <c r="AX498">
        <v>2022</v>
      </c>
      <c r="AY498" t="s">
        <v>178</v>
      </c>
    </row>
    <row r="499" spans="1:51" x14ac:dyDescent="0.25">
      <c r="A499" s="89">
        <v>70</v>
      </c>
      <c r="B499" s="90" t="s">
        <v>100</v>
      </c>
      <c r="C499" s="91">
        <v>1264492.1499999999</v>
      </c>
      <c r="D499" s="91">
        <v>0</v>
      </c>
      <c r="E499" s="91">
        <v>0</v>
      </c>
      <c r="F499" s="91">
        <v>0</v>
      </c>
      <c r="G499" s="91">
        <v>0</v>
      </c>
      <c r="H499" s="91">
        <v>0</v>
      </c>
      <c r="I499" s="91">
        <v>0</v>
      </c>
      <c r="J499" s="91">
        <v>0</v>
      </c>
      <c r="K499" s="91">
        <v>0</v>
      </c>
      <c r="L499" s="91">
        <v>0</v>
      </c>
      <c r="M499" s="91">
        <v>0</v>
      </c>
      <c r="N499" s="91">
        <v>0</v>
      </c>
      <c r="O499" s="91">
        <v>0</v>
      </c>
      <c r="P499" s="91">
        <v>1264492.1499999999</v>
      </c>
      <c r="Q499" s="91">
        <v>0</v>
      </c>
      <c r="R499" s="91">
        <v>0</v>
      </c>
      <c r="S499" s="91">
        <v>0</v>
      </c>
      <c r="T499" s="91">
        <v>1264492.1499999999</v>
      </c>
      <c r="U499" s="91">
        <v>0</v>
      </c>
      <c r="V499" s="91">
        <v>0</v>
      </c>
      <c r="W499" s="91">
        <v>0</v>
      </c>
      <c r="X499" s="91">
        <v>0</v>
      </c>
      <c r="Y499" s="91">
        <v>0</v>
      </c>
      <c r="Z499" s="91">
        <v>0</v>
      </c>
      <c r="AA499" s="91">
        <v>0</v>
      </c>
      <c r="AB499" s="91">
        <v>0</v>
      </c>
      <c r="AC499" s="326">
        <v>0</v>
      </c>
      <c r="AD499" s="91">
        <v>0</v>
      </c>
      <c r="AE499" s="91">
        <v>0</v>
      </c>
      <c r="AF499" s="91">
        <v>0</v>
      </c>
      <c r="AG499" s="91">
        <v>0</v>
      </c>
      <c r="AH499" s="91">
        <v>0</v>
      </c>
      <c r="AI499" s="91">
        <v>0</v>
      </c>
      <c r="AJ499" s="91">
        <v>0</v>
      </c>
      <c r="AK499" s="91">
        <v>0</v>
      </c>
      <c r="AL499" s="91">
        <v>0</v>
      </c>
      <c r="AM499" s="91">
        <v>0</v>
      </c>
      <c r="AN499" s="91">
        <v>0</v>
      </c>
      <c r="AO499" s="91">
        <v>0</v>
      </c>
      <c r="AP499" s="91">
        <v>0</v>
      </c>
      <c r="AQ499" s="91">
        <v>0</v>
      </c>
      <c r="AR499" s="91">
        <v>0</v>
      </c>
      <c r="AS499" s="91">
        <v>0</v>
      </c>
      <c r="AT499" s="91">
        <v>0</v>
      </c>
      <c r="AU499" s="91">
        <v>0</v>
      </c>
      <c r="AV499" s="92">
        <v>44895</v>
      </c>
      <c r="AW499" t="s">
        <v>10</v>
      </c>
      <c r="AX499">
        <v>2022</v>
      </c>
      <c r="AY499" t="s">
        <v>181</v>
      </c>
    </row>
    <row r="500" spans="1:51" x14ac:dyDescent="0.25">
      <c r="A500" s="89">
        <v>71</v>
      </c>
      <c r="B500" s="90" t="s">
        <v>83</v>
      </c>
      <c r="C500" s="91">
        <v>99690463.589999989</v>
      </c>
      <c r="D500" s="91">
        <v>0</v>
      </c>
      <c r="E500" s="91">
        <v>0</v>
      </c>
      <c r="F500" s="91">
        <v>0</v>
      </c>
      <c r="G500" s="91">
        <v>1018687.69</v>
      </c>
      <c r="H500" s="91">
        <v>0</v>
      </c>
      <c r="I500" s="91">
        <v>0</v>
      </c>
      <c r="J500" s="91">
        <v>0</v>
      </c>
      <c r="K500" s="91">
        <v>650603.71</v>
      </c>
      <c r="L500" s="91">
        <v>0</v>
      </c>
      <c r="M500" s="91">
        <v>0</v>
      </c>
      <c r="N500" s="91">
        <v>19580374.27</v>
      </c>
      <c r="O500" s="91">
        <v>19580374.27</v>
      </c>
      <c r="P500" s="91">
        <v>1365540.82</v>
      </c>
      <c r="Q500" s="91">
        <v>0</v>
      </c>
      <c r="R500" s="91">
        <v>0</v>
      </c>
      <c r="S500" s="91">
        <v>0</v>
      </c>
      <c r="T500" s="91">
        <v>22615206.489999998</v>
      </c>
      <c r="U500" s="91">
        <v>0</v>
      </c>
      <c r="V500" s="91">
        <v>0</v>
      </c>
      <c r="W500" s="91">
        <v>0</v>
      </c>
      <c r="X500" s="91">
        <v>44996</v>
      </c>
      <c r="Y500" s="91">
        <v>29052919.960000001</v>
      </c>
      <c r="Z500" s="91">
        <v>0</v>
      </c>
      <c r="AA500" s="91">
        <v>12888794.68</v>
      </c>
      <c r="AB500" s="91">
        <v>0</v>
      </c>
      <c r="AC500" s="326">
        <v>359534.46</v>
      </c>
      <c r="AD500" s="91">
        <v>15871366.289999999</v>
      </c>
      <c r="AE500" s="91">
        <v>4487.58</v>
      </c>
      <c r="AF500" s="91">
        <v>0</v>
      </c>
      <c r="AG500" s="91">
        <v>0</v>
      </c>
      <c r="AH500" s="91">
        <v>0</v>
      </c>
      <c r="AI500" s="91">
        <v>0</v>
      </c>
      <c r="AJ500" s="91">
        <v>2508866.59</v>
      </c>
      <c r="AK500" s="91">
        <v>1561181.67</v>
      </c>
      <c r="AL500" s="91">
        <v>0</v>
      </c>
      <c r="AM500" s="91">
        <v>0</v>
      </c>
      <c r="AN500" s="91">
        <v>12836365.439999999</v>
      </c>
      <c r="AO500" s="91">
        <v>0</v>
      </c>
      <c r="AP500" s="91">
        <v>106569.28</v>
      </c>
      <c r="AQ500" s="91">
        <v>0</v>
      </c>
      <c r="AR500" s="91">
        <v>0</v>
      </c>
      <c r="AS500" s="91">
        <v>60730965.560000002</v>
      </c>
      <c r="AT500" s="91">
        <v>16344291.539999999</v>
      </c>
      <c r="AU500" s="91">
        <v>1840175.15</v>
      </c>
      <c r="AV500" s="92">
        <v>44895</v>
      </c>
      <c r="AW500" t="s">
        <v>10</v>
      </c>
      <c r="AX500">
        <v>2022</v>
      </c>
      <c r="AY500" t="s">
        <v>161</v>
      </c>
    </row>
    <row r="501" spans="1:51" x14ac:dyDescent="0.25">
      <c r="A501" s="89">
        <v>73</v>
      </c>
      <c r="B501" s="90" t="s">
        <v>84</v>
      </c>
      <c r="C501" s="91">
        <v>2144208.1599999997</v>
      </c>
      <c r="D501" s="91">
        <v>0</v>
      </c>
      <c r="E501" s="91">
        <v>0</v>
      </c>
      <c r="F501" s="91">
        <v>0</v>
      </c>
      <c r="G501" s="91">
        <v>0</v>
      </c>
      <c r="H501" s="91">
        <v>0</v>
      </c>
      <c r="I501" s="91">
        <v>0</v>
      </c>
      <c r="J501" s="91">
        <v>0</v>
      </c>
      <c r="K501" s="91">
        <v>33964.839999999997</v>
      </c>
      <c r="L501" s="91">
        <v>0</v>
      </c>
      <c r="M501" s="91">
        <v>0</v>
      </c>
      <c r="N501" s="91">
        <v>0</v>
      </c>
      <c r="O501" s="91">
        <v>0</v>
      </c>
      <c r="P501" s="91">
        <v>0</v>
      </c>
      <c r="Q501" s="91">
        <v>0</v>
      </c>
      <c r="R501" s="91">
        <v>0</v>
      </c>
      <c r="S501" s="91">
        <v>0</v>
      </c>
      <c r="T501" s="91">
        <v>33964.839999999997</v>
      </c>
      <c r="U501" s="91">
        <v>1045.2</v>
      </c>
      <c r="V501" s="91">
        <v>0</v>
      </c>
      <c r="W501" s="91">
        <v>0</v>
      </c>
      <c r="X501" s="91">
        <v>0</v>
      </c>
      <c r="Y501" s="91">
        <v>62446.09</v>
      </c>
      <c r="Z501" s="91">
        <v>0</v>
      </c>
      <c r="AA501" s="91">
        <v>8011.15</v>
      </c>
      <c r="AB501" s="91">
        <v>0</v>
      </c>
      <c r="AC501" s="326">
        <v>12432.97</v>
      </c>
      <c r="AD501" s="91">
        <v>151602.48000000001</v>
      </c>
      <c r="AE501" s="91">
        <v>0</v>
      </c>
      <c r="AF501" s="91">
        <v>0</v>
      </c>
      <c r="AG501" s="91">
        <v>0</v>
      </c>
      <c r="AH501" s="91">
        <v>0</v>
      </c>
      <c r="AI501" s="91">
        <v>0</v>
      </c>
      <c r="AJ501" s="91">
        <v>1094900.8</v>
      </c>
      <c r="AK501" s="91">
        <v>27471.74</v>
      </c>
      <c r="AL501" s="91">
        <v>3071.33</v>
      </c>
      <c r="AM501" s="91">
        <v>0</v>
      </c>
      <c r="AN501" s="91">
        <v>83097.759999999995</v>
      </c>
      <c r="AO501" s="91">
        <v>0</v>
      </c>
      <c r="AP501" s="91">
        <v>0</v>
      </c>
      <c r="AQ501" s="91">
        <v>0</v>
      </c>
      <c r="AR501" s="91">
        <v>40523.25</v>
      </c>
      <c r="AS501" s="91">
        <v>1330438.69</v>
      </c>
      <c r="AT501" s="91">
        <v>779804.63</v>
      </c>
      <c r="AU501" s="91">
        <v>625640.55000000005</v>
      </c>
      <c r="AV501" s="92">
        <v>44895</v>
      </c>
      <c r="AW501" t="s">
        <v>10</v>
      </c>
      <c r="AX501">
        <v>2022</v>
      </c>
      <c r="AY501" t="s">
        <v>190</v>
      </c>
    </row>
    <row r="502" spans="1:51" x14ac:dyDescent="0.25">
      <c r="A502" s="89">
        <v>74</v>
      </c>
      <c r="B502" s="90" t="s">
        <v>82</v>
      </c>
      <c r="C502" s="91">
        <v>1161147663.1800001</v>
      </c>
      <c r="D502" s="91">
        <v>4859192.12</v>
      </c>
      <c r="E502" s="91">
        <v>0</v>
      </c>
      <c r="F502" s="91">
        <v>0</v>
      </c>
      <c r="G502" s="91">
        <v>1019974.4299999999</v>
      </c>
      <c r="H502" s="91">
        <v>0</v>
      </c>
      <c r="I502" s="91">
        <v>0</v>
      </c>
      <c r="J502" s="91">
        <v>8510365.8599999994</v>
      </c>
      <c r="K502" s="91">
        <v>3936676.41</v>
      </c>
      <c r="L502" s="91">
        <v>0</v>
      </c>
      <c r="M502" s="91">
        <v>673318006.90999997</v>
      </c>
      <c r="N502" s="91">
        <v>292717901.74000001</v>
      </c>
      <c r="O502" s="91">
        <v>966035908.64999998</v>
      </c>
      <c r="P502" s="91">
        <v>11686097.940000001</v>
      </c>
      <c r="Q502" s="91">
        <v>0</v>
      </c>
      <c r="R502" s="91">
        <v>0</v>
      </c>
      <c r="S502" s="91">
        <v>0</v>
      </c>
      <c r="T502" s="91">
        <v>996048215.41000009</v>
      </c>
      <c r="U502" s="91">
        <v>551288.06000000006</v>
      </c>
      <c r="V502" s="91">
        <v>585767.12</v>
      </c>
      <c r="W502" s="91">
        <v>110260.25</v>
      </c>
      <c r="X502" s="91">
        <v>8548427.5600000005</v>
      </c>
      <c r="Y502" s="91">
        <v>548624.16</v>
      </c>
      <c r="Z502" s="91">
        <v>0</v>
      </c>
      <c r="AA502" s="91">
        <v>76802035.5</v>
      </c>
      <c r="AB502" s="91">
        <v>1514130.44</v>
      </c>
      <c r="AC502" s="326">
        <v>51956018.019999996</v>
      </c>
      <c r="AD502" s="91">
        <v>659455.62</v>
      </c>
      <c r="AE502" s="91">
        <v>1621561.69</v>
      </c>
      <c r="AF502" s="91">
        <v>0</v>
      </c>
      <c r="AG502" s="91">
        <v>0</v>
      </c>
      <c r="AH502" s="91">
        <v>9246727.1899999995</v>
      </c>
      <c r="AI502" s="91">
        <v>0</v>
      </c>
      <c r="AJ502" s="91">
        <v>4156550.0900000003</v>
      </c>
      <c r="AK502" s="91">
        <v>4347341.1900000004</v>
      </c>
      <c r="AL502" s="91">
        <v>319637.03999999998</v>
      </c>
      <c r="AM502" s="91">
        <v>0</v>
      </c>
      <c r="AN502" s="91">
        <v>2972658.2399999998</v>
      </c>
      <c r="AO502" s="91">
        <v>84659.27</v>
      </c>
      <c r="AP502" s="91">
        <v>1023961.94</v>
      </c>
      <c r="AQ502" s="91">
        <v>0</v>
      </c>
      <c r="AR502" s="91">
        <v>0</v>
      </c>
      <c r="AS502" s="91">
        <v>156300845.70000002</v>
      </c>
      <c r="AT502" s="91">
        <v>8798601.7599999998</v>
      </c>
      <c r="AU502" s="91">
        <v>50344.08</v>
      </c>
      <c r="AV502" s="92">
        <v>44895</v>
      </c>
      <c r="AW502" t="s">
        <v>10</v>
      </c>
      <c r="AX502">
        <v>2022</v>
      </c>
      <c r="AY502" t="s">
        <v>148</v>
      </c>
    </row>
    <row r="503" spans="1:51" x14ac:dyDescent="0.25">
      <c r="A503" s="89">
        <v>77</v>
      </c>
      <c r="B503" s="90" t="s">
        <v>195</v>
      </c>
      <c r="C503" s="91">
        <v>42099.61</v>
      </c>
      <c r="D503" s="91">
        <v>0</v>
      </c>
      <c r="E503" s="91">
        <v>0</v>
      </c>
      <c r="F503" s="91">
        <v>0</v>
      </c>
      <c r="G503" s="91">
        <v>0</v>
      </c>
      <c r="H503" s="91">
        <v>0</v>
      </c>
      <c r="I503" s="91">
        <v>0</v>
      </c>
      <c r="J503" s="91">
        <v>855.38</v>
      </c>
      <c r="K503" s="91">
        <v>27157.5</v>
      </c>
      <c r="L503" s="91">
        <v>0</v>
      </c>
      <c r="M503" s="91">
        <v>0</v>
      </c>
      <c r="N503" s="91">
        <v>0</v>
      </c>
      <c r="O503" s="91">
        <v>0</v>
      </c>
      <c r="P503" s="91">
        <v>0</v>
      </c>
      <c r="Q503" s="91">
        <v>0</v>
      </c>
      <c r="R503" s="91">
        <v>0</v>
      </c>
      <c r="S503" s="91">
        <v>0</v>
      </c>
      <c r="T503" s="91">
        <v>28012.880000000001</v>
      </c>
      <c r="U503" s="91">
        <v>0</v>
      </c>
      <c r="V503" s="91">
        <v>0</v>
      </c>
      <c r="W503" s="91">
        <v>0</v>
      </c>
      <c r="X503" s="91">
        <v>0</v>
      </c>
      <c r="Y503" s="91">
        <v>0</v>
      </c>
      <c r="Z503" s="91">
        <v>0</v>
      </c>
      <c r="AA503" s="91">
        <v>0</v>
      </c>
      <c r="AB503" s="91">
        <v>0</v>
      </c>
      <c r="AC503" s="326">
        <v>0</v>
      </c>
      <c r="AD503" s="91">
        <v>0</v>
      </c>
      <c r="AE503" s="91">
        <v>0</v>
      </c>
      <c r="AF503" s="91">
        <v>0</v>
      </c>
      <c r="AG503" s="91">
        <v>0</v>
      </c>
      <c r="AH503" s="91">
        <v>0</v>
      </c>
      <c r="AI503" s="91">
        <v>0</v>
      </c>
      <c r="AJ503" s="91">
        <v>0</v>
      </c>
      <c r="AK503" s="91">
        <v>14086.73</v>
      </c>
      <c r="AL503" s="91">
        <v>0</v>
      </c>
      <c r="AM503" s="91">
        <v>0</v>
      </c>
      <c r="AN503" s="91">
        <v>0</v>
      </c>
      <c r="AO503" s="91">
        <v>0</v>
      </c>
      <c r="AP503" s="91">
        <v>0</v>
      </c>
      <c r="AQ503" s="91">
        <v>0</v>
      </c>
      <c r="AR503" s="91">
        <v>0</v>
      </c>
      <c r="AS503" s="91">
        <v>0</v>
      </c>
      <c r="AT503" s="91">
        <v>14086.73</v>
      </c>
      <c r="AU503" s="91">
        <v>0</v>
      </c>
      <c r="AV503" s="92">
        <v>44895</v>
      </c>
      <c r="AW503" t="s">
        <v>10</v>
      </c>
      <c r="AX503">
        <v>2022</v>
      </c>
      <c r="AY503" t="s">
        <v>196</v>
      </c>
    </row>
    <row r="504" spans="1:51" x14ac:dyDescent="0.25">
      <c r="A504" s="89">
        <v>78</v>
      </c>
      <c r="B504" s="90" t="s">
        <v>88</v>
      </c>
      <c r="C504" s="91">
        <v>629440.99</v>
      </c>
      <c r="D504" s="91">
        <v>298.75</v>
      </c>
      <c r="E504" s="91">
        <v>0</v>
      </c>
      <c r="F504" s="91">
        <v>0</v>
      </c>
      <c r="G504" s="91">
        <v>22.21</v>
      </c>
      <c r="H504" s="91">
        <v>0</v>
      </c>
      <c r="I504" s="91">
        <v>0</v>
      </c>
      <c r="J504" s="91">
        <v>1981.3</v>
      </c>
      <c r="K504" s="91">
        <v>8916.2000000000007</v>
      </c>
      <c r="L504" s="91">
        <v>0</v>
      </c>
      <c r="M504" s="91">
        <v>0</v>
      </c>
      <c r="N504" s="91">
        <v>0</v>
      </c>
      <c r="O504" s="91">
        <v>0</v>
      </c>
      <c r="P504" s="91">
        <v>7371.13</v>
      </c>
      <c r="Q504" s="91">
        <v>0</v>
      </c>
      <c r="R504" s="91">
        <v>0</v>
      </c>
      <c r="S504" s="91">
        <v>0</v>
      </c>
      <c r="T504" s="91">
        <v>18589.59</v>
      </c>
      <c r="U504" s="91">
        <v>5229.2400000000007</v>
      </c>
      <c r="V504" s="91">
        <v>3807.93</v>
      </c>
      <c r="W504" s="91">
        <v>0</v>
      </c>
      <c r="X504" s="91">
        <v>0</v>
      </c>
      <c r="Y504" s="91">
        <v>0</v>
      </c>
      <c r="Z504" s="91">
        <v>0</v>
      </c>
      <c r="AA504" s="91">
        <v>216837.65</v>
      </c>
      <c r="AB504" s="91">
        <v>0</v>
      </c>
      <c r="AC504" s="326">
        <v>71577.279999999999</v>
      </c>
      <c r="AD504" s="91">
        <v>0</v>
      </c>
      <c r="AE504" s="91">
        <v>3365</v>
      </c>
      <c r="AF504" s="91">
        <v>0</v>
      </c>
      <c r="AG504" s="91">
        <v>0</v>
      </c>
      <c r="AH504" s="91">
        <v>0</v>
      </c>
      <c r="AI504" s="91">
        <v>0</v>
      </c>
      <c r="AJ504" s="91">
        <v>0</v>
      </c>
      <c r="AK504" s="91">
        <v>183486.1</v>
      </c>
      <c r="AL504" s="91">
        <v>4860.45</v>
      </c>
      <c r="AM504" s="91">
        <v>0</v>
      </c>
      <c r="AN504" s="91">
        <v>11603</v>
      </c>
      <c r="AO504" s="91">
        <v>0</v>
      </c>
      <c r="AP504" s="91">
        <v>287.5</v>
      </c>
      <c r="AQ504" s="91">
        <v>0</v>
      </c>
      <c r="AR504" s="91">
        <v>0</v>
      </c>
      <c r="AS504" s="91">
        <v>300817.09999999998</v>
      </c>
      <c r="AT504" s="91">
        <v>310034.30000000005</v>
      </c>
      <c r="AU504" s="91">
        <v>109797.25</v>
      </c>
      <c r="AV504" s="92">
        <v>44895</v>
      </c>
      <c r="AW504" t="s">
        <v>10</v>
      </c>
      <c r="AX504">
        <v>2022</v>
      </c>
      <c r="AY504" t="s">
        <v>185</v>
      </c>
    </row>
    <row r="505" spans="1:51" x14ac:dyDescent="0.25">
      <c r="A505" s="89">
        <v>80</v>
      </c>
      <c r="B505" s="90" t="s">
        <v>89</v>
      </c>
      <c r="C505" s="91">
        <v>347032271.93000001</v>
      </c>
      <c r="D505" s="91">
        <v>76378.150000000009</v>
      </c>
      <c r="E505" s="91">
        <v>0</v>
      </c>
      <c r="F505" s="91">
        <v>0</v>
      </c>
      <c r="G505" s="91">
        <v>676440.95000000007</v>
      </c>
      <c r="H505" s="91">
        <v>0</v>
      </c>
      <c r="I505" s="91">
        <v>0</v>
      </c>
      <c r="J505" s="91">
        <v>329049.08999999997</v>
      </c>
      <c r="K505" s="91">
        <v>2823657.47</v>
      </c>
      <c r="L505" s="91">
        <v>0</v>
      </c>
      <c r="M505" s="91">
        <v>78230286.469999999</v>
      </c>
      <c r="N505" s="91">
        <v>180751165.12</v>
      </c>
      <c r="O505" s="91">
        <v>258981451.59</v>
      </c>
      <c r="P505" s="91">
        <v>3288063.25</v>
      </c>
      <c r="Q505" s="91">
        <v>0</v>
      </c>
      <c r="R505" s="91">
        <v>0</v>
      </c>
      <c r="S505" s="91">
        <v>0</v>
      </c>
      <c r="T505" s="91">
        <v>266175040.5</v>
      </c>
      <c r="U505" s="91">
        <v>2533897.4300000002</v>
      </c>
      <c r="V505" s="91">
        <v>653393.78999999992</v>
      </c>
      <c r="W505" s="91">
        <v>429874.02999999997</v>
      </c>
      <c r="X505" s="91">
        <v>2315614.1800000002</v>
      </c>
      <c r="Y505" s="91">
        <v>1997642.43</v>
      </c>
      <c r="Z505" s="91">
        <v>0</v>
      </c>
      <c r="AA505" s="91">
        <v>0</v>
      </c>
      <c r="AB505" s="91">
        <v>0</v>
      </c>
      <c r="AC505" s="326">
        <v>29908620.300000001</v>
      </c>
      <c r="AD505" s="91">
        <v>8785522.9000000004</v>
      </c>
      <c r="AE505" s="91">
        <v>682492.99</v>
      </c>
      <c r="AF505" s="91">
        <v>0</v>
      </c>
      <c r="AG505" s="91">
        <v>0</v>
      </c>
      <c r="AH505" s="91">
        <v>0</v>
      </c>
      <c r="AI505" s="91">
        <v>0</v>
      </c>
      <c r="AJ505" s="91">
        <v>13667962.52</v>
      </c>
      <c r="AK505" s="91">
        <v>3904024.58</v>
      </c>
      <c r="AL505" s="91">
        <v>1701208.2000000002</v>
      </c>
      <c r="AM505" s="91">
        <v>0</v>
      </c>
      <c r="AN505" s="91">
        <v>3963110.1</v>
      </c>
      <c r="AO505" s="91">
        <v>0</v>
      </c>
      <c r="AP505" s="91">
        <v>368414.08</v>
      </c>
      <c r="AQ505" s="91">
        <v>0</v>
      </c>
      <c r="AR505" s="91">
        <v>0</v>
      </c>
      <c r="AS505" s="91">
        <v>60975020.569999993</v>
      </c>
      <c r="AT505" s="91">
        <v>19882210.859999999</v>
      </c>
      <c r="AU505" s="91">
        <v>9945453.9000000004</v>
      </c>
      <c r="AV505" s="92">
        <v>44895</v>
      </c>
      <c r="AW505" t="s">
        <v>10</v>
      </c>
      <c r="AX505">
        <v>2022</v>
      </c>
      <c r="AY505" t="s">
        <v>288</v>
      </c>
    </row>
    <row r="506" spans="1:51" x14ac:dyDescent="0.25">
      <c r="A506" s="89">
        <v>83</v>
      </c>
      <c r="B506" s="90" t="s">
        <v>96</v>
      </c>
      <c r="C506" s="91">
        <v>103630530.19</v>
      </c>
      <c r="D506" s="91">
        <v>117002.58</v>
      </c>
      <c r="E506" s="91">
        <v>0</v>
      </c>
      <c r="F506" s="91">
        <v>0</v>
      </c>
      <c r="G506" s="91">
        <v>11038.34</v>
      </c>
      <c r="H506" s="91">
        <v>0</v>
      </c>
      <c r="I506" s="91">
        <v>0</v>
      </c>
      <c r="J506" s="91">
        <v>2224499.0100000002</v>
      </c>
      <c r="K506" s="91">
        <v>463599.10000000003</v>
      </c>
      <c r="L506" s="91">
        <v>0</v>
      </c>
      <c r="M506" s="91">
        <v>25199524.319999997</v>
      </c>
      <c r="N506" s="91">
        <v>35847831.689999998</v>
      </c>
      <c r="O506" s="91">
        <v>61047356.00999999</v>
      </c>
      <c r="P506" s="91">
        <v>2289257.4900000002</v>
      </c>
      <c r="Q506" s="91">
        <v>0</v>
      </c>
      <c r="R506" s="91">
        <v>0</v>
      </c>
      <c r="S506" s="91">
        <v>0</v>
      </c>
      <c r="T506" s="91">
        <v>66152752.529999994</v>
      </c>
      <c r="U506" s="91">
        <v>3247555.89</v>
      </c>
      <c r="V506" s="91">
        <v>185631.95</v>
      </c>
      <c r="W506" s="91">
        <v>138359.21000000002</v>
      </c>
      <c r="X506" s="91">
        <v>172365.66</v>
      </c>
      <c r="Y506" s="91">
        <v>80377.52</v>
      </c>
      <c r="Z506" s="91">
        <v>0</v>
      </c>
      <c r="AA506" s="91">
        <v>48597.229999999996</v>
      </c>
      <c r="AB506" s="91">
        <v>0</v>
      </c>
      <c r="AC506" s="326">
        <v>21839660.829999998</v>
      </c>
      <c r="AD506" s="91">
        <v>4061473.13</v>
      </c>
      <c r="AE506" s="91">
        <v>336869.31</v>
      </c>
      <c r="AF506" s="91">
        <v>0</v>
      </c>
      <c r="AG506" s="91">
        <v>0</v>
      </c>
      <c r="AH506" s="91">
        <v>0</v>
      </c>
      <c r="AI506" s="91">
        <v>0</v>
      </c>
      <c r="AJ506" s="91">
        <v>36621.64</v>
      </c>
      <c r="AK506" s="91">
        <v>3457004.46</v>
      </c>
      <c r="AL506" s="91">
        <v>322248.36</v>
      </c>
      <c r="AM506" s="91">
        <v>0</v>
      </c>
      <c r="AN506" s="91">
        <v>1359356.04</v>
      </c>
      <c r="AO506" s="91">
        <v>0</v>
      </c>
      <c r="AP506" s="91">
        <v>27769.41</v>
      </c>
      <c r="AQ506" s="91">
        <v>0</v>
      </c>
      <c r="AR506" s="91">
        <v>0</v>
      </c>
      <c r="AS506" s="91">
        <v>30147512.369999997</v>
      </c>
      <c r="AT506" s="91">
        <v>7330265.2899999991</v>
      </c>
      <c r="AU506" s="91">
        <v>2163887.02</v>
      </c>
      <c r="AV506" s="92">
        <v>44895</v>
      </c>
      <c r="AW506" t="s">
        <v>10</v>
      </c>
      <c r="AX506">
        <v>2022</v>
      </c>
      <c r="AY506" t="s">
        <v>158</v>
      </c>
    </row>
    <row r="507" spans="1:51" x14ac:dyDescent="0.25">
      <c r="A507" s="89">
        <v>86</v>
      </c>
      <c r="B507" s="90" t="s">
        <v>197</v>
      </c>
      <c r="C507" s="91">
        <v>811165.83000000007</v>
      </c>
      <c r="D507" s="91">
        <v>0</v>
      </c>
      <c r="E507" s="91">
        <v>0</v>
      </c>
      <c r="F507" s="91">
        <v>0</v>
      </c>
      <c r="G507" s="91">
        <v>0</v>
      </c>
      <c r="H507" s="91">
        <v>0</v>
      </c>
      <c r="I507" s="91">
        <v>0</v>
      </c>
      <c r="J507" s="91">
        <v>211.4</v>
      </c>
      <c r="K507" s="91">
        <v>0</v>
      </c>
      <c r="L507" s="91">
        <v>0</v>
      </c>
      <c r="M507" s="91">
        <v>1045</v>
      </c>
      <c r="N507" s="91">
        <v>602921.27</v>
      </c>
      <c r="O507" s="91">
        <v>603966.27</v>
      </c>
      <c r="P507" s="91">
        <v>56076.05</v>
      </c>
      <c r="Q507" s="91">
        <v>0</v>
      </c>
      <c r="R507" s="91">
        <v>0</v>
      </c>
      <c r="S507" s="91">
        <v>0</v>
      </c>
      <c r="T507" s="91">
        <v>660253.72000000009</v>
      </c>
      <c r="U507" s="91">
        <v>0</v>
      </c>
      <c r="V507" s="91">
        <v>0</v>
      </c>
      <c r="W507" s="91">
        <v>0</v>
      </c>
      <c r="X507" s="91">
        <v>126150</v>
      </c>
      <c r="Y507" s="91">
        <v>0</v>
      </c>
      <c r="Z507" s="91">
        <v>0</v>
      </c>
      <c r="AA507" s="91">
        <v>0</v>
      </c>
      <c r="AB507" s="91">
        <v>0</v>
      </c>
      <c r="AC507" s="326">
        <v>2111.4699999999998</v>
      </c>
      <c r="AD507" s="91">
        <v>0</v>
      </c>
      <c r="AE507" s="91">
        <v>0</v>
      </c>
      <c r="AF507" s="91">
        <v>0</v>
      </c>
      <c r="AG507" s="91">
        <v>0</v>
      </c>
      <c r="AH507" s="91">
        <v>0</v>
      </c>
      <c r="AI507" s="91">
        <v>0</v>
      </c>
      <c r="AJ507" s="91">
        <v>7950</v>
      </c>
      <c r="AK507" s="91">
        <v>5115.1000000000004</v>
      </c>
      <c r="AL507" s="91">
        <v>0</v>
      </c>
      <c r="AM507" s="91">
        <v>0</v>
      </c>
      <c r="AN507" s="91">
        <v>0</v>
      </c>
      <c r="AO507" s="91">
        <v>0</v>
      </c>
      <c r="AP507" s="91">
        <v>9085.48</v>
      </c>
      <c r="AQ507" s="91">
        <v>0</v>
      </c>
      <c r="AR507" s="91">
        <v>0</v>
      </c>
      <c r="AS507" s="91">
        <v>136211.47</v>
      </c>
      <c r="AT507" s="91">
        <v>14700.64</v>
      </c>
      <c r="AU507" s="91">
        <v>500.06</v>
      </c>
      <c r="AV507" s="92">
        <v>44895</v>
      </c>
      <c r="AW507" t="s">
        <v>10</v>
      </c>
      <c r="AX507">
        <v>2022</v>
      </c>
      <c r="AY507" t="s">
        <v>198</v>
      </c>
    </row>
    <row r="508" spans="1:51" x14ac:dyDescent="0.25">
      <c r="A508" s="89">
        <v>91</v>
      </c>
      <c r="B508" s="90" t="s">
        <v>106</v>
      </c>
      <c r="C508" s="91">
        <v>8263066.7299999995</v>
      </c>
      <c r="D508" s="91">
        <v>3257401.77</v>
      </c>
      <c r="E508" s="91">
        <v>0</v>
      </c>
      <c r="F508" s="91">
        <v>0</v>
      </c>
      <c r="G508" s="91">
        <v>107532.12</v>
      </c>
      <c r="H508" s="91">
        <v>0</v>
      </c>
      <c r="I508" s="91">
        <v>0</v>
      </c>
      <c r="J508" s="91">
        <v>0</v>
      </c>
      <c r="K508" s="91">
        <v>0</v>
      </c>
      <c r="L508" s="91">
        <v>0</v>
      </c>
      <c r="M508" s="91">
        <v>0</v>
      </c>
      <c r="N508" s="91">
        <v>70530.92</v>
      </c>
      <c r="O508" s="91">
        <v>70530.92</v>
      </c>
      <c r="P508" s="91">
        <v>1025858.81</v>
      </c>
      <c r="Q508" s="91">
        <v>0</v>
      </c>
      <c r="R508" s="91">
        <v>0</v>
      </c>
      <c r="S508" s="91">
        <v>0</v>
      </c>
      <c r="T508" s="91">
        <v>4461323.62</v>
      </c>
      <c r="U508" s="91">
        <v>230872.18</v>
      </c>
      <c r="V508" s="91">
        <v>286126.08999999997</v>
      </c>
      <c r="W508" s="91">
        <v>0</v>
      </c>
      <c r="X508" s="91">
        <v>255122</v>
      </c>
      <c r="Y508" s="91">
        <v>0</v>
      </c>
      <c r="Z508" s="91">
        <v>0</v>
      </c>
      <c r="AA508" s="91">
        <v>0</v>
      </c>
      <c r="AB508" s="91">
        <v>0</v>
      </c>
      <c r="AC508" s="326">
        <v>0</v>
      </c>
      <c r="AD508" s="91">
        <v>19968</v>
      </c>
      <c r="AE508" s="91">
        <v>100</v>
      </c>
      <c r="AF508" s="91">
        <v>0</v>
      </c>
      <c r="AG508" s="91">
        <v>0</v>
      </c>
      <c r="AH508" s="91">
        <v>0</v>
      </c>
      <c r="AI508" s="91">
        <v>0</v>
      </c>
      <c r="AJ508" s="91">
        <v>2385400.9299999997</v>
      </c>
      <c r="AK508" s="91">
        <v>3066.81</v>
      </c>
      <c r="AL508" s="91">
        <v>68481.149999999994</v>
      </c>
      <c r="AM508" s="91">
        <v>0</v>
      </c>
      <c r="AN508" s="91">
        <v>84790.52</v>
      </c>
      <c r="AO508" s="91">
        <v>0</v>
      </c>
      <c r="AP508" s="91">
        <v>500</v>
      </c>
      <c r="AQ508" s="91">
        <v>46886</v>
      </c>
      <c r="AR508" s="91">
        <v>0</v>
      </c>
      <c r="AS508" s="91">
        <v>3177589.1999999997</v>
      </c>
      <c r="AT508" s="91">
        <v>624153.90999999992</v>
      </c>
      <c r="AU508" s="91">
        <v>420429.43</v>
      </c>
      <c r="AV508" s="92">
        <v>44895</v>
      </c>
      <c r="AW508" t="s">
        <v>10</v>
      </c>
      <c r="AX508">
        <v>2022</v>
      </c>
      <c r="AY508" t="s">
        <v>192</v>
      </c>
    </row>
    <row r="509" spans="1:51" x14ac:dyDescent="0.25">
      <c r="A509" s="89">
        <v>93</v>
      </c>
      <c r="B509" s="90" t="s">
        <v>103</v>
      </c>
      <c r="C509" s="91">
        <v>6644219.8700000001</v>
      </c>
      <c r="D509" s="91">
        <v>0</v>
      </c>
      <c r="E509" s="91">
        <v>0</v>
      </c>
      <c r="F509" s="91">
        <v>0</v>
      </c>
      <c r="G509" s="91">
        <v>19215.93</v>
      </c>
      <c r="H509" s="91">
        <v>0</v>
      </c>
      <c r="I509" s="91">
        <v>0</v>
      </c>
      <c r="J509" s="91">
        <v>1.65</v>
      </c>
      <c r="K509" s="91">
        <v>24833.84</v>
      </c>
      <c r="L509" s="91">
        <v>0</v>
      </c>
      <c r="M509" s="91">
        <v>4.12</v>
      </c>
      <c r="N509" s="91">
        <v>0</v>
      </c>
      <c r="O509" s="91">
        <v>4.12</v>
      </c>
      <c r="P509" s="91">
        <v>13860.15</v>
      </c>
      <c r="Q509" s="91">
        <v>0</v>
      </c>
      <c r="R509" s="91">
        <v>0</v>
      </c>
      <c r="S509" s="91">
        <v>0</v>
      </c>
      <c r="T509" s="91">
        <v>57915.69</v>
      </c>
      <c r="U509" s="91">
        <v>19734.759999999998</v>
      </c>
      <c r="V509" s="91">
        <v>7875.07</v>
      </c>
      <c r="W509" s="91">
        <v>0</v>
      </c>
      <c r="X509" s="91">
        <v>150000</v>
      </c>
      <c r="Y509" s="91">
        <v>1288.5</v>
      </c>
      <c r="Z509" s="91">
        <v>0</v>
      </c>
      <c r="AA509" s="91">
        <v>0</v>
      </c>
      <c r="AB509" s="91">
        <v>0</v>
      </c>
      <c r="AC509" s="326">
        <v>0</v>
      </c>
      <c r="AD509" s="91">
        <v>172796.14</v>
      </c>
      <c r="AE509" s="91">
        <v>2357.15</v>
      </c>
      <c r="AF509" s="91">
        <v>0</v>
      </c>
      <c r="AG509" s="91">
        <v>0</v>
      </c>
      <c r="AH509" s="91">
        <v>0</v>
      </c>
      <c r="AI509" s="91">
        <v>0</v>
      </c>
      <c r="AJ509" s="91">
        <v>2463</v>
      </c>
      <c r="AK509" s="91">
        <v>90757.54</v>
      </c>
      <c r="AL509" s="91">
        <v>106630.56</v>
      </c>
      <c r="AM509" s="91">
        <v>0</v>
      </c>
      <c r="AN509" s="91">
        <v>455120.11</v>
      </c>
      <c r="AO509" s="91">
        <v>0</v>
      </c>
      <c r="AP509" s="91">
        <v>800</v>
      </c>
      <c r="AQ509" s="91">
        <v>0</v>
      </c>
      <c r="AR509" s="91">
        <v>0</v>
      </c>
      <c r="AS509" s="91">
        <v>356514.62</v>
      </c>
      <c r="AT509" s="91">
        <v>6229789.5599999996</v>
      </c>
      <c r="AU509" s="91">
        <v>5576481.3499999996</v>
      </c>
      <c r="AV509" s="92">
        <v>44895</v>
      </c>
      <c r="AW509" t="s">
        <v>10</v>
      </c>
      <c r="AX509">
        <v>2022</v>
      </c>
      <c r="AY509" t="s">
        <v>175</v>
      </c>
    </row>
    <row r="510" spans="1:51" x14ac:dyDescent="0.25">
      <c r="A510" s="89">
        <v>96</v>
      </c>
      <c r="B510" s="90" t="s">
        <v>73</v>
      </c>
      <c r="C510" s="91">
        <v>164564932.78</v>
      </c>
      <c r="D510" s="91">
        <v>16446.23</v>
      </c>
      <c r="E510" s="91">
        <v>0</v>
      </c>
      <c r="F510" s="91">
        <v>0</v>
      </c>
      <c r="G510" s="91">
        <v>108243.16</v>
      </c>
      <c r="H510" s="91">
        <v>0</v>
      </c>
      <c r="I510" s="91">
        <v>0</v>
      </c>
      <c r="J510" s="91">
        <v>1016504.09</v>
      </c>
      <c r="K510" s="91">
        <v>1109386.67</v>
      </c>
      <c r="L510" s="91">
        <v>0</v>
      </c>
      <c r="M510" s="91">
        <v>67953991.760000005</v>
      </c>
      <c r="N510" s="91">
        <v>72654741.149999991</v>
      </c>
      <c r="O510" s="91">
        <v>140608732.91</v>
      </c>
      <c r="P510" s="91">
        <v>408280.01</v>
      </c>
      <c r="Q510" s="91">
        <v>0</v>
      </c>
      <c r="R510" s="91">
        <v>0</v>
      </c>
      <c r="S510" s="91">
        <v>0</v>
      </c>
      <c r="T510" s="91">
        <v>143267593.06999999</v>
      </c>
      <c r="U510" s="91">
        <v>4175474.1500000004</v>
      </c>
      <c r="V510" s="91">
        <v>295946.68</v>
      </c>
      <c r="W510" s="91">
        <v>201296.35</v>
      </c>
      <c r="X510" s="91">
        <v>746125.54</v>
      </c>
      <c r="Y510" s="91">
        <v>120651.91</v>
      </c>
      <c r="Z510" s="91">
        <v>0</v>
      </c>
      <c r="AA510" s="91">
        <v>55438.899999999994</v>
      </c>
      <c r="AB510" s="91">
        <v>8740.51</v>
      </c>
      <c r="AC510" s="326">
        <v>7653024.3399999999</v>
      </c>
      <c r="AD510" s="91">
        <v>1043871.13</v>
      </c>
      <c r="AE510" s="91">
        <v>926770.68</v>
      </c>
      <c r="AF510" s="91">
        <v>0</v>
      </c>
      <c r="AG510" s="91">
        <v>0</v>
      </c>
      <c r="AH510" s="91">
        <v>0</v>
      </c>
      <c r="AI510" s="91">
        <v>0</v>
      </c>
      <c r="AJ510" s="91">
        <v>80210.320000000007</v>
      </c>
      <c r="AK510" s="91">
        <v>1108944.97</v>
      </c>
      <c r="AL510" s="91">
        <v>483350.52</v>
      </c>
      <c r="AM510" s="91">
        <v>0</v>
      </c>
      <c r="AN510" s="91">
        <v>1796938.7000000002</v>
      </c>
      <c r="AO510" s="91">
        <v>0</v>
      </c>
      <c r="AP510" s="91">
        <v>64115.66</v>
      </c>
      <c r="AQ510" s="91">
        <v>0</v>
      </c>
      <c r="AR510" s="91">
        <v>0</v>
      </c>
      <c r="AS510" s="91">
        <v>15307550.51</v>
      </c>
      <c r="AT510" s="91">
        <v>5989789.2000000011</v>
      </c>
      <c r="AU510" s="91">
        <v>2536439.35</v>
      </c>
      <c r="AV510" s="92">
        <v>44895</v>
      </c>
      <c r="AW510" t="s">
        <v>10</v>
      </c>
      <c r="AX510">
        <v>2022</v>
      </c>
      <c r="AY510" t="s">
        <v>153</v>
      </c>
    </row>
    <row r="511" spans="1:51" x14ac:dyDescent="0.25">
      <c r="A511" s="89">
        <v>98</v>
      </c>
      <c r="B511" s="90" t="s">
        <v>64</v>
      </c>
      <c r="C511" s="91">
        <v>47407848.530000001</v>
      </c>
      <c r="D511" s="91">
        <v>271933.95</v>
      </c>
      <c r="E511" s="91">
        <v>0</v>
      </c>
      <c r="F511" s="91">
        <v>0</v>
      </c>
      <c r="G511" s="91">
        <v>42549.759999999995</v>
      </c>
      <c r="H511" s="91">
        <v>0</v>
      </c>
      <c r="I511" s="91">
        <v>0</v>
      </c>
      <c r="J511" s="91">
        <v>1414565.9000000001</v>
      </c>
      <c r="K511" s="91">
        <v>282029.94</v>
      </c>
      <c r="L511" s="91">
        <v>0</v>
      </c>
      <c r="M511" s="91">
        <v>24649849.870000001</v>
      </c>
      <c r="N511" s="91">
        <v>10350746.020000001</v>
      </c>
      <c r="O511" s="91">
        <v>35000595.890000001</v>
      </c>
      <c r="P511" s="91">
        <v>255104.96999999997</v>
      </c>
      <c r="Q511" s="91">
        <v>0</v>
      </c>
      <c r="R511" s="91">
        <v>0</v>
      </c>
      <c r="S511" s="91">
        <v>0</v>
      </c>
      <c r="T511" s="91">
        <v>37266780.410000004</v>
      </c>
      <c r="U511" s="91">
        <v>46764.1</v>
      </c>
      <c r="V511" s="91">
        <v>47072.1</v>
      </c>
      <c r="W511" s="91">
        <v>0</v>
      </c>
      <c r="X511" s="91">
        <v>156032.43</v>
      </c>
      <c r="Y511" s="91">
        <v>35726.94</v>
      </c>
      <c r="Z511" s="91">
        <v>0</v>
      </c>
      <c r="AA511" s="91">
        <v>284063.43</v>
      </c>
      <c r="AB511" s="91">
        <v>0</v>
      </c>
      <c r="AC511" s="326">
        <v>2095167.16</v>
      </c>
      <c r="AD511" s="91">
        <v>1486249.99</v>
      </c>
      <c r="AE511" s="91">
        <v>45194.21</v>
      </c>
      <c r="AF511" s="91">
        <v>0</v>
      </c>
      <c r="AG511" s="91">
        <v>0</v>
      </c>
      <c r="AH511" s="91">
        <v>0</v>
      </c>
      <c r="AI511" s="91">
        <v>0</v>
      </c>
      <c r="AJ511" s="91">
        <v>8310.6</v>
      </c>
      <c r="AK511" s="91">
        <v>1266223.96</v>
      </c>
      <c r="AL511" s="91">
        <v>114634.45999999999</v>
      </c>
      <c r="AM511" s="91">
        <v>0</v>
      </c>
      <c r="AN511" s="91">
        <v>795577.59</v>
      </c>
      <c r="AO511" s="91">
        <v>0</v>
      </c>
      <c r="AP511" s="91">
        <v>105191.22</v>
      </c>
      <c r="AQ511" s="91">
        <v>0</v>
      </c>
      <c r="AR511" s="91">
        <v>0</v>
      </c>
      <c r="AS511" s="91">
        <v>4204580.96</v>
      </c>
      <c r="AT511" s="91">
        <v>5936487.1599999992</v>
      </c>
      <c r="AU511" s="91">
        <v>3654859.9299999997</v>
      </c>
      <c r="AV511" s="92">
        <v>44895</v>
      </c>
      <c r="AW511" t="s">
        <v>10</v>
      </c>
      <c r="AX511">
        <v>2022</v>
      </c>
      <c r="AY511" t="s">
        <v>165</v>
      </c>
    </row>
    <row r="512" spans="1:51" x14ac:dyDescent="0.25">
      <c r="A512" s="89">
        <v>100</v>
      </c>
      <c r="B512" s="90" t="s">
        <v>79</v>
      </c>
      <c r="C512" s="91">
        <v>171616865.16000003</v>
      </c>
      <c r="D512" s="91">
        <v>19315.169999999998</v>
      </c>
      <c r="E512" s="91">
        <v>0</v>
      </c>
      <c r="F512" s="91">
        <v>16927.59</v>
      </c>
      <c r="G512" s="91">
        <v>156902.68</v>
      </c>
      <c r="H512" s="91">
        <v>0</v>
      </c>
      <c r="I512" s="91">
        <v>0</v>
      </c>
      <c r="J512" s="91">
        <v>885249.71</v>
      </c>
      <c r="K512" s="91">
        <v>235598.02000000002</v>
      </c>
      <c r="L512" s="91">
        <v>0</v>
      </c>
      <c r="M512" s="91">
        <v>89756810.950000003</v>
      </c>
      <c r="N512" s="91">
        <v>62163621.040000007</v>
      </c>
      <c r="O512" s="91">
        <v>151920431.99000001</v>
      </c>
      <c r="P512" s="91">
        <v>1518534.75</v>
      </c>
      <c r="Q512" s="91">
        <v>0</v>
      </c>
      <c r="R512" s="91">
        <v>0</v>
      </c>
      <c r="S512" s="91">
        <v>0</v>
      </c>
      <c r="T512" s="91">
        <v>154752959.91000003</v>
      </c>
      <c r="U512" s="91">
        <v>2341445.9699999997</v>
      </c>
      <c r="V512" s="91">
        <v>156102.60999999999</v>
      </c>
      <c r="W512" s="91">
        <v>58629.46</v>
      </c>
      <c r="X512" s="91">
        <v>132444.01999999999</v>
      </c>
      <c r="Y512" s="91">
        <v>2878940.91</v>
      </c>
      <c r="Z512" s="91">
        <v>0</v>
      </c>
      <c r="AA512" s="91">
        <v>0</v>
      </c>
      <c r="AB512" s="91">
        <v>0</v>
      </c>
      <c r="AC512" s="326">
        <v>6950738.1999999993</v>
      </c>
      <c r="AD512" s="91">
        <v>389484.04</v>
      </c>
      <c r="AE512" s="91">
        <v>328363.14</v>
      </c>
      <c r="AF512" s="91">
        <v>0</v>
      </c>
      <c r="AG512" s="91">
        <v>0</v>
      </c>
      <c r="AH512" s="91">
        <v>0</v>
      </c>
      <c r="AI512" s="91">
        <v>0</v>
      </c>
      <c r="AJ512" s="91">
        <v>26608.32</v>
      </c>
      <c r="AK512" s="91">
        <v>1238969.54</v>
      </c>
      <c r="AL512" s="91">
        <v>131041.56</v>
      </c>
      <c r="AM512" s="91">
        <v>0</v>
      </c>
      <c r="AN512" s="91">
        <v>727786.83</v>
      </c>
      <c r="AO512" s="91">
        <v>0</v>
      </c>
      <c r="AP512" s="91">
        <v>16023.6</v>
      </c>
      <c r="AQ512" s="91">
        <v>0</v>
      </c>
      <c r="AR512" s="91">
        <v>0</v>
      </c>
      <c r="AS512" s="91">
        <v>13262756.669999998</v>
      </c>
      <c r="AT512" s="91">
        <v>3601148.58</v>
      </c>
      <c r="AU512" s="91">
        <v>1487327.0499999998</v>
      </c>
      <c r="AV512" s="92">
        <v>44895</v>
      </c>
      <c r="AW512" t="s">
        <v>10</v>
      </c>
      <c r="AX512">
        <v>2022</v>
      </c>
      <c r="AY512" t="s">
        <v>151</v>
      </c>
    </row>
    <row r="513" spans="1:51" x14ac:dyDescent="0.25">
      <c r="A513" s="89">
        <v>103</v>
      </c>
      <c r="B513" s="90" t="s">
        <v>74</v>
      </c>
      <c r="C513" s="91">
        <v>463772.73</v>
      </c>
      <c r="D513" s="91">
        <v>0</v>
      </c>
      <c r="E513" s="91">
        <v>0</v>
      </c>
      <c r="F513" s="91">
        <v>0</v>
      </c>
      <c r="G513" s="91">
        <v>0</v>
      </c>
      <c r="H513" s="91">
        <v>0</v>
      </c>
      <c r="I513" s="91">
        <v>0</v>
      </c>
      <c r="J513" s="91">
        <v>0</v>
      </c>
      <c r="K513" s="91">
        <v>0</v>
      </c>
      <c r="L513" s="91">
        <v>0</v>
      </c>
      <c r="M513" s="91">
        <v>16734.72</v>
      </c>
      <c r="N513" s="91">
        <v>0</v>
      </c>
      <c r="O513" s="91">
        <v>16734.72</v>
      </c>
      <c r="P513" s="91">
        <v>0</v>
      </c>
      <c r="Q513" s="91">
        <v>0</v>
      </c>
      <c r="R513" s="91">
        <v>0</v>
      </c>
      <c r="S513" s="91">
        <v>0</v>
      </c>
      <c r="T513" s="91">
        <v>16734.72</v>
      </c>
      <c r="U513" s="91">
        <v>8210.1299999999992</v>
      </c>
      <c r="V513" s="91">
        <v>0</v>
      </c>
      <c r="W513" s="91">
        <v>0</v>
      </c>
      <c r="X513" s="91">
        <v>0</v>
      </c>
      <c r="Y513" s="91">
        <v>0</v>
      </c>
      <c r="Z513" s="91">
        <v>0</v>
      </c>
      <c r="AA513" s="91">
        <v>0</v>
      </c>
      <c r="AB513" s="91">
        <v>0</v>
      </c>
      <c r="AC513" s="326">
        <v>409.92</v>
      </c>
      <c r="AD513" s="91">
        <v>10527.33</v>
      </c>
      <c r="AE513" s="91">
        <v>114361.04</v>
      </c>
      <c r="AF513" s="91">
        <v>0</v>
      </c>
      <c r="AG513" s="91">
        <v>0</v>
      </c>
      <c r="AH513" s="91">
        <v>0</v>
      </c>
      <c r="AI513" s="91">
        <v>0</v>
      </c>
      <c r="AJ513" s="91">
        <v>0</v>
      </c>
      <c r="AK513" s="91">
        <v>405.85</v>
      </c>
      <c r="AL513" s="91">
        <v>7253.97</v>
      </c>
      <c r="AM513" s="91">
        <v>0</v>
      </c>
      <c r="AN513" s="91">
        <v>25501.14</v>
      </c>
      <c r="AO513" s="91">
        <v>0</v>
      </c>
      <c r="AP513" s="91">
        <v>220.95</v>
      </c>
      <c r="AQ513" s="91">
        <v>0</v>
      </c>
      <c r="AR513" s="91">
        <v>0</v>
      </c>
      <c r="AS513" s="91">
        <v>133508.41999999998</v>
      </c>
      <c r="AT513" s="91">
        <v>313529.59000000003</v>
      </c>
      <c r="AU513" s="91">
        <v>280147.68</v>
      </c>
      <c r="AV513" s="92">
        <v>44895</v>
      </c>
      <c r="AW513" t="s">
        <v>10</v>
      </c>
      <c r="AX513">
        <v>2022</v>
      </c>
      <c r="AY513" t="s">
        <v>184</v>
      </c>
    </row>
    <row r="514" spans="1:51" x14ac:dyDescent="0.25">
      <c r="A514" s="89">
        <v>106</v>
      </c>
      <c r="B514" s="90" t="s">
        <v>92</v>
      </c>
      <c r="C514" s="91">
        <v>8208187.2400000002</v>
      </c>
      <c r="D514" s="91">
        <v>0</v>
      </c>
      <c r="E514" s="91">
        <v>0</v>
      </c>
      <c r="F514" s="91">
        <v>0</v>
      </c>
      <c r="G514" s="91">
        <v>4122.51</v>
      </c>
      <c r="H514" s="91">
        <v>0</v>
      </c>
      <c r="I514" s="91">
        <v>0</v>
      </c>
      <c r="J514" s="91">
        <v>84095.17</v>
      </c>
      <c r="K514" s="91">
        <v>-34476.639999999999</v>
      </c>
      <c r="L514" s="91">
        <v>0</v>
      </c>
      <c r="M514" s="91">
        <v>0</v>
      </c>
      <c r="N514" s="91">
        <v>0</v>
      </c>
      <c r="O514" s="91">
        <v>0</v>
      </c>
      <c r="P514" s="91">
        <v>191886.82</v>
      </c>
      <c r="Q514" s="91">
        <v>0</v>
      </c>
      <c r="R514" s="91">
        <v>0</v>
      </c>
      <c r="S514" s="91">
        <v>0</v>
      </c>
      <c r="T514" s="91">
        <v>245627.86</v>
      </c>
      <c r="U514" s="91">
        <v>51558.19</v>
      </c>
      <c r="V514" s="91">
        <v>28138.65</v>
      </c>
      <c r="W514" s="91">
        <v>8683.51</v>
      </c>
      <c r="X514" s="91">
        <v>28389.599999999999</v>
      </c>
      <c r="Y514" s="91">
        <v>123823.43</v>
      </c>
      <c r="Z514" s="91">
        <v>0</v>
      </c>
      <c r="AA514" s="91">
        <v>403084.84</v>
      </c>
      <c r="AB514" s="91">
        <v>0</v>
      </c>
      <c r="AC514" s="326">
        <v>766314.86</v>
      </c>
      <c r="AD514" s="91">
        <v>111467.15</v>
      </c>
      <c r="AE514" s="91">
        <v>9844.5</v>
      </c>
      <c r="AF514" s="91">
        <v>0</v>
      </c>
      <c r="AG514" s="91">
        <v>0</v>
      </c>
      <c r="AH514" s="91">
        <v>0</v>
      </c>
      <c r="AI514" s="91">
        <v>0</v>
      </c>
      <c r="AJ514" s="91">
        <v>43823.57</v>
      </c>
      <c r="AK514" s="91">
        <v>1172102.1399999999</v>
      </c>
      <c r="AL514" s="91">
        <v>149666.04999999999</v>
      </c>
      <c r="AM514" s="91">
        <v>0</v>
      </c>
      <c r="AN514" s="91">
        <v>364247.44</v>
      </c>
      <c r="AO514" s="91">
        <v>0</v>
      </c>
      <c r="AP514" s="91">
        <v>13115.04</v>
      </c>
      <c r="AQ514" s="91">
        <v>0</v>
      </c>
      <c r="AR514" s="91">
        <v>0</v>
      </c>
      <c r="AS514" s="91">
        <v>1575128.3</v>
      </c>
      <c r="AT514" s="91">
        <v>6387431.0800000001</v>
      </c>
      <c r="AU514" s="91">
        <v>4688300.41</v>
      </c>
      <c r="AV514" s="92">
        <v>44895</v>
      </c>
      <c r="AW514" t="s">
        <v>10</v>
      </c>
      <c r="AX514">
        <v>2022</v>
      </c>
      <c r="AY514" t="s">
        <v>172</v>
      </c>
    </row>
    <row r="515" spans="1:51" x14ac:dyDescent="0.25">
      <c r="A515" s="89">
        <v>107</v>
      </c>
      <c r="B515" s="90" t="s">
        <v>60</v>
      </c>
      <c r="C515" s="91">
        <v>65935562.75</v>
      </c>
      <c r="D515" s="91">
        <v>0</v>
      </c>
      <c r="E515" s="91">
        <v>0</v>
      </c>
      <c r="F515" s="91">
        <v>0</v>
      </c>
      <c r="G515" s="91">
        <v>39123.85</v>
      </c>
      <c r="H515" s="91">
        <v>0</v>
      </c>
      <c r="I515" s="91">
        <v>0</v>
      </c>
      <c r="J515" s="91">
        <v>341522.25</v>
      </c>
      <c r="K515" s="91">
        <v>473614.12</v>
      </c>
      <c r="L515" s="91">
        <v>0</v>
      </c>
      <c r="M515" s="91">
        <v>1417567.47</v>
      </c>
      <c r="N515" s="91">
        <v>8001533.5499999998</v>
      </c>
      <c r="O515" s="91">
        <v>9419101.0199999996</v>
      </c>
      <c r="P515" s="91">
        <v>356449.6</v>
      </c>
      <c r="Q515" s="91">
        <v>0</v>
      </c>
      <c r="R515" s="91">
        <v>0</v>
      </c>
      <c r="S515" s="91">
        <v>0</v>
      </c>
      <c r="T515" s="91">
        <v>10629810.84</v>
      </c>
      <c r="U515" s="91">
        <v>159574.76</v>
      </c>
      <c r="V515" s="91">
        <v>0</v>
      </c>
      <c r="W515" s="91">
        <v>15835.55</v>
      </c>
      <c r="X515" s="91">
        <v>330029.09000000003</v>
      </c>
      <c r="Y515" s="91">
        <v>21897.599999999999</v>
      </c>
      <c r="Z515" s="91">
        <v>0</v>
      </c>
      <c r="AA515" s="91">
        <v>318860.07</v>
      </c>
      <c r="AB515" s="91">
        <v>0</v>
      </c>
      <c r="AC515" s="326">
        <v>1952176.5699999998</v>
      </c>
      <c r="AD515" s="91">
        <v>4060008.03</v>
      </c>
      <c r="AE515" s="91">
        <v>1934616.45</v>
      </c>
      <c r="AF515" s="91">
        <v>0</v>
      </c>
      <c r="AG515" s="91">
        <v>0</v>
      </c>
      <c r="AH515" s="91">
        <v>0</v>
      </c>
      <c r="AI515" s="91">
        <v>0</v>
      </c>
      <c r="AJ515" s="91">
        <v>16745937.859999999</v>
      </c>
      <c r="AK515" s="91">
        <v>1264224.8799999999</v>
      </c>
      <c r="AL515" s="91">
        <v>513426.51999999996</v>
      </c>
      <c r="AM515" s="91">
        <v>0</v>
      </c>
      <c r="AN515" s="91">
        <v>5657642.75</v>
      </c>
      <c r="AO515" s="91">
        <v>0</v>
      </c>
      <c r="AP515" s="91">
        <v>0</v>
      </c>
      <c r="AQ515" s="91">
        <v>0</v>
      </c>
      <c r="AR515" s="91">
        <v>0</v>
      </c>
      <c r="AS515" s="91">
        <v>25538935.979999997</v>
      </c>
      <c r="AT515" s="91">
        <v>29766815.93</v>
      </c>
      <c r="AU515" s="91">
        <v>22331521.780000001</v>
      </c>
      <c r="AV515" s="92">
        <v>44895</v>
      </c>
      <c r="AW515" t="s">
        <v>10</v>
      </c>
      <c r="AX515">
        <v>2022</v>
      </c>
      <c r="AY515" t="s">
        <v>160</v>
      </c>
    </row>
    <row r="516" spans="1:51" x14ac:dyDescent="0.25">
      <c r="A516" s="89">
        <v>108</v>
      </c>
      <c r="B516" s="90" t="s">
        <v>102</v>
      </c>
      <c r="C516" s="91">
        <v>1577141.93</v>
      </c>
      <c r="D516" s="91">
        <v>1957.65</v>
      </c>
      <c r="E516" s="91">
        <v>0</v>
      </c>
      <c r="F516" s="91">
        <v>0</v>
      </c>
      <c r="G516" s="91">
        <v>0</v>
      </c>
      <c r="H516" s="91">
        <v>0</v>
      </c>
      <c r="I516" s="91">
        <v>0</v>
      </c>
      <c r="J516" s="91">
        <v>6002.26</v>
      </c>
      <c r="K516" s="91">
        <v>17780</v>
      </c>
      <c r="L516" s="91">
        <v>0</v>
      </c>
      <c r="M516" s="91">
        <v>320482.82</v>
      </c>
      <c r="N516" s="91">
        <v>13511.44</v>
      </c>
      <c r="O516" s="91">
        <v>333994.26</v>
      </c>
      <c r="P516" s="91">
        <v>17161.38</v>
      </c>
      <c r="Q516" s="91">
        <v>0</v>
      </c>
      <c r="R516" s="91">
        <v>0</v>
      </c>
      <c r="S516" s="91">
        <v>0</v>
      </c>
      <c r="T516" s="91">
        <v>376895.55</v>
      </c>
      <c r="U516" s="91">
        <v>19574.95</v>
      </c>
      <c r="V516" s="91">
        <v>0</v>
      </c>
      <c r="W516" s="91">
        <v>0</v>
      </c>
      <c r="X516" s="91">
        <v>0</v>
      </c>
      <c r="Y516" s="91">
        <v>188647.5</v>
      </c>
      <c r="Z516" s="91">
        <v>0</v>
      </c>
      <c r="AA516" s="91">
        <v>34325.74</v>
      </c>
      <c r="AB516" s="91">
        <v>0</v>
      </c>
      <c r="AC516" s="326">
        <v>219023.18</v>
      </c>
      <c r="AD516" s="91">
        <v>69487.97</v>
      </c>
      <c r="AE516" s="91">
        <v>641271.52</v>
      </c>
      <c r="AF516" s="91">
        <v>0</v>
      </c>
      <c r="AG516" s="91">
        <v>0</v>
      </c>
      <c r="AH516" s="91">
        <v>0</v>
      </c>
      <c r="AI516" s="91">
        <v>0</v>
      </c>
      <c r="AJ516" s="91">
        <v>3759.97</v>
      </c>
      <c r="AK516" s="91">
        <v>90.36</v>
      </c>
      <c r="AL516" s="91">
        <v>1249</v>
      </c>
      <c r="AM516" s="91">
        <v>0</v>
      </c>
      <c r="AN516" s="91">
        <v>20223.189999999999</v>
      </c>
      <c r="AO516" s="91">
        <v>0</v>
      </c>
      <c r="AP516" s="91">
        <v>0</v>
      </c>
      <c r="AQ516" s="91">
        <v>0</v>
      </c>
      <c r="AR516" s="91">
        <v>0</v>
      </c>
      <c r="AS516" s="91">
        <v>1176090.8299999998</v>
      </c>
      <c r="AT516" s="91">
        <v>24155.55</v>
      </c>
      <c r="AU516" s="91">
        <v>2593</v>
      </c>
      <c r="AV516" s="92">
        <v>44895</v>
      </c>
      <c r="AW516" t="s">
        <v>10</v>
      </c>
      <c r="AX516">
        <v>2022</v>
      </c>
      <c r="AY516" t="s">
        <v>183</v>
      </c>
    </row>
    <row r="517" spans="1:51" x14ac:dyDescent="0.25">
      <c r="A517" s="89">
        <v>109</v>
      </c>
      <c r="B517" s="90" t="s">
        <v>66</v>
      </c>
      <c r="C517" s="91">
        <v>86018373.409999996</v>
      </c>
      <c r="D517" s="91">
        <v>5637417.4500000002</v>
      </c>
      <c r="E517" s="91">
        <v>0</v>
      </c>
      <c r="F517" s="91">
        <v>0</v>
      </c>
      <c r="G517" s="91">
        <v>0</v>
      </c>
      <c r="H517" s="91">
        <v>0</v>
      </c>
      <c r="I517" s="91">
        <v>0</v>
      </c>
      <c r="J517" s="91">
        <v>1612222.97</v>
      </c>
      <c r="K517" s="91">
        <v>803050.17</v>
      </c>
      <c r="L517" s="91">
        <v>0</v>
      </c>
      <c r="M517" s="91">
        <v>87731.049999999988</v>
      </c>
      <c r="N517" s="91">
        <v>44295580.269999996</v>
      </c>
      <c r="O517" s="91">
        <v>44383311.319999993</v>
      </c>
      <c r="P517" s="91">
        <v>6549791.1099999994</v>
      </c>
      <c r="Q517" s="91">
        <v>0</v>
      </c>
      <c r="R517" s="91">
        <v>0</v>
      </c>
      <c r="S517" s="91">
        <v>0</v>
      </c>
      <c r="T517" s="91">
        <v>58985793.019999996</v>
      </c>
      <c r="U517" s="91">
        <v>1413380.63</v>
      </c>
      <c r="V517" s="91">
        <v>286989.28000000003</v>
      </c>
      <c r="W517" s="91">
        <v>2472.0500000000002</v>
      </c>
      <c r="X517" s="91">
        <v>1734921.0799999998</v>
      </c>
      <c r="Y517" s="91">
        <v>62955.07</v>
      </c>
      <c r="Z517" s="91">
        <v>0</v>
      </c>
      <c r="AA517" s="91">
        <v>9263438.7699999996</v>
      </c>
      <c r="AB517" s="91">
        <v>0</v>
      </c>
      <c r="AC517" s="326">
        <v>9221825.3499999996</v>
      </c>
      <c r="AD517" s="91">
        <v>113719.45</v>
      </c>
      <c r="AE517" s="91">
        <v>18684.419999999998</v>
      </c>
      <c r="AF517" s="91">
        <v>0</v>
      </c>
      <c r="AG517" s="91">
        <v>0</v>
      </c>
      <c r="AH517" s="91">
        <v>0</v>
      </c>
      <c r="AI517" s="91">
        <v>0</v>
      </c>
      <c r="AJ517" s="91">
        <v>3756332.06</v>
      </c>
      <c r="AK517" s="91">
        <v>764997.2</v>
      </c>
      <c r="AL517" s="91">
        <v>139221.70000000001</v>
      </c>
      <c r="AM517" s="91">
        <v>0</v>
      </c>
      <c r="AN517" s="91">
        <v>222339.88</v>
      </c>
      <c r="AO517" s="91">
        <v>16927.830000000002</v>
      </c>
      <c r="AP517" s="91">
        <v>50</v>
      </c>
      <c r="AQ517" s="91">
        <v>0</v>
      </c>
      <c r="AR517" s="91">
        <v>0</v>
      </c>
      <c r="AS517" s="91">
        <v>25874718.159999996</v>
      </c>
      <c r="AT517" s="91">
        <v>1157862.23</v>
      </c>
      <c r="AU517" s="91">
        <v>14325.62</v>
      </c>
      <c r="AV517" s="92">
        <v>44895</v>
      </c>
      <c r="AW517" t="s">
        <v>10</v>
      </c>
      <c r="AX517">
        <v>2022</v>
      </c>
      <c r="AY517" t="s">
        <v>157</v>
      </c>
    </row>
    <row r="518" spans="1:51" x14ac:dyDescent="0.25">
      <c r="A518" s="89">
        <v>110</v>
      </c>
      <c r="B518" s="90" t="s">
        <v>71</v>
      </c>
      <c r="C518" s="91">
        <v>5811551.0499999998</v>
      </c>
      <c r="D518" s="91">
        <v>17.97</v>
      </c>
      <c r="E518" s="91">
        <v>0</v>
      </c>
      <c r="F518" s="91">
        <v>0</v>
      </c>
      <c r="G518" s="91">
        <v>357.33</v>
      </c>
      <c r="H518" s="91">
        <v>0</v>
      </c>
      <c r="I518" s="91">
        <v>0</v>
      </c>
      <c r="J518" s="91">
        <v>15100.289999999999</v>
      </c>
      <c r="K518" s="91">
        <v>415.35</v>
      </c>
      <c r="L518" s="91">
        <v>0</v>
      </c>
      <c r="M518" s="91">
        <v>51467.78</v>
      </c>
      <c r="N518" s="91">
        <v>719481.39</v>
      </c>
      <c r="O518" s="91">
        <v>770949.17</v>
      </c>
      <c r="P518" s="91">
        <v>27826.27</v>
      </c>
      <c r="Q518" s="91">
        <v>0</v>
      </c>
      <c r="R518" s="91">
        <v>0</v>
      </c>
      <c r="S518" s="91">
        <v>0</v>
      </c>
      <c r="T518" s="91">
        <v>814666.38</v>
      </c>
      <c r="U518" s="91">
        <v>192.66</v>
      </c>
      <c r="V518" s="91">
        <v>106.16</v>
      </c>
      <c r="W518" s="91">
        <v>0</v>
      </c>
      <c r="X518" s="91">
        <v>427606.61</v>
      </c>
      <c r="Y518" s="91">
        <v>6107.11</v>
      </c>
      <c r="Z518" s="91">
        <v>0</v>
      </c>
      <c r="AA518" s="91">
        <v>0</v>
      </c>
      <c r="AB518" s="91">
        <v>0</v>
      </c>
      <c r="AC518" s="326">
        <v>0</v>
      </c>
      <c r="AD518" s="91">
        <v>0</v>
      </c>
      <c r="AE518" s="91">
        <v>0</v>
      </c>
      <c r="AF518" s="91">
        <v>0</v>
      </c>
      <c r="AG518" s="91">
        <v>0</v>
      </c>
      <c r="AH518" s="91">
        <v>0</v>
      </c>
      <c r="AI518" s="91">
        <v>0</v>
      </c>
      <c r="AJ518" s="91">
        <v>0</v>
      </c>
      <c r="AK518" s="91">
        <v>35042.76</v>
      </c>
      <c r="AL518" s="91">
        <v>144592.72</v>
      </c>
      <c r="AM518" s="91">
        <v>0</v>
      </c>
      <c r="AN518" s="91">
        <v>273742.26</v>
      </c>
      <c r="AO518" s="91">
        <v>24807.65</v>
      </c>
      <c r="AP518" s="91">
        <v>1807.5</v>
      </c>
      <c r="AQ518" s="91">
        <v>0</v>
      </c>
      <c r="AR518" s="91">
        <v>0</v>
      </c>
      <c r="AS518" s="91">
        <v>434012.54</v>
      </c>
      <c r="AT518" s="91">
        <v>4562872.13</v>
      </c>
      <c r="AU518" s="91">
        <v>4082879.24</v>
      </c>
      <c r="AV518" s="92">
        <v>44895</v>
      </c>
      <c r="AW518" t="s">
        <v>10</v>
      </c>
      <c r="AX518">
        <v>2022</v>
      </c>
      <c r="AY518" t="s">
        <v>173</v>
      </c>
    </row>
    <row r="519" spans="1:51" x14ac:dyDescent="0.25">
      <c r="A519" s="89">
        <v>111</v>
      </c>
      <c r="B519" s="90" t="s">
        <v>95</v>
      </c>
      <c r="C519" s="91">
        <v>2442883</v>
      </c>
      <c r="D519" s="91">
        <v>0</v>
      </c>
      <c r="E519" s="91">
        <v>0</v>
      </c>
      <c r="F519" s="91">
        <v>0</v>
      </c>
      <c r="G519" s="91">
        <v>19224.46</v>
      </c>
      <c r="H519" s="91">
        <v>0</v>
      </c>
      <c r="I519" s="91">
        <v>0</v>
      </c>
      <c r="J519" s="91">
        <v>0</v>
      </c>
      <c r="K519" s="91">
        <v>0</v>
      </c>
      <c r="L519" s="91">
        <v>0</v>
      </c>
      <c r="M519" s="91">
        <v>6076.98</v>
      </c>
      <c r="N519" s="91">
        <v>165536.70000000001</v>
      </c>
      <c r="O519" s="91">
        <v>171613.68000000002</v>
      </c>
      <c r="P519" s="91">
        <v>45284.14</v>
      </c>
      <c r="Q519" s="91">
        <v>0</v>
      </c>
      <c r="R519" s="91">
        <v>0</v>
      </c>
      <c r="S519" s="91">
        <v>0</v>
      </c>
      <c r="T519" s="91">
        <v>236122.28000000003</v>
      </c>
      <c r="U519" s="91">
        <v>2725.9</v>
      </c>
      <c r="V519" s="91">
        <v>0</v>
      </c>
      <c r="W519" s="91">
        <v>0</v>
      </c>
      <c r="X519" s="91">
        <v>0</v>
      </c>
      <c r="Y519" s="91">
        <v>0</v>
      </c>
      <c r="Z519" s="91">
        <v>0</v>
      </c>
      <c r="AA519" s="91">
        <v>0</v>
      </c>
      <c r="AB519" s="91">
        <v>0</v>
      </c>
      <c r="AC519" s="326">
        <v>-150.71</v>
      </c>
      <c r="AD519" s="91">
        <v>41971.68</v>
      </c>
      <c r="AE519" s="91">
        <v>1545.76</v>
      </c>
      <c r="AF519" s="91">
        <v>0</v>
      </c>
      <c r="AG519" s="91">
        <v>0</v>
      </c>
      <c r="AH519" s="91">
        <v>0</v>
      </c>
      <c r="AI519" s="91">
        <v>0</v>
      </c>
      <c r="AJ519" s="91">
        <v>28750.1</v>
      </c>
      <c r="AK519" s="91">
        <v>225407.78</v>
      </c>
      <c r="AL519" s="91">
        <v>11487.5</v>
      </c>
      <c r="AM519" s="91">
        <v>0</v>
      </c>
      <c r="AN519" s="91">
        <v>98664.34</v>
      </c>
      <c r="AO519" s="91">
        <v>1018</v>
      </c>
      <c r="AP519" s="91">
        <v>32959.82</v>
      </c>
      <c r="AQ519" s="91">
        <v>0</v>
      </c>
      <c r="AR519" s="91">
        <v>0</v>
      </c>
      <c r="AS519" s="91">
        <v>74842.73000000001</v>
      </c>
      <c r="AT519" s="91">
        <v>2131917.9899999998</v>
      </c>
      <c r="AU519" s="91">
        <v>1762380.55</v>
      </c>
      <c r="AV519" s="92">
        <v>44895</v>
      </c>
      <c r="AW519" t="s">
        <v>10</v>
      </c>
      <c r="AX519">
        <v>2022</v>
      </c>
      <c r="AY519" t="s">
        <v>182</v>
      </c>
    </row>
    <row r="520" spans="1:51" x14ac:dyDescent="0.25">
      <c r="A520" s="89">
        <v>113</v>
      </c>
      <c r="B520" s="90" t="s">
        <v>63</v>
      </c>
      <c r="C520" s="91">
        <v>4740964.9499999993</v>
      </c>
      <c r="D520" s="91">
        <v>0</v>
      </c>
      <c r="E520" s="91">
        <v>0</v>
      </c>
      <c r="F520" s="91">
        <v>0</v>
      </c>
      <c r="G520" s="91">
        <v>270385.08</v>
      </c>
      <c r="H520" s="91">
        <v>0</v>
      </c>
      <c r="I520" s="91">
        <v>0</v>
      </c>
      <c r="J520" s="91">
        <v>15912.81</v>
      </c>
      <c r="K520" s="91">
        <v>57719.549999999996</v>
      </c>
      <c r="L520" s="91">
        <v>0</v>
      </c>
      <c r="M520" s="91">
        <v>531086.47</v>
      </c>
      <c r="N520" s="91">
        <v>612418.74</v>
      </c>
      <c r="O520" s="91">
        <v>1143505.21</v>
      </c>
      <c r="P520" s="91">
        <v>82906.149999999994</v>
      </c>
      <c r="Q520" s="91">
        <v>0</v>
      </c>
      <c r="R520" s="91">
        <v>0</v>
      </c>
      <c r="S520" s="91">
        <v>0</v>
      </c>
      <c r="T520" s="91">
        <v>1570428.7999999998</v>
      </c>
      <c r="U520" s="91">
        <v>11716.45</v>
      </c>
      <c r="V520" s="91">
        <v>3765.28</v>
      </c>
      <c r="W520" s="91">
        <v>0</v>
      </c>
      <c r="X520" s="91">
        <v>83541.960000000006</v>
      </c>
      <c r="Y520" s="91">
        <v>0</v>
      </c>
      <c r="Z520" s="91">
        <v>0</v>
      </c>
      <c r="AA520" s="91">
        <v>363871.45</v>
      </c>
      <c r="AB520" s="91">
        <v>0</v>
      </c>
      <c r="AC520" s="326">
        <v>2023045.2799999998</v>
      </c>
      <c r="AD520" s="91">
        <v>203991.4</v>
      </c>
      <c r="AE520" s="91">
        <v>34414.61</v>
      </c>
      <c r="AF520" s="91">
        <v>0</v>
      </c>
      <c r="AG520" s="91">
        <v>0</v>
      </c>
      <c r="AH520" s="91">
        <v>0</v>
      </c>
      <c r="AI520" s="91">
        <v>0</v>
      </c>
      <c r="AJ520" s="91">
        <v>4355</v>
      </c>
      <c r="AK520" s="91">
        <v>320158.59999999998</v>
      </c>
      <c r="AL520" s="91">
        <v>9456.7000000000007</v>
      </c>
      <c r="AM520" s="91">
        <v>0</v>
      </c>
      <c r="AN520" s="91">
        <v>104611.72</v>
      </c>
      <c r="AO520" s="91">
        <v>0</v>
      </c>
      <c r="AP520" s="91">
        <v>732</v>
      </c>
      <c r="AQ520" s="91">
        <v>0</v>
      </c>
      <c r="AR520" s="91">
        <v>0</v>
      </c>
      <c r="AS520" s="91">
        <v>2728701.4299999997</v>
      </c>
      <c r="AT520" s="91">
        <v>441834.72000000003</v>
      </c>
      <c r="AU520" s="91">
        <v>6875.7</v>
      </c>
      <c r="AV520" s="92">
        <v>44895</v>
      </c>
      <c r="AW520" t="s">
        <v>10</v>
      </c>
      <c r="AX520">
        <v>2022</v>
      </c>
      <c r="AY520" t="s">
        <v>171</v>
      </c>
    </row>
    <row r="521" spans="1:51" x14ac:dyDescent="0.25">
      <c r="A521" s="89">
        <v>114</v>
      </c>
      <c r="B521" s="90" t="s">
        <v>76</v>
      </c>
      <c r="C521" s="91">
        <v>125700081.34999999</v>
      </c>
      <c r="D521" s="91">
        <v>3887.37</v>
      </c>
      <c r="E521" s="91">
        <v>0</v>
      </c>
      <c r="F521" s="91">
        <v>0</v>
      </c>
      <c r="G521" s="91">
        <v>653.25</v>
      </c>
      <c r="H521" s="91">
        <v>0</v>
      </c>
      <c r="I521" s="91">
        <v>0</v>
      </c>
      <c r="J521" s="91">
        <v>38198.94</v>
      </c>
      <c r="K521" s="91">
        <v>1161659.8999999999</v>
      </c>
      <c r="L521" s="91">
        <v>0</v>
      </c>
      <c r="M521" s="91">
        <v>72865107.739999995</v>
      </c>
      <c r="N521" s="91">
        <v>10703942.689999999</v>
      </c>
      <c r="O521" s="91">
        <v>83569050.429999992</v>
      </c>
      <c r="P521" s="91">
        <v>45782.64</v>
      </c>
      <c r="Q521" s="91">
        <v>0</v>
      </c>
      <c r="R521" s="91">
        <v>0</v>
      </c>
      <c r="S521" s="91">
        <v>0</v>
      </c>
      <c r="T521" s="91">
        <v>84819232.529999986</v>
      </c>
      <c r="U521" s="91">
        <v>1845868.03</v>
      </c>
      <c r="V521" s="91">
        <v>670432.18999999994</v>
      </c>
      <c r="W521" s="91">
        <v>366303.64</v>
      </c>
      <c r="X521" s="91">
        <v>9907210.8900000006</v>
      </c>
      <c r="Y521" s="91">
        <v>1270965.75</v>
      </c>
      <c r="Z521" s="91">
        <v>0</v>
      </c>
      <c r="AA521" s="91">
        <v>0</v>
      </c>
      <c r="AB521" s="91">
        <v>0</v>
      </c>
      <c r="AC521" s="326">
        <v>6052280.5600000005</v>
      </c>
      <c r="AD521" s="91">
        <v>2185864.62</v>
      </c>
      <c r="AE521" s="91">
        <v>533403.72</v>
      </c>
      <c r="AF521" s="91">
        <v>0</v>
      </c>
      <c r="AG521" s="91">
        <v>0</v>
      </c>
      <c r="AH521" s="91">
        <v>0</v>
      </c>
      <c r="AI521" s="91">
        <v>0</v>
      </c>
      <c r="AJ521" s="91">
        <v>10629344.619999999</v>
      </c>
      <c r="AK521" s="91">
        <v>1124303.6300000001</v>
      </c>
      <c r="AL521" s="91">
        <v>455577.35000000003</v>
      </c>
      <c r="AM521" s="91">
        <v>0</v>
      </c>
      <c r="AN521" s="91">
        <v>1270338.5999999999</v>
      </c>
      <c r="AO521" s="91">
        <v>0</v>
      </c>
      <c r="AP521" s="91">
        <v>279020.63</v>
      </c>
      <c r="AQ521" s="91">
        <v>0</v>
      </c>
      <c r="AR521" s="91">
        <v>0</v>
      </c>
      <c r="AS521" s="91">
        <v>33461674.020000003</v>
      </c>
      <c r="AT521" s="91">
        <v>7419174.7999999998</v>
      </c>
      <c r="AU521" s="91">
        <v>4289934.59</v>
      </c>
      <c r="AV521" s="92">
        <v>44895</v>
      </c>
      <c r="AW521" t="s">
        <v>10</v>
      </c>
      <c r="AX521">
        <v>2022</v>
      </c>
      <c r="AY521" t="s">
        <v>154</v>
      </c>
    </row>
    <row r="522" spans="1:51" x14ac:dyDescent="0.25">
      <c r="A522" s="89">
        <v>115</v>
      </c>
      <c r="B522" s="90" t="s">
        <v>290</v>
      </c>
      <c r="C522" s="91">
        <v>4858.58</v>
      </c>
      <c r="D522" s="91">
        <v>1973.4</v>
      </c>
      <c r="E522" s="91">
        <v>0</v>
      </c>
      <c r="F522" s="91">
        <v>0</v>
      </c>
      <c r="G522" s="91">
        <v>0</v>
      </c>
      <c r="H522" s="91">
        <v>0</v>
      </c>
      <c r="I522" s="91">
        <v>0</v>
      </c>
      <c r="J522" s="91">
        <v>0</v>
      </c>
      <c r="K522" s="91">
        <v>0</v>
      </c>
      <c r="L522" s="91">
        <v>0</v>
      </c>
      <c r="M522" s="91">
        <v>0</v>
      </c>
      <c r="N522" s="91">
        <v>0</v>
      </c>
      <c r="O522" s="91">
        <v>0</v>
      </c>
      <c r="P522" s="91">
        <v>0</v>
      </c>
      <c r="Q522" s="91">
        <v>0</v>
      </c>
      <c r="R522" s="91">
        <v>0</v>
      </c>
      <c r="S522" s="91">
        <v>0</v>
      </c>
      <c r="T522" s="91">
        <v>1973.4</v>
      </c>
      <c r="U522" s="91">
        <v>1426.48</v>
      </c>
      <c r="V522" s="91">
        <v>1458.7</v>
      </c>
      <c r="W522" s="91">
        <v>0</v>
      </c>
      <c r="X522" s="91">
        <v>0</v>
      </c>
      <c r="Y522" s="91">
        <v>0</v>
      </c>
      <c r="Z522" s="91">
        <v>0</v>
      </c>
      <c r="AA522" s="91">
        <v>0</v>
      </c>
      <c r="AB522" s="91">
        <v>0</v>
      </c>
      <c r="AC522" s="326">
        <v>0</v>
      </c>
      <c r="AD522" s="91">
        <v>0</v>
      </c>
      <c r="AE522" s="91">
        <v>0</v>
      </c>
      <c r="AF522" s="91">
        <v>0</v>
      </c>
      <c r="AG522" s="91">
        <v>0</v>
      </c>
      <c r="AH522" s="91">
        <v>0</v>
      </c>
      <c r="AI522" s="91">
        <v>0</v>
      </c>
      <c r="AJ522" s="91">
        <v>0</v>
      </c>
      <c r="AK522" s="91">
        <v>0</v>
      </c>
      <c r="AL522" s="91">
        <v>0</v>
      </c>
      <c r="AM522" s="91">
        <v>0</v>
      </c>
      <c r="AN522" s="91">
        <v>0</v>
      </c>
      <c r="AO522" s="91">
        <v>0</v>
      </c>
      <c r="AP522" s="91">
        <v>0</v>
      </c>
      <c r="AQ522" s="91">
        <v>0</v>
      </c>
      <c r="AR522" s="91">
        <v>0</v>
      </c>
      <c r="AS522" s="91">
        <v>2885.1800000000003</v>
      </c>
      <c r="AT522" s="91">
        <v>0</v>
      </c>
      <c r="AU522" s="91">
        <v>0</v>
      </c>
      <c r="AV522" s="92">
        <v>44895</v>
      </c>
      <c r="AW522" t="s">
        <v>10</v>
      </c>
      <c r="AX522">
        <v>2022</v>
      </c>
      <c r="AY522" t="s">
        <v>291</v>
      </c>
    </row>
    <row r="523" spans="1:51" x14ac:dyDescent="0.25">
      <c r="A523" s="89">
        <v>117</v>
      </c>
      <c r="B523" s="90" t="s">
        <v>87</v>
      </c>
      <c r="C523" s="91">
        <v>193698973.65999997</v>
      </c>
      <c r="D523" s="91">
        <v>31022.799999999999</v>
      </c>
      <c r="E523" s="91">
        <v>0</v>
      </c>
      <c r="F523" s="91">
        <v>0</v>
      </c>
      <c r="G523" s="91">
        <v>96831.040000000008</v>
      </c>
      <c r="H523" s="91">
        <v>0</v>
      </c>
      <c r="I523" s="91">
        <v>0</v>
      </c>
      <c r="J523" s="91">
        <v>170612.96</v>
      </c>
      <c r="K523" s="91">
        <v>2349328.12</v>
      </c>
      <c r="L523" s="91">
        <v>0</v>
      </c>
      <c r="M523" s="91">
        <v>56857728.699999996</v>
      </c>
      <c r="N523" s="91">
        <v>52498892.359999999</v>
      </c>
      <c r="O523" s="91">
        <v>109356621.06</v>
      </c>
      <c r="P523" s="91">
        <v>738208.49</v>
      </c>
      <c r="Q523" s="91">
        <v>0</v>
      </c>
      <c r="R523" s="91">
        <v>0</v>
      </c>
      <c r="S523" s="91">
        <v>0</v>
      </c>
      <c r="T523" s="91">
        <v>112742624.46999998</v>
      </c>
      <c r="U523" s="91">
        <v>10183982.5</v>
      </c>
      <c r="V523" s="91">
        <v>602677.55999999994</v>
      </c>
      <c r="W523" s="91">
        <v>401235.59</v>
      </c>
      <c r="X523" s="91">
        <v>643314.92000000004</v>
      </c>
      <c r="Y523" s="91">
        <v>26275198.530000001</v>
      </c>
      <c r="Z523" s="91">
        <v>0</v>
      </c>
      <c r="AA523" s="91">
        <v>0</v>
      </c>
      <c r="AB523" s="91">
        <v>0</v>
      </c>
      <c r="AC523" s="326">
        <v>16248038.77</v>
      </c>
      <c r="AD523" s="91">
        <v>2387092.16</v>
      </c>
      <c r="AE523" s="91">
        <v>1888299</v>
      </c>
      <c r="AF523" s="91">
        <v>0</v>
      </c>
      <c r="AG523" s="91">
        <v>0</v>
      </c>
      <c r="AH523" s="91">
        <v>0</v>
      </c>
      <c r="AI523" s="91">
        <v>0</v>
      </c>
      <c r="AJ523" s="91">
        <v>9848634.8900000006</v>
      </c>
      <c r="AK523" s="91">
        <v>1945897.26</v>
      </c>
      <c r="AL523" s="91">
        <v>593615.97</v>
      </c>
      <c r="AM523" s="91">
        <v>0</v>
      </c>
      <c r="AN523" s="91">
        <v>2064068.32</v>
      </c>
      <c r="AO523" s="91">
        <v>0</v>
      </c>
      <c r="AP523" s="91">
        <v>86360.53</v>
      </c>
      <c r="AQ523" s="91">
        <v>0</v>
      </c>
      <c r="AR523" s="91">
        <v>0</v>
      </c>
      <c r="AS523" s="91">
        <v>68478473.920000002</v>
      </c>
      <c r="AT523" s="91">
        <v>12477875.27</v>
      </c>
      <c r="AU523" s="91">
        <v>7787933.1900000004</v>
      </c>
      <c r="AV523" s="92">
        <v>44895</v>
      </c>
      <c r="AW523" t="s">
        <v>10</v>
      </c>
      <c r="AX523">
        <v>2022</v>
      </c>
      <c r="AY523" t="s">
        <v>155</v>
      </c>
    </row>
    <row r="524" spans="1:51" x14ac:dyDescent="0.25">
      <c r="A524" s="89">
        <v>118</v>
      </c>
      <c r="B524" s="90" t="s">
        <v>93</v>
      </c>
      <c r="C524" s="91">
        <v>52181467.680000007</v>
      </c>
      <c r="D524" s="91">
        <v>11001.21</v>
      </c>
      <c r="E524" s="91">
        <v>0</v>
      </c>
      <c r="F524" s="91">
        <v>0</v>
      </c>
      <c r="G524" s="91">
        <v>39058.660000000003</v>
      </c>
      <c r="H524" s="91">
        <v>0</v>
      </c>
      <c r="I524" s="91">
        <v>0</v>
      </c>
      <c r="J524" s="91">
        <v>211675.96</v>
      </c>
      <c r="K524" s="91">
        <v>1693308.7200000002</v>
      </c>
      <c r="L524" s="91">
        <v>0</v>
      </c>
      <c r="M524" s="91">
        <v>15383875.880000001</v>
      </c>
      <c r="N524" s="91">
        <v>27839898.290000003</v>
      </c>
      <c r="O524" s="91">
        <v>43223774.170000002</v>
      </c>
      <c r="P524" s="91">
        <v>245518.85</v>
      </c>
      <c r="Q524" s="91">
        <v>0</v>
      </c>
      <c r="R524" s="91">
        <v>0</v>
      </c>
      <c r="S524" s="91">
        <v>0</v>
      </c>
      <c r="T524" s="91">
        <v>45424337.570000008</v>
      </c>
      <c r="U524" s="91">
        <v>57632.42</v>
      </c>
      <c r="V524" s="91">
        <v>43815.87</v>
      </c>
      <c r="W524" s="91">
        <v>0</v>
      </c>
      <c r="X524" s="91">
        <v>0</v>
      </c>
      <c r="Y524" s="91">
        <v>0</v>
      </c>
      <c r="Z524" s="91">
        <v>0</v>
      </c>
      <c r="AA524" s="91">
        <v>0</v>
      </c>
      <c r="AB524" s="91">
        <v>0</v>
      </c>
      <c r="AC524" s="326">
        <v>0</v>
      </c>
      <c r="AD524" s="91">
        <v>0</v>
      </c>
      <c r="AE524" s="91">
        <v>0</v>
      </c>
      <c r="AF524" s="91">
        <v>0</v>
      </c>
      <c r="AG524" s="91">
        <v>0</v>
      </c>
      <c r="AH524" s="91">
        <v>0</v>
      </c>
      <c r="AI524" s="91">
        <v>0</v>
      </c>
      <c r="AJ524" s="91">
        <v>559.5</v>
      </c>
      <c r="AK524" s="91">
        <v>0</v>
      </c>
      <c r="AL524" s="91">
        <v>46886.36</v>
      </c>
      <c r="AM524" s="91">
        <v>0</v>
      </c>
      <c r="AN524" s="91">
        <v>313581.68</v>
      </c>
      <c r="AO524" s="91">
        <v>0</v>
      </c>
      <c r="AP524" s="91">
        <v>993.19</v>
      </c>
      <c r="AQ524" s="91">
        <v>0</v>
      </c>
      <c r="AR524" s="91">
        <v>0</v>
      </c>
      <c r="AS524" s="91">
        <v>102007.79000000001</v>
      </c>
      <c r="AT524" s="91">
        <v>6655122.3200000003</v>
      </c>
      <c r="AU524" s="91">
        <v>6293661.0899999999</v>
      </c>
      <c r="AV524" s="92">
        <v>44895</v>
      </c>
      <c r="AW524" t="s">
        <v>10</v>
      </c>
      <c r="AX524">
        <v>2022</v>
      </c>
      <c r="AY524" t="s">
        <v>162</v>
      </c>
    </row>
    <row r="525" spans="1:51" x14ac:dyDescent="0.25">
      <c r="A525" s="89">
        <v>119</v>
      </c>
      <c r="B525" s="90" t="s">
        <v>101</v>
      </c>
      <c r="C525" s="91">
        <v>0.26</v>
      </c>
      <c r="D525" s="91">
        <v>0</v>
      </c>
      <c r="E525" s="91">
        <v>0</v>
      </c>
      <c r="F525" s="91">
        <v>0</v>
      </c>
      <c r="G525" s="91">
        <v>0</v>
      </c>
      <c r="H525" s="91">
        <v>0</v>
      </c>
      <c r="I525" s="91">
        <v>0</v>
      </c>
      <c r="J525" s="91">
        <v>0</v>
      </c>
      <c r="K525" s="91">
        <v>0</v>
      </c>
      <c r="L525" s="91">
        <v>0</v>
      </c>
      <c r="M525" s="91">
        <v>0</v>
      </c>
      <c r="N525" s="91">
        <v>0</v>
      </c>
      <c r="O525" s="91">
        <v>0</v>
      </c>
      <c r="P525" s="91">
        <v>0</v>
      </c>
      <c r="Q525" s="91">
        <v>0</v>
      </c>
      <c r="R525" s="91">
        <v>0</v>
      </c>
      <c r="S525" s="91">
        <v>0</v>
      </c>
      <c r="T525" s="91">
        <v>0</v>
      </c>
      <c r="U525" s="91">
        <v>0</v>
      </c>
      <c r="V525" s="91">
        <v>0</v>
      </c>
      <c r="W525" s="91">
        <v>0</v>
      </c>
      <c r="X525" s="91">
        <v>0</v>
      </c>
      <c r="Y525" s="91">
        <v>0</v>
      </c>
      <c r="Z525" s="91">
        <v>0</v>
      </c>
      <c r="AA525" s="91">
        <v>0</v>
      </c>
      <c r="AB525" s="91">
        <v>0</v>
      </c>
      <c r="AC525" s="326">
        <v>0</v>
      </c>
      <c r="AD525" s="91">
        <v>0</v>
      </c>
      <c r="AE525" s="91">
        <v>0</v>
      </c>
      <c r="AF525" s="91">
        <v>0</v>
      </c>
      <c r="AG525" s="91">
        <v>0</v>
      </c>
      <c r="AH525" s="91">
        <v>0</v>
      </c>
      <c r="AI525" s="91">
        <v>0</v>
      </c>
      <c r="AJ525" s="91">
        <v>0</v>
      </c>
      <c r="AK525" s="91">
        <v>0.26</v>
      </c>
      <c r="AL525" s="91">
        <v>0</v>
      </c>
      <c r="AM525" s="91">
        <v>0</v>
      </c>
      <c r="AN525" s="91">
        <v>0</v>
      </c>
      <c r="AO525" s="91">
        <v>0</v>
      </c>
      <c r="AP525" s="91">
        <v>0</v>
      </c>
      <c r="AQ525" s="91">
        <v>0</v>
      </c>
      <c r="AR525" s="91">
        <v>0</v>
      </c>
      <c r="AS525" s="91">
        <v>0</v>
      </c>
      <c r="AT525" s="91">
        <v>0.26</v>
      </c>
      <c r="AU525" s="91">
        <v>0</v>
      </c>
      <c r="AV525" s="92">
        <v>44895</v>
      </c>
      <c r="AW525" t="s">
        <v>10</v>
      </c>
      <c r="AX525">
        <v>2022</v>
      </c>
      <c r="AY525" t="s">
        <v>189</v>
      </c>
    </row>
    <row r="526" spans="1:51" x14ac:dyDescent="0.25">
      <c r="A526" s="89">
        <v>120</v>
      </c>
      <c r="B526" s="90" t="s">
        <v>78</v>
      </c>
      <c r="C526" s="91">
        <v>0</v>
      </c>
      <c r="D526" s="91">
        <v>0</v>
      </c>
      <c r="E526" s="91">
        <v>0</v>
      </c>
      <c r="F526" s="91">
        <v>0</v>
      </c>
      <c r="G526" s="91">
        <v>0</v>
      </c>
      <c r="H526" s="91">
        <v>0</v>
      </c>
      <c r="I526" s="91">
        <v>0</v>
      </c>
      <c r="J526" s="91">
        <v>0</v>
      </c>
      <c r="K526" s="91">
        <v>0</v>
      </c>
      <c r="L526" s="91">
        <v>0</v>
      </c>
      <c r="M526" s="91">
        <v>0</v>
      </c>
      <c r="N526" s="91">
        <v>0</v>
      </c>
      <c r="O526" s="91">
        <v>0</v>
      </c>
      <c r="P526" s="91">
        <v>0</v>
      </c>
      <c r="Q526" s="91">
        <v>0</v>
      </c>
      <c r="R526" s="91">
        <v>0</v>
      </c>
      <c r="S526" s="91">
        <v>0</v>
      </c>
      <c r="T526" s="91">
        <v>0</v>
      </c>
      <c r="U526" s="91">
        <v>0</v>
      </c>
      <c r="V526" s="91">
        <v>0</v>
      </c>
      <c r="W526" s="91">
        <v>0</v>
      </c>
      <c r="X526" s="91">
        <v>0</v>
      </c>
      <c r="Y526" s="91">
        <v>0</v>
      </c>
      <c r="Z526" s="91">
        <v>0</v>
      </c>
      <c r="AA526" s="91">
        <v>0</v>
      </c>
      <c r="AB526" s="91">
        <v>0</v>
      </c>
      <c r="AC526" s="326">
        <v>0</v>
      </c>
      <c r="AD526" s="91">
        <v>0</v>
      </c>
      <c r="AE526" s="91">
        <v>0</v>
      </c>
      <c r="AF526" s="91">
        <v>0</v>
      </c>
      <c r="AG526" s="91">
        <v>0</v>
      </c>
      <c r="AH526" s="91">
        <v>0</v>
      </c>
      <c r="AI526" s="91">
        <v>0</v>
      </c>
      <c r="AJ526" s="91">
        <v>0</v>
      </c>
      <c r="AK526" s="91">
        <v>0</v>
      </c>
      <c r="AL526" s="91">
        <v>0</v>
      </c>
      <c r="AM526" s="91">
        <v>0</v>
      </c>
      <c r="AN526" s="91">
        <v>0</v>
      </c>
      <c r="AO526" s="91">
        <v>0</v>
      </c>
      <c r="AP526" s="91">
        <v>0</v>
      </c>
      <c r="AQ526" s="91">
        <v>0</v>
      </c>
      <c r="AR526" s="91">
        <v>0</v>
      </c>
      <c r="AS526" s="91">
        <v>0</v>
      </c>
      <c r="AT526" s="91">
        <v>0</v>
      </c>
      <c r="AU526" s="91">
        <v>0</v>
      </c>
      <c r="AV526" s="92">
        <v>44895</v>
      </c>
      <c r="AW526" t="s">
        <v>10</v>
      </c>
      <c r="AX526">
        <v>2022</v>
      </c>
      <c r="AY526" t="s">
        <v>187</v>
      </c>
    </row>
    <row r="527" spans="1:51" x14ac:dyDescent="0.25">
      <c r="A527" s="89">
        <v>121</v>
      </c>
      <c r="B527" s="90" t="s">
        <v>68</v>
      </c>
      <c r="C527" s="91">
        <v>359277.74</v>
      </c>
      <c r="D527" s="91">
        <v>0</v>
      </c>
      <c r="E527" s="91">
        <v>0</v>
      </c>
      <c r="F527" s="91">
        <v>0</v>
      </c>
      <c r="G527" s="91">
        <v>0</v>
      </c>
      <c r="H527" s="91">
        <v>0</v>
      </c>
      <c r="I527" s="91">
        <v>0</v>
      </c>
      <c r="J527" s="91">
        <v>0</v>
      </c>
      <c r="K527" s="91">
        <v>0</v>
      </c>
      <c r="L527" s="91">
        <v>0</v>
      </c>
      <c r="M527" s="91">
        <v>0</v>
      </c>
      <c r="N527" s="91">
        <v>0</v>
      </c>
      <c r="O527" s="91">
        <v>0</v>
      </c>
      <c r="P527" s="91">
        <v>0</v>
      </c>
      <c r="Q527" s="91">
        <v>0</v>
      </c>
      <c r="R527" s="91">
        <v>0</v>
      </c>
      <c r="S527" s="91">
        <v>0</v>
      </c>
      <c r="T527" s="91">
        <v>0</v>
      </c>
      <c r="U527" s="91">
        <v>89441.52</v>
      </c>
      <c r="V527" s="91">
        <v>0</v>
      </c>
      <c r="W527" s="91">
        <v>0</v>
      </c>
      <c r="X527" s="91">
        <v>0</v>
      </c>
      <c r="Y527" s="91">
        <v>0</v>
      </c>
      <c r="Z527" s="91">
        <v>0</v>
      </c>
      <c r="AA527" s="91">
        <v>0</v>
      </c>
      <c r="AB527" s="91">
        <v>0</v>
      </c>
      <c r="AC527" s="326">
        <v>24682.959999999999</v>
      </c>
      <c r="AD527" s="91">
        <v>0</v>
      </c>
      <c r="AE527" s="91">
        <v>0</v>
      </c>
      <c r="AF527" s="91">
        <v>0</v>
      </c>
      <c r="AG527" s="91">
        <v>0</v>
      </c>
      <c r="AH527" s="91">
        <v>0</v>
      </c>
      <c r="AI527" s="91">
        <v>0</v>
      </c>
      <c r="AJ527" s="91">
        <v>62014.34</v>
      </c>
      <c r="AK527" s="91">
        <v>159140.16</v>
      </c>
      <c r="AL527" s="91">
        <v>0</v>
      </c>
      <c r="AM527" s="91">
        <v>0</v>
      </c>
      <c r="AN527" s="91">
        <v>13885.16</v>
      </c>
      <c r="AO527" s="91">
        <v>0</v>
      </c>
      <c r="AP527" s="91">
        <v>10113.6</v>
      </c>
      <c r="AQ527" s="91">
        <v>0</v>
      </c>
      <c r="AR527" s="91">
        <v>0</v>
      </c>
      <c r="AS527" s="91">
        <v>176138.82</v>
      </c>
      <c r="AT527" s="91">
        <v>183138.92</v>
      </c>
      <c r="AU527" s="91">
        <v>0</v>
      </c>
      <c r="AV527" s="92">
        <v>44895</v>
      </c>
      <c r="AW527" t="s">
        <v>10</v>
      </c>
      <c r="AX527">
        <v>2022</v>
      </c>
      <c r="AY527" t="s">
        <v>188</v>
      </c>
    </row>
    <row r="528" spans="1:51" x14ac:dyDescent="0.25">
      <c r="A528" s="89">
        <v>122</v>
      </c>
      <c r="B528" s="90" t="s">
        <v>69</v>
      </c>
      <c r="C528" s="91">
        <v>14956444.93</v>
      </c>
      <c r="D528" s="91">
        <v>0</v>
      </c>
      <c r="E528" s="91">
        <v>0</v>
      </c>
      <c r="F528" s="91">
        <v>0</v>
      </c>
      <c r="G528" s="91">
        <v>0</v>
      </c>
      <c r="H528" s="91">
        <v>0</v>
      </c>
      <c r="I528" s="91">
        <v>0</v>
      </c>
      <c r="J528" s="91">
        <v>0</v>
      </c>
      <c r="K528" s="91">
        <v>0</v>
      </c>
      <c r="L528" s="91">
        <v>0</v>
      </c>
      <c r="M528" s="91">
        <v>274827.23</v>
      </c>
      <c r="N528" s="91">
        <v>0</v>
      </c>
      <c r="O528" s="91">
        <v>274827.23</v>
      </c>
      <c r="P528" s="91">
        <v>1213033.1499999999</v>
      </c>
      <c r="Q528" s="91">
        <v>0</v>
      </c>
      <c r="R528" s="91">
        <v>0</v>
      </c>
      <c r="S528" s="91">
        <v>0</v>
      </c>
      <c r="T528" s="91">
        <v>1487860.38</v>
      </c>
      <c r="U528" s="91">
        <v>0</v>
      </c>
      <c r="V528" s="91">
        <v>0</v>
      </c>
      <c r="W528" s="91">
        <v>0</v>
      </c>
      <c r="X528" s="91">
        <v>16073.52</v>
      </c>
      <c r="Y528" s="91">
        <v>0</v>
      </c>
      <c r="Z528" s="91">
        <v>0</v>
      </c>
      <c r="AA528" s="91">
        <v>133334.87</v>
      </c>
      <c r="AB528" s="91">
        <v>0</v>
      </c>
      <c r="AC528" s="326">
        <v>1264080.74</v>
      </c>
      <c r="AD528" s="91">
        <v>0</v>
      </c>
      <c r="AE528" s="91">
        <v>40</v>
      </c>
      <c r="AF528" s="91">
        <v>0</v>
      </c>
      <c r="AG528" s="91">
        <v>0</v>
      </c>
      <c r="AH528" s="91">
        <v>0</v>
      </c>
      <c r="AI528" s="91">
        <v>0</v>
      </c>
      <c r="AJ528" s="91">
        <v>12048433.75</v>
      </c>
      <c r="AK528" s="91">
        <v>540</v>
      </c>
      <c r="AL528" s="91">
        <v>0</v>
      </c>
      <c r="AM528" s="91">
        <v>0</v>
      </c>
      <c r="AN528" s="91">
        <v>6081.67</v>
      </c>
      <c r="AO528" s="91">
        <v>0</v>
      </c>
      <c r="AP528" s="91">
        <v>0</v>
      </c>
      <c r="AQ528" s="91">
        <v>0</v>
      </c>
      <c r="AR528" s="91">
        <v>0</v>
      </c>
      <c r="AS528" s="91">
        <v>13461962.879999999</v>
      </c>
      <c r="AT528" s="91">
        <v>6621.67</v>
      </c>
      <c r="AU528" s="91">
        <v>0</v>
      </c>
      <c r="AV528" s="92">
        <v>44895</v>
      </c>
      <c r="AW528" t="s">
        <v>10</v>
      </c>
      <c r="AX528">
        <v>2022</v>
      </c>
      <c r="AY528" t="s">
        <v>267</v>
      </c>
    </row>
    <row r="529" spans="1:51" x14ac:dyDescent="0.25">
      <c r="A529" s="89">
        <v>124</v>
      </c>
      <c r="B529" s="248" t="s">
        <v>99</v>
      </c>
      <c r="C529" s="91">
        <v>1973417.64</v>
      </c>
      <c r="D529" s="91">
        <v>0</v>
      </c>
      <c r="E529" s="91">
        <v>0</v>
      </c>
      <c r="F529" s="91">
        <v>0</v>
      </c>
      <c r="G529" s="91">
        <v>0</v>
      </c>
      <c r="H529" s="91">
        <v>0</v>
      </c>
      <c r="I529" s="91">
        <v>0</v>
      </c>
      <c r="J529" s="91">
        <v>0</v>
      </c>
      <c r="K529" s="91">
        <v>0</v>
      </c>
      <c r="L529" s="91">
        <v>0</v>
      </c>
      <c r="M529" s="91">
        <v>0</v>
      </c>
      <c r="N529" s="91">
        <v>0</v>
      </c>
      <c r="O529" s="91">
        <v>0</v>
      </c>
      <c r="P529" s="91">
        <v>0</v>
      </c>
      <c r="Q529" s="91">
        <v>0</v>
      </c>
      <c r="R529" s="91">
        <v>0</v>
      </c>
      <c r="S529" s="91">
        <v>0</v>
      </c>
      <c r="T529" s="91">
        <v>0</v>
      </c>
      <c r="U529" s="91">
        <v>5289.76</v>
      </c>
      <c r="V529" s="91">
        <v>0</v>
      </c>
      <c r="W529" s="91">
        <v>0</v>
      </c>
      <c r="X529" s="91">
        <v>0</v>
      </c>
      <c r="Y529" s="91">
        <v>0</v>
      </c>
      <c r="Z529" s="91">
        <v>0</v>
      </c>
      <c r="AA529" s="91">
        <v>0</v>
      </c>
      <c r="AB529" s="91">
        <v>0</v>
      </c>
      <c r="AC529" s="326">
        <v>0</v>
      </c>
      <c r="AD529" s="91">
        <v>0</v>
      </c>
      <c r="AE529" s="91">
        <v>0</v>
      </c>
      <c r="AF529" s="91">
        <v>0</v>
      </c>
      <c r="AG529" s="91">
        <v>0</v>
      </c>
      <c r="AH529" s="91">
        <v>0</v>
      </c>
      <c r="AI529" s="91">
        <v>0</v>
      </c>
      <c r="AJ529" s="91">
        <v>0</v>
      </c>
      <c r="AK529" s="91">
        <v>0</v>
      </c>
      <c r="AL529" s="91">
        <v>9556.33</v>
      </c>
      <c r="AM529" s="91">
        <v>0</v>
      </c>
      <c r="AN529" s="91">
        <v>92555.64</v>
      </c>
      <c r="AO529" s="91">
        <v>0</v>
      </c>
      <c r="AP529" s="91">
        <v>0</v>
      </c>
      <c r="AQ529" s="91">
        <v>0</v>
      </c>
      <c r="AR529" s="91">
        <v>0</v>
      </c>
      <c r="AS529" s="91">
        <v>5289.76</v>
      </c>
      <c r="AT529" s="91">
        <v>1968127.88</v>
      </c>
      <c r="AU529" s="91">
        <v>1866015.91</v>
      </c>
      <c r="AV529" s="92">
        <v>44895</v>
      </c>
      <c r="AW529" t="s">
        <v>10</v>
      </c>
      <c r="AX529" s="39">
        <v>2022</v>
      </c>
      <c r="AY529" s="39" t="s">
        <v>289</v>
      </c>
    </row>
    <row r="530" spans="1:51" x14ac:dyDescent="0.25">
      <c r="A530" s="89">
        <v>32</v>
      </c>
      <c r="B530" s="90" t="s">
        <v>104</v>
      </c>
      <c r="C530" s="91">
        <v>172790.54</v>
      </c>
      <c r="D530" s="91">
        <v>0</v>
      </c>
      <c r="E530" s="91">
        <v>0</v>
      </c>
      <c r="F530" s="91">
        <v>0</v>
      </c>
      <c r="G530" s="91">
        <v>0</v>
      </c>
      <c r="H530" s="91">
        <v>0</v>
      </c>
      <c r="I530" s="91">
        <v>0</v>
      </c>
      <c r="J530" s="91">
        <v>0</v>
      </c>
      <c r="K530" s="91">
        <v>0</v>
      </c>
      <c r="L530" s="91">
        <v>0</v>
      </c>
      <c r="M530" s="91">
        <v>0</v>
      </c>
      <c r="N530" s="91">
        <v>0</v>
      </c>
      <c r="O530" s="91">
        <v>0</v>
      </c>
      <c r="P530" s="91">
        <v>0</v>
      </c>
      <c r="Q530" s="91">
        <v>0</v>
      </c>
      <c r="R530" s="91">
        <v>0</v>
      </c>
      <c r="S530" s="91">
        <v>0</v>
      </c>
      <c r="T530" s="91">
        <v>0</v>
      </c>
      <c r="U530" s="91">
        <v>0</v>
      </c>
      <c r="V530" s="91">
        <v>0</v>
      </c>
      <c r="W530" s="91">
        <v>0</v>
      </c>
      <c r="X530" s="91">
        <v>0</v>
      </c>
      <c r="Y530" s="91">
        <v>0</v>
      </c>
      <c r="Z530" s="91">
        <v>0</v>
      </c>
      <c r="AA530" s="91">
        <v>0</v>
      </c>
      <c r="AB530" s="91">
        <v>0</v>
      </c>
      <c r="AC530" s="326">
        <v>0</v>
      </c>
      <c r="AD530" s="91">
        <v>0</v>
      </c>
      <c r="AE530" s="91">
        <v>0</v>
      </c>
      <c r="AF530" s="91">
        <v>0</v>
      </c>
      <c r="AG530" s="91">
        <v>0</v>
      </c>
      <c r="AH530" s="91">
        <v>0</v>
      </c>
      <c r="AI530" s="91">
        <v>0</v>
      </c>
      <c r="AJ530" s="91">
        <v>0</v>
      </c>
      <c r="AK530" s="91">
        <v>0</v>
      </c>
      <c r="AL530" s="91">
        <v>0</v>
      </c>
      <c r="AM530" s="91">
        <v>0</v>
      </c>
      <c r="AN530" s="91">
        <v>0</v>
      </c>
      <c r="AO530" s="91">
        <v>0</v>
      </c>
      <c r="AP530" s="91">
        <v>0</v>
      </c>
      <c r="AQ530" s="91">
        <v>0</v>
      </c>
      <c r="AR530" s="91">
        <v>0</v>
      </c>
      <c r="AS530" s="91">
        <v>0</v>
      </c>
      <c r="AT530" s="91">
        <v>172790.54</v>
      </c>
      <c r="AU530" s="91">
        <v>172790.54</v>
      </c>
      <c r="AV530" s="92">
        <v>44926</v>
      </c>
      <c r="AW530" t="s">
        <v>11</v>
      </c>
      <c r="AX530">
        <v>2022</v>
      </c>
      <c r="AY530" t="s">
        <v>287</v>
      </c>
    </row>
    <row r="531" spans="1:51" x14ac:dyDescent="0.25">
      <c r="A531" s="89">
        <v>107</v>
      </c>
      <c r="B531" s="90" t="s">
        <v>60</v>
      </c>
      <c r="C531" s="91">
        <v>75184608.859999999</v>
      </c>
      <c r="D531" s="91">
        <v>0</v>
      </c>
      <c r="E531" s="91">
        <v>0</v>
      </c>
      <c r="F531" s="91">
        <v>0</v>
      </c>
      <c r="G531" s="91">
        <v>71296.149999999994</v>
      </c>
      <c r="H531" s="91">
        <v>0</v>
      </c>
      <c r="I531" s="91">
        <v>0</v>
      </c>
      <c r="J531" s="91">
        <v>397304.27</v>
      </c>
      <c r="K531" s="91">
        <v>482662.38</v>
      </c>
      <c r="L531" s="91">
        <v>0</v>
      </c>
      <c r="M531" s="91">
        <v>1699051.5899999999</v>
      </c>
      <c r="N531" s="91">
        <v>14954509.959999999</v>
      </c>
      <c r="O531" s="91">
        <v>16653561.549999999</v>
      </c>
      <c r="P531" s="91">
        <v>489803.94999999995</v>
      </c>
      <c r="Q531" s="91">
        <v>0</v>
      </c>
      <c r="R531" s="91">
        <v>0</v>
      </c>
      <c r="S531" s="91">
        <v>0</v>
      </c>
      <c r="T531" s="91">
        <v>18094628.300000001</v>
      </c>
      <c r="U531" s="91">
        <v>161104.76</v>
      </c>
      <c r="V531" s="91">
        <v>0</v>
      </c>
      <c r="W531" s="91">
        <v>15941.55</v>
      </c>
      <c r="X531" s="91">
        <v>335456.51</v>
      </c>
      <c r="Y531" s="91">
        <v>21897.599999999999</v>
      </c>
      <c r="Z531" s="91">
        <v>0</v>
      </c>
      <c r="AA531" s="91">
        <v>343301.6</v>
      </c>
      <c r="AB531" s="91">
        <v>0</v>
      </c>
      <c r="AC531" s="326">
        <v>2240145.8600000003</v>
      </c>
      <c r="AD531" s="91">
        <v>4311468.28</v>
      </c>
      <c r="AE531" s="91">
        <v>1936583.15</v>
      </c>
      <c r="AF531" s="91">
        <v>0</v>
      </c>
      <c r="AG531" s="91">
        <v>0</v>
      </c>
      <c r="AH531" s="91">
        <v>0</v>
      </c>
      <c r="AI531" s="91">
        <v>0</v>
      </c>
      <c r="AJ531" s="91">
        <v>16746625.09</v>
      </c>
      <c r="AK531" s="91">
        <v>1671518.55</v>
      </c>
      <c r="AL531" s="91">
        <v>556706.78</v>
      </c>
      <c r="AM531" s="91">
        <v>0</v>
      </c>
      <c r="AN531" s="91">
        <v>5838643.0899999999</v>
      </c>
      <c r="AO531" s="91">
        <v>0</v>
      </c>
      <c r="AP531" s="91">
        <v>0</v>
      </c>
      <c r="AQ531" s="91">
        <v>0</v>
      </c>
      <c r="AR531" s="91">
        <v>0</v>
      </c>
      <c r="AS531" s="91">
        <v>26112524.399999999</v>
      </c>
      <c r="AT531" s="91">
        <v>30977456.160000004</v>
      </c>
      <c r="AU531" s="91">
        <v>22910587.740000002</v>
      </c>
      <c r="AV531" s="92">
        <v>44926</v>
      </c>
      <c r="AW531" t="s">
        <v>11</v>
      </c>
      <c r="AX531">
        <v>2022</v>
      </c>
      <c r="AY531" t="s">
        <v>160</v>
      </c>
    </row>
    <row r="532" spans="1:51" x14ac:dyDescent="0.25">
      <c r="A532" s="89">
        <v>66</v>
      </c>
      <c r="B532" s="90" t="s">
        <v>61</v>
      </c>
      <c r="C532" s="91">
        <v>6484345.5999999996</v>
      </c>
      <c r="D532" s="91">
        <v>0</v>
      </c>
      <c r="E532" s="91">
        <v>0</v>
      </c>
      <c r="F532" s="91">
        <v>0</v>
      </c>
      <c r="G532" s="91">
        <v>0</v>
      </c>
      <c r="H532" s="91">
        <v>0</v>
      </c>
      <c r="I532" s="91">
        <v>0</v>
      </c>
      <c r="J532" s="91">
        <v>0</v>
      </c>
      <c r="K532" s="91">
        <v>548235.24</v>
      </c>
      <c r="L532" s="91">
        <v>0</v>
      </c>
      <c r="M532" s="91">
        <v>0</v>
      </c>
      <c r="N532" s="91">
        <v>0</v>
      </c>
      <c r="O532" s="91">
        <v>0</v>
      </c>
      <c r="P532" s="91">
        <v>0</v>
      </c>
      <c r="Q532" s="91">
        <v>0</v>
      </c>
      <c r="R532" s="91">
        <v>0</v>
      </c>
      <c r="S532" s="91">
        <v>0</v>
      </c>
      <c r="T532" s="91">
        <v>548235.24</v>
      </c>
      <c r="U532" s="91">
        <v>1875815.18</v>
      </c>
      <c r="V532" s="91">
        <v>784116.2</v>
      </c>
      <c r="W532" s="91">
        <v>0</v>
      </c>
      <c r="X532" s="91">
        <v>1445716.25</v>
      </c>
      <c r="Y532" s="91">
        <v>0</v>
      </c>
      <c r="Z532" s="91">
        <v>0</v>
      </c>
      <c r="AA532" s="91">
        <v>0</v>
      </c>
      <c r="AB532" s="91">
        <v>0</v>
      </c>
      <c r="AC532" s="326">
        <v>0</v>
      </c>
      <c r="AD532" s="91">
        <v>0</v>
      </c>
      <c r="AE532" s="91">
        <v>0</v>
      </c>
      <c r="AF532" s="91">
        <v>0</v>
      </c>
      <c r="AG532" s="91">
        <v>0</v>
      </c>
      <c r="AH532" s="91">
        <v>0</v>
      </c>
      <c r="AI532" s="91">
        <v>0</v>
      </c>
      <c r="AJ532" s="91">
        <v>0</v>
      </c>
      <c r="AK532" s="91">
        <v>0</v>
      </c>
      <c r="AL532" s="91">
        <v>334162.56</v>
      </c>
      <c r="AM532" s="91">
        <v>0</v>
      </c>
      <c r="AN532" s="91">
        <v>802330.33</v>
      </c>
      <c r="AO532" s="91">
        <v>693969.84</v>
      </c>
      <c r="AP532" s="91">
        <v>0</v>
      </c>
      <c r="AQ532" s="91">
        <v>0</v>
      </c>
      <c r="AR532" s="91">
        <v>0</v>
      </c>
      <c r="AS532" s="91">
        <v>4105647.63</v>
      </c>
      <c r="AT532" s="91">
        <v>1830462.73</v>
      </c>
      <c r="AU532" s="91">
        <v>0</v>
      </c>
      <c r="AV532" s="92">
        <v>44926</v>
      </c>
      <c r="AW532" t="s">
        <v>11</v>
      </c>
      <c r="AX532">
        <v>2022</v>
      </c>
      <c r="AY532" t="s">
        <v>178</v>
      </c>
    </row>
    <row r="533" spans="1:51" x14ac:dyDescent="0.25">
      <c r="A533" s="89">
        <v>44</v>
      </c>
      <c r="B533" s="90" t="s">
        <v>62</v>
      </c>
      <c r="C533" s="91">
        <v>31295154.09</v>
      </c>
      <c r="D533" s="91">
        <v>21020.03</v>
      </c>
      <c r="E533" s="91">
        <v>0</v>
      </c>
      <c r="F533" s="91">
        <v>0</v>
      </c>
      <c r="G533" s="91">
        <v>351366.62</v>
      </c>
      <c r="H533" s="91">
        <v>0</v>
      </c>
      <c r="I533" s="91">
        <v>0</v>
      </c>
      <c r="J533" s="91">
        <v>110374.45</v>
      </c>
      <c r="K533" s="91">
        <v>2145013</v>
      </c>
      <c r="L533" s="91">
        <v>0</v>
      </c>
      <c r="M533" s="91">
        <v>10232409.18</v>
      </c>
      <c r="N533" s="91">
        <v>13050221.17</v>
      </c>
      <c r="O533" s="91">
        <v>23282630.350000001</v>
      </c>
      <c r="P533" s="91">
        <v>1816183.53</v>
      </c>
      <c r="Q533" s="91">
        <v>0</v>
      </c>
      <c r="R533" s="91">
        <v>0</v>
      </c>
      <c r="S533" s="91">
        <v>0</v>
      </c>
      <c r="T533" s="91">
        <v>27726587.98</v>
      </c>
      <c r="U533" s="91">
        <v>96676.55</v>
      </c>
      <c r="V533" s="91">
        <v>57586.82</v>
      </c>
      <c r="W533" s="91">
        <v>85783.18</v>
      </c>
      <c r="X533" s="91">
        <v>0</v>
      </c>
      <c r="Y533" s="91">
        <v>50305.8</v>
      </c>
      <c r="Z533" s="91">
        <v>0</v>
      </c>
      <c r="AA533" s="91">
        <v>6551.43</v>
      </c>
      <c r="AB533" s="91">
        <v>0</v>
      </c>
      <c r="AC533" s="326">
        <v>581046.92000000004</v>
      </c>
      <c r="AD533" s="91">
        <v>477154.29</v>
      </c>
      <c r="AE533" s="91">
        <v>2615</v>
      </c>
      <c r="AF533" s="91">
        <v>0</v>
      </c>
      <c r="AG533" s="91">
        <v>0</v>
      </c>
      <c r="AH533" s="91">
        <v>0</v>
      </c>
      <c r="AI533" s="91">
        <v>0</v>
      </c>
      <c r="AJ533" s="91">
        <v>69742.189999999988</v>
      </c>
      <c r="AK533" s="91">
        <v>1386373.2799999998</v>
      </c>
      <c r="AL533" s="91">
        <v>16163.03</v>
      </c>
      <c r="AM533" s="91">
        <v>0</v>
      </c>
      <c r="AN533" s="91">
        <v>276114.23000000004</v>
      </c>
      <c r="AO533" s="91">
        <v>0</v>
      </c>
      <c r="AP533" s="91">
        <v>28767.26</v>
      </c>
      <c r="AQ533" s="91">
        <v>0</v>
      </c>
      <c r="AR533" s="91">
        <v>0</v>
      </c>
      <c r="AS533" s="91">
        <v>1427462.18</v>
      </c>
      <c r="AT533" s="91">
        <v>2141103.9299999997</v>
      </c>
      <c r="AU533" s="91">
        <v>433686.13</v>
      </c>
      <c r="AV533" s="92">
        <v>44926</v>
      </c>
      <c r="AW533" t="s">
        <v>11</v>
      </c>
      <c r="AX533">
        <v>2022</v>
      </c>
      <c r="AY533" t="s">
        <v>167</v>
      </c>
    </row>
    <row r="534" spans="1:51" x14ac:dyDescent="0.25">
      <c r="A534" s="89">
        <v>113</v>
      </c>
      <c r="B534" s="90" t="s">
        <v>63</v>
      </c>
      <c r="C534" s="91">
        <v>6888100.8900000006</v>
      </c>
      <c r="D534" s="91">
        <v>0</v>
      </c>
      <c r="E534" s="91">
        <v>0</v>
      </c>
      <c r="F534" s="91">
        <v>0</v>
      </c>
      <c r="G534" s="91">
        <v>278192</v>
      </c>
      <c r="H534" s="91">
        <v>0</v>
      </c>
      <c r="I534" s="91">
        <v>0</v>
      </c>
      <c r="J534" s="91">
        <v>18810.52</v>
      </c>
      <c r="K534" s="91">
        <v>73213.63</v>
      </c>
      <c r="L534" s="91">
        <v>0</v>
      </c>
      <c r="M534" s="91">
        <v>666196.39</v>
      </c>
      <c r="N534" s="91">
        <v>1499321.4500000002</v>
      </c>
      <c r="O534" s="91">
        <v>2165517.8400000003</v>
      </c>
      <c r="P534" s="91">
        <v>138843.74</v>
      </c>
      <c r="Q534" s="91">
        <v>0</v>
      </c>
      <c r="R534" s="91">
        <v>0</v>
      </c>
      <c r="S534" s="91">
        <v>0</v>
      </c>
      <c r="T534" s="91">
        <v>2674577.7300000004</v>
      </c>
      <c r="U534" s="91">
        <v>166928.32000000001</v>
      </c>
      <c r="V534" s="91">
        <v>134129.68</v>
      </c>
      <c r="W534" s="91">
        <v>0</v>
      </c>
      <c r="X534" s="91">
        <v>83541.960000000006</v>
      </c>
      <c r="Y534" s="91">
        <v>0</v>
      </c>
      <c r="Z534" s="91">
        <v>0</v>
      </c>
      <c r="AA534" s="91">
        <v>502786.63</v>
      </c>
      <c r="AB534" s="91">
        <v>0</v>
      </c>
      <c r="AC534" s="326">
        <v>2398007.6800000002</v>
      </c>
      <c r="AD534" s="91">
        <v>274849.53000000003</v>
      </c>
      <c r="AE534" s="91">
        <v>35823.86</v>
      </c>
      <c r="AF534" s="91">
        <v>0</v>
      </c>
      <c r="AG534" s="91">
        <v>0</v>
      </c>
      <c r="AH534" s="91">
        <v>0</v>
      </c>
      <c r="AI534" s="91">
        <v>0</v>
      </c>
      <c r="AJ534" s="91">
        <v>40083.25</v>
      </c>
      <c r="AK534" s="91">
        <v>431868.77</v>
      </c>
      <c r="AL534" s="91">
        <v>9456.7000000000007</v>
      </c>
      <c r="AM534" s="91">
        <v>0</v>
      </c>
      <c r="AN534" s="91">
        <v>113768.72</v>
      </c>
      <c r="AO534" s="91">
        <v>0</v>
      </c>
      <c r="AP534" s="91">
        <v>1760.36</v>
      </c>
      <c r="AQ534" s="91">
        <v>0</v>
      </c>
      <c r="AR534" s="91">
        <v>0</v>
      </c>
      <c r="AS534" s="91">
        <v>3636150.9100000006</v>
      </c>
      <c r="AT534" s="91">
        <v>577372.25</v>
      </c>
      <c r="AU534" s="91">
        <v>20517.7</v>
      </c>
      <c r="AV534" s="92">
        <v>44926</v>
      </c>
      <c r="AW534" t="s">
        <v>11</v>
      </c>
      <c r="AX534">
        <v>2022</v>
      </c>
      <c r="AY534" t="s">
        <v>171</v>
      </c>
    </row>
    <row r="535" spans="1:51" x14ac:dyDescent="0.25">
      <c r="A535" s="89">
        <v>98</v>
      </c>
      <c r="B535" s="90" t="s">
        <v>64</v>
      </c>
      <c r="C535" s="91">
        <v>55208351.520000003</v>
      </c>
      <c r="D535" s="91">
        <v>303498.05000000005</v>
      </c>
      <c r="E535" s="91">
        <v>0</v>
      </c>
      <c r="F535" s="91">
        <v>0</v>
      </c>
      <c r="G535" s="91">
        <v>49217.85</v>
      </c>
      <c r="H535" s="91">
        <v>0</v>
      </c>
      <c r="I535" s="91">
        <v>0</v>
      </c>
      <c r="J535" s="91">
        <v>1695475.98</v>
      </c>
      <c r="K535" s="91">
        <v>288966.86</v>
      </c>
      <c r="L535" s="91">
        <v>0</v>
      </c>
      <c r="M535" s="91">
        <v>28795872.77</v>
      </c>
      <c r="N535" s="91">
        <v>11092426.220000001</v>
      </c>
      <c r="O535" s="91">
        <v>39888298.990000002</v>
      </c>
      <c r="P535" s="91">
        <v>306169.5</v>
      </c>
      <c r="Q535" s="91">
        <v>0</v>
      </c>
      <c r="R535" s="91">
        <v>0</v>
      </c>
      <c r="S535" s="91">
        <v>0</v>
      </c>
      <c r="T535" s="91">
        <v>42531627.230000004</v>
      </c>
      <c r="U535" s="91">
        <v>56959.79</v>
      </c>
      <c r="V535" s="91">
        <v>54528.3</v>
      </c>
      <c r="W535" s="91">
        <v>0</v>
      </c>
      <c r="X535" s="91">
        <v>193301.06</v>
      </c>
      <c r="Y535" s="91">
        <v>75870.7</v>
      </c>
      <c r="Z535" s="91">
        <v>0</v>
      </c>
      <c r="AA535" s="91">
        <v>344382.21</v>
      </c>
      <c r="AB535" s="91">
        <v>0</v>
      </c>
      <c r="AC535" s="326">
        <v>2633079.69</v>
      </c>
      <c r="AD535" s="91">
        <v>2080949.36</v>
      </c>
      <c r="AE535" s="91">
        <v>48309.71</v>
      </c>
      <c r="AF535" s="91">
        <v>0</v>
      </c>
      <c r="AG535" s="91">
        <v>0</v>
      </c>
      <c r="AH535" s="91">
        <v>0</v>
      </c>
      <c r="AI535" s="91">
        <v>0</v>
      </c>
      <c r="AJ535" s="91">
        <v>8310.6</v>
      </c>
      <c r="AK535" s="91">
        <v>1534510.66</v>
      </c>
      <c r="AL535" s="91">
        <v>165061.83000000002</v>
      </c>
      <c r="AM535" s="91">
        <v>0</v>
      </c>
      <c r="AN535" s="91">
        <v>1093038.1399999999</v>
      </c>
      <c r="AO535" s="91">
        <v>0</v>
      </c>
      <c r="AP535" s="91">
        <v>109355.62</v>
      </c>
      <c r="AQ535" s="91">
        <v>0</v>
      </c>
      <c r="AR535" s="91">
        <v>0</v>
      </c>
      <c r="AS535" s="91">
        <v>5495691.4199999999</v>
      </c>
      <c r="AT535" s="91">
        <v>7181032.8700000001</v>
      </c>
      <c r="AU535" s="91">
        <v>4279066.62</v>
      </c>
      <c r="AV535" s="92">
        <v>44926</v>
      </c>
      <c r="AW535" t="s">
        <v>11</v>
      </c>
      <c r="AX535">
        <v>2022</v>
      </c>
      <c r="AY535" t="s">
        <v>165</v>
      </c>
    </row>
    <row r="536" spans="1:51" x14ac:dyDescent="0.25">
      <c r="A536" s="89">
        <v>1</v>
      </c>
      <c r="B536" s="90" t="s">
        <v>65</v>
      </c>
      <c r="C536" s="91">
        <v>7662552.3499999987</v>
      </c>
      <c r="D536" s="91">
        <v>0</v>
      </c>
      <c r="E536" s="91">
        <v>0</v>
      </c>
      <c r="F536" s="91">
        <v>0</v>
      </c>
      <c r="G536" s="91">
        <v>3275.8</v>
      </c>
      <c r="H536" s="91">
        <v>0</v>
      </c>
      <c r="I536" s="91">
        <v>0</v>
      </c>
      <c r="J536" s="91">
        <v>2803.42</v>
      </c>
      <c r="K536" s="91">
        <v>25738.239999999998</v>
      </c>
      <c r="L536" s="91">
        <v>0</v>
      </c>
      <c r="M536" s="91">
        <v>47752.46</v>
      </c>
      <c r="N536" s="91">
        <v>530893</v>
      </c>
      <c r="O536" s="91">
        <v>578645.46</v>
      </c>
      <c r="P536" s="91">
        <v>1436.3900000000003</v>
      </c>
      <c r="Q536" s="91">
        <v>0</v>
      </c>
      <c r="R536" s="91">
        <v>0</v>
      </c>
      <c r="S536" s="91">
        <v>0</v>
      </c>
      <c r="T536" s="91">
        <v>611899.30999999994</v>
      </c>
      <c r="U536" s="91">
        <v>120823</v>
      </c>
      <c r="V536" s="91">
        <v>25144.16</v>
      </c>
      <c r="W536" s="91">
        <v>0</v>
      </c>
      <c r="X536" s="91">
        <v>23156.799999999999</v>
      </c>
      <c r="Y536" s="91">
        <v>29955.1</v>
      </c>
      <c r="Z536" s="91">
        <v>0</v>
      </c>
      <c r="AA536" s="91">
        <v>30146.19</v>
      </c>
      <c r="AB536" s="91">
        <v>0</v>
      </c>
      <c r="AC536" s="326">
        <v>149404.29999999999</v>
      </c>
      <c r="AD536" s="91">
        <v>2246943.4300000002</v>
      </c>
      <c r="AE536" s="91">
        <v>6159.63</v>
      </c>
      <c r="AF536" s="91">
        <v>0</v>
      </c>
      <c r="AG536" s="91">
        <v>0</v>
      </c>
      <c r="AH536" s="91">
        <v>0</v>
      </c>
      <c r="AI536" s="91">
        <v>0</v>
      </c>
      <c r="AJ536" s="91">
        <v>0</v>
      </c>
      <c r="AK536" s="91">
        <v>122971.53</v>
      </c>
      <c r="AL536" s="91">
        <v>102469.27</v>
      </c>
      <c r="AM536" s="91">
        <v>0</v>
      </c>
      <c r="AN536" s="91">
        <v>230532.57</v>
      </c>
      <c r="AO536" s="91">
        <v>0</v>
      </c>
      <c r="AP536" s="91">
        <v>3569</v>
      </c>
      <c r="AQ536" s="91">
        <v>0</v>
      </c>
      <c r="AR536" s="91">
        <v>0</v>
      </c>
      <c r="AS536" s="91">
        <v>2631732.61</v>
      </c>
      <c r="AT536" s="91">
        <v>4418920.43</v>
      </c>
      <c r="AU536" s="91">
        <v>3959378.06</v>
      </c>
      <c r="AV536" s="92">
        <v>44926</v>
      </c>
      <c r="AW536" t="s">
        <v>11</v>
      </c>
      <c r="AX536">
        <v>2022</v>
      </c>
      <c r="AY536" t="s">
        <v>177</v>
      </c>
    </row>
    <row r="537" spans="1:51" x14ac:dyDescent="0.25">
      <c r="A537" s="89">
        <v>109</v>
      </c>
      <c r="B537" s="90" t="s">
        <v>66</v>
      </c>
      <c r="C537" s="91">
        <v>129746068.50000001</v>
      </c>
      <c r="D537" s="91">
        <v>6421785.5800000001</v>
      </c>
      <c r="E537" s="91">
        <v>0</v>
      </c>
      <c r="F537" s="91">
        <v>0</v>
      </c>
      <c r="G537" s="91">
        <v>0</v>
      </c>
      <c r="H537" s="91">
        <v>0</v>
      </c>
      <c r="I537" s="91">
        <v>0</v>
      </c>
      <c r="J537" s="91">
        <v>2061244.53</v>
      </c>
      <c r="K537" s="91">
        <v>869298.84</v>
      </c>
      <c r="L537" s="91">
        <v>0</v>
      </c>
      <c r="M537" s="91">
        <v>103244.48</v>
      </c>
      <c r="N537" s="91">
        <v>70449251.960000008</v>
      </c>
      <c r="O537" s="91">
        <v>70552496.440000013</v>
      </c>
      <c r="P537" s="91">
        <v>8308073.4699999997</v>
      </c>
      <c r="Q537" s="91">
        <v>0</v>
      </c>
      <c r="R537" s="91">
        <v>0</v>
      </c>
      <c r="S537" s="91">
        <v>0</v>
      </c>
      <c r="T537" s="91">
        <v>88212898.860000014</v>
      </c>
      <c r="U537" s="91">
        <v>1640978.66</v>
      </c>
      <c r="V537" s="91">
        <v>315377.13</v>
      </c>
      <c r="W537" s="91">
        <v>2472.0500000000002</v>
      </c>
      <c r="X537" s="91">
        <v>2124490.1999999997</v>
      </c>
      <c r="Y537" s="91">
        <v>74026.41</v>
      </c>
      <c r="Z537" s="91">
        <v>0</v>
      </c>
      <c r="AA537" s="91">
        <v>14870554.15</v>
      </c>
      <c r="AB537" s="91">
        <v>0</v>
      </c>
      <c r="AC537" s="326">
        <v>13787671.389999999</v>
      </c>
      <c r="AD537" s="91">
        <v>113719.45</v>
      </c>
      <c r="AE537" s="91">
        <v>27675</v>
      </c>
      <c r="AF537" s="91">
        <v>0</v>
      </c>
      <c r="AG537" s="91">
        <v>0</v>
      </c>
      <c r="AH537" s="91">
        <v>0</v>
      </c>
      <c r="AI537" s="91">
        <v>0</v>
      </c>
      <c r="AJ537" s="91">
        <v>6968506.0999999996</v>
      </c>
      <c r="AK537" s="91">
        <v>1076455.1500000001</v>
      </c>
      <c r="AL537" s="91">
        <v>181983.44</v>
      </c>
      <c r="AM537" s="91">
        <v>0</v>
      </c>
      <c r="AN537" s="91">
        <v>314076.33</v>
      </c>
      <c r="AO537" s="91">
        <v>17808.560000000001</v>
      </c>
      <c r="AP537" s="91">
        <v>50</v>
      </c>
      <c r="AQ537" s="91">
        <v>0</v>
      </c>
      <c r="AR537" s="91">
        <v>0</v>
      </c>
      <c r="AS537" s="91">
        <v>39925470.539999999</v>
      </c>
      <c r="AT537" s="91">
        <v>1607699.1000000003</v>
      </c>
      <c r="AU537" s="91">
        <v>17325.62</v>
      </c>
      <c r="AV537" s="92">
        <v>44926</v>
      </c>
      <c r="AW537" t="s">
        <v>11</v>
      </c>
      <c r="AX537">
        <v>2022</v>
      </c>
      <c r="AY537" t="s">
        <v>157</v>
      </c>
    </row>
    <row r="538" spans="1:51" x14ac:dyDescent="0.25">
      <c r="A538" s="89">
        <v>25</v>
      </c>
      <c r="B538" s="90" t="s">
        <v>67</v>
      </c>
      <c r="C538" s="91">
        <v>12005958.759999998</v>
      </c>
      <c r="D538" s="91">
        <v>4101924.6799999997</v>
      </c>
      <c r="E538" s="91">
        <v>0</v>
      </c>
      <c r="F538" s="91">
        <v>0</v>
      </c>
      <c r="G538" s="91">
        <v>0</v>
      </c>
      <c r="H538" s="91">
        <v>0</v>
      </c>
      <c r="I538" s="91">
        <v>0</v>
      </c>
      <c r="J538" s="91">
        <v>0</v>
      </c>
      <c r="K538" s="91">
        <v>0</v>
      </c>
      <c r="L538" s="91">
        <v>0</v>
      </c>
      <c r="M538" s="91">
        <v>0</v>
      </c>
      <c r="N538" s="91">
        <v>0</v>
      </c>
      <c r="O538" s="91">
        <v>0</v>
      </c>
      <c r="P538" s="91">
        <v>7867611.8600000003</v>
      </c>
      <c r="Q538" s="91">
        <v>0</v>
      </c>
      <c r="R538" s="91">
        <v>0</v>
      </c>
      <c r="S538" s="91">
        <v>0</v>
      </c>
      <c r="T538" s="91">
        <v>11969536.539999999</v>
      </c>
      <c r="U538" s="91">
        <v>0</v>
      </c>
      <c r="V538" s="91">
        <v>0</v>
      </c>
      <c r="W538" s="91">
        <v>0</v>
      </c>
      <c r="X538" s="91">
        <v>0</v>
      </c>
      <c r="Y538" s="91">
        <v>0</v>
      </c>
      <c r="Z538" s="91">
        <v>0</v>
      </c>
      <c r="AA538" s="91">
        <v>0</v>
      </c>
      <c r="AB538" s="91">
        <v>0</v>
      </c>
      <c r="AC538" s="326">
        <v>36420.19</v>
      </c>
      <c r="AD538" s="91">
        <v>0</v>
      </c>
      <c r="AE538" s="91">
        <v>0</v>
      </c>
      <c r="AF538" s="91">
        <v>0</v>
      </c>
      <c r="AG538" s="91">
        <v>0</v>
      </c>
      <c r="AH538" s="91">
        <v>0</v>
      </c>
      <c r="AI538" s="91">
        <v>0</v>
      </c>
      <c r="AJ538" s="91">
        <v>0</v>
      </c>
      <c r="AK538" s="91">
        <v>0</v>
      </c>
      <c r="AL538" s="91">
        <v>0</v>
      </c>
      <c r="AM538" s="91">
        <v>0</v>
      </c>
      <c r="AN538" s="91">
        <v>0</v>
      </c>
      <c r="AO538" s="91">
        <v>0</v>
      </c>
      <c r="AP538" s="91">
        <v>0</v>
      </c>
      <c r="AQ538" s="91">
        <v>0</v>
      </c>
      <c r="AR538" s="91">
        <v>0</v>
      </c>
      <c r="AS538" s="91">
        <v>36420.19</v>
      </c>
      <c r="AT538" s="91">
        <v>0</v>
      </c>
      <c r="AU538" s="91">
        <v>0</v>
      </c>
      <c r="AV538" s="92">
        <v>44926</v>
      </c>
      <c r="AW538" t="s">
        <v>11</v>
      </c>
      <c r="AX538">
        <v>2022</v>
      </c>
      <c r="AY538" t="s">
        <v>174</v>
      </c>
    </row>
    <row r="539" spans="1:51" x14ac:dyDescent="0.25">
      <c r="A539" s="89">
        <v>121</v>
      </c>
      <c r="B539" s="90" t="s">
        <v>68</v>
      </c>
      <c r="C539" s="91">
        <v>359458.34</v>
      </c>
      <c r="D539" s="91">
        <v>0</v>
      </c>
      <c r="E539" s="91">
        <v>0</v>
      </c>
      <c r="F539" s="91">
        <v>0</v>
      </c>
      <c r="G539" s="91">
        <v>0</v>
      </c>
      <c r="H539" s="91">
        <v>0</v>
      </c>
      <c r="I539" s="91">
        <v>0</v>
      </c>
      <c r="J539" s="91">
        <v>0</v>
      </c>
      <c r="K539" s="91">
        <v>0</v>
      </c>
      <c r="L539" s="91">
        <v>0</v>
      </c>
      <c r="M539" s="91">
        <v>0</v>
      </c>
      <c r="N539" s="91">
        <v>0</v>
      </c>
      <c r="O539" s="91">
        <v>0</v>
      </c>
      <c r="P539" s="91">
        <v>0</v>
      </c>
      <c r="Q539" s="91">
        <v>0</v>
      </c>
      <c r="R539" s="91">
        <v>0</v>
      </c>
      <c r="S539" s="91">
        <v>0</v>
      </c>
      <c r="T539" s="91">
        <v>0</v>
      </c>
      <c r="U539" s="91">
        <v>89441.52</v>
      </c>
      <c r="V539" s="91">
        <v>0</v>
      </c>
      <c r="W539" s="91">
        <v>0</v>
      </c>
      <c r="X539" s="91">
        <v>0</v>
      </c>
      <c r="Y539" s="91">
        <v>0</v>
      </c>
      <c r="Z539" s="91">
        <v>0</v>
      </c>
      <c r="AA539" s="91">
        <v>0</v>
      </c>
      <c r="AB539" s="91">
        <v>0</v>
      </c>
      <c r="AC539" s="326">
        <v>24682.959999999999</v>
      </c>
      <c r="AD539" s="91">
        <v>0</v>
      </c>
      <c r="AE539" s="91">
        <v>0</v>
      </c>
      <c r="AF539" s="91">
        <v>0</v>
      </c>
      <c r="AG539" s="91">
        <v>0</v>
      </c>
      <c r="AH539" s="91">
        <v>0</v>
      </c>
      <c r="AI539" s="91">
        <v>0</v>
      </c>
      <c r="AJ539" s="91">
        <v>62014.34</v>
      </c>
      <c r="AK539" s="91">
        <v>159140.16</v>
      </c>
      <c r="AL539" s="91">
        <v>0</v>
      </c>
      <c r="AM539" s="91">
        <v>0</v>
      </c>
      <c r="AN539" s="91">
        <v>13885.16</v>
      </c>
      <c r="AO539" s="91">
        <v>0</v>
      </c>
      <c r="AP539" s="91">
        <v>10294.200000000001</v>
      </c>
      <c r="AQ539" s="91">
        <v>0</v>
      </c>
      <c r="AR539" s="91">
        <v>0</v>
      </c>
      <c r="AS539" s="91">
        <v>176138.82</v>
      </c>
      <c r="AT539" s="91">
        <v>183319.52000000002</v>
      </c>
      <c r="AU539" s="91">
        <v>0</v>
      </c>
      <c r="AV539" s="92">
        <v>44926</v>
      </c>
      <c r="AW539" t="s">
        <v>11</v>
      </c>
      <c r="AX539">
        <v>2022</v>
      </c>
      <c r="AY539" t="s">
        <v>188</v>
      </c>
    </row>
    <row r="540" spans="1:51" x14ac:dyDescent="0.25">
      <c r="A540" s="89">
        <v>13</v>
      </c>
      <c r="B540" s="90" t="s">
        <v>70</v>
      </c>
      <c r="C540" s="91">
        <v>1014173414.42</v>
      </c>
      <c r="D540" s="91">
        <v>129258.97</v>
      </c>
      <c r="E540" s="91">
        <v>0</v>
      </c>
      <c r="F540" s="91">
        <v>0</v>
      </c>
      <c r="G540" s="91">
        <v>998202.13</v>
      </c>
      <c r="H540" s="91">
        <v>0</v>
      </c>
      <c r="I540" s="91">
        <v>0</v>
      </c>
      <c r="J540" s="91">
        <v>24085439.940000001</v>
      </c>
      <c r="K540" s="91">
        <v>13061676.27</v>
      </c>
      <c r="L540" s="91">
        <v>0</v>
      </c>
      <c r="M540" s="91">
        <v>606568462.44999993</v>
      </c>
      <c r="N540" s="91">
        <v>226986897.11999997</v>
      </c>
      <c r="O540" s="91">
        <v>833555359.56999993</v>
      </c>
      <c r="P540" s="91">
        <v>0</v>
      </c>
      <c r="Q540" s="91">
        <v>0</v>
      </c>
      <c r="R540" s="91">
        <v>0</v>
      </c>
      <c r="S540" s="91">
        <v>0</v>
      </c>
      <c r="T540" s="91">
        <v>871829936.87999988</v>
      </c>
      <c r="U540" s="91">
        <v>3474295.3800000004</v>
      </c>
      <c r="V540" s="91">
        <v>0</v>
      </c>
      <c r="W540" s="91">
        <v>59205.31</v>
      </c>
      <c r="X540" s="91">
        <v>1364441.02</v>
      </c>
      <c r="Y540" s="91">
        <v>273120.71000000002</v>
      </c>
      <c r="Z540" s="91">
        <v>0</v>
      </c>
      <c r="AA540" s="91">
        <v>32795673.379999999</v>
      </c>
      <c r="AB540" s="91">
        <v>21312</v>
      </c>
      <c r="AC540" s="326">
        <v>71334434.899999991</v>
      </c>
      <c r="AD540" s="91">
        <v>366273.31</v>
      </c>
      <c r="AE540" s="91">
        <v>839400.77</v>
      </c>
      <c r="AF540" s="91">
        <v>0</v>
      </c>
      <c r="AG540" s="91">
        <v>0</v>
      </c>
      <c r="AH540" s="91">
        <v>0</v>
      </c>
      <c r="AI540" s="91">
        <v>0</v>
      </c>
      <c r="AJ540" s="91">
        <v>661472.71</v>
      </c>
      <c r="AK540" s="91">
        <v>11317624.689999999</v>
      </c>
      <c r="AL540" s="91">
        <v>14922860.510000002</v>
      </c>
      <c r="AM540" s="91">
        <v>0</v>
      </c>
      <c r="AN540" s="91">
        <v>4794869.21</v>
      </c>
      <c r="AO540" s="91">
        <v>0</v>
      </c>
      <c r="AP540" s="91">
        <v>366.99</v>
      </c>
      <c r="AQ540" s="91">
        <v>0</v>
      </c>
      <c r="AR540" s="91">
        <v>0</v>
      </c>
      <c r="AS540" s="91">
        <v>111189629.48999998</v>
      </c>
      <c r="AT540" s="91">
        <v>31153846.460000001</v>
      </c>
      <c r="AU540" s="91">
        <v>118125.06</v>
      </c>
      <c r="AV540" s="92">
        <v>44926</v>
      </c>
      <c r="AW540" t="s">
        <v>11</v>
      </c>
      <c r="AX540">
        <v>2022</v>
      </c>
      <c r="AY540" t="s">
        <v>149</v>
      </c>
    </row>
    <row r="541" spans="1:51" x14ac:dyDescent="0.25">
      <c r="A541" s="89">
        <v>110</v>
      </c>
      <c r="B541" s="90" t="s">
        <v>71</v>
      </c>
      <c r="C541" s="91">
        <v>7692813.8100000005</v>
      </c>
      <c r="D541" s="91">
        <v>31.55</v>
      </c>
      <c r="E541" s="91">
        <v>0</v>
      </c>
      <c r="F541" s="91">
        <v>0</v>
      </c>
      <c r="G541" s="91">
        <v>421.3</v>
      </c>
      <c r="H541" s="91">
        <v>0</v>
      </c>
      <c r="I541" s="91">
        <v>0</v>
      </c>
      <c r="J541" s="91">
        <v>16094.83</v>
      </c>
      <c r="K541" s="91">
        <v>493.40000000000003</v>
      </c>
      <c r="L541" s="91">
        <v>0</v>
      </c>
      <c r="M541" s="91">
        <v>78351.22</v>
      </c>
      <c r="N541" s="91">
        <v>838688.1</v>
      </c>
      <c r="O541" s="91">
        <v>917039.32</v>
      </c>
      <c r="P541" s="91">
        <v>33442.960000000006</v>
      </c>
      <c r="Q541" s="91">
        <v>0</v>
      </c>
      <c r="R541" s="91">
        <v>0</v>
      </c>
      <c r="S541" s="91">
        <v>0</v>
      </c>
      <c r="T541" s="91">
        <v>967523.35999999987</v>
      </c>
      <c r="U541" s="91">
        <v>6634.67</v>
      </c>
      <c r="V541" s="91">
        <v>212.32</v>
      </c>
      <c r="W541" s="91">
        <v>0</v>
      </c>
      <c r="X541" s="91">
        <v>427606.61</v>
      </c>
      <c r="Y541" s="91">
        <v>29780.15</v>
      </c>
      <c r="Z541" s="91">
        <v>0</v>
      </c>
      <c r="AA541" s="91">
        <v>0</v>
      </c>
      <c r="AB541" s="91">
        <v>0</v>
      </c>
      <c r="AC541" s="326">
        <v>0</v>
      </c>
      <c r="AD541" s="91">
        <v>0</v>
      </c>
      <c r="AE541" s="91">
        <v>0</v>
      </c>
      <c r="AF541" s="91">
        <v>0</v>
      </c>
      <c r="AG541" s="91">
        <v>0</v>
      </c>
      <c r="AH541" s="91">
        <v>0</v>
      </c>
      <c r="AI541" s="91">
        <v>0</v>
      </c>
      <c r="AJ541" s="91">
        <v>0</v>
      </c>
      <c r="AK541" s="91">
        <v>37326</v>
      </c>
      <c r="AL541" s="91">
        <v>230828.69</v>
      </c>
      <c r="AM541" s="91">
        <v>0</v>
      </c>
      <c r="AN541" s="91">
        <v>428253.42</v>
      </c>
      <c r="AO541" s="91">
        <v>42626.73</v>
      </c>
      <c r="AP541" s="91">
        <v>1807.5</v>
      </c>
      <c r="AQ541" s="91">
        <v>0</v>
      </c>
      <c r="AR541" s="91">
        <v>0</v>
      </c>
      <c r="AS541" s="91">
        <v>464233.75</v>
      </c>
      <c r="AT541" s="91">
        <v>6261056.7000000002</v>
      </c>
      <c r="AU541" s="91">
        <v>5520214.3600000003</v>
      </c>
      <c r="AV541" s="92">
        <v>44926</v>
      </c>
      <c r="AW541" t="s">
        <v>11</v>
      </c>
      <c r="AX541">
        <v>2022</v>
      </c>
      <c r="AY541" t="s">
        <v>173</v>
      </c>
    </row>
    <row r="542" spans="1:51" x14ac:dyDescent="0.25">
      <c r="A542" s="89">
        <v>52</v>
      </c>
      <c r="B542" s="90" t="s">
        <v>72</v>
      </c>
      <c r="C542" s="91">
        <v>12299183.379999999</v>
      </c>
      <c r="D542" s="91">
        <v>0</v>
      </c>
      <c r="E542" s="91">
        <v>0</v>
      </c>
      <c r="F542" s="91">
        <v>0</v>
      </c>
      <c r="G542" s="91">
        <v>9461.7199999999993</v>
      </c>
      <c r="H542" s="91">
        <v>0</v>
      </c>
      <c r="I542" s="91">
        <v>0</v>
      </c>
      <c r="J542" s="91">
        <v>0.05</v>
      </c>
      <c r="K542" s="91">
        <v>53961.05</v>
      </c>
      <c r="L542" s="91">
        <v>0</v>
      </c>
      <c r="M542" s="91">
        <v>0.02</v>
      </c>
      <c r="N542" s="91">
        <v>0</v>
      </c>
      <c r="O542" s="91">
        <v>0.02</v>
      </c>
      <c r="P542" s="91">
        <v>30273.17</v>
      </c>
      <c r="Q542" s="91">
        <v>0</v>
      </c>
      <c r="R542" s="91">
        <v>0</v>
      </c>
      <c r="S542" s="91">
        <v>0</v>
      </c>
      <c r="T542" s="91">
        <v>93696.01</v>
      </c>
      <c r="U542" s="91">
        <v>409093.09</v>
      </c>
      <c r="V542" s="91">
        <v>18530.09</v>
      </c>
      <c r="W542" s="91">
        <v>64565.35</v>
      </c>
      <c r="X542" s="91">
        <v>2094813.76</v>
      </c>
      <c r="Y542" s="91">
        <v>62584.02</v>
      </c>
      <c r="Z542" s="91">
        <v>0</v>
      </c>
      <c r="AA542" s="91">
        <v>0</v>
      </c>
      <c r="AB542" s="91">
        <v>0</v>
      </c>
      <c r="AC542" s="326">
        <v>2887691.9699999997</v>
      </c>
      <c r="AD542" s="91">
        <v>241935.33</v>
      </c>
      <c r="AE542" s="91">
        <v>187986.78</v>
      </c>
      <c r="AF542" s="91">
        <v>0</v>
      </c>
      <c r="AG542" s="91">
        <v>0</v>
      </c>
      <c r="AH542" s="91">
        <v>0</v>
      </c>
      <c r="AI542" s="91">
        <v>0</v>
      </c>
      <c r="AJ542" s="91">
        <v>1474933.47</v>
      </c>
      <c r="AK542" s="91">
        <v>2156568.16</v>
      </c>
      <c r="AL542" s="91">
        <v>128893.5</v>
      </c>
      <c r="AM542" s="91">
        <v>0</v>
      </c>
      <c r="AN542" s="91">
        <v>2085136.43</v>
      </c>
      <c r="AO542" s="91">
        <v>5472.32</v>
      </c>
      <c r="AP542" s="91">
        <v>121139.96</v>
      </c>
      <c r="AQ542" s="91">
        <v>0</v>
      </c>
      <c r="AR542" s="91">
        <v>0</v>
      </c>
      <c r="AS542" s="91">
        <v>7442133.8599999994</v>
      </c>
      <c r="AT542" s="91">
        <v>4763353.51</v>
      </c>
      <c r="AU542" s="91">
        <v>266143.13999999996</v>
      </c>
      <c r="AV542" s="92">
        <v>44926</v>
      </c>
      <c r="AW542" t="s">
        <v>11</v>
      </c>
      <c r="AX542">
        <v>2022</v>
      </c>
      <c r="AY542" t="s">
        <v>170</v>
      </c>
    </row>
    <row r="543" spans="1:51" x14ac:dyDescent="0.25">
      <c r="A543" s="89">
        <v>96</v>
      </c>
      <c r="B543" s="90" t="s">
        <v>73</v>
      </c>
      <c r="C543" s="91">
        <v>193928041.69</v>
      </c>
      <c r="D543" s="91">
        <v>19738.09</v>
      </c>
      <c r="E543" s="91">
        <v>0</v>
      </c>
      <c r="F543" s="91">
        <v>0</v>
      </c>
      <c r="G543" s="91">
        <v>145316.99</v>
      </c>
      <c r="H543" s="91">
        <v>0</v>
      </c>
      <c r="I543" s="91">
        <v>0</v>
      </c>
      <c r="J543" s="91">
        <v>1216200.45</v>
      </c>
      <c r="K543" s="91">
        <v>1234044.6399999999</v>
      </c>
      <c r="L543" s="91">
        <v>0</v>
      </c>
      <c r="M543" s="91">
        <v>79959445.939999998</v>
      </c>
      <c r="N543" s="91">
        <v>86799919.569999993</v>
      </c>
      <c r="O543" s="91">
        <v>166759365.50999999</v>
      </c>
      <c r="P543" s="91">
        <v>513077.39999999997</v>
      </c>
      <c r="Q543" s="91">
        <v>0</v>
      </c>
      <c r="R543" s="91">
        <v>0</v>
      </c>
      <c r="S543" s="91">
        <v>0</v>
      </c>
      <c r="T543" s="91">
        <v>169887743.08000001</v>
      </c>
      <c r="U543" s="91">
        <v>4473134.66</v>
      </c>
      <c r="V543" s="91">
        <v>367987.51999999996</v>
      </c>
      <c r="W543" s="91">
        <v>261955.66000000003</v>
      </c>
      <c r="X543" s="91">
        <v>746125.54</v>
      </c>
      <c r="Y543" s="91">
        <v>155966.53</v>
      </c>
      <c r="Z543" s="91">
        <v>0</v>
      </c>
      <c r="AA543" s="91">
        <v>43877.61</v>
      </c>
      <c r="AB543" s="91">
        <v>8740.51</v>
      </c>
      <c r="AC543" s="326">
        <v>9037674.2400000002</v>
      </c>
      <c r="AD543" s="91">
        <v>1064271.1299999999</v>
      </c>
      <c r="AE543" s="91">
        <v>963204.07</v>
      </c>
      <c r="AF543" s="91">
        <v>0</v>
      </c>
      <c r="AG543" s="91">
        <v>0</v>
      </c>
      <c r="AH543" s="91">
        <v>0</v>
      </c>
      <c r="AI543" s="91">
        <v>0</v>
      </c>
      <c r="AJ543" s="91">
        <v>93537.26</v>
      </c>
      <c r="AK543" s="91">
        <v>1311767.6300000001</v>
      </c>
      <c r="AL543" s="91">
        <v>579121.87</v>
      </c>
      <c r="AM543" s="91">
        <v>0</v>
      </c>
      <c r="AN543" s="91">
        <v>2009522.52</v>
      </c>
      <c r="AO543" s="91">
        <v>0</v>
      </c>
      <c r="AP543" s="91">
        <v>74420.460000000006</v>
      </c>
      <c r="AQ543" s="91">
        <v>0</v>
      </c>
      <c r="AR543" s="91">
        <v>0</v>
      </c>
      <c r="AS543" s="91">
        <v>17216474.73</v>
      </c>
      <c r="AT543" s="91">
        <v>6823823.8799999999</v>
      </c>
      <c r="AU543" s="91">
        <v>2848991.4</v>
      </c>
      <c r="AV543" s="92">
        <v>44926</v>
      </c>
      <c r="AW543" t="s">
        <v>11</v>
      </c>
      <c r="AX543">
        <v>2022</v>
      </c>
      <c r="AY543" t="s">
        <v>153</v>
      </c>
    </row>
    <row r="544" spans="1:51" x14ac:dyDescent="0.25">
      <c r="A544" s="89">
        <v>103</v>
      </c>
      <c r="B544" s="90" t="s">
        <v>74</v>
      </c>
      <c r="C544" s="91">
        <v>477738.6</v>
      </c>
      <c r="D544" s="91">
        <v>0</v>
      </c>
      <c r="E544" s="91">
        <v>0</v>
      </c>
      <c r="F544" s="91">
        <v>0</v>
      </c>
      <c r="G544" s="91">
        <v>0</v>
      </c>
      <c r="H544" s="91">
        <v>0</v>
      </c>
      <c r="I544" s="91">
        <v>0</v>
      </c>
      <c r="J544" s="91">
        <v>0</v>
      </c>
      <c r="K544" s="91">
        <v>0</v>
      </c>
      <c r="L544" s="91">
        <v>0</v>
      </c>
      <c r="M544" s="91">
        <v>16734.72</v>
      </c>
      <c r="N544" s="91">
        <v>0</v>
      </c>
      <c r="O544" s="91">
        <v>16734.72</v>
      </c>
      <c r="P544" s="91">
        <v>0</v>
      </c>
      <c r="Q544" s="91">
        <v>0</v>
      </c>
      <c r="R544" s="91">
        <v>0</v>
      </c>
      <c r="S544" s="91">
        <v>0</v>
      </c>
      <c r="T544" s="91">
        <v>16734.72</v>
      </c>
      <c r="U544" s="91">
        <v>8210.1299999999992</v>
      </c>
      <c r="V544" s="91">
        <v>0</v>
      </c>
      <c r="W544" s="91">
        <v>0</v>
      </c>
      <c r="X544" s="91">
        <v>0</v>
      </c>
      <c r="Y544" s="91">
        <v>0</v>
      </c>
      <c r="Z544" s="91">
        <v>0</v>
      </c>
      <c r="AA544" s="91">
        <v>0</v>
      </c>
      <c r="AB544" s="91">
        <v>0</v>
      </c>
      <c r="AC544" s="326">
        <v>409.92</v>
      </c>
      <c r="AD544" s="91">
        <v>10527.33</v>
      </c>
      <c r="AE544" s="91">
        <v>114361.04</v>
      </c>
      <c r="AF544" s="91">
        <v>0</v>
      </c>
      <c r="AG544" s="91">
        <v>0</v>
      </c>
      <c r="AH544" s="91">
        <v>0</v>
      </c>
      <c r="AI544" s="91">
        <v>0</v>
      </c>
      <c r="AJ544" s="91">
        <v>0</v>
      </c>
      <c r="AK544" s="91">
        <v>405.85</v>
      </c>
      <c r="AL544" s="91">
        <v>7253.97</v>
      </c>
      <c r="AM544" s="91">
        <v>0</v>
      </c>
      <c r="AN544" s="91">
        <v>25782.94</v>
      </c>
      <c r="AO544" s="91">
        <v>0</v>
      </c>
      <c r="AP544" s="91">
        <v>229.95</v>
      </c>
      <c r="AQ544" s="91">
        <v>0</v>
      </c>
      <c r="AR544" s="91">
        <v>0</v>
      </c>
      <c r="AS544" s="91">
        <v>133508.41999999998</v>
      </c>
      <c r="AT544" s="91">
        <v>327495.46000000002</v>
      </c>
      <c r="AU544" s="91">
        <v>293822.75</v>
      </c>
      <c r="AV544" s="92">
        <v>44926</v>
      </c>
      <c r="AW544" t="s">
        <v>11</v>
      </c>
      <c r="AX544">
        <v>2022</v>
      </c>
      <c r="AY544" t="s">
        <v>184</v>
      </c>
    </row>
    <row r="545" spans="1:51" x14ac:dyDescent="0.25">
      <c r="A545" s="89">
        <v>23</v>
      </c>
      <c r="B545" s="90" t="s">
        <v>75</v>
      </c>
      <c r="C545" s="91">
        <v>99978396.149999991</v>
      </c>
      <c r="D545" s="91">
        <v>77026.94</v>
      </c>
      <c r="E545" s="91">
        <v>0</v>
      </c>
      <c r="F545" s="91">
        <v>0</v>
      </c>
      <c r="G545" s="91">
        <v>80570.710000000006</v>
      </c>
      <c r="H545" s="91">
        <v>0</v>
      </c>
      <c r="I545" s="91">
        <v>0</v>
      </c>
      <c r="J545" s="91">
        <v>1867397.4</v>
      </c>
      <c r="K545" s="91">
        <v>951902.90999999992</v>
      </c>
      <c r="L545" s="91">
        <v>0</v>
      </c>
      <c r="M545" s="91">
        <v>385500.67</v>
      </c>
      <c r="N545" s="91">
        <v>12933564.09</v>
      </c>
      <c r="O545" s="91">
        <v>13319064.76</v>
      </c>
      <c r="P545" s="91">
        <v>0</v>
      </c>
      <c r="Q545" s="91">
        <v>0</v>
      </c>
      <c r="R545" s="91">
        <v>0</v>
      </c>
      <c r="S545" s="91">
        <v>0</v>
      </c>
      <c r="T545" s="91">
        <v>16524646.029999999</v>
      </c>
      <c r="U545" s="91">
        <v>28865276.890000001</v>
      </c>
      <c r="V545" s="91">
        <v>10442121.309999999</v>
      </c>
      <c r="W545" s="91">
        <v>1068982.73</v>
      </c>
      <c r="X545" s="91">
        <v>10811851.640000001</v>
      </c>
      <c r="Y545" s="91">
        <v>1115943.4000000001</v>
      </c>
      <c r="Z545" s="91">
        <v>0</v>
      </c>
      <c r="AA545" s="91">
        <v>562365.71</v>
      </c>
      <c r="AB545" s="91">
        <v>1162722.31</v>
      </c>
      <c r="AC545" s="326">
        <v>9004429.4800000004</v>
      </c>
      <c r="AD545" s="91">
        <v>6625213.96</v>
      </c>
      <c r="AE545" s="91">
        <v>2904766.83</v>
      </c>
      <c r="AF545" s="91">
        <v>0</v>
      </c>
      <c r="AG545" s="91">
        <v>0</v>
      </c>
      <c r="AH545" s="91">
        <v>0</v>
      </c>
      <c r="AI545" s="91">
        <v>0</v>
      </c>
      <c r="AJ545" s="91">
        <v>566297.02</v>
      </c>
      <c r="AK545" s="91">
        <v>1995914.1400000001</v>
      </c>
      <c r="AL545" s="91">
        <v>536158.79</v>
      </c>
      <c r="AM545" s="91">
        <v>0</v>
      </c>
      <c r="AN545" s="91">
        <v>4749779.37</v>
      </c>
      <c r="AO545" s="91">
        <v>0</v>
      </c>
      <c r="AP545" s="91">
        <v>461683.16</v>
      </c>
      <c r="AQ545" s="91">
        <v>0</v>
      </c>
      <c r="AR545" s="91">
        <v>0</v>
      </c>
      <c r="AS545" s="91">
        <v>73129971.279999986</v>
      </c>
      <c r="AT545" s="91">
        <v>10323778.84</v>
      </c>
      <c r="AU545" s="91">
        <v>2580243.38</v>
      </c>
      <c r="AV545" s="92">
        <v>44926</v>
      </c>
      <c r="AW545" t="s">
        <v>11</v>
      </c>
      <c r="AX545">
        <v>2022</v>
      </c>
      <c r="AY545" t="s">
        <v>159</v>
      </c>
    </row>
    <row r="546" spans="1:51" x14ac:dyDescent="0.25">
      <c r="A546" s="89">
        <v>62</v>
      </c>
      <c r="B546" s="90" t="s">
        <v>203</v>
      </c>
      <c r="C546" s="91">
        <v>14527784.479999999</v>
      </c>
      <c r="D546" s="91">
        <v>1369300.3099999998</v>
      </c>
      <c r="E546" s="91">
        <v>0</v>
      </c>
      <c r="F546" s="91">
        <v>0</v>
      </c>
      <c r="G546" s="91">
        <v>0</v>
      </c>
      <c r="H546" s="91">
        <v>0</v>
      </c>
      <c r="I546" s="91">
        <v>0</v>
      </c>
      <c r="J546" s="91">
        <v>0</v>
      </c>
      <c r="K546" s="91">
        <v>0</v>
      </c>
      <c r="L546" s="91">
        <v>0</v>
      </c>
      <c r="M546" s="91">
        <v>0</v>
      </c>
      <c r="N546" s="91">
        <v>0</v>
      </c>
      <c r="O546" s="91">
        <v>0</v>
      </c>
      <c r="P546" s="91">
        <v>13155714.989999998</v>
      </c>
      <c r="Q546" s="91">
        <v>0</v>
      </c>
      <c r="R546" s="91">
        <v>0</v>
      </c>
      <c r="S546" s="91">
        <v>0</v>
      </c>
      <c r="T546" s="91">
        <v>14525015.299999999</v>
      </c>
      <c r="U546" s="91">
        <v>0</v>
      </c>
      <c r="V546" s="91">
        <v>0</v>
      </c>
      <c r="W546" s="91">
        <v>0</v>
      </c>
      <c r="X546" s="91">
        <v>0</v>
      </c>
      <c r="Y546" s="91">
        <v>0</v>
      </c>
      <c r="Z546" s="91">
        <v>0</v>
      </c>
      <c r="AA546" s="91">
        <v>0</v>
      </c>
      <c r="AB546" s="91">
        <v>0</v>
      </c>
      <c r="AC546" s="326">
        <v>0</v>
      </c>
      <c r="AD546" s="91">
        <v>0</v>
      </c>
      <c r="AE546" s="91">
        <v>0</v>
      </c>
      <c r="AF546" s="91">
        <v>0</v>
      </c>
      <c r="AG546" s="91">
        <v>0</v>
      </c>
      <c r="AH546" s="91">
        <v>0</v>
      </c>
      <c r="AI546" s="91">
        <v>0</v>
      </c>
      <c r="AJ546" s="91">
        <v>0</v>
      </c>
      <c r="AK546" s="91">
        <v>2769.18</v>
      </c>
      <c r="AL546" s="91">
        <v>0</v>
      </c>
      <c r="AM546" s="91">
        <v>0</v>
      </c>
      <c r="AN546" s="91">
        <v>0</v>
      </c>
      <c r="AO546" s="91">
        <v>0</v>
      </c>
      <c r="AP546" s="91">
        <v>0</v>
      </c>
      <c r="AQ546" s="91">
        <v>0</v>
      </c>
      <c r="AR546" s="91">
        <v>0</v>
      </c>
      <c r="AS546" s="91">
        <v>0</v>
      </c>
      <c r="AT546" s="91">
        <v>2769.18</v>
      </c>
      <c r="AU546" s="91">
        <v>0</v>
      </c>
      <c r="AV546" s="92">
        <v>44926</v>
      </c>
      <c r="AW546" t="s">
        <v>11</v>
      </c>
      <c r="AX546">
        <v>2022</v>
      </c>
      <c r="AY546" t="s">
        <v>169</v>
      </c>
    </row>
    <row r="547" spans="1:51" x14ac:dyDescent="0.25">
      <c r="A547" s="89">
        <v>77</v>
      </c>
      <c r="B547" s="90" t="s">
        <v>195</v>
      </c>
      <c r="C547" s="91">
        <v>43891.16</v>
      </c>
      <c r="D547" s="91">
        <v>0</v>
      </c>
      <c r="E547" s="91">
        <v>0</v>
      </c>
      <c r="F547" s="91">
        <v>0</v>
      </c>
      <c r="G547" s="91">
        <v>0</v>
      </c>
      <c r="H547" s="91">
        <v>0</v>
      </c>
      <c r="I547" s="91">
        <v>0</v>
      </c>
      <c r="J547" s="91">
        <v>975.04</v>
      </c>
      <c r="K547" s="91">
        <v>27157.5</v>
      </c>
      <c r="L547" s="91">
        <v>0</v>
      </c>
      <c r="M547" s="91">
        <v>0</v>
      </c>
      <c r="N547" s="91">
        <v>0</v>
      </c>
      <c r="O547" s="91">
        <v>0</v>
      </c>
      <c r="P547" s="91">
        <v>0</v>
      </c>
      <c r="Q547" s="91">
        <v>0</v>
      </c>
      <c r="R547" s="91">
        <v>0</v>
      </c>
      <c r="S547" s="91">
        <v>0</v>
      </c>
      <c r="T547" s="91">
        <v>28132.54</v>
      </c>
      <c r="U547" s="91">
        <v>0</v>
      </c>
      <c r="V547" s="91">
        <v>0</v>
      </c>
      <c r="W547" s="91">
        <v>0</v>
      </c>
      <c r="X547" s="91">
        <v>0</v>
      </c>
      <c r="Y547" s="91">
        <v>0</v>
      </c>
      <c r="Z547" s="91">
        <v>0</v>
      </c>
      <c r="AA547" s="91">
        <v>0</v>
      </c>
      <c r="AB547" s="91">
        <v>0</v>
      </c>
      <c r="AC547" s="326">
        <v>0</v>
      </c>
      <c r="AD547" s="91">
        <v>0</v>
      </c>
      <c r="AE547" s="91">
        <v>0</v>
      </c>
      <c r="AF547" s="91">
        <v>0</v>
      </c>
      <c r="AG547" s="91">
        <v>0</v>
      </c>
      <c r="AH547" s="91">
        <v>0</v>
      </c>
      <c r="AI547" s="91">
        <v>0</v>
      </c>
      <c r="AJ547" s="91">
        <v>0</v>
      </c>
      <c r="AK547" s="91">
        <v>15758.62</v>
      </c>
      <c r="AL547" s="91">
        <v>0</v>
      </c>
      <c r="AM547" s="91">
        <v>0</v>
      </c>
      <c r="AN547" s="91">
        <v>0</v>
      </c>
      <c r="AO547" s="91">
        <v>0</v>
      </c>
      <c r="AP547" s="91">
        <v>0</v>
      </c>
      <c r="AQ547" s="91">
        <v>0</v>
      </c>
      <c r="AR547" s="91">
        <v>0</v>
      </c>
      <c r="AS547" s="91">
        <v>0</v>
      </c>
      <c r="AT547" s="91">
        <v>15758.62</v>
      </c>
      <c r="AU547" s="91">
        <v>0</v>
      </c>
      <c r="AV547" s="92">
        <v>44926</v>
      </c>
      <c r="AW547" t="s">
        <v>11</v>
      </c>
      <c r="AX547">
        <v>2022</v>
      </c>
      <c r="AY547" t="s">
        <v>196</v>
      </c>
    </row>
    <row r="548" spans="1:51" x14ac:dyDescent="0.25">
      <c r="A548" s="89">
        <v>114</v>
      </c>
      <c r="B548" s="90" t="s">
        <v>76</v>
      </c>
      <c r="C548" s="91">
        <v>157776228.13</v>
      </c>
      <c r="D548" s="91">
        <v>3887.37</v>
      </c>
      <c r="E548" s="91">
        <v>0</v>
      </c>
      <c r="F548" s="91">
        <v>0</v>
      </c>
      <c r="G548" s="91">
        <v>653.25</v>
      </c>
      <c r="H548" s="91">
        <v>0</v>
      </c>
      <c r="I548" s="91">
        <v>0</v>
      </c>
      <c r="J548" s="91">
        <v>85188.9</v>
      </c>
      <c r="K548" s="91">
        <v>1372736.6900000002</v>
      </c>
      <c r="L548" s="91">
        <v>0</v>
      </c>
      <c r="M548" s="91">
        <v>90621873.799999997</v>
      </c>
      <c r="N548" s="91">
        <v>16720970.32</v>
      </c>
      <c r="O548" s="91">
        <v>107342844.12</v>
      </c>
      <c r="P548" s="91">
        <v>50598.59</v>
      </c>
      <c r="Q548" s="91">
        <v>0</v>
      </c>
      <c r="R548" s="91">
        <v>0</v>
      </c>
      <c r="S548" s="91">
        <v>0</v>
      </c>
      <c r="T548" s="91">
        <v>108855908.92</v>
      </c>
      <c r="U548" s="91">
        <v>2442157.89</v>
      </c>
      <c r="V548" s="91">
        <v>972400.48</v>
      </c>
      <c r="W548" s="91">
        <v>557313.28000000003</v>
      </c>
      <c r="X548" s="91">
        <v>12141543.01</v>
      </c>
      <c r="Y548" s="91">
        <v>1367360.1199999999</v>
      </c>
      <c r="Z548" s="91">
        <v>0</v>
      </c>
      <c r="AA548" s="91">
        <v>0</v>
      </c>
      <c r="AB548" s="91">
        <v>0</v>
      </c>
      <c r="AC548" s="326">
        <v>7441700.1399999997</v>
      </c>
      <c r="AD548" s="91">
        <v>2269131.27</v>
      </c>
      <c r="AE548" s="91">
        <v>738799.78</v>
      </c>
      <c r="AF548" s="91">
        <v>0</v>
      </c>
      <c r="AG548" s="91">
        <v>0</v>
      </c>
      <c r="AH548" s="91">
        <v>0</v>
      </c>
      <c r="AI548" s="91">
        <v>0</v>
      </c>
      <c r="AJ548" s="91">
        <v>12604262.130000001</v>
      </c>
      <c r="AK548" s="91">
        <v>1356771.6400000001</v>
      </c>
      <c r="AL548" s="91">
        <v>492998.67000000004</v>
      </c>
      <c r="AM548" s="91">
        <v>0</v>
      </c>
      <c r="AN548" s="91">
        <v>1577489.9</v>
      </c>
      <c r="AO548" s="91">
        <v>0</v>
      </c>
      <c r="AP548" s="91">
        <v>306536.39</v>
      </c>
      <c r="AQ548" s="91">
        <v>0</v>
      </c>
      <c r="AR548" s="91">
        <v>0</v>
      </c>
      <c r="AS548" s="91">
        <v>40534668.100000001</v>
      </c>
      <c r="AT548" s="91">
        <v>8385651.1099999994</v>
      </c>
      <c r="AU548" s="91">
        <v>4651854.51</v>
      </c>
      <c r="AV548" s="92">
        <v>44926</v>
      </c>
      <c r="AW548" t="s">
        <v>11</v>
      </c>
      <c r="AX548">
        <v>2022</v>
      </c>
      <c r="AY548" t="s">
        <v>154</v>
      </c>
    </row>
    <row r="549" spans="1:51" x14ac:dyDescent="0.25">
      <c r="A549" s="89">
        <v>48</v>
      </c>
      <c r="B549" s="90" t="s">
        <v>77</v>
      </c>
      <c r="C549" s="91">
        <v>19756221.960000001</v>
      </c>
      <c r="D549" s="91">
        <v>51173.579999999994</v>
      </c>
      <c r="E549" s="91">
        <v>0</v>
      </c>
      <c r="F549" s="91">
        <v>0</v>
      </c>
      <c r="G549" s="91">
        <v>20826.11</v>
      </c>
      <c r="H549" s="91">
        <v>0</v>
      </c>
      <c r="I549" s="91">
        <v>0</v>
      </c>
      <c r="J549" s="91">
        <v>6257.82</v>
      </c>
      <c r="K549" s="91">
        <v>102158.39999999999</v>
      </c>
      <c r="L549" s="91">
        <v>0</v>
      </c>
      <c r="M549" s="91">
        <v>2729844.81</v>
      </c>
      <c r="N549" s="91">
        <v>6403719.9399999995</v>
      </c>
      <c r="O549" s="91">
        <v>9133564.75</v>
      </c>
      <c r="P549" s="91">
        <v>717324.55999999994</v>
      </c>
      <c r="Q549" s="91">
        <v>0</v>
      </c>
      <c r="R549" s="91">
        <v>0</v>
      </c>
      <c r="S549" s="91">
        <v>0</v>
      </c>
      <c r="T549" s="91">
        <v>10031305.220000001</v>
      </c>
      <c r="U549" s="91">
        <v>23247.1</v>
      </c>
      <c r="V549" s="91">
        <v>23242.23</v>
      </c>
      <c r="W549" s="91">
        <v>0</v>
      </c>
      <c r="X549" s="91">
        <v>0</v>
      </c>
      <c r="Y549" s="91">
        <v>0</v>
      </c>
      <c r="Z549" s="91">
        <v>0</v>
      </c>
      <c r="AA549" s="91">
        <v>5769336.8200000003</v>
      </c>
      <c r="AB549" s="91">
        <v>0</v>
      </c>
      <c r="AC549" s="326">
        <v>736705.55</v>
      </c>
      <c r="AD549" s="91">
        <v>660517.16</v>
      </c>
      <c r="AE549" s="91">
        <v>129976.63</v>
      </c>
      <c r="AF549" s="91">
        <v>0</v>
      </c>
      <c r="AG549" s="91">
        <v>0</v>
      </c>
      <c r="AH549" s="91">
        <v>0</v>
      </c>
      <c r="AI549" s="91">
        <v>0</v>
      </c>
      <c r="AJ549" s="91">
        <v>27671.37</v>
      </c>
      <c r="AK549" s="91">
        <v>354147.43</v>
      </c>
      <c r="AL549" s="91">
        <v>0</v>
      </c>
      <c r="AM549" s="91">
        <v>0</v>
      </c>
      <c r="AN549" s="91">
        <v>1149661.3700000001</v>
      </c>
      <c r="AO549" s="91">
        <v>0</v>
      </c>
      <c r="AP549" s="91">
        <v>195454.22999999998</v>
      </c>
      <c r="AQ549" s="91">
        <v>0</v>
      </c>
      <c r="AR549" s="91">
        <v>0</v>
      </c>
      <c r="AS549" s="91">
        <v>7370696.8600000003</v>
      </c>
      <c r="AT549" s="91">
        <v>2354219.88</v>
      </c>
      <c r="AU549" s="91">
        <v>654956.85</v>
      </c>
      <c r="AV549" s="92">
        <v>44926</v>
      </c>
      <c r="AW549" t="s">
        <v>11</v>
      </c>
      <c r="AX549">
        <v>2022</v>
      </c>
      <c r="AY549" t="s">
        <v>163</v>
      </c>
    </row>
    <row r="550" spans="1:51" x14ac:dyDescent="0.25">
      <c r="A550" s="89">
        <v>120</v>
      </c>
      <c r="B550" s="90" t="s">
        <v>78</v>
      </c>
      <c r="C550" s="91">
        <v>0</v>
      </c>
      <c r="D550" s="91">
        <v>0</v>
      </c>
      <c r="E550" s="91">
        <v>0</v>
      </c>
      <c r="F550" s="91">
        <v>0</v>
      </c>
      <c r="G550" s="91">
        <v>0</v>
      </c>
      <c r="H550" s="91">
        <v>0</v>
      </c>
      <c r="I550" s="91">
        <v>0</v>
      </c>
      <c r="J550" s="91">
        <v>0</v>
      </c>
      <c r="K550" s="91">
        <v>0</v>
      </c>
      <c r="L550" s="91">
        <v>0</v>
      </c>
      <c r="M550" s="91">
        <v>0</v>
      </c>
      <c r="N550" s="91">
        <v>0</v>
      </c>
      <c r="O550" s="91">
        <v>0</v>
      </c>
      <c r="P550" s="91">
        <v>0</v>
      </c>
      <c r="Q550" s="91">
        <v>0</v>
      </c>
      <c r="R550" s="91">
        <v>0</v>
      </c>
      <c r="S550" s="91">
        <v>0</v>
      </c>
      <c r="T550" s="91">
        <v>0</v>
      </c>
      <c r="U550" s="91">
        <v>0</v>
      </c>
      <c r="V550" s="91">
        <v>0</v>
      </c>
      <c r="W550" s="91">
        <v>0</v>
      </c>
      <c r="X550" s="91">
        <v>0</v>
      </c>
      <c r="Y550" s="91">
        <v>0</v>
      </c>
      <c r="Z550" s="91">
        <v>0</v>
      </c>
      <c r="AA550" s="91">
        <v>0</v>
      </c>
      <c r="AB550" s="91">
        <v>0</v>
      </c>
      <c r="AC550" s="326">
        <v>0</v>
      </c>
      <c r="AD550" s="91">
        <v>0</v>
      </c>
      <c r="AE550" s="91">
        <v>0</v>
      </c>
      <c r="AF550" s="91">
        <v>0</v>
      </c>
      <c r="AG550" s="91">
        <v>0</v>
      </c>
      <c r="AH550" s="91">
        <v>0</v>
      </c>
      <c r="AI550" s="91">
        <v>0</v>
      </c>
      <c r="AJ550" s="91">
        <v>0</v>
      </c>
      <c r="AK550" s="91">
        <v>0</v>
      </c>
      <c r="AL550" s="91">
        <v>0</v>
      </c>
      <c r="AM550" s="91">
        <v>0</v>
      </c>
      <c r="AN550" s="91">
        <v>0</v>
      </c>
      <c r="AO550" s="91">
        <v>0</v>
      </c>
      <c r="AP550" s="91">
        <v>0</v>
      </c>
      <c r="AQ550" s="91">
        <v>0</v>
      </c>
      <c r="AR550" s="91">
        <v>0</v>
      </c>
      <c r="AS550" s="91">
        <v>0</v>
      </c>
      <c r="AT550" s="91">
        <v>0</v>
      </c>
      <c r="AU550" s="91">
        <v>0</v>
      </c>
      <c r="AV550" s="92">
        <v>44926</v>
      </c>
      <c r="AW550" t="s">
        <v>11</v>
      </c>
      <c r="AX550">
        <v>2022</v>
      </c>
      <c r="AY550" t="s">
        <v>187</v>
      </c>
    </row>
    <row r="551" spans="1:51" x14ac:dyDescent="0.25">
      <c r="A551" s="89">
        <v>86</v>
      </c>
      <c r="B551" s="90" t="s">
        <v>197</v>
      </c>
      <c r="C551" s="91">
        <v>843934.21000000008</v>
      </c>
      <c r="D551" s="91">
        <v>0</v>
      </c>
      <c r="E551" s="91">
        <v>0</v>
      </c>
      <c r="F551" s="91">
        <v>0</v>
      </c>
      <c r="G551" s="91">
        <v>0</v>
      </c>
      <c r="H551" s="91">
        <v>0</v>
      </c>
      <c r="I551" s="91">
        <v>0</v>
      </c>
      <c r="J551" s="91">
        <v>211.4</v>
      </c>
      <c r="K551" s="91">
        <v>0</v>
      </c>
      <c r="L551" s="91">
        <v>0</v>
      </c>
      <c r="M551" s="91">
        <v>1045</v>
      </c>
      <c r="N551" s="91">
        <v>602921.27</v>
      </c>
      <c r="O551" s="91">
        <v>603966.27</v>
      </c>
      <c r="P551" s="91">
        <v>56802.05</v>
      </c>
      <c r="Q551" s="91">
        <v>0</v>
      </c>
      <c r="R551" s="91">
        <v>0</v>
      </c>
      <c r="S551" s="91">
        <v>0</v>
      </c>
      <c r="T551" s="91">
        <v>660979.72000000009</v>
      </c>
      <c r="U551" s="91">
        <v>0</v>
      </c>
      <c r="V551" s="91">
        <v>0</v>
      </c>
      <c r="W551" s="91">
        <v>0</v>
      </c>
      <c r="X551" s="91">
        <v>152452.5</v>
      </c>
      <c r="Y551" s="91">
        <v>0</v>
      </c>
      <c r="Z551" s="91">
        <v>0</v>
      </c>
      <c r="AA551" s="91">
        <v>0</v>
      </c>
      <c r="AB551" s="91">
        <v>0</v>
      </c>
      <c r="AC551" s="326">
        <v>2111.4699999999998</v>
      </c>
      <c r="AD551" s="91">
        <v>0</v>
      </c>
      <c r="AE551" s="91">
        <v>0</v>
      </c>
      <c r="AF551" s="91">
        <v>0</v>
      </c>
      <c r="AG551" s="91">
        <v>0</v>
      </c>
      <c r="AH551" s="91">
        <v>0</v>
      </c>
      <c r="AI551" s="91">
        <v>0</v>
      </c>
      <c r="AJ551" s="91">
        <v>7950</v>
      </c>
      <c r="AK551" s="91">
        <v>10854.98</v>
      </c>
      <c r="AL551" s="91">
        <v>0</v>
      </c>
      <c r="AM551" s="91">
        <v>0</v>
      </c>
      <c r="AN551" s="91">
        <v>0</v>
      </c>
      <c r="AO551" s="91">
        <v>0</v>
      </c>
      <c r="AP551" s="91">
        <v>9085.48</v>
      </c>
      <c r="AQ551" s="91">
        <v>0</v>
      </c>
      <c r="AR551" s="91">
        <v>0</v>
      </c>
      <c r="AS551" s="91">
        <v>162513.97</v>
      </c>
      <c r="AT551" s="91">
        <v>20440.519999999997</v>
      </c>
      <c r="AU551" s="91">
        <v>500.06</v>
      </c>
      <c r="AV551" s="92">
        <v>44926</v>
      </c>
      <c r="AW551" t="s">
        <v>11</v>
      </c>
      <c r="AX551">
        <v>2022</v>
      </c>
      <c r="AY551" t="s">
        <v>198</v>
      </c>
    </row>
    <row r="552" spans="1:51" x14ac:dyDescent="0.25">
      <c r="A552" s="89">
        <v>100</v>
      </c>
      <c r="B552" s="90" t="s">
        <v>79</v>
      </c>
      <c r="C552" s="91">
        <v>251919135.52000001</v>
      </c>
      <c r="D552" s="91">
        <v>26600.94</v>
      </c>
      <c r="E552" s="91">
        <v>0</v>
      </c>
      <c r="F552" s="91">
        <v>16927.59</v>
      </c>
      <c r="G552" s="91">
        <v>156902.68</v>
      </c>
      <c r="H552" s="91">
        <v>0</v>
      </c>
      <c r="I552" s="91">
        <v>0</v>
      </c>
      <c r="J552" s="91">
        <v>1151128.93</v>
      </c>
      <c r="K552" s="91">
        <v>259154.74</v>
      </c>
      <c r="L552" s="91">
        <v>0</v>
      </c>
      <c r="M552" s="91">
        <v>106996140.25</v>
      </c>
      <c r="N552" s="91">
        <v>87993778.070000008</v>
      </c>
      <c r="O552" s="91">
        <v>194989918.31999999</v>
      </c>
      <c r="P552" s="91">
        <v>1848122.0499999998</v>
      </c>
      <c r="Q552" s="91">
        <v>0</v>
      </c>
      <c r="R552" s="91">
        <v>0</v>
      </c>
      <c r="S552" s="91">
        <v>0</v>
      </c>
      <c r="T552" s="91">
        <v>198448755.25</v>
      </c>
      <c r="U552" s="91">
        <v>5210431.0200000005</v>
      </c>
      <c r="V552" s="91">
        <v>178124.93999999997</v>
      </c>
      <c r="W552" s="91">
        <v>68542.58</v>
      </c>
      <c r="X552" s="91">
        <v>197823.83</v>
      </c>
      <c r="Y552" s="91">
        <v>2887351.6100000003</v>
      </c>
      <c r="Z552" s="91">
        <v>0</v>
      </c>
      <c r="AA552" s="91">
        <v>0</v>
      </c>
      <c r="AB552" s="91">
        <v>0</v>
      </c>
      <c r="AC552" s="326">
        <v>8445403.4000000004</v>
      </c>
      <c r="AD552" s="91">
        <v>389484.04</v>
      </c>
      <c r="AE552" s="91">
        <v>488461.34</v>
      </c>
      <c r="AF552" s="91">
        <v>0</v>
      </c>
      <c r="AG552" s="91">
        <v>0</v>
      </c>
      <c r="AH552" s="91">
        <v>0</v>
      </c>
      <c r="AI552" s="91">
        <v>0</v>
      </c>
      <c r="AJ552" s="91">
        <v>26989466.609999999</v>
      </c>
      <c r="AK552" s="91">
        <v>1437958.57</v>
      </c>
      <c r="AL552" s="91">
        <v>144328.99</v>
      </c>
      <c r="AM552" s="91">
        <v>0</v>
      </c>
      <c r="AN552" s="91">
        <v>5318829.6900000004</v>
      </c>
      <c r="AO552" s="91">
        <v>0</v>
      </c>
      <c r="AP552" s="91">
        <v>16255.6</v>
      </c>
      <c r="AQ552" s="91">
        <v>0</v>
      </c>
      <c r="AR552" s="91">
        <v>0</v>
      </c>
      <c r="AS552" s="91">
        <v>44855089.370000005</v>
      </c>
      <c r="AT552" s="91">
        <v>8615290.9000000004</v>
      </c>
      <c r="AU552" s="91">
        <v>1697918.0499999998</v>
      </c>
      <c r="AV552" s="92">
        <v>44926</v>
      </c>
      <c r="AW552" t="s">
        <v>11</v>
      </c>
      <c r="AX552">
        <v>2022</v>
      </c>
      <c r="AY552" t="s">
        <v>151</v>
      </c>
    </row>
    <row r="553" spans="1:51" x14ac:dyDescent="0.25">
      <c r="A553" s="89">
        <v>12</v>
      </c>
      <c r="B553" s="90" t="s">
        <v>81</v>
      </c>
      <c r="C553" s="91">
        <v>289319343.06999999</v>
      </c>
      <c r="D553" s="91">
        <v>356308.06</v>
      </c>
      <c r="E553" s="91">
        <v>0</v>
      </c>
      <c r="F553" s="91">
        <v>0</v>
      </c>
      <c r="G553" s="91">
        <v>5210091.1900000004</v>
      </c>
      <c r="H553" s="91">
        <v>0</v>
      </c>
      <c r="I553" s="91">
        <v>0</v>
      </c>
      <c r="J553" s="91">
        <v>628024.04</v>
      </c>
      <c r="K553" s="91">
        <v>5328807.42</v>
      </c>
      <c r="L553" s="91">
        <v>0</v>
      </c>
      <c r="M553" s="91">
        <v>110218992.52000001</v>
      </c>
      <c r="N553" s="91">
        <v>56804269.160000004</v>
      </c>
      <c r="O553" s="91">
        <v>167023261.68000001</v>
      </c>
      <c r="P553" s="91">
        <v>4932235.16</v>
      </c>
      <c r="Q553" s="91">
        <v>0</v>
      </c>
      <c r="R553" s="91">
        <v>0</v>
      </c>
      <c r="S553" s="91">
        <v>0</v>
      </c>
      <c r="T553" s="91">
        <v>183478727.55000001</v>
      </c>
      <c r="U553" s="91">
        <v>1932959.72</v>
      </c>
      <c r="V553" s="91">
        <v>319126.3</v>
      </c>
      <c r="W553" s="91">
        <v>194063.75</v>
      </c>
      <c r="X553" s="91">
        <v>5357734.24</v>
      </c>
      <c r="Y553" s="91">
        <v>825026.92</v>
      </c>
      <c r="Z553" s="91">
        <v>0</v>
      </c>
      <c r="AA553" s="91">
        <v>6390325.1200000001</v>
      </c>
      <c r="AB553" s="91">
        <v>0</v>
      </c>
      <c r="AC553" s="326">
        <v>9785741.4800000004</v>
      </c>
      <c r="AD553" s="91">
        <v>3013856.31</v>
      </c>
      <c r="AE553" s="91">
        <v>97089.59</v>
      </c>
      <c r="AF553" s="91">
        <v>0</v>
      </c>
      <c r="AG553" s="91">
        <v>0</v>
      </c>
      <c r="AH553" s="91">
        <v>0</v>
      </c>
      <c r="AI553" s="91">
        <v>0</v>
      </c>
      <c r="AJ553" s="91">
        <v>65905087.410000004</v>
      </c>
      <c r="AK553" s="91">
        <v>5864700.79</v>
      </c>
      <c r="AL553" s="91">
        <v>460641.87</v>
      </c>
      <c r="AM553" s="91">
        <v>0</v>
      </c>
      <c r="AN553" s="91">
        <v>4781117.6399999997</v>
      </c>
      <c r="AO553" s="91">
        <v>290428.33</v>
      </c>
      <c r="AP553" s="91">
        <v>493319.71</v>
      </c>
      <c r="AQ553" s="91">
        <v>127706.19</v>
      </c>
      <c r="AR553" s="91">
        <v>0</v>
      </c>
      <c r="AS553" s="91">
        <v>93821010.840000004</v>
      </c>
      <c r="AT553" s="91">
        <v>12019604.530000001</v>
      </c>
      <c r="AU553" s="91">
        <v>1690</v>
      </c>
      <c r="AV553" s="92">
        <v>44926</v>
      </c>
      <c r="AW553" t="s">
        <v>11</v>
      </c>
      <c r="AX553">
        <v>2022</v>
      </c>
      <c r="AY553" t="s">
        <v>152</v>
      </c>
    </row>
    <row r="554" spans="1:51" x14ac:dyDescent="0.25">
      <c r="A554" s="89">
        <v>74</v>
      </c>
      <c r="B554" s="90" t="s">
        <v>82</v>
      </c>
      <c r="C554" s="91">
        <v>1513340069.8700001</v>
      </c>
      <c r="D554" s="91">
        <v>5807780.1300000008</v>
      </c>
      <c r="E554" s="91">
        <v>0</v>
      </c>
      <c r="F554" s="91">
        <v>0</v>
      </c>
      <c r="G554" s="91">
        <v>1051892.06</v>
      </c>
      <c r="H554" s="91">
        <v>0</v>
      </c>
      <c r="I554" s="91">
        <v>0</v>
      </c>
      <c r="J554" s="91">
        <v>9662093.8699999992</v>
      </c>
      <c r="K554" s="91">
        <v>5467515.4100000001</v>
      </c>
      <c r="L554" s="91">
        <v>0</v>
      </c>
      <c r="M554" s="91">
        <v>800379990.70000005</v>
      </c>
      <c r="N554" s="91">
        <v>383812684.38</v>
      </c>
      <c r="O554" s="91">
        <v>1184192675.0799999</v>
      </c>
      <c r="P554" s="91">
        <v>13128345.25</v>
      </c>
      <c r="Q554" s="91">
        <v>0</v>
      </c>
      <c r="R554" s="91">
        <v>0</v>
      </c>
      <c r="S554" s="91">
        <v>0</v>
      </c>
      <c r="T554" s="91">
        <v>1219310301.8000002</v>
      </c>
      <c r="U554" s="91">
        <v>893762</v>
      </c>
      <c r="V554" s="91">
        <v>901085</v>
      </c>
      <c r="W554" s="91">
        <v>176818.09</v>
      </c>
      <c r="X554" s="91">
        <v>10783189.01</v>
      </c>
      <c r="Y554" s="91">
        <v>610453.89</v>
      </c>
      <c r="Z554" s="91">
        <v>0</v>
      </c>
      <c r="AA554" s="91">
        <v>141818076.70999998</v>
      </c>
      <c r="AB554" s="91">
        <v>1923321.3199999998</v>
      </c>
      <c r="AC554" s="326">
        <v>67940355.670000002</v>
      </c>
      <c r="AD554" s="91">
        <v>659455.62</v>
      </c>
      <c r="AE554" s="91">
        <v>2052335.72</v>
      </c>
      <c r="AF554" s="91">
        <v>0</v>
      </c>
      <c r="AG554" s="91">
        <v>0</v>
      </c>
      <c r="AH554" s="91">
        <v>18282241.329999998</v>
      </c>
      <c r="AI554" s="91">
        <v>0</v>
      </c>
      <c r="AJ554" s="91">
        <v>22761387.440000001</v>
      </c>
      <c r="AK554" s="91">
        <v>4338717.5</v>
      </c>
      <c r="AL554" s="91">
        <v>394960.95</v>
      </c>
      <c r="AM554" s="91">
        <v>0</v>
      </c>
      <c r="AN554" s="91">
        <v>19044680.710000001</v>
      </c>
      <c r="AO554" s="91">
        <v>109058.57</v>
      </c>
      <c r="AP554" s="91">
        <v>1284642.27</v>
      </c>
      <c r="AQ554" s="91">
        <v>0</v>
      </c>
      <c r="AR554" s="91">
        <v>0</v>
      </c>
      <c r="AS554" s="91">
        <v>268802481.80000001</v>
      </c>
      <c r="AT554" s="91">
        <v>25227285.949999999</v>
      </c>
      <c r="AU554" s="91">
        <v>55225.95</v>
      </c>
      <c r="AV554" s="92">
        <v>44926</v>
      </c>
      <c r="AW554" t="s">
        <v>11</v>
      </c>
      <c r="AX554">
        <v>2022</v>
      </c>
      <c r="AY554" t="s">
        <v>148</v>
      </c>
    </row>
    <row r="555" spans="1:51" x14ac:dyDescent="0.25">
      <c r="A555" s="89">
        <v>71</v>
      </c>
      <c r="B555" s="90" t="s">
        <v>83</v>
      </c>
      <c r="C555" s="91">
        <v>91932205.429999992</v>
      </c>
      <c r="D555" s="91">
        <v>0</v>
      </c>
      <c r="E555" s="91">
        <v>0</v>
      </c>
      <c r="F555" s="91">
        <v>0</v>
      </c>
      <c r="G555" s="91">
        <v>1132292.27</v>
      </c>
      <c r="H555" s="91">
        <v>0</v>
      </c>
      <c r="I555" s="91">
        <v>0</v>
      </c>
      <c r="J555" s="91">
        <v>0</v>
      </c>
      <c r="K555" s="91">
        <v>713523.88</v>
      </c>
      <c r="L555" s="91">
        <v>0</v>
      </c>
      <c r="M555" s="91">
        <v>0</v>
      </c>
      <c r="N555" s="91">
        <v>13450550.65</v>
      </c>
      <c r="O555" s="91">
        <v>13450550.65</v>
      </c>
      <c r="P555" s="91">
        <v>1510059.92</v>
      </c>
      <c r="Q555" s="91">
        <v>0</v>
      </c>
      <c r="R555" s="91">
        <v>0</v>
      </c>
      <c r="S555" s="91">
        <v>0</v>
      </c>
      <c r="T555" s="91">
        <v>16806426.719999999</v>
      </c>
      <c r="U555" s="91">
        <v>15494.6</v>
      </c>
      <c r="V555" s="91">
        <v>0</v>
      </c>
      <c r="W555" s="91">
        <v>0</v>
      </c>
      <c r="X555" s="91">
        <v>44996</v>
      </c>
      <c r="Y555" s="91">
        <v>25954231.579999998</v>
      </c>
      <c r="Z555" s="91">
        <v>0</v>
      </c>
      <c r="AA555" s="91">
        <v>10289517.939999999</v>
      </c>
      <c r="AB555" s="91">
        <v>0</v>
      </c>
      <c r="AC555" s="326">
        <v>530901.68999999994</v>
      </c>
      <c r="AD555" s="91">
        <v>17452395.57</v>
      </c>
      <c r="AE555" s="91">
        <v>5587.58</v>
      </c>
      <c r="AF555" s="91">
        <v>0</v>
      </c>
      <c r="AG555" s="91">
        <v>0</v>
      </c>
      <c r="AH555" s="91">
        <v>0</v>
      </c>
      <c r="AI555" s="91">
        <v>0</v>
      </c>
      <c r="AJ555" s="91">
        <v>4544703.51</v>
      </c>
      <c r="AK555" s="91">
        <v>1696764.25</v>
      </c>
      <c r="AL555" s="91">
        <v>0</v>
      </c>
      <c r="AM555" s="91">
        <v>0</v>
      </c>
      <c r="AN555" s="91">
        <v>12525446.41</v>
      </c>
      <c r="AO555" s="91">
        <v>0</v>
      </c>
      <c r="AP555" s="91">
        <v>141944.26</v>
      </c>
      <c r="AQ555" s="91">
        <v>0</v>
      </c>
      <c r="AR555" s="91">
        <v>0</v>
      </c>
      <c r="AS555" s="91">
        <v>58837828.469999991</v>
      </c>
      <c r="AT555" s="91">
        <v>16287950.24</v>
      </c>
      <c r="AU555" s="91">
        <v>1923795.32</v>
      </c>
      <c r="AV555" s="92">
        <v>44926</v>
      </c>
      <c r="AW555" t="s">
        <v>11</v>
      </c>
      <c r="AX555">
        <v>2022</v>
      </c>
      <c r="AY555" t="s">
        <v>161</v>
      </c>
    </row>
    <row r="556" spans="1:51" x14ac:dyDescent="0.25">
      <c r="A556" s="89">
        <v>91</v>
      </c>
      <c r="B556" s="90" t="s">
        <v>106</v>
      </c>
      <c r="C556" s="91">
        <v>9328529.1499999985</v>
      </c>
      <c r="D556" s="91">
        <v>4104337.92</v>
      </c>
      <c r="E556" s="91">
        <v>0</v>
      </c>
      <c r="F556" s="91">
        <v>0</v>
      </c>
      <c r="G556" s="91">
        <v>105559.85999999999</v>
      </c>
      <c r="H556" s="91">
        <v>0</v>
      </c>
      <c r="I556" s="91">
        <v>0</v>
      </c>
      <c r="J556" s="91">
        <v>0</v>
      </c>
      <c r="K556" s="91">
        <v>0</v>
      </c>
      <c r="L556" s="91">
        <v>0</v>
      </c>
      <c r="M556" s="91">
        <v>0</v>
      </c>
      <c r="N556" s="91">
        <v>70530.92</v>
      </c>
      <c r="O556" s="91">
        <v>70530.92</v>
      </c>
      <c r="P556" s="91">
        <v>1246357.3400000001</v>
      </c>
      <c r="Q556" s="91">
        <v>0</v>
      </c>
      <c r="R556" s="91">
        <v>0</v>
      </c>
      <c r="S556" s="91">
        <v>0</v>
      </c>
      <c r="T556" s="91">
        <v>5526786.04</v>
      </c>
      <c r="U556" s="91">
        <v>230872.18</v>
      </c>
      <c r="V556" s="91">
        <v>286126.08999999997</v>
      </c>
      <c r="W556" s="91">
        <v>0</v>
      </c>
      <c r="X556" s="91">
        <v>255122</v>
      </c>
      <c r="Y556" s="91">
        <v>0</v>
      </c>
      <c r="Z556" s="91">
        <v>0</v>
      </c>
      <c r="AA556" s="91">
        <v>0</v>
      </c>
      <c r="AB556" s="91">
        <v>0</v>
      </c>
      <c r="AC556" s="326">
        <v>0</v>
      </c>
      <c r="AD556" s="91">
        <v>19968</v>
      </c>
      <c r="AE556" s="91">
        <v>100</v>
      </c>
      <c r="AF556" s="91">
        <v>0</v>
      </c>
      <c r="AG556" s="91">
        <v>0</v>
      </c>
      <c r="AH556" s="91">
        <v>0</v>
      </c>
      <c r="AI556" s="91">
        <v>0</v>
      </c>
      <c r="AJ556" s="91">
        <v>2385400.9299999997</v>
      </c>
      <c r="AK556" s="91">
        <v>3066.81</v>
      </c>
      <c r="AL556" s="91">
        <v>68481.149999999994</v>
      </c>
      <c r="AM556" s="91">
        <v>0</v>
      </c>
      <c r="AN556" s="91">
        <v>84790.52</v>
      </c>
      <c r="AO556" s="91">
        <v>0</v>
      </c>
      <c r="AP556" s="91">
        <v>500</v>
      </c>
      <c r="AQ556" s="91">
        <v>46886</v>
      </c>
      <c r="AR556" s="91">
        <v>0</v>
      </c>
      <c r="AS556" s="91">
        <v>3177589.1999999997</v>
      </c>
      <c r="AT556" s="91">
        <v>624153.90999999992</v>
      </c>
      <c r="AU556" s="91">
        <v>420429.43</v>
      </c>
      <c r="AV556" s="92">
        <v>44926</v>
      </c>
      <c r="AW556" t="s">
        <v>11</v>
      </c>
      <c r="AX556">
        <v>2022</v>
      </c>
      <c r="AY556" t="s">
        <v>192</v>
      </c>
    </row>
    <row r="557" spans="1:51" x14ac:dyDescent="0.25">
      <c r="A557" s="89">
        <v>73</v>
      </c>
      <c r="B557" s="90" t="s">
        <v>84</v>
      </c>
      <c r="C557" s="91">
        <v>8174273.8199999994</v>
      </c>
      <c r="D557" s="91">
        <v>0</v>
      </c>
      <c r="E557" s="91">
        <v>0</v>
      </c>
      <c r="F557" s="91">
        <v>0</v>
      </c>
      <c r="G557" s="91">
        <v>0</v>
      </c>
      <c r="H557" s="91">
        <v>0</v>
      </c>
      <c r="I557" s="91">
        <v>0</v>
      </c>
      <c r="J557" s="91">
        <v>0</v>
      </c>
      <c r="K557" s="91">
        <v>92181.46</v>
      </c>
      <c r="L557" s="91">
        <v>0</v>
      </c>
      <c r="M557" s="91">
        <v>0</v>
      </c>
      <c r="N557" s="91">
        <v>0</v>
      </c>
      <c r="O557" s="91">
        <v>0</v>
      </c>
      <c r="P557" s="91">
        <v>0</v>
      </c>
      <c r="Q557" s="91">
        <v>0</v>
      </c>
      <c r="R557" s="91">
        <v>0</v>
      </c>
      <c r="S557" s="91">
        <v>0</v>
      </c>
      <c r="T557" s="91">
        <v>92181.46</v>
      </c>
      <c r="U557" s="91">
        <v>1045.2</v>
      </c>
      <c r="V557" s="91">
        <v>0</v>
      </c>
      <c r="W557" s="91">
        <v>0</v>
      </c>
      <c r="X557" s="91">
        <v>0</v>
      </c>
      <c r="Y557" s="91">
        <v>1417554.57</v>
      </c>
      <c r="Z557" s="91">
        <v>0</v>
      </c>
      <c r="AA557" s="91">
        <v>8011.15</v>
      </c>
      <c r="AB557" s="91">
        <v>0</v>
      </c>
      <c r="AC557" s="326">
        <v>492970.47</v>
      </c>
      <c r="AD557" s="91">
        <v>151602.48000000001</v>
      </c>
      <c r="AE557" s="91">
        <v>0</v>
      </c>
      <c r="AF557" s="91">
        <v>0</v>
      </c>
      <c r="AG557" s="91">
        <v>0</v>
      </c>
      <c r="AH557" s="91">
        <v>3086114.32</v>
      </c>
      <c r="AI557" s="91">
        <v>0</v>
      </c>
      <c r="AJ557" s="91">
        <v>1210658.4099999999</v>
      </c>
      <c r="AK557" s="91">
        <v>31116.13</v>
      </c>
      <c r="AL557" s="91">
        <v>5366.85</v>
      </c>
      <c r="AM557" s="91">
        <v>0</v>
      </c>
      <c r="AN557" s="91">
        <v>131205.5</v>
      </c>
      <c r="AO557" s="91">
        <v>1119.28</v>
      </c>
      <c r="AP557" s="91">
        <v>0</v>
      </c>
      <c r="AQ557" s="91">
        <v>0</v>
      </c>
      <c r="AR557" s="91">
        <v>40523.25</v>
      </c>
      <c r="AS557" s="91">
        <v>6367956.5999999996</v>
      </c>
      <c r="AT557" s="91">
        <v>1714135.76</v>
      </c>
      <c r="AU557" s="91">
        <v>1504804.75</v>
      </c>
      <c r="AV557" s="92">
        <v>44926</v>
      </c>
      <c r="AW557" t="s">
        <v>11</v>
      </c>
      <c r="AX557">
        <v>2022</v>
      </c>
      <c r="AY557" t="s">
        <v>190</v>
      </c>
    </row>
    <row r="558" spans="1:51" x14ac:dyDescent="0.25">
      <c r="A558" s="89">
        <v>46</v>
      </c>
      <c r="B558" s="90" t="s">
        <v>85</v>
      </c>
      <c r="C558" s="91">
        <v>8481259.8999999985</v>
      </c>
      <c r="D558" s="91">
        <v>44938.01</v>
      </c>
      <c r="E558" s="91">
        <v>0</v>
      </c>
      <c r="F558" s="91">
        <v>0</v>
      </c>
      <c r="G558" s="91">
        <v>0</v>
      </c>
      <c r="H558" s="91">
        <v>0</v>
      </c>
      <c r="I558" s="91">
        <v>0</v>
      </c>
      <c r="J558" s="91">
        <v>361253.13</v>
      </c>
      <c r="K558" s="91">
        <v>153981.98000000001</v>
      </c>
      <c r="L558" s="91">
        <v>0</v>
      </c>
      <c r="M558" s="91">
        <v>3528956.82</v>
      </c>
      <c r="N558" s="91">
        <v>0</v>
      </c>
      <c r="O558" s="91">
        <v>3528956.82</v>
      </c>
      <c r="P558" s="91">
        <v>139142.26999999999</v>
      </c>
      <c r="Q558" s="91">
        <v>0</v>
      </c>
      <c r="R558" s="91">
        <v>0</v>
      </c>
      <c r="S558" s="91">
        <v>0</v>
      </c>
      <c r="T558" s="91">
        <v>4228272.21</v>
      </c>
      <c r="U558" s="91">
        <v>270823.62</v>
      </c>
      <c r="V558" s="91">
        <v>113789.65000000001</v>
      </c>
      <c r="W558" s="91">
        <v>85066.06</v>
      </c>
      <c r="X558" s="91">
        <v>0</v>
      </c>
      <c r="Y558" s="91">
        <v>96417.890000000014</v>
      </c>
      <c r="Z558" s="91">
        <v>0</v>
      </c>
      <c r="AA558" s="91">
        <v>0</v>
      </c>
      <c r="AB558" s="91">
        <v>0</v>
      </c>
      <c r="AC558" s="326">
        <v>2435819.1999999997</v>
      </c>
      <c r="AD558" s="91">
        <v>0</v>
      </c>
      <c r="AE558" s="91">
        <v>6974.89</v>
      </c>
      <c r="AF558" s="91">
        <v>0</v>
      </c>
      <c r="AG558" s="91">
        <v>0</v>
      </c>
      <c r="AH558" s="91">
        <v>0</v>
      </c>
      <c r="AI558" s="91">
        <v>0</v>
      </c>
      <c r="AJ558" s="91">
        <v>25338.94</v>
      </c>
      <c r="AK558" s="91">
        <v>917931.25</v>
      </c>
      <c r="AL558" s="91">
        <v>16659.29</v>
      </c>
      <c r="AM558" s="91">
        <v>0</v>
      </c>
      <c r="AN558" s="91">
        <v>148189.9</v>
      </c>
      <c r="AO558" s="91">
        <v>0</v>
      </c>
      <c r="AP558" s="91">
        <v>2632.48</v>
      </c>
      <c r="AQ558" s="91">
        <v>0</v>
      </c>
      <c r="AR558" s="91">
        <v>0</v>
      </c>
      <c r="AS558" s="91">
        <v>3034230.25</v>
      </c>
      <c r="AT558" s="91">
        <v>1218757.44</v>
      </c>
      <c r="AU558" s="91">
        <v>133344.51999999999</v>
      </c>
      <c r="AV558" s="92">
        <v>44926</v>
      </c>
      <c r="AW558" t="s">
        <v>11</v>
      </c>
      <c r="AX558">
        <v>2022</v>
      </c>
      <c r="AY558" t="s">
        <v>176</v>
      </c>
    </row>
    <row r="559" spans="1:51" x14ac:dyDescent="0.25">
      <c r="A559" s="89">
        <v>51</v>
      </c>
      <c r="B559" s="90" t="s">
        <v>86</v>
      </c>
      <c r="C559" s="91">
        <v>6777478.9199999999</v>
      </c>
      <c r="D559" s="91">
        <v>71731.5</v>
      </c>
      <c r="E559" s="91">
        <v>0</v>
      </c>
      <c r="F559" s="91">
        <v>0</v>
      </c>
      <c r="G559" s="91">
        <v>40858.04</v>
      </c>
      <c r="H559" s="91">
        <v>0</v>
      </c>
      <c r="I559" s="91">
        <v>0</v>
      </c>
      <c r="J559" s="91">
        <v>108071.31999999999</v>
      </c>
      <c r="K559" s="91">
        <v>139050.23000000001</v>
      </c>
      <c r="L559" s="91">
        <v>0</v>
      </c>
      <c r="M559" s="91">
        <v>769873.88</v>
      </c>
      <c r="N559" s="91">
        <v>450931.39999999997</v>
      </c>
      <c r="O559" s="91">
        <v>1220805.28</v>
      </c>
      <c r="P559" s="91">
        <v>138804.19</v>
      </c>
      <c r="Q559" s="91">
        <v>0</v>
      </c>
      <c r="R559" s="91">
        <v>0</v>
      </c>
      <c r="S559" s="91">
        <v>0</v>
      </c>
      <c r="T559" s="91">
        <v>1719320.56</v>
      </c>
      <c r="U559" s="91">
        <v>2408828.44</v>
      </c>
      <c r="V559" s="91">
        <v>15913.44</v>
      </c>
      <c r="W559" s="91">
        <v>5140.8900000000003</v>
      </c>
      <c r="X559" s="91">
        <v>73529.62</v>
      </c>
      <c r="Y559" s="91">
        <v>720.67</v>
      </c>
      <c r="Z559" s="91">
        <v>0</v>
      </c>
      <c r="AA559" s="91">
        <v>0</v>
      </c>
      <c r="AB559" s="91">
        <v>0</v>
      </c>
      <c r="AC559" s="326">
        <v>122117.92</v>
      </c>
      <c r="AD559" s="91">
        <v>63920.94</v>
      </c>
      <c r="AE559" s="91">
        <v>18013.54</v>
      </c>
      <c r="AF559" s="91">
        <v>0</v>
      </c>
      <c r="AG559" s="91">
        <v>0</v>
      </c>
      <c r="AH559" s="91">
        <v>321.99</v>
      </c>
      <c r="AI559" s="91">
        <v>0</v>
      </c>
      <c r="AJ559" s="91">
        <v>5650.93</v>
      </c>
      <c r="AK559" s="91">
        <v>366737.05000000005</v>
      </c>
      <c r="AL559" s="91">
        <v>10580.39</v>
      </c>
      <c r="AM559" s="91">
        <v>0</v>
      </c>
      <c r="AN559" s="91">
        <v>241199.04</v>
      </c>
      <c r="AO559" s="91">
        <v>0</v>
      </c>
      <c r="AP559" s="91">
        <v>8629.92</v>
      </c>
      <c r="AQ559" s="91">
        <v>0</v>
      </c>
      <c r="AR559" s="91">
        <v>0</v>
      </c>
      <c r="AS559" s="91">
        <v>2714158.3800000004</v>
      </c>
      <c r="AT559" s="91">
        <v>2343999.98</v>
      </c>
      <c r="AU559" s="91">
        <v>1716853.58</v>
      </c>
      <c r="AV559" s="92">
        <v>44926</v>
      </c>
      <c r="AW559" t="s">
        <v>11</v>
      </c>
      <c r="AX559">
        <v>2022</v>
      </c>
      <c r="AY559" t="s">
        <v>179</v>
      </c>
    </row>
    <row r="560" spans="1:51" x14ac:dyDescent="0.25">
      <c r="A560" s="89">
        <v>117</v>
      </c>
      <c r="B560" s="90" t="s">
        <v>87</v>
      </c>
      <c r="C560" s="91">
        <v>309953739.09000003</v>
      </c>
      <c r="D560" s="91">
        <v>59774.64</v>
      </c>
      <c r="E560" s="91">
        <v>0</v>
      </c>
      <c r="F560" s="91">
        <v>0</v>
      </c>
      <c r="G560" s="91">
        <v>117505.64</v>
      </c>
      <c r="H560" s="91">
        <v>0</v>
      </c>
      <c r="I560" s="91">
        <v>0</v>
      </c>
      <c r="J560" s="91">
        <v>194579.53999999998</v>
      </c>
      <c r="K560" s="91">
        <v>2873332.12</v>
      </c>
      <c r="L560" s="91">
        <v>0</v>
      </c>
      <c r="M560" s="91">
        <v>69656218.920000002</v>
      </c>
      <c r="N560" s="91">
        <v>77837090.709999993</v>
      </c>
      <c r="O560" s="91">
        <v>147493309.63</v>
      </c>
      <c r="P560" s="91">
        <v>1034780.2699999999</v>
      </c>
      <c r="Q560" s="91">
        <v>0</v>
      </c>
      <c r="R560" s="91">
        <v>0</v>
      </c>
      <c r="S560" s="91">
        <v>0</v>
      </c>
      <c r="T560" s="91">
        <v>151773281.84</v>
      </c>
      <c r="U560" s="91">
        <v>11184395.43</v>
      </c>
      <c r="V560" s="91">
        <v>810088.38</v>
      </c>
      <c r="W560" s="91">
        <v>595344.28999999992</v>
      </c>
      <c r="X560" s="91">
        <v>679832.28</v>
      </c>
      <c r="Y560" s="91">
        <v>26825370.23</v>
      </c>
      <c r="Z560" s="91">
        <v>0</v>
      </c>
      <c r="AA560" s="91">
        <v>0</v>
      </c>
      <c r="AB560" s="91">
        <v>0</v>
      </c>
      <c r="AC560" s="326">
        <v>18083813.199999999</v>
      </c>
      <c r="AD560" s="91">
        <v>9158326.540000001</v>
      </c>
      <c r="AE560" s="91">
        <v>2265592.5499999998</v>
      </c>
      <c r="AF560" s="91">
        <v>0</v>
      </c>
      <c r="AG560" s="91">
        <v>0</v>
      </c>
      <c r="AH560" s="91">
        <v>0</v>
      </c>
      <c r="AI560" s="91">
        <v>0</v>
      </c>
      <c r="AJ560" s="91">
        <v>73659368.50999999</v>
      </c>
      <c r="AK560" s="91">
        <v>2396689.75</v>
      </c>
      <c r="AL560" s="91">
        <v>1075803.33</v>
      </c>
      <c r="AM560" s="91">
        <v>0</v>
      </c>
      <c r="AN560" s="91">
        <v>2656958.73</v>
      </c>
      <c r="AO560" s="91">
        <v>0</v>
      </c>
      <c r="AP560" s="91">
        <v>111188.92</v>
      </c>
      <c r="AQ560" s="91">
        <v>0</v>
      </c>
      <c r="AR560" s="91">
        <v>0</v>
      </c>
      <c r="AS560" s="91">
        <v>143262131.41</v>
      </c>
      <c r="AT560" s="91">
        <v>14918325.84</v>
      </c>
      <c r="AU560" s="91">
        <v>8677685.1099999994</v>
      </c>
      <c r="AV560" s="92">
        <v>44926</v>
      </c>
      <c r="AW560" t="s">
        <v>11</v>
      </c>
      <c r="AX560">
        <v>2022</v>
      </c>
      <c r="AY560" t="s">
        <v>155</v>
      </c>
    </row>
    <row r="561" spans="1:51" x14ac:dyDescent="0.25">
      <c r="A561" s="89">
        <v>78</v>
      </c>
      <c r="B561" s="90" t="s">
        <v>88</v>
      </c>
      <c r="C561" s="91">
        <v>805881.66</v>
      </c>
      <c r="D561" s="91">
        <v>523.34</v>
      </c>
      <c r="E561" s="91">
        <v>0</v>
      </c>
      <c r="F561" s="91">
        <v>0</v>
      </c>
      <c r="G561" s="91">
        <v>22.21</v>
      </c>
      <c r="H561" s="91">
        <v>0</v>
      </c>
      <c r="I561" s="91">
        <v>0</v>
      </c>
      <c r="J561" s="91">
        <v>2106.1</v>
      </c>
      <c r="K561" s="91">
        <v>8916.2000000000007</v>
      </c>
      <c r="L561" s="91">
        <v>0</v>
      </c>
      <c r="M561" s="91">
        <v>0</v>
      </c>
      <c r="N561" s="91">
        <v>0</v>
      </c>
      <c r="O561" s="91">
        <v>0</v>
      </c>
      <c r="P561" s="91">
        <v>9063.94</v>
      </c>
      <c r="Q561" s="91">
        <v>0</v>
      </c>
      <c r="R561" s="91">
        <v>0</v>
      </c>
      <c r="S561" s="91">
        <v>0</v>
      </c>
      <c r="T561" s="91">
        <v>20631.79</v>
      </c>
      <c r="U561" s="91">
        <v>5966.9000000000005</v>
      </c>
      <c r="V561" s="91">
        <v>4388.79</v>
      </c>
      <c r="W561" s="91">
        <v>0</v>
      </c>
      <c r="X561" s="91">
        <v>0</v>
      </c>
      <c r="Y561" s="91">
        <v>0</v>
      </c>
      <c r="Z561" s="91">
        <v>0</v>
      </c>
      <c r="AA561" s="91">
        <v>262808.52</v>
      </c>
      <c r="AB561" s="91">
        <v>0</v>
      </c>
      <c r="AC561" s="326">
        <v>78772.399999999994</v>
      </c>
      <c r="AD561" s="91">
        <v>0</v>
      </c>
      <c r="AE561" s="91">
        <v>4265</v>
      </c>
      <c r="AF561" s="91">
        <v>0</v>
      </c>
      <c r="AG561" s="91">
        <v>0</v>
      </c>
      <c r="AH561" s="91">
        <v>0</v>
      </c>
      <c r="AI561" s="91">
        <v>0</v>
      </c>
      <c r="AJ561" s="91">
        <v>0</v>
      </c>
      <c r="AK561" s="91">
        <v>229750.06</v>
      </c>
      <c r="AL561" s="91">
        <v>4860.45</v>
      </c>
      <c r="AM561" s="91">
        <v>0</v>
      </c>
      <c r="AN561" s="91">
        <v>11603</v>
      </c>
      <c r="AO561" s="91">
        <v>0</v>
      </c>
      <c r="AP561" s="91">
        <v>2787.5</v>
      </c>
      <c r="AQ561" s="91">
        <v>0</v>
      </c>
      <c r="AR561" s="91">
        <v>0</v>
      </c>
      <c r="AS561" s="91">
        <v>356201.61</v>
      </c>
      <c r="AT561" s="91">
        <v>429048.26</v>
      </c>
      <c r="AU561" s="91">
        <v>180047.25</v>
      </c>
      <c r="AV561" s="92">
        <v>44926</v>
      </c>
      <c r="AW561" t="s">
        <v>11</v>
      </c>
      <c r="AX561">
        <v>2022</v>
      </c>
      <c r="AY561" t="s">
        <v>185</v>
      </c>
    </row>
    <row r="562" spans="1:51" x14ac:dyDescent="0.25">
      <c r="A562" s="89">
        <v>80</v>
      </c>
      <c r="B562" s="90" t="s">
        <v>89</v>
      </c>
      <c r="C562" s="91">
        <v>438643398.56000006</v>
      </c>
      <c r="D562" s="91">
        <v>102500.58</v>
      </c>
      <c r="E562" s="91">
        <v>0</v>
      </c>
      <c r="F562" s="91">
        <v>0</v>
      </c>
      <c r="G562" s="91">
        <v>788508.02</v>
      </c>
      <c r="H562" s="91">
        <v>0</v>
      </c>
      <c r="I562" s="91">
        <v>0</v>
      </c>
      <c r="J562" s="91">
        <v>403742.31</v>
      </c>
      <c r="K562" s="91">
        <v>3268846.92</v>
      </c>
      <c r="L562" s="91">
        <v>0</v>
      </c>
      <c r="M562" s="91">
        <v>95343279.650000006</v>
      </c>
      <c r="N562" s="91">
        <v>235287719.67000002</v>
      </c>
      <c r="O562" s="91">
        <v>330630999.32000005</v>
      </c>
      <c r="P562" s="91">
        <v>4237397.49</v>
      </c>
      <c r="Q562" s="91">
        <v>0</v>
      </c>
      <c r="R562" s="91">
        <v>0</v>
      </c>
      <c r="S562" s="91">
        <v>0</v>
      </c>
      <c r="T562" s="91">
        <v>339431994.64000005</v>
      </c>
      <c r="U562" s="91">
        <v>3459493.79</v>
      </c>
      <c r="V562" s="91">
        <v>935357.8899999999</v>
      </c>
      <c r="W562" s="91">
        <v>541455.71</v>
      </c>
      <c r="X562" s="91">
        <v>2629520.6700000004</v>
      </c>
      <c r="Y562" s="91">
        <v>2507462.64</v>
      </c>
      <c r="Z562" s="91">
        <v>0</v>
      </c>
      <c r="AA562" s="91">
        <v>0</v>
      </c>
      <c r="AB562" s="91">
        <v>0</v>
      </c>
      <c r="AC562" s="326">
        <v>37491720.009999998</v>
      </c>
      <c r="AD562" s="91">
        <v>10483266.51</v>
      </c>
      <c r="AE562" s="91">
        <v>715000.7</v>
      </c>
      <c r="AF562" s="91">
        <v>0</v>
      </c>
      <c r="AG562" s="91">
        <v>0</v>
      </c>
      <c r="AH562" s="91">
        <v>0</v>
      </c>
      <c r="AI562" s="91">
        <v>0</v>
      </c>
      <c r="AJ562" s="91">
        <v>16683480.619999999</v>
      </c>
      <c r="AK562" s="91">
        <v>4772419.0699999994</v>
      </c>
      <c r="AL562" s="91">
        <v>1935832.1400000001</v>
      </c>
      <c r="AM562" s="91">
        <v>0</v>
      </c>
      <c r="AN562" s="91">
        <v>4944147.17</v>
      </c>
      <c r="AO562" s="91">
        <v>0</v>
      </c>
      <c r="AP562" s="91">
        <v>489454.54</v>
      </c>
      <c r="AQ562" s="91">
        <v>0</v>
      </c>
      <c r="AR562" s="91">
        <v>0</v>
      </c>
      <c r="AS562" s="91">
        <v>75446758.540000007</v>
      </c>
      <c r="AT562" s="91">
        <v>23764645.379999999</v>
      </c>
      <c r="AU562" s="91">
        <v>11622792.460000001</v>
      </c>
      <c r="AV562" s="92">
        <v>44926</v>
      </c>
      <c r="AW562" t="s">
        <v>11</v>
      </c>
      <c r="AX562">
        <v>2022</v>
      </c>
      <c r="AY562" t="s">
        <v>288</v>
      </c>
    </row>
    <row r="563" spans="1:51" x14ac:dyDescent="0.25">
      <c r="A563" s="89">
        <v>2</v>
      </c>
      <c r="B563" s="90" t="s">
        <v>90</v>
      </c>
      <c r="C563" s="91">
        <v>20147390.289999999</v>
      </c>
      <c r="D563" s="91">
        <v>376508.89</v>
      </c>
      <c r="E563" s="91">
        <v>0</v>
      </c>
      <c r="F563" s="91">
        <v>0</v>
      </c>
      <c r="G563" s="91">
        <v>25077.95</v>
      </c>
      <c r="H563" s="91">
        <v>0</v>
      </c>
      <c r="I563" s="91">
        <v>0</v>
      </c>
      <c r="J563" s="91">
        <v>360.88</v>
      </c>
      <c r="K563" s="91">
        <v>64503.81</v>
      </c>
      <c r="L563" s="91">
        <v>0</v>
      </c>
      <c r="M563" s="91">
        <v>326439.40999999997</v>
      </c>
      <c r="N563" s="91">
        <v>6287596.7300000004</v>
      </c>
      <c r="O563" s="91">
        <v>6614036.1400000006</v>
      </c>
      <c r="P563" s="91">
        <v>2336970.16</v>
      </c>
      <c r="Q563" s="91">
        <v>0</v>
      </c>
      <c r="R563" s="91">
        <v>0</v>
      </c>
      <c r="S563" s="91">
        <v>0</v>
      </c>
      <c r="T563" s="91">
        <v>9417457.8300000019</v>
      </c>
      <c r="U563" s="91">
        <v>24253.09</v>
      </c>
      <c r="V563" s="91">
        <v>1909.77</v>
      </c>
      <c r="W563" s="91">
        <v>851.52</v>
      </c>
      <c r="X563" s="91">
        <v>0</v>
      </c>
      <c r="Y563" s="91">
        <v>610.09</v>
      </c>
      <c r="Z563" s="91">
        <v>0</v>
      </c>
      <c r="AA563" s="91">
        <v>495019.47</v>
      </c>
      <c r="AB563" s="91">
        <v>0</v>
      </c>
      <c r="AC563" s="326">
        <v>328206.17</v>
      </c>
      <c r="AD563" s="91">
        <v>8657692.5399999991</v>
      </c>
      <c r="AE563" s="91">
        <v>14559.4</v>
      </c>
      <c r="AF563" s="91">
        <v>0</v>
      </c>
      <c r="AG563" s="91">
        <v>0</v>
      </c>
      <c r="AH563" s="91">
        <v>0</v>
      </c>
      <c r="AI563" s="91">
        <v>0</v>
      </c>
      <c r="AJ563" s="91">
        <v>905687.05</v>
      </c>
      <c r="AK563" s="91">
        <v>134680.4</v>
      </c>
      <c r="AL563" s="91">
        <v>19184.47</v>
      </c>
      <c r="AM563" s="91">
        <v>0</v>
      </c>
      <c r="AN563" s="91">
        <v>33169.57</v>
      </c>
      <c r="AO563" s="91">
        <v>0</v>
      </c>
      <c r="AP563" s="91">
        <v>114108.92</v>
      </c>
      <c r="AQ563" s="91">
        <v>0</v>
      </c>
      <c r="AR563" s="91">
        <v>0</v>
      </c>
      <c r="AS563" s="91">
        <v>10428789.1</v>
      </c>
      <c r="AT563" s="91">
        <v>301143.36</v>
      </c>
      <c r="AU563" s="91">
        <v>0</v>
      </c>
      <c r="AV563" s="92">
        <v>44926</v>
      </c>
      <c r="AW563" t="s">
        <v>11</v>
      </c>
      <c r="AX563">
        <v>2022</v>
      </c>
      <c r="AY563" t="s">
        <v>168</v>
      </c>
    </row>
    <row r="564" spans="1:51" x14ac:dyDescent="0.25">
      <c r="A564" s="89">
        <v>115</v>
      </c>
      <c r="B564" s="90" t="s">
        <v>290</v>
      </c>
      <c r="C564" s="91">
        <v>6610.2199999999993</v>
      </c>
      <c r="D564" s="91">
        <v>2565.4</v>
      </c>
      <c r="E564" s="91">
        <v>0</v>
      </c>
      <c r="F564" s="91">
        <v>0</v>
      </c>
      <c r="G564" s="91">
        <v>0</v>
      </c>
      <c r="H564" s="91">
        <v>0</v>
      </c>
      <c r="I564" s="91">
        <v>0</v>
      </c>
      <c r="J564" s="91">
        <v>0</v>
      </c>
      <c r="K564" s="91">
        <v>0</v>
      </c>
      <c r="L564" s="91">
        <v>0</v>
      </c>
      <c r="M564" s="91">
        <v>0</v>
      </c>
      <c r="N564" s="91">
        <v>0</v>
      </c>
      <c r="O564" s="91">
        <v>0</v>
      </c>
      <c r="P564" s="91">
        <v>0</v>
      </c>
      <c r="Q564" s="91">
        <v>0</v>
      </c>
      <c r="R564" s="91">
        <v>0</v>
      </c>
      <c r="S564" s="91">
        <v>0</v>
      </c>
      <c r="T564" s="91">
        <v>2565.4</v>
      </c>
      <c r="U564" s="91">
        <v>2063.6999999999998</v>
      </c>
      <c r="V564" s="91">
        <v>1981.12</v>
      </c>
      <c r="W564" s="91">
        <v>0</v>
      </c>
      <c r="X564" s="91">
        <v>0</v>
      </c>
      <c r="Y564" s="91">
        <v>0</v>
      </c>
      <c r="Z564" s="91">
        <v>0</v>
      </c>
      <c r="AA564" s="91">
        <v>0</v>
      </c>
      <c r="AB564" s="91">
        <v>0</v>
      </c>
      <c r="AC564" s="326">
        <v>0</v>
      </c>
      <c r="AD564" s="91">
        <v>0</v>
      </c>
      <c r="AE564" s="91">
        <v>0</v>
      </c>
      <c r="AF564" s="91">
        <v>0</v>
      </c>
      <c r="AG564" s="91">
        <v>0</v>
      </c>
      <c r="AH564" s="91">
        <v>0</v>
      </c>
      <c r="AI564" s="91">
        <v>0</v>
      </c>
      <c r="AJ564" s="91">
        <v>0</v>
      </c>
      <c r="AK564" s="91">
        <v>0</v>
      </c>
      <c r="AL564" s="91">
        <v>0</v>
      </c>
      <c r="AM564" s="91">
        <v>0</v>
      </c>
      <c r="AN564" s="91">
        <v>0</v>
      </c>
      <c r="AO564" s="91">
        <v>0</v>
      </c>
      <c r="AP564" s="91">
        <v>0</v>
      </c>
      <c r="AQ564" s="91">
        <v>0</v>
      </c>
      <c r="AR564" s="91">
        <v>0</v>
      </c>
      <c r="AS564" s="91">
        <v>4044.8199999999997</v>
      </c>
      <c r="AT564" s="91">
        <v>0</v>
      </c>
      <c r="AU564" s="91">
        <v>0</v>
      </c>
      <c r="AV564" s="92">
        <v>44926</v>
      </c>
      <c r="AW564" t="s">
        <v>11</v>
      </c>
      <c r="AX564">
        <v>2022</v>
      </c>
      <c r="AY564" t="s">
        <v>291</v>
      </c>
    </row>
    <row r="565" spans="1:51" x14ac:dyDescent="0.25">
      <c r="A565" s="89">
        <v>106</v>
      </c>
      <c r="B565" s="90" t="s">
        <v>92</v>
      </c>
      <c r="C565" s="91">
        <v>10333207.42</v>
      </c>
      <c r="D565" s="91">
        <v>0</v>
      </c>
      <c r="E565" s="91">
        <v>0</v>
      </c>
      <c r="F565" s="91">
        <v>0</v>
      </c>
      <c r="G565" s="91">
        <v>4122.51</v>
      </c>
      <c r="H565" s="91">
        <v>0</v>
      </c>
      <c r="I565" s="91">
        <v>0</v>
      </c>
      <c r="J565" s="91">
        <v>90109.83</v>
      </c>
      <c r="K565" s="91">
        <v>-34476.639999999999</v>
      </c>
      <c r="L565" s="91">
        <v>0</v>
      </c>
      <c r="M565" s="91">
        <v>0</v>
      </c>
      <c r="N565" s="91">
        <v>0</v>
      </c>
      <c r="O565" s="91">
        <v>0</v>
      </c>
      <c r="P565" s="91">
        <v>205042.8</v>
      </c>
      <c r="Q565" s="91">
        <v>0</v>
      </c>
      <c r="R565" s="91">
        <v>0</v>
      </c>
      <c r="S565" s="91">
        <v>0</v>
      </c>
      <c r="T565" s="91">
        <v>264798.5</v>
      </c>
      <c r="U565" s="91">
        <v>64255.91</v>
      </c>
      <c r="V565" s="91">
        <v>34495.15</v>
      </c>
      <c r="W565" s="91">
        <v>12972.97</v>
      </c>
      <c r="X565" s="91">
        <v>28389.599999999999</v>
      </c>
      <c r="Y565" s="91">
        <v>124489.68</v>
      </c>
      <c r="Z565" s="91">
        <v>0</v>
      </c>
      <c r="AA565" s="91">
        <v>404545.12</v>
      </c>
      <c r="AB565" s="91">
        <v>0</v>
      </c>
      <c r="AC565" s="326">
        <v>883593.57</v>
      </c>
      <c r="AD565" s="91">
        <v>115621.55</v>
      </c>
      <c r="AE565" s="91">
        <v>10851.75</v>
      </c>
      <c r="AF565" s="91">
        <v>0</v>
      </c>
      <c r="AG565" s="91">
        <v>0</v>
      </c>
      <c r="AH565" s="91">
        <v>0</v>
      </c>
      <c r="AI565" s="91">
        <v>0</v>
      </c>
      <c r="AJ565" s="91">
        <v>48249.87</v>
      </c>
      <c r="AK565" s="91">
        <v>1475674.7899999998</v>
      </c>
      <c r="AL565" s="91">
        <v>176382.05</v>
      </c>
      <c r="AM565" s="91">
        <v>0</v>
      </c>
      <c r="AN565" s="91">
        <v>445020.42</v>
      </c>
      <c r="AO565" s="91">
        <v>0</v>
      </c>
      <c r="AP565" s="91">
        <v>16609.240000000002</v>
      </c>
      <c r="AQ565" s="91">
        <v>0</v>
      </c>
      <c r="AR565" s="91">
        <v>0</v>
      </c>
      <c r="AS565" s="91">
        <v>1727465.1700000002</v>
      </c>
      <c r="AT565" s="91">
        <v>8340943.75</v>
      </c>
      <c r="AU565" s="91">
        <v>6227257.25</v>
      </c>
      <c r="AV565" s="92">
        <v>44926</v>
      </c>
      <c r="AW565" t="s">
        <v>11</v>
      </c>
      <c r="AX565">
        <v>2022</v>
      </c>
      <c r="AY565" t="s">
        <v>172</v>
      </c>
    </row>
    <row r="566" spans="1:51" x14ac:dyDescent="0.25">
      <c r="A566" s="89">
        <v>118</v>
      </c>
      <c r="B566" s="90" t="s">
        <v>93</v>
      </c>
      <c r="C566" s="91">
        <v>63685478.790000007</v>
      </c>
      <c r="D566" s="91">
        <v>12769.14</v>
      </c>
      <c r="E566" s="91">
        <v>0</v>
      </c>
      <c r="F566" s="91">
        <v>0</v>
      </c>
      <c r="G566" s="91">
        <v>39491.840000000004</v>
      </c>
      <c r="H566" s="91">
        <v>0</v>
      </c>
      <c r="I566" s="91">
        <v>0</v>
      </c>
      <c r="J566" s="91">
        <v>237456.65000000002</v>
      </c>
      <c r="K566" s="91">
        <v>1984770.28</v>
      </c>
      <c r="L566" s="91">
        <v>0</v>
      </c>
      <c r="M566" s="91">
        <v>19612728.43</v>
      </c>
      <c r="N566" s="91">
        <v>33250501.460000001</v>
      </c>
      <c r="O566" s="91">
        <v>52863229.890000001</v>
      </c>
      <c r="P566" s="91">
        <v>281744.38999999996</v>
      </c>
      <c r="Q566" s="91">
        <v>0</v>
      </c>
      <c r="R566" s="91">
        <v>0</v>
      </c>
      <c r="S566" s="91">
        <v>0</v>
      </c>
      <c r="T566" s="91">
        <v>55419462.190000005</v>
      </c>
      <c r="U566" s="91">
        <v>61360.15</v>
      </c>
      <c r="V566" s="91">
        <v>45311.06</v>
      </c>
      <c r="W566" s="91">
        <v>0</v>
      </c>
      <c r="X566" s="91">
        <v>0</v>
      </c>
      <c r="Y566" s="91">
        <v>0</v>
      </c>
      <c r="Z566" s="91">
        <v>0</v>
      </c>
      <c r="AA566" s="91">
        <v>0</v>
      </c>
      <c r="AB566" s="91">
        <v>0</v>
      </c>
      <c r="AC566" s="326">
        <v>0</v>
      </c>
      <c r="AD566" s="91">
        <v>0</v>
      </c>
      <c r="AE566" s="91">
        <v>0</v>
      </c>
      <c r="AF566" s="91">
        <v>0</v>
      </c>
      <c r="AG566" s="91">
        <v>0</v>
      </c>
      <c r="AH566" s="91">
        <v>0</v>
      </c>
      <c r="AI566" s="91">
        <v>0</v>
      </c>
      <c r="AJ566" s="91">
        <v>138771.9</v>
      </c>
      <c r="AK566" s="91">
        <v>0</v>
      </c>
      <c r="AL566" s="91">
        <v>49235.96</v>
      </c>
      <c r="AM566" s="91">
        <v>0</v>
      </c>
      <c r="AN566" s="91">
        <v>354830.96</v>
      </c>
      <c r="AO566" s="91">
        <v>0</v>
      </c>
      <c r="AP566" s="91">
        <v>993.19</v>
      </c>
      <c r="AQ566" s="91">
        <v>0</v>
      </c>
      <c r="AR566" s="91">
        <v>0</v>
      </c>
      <c r="AS566" s="91">
        <v>245443.11</v>
      </c>
      <c r="AT566" s="91">
        <v>8020573.4900000002</v>
      </c>
      <c r="AU566" s="91">
        <v>7615513.3799999999</v>
      </c>
      <c r="AV566" s="92">
        <v>44926</v>
      </c>
      <c r="AW566" t="s">
        <v>11</v>
      </c>
      <c r="AX566">
        <v>2022</v>
      </c>
      <c r="AY566" t="s">
        <v>162</v>
      </c>
    </row>
    <row r="567" spans="1:51" x14ac:dyDescent="0.25">
      <c r="A567" s="89">
        <v>29</v>
      </c>
      <c r="B567" s="90" t="s">
        <v>94</v>
      </c>
      <c r="C567" s="91">
        <v>94834233.220000014</v>
      </c>
      <c r="D567" s="91">
        <v>30044.16</v>
      </c>
      <c r="E567" s="91">
        <v>0</v>
      </c>
      <c r="F567" s="91">
        <v>0</v>
      </c>
      <c r="G567" s="91">
        <v>1364278.86</v>
      </c>
      <c r="H567" s="91">
        <v>0</v>
      </c>
      <c r="I567" s="91">
        <v>0</v>
      </c>
      <c r="J567" s="91">
        <v>63.679999999999993</v>
      </c>
      <c r="K567" s="91">
        <v>12469.64</v>
      </c>
      <c r="L567" s="91">
        <v>0</v>
      </c>
      <c r="M567" s="91">
        <v>991860.85000000009</v>
      </c>
      <c r="N567" s="91">
        <v>30881858.199999999</v>
      </c>
      <c r="O567" s="91">
        <v>31873719.050000001</v>
      </c>
      <c r="P567" s="91">
        <v>150329.36000000002</v>
      </c>
      <c r="Q567" s="91">
        <v>0</v>
      </c>
      <c r="R567" s="91">
        <v>0</v>
      </c>
      <c r="S567" s="91">
        <v>0</v>
      </c>
      <c r="T567" s="91">
        <v>33430904.75</v>
      </c>
      <c r="U567" s="91">
        <v>14197597.869999999</v>
      </c>
      <c r="V567" s="91">
        <v>13486868.15</v>
      </c>
      <c r="W567" s="91">
        <v>1692948.6300000001</v>
      </c>
      <c r="X567" s="91">
        <v>9351522.9100000001</v>
      </c>
      <c r="Y567" s="91">
        <v>8448974.9300000016</v>
      </c>
      <c r="Z567" s="91">
        <v>0</v>
      </c>
      <c r="AA567" s="91">
        <v>0</v>
      </c>
      <c r="AB567" s="91">
        <v>477018.28</v>
      </c>
      <c r="AC567" s="326">
        <v>169680.27</v>
      </c>
      <c r="AD567" s="91">
        <v>0</v>
      </c>
      <c r="AE567" s="91">
        <v>152098.45000000001</v>
      </c>
      <c r="AF567" s="91">
        <v>0</v>
      </c>
      <c r="AG567" s="91">
        <v>0</v>
      </c>
      <c r="AH567" s="91">
        <v>0</v>
      </c>
      <c r="AI567" s="91">
        <v>0</v>
      </c>
      <c r="AJ567" s="91">
        <v>575934.56999999995</v>
      </c>
      <c r="AK567" s="91">
        <v>14829.18</v>
      </c>
      <c r="AL567" s="91">
        <v>58760.02</v>
      </c>
      <c r="AM567" s="91">
        <v>0</v>
      </c>
      <c r="AN567" s="91">
        <v>3409410.7600000002</v>
      </c>
      <c r="AO567" s="91">
        <v>0</v>
      </c>
      <c r="AP567" s="91">
        <v>8477865.1400000006</v>
      </c>
      <c r="AQ567" s="91">
        <v>822819.34</v>
      </c>
      <c r="AR567" s="91">
        <v>0</v>
      </c>
      <c r="AS567" s="91">
        <v>48552644.06000001</v>
      </c>
      <c r="AT567" s="91">
        <v>12850684.41</v>
      </c>
      <c r="AU567" s="91">
        <v>66999.97</v>
      </c>
      <c r="AV567" s="92">
        <v>44926</v>
      </c>
      <c r="AW567" t="s">
        <v>11</v>
      </c>
      <c r="AX567">
        <v>2022</v>
      </c>
      <c r="AY567" t="s">
        <v>156</v>
      </c>
    </row>
    <row r="568" spans="1:51" x14ac:dyDescent="0.25">
      <c r="A568" s="89">
        <v>122</v>
      </c>
      <c r="B568" s="248" t="s">
        <v>69</v>
      </c>
      <c r="C568" s="91">
        <v>15754845.190000001</v>
      </c>
      <c r="D568" s="91">
        <v>0</v>
      </c>
      <c r="E568" s="91">
        <v>0</v>
      </c>
      <c r="F568" s="91">
        <v>0</v>
      </c>
      <c r="G568" s="91">
        <v>0</v>
      </c>
      <c r="H568" s="91">
        <v>0</v>
      </c>
      <c r="I568" s="91">
        <v>0</v>
      </c>
      <c r="J568" s="91">
        <v>0</v>
      </c>
      <c r="K568" s="91">
        <v>0</v>
      </c>
      <c r="L568" s="91">
        <v>0</v>
      </c>
      <c r="M568" s="91">
        <v>414919.78</v>
      </c>
      <c r="N568" s="91">
        <v>0</v>
      </c>
      <c r="O568" s="91">
        <v>414919.78</v>
      </c>
      <c r="P568" s="91">
        <v>1596825.51</v>
      </c>
      <c r="Q568" s="91">
        <v>0</v>
      </c>
      <c r="R568" s="91">
        <v>0</v>
      </c>
      <c r="S568" s="91">
        <v>0</v>
      </c>
      <c r="T568" s="91">
        <v>2011745.29</v>
      </c>
      <c r="U568" s="91">
        <v>0</v>
      </c>
      <c r="V568" s="91">
        <v>0</v>
      </c>
      <c r="W568" s="91">
        <v>0</v>
      </c>
      <c r="X568" s="91">
        <v>16073.52</v>
      </c>
      <c r="Y568" s="91">
        <v>0</v>
      </c>
      <c r="Z568" s="91">
        <v>0</v>
      </c>
      <c r="AA568" s="91">
        <v>139634.87</v>
      </c>
      <c r="AB568" s="91">
        <v>0</v>
      </c>
      <c r="AC568" s="326">
        <v>1484079.09</v>
      </c>
      <c r="AD568" s="91">
        <v>0</v>
      </c>
      <c r="AE568" s="91">
        <v>40</v>
      </c>
      <c r="AF568" s="91">
        <v>0</v>
      </c>
      <c r="AG568" s="91">
        <v>0</v>
      </c>
      <c r="AH568" s="91">
        <v>0</v>
      </c>
      <c r="AI568" s="91">
        <v>0</v>
      </c>
      <c r="AJ568" s="91">
        <v>12096650.75</v>
      </c>
      <c r="AK568" s="91">
        <v>540</v>
      </c>
      <c r="AL568" s="91">
        <v>0</v>
      </c>
      <c r="AM568" s="91">
        <v>0</v>
      </c>
      <c r="AN568" s="91">
        <v>6081.67</v>
      </c>
      <c r="AO568" s="91">
        <v>0</v>
      </c>
      <c r="AP568" s="91">
        <v>0</v>
      </c>
      <c r="AQ568" s="91">
        <v>0</v>
      </c>
      <c r="AR568" s="91">
        <v>0</v>
      </c>
      <c r="AS568" s="91">
        <v>13736478.23</v>
      </c>
      <c r="AT568" s="91">
        <v>6621.67</v>
      </c>
      <c r="AU568" s="91">
        <v>0</v>
      </c>
      <c r="AV568" s="92">
        <v>44926</v>
      </c>
      <c r="AW568" t="s">
        <v>11</v>
      </c>
      <c r="AX568">
        <v>2022</v>
      </c>
      <c r="AY568" t="s">
        <v>267</v>
      </c>
    </row>
    <row r="569" spans="1:51" x14ac:dyDescent="0.25">
      <c r="A569" s="89">
        <v>111</v>
      </c>
      <c r="B569" s="90" t="s">
        <v>95</v>
      </c>
      <c r="C569" s="91">
        <v>2888818.39</v>
      </c>
      <c r="D569" s="91">
        <v>0</v>
      </c>
      <c r="E569" s="91">
        <v>0</v>
      </c>
      <c r="F569" s="91">
        <v>0</v>
      </c>
      <c r="G569" s="91">
        <v>19224.46</v>
      </c>
      <c r="H569" s="91">
        <v>0</v>
      </c>
      <c r="I569" s="91">
        <v>0</v>
      </c>
      <c r="J569" s="91">
        <v>282.62</v>
      </c>
      <c r="K569" s="91">
        <v>0</v>
      </c>
      <c r="L569" s="91">
        <v>0</v>
      </c>
      <c r="M569" s="91">
        <v>6076.98</v>
      </c>
      <c r="N569" s="91">
        <v>165536.70000000001</v>
      </c>
      <c r="O569" s="91">
        <v>171613.68000000002</v>
      </c>
      <c r="P569" s="91">
        <v>46249.07</v>
      </c>
      <c r="Q569" s="91">
        <v>0</v>
      </c>
      <c r="R569" s="91">
        <v>0</v>
      </c>
      <c r="S569" s="91">
        <v>0</v>
      </c>
      <c r="T569" s="91">
        <v>237369.83000000002</v>
      </c>
      <c r="U569" s="91">
        <v>2996.8</v>
      </c>
      <c r="V569" s="91">
        <v>0</v>
      </c>
      <c r="W569" s="91">
        <v>0</v>
      </c>
      <c r="X569" s="91">
        <v>0</v>
      </c>
      <c r="Y569" s="91">
        <v>0</v>
      </c>
      <c r="Z569" s="91">
        <v>0</v>
      </c>
      <c r="AA569" s="91">
        <v>0</v>
      </c>
      <c r="AB569" s="91">
        <v>0</v>
      </c>
      <c r="AC569" s="326">
        <v>140.65999999999997</v>
      </c>
      <c r="AD569" s="91">
        <v>41971.68</v>
      </c>
      <c r="AE569" s="91">
        <v>1545.76</v>
      </c>
      <c r="AF569" s="91">
        <v>0</v>
      </c>
      <c r="AG569" s="91">
        <v>0</v>
      </c>
      <c r="AH569" s="91">
        <v>0</v>
      </c>
      <c r="AI569" s="91">
        <v>0</v>
      </c>
      <c r="AJ569" s="91">
        <v>28750.1</v>
      </c>
      <c r="AK569" s="91">
        <v>416843.08</v>
      </c>
      <c r="AL569" s="91">
        <v>14766.83</v>
      </c>
      <c r="AM569" s="91">
        <v>0</v>
      </c>
      <c r="AN569" s="91">
        <v>115468.64</v>
      </c>
      <c r="AO569" s="91">
        <v>1018</v>
      </c>
      <c r="AP569" s="91">
        <v>32959.82</v>
      </c>
      <c r="AQ569" s="91">
        <v>0</v>
      </c>
      <c r="AR569" s="91">
        <v>0</v>
      </c>
      <c r="AS569" s="91">
        <v>75405</v>
      </c>
      <c r="AT569" s="91">
        <v>2576043.56</v>
      </c>
      <c r="AU569" s="91">
        <v>1994987.19</v>
      </c>
      <c r="AV569" s="92">
        <v>44926</v>
      </c>
      <c r="AW569" t="s">
        <v>11</v>
      </c>
      <c r="AX569">
        <v>2022</v>
      </c>
      <c r="AY569" t="s">
        <v>182</v>
      </c>
    </row>
    <row r="570" spans="1:51" x14ac:dyDescent="0.25">
      <c r="A570" s="89">
        <v>83</v>
      </c>
      <c r="B570" s="90" t="s">
        <v>96</v>
      </c>
      <c r="C570" s="91">
        <v>135912734.63000003</v>
      </c>
      <c r="D570" s="91">
        <v>178684.6</v>
      </c>
      <c r="E570" s="91">
        <v>0</v>
      </c>
      <c r="F570" s="91">
        <v>0</v>
      </c>
      <c r="G570" s="91">
        <v>11038.34</v>
      </c>
      <c r="H570" s="91">
        <v>0</v>
      </c>
      <c r="I570" s="91">
        <v>0</v>
      </c>
      <c r="J570" s="91">
        <v>2933537.4899999998</v>
      </c>
      <c r="K570" s="91">
        <v>594901.24</v>
      </c>
      <c r="L570" s="91">
        <v>0</v>
      </c>
      <c r="M570" s="91">
        <v>30574346.280000001</v>
      </c>
      <c r="N570" s="91">
        <v>48379046.350000001</v>
      </c>
      <c r="O570" s="91">
        <v>78953392.629999995</v>
      </c>
      <c r="P570" s="91">
        <v>2791528.0900000003</v>
      </c>
      <c r="Q570" s="91">
        <v>0</v>
      </c>
      <c r="R570" s="91">
        <v>0</v>
      </c>
      <c r="S570" s="91">
        <v>0</v>
      </c>
      <c r="T570" s="91">
        <v>85463082.390000015</v>
      </c>
      <c r="U570" s="91">
        <v>5948721.1799999997</v>
      </c>
      <c r="V570" s="91">
        <v>235239.02</v>
      </c>
      <c r="W570" s="91">
        <v>183667.22</v>
      </c>
      <c r="X570" s="91">
        <v>373777.63</v>
      </c>
      <c r="Y570" s="91">
        <v>85565.34</v>
      </c>
      <c r="Z570" s="91">
        <v>0</v>
      </c>
      <c r="AA570" s="91">
        <v>61300.58</v>
      </c>
      <c r="AB570" s="91">
        <v>0</v>
      </c>
      <c r="AC570" s="326">
        <v>28668139.539999999</v>
      </c>
      <c r="AD570" s="91">
        <v>4847374.6700000009</v>
      </c>
      <c r="AE570" s="91">
        <v>336869.31</v>
      </c>
      <c r="AF570" s="91">
        <v>0</v>
      </c>
      <c r="AG570" s="91">
        <v>0</v>
      </c>
      <c r="AH570" s="91">
        <v>0</v>
      </c>
      <c r="AI570" s="91">
        <v>0</v>
      </c>
      <c r="AJ570" s="91">
        <v>36868.42</v>
      </c>
      <c r="AK570" s="91">
        <v>4168230.9999999995</v>
      </c>
      <c r="AL570" s="91">
        <v>1028615.62</v>
      </c>
      <c r="AM570" s="91">
        <v>0</v>
      </c>
      <c r="AN570" s="91">
        <v>1830468.79</v>
      </c>
      <c r="AO570" s="91">
        <v>0</v>
      </c>
      <c r="AP570" s="91">
        <v>29496.44</v>
      </c>
      <c r="AQ570" s="91">
        <v>0</v>
      </c>
      <c r="AR570" s="91">
        <v>0</v>
      </c>
      <c r="AS570" s="91">
        <v>40777522.910000004</v>
      </c>
      <c r="AT570" s="91">
        <v>9672129.3299999982</v>
      </c>
      <c r="AU570" s="91">
        <v>2615317.48</v>
      </c>
      <c r="AV570" s="92">
        <v>44926</v>
      </c>
      <c r="AW570" t="s">
        <v>11</v>
      </c>
      <c r="AX570">
        <v>2022</v>
      </c>
      <c r="AY570" t="s">
        <v>158</v>
      </c>
    </row>
    <row r="571" spans="1:51" x14ac:dyDescent="0.25">
      <c r="A571" s="89">
        <v>40</v>
      </c>
      <c r="B571" s="90" t="s">
        <v>97</v>
      </c>
      <c r="C571" s="91">
        <v>32063496.260000002</v>
      </c>
      <c r="D571" s="91">
        <v>0</v>
      </c>
      <c r="E571" s="91">
        <v>0</v>
      </c>
      <c r="F571" s="91">
        <v>0</v>
      </c>
      <c r="G571" s="91">
        <v>157831.14000000001</v>
      </c>
      <c r="H571" s="91">
        <v>0</v>
      </c>
      <c r="I571" s="91">
        <v>0</v>
      </c>
      <c r="J571" s="91">
        <v>6526.35</v>
      </c>
      <c r="K571" s="91">
        <v>369608.81</v>
      </c>
      <c r="L571" s="91">
        <v>0</v>
      </c>
      <c r="M571" s="91">
        <v>6613565.6699999999</v>
      </c>
      <c r="N571" s="91">
        <v>13256817.84</v>
      </c>
      <c r="O571" s="91">
        <v>19870383.509999998</v>
      </c>
      <c r="P571" s="91">
        <v>213762.39</v>
      </c>
      <c r="Q571" s="91">
        <v>0</v>
      </c>
      <c r="R571" s="91">
        <v>0</v>
      </c>
      <c r="S571" s="91">
        <v>0</v>
      </c>
      <c r="T571" s="91">
        <v>20618112.200000003</v>
      </c>
      <c r="U571" s="91">
        <v>585603.57999999996</v>
      </c>
      <c r="V571" s="91">
        <v>145850.6</v>
      </c>
      <c r="W571" s="91">
        <v>5875.07</v>
      </c>
      <c r="X571" s="91">
        <v>84073.74</v>
      </c>
      <c r="Y571" s="91">
        <v>37586.740000000005</v>
      </c>
      <c r="Z571" s="91">
        <v>0</v>
      </c>
      <c r="AA571" s="91">
        <v>103157.42</v>
      </c>
      <c r="AB571" s="91">
        <v>0</v>
      </c>
      <c r="AC571" s="326">
        <v>1826301.81</v>
      </c>
      <c r="AD571" s="91">
        <v>5034906.46</v>
      </c>
      <c r="AE571" s="91">
        <v>147626.6</v>
      </c>
      <c r="AF571" s="91">
        <v>0</v>
      </c>
      <c r="AG571" s="91">
        <v>0</v>
      </c>
      <c r="AH571" s="91">
        <v>0</v>
      </c>
      <c r="AI571" s="91">
        <v>0</v>
      </c>
      <c r="AJ571" s="91">
        <v>217619.49</v>
      </c>
      <c r="AK571" s="91">
        <v>271106.22000000003</v>
      </c>
      <c r="AL571" s="91">
        <v>35330.32</v>
      </c>
      <c r="AM571" s="91">
        <v>0</v>
      </c>
      <c r="AN571" s="91">
        <v>301385.13</v>
      </c>
      <c r="AO571" s="91">
        <v>0</v>
      </c>
      <c r="AP571" s="91">
        <v>12153</v>
      </c>
      <c r="AQ571" s="91">
        <v>0</v>
      </c>
      <c r="AR571" s="91">
        <v>0</v>
      </c>
      <c r="AS571" s="91">
        <v>8188601.5099999998</v>
      </c>
      <c r="AT571" s="91">
        <v>3256782.55</v>
      </c>
      <c r="AU571" s="91">
        <v>2636807.88</v>
      </c>
      <c r="AV571" s="92">
        <v>44926</v>
      </c>
      <c r="AW571" t="s">
        <v>11</v>
      </c>
      <c r="AX571">
        <v>2022</v>
      </c>
      <c r="AY571" t="s">
        <v>166</v>
      </c>
    </row>
    <row r="572" spans="1:51" x14ac:dyDescent="0.25">
      <c r="A572" s="89">
        <v>24</v>
      </c>
      <c r="B572" s="90" t="s">
        <v>98</v>
      </c>
      <c r="C572" s="91">
        <v>46112633.120000005</v>
      </c>
      <c r="D572" s="91">
        <v>1637203.4</v>
      </c>
      <c r="E572" s="91">
        <v>0</v>
      </c>
      <c r="F572" s="91">
        <v>0</v>
      </c>
      <c r="G572" s="91">
        <v>1591720.03</v>
      </c>
      <c r="H572" s="91">
        <v>0</v>
      </c>
      <c r="I572" s="91">
        <v>0</v>
      </c>
      <c r="J572" s="91">
        <v>698047.97</v>
      </c>
      <c r="K572" s="91">
        <v>1512938.35</v>
      </c>
      <c r="L572" s="91">
        <v>0</v>
      </c>
      <c r="M572" s="91">
        <v>25916.49</v>
      </c>
      <c r="N572" s="91">
        <v>36910551.380000003</v>
      </c>
      <c r="O572" s="91">
        <v>36936467.870000005</v>
      </c>
      <c r="P572" s="91">
        <v>800907.30999999994</v>
      </c>
      <c r="Q572" s="91">
        <v>0</v>
      </c>
      <c r="R572" s="91">
        <v>0</v>
      </c>
      <c r="S572" s="91">
        <v>0</v>
      </c>
      <c r="T572" s="91">
        <v>43177284.930000007</v>
      </c>
      <c r="U572" s="91">
        <v>374675.76</v>
      </c>
      <c r="V572" s="91">
        <v>0</v>
      </c>
      <c r="W572" s="91">
        <v>0</v>
      </c>
      <c r="X572" s="91">
        <v>20173.330000000002</v>
      </c>
      <c r="Y572" s="91">
        <v>0</v>
      </c>
      <c r="Z572" s="91">
        <v>0</v>
      </c>
      <c r="AA572" s="91">
        <v>36342.629999999997</v>
      </c>
      <c r="AB572" s="91">
        <v>0</v>
      </c>
      <c r="AC572" s="326">
        <v>0</v>
      </c>
      <c r="AD572" s="91">
        <v>2110256.85</v>
      </c>
      <c r="AE572" s="91">
        <v>28233.1</v>
      </c>
      <c r="AF572" s="91">
        <v>0</v>
      </c>
      <c r="AG572" s="91">
        <v>0</v>
      </c>
      <c r="AH572" s="91">
        <v>0</v>
      </c>
      <c r="AI572" s="91">
        <v>0</v>
      </c>
      <c r="AJ572" s="91">
        <v>281635.98</v>
      </c>
      <c r="AK572" s="91">
        <v>12101.37</v>
      </c>
      <c r="AL572" s="91">
        <v>0</v>
      </c>
      <c r="AM572" s="91">
        <v>0</v>
      </c>
      <c r="AN572" s="91">
        <v>71929.17</v>
      </c>
      <c r="AO572" s="91">
        <v>0</v>
      </c>
      <c r="AP572" s="91">
        <v>0</v>
      </c>
      <c r="AQ572" s="91">
        <v>0</v>
      </c>
      <c r="AR572" s="91">
        <v>0</v>
      </c>
      <c r="AS572" s="91">
        <v>2851317.6500000004</v>
      </c>
      <c r="AT572" s="91">
        <v>84030.54</v>
      </c>
      <c r="AU572" s="91">
        <v>0</v>
      </c>
      <c r="AV572" s="92">
        <v>44926</v>
      </c>
      <c r="AW572" t="s">
        <v>11</v>
      </c>
      <c r="AX572">
        <v>2022</v>
      </c>
      <c r="AY572" t="s">
        <v>164</v>
      </c>
    </row>
    <row r="573" spans="1:51" x14ac:dyDescent="0.25">
      <c r="A573" s="89">
        <v>124</v>
      </c>
      <c r="B573" s="248" t="s">
        <v>99</v>
      </c>
      <c r="C573" s="91">
        <v>2639394.6399999997</v>
      </c>
      <c r="D573" s="91">
        <v>0</v>
      </c>
      <c r="E573" s="91">
        <v>0</v>
      </c>
      <c r="F573" s="91">
        <v>0</v>
      </c>
      <c r="G573" s="91">
        <v>0</v>
      </c>
      <c r="H573" s="91">
        <v>0</v>
      </c>
      <c r="I573" s="91">
        <v>0</v>
      </c>
      <c r="J573" s="91">
        <v>0</v>
      </c>
      <c r="K573" s="91">
        <v>0</v>
      </c>
      <c r="L573" s="91">
        <v>0</v>
      </c>
      <c r="M573" s="91">
        <v>0</v>
      </c>
      <c r="N573" s="91">
        <v>0</v>
      </c>
      <c r="O573" s="91">
        <v>0</v>
      </c>
      <c r="P573" s="91">
        <v>0</v>
      </c>
      <c r="Q573" s="91">
        <v>0</v>
      </c>
      <c r="R573" s="91">
        <v>0</v>
      </c>
      <c r="S573" s="91">
        <v>0</v>
      </c>
      <c r="T573" s="91">
        <v>0</v>
      </c>
      <c r="U573" s="91">
        <v>5289.76</v>
      </c>
      <c r="V573" s="91">
        <v>0</v>
      </c>
      <c r="W573" s="91">
        <v>0</v>
      </c>
      <c r="X573" s="91">
        <v>0</v>
      </c>
      <c r="Y573" s="91">
        <v>0</v>
      </c>
      <c r="Z573" s="91">
        <v>0</v>
      </c>
      <c r="AA573" s="91">
        <v>0</v>
      </c>
      <c r="AB573" s="91">
        <v>0</v>
      </c>
      <c r="AC573" s="326">
        <v>0</v>
      </c>
      <c r="AD573" s="91">
        <v>0</v>
      </c>
      <c r="AE573" s="91">
        <v>0</v>
      </c>
      <c r="AF573" s="91">
        <v>0</v>
      </c>
      <c r="AG573" s="91">
        <v>0</v>
      </c>
      <c r="AH573" s="91">
        <v>0</v>
      </c>
      <c r="AI573" s="91">
        <v>0</v>
      </c>
      <c r="AJ573" s="91">
        <v>0</v>
      </c>
      <c r="AK573" s="91">
        <v>0</v>
      </c>
      <c r="AL573" s="91">
        <v>21417.13</v>
      </c>
      <c r="AM573" s="91">
        <v>0</v>
      </c>
      <c r="AN573" s="91">
        <v>138423.25</v>
      </c>
      <c r="AO573" s="91">
        <v>0</v>
      </c>
      <c r="AP573" s="91">
        <v>0</v>
      </c>
      <c r="AQ573" s="91">
        <v>0</v>
      </c>
      <c r="AR573" s="91">
        <v>0</v>
      </c>
      <c r="AS573" s="91">
        <v>5289.76</v>
      </c>
      <c r="AT573" s="91">
        <v>2634104.88</v>
      </c>
      <c r="AU573" s="91">
        <v>2474264.5</v>
      </c>
      <c r="AV573" s="92">
        <v>44926</v>
      </c>
      <c r="AW573" t="s">
        <v>11</v>
      </c>
      <c r="AX573">
        <v>2022</v>
      </c>
      <c r="AY573" t="s">
        <v>289</v>
      </c>
    </row>
    <row r="574" spans="1:51" x14ac:dyDescent="0.25">
      <c r="A574" s="89">
        <v>70</v>
      </c>
      <c r="B574" s="90" t="s">
        <v>100</v>
      </c>
      <c r="C574" s="91">
        <v>1524550.15</v>
      </c>
      <c r="D574" s="91">
        <v>0</v>
      </c>
      <c r="E574" s="91">
        <v>0</v>
      </c>
      <c r="F574" s="91">
        <v>0</v>
      </c>
      <c r="G574" s="91">
        <v>0</v>
      </c>
      <c r="H574" s="91">
        <v>0</v>
      </c>
      <c r="I574" s="91">
        <v>0</v>
      </c>
      <c r="J574" s="91">
        <v>0</v>
      </c>
      <c r="K574" s="91">
        <v>0</v>
      </c>
      <c r="L574" s="91">
        <v>0</v>
      </c>
      <c r="M574" s="91">
        <v>0</v>
      </c>
      <c r="N574" s="91">
        <v>0</v>
      </c>
      <c r="O574" s="91">
        <v>0</v>
      </c>
      <c r="P574" s="91">
        <v>1524550.15</v>
      </c>
      <c r="Q574" s="91">
        <v>0</v>
      </c>
      <c r="R574" s="91">
        <v>0</v>
      </c>
      <c r="S574" s="91">
        <v>0</v>
      </c>
      <c r="T574" s="91">
        <v>1524550.15</v>
      </c>
      <c r="U574" s="91">
        <v>0</v>
      </c>
      <c r="V574" s="91">
        <v>0</v>
      </c>
      <c r="W574" s="91">
        <v>0</v>
      </c>
      <c r="X574" s="91">
        <v>0</v>
      </c>
      <c r="Y574" s="91">
        <v>0</v>
      </c>
      <c r="Z574" s="91">
        <v>0</v>
      </c>
      <c r="AA574" s="91">
        <v>0</v>
      </c>
      <c r="AB574" s="91">
        <v>0</v>
      </c>
      <c r="AC574" s="326">
        <v>0</v>
      </c>
      <c r="AD574" s="91">
        <v>0</v>
      </c>
      <c r="AE574" s="91">
        <v>0</v>
      </c>
      <c r="AF574" s="91">
        <v>0</v>
      </c>
      <c r="AG574" s="91">
        <v>0</v>
      </c>
      <c r="AH574" s="91">
        <v>0</v>
      </c>
      <c r="AI574" s="91">
        <v>0</v>
      </c>
      <c r="AJ574" s="91">
        <v>0</v>
      </c>
      <c r="AK574" s="91">
        <v>0</v>
      </c>
      <c r="AL574" s="91">
        <v>0</v>
      </c>
      <c r="AM574" s="91">
        <v>0</v>
      </c>
      <c r="AN574" s="91">
        <v>0</v>
      </c>
      <c r="AO574" s="91">
        <v>0</v>
      </c>
      <c r="AP574" s="91">
        <v>0</v>
      </c>
      <c r="AQ574" s="91">
        <v>0</v>
      </c>
      <c r="AR574" s="91">
        <v>0</v>
      </c>
      <c r="AS574" s="91">
        <v>0</v>
      </c>
      <c r="AT574" s="91">
        <v>0</v>
      </c>
      <c r="AU574" s="91">
        <v>0</v>
      </c>
      <c r="AV574" s="92">
        <v>44926</v>
      </c>
      <c r="AW574" t="s">
        <v>11</v>
      </c>
      <c r="AX574">
        <v>2022</v>
      </c>
      <c r="AY574" t="s">
        <v>181</v>
      </c>
    </row>
    <row r="575" spans="1:51" x14ac:dyDescent="0.25">
      <c r="A575" s="89">
        <v>119</v>
      </c>
      <c r="B575" s="90" t="s">
        <v>101</v>
      </c>
      <c r="C575" s="91">
        <v>0.26</v>
      </c>
      <c r="D575" s="91">
        <v>0</v>
      </c>
      <c r="E575" s="91">
        <v>0</v>
      </c>
      <c r="F575" s="91">
        <v>0</v>
      </c>
      <c r="G575" s="91">
        <v>0</v>
      </c>
      <c r="H575" s="91">
        <v>0</v>
      </c>
      <c r="I575" s="91">
        <v>0</v>
      </c>
      <c r="J575" s="91">
        <v>0</v>
      </c>
      <c r="K575" s="91">
        <v>0</v>
      </c>
      <c r="L575" s="91">
        <v>0</v>
      </c>
      <c r="M575" s="91">
        <v>0</v>
      </c>
      <c r="N575" s="91">
        <v>0</v>
      </c>
      <c r="O575" s="91">
        <v>0</v>
      </c>
      <c r="P575" s="91">
        <v>0</v>
      </c>
      <c r="Q575" s="91">
        <v>0</v>
      </c>
      <c r="R575" s="91">
        <v>0</v>
      </c>
      <c r="S575" s="91">
        <v>0</v>
      </c>
      <c r="T575" s="91">
        <v>0</v>
      </c>
      <c r="U575" s="91">
        <v>0</v>
      </c>
      <c r="V575" s="91">
        <v>0</v>
      </c>
      <c r="W575" s="91">
        <v>0</v>
      </c>
      <c r="X575" s="91">
        <v>0</v>
      </c>
      <c r="Y575" s="91">
        <v>0</v>
      </c>
      <c r="Z575" s="91">
        <v>0</v>
      </c>
      <c r="AA575" s="91">
        <v>0</v>
      </c>
      <c r="AB575" s="91">
        <v>0</v>
      </c>
      <c r="AC575" s="326">
        <v>0</v>
      </c>
      <c r="AD575" s="91">
        <v>0</v>
      </c>
      <c r="AE575" s="91">
        <v>0</v>
      </c>
      <c r="AF575" s="91">
        <v>0</v>
      </c>
      <c r="AG575" s="91">
        <v>0</v>
      </c>
      <c r="AH575" s="91">
        <v>0</v>
      </c>
      <c r="AI575" s="91">
        <v>0</v>
      </c>
      <c r="AJ575" s="91">
        <v>0</v>
      </c>
      <c r="AK575" s="91">
        <v>0.26</v>
      </c>
      <c r="AL575" s="91">
        <v>0</v>
      </c>
      <c r="AM575" s="91">
        <v>0</v>
      </c>
      <c r="AN575" s="91">
        <v>0</v>
      </c>
      <c r="AO575" s="91">
        <v>0</v>
      </c>
      <c r="AP575" s="91">
        <v>0</v>
      </c>
      <c r="AQ575" s="91">
        <v>0</v>
      </c>
      <c r="AR575" s="91">
        <v>0</v>
      </c>
      <c r="AS575" s="91">
        <v>0</v>
      </c>
      <c r="AT575" s="91">
        <v>0.26</v>
      </c>
      <c r="AU575" s="91">
        <v>0</v>
      </c>
      <c r="AV575" s="92">
        <v>44926</v>
      </c>
      <c r="AW575" t="s">
        <v>11</v>
      </c>
      <c r="AX575">
        <v>2022</v>
      </c>
      <c r="AY575" t="s">
        <v>189</v>
      </c>
    </row>
    <row r="576" spans="1:51" x14ac:dyDescent="0.25">
      <c r="A576" s="89">
        <v>108</v>
      </c>
      <c r="B576" s="90" t="s">
        <v>102</v>
      </c>
      <c r="C576" s="91">
        <v>1855450.3499999999</v>
      </c>
      <c r="D576" s="91">
        <v>1958.12</v>
      </c>
      <c r="E576" s="91">
        <v>0</v>
      </c>
      <c r="F576" s="91">
        <v>0</v>
      </c>
      <c r="G576" s="91">
        <v>0</v>
      </c>
      <c r="H576" s="91">
        <v>0</v>
      </c>
      <c r="I576" s="91">
        <v>0</v>
      </c>
      <c r="J576" s="91">
        <v>6547.8600000000006</v>
      </c>
      <c r="K576" s="91">
        <v>17780</v>
      </c>
      <c r="L576" s="91">
        <v>0</v>
      </c>
      <c r="M576" s="91">
        <v>394005.78</v>
      </c>
      <c r="N576" s="91">
        <v>19398.84</v>
      </c>
      <c r="O576" s="91">
        <v>413404.62000000005</v>
      </c>
      <c r="P576" s="91">
        <v>19695.7</v>
      </c>
      <c r="Q576" s="91">
        <v>0</v>
      </c>
      <c r="R576" s="91">
        <v>0</v>
      </c>
      <c r="S576" s="91">
        <v>0</v>
      </c>
      <c r="T576" s="91">
        <v>459386.30000000005</v>
      </c>
      <c r="U576" s="91">
        <v>19574.95</v>
      </c>
      <c r="V576" s="91">
        <v>0</v>
      </c>
      <c r="W576" s="91">
        <v>0</v>
      </c>
      <c r="X576" s="91">
        <v>0</v>
      </c>
      <c r="Y576" s="91">
        <v>188647.5</v>
      </c>
      <c r="Z576" s="91">
        <v>0</v>
      </c>
      <c r="AA576" s="91">
        <v>34325.74</v>
      </c>
      <c r="AB576" s="91">
        <v>0</v>
      </c>
      <c r="AC576" s="326">
        <v>248511.67</v>
      </c>
      <c r="AD576" s="91">
        <v>69487.97</v>
      </c>
      <c r="AE576" s="91">
        <v>799992.55</v>
      </c>
      <c r="AF576" s="91">
        <v>0</v>
      </c>
      <c r="AG576" s="91">
        <v>0</v>
      </c>
      <c r="AH576" s="91">
        <v>0</v>
      </c>
      <c r="AI576" s="91">
        <v>0</v>
      </c>
      <c r="AJ576" s="91">
        <v>3759.97</v>
      </c>
      <c r="AK576" s="91">
        <v>90.36</v>
      </c>
      <c r="AL576" s="91">
        <v>1249</v>
      </c>
      <c r="AM576" s="91">
        <v>0</v>
      </c>
      <c r="AN576" s="91">
        <v>23440.94</v>
      </c>
      <c r="AO576" s="91">
        <v>0</v>
      </c>
      <c r="AP576" s="91">
        <v>0</v>
      </c>
      <c r="AQ576" s="91">
        <v>0</v>
      </c>
      <c r="AR576" s="91">
        <v>0</v>
      </c>
      <c r="AS576" s="91">
        <v>1364300.3499999999</v>
      </c>
      <c r="AT576" s="91">
        <v>31763.699999999997</v>
      </c>
      <c r="AU576" s="91">
        <v>6983.4</v>
      </c>
      <c r="AV576" s="92">
        <v>44926</v>
      </c>
      <c r="AW576" t="s">
        <v>11</v>
      </c>
      <c r="AX576">
        <v>2022</v>
      </c>
      <c r="AY576" t="s">
        <v>183</v>
      </c>
    </row>
    <row r="577" spans="1:51" x14ac:dyDescent="0.25">
      <c r="A577" s="89">
        <v>93</v>
      </c>
      <c r="B577" s="90" t="s">
        <v>103</v>
      </c>
      <c r="C577" s="91">
        <v>8321365.5399999991</v>
      </c>
      <c r="D577" s="91">
        <v>0</v>
      </c>
      <c r="E577" s="91">
        <v>0</v>
      </c>
      <c r="F577" s="91">
        <v>0</v>
      </c>
      <c r="G577" s="91">
        <v>19215.93</v>
      </c>
      <c r="H577" s="91">
        <v>0</v>
      </c>
      <c r="I577" s="91">
        <v>0</v>
      </c>
      <c r="J577" s="91">
        <v>1.9</v>
      </c>
      <c r="K577" s="91">
        <v>24833.84</v>
      </c>
      <c r="L577" s="91">
        <v>0</v>
      </c>
      <c r="M577" s="91">
        <v>5.12</v>
      </c>
      <c r="N577" s="91">
        <v>0</v>
      </c>
      <c r="O577" s="91">
        <v>5.12</v>
      </c>
      <c r="P577" s="91">
        <v>13327.81</v>
      </c>
      <c r="Q577" s="91">
        <v>0</v>
      </c>
      <c r="R577" s="91">
        <v>0</v>
      </c>
      <c r="S577" s="91">
        <v>0</v>
      </c>
      <c r="T577" s="91">
        <v>57384.6</v>
      </c>
      <c r="U577" s="91">
        <v>23368.53</v>
      </c>
      <c r="V577" s="91">
        <v>10548.9</v>
      </c>
      <c r="W577" s="91">
        <v>0</v>
      </c>
      <c r="X577" s="91">
        <v>150000</v>
      </c>
      <c r="Y577" s="91">
        <v>1288.5</v>
      </c>
      <c r="Z577" s="91">
        <v>0</v>
      </c>
      <c r="AA577" s="91">
        <v>0</v>
      </c>
      <c r="AB577" s="91">
        <v>0</v>
      </c>
      <c r="AC577" s="326">
        <v>0</v>
      </c>
      <c r="AD577" s="91">
        <v>172796.14</v>
      </c>
      <c r="AE577" s="91">
        <v>2357.15</v>
      </c>
      <c r="AF577" s="91">
        <v>0</v>
      </c>
      <c r="AG577" s="91">
        <v>0</v>
      </c>
      <c r="AH577" s="91">
        <v>0</v>
      </c>
      <c r="AI577" s="91">
        <v>0</v>
      </c>
      <c r="AJ577" s="91">
        <v>2463</v>
      </c>
      <c r="AK577" s="91">
        <v>108784.97</v>
      </c>
      <c r="AL577" s="91">
        <v>161868.57</v>
      </c>
      <c r="AM577" s="91">
        <v>0</v>
      </c>
      <c r="AN577" s="91">
        <v>565569.08000000007</v>
      </c>
      <c r="AO577" s="91">
        <v>0</v>
      </c>
      <c r="AP577" s="91">
        <v>800</v>
      </c>
      <c r="AQ577" s="91">
        <v>0</v>
      </c>
      <c r="AR577" s="91">
        <v>0</v>
      </c>
      <c r="AS577" s="91">
        <v>362822.22000000003</v>
      </c>
      <c r="AT577" s="91">
        <v>7901158.7199999997</v>
      </c>
      <c r="AU577" s="91">
        <v>7064136.0999999996</v>
      </c>
      <c r="AV577" s="92">
        <v>44926</v>
      </c>
      <c r="AW577" t="s">
        <v>11</v>
      </c>
      <c r="AX577">
        <v>2022</v>
      </c>
      <c r="AY577" t="s">
        <v>175</v>
      </c>
    </row>
    <row r="578" spans="1:51" x14ac:dyDescent="0.25">
      <c r="A578" s="247">
        <v>1</v>
      </c>
      <c r="B578" s="248" t="s">
        <v>65</v>
      </c>
      <c r="C578" s="249">
        <v>1035120.7900000002</v>
      </c>
      <c r="D578" s="249">
        <v>0</v>
      </c>
      <c r="E578" s="249">
        <v>0</v>
      </c>
      <c r="F578" s="249">
        <v>0</v>
      </c>
      <c r="G578" s="249">
        <v>0</v>
      </c>
      <c r="H578" s="91">
        <v>0</v>
      </c>
      <c r="I578" s="91">
        <v>0</v>
      </c>
      <c r="J578" s="249">
        <v>-288.60000000000002</v>
      </c>
      <c r="K578" s="249">
        <v>0</v>
      </c>
      <c r="L578" s="91">
        <v>0</v>
      </c>
      <c r="M578" s="249">
        <v>0</v>
      </c>
      <c r="N578" s="249">
        <v>0</v>
      </c>
      <c r="O578" s="249">
        <v>0</v>
      </c>
      <c r="P578" s="249">
        <v>0</v>
      </c>
      <c r="Q578" s="91">
        <v>0</v>
      </c>
      <c r="R578" s="91">
        <v>0</v>
      </c>
      <c r="S578" s="91">
        <v>0</v>
      </c>
      <c r="T578" s="249">
        <v>-288.60000000000002</v>
      </c>
      <c r="U578" s="249">
        <v>18351.3</v>
      </c>
      <c r="V578" s="249">
        <v>18351.3</v>
      </c>
      <c r="W578" s="249">
        <v>0</v>
      </c>
      <c r="X578" s="249">
        <v>0</v>
      </c>
      <c r="Y578" s="249">
        <v>-40700.93</v>
      </c>
      <c r="Z578" s="249">
        <v>0</v>
      </c>
      <c r="AA578" s="249">
        <v>0</v>
      </c>
      <c r="AB578" s="249">
        <v>0</v>
      </c>
      <c r="AC578" s="330">
        <v>10948.13</v>
      </c>
      <c r="AD578" s="249">
        <v>541892.68000000005</v>
      </c>
      <c r="AE578" s="249">
        <v>0</v>
      </c>
      <c r="AF578" s="249">
        <v>0</v>
      </c>
      <c r="AG578" s="249">
        <v>0</v>
      </c>
      <c r="AH578" s="249">
        <v>0</v>
      </c>
      <c r="AI578" s="249">
        <v>0</v>
      </c>
      <c r="AJ578" s="249">
        <v>0</v>
      </c>
      <c r="AK578" s="249">
        <v>36580.020000000004</v>
      </c>
      <c r="AL578" s="249">
        <v>4655.5</v>
      </c>
      <c r="AM578" s="91">
        <v>0</v>
      </c>
      <c r="AN578" s="249">
        <v>54004.37</v>
      </c>
      <c r="AO578" s="249">
        <v>0</v>
      </c>
      <c r="AP578" s="249">
        <v>120</v>
      </c>
      <c r="AQ578" s="249">
        <v>0</v>
      </c>
      <c r="AR578" s="249">
        <v>0</v>
      </c>
      <c r="AS578" s="249">
        <v>548842.4800000001</v>
      </c>
      <c r="AT578" s="249">
        <v>486566.91000000003</v>
      </c>
      <c r="AU578" s="249">
        <v>391207.02</v>
      </c>
      <c r="AV578" s="92">
        <v>44957</v>
      </c>
      <c r="AW578" t="s">
        <v>0</v>
      </c>
      <c r="AX578">
        <v>2023</v>
      </c>
      <c r="AY578" t="s">
        <v>177</v>
      </c>
    </row>
    <row r="579" spans="1:51" x14ac:dyDescent="0.25">
      <c r="A579" s="247">
        <v>2</v>
      </c>
      <c r="B579" s="248" t="s">
        <v>90</v>
      </c>
      <c r="C579" s="249">
        <v>765888.3</v>
      </c>
      <c r="D579" s="249">
        <v>26.28</v>
      </c>
      <c r="E579" s="249">
        <v>0</v>
      </c>
      <c r="F579" s="249">
        <v>0</v>
      </c>
      <c r="G579" s="249">
        <v>0</v>
      </c>
      <c r="H579" s="91">
        <v>0</v>
      </c>
      <c r="I579" s="91">
        <v>0</v>
      </c>
      <c r="J579" s="249">
        <v>120.19</v>
      </c>
      <c r="K579" s="249">
        <v>19053.650000000001</v>
      </c>
      <c r="L579" s="91">
        <v>0</v>
      </c>
      <c r="M579" s="249">
        <v>27287.360000000001</v>
      </c>
      <c r="N579" s="249">
        <v>366395.74</v>
      </c>
      <c r="O579" s="249">
        <v>393683.1</v>
      </c>
      <c r="P579" s="249">
        <v>172838.53</v>
      </c>
      <c r="Q579" s="91">
        <v>0</v>
      </c>
      <c r="R579" s="91">
        <v>0</v>
      </c>
      <c r="S579" s="91">
        <v>0</v>
      </c>
      <c r="T579" s="249">
        <v>585721.75</v>
      </c>
      <c r="U579" s="249">
        <v>0</v>
      </c>
      <c r="V579" s="249">
        <v>0</v>
      </c>
      <c r="W579" s="249">
        <v>0</v>
      </c>
      <c r="X579" s="249">
        <v>0</v>
      </c>
      <c r="Y579" s="249">
        <v>0</v>
      </c>
      <c r="Z579" s="249">
        <v>0</v>
      </c>
      <c r="AA579" s="249">
        <v>0</v>
      </c>
      <c r="AB579" s="249">
        <v>0</v>
      </c>
      <c r="AC579" s="330">
        <v>101811.83</v>
      </c>
      <c r="AD579" s="249">
        <v>0</v>
      </c>
      <c r="AE579" s="249">
        <v>0</v>
      </c>
      <c r="AF579" s="249">
        <v>0</v>
      </c>
      <c r="AG579" s="249">
        <v>0</v>
      </c>
      <c r="AH579" s="249">
        <v>0</v>
      </c>
      <c r="AI579" s="249">
        <v>0</v>
      </c>
      <c r="AJ579" s="249">
        <v>0</v>
      </c>
      <c r="AK579" s="249">
        <v>27830.53</v>
      </c>
      <c r="AL579" s="249">
        <v>0</v>
      </c>
      <c r="AM579" s="91">
        <v>0</v>
      </c>
      <c r="AN579" s="249">
        <v>0</v>
      </c>
      <c r="AO579" s="249">
        <v>0</v>
      </c>
      <c r="AP579" s="249">
        <v>50524.19</v>
      </c>
      <c r="AQ579" s="249">
        <v>0</v>
      </c>
      <c r="AR579" s="249">
        <v>0</v>
      </c>
      <c r="AS579" s="249">
        <v>101811.83</v>
      </c>
      <c r="AT579" s="249">
        <v>78354.720000000001</v>
      </c>
      <c r="AU579" s="249">
        <v>0</v>
      </c>
      <c r="AV579" s="92">
        <v>44957</v>
      </c>
      <c r="AW579" t="s">
        <v>0</v>
      </c>
      <c r="AX579">
        <v>2023</v>
      </c>
      <c r="AY579" t="s">
        <v>168</v>
      </c>
    </row>
    <row r="580" spans="1:51" x14ac:dyDescent="0.25">
      <c r="A580" s="247">
        <v>12</v>
      </c>
      <c r="B580" s="248" t="s">
        <v>81</v>
      </c>
      <c r="C580" s="249">
        <v>80799859.850000009</v>
      </c>
      <c r="D580" s="249">
        <v>451492.86</v>
      </c>
      <c r="E580" s="249">
        <v>0</v>
      </c>
      <c r="F580" s="249">
        <v>0</v>
      </c>
      <c r="G580" s="249">
        <v>1054452.3999999999</v>
      </c>
      <c r="H580" s="91">
        <v>0</v>
      </c>
      <c r="I580" s="91">
        <v>0</v>
      </c>
      <c r="J580" s="249">
        <v>141583.96</v>
      </c>
      <c r="K580" s="249">
        <v>381228.79999999999</v>
      </c>
      <c r="L580" s="91">
        <v>0</v>
      </c>
      <c r="M580" s="249">
        <v>28552983.700000003</v>
      </c>
      <c r="N580" s="249">
        <v>9050747.2599999998</v>
      </c>
      <c r="O580" s="249">
        <v>37603730.960000001</v>
      </c>
      <c r="P580" s="249">
        <v>694942.45</v>
      </c>
      <c r="Q580" s="91">
        <v>0</v>
      </c>
      <c r="R580" s="91">
        <v>0</v>
      </c>
      <c r="S580" s="91">
        <v>0</v>
      </c>
      <c r="T580" s="249">
        <v>40327431.430000007</v>
      </c>
      <c r="U580" s="249">
        <v>625212.12</v>
      </c>
      <c r="V580" s="249">
        <v>38584.53</v>
      </c>
      <c r="W580" s="249">
        <v>97046.71</v>
      </c>
      <c r="X580" s="249">
        <v>1781229.15</v>
      </c>
      <c r="Y580" s="249">
        <v>20854.54</v>
      </c>
      <c r="Z580" s="249">
        <v>0</v>
      </c>
      <c r="AA580" s="249">
        <v>1301518.77</v>
      </c>
      <c r="AB580" s="249">
        <v>0</v>
      </c>
      <c r="AC580" s="330">
        <v>2263166.02</v>
      </c>
      <c r="AD580" s="249">
        <v>960460.52</v>
      </c>
      <c r="AE580" s="249">
        <v>8607.98</v>
      </c>
      <c r="AF580" s="249">
        <v>0</v>
      </c>
      <c r="AG580" s="249">
        <v>0</v>
      </c>
      <c r="AH580" s="249">
        <v>0</v>
      </c>
      <c r="AI580" s="249">
        <v>0</v>
      </c>
      <c r="AJ580" s="249">
        <v>30731252.689999998</v>
      </c>
      <c r="AK580" s="249">
        <v>1077184.8</v>
      </c>
      <c r="AL580" s="249">
        <v>66984.490000000005</v>
      </c>
      <c r="AM580" s="91">
        <v>0</v>
      </c>
      <c r="AN580" s="249">
        <v>1166881.4099999999</v>
      </c>
      <c r="AO580" s="249">
        <v>28740.06</v>
      </c>
      <c r="AP580" s="249">
        <v>236692.55</v>
      </c>
      <c r="AQ580" s="249">
        <v>63112.08</v>
      </c>
      <c r="AR580" s="249">
        <v>0</v>
      </c>
      <c r="AS580" s="249">
        <v>37827933.030000001</v>
      </c>
      <c r="AT580" s="249">
        <v>2644495.39</v>
      </c>
      <c r="AU580" s="249">
        <v>4900</v>
      </c>
      <c r="AV580" s="92">
        <v>44957</v>
      </c>
      <c r="AW580" t="s">
        <v>0</v>
      </c>
      <c r="AX580">
        <v>2023</v>
      </c>
      <c r="AY580" t="s">
        <v>152</v>
      </c>
    </row>
    <row r="581" spans="1:51" x14ac:dyDescent="0.25">
      <c r="A581" s="247">
        <v>13</v>
      </c>
      <c r="B581" s="248" t="s">
        <v>70</v>
      </c>
      <c r="C581" s="249">
        <v>240157896.69</v>
      </c>
      <c r="D581" s="249">
        <v>28349.79</v>
      </c>
      <c r="E581" s="249">
        <v>0</v>
      </c>
      <c r="F581" s="249">
        <v>0</v>
      </c>
      <c r="G581" s="249">
        <v>224086.42</v>
      </c>
      <c r="H581" s="91">
        <v>0</v>
      </c>
      <c r="I581" s="91">
        <v>0</v>
      </c>
      <c r="J581" s="249">
        <v>6660565.21</v>
      </c>
      <c r="K581" s="249">
        <v>1358442.26</v>
      </c>
      <c r="L581" s="91">
        <v>0</v>
      </c>
      <c r="M581" s="249">
        <v>156816485.69</v>
      </c>
      <c r="N581" s="249">
        <v>41343328.170000002</v>
      </c>
      <c r="O581" s="249">
        <v>198159813.86000001</v>
      </c>
      <c r="P581" s="249">
        <v>0</v>
      </c>
      <c r="Q581" s="91">
        <v>0</v>
      </c>
      <c r="R581" s="91">
        <v>0</v>
      </c>
      <c r="S581" s="91">
        <v>0</v>
      </c>
      <c r="T581" s="249">
        <v>206431257.53999999</v>
      </c>
      <c r="U581" s="249">
        <v>845663.15</v>
      </c>
      <c r="V581" s="249">
        <v>0</v>
      </c>
      <c r="W581" s="249">
        <v>11220.5</v>
      </c>
      <c r="X581" s="249">
        <v>214796.41</v>
      </c>
      <c r="Y581" s="249">
        <v>64195.76</v>
      </c>
      <c r="Z581" s="249">
        <v>0</v>
      </c>
      <c r="AA581" s="249">
        <v>7537141.4199999999</v>
      </c>
      <c r="AB581" s="249">
        <v>0</v>
      </c>
      <c r="AC581" s="330">
        <v>18369639.620000001</v>
      </c>
      <c r="AD581" s="249">
        <v>0</v>
      </c>
      <c r="AE581" s="249">
        <v>0</v>
      </c>
      <c r="AF581" s="249">
        <v>0</v>
      </c>
      <c r="AG581" s="249">
        <v>0</v>
      </c>
      <c r="AH581" s="249">
        <v>0</v>
      </c>
      <c r="AI581" s="249">
        <v>0</v>
      </c>
      <c r="AJ581" s="249">
        <v>293469.34000000003</v>
      </c>
      <c r="AK581" s="249">
        <v>3392884.03</v>
      </c>
      <c r="AL581" s="249">
        <v>1968275.94</v>
      </c>
      <c r="AM581" s="91">
        <v>0</v>
      </c>
      <c r="AN581" s="249">
        <v>922460.9</v>
      </c>
      <c r="AO581" s="249">
        <v>0</v>
      </c>
      <c r="AP581" s="249">
        <v>0</v>
      </c>
      <c r="AQ581" s="249">
        <v>0</v>
      </c>
      <c r="AR581" s="249">
        <v>0</v>
      </c>
      <c r="AS581" s="249">
        <v>27336126.199999999</v>
      </c>
      <c r="AT581" s="249">
        <v>6390512.9500000002</v>
      </c>
      <c r="AU581" s="249">
        <v>106892.08</v>
      </c>
      <c r="AV581" s="92">
        <v>44957</v>
      </c>
      <c r="AW581" t="s">
        <v>0</v>
      </c>
      <c r="AX581">
        <v>2023</v>
      </c>
      <c r="AY581" t="s">
        <v>149</v>
      </c>
    </row>
    <row r="582" spans="1:51" x14ac:dyDescent="0.25">
      <c r="A582" s="247">
        <v>23</v>
      </c>
      <c r="B582" s="248" t="s">
        <v>75</v>
      </c>
      <c r="C582" s="249">
        <v>27586927.430000003</v>
      </c>
      <c r="D582" s="249">
        <v>0</v>
      </c>
      <c r="E582" s="249">
        <v>0</v>
      </c>
      <c r="F582" s="249">
        <v>0</v>
      </c>
      <c r="G582" s="249">
        <v>0</v>
      </c>
      <c r="H582" s="91">
        <v>0</v>
      </c>
      <c r="I582" s="91">
        <v>0</v>
      </c>
      <c r="J582" s="249">
        <v>330869.14</v>
      </c>
      <c r="K582" s="249">
        <v>211868.6</v>
      </c>
      <c r="L582" s="91">
        <v>0</v>
      </c>
      <c r="M582" s="249">
        <v>1013476.19</v>
      </c>
      <c r="N582" s="249">
        <v>4676871.8999999994</v>
      </c>
      <c r="O582" s="249">
        <v>5690348.0899999999</v>
      </c>
      <c r="P582" s="249">
        <v>0</v>
      </c>
      <c r="Q582" s="91">
        <v>0</v>
      </c>
      <c r="R582" s="91">
        <v>0</v>
      </c>
      <c r="S582" s="91">
        <v>0</v>
      </c>
      <c r="T582" s="249">
        <v>6233085.8300000001</v>
      </c>
      <c r="U582" s="249">
        <v>9957257.2400000002</v>
      </c>
      <c r="V582" s="249">
        <v>3894007.12</v>
      </c>
      <c r="W582" s="249">
        <v>268897.95</v>
      </c>
      <c r="X582" s="249">
        <v>1037066.69</v>
      </c>
      <c r="Y582" s="249">
        <v>676819.06</v>
      </c>
      <c r="Z582" s="249">
        <v>0</v>
      </c>
      <c r="AA582" s="249">
        <v>105493.22</v>
      </c>
      <c r="AB582" s="249">
        <v>60697.56</v>
      </c>
      <c r="AC582" s="330">
        <v>2555391.33</v>
      </c>
      <c r="AD582" s="249">
        <v>47059.4</v>
      </c>
      <c r="AE582" s="249">
        <v>683664.56</v>
      </c>
      <c r="AF582" s="249">
        <v>0</v>
      </c>
      <c r="AG582" s="249">
        <v>0</v>
      </c>
      <c r="AH582" s="249">
        <v>0</v>
      </c>
      <c r="AI582" s="249">
        <v>0</v>
      </c>
      <c r="AJ582" s="249">
        <v>85648.7</v>
      </c>
      <c r="AK582" s="249">
        <v>536178.35</v>
      </c>
      <c r="AL582" s="249">
        <v>75555.539999999994</v>
      </c>
      <c r="AM582" s="91">
        <v>0</v>
      </c>
      <c r="AN582" s="249">
        <v>911982.05</v>
      </c>
      <c r="AO582" s="249">
        <v>0</v>
      </c>
      <c r="AP582" s="249">
        <v>128075.86</v>
      </c>
      <c r="AQ582" s="249">
        <v>0</v>
      </c>
      <c r="AR582" s="249">
        <v>0</v>
      </c>
      <c r="AS582" s="249">
        <v>19372002.829999998</v>
      </c>
      <c r="AT582" s="249">
        <v>1981838.76</v>
      </c>
      <c r="AU582" s="249">
        <v>330046.96000000002</v>
      </c>
      <c r="AV582" s="92">
        <v>44957</v>
      </c>
      <c r="AW582" t="s">
        <v>0</v>
      </c>
      <c r="AX582">
        <v>2023</v>
      </c>
      <c r="AY582" t="s">
        <v>159</v>
      </c>
    </row>
    <row r="583" spans="1:51" x14ac:dyDescent="0.25">
      <c r="A583" s="247">
        <v>24</v>
      </c>
      <c r="B583" s="248" t="s">
        <v>98</v>
      </c>
      <c r="C583" s="249">
        <v>9851683.129999999</v>
      </c>
      <c r="D583" s="249">
        <v>259685.93</v>
      </c>
      <c r="E583" s="249">
        <v>0</v>
      </c>
      <c r="F583" s="249">
        <v>0</v>
      </c>
      <c r="G583" s="249">
        <v>28012.67</v>
      </c>
      <c r="H583" s="91">
        <v>0</v>
      </c>
      <c r="I583" s="91">
        <v>0</v>
      </c>
      <c r="J583" s="249">
        <v>71472.320000000007</v>
      </c>
      <c r="K583" s="249">
        <v>53333.03</v>
      </c>
      <c r="L583" s="91">
        <v>0</v>
      </c>
      <c r="M583" s="249">
        <v>2795.05</v>
      </c>
      <c r="N583" s="249">
        <v>7683927.2799999993</v>
      </c>
      <c r="O583" s="249">
        <v>7686722.3299999991</v>
      </c>
      <c r="P583" s="249">
        <v>28294.74</v>
      </c>
      <c r="Q583" s="91">
        <v>0</v>
      </c>
      <c r="R583" s="91">
        <v>0</v>
      </c>
      <c r="S583" s="91">
        <v>0</v>
      </c>
      <c r="T583" s="249">
        <v>8127521.0199999996</v>
      </c>
      <c r="U583" s="249">
        <v>0</v>
      </c>
      <c r="V583" s="249">
        <v>0</v>
      </c>
      <c r="W583" s="249">
        <v>0</v>
      </c>
      <c r="X583" s="249">
        <v>0</v>
      </c>
      <c r="Y583" s="249">
        <v>0</v>
      </c>
      <c r="Z583" s="249">
        <v>0</v>
      </c>
      <c r="AA583" s="249">
        <v>0</v>
      </c>
      <c r="AB583" s="249">
        <v>0</v>
      </c>
      <c r="AC583" s="330">
        <v>0</v>
      </c>
      <c r="AD583" s="249">
        <v>549813.21</v>
      </c>
      <c r="AE583" s="249">
        <v>0</v>
      </c>
      <c r="AF583" s="249">
        <v>0</v>
      </c>
      <c r="AG583" s="249">
        <v>0</v>
      </c>
      <c r="AH583" s="249">
        <v>0</v>
      </c>
      <c r="AI583" s="249">
        <v>0</v>
      </c>
      <c r="AJ583" s="249">
        <v>1158975.78</v>
      </c>
      <c r="AK583" s="249">
        <v>12100.86</v>
      </c>
      <c r="AL583" s="249">
        <v>0</v>
      </c>
      <c r="AM583" s="91">
        <v>0</v>
      </c>
      <c r="AN583" s="249">
        <v>3272.26</v>
      </c>
      <c r="AO583" s="249">
        <v>0</v>
      </c>
      <c r="AP583" s="249">
        <v>0</v>
      </c>
      <c r="AQ583" s="249">
        <v>0</v>
      </c>
      <c r="AR583" s="249">
        <v>0</v>
      </c>
      <c r="AS583" s="249">
        <v>1708788.99</v>
      </c>
      <c r="AT583" s="249">
        <v>15373.12</v>
      </c>
      <c r="AU583" s="249">
        <v>0</v>
      </c>
      <c r="AV583" s="92">
        <v>44957</v>
      </c>
      <c r="AW583" t="s">
        <v>0</v>
      </c>
      <c r="AX583">
        <v>2023</v>
      </c>
      <c r="AY583" t="s">
        <v>164</v>
      </c>
    </row>
    <row r="584" spans="1:51" x14ac:dyDescent="0.25">
      <c r="A584" s="247">
        <v>25</v>
      </c>
      <c r="B584" s="248" t="s">
        <v>67</v>
      </c>
      <c r="C584" s="249">
        <v>1848771.3200000003</v>
      </c>
      <c r="D584" s="249">
        <v>660830.86</v>
      </c>
      <c r="E584" s="249">
        <v>0</v>
      </c>
      <c r="F584" s="249">
        <v>0</v>
      </c>
      <c r="G584" s="249">
        <v>0</v>
      </c>
      <c r="H584" s="91">
        <v>0</v>
      </c>
      <c r="I584" s="91">
        <v>0</v>
      </c>
      <c r="J584" s="249">
        <v>0</v>
      </c>
      <c r="K584" s="249">
        <v>0</v>
      </c>
      <c r="L584" s="91">
        <v>0</v>
      </c>
      <c r="M584" s="249">
        <v>0</v>
      </c>
      <c r="N584" s="249">
        <v>0</v>
      </c>
      <c r="O584" s="249">
        <v>0</v>
      </c>
      <c r="P584" s="249">
        <v>1187343.8400000001</v>
      </c>
      <c r="Q584" s="91">
        <v>0</v>
      </c>
      <c r="R584" s="91">
        <v>0</v>
      </c>
      <c r="S584" s="91">
        <v>0</v>
      </c>
      <c r="T584" s="249">
        <v>1848174.7000000002</v>
      </c>
      <c r="U584" s="249">
        <v>0</v>
      </c>
      <c r="V584" s="249">
        <v>0</v>
      </c>
      <c r="W584" s="249">
        <v>0</v>
      </c>
      <c r="X584" s="249">
        <v>0</v>
      </c>
      <c r="Y584" s="249">
        <v>0</v>
      </c>
      <c r="Z584" s="249">
        <v>0</v>
      </c>
      <c r="AA584" s="249">
        <v>0</v>
      </c>
      <c r="AB584" s="249">
        <v>0</v>
      </c>
      <c r="AC584" s="330">
        <v>596.54</v>
      </c>
      <c r="AD584" s="249">
        <v>0</v>
      </c>
      <c r="AE584" s="249">
        <v>0</v>
      </c>
      <c r="AF584" s="249">
        <v>0</v>
      </c>
      <c r="AG584" s="249">
        <v>0</v>
      </c>
      <c r="AH584" s="249">
        <v>0</v>
      </c>
      <c r="AI584" s="249">
        <v>0</v>
      </c>
      <c r="AJ584" s="249">
        <v>0</v>
      </c>
      <c r="AK584" s="249">
        <v>0</v>
      </c>
      <c r="AL584" s="249">
        <v>0</v>
      </c>
      <c r="AM584" s="91">
        <v>0</v>
      </c>
      <c r="AN584" s="249">
        <v>0</v>
      </c>
      <c r="AO584" s="249">
        <v>0</v>
      </c>
      <c r="AP584" s="249">
        <v>0</v>
      </c>
      <c r="AQ584" s="249">
        <v>0</v>
      </c>
      <c r="AR584" s="249">
        <v>0</v>
      </c>
      <c r="AS584" s="249">
        <v>596.54</v>
      </c>
      <c r="AT584" s="249">
        <v>0</v>
      </c>
      <c r="AU584" s="249">
        <v>0</v>
      </c>
      <c r="AV584" s="92">
        <v>44957</v>
      </c>
      <c r="AW584" t="s">
        <v>0</v>
      </c>
      <c r="AX584">
        <v>2023</v>
      </c>
      <c r="AY584" t="s">
        <v>174</v>
      </c>
    </row>
    <row r="585" spans="1:51" x14ac:dyDescent="0.25">
      <c r="A585" s="247">
        <v>29</v>
      </c>
      <c r="B585" s="248" t="s">
        <v>94</v>
      </c>
      <c r="C585" s="249">
        <v>31435891.769999996</v>
      </c>
      <c r="D585" s="249">
        <v>11495.97</v>
      </c>
      <c r="E585" s="249">
        <v>0</v>
      </c>
      <c r="F585" s="249">
        <v>0</v>
      </c>
      <c r="G585" s="249">
        <v>0</v>
      </c>
      <c r="H585" s="91">
        <v>0</v>
      </c>
      <c r="I585" s="91">
        <v>0</v>
      </c>
      <c r="J585" s="249">
        <v>0</v>
      </c>
      <c r="K585" s="249">
        <v>0</v>
      </c>
      <c r="L585" s="91">
        <v>0</v>
      </c>
      <c r="M585" s="249">
        <v>756825.04</v>
      </c>
      <c r="N585" s="249">
        <v>17944078.52</v>
      </c>
      <c r="O585" s="249">
        <v>18700903.559999999</v>
      </c>
      <c r="P585" s="249">
        <v>2661.4</v>
      </c>
      <c r="Q585" s="91">
        <v>0</v>
      </c>
      <c r="R585" s="91">
        <v>0</v>
      </c>
      <c r="S585" s="91">
        <v>0</v>
      </c>
      <c r="T585" s="249">
        <v>18715060.929999996</v>
      </c>
      <c r="U585" s="249">
        <v>1197322.6599999999</v>
      </c>
      <c r="V585" s="249">
        <v>1256606.83</v>
      </c>
      <c r="W585" s="249">
        <v>99063.19</v>
      </c>
      <c r="X585" s="249">
        <v>1885857.1800000002</v>
      </c>
      <c r="Y585" s="249">
        <v>921812.54999999993</v>
      </c>
      <c r="Z585" s="249">
        <v>0</v>
      </c>
      <c r="AA585" s="249">
        <v>0</v>
      </c>
      <c r="AB585" s="249">
        <v>14144.119999999999</v>
      </c>
      <c r="AC585" s="330">
        <v>0</v>
      </c>
      <c r="AD585" s="249">
        <v>0</v>
      </c>
      <c r="AE585" s="249">
        <v>64603.33</v>
      </c>
      <c r="AF585" s="249">
        <v>0</v>
      </c>
      <c r="AG585" s="249">
        <v>0</v>
      </c>
      <c r="AH585" s="249">
        <v>0</v>
      </c>
      <c r="AI585" s="249">
        <v>0</v>
      </c>
      <c r="AJ585" s="249">
        <v>68087.77</v>
      </c>
      <c r="AK585" s="249">
        <v>1281.31</v>
      </c>
      <c r="AL585" s="249">
        <v>82421.600000000006</v>
      </c>
      <c r="AM585" s="91">
        <v>0</v>
      </c>
      <c r="AN585" s="249">
        <v>532777.5</v>
      </c>
      <c r="AO585" s="249">
        <v>0</v>
      </c>
      <c r="AP585" s="249">
        <v>6240441.1399999997</v>
      </c>
      <c r="AQ585" s="249">
        <v>356411.66</v>
      </c>
      <c r="AR585" s="249">
        <v>0</v>
      </c>
      <c r="AS585" s="249">
        <v>5507497.6299999999</v>
      </c>
      <c r="AT585" s="249">
        <v>7213333.21</v>
      </c>
      <c r="AU585" s="249">
        <v>0</v>
      </c>
      <c r="AV585" s="92">
        <v>44957</v>
      </c>
      <c r="AW585" t="s">
        <v>0</v>
      </c>
      <c r="AX585">
        <v>2023</v>
      </c>
      <c r="AY585" t="s">
        <v>156</v>
      </c>
    </row>
    <row r="586" spans="1:51" x14ac:dyDescent="0.25">
      <c r="A586" s="247">
        <v>32</v>
      </c>
      <c r="B586" s="248" t="s">
        <v>104</v>
      </c>
      <c r="C586" s="249">
        <v>0</v>
      </c>
      <c r="D586" s="249">
        <v>0</v>
      </c>
      <c r="E586" s="249">
        <v>0</v>
      </c>
      <c r="F586" s="249">
        <v>0</v>
      </c>
      <c r="G586" s="249">
        <v>0</v>
      </c>
      <c r="H586" s="91">
        <v>0</v>
      </c>
      <c r="I586" s="91">
        <v>0</v>
      </c>
      <c r="J586" s="249">
        <v>0</v>
      </c>
      <c r="K586" s="249">
        <v>0</v>
      </c>
      <c r="L586" s="91">
        <v>0</v>
      </c>
      <c r="M586" s="249">
        <v>0</v>
      </c>
      <c r="N586" s="249">
        <v>0</v>
      </c>
      <c r="O586" s="249">
        <v>0</v>
      </c>
      <c r="P586" s="249">
        <v>0</v>
      </c>
      <c r="Q586" s="91">
        <v>0</v>
      </c>
      <c r="R586" s="91">
        <v>0</v>
      </c>
      <c r="S586" s="91">
        <v>0</v>
      </c>
      <c r="T586" s="249">
        <v>0</v>
      </c>
      <c r="U586" s="249">
        <v>0</v>
      </c>
      <c r="V586" s="249">
        <v>0</v>
      </c>
      <c r="W586" s="249">
        <v>0</v>
      </c>
      <c r="X586" s="249">
        <v>0</v>
      </c>
      <c r="Y586" s="249">
        <v>0</v>
      </c>
      <c r="Z586" s="249">
        <v>0</v>
      </c>
      <c r="AA586" s="249">
        <v>0</v>
      </c>
      <c r="AB586" s="249">
        <v>0</v>
      </c>
      <c r="AC586" s="330">
        <v>0</v>
      </c>
      <c r="AD586" s="249">
        <v>0</v>
      </c>
      <c r="AE586" s="249">
        <v>0</v>
      </c>
      <c r="AF586" s="249">
        <v>0</v>
      </c>
      <c r="AG586" s="249">
        <v>0</v>
      </c>
      <c r="AH586" s="249">
        <v>0</v>
      </c>
      <c r="AI586" s="249">
        <v>0</v>
      </c>
      <c r="AJ586" s="249">
        <v>0</v>
      </c>
      <c r="AK586" s="249">
        <v>0</v>
      </c>
      <c r="AL586" s="249">
        <v>0</v>
      </c>
      <c r="AM586" s="91">
        <v>0</v>
      </c>
      <c r="AN586" s="249">
        <v>0</v>
      </c>
      <c r="AO586" s="249">
        <v>0</v>
      </c>
      <c r="AP586" s="249">
        <v>0</v>
      </c>
      <c r="AQ586" s="249">
        <v>0</v>
      </c>
      <c r="AR586" s="249">
        <v>0</v>
      </c>
      <c r="AS586" s="249">
        <v>0</v>
      </c>
      <c r="AT586" s="249">
        <v>0</v>
      </c>
      <c r="AU586" s="249">
        <v>0</v>
      </c>
      <c r="AV586" s="92">
        <v>44957</v>
      </c>
      <c r="AW586" t="s">
        <v>0</v>
      </c>
      <c r="AX586">
        <v>2023</v>
      </c>
      <c r="AY586" t="s">
        <v>287</v>
      </c>
    </row>
    <row r="587" spans="1:51" x14ac:dyDescent="0.25">
      <c r="A587" s="247">
        <v>40</v>
      </c>
      <c r="B587" s="248" t="s">
        <v>97</v>
      </c>
      <c r="C587" s="249">
        <v>5261271.3100000005</v>
      </c>
      <c r="D587" s="249">
        <v>0</v>
      </c>
      <c r="E587" s="249">
        <v>0</v>
      </c>
      <c r="F587" s="249">
        <v>0</v>
      </c>
      <c r="G587" s="249">
        <v>0</v>
      </c>
      <c r="H587" s="91">
        <v>0</v>
      </c>
      <c r="I587" s="91">
        <v>0</v>
      </c>
      <c r="J587" s="249">
        <v>0</v>
      </c>
      <c r="K587" s="249">
        <v>4379.16</v>
      </c>
      <c r="L587" s="91">
        <v>0</v>
      </c>
      <c r="M587" s="249">
        <v>735139.09000000008</v>
      </c>
      <c r="N587" s="249">
        <v>3786741.49</v>
      </c>
      <c r="O587" s="249">
        <v>4521880.58</v>
      </c>
      <c r="P587" s="249">
        <v>5440.74</v>
      </c>
      <c r="Q587" s="91">
        <v>0</v>
      </c>
      <c r="R587" s="91">
        <v>0</v>
      </c>
      <c r="S587" s="91">
        <v>0</v>
      </c>
      <c r="T587" s="249">
        <v>4531700.4800000004</v>
      </c>
      <c r="U587" s="249">
        <v>17996.400000000001</v>
      </c>
      <c r="V587" s="249">
        <v>8215.44</v>
      </c>
      <c r="W587" s="249">
        <v>13.04</v>
      </c>
      <c r="X587" s="249">
        <v>0</v>
      </c>
      <c r="Y587" s="249">
        <v>27.81</v>
      </c>
      <c r="Z587" s="249">
        <v>0</v>
      </c>
      <c r="AA587" s="249">
        <v>3954.6</v>
      </c>
      <c r="AB587" s="249">
        <v>0</v>
      </c>
      <c r="AC587" s="330">
        <v>259303.26</v>
      </c>
      <c r="AD587" s="249">
        <v>16524.919999999998</v>
      </c>
      <c r="AE587" s="249">
        <v>450</v>
      </c>
      <c r="AF587" s="249">
        <v>0</v>
      </c>
      <c r="AG587" s="249">
        <v>0</v>
      </c>
      <c r="AH587" s="249">
        <v>0</v>
      </c>
      <c r="AI587" s="249">
        <v>0</v>
      </c>
      <c r="AJ587" s="249">
        <v>0</v>
      </c>
      <c r="AK587" s="249">
        <v>31956.76</v>
      </c>
      <c r="AL587" s="249">
        <v>6141.7</v>
      </c>
      <c r="AM587" s="91">
        <v>0</v>
      </c>
      <c r="AN587" s="249">
        <v>41857.96</v>
      </c>
      <c r="AO587" s="249">
        <v>0</v>
      </c>
      <c r="AP587" s="249">
        <v>999</v>
      </c>
      <c r="AQ587" s="249">
        <v>0</v>
      </c>
      <c r="AR587" s="249">
        <v>0</v>
      </c>
      <c r="AS587" s="249">
        <v>306485.46999999997</v>
      </c>
      <c r="AT587" s="249">
        <v>423085.36</v>
      </c>
      <c r="AU587" s="249">
        <v>342129.94</v>
      </c>
      <c r="AV587" s="92">
        <v>44957</v>
      </c>
      <c r="AW587" t="s">
        <v>0</v>
      </c>
      <c r="AX587">
        <v>2023</v>
      </c>
      <c r="AY587" t="s">
        <v>166</v>
      </c>
    </row>
    <row r="588" spans="1:51" x14ac:dyDescent="0.25">
      <c r="A588" s="247">
        <v>44</v>
      </c>
      <c r="B588" s="248" t="s">
        <v>62</v>
      </c>
      <c r="C588" s="249">
        <v>2321890.5</v>
      </c>
      <c r="D588" s="249">
        <v>1034.2</v>
      </c>
      <c r="E588" s="249">
        <v>0</v>
      </c>
      <c r="F588" s="249">
        <v>0</v>
      </c>
      <c r="G588" s="249">
        <v>2.76</v>
      </c>
      <c r="H588" s="91">
        <v>0</v>
      </c>
      <c r="I588" s="91">
        <v>0</v>
      </c>
      <c r="J588" s="249">
        <v>10324.85</v>
      </c>
      <c r="K588" s="249">
        <v>184245.36</v>
      </c>
      <c r="L588" s="91">
        <v>0</v>
      </c>
      <c r="M588" s="249">
        <v>1482788.8</v>
      </c>
      <c r="N588" s="249">
        <v>0</v>
      </c>
      <c r="O588" s="249">
        <v>1482788.8</v>
      </c>
      <c r="P588" s="249">
        <v>102434.03</v>
      </c>
      <c r="Q588" s="91">
        <v>0</v>
      </c>
      <c r="R588" s="91">
        <v>0</v>
      </c>
      <c r="S588" s="91">
        <v>0</v>
      </c>
      <c r="T588" s="249">
        <v>1780830</v>
      </c>
      <c r="U588" s="249">
        <v>2831.72</v>
      </c>
      <c r="V588" s="249">
        <v>340.04</v>
      </c>
      <c r="W588" s="249">
        <v>5710.29</v>
      </c>
      <c r="X588" s="249">
        <v>0</v>
      </c>
      <c r="Y588" s="249">
        <v>629.86</v>
      </c>
      <c r="Z588" s="249">
        <v>0</v>
      </c>
      <c r="AA588" s="249">
        <v>0</v>
      </c>
      <c r="AB588" s="249">
        <v>0</v>
      </c>
      <c r="AC588" s="330">
        <v>128986.83</v>
      </c>
      <c r="AD588" s="249">
        <v>0</v>
      </c>
      <c r="AE588" s="249">
        <v>0</v>
      </c>
      <c r="AF588" s="249">
        <v>0</v>
      </c>
      <c r="AG588" s="249">
        <v>0</v>
      </c>
      <c r="AH588" s="249">
        <v>0</v>
      </c>
      <c r="AI588" s="249">
        <v>0</v>
      </c>
      <c r="AJ588" s="249">
        <v>2788.01</v>
      </c>
      <c r="AK588" s="249">
        <v>337382.48</v>
      </c>
      <c r="AL588" s="249">
        <v>13562.2</v>
      </c>
      <c r="AM588" s="91">
        <v>0</v>
      </c>
      <c r="AN588" s="249">
        <v>33908.730000000003</v>
      </c>
      <c r="AO588" s="249">
        <v>0</v>
      </c>
      <c r="AP588" s="249">
        <v>300</v>
      </c>
      <c r="AQ588" s="249">
        <v>0</v>
      </c>
      <c r="AR588" s="249">
        <v>0</v>
      </c>
      <c r="AS588" s="249">
        <v>141286.75</v>
      </c>
      <c r="AT588" s="249">
        <v>399773.75</v>
      </c>
      <c r="AU588" s="249">
        <v>14620.34</v>
      </c>
      <c r="AV588" s="92">
        <v>44957</v>
      </c>
      <c r="AW588" t="s">
        <v>0</v>
      </c>
      <c r="AX588">
        <v>2023</v>
      </c>
      <c r="AY588" t="s">
        <v>167</v>
      </c>
    </row>
    <row r="589" spans="1:51" x14ac:dyDescent="0.25">
      <c r="A589" s="247">
        <v>46</v>
      </c>
      <c r="B589" s="248" t="s">
        <v>85</v>
      </c>
      <c r="C589" s="249">
        <v>1792059.4200000002</v>
      </c>
      <c r="D589" s="249">
        <v>7822.49</v>
      </c>
      <c r="E589" s="249">
        <v>0</v>
      </c>
      <c r="F589" s="249">
        <v>0</v>
      </c>
      <c r="G589" s="249">
        <v>0</v>
      </c>
      <c r="H589" s="91">
        <v>0</v>
      </c>
      <c r="I589" s="91">
        <v>0</v>
      </c>
      <c r="J589" s="249">
        <v>76869.900000000009</v>
      </c>
      <c r="K589" s="249">
        <v>6422.43</v>
      </c>
      <c r="L589" s="91">
        <v>0</v>
      </c>
      <c r="M589" s="249">
        <v>936537.51</v>
      </c>
      <c r="N589" s="249">
        <v>0</v>
      </c>
      <c r="O589" s="249">
        <v>936537.51</v>
      </c>
      <c r="P589" s="249">
        <v>12563.18</v>
      </c>
      <c r="Q589" s="91">
        <v>0</v>
      </c>
      <c r="R589" s="91">
        <v>0</v>
      </c>
      <c r="S589" s="91">
        <v>0</v>
      </c>
      <c r="T589" s="249">
        <v>1040215.5100000001</v>
      </c>
      <c r="U589" s="249">
        <v>6675.48</v>
      </c>
      <c r="V589" s="249">
        <v>6785.14</v>
      </c>
      <c r="W589" s="249">
        <v>4465.55</v>
      </c>
      <c r="X589" s="249">
        <v>0</v>
      </c>
      <c r="Y589" s="249">
        <v>4186.55</v>
      </c>
      <c r="Z589" s="249">
        <v>0</v>
      </c>
      <c r="AA589" s="249">
        <v>0</v>
      </c>
      <c r="AB589" s="249">
        <v>0</v>
      </c>
      <c r="AC589" s="330">
        <v>503157.28</v>
      </c>
      <c r="AD589" s="249">
        <v>0</v>
      </c>
      <c r="AE589" s="249">
        <v>413.25</v>
      </c>
      <c r="AF589" s="249">
        <v>0</v>
      </c>
      <c r="AG589" s="249">
        <v>0</v>
      </c>
      <c r="AH589" s="249">
        <v>0</v>
      </c>
      <c r="AI589" s="249">
        <v>0</v>
      </c>
      <c r="AJ589" s="249">
        <v>614.38</v>
      </c>
      <c r="AK589" s="249">
        <v>183548.15</v>
      </c>
      <c r="AL589" s="249">
        <v>4710.7</v>
      </c>
      <c r="AM589" s="91">
        <v>0</v>
      </c>
      <c r="AN589" s="249">
        <v>16027.43</v>
      </c>
      <c r="AO589" s="249">
        <v>0</v>
      </c>
      <c r="AP589" s="249">
        <v>1600</v>
      </c>
      <c r="AQ589" s="249">
        <v>0</v>
      </c>
      <c r="AR589" s="249">
        <v>0</v>
      </c>
      <c r="AS589" s="249">
        <v>526297.63</v>
      </c>
      <c r="AT589" s="249">
        <v>225546.28</v>
      </c>
      <c r="AU589" s="249">
        <v>19660</v>
      </c>
      <c r="AV589" s="92">
        <v>44957</v>
      </c>
      <c r="AW589" t="s">
        <v>0</v>
      </c>
      <c r="AX589">
        <v>2023</v>
      </c>
      <c r="AY589" t="s">
        <v>176</v>
      </c>
    </row>
    <row r="590" spans="1:51" x14ac:dyDescent="0.25">
      <c r="A590" s="247">
        <v>48</v>
      </c>
      <c r="B590" s="248" t="s">
        <v>77</v>
      </c>
      <c r="C590" s="249">
        <v>10691060.18</v>
      </c>
      <c r="D590" s="249">
        <v>8059.84</v>
      </c>
      <c r="E590" s="249">
        <v>0</v>
      </c>
      <c r="F590" s="249">
        <v>0</v>
      </c>
      <c r="G590" s="249">
        <v>97.74</v>
      </c>
      <c r="H590" s="91">
        <v>0</v>
      </c>
      <c r="I590" s="91">
        <v>0</v>
      </c>
      <c r="J590" s="249">
        <v>52610.6</v>
      </c>
      <c r="K590" s="249">
        <v>41.34</v>
      </c>
      <c r="L590" s="91">
        <v>0</v>
      </c>
      <c r="M590" s="249">
        <v>301780.27</v>
      </c>
      <c r="N590" s="249">
        <v>8260280.8900000006</v>
      </c>
      <c r="O590" s="249">
        <v>8562061.1600000001</v>
      </c>
      <c r="P590" s="249">
        <v>1051961.24</v>
      </c>
      <c r="Q590" s="91">
        <v>0</v>
      </c>
      <c r="R590" s="91">
        <v>0</v>
      </c>
      <c r="S590" s="91">
        <v>0</v>
      </c>
      <c r="T590" s="249">
        <v>9674831.9199999999</v>
      </c>
      <c r="U590" s="249">
        <v>76623.570000000007</v>
      </c>
      <c r="V590" s="249">
        <v>10410.799999999999</v>
      </c>
      <c r="W590" s="249">
        <v>0</v>
      </c>
      <c r="X590" s="249">
        <v>0</v>
      </c>
      <c r="Y590" s="249">
        <v>0</v>
      </c>
      <c r="Z590" s="249">
        <v>0</v>
      </c>
      <c r="AA590" s="249">
        <v>600</v>
      </c>
      <c r="AB590" s="249">
        <v>0</v>
      </c>
      <c r="AC590" s="330">
        <v>56368.34</v>
      </c>
      <c r="AD590" s="249">
        <v>534737.88</v>
      </c>
      <c r="AE590" s="249">
        <v>0</v>
      </c>
      <c r="AF590" s="249">
        <v>0</v>
      </c>
      <c r="AG590" s="249">
        <v>0</v>
      </c>
      <c r="AH590" s="249">
        <v>0</v>
      </c>
      <c r="AI590" s="249">
        <v>0</v>
      </c>
      <c r="AJ590" s="249">
        <v>0</v>
      </c>
      <c r="AK590" s="249">
        <v>133560.19</v>
      </c>
      <c r="AL590" s="249">
        <v>0</v>
      </c>
      <c r="AM590" s="91">
        <v>0</v>
      </c>
      <c r="AN590" s="249">
        <v>132440.54999999999</v>
      </c>
      <c r="AO590" s="249">
        <v>0</v>
      </c>
      <c r="AP590" s="249">
        <v>49750.93</v>
      </c>
      <c r="AQ590" s="249">
        <v>0</v>
      </c>
      <c r="AR590" s="249">
        <v>0</v>
      </c>
      <c r="AS590" s="249">
        <v>678740.59000000008</v>
      </c>
      <c r="AT590" s="249">
        <v>337487.67</v>
      </c>
      <c r="AU590" s="249">
        <v>21736</v>
      </c>
      <c r="AV590" s="92">
        <v>44957</v>
      </c>
      <c r="AW590" t="s">
        <v>0</v>
      </c>
      <c r="AX590">
        <v>2023</v>
      </c>
      <c r="AY590" t="s">
        <v>163</v>
      </c>
    </row>
    <row r="591" spans="1:51" x14ac:dyDescent="0.25">
      <c r="A591" s="247">
        <v>51</v>
      </c>
      <c r="B591" s="248" t="s">
        <v>86</v>
      </c>
      <c r="C591" s="249">
        <v>523801.48</v>
      </c>
      <c r="D591" s="249">
        <v>947.79</v>
      </c>
      <c r="E591" s="249">
        <v>0</v>
      </c>
      <c r="F591" s="249">
        <v>0</v>
      </c>
      <c r="G591" s="249">
        <v>0</v>
      </c>
      <c r="H591" s="91">
        <v>0</v>
      </c>
      <c r="I591" s="91">
        <v>0</v>
      </c>
      <c r="J591" s="249">
        <v>1709.68</v>
      </c>
      <c r="K591" s="249">
        <v>0</v>
      </c>
      <c r="L591" s="91">
        <v>0</v>
      </c>
      <c r="M591" s="249">
        <v>71500.850000000006</v>
      </c>
      <c r="N591" s="249">
        <v>33161.699999999997</v>
      </c>
      <c r="O591" s="249">
        <v>104662.55</v>
      </c>
      <c r="P591" s="249">
        <v>974.52</v>
      </c>
      <c r="Q591" s="91">
        <v>0</v>
      </c>
      <c r="R591" s="91">
        <v>0</v>
      </c>
      <c r="S591" s="91">
        <v>0</v>
      </c>
      <c r="T591" s="249">
        <v>108294.54000000001</v>
      </c>
      <c r="U591" s="249">
        <v>19619.689999999999</v>
      </c>
      <c r="V591" s="249">
        <v>325.58</v>
      </c>
      <c r="W591" s="249">
        <v>1741.99</v>
      </c>
      <c r="X591" s="249">
        <v>0</v>
      </c>
      <c r="Y591" s="249">
        <v>1049.6500000000001</v>
      </c>
      <c r="Z591" s="249">
        <v>0</v>
      </c>
      <c r="AA591" s="249">
        <v>0</v>
      </c>
      <c r="AB591" s="249">
        <v>0</v>
      </c>
      <c r="AC591" s="330">
        <v>7974.61</v>
      </c>
      <c r="AD591" s="249">
        <v>92766.080000000002</v>
      </c>
      <c r="AE591" s="249">
        <v>4646.67</v>
      </c>
      <c r="AF591" s="249">
        <v>0</v>
      </c>
      <c r="AG591" s="249">
        <v>0</v>
      </c>
      <c r="AH591" s="249">
        <v>644.97</v>
      </c>
      <c r="AI591" s="249">
        <v>0</v>
      </c>
      <c r="AJ591" s="249">
        <v>0</v>
      </c>
      <c r="AK591" s="249">
        <v>83866.960000000006</v>
      </c>
      <c r="AL591" s="249">
        <v>3865</v>
      </c>
      <c r="AM591" s="91">
        <v>0</v>
      </c>
      <c r="AN591" s="249">
        <v>34412.31</v>
      </c>
      <c r="AO591" s="249">
        <v>0</v>
      </c>
      <c r="AP591" s="249">
        <v>3800</v>
      </c>
      <c r="AQ591" s="249">
        <v>0</v>
      </c>
      <c r="AR591" s="249">
        <v>0</v>
      </c>
      <c r="AS591" s="249">
        <v>128769.24</v>
      </c>
      <c r="AT591" s="249">
        <v>286737.7</v>
      </c>
      <c r="AU591" s="249">
        <v>160793.43</v>
      </c>
      <c r="AV591" s="92">
        <v>44957</v>
      </c>
      <c r="AW591" t="s">
        <v>0</v>
      </c>
      <c r="AX591">
        <v>2023</v>
      </c>
      <c r="AY591" t="s">
        <v>179</v>
      </c>
    </row>
    <row r="592" spans="1:51" x14ac:dyDescent="0.25">
      <c r="A592" s="247">
        <v>52</v>
      </c>
      <c r="B592" s="248" t="s">
        <v>72</v>
      </c>
      <c r="C592" s="249">
        <v>3138507.3200000003</v>
      </c>
      <c r="D592" s="249">
        <v>0</v>
      </c>
      <c r="E592" s="249">
        <v>0</v>
      </c>
      <c r="F592" s="249">
        <v>0</v>
      </c>
      <c r="G592" s="249">
        <v>0</v>
      </c>
      <c r="H592" s="91">
        <v>0</v>
      </c>
      <c r="I592" s="91">
        <v>0</v>
      </c>
      <c r="J592" s="249">
        <v>0</v>
      </c>
      <c r="K592" s="249">
        <v>17020</v>
      </c>
      <c r="L592" s="91">
        <v>0</v>
      </c>
      <c r="M592" s="249">
        <v>0</v>
      </c>
      <c r="N592" s="249">
        <v>0</v>
      </c>
      <c r="O592" s="249">
        <v>0</v>
      </c>
      <c r="P592" s="249">
        <v>759.72</v>
      </c>
      <c r="Q592" s="91">
        <v>0</v>
      </c>
      <c r="R592" s="91">
        <v>0</v>
      </c>
      <c r="S592" s="91">
        <v>0</v>
      </c>
      <c r="T592" s="249">
        <v>17779.72</v>
      </c>
      <c r="U592" s="249">
        <v>214738.98</v>
      </c>
      <c r="V592" s="249">
        <v>36591.69</v>
      </c>
      <c r="W592" s="249">
        <v>946.32</v>
      </c>
      <c r="X592" s="249">
        <v>218244.95</v>
      </c>
      <c r="Y592" s="249">
        <v>9844.73</v>
      </c>
      <c r="Z592" s="249">
        <v>0</v>
      </c>
      <c r="AA592" s="249">
        <v>0</v>
      </c>
      <c r="AB592" s="249">
        <v>0</v>
      </c>
      <c r="AC592" s="330">
        <v>528569.68000000005</v>
      </c>
      <c r="AD592" s="249">
        <v>554438.31999999995</v>
      </c>
      <c r="AE592" s="249">
        <v>5965.33</v>
      </c>
      <c r="AF592" s="249">
        <v>0</v>
      </c>
      <c r="AG592" s="249">
        <v>0</v>
      </c>
      <c r="AH592" s="249">
        <v>0</v>
      </c>
      <c r="AI592" s="249">
        <v>0</v>
      </c>
      <c r="AJ592" s="249">
        <v>468700.47</v>
      </c>
      <c r="AK592" s="249">
        <v>423519.03</v>
      </c>
      <c r="AL592" s="249">
        <v>97982.39</v>
      </c>
      <c r="AM592" s="91">
        <v>0</v>
      </c>
      <c r="AN592" s="249">
        <v>508308.62</v>
      </c>
      <c r="AO592" s="249">
        <v>0</v>
      </c>
      <c r="AP592" s="249">
        <v>4770</v>
      </c>
      <c r="AQ592" s="249">
        <v>0</v>
      </c>
      <c r="AR592" s="249">
        <v>0</v>
      </c>
      <c r="AS592" s="249">
        <v>2038040.47</v>
      </c>
      <c r="AT592" s="249">
        <v>1082687.1300000001</v>
      </c>
      <c r="AU592" s="249">
        <v>48107.09</v>
      </c>
      <c r="AV592" s="92">
        <v>44957</v>
      </c>
      <c r="AW592" t="s">
        <v>0</v>
      </c>
      <c r="AX592">
        <v>2023</v>
      </c>
      <c r="AY592" t="s">
        <v>170</v>
      </c>
    </row>
    <row r="593" spans="1:51" x14ac:dyDescent="0.25">
      <c r="A593" s="247">
        <v>62</v>
      </c>
      <c r="B593" s="253" t="s">
        <v>203</v>
      </c>
      <c r="C593" s="249">
        <v>4039569.7100000004</v>
      </c>
      <c r="D593" s="249">
        <v>335301.78999999998</v>
      </c>
      <c r="E593" s="249">
        <v>0</v>
      </c>
      <c r="F593" s="249">
        <v>0</v>
      </c>
      <c r="G593" s="249">
        <v>0</v>
      </c>
      <c r="H593" s="91">
        <v>0</v>
      </c>
      <c r="I593" s="91">
        <v>0</v>
      </c>
      <c r="J593" s="249">
        <v>0</v>
      </c>
      <c r="K593" s="249">
        <v>0</v>
      </c>
      <c r="L593" s="91">
        <v>0</v>
      </c>
      <c r="M593" s="249">
        <v>0</v>
      </c>
      <c r="N593" s="249">
        <v>0</v>
      </c>
      <c r="O593" s="249">
        <v>0</v>
      </c>
      <c r="P593" s="249">
        <v>3703627.0500000003</v>
      </c>
      <c r="Q593" s="91">
        <v>0</v>
      </c>
      <c r="R593" s="91">
        <v>0</v>
      </c>
      <c r="S593" s="91">
        <v>0</v>
      </c>
      <c r="T593" s="249">
        <v>4038928.8400000003</v>
      </c>
      <c r="U593" s="249">
        <v>0</v>
      </c>
      <c r="V593" s="249">
        <v>0</v>
      </c>
      <c r="W593" s="249">
        <v>0</v>
      </c>
      <c r="X593" s="249">
        <v>0</v>
      </c>
      <c r="Y593" s="249">
        <v>0</v>
      </c>
      <c r="Z593" s="249">
        <v>0</v>
      </c>
      <c r="AA593" s="249">
        <v>0</v>
      </c>
      <c r="AB593" s="249">
        <v>0</v>
      </c>
      <c r="AC593" s="330">
        <v>0</v>
      </c>
      <c r="AD593" s="249">
        <v>0</v>
      </c>
      <c r="AE593" s="249">
        <v>0</v>
      </c>
      <c r="AF593" s="249">
        <v>0</v>
      </c>
      <c r="AG593" s="249">
        <v>0</v>
      </c>
      <c r="AH593" s="249">
        <v>0</v>
      </c>
      <c r="AI593" s="249">
        <v>0</v>
      </c>
      <c r="AJ593" s="249">
        <v>0</v>
      </c>
      <c r="AK593" s="249">
        <v>640.87</v>
      </c>
      <c r="AL593" s="249">
        <v>0</v>
      </c>
      <c r="AM593" s="91">
        <v>0</v>
      </c>
      <c r="AN593" s="249">
        <v>0</v>
      </c>
      <c r="AO593" s="249">
        <v>0</v>
      </c>
      <c r="AP593" s="249">
        <v>0</v>
      </c>
      <c r="AQ593" s="249">
        <v>0</v>
      </c>
      <c r="AR593" s="249">
        <v>0</v>
      </c>
      <c r="AS593" s="249">
        <v>0</v>
      </c>
      <c r="AT593" s="249">
        <v>640.87</v>
      </c>
      <c r="AU593" s="249">
        <v>0</v>
      </c>
      <c r="AV593" s="92">
        <v>44957</v>
      </c>
      <c r="AW593" t="s">
        <v>0</v>
      </c>
      <c r="AX593">
        <v>2023</v>
      </c>
      <c r="AY593" t="s">
        <v>169</v>
      </c>
    </row>
    <row r="594" spans="1:51" x14ac:dyDescent="0.25">
      <c r="A594" s="247">
        <v>66</v>
      </c>
      <c r="B594" s="248" t="s">
        <v>61</v>
      </c>
      <c r="C594" s="249">
        <v>1293120.3199999998</v>
      </c>
      <c r="D594" s="249">
        <v>0</v>
      </c>
      <c r="E594" s="249">
        <v>0</v>
      </c>
      <c r="F594" s="249">
        <v>0</v>
      </c>
      <c r="G594" s="249">
        <v>0</v>
      </c>
      <c r="H594" s="91">
        <v>0</v>
      </c>
      <c r="I594" s="91">
        <v>0</v>
      </c>
      <c r="J594" s="249">
        <v>0</v>
      </c>
      <c r="K594" s="249">
        <v>63514.16</v>
      </c>
      <c r="L594" s="91">
        <v>0</v>
      </c>
      <c r="M594" s="249">
        <v>0</v>
      </c>
      <c r="N594" s="249">
        <v>0</v>
      </c>
      <c r="O594" s="249">
        <v>0</v>
      </c>
      <c r="P594" s="249">
        <v>0</v>
      </c>
      <c r="Q594" s="91">
        <v>0</v>
      </c>
      <c r="R594" s="91">
        <v>0</v>
      </c>
      <c r="S594" s="91">
        <v>0</v>
      </c>
      <c r="T594" s="249">
        <v>63514.16</v>
      </c>
      <c r="U594" s="249">
        <v>0</v>
      </c>
      <c r="V594" s="249">
        <v>0</v>
      </c>
      <c r="W594" s="249">
        <v>0</v>
      </c>
      <c r="X594" s="249">
        <v>1022469.22</v>
      </c>
      <c r="Y594" s="249">
        <v>0</v>
      </c>
      <c r="Z594" s="249">
        <v>0</v>
      </c>
      <c r="AA594" s="249">
        <v>0</v>
      </c>
      <c r="AB594" s="249">
        <v>0</v>
      </c>
      <c r="AC594" s="330">
        <v>0</v>
      </c>
      <c r="AD594" s="249">
        <v>0</v>
      </c>
      <c r="AE594" s="249">
        <v>0</v>
      </c>
      <c r="AF594" s="249">
        <v>0</v>
      </c>
      <c r="AG594" s="249">
        <v>0</v>
      </c>
      <c r="AH594" s="249">
        <v>0</v>
      </c>
      <c r="AI594" s="249">
        <v>0</v>
      </c>
      <c r="AJ594" s="249">
        <v>0</v>
      </c>
      <c r="AK594" s="249">
        <v>0</v>
      </c>
      <c r="AL594" s="249">
        <v>0</v>
      </c>
      <c r="AM594" s="91">
        <v>0</v>
      </c>
      <c r="AN594" s="249">
        <v>0</v>
      </c>
      <c r="AO594" s="249">
        <v>207136.94</v>
      </c>
      <c r="AP594" s="249">
        <v>0</v>
      </c>
      <c r="AQ594" s="249">
        <v>0</v>
      </c>
      <c r="AR594" s="249">
        <v>0</v>
      </c>
      <c r="AS594" s="249">
        <v>1022469.22</v>
      </c>
      <c r="AT594" s="249">
        <v>207136.94</v>
      </c>
      <c r="AU594" s="249">
        <v>0</v>
      </c>
      <c r="AV594" s="92">
        <v>44957</v>
      </c>
      <c r="AW594" t="s">
        <v>0</v>
      </c>
      <c r="AX594">
        <v>2023</v>
      </c>
      <c r="AY594" t="s">
        <v>178</v>
      </c>
    </row>
    <row r="595" spans="1:51" x14ac:dyDescent="0.25">
      <c r="A595" s="247">
        <v>70</v>
      </c>
      <c r="B595" s="248" t="s">
        <v>100</v>
      </c>
      <c r="C595" s="249">
        <v>240147.93</v>
      </c>
      <c r="D595" s="249">
        <v>0</v>
      </c>
      <c r="E595" s="249">
        <v>0</v>
      </c>
      <c r="F595" s="249">
        <v>0</v>
      </c>
      <c r="G595" s="249">
        <v>0</v>
      </c>
      <c r="H595" s="91">
        <v>0</v>
      </c>
      <c r="I595" s="91">
        <v>0</v>
      </c>
      <c r="J595" s="249">
        <v>0</v>
      </c>
      <c r="K595" s="249">
        <v>0</v>
      </c>
      <c r="L595" s="91">
        <v>0</v>
      </c>
      <c r="M595" s="249">
        <v>0</v>
      </c>
      <c r="N595" s="249">
        <v>0</v>
      </c>
      <c r="O595" s="249">
        <v>0</v>
      </c>
      <c r="P595" s="249">
        <v>240147.93</v>
      </c>
      <c r="Q595" s="91">
        <v>0</v>
      </c>
      <c r="R595" s="91">
        <v>0</v>
      </c>
      <c r="S595" s="91">
        <v>0</v>
      </c>
      <c r="T595" s="249">
        <v>240147.93</v>
      </c>
      <c r="U595" s="249">
        <v>0</v>
      </c>
      <c r="V595" s="249">
        <v>0</v>
      </c>
      <c r="W595" s="249">
        <v>0</v>
      </c>
      <c r="X595" s="249">
        <v>0</v>
      </c>
      <c r="Y595" s="249">
        <v>0</v>
      </c>
      <c r="Z595" s="249">
        <v>0</v>
      </c>
      <c r="AA595" s="249">
        <v>0</v>
      </c>
      <c r="AB595" s="249">
        <v>0</v>
      </c>
      <c r="AC595" s="330">
        <v>0</v>
      </c>
      <c r="AD595" s="249">
        <v>0</v>
      </c>
      <c r="AE595" s="249">
        <v>0</v>
      </c>
      <c r="AF595" s="249">
        <v>0</v>
      </c>
      <c r="AG595" s="249">
        <v>0</v>
      </c>
      <c r="AH595" s="249">
        <v>0</v>
      </c>
      <c r="AI595" s="249">
        <v>0</v>
      </c>
      <c r="AJ595" s="249">
        <v>0</v>
      </c>
      <c r="AK595" s="249">
        <v>0</v>
      </c>
      <c r="AL595" s="249">
        <v>0</v>
      </c>
      <c r="AM595" s="91">
        <v>0</v>
      </c>
      <c r="AN595" s="249">
        <v>0</v>
      </c>
      <c r="AO595" s="249">
        <v>0</v>
      </c>
      <c r="AP595" s="249">
        <v>0</v>
      </c>
      <c r="AQ595" s="249">
        <v>0</v>
      </c>
      <c r="AR595" s="249">
        <v>0</v>
      </c>
      <c r="AS595" s="249">
        <v>0</v>
      </c>
      <c r="AT595" s="249">
        <v>0</v>
      </c>
      <c r="AU595" s="249">
        <v>0</v>
      </c>
      <c r="AV595" s="92">
        <v>44957</v>
      </c>
      <c r="AW595" t="s">
        <v>0</v>
      </c>
      <c r="AX595">
        <v>2023</v>
      </c>
      <c r="AY595" t="s">
        <v>181</v>
      </c>
    </row>
    <row r="596" spans="1:51" x14ac:dyDescent="0.25">
      <c r="A596" s="247">
        <v>71</v>
      </c>
      <c r="B596" s="248" t="s">
        <v>83</v>
      </c>
      <c r="C596" s="249">
        <v>38728596.400000006</v>
      </c>
      <c r="D596" s="249">
        <v>0</v>
      </c>
      <c r="E596" s="249">
        <v>0</v>
      </c>
      <c r="F596" s="249">
        <v>0</v>
      </c>
      <c r="G596" s="249">
        <v>239827.7</v>
      </c>
      <c r="H596" s="91">
        <v>0</v>
      </c>
      <c r="I596" s="91">
        <v>0</v>
      </c>
      <c r="J596" s="249">
        <v>0</v>
      </c>
      <c r="K596" s="249">
        <v>117804.83</v>
      </c>
      <c r="L596" s="91">
        <v>0</v>
      </c>
      <c r="M596" s="249">
        <v>0</v>
      </c>
      <c r="N596" s="249">
        <v>726160.22</v>
      </c>
      <c r="O596" s="249">
        <v>726160.22</v>
      </c>
      <c r="P596" s="249">
        <v>342482.03</v>
      </c>
      <c r="Q596" s="91">
        <v>0</v>
      </c>
      <c r="R596" s="91">
        <v>0</v>
      </c>
      <c r="S596" s="91">
        <v>0</v>
      </c>
      <c r="T596" s="249">
        <v>1426274.78</v>
      </c>
      <c r="U596" s="249">
        <v>0</v>
      </c>
      <c r="V596" s="249">
        <v>0</v>
      </c>
      <c r="W596" s="249">
        <v>0</v>
      </c>
      <c r="X596" s="249">
        <v>0</v>
      </c>
      <c r="Y596" s="249">
        <v>10382581.1</v>
      </c>
      <c r="Z596" s="249">
        <v>0</v>
      </c>
      <c r="AA596" s="249">
        <v>13766871</v>
      </c>
      <c r="AB596" s="249">
        <v>0</v>
      </c>
      <c r="AC596" s="330">
        <v>0</v>
      </c>
      <c r="AD596" s="249">
        <v>10656393.810000001</v>
      </c>
      <c r="AE596" s="249">
        <v>5800</v>
      </c>
      <c r="AF596" s="249">
        <v>0</v>
      </c>
      <c r="AG596" s="249">
        <v>0</v>
      </c>
      <c r="AH596" s="249">
        <v>0</v>
      </c>
      <c r="AI596" s="249">
        <v>0</v>
      </c>
      <c r="AJ596" s="249">
        <v>0</v>
      </c>
      <c r="AK596" s="249">
        <v>22103.49</v>
      </c>
      <c r="AL596" s="249">
        <v>0</v>
      </c>
      <c r="AM596" s="91">
        <v>0</v>
      </c>
      <c r="AN596" s="249">
        <v>1840125</v>
      </c>
      <c r="AO596" s="249">
        <v>0</v>
      </c>
      <c r="AP596" s="249">
        <v>38160</v>
      </c>
      <c r="AQ596" s="249">
        <v>0</v>
      </c>
      <c r="AR596" s="249">
        <v>0</v>
      </c>
      <c r="AS596" s="249">
        <v>34811645.910000004</v>
      </c>
      <c r="AT596" s="249">
        <v>2490675.71</v>
      </c>
      <c r="AU596" s="249">
        <v>590287.22</v>
      </c>
      <c r="AV596" s="92">
        <v>44957</v>
      </c>
      <c r="AW596" t="s">
        <v>0</v>
      </c>
      <c r="AX596">
        <v>2023</v>
      </c>
      <c r="AY596" t="s">
        <v>161</v>
      </c>
    </row>
    <row r="597" spans="1:51" x14ac:dyDescent="0.25">
      <c r="A597" s="247">
        <v>73</v>
      </c>
      <c r="B597" s="248" t="s">
        <v>84</v>
      </c>
      <c r="C597" s="249">
        <v>4179721.96</v>
      </c>
      <c r="D597" s="249">
        <v>0</v>
      </c>
      <c r="E597" s="249">
        <v>0</v>
      </c>
      <c r="F597" s="249">
        <v>0</v>
      </c>
      <c r="G597" s="249">
        <v>0</v>
      </c>
      <c r="H597" s="91">
        <v>0</v>
      </c>
      <c r="I597" s="91">
        <v>0</v>
      </c>
      <c r="J597" s="249">
        <v>0</v>
      </c>
      <c r="K597" s="249">
        <v>69852.649999999994</v>
      </c>
      <c r="L597" s="91">
        <v>0</v>
      </c>
      <c r="M597" s="249">
        <v>0</v>
      </c>
      <c r="N597" s="249">
        <v>0</v>
      </c>
      <c r="O597" s="249">
        <v>0</v>
      </c>
      <c r="P597" s="249">
        <v>0</v>
      </c>
      <c r="Q597" s="91">
        <v>0</v>
      </c>
      <c r="R597" s="91">
        <v>0</v>
      </c>
      <c r="S597" s="91">
        <v>0</v>
      </c>
      <c r="T597" s="249">
        <v>69852.649999999994</v>
      </c>
      <c r="U597" s="249">
        <v>0</v>
      </c>
      <c r="V597" s="249">
        <v>0</v>
      </c>
      <c r="W597" s="249">
        <v>0</v>
      </c>
      <c r="X597" s="249">
        <v>0</v>
      </c>
      <c r="Y597" s="249">
        <v>18294.68</v>
      </c>
      <c r="Z597" s="249">
        <v>0</v>
      </c>
      <c r="AA597" s="249">
        <v>63879.81</v>
      </c>
      <c r="AB597" s="249">
        <v>0</v>
      </c>
      <c r="AC597" s="330">
        <v>22557.38</v>
      </c>
      <c r="AD597" s="249">
        <v>0</v>
      </c>
      <c r="AE597" s="249">
        <v>0</v>
      </c>
      <c r="AF597" s="249">
        <v>0</v>
      </c>
      <c r="AG597" s="249">
        <v>0</v>
      </c>
      <c r="AH597" s="249">
        <v>3915571</v>
      </c>
      <c r="AI597" s="249">
        <v>0</v>
      </c>
      <c r="AJ597" s="249">
        <v>0</v>
      </c>
      <c r="AK597" s="249">
        <v>5684.35</v>
      </c>
      <c r="AL597" s="249">
        <v>0</v>
      </c>
      <c r="AM597" s="91">
        <v>0</v>
      </c>
      <c r="AN597" s="249">
        <v>13687.69</v>
      </c>
      <c r="AO597" s="249">
        <v>0</v>
      </c>
      <c r="AP597" s="249">
        <v>0</v>
      </c>
      <c r="AQ597" s="249">
        <v>0</v>
      </c>
      <c r="AR597" s="249">
        <v>0</v>
      </c>
      <c r="AS597" s="249">
        <v>4020302.87</v>
      </c>
      <c r="AT597" s="249">
        <v>89566.44</v>
      </c>
      <c r="AU597" s="249">
        <v>70194.399999999994</v>
      </c>
      <c r="AV597" s="92">
        <v>44957</v>
      </c>
      <c r="AW597" t="s">
        <v>0</v>
      </c>
      <c r="AX597">
        <v>2023</v>
      </c>
      <c r="AY597" t="s">
        <v>190</v>
      </c>
    </row>
    <row r="598" spans="1:51" x14ac:dyDescent="0.25">
      <c r="A598" s="247">
        <v>74</v>
      </c>
      <c r="B598" s="248" t="s">
        <v>82</v>
      </c>
      <c r="C598" s="249">
        <v>402658542.78999996</v>
      </c>
      <c r="D598" s="249">
        <v>1484645.67</v>
      </c>
      <c r="E598" s="249">
        <v>0</v>
      </c>
      <c r="F598" s="249">
        <v>0</v>
      </c>
      <c r="G598" s="249">
        <v>121920.61</v>
      </c>
      <c r="H598" s="91">
        <v>0</v>
      </c>
      <c r="I598" s="91">
        <v>0</v>
      </c>
      <c r="J598" s="249">
        <v>1646576.35</v>
      </c>
      <c r="K598" s="249">
        <v>278947.08</v>
      </c>
      <c r="L598" s="91">
        <v>0</v>
      </c>
      <c r="M598" s="249">
        <v>221219471.63</v>
      </c>
      <c r="N598" s="249">
        <v>104450290.09</v>
      </c>
      <c r="O598" s="249">
        <v>325669761.72000003</v>
      </c>
      <c r="P598" s="249">
        <v>2304109.84</v>
      </c>
      <c r="Q598" s="91">
        <v>0</v>
      </c>
      <c r="R598" s="91">
        <v>0</v>
      </c>
      <c r="S598" s="91">
        <v>0</v>
      </c>
      <c r="T598" s="249">
        <v>331505961.26999998</v>
      </c>
      <c r="U598" s="249">
        <v>50828</v>
      </c>
      <c r="V598" s="249">
        <v>53125</v>
      </c>
      <c r="W598" s="249">
        <v>19427.11</v>
      </c>
      <c r="X598" s="249">
        <v>3326997.75</v>
      </c>
      <c r="Y598" s="249">
        <v>126186.61</v>
      </c>
      <c r="Z598" s="249">
        <v>0</v>
      </c>
      <c r="AA598" s="249">
        <v>31356787.800000001</v>
      </c>
      <c r="AB598" s="249">
        <v>501110.75</v>
      </c>
      <c r="AC598" s="330">
        <v>18143911.34</v>
      </c>
      <c r="AD598" s="249">
        <v>1357043.22</v>
      </c>
      <c r="AE598" s="249">
        <v>24629</v>
      </c>
      <c r="AF598" s="249">
        <v>0</v>
      </c>
      <c r="AG598" s="249">
        <v>0</v>
      </c>
      <c r="AH598" s="249">
        <v>9328228.5800000001</v>
      </c>
      <c r="AI598" s="249">
        <v>0</v>
      </c>
      <c r="AJ598" s="249">
        <v>3565627.9299999997</v>
      </c>
      <c r="AK598" s="249">
        <v>8193.57</v>
      </c>
      <c r="AL598" s="249">
        <v>82999.5</v>
      </c>
      <c r="AM598" s="91">
        <v>0</v>
      </c>
      <c r="AN598" s="249">
        <v>2885450.72</v>
      </c>
      <c r="AO598" s="249">
        <v>33066.85</v>
      </c>
      <c r="AP598" s="249">
        <v>276109.78999999998</v>
      </c>
      <c r="AQ598" s="249">
        <v>0</v>
      </c>
      <c r="AR598" s="249">
        <v>0</v>
      </c>
      <c r="AS598" s="249">
        <v>67853903.090000004</v>
      </c>
      <c r="AT598" s="249">
        <v>3298678.43</v>
      </c>
      <c r="AU598" s="249">
        <v>12858</v>
      </c>
      <c r="AV598" s="92">
        <v>44957</v>
      </c>
      <c r="AW598" t="s">
        <v>0</v>
      </c>
      <c r="AX598">
        <v>2023</v>
      </c>
      <c r="AY598" t="s">
        <v>148</v>
      </c>
    </row>
    <row r="599" spans="1:51" x14ac:dyDescent="0.25">
      <c r="A599" s="247">
        <v>77</v>
      </c>
      <c r="B599" s="248" t="s">
        <v>195</v>
      </c>
      <c r="C599" s="249">
        <v>2138.2000000000003</v>
      </c>
      <c r="D599" s="249">
        <v>0</v>
      </c>
      <c r="E599" s="249">
        <v>0</v>
      </c>
      <c r="F599" s="249">
        <v>0</v>
      </c>
      <c r="G599" s="249">
        <v>0</v>
      </c>
      <c r="H599" s="91">
        <v>0</v>
      </c>
      <c r="I599" s="91">
        <v>0</v>
      </c>
      <c r="J599" s="249">
        <v>155.04</v>
      </c>
      <c r="K599" s="249">
        <v>0</v>
      </c>
      <c r="L599" s="91">
        <v>0</v>
      </c>
      <c r="M599" s="249">
        <v>0</v>
      </c>
      <c r="N599" s="249">
        <v>0</v>
      </c>
      <c r="O599" s="249">
        <v>0</v>
      </c>
      <c r="P599" s="249">
        <v>0</v>
      </c>
      <c r="Q599" s="91">
        <v>0</v>
      </c>
      <c r="R599" s="91">
        <v>0</v>
      </c>
      <c r="S599" s="91">
        <v>0</v>
      </c>
      <c r="T599" s="249">
        <v>155.04</v>
      </c>
      <c r="U599" s="249">
        <v>0</v>
      </c>
      <c r="V599" s="249">
        <v>0</v>
      </c>
      <c r="W599" s="249">
        <v>0</v>
      </c>
      <c r="X599" s="249">
        <v>0</v>
      </c>
      <c r="Y599" s="249">
        <v>0</v>
      </c>
      <c r="Z599" s="249">
        <v>0</v>
      </c>
      <c r="AA599" s="249">
        <v>0</v>
      </c>
      <c r="AB599" s="249">
        <v>0</v>
      </c>
      <c r="AC599" s="330">
        <v>0</v>
      </c>
      <c r="AD599" s="249">
        <v>0</v>
      </c>
      <c r="AE599" s="249">
        <v>0</v>
      </c>
      <c r="AF599" s="249">
        <v>0</v>
      </c>
      <c r="AG599" s="249">
        <v>0</v>
      </c>
      <c r="AH599" s="249">
        <v>0</v>
      </c>
      <c r="AI599" s="249">
        <v>0</v>
      </c>
      <c r="AJ599" s="249">
        <v>0</v>
      </c>
      <c r="AK599" s="249">
        <v>1983.16</v>
      </c>
      <c r="AL599" s="249">
        <v>0</v>
      </c>
      <c r="AM599" s="91">
        <v>0</v>
      </c>
      <c r="AN599" s="249">
        <v>0</v>
      </c>
      <c r="AO599" s="249">
        <v>0</v>
      </c>
      <c r="AP599" s="249">
        <v>0</v>
      </c>
      <c r="AQ599" s="249">
        <v>0</v>
      </c>
      <c r="AR599" s="249">
        <v>0</v>
      </c>
      <c r="AS599" s="249">
        <v>0</v>
      </c>
      <c r="AT599" s="249">
        <v>1983.16</v>
      </c>
      <c r="AU599" s="249">
        <v>0</v>
      </c>
      <c r="AV599" s="92">
        <v>44957</v>
      </c>
      <c r="AW599" t="s">
        <v>0</v>
      </c>
      <c r="AX599">
        <v>2023</v>
      </c>
      <c r="AY599" t="s">
        <v>196</v>
      </c>
    </row>
    <row r="600" spans="1:51" x14ac:dyDescent="0.25">
      <c r="A600" s="247">
        <v>78</v>
      </c>
      <c r="B600" s="248" t="s">
        <v>88</v>
      </c>
      <c r="C600" s="249">
        <v>156087.25999999998</v>
      </c>
      <c r="D600" s="249">
        <v>0</v>
      </c>
      <c r="E600" s="249">
        <v>0</v>
      </c>
      <c r="F600" s="249">
        <v>0</v>
      </c>
      <c r="G600" s="249">
        <v>486.02</v>
      </c>
      <c r="H600" s="91">
        <v>0</v>
      </c>
      <c r="I600" s="91">
        <v>0</v>
      </c>
      <c r="J600" s="249">
        <v>115.2</v>
      </c>
      <c r="K600" s="249">
        <v>2698</v>
      </c>
      <c r="L600" s="91">
        <v>0</v>
      </c>
      <c r="M600" s="249">
        <v>0</v>
      </c>
      <c r="N600" s="249">
        <v>0</v>
      </c>
      <c r="O600" s="249">
        <v>0</v>
      </c>
      <c r="P600" s="249">
        <v>2193.96</v>
      </c>
      <c r="Q600" s="91">
        <v>0</v>
      </c>
      <c r="R600" s="91">
        <v>0</v>
      </c>
      <c r="S600" s="91">
        <v>0</v>
      </c>
      <c r="T600" s="249">
        <v>5493.18</v>
      </c>
      <c r="U600" s="249">
        <v>960.63</v>
      </c>
      <c r="V600" s="249">
        <v>627.26</v>
      </c>
      <c r="W600" s="249">
        <v>0</v>
      </c>
      <c r="X600" s="249">
        <v>0</v>
      </c>
      <c r="Y600" s="249">
        <v>0</v>
      </c>
      <c r="Z600" s="249">
        <v>0</v>
      </c>
      <c r="AA600" s="249">
        <v>40114.300000000003</v>
      </c>
      <c r="AB600" s="249">
        <v>0</v>
      </c>
      <c r="AC600" s="330">
        <v>18735.09</v>
      </c>
      <c r="AD600" s="249">
        <v>0</v>
      </c>
      <c r="AE600" s="249">
        <v>550</v>
      </c>
      <c r="AF600" s="249">
        <v>0</v>
      </c>
      <c r="AG600" s="249">
        <v>0</v>
      </c>
      <c r="AH600" s="249">
        <v>0</v>
      </c>
      <c r="AI600" s="249">
        <v>0</v>
      </c>
      <c r="AJ600" s="249">
        <v>0</v>
      </c>
      <c r="AK600" s="249">
        <v>39215.619999999995</v>
      </c>
      <c r="AL600" s="249">
        <v>0</v>
      </c>
      <c r="AM600" s="91">
        <v>0</v>
      </c>
      <c r="AN600" s="249">
        <v>1940</v>
      </c>
      <c r="AO600" s="249">
        <v>0</v>
      </c>
      <c r="AP600" s="249">
        <v>0</v>
      </c>
      <c r="AQ600" s="249">
        <v>0</v>
      </c>
      <c r="AR600" s="249">
        <v>0</v>
      </c>
      <c r="AS600" s="249">
        <v>60987.28</v>
      </c>
      <c r="AT600" s="249">
        <v>89606.799999999988</v>
      </c>
      <c r="AU600" s="249">
        <v>48451.18</v>
      </c>
      <c r="AV600" s="92">
        <v>44957</v>
      </c>
      <c r="AW600" t="s">
        <v>0</v>
      </c>
      <c r="AX600">
        <v>2023</v>
      </c>
      <c r="AY600" t="s">
        <v>185</v>
      </c>
    </row>
    <row r="601" spans="1:51" x14ac:dyDescent="0.25">
      <c r="A601" s="247">
        <v>80</v>
      </c>
      <c r="B601" s="248" t="s">
        <v>89</v>
      </c>
      <c r="C601" s="249">
        <v>82469782.030000001</v>
      </c>
      <c r="D601" s="249">
        <v>33190.839999999997</v>
      </c>
      <c r="E601" s="249">
        <v>0</v>
      </c>
      <c r="F601" s="249">
        <v>0</v>
      </c>
      <c r="G601" s="249">
        <v>107572.69</v>
      </c>
      <c r="H601" s="91">
        <v>0</v>
      </c>
      <c r="I601" s="91">
        <v>0</v>
      </c>
      <c r="J601" s="249">
        <v>55570.69</v>
      </c>
      <c r="K601" s="249">
        <v>403366.52</v>
      </c>
      <c r="L601" s="91">
        <v>0</v>
      </c>
      <c r="M601" s="249">
        <v>18900171.07</v>
      </c>
      <c r="N601" s="249">
        <v>41621797.590000004</v>
      </c>
      <c r="O601" s="249">
        <v>60521968.660000004</v>
      </c>
      <c r="P601" s="249">
        <v>1749955.46</v>
      </c>
      <c r="Q601" s="91">
        <v>0</v>
      </c>
      <c r="R601" s="91">
        <v>0</v>
      </c>
      <c r="S601" s="91">
        <v>0</v>
      </c>
      <c r="T601" s="249">
        <v>62871624.860000007</v>
      </c>
      <c r="U601" s="249">
        <v>454664.92</v>
      </c>
      <c r="V601" s="249">
        <v>107162.28</v>
      </c>
      <c r="W601" s="249">
        <v>50830.16</v>
      </c>
      <c r="X601" s="249">
        <v>523381.66</v>
      </c>
      <c r="Y601" s="249">
        <v>65108.799999999996</v>
      </c>
      <c r="Z601" s="249">
        <v>0</v>
      </c>
      <c r="AA601" s="249">
        <v>0</v>
      </c>
      <c r="AB601" s="249">
        <v>0</v>
      </c>
      <c r="AC601" s="330">
        <v>8922796.2799999993</v>
      </c>
      <c r="AD601" s="249">
        <v>1332811.19</v>
      </c>
      <c r="AE601" s="249">
        <v>43442.71</v>
      </c>
      <c r="AF601" s="249">
        <v>0</v>
      </c>
      <c r="AG601" s="249">
        <v>0</v>
      </c>
      <c r="AH601" s="249">
        <v>0</v>
      </c>
      <c r="AI601" s="249">
        <v>0</v>
      </c>
      <c r="AJ601" s="249">
        <v>4904310.1100000003</v>
      </c>
      <c r="AK601" s="249">
        <v>863034.05999999994</v>
      </c>
      <c r="AL601" s="249">
        <v>221476.05</v>
      </c>
      <c r="AM601" s="91">
        <v>0</v>
      </c>
      <c r="AN601" s="249">
        <v>610242.77</v>
      </c>
      <c r="AO601" s="249">
        <v>0</v>
      </c>
      <c r="AP601" s="249">
        <v>94971.81</v>
      </c>
      <c r="AQ601" s="249">
        <v>0</v>
      </c>
      <c r="AR601" s="249">
        <v>0</v>
      </c>
      <c r="AS601" s="249">
        <v>16404508.109999999</v>
      </c>
      <c r="AT601" s="249">
        <v>3193649.06</v>
      </c>
      <c r="AU601" s="249">
        <v>1403924.3699999999</v>
      </c>
      <c r="AV601" s="92">
        <v>44957</v>
      </c>
      <c r="AW601" t="s">
        <v>0</v>
      </c>
      <c r="AX601">
        <v>2023</v>
      </c>
      <c r="AY601" t="s">
        <v>288</v>
      </c>
    </row>
    <row r="602" spans="1:51" x14ac:dyDescent="0.25">
      <c r="A602" s="247">
        <v>83</v>
      </c>
      <c r="B602" s="248" t="s">
        <v>96</v>
      </c>
      <c r="C602" s="249">
        <v>25215511.27</v>
      </c>
      <c r="D602" s="249">
        <v>76539.67</v>
      </c>
      <c r="E602" s="249">
        <v>0</v>
      </c>
      <c r="F602" s="249">
        <v>0</v>
      </c>
      <c r="G602" s="249">
        <v>15223.89</v>
      </c>
      <c r="H602" s="91">
        <v>0</v>
      </c>
      <c r="I602" s="91">
        <v>0</v>
      </c>
      <c r="J602" s="249">
        <v>794333.08000000007</v>
      </c>
      <c r="K602" s="249">
        <v>60474.39</v>
      </c>
      <c r="L602" s="91">
        <v>0</v>
      </c>
      <c r="M602" s="249">
        <v>7608154.9899999993</v>
      </c>
      <c r="N602" s="249">
        <v>5825947.0099999998</v>
      </c>
      <c r="O602" s="249">
        <v>13434102</v>
      </c>
      <c r="P602" s="249">
        <v>713372.05</v>
      </c>
      <c r="Q602" s="91">
        <v>0</v>
      </c>
      <c r="R602" s="91">
        <v>0</v>
      </c>
      <c r="S602" s="91">
        <v>0</v>
      </c>
      <c r="T602" s="249">
        <v>15094045.08</v>
      </c>
      <c r="U602" s="249">
        <v>1517787.6500000001</v>
      </c>
      <c r="V602" s="249">
        <v>41945.599999999999</v>
      </c>
      <c r="W602" s="249">
        <v>23734.29</v>
      </c>
      <c r="X602" s="249">
        <v>108995.3</v>
      </c>
      <c r="Y602" s="249">
        <v>827.74</v>
      </c>
      <c r="Z602" s="249">
        <v>0</v>
      </c>
      <c r="AA602" s="249">
        <v>19849.53</v>
      </c>
      <c r="AB602" s="249">
        <v>0</v>
      </c>
      <c r="AC602" s="330">
        <v>6724084</v>
      </c>
      <c r="AD602" s="249">
        <v>0</v>
      </c>
      <c r="AE602" s="249">
        <v>0</v>
      </c>
      <c r="AF602" s="249">
        <v>0</v>
      </c>
      <c r="AG602" s="249">
        <v>0</v>
      </c>
      <c r="AH602" s="249">
        <v>0</v>
      </c>
      <c r="AI602" s="249">
        <v>0</v>
      </c>
      <c r="AJ602" s="249">
        <v>476.33</v>
      </c>
      <c r="AK602" s="249">
        <v>889546.22</v>
      </c>
      <c r="AL602" s="249">
        <v>50087.1</v>
      </c>
      <c r="AM602" s="91">
        <v>0</v>
      </c>
      <c r="AN602" s="249">
        <v>279005.56999999995</v>
      </c>
      <c r="AO602" s="249">
        <v>0</v>
      </c>
      <c r="AP602" s="249">
        <v>10121.16</v>
      </c>
      <c r="AQ602" s="249">
        <v>0</v>
      </c>
      <c r="AR602" s="249">
        <v>0</v>
      </c>
      <c r="AS602" s="249">
        <v>8437700.4399999995</v>
      </c>
      <c r="AT602" s="249">
        <v>1683765.7499999998</v>
      </c>
      <c r="AU602" s="249">
        <v>455005.7</v>
      </c>
      <c r="AV602" s="92">
        <v>44957</v>
      </c>
      <c r="AW602" t="s">
        <v>0</v>
      </c>
      <c r="AX602">
        <v>2023</v>
      </c>
      <c r="AY602" t="s">
        <v>158</v>
      </c>
    </row>
    <row r="603" spans="1:51" x14ac:dyDescent="0.25">
      <c r="A603" s="247">
        <v>91</v>
      </c>
      <c r="B603" s="248" t="s">
        <v>106</v>
      </c>
      <c r="C603" s="249">
        <v>0</v>
      </c>
      <c r="D603" s="249">
        <v>0</v>
      </c>
      <c r="E603" s="249">
        <v>0</v>
      </c>
      <c r="F603" s="249">
        <v>0</v>
      </c>
      <c r="G603" s="249">
        <v>0</v>
      </c>
      <c r="H603" s="91">
        <v>0</v>
      </c>
      <c r="I603" s="91">
        <v>0</v>
      </c>
      <c r="J603" s="249">
        <v>0</v>
      </c>
      <c r="K603" s="249">
        <v>0</v>
      </c>
      <c r="L603" s="91">
        <v>0</v>
      </c>
      <c r="M603" s="249">
        <v>0</v>
      </c>
      <c r="N603" s="249">
        <v>0</v>
      </c>
      <c r="O603" s="249">
        <v>0</v>
      </c>
      <c r="P603" s="249">
        <v>0</v>
      </c>
      <c r="Q603" s="91">
        <v>0</v>
      </c>
      <c r="R603" s="91">
        <v>0</v>
      </c>
      <c r="S603" s="91">
        <v>0</v>
      </c>
      <c r="T603" s="249">
        <v>0</v>
      </c>
      <c r="U603" s="249">
        <v>0</v>
      </c>
      <c r="V603" s="249">
        <v>0</v>
      </c>
      <c r="W603" s="249">
        <v>0</v>
      </c>
      <c r="X603" s="249">
        <v>0</v>
      </c>
      <c r="Y603" s="249">
        <v>0</v>
      </c>
      <c r="Z603" s="249">
        <v>0</v>
      </c>
      <c r="AA603" s="249">
        <v>0</v>
      </c>
      <c r="AB603" s="249">
        <v>0</v>
      </c>
      <c r="AC603" s="330">
        <v>0</v>
      </c>
      <c r="AD603" s="249">
        <v>0</v>
      </c>
      <c r="AE603" s="249">
        <v>0</v>
      </c>
      <c r="AF603" s="249">
        <v>0</v>
      </c>
      <c r="AG603" s="249">
        <v>0</v>
      </c>
      <c r="AH603" s="249">
        <v>0</v>
      </c>
      <c r="AI603" s="249">
        <v>0</v>
      </c>
      <c r="AJ603" s="249">
        <v>0</v>
      </c>
      <c r="AK603" s="249">
        <v>0</v>
      </c>
      <c r="AL603" s="249">
        <v>0</v>
      </c>
      <c r="AM603" s="91">
        <v>0</v>
      </c>
      <c r="AN603" s="249">
        <v>0</v>
      </c>
      <c r="AO603" s="249">
        <v>0</v>
      </c>
      <c r="AP603" s="249">
        <v>0</v>
      </c>
      <c r="AQ603" s="249">
        <v>0</v>
      </c>
      <c r="AR603" s="249">
        <v>0</v>
      </c>
      <c r="AS603" s="249">
        <v>0</v>
      </c>
      <c r="AT603" s="249">
        <v>0</v>
      </c>
      <c r="AU603" s="249">
        <v>0</v>
      </c>
      <c r="AV603" s="92">
        <v>44957</v>
      </c>
      <c r="AW603" t="s">
        <v>0</v>
      </c>
      <c r="AX603">
        <v>2023</v>
      </c>
      <c r="AY603" t="s">
        <v>192</v>
      </c>
    </row>
    <row r="604" spans="1:51" x14ac:dyDescent="0.25">
      <c r="A604" s="247">
        <v>93</v>
      </c>
      <c r="B604" s="248" t="s">
        <v>103</v>
      </c>
      <c r="C604" s="249">
        <v>1905510.2</v>
      </c>
      <c r="D604" s="249">
        <v>0</v>
      </c>
      <c r="E604" s="249">
        <v>0</v>
      </c>
      <c r="F604" s="249">
        <v>0</v>
      </c>
      <c r="G604" s="249">
        <v>0</v>
      </c>
      <c r="H604" s="91">
        <v>0</v>
      </c>
      <c r="I604" s="91">
        <v>0</v>
      </c>
      <c r="J604" s="249">
        <v>0.75</v>
      </c>
      <c r="K604" s="249">
        <v>0</v>
      </c>
      <c r="L604" s="91">
        <v>0</v>
      </c>
      <c r="M604" s="249">
        <v>3</v>
      </c>
      <c r="N604" s="249">
        <v>0</v>
      </c>
      <c r="O604" s="249">
        <v>3</v>
      </c>
      <c r="P604" s="249">
        <v>3</v>
      </c>
      <c r="Q604" s="91">
        <v>0</v>
      </c>
      <c r="R604" s="91">
        <v>0</v>
      </c>
      <c r="S604" s="91">
        <v>0</v>
      </c>
      <c r="T604" s="249">
        <v>6.75</v>
      </c>
      <c r="U604" s="249">
        <v>68335.14</v>
      </c>
      <c r="V604" s="249">
        <v>4639.2</v>
      </c>
      <c r="W604" s="249">
        <v>0</v>
      </c>
      <c r="X604" s="249">
        <v>469448.64</v>
      </c>
      <c r="Y604" s="249">
        <v>0</v>
      </c>
      <c r="Z604" s="249">
        <v>0</v>
      </c>
      <c r="AA604" s="249">
        <v>0</v>
      </c>
      <c r="AB604" s="249">
        <v>0</v>
      </c>
      <c r="AC604" s="330">
        <v>0</v>
      </c>
      <c r="AD604" s="249">
        <v>0</v>
      </c>
      <c r="AE604" s="249">
        <v>0</v>
      </c>
      <c r="AF604" s="249">
        <v>0</v>
      </c>
      <c r="AG604" s="249">
        <v>0</v>
      </c>
      <c r="AH604" s="249">
        <v>0</v>
      </c>
      <c r="AI604" s="249">
        <v>0</v>
      </c>
      <c r="AJ604" s="249">
        <v>0</v>
      </c>
      <c r="AK604" s="249">
        <v>19542.91</v>
      </c>
      <c r="AL604" s="249">
        <v>21306.82</v>
      </c>
      <c r="AM604" s="91">
        <v>0</v>
      </c>
      <c r="AN604" s="249">
        <v>75675.740000000005</v>
      </c>
      <c r="AO604" s="249">
        <v>0</v>
      </c>
      <c r="AP604" s="249">
        <v>300</v>
      </c>
      <c r="AQ604" s="249">
        <v>0</v>
      </c>
      <c r="AR604" s="249">
        <v>0</v>
      </c>
      <c r="AS604" s="249">
        <v>542422.98</v>
      </c>
      <c r="AT604" s="249">
        <v>1363080.47</v>
      </c>
      <c r="AU604" s="249">
        <v>1246255</v>
      </c>
      <c r="AV604" s="92">
        <v>44957</v>
      </c>
      <c r="AW604" t="s">
        <v>0</v>
      </c>
      <c r="AX604">
        <v>2023</v>
      </c>
      <c r="AY604" t="s">
        <v>175</v>
      </c>
    </row>
    <row r="605" spans="1:51" x14ac:dyDescent="0.25">
      <c r="A605" s="247">
        <v>96</v>
      </c>
      <c r="B605" s="248" t="s">
        <v>73</v>
      </c>
      <c r="C605" s="249">
        <v>48235584.830000006</v>
      </c>
      <c r="D605" s="249">
        <v>18081.43</v>
      </c>
      <c r="E605" s="249">
        <v>0</v>
      </c>
      <c r="F605" s="249">
        <v>0</v>
      </c>
      <c r="G605" s="249">
        <v>41641.42</v>
      </c>
      <c r="H605" s="91">
        <v>0</v>
      </c>
      <c r="I605" s="91">
        <v>0</v>
      </c>
      <c r="J605" s="249">
        <v>209101.86</v>
      </c>
      <c r="K605" s="249">
        <v>188951.24</v>
      </c>
      <c r="L605" s="91">
        <v>0</v>
      </c>
      <c r="M605" s="249">
        <v>14557664.300000001</v>
      </c>
      <c r="N605" s="249">
        <v>29853799.460000001</v>
      </c>
      <c r="O605" s="249">
        <v>44411463.760000005</v>
      </c>
      <c r="P605" s="249">
        <v>270485.09000000003</v>
      </c>
      <c r="Q605" s="91">
        <v>0</v>
      </c>
      <c r="R605" s="91">
        <v>0</v>
      </c>
      <c r="S605" s="91">
        <v>0</v>
      </c>
      <c r="T605" s="249">
        <v>45139724.800000004</v>
      </c>
      <c r="U605" s="249">
        <v>90230.58</v>
      </c>
      <c r="V605" s="249">
        <v>39826.14</v>
      </c>
      <c r="W605" s="249">
        <v>25861.119999999999</v>
      </c>
      <c r="X605" s="249">
        <v>0</v>
      </c>
      <c r="Y605" s="249">
        <v>7482.1</v>
      </c>
      <c r="Z605" s="249">
        <v>0</v>
      </c>
      <c r="AA605" s="249">
        <v>6521.78</v>
      </c>
      <c r="AB605" s="249">
        <v>0</v>
      </c>
      <c r="AC605" s="330">
        <v>1759529.6800000002</v>
      </c>
      <c r="AD605" s="249">
        <v>178285.75</v>
      </c>
      <c r="AE605" s="249">
        <v>0</v>
      </c>
      <c r="AF605" s="249">
        <v>0</v>
      </c>
      <c r="AG605" s="249">
        <v>0</v>
      </c>
      <c r="AH605" s="249">
        <v>0</v>
      </c>
      <c r="AI605" s="249">
        <v>0</v>
      </c>
      <c r="AJ605" s="249">
        <v>334.41</v>
      </c>
      <c r="AK605" s="249">
        <v>312569.96000000002</v>
      </c>
      <c r="AL605" s="249">
        <v>46768.71</v>
      </c>
      <c r="AM605" s="91">
        <v>0</v>
      </c>
      <c r="AN605" s="249">
        <v>314638.77</v>
      </c>
      <c r="AO605" s="249">
        <v>0</v>
      </c>
      <c r="AP605" s="249">
        <v>17922.900000000001</v>
      </c>
      <c r="AQ605" s="249">
        <v>0</v>
      </c>
      <c r="AR605" s="249">
        <v>0</v>
      </c>
      <c r="AS605" s="249">
        <v>2108071.5600000005</v>
      </c>
      <c r="AT605" s="249">
        <v>987788.47000000009</v>
      </c>
      <c r="AU605" s="249">
        <v>295888.13</v>
      </c>
      <c r="AV605" s="92">
        <v>44957</v>
      </c>
      <c r="AW605" t="s">
        <v>0</v>
      </c>
      <c r="AX605">
        <v>2023</v>
      </c>
      <c r="AY605" t="s">
        <v>153</v>
      </c>
    </row>
    <row r="606" spans="1:51" x14ac:dyDescent="0.25">
      <c r="A606" s="247">
        <v>98</v>
      </c>
      <c r="B606" s="248" t="s">
        <v>64</v>
      </c>
      <c r="C606" s="249">
        <v>7290894.8900000015</v>
      </c>
      <c r="D606" s="249">
        <v>32406.66</v>
      </c>
      <c r="E606" s="249">
        <v>0</v>
      </c>
      <c r="F606" s="249">
        <v>0</v>
      </c>
      <c r="G606" s="249">
        <v>0</v>
      </c>
      <c r="H606" s="91">
        <v>0</v>
      </c>
      <c r="I606" s="91">
        <v>0</v>
      </c>
      <c r="J606" s="249">
        <v>326047.02</v>
      </c>
      <c r="K606" s="249">
        <v>201424.8</v>
      </c>
      <c r="L606" s="91">
        <v>0</v>
      </c>
      <c r="M606" s="249">
        <v>4565841.9400000004</v>
      </c>
      <c r="N606" s="249">
        <v>-1833.3300000000017</v>
      </c>
      <c r="O606" s="249">
        <v>4564008.6100000003</v>
      </c>
      <c r="P606" s="249">
        <v>30849.73</v>
      </c>
      <c r="Q606" s="91">
        <v>0</v>
      </c>
      <c r="R606" s="91">
        <v>0</v>
      </c>
      <c r="S606" s="91">
        <v>0</v>
      </c>
      <c r="T606" s="249">
        <v>5154736.8200000012</v>
      </c>
      <c r="U606" s="249">
        <v>13234.38</v>
      </c>
      <c r="V606" s="249">
        <v>9481.42</v>
      </c>
      <c r="W606" s="249">
        <v>0</v>
      </c>
      <c r="X606" s="249">
        <v>71370.02</v>
      </c>
      <c r="Y606" s="249">
        <v>0</v>
      </c>
      <c r="Z606" s="249">
        <v>0</v>
      </c>
      <c r="AA606" s="249">
        <v>102283.4</v>
      </c>
      <c r="AB606" s="249">
        <v>0</v>
      </c>
      <c r="AC606" s="330">
        <v>616661.59</v>
      </c>
      <c r="AD606" s="249">
        <v>355591.93000000005</v>
      </c>
      <c r="AE606" s="249">
        <v>15414.35</v>
      </c>
      <c r="AF606" s="249">
        <v>0</v>
      </c>
      <c r="AG606" s="249">
        <v>0</v>
      </c>
      <c r="AH606" s="249">
        <v>0</v>
      </c>
      <c r="AI606" s="249">
        <v>0</v>
      </c>
      <c r="AJ606" s="249">
        <v>15220.48</v>
      </c>
      <c r="AK606" s="249">
        <v>136288</v>
      </c>
      <c r="AL606" s="249">
        <v>27965.3</v>
      </c>
      <c r="AM606" s="91">
        <v>0</v>
      </c>
      <c r="AN606" s="249">
        <v>132266.5</v>
      </c>
      <c r="AO606" s="249">
        <v>0</v>
      </c>
      <c r="AP606" s="249">
        <v>673.4</v>
      </c>
      <c r="AQ606" s="249">
        <v>0</v>
      </c>
      <c r="AR606" s="249">
        <v>0</v>
      </c>
      <c r="AS606" s="249">
        <v>1199257.57</v>
      </c>
      <c r="AT606" s="249">
        <v>936900.50000000012</v>
      </c>
      <c r="AU606" s="249">
        <v>639707.30000000005</v>
      </c>
      <c r="AV606" s="92">
        <v>44957</v>
      </c>
      <c r="AW606" t="s">
        <v>0</v>
      </c>
      <c r="AX606">
        <v>2023</v>
      </c>
      <c r="AY606" t="s">
        <v>165</v>
      </c>
    </row>
    <row r="607" spans="1:51" x14ac:dyDescent="0.25">
      <c r="A607" s="247">
        <v>100</v>
      </c>
      <c r="B607" s="248" t="s">
        <v>79</v>
      </c>
      <c r="C607" s="249">
        <v>54895701.449999996</v>
      </c>
      <c r="D607" s="249">
        <v>0</v>
      </c>
      <c r="E607" s="249">
        <v>0</v>
      </c>
      <c r="F607" s="249">
        <v>0</v>
      </c>
      <c r="G607" s="249">
        <v>63934.91</v>
      </c>
      <c r="H607" s="91">
        <v>0</v>
      </c>
      <c r="I607" s="91">
        <v>0</v>
      </c>
      <c r="J607" s="249">
        <v>258263.93000000002</v>
      </c>
      <c r="K607" s="249">
        <v>103210.76000000001</v>
      </c>
      <c r="L607" s="91">
        <v>0</v>
      </c>
      <c r="M607" s="249">
        <v>18271459.899999999</v>
      </c>
      <c r="N607" s="249">
        <v>33422610.510000002</v>
      </c>
      <c r="O607" s="249">
        <v>51694070.409999996</v>
      </c>
      <c r="P607" s="249">
        <v>192138.30000000002</v>
      </c>
      <c r="Q607" s="91">
        <v>0</v>
      </c>
      <c r="R607" s="91">
        <v>0</v>
      </c>
      <c r="S607" s="91">
        <v>0</v>
      </c>
      <c r="T607" s="249">
        <v>52311618.309999995</v>
      </c>
      <c r="U607" s="249">
        <v>79864.490000000005</v>
      </c>
      <c r="V607" s="249">
        <v>11244.29</v>
      </c>
      <c r="W607" s="249">
        <v>4557.95</v>
      </c>
      <c r="X607" s="249">
        <v>81398.69</v>
      </c>
      <c r="Y607" s="249">
        <v>1451.15</v>
      </c>
      <c r="Z607" s="249">
        <v>0</v>
      </c>
      <c r="AA607" s="249">
        <v>0</v>
      </c>
      <c r="AB607" s="249">
        <v>0</v>
      </c>
      <c r="AC607" s="330">
        <v>1389941.55</v>
      </c>
      <c r="AD607" s="249">
        <v>262714.74</v>
      </c>
      <c r="AE607" s="249">
        <v>4197.41</v>
      </c>
      <c r="AF607" s="249">
        <v>0</v>
      </c>
      <c r="AG607" s="249">
        <v>0</v>
      </c>
      <c r="AH607" s="249">
        <v>0</v>
      </c>
      <c r="AI607" s="249">
        <v>0</v>
      </c>
      <c r="AJ607" s="249">
        <v>2395.13</v>
      </c>
      <c r="AK607" s="249">
        <v>226893.53</v>
      </c>
      <c r="AL607" s="249">
        <v>58171.08</v>
      </c>
      <c r="AM607" s="91">
        <v>0</v>
      </c>
      <c r="AN607" s="249">
        <v>155311.76</v>
      </c>
      <c r="AO607" s="249">
        <v>0</v>
      </c>
      <c r="AP607" s="249">
        <v>20281.47</v>
      </c>
      <c r="AQ607" s="249">
        <v>0</v>
      </c>
      <c r="AR607" s="249">
        <v>0</v>
      </c>
      <c r="AS607" s="249">
        <v>1837765.4</v>
      </c>
      <c r="AT607" s="249">
        <v>746317.74</v>
      </c>
      <c r="AU607" s="249">
        <v>285659.90000000002</v>
      </c>
      <c r="AV607" s="92">
        <v>44957</v>
      </c>
      <c r="AW607" t="s">
        <v>0</v>
      </c>
      <c r="AX607">
        <v>2023</v>
      </c>
      <c r="AY607" t="s">
        <v>151</v>
      </c>
    </row>
    <row r="608" spans="1:51" x14ac:dyDescent="0.25">
      <c r="A608" s="247">
        <v>103</v>
      </c>
      <c r="B608" s="248" t="s">
        <v>74</v>
      </c>
      <c r="C608" s="249">
        <v>521774.73</v>
      </c>
      <c r="D608" s="249">
        <v>0</v>
      </c>
      <c r="E608" s="249">
        <v>0</v>
      </c>
      <c r="F608" s="249">
        <v>0</v>
      </c>
      <c r="G608" s="249">
        <v>0</v>
      </c>
      <c r="H608" s="91">
        <v>0</v>
      </c>
      <c r="I608" s="91">
        <v>0</v>
      </c>
      <c r="J608" s="249">
        <v>0</v>
      </c>
      <c r="K608" s="249">
        <v>0</v>
      </c>
      <c r="L608" s="91">
        <v>0</v>
      </c>
      <c r="M608" s="249">
        <v>0</v>
      </c>
      <c r="N608" s="249">
        <v>0</v>
      </c>
      <c r="O608" s="249">
        <v>0</v>
      </c>
      <c r="P608" s="249">
        <v>0</v>
      </c>
      <c r="Q608" s="91">
        <v>0</v>
      </c>
      <c r="R608" s="91">
        <v>0</v>
      </c>
      <c r="S608" s="91">
        <v>0</v>
      </c>
      <c r="T608" s="249">
        <v>0</v>
      </c>
      <c r="U608" s="249">
        <v>3790.88</v>
      </c>
      <c r="V608" s="249">
        <v>0</v>
      </c>
      <c r="W608" s="249">
        <v>0</v>
      </c>
      <c r="X608" s="249">
        <v>0</v>
      </c>
      <c r="Y608" s="249">
        <v>0</v>
      </c>
      <c r="Z608" s="249">
        <v>0</v>
      </c>
      <c r="AA608" s="249">
        <v>0</v>
      </c>
      <c r="AB608" s="249">
        <v>0</v>
      </c>
      <c r="AC608" s="330">
        <v>329.34</v>
      </c>
      <c r="AD608" s="249">
        <v>0</v>
      </c>
      <c r="AE608" s="249">
        <v>0</v>
      </c>
      <c r="AF608" s="249">
        <v>0</v>
      </c>
      <c r="AG608" s="249">
        <v>0</v>
      </c>
      <c r="AH608" s="249">
        <v>0</v>
      </c>
      <c r="AI608" s="249">
        <v>0</v>
      </c>
      <c r="AJ608" s="249">
        <v>0</v>
      </c>
      <c r="AK608" s="249">
        <v>330.33</v>
      </c>
      <c r="AL608" s="249">
        <v>0</v>
      </c>
      <c r="AM608" s="91">
        <v>0</v>
      </c>
      <c r="AN608" s="249">
        <v>4809.57</v>
      </c>
      <c r="AO608" s="249">
        <v>0</v>
      </c>
      <c r="AP608" s="249">
        <v>1600</v>
      </c>
      <c r="AQ608" s="249">
        <v>0</v>
      </c>
      <c r="AR608" s="249">
        <v>0</v>
      </c>
      <c r="AS608" s="249">
        <v>4120.22</v>
      </c>
      <c r="AT608" s="249">
        <v>517654.51</v>
      </c>
      <c r="AU608" s="249">
        <v>510914.61</v>
      </c>
      <c r="AV608" s="92">
        <v>44957</v>
      </c>
      <c r="AW608" t="s">
        <v>0</v>
      </c>
      <c r="AX608">
        <v>2023</v>
      </c>
      <c r="AY608" t="s">
        <v>184</v>
      </c>
    </row>
    <row r="609" spans="1:51" x14ac:dyDescent="0.25">
      <c r="A609" s="247">
        <v>106</v>
      </c>
      <c r="B609" s="248" t="s">
        <v>92</v>
      </c>
      <c r="C609" s="249">
        <v>2098285.58</v>
      </c>
      <c r="D609" s="249">
        <v>0</v>
      </c>
      <c r="E609" s="249">
        <v>0</v>
      </c>
      <c r="F609" s="249">
        <v>0</v>
      </c>
      <c r="G609" s="249">
        <v>0</v>
      </c>
      <c r="H609" s="91">
        <v>0</v>
      </c>
      <c r="I609" s="91">
        <v>0</v>
      </c>
      <c r="J609" s="249">
        <v>7509.45</v>
      </c>
      <c r="K609" s="249">
        <v>0</v>
      </c>
      <c r="L609" s="91">
        <v>0</v>
      </c>
      <c r="M609" s="249">
        <v>0</v>
      </c>
      <c r="N609" s="249">
        <v>0</v>
      </c>
      <c r="O609" s="249">
        <v>0</v>
      </c>
      <c r="P609" s="249">
        <v>3464.88</v>
      </c>
      <c r="Q609" s="91">
        <v>0</v>
      </c>
      <c r="R609" s="91">
        <v>0</v>
      </c>
      <c r="S609" s="91">
        <v>0</v>
      </c>
      <c r="T609" s="249">
        <v>10974.33</v>
      </c>
      <c r="U609" s="249">
        <v>15675.64</v>
      </c>
      <c r="V609" s="249">
        <v>3797.66</v>
      </c>
      <c r="W609" s="249">
        <v>999</v>
      </c>
      <c r="X609" s="249">
        <v>0</v>
      </c>
      <c r="Y609" s="249">
        <v>0</v>
      </c>
      <c r="Z609" s="249">
        <v>0</v>
      </c>
      <c r="AA609" s="249">
        <v>1863.14</v>
      </c>
      <c r="AB609" s="249">
        <v>0</v>
      </c>
      <c r="AC609" s="330">
        <v>20899.62</v>
      </c>
      <c r="AD609" s="249">
        <v>1129.1500000000001</v>
      </c>
      <c r="AE609" s="249">
        <v>0</v>
      </c>
      <c r="AF609" s="249">
        <v>0</v>
      </c>
      <c r="AG609" s="249">
        <v>0</v>
      </c>
      <c r="AH609" s="249">
        <v>0</v>
      </c>
      <c r="AI609" s="249">
        <v>0</v>
      </c>
      <c r="AJ609" s="249">
        <v>0</v>
      </c>
      <c r="AK609" s="249">
        <v>424930.78</v>
      </c>
      <c r="AL609" s="249">
        <v>20701.2</v>
      </c>
      <c r="AM609" s="91">
        <v>0</v>
      </c>
      <c r="AN609" s="249">
        <v>54468.72</v>
      </c>
      <c r="AO609" s="249">
        <v>0</v>
      </c>
      <c r="AP609" s="249">
        <v>7974.5</v>
      </c>
      <c r="AQ609" s="249">
        <v>0</v>
      </c>
      <c r="AR609" s="249">
        <v>0</v>
      </c>
      <c r="AS609" s="249">
        <v>44364.21</v>
      </c>
      <c r="AT609" s="249">
        <v>2042947.04</v>
      </c>
      <c r="AU609" s="249">
        <v>1534871.84</v>
      </c>
      <c r="AV609" s="92">
        <v>44957</v>
      </c>
      <c r="AW609" t="s">
        <v>0</v>
      </c>
      <c r="AX609">
        <v>2023</v>
      </c>
      <c r="AY609" t="s">
        <v>172</v>
      </c>
    </row>
    <row r="610" spans="1:51" x14ac:dyDescent="0.25">
      <c r="A610" s="247">
        <v>107</v>
      </c>
      <c r="B610" s="248" t="s">
        <v>60</v>
      </c>
      <c r="C610" s="249">
        <v>11350583.51</v>
      </c>
      <c r="D610" s="249">
        <v>0</v>
      </c>
      <c r="E610" s="249">
        <v>0</v>
      </c>
      <c r="F610" s="249">
        <v>0</v>
      </c>
      <c r="G610" s="249">
        <v>1192.25</v>
      </c>
      <c r="H610" s="91">
        <v>0</v>
      </c>
      <c r="I610" s="91">
        <v>0</v>
      </c>
      <c r="J610" s="249">
        <v>0</v>
      </c>
      <c r="K610" s="249">
        <v>156475.01999999999</v>
      </c>
      <c r="L610" s="91">
        <v>0</v>
      </c>
      <c r="M610" s="249">
        <v>470624.62</v>
      </c>
      <c r="N610" s="249">
        <v>5010218.82</v>
      </c>
      <c r="O610" s="249">
        <v>5480843.4400000004</v>
      </c>
      <c r="P610" s="249">
        <v>44048.54</v>
      </c>
      <c r="Q610" s="91">
        <v>0</v>
      </c>
      <c r="R610" s="91">
        <v>0</v>
      </c>
      <c r="S610" s="91">
        <v>0</v>
      </c>
      <c r="T610" s="249">
        <v>5682559.25</v>
      </c>
      <c r="U610" s="249">
        <v>9255.2000000000007</v>
      </c>
      <c r="V610" s="249">
        <v>4246.8</v>
      </c>
      <c r="W610" s="249">
        <v>0</v>
      </c>
      <c r="X610" s="249">
        <v>91.41</v>
      </c>
      <c r="Y610" s="249">
        <v>0</v>
      </c>
      <c r="Z610" s="249">
        <v>0</v>
      </c>
      <c r="AA610" s="249">
        <v>157216.43</v>
      </c>
      <c r="AB610" s="249">
        <v>0</v>
      </c>
      <c r="AC610" s="330">
        <v>590465.68999999994</v>
      </c>
      <c r="AD610" s="249">
        <v>0</v>
      </c>
      <c r="AE610" s="249">
        <v>2385</v>
      </c>
      <c r="AF610" s="249">
        <v>0</v>
      </c>
      <c r="AG610" s="249">
        <v>0</v>
      </c>
      <c r="AH610" s="249">
        <v>0</v>
      </c>
      <c r="AI610" s="249">
        <v>0</v>
      </c>
      <c r="AJ610" s="249">
        <v>3102852</v>
      </c>
      <c r="AK610" s="249">
        <v>248367.34</v>
      </c>
      <c r="AL610" s="249">
        <v>18113.849999999999</v>
      </c>
      <c r="AM610" s="91">
        <v>0</v>
      </c>
      <c r="AN610" s="249">
        <v>336854.76</v>
      </c>
      <c r="AO610" s="249">
        <v>0</v>
      </c>
      <c r="AP610" s="249">
        <v>0</v>
      </c>
      <c r="AQ610" s="249">
        <v>0</v>
      </c>
      <c r="AR610" s="249">
        <v>0</v>
      </c>
      <c r="AS610" s="249">
        <v>3866512.53</v>
      </c>
      <c r="AT610" s="249">
        <v>1801511.73</v>
      </c>
      <c r="AU610" s="249">
        <v>1198175.78</v>
      </c>
      <c r="AV610" s="92">
        <v>44957</v>
      </c>
      <c r="AW610" t="s">
        <v>0</v>
      </c>
      <c r="AX610">
        <v>2023</v>
      </c>
      <c r="AY610" t="s">
        <v>160</v>
      </c>
    </row>
    <row r="611" spans="1:51" x14ac:dyDescent="0.25">
      <c r="A611" s="247">
        <v>108</v>
      </c>
      <c r="B611" s="248" t="s">
        <v>102</v>
      </c>
      <c r="C611" s="249">
        <v>103959.32</v>
      </c>
      <c r="D611" s="249">
        <v>0</v>
      </c>
      <c r="E611" s="249">
        <v>0</v>
      </c>
      <c r="F611" s="249">
        <v>0</v>
      </c>
      <c r="G611" s="249">
        <v>0</v>
      </c>
      <c r="H611" s="91">
        <v>0</v>
      </c>
      <c r="I611" s="91">
        <v>0</v>
      </c>
      <c r="J611" s="249">
        <v>494.5</v>
      </c>
      <c r="K611" s="249">
        <v>0</v>
      </c>
      <c r="L611" s="91">
        <v>0</v>
      </c>
      <c r="M611" s="249">
        <v>30595.97</v>
      </c>
      <c r="N611" s="249">
        <v>1495.98</v>
      </c>
      <c r="O611" s="249">
        <v>32091.95</v>
      </c>
      <c r="P611" s="249">
        <v>1596.1</v>
      </c>
      <c r="Q611" s="91">
        <v>0</v>
      </c>
      <c r="R611" s="91">
        <v>0</v>
      </c>
      <c r="S611" s="91">
        <v>0</v>
      </c>
      <c r="T611" s="249">
        <v>34182.550000000003</v>
      </c>
      <c r="U611" s="249">
        <v>1200</v>
      </c>
      <c r="V611" s="249">
        <v>0</v>
      </c>
      <c r="W611" s="249">
        <v>0</v>
      </c>
      <c r="X611" s="249">
        <v>0</v>
      </c>
      <c r="Y611" s="249">
        <v>0</v>
      </c>
      <c r="Z611" s="249">
        <v>0</v>
      </c>
      <c r="AA611" s="249">
        <v>4901.12</v>
      </c>
      <c r="AB611" s="249">
        <v>0</v>
      </c>
      <c r="AC611" s="330">
        <v>49465.15</v>
      </c>
      <c r="AD611" s="249">
        <v>0</v>
      </c>
      <c r="AE611" s="249">
        <v>3489.5</v>
      </c>
      <c r="AF611" s="249">
        <v>0</v>
      </c>
      <c r="AG611" s="249">
        <v>0</v>
      </c>
      <c r="AH611" s="249">
        <v>0</v>
      </c>
      <c r="AI611" s="249">
        <v>0</v>
      </c>
      <c r="AJ611" s="249">
        <v>0</v>
      </c>
      <c r="AK611" s="249">
        <v>0</v>
      </c>
      <c r="AL611" s="249">
        <v>0</v>
      </c>
      <c r="AM611" s="91">
        <v>0</v>
      </c>
      <c r="AN611" s="249">
        <v>2900</v>
      </c>
      <c r="AO611" s="249">
        <v>0</v>
      </c>
      <c r="AP611" s="249">
        <v>0</v>
      </c>
      <c r="AQ611" s="249">
        <v>0</v>
      </c>
      <c r="AR611" s="249">
        <v>0</v>
      </c>
      <c r="AS611" s="249">
        <v>59055.770000000004</v>
      </c>
      <c r="AT611" s="249">
        <v>10721</v>
      </c>
      <c r="AU611" s="249">
        <v>7821</v>
      </c>
      <c r="AV611" s="92">
        <v>44957</v>
      </c>
      <c r="AW611" t="s">
        <v>0</v>
      </c>
      <c r="AX611">
        <v>2023</v>
      </c>
      <c r="AY611" t="s">
        <v>183</v>
      </c>
    </row>
    <row r="612" spans="1:51" x14ac:dyDescent="0.25">
      <c r="A612" s="247">
        <v>109</v>
      </c>
      <c r="B612" s="248" t="s">
        <v>66</v>
      </c>
      <c r="C612" s="249">
        <v>33805795.799999997</v>
      </c>
      <c r="D612" s="249">
        <v>1285693.7000000002</v>
      </c>
      <c r="E612" s="249">
        <v>0</v>
      </c>
      <c r="F612" s="249">
        <v>0</v>
      </c>
      <c r="G612" s="249">
        <v>0</v>
      </c>
      <c r="H612" s="91">
        <v>0</v>
      </c>
      <c r="I612" s="91">
        <v>0</v>
      </c>
      <c r="J612" s="249">
        <v>220205.53</v>
      </c>
      <c r="K612" s="249">
        <v>7090.64</v>
      </c>
      <c r="L612" s="91">
        <v>0</v>
      </c>
      <c r="M612" s="249">
        <v>14369.56</v>
      </c>
      <c r="N612" s="249">
        <v>17656153.16</v>
      </c>
      <c r="O612" s="249">
        <v>17670522.719999999</v>
      </c>
      <c r="P612" s="249">
        <v>1513887.35</v>
      </c>
      <c r="Q612" s="91">
        <v>0</v>
      </c>
      <c r="R612" s="91">
        <v>0</v>
      </c>
      <c r="S612" s="91">
        <v>0</v>
      </c>
      <c r="T612" s="249">
        <v>20697399.940000001</v>
      </c>
      <c r="U612" s="249">
        <v>4436799.46</v>
      </c>
      <c r="V612" s="249">
        <v>1077286.01</v>
      </c>
      <c r="W612" s="249">
        <v>0</v>
      </c>
      <c r="X612" s="249">
        <v>374597.84</v>
      </c>
      <c r="Y612" s="249">
        <v>2137.8000000000002</v>
      </c>
      <c r="Z612" s="249">
        <v>0</v>
      </c>
      <c r="AA612" s="249">
        <v>2665309.83</v>
      </c>
      <c r="AB612" s="249">
        <v>0</v>
      </c>
      <c r="AC612" s="330">
        <v>2812590.0599999996</v>
      </c>
      <c r="AD612" s="249">
        <v>0</v>
      </c>
      <c r="AE612" s="249">
        <v>0</v>
      </c>
      <c r="AF612" s="249">
        <v>0</v>
      </c>
      <c r="AG612" s="249">
        <v>0</v>
      </c>
      <c r="AH612" s="249">
        <v>0</v>
      </c>
      <c r="AI612" s="249">
        <v>0</v>
      </c>
      <c r="AJ612" s="249">
        <v>1542687.27</v>
      </c>
      <c r="AK612" s="249">
        <v>124306.88</v>
      </c>
      <c r="AL612" s="249">
        <v>6974.36</v>
      </c>
      <c r="AM612" s="91">
        <v>0</v>
      </c>
      <c r="AN612" s="249">
        <v>54703.73</v>
      </c>
      <c r="AO612" s="249">
        <v>8502.6200000000008</v>
      </c>
      <c r="AP612" s="249">
        <v>2500</v>
      </c>
      <c r="AQ612" s="249">
        <v>0</v>
      </c>
      <c r="AR612" s="249">
        <v>0</v>
      </c>
      <c r="AS612" s="249">
        <v>12911408.27</v>
      </c>
      <c r="AT612" s="249">
        <v>196987.59</v>
      </c>
      <c r="AU612" s="249">
        <v>0</v>
      </c>
      <c r="AV612" s="92">
        <v>44957</v>
      </c>
      <c r="AW612" t="s">
        <v>0</v>
      </c>
      <c r="AX612">
        <v>2023</v>
      </c>
      <c r="AY612" t="s">
        <v>157</v>
      </c>
    </row>
    <row r="613" spans="1:51" x14ac:dyDescent="0.25">
      <c r="A613" s="247">
        <v>110</v>
      </c>
      <c r="B613" s="248" t="s">
        <v>71</v>
      </c>
      <c r="C613" s="249">
        <v>1244326.6700000002</v>
      </c>
      <c r="D613" s="249">
        <v>0</v>
      </c>
      <c r="E613" s="249">
        <v>0</v>
      </c>
      <c r="F613" s="249">
        <v>0</v>
      </c>
      <c r="G613" s="249">
        <v>0</v>
      </c>
      <c r="H613" s="91">
        <v>0</v>
      </c>
      <c r="I613" s="91">
        <v>0</v>
      </c>
      <c r="J613" s="249">
        <v>805.01</v>
      </c>
      <c r="K613" s="249">
        <v>0</v>
      </c>
      <c r="L613" s="91">
        <v>0</v>
      </c>
      <c r="M613" s="249">
        <v>0</v>
      </c>
      <c r="N613" s="249">
        <v>181631.58</v>
      </c>
      <c r="O613" s="249">
        <v>181631.58</v>
      </c>
      <c r="P613" s="249">
        <v>6800.76</v>
      </c>
      <c r="Q613" s="91">
        <v>0</v>
      </c>
      <c r="R613" s="91">
        <v>0</v>
      </c>
      <c r="S613" s="91">
        <v>0</v>
      </c>
      <c r="T613" s="249">
        <v>189237.35</v>
      </c>
      <c r="U613" s="249">
        <v>0</v>
      </c>
      <c r="V613" s="249">
        <v>0</v>
      </c>
      <c r="W613" s="249">
        <v>0</v>
      </c>
      <c r="X613" s="249">
        <v>7023.85</v>
      </c>
      <c r="Y613" s="249">
        <v>0</v>
      </c>
      <c r="Z613" s="249">
        <v>0</v>
      </c>
      <c r="AA613" s="249">
        <v>0</v>
      </c>
      <c r="AB613" s="249">
        <v>0</v>
      </c>
      <c r="AC613" s="330">
        <v>0</v>
      </c>
      <c r="AD613" s="249">
        <v>0</v>
      </c>
      <c r="AE613" s="249">
        <v>0</v>
      </c>
      <c r="AF613" s="249">
        <v>0</v>
      </c>
      <c r="AG613" s="249">
        <v>0</v>
      </c>
      <c r="AH613" s="249">
        <v>0</v>
      </c>
      <c r="AI613" s="249">
        <v>0</v>
      </c>
      <c r="AJ613" s="249">
        <v>0</v>
      </c>
      <c r="AK613" s="249">
        <v>2557.37</v>
      </c>
      <c r="AL613" s="249">
        <v>2559.92</v>
      </c>
      <c r="AM613" s="91">
        <v>0</v>
      </c>
      <c r="AN613" s="249">
        <v>87722.96</v>
      </c>
      <c r="AO613" s="249">
        <v>3417.15</v>
      </c>
      <c r="AP613" s="249">
        <v>1550</v>
      </c>
      <c r="AQ613" s="249">
        <v>0</v>
      </c>
      <c r="AR613" s="249">
        <v>0</v>
      </c>
      <c r="AS613" s="249">
        <v>7023.85</v>
      </c>
      <c r="AT613" s="249">
        <v>1048065.47</v>
      </c>
      <c r="AU613" s="249">
        <v>950258.07</v>
      </c>
      <c r="AV613" s="92">
        <v>44957</v>
      </c>
      <c r="AW613" t="s">
        <v>0</v>
      </c>
      <c r="AX613">
        <v>2023</v>
      </c>
      <c r="AY613" t="s">
        <v>173</v>
      </c>
    </row>
    <row r="614" spans="1:51" x14ac:dyDescent="0.25">
      <c r="A614" s="247">
        <v>111</v>
      </c>
      <c r="B614" s="248" t="s">
        <v>95</v>
      </c>
      <c r="C614" s="249">
        <v>445723.80000000005</v>
      </c>
      <c r="D614" s="249">
        <v>0</v>
      </c>
      <c r="E614" s="249">
        <v>0</v>
      </c>
      <c r="F614" s="249">
        <v>0</v>
      </c>
      <c r="G614" s="249">
        <v>0</v>
      </c>
      <c r="H614" s="91">
        <v>0</v>
      </c>
      <c r="I614" s="91">
        <v>0</v>
      </c>
      <c r="J614" s="249">
        <v>0</v>
      </c>
      <c r="K614" s="249">
        <v>0</v>
      </c>
      <c r="L614" s="91">
        <v>0</v>
      </c>
      <c r="M614" s="249">
        <v>0</v>
      </c>
      <c r="N614" s="249">
        <v>0</v>
      </c>
      <c r="O614" s="249">
        <v>0</v>
      </c>
      <c r="P614" s="249">
        <v>0</v>
      </c>
      <c r="Q614" s="91">
        <v>0</v>
      </c>
      <c r="R614" s="91">
        <v>0</v>
      </c>
      <c r="S614" s="91">
        <v>0</v>
      </c>
      <c r="T614" s="249">
        <v>0</v>
      </c>
      <c r="U614" s="249">
        <v>0</v>
      </c>
      <c r="V614" s="249">
        <v>0</v>
      </c>
      <c r="W614" s="249">
        <v>0</v>
      </c>
      <c r="X614" s="249">
        <v>0</v>
      </c>
      <c r="Y614" s="249">
        <v>0</v>
      </c>
      <c r="Z614" s="249">
        <v>0</v>
      </c>
      <c r="AA614" s="249">
        <v>0</v>
      </c>
      <c r="AB614" s="249">
        <v>0</v>
      </c>
      <c r="AC614" s="330">
        <v>11982.31</v>
      </c>
      <c r="AD614" s="249">
        <v>0</v>
      </c>
      <c r="AE614" s="249">
        <v>0</v>
      </c>
      <c r="AF614" s="249">
        <v>0</v>
      </c>
      <c r="AG614" s="249">
        <v>0</v>
      </c>
      <c r="AH614" s="249">
        <v>0</v>
      </c>
      <c r="AI614" s="249">
        <v>0</v>
      </c>
      <c r="AJ614" s="249">
        <v>0</v>
      </c>
      <c r="AK614" s="249">
        <v>38820.15</v>
      </c>
      <c r="AL614" s="249">
        <v>0</v>
      </c>
      <c r="AM614" s="91">
        <v>0</v>
      </c>
      <c r="AN614" s="249">
        <v>0</v>
      </c>
      <c r="AO614" s="249">
        <v>0</v>
      </c>
      <c r="AP614" s="249">
        <v>2100</v>
      </c>
      <c r="AQ614" s="249">
        <v>0</v>
      </c>
      <c r="AR614" s="249">
        <v>0</v>
      </c>
      <c r="AS614" s="249">
        <v>11982.31</v>
      </c>
      <c r="AT614" s="249">
        <v>433741.49000000005</v>
      </c>
      <c r="AU614" s="249">
        <v>392821.34</v>
      </c>
      <c r="AV614" s="92">
        <v>44957</v>
      </c>
      <c r="AW614" t="s">
        <v>0</v>
      </c>
      <c r="AX614">
        <v>2023</v>
      </c>
      <c r="AY614" t="s">
        <v>182</v>
      </c>
    </row>
    <row r="615" spans="1:51" x14ac:dyDescent="0.25">
      <c r="A615" s="247">
        <v>113</v>
      </c>
      <c r="B615" s="248" t="s">
        <v>63</v>
      </c>
      <c r="C615" s="249">
        <v>2131219.6799999997</v>
      </c>
      <c r="D615" s="249">
        <v>0</v>
      </c>
      <c r="E615" s="249">
        <v>0</v>
      </c>
      <c r="F615" s="249">
        <v>0</v>
      </c>
      <c r="G615" s="249">
        <v>0</v>
      </c>
      <c r="H615" s="91">
        <v>0</v>
      </c>
      <c r="I615" s="91">
        <v>0</v>
      </c>
      <c r="J615" s="249">
        <v>7937</v>
      </c>
      <c r="K615" s="249">
        <v>9.9700000000000006</v>
      </c>
      <c r="L615" s="91">
        <v>0</v>
      </c>
      <c r="M615" s="249">
        <v>289058.45</v>
      </c>
      <c r="N615" s="249">
        <v>994084.66999999993</v>
      </c>
      <c r="O615" s="249">
        <v>1283143.1199999999</v>
      </c>
      <c r="P615" s="249">
        <v>24648.45</v>
      </c>
      <c r="Q615" s="91">
        <v>0</v>
      </c>
      <c r="R615" s="91">
        <v>0</v>
      </c>
      <c r="S615" s="91">
        <v>0</v>
      </c>
      <c r="T615" s="249">
        <v>1315738.5399999998</v>
      </c>
      <c r="U615" s="249">
        <v>0</v>
      </c>
      <c r="V615" s="249">
        <v>0</v>
      </c>
      <c r="W615" s="249">
        <v>0</v>
      </c>
      <c r="X615" s="249">
        <v>19162.88</v>
      </c>
      <c r="Y615" s="249">
        <v>0</v>
      </c>
      <c r="Z615" s="249">
        <v>0</v>
      </c>
      <c r="AA615" s="249">
        <v>67208.899999999994</v>
      </c>
      <c r="AB615" s="249">
        <v>0</v>
      </c>
      <c r="AC615" s="330">
        <v>90149.94</v>
      </c>
      <c r="AD615" s="249">
        <v>0</v>
      </c>
      <c r="AE615" s="249">
        <v>522126.25</v>
      </c>
      <c r="AF615" s="249">
        <v>0</v>
      </c>
      <c r="AG615" s="249">
        <v>0</v>
      </c>
      <c r="AH615" s="249">
        <v>0</v>
      </c>
      <c r="AI615" s="249">
        <v>0</v>
      </c>
      <c r="AJ615" s="249">
        <v>0</v>
      </c>
      <c r="AK615" s="249">
        <v>93662.21</v>
      </c>
      <c r="AL615" s="249">
        <v>0</v>
      </c>
      <c r="AM615" s="91">
        <v>0</v>
      </c>
      <c r="AN615" s="249">
        <v>9652.9599999999991</v>
      </c>
      <c r="AO615" s="249">
        <v>0</v>
      </c>
      <c r="AP615" s="249">
        <v>552</v>
      </c>
      <c r="AQ615" s="249">
        <v>0</v>
      </c>
      <c r="AR615" s="249">
        <v>0</v>
      </c>
      <c r="AS615" s="249">
        <v>698647.97</v>
      </c>
      <c r="AT615" s="249">
        <v>116833.17000000001</v>
      </c>
      <c r="AU615" s="249">
        <v>12966</v>
      </c>
      <c r="AV615" s="92">
        <v>44957</v>
      </c>
      <c r="AW615" t="s">
        <v>0</v>
      </c>
      <c r="AX615">
        <v>2023</v>
      </c>
      <c r="AY615" t="s">
        <v>171</v>
      </c>
    </row>
    <row r="616" spans="1:51" x14ac:dyDescent="0.25">
      <c r="A616" s="247">
        <v>114</v>
      </c>
      <c r="B616" s="248" t="s">
        <v>76</v>
      </c>
      <c r="C616" s="249">
        <v>28401305.09</v>
      </c>
      <c r="D616" s="249">
        <v>0</v>
      </c>
      <c r="E616" s="249">
        <v>0</v>
      </c>
      <c r="F616" s="249">
        <v>0</v>
      </c>
      <c r="G616" s="249">
        <v>0</v>
      </c>
      <c r="H616" s="91">
        <v>0</v>
      </c>
      <c r="I616" s="91">
        <v>0</v>
      </c>
      <c r="J616" s="249">
        <v>11565.43</v>
      </c>
      <c r="K616" s="249">
        <v>151930.20000000001</v>
      </c>
      <c r="L616" s="91">
        <v>0</v>
      </c>
      <c r="M616" s="249">
        <v>18808520.050000001</v>
      </c>
      <c r="N616" s="249">
        <v>1714160.49</v>
      </c>
      <c r="O616" s="249">
        <v>20522680.539999999</v>
      </c>
      <c r="P616" s="249">
        <v>5284.97</v>
      </c>
      <c r="Q616" s="91">
        <v>0</v>
      </c>
      <c r="R616" s="91">
        <v>0</v>
      </c>
      <c r="S616" s="91">
        <v>0</v>
      </c>
      <c r="T616" s="249">
        <v>20691461.140000001</v>
      </c>
      <c r="U616" s="249">
        <v>758588.56</v>
      </c>
      <c r="V616" s="249">
        <v>264214.53999999998</v>
      </c>
      <c r="W616" s="249">
        <v>140277.91</v>
      </c>
      <c r="X616" s="249">
        <v>2993645.96</v>
      </c>
      <c r="Y616" s="249">
        <v>94358.89</v>
      </c>
      <c r="Z616" s="249">
        <v>0</v>
      </c>
      <c r="AA616" s="249">
        <v>0</v>
      </c>
      <c r="AB616" s="249">
        <v>0</v>
      </c>
      <c r="AC616" s="330">
        <v>1667631.01</v>
      </c>
      <c r="AD616" s="249">
        <v>86198.59</v>
      </c>
      <c r="AE616" s="249">
        <v>158841.18</v>
      </c>
      <c r="AF616" s="249">
        <v>0</v>
      </c>
      <c r="AG616" s="249">
        <v>0</v>
      </c>
      <c r="AH616" s="249">
        <v>0</v>
      </c>
      <c r="AI616" s="249">
        <v>0</v>
      </c>
      <c r="AJ616" s="249">
        <v>127379</v>
      </c>
      <c r="AK616" s="249">
        <v>237974.91</v>
      </c>
      <c r="AL616" s="249">
        <v>99870</v>
      </c>
      <c r="AM616" s="91">
        <v>0</v>
      </c>
      <c r="AN616" s="249">
        <v>279757.21000000002</v>
      </c>
      <c r="AO616" s="249">
        <v>0</v>
      </c>
      <c r="AP616" s="249">
        <v>75574.080000000002</v>
      </c>
      <c r="AQ616" s="249">
        <v>0</v>
      </c>
      <c r="AR616" s="249">
        <v>0</v>
      </c>
      <c r="AS616" s="249">
        <v>6291135.6399999987</v>
      </c>
      <c r="AT616" s="249">
        <v>1418708.31</v>
      </c>
      <c r="AU616" s="249">
        <v>725532.11</v>
      </c>
      <c r="AV616" s="92">
        <v>44957</v>
      </c>
      <c r="AW616" t="s">
        <v>0</v>
      </c>
      <c r="AX616">
        <v>2023</v>
      </c>
      <c r="AY616" t="s">
        <v>154</v>
      </c>
    </row>
    <row r="617" spans="1:51" x14ac:dyDescent="0.25">
      <c r="A617" s="247">
        <v>115</v>
      </c>
      <c r="B617" s="90" t="s">
        <v>290</v>
      </c>
      <c r="C617" s="249">
        <v>1534.85</v>
      </c>
      <c r="D617" s="249">
        <v>388</v>
      </c>
      <c r="E617" s="249">
        <v>0</v>
      </c>
      <c r="F617" s="249">
        <v>0</v>
      </c>
      <c r="G617" s="249">
        <v>0</v>
      </c>
      <c r="H617" s="91">
        <v>0</v>
      </c>
      <c r="I617" s="91">
        <v>0</v>
      </c>
      <c r="J617" s="249">
        <v>0</v>
      </c>
      <c r="K617" s="249">
        <v>0</v>
      </c>
      <c r="L617" s="91">
        <v>0</v>
      </c>
      <c r="M617" s="249">
        <v>0</v>
      </c>
      <c r="N617" s="249">
        <v>0</v>
      </c>
      <c r="O617" s="249">
        <v>0</v>
      </c>
      <c r="P617" s="249">
        <v>0</v>
      </c>
      <c r="Q617" s="91">
        <v>0</v>
      </c>
      <c r="R617" s="91">
        <v>0</v>
      </c>
      <c r="S617" s="91">
        <v>0</v>
      </c>
      <c r="T617" s="249">
        <v>388</v>
      </c>
      <c r="U617" s="249">
        <v>747.95</v>
      </c>
      <c r="V617" s="249">
        <v>398.9</v>
      </c>
      <c r="W617" s="249">
        <v>0</v>
      </c>
      <c r="X617" s="249">
        <v>0</v>
      </c>
      <c r="Y617" s="249">
        <v>0</v>
      </c>
      <c r="Z617" s="249">
        <v>0</v>
      </c>
      <c r="AA617" s="249">
        <v>0</v>
      </c>
      <c r="AB617" s="249">
        <v>0</v>
      </c>
      <c r="AC617" s="330">
        <v>0</v>
      </c>
      <c r="AD617" s="249">
        <v>0</v>
      </c>
      <c r="AE617" s="249">
        <v>0</v>
      </c>
      <c r="AF617" s="249">
        <v>0</v>
      </c>
      <c r="AG617" s="249">
        <v>0</v>
      </c>
      <c r="AH617" s="249">
        <v>0</v>
      </c>
      <c r="AI617" s="249">
        <v>0</v>
      </c>
      <c r="AJ617" s="249">
        <v>0</v>
      </c>
      <c r="AK617" s="249">
        <v>0</v>
      </c>
      <c r="AL617" s="249">
        <v>0</v>
      </c>
      <c r="AM617" s="91">
        <v>0</v>
      </c>
      <c r="AN617" s="249">
        <v>0</v>
      </c>
      <c r="AO617" s="249">
        <v>0</v>
      </c>
      <c r="AP617" s="249">
        <v>0</v>
      </c>
      <c r="AQ617" s="249">
        <v>0</v>
      </c>
      <c r="AR617" s="249">
        <v>0</v>
      </c>
      <c r="AS617" s="249">
        <v>1146.8499999999999</v>
      </c>
      <c r="AT617" s="249">
        <v>0</v>
      </c>
      <c r="AU617" s="249">
        <v>0</v>
      </c>
      <c r="AV617" s="92">
        <v>44957</v>
      </c>
      <c r="AW617" t="s">
        <v>0</v>
      </c>
      <c r="AX617">
        <v>2023</v>
      </c>
      <c r="AY617" t="s">
        <v>291</v>
      </c>
    </row>
    <row r="618" spans="1:51" x14ac:dyDescent="0.25">
      <c r="A618" s="247">
        <v>117</v>
      </c>
      <c r="B618" s="248" t="s">
        <v>87</v>
      </c>
      <c r="C618" s="249">
        <v>27439284.829999998</v>
      </c>
      <c r="D618" s="249">
        <v>18858.66</v>
      </c>
      <c r="E618" s="249">
        <v>0</v>
      </c>
      <c r="F618" s="249">
        <v>0</v>
      </c>
      <c r="G618" s="249">
        <v>64526.869999999995</v>
      </c>
      <c r="H618" s="91">
        <v>0</v>
      </c>
      <c r="I618" s="91">
        <v>0</v>
      </c>
      <c r="J618" s="249">
        <v>28832.79</v>
      </c>
      <c r="K618" s="249">
        <v>66479.289999999994</v>
      </c>
      <c r="L618" s="91">
        <v>0</v>
      </c>
      <c r="M618" s="249">
        <v>12737903.939999999</v>
      </c>
      <c r="N618" s="249">
        <v>6178724.9199999999</v>
      </c>
      <c r="O618" s="249">
        <v>18916628.859999999</v>
      </c>
      <c r="P618" s="249">
        <v>240642.11</v>
      </c>
      <c r="Q618" s="91">
        <v>0</v>
      </c>
      <c r="R618" s="91">
        <v>0</v>
      </c>
      <c r="S618" s="91">
        <v>0</v>
      </c>
      <c r="T618" s="249">
        <v>19335968.579999998</v>
      </c>
      <c r="U618" s="249">
        <v>413806.23</v>
      </c>
      <c r="V618" s="249">
        <v>50834.28</v>
      </c>
      <c r="W618" s="249">
        <v>25696.11</v>
      </c>
      <c r="X618" s="249">
        <v>54389.29</v>
      </c>
      <c r="Y618" s="249">
        <v>106551.17</v>
      </c>
      <c r="Z618" s="249">
        <v>0</v>
      </c>
      <c r="AA618" s="249">
        <v>0</v>
      </c>
      <c r="AB618" s="249">
        <v>0</v>
      </c>
      <c r="AC618" s="330">
        <v>4371454.66</v>
      </c>
      <c r="AD618" s="249">
        <v>583929.64</v>
      </c>
      <c r="AE618" s="249">
        <v>279114.31</v>
      </c>
      <c r="AF618" s="249">
        <v>0</v>
      </c>
      <c r="AG618" s="249">
        <v>0</v>
      </c>
      <c r="AH618" s="249">
        <v>0</v>
      </c>
      <c r="AI618" s="249">
        <v>0</v>
      </c>
      <c r="AJ618" s="249">
        <v>146171.75</v>
      </c>
      <c r="AK618" s="249">
        <v>475454.76</v>
      </c>
      <c r="AL618" s="249">
        <v>188349.03</v>
      </c>
      <c r="AM618" s="91">
        <v>0</v>
      </c>
      <c r="AN618" s="249">
        <v>337920.19</v>
      </c>
      <c r="AO618" s="249">
        <v>0</v>
      </c>
      <c r="AP618" s="249">
        <v>15077.83</v>
      </c>
      <c r="AQ618" s="249">
        <v>0</v>
      </c>
      <c r="AR618" s="249">
        <v>0</v>
      </c>
      <c r="AS618" s="249">
        <v>6031947.4399999995</v>
      </c>
      <c r="AT618" s="249">
        <v>2071368.81</v>
      </c>
      <c r="AU618" s="249">
        <v>1054567</v>
      </c>
      <c r="AV618" s="92">
        <v>44957</v>
      </c>
      <c r="AW618" t="s">
        <v>0</v>
      </c>
      <c r="AX618">
        <v>2023</v>
      </c>
      <c r="AY618" t="s">
        <v>155</v>
      </c>
    </row>
    <row r="619" spans="1:51" x14ac:dyDescent="0.25">
      <c r="A619" s="247">
        <v>118</v>
      </c>
      <c r="B619" s="248" t="s">
        <v>93</v>
      </c>
      <c r="C619" s="249">
        <v>8766083.629999999</v>
      </c>
      <c r="D619" s="249">
        <v>1479.27</v>
      </c>
      <c r="E619" s="249">
        <v>0</v>
      </c>
      <c r="F619" s="249">
        <v>0</v>
      </c>
      <c r="G619" s="249">
        <v>0</v>
      </c>
      <c r="H619" s="91">
        <v>0</v>
      </c>
      <c r="I619" s="91">
        <v>0</v>
      </c>
      <c r="J619" s="249">
        <v>26712.66</v>
      </c>
      <c r="K619" s="249">
        <v>82131.100000000006</v>
      </c>
      <c r="L619" s="91">
        <v>0</v>
      </c>
      <c r="M619" s="249">
        <v>4166050.0100000002</v>
      </c>
      <c r="N619" s="249">
        <v>3765385.81</v>
      </c>
      <c r="O619" s="249">
        <v>7931435.8200000003</v>
      </c>
      <c r="P619" s="249">
        <v>38641.679999999993</v>
      </c>
      <c r="Q619" s="91">
        <v>0</v>
      </c>
      <c r="R619" s="91">
        <v>0</v>
      </c>
      <c r="S619" s="91">
        <v>0</v>
      </c>
      <c r="T619" s="249">
        <v>8080400.5299999993</v>
      </c>
      <c r="U619" s="249">
        <v>1705.47</v>
      </c>
      <c r="V619" s="249">
        <v>1007.33</v>
      </c>
      <c r="W619" s="249">
        <v>0</v>
      </c>
      <c r="X619" s="249">
        <v>0</v>
      </c>
      <c r="Y619" s="249">
        <v>0</v>
      </c>
      <c r="Z619" s="249">
        <v>0</v>
      </c>
      <c r="AA619" s="249">
        <v>0</v>
      </c>
      <c r="AB619" s="249">
        <v>0</v>
      </c>
      <c r="AC619" s="330">
        <v>0</v>
      </c>
      <c r="AD619" s="249">
        <v>0</v>
      </c>
      <c r="AE619" s="249">
        <v>0</v>
      </c>
      <c r="AF619" s="249">
        <v>0</v>
      </c>
      <c r="AG619" s="249">
        <v>0</v>
      </c>
      <c r="AH619" s="249">
        <v>0</v>
      </c>
      <c r="AI619" s="249">
        <v>0</v>
      </c>
      <c r="AJ619" s="249">
        <v>0</v>
      </c>
      <c r="AK619" s="249">
        <v>0</v>
      </c>
      <c r="AL619" s="249">
        <v>0</v>
      </c>
      <c r="AM619" s="91">
        <v>0</v>
      </c>
      <c r="AN619" s="249">
        <v>13324.34</v>
      </c>
      <c r="AO619" s="249">
        <v>0</v>
      </c>
      <c r="AP619" s="249">
        <v>0</v>
      </c>
      <c r="AQ619" s="249">
        <v>0</v>
      </c>
      <c r="AR619" s="249">
        <v>0</v>
      </c>
      <c r="AS619" s="249">
        <v>2712.8</v>
      </c>
      <c r="AT619" s="249">
        <v>682970.29999999993</v>
      </c>
      <c r="AU619" s="249">
        <v>669645.96</v>
      </c>
      <c r="AV619" s="92">
        <v>44957</v>
      </c>
      <c r="AW619" t="s">
        <v>0</v>
      </c>
      <c r="AX619">
        <v>2023</v>
      </c>
      <c r="AY619" t="s">
        <v>162</v>
      </c>
    </row>
    <row r="620" spans="1:51" x14ac:dyDescent="0.25">
      <c r="A620" s="247">
        <v>119</v>
      </c>
      <c r="B620" s="248" t="s">
        <v>101</v>
      </c>
      <c r="C620" s="249">
        <v>0</v>
      </c>
      <c r="D620" s="249">
        <v>0</v>
      </c>
      <c r="E620" s="249">
        <v>0</v>
      </c>
      <c r="F620" s="249">
        <v>0</v>
      </c>
      <c r="G620" s="249">
        <v>0</v>
      </c>
      <c r="H620" s="91">
        <v>0</v>
      </c>
      <c r="I620" s="91">
        <v>0</v>
      </c>
      <c r="J620" s="249">
        <v>0</v>
      </c>
      <c r="K620" s="249">
        <v>0</v>
      </c>
      <c r="L620" s="91">
        <v>0</v>
      </c>
      <c r="M620" s="249">
        <v>0</v>
      </c>
      <c r="N620" s="249">
        <v>0</v>
      </c>
      <c r="O620" s="249">
        <v>0</v>
      </c>
      <c r="P620" s="249">
        <v>0</v>
      </c>
      <c r="Q620" s="91">
        <v>0</v>
      </c>
      <c r="R620" s="91">
        <v>0</v>
      </c>
      <c r="S620" s="91">
        <v>0</v>
      </c>
      <c r="T620" s="249">
        <v>0</v>
      </c>
      <c r="U620" s="249">
        <v>0</v>
      </c>
      <c r="V620" s="249">
        <v>0</v>
      </c>
      <c r="W620" s="249">
        <v>0</v>
      </c>
      <c r="X620" s="249">
        <v>0</v>
      </c>
      <c r="Y620" s="249">
        <v>0</v>
      </c>
      <c r="Z620" s="249">
        <v>0</v>
      </c>
      <c r="AA620" s="249">
        <v>0</v>
      </c>
      <c r="AB620" s="249">
        <v>0</v>
      </c>
      <c r="AC620" s="330">
        <v>0</v>
      </c>
      <c r="AD620" s="249">
        <v>0</v>
      </c>
      <c r="AE620" s="249">
        <v>0</v>
      </c>
      <c r="AF620" s="249">
        <v>0</v>
      </c>
      <c r="AG620" s="249">
        <v>0</v>
      </c>
      <c r="AH620" s="249">
        <v>0</v>
      </c>
      <c r="AI620" s="249">
        <v>0</v>
      </c>
      <c r="AJ620" s="249">
        <v>0</v>
      </c>
      <c r="AK620" s="249">
        <v>0</v>
      </c>
      <c r="AL620" s="249">
        <v>0</v>
      </c>
      <c r="AM620" s="91">
        <v>0</v>
      </c>
      <c r="AN620" s="249">
        <v>0</v>
      </c>
      <c r="AO620" s="249">
        <v>0</v>
      </c>
      <c r="AP620" s="249">
        <v>0</v>
      </c>
      <c r="AQ620" s="249">
        <v>0</v>
      </c>
      <c r="AR620" s="249">
        <v>0</v>
      </c>
      <c r="AS620" s="249">
        <v>0</v>
      </c>
      <c r="AT620" s="249">
        <v>0</v>
      </c>
      <c r="AU620" s="249">
        <v>0</v>
      </c>
      <c r="AV620" s="92">
        <v>44957</v>
      </c>
      <c r="AW620" t="s">
        <v>0</v>
      </c>
      <c r="AX620">
        <v>2023</v>
      </c>
      <c r="AY620" t="s">
        <v>189</v>
      </c>
    </row>
    <row r="621" spans="1:51" x14ac:dyDescent="0.25">
      <c r="A621" s="247">
        <v>120</v>
      </c>
      <c r="B621" s="248" t="s">
        <v>78</v>
      </c>
      <c r="C621" s="249">
        <v>441010.24</v>
      </c>
      <c r="D621" s="249">
        <v>0</v>
      </c>
      <c r="E621" s="249">
        <v>0</v>
      </c>
      <c r="F621" s="249">
        <v>0</v>
      </c>
      <c r="G621" s="249">
        <v>33374.019999999997</v>
      </c>
      <c r="H621" s="91">
        <v>0</v>
      </c>
      <c r="I621" s="91">
        <v>0</v>
      </c>
      <c r="J621" s="249">
        <v>0</v>
      </c>
      <c r="K621" s="249">
        <v>17589.87</v>
      </c>
      <c r="L621" s="91">
        <v>0</v>
      </c>
      <c r="M621" s="249">
        <v>0</v>
      </c>
      <c r="N621" s="249">
        <v>354363.99</v>
      </c>
      <c r="O621" s="249">
        <v>354363.99</v>
      </c>
      <c r="P621" s="249">
        <v>35682.36</v>
      </c>
      <c r="Q621" s="91">
        <v>0</v>
      </c>
      <c r="R621" s="91">
        <v>0</v>
      </c>
      <c r="S621" s="91">
        <v>0</v>
      </c>
      <c r="T621" s="249">
        <v>441010.24</v>
      </c>
      <c r="U621" s="249">
        <v>0</v>
      </c>
      <c r="V621" s="249">
        <v>0</v>
      </c>
      <c r="W621" s="249">
        <v>0</v>
      </c>
      <c r="X621" s="249">
        <v>0</v>
      </c>
      <c r="Y621" s="249">
        <v>0</v>
      </c>
      <c r="Z621" s="249">
        <v>0</v>
      </c>
      <c r="AA621" s="249">
        <v>0</v>
      </c>
      <c r="AB621" s="249">
        <v>0</v>
      </c>
      <c r="AC621" s="330">
        <v>0</v>
      </c>
      <c r="AD621" s="249">
        <v>0</v>
      </c>
      <c r="AE621" s="249">
        <v>0</v>
      </c>
      <c r="AF621" s="249">
        <v>0</v>
      </c>
      <c r="AG621" s="249">
        <v>0</v>
      </c>
      <c r="AH621" s="249">
        <v>0</v>
      </c>
      <c r="AI621" s="249">
        <v>0</v>
      </c>
      <c r="AJ621" s="249">
        <v>0</v>
      </c>
      <c r="AK621" s="249">
        <v>0</v>
      </c>
      <c r="AL621" s="249">
        <v>0</v>
      </c>
      <c r="AM621" s="91">
        <v>0</v>
      </c>
      <c r="AN621" s="249">
        <v>0</v>
      </c>
      <c r="AO621" s="249">
        <v>0</v>
      </c>
      <c r="AP621" s="249">
        <v>0</v>
      </c>
      <c r="AQ621" s="249">
        <v>0</v>
      </c>
      <c r="AR621" s="249">
        <v>0</v>
      </c>
      <c r="AS621" s="249">
        <v>0</v>
      </c>
      <c r="AT621" s="249">
        <v>0</v>
      </c>
      <c r="AU621" s="249">
        <v>0</v>
      </c>
      <c r="AV621" s="92">
        <v>44957</v>
      </c>
      <c r="AW621" t="s">
        <v>0</v>
      </c>
      <c r="AX621">
        <v>2023</v>
      </c>
      <c r="AY621" t="s">
        <v>187</v>
      </c>
    </row>
    <row r="622" spans="1:51" x14ac:dyDescent="0.25">
      <c r="A622" s="247">
        <v>121</v>
      </c>
      <c r="B622" s="248" t="s">
        <v>68</v>
      </c>
      <c r="C622" s="249">
        <v>211149.77</v>
      </c>
      <c r="D622" s="249">
        <v>0</v>
      </c>
      <c r="E622" s="249">
        <v>0</v>
      </c>
      <c r="F622" s="249">
        <v>0</v>
      </c>
      <c r="G622" s="249">
        <v>0</v>
      </c>
      <c r="H622" s="91">
        <v>0</v>
      </c>
      <c r="I622" s="91">
        <v>0</v>
      </c>
      <c r="J622" s="249">
        <v>0</v>
      </c>
      <c r="K622" s="249">
        <v>0</v>
      </c>
      <c r="L622" s="91">
        <v>0</v>
      </c>
      <c r="M622" s="249">
        <v>0</v>
      </c>
      <c r="N622" s="249">
        <v>0</v>
      </c>
      <c r="O622" s="249">
        <v>0</v>
      </c>
      <c r="P622" s="249">
        <v>0</v>
      </c>
      <c r="Q622" s="91">
        <v>0</v>
      </c>
      <c r="R622" s="91">
        <v>0</v>
      </c>
      <c r="S622" s="91">
        <v>0</v>
      </c>
      <c r="T622" s="249">
        <v>0</v>
      </c>
      <c r="U622" s="249">
        <v>50365.82</v>
      </c>
      <c r="V622" s="249">
        <v>0</v>
      </c>
      <c r="W622" s="249">
        <v>0</v>
      </c>
      <c r="X622" s="249">
        <v>0</v>
      </c>
      <c r="Y622" s="249">
        <v>0</v>
      </c>
      <c r="Z622" s="249">
        <v>0</v>
      </c>
      <c r="AA622" s="249">
        <v>0</v>
      </c>
      <c r="AB622" s="249">
        <v>0</v>
      </c>
      <c r="AC622" s="330">
        <v>0</v>
      </c>
      <c r="AD622" s="249">
        <v>0</v>
      </c>
      <c r="AE622" s="249">
        <v>0</v>
      </c>
      <c r="AF622" s="249">
        <v>0</v>
      </c>
      <c r="AG622" s="249">
        <v>0</v>
      </c>
      <c r="AH622" s="249">
        <v>0</v>
      </c>
      <c r="AI622" s="249">
        <v>0</v>
      </c>
      <c r="AJ622" s="249">
        <v>75924.23</v>
      </c>
      <c r="AK622" s="249">
        <v>67873.36</v>
      </c>
      <c r="AL622" s="249">
        <v>0</v>
      </c>
      <c r="AM622" s="91">
        <v>0</v>
      </c>
      <c r="AN622" s="249">
        <v>16238.16</v>
      </c>
      <c r="AO622" s="249">
        <v>0</v>
      </c>
      <c r="AP622" s="249">
        <v>748.2</v>
      </c>
      <c r="AQ622" s="249">
        <v>0</v>
      </c>
      <c r="AR622" s="249">
        <v>0</v>
      </c>
      <c r="AS622" s="249">
        <v>126290.04999999999</v>
      </c>
      <c r="AT622" s="249">
        <v>84859.72</v>
      </c>
      <c r="AU622" s="249">
        <v>0</v>
      </c>
      <c r="AV622" s="92">
        <v>44957</v>
      </c>
      <c r="AW622" t="s">
        <v>0</v>
      </c>
      <c r="AX622">
        <v>2023</v>
      </c>
      <c r="AY622" t="s">
        <v>188</v>
      </c>
    </row>
    <row r="623" spans="1:51" x14ac:dyDescent="0.25">
      <c r="A623" s="247">
        <v>122</v>
      </c>
      <c r="B623" s="336" t="s">
        <v>69</v>
      </c>
      <c r="C623" s="249">
        <v>788086.59000000008</v>
      </c>
      <c r="D623" s="249">
        <v>0</v>
      </c>
      <c r="E623" s="249">
        <v>0</v>
      </c>
      <c r="F623" s="249">
        <v>0</v>
      </c>
      <c r="G623" s="249">
        <v>0</v>
      </c>
      <c r="H623" s="91">
        <v>0</v>
      </c>
      <c r="I623" s="91">
        <v>0</v>
      </c>
      <c r="J623" s="249">
        <v>0</v>
      </c>
      <c r="K623" s="249">
        <v>0</v>
      </c>
      <c r="L623" s="91">
        <v>0</v>
      </c>
      <c r="M623" s="249">
        <v>220417.65</v>
      </c>
      <c r="N623" s="249">
        <v>542004.99</v>
      </c>
      <c r="O623" s="249">
        <v>762422.64</v>
      </c>
      <c r="P623" s="249">
        <v>-91.58</v>
      </c>
      <c r="Q623" s="91">
        <v>0</v>
      </c>
      <c r="R623" s="91">
        <v>0</v>
      </c>
      <c r="S623" s="91">
        <v>0</v>
      </c>
      <c r="T623" s="249">
        <v>762331.06</v>
      </c>
      <c r="U623" s="249">
        <v>0</v>
      </c>
      <c r="V623" s="249">
        <v>0</v>
      </c>
      <c r="W623" s="249">
        <v>0</v>
      </c>
      <c r="X623" s="249">
        <v>0</v>
      </c>
      <c r="Y623" s="249">
        <v>0</v>
      </c>
      <c r="Z623" s="249">
        <v>0</v>
      </c>
      <c r="AA623" s="249">
        <v>0</v>
      </c>
      <c r="AB623" s="249">
        <v>0</v>
      </c>
      <c r="AC623" s="330">
        <v>0</v>
      </c>
      <c r="AD623" s="249">
        <v>0</v>
      </c>
      <c r="AE623" s="249">
        <v>0</v>
      </c>
      <c r="AF623" s="249">
        <v>0</v>
      </c>
      <c r="AG623" s="249">
        <v>0</v>
      </c>
      <c r="AH623" s="249">
        <v>0</v>
      </c>
      <c r="AI623" s="249">
        <v>0</v>
      </c>
      <c r="AJ623" s="249">
        <v>22166.69</v>
      </c>
      <c r="AK623" s="249">
        <v>0</v>
      </c>
      <c r="AL623" s="249">
        <v>0</v>
      </c>
      <c r="AM623" s="91">
        <v>0</v>
      </c>
      <c r="AN623" s="249">
        <v>3588.84</v>
      </c>
      <c r="AO623" s="249">
        <v>0</v>
      </c>
      <c r="AP623" s="249">
        <v>0</v>
      </c>
      <c r="AQ623" s="249">
        <v>0</v>
      </c>
      <c r="AR623" s="249">
        <v>0</v>
      </c>
      <c r="AS623" s="249">
        <v>22166.69</v>
      </c>
      <c r="AT623" s="249">
        <v>3588.84</v>
      </c>
      <c r="AU623" s="249">
        <v>0</v>
      </c>
      <c r="AV623" s="92">
        <v>44957</v>
      </c>
      <c r="AW623" t="s">
        <v>0</v>
      </c>
      <c r="AX623">
        <v>2023</v>
      </c>
      <c r="AY623" t="s">
        <v>267</v>
      </c>
    </row>
    <row r="624" spans="1:51" x14ac:dyDescent="0.25">
      <c r="A624" s="247">
        <v>124</v>
      </c>
      <c r="B624" s="336" t="s">
        <v>99</v>
      </c>
      <c r="C624" s="249">
        <v>2071304.8</v>
      </c>
      <c r="D624" s="249">
        <v>0</v>
      </c>
      <c r="E624" s="249">
        <v>0</v>
      </c>
      <c r="F624" s="249">
        <v>0</v>
      </c>
      <c r="G624" s="249">
        <v>0</v>
      </c>
      <c r="H624" s="91">
        <v>0</v>
      </c>
      <c r="I624" s="91">
        <v>0</v>
      </c>
      <c r="J624" s="249">
        <v>0</v>
      </c>
      <c r="K624" s="249">
        <v>0</v>
      </c>
      <c r="L624" s="91">
        <v>0</v>
      </c>
      <c r="M624" s="249">
        <v>0</v>
      </c>
      <c r="N624" s="249">
        <v>0</v>
      </c>
      <c r="O624" s="249">
        <v>0</v>
      </c>
      <c r="P624" s="249">
        <v>0</v>
      </c>
      <c r="Q624" s="91">
        <v>0</v>
      </c>
      <c r="R624" s="91">
        <v>0</v>
      </c>
      <c r="S624" s="91">
        <v>0</v>
      </c>
      <c r="T624" s="249">
        <v>0</v>
      </c>
      <c r="U624" s="249">
        <v>0</v>
      </c>
      <c r="V624" s="249">
        <v>0</v>
      </c>
      <c r="W624" s="249">
        <v>0</v>
      </c>
      <c r="X624" s="249">
        <v>0</v>
      </c>
      <c r="Y624" s="249">
        <v>0</v>
      </c>
      <c r="Z624" s="249">
        <v>0</v>
      </c>
      <c r="AA624" s="249">
        <v>0</v>
      </c>
      <c r="AB624" s="249">
        <v>0</v>
      </c>
      <c r="AC624" s="330">
        <v>0</v>
      </c>
      <c r="AD624" s="249">
        <v>0</v>
      </c>
      <c r="AE624" s="249">
        <v>0</v>
      </c>
      <c r="AF624" s="249">
        <v>0</v>
      </c>
      <c r="AG624" s="249">
        <v>0</v>
      </c>
      <c r="AH624" s="249">
        <v>0</v>
      </c>
      <c r="AI624" s="249">
        <v>0</v>
      </c>
      <c r="AJ624" s="249">
        <v>0</v>
      </c>
      <c r="AK624" s="249">
        <v>935962.46</v>
      </c>
      <c r="AL624" s="249">
        <v>7600</v>
      </c>
      <c r="AM624" s="91">
        <v>0</v>
      </c>
      <c r="AN624" s="249">
        <v>3800</v>
      </c>
      <c r="AO624" s="249">
        <v>0</v>
      </c>
      <c r="AP624" s="249">
        <v>0</v>
      </c>
      <c r="AQ624" s="249">
        <v>0</v>
      </c>
      <c r="AR624" s="249">
        <v>0</v>
      </c>
      <c r="AS624" s="249">
        <v>0</v>
      </c>
      <c r="AT624" s="249">
        <v>2071304.8</v>
      </c>
      <c r="AU624" s="249">
        <v>1123942.3400000001</v>
      </c>
      <c r="AV624" s="92">
        <v>44957</v>
      </c>
      <c r="AW624" t="s">
        <v>0</v>
      </c>
      <c r="AX624" s="39">
        <v>2023</v>
      </c>
      <c r="AY624" s="39" t="s">
        <v>289</v>
      </c>
    </row>
    <row r="625" spans="1:51" x14ac:dyDescent="0.25">
      <c r="A625" s="247">
        <v>1</v>
      </c>
      <c r="B625" s="248" t="s">
        <v>65</v>
      </c>
      <c r="C625" s="249">
        <v>2971238.83</v>
      </c>
      <c r="D625" s="249">
        <v>0</v>
      </c>
      <c r="E625" s="249">
        <v>0</v>
      </c>
      <c r="F625" s="249">
        <v>0</v>
      </c>
      <c r="G625" s="249">
        <v>2630.88</v>
      </c>
      <c r="H625" s="91">
        <v>0</v>
      </c>
      <c r="I625" s="91">
        <v>0</v>
      </c>
      <c r="J625" s="249">
        <v>-288.60000000000002</v>
      </c>
      <c r="K625" s="249">
        <v>4822.62</v>
      </c>
      <c r="L625" s="91">
        <v>0</v>
      </c>
      <c r="M625" s="249">
        <v>0</v>
      </c>
      <c r="N625" s="249">
        <v>516155.51</v>
      </c>
      <c r="O625" s="249">
        <v>516155.51</v>
      </c>
      <c r="P625" s="249">
        <v>7529.6</v>
      </c>
      <c r="Q625" s="91">
        <v>0</v>
      </c>
      <c r="R625" s="91">
        <v>0</v>
      </c>
      <c r="S625" s="91">
        <v>0</v>
      </c>
      <c r="T625" s="249">
        <v>530850.01</v>
      </c>
      <c r="U625" s="249">
        <v>24200.31</v>
      </c>
      <c r="V625" s="249">
        <v>22188.14</v>
      </c>
      <c r="W625" s="249">
        <v>0</v>
      </c>
      <c r="X625" s="249">
        <v>0</v>
      </c>
      <c r="Y625" s="249">
        <v>-43065.97</v>
      </c>
      <c r="Z625" s="249">
        <v>0</v>
      </c>
      <c r="AA625" s="249">
        <v>20974.09</v>
      </c>
      <c r="AB625" s="249">
        <v>0</v>
      </c>
      <c r="AC625" s="330">
        <v>23614.03</v>
      </c>
      <c r="AD625" s="249">
        <v>1295390.78</v>
      </c>
      <c r="AE625" s="249">
        <v>0</v>
      </c>
      <c r="AF625" s="249">
        <v>0</v>
      </c>
      <c r="AG625" s="249">
        <v>0</v>
      </c>
      <c r="AH625" s="249">
        <v>0</v>
      </c>
      <c r="AI625" s="249">
        <v>0</v>
      </c>
      <c r="AJ625" s="249">
        <v>0</v>
      </c>
      <c r="AK625" s="249">
        <v>61928.53</v>
      </c>
      <c r="AL625" s="249">
        <v>24815.59</v>
      </c>
      <c r="AM625" s="91">
        <v>0</v>
      </c>
      <c r="AN625" s="249">
        <v>99077.07</v>
      </c>
      <c r="AO625" s="249">
        <v>0</v>
      </c>
      <c r="AP625" s="249">
        <v>120</v>
      </c>
      <c r="AQ625" s="249">
        <v>0</v>
      </c>
      <c r="AR625" s="249">
        <v>0</v>
      </c>
      <c r="AS625" s="249">
        <v>1343301.3800000001</v>
      </c>
      <c r="AT625" s="249">
        <v>1097087.44</v>
      </c>
      <c r="AU625" s="249">
        <v>911146.25</v>
      </c>
      <c r="AV625" s="92">
        <v>44985</v>
      </c>
      <c r="AW625" t="s">
        <v>1</v>
      </c>
      <c r="AX625">
        <v>2023</v>
      </c>
      <c r="AY625" t="s">
        <v>177</v>
      </c>
    </row>
    <row r="626" spans="1:51" x14ac:dyDescent="0.25">
      <c r="A626" s="247">
        <v>2</v>
      </c>
      <c r="B626" s="248" t="s">
        <v>90</v>
      </c>
      <c r="C626" s="249">
        <v>28890518.659999996</v>
      </c>
      <c r="D626" s="249">
        <v>48.18</v>
      </c>
      <c r="E626" s="249">
        <v>0</v>
      </c>
      <c r="F626" s="249">
        <v>0</v>
      </c>
      <c r="G626" s="249">
        <v>7698.63</v>
      </c>
      <c r="H626" s="91">
        <v>0</v>
      </c>
      <c r="I626" s="91">
        <v>0</v>
      </c>
      <c r="J626" s="249">
        <v>453.18</v>
      </c>
      <c r="K626" s="249">
        <v>26701.39</v>
      </c>
      <c r="L626" s="91">
        <v>0</v>
      </c>
      <c r="M626" s="249">
        <v>28042.06</v>
      </c>
      <c r="N626" s="249">
        <v>1652983.4300000002</v>
      </c>
      <c r="O626" s="249">
        <v>1681025.4900000002</v>
      </c>
      <c r="P626" s="249">
        <v>331605.90000000002</v>
      </c>
      <c r="Q626" s="91">
        <v>0</v>
      </c>
      <c r="R626" s="91">
        <v>0</v>
      </c>
      <c r="S626" s="91">
        <v>0</v>
      </c>
      <c r="T626" s="249">
        <v>2047532.77</v>
      </c>
      <c r="U626" s="249">
        <v>0</v>
      </c>
      <c r="V626" s="249">
        <v>0</v>
      </c>
      <c r="W626" s="249">
        <v>0</v>
      </c>
      <c r="X626" s="249">
        <v>0</v>
      </c>
      <c r="Y626" s="249">
        <v>0</v>
      </c>
      <c r="Z626" s="249">
        <v>0</v>
      </c>
      <c r="AA626" s="249">
        <v>4704837.26</v>
      </c>
      <c r="AB626" s="249">
        <v>0</v>
      </c>
      <c r="AC626" s="330">
        <v>3671064.6</v>
      </c>
      <c r="AD626" s="249">
        <v>0</v>
      </c>
      <c r="AE626" s="249">
        <v>0</v>
      </c>
      <c r="AF626" s="249">
        <v>0</v>
      </c>
      <c r="AG626" s="249">
        <v>0</v>
      </c>
      <c r="AH626" s="249">
        <v>0</v>
      </c>
      <c r="AI626" s="249">
        <v>0</v>
      </c>
      <c r="AJ626" s="249">
        <v>16727737.51</v>
      </c>
      <c r="AK626" s="249">
        <v>73539.05</v>
      </c>
      <c r="AL626" s="249">
        <v>0</v>
      </c>
      <c r="AM626" s="91">
        <v>0</v>
      </c>
      <c r="AN626" s="249">
        <v>57304.73</v>
      </c>
      <c r="AO626" s="249">
        <v>0</v>
      </c>
      <c r="AP626" s="249">
        <v>1608502.74</v>
      </c>
      <c r="AQ626" s="249">
        <v>0</v>
      </c>
      <c r="AR626" s="249">
        <v>0</v>
      </c>
      <c r="AS626" s="249">
        <v>25103639.369999997</v>
      </c>
      <c r="AT626" s="249">
        <v>1739346.52</v>
      </c>
      <c r="AU626" s="249">
        <v>0</v>
      </c>
      <c r="AV626" s="92">
        <v>44985</v>
      </c>
      <c r="AW626" t="s">
        <v>1</v>
      </c>
      <c r="AX626">
        <v>2023</v>
      </c>
      <c r="AY626" t="s">
        <v>168</v>
      </c>
    </row>
    <row r="627" spans="1:51" x14ac:dyDescent="0.25">
      <c r="A627" s="247">
        <v>12</v>
      </c>
      <c r="B627" s="248" t="s">
        <v>81</v>
      </c>
      <c r="C627" s="249">
        <v>157408652.98999998</v>
      </c>
      <c r="D627" s="249">
        <v>506928.29</v>
      </c>
      <c r="E627" s="249">
        <v>0</v>
      </c>
      <c r="F627" s="249">
        <v>0</v>
      </c>
      <c r="G627" s="249">
        <v>2796932.8</v>
      </c>
      <c r="H627" s="91">
        <v>0</v>
      </c>
      <c r="I627" s="91">
        <v>0</v>
      </c>
      <c r="J627" s="249">
        <v>229162.12</v>
      </c>
      <c r="K627" s="249">
        <v>1002707.38</v>
      </c>
      <c r="L627" s="91">
        <v>0</v>
      </c>
      <c r="M627" s="249">
        <v>59848693.389999993</v>
      </c>
      <c r="N627" s="249">
        <v>23019349.799999997</v>
      </c>
      <c r="O627" s="249">
        <v>82868043.189999998</v>
      </c>
      <c r="P627" s="249">
        <v>1708547.75</v>
      </c>
      <c r="Q627" s="91">
        <v>0</v>
      </c>
      <c r="R627" s="91">
        <v>0</v>
      </c>
      <c r="S627" s="91">
        <v>0</v>
      </c>
      <c r="T627" s="249">
        <v>89112321.529999986</v>
      </c>
      <c r="U627" s="249">
        <v>1003941.08</v>
      </c>
      <c r="V627" s="249">
        <v>68452.88</v>
      </c>
      <c r="W627" s="249">
        <v>119349.59</v>
      </c>
      <c r="X627" s="249">
        <v>2315130.2600000002</v>
      </c>
      <c r="Y627" s="249">
        <v>46868.26</v>
      </c>
      <c r="Z627" s="249">
        <v>0</v>
      </c>
      <c r="AA627" s="249">
        <v>2427472.4699999997</v>
      </c>
      <c r="AB627" s="249">
        <v>0</v>
      </c>
      <c r="AC627" s="330">
        <v>4784036.6400000006</v>
      </c>
      <c r="AD627" s="249">
        <v>1118114.93</v>
      </c>
      <c r="AE627" s="249">
        <v>10094.15</v>
      </c>
      <c r="AF627" s="249">
        <v>0</v>
      </c>
      <c r="AG627" s="249">
        <v>0</v>
      </c>
      <c r="AH627" s="249">
        <v>0</v>
      </c>
      <c r="AI627" s="249">
        <v>0</v>
      </c>
      <c r="AJ627" s="249">
        <v>50883435.009999998</v>
      </c>
      <c r="AK627" s="249">
        <v>2513658.67</v>
      </c>
      <c r="AL627" s="249">
        <v>110348.40999999999</v>
      </c>
      <c r="AM627" s="91">
        <v>0</v>
      </c>
      <c r="AN627" s="249">
        <v>1992690.5799999998</v>
      </c>
      <c r="AO627" s="249">
        <v>118665.18</v>
      </c>
      <c r="AP627" s="249">
        <v>729655.44</v>
      </c>
      <c r="AQ627" s="249">
        <v>49517.91</v>
      </c>
      <c r="AR627" s="249">
        <v>0</v>
      </c>
      <c r="AS627" s="249">
        <v>62776895.269999996</v>
      </c>
      <c r="AT627" s="249">
        <v>5519436.1899999995</v>
      </c>
      <c r="AU627" s="249">
        <v>4900</v>
      </c>
      <c r="AV627" s="92">
        <v>44985</v>
      </c>
      <c r="AW627" t="s">
        <v>1</v>
      </c>
      <c r="AX627">
        <v>2023</v>
      </c>
      <c r="AY627" t="s">
        <v>152</v>
      </c>
    </row>
    <row r="628" spans="1:51" x14ac:dyDescent="0.25">
      <c r="A628" s="247">
        <v>13</v>
      </c>
      <c r="B628" s="248" t="s">
        <v>70</v>
      </c>
      <c r="C628" s="249">
        <v>582848643.99000001</v>
      </c>
      <c r="D628" s="249">
        <v>48334.02</v>
      </c>
      <c r="E628" s="249">
        <v>0</v>
      </c>
      <c r="F628" s="249">
        <v>0</v>
      </c>
      <c r="G628" s="249">
        <v>578147.57999999996</v>
      </c>
      <c r="H628" s="91">
        <v>0</v>
      </c>
      <c r="I628" s="91">
        <v>0</v>
      </c>
      <c r="J628" s="249">
        <v>14889713.069999998</v>
      </c>
      <c r="K628" s="249">
        <v>2704498.23</v>
      </c>
      <c r="L628" s="91">
        <v>0</v>
      </c>
      <c r="M628" s="249">
        <v>333947956.70999998</v>
      </c>
      <c r="N628" s="249">
        <v>152903265.58000001</v>
      </c>
      <c r="O628" s="249">
        <v>486851222.28999996</v>
      </c>
      <c r="P628" s="249">
        <v>0</v>
      </c>
      <c r="Q628" s="91">
        <v>0</v>
      </c>
      <c r="R628" s="91">
        <v>0</v>
      </c>
      <c r="S628" s="91">
        <v>0</v>
      </c>
      <c r="T628" s="249">
        <v>505071915.19</v>
      </c>
      <c r="U628" s="249">
        <v>2190273.04</v>
      </c>
      <c r="V628" s="249">
        <v>0</v>
      </c>
      <c r="W628" s="249">
        <v>11220.5</v>
      </c>
      <c r="X628" s="249">
        <v>536716.19000000006</v>
      </c>
      <c r="Y628" s="249">
        <v>83400.58</v>
      </c>
      <c r="Z628" s="249">
        <v>0</v>
      </c>
      <c r="AA628" s="249">
        <v>15415637.34</v>
      </c>
      <c r="AB628" s="249">
        <v>0</v>
      </c>
      <c r="AC628" s="330">
        <v>44382396.230000004</v>
      </c>
      <c r="AD628" s="249">
        <v>0</v>
      </c>
      <c r="AE628" s="249">
        <v>147844.85999999999</v>
      </c>
      <c r="AF628" s="249">
        <v>0</v>
      </c>
      <c r="AG628" s="249">
        <v>0</v>
      </c>
      <c r="AH628" s="249">
        <v>0</v>
      </c>
      <c r="AI628" s="249">
        <v>0</v>
      </c>
      <c r="AJ628" s="249">
        <v>572557.7699999999</v>
      </c>
      <c r="AK628" s="249">
        <v>7427827.6600000001</v>
      </c>
      <c r="AL628" s="249">
        <v>4813180.0200000005</v>
      </c>
      <c r="AM628" s="91">
        <v>0</v>
      </c>
      <c r="AN628" s="249">
        <v>2061665.17</v>
      </c>
      <c r="AO628" s="249">
        <v>0</v>
      </c>
      <c r="AP628" s="249">
        <v>0</v>
      </c>
      <c r="AQ628" s="249">
        <v>0</v>
      </c>
      <c r="AR628" s="249">
        <v>0</v>
      </c>
      <c r="AS628" s="249">
        <v>63340046.510000005</v>
      </c>
      <c r="AT628" s="249">
        <v>14436682.289999999</v>
      </c>
      <c r="AU628" s="249">
        <v>134009.44</v>
      </c>
      <c r="AV628" s="92">
        <v>44985</v>
      </c>
      <c r="AW628" t="s">
        <v>1</v>
      </c>
      <c r="AX628">
        <v>2023</v>
      </c>
      <c r="AY628" t="s">
        <v>149</v>
      </c>
    </row>
    <row r="629" spans="1:51" x14ac:dyDescent="0.25">
      <c r="A629" s="247">
        <v>23</v>
      </c>
      <c r="B629" s="248" t="s">
        <v>75</v>
      </c>
      <c r="C629" s="249">
        <v>61284117.989999987</v>
      </c>
      <c r="D629" s="249">
        <v>104853.31</v>
      </c>
      <c r="E629" s="249">
        <v>0</v>
      </c>
      <c r="F629" s="249">
        <v>0</v>
      </c>
      <c r="G629" s="249">
        <v>0</v>
      </c>
      <c r="H629" s="91">
        <v>0</v>
      </c>
      <c r="I629" s="91">
        <v>0</v>
      </c>
      <c r="J629" s="249">
        <v>699984.28999999992</v>
      </c>
      <c r="K629" s="249">
        <v>402055.3</v>
      </c>
      <c r="L629" s="91">
        <v>0</v>
      </c>
      <c r="M629" s="249">
        <v>2503976.2799999998</v>
      </c>
      <c r="N629" s="249">
        <v>8447179.1799999997</v>
      </c>
      <c r="O629" s="249">
        <v>10951155.459999999</v>
      </c>
      <c r="P629" s="249">
        <v>0</v>
      </c>
      <c r="Q629" s="91">
        <v>0</v>
      </c>
      <c r="R629" s="91">
        <v>0</v>
      </c>
      <c r="S629" s="91">
        <v>0</v>
      </c>
      <c r="T629" s="249">
        <v>12158048.359999999</v>
      </c>
      <c r="U629" s="249">
        <v>22090882.579999998</v>
      </c>
      <c r="V629" s="249">
        <v>8777544.1500000004</v>
      </c>
      <c r="W629" s="249">
        <v>542358.94999999995</v>
      </c>
      <c r="X629" s="249">
        <v>1682365.05</v>
      </c>
      <c r="Y629" s="249">
        <v>1623833.57</v>
      </c>
      <c r="Z629" s="249">
        <v>0</v>
      </c>
      <c r="AA629" s="249">
        <v>226168.84</v>
      </c>
      <c r="AB629" s="249">
        <v>431485.97</v>
      </c>
      <c r="AC629" s="330">
        <v>5909086.0199999996</v>
      </c>
      <c r="AD629" s="249">
        <v>326459.51</v>
      </c>
      <c r="AE629" s="249">
        <v>1475164.98</v>
      </c>
      <c r="AF629" s="249">
        <v>0</v>
      </c>
      <c r="AG629" s="249">
        <v>0</v>
      </c>
      <c r="AH629" s="249">
        <v>0</v>
      </c>
      <c r="AI629" s="249">
        <v>0</v>
      </c>
      <c r="AJ629" s="249">
        <v>1130005.71</v>
      </c>
      <c r="AK629" s="249">
        <v>1130421.6200000001</v>
      </c>
      <c r="AL629" s="249">
        <v>366435.5</v>
      </c>
      <c r="AM629" s="91">
        <v>0</v>
      </c>
      <c r="AN629" s="249">
        <v>2313685.7999999998</v>
      </c>
      <c r="AO629" s="249">
        <v>0</v>
      </c>
      <c r="AP629" s="249">
        <v>259060.16</v>
      </c>
      <c r="AQ629" s="249">
        <v>0</v>
      </c>
      <c r="AR629" s="249">
        <v>0</v>
      </c>
      <c r="AS629" s="249">
        <v>44215355.329999991</v>
      </c>
      <c r="AT629" s="249">
        <v>4910714.3</v>
      </c>
      <c r="AU629" s="249">
        <v>841111.22</v>
      </c>
      <c r="AV629" s="92">
        <v>44985</v>
      </c>
      <c r="AW629" t="s">
        <v>1</v>
      </c>
      <c r="AX629">
        <v>2023</v>
      </c>
      <c r="AY629" t="s">
        <v>159</v>
      </c>
    </row>
    <row r="630" spans="1:51" x14ac:dyDescent="0.25">
      <c r="A630" s="247">
        <v>24</v>
      </c>
      <c r="B630" s="248" t="s">
        <v>98</v>
      </c>
      <c r="C630" s="249">
        <v>18205917.699999999</v>
      </c>
      <c r="D630" s="249">
        <v>639922.30000000005</v>
      </c>
      <c r="E630" s="249">
        <v>0</v>
      </c>
      <c r="F630" s="249">
        <v>0</v>
      </c>
      <c r="G630" s="249">
        <v>266992.69</v>
      </c>
      <c r="H630" s="91">
        <v>0</v>
      </c>
      <c r="I630" s="91">
        <v>0</v>
      </c>
      <c r="J630" s="249">
        <v>227193.32</v>
      </c>
      <c r="K630" s="249">
        <v>139258.74000000002</v>
      </c>
      <c r="L630" s="91">
        <v>0</v>
      </c>
      <c r="M630" s="249">
        <v>9182.5300000000007</v>
      </c>
      <c r="N630" s="249">
        <v>14990388.92</v>
      </c>
      <c r="O630" s="249">
        <v>14999571.449999999</v>
      </c>
      <c r="P630" s="249">
        <v>99096.83</v>
      </c>
      <c r="Q630" s="91">
        <v>0</v>
      </c>
      <c r="R630" s="91">
        <v>0</v>
      </c>
      <c r="S630" s="91">
        <v>0</v>
      </c>
      <c r="T630" s="249">
        <v>16372035.33</v>
      </c>
      <c r="U630" s="249">
        <v>0</v>
      </c>
      <c r="V630" s="249">
        <v>0</v>
      </c>
      <c r="W630" s="249">
        <v>0</v>
      </c>
      <c r="X630" s="249">
        <v>0</v>
      </c>
      <c r="Y630" s="249">
        <v>0</v>
      </c>
      <c r="Z630" s="249">
        <v>0</v>
      </c>
      <c r="AA630" s="249">
        <v>27688.16</v>
      </c>
      <c r="AB630" s="249">
        <v>0</v>
      </c>
      <c r="AC630" s="330">
        <v>0</v>
      </c>
      <c r="AD630" s="249">
        <v>616668.23</v>
      </c>
      <c r="AE630" s="249">
        <v>0</v>
      </c>
      <c r="AF630" s="249">
        <v>0</v>
      </c>
      <c r="AG630" s="249">
        <v>0</v>
      </c>
      <c r="AH630" s="249">
        <v>0</v>
      </c>
      <c r="AI630" s="249">
        <v>0</v>
      </c>
      <c r="AJ630" s="249">
        <v>1158975.78</v>
      </c>
      <c r="AK630" s="249">
        <v>22204.800000000003</v>
      </c>
      <c r="AL630" s="249">
        <v>0</v>
      </c>
      <c r="AM630" s="91">
        <v>0</v>
      </c>
      <c r="AN630" s="249">
        <v>8345.4</v>
      </c>
      <c r="AO630" s="249">
        <v>0</v>
      </c>
      <c r="AP630" s="249">
        <v>0</v>
      </c>
      <c r="AQ630" s="249">
        <v>0</v>
      </c>
      <c r="AR630" s="249">
        <v>0</v>
      </c>
      <c r="AS630" s="249">
        <v>1803332.17</v>
      </c>
      <c r="AT630" s="249">
        <v>30550.200000000004</v>
      </c>
      <c r="AU630" s="249">
        <v>0</v>
      </c>
      <c r="AV630" s="92">
        <v>44985</v>
      </c>
      <c r="AW630" t="s">
        <v>1</v>
      </c>
      <c r="AX630">
        <v>2023</v>
      </c>
      <c r="AY630" t="s">
        <v>164</v>
      </c>
    </row>
    <row r="631" spans="1:51" x14ac:dyDescent="0.25">
      <c r="A631" s="247">
        <v>25</v>
      </c>
      <c r="B631" s="248" t="s">
        <v>67</v>
      </c>
      <c r="C631" s="249">
        <v>4028805.1200000001</v>
      </c>
      <c r="D631" s="249">
        <v>1551815.23</v>
      </c>
      <c r="E631" s="249">
        <v>0</v>
      </c>
      <c r="F631" s="249">
        <v>0</v>
      </c>
      <c r="G631" s="249">
        <v>0</v>
      </c>
      <c r="H631" s="91">
        <v>0</v>
      </c>
      <c r="I631" s="91">
        <v>0</v>
      </c>
      <c r="J631" s="249">
        <v>0</v>
      </c>
      <c r="K631" s="249">
        <v>0</v>
      </c>
      <c r="L631" s="91">
        <v>0</v>
      </c>
      <c r="M631" s="249">
        <v>0</v>
      </c>
      <c r="N631" s="249">
        <v>0</v>
      </c>
      <c r="O631" s="249">
        <v>0</v>
      </c>
      <c r="P631" s="249">
        <v>2473632.67</v>
      </c>
      <c r="Q631" s="91">
        <v>0</v>
      </c>
      <c r="R631" s="91">
        <v>0</v>
      </c>
      <c r="S631" s="91">
        <v>0</v>
      </c>
      <c r="T631" s="249">
        <v>4025447.9</v>
      </c>
      <c r="U631" s="249">
        <v>0</v>
      </c>
      <c r="V631" s="249">
        <v>0</v>
      </c>
      <c r="W631" s="249">
        <v>0</v>
      </c>
      <c r="X631" s="249">
        <v>0</v>
      </c>
      <c r="Y631" s="249">
        <v>0</v>
      </c>
      <c r="Z631" s="249">
        <v>0</v>
      </c>
      <c r="AA631" s="249">
        <v>0</v>
      </c>
      <c r="AB631" s="249">
        <v>0</v>
      </c>
      <c r="AC631" s="330">
        <v>3357.14</v>
      </c>
      <c r="AD631" s="249">
        <v>0</v>
      </c>
      <c r="AE631" s="249">
        <v>0</v>
      </c>
      <c r="AF631" s="249">
        <v>0</v>
      </c>
      <c r="AG631" s="249">
        <v>0</v>
      </c>
      <c r="AH631" s="249">
        <v>0</v>
      </c>
      <c r="AI631" s="249">
        <v>0</v>
      </c>
      <c r="AJ631" s="249">
        <v>0</v>
      </c>
      <c r="AK631" s="249">
        <v>0</v>
      </c>
      <c r="AL631" s="249">
        <v>0</v>
      </c>
      <c r="AM631" s="91">
        <v>0</v>
      </c>
      <c r="AN631" s="249">
        <v>0</v>
      </c>
      <c r="AO631" s="249">
        <v>0</v>
      </c>
      <c r="AP631" s="249">
        <v>0</v>
      </c>
      <c r="AQ631" s="249">
        <v>0</v>
      </c>
      <c r="AR631" s="249">
        <v>0</v>
      </c>
      <c r="AS631" s="249">
        <v>3357.14</v>
      </c>
      <c r="AT631" s="249">
        <v>0</v>
      </c>
      <c r="AU631" s="249">
        <v>0</v>
      </c>
      <c r="AV631" s="92">
        <v>44985</v>
      </c>
      <c r="AW631" t="s">
        <v>1</v>
      </c>
      <c r="AX631">
        <v>2023</v>
      </c>
      <c r="AY631" t="s">
        <v>174</v>
      </c>
    </row>
    <row r="632" spans="1:51" x14ac:dyDescent="0.25">
      <c r="A632" s="247">
        <v>29</v>
      </c>
      <c r="B632" s="248" t="s">
        <v>94</v>
      </c>
      <c r="C632" s="249">
        <v>93038841.930000007</v>
      </c>
      <c r="D632" s="249">
        <v>18178.07</v>
      </c>
      <c r="E632" s="249">
        <v>0</v>
      </c>
      <c r="F632" s="249">
        <v>0</v>
      </c>
      <c r="G632" s="249">
        <v>81885.590000000011</v>
      </c>
      <c r="H632" s="91">
        <v>0</v>
      </c>
      <c r="I632" s="91">
        <v>0</v>
      </c>
      <c r="J632" s="249">
        <v>0</v>
      </c>
      <c r="K632" s="249">
        <v>30691.219999999998</v>
      </c>
      <c r="L632" s="91">
        <v>0</v>
      </c>
      <c r="M632" s="249">
        <v>1463313.74</v>
      </c>
      <c r="N632" s="249">
        <v>38733104.109999999</v>
      </c>
      <c r="O632" s="249">
        <v>40196417.850000001</v>
      </c>
      <c r="P632" s="249">
        <v>53622.93</v>
      </c>
      <c r="Q632" s="91">
        <v>0</v>
      </c>
      <c r="R632" s="91">
        <v>0</v>
      </c>
      <c r="S632" s="91">
        <v>0</v>
      </c>
      <c r="T632" s="249">
        <v>40380795.660000004</v>
      </c>
      <c r="U632" s="249">
        <v>18652705.330000002</v>
      </c>
      <c r="V632" s="249">
        <v>13020901.699999999</v>
      </c>
      <c r="W632" s="249">
        <v>317613.78999999998</v>
      </c>
      <c r="X632" s="249">
        <v>5376220.9699999997</v>
      </c>
      <c r="Y632" s="249">
        <v>5872880.0700000003</v>
      </c>
      <c r="Z632" s="249">
        <v>0</v>
      </c>
      <c r="AA632" s="249">
        <v>0</v>
      </c>
      <c r="AB632" s="249">
        <v>355375.22000000003</v>
      </c>
      <c r="AC632" s="330">
        <v>160912.14000000001</v>
      </c>
      <c r="AD632" s="249">
        <v>0</v>
      </c>
      <c r="AE632" s="249">
        <v>263996.99</v>
      </c>
      <c r="AF632" s="249">
        <v>0</v>
      </c>
      <c r="AG632" s="249">
        <v>0</v>
      </c>
      <c r="AH632" s="249">
        <v>0</v>
      </c>
      <c r="AI632" s="249">
        <v>0</v>
      </c>
      <c r="AJ632" s="249">
        <v>164701</v>
      </c>
      <c r="AK632" s="249">
        <v>9339.0400000000009</v>
      </c>
      <c r="AL632" s="249">
        <v>88608.03</v>
      </c>
      <c r="AM632" s="91">
        <v>0</v>
      </c>
      <c r="AN632" s="249">
        <v>1343476.53</v>
      </c>
      <c r="AO632" s="249">
        <v>0</v>
      </c>
      <c r="AP632" s="249">
        <v>6321864.0800000001</v>
      </c>
      <c r="AQ632" s="249">
        <v>479776.69</v>
      </c>
      <c r="AR632" s="249">
        <v>0</v>
      </c>
      <c r="AS632" s="249">
        <v>44185307.210000001</v>
      </c>
      <c r="AT632" s="249">
        <v>8472739.0600000005</v>
      </c>
      <c r="AU632" s="249">
        <v>229674.69</v>
      </c>
      <c r="AV632" s="92">
        <v>44985</v>
      </c>
      <c r="AW632" t="s">
        <v>1</v>
      </c>
      <c r="AX632">
        <v>2023</v>
      </c>
      <c r="AY632" t="s">
        <v>156</v>
      </c>
    </row>
    <row r="633" spans="1:51" x14ac:dyDescent="0.25">
      <c r="A633" s="247">
        <v>32</v>
      </c>
      <c r="B633" s="248" t="s">
        <v>104</v>
      </c>
      <c r="C633" s="249">
        <v>0</v>
      </c>
      <c r="D633" s="249">
        <v>0</v>
      </c>
      <c r="E633" s="249">
        <v>0</v>
      </c>
      <c r="F633" s="249">
        <v>0</v>
      </c>
      <c r="G633" s="249">
        <v>0</v>
      </c>
      <c r="H633" s="91">
        <v>0</v>
      </c>
      <c r="I633" s="91">
        <v>0</v>
      </c>
      <c r="J633" s="249">
        <v>0</v>
      </c>
      <c r="K633" s="249">
        <v>0</v>
      </c>
      <c r="L633" s="91">
        <v>0</v>
      </c>
      <c r="M633" s="249">
        <v>0</v>
      </c>
      <c r="N633" s="249">
        <v>0</v>
      </c>
      <c r="O633" s="249">
        <v>0</v>
      </c>
      <c r="P633" s="249">
        <v>0</v>
      </c>
      <c r="Q633" s="91">
        <v>0</v>
      </c>
      <c r="R633" s="91">
        <v>0</v>
      </c>
      <c r="S633" s="91">
        <v>0</v>
      </c>
      <c r="T633" s="249">
        <v>0</v>
      </c>
      <c r="U633" s="249">
        <v>0</v>
      </c>
      <c r="V633" s="249">
        <v>0</v>
      </c>
      <c r="W633" s="249">
        <v>0</v>
      </c>
      <c r="X633" s="249">
        <v>0</v>
      </c>
      <c r="Y633" s="249">
        <v>0</v>
      </c>
      <c r="Z633" s="249">
        <v>0</v>
      </c>
      <c r="AA633" s="249">
        <v>0</v>
      </c>
      <c r="AB633" s="249">
        <v>0</v>
      </c>
      <c r="AC633" s="330">
        <v>0</v>
      </c>
      <c r="AD633" s="249">
        <v>0</v>
      </c>
      <c r="AE633" s="249">
        <v>0</v>
      </c>
      <c r="AF633" s="249">
        <v>0</v>
      </c>
      <c r="AG633" s="249">
        <v>0</v>
      </c>
      <c r="AH633" s="249">
        <v>0</v>
      </c>
      <c r="AI633" s="249">
        <v>0</v>
      </c>
      <c r="AJ633" s="249">
        <v>0</v>
      </c>
      <c r="AK633" s="249">
        <v>0</v>
      </c>
      <c r="AL633" s="249">
        <v>0</v>
      </c>
      <c r="AM633" s="91">
        <v>0</v>
      </c>
      <c r="AN633" s="249">
        <v>0</v>
      </c>
      <c r="AO633" s="249">
        <v>0</v>
      </c>
      <c r="AP633" s="249">
        <v>0</v>
      </c>
      <c r="AQ633" s="249">
        <v>0</v>
      </c>
      <c r="AR633" s="249">
        <v>0</v>
      </c>
      <c r="AS633" s="249">
        <v>0</v>
      </c>
      <c r="AT633" s="249">
        <v>0</v>
      </c>
      <c r="AU633" s="249">
        <v>0</v>
      </c>
      <c r="AV633" s="92">
        <v>44985</v>
      </c>
      <c r="AW633" t="s">
        <v>1</v>
      </c>
      <c r="AX633">
        <v>2023</v>
      </c>
      <c r="AY633" t="s">
        <v>287</v>
      </c>
    </row>
    <row r="634" spans="1:51" x14ac:dyDescent="0.25">
      <c r="A634" s="247">
        <v>40</v>
      </c>
      <c r="B634" s="248" t="s">
        <v>97</v>
      </c>
      <c r="C634" s="249">
        <v>20851470.66</v>
      </c>
      <c r="D634" s="249">
        <v>0</v>
      </c>
      <c r="E634" s="249">
        <v>0</v>
      </c>
      <c r="F634" s="249">
        <v>0</v>
      </c>
      <c r="G634" s="249">
        <v>0</v>
      </c>
      <c r="H634" s="91">
        <v>0</v>
      </c>
      <c r="I634" s="91">
        <v>0</v>
      </c>
      <c r="J634" s="249">
        <v>0</v>
      </c>
      <c r="K634" s="249">
        <v>31850.029999999995</v>
      </c>
      <c r="L634" s="91">
        <v>0</v>
      </c>
      <c r="M634" s="249">
        <v>1584265.1300000001</v>
      </c>
      <c r="N634" s="249">
        <v>9573376.7699999996</v>
      </c>
      <c r="O634" s="249">
        <v>11157641.9</v>
      </c>
      <c r="P634" s="249">
        <v>14461.939999999999</v>
      </c>
      <c r="Q634" s="91">
        <v>0</v>
      </c>
      <c r="R634" s="91">
        <v>0</v>
      </c>
      <c r="S634" s="91">
        <v>0</v>
      </c>
      <c r="T634" s="249">
        <v>11203953.869999999</v>
      </c>
      <c r="U634" s="249">
        <v>39753.68</v>
      </c>
      <c r="V634" s="249">
        <v>15754.42</v>
      </c>
      <c r="W634" s="249">
        <v>20.37</v>
      </c>
      <c r="X634" s="249">
        <v>2789</v>
      </c>
      <c r="Y634" s="249">
        <v>1140.83</v>
      </c>
      <c r="Z634" s="249">
        <v>0</v>
      </c>
      <c r="AA634" s="249">
        <v>12046.85</v>
      </c>
      <c r="AB634" s="249">
        <v>0</v>
      </c>
      <c r="AC634" s="330">
        <v>408680.77</v>
      </c>
      <c r="AD634" s="249">
        <v>6782702.7300000004</v>
      </c>
      <c r="AE634" s="249">
        <v>126586.12</v>
      </c>
      <c r="AF634" s="249">
        <v>0</v>
      </c>
      <c r="AG634" s="249">
        <v>0</v>
      </c>
      <c r="AH634" s="249">
        <v>0</v>
      </c>
      <c r="AI634" s="249">
        <v>0</v>
      </c>
      <c r="AJ634" s="249">
        <v>0</v>
      </c>
      <c r="AK634" s="249">
        <v>174719.53</v>
      </c>
      <c r="AL634" s="249">
        <v>13842.1</v>
      </c>
      <c r="AM634" s="91">
        <v>0</v>
      </c>
      <c r="AN634" s="249">
        <v>137497.51999999999</v>
      </c>
      <c r="AO634" s="249">
        <v>0</v>
      </c>
      <c r="AP634" s="249">
        <v>15078.17</v>
      </c>
      <c r="AQ634" s="249">
        <v>0</v>
      </c>
      <c r="AR634" s="249">
        <v>0</v>
      </c>
      <c r="AS634" s="249">
        <v>7389474.7700000005</v>
      </c>
      <c r="AT634" s="249">
        <v>2258042.02</v>
      </c>
      <c r="AU634" s="249">
        <v>1916904.7</v>
      </c>
      <c r="AV634" s="92">
        <v>44985</v>
      </c>
      <c r="AW634" t="s">
        <v>1</v>
      </c>
      <c r="AX634">
        <v>2023</v>
      </c>
      <c r="AY634" t="s">
        <v>166</v>
      </c>
    </row>
    <row r="635" spans="1:51" x14ac:dyDescent="0.25">
      <c r="A635" s="247">
        <v>44</v>
      </c>
      <c r="B635" s="248" t="s">
        <v>62</v>
      </c>
      <c r="C635" s="249">
        <v>6308036.4399999995</v>
      </c>
      <c r="D635" s="249">
        <v>4384.66</v>
      </c>
      <c r="E635" s="249">
        <v>0</v>
      </c>
      <c r="F635" s="249">
        <v>0</v>
      </c>
      <c r="G635" s="249">
        <v>2.76</v>
      </c>
      <c r="H635" s="91">
        <v>0</v>
      </c>
      <c r="I635" s="91">
        <v>0</v>
      </c>
      <c r="J635" s="249">
        <v>23194.97</v>
      </c>
      <c r="K635" s="249">
        <v>493795.51</v>
      </c>
      <c r="L635" s="91">
        <v>0</v>
      </c>
      <c r="M635" s="249">
        <v>3145079.9299999997</v>
      </c>
      <c r="N635" s="249">
        <v>859893.05</v>
      </c>
      <c r="O635" s="249">
        <v>4004972.9799999995</v>
      </c>
      <c r="P635" s="249">
        <v>114346.83</v>
      </c>
      <c r="Q635" s="91">
        <v>0</v>
      </c>
      <c r="R635" s="91">
        <v>0</v>
      </c>
      <c r="S635" s="91">
        <v>0</v>
      </c>
      <c r="T635" s="249">
        <v>4640697.71</v>
      </c>
      <c r="U635" s="249">
        <v>83247.539999999994</v>
      </c>
      <c r="V635" s="249">
        <v>61132.2</v>
      </c>
      <c r="W635" s="249">
        <v>83270.149999999994</v>
      </c>
      <c r="X635" s="249">
        <v>0</v>
      </c>
      <c r="Y635" s="249">
        <v>37865.9</v>
      </c>
      <c r="Z635" s="249">
        <v>0</v>
      </c>
      <c r="AA635" s="249">
        <v>602.03</v>
      </c>
      <c r="AB635" s="249">
        <v>0</v>
      </c>
      <c r="AC635" s="330">
        <v>445124.48000000004</v>
      </c>
      <c r="AD635" s="249">
        <v>0</v>
      </c>
      <c r="AE635" s="249">
        <v>0</v>
      </c>
      <c r="AF635" s="249">
        <v>0</v>
      </c>
      <c r="AG635" s="249">
        <v>0</v>
      </c>
      <c r="AH635" s="249">
        <v>0</v>
      </c>
      <c r="AI635" s="249">
        <v>0</v>
      </c>
      <c r="AJ635" s="249">
        <v>31056.21</v>
      </c>
      <c r="AK635" s="249">
        <v>733033.65999999992</v>
      </c>
      <c r="AL635" s="249">
        <v>13577.8</v>
      </c>
      <c r="AM635" s="91">
        <v>0</v>
      </c>
      <c r="AN635" s="249">
        <v>99133.73</v>
      </c>
      <c r="AO635" s="249">
        <v>0</v>
      </c>
      <c r="AP635" s="249">
        <v>4072.37</v>
      </c>
      <c r="AQ635" s="249">
        <v>0</v>
      </c>
      <c r="AR635" s="249">
        <v>0</v>
      </c>
      <c r="AS635" s="249">
        <v>742298.51</v>
      </c>
      <c r="AT635" s="249">
        <v>925040.22</v>
      </c>
      <c r="AU635" s="249">
        <v>75222.66</v>
      </c>
      <c r="AV635" s="92">
        <v>44985</v>
      </c>
      <c r="AW635" t="s">
        <v>1</v>
      </c>
      <c r="AX635">
        <v>2023</v>
      </c>
      <c r="AY635" t="s">
        <v>167</v>
      </c>
    </row>
    <row r="636" spans="1:51" x14ac:dyDescent="0.25">
      <c r="A636" s="247">
        <v>46</v>
      </c>
      <c r="B636" s="248" t="s">
        <v>85</v>
      </c>
      <c r="C636" s="249">
        <v>4558519.5100000007</v>
      </c>
      <c r="D636" s="249">
        <v>14142.85</v>
      </c>
      <c r="E636" s="249">
        <v>0</v>
      </c>
      <c r="F636" s="249">
        <v>0</v>
      </c>
      <c r="G636" s="249">
        <v>0</v>
      </c>
      <c r="H636" s="91">
        <v>0</v>
      </c>
      <c r="I636" s="91">
        <v>0</v>
      </c>
      <c r="J636" s="249">
        <v>165022.75</v>
      </c>
      <c r="K636" s="249">
        <v>6039.23</v>
      </c>
      <c r="L636" s="91">
        <v>0</v>
      </c>
      <c r="M636" s="249">
        <v>1718505.82</v>
      </c>
      <c r="N636" s="249">
        <v>0</v>
      </c>
      <c r="O636" s="249">
        <v>1718505.82</v>
      </c>
      <c r="P636" s="249">
        <v>63289.33</v>
      </c>
      <c r="Q636" s="91">
        <v>0</v>
      </c>
      <c r="R636" s="91">
        <v>0</v>
      </c>
      <c r="S636" s="91">
        <v>0</v>
      </c>
      <c r="T636" s="249">
        <v>1966999.9800000002</v>
      </c>
      <c r="U636" s="249">
        <v>245522.56999999998</v>
      </c>
      <c r="V636" s="249">
        <v>103286.43999999999</v>
      </c>
      <c r="W636" s="249">
        <v>60092.350000000006</v>
      </c>
      <c r="X636" s="249">
        <v>0</v>
      </c>
      <c r="Y636" s="249">
        <v>441515.36</v>
      </c>
      <c r="Z636" s="249">
        <v>0</v>
      </c>
      <c r="AA636" s="249">
        <v>0</v>
      </c>
      <c r="AB636" s="249">
        <v>0</v>
      </c>
      <c r="AC636" s="330">
        <v>1150384.8500000001</v>
      </c>
      <c r="AD636" s="249">
        <v>0</v>
      </c>
      <c r="AE636" s="249">
        <v>413.25</v>
      </c>
      <c r="AF636" s="249">
        <v>0</v>
      </c>
      <c r="AG636" s="249">
        <v>0</v>
      </c>
      <c r="AH636" s="249">
        <v>0</v>
      </c>
      <c r="AI636" s="249">
        <v>0</v>
      </c>
      <c r="AJ636" s="249">
        <v>31193.809999999998</v>
      </c>
      <c r="AK636" s="249">
        <v>451537.2</v>
      </c>
      <c r="AL636" s="249">
        <v>4710.7</v>
      </c>
      <c r="AM636" s="91">
        <v>0</v>
      </c>
      <c r="AN636" s="249">
        <v>69557.819999999992</v>
      </c>
      <c r="AO636" s="249">
        <v>0</v>
      </c>
      <c r="AP636" s="249">
        <v>9301.18</v>
      </c>
      <c r="AQ636" s="249">
        <v>0</v>
      </c>
      <c r="AR636" s="249">
        <v>0</v>
      </c>
      <c r="AS636" s="249">
        <v>2032408.6300000001</v>
      </c>
      <c r="AT636" s="249">
        <v>559110.9</v>
      </c>
      <c r="AU636" s="249">
        <v>24004</v>
      </c>
      <c r="AV636" s="92">
        <v>44985</v>
      </c>
      <c r="AW636" t="s">
        <v>1</v>
      </c>
      <c r="AX636">
        <v>2023</v>
      </c>
      <c r="AY636" t="s">
        <v>176</v>
      </c>
    </row>
    <row r="637" spans="1:51" x14ac:dyDescent="0.25">
      <c r="A637" s="247">
        <v>48</v>
      </c>
      <c r="B637" s="248" t="s">
        <v>77</v>
      </c>
      <c r="C637" s="249">
        <v>11969103.289999997</v>
      </c>
      <c r="D637" s="249">
        <v>17768.560000000001</v>
      </c>
      <c r="E637" s="249">
        <v>0</v>
      </c>
      <c r="F637" s="249">
        <v>0</v>
      </c>
      <c r="G637" s="249">
        <v>235.44</v>
      </c>
      <c r="H637" s="91">
        <v>0</v>
      </c>
      <c r="I637" s="91">
        <v>0</v>
      </c>
      <c r="J637" s="249">
        <v>93549.54</v>
      </c>
      <c r="K637" s="249">
        <v>470498.96</v>
      </c>
      <c r="L637" s="91">
        <v>0</v>
      </c>
      <c r="M637" s="249">
        <v>685406.92</v>
      </c>
      <c r="N637" s="249">
        <v>8305954.2399999993</v>
      </c>
      <c r="O637" s="249">
        <v>8991361.1600000001</v>
      </c>
      <c r="P637" s="249">
        <v>1137105.19</v>
      </c>
      <c r="Q637" s="91">
        <v>0</v>
      </c>
      <c r="R637" s="91">
        <v>0</v>
      </c>
      <c r="S637" s="91">
        <v>0</v>
      </c>
      <c r="T637" s="249">
        <v>10710518.849999998</v>
      </c>
      <c r="U637" s="249">
        <v>79737.42</v>
      </c>
      <c r="V637" s="249">
        <v>12425.15</v>
      </c>
      <c r="W637" s="249">
        <v>0</v>
      </c>
      <c r="X637" s="249">
        <v>0</v>
      </c>
      <c r="Y637" s="249">
        <v>0</v>
      </c>
      <c r="Z637" s="249">
        <v>0</v>
      </c>
      <c r="AA637" s="249">
        <v>928</v>
      </c>
      <c r="AB637" s="249">
        <v>0</v>
      </c>
      <c r="AC637" s="330">
        <v>80803.19</v>
      </c>
      <c r="AD637" s="249">
        <v>536539.88</v>
      </c>
      <c r="AE637" s="249">
        <v>0</v>
      </c>
      <c r="AF637" s="249">
        <v>0</v>
      </c>
      <c r="AG637" s="249">
        <v>0</v>
      </c>
      <c r="AH637" s="249">
        <v>0</v>
      </c>
      <c r="AI637" s="249">
        <v>0</v>
      </c>
      <c r="AJ637" s="249">
        <v>0</v>
      </c>
      <c r="AK637" s="249">
        <v>269357.48</v>
      </c>
      <c r="AL637" s="249">
        <v>0</v>
      </c>
      <c r="AM637" s="91">
        <v>0</v>
      </c>
      <c r="AN637" s="249">
        <v>138963.51</v>
      </c>
      <c r="AO637" s="249">
        <v>0</v>
      </c>
      <c r="AP637" s="249">
        <v>96358.14</v>
      </c>
      <c r="AQ637" s="249">
        <v>0</v>
      </c>
      <c r="AR637" s="249">
        <v>0</v>
      </c>
      <c r="AS637" s="249">
        <v>710433.64</v>
      </c>
      <c r="AT637" s="249">
        <v>548150.79999999993</v>
      </c>
      <c r="AU637" s="249">
        <v>43471.67</v>
      </c>
      <c r="AV637" s="92">
        <v>44985</v>
      </c>
      <c r="AW637" t="s">
        <v>1</v>
      </c>
      <c r="AX637">
        <v>2023</v>
      </c>
      <c r="AY637" t="s">
        <v>163</v>
      </c>
    </row>
    <row r="638" spans="1:51" x14ac:dyDescent="0.25">
      <c r="A638" s="247">
        <v>51</v>
      </c>
      <c r="B638" s="248" t="s">
        <v>86</v>
      </c>
      <c r="C638" s="249">
        <v>1255361.32</v>
      </c>
      <c r="D638" s="249">
        <v>2357.67</v>
      </c>
      <c r="E638" s="249">
        <v>0</v>
      </c>
      <c r="F638" s="249">
        <v>0</v>
      </c>
      <c r="G638" s="249">
        <v>0</v>
      </c>
      <c r="H638" s="91">
        <v>0</v>
      </c>
      <c r="I638" s="91">
        <v>0</v>
      </c>
      <c r="J638" s="249">
        <v>6036.65</v>
      </c>
      <c r="K638" s="249">
        <v>7963.6</v>
      </c>
      <c r="L638" s="91">
        <v>0</v>
      </c>
      <c r="M638" s="249">
        <v>185159.14</v>
      </c>
      <c r="N638" s="249">
        <v>33161.699999999997</v>
      </c>
      <c r="O638" s="249">
        <v>218320.84000000003</v>
      </c>
      <c r="P638" s="249">
        <v>21117.66</v>
      </c>
      <c r="Q638" s="91">
        <v>0</v>
      </c>
      <c r="R638" s="91">
        <v>0</v>
      </c>
      <c r="S638" s="91">
        <v>0</v>
      </c>
      <c r="T638" s="249">
        <v>255796.42</v>
      </c>
      <c r="U638" s="249">
        <v>21619.23</v>
      </c>
      <c r="V638" s="249">
        <v>948.89</v>
      </c>
      <c r="W638" s="249">
        <v>2085.58</v>
      </c>
      <c r="X638" s="249">
        <v>0</v>
      </c>
      <c r="Y638" s="249">
        <v>1049.6500000000001</v>
      </c>
      <c r="Z638" s="249">
        <v>0</v>
      </c>
      <c r="AA638" s="249">
        <v>0</v>
      </c>
      <c r="AB638" s="249">
        <v>0</v>
      </c>
      <c r="AC638" s="330">
        <v>37905.369999999995</v>
      </c>
      <c r="AD638" s="249">
        <v>92766.080000000002</v>
      </c>
      <c r="AE638" s="249">
        <v>7642.55</v>
      </c>
      <c r="AF638" s="249">
        <v>0</v>
      </c>
      <c r="AG638" s="249">
        <v>0</v>
      </c>
      <c r="AH638" s="249">
        <v>644.97</v>
      </c>
      <c r="AI638" s="249">
        <v>0</v>
      </c>
      <c r="AJ638" s="249">
        <v>2500</v>
      </c>
      <c r="AK638" s="249">
        <v>192036.46</v>
      </c>
      <c r="AL638" s="249">
        <v>4015</v>
      </c>
      <c r="AM638" s="91">
        <v>0</v>
      </c>
      <c r="AN638" s="249">
        <v>64625.85</v>
      </c>
      <c r="AO638" s="249">
        <v>0</v>
      </c>
      <c r="AP638" s="249">
        <v>9200</v>
      </c>
      <c r="AQ638" s="249">
        <v>0</v>
      </c>
      <c r="AR638" s="249">
        <v>0</v>
      </c>
      <c r="AS638" s="249">
        <v>167162.31999999998</v>
      </c>
      <c r="AT638" s="249">
        <v>832402.58000000007</v>
      </c>
      <c r="AU638" s="249">
        <v>562525.27</v>
      </c>
      <c r="AV638" s="92">
        <v>44985</v>
      </c>
      <c r="AW638" t="s">
        <v>1</v>
      </c>
      <c r="AX638">
        <v>2023</v>
      </c>
      <c r="AY638" t="s">
        <v>179</v>
      </c>
    </row>
    <row r="639" spans="1:51" x14ac:dyDescent="0.25">
      <c r="A639" s="247">
        <v>52</v>
      </c>
      <c r="B639" s="248" t="s">
        <v>72</v>
      </c>
      <c r="C639" s="249">
        <v>8075801.6499999994</v>
      </c>
      <c r="D639" s="249">
        <v>0</v>
      </c>
      <c r="E639" s="249">
        <v>0</v>
      </c>
      <c r="F639" s="249">
        <v>0</v>
      </c>
      <c r="G639" s="249">
        <v>0</v>
      </c>
      <c r="H639" s="91">
        <v>0</v>
      </c>
      <c r="I639" s="91">
        <v>0</v>
      </c>
      <c r="J639" s="249">
        <v>0</v>
      </c>
      <c r="K639" s="249">
        <v>17020</v>
      </c>
      <c r="L639" s="91">
        <v>0</v>
      </c>
      <c r="M639" s="249">
        <v>0</v>
      </c>
      <c r="N639" s="249">
        <v>0</v>
      </c>
      <c r="O639" s="249">
        <v>0</v>
      </c>
      <c r="P639" s="249">
        <v>26327.73</v>
      </c>
      <c r="Q639" s="91">
        <v>0</v>
      </c>
      <c r="R639" s="91">
        <v>0</v>
      </c>
      <c r="S639" s="91">
        <v>0</v>
      </c>
      <c r="T639" s="249">
        <v>43347.729999999996</v>
      </c>
      <c r="U639" s="249">
        <v>215015.16</v>
      </c>
      <c r="V639" s="249">
        <v>36773.58</v>
      </c>
      <c r="W639" s="249">
        <v>1248.27</v>
      </c>
      <c r="X639" s="249">
        <v>1031043.04</v>
      </c>
      <c r="Y639" s="249">
        <v>31315.59</v>
      </c>
      <c r="Z639" s="249">
        <v>0</v>
      </c>
      <c r="AA639" s="249">
        <v>0</v>
      </c>
      <c r="AB639" s="249">
        <v>0</v>
      </c>
      <c r="AC639" s="330">
        <v>2015082.8699999999</v>
      </c>
      <c r="AD639" s="249">
        <v>630988.27</v>
      </c>
      <c r="AE639" s="249">
        <v>58077.3</v>
      </c>
      <c r="AF639" s="249">
        <v>0</v>
      </c>
      <c r="AG639" s="249">
        <v>0</v>
      </c>
      <c r="AH639" s="249">
        <v>0</v>
      </c>
      <c r="AI639" s="249">
        <v>0</v>
      </c>
      <c r="AJ639" s="249">
        <v>1417690.78</v>
      </c>
      <c r="AK639" s="249">
        <v>917377.6</v>
      </c>
      <c r="AL639" s="249">
        <v>103989.13</v>
      </c>
      <c r="AM639" s="91">
        <v>0</v>
      </c>
      <c r="AN639" s="249">
        <v>1133920.1299999999</v>
      </c>
      <c r="AO639" s="249">
        <v>2724.71</v>
      </c>
      <c r="AP639" s="249">
        <v>349268.34</v>
      </c>
      <c r="AQ639" s="249">
        <v>0</v>
      </c>
      <c r="AR639" s="249">
        <v>0</v>
      </c>
      <c r="AS639" s="249">
        <v>5437234.8599999994</v>
      </c>
      <c r="AT639" s="249">
        <v>2595219.0599999996</v>
      </c>
      <c r="AU639" s="249">
        <v>87939.15</v>
      </c>
      <c r="AV639" s="92">
        <v>44985</v>
      </c>
      <c r="AW639" t="s">
        <v>1</v>
      </c>
      <c r="AX639">
        <v>2023</v>
      </c>
      <c r="AY639" t="s">
        <v>170</v>
      </c>
    </row>
    <row r="640" spans="1:51" x14ac:dyDescent="0.25">
      <c r="A640" s="247">
        <v>62</v>
      </c>
      <c r="B640" s="253" t="s">
        <v>203</v>
      </c>
      <c r="C640" s="249">
        <v>8696509.1499999985</v>
      </c>
      <c r="D640" s="249">
        <v>740605.46</v>
      </c>
      <c r="E640" s="249">
        <v>0</v>
      </c>
      <c r="F640" s="249">
        <v>0</v>
      </c>
      <c r="G640" s="249">
        <v>0</v>
      </c>
      <c r="H640" s="91">
        <v>0</v>
      </c>
      <c r="I640" s="91">
        <v>0</v>
      </c>
      <c r="J640" s="249">
        <v>0</v>
      </c>
      <c r="K640" s="249">
        <v>0</v>
      </c>
      <c r="L640" s="91">
        <v>0</v>
      </c>
      <c r="M640" s="249">
        <v>0</v>
      </c>
      <c r="N640" s="249">
        <v>0</v>
      </c>
      <c r="O640" s="249">
        <v>0</v>
      </c>
      <c r="P640" s="249">
        <v>7954531.5099999998</v>
      </c>
      <c r="Q640" s="91">
        <v>0</v>
      </c>
      <c r="R640" s="91">
        <v>0</v>
      </c>
      <c r="S640" s="91">
        <v>0</v>
      </c>
      <c r="T640" s="249">
        <v>8695136.9699999988</v>
      </c>
      <c r="U640" s="249">
        <v>0</v>
      </c>
      <c r="V640" s="249">
        <v>0</v>
      </c>
      <c r="W640" s="249">
        <v>0</v>
      </c>
      <c r="X640" s="249">
        <v>0</v>
      </c>
      <c r="Y640" s="249">
        <v>0</v>
      </c>
      <c r="Z640" s="249">
        <v>0</v>
      </c>
      <c r="AA640" s="249">
        <v>0</v>
      </c>
      <c r="AB640" s="249">
        <v>0</v>
      </c>
      <c r="AC640" s="330">
        <v>0</v>
      </c>
      <c r="AD640" s="249">
        <v>0</v>
      </c>
      <c r="AE640" s="249">
        <v>0</v>
      </c>
      <c r="AF640" s="249">
        <v>0</v>
      </c>
      <c r="AG640" s="249">
        <v>0</v>
      </c>
      <c r="AH640" s="249">
        <v>0</v>
      </c>
      <c r="AI640" s="249">
        <v>0</v>
      </c>
      <c r="AJ640" s="249">
        <v>0</v>
      </c>
      <c r="AK640" s="249">
        <v>1372.18</v>
      </c>
      <c r="AL640" s="249">
        <v>0</v>
      </c>
      <c r="AM640" s="91">
        <v>0</v>
      </c>
      <c r="AN640" s="249">
        <v>0</v>
      </c>
      <c r="AO640" s="249">
        <v>0</v>
      </c>
      <c r="AP640" s="249">
        <v>0</v>
      </c>
      <c r="AQ640" s="249">
        <v>0</v>
      </c>
      <c r="AR640" s="249">
        <v>0</v>
      </c>
      <c r="AS640" s="249">
        <v>0</v>
      </c>
      <c r="AT640" s="249">
        <v>1372.18</v>
      </c>
      <c r="AU640" s="249">
        <v>0</v>
      </c>
      <c r="AV640" s="92">
        <v>44985</v>
      </c>
      <c r="AW640" t="s">
        <v>1</v>
      </c>
      <c r="AX640">
        <v>2023</v>
      </c>
      <c r="AY640" t="s">
        <v>169</v>
      </c>
    </row>
    <row r="641" spans="1:51" x14ac:dyDescent="0.25">
      <c r="A641" s="247">
        <v>66</v>
      </c>
      <c r="B641" s="248" t="s">
        <v>61</v>
      </c>
      <c r="C641" s="249">
        <v>2236875.11</v>
      </c>
      <c r="D641" s="249">
        <v>0</v>
      </c>
      <c r="E641" s="249">
        <v>0</v>
      </c>
      <c r="F641" s="249">
        <v>0</v>
      </c>
      <c r="G641" s="249">
        <v>0</v>
      </c>
      <c r="H641" s="91">
        <v>0</v>
      </c>
      <c r="I641" s="91">
        <v>0</v>
      </c>
      <c r="J641" s="249">
        <v>0</v>
      </c>
      <c r="K641" s="249">
        <v>126216.77</v>
      </c>
      <c r="L641" s="91">
        <v>0</v>
      </c>
      <c r="M641" s="249">
        <v>0</v>
      </c>
      <c r="N641" s="249">
        <v>0</v>
      </c>
      <c r="O641" s="249">
        <v>0</v>
      </c>
      <c r="P641" s="249">
        <v>0</v>
      </c>
      <c r="Q641" s="91">
        <v>0</v>
      </c>
      <c r="R641" s="91">
        <v>0</v>
      </c>
      <c r="S641" s="91">
        <v>0</v>
      </c>
      <c r="T641" s="249">
        <v>126216.77</v>
      </c>
      <c r="U641" s="249">
        <v>41391.35</v>
      </c>
      <c r="V641" s="249">
        <v>0</v>
      </c>
      <c r="W641" s="249">
        <v>0</v>
      </c>
      <c r="X641" s="249">
        <v>1280911.8500000001</v>
      </c>
      <c r="Y641" s="249">
        <v>0</v>
      </c>
      <c r="Z641" s="249">
        <v>0</v>
      </c>
      <c r="AA641" s="249">
        <v>0</v>
      </c>
      <c r="AB641" s="249">
        <v>0</v>
      </c>
      <c r="AC641" s="330">
        <v>0</v>
      </c>
      <c r="AD641" s="249">
        <v>0</v>
      </c>
      <c r="AE641" s="249">
        <v>0</v>
      </c>
      <c r="AF641" s="249">
        <v>0</v>
      </c>
      <c r="AG641" s="249">
        <v>0</v>
      </c>
      <c r="AH641" s="249">
        <v>0</v>
      </c>
      <c r="AI641" s="249">
        <v>0</v>
      </c>
      <c r="AJ641" s="249">
        <v>0</v>
      </c>
      <c r="AK641" s="249">
        <v>0</v>
      </c>
      <c r="AL641" s="249">
        <v>461552.48</v>
      </c>
      <c r="AM641" s="91">
        <v>0</v>
      </c>
      <c r="AN641" s="249">
        <v>119665.72</v>
      </c>
      <c r="AO641" s="249">
        <v>207136.94</v>
      </c>
      <c r="AP641" s="249">
        <v>0</v>
      </c>
      <c r="AQ641" s="249">
        <v>0</v>
      </c>
      <c r="AR641" s="249">
        <v>0</v>
      </c>
      <c r="AS641" s="249">
        <v>1322303.2000000002</v>
      </c>
      <c r="AT641" s="249">
        <v>788355.1399999999</v>
      </c>
      <c r="AU641" s="249">
        <v>0</v>
      </c>
      <c r="AV641" s="92">
        <v>44985</v>
      </c>
      <c r="AW641" t="s">
        <v>1</v>
      </c>
      <c r="AX641">
        <v>2023</v>
      </c>
      <c r="AY641" t="s">
        <v>178</v>
      </c>
    </row>
    <row r="642" spans="1:51" x14ac:dyDescent="0.25">
      <c r="A642" s="247">
        <v>70</v>
      </c>
      <c r="B642" s="248" t="s">
        <v>100</v>
      </c>
      <c r="C642" s="249">
        <v>507311.03</v>
      </c>
      <c r="D642" s="249">
        <v>0</v>
      </c>
      <c r="E642" s="249">
        <v>0</v>
      </c>
      <c r="F642" s="249">
        <v>0</v>
      </c>
      <c r="G642" s="249">
        <v>0</v>
      </c>
      <c r="H642" s="91">
        <v>0</v>
      </c>
      <c r="I642" s="91">
        <v>0</v>
      </c>
      <c r="J642" s="249">
        <v>0</v>
      </c>
      <c r="K642" s="249">
        <v>0</v>
      </c>
      <c r="L642" s="91">
        <v>0</v>
      </c>
      <c r="M642" s="249">
        <v>0</v>
      </c>
      <c r="N642" s="249">
        <v>0</v>
      </c>
      <c r="O642" s="249">
        <v>0</v>
      </c>
      <c r="P642" s="249">
        <v>507311.03</v>
      </c>
      <c r="Q642" s="91">
        <v>0</v>
      </c>
      <c r="R642" s="91">
        <v>0</v>
      </c>
      <c r="S642" s="91">
        <v>0</v>
      </c>
      <c r="T642" s="249">
        <v>507311.03</v>
      </c>
      <c r="U642" s="249">
        <v>0</v>
      </c>
      <c r="V642" s="249">
        <v>0</v>
      </c>
      <c r="W642" s="249">
        <v>0</v>
      </c>
      <c r="X642" s="249">
        <v>0</v>
      </c>
      <c r="Y642" s="249">
        <v>0</v>
      </c>
      <c r="Z642" s="249">
        <v>0</v>
      </c>
      <c r="AA642" s="249">
        <v>0</v>
      </c>
      <c r="AB642" s="249">
        <v>0</v>
      </c>
      <c r="AC642" s="330">
        <v>0</v>
      </c>
      <c r="AD642" s="249">
        <v>0</v>
      </c>
      <c r="AE642" s="249">
        <v>0</v>
      </c>
      <c r="AF642" s="249">
        <v>0</v>
      </c>
      <c r="AG642" s="249">
        <v>0</v>
      </c>
      <c r="AH642" s="249">
        <v>0</v>
      </c>
      <c r="AI642" s="249">
        <v>0</v>
      </c>
      <c r="AJ642" s="249">
        <v>0</v>
      </c>
      <c r="AK642" s="249">
        <v>0</v>
      </c>
      <c r="AL642" s="249">
        <v>0</v>
      </c>
      <c r="AM642" s="91">
        <v>0</v>
      </c>
      <c r="AN642" s="249">
        <v>0</v>
      </c>
      <c r="AO642" s="249">
        <v>0</v>
      </c>
      <c r="AP642" s="249">
        <v>0</v>
      </c>
      <c r="AQ642" s="249">
        <v>0</v>
      </c>
      <c r="AR642" s="249">
        <v>0</v>
      </c>
      <c r="AS642" s="249">
        <v>0</v>
      </c>
      <c r="AT642" s="249">
        <v>0</v>
      </c>
      <c r="AU642" s="249">
        <v>0</v>
      </c>
      <c r="AV642" s="92">
        <v>44985</v>
      </c>
      <c r="AW642" t="s">
        <v>1</v>
      </c>
      <c r="AX642">
        <v>2023</v>
      </c>
      <c r="AY642" t="s">
        <v>181</v>
      </c>
    </row>
    <row r="643" spans="1:51" x14ac:dyDescent="0.25">
      <c r="A643" s="247">
        <v>71</v>
      </c>
      <c r="B643" s="248" t="s">
        <v>83</v>
      </c>
      <c r="C643" s="249">
        <v>45197813.189999998</v>
      </c>
      <c r="D643" s="249">
        <v>0</v>
      </c>
      <c r="E643" s="249">
        <v>0</v>
      </c>
      <c r="F643" s="249">
        <v>0</v>
      </c>
      <c r="G643" s="249">
        <v>246240.16</v>
      </c>
      <c r="H643" s="91">
        <v>0</v>
      </c>
      <c r="I643" s="91">
        <v>0</v>
      </c>
      <c r="J643" s="249">
        <v>0</v>
      </c>
      <c r="K643" s="249">
        <v>123488.5</v>
      </c>
      <c r="L643" s="91">
        <v>0</v>
      </c>
      <c r="M643" s="249">
        <v>0</v>
      </c>
      <c r="N643" s="249">
        <v>2627735.52</v>
      </c>
      <c r="O643" s="249">
        <v>2627735.52</v>
      </c>
      <c r="P643" s="249">
        <v>374273.78</v>
      </c>
      <c r="Q643" s="91">
        <v>0</v>
      </c>
      <c r="R643" s="91">
        <v>0</v>
      </c>
      <c r="S643" s="91">
        <v>0</v>
      </c>
      <c r="T643" s="249">
        <v>3371737.96</v>
      </c>
      <c r="U643" s="249">
        <v>0</v>
      </c>
      <c r="V643" s="249">
        <v>0</v>
      </c>
      <c r="W643" s="249">
        <v>0</v>
      </c>
      <c r="X643" s="249">
        <v>0</v>
      </c>
      <c r="Y643" s="249">
        <v>10382581.1</v>
      </c>
      <c r="Z643" s="249">
        <v>0</v>
      </c>
      <c r="AA643" s="249">
        <v>13767871</v>
      </c>
      <c r="AB643" s="249">
        <v>0</v>
      </c>
      <c r="AC643" s="330">
        <v>376025.23</v>
      </c>
      <c r="AD643" s="249">
        <v>10656393.810000001</v>
      </c>
      <c r="AE643" s="249">
        <v>11474.8</v>
      </c>
      <c r="AF643" s="249">
        <v>0</v>
      </c>
      <c r="AG643" s="249">
        <v>0</v>
      </c>
      <c r="AH643" s="249">
        <v>0</v>
      </c>
      <c r="AI643" s="249">
        <v>0</v>
      </c>
      <c r="AJ643" s="249">
        <v>0</v>
      </c>
      <c r="AK643" s="249">
        <v>28334.02</v>
      </c>
      <c r="AL643" s="249">
        <v>217081.12</v>
      </c>
      <c r="AM643" s="91">
        <v>0</v>
      </c>
      <c r="AN643" s="249">
        <v>1860363.15</v>
      </c>
      <c r="AO643" s="249">
        <v>0</v>
      </c>
      <c r="AP643" s="249">
        <v>123528.5</v>
      </c>
      <c r="AQ643" s="249">
        <v>0</v>
      </c>
      <c r="AR643" s="249">
        <v>0</v>
      </c>
      <c r="AS643" s="249">
        <v>35194345.939999998</v>
      </c>
      <c r="AT643" s="249">
        <v>6631729.29</v>
      </c>
      <c r="AU643" s="249">
        <v>4402422.5</v>
      </c>
      <c r="AV643" s="92">
        <v>44985</v>
      </c>
      <c r="AW643" t="s">
        <v>1</v>
      </c>
      <c r="AX643">
        <v>2023</v>
      </c>
      <c r="AY643" t="s">
        <v>161</v>
      </c>
    </row>
    <row r="644" spans="1:51" x14ac:dyDescent="0.25">
      <c r="A644" s="247">
        <v>73</v>
      </c>
      <c r="B644" s="248" t="s">
        <v>84</v>
      </c>
      <c r="C644" s="249">
        <v>5024351.47</v>
      </c>
      <c r="D644" s="249">
        <v>0</v>
      </c>
      <c r="E644" s="249">
        <v>0</v>
      </c>
      <c r="F644" s="249">
        <v>0</v>
      </c>
      <c r="G644" s="249">
        <v>0</v>
      </c>
      <c r="H644" s="91">
        <v>0</v>
      </c>
      <c r="I644" s="91">
        <v>0</v>
      </c>
      <c r="J644" s="249">
        <v>0</v>
      </c>
      <c r="K644" s="249">
        <v>165732.35</v>
      </c>
      <c r="L644" s="91">
        <v>0</v>
      </c>
      <c r="M644" s="249">
        <v>0</v>
      </c>
      <c r="N644" s="249">
        <v>0</v>
      </c>
      <c r="O644" s="249">
        <v>0</v>
      </c>
      <c r="P644" s="249">
        <v>0</v>
      </c>
      <c r="Q644" s="91">
        <v>0</v>
      </c>
      <c r="R644" s="91">
        <v>0</v>
      </c>
      <c r="S644" s="91">
        <v>0</v>
      </c>
      <c r="T644" s="249">
        <v>165732.35</v>
      </c>
      <c r="U644" s="249">
        <v>42614.7</v>
      </c>
      <c r="V644" s="249">
        <v>0</v>
      </c>
      <c r="W644" s="249">
        <v>0</v>
      </c>
      <c r="X644" s="249">
        <v>0</v>
      </c>
      <c r="Y644" s="249">
        <v>59221.1</v>
      </c>
      <c r="Z644" s="249">
        <v>0</v>
      </c>
      <c r="AA644" s="249">
        <v>63879.81</v>
      </c>
      <c r="AB644" s="249">
        <v>0</v>
      </c>
      <c r="AC644" s="330">
        <v>40039.019999999997</v>
      </c>
      <c r="AD644" s="249">
        <v>440800.09</v>
      </c>
      <c r="AE644" s="249">
        <v>20886.34</v>
      </c>
      <c r="AF644" s="249">
        <v>0</v>
      </c>
      <c r="AG644" s="249">
        <v>0</v>
      </c>
      <c r="AH644" s="249">
        <v>3915571.37</v>
      </c>
      <c r="AI644" s="249">
        <v>0</v>
      </c>
      <c r="AJ644" s="249">
        <v>0</v>
      </c>
      <c r="AK644" s="249">
        <v>16844.330000000002</v>
      </c>
      <c r="AL644" s="249">
        <v>0</v>
      </c>
      <c r="AM644" s="91">
        <v>0</v>
      </c>
      <c r="AN644" s="249">
        <v>37721.9</v>
      </c>
      <c r="AO644" s="249">
        <v>1150</v>
      </c>
      <c r="AP644" s="249">
        <v>0</v>
      </c>
      <c r="AQ644" s="249">
        <v>0</v>
      </c>
      <c r="AR644" s="249">
        <v>0</v>
      </c>
      <c r="AS644" s="249">
        <v>4583012.43</v>
      </c>
      <c r="AT644" s="249">
        <v>275606.69</v>
      </c>
      <c r="AU644" s="249">
        <v>219890.46</v>
      </c>
      <c r="AV644" s="92">
        <v>44985</v>
      </c>
      <c r="AW644" t="s">
        <v>1</v>
      </c>
      <c r="AX644">
        <v>2023</v>
      </c>
      <c r="AY644" t="s">
        <v>190</v>
      </c>
    </row>
    <row r="645" spans="1:51" x14ac:dyDescent="0.25">
      <c r="A645" s="247">
        <v>74</v>
      </c>
      <c r="B645" s="248" t="s">
        <v>82</v>
      </c>
      <c r="C645" s="249">
        <v>792759615.43000007</v>
      </c>
      <c r="D645" s="249">
        <v>3157031.06</v>
      </c>
      <c r="E645" s="249">
        <v>0</v>
      </c>
      <c r="F645" s="249">
        <v>0</v>
      </c>
      <c r="G645" s="249">
        <v>977932.07</v>
      </c>
      <c r="H645" s="91">
        <v>0</v>
      </c>
      <c r="I645" s="91">
        <v>0</v>
      </c>
      <c r="J645" s="249">
        <v>4189523.1900000004</v>
      </c>
      <c r="K645" s="249">
        <v>441032.36</v>
      </c>
      <c r="L645" s="91">
        <v>0</v>
      </c>
      <c r="M645" s="249">
        <v>462021431.90000004</v>
      </c>
      <c r="N645" s="249">
        <v>179138320.67000002</v>
      </c>
      <c r="O645" s="249">
        <v>641159752.57000005</v>
      </c>
      <c r="P645" s="249">
        <v>4702018.4799999995</v>
      </c>
      <c r="Q645" s="91">
        <v>0</v>
      </c>
      <c r="R645" s="91">
        <v>0</v>
      </c>
      <c r="S645" s="91">
        <v>0</v>
      </c>
      <c r="T645" s="249">
        <v>654627289.73000002</v>
      </c>
      <c r="U645" s="249">
        <v>152041</v>
      </c>
      <c r="V645" s="249">
        <v>223277</v>
      </c>
      <c r="W645" s="249">
        <v>127396.09</v>
      </c>
      <c r="X645" s="249">
        <v>5315682.24</v>
      </c>
      <c r="Y645" s="249">
        <v>255334.77</v>
      </c>
      <c r="Z645" s="249">
        <v>0</v>
      </c>
      <c r="AA645" s="249">
        <v>71750258.269999996</v>
      </c>
      <c r="AB645" s="249">
        <v>1092581.4099999999</v>
      </c>
      <c r="AC645" s="330">
        <v>36949939.43</v>
      </c>
      <c r="AD645" s="249">
        <v>1357043.22</v>
      </c>
      <c r="AE645" s="249">
        <v>1356582.34</v>
      </c>
      <c r="AF645" s="249">
        <v>0</v>
      </c>
      <c r="AG645" s="249">
        <v>0</v>
      </c>
      <c r="AH645" s="249">
        <v>9217562.2199999988</v>
      </c>
      <c r="AI645" s="249">
        <v>0</v>
      </c>
      <c r="AJ645" s="249">
        <v>4917875.3600000003</v>
      </c>
      <c r="AK645" s="249">
        <v>15503.99</v>
      </c>
      <c r="AL645" s="249">
        <v>137343.39000000001</v>
      </c>
      <c r="AM645" s="91">
        <v>0</v>
      </c>
      <c r="AN645" s="249">
        <v>4045193.46</v>
      </c>
      <c r="AO645" s="249">
        <v>115002.5</v>
      </c>
      <c r="AP645" s="249">
        <v>1039945.62</v>
      </c>
      <c r="AQ645" s="249">
        <v>0</v>
      </c>
      <c r="AR645" s="249">
        <v>0</v>
      </c>
      <c r="AS645" s="249">
        <v>132715573.34999998</v>
      </c>
      <c r="AT645" s="249">
        <v>5416752.3499999996</v>
      </c>
      <c r="AU645" s="249">
        <v>63763.39</v>
      </c>
      <c r="AV645" s="92">
        <v>44985</v>
      </c>
      <c r="AW645" t="s">
        <v>1</v>
      </c>
      <c r="AX645">
        <v>2023</v>
      </c>
      <c r="AY645" t="s">
        <v>148</v>
      </c>
    </row>
    <row r="646" spans="1:51" x14ac:dyDescent="0.25">
      <c r="A646" s="247">
        <v>77</v>
      </c>
      <c r="B646" s="248" t="s">
        <v>195</v>
      </c>
      <c r="C646" s="249">
        <v>4121.22</v>
      </c>
      <c r="D646" s="249">
        <v>0</v>
      </c>
      <c r="E646" s="249">
        <v>0</v>
      </c>
      <c r="F646" s="249">
        <v>0</v>
      </c>
      <c r="G646" s="249">
        <v>0</v>
      </c>
      <c r="H646" s="91">
        <v>0</v>
      </c>
      <c r="I646" s="91">
        <v>0</v>
      </c>
      <c r="J646" s="249">
        <v>272.16000000000003</v>
      </c>
      <c r="K646" s="249">
        <v>0</v>
      </c>
      <c r="L646" s="91">
        <v>0</v>
      </c>
      <c r="M646" s="249">
        <v>0</v>
      </c>
      <c r="N646" s="249">
        <v>0</v>
      </c>
      <c r="O646" s="249">
        <v>0</v>
      </c>
      <c r="P646" s="249">
        <v>0</v>
      </c>
      <c r="Q646" s="91">
        <v>0</v>
      </c>
      <c r="R646" s="91">
        <v>0</v>
      </c>
      <c r="S646" s="91">
        <v>0</v>
      </c>
      <c r="T646" s="249">
        <v>272.16000000000003</v>
      </c>
      <c r="U646" s="249">
        <v>0</v>
      </c>
      <c r="V646" s="249">
        <v>0</v>
      </c>
      <c r="W646" s="249">
        <v>0</v>
      </c>
      <c r="X646" s="249">
        <v>0</v>
      </c>
      <c r="Y646" s="249">
        <v>0</v>
      </c>
      <c r="Z646" s="249">
        <v>0</v>
      </c>
      <c r="AA646" s="249">
        <v>0</v>
      </c>
      <c r="AB646" s="249">
        <v>0</v>
      </c>
      <c r="AC646" s="330">
        <v>0</v>
      </c>
      <c r="AD646" s="249">
        <v>0</v>
      </c>
      <c r="AE646" s="249">
        <v>0</v>
      </c>
      <c r="AF646" s="249">
        <v>0</v>
      </c>
      <c r="AG646" s="249">
        <v>0</v>
      </c>
      <c r="AH646" s="249">
        <v>0</v>
      </c>
      <c r="AI646" s="249">
        <v>0</v>
      </c>
      <c r="AJ646" s="249">
        <v>0</v>
      </c>
      <c r="AK646" s="249">
        <v>3849.06</v>
      </c>
      <c r="AL646" s="249">
        <v>0</v>
      </c>
      <c r="AM646" s="91">
        <v>0</v>
      </c>
      <c r="AN646" s="249">
        <v>0</v>
      </c>
      <c r="AO646" s="249">
        <v>0</v>
      </c>
      <c r="AP646" s="249">
        <v>0</v>
      </c>
      <c r="AQ646" s="249">
        <v>0</v>
      </c>
      <c r="AR646" s="249">
        <v>0</v>
      </c>
      <c r="AS646" s="249">
        <v>0</v>
      </c>
      <c r="AT646" s="249">
        <v>3849.06</v>
      </c>
      <c r="AU646" s="249">
        <v>0</v>
      </c>
      <c r="AV646" s="92">
        <v>44985</v>
      </c>
      <c r="AW646" t="s">
        <v>1</v>
      </c>
      <c r="AX646">
        <v>2023</v>
      </c>
      <c r="AY646" t="s">
        <v>196</v>
      </c>
    </row>
    <row r="647" spans="1:51" x14ac:dyDescent="0.25">
      <c r="A647" s="247">
        <v>78</v>
      </c>
      <c r="B647" s="248" t="s">
        <v>88</v>
      </c>
      <c r="C647" s="249">
        <v>348898.06</v>
      </c>
      <c r="D647" s="249">
        <v>1451.07</v>
      </c>
      <c r="E647" s="249">
        <v>0</v>
      </c>
      <c r="F647" s="249">
        <v>0</v>
      </c>
      <c r="G647" s="249">
        <v>486.02</v>
      </c>
      <c r="H647" s="91">
        <v>0</v>
      </c>
      <c r="I647" s="91">
        <v>0</v>
      </c>
      <c r="J647" s="249">
        <v>563.20000000000005</v>
      </c>
      <c r="K647" s="249">
        <v>2698</v>
      </c>
      <c r="L647" s="91">
        <v>0</v>
      </c>
      <c r="M647" s="249">
        <v>0</v>
      </c>
      <c r="N647" s="249">
        <v>0</v>
      </c>
      <c r="O647" s="249">
        <v>0</v>
      </c>
      <c r="P647" s="249">
        <v>3657.87</v>
      </c>
      <c r="Q647" s="91">
        <v>0</v>
      </c>
      <c r="R647" s="91">
        <v>0</v>
      </c>
      <c r="S647" s="91">
        <v>0</v>
      </c>
      <c r="T647" s="249">
        <v>8856.16</v>
      </c>
      <c r="U647" s="249">
        <v>2436.5</v>
      </c>
      <c r="V647" s="249">
        <v>1641.67</v>
      </c>
      <c r="W647" s="249">
        <v>0</v>
      </c>
      <c r="X647" s="249">
        <v>0</v>
      </c>
      <c r="Y647" s="249">
        <v>0</v>
      </c>
      <c r="Z647" s="249">
        <v>0</v>
      </c>
      <c r="AA647" s="249">
        <v>92522.93</v>
      </c>
      <c r="AB647" s="249">
        <v>0</v>
      </c>
      <c r="AC647" s="330">
        <v>54147.39</v>
      </c>
      <c r="AD647" s="249">
        <v>0</v>
      </c>
      <c r="AE647" s="249">
        <v>2400</v>
      </c>
      <c r="AF647" s="249">
        <v>0</v>
      </c>
      <c r="AG647" s="249">
        <v>0</v>
      </c>
      <c r="AH647" s="249">
        <v>0</v>
      </c>
      <c r="AI647" s="249">
        <v>0</v>
      </c>
      <c r="AJ647" s="249">
        <v>0</v>
      </c>
      <c r="AK647" s="249">
        <v>136502.23000000001</v>
      </c>
      <c r="AL647" s="249">
        <v>0</v>
      </c>
      <c r="AM647" s="91">
        <v>0</v>
      </c>
      <c r="AN647" s="249">
        <v>1940</v>
      </c>
      <c r="AO647" s="249">
        <v>0</v>
      </c>
      <c r="AP647" s="249">
        <v>0</v>
      </c>
      <c r="AQ647" s="249">
        <v>0</v>
      </c>
      <c r="AR647" s="249">
        <v>0</v>
      </c>
      <c r="AS647" s="249">
        <v>153148.49</v>
      </c>
      <c r="AT647" s="249">
        <v>186893.41</v>
      </c>
      <c r="AU647" s="249">
        <v>48451.18</v>
      </c>
      <c r="AV647" s="92">
        <v>44985</v>
      </c>
      <c r="AW647" t="s">
        <v>1</v>
      </c>
      <c r="AX647">
        <v>2023</v>
      </c>
      <c r="AY647" t="s">
        <v>185</v>
      </c>
    </row>
    <row r="648" spans="1:51" x14ac:dyDescent="0.25">
      <c r="A648" s="247">
        <v>80</v>
      </c>
      <c r="B648" s="248" t="s">
        <v>89</v>
      </c>
      <c r="C648" s="249">
        <v>208961947.02000001</v>
      </c>
      <c r="D648" s="249">
        <v>72970.159999999989</v>
      </c>
      <c r="E648" s="249">
        <v>0</v>
      </c>
      <c r="F648" s="249">
        <v>0</v>
      </c>
      <c r="G648" s="249">
        <v>340938.48</v>
      </c>
      <c r="H648" s="91">
        <v>0</v>
      </c>
      <c r="I648" s="91">
        <v>0</v>
      </c>
      <c r="J648" s="249">
        <v>135210.18</v>
      </c>
      <c r="K648" s="249">
        <v>790057.13</v>
      </c>
      <c r="L648" s="91">
        <v>0</v>
      </c>
      <c r="M648" s="249">
        <v>39722116.649999999</v>
      </c>
      <c r="N648" s="249">
        <v>118195530.45</v>
      </c>
      <c r="O648" s="249">
        <v>157917647.09999999</v>
      </c>
      <c r="P648" s="249">
        <v>2817057.56</v>
      </c>
      <c r="Q648" s="91">
        <v>0</v>
      </c>
      <c r="R648" s="91">
        <v>0</v>
      </c>
      <c r="S648" s="91">
        <v>0</v>
      </c>
      <c r="T648" s="249">
        <v>162073880.61000001</v>
      </c>
      <c r="U648" s="249">
        <v>2123541.94</v>
      </c>
      <c r="V648" s="249">
        <v>552418.02</v>
      </c>
      <c r="W648" s="249">
        <v>472084.7</v>
      </c>
      <c r="X648" s="249">
        <v>1149197.18</v>
      </c>
      <c r="Y648" s="249">
        <v>1074404.44</v>
      </c>
      <c r="Z648" s="249">
        <v>0</v>
      </c>
      <c r="AA648" s="249">
        <v>0</v>
      </c>
      <c r="AB648" s="249">
        <v>0</v>
      </c>
      <c r="AC648" s="330">
        <v>16433941.59</v>
      </c>
      <c r="AD648" s="249">
        <v>7281069.0300000003</v>
      </c>
      <c r="AE648" s="249">
        <v>50122.91</v>
      </c>
      <c r="AF648" s="249">
        <v>0</v>
      </c>
      <c r="AG648" s="249">
        <v>0</v>
      </c>
      <c r="AH648" s="249">
        <v>0</v>
      </c>
      <c r="AI648" s="249">
        <v>0</v>
      </c>
      <c r="AJ648" s="249">
        <v>8891043.8400000017</v>
      </c>
      <c r="AK648" s="249">
        <v>2094856.55</v>
      </c>
      <c r="AL648" s="249">
        <v>757452.98</v>
      </c>
      <c r="AM648" s="91">
        <v>0</v>
      </c>
      <c r="AN648" s="249">
        <v>2183397.48</v>
      </c>
      <c r="AO648" s="249">
        <v>0</v>
      </c>
      <c r="AP648" s="249">
        <v>357001.57</v>
      </c>
      <c r="AQ648" s="249">
        <v>0</v>
      </c>
      <c r="AR648" s="249">
        <v>0</v>
      </c>
      <c r="AS648" s="249">
        <v>38027823.649999999</v>
      </c>
      <c r="AT648" s="249">
        <v>8860242.7599999998</v>
      </c>
      <c r="AU648" s="249">
        <v>3467534.1799999997</v>
      </c>
      <c r="AV648" s="92">
        <v>44985</v>
      </c>
      <c r="AW648" t="s">
        <v>1</v>
      </c>
      <c r="AX648">
        <v>2023</v>
      </c>
      <c r="AY648" t="s">
        <v>288</v>
      </c>
    </row>
    <row r="649" spans="1:51" x14ac:dyDescent="0.25">
      <c r="A649" s="247">
        <v>83</v>
      </c>
      <c r="B649" s="248" t="s">
        <v>96</v>
      </c>
      <c r="C649" s="249">
        <v>55834203.269999996</v>
      </c>
      <c r="D649" s="249">
        <v>163481.17000000001</v>
      </c>
      <c r="E649" s="249">
        <v>0</v>
      </c>
      <c r="F649" s="249">
        <v>0</v>
      </c>
      <c r="G649" s="249">
        <v>15223.89</v>
      </c>
      <c r="H649" s="91">
        <v>0</v>
      </c>
      <c r="I649" s="91">
        <v>0</v>
      </c>
      <c r="J649" s="249">
        <v>1957351.22</v>
      </c>
      <c r="K649" s="249">
        <v>299015.01</v>
      </c>
      <c r="L649" s="91">
        <v>0</v>
      </c>
      <c r="M649" s="249">
        <v>17153104.300000001</v>
      </c>
      <c r="N649" s="249">
        <v>7880215.4900000002</v>
      </c>
      <c r="O649" s="249">
        <v>25033319.789999999</v>
      </c>
      <c r="P649" s="249">
        <v>1552934.5399999998</v>
      </c>
      <c r="Q649" s="91">
        <v>0</v>
      </c>
      <c r="R649" s="91">
        <v>0</v>
      </c>
      <c r="S649" s="91">
        <v>0</v>
      </c>
      <c r="T649" s="249">
        <v>29021325.620000001</v>
      </c>
      <c r="U649" s="249">
        <v>2427865.5300000003</v>
      </c>
      <c r="V649" s="249">
        <v>86381.829999999987</v>
      </c>
      <c r="W649" s="249">
        <v>37775.089999999997</v>
      </c>
      <c r="X649" s="249">
        <v>243647.54</v>
      </c>
      <c r="Y649" s="249">
        <v>1483.5200000000002</v>
      </c>
      <c r="Z649" s="249">
        <v>0</v>
      </c>
      <c r="AA649" s="249">
        <v>43081.619999999995</v>
      </c>
      <c r="AB649" s="249">
        <v>0</v>
      </c>
      <c r="AC649" s="330">
        <v>16465206.529999999</v>
      </c>
      <c r="AD649" s="249">
        <v>2392160.23</v>
      </c>
      <c r="AE649" s="249">
        <v>35277.379999999997</v>
      </c>
      <c r="AF649" s="249">
        <v>0</v>
      </c>
      <c r="AG649" s="249">
        <v>0</v>
      </c>
      <c r="AH649" s="249">
        <v>0</v>
      </c>
      <c r="AI649" s="249">
        <v>0</v>
      </c>
      <c r="AJ649" s="249">
        <v>7956.14</v>
      </c>
      <c r="AK649" s="249">
        <v>2517838.7999999998</v>
      </c>
      <c r="AL649" s="249">
        <v>81942.450000000012</v>
      </c>
      <c r="AM649" s="91">
        <v>0</v>
      </c>
      <c r="AN649" s="249">
        <v>1325390.25</v>
      </c>
      <c r="AO649" s="249">
        <v>0</v>
      </c>
      <c r="AP649" s="249">
        <v>19535.05</v>
      </c>
      <c r="AQ649" s="249">
        <v>0</v>
      </c>
      <c r="AR649" s="249">
        <v>0</v>
      </c>
      <c r="AS649" s="249">
        <v>21740835.41</v>
      </c>
      <c r="AT649" s="249">
        <v>5072042.2399999993</v>
      </c>
      <c r="AU649" s="249">
        <v>1127335.69</v>
      </c>
      <c r="AV649" s="92">
        <v>44985</v>
      </c>
      <c r="AW649" t="s">
        <v>1</v>
      </c>
      <c r="AX649">
        <v>2023</v>
      </c>
      <c r="AY649" t="s">
        <v>158</v>
      </c>
    </row>
    <row r="650" spans="1:51" x14ac:dyDescent="0.25">
      <c r="A650" s="247">
        <v>91</v>
      </c>
      <c r="B650" s="248" t="s">
        <v>106</v>
      </c>
      <c r="C650" s="249">
        <v>0</v>
      </c>
      <c r="D650" s="249">
        <v>0</v>
      </c>
      <c r="E650" s="249">
        <v>0</v>
      </c>
      <c r="F650" s="249">
        <v>0</v>
      </c>
      <c r="G650" s="249">
        <v>0</v>
      </c>
      <c r="H650" s="91">
        <v>0</v>
      </c>
      <c r="I650" s="91">
        <v>0</v>
      </c>
      <c r="J650" s="249">
        <v>0</v>
      </c>
      <c r="K650" s="249">
        <v>0</v>
      </c>
      <c r="L650" s="91">
        <v>0</v>
      </c>
      <c r="M650" s="249">
        <v>0</v>
      </c>
      <c r="N650" s="249">
        <v>0</v>
      </c>
      <c r="O650" s="249">
        <v>0</v>
      </c>
      <c r="P650" s="249">
        <v>0</v>
      </c>
      <c r="Q650" s="91">
        <v>0</v>
      </c>
      <c r="R650" s="91">
        <v>0</v>
      </c>
      <c r="S650" s="91">
        <v>0</v>
      </c>
      <c r="T650" s="249">
        <v>0</v>
      </c>
      <c r="U650" s="249">
        <v>0</v>
      </c>
      <c r="V650" s="249">
        <v>0</v>
      </c>
      <c r="W650" s="249">
        <v>0</v>
      </c>
      <c r="X650" s="249">
        <v>0</v>
      </c>
      <c r="Y650" s="249">
        <v>0</v>
      </c>
      <c r="Z650" s="249">
        <v>0</v>
      </c>
      <c r="AA650" s="249">
        <v>0</v>
      </c>
      <c r="AB650" s="249">
        <v>0</v>
      </c>
      <c r="AC650" s="330">
        <v>0</v>
      </c>
      <c r="AD650" s="249">
        <v>0</v>
      </c>
      <c r="AE650" s="249">
        <v>0</v>
      </c>
      <c r="AF650" s="249">
        <v>0</v>
      </c>
      <c r="AG650" s="249">
        <v>0</v>
      </c>
      <c r="AH650" s="249">
        <v>0</v>
      </c>
      <c r="AI650" s="249">
        <v>0</v>
      </c>
      <c r="AJ650" s="249">
        <v>0</v>
      </c>
      <c r="AK650" s="249">
        <v>0</v>
      </c>
      <c r="AL650" s="249">
        <v>0</v>
      </c>
      <c r="AM650" s="91">
        <v>0</v>
      </c>
      <c r="AN650" s="249">
        <v>0</v>
      </c>
      <c r="AO650" s="249">
        <v>0</v>
      </c>
      <c r="AP650" s="249">
        <v>0</v>
      </c>
      <c r="AQ650" s="249">
        <v>0</v>
      </c>
      <c r="AR650" s="249">
        <v>0</v>
      </c>
      <c r="AS650" s="249">
        <v>0</v>
      </c>
      <c r="AT650" s="249">
        <v>0</v>
      </c>
      <c r="AU650" s="249">
        <v>0</v>
      </c>
      <c r="AV650" s="92">
        <v>44985</v>
      </c>
      <c r="AW650" t="s">
        <v>1</v>
      </c>
      <c r="AX650">
        <v>2023</v>
      </c>
      <c r="AY650" t="s">
        <v>192</v>
      </c>
    </row>
    <row r="651" spans="1:51" x14ac:dyDescent="0.25">
      <c r="A651" s="247">
        <v>93</v>
      </c>
      <c r="B651" s="248" t="s">
        <v>103</v>
      </c>
      <c r="C651" s="249">
        <v>3939517.2</v>
      </c>
      <c r="D651" s="249">
        <v>0</v>
      </c>
      <c r="E651" s="249">
        <v>0</v>
      </c>
      <c r="F651" s="249">
        <v>0</v>
      </c>
      <c r="G651" s="249">
        <v>0</v>
      </c>
      <c r="H651" s="91">
        <v>0</v>
      </c>
      <c r="I651" s="91">
        <v>0</v>
      </c>
      <c r="J651" s="249">
        <v>1007.75</v>
      </c>
      <c r="K651" s="249">
        <v>0</v>
      </c>
      <c r="L651" s="91">
        <v>0</v>
      </c>
      <c r="M651" s="249">
        <v>3</v>
      </c>
      <c r="N651" s="249">
        <v>0</v>
      </c>
      <c r="O651" s="249">
        <v>3</v>
      </c>
      <c r="P651" s="249">
        <v>3</v>
      </c>
      <c r="Q651" s="91">
        <v>0</v>
      </c>
      <c r="R651" s="91">
        <v>0</v>
      </c>
      <c r="S651" s="91">
        <v>0</v>
      </c>
      <c r="T651" s="249">
        <v>1013.75</v>
      </c>
      <c r="U651" s="249">
        <v>68335.14</v>
      </c>
      <c r="V651" s="249">
        <v>4639.2</v>
      </c>
      <c r="W651" s="249">
        <v>0</v>
      </c>
      <c r="X651" s="249">
        <v>483136.14</v>
      </c>
      <c r="Y651" s="249">
        <v>3402</v>
      </c>
      <c r="Z651" s="249">
        <v>0</v>
      </c>
      <c r="AA651" s="249">
        <v>0</v>
      </c>
      <c r="AB651" s="249">
        <v>0</v>
      </c>
      <c r="AC651" s="330">
        <v>0</v>
      </c>
      <c r="AD651" s="249">
        <v>0</v>
      </c>
      <c r="AE651" s="249">
        <v>2437</v>
      </c>
      <c r="AF651" s="249">
        <v>0</v>
      </c>
      <c r="AG651" s="249">
        <v>0</v>
      </c>
      <c r="AH651" s="249">
        <v>0</v>
      </c>
      <c r="AI651" s="249">
        <v>0</v>
      </c>
      <c r="AJ651" s="249">
        <v>0</v>
      </c>
      <c r="AK651" s="249">
        <v>50341.58</v>
      </c>
      <c r="AL651" s="249">
        <v>53843.63</v>
      </c>
      <c r="AM651" s="91">
        <v>0</v>
      </c>
      <c r="AN651" s="249">
        <v>131723.29</v>
      </c>
      <c r="AO651" s="249">
        <v>0</v>
      </c>
      <c r="AP651" s="249">
        <v>2899.2</v>
      </c>
      <c r="AQ651" s="249">
        <v>0</v>
      </c>
      <c r="AR651" s="249">
        <v>0</v>
      </c>
      <c r="AS651" s="249">
        <v>561949.48</v>
      </c>
      <c r="AT651" s="249">
        <v>3376553.97</v>
      </c>
      <c r="AU651" s="249">
        <v>3137746.27</v>
      </c>
      <c r="AV651" s="92">
        <v>44985</v>
      </c>
      <c r="AW651" t="s">
        <v>1</v>
      </c>
      <c r="AX651">
        <v>2023</v>
      </c>
      <c r="AY651" t="s">
        <v>175</v>
      </c>
    </row>
    <row r="652" spans="1:51" x14ac:dyDescent="0.25">
      <c r="A652" s="247">
        <v>96</v>
      </c>
      <c r="B652" s="248" t="s">
        <v>73</v>
      </c>
      <c r="C652" s="249">
        <v>100596227.51999998</v>
      </c>
      <c r="D652" s="249">
        <v>62145.71</v>
      </c>
      <c r="E652" s="249">
        <v>0</v>
      </c>
      <c r="F652" s="249">
        <v>0</v>
      </c>
      <c r="G652" s="249">
        <v>61810.16</v>
      </c>
      <c r="H652" s="91">
        <v>0</v>
      </c>
      <c r="I652" s="91">
        <v>0</v>
      </c>
      <c r="J652" s="249">
        <v>643394.05999999994</v>
      </c>
      <c r="K652" s="249">
        <v>384742.99000000005</v>
      </c>
      <c r="L652" s="91">
        <v>0</v>
      </c>
      <c r="M652" s="249">
        <v>34994867.299999997</v>
      </c>
      <c r="N652" s="249">
        <v>52135540.459999993</v>
      </c>
      <c r="O652" s="249">
        <v>87130407.75999999</v>
      </c>
      <c r="P652" s="249">
        <v>310303.59999999998</v>
      </c>
      <c r="Q652" s="91">
        <v>0</v>
      </c>
      <c r="R652" s="91">
        <v>0</v>
      </c>
      <c r="S652" s="91">
        <v>0</v>
      </c>
      <c r="T652" s="249">
        <v>88592804.279999986</v>
      </c>
      <c r="U652" s="249">
        <v>2073760.75</v>
      </c>
      <c r="V652" s="249">
        <v>74605.850000000006</v>
      </c>
      <c r="W652" s="249">
        <v>57800.44</v>
      </c>
      <c r="X652" s="249">
        <v>8773.2000000000007</v>
      </c>
      <c r="Y652" s="249">
        <v>13860.52</v>
      </c>
      <c r="Z652" s="249">
        <v>0</v>
      </c>
      <c r="AA652" s="249">
        <v>7059.5499999999993</v>
      </c>
      <c r="AB652" s="249">
        <v>0</v>
      </c>
      <c r="AC652" s="330">
        <v>4313976.7899999991</v>
      </c>
      <c r="AD652" s="249">
        <v>943846.13</v>
      </c>
      <c r="AE652" s="249">
        <v>48821.94</v>
      </c>
      <c r="AF652" s="249">
        <v>0</v>
      </c>
      <c r="AG652" s="249">
        <v>0</v>
      </c>
      <c r="AH652" s="249">
        <v>0</v>
      </c>
      <c r="AI652" s="249">
        <v>0</v>
      </c>
      <c r="AJ652" s="249">
        <v>30858.29</v>
      </c>
      <c r="AK652" s="249">
        <v>724494.83000000007</v>
      </c>
      <c r="AL652" s="249">
        <v>159608.53</v>
      </c>
      <c r="AM652" s="91">
        <v>0</v>
      </c>
      <c r="AN652" s="249">
        <v>2800138.52</v>
      </c>
      <c r="AO652" s="249">
        <v>0</v>
      </c>
      <c r="AP652" s="249">
        <v>56840.7</v>
      </c>
      <c r="AQ652" s="249">
        <v>0</v>
      </c>
      <c r="AR652" s="249">
        <v>0</v>
      </c>
      <c r="AS652" s="249">
        <v>7573363.46</v>
      </c>
      <c r="AT652" s="249">
        <v>4430059.78</v>
      </c>
      <c r="AU652" s="249">
        <v>688977.2</v>
      </c>
      <c r="AV652" s="92">
        <v>44985</v>
      </c>
      <c r="AW652" t="s">
        <v>1</v>
      </c>
      <c r="AX652">
        <v>2023</v>
      </c>
      <c r="AY652" t="s">
        <v>153</v>
      </c>
    </row>
    <row r="653" spans="1:51" x14ac:dyDescent="0.25">
      <c r="A653" s="247">
        <v>98</v>
      </c>
      <c r="B653" s="248" t="s">
        <v>64</v>
      </c>
      <c r="C653" s="249">
        <v>16048409.949999999</v>
      </c>
      <c r="D653" s="249">
        <v>64692.170000000006</v>
      </c>
      <c r="E653" s="249">
        <v>0</v>
      </c>
      <c r="F653" s="249">
        <v>0</v>
      </c>
      <c r="G653" s="249">
        <v>2047.17</v>
      </c>
      <c r="H653" s="91">
        <v>0</v>
      </c>
      <c r="I653" s="91">
        <v>0</v>
      </c>
      <c r="J653" s="249">
        <v>788252.13</v>
      </c>
      <c r="K653" s="249">
        <v>203421.75</v>
      </c>
      <c r="L653" s="91">
        <v>0</v>
      </c>
      <c r="M653" s="249">
        <v>9533273.9399999995</v>
      </c>
      <c r="N653" s="249">
        <v>478936.64</v>
      </c>
      <c r="O653" s="249">
        <v>10012210.58</v>
      </c>
      <c r="P653" s="249">
        <v>71232.960000000006</v>
      </c>
      <c r="Q653" s="91">
        <v>0</v>
      </c>
      <c r="R653" s="91">
        <v>0</v>
      </c>
      <c r="S653" s="91">
        <v>0</v>
      </c>
      <c r="T653" s="249">
        <v>11141856.76</v>
      </c>
      <c r="U653" s="249">
        <v>26279.96</v>
      </c>
      <c r="V653" s="249">
        <v>17599.849999999999</v>
      </c>
      <c r="W653" s="249">
        <v>0</v>
      </c>
      <c r="X653" s="249">
        <v>89638.13</v>
      </c>
      <c r="Y653" s="249">
        <v>6945</v>
      </c>
      <c r="Z653" s="249">
        <v>0</v>
      </c>
      <c r="AA653" s="249">
        <v>231139.24</v>
      </c>
      <c r="AB653" s="249">
        <v>0</v>
      </c>
      <c r="AC653" s="330">
        <v>1159679.74</v>
      </c>
      <c r="AD653" s="249">
        <v>1152886.8599999999</v>
      </c>
      <c r="AE653" s="249">
        <v>24090.75</v>
      </c>
      <c r="AF653" s="249">
        <v>0</v>
      </c>
      <c r="AG653" s="249">
        <v>0</v>
      </c>
      <c r="AH653" s="249">
        <v>0</v>
      </c>
      <c r="AI653" s="249">
        <v>0</v>
      </c>
      <c r="AJ653" s="249">
        <v>15220.48</v>
      </c>
      <c r="AK653" s="249">
        <v>254057.53</v>
      </c>
      <c r="AL653" s="249">
        <v>71014.789999999994</v>
      </c>
      <c r="AM653" s="91">
        <v>0</v>
      </c>
      <c r="AN653" s="249">
        <v>355973.64</v>
      </c>
      <c r="AO653" s="249">
        <v>0</v>
      </c>
      <c r="AP653" s="249">
        <v>6293.4</v>
      </c>
      <c r="AQ653" s="249">
        <v>0</v>
      </c>
      <c r="AR653" s="249">
        <v>0</v>
      </c>
      <c r="AS653" s="249">
        <v>2723480.01</v>
      </c>
      <c r="AT653" s="249">
        <v>2183073.1800000002</v>
      </c>
      <c r="AU653" s="249">
        <v>1495733.82</v>
      </c>
      <c r="AV653" s="92">
        <v>44985</v>
      </c>
      <c r="AW653" t="s">
        <v>1</v>
      </c>
      <c r="AX653">
        <v>2023</v>
      </c>
      <c r="AY653" t="s">
        <v>165</v>
      </c>
    </row>
    <row r="654" spans="1:51" x14ac:dyDescent="0.25">
      <c r="A654" s="247">
        <v>100</v>
      </c>
      <c r="B654" s="248" t="s">
        <v>79</v>
      </c>
      <c r="C654" s="249">
        <v>120606383.30000001</v>
      </c>
      <c r="D654" s="249">
        <v>5103.78</v>
      </c>
      <c r="E654" s="249">
        <v>0</v>
      </c>
      <c r="F654" s="249">
        <v>0</v>
      </c>
      <c r="G654" s="249">
        <v>75524.509999999995</v>
      </c>
      <c r="H654" s="91">
        <v>0</v>
      </c>
      <c r="I654" s="91">
        <v>0</v>
      </c>
      <c r="J654" s="249">
        <v>717171.45</v>
      </c>
      <c r="K654" s="249">
        <v>162102.72</v>
      </c>
      <c r="L654" s="91">
        <v>0</v>
      </c>
      <c r="M654" s="249">
        <v>43026795.059999995</v>
      </c>
      <c r="N654" s="249">
        <v>68422881.010000005</v>
      </c>
      <c r="O654" s="249">
        <v>111449676.06999999</v>
      </c>
      <c r="P654" s="249">
        <v>660205.26</v>
      </c>
      <c r="Q654" s="91">
        <v>0</v>
      </c>
      <c r="R654" s="91">
        <v>0</v>
      </c>
      <c r="S654" s="91">
        <v>0</v>
      </c>
      <c r="T654" s="249">
        <v>113069783.79000001</v>
      </c>
      <c r="U654" s="249">
        <v>297432.71999999997</v>
      </c>
      <c r="V654" s="249">
        <v>55319.23</v>
      </c>
      <c r="W654" s="249">
        <v>16419.669999999998</v>
      </c>
      <c r="X654" s="249">
        <v>462571.11</v>
      </c>
      <c r="Y654" s="249">
        <v>120619.37</v>
      </c>
      <c r="Z654" s="249">
        <v>0</v>
      </c>
      <c r="AA654" s="249">
        <v>0</v>
      </c>
      <c r="AB654" s="249">
        <v>0</v>
      </c>
      <c r="AC654" s="330">
        <v>4013539.97</v>
      </c>
      <c r="AD654" s="249">
        <v>435929.34</v>
      </c>
      <c r="AE654" s="249">
        <v>25437.31</v>
      </c>
      <c r="AF654" s="249">
        <v>0</v>
      </c>
      <c r="AG654" s="249">
        <v>0</v>
      </c>
      <c r="AH654" s="249">
        <v>0</v>
      </c>
      <c r="AI654" s="249">
        <v>0</v>
      </c>
      <c r="AJ654" s="249">
        <v>22005.93</v>
      </c>
      <c r="AK654" s="249">
        <v>599690.39</v>
      </c>
      <c r="AL654" s="249">
        <v>104438.25</v>
      </c>
      <c r="AM654" s="91">
        <v>0</v>
      </c>
      <c r="AN654" s="249">
        <v>522130.18</v>
      </c>
      <c r="AO654" s="249">
        <v>0</v>
      </c>
      <c r="AP654" s="249">
        <v>20361.47</v>
      </c>
      <c r="AQ654" s="249">
        <v>1134</v>
      </c>
      <c r="AR654" s="249">
        <v>0</v>
      </c>
      <c r="AS654" s="249">
        <v>5449274.6499999994</v>
      </c>
      <c r="AT654" s="249">
        <v>2087324.86</v>
      </c>
      <c r="AU654" s="249">
        <v>839570.57</v>
      </c>
      <c r="AV654" s="92">
        <v>44985</v>
      </c>
      <c r="AW654" t="s">
        <v>1</v>
      </c>
      <c r="AX654">
        <v>2023</v>
      </c>
      <c r="AY654" t="s">
        <v>151</v>
      </c>
    </row>
    <row r="655" spans="1:51" x14ac:dyDescent="0.25">
      <c r="A655" s="247">
        <v>103</v>
      </c>
      <c r="B655" s="248" t="s">
        <v>74</v>
      </c>
      <c r="C655" s="249">
        <v>585542.65</v>
      </c>
      <c r="D655" s="249">
        <v>0</v>
      </c>
      <c r="E655" s="249">
        <v>0</v>
      </c>
      <c r="F655" s="249">
        <v>0</v>
      </c>
      <c r="G655" s="249">
        <v>0</v>
      </c>
      <c r="H655" s="91">
        <v>0</v>
      </c>
      <c r="I655" s="91">
        <v>0</v>
      </c>
      <c r="J655" s="249">
        <v>0</v>
      </c>
      <c r="K655" s="249">
        <v>0</v>
      </c>
      <c r="L655" s="91">
        <v>0</v>
      </c>
      <c r="M655" s="249">
        <v>0</v>
      </c>
      <c r="N655" s="249">
        <v>0</v>
      </c>
      <c r="O655" s="249">
        <v>0</v>
      </c>
      <c r="P655" s="249">
        <v>0</v>
      </c>
      <c r="Q655" s="91">
        <v>0</v>
      </c>
      <c r="R655" s="91">
        <v>0</v>
      </c>
      <c r="S655" s="91">
        <v>0</v>
      </c>
      <c r="T655" s="249">
        <v>0</v>
      </c>
      <c r="U655" s="249">
        <v>3790.88</v>
      </c>
      <c r="V655" s="249">
        <v>0</v>
      </c>
      <c r="W655" s="249">
        <v>0</v>
      </c>
      <c r="X655" s="249">
        <v>0</v>
      </c>
      <c r="Y655" s="249">
        <v>0</v>
      </c>
      <c r="Z655" s="249">
        <v>0</v>
      </c>
      <c r="AA655" s="249">
        <v>0</v>
      </c>
      <c r="AB655" s="249">
        <v>0</v>
      </c>
      <c r="AC655" s="330">
        <v>1509.84</v>
      </c>
      <c r="AD655" s="249">
        <v>0</v>
      </c>
      <c r="AE655" s="249">
        <v>1210</v>
      </c>
      <c r="AF655" s="249">
        <v>0</v>
      </c>
      <c r="AG655" s="249">
        <v>0</v>
      </c>
      <c r="AH655" s="249">
        <v>0</v>
      </c>
      <c r="AI655" s="249">
        <v>0</v>
      </c>
      <c r="AJ655" s="249">
        <v>0</v>
      </c>
      <c r="AK655" s="249">
        <v>566.42999999999995</v>
      </c>
      <c r="AL655" s="249">
        <v>0</v>
      </c>
      <c r="AM655" s="91">
        <v>0</v>
      </c>
      <c r="AN655" s="249">
        <v>5163.72</v>
      </c>
      <c r="AO655" s="249">
        <v>0</v>
      </c>
      <c r="AP655" s="249">
        <v>3300</v>
      </c>
      <c r="AQ655" s="249">
        <v>0</v>
      </c>
      <c r="AR655" s="249">
        <v>0</v>
      </c>
      <c r="AS655" s="249">
        <v>6510.72</v>
      </c>
      <c r="AT655" s="249">
        <v>579031.93000000005</v>
      </c>
      <c r="AU655" s="249">
        <v>570001.78</v>
      </c>
      <c r="AV655" s="92">
        <v>44985</v>
      </c>
      <c r="AW655" t="s">
        <v>1</v>
      </c>
      <c r="AX655">
        <v>2023</v>
      </c>
      <c r="AY655" t="s">
        <v>184</v>
      </c>
    </row>
    <row r="656" spans="1:51" x14ac:dyDescent="0.25">
      <c r="A656" s="247">
        <v>106</v>
      </c>
      <c r="B656" s="248" t="s">
        <v>92</v>
      </c>
      <c r="C656" s="249">
        <v>4086419.3100000005</v>
      </c>
      <c r="D656" s="249">
        <v>0</v>
      </c>
      <c r="E656" s="249">
        <v>0</v>
      </c>
      <c r="F656" s="249">
        <v>0</v>
      </c>
      <c r="G656" s="249">
        <v>0</v>
      </c>
      <c r="H656" s="91">
        <v>0</v>
      </c>
      <c r="I656" s="91">
        <v>0</v>
      </c>
      <c r="J656" s="249">
        <v>17988.25</v>
      </c>
      <c r="K656" s="249">
        <v>0</v>
      </c>
      <c r="L656" s="91">
        <v>0</v>
      </c>
      <c r="M656" s="249">
        <v>0</v>
      </c>
      <c r="N656" s="249">
        <v>0</v>
      </c>
      <c r="O656" s="249">
        <v>0</v>
      </c>
      <c r="P656" s="249">
        <v>10316.77</v>
      </c>
      <c r="Q656" s="91">
        <v>0</v>
      </c>
      <c r="R656" s="91">
        <v>0</v>
      </c>
      <c r="S656" s="91">
        <v>0</v>
      </c>
      <c r="T656" s="249">
        <v>28305.02</v>
      </c>
      <c r="U656" s="249">
        <v>49841.35</v>
      </c>
      <c r="V656" s="249">
        <v>12659.24</v>
      </c>
      <c r="W656" s="249">
        <v>8321.39</v>
      </c>
      <c r="X656" s="249">
        <v>31642</v>
      </c>
      <c r="Y656" s="249">
        <v>188050.46</v>
      </c>
      <c r="Z656" s="249">
        <v>0</v>
      </c>
      <c r="AA656" s="249">
        <v>2654.27</v>
      </c>
      <c r="AB656" s="249">
        <v>0</v>
      </c>
      <c r="AC656" s="330">
        <v>85820.02</v>
      </c>
      <c r="AD656" s="249">
        <v>1129.1500000000001</v>
      </c>
      <c r="AE656" s="249">
        <v>6257.8</v>
      </c>
      <c r="AF656" s="249">
        <v>0</v>
      </c>
      <c r="AG656" s="249">
        <v>0</v>
      </c>
      <c r="AH656" s="249">
        <v>0</v>
      </c>
      <c r="AI656" s="249">
        <v>0</v>
      </c>
      <c r="AJ656" s="249">
        <v>0</v>
      </c>
      <c r="AK656" s="249">
        <v>762517.03</v>
      </c>
      <c r="AL656" s="249">
        <v>44562.400000000001</v>
      </c>
      <c r="AM656" s="91">
        <v>0</v>
      </c>
      <c r="AN656" s="249">
        <v>220490.19</v>
      </c>
      <c r="AO656" s="249">
        <v>0</v>
      </c>
      <c r="AP656" s="249">
        <v>13722.45</v>
      </c>
      <c r="AQ656" s="249">
        <v>0</v>
      </c>
      <c r="AR656" s="249">
        <v>0</v>
      </c>
      <c r="AS656" s="249">
        <v>386375.68000000005</v>
      </c>
      <c r="AT656" s="249">
        <v>3671738.6100000003</v>
      </c>
      <c r="AU656" s="249">
        <v>2630446.54</v>
      </c>
      <c r="AV656" s="92">
        <v>44985</v>
      </c>
      <c r="AW656" t="s">
        <v>1</v>
      </c>
      <c r="AX656">
        <v>2023</v>
      </c>
      <c r="AY656" t="s">
        <v>172</v>
      </c>
    </row>
    <row r="657" spans="1:51" x14ac:dyDescent="0.25">
      <c r="A657" s="247">
        <v>107</v>
      </c>
      <c r="B657" s="248" t="s">
        <v>60</v>
      </c>
      <c r="C657" s="249">
        <v>45379592.670000002</v>
      </c>
      <c r="D657" s="249">
        <v>0</v>
      </c>
      <c r="E657" s="249">
        <v>0</v>
      </c>
      <c r="F657" s="249">
        <v>0</v>
      </c>
      <c r="G657" s="249">
        <v>1385.69</v>
      </c>
      <c r="H657" s="91">
        <v>0</v>
      </c>
      <c r="I657" s="91">
        <v>0</v>
      </c>
      <c r="J657" s="249">
        <v>11665.05</v>
      </c>
      <c r="K657" s="249">
        <v>277116.73</v>
      </c>
      <c r="L657" s="91">
        <v>0</v>
      </c>
      <c r="M657" s="249">
        <v>1248873.68</v>
      </c>
      <c r="N657" s="249">
        <v>7644398.9800000004</v>
      </c>
      <c r="O657" s="249">
        <v>8893272.6600000001</v>
      </c>
      <c r="P657" s="249">
        <v>116830.48</v>
      </c>
      <c r="Q657" s="91">
        <v>0</v>
      </c>
      <c r="R657" s="91">
        <v>0</v>
      </c>
      <c r="S657" s="91">
        <v>0</v>
      </c>
      <c r="T657" s="249">
        <v>9300270.6100000013</v>
      </c>
      <c r="U657" s="249">
        <v>29303.74</v>
      </c>
      <c r="V657" s="249">
        <v>13972.36</v>
      </c>
      <c r="W657" s="249">
        <v>0</v>
      </c>
      <c r="X657" s="249">
        <v>223205.91</v>
      </c>
      <c r="Y657" s="249">
        <v>0</v>
      </c>
      <c r="Z657" s="249">
        <v>0</v>
      </c>
      <c r="AA657" s="249">
        <v>206457.63</v>
      </c>
      <c r="AB657" s="249">
        <v>0</v>
      </c>
      <c r="AC657" s="330">
        <v>3491008.57</v>
      </c>
      <c r="AD657" s="249">
        <v>3279915.66</v>
      </c>
      <c r="AE657" s="249">
        <v>7387.4</v>
      </c>
      <c r="AF657" s="249">
        <v>0</v>
      </c>
      <c r="AG657" s="249">
        <v>0</v>
      </c>
      <c r="AH657" s="249">
        <v>0</v>
      </c>
      <c r="AI657" s="249">
        <v>0</v>
      </c>
      <c r="AJ657" s="249">
        <v>24345354</v>
      </c>
      <c r="AK657" s="249">
        <v>772741.95</v>
      </c>
      <c r="AL657" s="249">
        <v>105050.26</v>
      </c>
      <c r="AM657" s="91">
        <v>0</v>
      </c>
      <c r="AN657" s="249">
        <v>603549.79</v>
      </c>
      <c r="AO657" s="249">
        <v>0</v>
      </c>
      <c r="AP657" s="249">
        <v>0</v>
      </c>
      <c r="AQ657" s="249">
        <v>0</v>
      </c>
      <c r="AR657" s="249">
        <v>0</v>
      </c>
      <c r="AS657" s="249">
        <v>31596605.27</v>
      </c>
      <c r="AT657" s="249">
        <v>4482716.79</v>
      </c>
      <c r="AU657" s="249">
        <v>3001374.79</v>
      </c>
      <c r="AV657" s="92">
        <v>44985</v>
      </c>
      <c r="AW657" t="s">
        <v>1</v>
      </c>
      <c r="AX657">
        <v>2023</v>
      </c>
      <c r="AY657" t="s">
        <v>160</v>
      </c>
    </row>
    <row r="658" spans="1:51" x14ac:dyDescent="0.25">
      <c r="A658" s="247">
        <v>108</v>
      </c>
      <c r="B658" s="248" t="s">
        <v>102</v>
      </c>
      <c r="C658" s="249">
        <v>309924.76</v>
      </c>
      <c r="D658" s="249">
        <v>0</v>
      </c>
      <c r="E658" s="249">
        <v>0</v>
      </c>
      <c r="F658" s="249">
        <v>0</v>
      </c>
      <c r="G658" s="249">
        <v>0</v>
      </c>
      <c r="H658" s="91">
        <v>0</v>
      </c>
      <c r="I658" s="91">
        <v>0</v>
      </c>
      <c r="J658" s="249">
        <v>735</v>
      </c>
      <c r="K658" s="249">
        <v>0</v>
      </c>
      <c r="L658" s="91">
        <v>0</v>
      </c>
      <c r="M658" s="249">
        <v>156381.03</v>
      </c>
      <c r="N658" s="249">
        <v>1495.98</v>
      </c>
      <c r="O658" s="249">
        <v>157877.01</v>
      </c>
      <c r="P658" s="249">
        <v>1934.78</v>
      </c>
      <c r="Q658" s="91">
        <v>0</v>
      </c>
      <c r="R658" s="91">
        <v>0</v>
      </c>
      <c r="S658" s="91">
        <v>0</v>
      </c>
      <c r="T658" s="249">
        <v>160546.79</v>
      </c>
      <c r="U658" s="249">
        <v>1200</v>
      </c>
      <c r="V658" s="249">
        <v>0</v>
      </c>
      <c r="W658" s="249">
        <v>0</v>
      </c>
      <c r="X658" s="249">
        <v>0</v>
      </c>
      <c r="Y658" s="249">
        <v>0</v>
      </c>
      <c r="Z658" s="249">
        <v>0</v>
      </c>
      <c r="AA658" s="249">
        <v>7824.32</v>
      </c>
      <c r="AB658" s="249">
        <v>0</v>
      </c>
      <c r="AC658" s="330">
        <v>117460.05</v>
      </c>
      <c r="AD658" s="249">
        <v>0</v>
      </c>
      <c r="AE658" s="249">
        <v>9860.2000000000007</v>
      </c>
      <c r="AF658" s="249">
        <v>0</v>
      </c>
      <c r="AG658" s="249">
        <v>0</v>
      </c>
      <c r="AH658" s="249">
        <v>0</v>
      </c>
      <c r="AI658" s="249">
        <v>0</v>
      </c>
      <c r="AJ658" s="249">
        <v>0</v>
      </c>
      <c r="AK658" s="249">
        <v>0</v>
      </c>
      <c r="AL658" s="249">
        <v>0</v>
      </c>
      <c r="AM658" s="91">
        <v>0</v>
      </c>
      <c r="AN658" s="249">
        <v>5212.3999999999996</v>
      </c>
      <c r="AO658" s="249">
        <v>0</v>
      </c>
      <c r="AP658" s="249">
        <v>0</v>
      </c>
      <c r="AQ658" s="249">
        <v>0</v>
      </c>
      <c r="AR658" s="249">
        <v>0</v>
      </c>
      <c r="AS658" s="249">
        <v>136344.57</v>
      </c>
      <c r="AT658" s="249">
        <v>13033.4</v>
      </c>
      <c r="AU658" s="249">
        <v>7821</v>
      </c>
      <c r="AV658" s="92">
        <v>44985</v>
      </c>
      <c r="AW658" t="s">
        <v>1</v>
      </c>
      <c r="AX658">
        <v>2023</v>
      </c>
      <c r="AY658" t="s">
        <v>183</v>
      </c>
    </row>
    <row r="659" spans="1:51" x14ac:dyDescent="0.25">
      <c r="A659" s="247">
        <v>109</v>
      </c>
      <c r="B659" s="248" t="s">
        <v>66</v>
      </c>
      <c r="C659" s="249">
        <v>81054968.379999995</v>
      </c>
      <c r="D659" s="249">
        <v>3449395.47</v>
      </c>
      <c r="E659" s="249">
        <v>0</v>
      </c>
      <c r="F659" s="249">
        <v>0</v>
      </c>
      <c r="G659" s="249">
        <v>0</v>
      </c>
      <c r="H659" s="91">
        <v>0</v>
      </c>
      <c r="I659" s="91">
        <v>0</v>
      </c>
      <c r="J659" s="249">
        <v>630836.67999999993</v>
      </c>
      <c r="K659" s="249">
        <v>66165.76999999999</v>
      </c>
      <c r="L659" s="91">
        <v>0</v>
      </c>
      <c r="M659" s="249">
        <v>40049.78</v>
      </c>
      <c r="N659" s="249">
        <v>37929957.859999999</v>
      </c>
      <c r="O659" s="249">
        <v>37970007.640000001</v>
      </c>
      <c r="P659" s="249">
        <v>3604664.6399999997</v>
      </c>
      <c r="Q659" s="91">
        <v>0</v>
      </c>
      <c r="R659" s="91">
        <v>0</v>
      </c>
      <c r="S659" s="91">
        <v>0</v>
      </c>
      <c r="T659" s="249">
        <v>45721070.200000003</v>
      </c>
      <c r="U659" s="249">
        <v>4675548.4300000006</v>
      </c>
      <c r="V659" s="249">
        <v>1110927.3600000001</v>
      </c>
      <c r="W659" s="249">
        <v>0</v>
      </c>
      <c r="X659" s="249">
        <v>537186.69999999995</v>
      </c>
      <c r="Y659" s="249">
        <v>2137.8000000000002</v>
      </c>
      <c r="Z659" s="249">
        <v>0</v>
      </c>
      <c r="AA659" s="249">
        <v>8085871.7000000002</v>
      </c>
      <c r="AB659" s="249">
        <v>0</v>
      </c>
      <c r="AC659" s="330">
        <v>5212030.5199999996</v>
      </c>
      <c r="AD659" s="249">
        <v>0</v>
      </c>
      <c r="AE659" s="249">
        <v>0</v>
      </c>
      <c r="AF659" s="249">
        <v>0</v>
      </c>
      <c r="AG659" s="249">
        <v>0</v>
      </c>
      <c r="AH659" s="249">
        <v>0</v>
      </c>
      <c r="AI659" s="249">
        <v>0</v>
      </c>
      <c r="AJ659" s="249">
        <v>15209854.620000001</v>
      </c>
      <c r="AK659" s="249">
        <v>358729.41</v>
      </c>
      <c r="AL659" s="249">
        <v>52116.78</v>
      </c>
      <c r="AM659" s="91">
        <v>0</v>
      </c>
      <c r="AN659" s="249">
        <v>78492.240000000005</v>
      </c>
      <c r="AO659" s="249">
        <v>8502.6200000000008</v>
      </c>
      <c r="AP659" s="249">
        <v>2500</v>
      </c>
      <c r="AQ659" s="249">
        <v>0</v>
      </c>
      <c r="AR659" s="249">
        <v>0</v>
      </c>
      <c r="AS659" s="249">
        <v>34833557.130000003</v>
      </c>
      <c r="AT659" s="249">
        <v>500341.04999999993</v>
      </c>
      <c r="AU659" s="249">
        <v>0</v>
      </c>
      <c r="AV659" s="92">
        <v>44985</v>
      </c>
      <c r="AW659" t="s">
        <v>1</v>
      </c>
      <c r="AX659">
        <v>2023</v>
      </c>
      <c r="AY659" t="s">
        <v>157</v>
      </c>
    </row>
    <row r="660" spans="1:51" x14ac:dyDescent="0.25">
      <c r="A660" s="247">
        <v>110</v>
      </c>
      <c r="B660" s="248" t="s">
        <v>71</v>
      </c>
      <c r="C660" s="249">
        <v>4309577.66</v>
      </c>
      <c r="D660" s="249">
        <v>0</v>
      </c>
      <c r="E660" s="249">
        <v>0</v>
      </c>
      <c r="F660" s="249">
        <v>0</v>
      </c>
      <c r="G660" s="249">
        <v>0</v>
      </c>
      <c r="H660" s="91">
        <v>0</v>
      </c>
      <c r="I660" s="91">
        <v>0</v>
      </c>
      <c r="J660" s="249">
        <v>4266.1899999999996</v>
      </c>
      <c r="K660" s="249">
        <v>0</v>
      </c>
      <c r="L660" s="91">
        <v>0</v>
      </c>
      <c r="M660" s="249">
        <v>0</v>
      </c>
      <c r="N660" s="249">
        <v>409182.02999999997</v>
      </c>
      <c r="O660" s="249">
        <v>409182.02999999997</v>
      </c>
      <c r="P660" s="249">
        <v>15327.6</v>
      </c>
      <c r="Q660" s="91">
        <v>0</v>
      </c>
      <c r="R660" s="91">
        <v>0</v>
      </c>
      <c r="S660" s="91">
        <v>0</v>
      </c>
      <c r="T660" s="249">
        <v>428775.81999999995</v>
      </c>
      <c r="U660" s="249">
        <v>0</v>
      </c>
      <c r="V660" s="249">
        <v>0</v>
      </c>
      <c r="W660" s="249">
        <v>0</v>
      </c>
      <c r="X660" s="249">
        <v>7023.85</v>
      </c>
      <c r="Y660" s="249">
        <v>0</v>
      </c>
      <c r="Z660" s="249">
        <v>0</v>
      </c>
      <c r="AA660" s="249">
        <v>0</v>
      </c>
      <c r="AB660" s="249">
        <v>0</v>
      </c>
      <c r="AC660" s="330">
        <v>0</v>
      </c>
      <c r="AD660" s="249">
        <v>0</v>
      </c>
      <c r="AE660" s="249">
        <v>0</v>
      </c>
      <c r="AF660" s="249">
        <v>0</v>
      </c>
      <c r="AG660" s="249">
        <v>0</v>
      </c>
      <c r="AH660" s="249">
        <v>0</v>
      </c>
      <c r="AI660" s="249">
        <v>0</v>
      </c>
      <c r="AJ660" s="249">
        <v>0</v>
      </c>
      <c r="AK660" s="249">
        <v>28711.3</v>
      </c>
      <c r="AL660" s="249">
        <v>31636.44</v>
      </c>
      <c r="AM660" s="91">
        <v>0</v>
      </c>
      <c r="AN660" s="249">
        <v>275828.34000000003</v>
      </c>
      <c r="AO660" s="249">
        <v>86951.23</v>
      </c>
      <c r="AP660" s="249">
        <v>1550</v>
      </c>
      <c r="AQ660" s="249">
        <v>0</v>
      </c>
      <c r="AR660" s="249">
        <v>0</v>
      </c>
      <c r="AS660" s="249">
        <v>7023.85</v>
      </c>
      <c r="AT660" s="249">
        <v>3873777.99</v>
      </c>
      <c r="AU660" s="249">
        <v>3449100.68</v>
      </c>
      <c r="AV660" s="92">
        <v>44985</v>
      </c>
      <c r="AW660" t="s">
        <v>1</v>
      </c>
      <c r="AX660">
        <v>2023</v>
      </c>
      <c r="AY660" t="s">
        <v>173</v>
      </c>
    </row>
    <row r="661" spans="1:51" x14ac:dyDescent="0.25">
      <c r="A661" s="247">
        <v>111</v>
      </c>
      <c r="B661" s="248" t="s">
        <v>95</v>
      </c>
      <c r="C661" s="249">
        <v>932671.58</v>
      </c>
      <c r="D661" s="249">
        <v>0</v>
      </c>
      <c r="E661" s="249">
        <v>0</v>
      </c>
      <c r="F661" s="249">
        <v>0</v>
      </c>
      <c r="G661" s="249">
        <v>0</v>
      </c>
      <c r="H661" s="91">
        <v>0</v>
      </c>
      <c r="I661" s="91">
        <v>0</v>
      </c>
      <c r="J661" s="249">
        <v>0</v>
      </c>
      <c r="K661" s="249">
        <v>0</v>
      </c>
      <c r="L661" s="91">
        <v>0</v>
      </c>
      <c r="M661" s="249">
        <v>0</v>
      </c>
      <c r="N661" s="249">
        <v>0</v>
      </c>
      <c r="O661" s="249">
        <v>0</v>
      </c>
      <c r="P661" s="249">
        <v>0</v>
      </c>
      <c r="Q661" s="91">
        <v>0</v>
      </c>
      <c r="R661" s="91">
        <v>0</v>
      </c>
      <c r="S661" s="91">
        <v>0</v>
      </c>
      <c r="T661" s="249">
        <v>0</v>
      </c>
      <c r="U661" s="249">
        <v>9695.2199999999993</v>
      </c>
      <c r="V661" s="249">
        <v>0</v>
      </c>
      <c r="W661" s="249">
        <v>0</v>
      </c>
      <c r="X661" s="249">
        <v>0</v>
      </c>
      <c r="Y661" s="249">
        <v>0</v>
      </c>
      <c r="Z661" s="249">
        <v>0</v>
      </c>
      <c r="AA661" s="249">
        <v>0</v>
      </c>
      <c r="AB661" s="249">
        <v>0</v>
      </c>
      <c r="AC661" s="330">
        <v>11982.35</v>
      </c>
      <c r="AD661" s="249">
        <v>0</v>
      </c>
      <c r="AE661" s="249">
        <v>0</v>
      </c>
      <c r="AF661" s="249">
        <v>0</v>
      </c>
      <c r="AG661" s="249">
        <v>0</v>
      </c>
      <c r="AH661" s="249">
        <v>0</v>
      </c>
      <c r="AI661" s="249">
        <v>0</v>
      </c>
      <c r="AJ661" s="249">
        <v>0</v>
      </c>
      <c r="AK661" s="249">
        <v>58659.89</v>
      </c>
      <c r="AL661" s="249">
        <v>1708.1</v>
      </c>
      <c r="AM661" s="91">
        <v>0</v>
      </c>
      <c r="AN661" s="249">
        <v>58719.87</v>
      </c>
      <c r="AO661" s="249">
        <v>0</v>
      </c>
      <c r="AP661" s="249">
        <v>3300</v>
      </c>
      <c r="AQ661" s="249">
        <v>0</v>
      </c>
      <c r="AR661" s="249">
        <v>0</v>
      </c>
      <c r="AS661" s="249">
        <v>21677.57</v>
      </c>
      <c r="AT661" s="249">
        <v>910994.01</v>
      </c>
      <c r="AU661" s="249">
        <v>788606.15</v>
      </c>
      <c r="AV661" s="92">
        <v>44985</v>
      </c>
      <c r="AW661" t="s">
        <v>1</v>
      </c>
      <c r="AX661">
        <v>2023</v>
      </c>
      <c r="AY661" t="s">
        <v>182</v>
      </c>
    </row>
    <row r="662" spans="1:51" x14ac:dyDescent="0.25">
      <c r="A662" s="247">
        <v>113</v>
      </c>
      <c r="B662" s="248" t="s">
        <v>63</v>
      </c>
      <c r="C662" s="249">
        <v>4140022.4299999997</v>
      </c>
      <c r="D662" s="249">
        <v>0</v>
      </c>
      <c r="E662" s="249">
        <v>0</v>
      </c>
      <c r="F662" s="249">
        <v>0</v>
      </c>
      <c r="G662" s="249">
        <v>0</v>
      </c>
      <c r="H662" s="91">
        <v>0</v>
      </c>
      <c r="I662" s="91">
        <v>0</v>
      </c>
      <c r="J662" s="249">
        <v>14451.81</v>
      </c>
      <c r="K662" s="249">
        <v>9.9700000000000006</v>
      </c>
      <c r="L662" s="91">
        <v>0</v>
      </c>
      <c r="M662" s="249">
        <v>587986.66</v>
      </c>
      <c r="N662" s="249">
        <v>1560316.15</v>
      </c>
      <c r="O662" s="249">
        <v>2148302.81</v>
      </c>
      <c r="P662" s="249">
        <v>41250.25</v>
      </c>
      <c r="Q662" s="91">
        <v>0</v>
      </c>
      <c r="R662" s="91">
        <v>0</v>
      </c>
      <c r="S662" s="91">
        <v>0</v>
      </c>
      <c r="T662" s="249">
        <v>2204014.84</v>
      </c>
      <c r="U662" s="249">
        <v>0</v>
      </c>
      <c r="V662" s="249">
        <v>0</v>
      </c>
      <c r="W662" s="249">
        <v>0</v>
      </c>
      <c r="X662" s="249">
        <v>19162.88</v>
      </c>
      <c r="Y662" s="249">
        <v>24847.200000000001</v>
      </c>
      <c r="Z662" s="249">
        <v>0</v>
      </c>
      <c r="AA662" s="249">
        <v>245510.33</v>
      </c>
      <c r="AB662" s="249">
        <v>0</v>
      </c>
      <c r="AC662" s="330">
        <v>270453.82</v>
      </c>
      <c r="AD662" s="249">
        <v>0</v>
      </c>
      <c r="AE662" s="249">
        <v>1117466.6100000001</v>
      </c>
      <c r="AF662" s="249">
        <v>0</v>
      </c>
      <c r="AG662" s="249">
        <v>0</v>
      </c>
      <c r="AH662" s="249">
        <v>0</v>
      </c>
      <c r="AI662" s="249">
        <v>0</v>
      </c>
      <c r="AJ662" s="249">
        <v>0</v>
      </c>
      <c r="AK662" s="249">
        <v>189062.79</v>
      </c>
      <c r="AL662" s="249">
        <v>2200</v>
      </c>
      <c r="AM662" s="91">
        <v>0</v>
      </c>
      <c r="AN662" s="249">
        <v>53510.96</v>
      </c>
      <c r="AO662" s="249">
        <v>0</v>
      </c>
      <c r="AP662" s="249">
        <v>827</v>
      </c>
      <c r="AQ662" s="249">
        <v>0</v>
      </c>
      <c r="AR662" s="249">
        <v>0</v>
      </c>
      <c r="AS662" s="249">
        <v>1677440.84</v>
      </c>
      <c r="AT662" s="249">
        <v>258566.75</v>
      </c>
      <c r="AU662" s="249">
        <v>12966</v>
      </c>
      <c r="AV662" s="92">
        <v>44985</v>
      </c>
      <c r="AW662" t="s">
        <v>1</v>
      </c>
      <c r="AX662">
        <v>2023</v>
      </c>
      <c r="AY662" t="s">
        <v>171</v>
      </c>
    </row>
    <row r="663" spans="1:51" x14ac:dyDescent="0.25">
      <c r="A663" s="247">
        <v>114</v>
      </c>
      <c r="B663" s="248" t="s">
        <v>76</v>
      </c>
      <c r="C663" s="249">
        <v>71343421.659999996</v>
      </c>
      <c r="D663" s="249">
        <v>0</v>
      </c>
      <c r="E663" s="249">
        <v>0</v>
      </c>
      <c r="F663" s="249">
        <v>0</v>
      </c>
      <c r="G663" s="249">
        <v>0</v>
      </c>
      <c r="H663" s="91">
        <v>0</v>
      </c>
      <c r="I663" s="91">
        <v>0</v>
      </c>
      <c r="J663" s="249">
        <v>32098.17</v>
      </c>
      <c r="K663" s="249">
        <v>550373.14</v>
      </c>
      <c r="L663" s="91">
        <v>0</v>
      </c>
      <c r="M663" s="249">
        <v>43841661.280000001</v>
      </c>
      <c r="N663" s="249">
        <v>4209238.5999999996</v>
      </c>
      <c r="O663" s="249">
        <v>48050899.880000003</v>
      </c>
      <c r="P663" s="249">
        <v>7072.77</v>
      </c>
      <c r="Q663" s="91">
        <v>0</v>
      </c>
      <c r="R663" s="91">
        <v>0</v>
      </c>
      <c r="S663" s="91">
        <v>0</v>
      </c>
      <c r="T663" s="249">
        <v>48640443.960000001</v>
      </c>
      <c r="U663" s="249">
        <v>1472152.57</v>
      </c>
      <c r="V663" s="249">
        <v>553481.22</v>
      </c>
      <c r="W663" s="249">
        <v>300014.46000000002</v>
      </c>
      <c r="X663" s="249">
        <v>7285774.4199999999</v>
      </c>
      <c r="Y663" s="249">
        <v>386946.26</v>
      </c>
      <c r="Z663" s="249">
        <v>0</v>
      </c>
      <c r="AA663" s="249">
        <v>0</v>
      </c>
      <c r="AB663" s="249">
        <v>0</v>
      </c>
      <c r="AC663" s="330">
        <v>4547826.07</v>
      </c>
      <c r="AD663" s="249">
        <v>815799.78</v>
      </c>
      <c r="AE663" s="249">
        <v>172466.43</v>
      </c>
      <c r="AF663" s="249">
        <v>0</v>
      </c>
      <c r="AG663" s="249">
        <v>0</v>
      </c>
      <c r="AH663" s="249">
        <v>0</v>
      </c>
      <c r="AI663" s="249">
        <v>0</v>
      </c>
      <c r="AJ663" s="249">
        <v>3571626.47</v>
      </c>
      <c r="AK663" s="249">
        <v>658392.13</v>
      </c>
      <c r="AL663" s="249">
        <v>125709.43000000001</v>
      </c>
      <c r="AM663" s="91">
        <v>0</v>
      </c>
      <c r="AN663" s="249">
        <v>774881.18</v>
      </c>
      <c r="AO663" s="249">
        <v>0</v>
      </c>
      <c r="AP663" s="249">
        <v>129558.39</v>
      </c>
      <c r="AQ663" s="249">
        <v>0</v>
      </c>
      <c r="AR663" s="249">
        <v>0</v>
      </c>
      <c r="AS663" s="249">
        <v>19106087.68</v>
      </c>
      <c r="AT663" s="249">
        <v>3596890.02</v>
      </c>
      <c r="AU663" s="249">
        <v>1908348.89</v>
      </c>
      <c r="AV663" s="92">
        <v>44985</v>
      </c>
      <c r="AW663" t="s">
        <v>1</v>
      </c>
      <c r="AX663">
        <v>2023</v>
      </c>
      <c r="AY663" t="s">
        <v>154</v>
      </c>
    </row>
    <row r="664" spans="1:51" x14ac:dyDescent="0.25">
      <c r="A664" s="247">
        <v>115</v>
      </c>
      <c r="B664" s="90" t="s">
        <v>290</v>
      </c>
      <c r="C664" s="249">
        <v>2899.66</v>
      </c>
      <c r="D664" s="249">
        <v>1284</v>
      </c>
      <c r="E664" s="249">
        <v>0</v>
      </c>
      <c r="F664" s="249">
        <v>0</v>
      </c>
      <c r="G664" s="249">
        <v>0</v>
      </c>
      <c r="H664" s="91">
        <v>0</v>
      </c>
      <c r="I664" s="91">
        <v>0</v>
      </c>
      <c r="J664" s="249">
        <v>0</v>
      </c>
      <c r="K664" s="249">
        <v>0</v>
      </c>
      <c r="L664" s="91">
        <v>0</v>
      </c>
      <c r="M664" s="249">
        <v>0</v>
      </c>
      <c r="N664" s="249">
        <v>0</v>
      </c>
      <c r="O664" s="249">
        <v>0</v>
      </c>
      <c r="P664" s="249">
        <v>0</v>
      </c>
      <c r="Q664" s="91">
        <v>0</v>
      </c>
      <c r="R664" s="91">
        <v>0</v>
      </c>
      <c r="S664" s="91">
        <v>0</v>
      </c>
      <c r="T664" s="249">
        <v>1284</v>
      </c>
      <c r="U664" s="249">
        <v>958.27</v>
      </c>
      <c r="V664" s="249">
        <v>657.39</v>
      </c>
      <c r="W664" s="249">
        <v>0</v>
      </c>
      <c r="X664" s="249">
        <v>0</v>
      </c>
      <c r="Y664" s="249">
        <v>0</v>
      </c>
      <c r="Z664" s="249">
        <v>0</v>
      </c>
      <c r="AA664" s="249">
        <v>0</v>
      </c>
      <c r="AB664" s="249">
        <v>0</v>
      </c>
      <c r="AC664" s="330">
        <v>0</v>
      </c>
      <c r="AD664" s="249">
        <v>0</v>
      </c>
      <c r="AE664" s="249">
        <v>0</v>
      </c>
      <c r="AF664" s="249">
        <v>0</v>
      </c>
      <c r="AG664" s="249">
        <v>0</v>
      </c>
      <c r="AH664" s="249">
        <v>0</v>
      </c>
      <c r="AI664" s="249">
        <v>0</v>
      </c>
      <c r="AJ664" s="249">
        <v>0</v>
      </c>
      <c r="AK664" s="249">
        <v>0</v>
      </c>
      <c r="AL664" s="249">
        <v>0</v>
      </c>
      <c r="AM664" s="91">
        <v>0</v>
      </c>
      <c r="AN664" s="249">
        <v>0</v>
      </c>
      <c r="AO664" s="249">
        <v>0</v>
      </c>
      <c r="AP664" s="249">
        <v>0</v>
      </c>
      <c r="AQ664" s="249">
        <v>0</v>
      </c>
      <c r="AR664" s="249">
        <v>0</v>
      </c>
      <c r="AS664" s="249">
        <v>1615.6599999999999</v>
      </c>
      <c r="AT664" s="249">
        <v>0</v>
      </c>
      <c r="AU664" s="249">
        <v>0</v>
      </c>
      <c r="AV664" s="92">
        <v>44985</v>
      </c>
      <c r="AW664" t="s">
        <v>1</v>
      </c>
      <c r="AX664">
        <v>2023</v>
      </c>
      <c r="AY664" t="s">
        <v>291</v>
      </c>
    </row>
    <row r="665" spans="1:51" x14ac:dyDescent="0.25">
      <c r="A665" s="247">
        <v>117</v>
      </c>
      <c r="B665" s="248" t="s">
        <v>87</v>
      </c>
      <c r="C665" s="249">
        <v>85978840.120000005</v>
      </c>
      <c r="D665" s="249">
        <v>47407.58</v>
      </c>
      <c r="E665" s="249">
        <v>0</v>
      </c>
      <c r="F665" s="249">
        <v>0</v>
      </c>
      <c r="G665" s="249">
        <v>109677.5</v>
      </c>
      <c r="H665" s="91">
        <v>0</v>
      </c>
      <c r="I665" s="91">
        <v>0</v>
      </c>
      <c r="J665" s="249">
        <v>69760.59</v>
      </c>
      <c r="K665" s="249">
        <v>127350.06</v>
      </c>
      <c r="L665" s="91">
        <v>0</v>
      </c>
      <c r="M665" s="249">
        <v>30626807.93</v>
      </c>
      <c r="N665" s="249">
        <v>19996608.02</v>
      </c>
      <c r="O665" s="249">
        <v>50623415.950000003</v>
      </c>
      <c r="P665" s="249">
        <v>582387.64</v>
      </c>
      <c r="Q665" s="91">
        <v>0</v>
      </c>
      <c r="R665" s="91">
        <v>0</v>
      </c>
      <c r="S665" s="91">
        <v>0</v>
      </c>
      <c r="T665" s="249">
        <v>51559999.32</v>
      </c>
      <c r="U665" s="249">
        <v>1160768.77</v>
      </c>
      <c r="V665" s="249">
        <v>183940.14</v>
      </c>
      <c r="W665" s="249">
        <v>104355.15</v>
      </c>
      <c r="X665" s="249">
        <v>133794.74</v>
      </c>
      <c r="Y665" s="249">
        <v>643520.79999999993</v>
      </c>
      <c r="Z665" s="249">
        <v>0</v>
      </c>
      <c r="AA665" s="249">
        <v>0</v>
      </c>
      <c r="AB665" s="249">
        <v>0</v>
      </c>
      <c r="AC665" s="330">
        <v>11154968.41</v>
      </c>
      <c r="AD665" s="249">
        <v>13880854.42</v>
      </c>
      <c r="AE665" s="249">
        <v>1778578.25</v>
      </c>
      <c r="AF665" s="249">
        <v>0</v>
      </c>
      <c r="AG665" s="249">
        <v>0</v>
      </c>
      <c r="AH665" s="249">
        <v>0</v>
      </c>
      <c r="AI665" s="249">
        <v>0</v>
      </c>
      <c r="AJ665" s="249">
        <v>612140.66</v>
      </c>
      <c r="AK665" s="249">
        <v>1096339.73</v>
      </c>
      <c r="AL665" s="249">
        <v>358422.83</v>
      </c>
      <c r="AM665" s="91">
        <v>0</v>
      </c>
      <c r="AN665" s="249">
        <v>899735.5</v>
      </c>
      <c r="AO665" s="249">
        <v>0</v>
      </c>
      <c r="AP665" s="249">
        <v>18973.73</v>
      </c>
      <c r="AQ665" s="249">
        <v>0</v>
      </c>
      <c r="AR665" s="249">
        <v>0</v>
      </c>
      <c r="AS665" s="249">
        <v>29652921.34</v>
      </c>
      <c r="AT665" s="249">
        <v>4765919.4600000009</v>
      </c>
      <c r="AU665" s="249">
        <v>2392447.67</v>
      </c>
      <c r="AV665" s="92">
        <v>44985</v>
      </c>
      <c r="AW665" t="s">
        <v>1</v>
      </c>
      <c r="AX665">
        <v>2023</v>
      </c>
      <c r="AY665" t="s">
        <v>155</v>
      </c>
    </row>
    <row r="666" spans="1:51" x14ac:dyDescent="0.25">
      <c r="A666" s="247">
        <v>118</v>
      </c>
      <c r="B666" s="248" t="s">
        <v>93</v>
      </c>
      <c r="C666" s="249">
        <v>27269675.77</v>
      </c>
      <c r="D666" s="249">
        <v>5171.03</v>
      </c>
      <c r="E666" s="249">
        <v>0</v>
      </c>
      <c r="F666" s="249">
        <v>0</v>
      </c>
      <c r="G666" s="249">
        <v>42090.9</v>
      </c>
      <c r="H666" s="91">
        <v>0</v>
      </c>
      <c r="I666" s="91">
        <v>0</v>
      </c>
      <c r="J666" s="249">
        <v>68925.259999999995</v>
      </c>
      <c r="K666" s="249">
        <v>345676.63</v>
      </c>
      <c r="L666" s="91">
        <v>0</v>
      </c>
      <c r="M666" s="249">
        <v>9535607.9399999995</v>
      </c>
      <c r="N666" s="249">
        <v>15497607.77</v>
      </c>
      <c r="O666" s="249">
        <v>25033215.710000001</v>
      </c>
      <c r="P666" s="249">
        <v>190163.57</v>
      </c>
      <c r="Q666" s="91">
        <v>0</v>
      </c>
      <c r="R666" s="91">
        <v>0</v>
      </c>
      <c r="S666" s="91">
        <v>0</v>
      </c>
      <c r="T666" s="249">
        <v>25685243.100000001</v>
      </c>
      <c r="U666" s="249">
        <v>9858.68</v>
      </c>
      <c r="V666" s="249">
        <v>5880.17</v>
      </c>
      <c r="W666" s="249">
        <v>0</v>
      </c>
      <c r="X666" s="249">
        <v>0</v>
      </c>
      <c r="Y666" s="249">
        <v>0</v>
      </c>
      <c r="Z666" s="249">
        <v>0</v>
      </c>
      <c r="AA666" s="249">
        <v>0</v>
      </c>
      <c r="AB666" s="249">
        <v>0</v>
      </c>
      <c r="AC666" s="330">
        <v>0</v>
      </c>
      <c r="AD666" s="249">
        <v>0</v>
      </c>
      <c r="AE666" s="249">
        <v>0</v>
      </c>
      <c r="AF666" s="249">
        <v>0</v>
      </c>
      <c r="AG666" s="249">
        <v>0</v>
      </c>
      <c r="AH666" s="249">
        <v>0</v>
      </c>
      <c r="AI666" s="249">
        <v>0</v>
      </c>
      <c r="AJ666" s="249">
        <v>50850.59</v>
      </c>
      <c r="AK666" s="249">
        <v>0</v>
      </c>
      <c r="AL666" s="249">
        <v>16744.23</v>
      </c>
      <c r="AM666" s="91">
        <v>0</v>
      </c>
      <c r="AN666" s="249">
        <v>43949.18</v>
      </c>
      <c r="AO666" s="249">
        <v>0</v>
      </c>
      <c r="AP666" s="249">
        <v>4341.6400000000003</v>
      </c>
      <c r="AQ666" s="249">
        <v>0</v>
      </c>
      <c r="AR666" s="249">
        <v>0</v>
      </c>
      <c r="AS666" s="249">
        <v>66589.440000000002</v>
      </c>
      <c r="AT666" s="249">
        <v>1517843.2299999997</v>
      </c>
      <c r="AU666" s="249">
        <v>1452808.18</v>
      </c>
      <c r="AV666" s="92">
        <v>44985</v>
      </c>
      <c r="AW666" t="s">
        <v>1</v>
      </c>
      <c r="AX666">
        <v>2023</v>
      </c>
      <c r="AY666" t="s">
        <v>162</v>
      </c>
    </row>
    <row r="667" spans="1:51" x14ac:dyDescent="0.25">
      <c r="A667" s="247">
        <v>119</v>
      </c>
      <c r="B667" s="248" t="s">
        <v>101</v>
      </c>
      <c r="C667" s="249">
        <v>0</v>
      </c>
      <c r="D667" s="249">
        <v>0</v>
      </c>
      <c r="E667" s="249">
        <v>0</v>
      </c>
      <c r="F667" s="249">
        <v>0</v>
      </c>
      <c r="G667" s="249">
        <v>0</v>
      </c>
      <c r="H667" s="91">
        <v>0</v>
      </c>
      <c r="I667" s="91">
        <v>0</v>
      </c>
      <c r="J667" s="249">
        <v>0</v>
      </c>
      <c r="K667" s="249">
        <v>0</v>
      </c>
      <c r="L667" s="91">
        <v>0</v>
      </c>
      <c r="M667" s="249">
        <v>0</v>
      </c>
      <c r="N667" s="249">
        <v>0</v>
      </c>
      <c r="O667" s="249">
        <v>0</v>
      </c>
      <c r="P667" s="249">
        <v>0</v>
      </c>
      <c r="Q667" s="91">
        <v>0</v>
      </c>
      <c r="R667" s="91">
        <v>0</v>
      </c>
      <c r="S667" s="91">
        <v>0</v>
      </c>
      <c r="T667" s="249">
        <v>0</v>
      </c>
      <c r="U667" s="249">
        <v>0</v>
      </c>
      <c r="V667" s="249">
        <v>0</v>
      </c>
      <c r="W667" s="249">
        <v>0</v>
      </c>
      <c r="X667" s="249">
        <v>0</v>
      </c>
      <c r="Y667" s="249">
        <v>0</v>
      </c>
      <c r="Z667" s="249">
        <v>0</v>
      </c>
      <c r="AA667" s="249">
        <v>0</v>
      </c>
      <c r="AB667" s="249">
        <v>0</v>
      </c>
      <c r="AC667" s="330">
        <v>0</v>
      </c>
      <c r="AD667" s="249">
        <v>0</v>
      </c>
      <c r="AE667" s="249">
        <v>0</v>
      </c>
      <c r="AF667" s="249">
        <v>0</v>
      </c>
      <c r="AG667" s="249">
        <v>0</v>
      </c>
      <c r="AH667" s="249">
        <v>0</v>
      </c>
      <c r="AI667" s="249">
        <v>0</v>
      </c>
      <c r="AJ667" s="249">
        <v>0</v>
      </c>
      <c r="AK667" s="249">
        <v>0</v>
      </c>
      <c r="AL667" s="249">
        <v>0</v>
      </c>
      <c r="AM667" s="91">
        <v>0</v>
      </c>
      <c r="AN667" s="249">
        <v>0</v>
      </c>
      <c r="AO667" s="249">
        <v>0</v>
      </c>
      <c r="AP667" s="249">
        <v>0</v>
      </c>
      <c r="AQ667" s="249">
        <v>0</v>
      </c>
      <c r="AR667" s="249">
        <v>0</v>
      </c>
      <c r="AS667" s="249">
        <v>0</v>
      </c>
      <c r="AT667" s="249">
        <v>0</v>
      </c>
      <c r="AU667" s="249">
        <v>0</v>
      </c>
      <c r="AV667" s="92">
        <v>44985</v>
      </c>
      <c r="AW667" t="s">
        <v>1</v>
      </c>
      <c r="AX667">
        <v>2023</v>
      </c>
      <c r="AY667" t="s">
        <v>189</v>
      </c>
    </row>
    <row r="668" spans="1:51" x14ac:dyDescent="0.25">
      <c r="A668" s="247">
        <v>120</v>
      </c>
      <c r="B668" s="248" t="s">
        <v>78</v>
      </c>
      <c r="C668" s="249">
        <v>441010.24</v>
      </c>
      <c r="D668" s="249">
        <v>0</v>
      </c>
      <c r="E668" s="249">
        <v>0</v>
      </c>
      <c r="F668" s="249">
        <v>0</v>
      </c>
      <c r="G668" s="249">
        <v>33374.019999999997</v>
      </c>
      <c r="H668" s="91">
        <v>0</v>
      </c>
      <c r="I668" s="91">
        <v>0</v>
      </c>
      <c r="J668" s="249">
        <v>0</v>
      </c>
      <c r="K668" s="249">
        <v>17589.87</v>
      </c>
      <c r="L668" s="91">
        <v>0</v>
      </c>
      <c r="M668" s="249">
        <v>0</v>
      </c>
      <c r="N668" s="249">
        <v>354363.99</v>
      </c>
      <c r="O668" s="249">
        <v>354363.99</v>
      </c>
      <c r="P668" s="249">
        <v>35682.36</v>
      </c>
      <c r="Q668" s="91">
        <v>0</v>
      </c>
      <c r="R668" s="91">
        <v>0</v>
      </c>
      <c r="S668" s="91">
        <v>0</v>
      </c>
      <c r="T668" s="249">
        <v>441010.24</v>
      </c>
      <c r="U668" s="249">
        <v>0</v>
      </c>
      <c r="V668" s="249">
        <v>0</v>
      </c>
      <c r="W668" s="249">
        <v>0</v>
      </c>
      <c r="X668" s="249">
        <v>0</v>
      </c>
      <c r="Y668" s="249">
        <v>0</v>
      </c>
      <c r="Z668" s="249">
        <v>0</v>
      </c>
      <c r="AA668" s="249">
        <v>0</v>
      </c>
      <c r="AB668" s="249">
        <v>0</v>
      </c>
      <c r="AC668" s="330">
        <v>0</v>
      </c>
      <c r="AD668" s="249">
        <v>0</v>
      </c>
      <c r="AE668" s="249">
        <v>0</v>
      </c>
      <c r="AF668" s="249">
        <v>0</v>
      </c>
      <c r="AG668" s="249">
        <v>0</v>
      </c>
      <c r="AH668" s="249">
        <v>0</v>
      </c>
      <c r="AI668" s="249">
        <v>0</v>
      </c>
      <c r="AJ668" s="249">
        <v>0</v>
      </c>
      <c r="AK668" s="249">
        <v>0</v>
      </c>
      <c r="AL668" s="249">
        <v>0</v>
      </c>
      <c r="AM668" s="91">
        <v>0</v>
      </c>
      <c r="AN668" s="249">
        <v>0</v>
      </c>
      <c r="AO668" s="249">
        <v>0</v>
      </c>
      <c r="AP668" s="249">
        <v>0</v>
      </c>
      <c r="AQ668" s="249">
        <v>0</v>
      </c>
      <c r="AR668" s="249">
        <v>0</v>
      </c>
      <c r="AS668" s="249">
        <v>0</v>
      </c>
      <c r="AT668" s="249">
        <v>0</v>
      </c>
      <c r="AU668" s="249">
        <v>0</v>
      </c>
      <c r="AV668" s="92">
        <v>44985</v>
      </c>
      <c r="AW668" t="s">
        <v>1</v>
      </c>
      <c r="AX668">
        <v>2023</v>
      </c>
      <c r="AY668" t="s">
        <v>187</v>
      </c>
    </row>
    <row r="669" spans="1:51" x14ac:dyDescent="0.25">
      <c r="A669" s="247">
        <v>121</v>
      </c>
      <c r="B669" s="248" t="s">
        <v>68</v>
      </c>
      <c r="C669" s="249">
        <v>211270.15</v>
      </c>
      <c r="D669" s="249">
        <v>0</v>
      </c>
      <c r="E669" s="249">
        <v>0</v>
      </c>
      <c r="F669" s="249">
        <v>0</v>
      </c>
      <c r="G669" s="249">
        <v>0</v>
      </c>
      <c r="H669" s="91">
        <v>0</v>
      </c>
      <c r="I669" s="91">
        <v>0</v>
      </c>
      <c r="J669" s="249">
        <v>0</v>
      </c>
      <c r="K669" s="249">
        <v>0</v>
      </c>
      <c r="L669" s="91">
        <v>0</v>
      </c>
      <c r="M669" s="249">
        <v>0</v>
      </c>
      <c r="N669" s="249">
        <v>0</v>
      </c>
      <c r="O669" s="249">
        <v>0</v>
      </c>
      <c r="P669" s="249">
        <v>0</v>
      </c>
      <c r="Q669" s="91">
        <v>0</v>
      </c>
      <c r="R669" s="91">
        <v>0</v>
      </c>
      <c r="S669" s="91">
        <v>0</v>
      </c>
      <c r="T669" s="249">
        <v>0</v>
      </c>
      <c r="U669" s="249">
        <v>50365.82</v>
      </c>
      <c r="V669" s="249">
        <v>0</v>
      </c>
      <c r="W669" s="249">
        <v>0</v>
      </c>
      <c r="X669" s="249">
        <v>0</v>
      </c>
      <c r="Y669" s="249">
        <v>0</v>
      </c>
      <c r="Z669" s="249">
        <v>0</v>
      </c>
      <c r="AA669" s="249">
        <v>0</v>
      </c>
      <c r="AB669" s="249">
        <v>0</v>
      </c>
      <c r="AC669" s="330">
        <v>0</v>
      </c>
      <c r="AD669" s="249">
        <v>0</v>
      </c>
      <c r="AE669" s="249">
        <v>0</v>
      </c>
      <c r="AF669" s="249">
        <v>0</v>
      </c>
      <c r="AG669" s="249">
        <v>0</v>
      </c>
      <c r="AH669" s="249">
        <v>0</v>
      </c>
      <c r="AI669" s="249">
        <v>0</v>
      </c>
      <c r="AJ669" s="249">
        <v>75924.23</v>
      </c>
      <c r="AK669" s="249">
        <v>67873.36</v>
      </c>
      <c r="AL669" s="249">
        <v>0</v>
      </c>
      <c r="AM669" s="91">
        <v>0</v>
      </c>
      <c r="AN669" s="249">
        <v>16238.16</v>
      </c>
      <c r="AO669" s="249">
        <v>0</v>
      </c>
      <c r="AP669" s="249">
        <v>868.58</v>
      </c>
      <c r="AQ669" s="249">
        <v>0</v>
      </c>
      <c r="AR669" s="249">
        <v>0</v>
      </c>
      <c r="AS669" s="249">
        <v>126290.04999999999</v>
      </c>
      <c r="AT669" s="249">
        <v>84980.1</v>
      </c>
      <c r="AU669" s="249">
        <v>0</v>
      </c>
      <c r="AV669" s="92">
        <v>44985</v>
      </c>
      <c r="AW669" t="s">
        <v>1</v>
      </c>
      <c r="AX669">
        <v>2023</v>
      </c>
      <c r="AY669" t="s">
        <v>188</v>
      </c>
    </row>
    <row r="670" spans="1:51" x14ac:dyDescent="0.25">
      <c r="A670" s="247">
        <v>122</v>
      </c>
      <c r="B670" s="336" t="s">
        <v>69</v>
      </c>
      <c r="C670" s="249">
        <v>2859120.0300000003</v>
      </c>
      <c r="D670" s="249">
        <v>0</v>
      </c>
      <c r="E670" s="249">
        <v>0</v>
      </c>
      <c r="F670" s="249">
        <v>0</v>
      </c>
      <c r="G670" s="249">
        <v>0</v>
      </c>
      <c r="H670" s="91">
        <v>0</v>
      </c>
      <c r="I670" s="91">
        <v>0</v>
      </c>
      <c r="J670" s="249">
        <v>0</v>
      </c>
      <c r="K670" s="249">
        <v>0</v>
      </c>
      <c r="L670" s="91">
        <v>0</v>
      </c>
      <c r="M670" s="249">
        <v>407297.69</v>
      </c>
      <c r="N670" s="249">
        <v>0</v>
      </c>
      <c r="O670" s="249">
        <v>407297.69</v>
      </c>
      <c r="P670" s="249">
        <v>1004423.43</v>
      </c>
      <c r="Q670" s="91">
        <v>0</v>
      </c>
      <c r="R670" s="91">
        <v>0</v>
      </c>
      <c r="S670" s="91">
        <v>0</v>
      </c>
      <c r="T670" s="249">
        <v>1411721.12</v>
      </c>
      <c r="U670" s="249">
        <v>0</v>
      </c>
      <c r="V670" s="249">
        <v>0</v>
      </c>
      <c r="W670" s="249">
        <v>0</v>
      </c>
      <c r="X670" s="249">
        <v>0</v>
      </c>
      <c r="Y670" s="249">
        <v>0</v>
      </c>
      <c r="Z670" s="249">
        <v>0</v>
      </c>
      <c r="AA670" s="249">
        <v>11219.05</v>
      </c>
      <c r="AB670" s="249">
        <v>0</v>
      </c>
      <c r="AC670" s="330">
        <v>1344354</v>
      </c>
      <c r="AD670" s="249">
        <v>0</v>
      </c>
      <c r="AE670" s="249">
        <v>0</v>
      </c>
      <c r="AF670" s="249">
        <v>0</v>
      </c>
      <c r="AG670" s="249">
        <v>0</v>
      </c>
      <c r="AH670" s="249">
        <v>0</v>
      </c>
      <c r="AI670" s="249">
        <v>0</v>
      </c>
      <c r="AJ670" s="249">
        <v>68938.09</v>
      </c>
      <c r="AK670" s="249">
        <v>0</v>
      </c>
      <c r="AL670" s="249">
        <v>0</v>
      </c>
      <c r="AM670" s="91">
        <v>0</v>
      </c>
      <c r="AN670" s="249">
        <v>5832.65</v>
      </c>
      <c r="AO670" s="249">
        <v>0</v>
      </c>
      <c r="AP670" s="249">
        <v>0</v>
      </c>
      <c r="AQ670" s="249">
        <v>0</v>
      </c>
      <c r="AR670" s="249">
        <v>0</v>
      </c>
      <c r="AS670" s="249">
        <v>1424511.1400000001</v>
      </c>
      <c r="AT670" s="249">
        <v>22887.769999999997</v>
      </c>
      <c r="AU670" s="249">
        <v>17055.12</v>
      </c>
      <c r="AV670" s="92">
        <v>44985</v>
      </c>
      <c r="AW670" t="s">
        <v>1</v>
      </c>
      <c r="AX670">
        <v>2023</v>
      </c>
      <c r="AY670" t="s">
        <v>267</v>
      </c>
    </row>
    <row r="671" spans="1:51" x14ac:dyDescent="0.25">
      <c r="A671" s="247">
        <v>124</v>
      </c>
      <c r="B671" s="336" t="s">
        <v>99</v>
      </c>
      <c r="C671" s="249">
        <v>2799821.4199999995</v>
      </c>
      <c r="D671" s="249">
        <v>0</v>
      </c>
      <c r="E671" s="249">
        <v>0</v>
      </c>
      <c r="F671" s="249">
        <v>0</v>
      </c>
      <c r="G671" s="249">
        <v>0</v>
      </c>
      <c r="H671" s="91">
        <v>0</v>
      </c>
      <c r="I671" s="91">
        <v>0</v>
      </c>
      <c r="J671" s="249">
        <v>0</v>
      </c>
      <c r="K671" s="249">
        <v>0</v>
      </c>
      <c r="L671" s="91">
        <v>0</v>
      </c>
      <c r="M671" s="249">
        <v>0</v>
      </c>
      <c r="N671" s="249">
        <v>0</v>
      </c>
      <c r="O671" s="249">
        <v>0</v>
      </c>
      <c r="P671" s="249">
        <v>0</v>
      </c>
      <c r="Q671" s="91">
        <v>0</v>
      </c>
      <c r="R671" s="91">
        <v>0</v>
      </c>
      <c r="S671" s="91">
        <v>0</v>
      </c>
      <c r="T671" s="249">
        <v>0</v>
      </c>
      <c r="U671" s="249">
        <v>12075.53</v>
      </c>
      <c r="V671" s="249">
        <v>0</v>
      </c>
      <c r="W671" s="249">
        <v>0</v>
      </c>
      <c r="X671" s="249">
        <v>0</v>
      </c>
      <c r="Y671" s="249">
        <v>0</v>
      </c>
      <c r="Z671" s="249">
        <v>0</v>
      </c>
      <c r="AA671" s="249">
        <v>0</v>
      </c>
      <c r="AB671" s="249">
        <v>0</v>
      </c>
      <c r="AC671" s="330">
        <v>0</v>
      </c>
      <c r="AD671" s="249">
        <v>0</v>
      </c>
      <c r="AE671" s="249">
        <v>0</v>
      </c>
      <c r="AF671" s="249">
        <v>0</v>
      </c>
      <c r="AG671" s="249">
        <v>0</v>
      </c>
      <c r="AH671" s="249">
        <v>0</v>
      </c>
      <c r="AI671" s="249">
        <v>0</v>
      </c>
      <c r="AJ671" s="249">
        <v>0</v>
      </c>
      <c r="AK671" s="249">
        <v>935962.46</v>
      </c>
      <c r="AL671" s="249">
        <v>25872.63</v>
      </c>
      <c r="AM671" s="91">
        <v>0</v>
      </c>
      <c r="AN671" s="249">
        <v>19393.330000000002</v>
      </c>
      <c r="AO671" s="249">
        <v>0</v>
      </c>
      <c r="AP671" s="249">
        <v>0</v>
      </c>
      <c r="AQ671" s="249">
        <v>0</v>
      </c>
      <c r="AR671" s="249">
        <v>0</v>
      </c>
      <c r="AS671" s="249">
        <v>12075.53</v>
      </c>
      <c r="AT671" s="249">
        <v>2787745.8899999997</v>
      </c>
      <c r="AU671" s="249">
        <v>1806517.47</v>
      </c>
      <c r="AV671" s="92">
        <v>44985</v>
      </c>
      <c r="AW671" t="s">
        <v>1</v>
      </c>
      <c r="AX671" s="39">
        <v>2023</v>
      </c>
      <c r="AY671" s="39" t="s">
        <v>289</v>
      </c>
    </row>
    <row r="672" spans="1:51" x14ac:dyDescent="0.25">
      <c r="A672" s="247">
        <v>32</v>
      </c>
      <c r="B672" s="248" t="s">
        <v>104</v>
      </c>
      <c r="C672" s="249">
        <v>0</v>
      </c>
      <c r="D672" s="249">
        <v>0</v>
      </c>
      <c r="E672" s="249">
        <v>0</v>
      </c>
      <c r="F672" s="249">
        <v>0</v>
      </c>
      <c r="G672" s="249">
        <v>0</v>
      </c>
      <c r="H672" s="91">
        <v>0</v>
      </c>
      <c r="I672" s="91">
        <v>0</v>
      </c>
      <c r="J672" s="249">
        <v>0</v>
      </c>
      <c r="K672" s="249">
        <v>0</v>
      </c>
      <c r="L672" s="91">
        <v>0</v>
      </c>
      <c r="M672" s="249">
        <v>0</v>
      </c>
      <c r="N672" s="249">
        <v>0</v>
      </c>
      <c r="O672" s="249">
        <v>0</v>
      </c>
      <c r="P672" s="249">
        <v>0</v>
      </c>
      <c r="Q672" s="91">
        <v>0</v>
      </c>
      <c r="R672" s="91">
        <v>0</v>
      </c>
      <c r="S672" s="91">
        <v>0</v>
      </c>
      <c r="T672" s="249">
        <v>0</v>
      </c>
      <c r="U672" s="249">
        <v>0</v>
      </c>
      <c r="V672" s="249">
        <v>0</v>
      </c>
      <c r="W672" s="249">
        <v>0</v>
      </c>
      <c r="X672" s="249">
        <v>0</v>
      </c>
      <c r="Y672" s="249">
        <v>0</v>
      </c>
      <c r="Z672" s="249">
        <v>0</v>
      </c>
      <c r="AA672" s="249">
        <v>0</v>
      </c>
      <c r="AB672" s="249">
        <v>0</v>
      </c>
      <c r="AC672" s="330">
        <v>0</v>
      </c>
      <c r="AD672" s="249">
        <v>0</v>
      </c>
      <c r="AE672" s="249">
        <v>0</v>
      </c>
      <c r="AF672" s="249">
        <v>0</v>
      </c>
      <c r="AG672" s="249">
        <v>0</v>
      </c>
      <c r="AH672" s="249">
        <v>0</v>
      </c>
      <c r="AI672" s="249">
        <v>0</v>
      </c>
      <c r="AJ672" s="249">
        <v>0</v>
      </c>
      <c r="AK672" s="249">
        <v>0</v>
      </c>
      <c r="AL672" s="249">
        <v>0</v>
      </c>
      <c r="AM672" s="91">
        <v>0</v>
      </c>
      <c r="AN672" s="249">
        <v>0</v>
      </c>
      <c r="AO672" s="249">
        <v>0</v>
      </c>
      <c r="AP672" s="249">
        <v>0</v>
      </c>
      <c r="AQ672" s="249">
        <v>0</v>
      </c>
      <c r="AR672" s="249">
        <v>0</v>
      </c>
      <c r="AS672" s="249">
        <v>0</v>
      </c>
      <c r="AT672" s="249">
        <v>0</v>
      </c>
      <c r="AU672" s="249">
        <v>0</v>
      </c>
      <c r="AV672" s="92">
        <v>45016</v>
      </c>
      <c r="AW672" t="s">
        <v>2</v>
      </c>
      <c r="AX672">
        <v>2023</v>
      </c>
      <c r="AY672" t="s">
        <v>287</v>
      </c>
    </row>
    <row r="673" spans="1:51" x14ac:dyDescent="0.25">
      <c r="A673" s="247">
        <v>107</v>
      </c>
      <c r="B673" s="248" t="s">
        <v>60</v>
      </c>
      <c r="C673" s="249">
        <v>69266388.079999983</v>
      </c>
      <c r="D673" s="249">
        <v>-16827.400000000001</v>
      </c>
      <c r="E673" s="249">
        <v>0</v>
      </c>
      <c r="F673" s="249">
        <v>0</v>
      </c>
      <c r="G673" s="249">
        <v>54458.62</v>
      </c>
      <c r="H673" s="91">
        <v>0</v>
      </c>
      <c r="I673" s="91">
        <v>0</v>
      </c>
      <c r="J673" s="249">
        <v>13477.51</v>
      </c>
      <c r="K673" s="249">
        <v>351719.08</v>
      </c>
      <c r="L673" s="91">
        <v>0</v>
      </c>
      <c r="M673" s="249">
        <v>2163482.61</v>
      </c>
      <c r="N673" s="249">
        <v>27854357.579999998</v>
      </c>
      <c r="O673" s="249">
        <v>30017840.189999998</v>
      </c>
      <c r="P673" s="249">
        <v>271402.99</v>
      </c>
      <c r="Q673" s="91">
        <v>0</v>
      </c>
      <c r="R673" s="91">
        <v>0</v>
      </c>
      <c r="S673" s="91">
        <v>0</v>
      </c>
      <c r="T673" s="249">
        <v>30692070.989999995</v>
      </c>
      <c r="U673" s="249">
        <v>59277.56</v>
      </c>
      <c r="V673" s="249">
        <v>22012.46</v>
      </c>
      <c r="W673" s="249">
        <v>0</v>
      </c>
      <c r="X673" s="249">
        <v>471410.1</v>
      </c>
      <c r="Y673" s="249">
        <v>0</v>
      </c>
      <c r="Z673" s="249">
        <v>0</v>
      </c>
      <c r="AA673" s="249">
        <v>287162.71999999997</v>
      </c>
      <c r="AB673" s="249">
        <v>0</v>
      </c>
      <c r="AC673" s="330">
        <v>2209328.19</v>
      </c>
      <c r="AD673" s="249">
        <v>3344087.69</v>
      </c>
      <c r="AE673" s="249">
        <v>862746</v>
      </c>
      <c r="AF673" s="249">
        <v>0</v>
      </c>
      <c r="AG673" s="249">
        <v>0</v>
      </c>
      <c r="AH673" s="249">
        <v>0</v>
      </c>
      <c r="AI673" s="249">
        <v>0</v>
      </c>
      <c r="AJ673" s="249">
        <v>24527723.75</v>
      </c>
      <c r="AK673" s="249">
        <v>1416582.49</v>
      </c>
      <c r="AL673" s="249">
        <v>290539.82</v>
      </c>
      <c r="AM673" s="91">
        <v>0</v>
      </c>
      <c r="AN673" s="249">
        <v>1122304.6100000001</v>
      </c>
      <c r="AO673" s="249">
        <v>0</v>
      </c>
      <c r="AP673" s="249">
        <v>0</v>
      </c>
      <c r="AQ673" s="249">
        <v>0</v>
      </c>
      <c r="AR673" s="249">
        <v>0</v>
      </c>
      <c r="AS673" s="249">
        <v>31783748.469999999</v>
      </c>
      <c r="AT673" s="249">
        <v>6790568.6200000001</v>
      </c>
      <c r="AU673" s="249">
        <v>3961141.7</v>
      </c>
      <c r="AV673" s="92">
        <v>45016</v>
      </c>
      <c r="AW673" t="s">
        <v>2</v>
      </c>
      <c r="AX673">
        <v>2023</v>
      </c>
      <c r="AY673" t="s">
        <v>160</v>
      </c>
    </row>
    <row r="674" spans="1:51" x14ac:dyDescent="0.25">
      <c r="A674" s="247">
        <v>66</v>
      </c>
      <c r="B674" s="248" t="s">
        <v>61</v>
      </c>
      <c r="C674" s="249">
        <v>7489303.4199999999</v>
      </c>
      <c r="D674" s="249">
        <v>0</v>
      </c>
      <c r="E674" s="249">
        <v>0</v>
      </c>
      <c r="F674" s="249">
        <v>0</v>
      </c>
      <c r="G674" s="249">
        <v>0</v>
      </c>
      <c r="H674" s="91">
        <v>0</v>
      </c>
      <c r="I674" s="91">
        <v>0</v>
      </c>
      <c r="J674" s="249">
        <v>0</v>
      </c>
      <c r="K674" s="249">
        <v>200130.24</v>
      </c>
      <c r="L674" s="91">
        <v>0</v>
      </c>
      <c r="M674" s="249">
        <v>0</v>
      </c>
      <c r="N674" s="249">
        <v>0</v>
      </c>
      <c r="O674" s="249">
        <v>0</v>
      </c>
      <c r="P674" s="249">
        <v>0</v>
      </c>
      <c r="Q674" s="91">
        <v>0</v>
      </c>
      <c r="R674" s="91">
        <v>0</v>
      </c>
      <c r="S674" s="91">
        <v>0</v>
      </c>
      <c r="T674" s="249">
        <v>200130.24</v>
      </c>
      <c r="U674" s="249">
        <v>245571.23</v>
      </c>
      <c r="V674" s="249">
        <v>4587991.43</v>
      </c>
      <c r="W674" s="249">
        <v>0</v>
      </c>
      <c r="X674" s="249">
        <v>1327113.26</v>
      </c>
      <c r="Y674" s="249">
        <v>0</v>
      </c>
      <c r="Z674" s="249">
        <v>0</v>
      </c>
      <c r="AA674" s="249">
        <v>0</v>
      </c>
      <c r="AB674" s="249">
        <v>0</v>
      </c>
      <c r="AC674" s="330">
        <v>0</v>
      </c>
      <c r="AD674" s="249">
        <v>0</v>
      </c>
      <c r="AE674" s="249">
        <v>0</v>
      </c>
      <c r="AF674" s="249">
        <v>0</v>
      </c>
      <c r="AG674" s="249">
        <v>0</v>
      </c>
      <c r="AH674" s="249">
        <v>0</v>
      </c>
      <c r="AI674" s="249">
        <v>0</v>
      </c>
      <c r="AJ674" s="249">
        <v>0</v>
      </c>
      <c r="AK674" s="249">
        <v>0</v>
      </c>
      <c r="AL674" s="249">
        <v>461552.48</v>
      </c>
      <c r="AM674" s="91">
        <v>0</v>
      </c>
      <c r="AN674" s="249">
        <v>192020.32</v>
      </c>
      <c r="AO674" s="249">
        <v>474924.46</v>
      </c>
      <c r="AP674" s="249">
        <v>0</v>
      </c>
      <c r="AQ674" s="249">
        <v>0</v>
      </c>
      <c r="AR674" s="249">
        <v>0</v>
      </c>
      <c r="AS674" s="249">
        <v>6160675.9199999999</v>
      </c>
      <c r="AT674" s="249">
        <v>1128497.26</v>
      </c>
      <c r="AU674" s="249">
        <v>0</v>
      </c>
      <c r="AV674" s="92">
        <v>45016</v>
      </c>
      <c r="AW674" t="s">
        <v>2</v>
      </c>
      <c r="AX674">
        <v>2023</v>
      </c>
      <c r="AY674" t="s">
        <v>178</v>
      </c>
    </row>
    <row r="675" spans="1:51" x14ac:dyDescent="0.25">
      <c r="A675" s="247">
        <v>44</v>
      </c>
      <c r="B675" s="248" t="s">
        <v>62</v>
      </c>
      <c r="C675" s="249">
        <v>15203623.470000001</v>
      </c>
      <c r="D675" s="249">
        <v>8106.51</v>
      </c>
      <c r="E675" s="249">
        <v>0</v>
      </c>
      <c r="F675" s="249">
        <v>0</v>
      </c>
      <c r="G675" s="249">
        <v>66320.759999999995</v>
      </c>
      <c r="H675" s="91">
        <v>0</v>
      </c>
      <c r="I675" s="91">
        <v>0</v>
      </c>
      <c r="J675" s="249">
        <v>45111.43</v>
      </c>
      <c r="K675" s="249">
        <v>942540.9</v>
      </c>
      <c r="L675" s="91">
        <v>0</v>
      </c>
      <c r="M675" s="249">
        <v>6613549.4100000001</v>
      </c>
      <c r="N675" s="249">
        <v>4025415.22</v>
      </c>
      <c r="O675" s="249">
        <v>10638964.630000001</v>
      </c>
      <c r="P675" s="249">
        <v>329405.01</v>
      </c>
      <c r="Q675" s="91">
        <v>0</v>
      </c>
      <c r="R675" s="91">
        <v>0</v>
      </c>
      <c r="S675" s="91">
        <v>0</v>
      </c>
      <c r="T675" s="249">
        <v>12030449.24</v>
      </c>
      <c r="U675" s="249">
        <v>136656.81</v>
      </c>
      <c r="V675" s="249">
        <v>80948.14</v>
      </c>
      <c r="W675" s="249">
        <v>90635.15</v>
      </c>
      <c r="X675" s="249">
        <v>0</v>
      </c>
      <c r="Y675" s="249">
        <v>54773.05</v>
      </c>
      <c r="Z675" s="249">
        <v>0</v>
      </c>
      <c r="AA675" s="249">
        <v>1172.0999999999999</v>
      </c>
      <c r="AB675" s="249">
        <v>0</v>
      </c>
      <c r="AC675" s="330">
        <v>595407.64</v>
      </c>
      <c r="AD675" s="249">
        <v>391137.38</v>
      </c>
      <c r="AE675" s="249">
        <v>0</v>
      </c>
      <c r="AF675" s="249">
        <v>0</v>
      </c>
      <c r="AG675" s="249">
        <v>0</v>
      </c>
      <c r="AH675" s="249">
        <v>0</v>
      </c>
      <c r="AI675" s="249">
        <v>0</v>
      </c>
      <c r="AJ675" s="249">
        <v>73033.960000000006</v>
      </c>
      <c r="AK675" s="249">
        <v>1154680.9100000001</v>
      </c>
      <c r="AL675" s="249">
        <v>14089</v>
      </c>
      <c r="AM675" s="91">
        <v>0</v>
      </c>
      <c r="AN675" s="249">
        <v>285563.86</v>
      </c>
      <c r="AO675" s="249">
        <v>0</v>
      </c>
      <c r="AP675" s="249">
        <v>21293.07</v>
      </c>
      <c r="AQ675" s="249">
        <v>0</v>
      </c>
      <c r="AR675" s="249">
        <v>0</v>
      </c>
      <c r="AS675" s="249">
        <v>1423764.23</v>
      </c>
      <c r="AT675" s="249">
        <v>1749410</v>
      </c>
      <c r="AU675" s="249">
        <v>273783.15999999997</v>
      </c>
      <c r="AV675" s="92">
        <v>45016</v>
      </c>
      <c r="AW675" t="s">
        <v>2</v>
      </c>
      <c r="AX675">
        <v>2023</v>
      </c>
      <c r="AY675" t="s">
        <v>167</v>
      </c>
    </row>
    <row r="676" spans="1:51" x14ac:dyDescent="0.25">
      <c r="A676" s="247">
        <v>113</v>
      </c>
      <c r="B676" s="248" t="s">
        <v>63</v>
      </c>
      <c r="C676" s="249">
        <v>5725091.0800000001</v>
      </c>
      <c r="D676" s="249">
        <v>0</v>
      </c>
      <c r="E676" s="249">
        <v>0</v>
      </c>
      <c r="F676" s="249">
        <v>0</v>
      </c>
      <c r="G676" s="249">
        <v>0</v>
      </c>
      <c r="H676" s="91">
        <v>0</v>
      </c>
      <c r="I676" s="91">
        <v>0</v>
      </c>
      <c r="J676" s="249">
        <v>19638.27</v>
      </c>
      <c r="K676" s="249">
        <v>12013.17</v>
      </c>
      <c r="L676" s="91">
        <v>0</v>
      </c>
      <c r="M676" s="249">
        <v>1039745.95</v>
      </c>
      <c r="N676" s="249">
        <v>1915113.3499999999</v>
      </c>
      <c r="O676" s="249">
        <v>2954859.3</v>
      </c>
      <c r="P676" s="249">
        <v>65251.839999999997</v>
      </c>
      <c r="Q676" s="91">
        <v>0</v>
      </c>
      <c r="R676" s="91">
        <v>0</v>
      </c>
      <c r="S676" s="91">
        <v>0</v>
      </c>
      <c r="T676" s="249">
        <v>3051762.5799999996</v>
      </c>
      <c r="U676" s="249">
        <v>10621.6</v>
      </c>
      <c r="V676" s="249">
        <v>3862.4</v>
      </c>
      <c r="W676" s="249">
        <v>0</v>
      </c>
      <c r="X676" s="249">
        <v>19162.88</v>
      </c>
      <c r="Y676" s="249">
        <v>24847.200000000001</v>
      </c>
      <c r="Z676" s="249">
        <v>0</v>
      </c>
      <c r="AA676" s="249">
        <v>594507.81000000006</v>
      </c>
      <c r="AB676" s="249">
        <v>0</v>
      </c>
      <c r="AC676" s="330">
        <v>472986.84</v>
      </c>
      <c r="AD676" s="249">
        <v>0</v>
      </c>
      <c r="AE676" s="249">
        <v>1118303.6100000001</v>
      </c>
      <c r="AF676" s="249">
        <v>0</v>
      </c>
      <c r="AG676" s="249">
        <v>0</v>
      </c>
      <c r="AH676" s="249">
        <v>0</v>
      </c>
      <c r="AI676" s="249">
        <v>0</v>
      </c>
      <c r="AJ676" s="249">
        <v>0</v>
      </c>
      <c r="AK676" s="249">
        <v>314077.61</v>
      </c>
      <c r="AL676" s="249">
        <v>8482</v>
      </c>
      <c r="AM676" s="91">
        <v>0</v>
      </c>
      <c r="AN676" s="249">
        <v>78634</v>
      </c>
      <c r="AO676" s="249">
        <v>0</v>
      </c>
      <c r="AP676" s="249">
        <v>1303.95</v>
      </c>
      <c r="AQ676" s="249">
        <v>0</v>
      </c>
      <c r="AR676" s="249">
        <v>0</v>
      </c>
      <c r="AS676" s="249">
        <v>2244292.34</v>
      </c>
      <c r="AT676" s="249">
        <v>429036.16</v>
      </c>
      <c r="AU676" s="249">
        <v>26538.6</v>
      </c>
      <c r="AV676" s="92">
        <v>45016</v>
      </c>
      <c r="AW676" t="s">
        <v>2</v>
      </c>
      <c r="AX676">
        <v>2023</v>
      </c>
      <c r="AY676" t="s">
        <v>171</v>
      </c>
    </row>
    <row r="677" spans="1:51" x14ac:dyDescent="0.25">
      <c r="A677" s="247">
        <v>98</v>
      </c>
      <c r="B677" s="248" t="s">
        <v>64</v>
      </c>
      <c r="C677" s="249">
        <v>26394729.239999998</v>
      </c>
      <c r="D677" s="249">
        <v>104704.7</v>
      </c>
      <c r="E677" s="249">
        <v>0</v>
      </c>
      <c r="F677" s="249">
        <v>0</v>
      </c>
      <c r="G677" s="249">
        <v>23510.37</v>
      </c>
      <c r="H677" s="91">
        <v>0</v>
      </c>
      <c r="I677" s="91">
        <v>0</v>
      </c>
      <c r="J677" s="249">
        <v>1137540.7200000002</v>
      </c>
      <c r="K677" s="249">
        <v>380055.75</v>
      </c>
      <c r="L677" s="91">
        <v>0</v>
      </c>
      <c r="M677" s="249">
        <v>15052482.210000001</v>
      </c>
      <c r="N677" s="249">
        <v>527323.66</v>
      </c>
      <c r="O677" s="249">
        <v>15579805.870000001</v>
      </c>
      <c r="P677" s="249">
        <v>151443.22</v>
      </c>
      <c r="Q677" s="91">
        <v>0</v>
      </c>
      <c r="R677" s="91">
        <v>0</v>
      </c>
      <c r="S677" s="91">
        <v>0</v>
      </c>
      <c r="T677" s="249">
        <v>17377060.629999999</v>
      </c>
      <c r="U677" s="249">
        <v>39375.81</v>
      </c>
      <c r="V677" s="249">
        <v>22632.3</v>
      </c>
      <c r="W677" s="249">
        <v>0</v>
      </c>
      <c r="X677" s="249">
        <v>157386.04999999999</v>
      </c>
      <c r="Y677" s="249">
        <v>17907</v>
      </c>
      <c r="Z677" s="249">
        <v>0</v>
      </c>
      <c r="AA677" s="249">
        <v>347935.49</v>
      </c>
      <c r="AB677" s="249">
        <v>0</v>
      </c>
      <c r="AC677" s="330">
        <v>2133009.14</v>
      </c>
      <c r="AD677" s="249">
        <v>1163830.8599999999</v>
      </c>
      <c r="AE677" s="249">
        <v>38603.65</v>
      </c>
      <c r="AF677" s="249">
        <v>0</v>
      </c>
      <c r="AG677" s="249">
        <v>0</v>
      </c>
      <c r="AH677" s="249">
        <v>0</v>
      </c>
      <c r="AI677" s="249">
        <v>0</v>
      </c>
      <c r="AJ677" s="249">
        <v>23662.48</v>
      </c>
      <c r="AK677" s="249">
        <v>483780.41</v>
      </c>
      <c r="AL677" s="249">
        <v>136170.19</v>
      </c>
      <c r="AM677" s="91">
        <v>0</v>
      </c>
      <c r="AN677" s="249">
        <v>590887.43000000005</v>
      </c>
      <c r="AO677" s="249">
        <v>0</v>
      </c>
      <c r="AP677" s="249">
        <v>9249.65</v>
      </c>
      <c r="AQ677" s="249">
        <v>0</v>
      </c>
      <c r="AR677" s="249">
        <v>0</v>
      </c>
      <c r="AS677" s="249">
        <v>3944342.78</v>
      </c>
      <c r="AT677" s="249">
        <v>5073325.83</v>
      </c>
      <c r="AU677" s="249">
        <v>3853238.15</v>
      </c>
      <c r="AV677" s="92">
        <v>45016</v>
      </c>
      <c r="AW677" t="s">
        <v>2</v>
      </c>
      <c r="AX677">
        <v>2023</v>
      </c>
      <c r="AY677" t="s">
        <v>165</v>
      </c>
    </row>
    <row r="678" spans="1:51" x14ac:dyDescent="0.25">
      <c r="A678" s="247">
        <v>1</v>
      </c>
      <c r="B678" s="248" t="s">
        <v>65</v>
      </c>
      <c r="C678" s="249">
        <v>5657573.580000001</v>
      </c>
      <c r="D678" s="249">
        <v>0</v>
      </c>
      <c r="E678" s="249">
        <v>0</v>
      </c>
      <c r="F678" s="249">
        <v>0</v>
      </c>
      <c r="G678" s="249">
        <v>2615.67</v>
      </c>
      <c r="H678" s="91">
        <v>0</v>
      </c>
      <c r="I678" s="91">
        <v>0</v>
      </c>
      <c r="J678" s="249">
        <v>2507.96</v>
      </c>
      <c r="K678" s="249">
        <v>4794.6099999999997</v>
      </c>
      <c r="L678" s="91">
        <v>0</v>
      </c>
      <c r="M678" s="249">
        <v>13277.85</v>
      </c>
      <c r="N678" s="249">
        <v>515897.18</v>
      </c>
      <c r="O678" s="249">
        <v>529175.03</v>
      </c>
      <c r="P678" s="249">
        <v>9128.92</v>
      </c>
      <c r="Q678" s="91">
        <v>0</v>
      </c>
      <c r="R678" s="91">
        <v>0</v>
      </c>
      <c r="S678" s="91">
        <v>0</v>
      </c>
      <c r="T678" s="249">
        <v>548222.19000000006</v>
      </c>
      <c r="U678" s="249">
        <v>24200.31</v>
      </c>
      <c r="V678" s="249">
        <v>22188.14</v>
      </c>
      <c r="W678" s="249">
        <v>0</v>
      </c>
      <c r="X678" s="249">
        <v>0</v>
      </c>
      <c r="Y678" s="249">
        <v>-43065.97</v>
      </c>
      <c r="Z678" s="249">
        <v>0</v>
      </c>
      <c r="AA678" s="249">
        <v>34424.81</v>
      </c>
      <c r="AB678" s="249">
        <v>0</v>
      </c>
      <c r="AC678" s="330">
        <v>44092.9</v>
      </c>
      <c r="AD678" s="249">
        <v>2684686.27</v>
      </c>
      <c r="AE678" s="249">
        <v>1461.6</v>
      </c>
      <c r="AF678" s="249">
        <v>0</v>
      </c>
      <c r="AG678" s="249">
        <v>0</v>
      </c>
      <c r="AH678" s="249">
        <v>0</v>
      </c>
      <c r="AI678" s="249">
        <v>0</v>
      </c>
      <c r="AJ678" s="249">
        <v>0</v>
      </c>
      <c r="AK678" s="249">
        <v>116772.81</v>
      </c>
      <c r="AL678" s="249">
        <v>52649.08</v>
      </c>
      <c r="AM678" s="91">
        <v>0</v>
      </c>
      <c r="AN678" s="249">
        <v>183767.07</v>
      </c>
      <c r="AO678" s="249">
        <v>0</v>
      </c>
      <c r="AP678" s="249">
        <v>970</v>
      </c>
      <c r="AQ678" s="249">
        <v>0</v>
      </c>
      <c r="AR678" s="249">
        <v>0</v>
      </c>
      <c r="AS678" s="249">
        <v>2767988.06</v>
      </c>
      <c r="AT678" s="249">
        <v>2341363.33</v>
      </c>
      <c r="AU678" s="249">
        <v>1987204.37</v>
      </c>
      <c r="AV678" s="92">
        <v>45016</v>
      </c>
      <c r="AW678" t="s">
        <v>2</v>
      </c>
      <c r="AX678">
        <v>2023</v>
      </c>
      <c r="AY678" t="s">
        <v>177</v>
      </c>
    </row>
    <row r="679" spans="1:51" x14ac:dyDescent="0.25">
      <c r="A679" s="247">
        <v>109</v>
      </c>
      <c r="B679" s="248" t="s">
        <v>66</v>
      </c>
      <c r="C679" s="249">
        <v>123554584.97999999</v>
      </c>
      <c r="D679" s="249">
        <v>5013843.6399999997</v>
      </c>
      <c r="E679" s="249">
        <v>0</v>
      </c>
      <c r="F679" s="249">
        <v>0</v>
      </c>
      <c r="G679" s="249">
        <v>0</v>
      </c>
      <c r="H679" s="91">
        <v>0</v>
      </c>
      <c r="I679" s="91">
        <v>0</v>
      </c>
      <c r="J679" s="249">
        <v>1159707.27</v>
      </c>
      <c r="K679" s="249">
        <v>326931.3</v>
      </c>
      <c r="L679" s="91">
        <v>0</v>
      </c>
      <c r="M679" s="249">
        <v>63783.360000000001</v>
      </c>
      <c r="N679" s="249">
        <v>66710524.919999994</v>
      </c>
      <c r="O679" s="249">
        <v>66774308.279999994</v>
      </c>
      <c r="P679" s="249">
        <v>6504751.4500000002</v>
      </c>
      <c r="Q679" s="91">
        <v>0</v>
      </c>
      <c r="R679" s="91">
        <v>0</v>
      </c>
      <c r="S679" s="91">
        <v>0</v>
      </c>
      <c r="T679" s="249">
        <v>79779541.939999998</v>
      </c>
      <c r="U679" s="249">
        <v>4992677.21</v>
      </c>
      <c r="V679" s="249">
        <v>1081931.19</v>
      </c>
      <c r="W679" s="249">
        <v>0</v>
      </c>
      <c r="X679" s="249">
        <v>0</v>
      </c>
      <c r="Y679" s="249">
        <v>44710.74</v>
      </c>
      <c r="Z679" s="249">
        <v>0</v>
      </c>
      <c r="AA679" s="249">
        <v>12032625.639999999</v>
      </c>
      <c r="AB679" s="249">
        <v>0</v>
      </c>
      <c r="AC679" s="330">
        <v>7972591.2599999998</v>
      </c>
      <c r="AD679" s="249">
        <v>0</v>
      </c>
      <c r="AE679" s="249">
        <v>53</v>
      </c>
      <c r="AF679" s="249">
        <v>0</v>
      </c>
      <c r="AG679" s="249">
        <v>0</v>
      </c>
      <c r="AH679" s="249">
        <v>0</v>
      </c>
      <c r="AI679" s="249">
        <v>0</v>
      </c>
      <c r="AJ679" s="249">
        <v>16760630.789999999</v>
      </c>
      <c r="AK679" s="249">
        <v>595244.93000000005</v>
      </c>
      <c r="AL679" s="249">
        <v>136747.45000000001</v>
      </c>
      <c r="AM679" s="91">
        <v>0</v>
      </c>
      <c r="AN679" s="249">
        <v>113070.29</v>
      </c>
      <c r="AO679" s="249">
        <v>12447.98</v>
      </c>
      <c r="AP679" s="249">
        <v>2500</v>
      </c>
      <c r="AQ679" s="249">
        <v>0</v>
      </c>
      <c r="AR679" s="249">
        <v>0</v>
      </c>
      <c r="AS679" s="249">
        <v>42885219.829999998</v>
      </c>
      <c r="AT679" s="249">
        <v>889823.2100000002</v>
      </c>
      <c r="AU679" s="249">
        <v>29812.560000000001</v>
      </c>
      <c r="AV679" s="92">
        <v>45016</v>
      </c>
      <c r="AW679" t="s">
        <v>2</v>
      </c>
      <c r="AX679">
        <v>2023</v>
      </c>
      <c r="AY679" t="s">
        <v>157</v>
      </c>
    </row>
    <row r="680" spans="1:51" x14ac:dyDescent="0.25">
      <c r="A680" s="247">
        <v>25</v>
      </c>
      <c r="B680" s="248" t="s">
        <v>67</v>
      </c>
      <c r="C680" s="249">
        <v>6743039.1100000003</v>
      </c>
      <c r="D680" s="249">
        <v>2630864.64</v>
      </c>
      <c r="E680" s="249">
        <v>0</v>
      </c>
      <c r="F680" s="249">
        <v>0</v>
      </c>
      <c r="G680" s="249">
        <v>0</v>
      </c>
      <c r="H680" s="91">
        <v>0</v>
      </c>
      <c r="I680" s="91">
        <v>0</v>
      </c>
      <c r="J680" s="249">
        <v>0</v>
      </c>
      <c r="K680" s="249">
        <v>0</v>
      </c>
      <c r="L680" s="91">
        <v>0</v>
      </c>
      <c r="M680" s="249">
        <v>0</v>
      </c>
      <c r="N680" s="249">
        <v>0</v>
      </c>
      <c r="O680" s="249">
        <v>0</v>
      </c>
      <c r="P680" s="249">
        <v>4105403.64</v>
      </c>
      <c r="Q680" s="91">
        <v>0</v>
      </c>
      <c r="R680" s="91">
        <v>0</v>
      </c>
      <c r="S680" s="91">
        <v>0</v>
      </c>
      <c r="T680" s="249">
        <v>6736268.2800000003</v>
      </c>
      <c r="U680" s="249">
        <v>0</v>
      </c>
      <c r="V680" s="249">
        <v>0</v>
      </c>
      <c r="W680" s="249">
        <v>0</v>
      </c>
      <c r="X680" s="249">
        <v>0</v>
      </c>
      <c r="Y680" s="249">
        <v>0</v>
      </c>
      <c r="Z680" s="249">
        <v>0</v>
      </c>
      <c r="AA680" s="249">
        <v>0</v>
      </c>
      <c r="AB680" s="249">
        <v>0</v>
      </c>
      <c r="AC680" s="330">
        <v>6770.75</v>
      </c>
      <c r="AD680" s="249">
        <v>0</v>
      </c>
      <c r="AE680" s="249">
        <v>0</v>
      </c>
      <c r="AF680" s="249">
        <v>0</v>
      </c>
      <c r="AG680" s="249">
        <v>0</v>
      </c>
      <c r="AH680" s="249">
        <v>0</v>
      </c>
      <c r="AI680" s="249">
        <v>0</v>
      </c>
      <c r="AJ680" s="249">
        <v>0</v>
      </c>
      <c r="AK680" s="249">
        <v>0</v>
      </c>
      <c r="AL680" s="249">
        <v>0</v>
      </c>
      <c r="AM680" s="91">
        <v>0</v>
      </c>
      <c r="AN680" s="249">
        <v>0</v>
      </c>
      <c r="AO680" s="249">
        <v>0</v>
      </c>
      <c r="AP680" s="249">
        <v>0</v>
      </c>
      <c r="AQ680" s="249">
        <v>0</v>
      </c>
      <c r="AR680" s="249">
        <v>0</v>
      </c>
      <c r="AS680" s="249">
        <v>6770.75</v>
      </c>
      <c r="AT680" s="249">
        <v>0</v>
      </c>
      <c r="AU680" s="249">
        <v>0</v>
      </c>
      <c r="AV680" s="92">
        <v>45016</v>
      </c>
      <c r="AW680" t="s">
        <v>2</v>
      </c>
      <c r="AX680">
        <v>2023</v>
      </c>
      <c r="AY680" t="s">
        <v>174</v>
      </c>
    </row>
    <row r="681" spans="1:51" x14ac:dyDescent="0.25">
      <c r="A681" s="247">
        <v>121</v>
      </c>
      <c r="B681" s="248" t="s">
        <v>68</v>
      </c>
      <c r="C681" s="249">
        <v>211270.19</v>
      </c>
      <c r="D681" s="249">
        <v>0</v>
      </c>
      <c r="E681" s="249">
        <v>0</v>
      </c>
      <c r="F681" s="249">
        <v>0</v>
      </c>
      <c r="G681" s="249">
        <v>0</v>
      </c>
      <c r="H681" s="91">
        <v>0</v>
      </c>
      <c r="I681" s="91">
        <v>0</v>
      </c>
      <c r="J681" s="249">
        <v>0</v>
      </c>
      <c r="K681" s="249">
        <v>0</v>
      </c>
      <c r="L681" s="91">
        <v>0</v>
      </c>
      <c r="M681" s="249">
        <v>0</v>
      </c>
      <c r="N681" s="249">
        <v>0</v>
      </c>
      <c r="O681" s="249">
        <v>0</v>
      </c>
      <c r="P681" s="249">
        <v>0</v>
      </c>
      <c r="Q681" s="91">
        <v>0</v>
      </c>
      <c r="R681" s="91">
        <v>0</v>
      </c>
      <c r="S681" s="91">
        <v>0</v>
      </c>
      <c r="T681" s="249">
        <v>0</v>
      </c>
      <c r="U681" s="249">
        <v>50365.82</v>
      </c>
      <c r="V681" s="249">
        <v>0</v>
      </c>
      <c r="W681" s="249">
        <v>0</v>
      </c>
      <c r="X681" s="249">
        <v>0</v>
      </c>
      <c r="Y681" s="249">
        <v>0</v>
      </c>
      <c r="Z681" s="249">
        <v>0</v>
      </c>
      <c r="AA681" s="249">
        <v>0</v>
      </c>
      <c r="AB681" s="249">
        <v>0</v>
      </c>
      <c r="AC681" s="330">
        <v>0</v>
      </c>
      <c r="AD681" s="249">
        <v>0</v>
      </c>
      <c r="AE681" s="249">
        <v>0</v>
      </c>
      <c r="AF681" s="249">
        <v>0</v>
      </c>
      <c r="AG681" s="249">
        <v>0</v>
      </c>
      <c r="AH681" s="249">
        <v>0</v>
      </c>
      <c r="AI681" s="249">
        <v>0</v>
      </c>
      <c r="AJ681" s="249">
        <v>75924.23</v>
      </c>
      <c r="AK681" s="249">
        <v>67873.38</v>
      </c>
      <c r="AL681" s="249">
        <v>0</v>
      </c>
      <c r="AM681" s="91">
        <v>0</v>
      </c>
      <c r="AN681" s="249">
        <v>16238.15</v>
      </c>
      <c r="AO681" s="249">
        <v>0</v>
      </c>
      <c r="AP681" s="249">
        <v>868.61</v>
      </c>
      <c r="AQ681" s="249">
        <v>0</v>
      </c>
      <c r="AR681" s="249">
        <v>0</v>
      </c>
      <c r="AS681" s="249">
        <v>126290.04999999999</v>
      </c>
      <c r="AT681" s="249">
        <v>84980.14</v>
      </c>
      <c r="AU681" s="249">
        <v>0</v>
      </c>
      <c r="AV681" s="92">
        <v>45016</v>
      </c>
      <c r="AW681" t="s">
        <v>2</v>
      </c>
      <c r="AX681">
        <v>2023</v>
      </c>
      <c r="AY681" t="s">
        <v>188</v>
      </c>
    </row>
    <row r="682" spans="1:51" x14ac:dyDescent="0.25">
      <c r="A682" s="247">
        <v>122</v>
      </c>
      <c r="B682" s="248" t="s">
        <v>69</v>
      </c>
      <c r="C682" s="249">
        <v>5135003.3</v>
      </c>
      <c r="D682" s="249">
        <v>0</v>
      </c>
      <c r="E682" s="249">
        <v>0</v>
      </c>
      <c r="F682" s="249">
        <v>0</v>
      </c>
      <c r="G682" s="249">
        <v>0</v>
      </c>
      <c r="H682" s="91">
        <v>0</v>
      </c>
      <c r="I682" s="91">
        <v>0</v>
      </c>
      <c r="J682" s="249">
        <v>0</v>
      </c>
      <c r="K682" s="249">
        <v>0</v>
      </c>
      <c r="L682" s="91">
        <v>0</v>
      </c>
      <c r="M682" s="249">
        <v>703051.05999999994</v>
      </c>
      <c r="N682" s="249">
        <v>0</v>
      </c>
      <c r="O682" s="249">
        <v>703051.05999999994</v>
      </c>
      <c r="P682" s="249">
        <v>1742555.33</v>
      </c>
      <c r="Q682" s="91">
        <v>0</v>
      </c>
      <c r="R682" s="91">
        <v>0</v>
      </c>
      <c r="S682" s="91">
        <v>0</v>
      </c>
      <c r="T682" s="249">
        <v>2445606.39</v>
      </c>
      <c r="U682" s="249">
        <v>0</v>
      </c>
      <c r="V682" s="249">
        <v>0</v>
      </c>
      <c r="W682" s="249">
        <v>0</v>
      </c>
      <c r="X682" s="249">
        <v>169690.5</v>
      </c>
      <c r="Y682" s="249">
        <v>0</v>
      </c>
      <c r="Z682" s="249">
        <v>0</v>
      </c>
      <c r="AA682" s="249">
        <v>322318.21999999997</v>
      </c>
      <c r="AB682" s="249">
        <v>0</v>
      </c>
      <c r="AC682" s="330">
        <v>2075067</v>
      </c>
      <c r="AD682" s="249">
        <v>0</v>
      </c>
      <c r="AE682" s="249">
        <v>0</v>
      </c>
      <c r="AF682" s="249">
        <v>0</v>
      </c>
      <c r="AG682" s="249">
        <v>0</v>
      </c>
      <c r="AH682" s="249">
        <v>0</v>
      </c>
      <c r="AI682" s="249">
        <v>0</v>
      </c>
      <c r="AJ682" s="249">
        <v>95393.09</v>
      </c>
      <c r="AK682" s="249">
        <v>0</v>
      </c>
      <c r="AL682" s="249">
        <v>0</v>
      </c>
      <c r="AM682" s="91">
        <v>0</v>
      </c>
      <c r="AN682" s="249">
        <v>9872.98</v>
      </c>
      <c r="AO682" s="249">
        <v>0</v>
      </c>
      <c r="AP682" s="249">
        <v>0</v>
      </c>
      <c r="AQ682" s="249">
        <v>0</v>
      </c>
      <c r="AR682" s="249">
        <v>0</v>
      </c>
      <c r="AS682" s="249">
        <v>2662468.8099999996</v>
      </c>
      <c r="AT682" s="249">
        <v>26928.1</v>
      </c>
      <c r="AU682" s="249">
        <v>17055.12</v>
      </c>
      <c r="AV682" s="92">
        <v>45016</v>
      </c>
      <c r="AW682" t="s">
        <v>2</v>
      </c>
      <c r="AX682">
        <v>2023</v>
      </c>
      <c r="AY682" t="s">
        <v>267</v>
      </c>
    </row>
    <row r="683" spans="1:51" x14ac:dyDescent="0.25">
      <c r="A683" s="247">
        <v>13</v>
      </c>
      <c r="B683" s="248" t="s">
        <v>70</v>
      </c>
      <c r="C683" s="249">
        <v>932916387.01000011</v>
      </c>
      <c r="D683" s="249">
        <v>90385.56</v>
      </c>
      <c r="E683" s="249">
        <v>0</v>
      </c>
      <c r="F683" s="249">
        <v>0</v>
      </c>
      <c r="G683" s="249">
        <v>868908.41999999993</v>
      </c>
      <c r="H683" s="91">
        <v>0</v>
      </c>
      <c r="I683" s="91">
        <v>0</v>
      </c>
      <c r="J683" s="249">
        <v>24161123.889999997</v>
      </c>
      <c r="K683" s="249">
        <v>5525173.1000000006</v>
      </c>
      <c r="L683" s="91">
        <v>0</v>
      </c>
      <c r="M683" s="249">
        <v>559958157.45000005</v>
      </c>
      <c r="N683" s="249">
        <v>206686084.22</v>
      </c>
      <c r="O683" s="249">
        <v>766644241.67000008</v>
      </c>
      <c r="P683" s="249">
        <v>0</v>
      </c>
      <c r="Q683" s="91">
        <v>0</v>
      </c>
      <c r="R683" s="91">
        <v>0</v>
      </c>
      <c r="S683" s="91">
        <v>0</v>
      </c>
      <c r="T683" s="249">
        <v>797289832.6400001</v>
      </c>
      <c r="U683" s="249">
        <v>3992393.59</v>
      </c>
      <c r="V683" s="249">
        <v>0</v>
      </c>
      <c r="W683" s="249">
        <v>76138.429999999993</v>
      </c>
      <c r="X683" s="249">
        <v>912018.32</v>
      </c>
      <c r="Y683" s="249">
        <v>303285.88</v>
      </c>
      <c r="Z683" s="249">
        <v>0</v>
      </c>
      <c r="AA683" s="249">
        <v>27323763.709999997</v>
      </c>
      <c r="AB683" s="249">
        <v>0</v>
      </c>
      <c r="AC683" s="330">
        <v>72414008.980000004</v>
      </c>
      <c r="AD683" s="249">
        <v>0</v>
      </c>
      <c r="AE683" s="249">
        <v>233484.93</v>
      </c>
      <c r="AF683" s="249">
        <v>0</v>
      </c>
      <c r="AG683" s="249">
        <v>0</v>
      </c>
      <c r="AH683" s="249">
        <v>0</v>
      </c>
      <c r="AI683" s="249">
        <v>0</v>
      </c>
      <c r="AJ683" s="249">
        <v>605645.1</v>
      </c>
      <c r="AK683" s="249">
        <v>12287911.799999999</v>
      </c>
      <c r="AL683" s="249">
        <v>13338815.42</v>
      </c>
      <c r="AM683" s="91">
        <v>0</v>
      </c>
      <c r="AN683" s="249">
        <v>3986749.12</v>
      </c>
      <c r="AO683" s="249">
        <v>0</v>
      </c>
      <c r="AP683" s="249">
        <v>0</v>
      </c>
      <c r="AQ683" s="249">
        <v>0</v>
      </c>
      <c r="AR683" s="249">
        <v>0</v>
      </c>
      <c r="AS683" s="249">
        <v>105860738.94</v>
      </c>
      <c r="AT683" s="249">
        <v>29765815.23</v>
      </c>
      <c r="AU683" s="249">
        <v>152338.89000000001</v>
      </c>
      <c r="AV683" s="92">
        <v>45016</v>
      </c>
      <c r="AW683" t="s">
        <v>2</v>
      </c>
      <c r="AX683">
        <v>2023</v>
      </c>
      <c r="AY683" t="s">
        <v>149</v>
      </c>
    </row>
    <row r="684" spans="1:51" x14ac:dyDescent="0.25">
      <c r="A684" s="247">
        <v>110</v>
      </c>
      <c r="B684" s="248" t="s">
        <v>71</v>
      </c>
      <c r="C684" s="249">
        <v>6982318.6900000004</v>
      </c>
      <c r="D684" s="249">
        <v>0</v>
      </c>
      <c r="E684" s="249">
        <v>0</v>
      </c>
      <c r="F684" s="249">
        <v>0</v>
      </c>
      <c r="G684" s="249">
        <v>0</v>
      </c>
      <c r="H684" s="91">
        <v>0</v>
      </c>
      <c r="I684" s="91">
        <v>0</v>
      </c>
      <c r="J684" s="249">
        <v>11986.85</v>
      </c>
      <c r="K684" s="249">
        <v>0</v>
      </c>
      <c r="L684" s="91">
        <v>0</v>
      </c>
      <c r="M684" s="249">
        <v>1802.48</v>
      </c>
      <c r="N684" s="249">
        <v>658775.58000000007</v>
      </c>
      <c r="O684" s="249">
        <v>660578.06000000006</v>
      </c>
      <c r="P684" s="249">
        <v>24802.720000000001</v>
      </c>
      <c r="Q684" s="91">
        <v>0</v>
      </c>
      <c r="R684" s="91">
        <v>0</v>
      </c>
      <c r="S684" s="91">
        <v>0</v>
      </c>
      <c r="T684" s="249">
        <v>697367.63</v>
      </c>
      <c r="U684" s="249">
        <v>0</v>
      </c>
      <c r="V684" s="249">
        <v>0</v>
      </c>
      <c r="W684" s="249">
        <v>0</v>
      </c>
      <c r="X684" s="249">
        <v>7023.85</v>
      </c>
      <c r="Y684" s="249">
        <v>4214.84</v>
      </c>
      <c r="Z684" s="249">
        <v>0</v>
      </c>
      <c r="AA684" s="249">
        <v>0</v>
      </c>
      <c r="AB684" s="249">
        <v>0</v>
      </c>
      <c r="AC684" s="330">
        <v>0</v>
      </c>
      <c r="AD684" s="249">
        <v>0</v>
      </c>
      <c r="AE684" s="249">
        <v>0</v>
      </c>
      <c r="AF684" s="249">
        <v>0</v>
      </c>
      <c r="AG684" s="249">
        <v>0</v>
      </c>
      <c r="AH684" s="249">
        <v>0</v>
      </c>
      <c r="AI684" s="249">
        <v>0</v>
      </c>
      <c r="AJ684" s="249">
        <v>33048.01</v>
      </c>
      <c r="AK684" s="249">
        <v>65999.570000000007</v>
      </c>
      <c r="AL684" s="249">
        <v>84468.89</v>
      </c>
      <c r="AM684" s="91">
        <v>0</v>
      </c>
      <c r="AN684" s="249">
        <v>403228.38</v>
      </c>
      <c r="AO684" s="249">
        <v>95376.6</v>
      </c>
      <c r="AP684" s="249">
        <v>2100</v>
      </c>
      <c r="AQ684" s="249">
        <v>0</v>
      </c>
      <c r="AR684" s="249">
        <v>0</v>
      </c>
      <c r="AS684" s="249">
        <v>44286.700000000004</v>
      </c>
      <c r="AT684" s="249">
        <v>6240664.3600000003</v>
      </c>
      <c r="AU684" s="249">
        <v>5589490.9199999999</v>
      </c>
      <c r="AV684" s="92">
        <v>45016</v>
      </c>
      <c r="AW684" t="s">
        <v>2</v>
      </c>
      <c r="AX684">
        <v>2023</v>
      </c>
      <c r="AY684" t="s">
        <v>173</v>
      </c>
    </row>
    <row r="685" spans="1:51" x14ac:dyDescent="0.25">
      <c r="A685" s="247">
        <v>52</v>
      </c>
      <c r="B685" s="248" t="s">
        <v>72</v>
      </c>
      <c r="C685" s="249">
        <v>11577934.889999999</v>
      </c>
      <c r="D685" s="249">
        <v>0</v>
      </c>
      <c r="E685" s="249">
        <v>0</v>
      </c>
      <c r="F685" s="249">
        <v>0</v>
      </c>
      <c r="G685" s="249">
        <v>75338.64</v>
      </c>
      <c r="H685" s="91">
        <v>0</v>
      </c>
      <c r="I685" s="91">
        <v>0</v>
      </c>
      <c r="J685" s="249">
        <v>0</v>
      </c>
      <c r="K685" s="249">
        <v>301179.05</v>
      </c>
      <c r="L685" s="91">
        <v>0</v>
      </c>
      <c r="M685" s="249">
        <v>0</v>
      </c>
      <c r="N685" s="249">
        <v>0</v>
      </c>
      <c r="O685" s="249">
        <v>0</v>
      </c>
      <c r="P685" s="249">
        <v>30543.63</v>
      </c>
      <c r="Q685" s="91">
        <v>0</v>
      </c>
      <c r="R685" s="91">
        <v>0</v>
      </c>
      <c r="S685" s="91">
        <v>0</v>
      </c>
      <c r="T685" s="249">
        <v>407061.32</v>
      </c>
      <c r="U685" s="249">
        <v>229203.05</v>
      </c>
      <c r="V685" s="249">
        <v>41546.9</v>
      </c>
      <c r="W685" s="249">
        <v>6601.02</v>
      </c>
      <c r="X685" s="249">
        <v>1195330.74</v>
      </c>
      <c r="Y685" s="249">
        <v>40141.440000000002</v>
      </c>
      <c r="Z685" s="249">
        <v>0</v>
      </c>
      <c r="AA685" s="249">
        <v>0</v>
      </c>
      <c r="AB685" s="249">
        <v>0</v>
      </c>
      <c r="AC685" s="330">
        <v>2983874.3699999996</v>
      </c>
      <c r="AD685" s="249">
        <v>630988.27</v>
      </c>
      <c r="AE685" s="249">
        <v>63542.299999999996</v>
      </c>
      <c r="AF685" s="249">
        <v>0</v>
      </c>
      <c r="AG685" s="249">
        <v>0</v>
      </c>
      <c r="AH685" s="249">
        <v>0</v>
      </c>
      <c r="AI685" s="249">
        <v>0</v>
      </c>
      <c r="AJ685" s="249">
        <v>2444290.8199999998</v>
      </c>
      <c r="AK685" s="249">
        <v>1534023.91</v>
      </c>
      <c r="AL685" s="249">
        <v>134002.73000000001</v>
      </c>
      <c r="AM685" s="91">
        <v>0</v>
      </c>
      <c r="AN685" s="249">
        <v>1368194.04</v>
      </c>
      <c r="AO685" s="249">
        <v>2724.71</v>
      </c>
      <c r="AP685" s="249">
        <v>351268.34</v>
      </c>
      <c r="AQ685" s="249">
        <v>0</v>
      </c>
      <c r="AR685" s="249">
        <v>0</v>
      </c>
      <c r="AS685" s="249">
        <v>7635518.9099999983</v>
      </c>
      <c r="AT685" s="249">
        <v>3535354.6599999997</v>
      </c>
      <c r="AU685" s="249">
        <v>145140.93</v>
      </c>
      <c r="AV685" s="92">
        <v>45016</v>
      </c>
      <c r="AW685" t="s">
        <v>2</v>
      </c>
      <c r="AX685">
        <v>2023</v>
      </c>
      <c r="AY685" t="s">
        <v>170</v>
      </c>
    </row>
    <row r="686" spans="1:51" x14ac:dyDescent="0.25">
      <c r="A686" s="247">
        <v>96</v>
      </c>
      <c r="B686" s="248" t="s">
        <v>73</v>
      </c>
      <c r="C686" s="249">
        <v>179425678.47</v>
      </c>
      <c r="D686" s="249">
        <v>64973.599999999999</v>
      </c>
      <c r="E686" s="249">
        <v>0</v>
      </c>
      <c r="F686" s="249">
        <v>0</v>
      </c>
      <c r="G686" s="249">
        <v>107804.04</v>
      </c>
      <c r="H686" s="91">
        <v>0</v>
      </c>
      <c r="I686" s="91">
        <v>0</v>
      </c>
      <c r="J686" s="249">
        <v>1029599.3</v>
      </c>
      <c r="K686" s="249">
        <v>533586.69999999995</v>
      </c>
      <c r="L686" s="91">
        <v>0</v>
      </c>
      <c r="M686" s="249">
        <v>65586868.530000001</v>
      </c>
      <c r="N686" s="249">
        <v>90598924.969999999</v>
      </c>
      <c r="O686" s="249">
        <v>156185793.5</v>
      </c>
      <c r="P686" s="249">
        <v>410057.31</v>
      </c>
      <c r="Q686" s="91">
        <v>0</v>
      </c>
      <c r="R686" s="91">
        <v>0</v>
      </c>
      <c r="S686" s="91">
        <v>0</v>
      </c>
      <c r="T686" s="249">
        <v>158331814.44999999</v>
      </c>
      <c r="U686" s="249">
        <v>2579760.4000000004</v>
      </c>
      <c r="V686" s="249">
        <v>277384.3</v>
      </c>
      <c r="W686" s="249">
        <v>150605.99</v>
      </c>
      <c r="X686" s="249">
        <v>34006.68</v>
      </c>
      <c r="Y686" s="249">
        <v>83148.260000000009</v>
      </c>
      <c r="Z686" s="249">
        <v>0</v>
      </c>
      <c r="AA686" s="249">
        <v>25626.589999999997</v>
      </c>
      <c r="AB686" s="249">
        <v>0</v>
      </c>
      <c r="AC686" s="330">
        <v>8535120.2599999998</v>
      </c>
      <c r="AD686" s="249">
        <v>1553098.81</v>
      </c>
      <c r="AE686" s="249">
        <v>130477.87</v>
      </c>
      <c r="AF686" s="249">
        <v>0</v>
      </c>
      <c r="AG686" s="249">
        <v>0</v>
      </c>
      <c r="AH686" s="249">
        <v>0</v>
      </c>
      <c r="AI686" s="249">
        <v>0</v>
      </c>
      <c r="AJ686" s="249">
        <v>168898.3</v>
      </c>
      <c r="AK686" s="249">
        <v>1216488.21</v>
      </c>
      <c r="AL686" s="249">
        <v>415716.93</v>
      </c>
      <c r="AM686" s="91">
        <v>0</v>
      </c>
      <c r="AN686" s="249">
        <v>3578724.45</v>
      </c>
      <c r="AO686" s="249">
        <v>0</v>
      </c>
      <c r="AP686" s="249">
        <v>132867.84</v>
      </c>
      <c r="AQ686" s="249">
        <v>0</v>
      </c>
      <c r="AR686" s="249">
        <v>0</v>
      </c>
      <c r="AS686" s="249">
        <v>13538127.460000001</v>
      </c>
      <c r="AT686" s="249">
        <v>7555736.5599999996</v>
      </c>
      <c r="AU686" s="249">
        <v>2211939.13</v>
      </c>
      <c r="AV686" s="92">
        <v>45016</v>
      </c>
      <c r="AW686" t="s">
        <v>2</v>
      </c>
      <c r="AX686">
        <v>2023</v>
      </c>
      <c r="AY686" t="s">
        <v>153</v>
      </c>
    </row>
    <row r="687" spans="1:51" x14ac:dyDescent="0.25">
      <c r="A687" s="247">
        <v>103</v>
      </c>
      <c r="B687" s="248" t="s">
        <v>74</v>
      </c>
      <c r="C687" s="249">
        <v>733395.45000000007</v>
      </c>
      <c r="D687" s="249">
        <v>0</v>
      </c>
      <c r="E687" s="249">
        <v>0</v>
      </c>
      <c r="F687" s="249">
        <v>0</v>
      </c>
      <c r="G687" s="249">
        <v>0</v>
      </c>
      <c r="H687" s="91">
        <v>0</v>
      </c>
      <c r="I687" s="91">
        <v>0</v>
      </c>
      <c r="J687" s="249">
        <v>0</v>
      </c>
      <c r="K687" s="249">
        <v>0</v>
      </c>
      <c r="L687" s="91">
        <v>0</v>
      </c>
      <c r="M687" s="249">
        <v>0</v>
      </c>
      <c r="N687" s="249">
        <v>0</v>
      </c>
      <c r="O687" s="249">
        <v>0</v>
      </c>
      <c r="P687" s="249">
        <v>0</v>
      </c>
      <c r="Q687" s="91">
        <v>0</v>
      </c>
      <c r="R687" s="91">
        <v>0</v>
      </c>
      <c r="S687" s="91">
        <v>0</v>
      </c>
      <c r="T687" s="249">
        <v>0</v>
      </c>
      <c r="U687" s="249">
        <v>12045.82</v>
      </c>
      <c r="V687" s="249">
        <v>0</v>
      </c>
      <c r="W687" s="249">
        <v>0</v>
      </c>
      <c r="X687" s="249">
        <v>0</v>
      </c>
      <c r="Y687" s="249">
        <v>0</v>
      </c>
      <c r="Z687" s="249">
        <v>0</v>
      </c>
      <c r="AA687" s="249">
        <v>0</v>
      </c>
      <c r="AB687" s="249">
        <v>0</v>
      </c>
      <c r="AC687" s="330">
        <v>1509.84</v>
      </c>
      <c r="AD687" s="249">
        <v>0</v>
      </c>
      <c r="AE687" s="249">
        <v>1210</v>
      </c>
      <c r="AF687" s="249">
        <v>0</v>
      </c>
      <c r="AG687" s="249">
        <v>0</v>
      </c>
      <c r="AH687" s="249">
        <v>0</v>
      </c>
      <c r="AI687" s="249">
        <v>0</v>
      </c>
      <c r="AJ687" s="249">
        <v>0</v>
      </c>
      <c r="AK687" s="249">
        <v>566.42999999999995</v>
      </c>
      <c r="AL687" s="249">
        <v>9671.43</v>
      </c>
      <c r="AM687" s="91">
        <v>0</v>
      </c>
      <c r="AN687" s="249">
        <v>50379.8</v>
      </c>
      <c r="AO687" s="249">
        <v>0</v>
      </c>
      <c r="AP687" s="249">
        <v>5100</v>
      </c>
      <c r="AQ687" s="249">
        <v>0</v>
      </c>
      <c r="AR687" s="249">
        <v>0</v>
      </c>
      <c r="AS687" s="249">
        <v>14765.66</v>
      </c>
      <c r="AT687" s="249">
        <v>718629.79</v>
      </c>
      <c r="AU687" s="249">
        <v>652912.13</v>
      </c>
      <c r="AV687" s="92">
        <v>45016</v>
      </c>
      <c r="AW687" t="s">
        <v>2</v>
      </c>
      <c r="AX687">
        <v>2023</v>
      </c>
      <c r="AY687" t="s">
        <v>184</v>
      </c>
    </row>
    <row r="688" spans="1:51" x14ac:dyDescent="0.25">
      <c r="A688" s="247">
        <v>23</v>
      </c>
      <c r="B688" s="248" t="s">
        <v>75</v>
      </c>
      <c r="C688" s="249">
        <v>102589977.19000001</v>
      </c>
      <c r="D688" s="249">
        <v>112523.4</v>
      </c>
      <c r="E688" s="249">
        <v>0</v>
      </c>
      <c r="F688" s="249">
        <v>0</v>
      </c>
      <c r="G688" s="249">
        <v>16865.53</v>
      </c>
      <c r="H688" s="91">
        <v>0</v>
      </c>
      <c r="I688" s="91">
        <v>0</v>
      </c>
      <c r="J688" s="249">
        <v>1133144.3600000001</v>
      </c>
      <c r="K688" s="249">
        <v>533522.3600000001</v>
      </c>
      <c r="L688" s="91">
        <v>0</v>
      </c>
      <c r="M688" s="249">
        <v>5289801.38</v>
      </c>
      <c r="N688" s="249">
        <v>19195254.259999998</v>
      </c>
      <c r="O688" s="249">
        <v>24485055.639999997</v>
      </c>
      <c r="P688" s="249">
        <v>0</v>
      </c>
      <c r="Q688" s="91">
        <v>0</v>
      </c>
      <c r="R688" s="91">
        <v>0</v>
      </c>
      <c r="S688" s="91">
        <v>0</v>
      </c>
      <c r="T688" s="249">
        <v>26281111.289999995</v>
      </c>
      <c r="U688" s="249">
        <v>33166992.66</v>
      </c>
      <c r="V688" s="249">
        <v>12837465.27</v>
      </c>
      <c r="W688" s="249">
        <v>888793.02</v>
      </c>
      <c r="X688" s="249">
        <v>3341550.92</v>
      </c>
      <c r="Y688" s="249">
        <v>1803600.52</v>
      </c>
      <c r="Z688" s="249">
        <v>0</v>
      </c>
      <c r="AA688" s="249">
        <v>416437.54</v>
      </c>
      <c r="AB688" s="249">
        <v>1537617.71</v>
      </c>
      <c r="AC688" s="330">
        <v>9999551.0999999996</v>
      </c>
      <c r="AD688" s="249">
        <v>414255.24</v>
      </c>
      <c r="AE688" s="249">
        <v>2316516.21</v>
      </c>
      <c r="AF688" s="249">
        <v>0</v>
      </c>
      <c r="AG688" s="249">
        <v>0</v>
      </c>
      <c r="AH688" s="249">
        <v>0</v>
      </c>
      <c r="AI688" s="249">
        <v>0</v>
      </c>
      <c r="AJ688" s="249">
        <v>1322626.79</v>
      </c>
      <c r="AK688" s="249">
        <v>1598727.8800000001</v>
      </c>
      <c r="AL688" s="249">
        <v>513894.96</v>
      </c>
      <c r="AM688" s="91">
        <v>0</v>
      </c>
      <c r="AN688" s="249">
        <v>3526339.3</v>
      </c>
      <c r="AO688" s="249">
        <v>0</v>
      </c>
      <c r="AP688" s="249">
        <v>404907.44</v>
      </c>
      <c r="AQ688" s="249">
        <v>0</v>
      </c>
      <c r="AR688" s="249">
        <v>0</v>
      </c>
      <c r="AS688" s="249">
        <v>68045406.980000019</v>
      </c>
      <c r="AT688" s="249">
        <v>8263458.9100000011</v>
      </c>
      <c r="AU688" s="249">
        <v>2219589.33</v>
      </c>
      <c r="AV688" s="92">
        <v>45016</v>
      </c>
      <c r="AW688" t="s">
        <v>2</v>
      </c>
      <c r="AX688">
        <v>2023</v>
      </c>
      <c r="AY688" t="s">
        <v>159</v>
      </c>
    </row>
    <row r="689" spans="1:51" x14ac:dyDescent="0.25">
      <c r="A689" s="247">
        <v>62</v>
      </c>
      <c r="B689" s="248" t="s">
        <v>203</v>
      </c>
      <c r="C689" s="249">
        <v>13906674.66</v>
      </c>
      <c r="D689" s="249">
        <v>1198811.77</v>
      </c>
      <c r="E689" s="249">
        <v>0</v>
      </c>
      <c r="F689" s="249">
        <v>0</v>
      </c>
      <c r="G689" s="249">
        <v>0</v>
      </c>
      <c r="H689" s="91">
        <v>0</v>
      </c>
      <c r="I689" s="91">
        <v>0</v>
      </c>
      <c r="J689" s="249">
        <v>0</v>
      </c>
      <c r="K689" s="249">
        <v>0</v>
      </c>
      <c r="L689" s="91">
        <v>0</v>
      </c>
      <c r="M689" s="249">
        <v>0</v>
      </c>
      <c r="N689" s="249">
        <v>0</v>
      </c>
      <c r="O689" s="249">
        <v>0</v>
      </c>
      <c r="P689" s="249">
        <v>12706490.710000001</v>
      </c>
      <c r="Q689" s="91">
        <v>0</v>
      </c>
      <c r="R689" s="91">
        <v>0</v>
      </c>
      <c r="S689" s="91">
        <v>0</v>
      </c>
      <c r="T689" s="249">
        <v>13905302.48</v>
      </c>
      <c r="U689" s="249">
        <v>0</v>
      </c>
      <c r="V689" s="249">
        <v>0</v>
      </c>
      <c r="W689" s="249">
        <v>0</v>
      </c>
      <c r="X689" s="249">
        <v>0</v>
      </c>
      <c r="Y689" s="249">
        <v>0</v>
      </c>
      <c r="Z689" s="249">
        <v>0</v>
      </c>
      <c r="AA689" s="249">
        <v>0</v>
      </c>
      <c r="AB689" s="249">
        <v>0</v>
      </c>
      <c r="AC689" s="330">
        <v>0</v>
      </c>
      <c r="AD689" s="249">
        <v>0</v>
      </c>
      <c r="AE689" s="249">
        <v>0</v>
      </c>
      <c r="AF689" s="249">
        <v>0</v>
      </c>
      <c r="AG689" s="249">
        <v>0</v>
      </c>
      <c r="AH689" s="249">
        <v>0</v>
      </c>
      <c r="AI689" s="249">
        <v>0</v>
      </c>
      <c r="AJ689" s="249">
        <v>0</v>
      </c>
      <c r="AK689" s="249">
        <v>1372.18</v>
      </c>
      <c r="AL689" s="249">
        <v>0</v>
      </c>
      <c r="AM689" s="91">
        <v>0</v>
      </c>
      <c r="AN689" s="249">
        <v>0</v>
      </c>
      <c r="AO689" s="249">
        <v>0</v>
      </c>
      <c r="AP689" s="249">
        <v>0</v>
      </c>
      <c r="AQ689" s="249">
        <v>0</v>
      </c>
      <c r="AR689" s="249">
        <v>0</v>
      </c>
      <c r="AS689" s="249">
        <v>0</v>
      </c>
      <c r="AT689" s="249">
        <v>1372.18</v>
      </c>
      <c r="AU689" s="249">
        <v>0</v>
      </c>
      <c r="AV689" s="92">
        <v>45016</v>
      </c>
      <c r="AW689" t="s">
        <v>2</v>
      </c>
      <c r="AX689">
        <v>2023</v>
      </c>
      <c r="AY689" t="s">
        <v>169</v>
      </c>
    </row>
    <row r="690" spans="1:51" x14ac:dyDescent="0.25">
      <c r="A690" s="247">
        <v>114</v>
      </c>
      <c r="B690" s="248" t="s">
        <v>76</v>
      </c>
      <c r="C690" s="249">
        <v>129458252.22</v>
      </c>
      <c r="D690" s="249">
        <v>0</v>
      </c>
      <c r="E690" s="249">
        <v>0</v>
      </c>
      <c r="F690" s="249">
        <v>0</v>
      </c>
      <c r="G690" s="249">
        <v>0</v>
      </c>
      <c r="H690" s="91">
        <v>0</v>
      </c>
      <c r="I690" s="91">
        <v>0</v>
      </c>
      <c r="J690" s="249">
        <v>44296.21</v>
      </c>
      <c r="K690" s="249">
        <v>927365.87</v>
      </c>
      <c r="L690" s="91">
        <v>0</v>
      </c>
      <c r="M690" s="249">
        <v>73511734.469999999</v>
      </c>
      <c r="N690" s="249">
        <v>13179730.74</v>
      </c>
      <c r="O690" s="249">
        <v>86691465.209999993</v>
      </c>
      <c r="P690" s="249">
        <v>54917.56</v>
      </c>
      <c r="Q690" s="91">
        <v>0</v>
      </c>
      <c r="R690" s="91">
        <v>0</v>
      </c>
      <c r="S690" s="91">
        <v>0</v>
      </c>
      <c r="T690" s="249">
        <v>87718044.849999994</v>
      </c>
      <c r="U690" s="249">
        <v>3943616.43</v>
      </c>
      <c r="V690" s="249">
        <v>1678531.68</v>
      </c>
      <c r="W690" s="249">
        <v>477989.28</v>
      </c>
      <c r="X690" s="249">
        <v>10635082.6</v>
      </c>
      <c r="Y690" s="249">
        <v>1075056.27</v>
      </c>
      <c r="Z690" s="249">
        <v>0</v>
      </c>
      <c r="AA690" s="249">
        <v>0</v>
      </c>
      <c r="AB690" s="249">
        <v>0</v>
      </c>
      <c r="AC690" s="330">
        <v>7250761.2400000002</v>
      </c>
      <c r="AD690" s="249">
        <v>1125777.42</v>
      </c>
      <c r="AE690" s="249">
        <v>191891.54</v>
      </c>
      <c r="AF690" s="249">
        <v>0</v>
      </c>
      <c r="AG690" s="249">
        <v>0</v>
      </c>
      <c r="AH690" s="249">
        <v>0</v>
      </c>
      <c r="AI690" s="249">
        <v>0</v>
      </c>
      <c r="AJ690" s="249">
        <v>7840333.8499999996</v>
      </c>
      <c r="AK690" s="249">
        <v>1249748.96</v>
      </c>
      <c r="AL690" s="249">
        <v>226853.07</v>
      </c>
      <c r="AM690" s="91">
        <v>0</v>
      </c>
      <c r="AN690" s="249">
        <v>1582748.23</v>
      </c>
      <c r="AO690" s="249">
        <v>0</v>
      </c>
      <c r="AP690" s="249">
        <v>216961.94</v>
      </c>
      <c r="AQ690" s="249">
        <v>0</v>
      </c>
      <c r="AR690" s="249">
        <v>0</v>
      </c>
      <c r="AS690" s="249">
        <v>34219040.310000002</v>
      </c>
      <c r="AT690" s="249">
        <v>7521167.0600000005</v>
      </c>
      <c r="AU690" s="249">
        <v>4244854.8600000003</v>
      </c>
      <c r="AV690" s="92">
        <v>45016</v>
      </c>
      <c r="AW690" t="s">
        <v>2</v>
      </c>
      <c r="AX690">
        <v>2023</v>
      </c>
      <c r="AY690" t="s">
        <v>154</v>
      </c>
    </row>
    <row r="691" spans="1:51" x14ac:dyDescent="0.25">
      <c r="A691" s="247">
        <v>48</v>
      </c>
      <c r="B691" s="248" t="s">
        <v>77</v>
      </c>
      <c r="C691" s="249">
        <v>17094014.550000001</v>
      </c>
      <c r="D691" s="249">
        <v>32578.55</v>
      </c>
      <c r="E691" s="249">
        <v>0</v>
      </c>
      <c r="F691" s="249">
        <v>0</v>
      </c>
      <c r="G691" s="249">
        <v>134959.57999999999</v>
      </c>
      <c r="H691" s="91">
        <v>0</v>
      </c>
      <c r="I691" s="91">
        <v>0</v>
      </c>
      <c r="J691" s="249">
        <v>347962.58999999997</v>
      </c>
      <c r="K691" s="249">
        <v>475831.92000000004</v>
      </c>
      <c r="L691" s="91">
        <v>0</v>
      </c>
      <c r="M691" s="249">
        <v>1174107.26</v>
      </c>
      <c r="N691" s="249">
        <v>8559577.4399999995</v>
      </c>
      <c r="O691" s="249">
        <v>9733684.6999999993</v>
      </c>
      <c r="P691" s="249">
        <v>1407801.75</v>
      </c>
      <c r="Q691" s="91">
        <v>0</v>
      </c>
      <c r="R691" s="91">
        <v>0</v>
      </c>
      <c r="S691" s="91">
        <v>0</v>
      </c>
      <c r="T691" s="249">
        <v>12132819.09</v>
      </c>
      <c r="U691" s="249">
        <v>79817.97</v>
      </c>
      <c r="V691" s="249">
        <v>12472.26</v>
      </c>
      <c r="W691" s="249">
        <v>0</v>
      </c>
      <c r="X691" s="249">
        <v>0</v>
      </c>
      <c r="Y691" s="249">
        <v>0</v>
      </c>
      <c r="Z691" s="249">
        <v>0</v>
      </c>
      <c r="AA691" s="249">
        <v>975267.99</v>
      </c>
      <c r="AB691" s="249">
        <v>0</v>
      </c>
      <c r="AC691" s="330">
        <v>434694.43</v>
      </c>
      <c r="AD691" s="249">
        <v>536539.88</v>
      </c>
      <c r="AE691" s="249">
        <v>1136550.56</v>
      </c>
      <c r="AF691" s="249">
        <v>0</v>
      </c>
      <c r="AG691" s="249">
        <v>0</v>
      </c>
      <c r="AH691" s="249">
        <v>0</v>
      </c>
      <c r="AI691" s="249">
        <v>0</v>
      </c>
      <c r="AJ691" s="249">
        <v>10722.22</v>
      </c>
      <c r="AK691" s="249">
        <v>780418.96</v>
      </c>
      <c r="AL691" s="249">
        <v>0</v>
      </c>
      <c r="AM691" s="91">
        <v>0</v>
      </c>
      <c r="AN691" s="249">
        <v>170469.1</v>
      </c>
      <c r="AO691" s="249">
        <v>0</v>
      </c>
      <c r="AP691" s="249">
        <v>302763.82</v>
      </c>
      <c r="AQ691" s="249">
        <v>0</v>
      </c>
      <c r="AR691" s="249">
        <v>0</v>
      </c>
      <c r="AS691" s="249">
        <v>3186065.31</v>
      </c>
      <c r="AT691" s="249">
        <v>1775130.1500000001</v>
      </c>
      <c r="AU691" s="249">
        <v>521478.27</v>
      </c>
      <c r="AV691" s="92">
        <v>45016</v>
      </c>
      <c r="AW691" t="s">
        <v>2</v>
      </c>
      <c r="AX691">
        <v>2023</v>
      </c>
      <c r="AY691" t="s">
        <v>163</v>
      </c>
    </row>
    <row r="692" spans="1:51" x14ac:dyDescent="0.25">
      <c r="A692" s="247">
        <v>120</v>
      </c>
      <c r="B692" s="248" t="s">
        <v>78</v>
      </c>
      <c r="C692" s="249">
        <v>441010.24</v>
      </c>
      <c r="D692" s="249">
        <v>0</v>
      </c>
      <c r="E692" s="249">
        <v>0</v>
      </c>
      <c r="F692" s="249">
        <v>0</v>
      </c>
      <c r="G692" s="249">
        <v>33374.019999999997</v>
      </c>
      <c r="H692" s="91">
        <v>0</v>
      </c>
      <c r="I692" s="91">
        <v>0</v>
      </c>
      <c r="J692" s="249">
        <v>0</v>
      </c>
      <c r="K692" s="249">
        <v>17589.87</v>
      </c>
      <c r="L692" s="91">
        <v>0</v>
      </c>
      <c r="M692" s="249">
        <v>0</v>
      </c>
      <c r="N692" s="249">
        <v>354363.99</v>
      </c>
      <c r="O692" s="249">
        <v>354363.99</v>
      </c>
      <c r="P692" s="249">
        <v>35682.36</v>
      </c>
      <c r="Q692" s="91">
        <v>0</v>
      </c>
      <c r="R692" s="91">
        <v>0</v>
      </c>
      <c r="S692" s="91">
        <v>0</v>
      </c>
      <c r="T692" s="249">
        <v>441010.24</v>
      </c>
      <c r="U692" s="249">
        <v>0</v>
      </c>
      <c r="V692" s="249">
        <v>0</v>
      </c>
      <c r="W692" s="249">
        <v>0</v>
      </c>
      <c r="X692" s="249">
        <v>0</v>
      </c>
      <c r="Y692" s="249">
        <v>0</v>
      </c>
      <c r="Z692" s="249">
        <v>0</v>
      </c>
      <c r="AA692" s="249">
        <v>0</v>
      </c>
      <c r="AB692" s="249">
        <v>0</v>
      </c>
      <c r="AC692" s="330">
        <v>0</v>
      </c>
      <c r="AD692" s="249">
        <v>0</v>
      </c>
      <c r="AE692" s="249">
        <v>0</v>
      </c>
      <c r="AF692" s="249">
        <v>0</v>
      </c>
      <c r="AG692" s="249">
        <v>0</v>
      </c>
      <c r="AH692" s="249">
        <v>0</v>
      </c>
      <c r="AI692" s="249">
        <v>0</v>
      </c>
      <c r="AJ692" s="249">
        <v>0</v>
      </c>
      <c r="AK692" s="249">
        <v>0</v>
      </c>
      <c r="AL692" s="249">
        <v>0</v>
      </c>
      <c r="AM692" s="91">
        <v>0</v>
      </c>
      <c r="AN692" s="249">
        <v>0</v>
      </c>
      <c r="AO692" s="249">
        <v>0</v>
      </c>
      <c r="AP692" s="249">
        <v>0</v>
      </c>
      <c r="AQ692" s="249">
        <v>0</v>
      </c>
      <c r="AR692" s="249">
        <v>0</v>
      </c>
      <c r="AS692" s="249">
        <v>0</v>
      </c>
      <c r="AT692" s="249">
        <v>0</v>
      </c>
      <c r="AU692" s="249">
        <v>0</v>
      </c>
      <c r="AV692" s="92">
        <v>45016</v>
      </c>
      <c r="AW692" t="s">
        <v>2</v>
      </c>
      <c r="AX692">
        <v>2023</v>
      </c>
      <c r="AY692" t="s">
        <v>187</v>
      </c>
    </row>
    <row r="693" spans="1:51" x14ac:dyDescent="0.25">
      <c r="A693" s="247">
        <v>100</v>
      </c>
      <c r="B693" s="248" t="s">
        <v>79</v>
      </c>
      <c r="C693" s="249">
        <v>199970969.98000002</v>
      </c>
      <c r="D693" s="249">
        <v>8132.19</v>
      </c>
      <c r="E693" s="249">
        <v>0</v>
      </c>
      <c r="F693" s="249">
        <v>0</v>
      </c>
      <c r="G693" s="249">
        <v>75420.789999999994</v>
      </c>
      <c r="H693" s="91">
        <v>0</v>
      </c>
      <c r="I693" s="91">
        <v>0</v>
      </c>
      <c r="J693" s="249">
        <v>1580907.17</v>
      </c>
      <c r="K693" s="249">
        <v>167834.26</v>
      </c>
      <c r="L693" s="91">
        <v>0</v>
      </c>
      <c r="M693" s="249">
        <v>106528354.38</v>
      </c>
      <c r="N693" s="249">
        <v>74585520.520000011</v>
      </c>
      <c r="O693" s="249">
        <v>181113874.90000001</v>
      </c>
      <c r="P693" s="249">
        <v>1564533.77</v>
      </c>
      <c r="Q693" s="91">
        <v>0</v>
      </c>
      <c r="R693" s="91">
        <v>0</v>
      </c>
      <c r="S693" s="91">
        <v>0</v>
      </c>
      <c r="T693" s="249">
        <v>184510703.08000001</v>
      </c>
      <c r="U693" s="249">
        <v>656362.97</v>
      </c>
      <c r="V693" s="249">
        <v>110324.73</v>
      </c>
      <c r="W693" s="249">
        <v>40282.75</v>
      </c>
      <c r="X693" s="249">
        <v>1910445.66</v>
      </c>
      <c r="Y693" s="249">
        <v>237464.17</v>
      </c>
      <c r="Z693" s="249">
        <v>0</v>
      </c>
      <c r="AA693" s="249">
        <v>0</v>
      </c>
      <c r="AB693" s="249">
        <v>0</v>
      </c>
      <c r="AC693" s="330">
        <v>7495536.1399999997</v>
      </c>
      <c r="AD693" s="249">
        <v>534944.34</v>
      </c>
      <c r="AE693" s="249">
        <v>36879.31</v>
      </c>
      <c r="AF693" s="249">
        <v>0</v>
      </c>
      <c r="AG693" s="249">
        <v>0</v>
      </c>
      <c r="AH693" s="249">
        <v>0</v>
      </c>
      <c r="AI693" s="249">
        <v>0</v>
      </c>
      <c r="AJ693" s="249">
        <v>50825.34</v>
      </c>
      <c r="AK693" s="249">
        <v>1070527.3799999999</v>
      </c>
      <c r="AL693" s="249">
        <v>199315.39</v>
      </c>
      <c r="AM693" s="91">
        <v>0</v>
      </c>
      <c r="AN693" s="249">
        <v>1293792.76</v>
      </c>
      <c r="AO693" s="249">
        <v>0</v>
      </c>
      <c r="AP693" s="249">
        <v>24125</v>
      </c>
      <c r="AQ693" s="249">
        <v>51014.06</v>
      </c>
      <c r="AR693" s="249">
        <v>0</v>
      </c>
      <c r="AS693" s="249">
        <v>11073065.41</v>
      </c>
      <c r="AT693" s="249">
        <v>4387201.4899999993</v>
      </c>
      <c r="AU693" s="249">
        <v>1748426.9</v>
      </c>
      <c r="AV693" s="92">
        <v>45016</v>
      </c>
      <c r="AW693" t="s">
        <v>2</v>
      </c>
      <c r="AX693">
        <v>2023</v>
      </c>
      <c r="AY693" t="s">
        <v>151</v>
      </c>
    </row>
    <row r="694" spans="1:51" x14ac:dyDescent="0.25">
      <c r="A694" s="247">
        <v>12</v>
      </c>
      <c r="B694" s="248" t="s">
        <v>81</v>
      </c>
      <c r="C694" s="249">
        <v>240537047.28999999</v>
      </c>
      <c r="D694" s="249">
        <v>575746.24</v>
      </c>
      <c r="E694" s="249">
        <v>0</v>
      </c>
      <c r="F694" s="249">
        <v>0</v>
      </c>
      <c r="G694" s="249">
        <v>3044692.01</v>
      </c>
      <c r="H694" s="91">
        <v>0</v>
      </c>
      <c r="I694" s="91">
        <v>0</v>
      </c>
      <c r="J694" s="249">
        <v>392644.36000000004</v>
      </c>
      <c r="K694" s="249">
        <v>1586130.1700000002</v>
      </c>
      <c r="L694" s="91">
        <v>0</v>
      </c>
      <c r="M694" s="249">
        <v>95001651.979999989</v>
      </c>
      <c r="N694" s="249">
        <v>45154473.579999998</v>
      </c>
      <c r="O694" s="249">
        <v>140156125.56</v>
      </c>
      <c r="P694" s="249">
        <v>3600679.59</v>
      </c>
      <c r="Q694" s="91">
        <v>0</v>
      </c>
      <c r="R694" s="91">
        <v>0</v>
      </c>
      <c r="S694" s="91">
        <v>0</v>
      </c>
      <c r="T694" s="249">
        <v>149356017.92999998</v>
      </c>
      <c r="U694" s="249">
        <v>1371142.88</v>
      </c>
      <c r="V694" s="249">
        <v>116851.71</v>
      </c>
      <c r="W694" s="249">
        <v>119349.59</v>
      </c>
      <c r="X694" s="249">
        <v>4100160.89</v>
      </c>
      <c r="Y694" s="249">
        <v>106474.38</v>
      </c>
      <c r="Z694" s="249">
        <v>0</v>
      </c>
      <c r="AA694" s="249">
        <v>4272480.87</v>
      </c>
      <c r="AB694" s="249">
        <v>0</v>
      </c>
      <c r="AC694" s="330">
        <v>9590164.9199999999</v>
      </c>
      <c r="AD694" s="249">
        <v>1743543.58</v>
      </c>
      <c r="AE694" s="249">
        <v>21165.46</v>
      </c>
      <c r="AF694" s="249">
        <v>0</v>
      </c>
      <c r="AG694" s="249">
        <v>0</v>
      </c>
      <c r="AH694" s="249">
        <v>0</v>
      </c>
      <c r="AI694" s="249">
        <v>0</v>
      </c>
      <c r="AJ694" s="249">
        <v>59339080.18</v>
      </c>
      <c r="AK694" s="249">
        <v>4820757.63</v>
      </c>
      <c r="AL694" s="249">
        <v>239432.24</v>
      </c>
      <c r="AM694" s="91">
        <v>0</v>
      </c>
      <c r="AN694" s="249">
        <v>4021808.5100000002</v>
      </c>
      <c r="AO694" s="249">
        <v>195013.54</v>
      </c>
      <c r="AP694" s="249">
        <v>822244.53</v>
      </c>
      <c r="AQ694" s="249">
        <v>289538.37</v>
      </c>
      <c r="AR694" s="249">
        <v>0</v>
      </c>
      <c r="AS694" s="249">
        <v>80780414.460000008</v>
      </c>
      <c r="AT694" s="249">
        <v>10400614.899999999</v>
      </c>
      <c r="AU694" s="249">
        <v>11820.08</v>
      </c>
      <c r="AV694" s="92">
        <v>45016</v>
      </c>
      <c r="AW694" t="s">
        <v>2</v>
      </c>
      <c r="AX694">
        <v>2023</v>
      </c>
      <c r="AY694" t="s">
        <v>152</v>
      </c>
    </row>
    <row r="695" spans="1:51" x14ac:dyDescent="0.25">
      <c r="A695" s="247">
        <v>74</v>
      </c>
      <c r="B695" s="248" t="s">
        <v>82</v>
      </c>
      <c r="C695" s="249">
        <v>1214215458.24</v>
      </c>
      <c r="D695" s="249">
        <v>5262617.3000000007</v>
      </c>
      <c r="E695" s="249">
        <v>0</v>
      </c>
      <c r="F695" s="249">
        <v>0</v>
      </c>
      <c r="G695" s="249">
        <v>1428563.8699999999</v>
      </c>
      <c r="H695" s="91">
        <v>0</v>
      </c>
      <c r="I695" s="91">
        <v>0</v>
      </c>
      <c r="J695" s="249">
        <v>7337356.4300000006</v>
      </c>
      <c r="K695" s="249">
        <v>1570703.04</v>
      </c>
      <c r="L695" s="91">
        <v>0</v>
      </c>
      <c r="M695" s="249">
        <v>782741532.5</v>
      </c>
      <c r="N695" s="249">
        <v>179431750.59</v>
      </c>
      <c r="O695" s="249">
        <v>962173283.09000003</v>
      </c>
      <c r="P695" s="249">
        <v>8467516.9000000004</v>
      </c>
      <c r="Q695" s="91">
        <v>0</v>
      </c>
      <c r="R695" s="91">
        <v>0</v>
      </c>
      <c r="S695" s="91">
        <v>0</v>
      </c>
      <c r="T695" s="249">
        <v>986240040.63</v>
      </c>
      <c r="U695" s="249">
        <v>593149</v>
      </c>
      <c r="V695" s="249">
        <v>745202</v>
      </c>
      <c r="W695" s="249">
        <v>255642.06</v>
      </c>
      <c r="X695" s="249">
        <v>6791711.2199999997</v>
      </c>
      <c r="Y695" s="249">
        <v>307095.59000000003</v>
      </c>
      <c r="Z695" s="249">
        <v>0</v>
      </c>
      <c r="AA695" s="249">
        <v>106341291.33999999</v>
      </c>
      <c r="AB695" s="249">
        <v>1848819.73</v>
      </c>
      <c r="AC695" s="330">
        <v>67050111.540000007</v>
      </c>
      <c r="AD695" s="249">
        <v>1357043.22</v>
      </c>
      <c r="AE695" s="249">
        <v>1387778.04</v>
      </c>
      <c r="AF695" s="249">
        <v>0</v>
      </c>
      <c r="AG695" s="249">
        <v>0</v>
      </c>
      <c r="AH695" s="249">
        <v>26378468.349999998</v>
      </c>
      <c r="AI695" s="249">
        <v>0</v>
      </c>
      <c r="AJ695" s="249">
        <v>7157558.7400000002</v>
      </c>
      <c r="AK695" s="249">
        <v>26901.26</v>
      </c>
      <c r="AL695" s="249">
        <v>328528.53000000003</v>
      </c>
      <c r="AM695" s="91">
        <v>0</v>
      </c>
      <c r="AN695" s="249">
        <v>5278904.96</v>
      </c>
      <c r="AO695" s="249">
        <v>226938.25</v>
      </c>
      <c r="AP695" s="249">
        <v>1719786.41</v>
      </c>
      <c r="AQ695" s="249">
        <v>0</v>
      </c>
      <c r="AR695" s="249">
        <v>0</v>
      </c>
      <c r="AS695" s="249">
        <v>220213870.83000001</v>
      </c>
      <c r="AT695" s="249">
        <v>7761546.7800000003</v>
      </c>
      <c r="AU695" s="249">
        <v>180487.37</v>
      </c>
      <c r="AV695" s="92">
        <v>45016</v>
      </c>
      <c r="AW695" t="s">
        <v>2</v>
      </c>
      <c r="AX695">
        <v>2023</v>
      </c>
      <c r="AY695" t="s">
        <v>148</v>
      </c>
    </row>
    <row r="696" spans="1:51" x14ac:dyDescent="0.25">
      <c r="A696" s="247">
        <v>71</v>
      </c>
      <c r="B696" s="248" t="s">
        <v>83</v>
      </c>
      <c r="C696" s="249">
        <v>45197813.189999998</v>
      </c>
      <c r="D696" s="249">
        <v>0</v>
      </c>
      <c r="E696" s="249">
        <v>0</v>
      </c>
      <c r="F696" s="249">
        <v>0</v>
      </c>
      <c r="G696" s="249">
        <v>246240.16</v>
      </c>
      <c r="H696" s="91">
        <v>0</v>
      </c>
      <c r="I696" s="91">
        <v>0</v>
      </c>
      <c r="J696" s="249">
        <v>0</v>
      </c>
      <c r="K696" s="249">
        <v>123488.5</v>
      </c>
      <c r="L696" s="91">
        <v>0</v>
      </c>
      <c r="M696" s="249">
        <v>0</v>
      </c>
      <c r="N696" s="249">
        <v>2627735.52</v>
      </c>
      <c r="O696" s="249">
        <v>2627735.52</v>
      </c>
      <c r="P696" s="249">
        <v>374273.78</v>
      </c>
      <c r="Q696" s="91">
        <v>0</v>
      </c>
      <c r="R696" s="91">
        <v>0</v>
      </c>
      <c r="S696" s="91">
        <v>0</v>
      </c>
      <c r="T696" s="249">
        <v>3371737.96</v>
      </c>
      <c r="U696" s="249">
        <v>0</v>
      </c>
      <c r="V696" s="249">
        <v>0</v>
      </c>
      <c r="W696" s="249">
        <v>0</v>
      </c>
      <c r="X696" s="249">
        <v>0</v>
      </c>
      <c r="Y696" s="249">
        <v>10382581.1</v>
      </c>
      <c r="Z696" s="249">
        <v>0</v>
      </c>
      <c r="AA696" s="249">
        <v>13767871</v>
      </c>
      <c r="AB696" s="249">
        <v>0</v>
      </c>
      <c r="AC696" s="330">
        <v>376025.23</v>
      </c>
      <c r="AD696" s="249">
        <v>10656393.810000001</v>
      </c>
      <c r="AE696" s="249">
        <v>11474.8</v>
      </c>
      <c r="AF696" s="249">
        <v>0</v>
      </c>
      <c r="AG696" s="249">
        <v>0</v>
      </c>
      <c r="AH696" s="249">
        <v>0</v>
      </c>
      <c r="AI696" s="249">
        <v>0</v>
      </c>
      <c r="AJ696" s="249">
        <v>0</v>
      </c>
      <c r="AK696" s="249">
        <v>28334.02</v>
      </c>
      <c r="AL696" s="249">
        <v>217081.12</v>
      </c>
      <c r="AM696" s="91">
        <v>0</v>
      </c>
      <c r="AN696" s="249">
        <v>1860363.15</v>
      </c>
      <c r="AO696" s="249">
        <v>0</v>
      </c>
      <c r="AP696" s="249">
        <v>123528.5</v>
      </c>
      <c r="AQ696" s="249">
        <v>0</v>
      </c>
      <c r="AR696" s="249">
        <v>0</v>
      </c>
      <c r="AS696" s="249">
        <v>35194345.939999998</v>
      </c>
      <c r="AT696" s="249">
        <v>6631729.29</v>
      </c>
      <c r="AU696" s="249">
        <v>4402422.5</v>
      </c>
      <c r="AV696" s="92">
        <v>45016</v>
      </c>
      <c r="AW696" t="s">
        <v>2</v>
      </c>
      <c r="AX696">
        <v>2023</v>
      </c>
      <c r="AY696" t="s">
        <v>161</v>
      </c>
    </row>
    <row r="697" spans="1:51" x14ac:dyDescent="0.25">
      <c r="A697" s="247">
        <v>91</v>
      </c>
      <c r="B697" s="248" t="s">
        <v>106</v>
      </c>
      <c r="C697" s="249">
        <v>168020.28</v>
      </c>
      <c r="D697" s="249">
        <v>0</v>
      </c>
      <c r="E697" s="249">
        <v>0</v>
      </c>
      <c r="F697" s="249">
        <v>0</v>
      </c>
      <c r="G697" s="249">
        <v>0</v>
      </c>
      <c r="H697" s="91">
        <v>0</v>
      </c>
      <c r="I697" s="91">
        <v>0</v>
      </c>
      <c r="J697" s="249">
        <v>0</v>
      </c>
      <c r="K697" s="249">
        <v>0</v>
      </c>
      <c r="L697" s="91">
        <v>0</v>
      </c>
      <c r="M697" s="249">
        <v>0</v>
      </c>
      <c r="N697" s="249">
        <v>0</v>
      </c>
      <c r="O697" s="249">
        <v>0</v>
      </c>
      <c r="P697" s="249">
        <v>0</v>
      </c>
      <c r="Q697" s="91">
        <v>0</v>
      </c>
      <c r="R697" s="91">
        <v>0</v>
      </c>
      <c r="S697" s="91">
        <v>0</v>
      </c>
      <c r="T697" s="249">
        <v>0</v>
      </c>
      <c r="U697" s="249">
        <v>0</v>
      </c>
      <c r="V697" s="249">
        <v>0</v>
      </c>
      <c r="W697" s="249">
        <v>0</v>
      </c>
      <c r="X697" s="249">
        <v>0</v>
      </c>
      <c r="Y697" s="249">
        <v>0</v>
      </c>
      <c r="Z697" s="249">
        <v>0</v>
      </c>
      <c r="AA697" s="249">
        <v>0</v>
      </c>
      <c r="AB697" s="249">
        <v>0</v>
      </c>
      <c r="AC697" s="330">
        <v>0</v>
      </c>
      <c r="AD697" s="249">
        <v>163723.20000000001</v>
      </c>
      <c r="AE697" s="249">
        <v>1000</v>
      </c>
      <c r="AF697" s="249">
        <v>0</v>
      </c>
      <c r="AG697" s="249">
        <v>0</v>
      </c>
      <c r="AH697" s="249">
        <v>0</v>
      </c>
      <c r="AI697" s="249">
        <v>0</v>
      </c>
      <c r="AJ697" s="249">
        <v>0</v>
      </c>
      <c r="AK697" s="249">
        <v>2797.08</v>
      </c>
      <c r="AL697" s="249">
        <v>0</v>
      </c>
      <c r="AM697" s="91">
        <v>0</v>
      </c>
      <c r="AN697" s="249">
        <v>500</v>
      </c>
      <c r="AO697" s="249">
        <v>0</v>
      </c>
      <c r="AP697" s="249">
        <v>0</v>
      </c>
      <c r="AQ697" s="249">
        <v>0</v>
      </c>
      <c r="AR697" s="249">
        <v>0</v>
      </c>
      <c r="AS697" s="249">
        <v>164723.20000000001</v>
      </c>
      <c r="AT697" s="249">
        <v>3297.08</v>
      </c>
      <c r="AU697" s="249">
        <v>0</v>
      </c>
      <c r="AV697" s="92">
        <v>45016</v>
      </c>
      <c r="AW697" t="s">
        <v>2</v>
      </c>
      <c r="AX697">
        <v>2023</v>
      </c>
      <c r="AY697" t="s">
        <v>192</v>
      </c>
    </row>
    <row r="698" spans="1:51" x14ac:dyDescent="0.25">
      <c r="A698" s="247">
        <v>73</v>
      </c>
      <c r="B698" s="248" t="s">
        <v>84</v>
      </c>
      <c r="C698" s="249">
        <v>25722003.870000001</v>
      </c>
      <c r="D698" s="249">
        <v>0</v>
      </c>
      <c r="E698" s="249">
        <v>0</v>
      </c>
      <c r="F698" s="249">
        <v>0</v>
      </c>
      <c r="G698" s="249">
        <v>0</v>
      </c>
      <c r="H698" s="91">
        <v>0</v>
      </c>
      <c r="I698" s="91">
        <v>0</v>
      </c>
      <c r="J698" s="249">
        <v>0</v>
      </c>
      <c r="K698" s="249">
        <v>266796.71000000002</v>
      </c>
      <c r="L698" s="91">
        <v>0</v>
      </c>
      <c r="M698" s="249">
        <v>0</v>
      </c>
      <c r="N698" s="249">
        <v>246226.27</v>
      </c>
      <c r="O698" s="249">
        <v>246226.27</v>
      </c>
      <c r="P698" s="249">
        <v>0</v>
      </c>
      <c r="Q698" s="91">
        <v>0</v>
      </c>
      <c r="R698" s="91">
        <v>0</v>
      </c>
      <c r="S698" s="91">
        <v>0</v>
      </c>
      <c r="T698" s="249">
        <v>513022.98</v>
      </c>
      <c r="U698" s="249">
        <v>42614.7</v>
      </c>
      <c r="V698" s="249">
        <v>0</v>
      </c>
      <c r="W698" s="249">
        <v>0</v>
      </c>
      <c r="X698" s="249">
        <v>0</v>
      </c>
      <c r="Y698" s="249">
        <v>59221.1</v>
      </c>
      <c r="Z698" s="249">
        <v>0</v>
      </c>
      <c r="AA698" s="249">
        <v>63879.81</v>
      </c>
      <c r="AB698" s="249">
        <v>0</v>
      </c>
      <c r="AC698" s="330">
        <v>92794.48</v>
      </c>
      <c r="AD698" s="249">
        <v>440800.09</v>
      </c>
      <c r="AE698" s="249">
        <v>20886.34</v>
      </c>
      <c r="AF698" s="249">
        <v>0</v>
      </c>
      <c r="AG698" s="249">
        <v>0</v>
      </c>
      <c r="AH698" s="249">
        <v>12863444.199999999</v>
      </c>
      <c r="AI698" s="249">
        <v>0</v>
      </c>
      <c r="AJ698" s="249">
        <v>293397.48</v>
      </c>
      <c r="AK698" s="249">
        <v>30778.25</v>
      </c>
      <c r="AL698" s="249">
        <v>0</v>
      </c>
      <c r="AM698" s="91">
        <v>0</v>
      </c>
      <c r="AN698" s="249">
        <v>124104.98</v>
      </c>
      <c r="AO698" s="249">
        <v>1150</v>
      </c>
      <c r="AP698" s="249">
        <v>0</v>
      </c>
      <c r="AQ698" s="249">
        <v>0</v>
      </c>
      <c r="AR698" s="249">
        <v>0</v>
      </c>
      <c r="AS698" s="249">
        <v>13877038.199999999</v>
      </c>
      <c r="AT698" s="249">
        <v>11331942.690000001</v>
      </c>
      <c r="AU698" s="249">
        <v>11175909.460000001</v>
      </c>
      <c r="AV698" s="92">
        <v>45016</v>
      </c>
      <c r="AW698" t="s">
        <v>2</v>
      </c>
      <c r="AX698">
        <v>2023</v>
      </c>
      <c r="AY698" t="s">
        <v>190</v>
      </c>
    </row>
    <row r="699" spans="1:51" x14ac:dyDescent="0.25">
      <c r="A699" s="247">
        <v>46</v>
      </c>
      <c r="B699" s="248" t="s">
        <v>85</v>
      </c>
      <c r="C699" s="249">
        <v>7499260.2699999996</v>
      </c>
      <c r="D699" s="249">
        <v>28787.279999999999</v>
      </c>
      <c r="E699" s="249">
        <v>0</v>
      </c>
      <c r="F699" s="249">
        <v>0</v>
      </c>
      <c r="G699" s="249">
        <v>0</v>
      </c>
      <c r="H699" s="91">
        <v>0</v>
      </c>
      <c r="I699" s="91">
        <v>0</v>
      </c>
      <c r="J699" s="249">
        <v>278808.77</v>
      </c>
      <c r="K699" s="249">
        <v>9098.1200000000008</v>
      </c>
      <c r="L699" s="91">
        <v>0</v>
      </c>
      <c r="M699" s="249">
        <v>3304352</v>
      </c>
      <c r="N699" s="249">
        <v>0</v>
      </c>
      <c r="O699" s="249">
        <v>3304352</v>
      </c>
      <c r="P699" s="249">
        <v>92262.7</v>
      </c>
      <c r="Q699" s="91">
        <v>0</v>
      </c>
      <c r="R699" s="91">
        <v>0</v>
      </c>
      <c r="S699" s="91">
        <v>0</v>
      </c>
      <c r="T699" s="249">
        <v>3713308.87</v>
      </c>
      <c r="U699" s="249">
        <v>315096.43999999994</v>
      </c>
      <c r="V699" s="249">
        <v>127361.89</v>
      </c>
      <c r="W699" s="249">
        <v>87061.16</v>
      </c>
      <c r="X699" s="249">
        <v>0</v>
      </c>
      <c r="Y699" s="249">
        <v>444379.98000000004</v>
      </c>
      <c r="Z699" s="249">
        <v>0</v>
      </c>
      <c r="AA699" s="249">
        <v>0</v>
      </c>
      <c r="AB699" s="249">
        <v>0</v>
      </c>
      <c r="AC699" s="330">
        <v>1830154.16</v>
      </c>
      <c r="AD699" s="249">
        <v>0</v>
      </c>
      <c r="AE699" s="249">
        <v>1017.75</v>
      </c>
      <c r="AF699" s="249">
        <v>0</v>
      </c>
      <c r="AG699" s="249">
        <v>0</v>
      </c>
      <c r="AH699" s="249">
        <v>0</v>
      </c>
      <c r="AI699" s="249">
        <v>0</v>
      </c>
      <c r="AJ699" s="249">
        <v>38669.300000000003</v>
      </c>
      <c r="AK699" s="249">
        <v>770813.31</v>
      </c>
      <c r="AL699" s="249">
        <v>5790.7</v>
      </c>
      <c r="AM699" s="91">
        <v>0</v>
      </c>
      <c r="AN699" s="249">
        <v>106549.53</v>
      </c>
      <c r="AO699" s="249">
        <v>0</v>
      </c>
      <c r="AP699" s="249">
        <v>11301.18</v>
      </c>
      <c r="AQ699" s="249">
        <v>0</v>
      </c>
      <c r="AR699" s="249">
        <v>0</v>
      </c>
      <c r="AS699" s="249">
        <v>2843740.6799999997</v>
      </c>
      <c r="AT699" s="249">
        <v>942210.72000000009</v>
      </c>
      <c r="AU699" s="249">
        <v>47756</v>
      </c>
      <c r="AV699" s="92">
        <v>45016</v>
      </c>
      <c r="AW699" t="s">
        <v>2</v>
      </c>
      <c r="AX699">
        <v>2023</v>
      </c>
      <c r="AY699" t="s">
        <v>176</v>
      </c>
    </row>
    <row r="700" spans="1:51" x14ac:dyDescent="0.25">
      <c r="A700" s="247">
        <v>51</v>
      </c>
      <c r="B700" s="248" t="s">
        <v>86</v>
      </c>
      <c r="C700" s="249">
        <v>3205955.26</v>
      </c>
      <c r="D700" s="249">
        <v>4065.95</v>
      </c>
      <c r="E700" s="249">
        <v>0</v>
      </c>
      <c r="F700" s="249">
        <v>0</v>
      </c>
      <c r="G700" s="249">
        <v>0</v>
      </c>
      <c r="H700" s="91">
        <v>0</v>
      </c>
      <c r="I700" s="91">
        <v>0</v>
      </c>
      <c r="J700" s="249">
        <v>11778.64</v>
      </c>
      <c r="K700" s="249">
        <v>21315.16</v>
      </c>
      <c r="L700" s="91">
        <v>0</v>
      </c>
      <c r="M700" s="249">
        <v>361137.8</v>
      </c>
      <c r="N700" s="249">
        <v>66323.399999999994</v>
      </c>
      <c r="O700" s="249">
        <v>427461.19999999995</v>
      </c>
      <c r="P700" s="249">
        <v>25083.200000000001</v>
      </c>
      <c r="Q700" s="91">
        <v>0</v>
      </c>
      <c r="R700" s="91">
        <v>0</v>
      </c>
      <c r="S700" s="91">
        <v>0</v>
      </c>
      <c r="T700" s="249">
        <v>489704.14999999997</v>
      </c>
      <c r="U700" s="249">
        <v>116019.2</v>
      </c>
      <c r="V700" s="249">
        <v>12389.41</v>
      </c>
      <c r="W700" s="249">
        <v>5601.03</v>
      </c>
      <c r="X700" s="249">
        <v>0</v>
      </c>
      <c r="Y700" s="249">
        <v>1428.59</v>
      </c>
      <c r="Z700" s="249">
        <v>0</v>
      </c>
      <c r="AA700" s="249">
        <v>0</v>
      </c>
      <c r="AB700" s="249">
        <v>0</v>
      </c>
      <c r="AC700" s="330">
        <v>80072.34</v>
      </c>
      <c r="AD700" s="249">
        <v>92766.080000000002</v>
      </c>
      <c r="AE700" s="249">
        <v>34437.08</v>
      </c>
      <c r="AF700" s="249">
        <v>0</v>
      </c>
      <c r="AG700" s="249">
        <v>0</v>
      </c>
      <c r="AH700" s="249">
        <v>937.97</v>
      </c>
      <c r="AI700" s="249">
        <v>0</v>
      </c>
      <c r="AJ700" s="249">
        <v>3269.22</v>
      </c>
      <c r="AK700" s="249">
        <v>448550.51</v>
      </c>
      <c r="AL700" s="249">
        <v>11310</v>
      </c>
      <c r="AM700" s="91">
        <v>0</v>
      </c>
      <c r="AN700" s="249">
        <v>172787.44</v>
      </c>
      <c r="AO700" s="249">
        <v>0</v>
      </c>
      <c r="AP700" s="249">
        <v>13525</v>
      </c>
      <c r="AQ700" s="249">
        <v>0</v>
      </c>
      <c r="AR700" s="249">
        <v>0</v>
      </c>
      <c r="AS700" s="249">
        <v>346920.92</v>
      </c>
      <c r="AT700" s="249">
        <v>2369330.19</v>
      </c>
      <c r="AU700" s="249">
        <v>1723157.24</v>
      </c>
      <c r="AV700" s="92">
        <v>45016</v>
      </c>
      <c r="AW700" t="s">
        <v>2</v>
      </c>
      <c r="AX700">
        <v>2023</v>
      </c>
      <c r="AY700" t="s">
        <v>179</v>
      </c>
    </row>
    <row r="701" spans="1:51" x14ac:dyDescent="0.25">
      <c r="A701" s="247">
        <v>117</v>
      </c>
      <c r="B701" s="248" t="s">
        <v>87</v>
      </c>
      <c r="C701" s="249">
        <v>169259410.92000002</v>
      </c>
      <c r="D701" s="249">
        <v>125258.25</v>
      </c>
      <c r="E701" s="249">
        <v>0</v>
      </c>
      <c r="F701" s="249">
        <v>0</v>
      </c>
      <c r="G701" s="249">
        <v>173277.91999999998</v>
      </c>
      <c r="H701" s="91">
        <v>0</v>
      </c>
      <c r="I701" s="91">
        <v>0</v>
      </c>
      <c r="J701" s="249">
        <v>166367.76999999999</v>
      </c>
      <c r="K701" s="249">
        <v>917171.56</v>
      </c>
      <c r="L701" s="91">
        <v>0</v>
      </c>
      <c r="M701" s="249">
        <v>52771010.559999995</v>
      </c>
      <c r="N701" s="249">
        <v>55586148.810000002</v>
      </c>
      <c r="O701" s="249">
        <v>108357159.37</v>
      </c>
      <c r="P701" s="249">
        <v>1322067.27</v>
      </c>
      <c r="Q701" s="91">
        <v>0</v>
      </c>
      <c r="R701" s="91">
        <v>0</v>
      </c>
      <c r="S701" s="91">
        <v>0</v>
      </c>
      <c r="T701" s="249">
        <v>111061302.14</v>
      </c>
      <c r="U701" s="249">
        <v>1768835.05</v>
      </c>
      <c r="V701" s="249">
        <v>290824.24</v>
      </c>
      <c r="W701" s="249">
        <v>259154.46</v>
      </c>
      <c r="X701" s="249">
        <v>183279.32</v>
      </c>
      <c r="Y701" s="249">
        <v>1063539.4100000001</v>
      </c>
      <c r="Z701" s="249">
        <v>0</v>
      </c>
      <c r="AA701" s="249">
        <v>0</v>
      </c>
      <c r="AB701" s="249">
        <v>0</v>
      </c>
      <c r="AC701" s="330">
        <v>19095912.57</v>
      </c>
      <c r="AD701" s="249">
        <v>21085669.599999998</v>
      </c>
      <c r="AE701" s="249">
        <v>2451718.2200000002</v>
      </c>
      <c r="AF701" s="249">
        <v>0</v>
      </c>
      <c r="AG701" s="249">
        <v>0</v>
      </c>
      <c r="AH701" s="249">
        <v>0</v>
      </c>
      <c r="AI701" s="249">
        <v>0</v>
      </c>
      <c r="AJ701" s="249">
        <v>830697.49</v>
      </c>
      <c r="AK701" s="249">
        <v>1878701.35</v>
      </c>
      <c r="AL701" s="249">
        <v>768965.12</v>
      </c>
      <c r="AM701" s="91">
        <v>0</v>
      </c>
      <c r="AN701" s="249">
        <v>2189156.1</v>
      </c>
      <c r="AO701" s="249">
        <v>0</v>
      </c>
      <c r="AP701" s="249">
        <v>42875.16</v>
      </c>
      <c r="AQ701" s="249">
        <v>0</v>
      </c>
      <c r="AR701" s="249">
        <v>0</v>
      </c>
      <c r="AS701" s="249">
        <v>47029630.359999999</v>
      </c>
      <c r="AT701" s="249">
        <v>11168478.420000002</v>
      </c>
      <c r="AU701" s="249">
        <v>6288780.6900000004</v>
      </c>
      <c r="AV701" s="92">
        <v>45016</v>
      </c>
      <c r="AW701" t="s">
        <v>2</v>
      </c>
      <c r="AX701">
        <v>2023</v>
      </c>
      <c r="AY701" t="s">
        <v>155</v>
      </c>
    </row>
    <row r="702" spans="1:51" x14ac:dyDescent="0.25">
      <c r="A702" s="247">
        <v>78</v>
      </c>
      <c r="B702" s="248" t="s">
        <v>88</v>
      </c>
      <c r="C702" s="249">
        <v>523808.35</v>
      </c>
      <c r="D702" s="249">
        <v>1527.22</v>
      </c>
      <c r="E702" s="249">
        <v>0</v>
      </c>
      <c r="F702" s="249">
        <v>0</v>
      </c>
      <c r="G702" s="249">
        <v>486.02</v>
      </c>
      <c r="H702" s="91">
        <v>0</v>
      </c>
      <c r="I702" s="91">
        <v>0</v>
      </c>
      <c r="J702" s="249">
        <v>646.4</v>
      </c>
      <c r="K702" s="249">
        <v>2698</v>
      </c>
      <c r="L702" s="91">
        <v>0</v>
      </c>
      <c r="M702" s="249">
        <v>0</v>
      </c>
      <c r="N702" s="249">
        <v>0</v>
      </c>
      <c r="O702" s="249">
        <v>0</v>
      </c>
      <c r="P702" s="249">
        <v>6175.83</v>
      </c>
      <c r="Q702" s="91">
        <v>0</v>
      </c>
      <c r="R702" s="91">
        <v>0</v>
      </c>
      <c r="S702" s="91">
        <v>0</v>
      </c>
      <c r="T702" s="249">
        <v>11533.47</v>
      </c>
      <c r="U702" s="249">
        <v>3098.62</v>
      </c>
      <c r="V702" s="249">
        <v>2019.66</v>
      </c>
      <c r="W702" s="249">
        <v>0</v>
      </c>
      <c r="X702" s="249">
        <v>0</v>
      </c>
      <c r="Y702" s="249">
        <v>0</v>
      </c>
      <c r="Z702" s="249">
        <v>0</v>
      </c>
      <c r="AA702" s="249">
        <v>173610.1</v>
      </c>
      <c r="AB702" s="249">
        <v>0</v>
      </c>
      <c r="AC702" s="330">
        <v>65277.62</v>
      </c>
      <c r="AD702" s="249">
        <v>0</v>
      </c>
      <c r="AE702" s="249">
        <v>2400</v>
      </c>
      <c r="AF702" s="249">
        <v>0</v>
      </c>
      <c r="AG702" s="249">
        <v>0</v>
      </c>
      <c r="AH702" s="249">
        <v>0</v>
      </c>
      <c r="AI702" s="249">
        <v>0</v>
      </c>
      <c r="AJ702" s="249">
        <v>0</v>
      </c>
      <c r="AK702" s="249">
        <v>196429.91</v>
      </c>
      <c r="AL702" s="249">
        <v>0</v>
      </c>
      <c r="AM702" s="91">
        <v>0</v>
      </c>
      <c r="AN702" s="249">
        <v>2915</v>
      </c>
      <c r="AO702" s="249">
        <v>0</v>
      </c>
      <c r="AP702" s="249">
        <v>0</v>
      </c>
      <c r="AQ702" s="249">
        <v>0</v>
      </c>
      <c r="AR702" s="249">
        <v>0</v>
      </c>
      <c r="AS702" s="249">
        <v>246406</v>
      </c>
      <c r="AT702" s="249">
        <v>265868.88</v>
      </c>
      <c r="AU702" s="249">
        <v>66523.97</v>
      </c>
      <c r="AV702" s="92">
        <v>45016</v>
      </c>
      <c r="AW702" t="s">
        <v>2</v>
      </c>
      <c r="AX702">
        <v>2023</v>
      </c>
      <c r="AY702" t="s">
        <v>185</v>
      </c>
    </row>
    <row r="703" spans="1:51" x14ac:dyDescent="0.25">
      <c r="A703" s="247">
        <v>80</v>
      </c>
      <c r="B703" s="248" t="s">
        <v>89</v>
      </c>
      <c r="C703" s="249">
        <v>373034679.60999995</v>
      </c>
      <c r="D703" s="249">
        <v>147305.93</v>
      </c>
      <c r="E703" s="249">
        <v>0</v>
      </c>
      <c r="F703" s="249">
        <v>0</v>
      </c>
      <c r="G703" s="249">
        <v>683883.44000000006</v>
      </c>
      <c r="H703" s="91">
        <v>0</v>
      </c>
      <c r="I703" s="91">
        <v>0</v>
      </c>
      <c r="J703" s="249">
        <v>302014.46000000002</v>
      </c>
      <c r="K703" s="249">
        <v>1331136.8599999999</v>
      </c>
      <c r="L703" s="91">
        <v>0</v>
      </c>
      <c r="M703" s="249">
        <v>68290023.709999993</v>
      </c>
      <c r="N703" s="249">
        <v>223277759.63</v>
      </c>
      <c r="O703" s="249">
        <v>291567783.33999997</v>
      </c>
      <c r="P703" s="249">
        <v>4863387.09</v>
      </c>
      <c r="Q703" s="91">
        <v>0</v>
      </c>
      <c r="R703" s="91">
        <v>0</v>
      </c>
      <c r="S703" s="91">
        <v>0</v>
      </c>
      <c r="T703" s="249">
        <v>298895511.11999995</v>
      </c>
      <c r="U703" s="249">
        <v>3155069.55</v>
      </c>
      <c r="V703" s="249">
        <v>750547.75</v>
      </c>
      <c r="W703" s="249">
        <v>762775.84000000008</v>
      </c>
      <c r="X703" s="249">
        <v>1562666.31</v>
      </c>
      <c r="Y703" s="249">
        <v>2590965.3199999998</v>
      </c>
      <c r="Z703" s="249">
        <v>0</v>
      </c>
      <c r="AA703" s="249">
        <v>0</v>
      </c>
      <c r="AB703" s="249">
        <v>0</v>
      </c>
      <c r="AC703" s="330">
        <v>27609822.889999997</v>
      </c>
      <c r="AD703" s="249">
        <v>11214385.279999999</v>
      </c>
      <c r="AE703" s="249">
        <v>645641.13</v>
      </c>
      <c r="AF703" s="249">
        <v>0</v>
      </c>
      <c r="AG703" s="249">
        <v>0</v>
      </c>
      <c r="AH703" s="249">
        <v>0</v>
      </c>
      <c r="AI703" s="249">
        <v>0</v>
      </c>
      <c r="AJ703" s="249">
        <v>9027683.540000001</v>
      </c>
      <c r="AK703" s="249">
        <v>3895222.96</v>
      </c>
      <c r="AL703" s="249">
        <v>1918871.03</v>
      </c>
      <c r="AM703" s="91">
        <v>0</v>
      </c>
      <c r="AN703" s="249">
        <v>3918943.04</v>
      </c>
      <c r="AO703" s="249">
        <v>0</v>
      </c>
      <c r="AP703" s="249">
        <v>435613.48</v>
      </c>
      <c r="AQ703" s="249">
        <v>0</v>
      </c>
      <c r="AR703" s="249">
        <v>0</v>
      </c>
      <c r="AS703" s="249">
        <v>57319557.609999999</v>
      </c>
      <c r="AT703" s="249">
        <v>16819610.880000003</v>
      </c>
      <c r="AU703" s="249">
        <v>6650960.3700000001</v>
      </c>
      <c r="AV703" s="92">
        <v>45016</v>
      </c>
      <c r="AW703" t="s">
        <v>2</v>
      </c>
      <c r="AX703">
        <v>2023</v>
      </c>
      <c r="AY703" t="s">
        <v>288</v>
      </c>
    </row>
    <row r="704" spans="1:51" x14ac:dyDescent="0.25">
      <c r="A704" s="247">
        <v>2</v>
      </c>
      <c r="B704" s="248" t="s">
        <v>90</v>
      </c>
      <c r="C704" s="249">
        <v>30002514.490000002</v>
      </c>
      <c r="D704" s="249">
        <v>70.08</v>
      </c>
      <c r="E704" s="249">
        <v>0</v>
      </c>
      <c r="F704" s="249">
        <v>0</v>
      </c>
      <c r="G704" s="249">
        <v>8637.1500000000015</v>
      </c>
      <c r="H704" s="91">
        <v>0</v>
      </c>
      <c r="I704" s="91">
        <v>0</v>
      </c>
      <c r="J704" s="249">
        <v>479.75</v>
      </c>
      <c r="K704" s="249">
        <v>28775.35</v>
      </c>
      <c r="L704" s="91">
        <v>0</v>
      </c>
      <c r="M704" s="249">
        <v>90289.64</v>
      </c>
      <c r="N704" s="249">
        <v>2350760.02</v>
      </c>
      <c r="O704" s="249">
        <v>2441049.66</v>
      </c>
      <c r="P704" s="249">
        <v>503829.99000000005</v>
      </c>
      <c r="Q704" s="91">
        <v>0</v>
      </c>
      <c r="R704" s="91">
        <v>0</v>
      </c>
      <c r="S704" s="91">
        <v>0</v>
      </c>
      <c r="T704" s="249">
        <v>2982841.9800000004</v>
      </c>
      <c r="U704" s="249">
        <v>106.61</v>
      </c>
      <c r="V704" s="249">
        <v>39.89</v>
      </c>
      <c r="W704" s="249">
        <v>319.12</v>
      </c>
      <c r="X704" s="249">
        <v>0</v>
      </c>
      <c r="Y704" s="249">
        <v>174.52</v>
      </c>
      <c r="Z704" s="249">
        <v>0</v>
      </c>
      <c r="AA704" s="249">
        <v>4704837.26</v>
      </c>
      <c r="AB704" s="249">
        <v>0</v>
      </c>
      <c r="AC704" s="330">
        <v>3786111.0100000002</v>
      </c>
      <c r="AD704" s="249">
        <v>0</v>
      </c>
      <c r="AE704" s="249">
        <v>0</v>
      </c>
      <c r="AF704" s="249">
        <v>0</v>
      </c>
      <c r="AG704" s="249">
        <v>0</v>
      </c>
      <c r="AH704" s="249">
        <v>0</v>
      </c>
      <c r="AI704" s="249">
        <v>0</v>
      </c>
      <c r="AJ704" s="249">
        <v>16727737.51</v>
      </c>
      <c r="AK704" s="249">
        <v>107403.29</v>
      </c>
      <c r="AL704" s="249">
        <v>0</v>
      </c>
      <c r="AM704" s="91">
        <v>0</v>
      </c>
      <c r="AN704" s="249">
        <v>53880.560000000005</v>
      </c>
      <c r="AO704" s="249">
        <v>0</v>
      </c>
      <c r="AP704" s="249">
        <v>1639062.74</v>
      </c>
      <c r="AQ704" s="249">
        <v>0</v>
      </c>
      <c r="AR704" s="249">
        <v>0</v>
      </c>
      <c r="AS704" s="249">
        <v>25219325.920000002</v>
      </c>
      <c r="AT704" s="249">
        <v>1800346.59</v>
      </c>
      <c r="AU704" s="249">
        <v>0</v>
      </c>
      <c r="AV704" s="92">
        <v>45016</v>
      </c>
      <c r="AW704" t="s">
        <v>2</v>
      </c>
      <c r="AX704">
        <v>2023</v>
      </c>
      <c r="AY704" t="s">
        <v>168</v>
      </c>
    </row>
    <row r="705" spans="1:51" x14ac:dyDescent="0.25">
      <c r="A705" s="247">
        <v>115</v>
      </c>
      <c r="B705" s="90" t="s">
        <v>290</v>
      </c>
      <c r="C705" s="249">
        <v>5945.16</v>
      </c>
      <c r="D705" s="249">
        <v>1565</v>
      </c>
      <c r="E705" s="249">
        <v>0</v>
      </c>
      <c r="F705" s="249">
        <v>0</v>
      </c>
      <c r="G705" s="249">
        <v>0</v>
      </c>
      <c r="H705" s="91">
        <v>0</v>
      </c>
      <c r="I705" s="91">
        <v>0</v>
      </c>
      <c r="J705" s="249">
        <v>0</v>
      </c>
      <c r="K705" s="249">
        <v>0</v>
      </c>
      <c r="L705" s="91">
        <v>0</v>
      </c>
      <c r="M705" s="249">
        <v>0</v>
      </c>
      <c r="N705" s="249">
        <v>0</v>
      </c>
      <c r="O705" s="249">
        <v>0</v>
      </c>
      <c r="P705" s="249">
        <v>0</v>
      </c>
      <c r="Q705" s="91">
        <v>0</v>
      </c>
      <c r="R705" s="91">
        <v>0</v>
      </c>
      <c r="S705" s="91">
        <v>0</v>
      </c>
      <c r="T705" s="249">
        <v>1565</v>
      </c>
      <c r="U705" s="249">
        <v>2558.77</v>
      </c>
      <c r="V705" s="249">
        <v>1821.39</v>
      </c>
      <c r="W705" s="249">
        <v>0</v>
      </c>
      <c r="X705" s="249">
        <v>0</v>
      </c>
      <c r="Y705" s="249">
        <v>0</v>
      </c>
      <c r="Z705" s="249">
        <v>0</v>
      </c>
      <c r="AA705" s="249">
        <v>0</v>
      </c>
      <c r="AB705" s="249">
        <v>0</v>
      </c>
      <c r="AC705" s="330">
        <v>0</v>
      </c>
      <c r="AD705" s="249">
        <v>0</v>
      </c>
      <c r="AE705" s="249">
        <v>0</v>
      </c>
      <c r="AF705" s="249">
        <v>0</v>
      </c>
      <c r="AG705" s="249">
        <v>0</v>
      </c>
      <c r="AH705" s="249">
        <v>0</v>
      </c>
      <c r="AI705" s="249">
        <v>0</v>
      </c>
      <c r="AJ705" s="249">
        <v>0</v>
      </c>
      <c r="AK705" s="249">
        <v>0</v>
      </c>
      <c r="AL705" s="249">
        <v>0</v>
      </c>
      <c r="AM705" s="91">
        <v>0</v>
      </c>
      <c r="AN705" s="249">
        <v>0</v>
      </c>
      <c r="AO705" s="249">
        <v>0</v>
      </c>
      <c r="AP705" s="249">
        <v>0</v>
      </c>
      <c r="AQ705" s="249">
        <v>0</v>
      </c>
      <c r="AR705" s="249">
        <v>0</v>
      </c>
      <c r="AS705" s="249">
        <v>4380.16</v>
      </c>
      <c r="AT705" s="249">
        <v>0</v>
      </c>
      <c r="AU705" s="249">
        <v>0</v>
      </c>
      <c r="AV705" s="92">
        <v>45016</v>
      </c>
      <c r="AW705" t="s">
        <v>2</v>
      </c>
      <c r="AX705">
        <v>2023</v>
      </c>
      <c r="AY705" t="s">
        <v>291</v>
      </c>
    </row>
    <row r="706" spans="1:51" x14ac:dyDescent="0.25">
      <c r="A706" s="247">
        <v>106</v>
      </c>
      <c r="B706" s="248" t="s">
        <v>92</v>
      </c>
      <c r="C706" s="249">
        <v>8366323.1799999997</v>
      </c>
      <c r="D706" s="249">
        <v>0</v>
      </c>
      <c r="E706" s="249">
        <v>0</v>
      </c>
      <c r="F706" s="249">
        <v>0</v>
      </c>
      <c r="G706" s="249">
        <v>0</v>
      </c>
      <c r="H706" s="91">
        <v>0</v>
      </c>
      <c r="I706" s="91">
        <v>0</v>
      </c>
      <c r="J706" s="249">
        <v>24860.14</v>
      </c>
      <c r="K706" s="249">
        <v>0</v>
      </c>
      <c r="L706" s="91">
        <v>0</v>
      </c>
      <c r="M706" s="249">
        <v>0</v>
      </c>
      <c r="N706" s="249">
        <v>0</v>
      </c>
      <c r="O706" s="249">
        <v>0</v>
      </c>
      <c r="P706" s="249">
        <v>31937.53</v>
      </c>
      <c r="Q706" s="91">
        <v>0</v>
      </c>
      <c r="R706" s="91">
        <v>0</v>
      </c>
      <c r="S706" s="91">
        <v>0</v>
      </c>
      <c r="T706" s="249">
        <v>56797.67</v>
      </c>
      <c r="U706" s="249">
        <v>78649.95</v>
      </c>
      <c r="V706" s="249">
        <v>26996.13</v>
      </c>
      <c r="W706" s="249">
        <v>11211.45</v>
      </c>
      <c r="X706" s="249">
        <v>39212.199999999997</v>
      </c>
      <c r="Y706" s="249">
        <v>346437.98</v>
      </c>
      <c r="Z706" s="249">
        <v>0</v>
      </c>
      <c r="AA706" s="249">
        <v>1500734.43</v>
      </c>
      <c r="AB706" s="249">
        <v>0</v>
      </c>
      <c r="AC706" s="330">
        <v>225535.07</v>
      </c>
      <c r="AD706" s="249">
        <v>105463.09</v>
      </c>
      <c r="AE706" s="249">
        <v>8189</v>
      </c>
      <c r="AF706" s="249">
        <v>0</v>
      </c>
      <c r="AG706" s="249">
        <v>0</v>
      </c>
      <c r="AH706" s="249">
        <v>0</v>
      </c>
      <c r="AI706" s="249">
        <v>0</v>
      </c>
      <c r="AJ706" s="249">
        <v>3862.4</v>
      </c>
      <c r="AK706" s="249">
        <v>1417716.64</v>
      </c>
      <c r="AL706" s="249">
        <v>90912.3</v>
      </c>
      <c r="AM706" s="91">
        <v>0</v>
      </c>
      <c r="AN706" s="249">
        <v>339282.81</v>
      </c>
      <c r="AO706" s="249">
        <v>0</v>
      </c>
      <c r="AP706" s="249">
        <v>20513.38</v>
      </c>
      <c r="AQ706" s="249">
        <v>0</v>
      </c>
      <c r="AR706" s="249">
        <v>0</v>
      </c>
      <c r="AS706" s="249">
        <v>2346291.6999999997</v>
      </c>
      <c r="AT706" s="249">
        <v>5963233.8099999996</v>
      </c>
      <c r="AU706" s="249">
        <v>4094808.68</v>
      </c>
      <c r="AV706" s="92">
        <v>45016</v>
      </c>
      <c r="AW706" t="s">
        <v>2</v>
      </c>
      <c r="AX706">
        <v>2023</v>
      </c>
      <c r="AY706" t="s">
        <v>172</v>
      </c>
    </row>
    <row r="707" spans="1:51" x14ac:dyDescent="0.25">
      <c r="A707" s="247">
        <v>118</v>
      </c>
      <c r="B707" s="248" t="s">
        <v>93</v>
      </c>
      <c r="C707" s="249">
        <v>50029307.869999997</v>
      </c>
      <c r="D707" s="249">
        <v>5171.03</v>
      </c>
      <c r="E707" s="249">
        <v>0</v>
      </c>
      <c r="F707" s="249">
        <v>0</v>
      </c>
      <c r="G707" s="249">
        <v>86803.05</v>
      </c>
      <c r="H707" s="91">
        <v>0</v>
      </c>
      <c r="I707" s="91">
        <v>0</v>
      </c>
      <c r="J707" s="249">
        <v>115523.44</v>
      </c>
      <c r="K707" s="249">
        <v>684188.27</v>
      </c>
      <c r="L707" s="91">
        <v>0</v>
      </c>
      <c r="M707" s="249">
        <v>16966798.029999997</v>
      </c>
      <c r="N707" s="249">
        <v>28506440.870000001</v>
      </c>
      <c r="O707" s="249">
        <v>45473238.899999999</v>
      </c>
      <c r="P707" s="249">
        <v>249408.22</v>
      </c>
      <c r="Q707" s="91">
        <v>0</v>
      </c>
      <c r="R707" s="91">
        <v>0</v>
      </c>
      <c r="S707" s="91">
        <v>0</v>
      </c>
      <c r="T707" s="249">
        <v>46614332.909999996</v>
      </c>
      <c r="U707" s="249">
        <v>26503.27</v>
      </c>
      <c r="V707" s="249">
        <v>19561.900000000001</v>
      </c>
      <c r="W707" s="249">
        <v>0</v>
      </c>
      <c r="X707" s="249">
        <v>0</v>
      </c>
      <c r="Y707" s="249">
        <v>0</v>
      </c>
      <c r="Z707" s="249">
        <v>0</v>
      </c>
      <c r="AA707" s="249">
        <v>0</v>
      </c>
      <c r="AB707" s="249">
        <v>0</v>
      </c>
      <c r="AC707" s="330">
        <v>0</v>
      </c>
      <c r="AD707" s="249">
        <v>0</v>
      </c>
      <c r="AE707" s="249">
        <v>0</v>
      </c>
      <c r="AF707" s="249">
        <v>0</v>
      </c>
      <c r="AG707" s="249">
        <v>0</v>
      </c>
      <c r="AH707" s="249">
        <v>0</v>
      </c>
      <c r="AI707" s="249">
        <v>0</v>
      </c>
      <c r="AJ707" s="249">
        <v>50850.59</v>
      </c>
      <c r="AK707" s="249">
        <v>0</v>
      </c>
      <c r="AL707" s="249">
        <v>263937.15999999997</v>
      </c>
      <c r="AM707" s="91">
        <v>0</v>
      </c>
      <c r="AN707" s="249">
        <v>228994.71</v>
      </c>
      <c r="AO707" s="249">
        <v>0</v>
      </c>
      <c r="AP707" s="249">
        <v>4641.6400000000003</v>
      </c>
      <c r="AQ707" s="249">
        <v>0</v>
      </c>
      <c r="AR707" s="249">
        <v>0</v>
      </c>
      <c r="AS707" s="249">
        <v>96915.76</v>
      </c>
      <c r="AT707" s="249">
        <v>3318059.2</v>
      </c>
      <c r="AU707" s="249">
        <v>2820485.69</v>
      </c>
      <c r="AV707" s="92">
        <v>45016</v>
      </c>
      <c r="AW707" t="s">
        <v>2</v>
      </c>
      <c r="AX707">
        <v>2023</v>
      </c>
      <c r="AY707" t="s">
        <v>162</v>
      </c>
    </row>
    <row r="708" spans="1:51" x14ac:dyDescent="0.25">
      <c r="A708" s="247">
        <v>29</v>
      </c>
      <c r="B708" s="248" t="s">
        <v>94</v>
      </c>
      <c r="C708" s="249">
        <v>145706043.62</v>
      </c>
      <c r="D708" s="249">
        <v>18458.07</v>
      </c>
      <c r="E708" s="249">
        <v>0</v>
      </c>
      <c r="F708" s="249">
        <v>0</v>
      </c>
      <c r="G708" s="249">
        <v>117353</v>
      </c>
      <c r="H708" s="91">
        <v>0</v>
      </c>
      <c r="I708" s="91">
        <v>0</v>
      </c>
      <c r="J708" s="249">
        <v>0</v>
      </c>
      <c r="K708" s="249">
        <v>30691.219999999998</v>
      </c>
      <c r="L708" s="91">
        <v>0</v>
      </c>
      <c r="M708" s="249">
        <v>2567062.69</v>
      </c>
      <c r="N708" s="249">
        <v>74970188.579999998</v>
      </c>
      <c r="O708" s="249">
        <v>77537251.269999996</v>
      </c>
      <c r="P708" s="249">
        <v>76305.64</v>
      </c>
      <c r="Q708" s="91">
        <v>0</v>
      </c>
      <c r="R708" s="91">
        <v>0</v>
      </c>
      <c r="S708" s="91">
        <v>0</v>
      </c>
      <c r="T708" s="249">
        <v>77780059.200000003</v>
      </c>
      <c r="U708" s="249">
        <v>22084334.830000002</v>
      </c>
      <c r="V708" s="249">
        <v>17756395.759999998</v>
      </c>
      <c r="W708" s="249">
        <v>694256.69000000006</v>
      </c>
      <c r="X708" s="249">
        <v>8121170.1600000001</v>
      </c>
      <c r="Y708" s="249">
        <v>7750330.4399999995</v>
      </c>
      <c r="Z708" s="249">
        <v>0</v>
      </c>
      <c r="AA708" s="249">
        <v>0</v>
      </c>
      <c r="AB708" s="249">
        <v>761226.22</v>
      </c>
      <c r="AC708" s="330">
        <v>160912.14000000001</v>
      </c>
      <c r="AD708" s="249">
        <v>0</v>
      </c>
      <c r="AE708" s="249">
        <v>615018.59</v>
      </c>
      <c r="AF708" s="249">
        <v>0</v>
      </c>
      <c r="AG708" s="249">
        <v>0</v>
      </c>
      <c r="AH708" s="249">
        <v>0</v>
      </c>
      <c r="AI708" s="249">
        <v>0</v>
      </c>
      <c r="AJ708" s="249">
        <v>300726.89</v>
      </c>
      <c r="AK708" s="249">
        <v>9727.09</v>
      </c>
      <c r="AL708" s="249">
        <v>169936.92</v>
      </c>
      <c r="AM708" s="91">
        <v>0</v>
      </c>
      <c r="AN708" s="249">
        <v>2142740.6399999997</v>
      </c>
      <c r="AO708" s="249">
        <v>0</v>
      </c>
      <c r="AP708" s="249">
        <v>6620424.29</v>
      </c>
      <c r="AQ708" s="249">
        <v>509109.07</v>
      </c>
      <c r="AR708" s="249">
        <v>0</v>
      </c>
      <c r="AS708" s="249">
        <v>58244371.719999999</v>
      </c>
      <c r="AT708" s="249">
        <v>9681612.6999999993</v>
      </c>
      <c r="AU708" s="249">
        <v>229674.69</v>
      </c>
      <c r="AV708" s="92">
        <v>45016</v>
      </c>
      <c r="AW708" t="s">
        <v>2</v>
      </c>
      <c r="AX708">
        <v>2023</v>
      </c>
      <c r="AY708" t="s">
        <v>156</v>
      </c>
    </row>
    <row r="709" spans="1:51" x14ac:dyDescent="0.25">
      <c r="A709" s="247">
        <v>111</v>
      </c>
      <c r="B709" s="248" t="s">
        <v>95</v>
      </c>
      <c r="C709" s="249">
        <v>1515720.21</v>
      </c>
      <c r="D709" s="249">
        <v>0</v>
      </c>
      <c r="E709" s="249">
        <v>0</v>
      </c>
      <c r="F709" s="249">
        <v>0</v>
      </c>
      <c r="G709" s="249">
        <v>0</v>
      </c>
      <c r="H709" s="91">
        <v>0</v>
      </c>
      <c r="I709" s="91">
        <v>0</v>
      </c>
      <c r="J709" s="249">
        <v>0</v>
      </c>
      <c r="K709" s="249">
        <v>0</v>
      </c>
      <c r="L709" s="91">
        <v>0</v>
      </c>
      <c r="M709" s="249">
        <v>0</v>
      </c>
      <c r="N709" s="249">
        <v>0</v>
      </c>
      <c r="O709" s="249">
        <v>0</v>
      </c>
      <c r="P709" s="249">
        <v>0</v>
      </c>
      <c r="Q709" s="91">
        <v>0</v>
      </c>
      <c r="R709" s="91">
        <v>0</v>
      </c>
      <c r="S709" s="91">
        <v>0</v>
      </c>
      <c r="T709" s="249">
        <v>0</v>
      </c>
      <c r="U709" s="249">
        <v>216382.45</v>
      </c>
      <c r="V709" s="249">
        <v>0</v>
      </c>
      <c r="W709" s="249">
        <v>0</v>
      </c>
      <c r="X709" s="249">
        <v>0</v>
      </c>
      <c r="Y709" s="249">
        <v>0</v>
      </c>
      <c r="Z709" s="249">
        <v>0</v>
      </c>
      <c r="AA709" s="249">
        <v>0</v>
      </c>
      <c r="AB709" s="249">
        <v>0</v>
      </c>
      <c r="AC709" s="330">
        <v>11982.77</v>
      </c>
      <c r="AD709" s="249">
        <v>0</v>
      </c>
      <c r="AE709" s="249">
        <v>0</v>
      </c>
      <c r="AF709" s="249">
        <v>0</v>
      </c>
      <c r="AG709" s="249">
        <v>0</v>
      </c>
      <c r="AH709" s="249">
        <v>0</v>
      </c>
      <c r="AI709" s="249">
        <v>0</v>
      </c>
      <c r="AJ709" s="249">
        <v>57589.17</v>
      </c>
      <c r="AK709" s="249">
        <v>119434.37</v>
      </c>
      <c r="AL709" s="249">
        <v>12132.57</v>
      </c>
      <c r="AM709" s="91">
        <v>0</v>
      </c>
      <c r="AN709" s="249">
        <v>77048.23</v>
      </c>
      <c r="AO709" s="249">
        <v>0</v>
      </c>
      <c r="AP709" s="249">
        <v>5080</v>
      </c>
      <c r="AQ709" s="249">
        <v>0</v>
      </c>
      <c r="AR709" s="249">
        <v>0</v>
      </c>
      <c r="AS709" s="249">
        <v>285954.39</v>
      </c>
      <c r="AT709" s="249">
        <v>1229765.82</v>
      </c>
      <c r="AU709" s="249">
        <v>1016070.65</v>
      </c>
      <c r="AV709" s="92">
        <v>45016</v>
      </c>
      <c r="AW709" t="s">
        <v>2</v>
      </c>
      <c r="AX709">
        <v>2023</v>
      </c>
      <c r="AY709" t="s">
        <v>182</v>
      </c>
    </row>
    <row r="710" spans="1:51" x14ac:dyDescent="0.25">
      <c r="A710" s="247">
        <v>83</v>
      </c>
      <c r="B710" s="248" t="s">
        <v>96</v>
      </c>
      <c r="C710" s="249">
        <v>105370688.99000001</v>
      </c>
      <c r="D710" s="249">
        <v>267617.79000000004</v>
      </c>
      <c r="E710" s="249">
        <v>0</v>
      </c>
      <c r="F710" s="249">
        <v>0</v>
      </c>
      <c r="G710" s="249">
        <v>15680.4</v>
      </c>
      <c r="H710" s="91">
        <v>0</v>
      </c>
      <c r="I710" s="91">
        <v>0</v>
      </c>
      <c r="J710" s="249">
        <v>3373733.71</v>
      </c>
      <c r="K710" s="249">
        <v>399371.04</v>
      </c>
      <c r="L710" s="91">
        <v>0</v>
      </c>
      <c r="M710" s="249">
        <v>32421429.789999999</v>
      </c>
      <c r="N710" s="249">
        <v>22770334.460000001</v>
      </c>
      <c r="O710" s="249">
        <v>55191764.25</v>
      </c>
      <c r="P710" s="249">
        <v>3770573.0900000003</v>
      </c>
      <c r="Q710" s="91">
        <v>0</v>
      </c>
      <c r="R710" s="91">
        <v>0</v>
      </c>
      <c r="S710" s="91">
        <v>0</v>
      </c>
      <c r="T710" s="249">
        <v>63018740.280000001</v>
      </c>
      <c r="U710" s="249">
        <v>3163345.9</v>
      </c>
      <c r="V710" s="249">
        <v>121492.55</v>
      </c>
      <c r="W710" s="249">
        <v>58196.26999999999</v>
      </c>
      <c r="X710" s="249">
        <v>282592.36</v>
      </c>
      <c r="Y710" s="249">
        <v>2112.6</v>
      </c>
      <c r="Z710" s="249">
        <v>0</v>
      </c>
      <c r="AA710" s="249">
        <v>58148.27</v>
      </c>
      <c r="AB710" s="249">
        <v>0</v>
      </c>
      <c r="AC710" s="330">
        <v>25958466.780000001</v>
      </c>
      <c r="AD710" s="249">
        <v>4157195.55</v>
      </c>
      <c r="AE710" s="249">
        <v>73085</v>
      </c>
      <c r="AF710" s="249">
        <v>0</v>
      </c>
      <c r="AG710" s="249">
        <v>0</v>
      </c>
      <c r="AH710" s="249">
        <v>0</v>
      </c>
      <c r="AI710" s="249">
        <v>0</v>
      </c>
      <c r="AJ710" s="249">
        <v>34271.519999999997</v>
      </c>
      <c r="AK710" s="249">
        <v>4136153.4</v>
      </c>
      <c r="AL710" s="249">
        <v>285606.39</v>
      </c>
      <c r="AM710" s="91">
        <v>0</v>
      </c>
      <c r="AN710" s="249">
        <v>2143315.8400000003</v>
      </c>
      <c r="AO710" s="249">
        <v>0</v>
      </c>
      <c r="AP710" s="249">
        <v>97847.99</v>
      </c>
      <c r="AQ710" s="249">
        <v>0</v>
      </c>
      <c r="AR710" s="249">
        <v>0</v>
      </c>
      <c r="AS710" s="249">
        <v>33908906.800000004</v>
      </c>
      <c r="AT710" s="249">
        <v>8443041.9100000001</v>
      </c>
      <c r="AU710" s="249">
        <v>1780118.29</v>
      </c>
      <c r="AV710" s="92">
        <v>45016</v>
      </c>
      <c r="AW710" t="s">
        <v>2</v>
      </c>
      <c r="AX710">
        <v>2023</v>
      </c>
      <c r="AY710" t="s">
        <v>158</v>
      </c>
    </row>
    <row r="711" spans="1:51" x14ac:dyDescent="0.25">
      <c r="A711" s="247">
        <v>40</v>
      </c>
      <c r="B711" s="248" t="s">
        <v>97</v>
      </c>
      <c r="C711" s="249">
        <v>33626012.509999998</v>
      </c>
      <c r="D711" s="249">
        <v>0</v>
      </c>
      <c r="E711" s="249">
        <v>0</v>
      </c>
      <c r="F711" s="249">
        <v>0</v>
      </c>
      <c r="G711" s="249">
        <v>0</v>
      </c>
      <c r="H711" s="91">
        <v>0</v>
      </c>
      <c r="I711" s="91">
        <v>0</v>
      </c>
      <c r="J711" s="249">
        <v>0</v>
      </c>
      <c r="K711" s="249">
        <v>37091.85</v>
      </c>
      <c r="L711" s="91">
        <v>0</v>
      </c>
      <c r="M711" s="249">
        <v>2551865.42</v>
      </c>
      <c r="N711" s="249">
        <v>11719822.73</v>
      </c>
      <c r="O711" s="249">
        <v>14271688.15</v>
      </c>
      <c r="P711" s="249">
        <v>34159.43</v>
      </c>
      <c r="Q711" s="91">
        <v>0</v>
      </c>
      <c r="R711" s="91">
        <v>0</v>
      </c>
      <c r="S711" s="91">
        <v>0</v>
      </c>
      <c r="T711" s="249">
        <v>14342939.43</v>
      </c>
      <c r="U711" s="249">
        <v>384463.4</v>
      </c>
      <c r="V711" s="249">
        <v>144516.79</v>
      </c>
      <c r="W711" s="249">
        <v>177.69</v>
      </c>
      <c r="X711" s="249">
        <v>2789</v>
      </c>
      <c r="Y711" s="249">
        <v>27535.33</v>
      </c>
      <c r="Z711" s="249">
        <v>0</v>
      </c>
      <c r="AA711" s="249">
        <v>12535.48</v>
      </c>
      <c r="AB711" s="249">
        <v>0</v>
      </c>
      <c r="AC711" s="330">
        <v>1242476.07</v>
      </c>
      <c r="AD711" s="249">
        <v>14311393.58</v>
      </c>
      <c r="AE711" s="249">
        <v>246871.76</v>
      </c>
      <c r="AF711" s="249">
        <v>0</v>
      </c>
      <c r="AG711" s="249">
        <v>0</v>
      </c>
      <c r="AH711" s="249">
        <v>0</v>
      </c>
      <c r="AI711" s="249">
        <v>0</v>
      </c>
      <c r="AJ711" s="249">
        <v>0</v>
      </c>
      <c r="AK711" s="249">
        <v>290078.53999999998</v>
      </c>
      <c r="AL711" s="249">
        <v>32123.7</v>
      </c>
      <c r="AM711" s="91">
        <v>0</v>
      </c>
      <c r="AN711" s="249">
        <v>272460.52</v>
      </c>
      <c r="AO711" s="249">
        <v>0</v>
      </c>
      <c r="AP711" s="249">
        <v>15778.17</v>
      </c>
      <c r="AQ711" s="249">
        <v>0</v>
      </c>
      <c r="AR711" s="249">
        <v>0</v>
      </c>
      <c r="AS711" s="249">
        <v>16372759.1</v>
      </c>
      <c r="AT711" s="249">
        <v>2910313.9799999995</v>
      </c>
      <c r="AU711" s="249">
        <v>2299873.0499999998</v>
      </c>
      <c r="AV711" s="92">
        <v>45016</v>
      </c>
      <c r="AW711" t="s">
        <v>2</v>
      </c>
      <c r="AX711">
        <v>2023</v>
      </c>
      <c r="AY711" t="s">
        <v>166</v>
      </c>
    </row>
    <row r="712" spans="1:51" x14ac:dyDescent="0.25">
      <c r="A712" s="247">
        <v>24</v>
      </c>
      <c r="B712" s="248" t="s">
        <v>98</v>
      </c>
      <c r="C712" s="249">
        <v>32388977.279999994</v>
      </c>
      <c r="D712" s="249">
        <v>1079080.42</v>
      </c>
      <c r="E712" s="249">
        <v>0</v>
      </c>
      <c r="F712" s="249">
        <v>0</v>
      </c>
      <c r="G712" s="249">
        <v>1566589.72</v>
      </c>
      <c r="H712" s="91">
        <v>0</v>
      </c>
      <c r="I712" s="91">
        <v>0</v>
      </c>
      <c r="J712" s="249">
        <v>432286.16</v>
      </c>
      <c r="K712" s="249">
        <v>666782.87000000011</v>
      </c>
      <c r="L712" s="91">
        <v>0</v>
      </c>
      <c r="M712" s="249">
        <v>17009.22</v>
      </c>
      <c r="N712" s="249">
        <v>25778779.779999997</v>
      </c>
      <c r="O712" s="249">
        <v>25795788.999999996</v>
      </c>
      <c r="P712" s="249">
        <v>171021.31999999998</v>
      </c>
      <c r="Q712" s="91">
        <v>0</v>
      </c>
      <c r="R712" s="91">
        <v>0</v>
      </c>
      <c r="S712" s="91">
        <v>0</v>
      </c>
      <c r="T712" s="249">
        <v>29711549.489999995</v>
      </c>
      <c r="U712" s="249">
        <v>0</v>
      </c>
      <c r="V712" s="249">
        <v>0</v>
      </c>
      <c r="W712" s="249">
        <v>0</v>
      </c>
      <c r="X712" s="249">
        <v>111138.76</v>
      </c>
      <c r="Y712" s="249">
        <v>0</v>
      </c>
      <c r="Z712" s="249">
        <v>0</v>
      </c>
      <c r="AA712" s="249">
        <v>27688.16</v>
      </c>
      <c r="AB712" s="249">
        <v>0</v>
      </c>
      <c r="AC712" s="330">
        <v>0</v>
      </c>
      <c r="AD712" s="249">
        <v>1338478.1000000001</v>
      </c>
      <c r="AE712" s="249">
        <v>0</v>
      </c>
      <c r="AF712" s="249">
        <v>0</v>
      </c>
      <c r="AG712" s="249">
        <v>0</v>
      </c>
      <c r="AH712" s="249">
        <v>0</v>
      </c>
      <c r="AI712" s="249">
        <v>0</v>
      </c>
      <c r="AJ712" s="249">
        <v>1158975.78</v>
      </c>
      <c r="AK712" s="249">
        <v>31152.18</v>
      </c>
      <c r="AL712" s="249">
        <v>0</v>
      </c>
      <c r="AM712" s="91">
        <v>0</v>
      </c>
      <c r="AN712" s="249">
        <v>9994.81</v>
      </c>
      <c r="AO712" s="249">
        <v>0</v>
      </c>
      <c r="AP712" s="249">
        <v>0</v>
      </c>
      <c r="AQ712" s="249">
        <v>0</v>
      </c>
      <c r="AR712" s="249">
        <v>0</v>
      </c>
      <c r="AS712" s="249">
        <v>2636280.7999999998</v>
      </c>
      <c r="AT712" s="249">
        <v>41146.99</v>
      </c>
      <c r="AU712" s="249">
        <v>0</v>
      </c>
      <c r="AV712" s="92">
        <v>45016</v>
      </c>
      <c r="AW712" t="s">
        <v>2</v>
      </c>
      <c r="AX712">
        <v>2023</v>
      </c>
      <c r="AY712" t="s">
        <v>164</v>
      </c>
    </row>
    <row r="713" spans="1:51" x14ac:dyDescent="0.25">
      <c r="A713" s="247">
        <v>124</v>
      </c>
      <c r="B713" s="248" t="s">
        <v>99</v>
      </c>
      <c r="C713" s="249">
        <v>4324578.8100000005</v>
      </c>
      <c r="D713" s="249">
        <v>0</v>
      </c>
      <c r="E713" s="249">
        <v>0</v>
      </c>
      <c r="F713" s="249">
        <v>0</v>
      </c>
      <c r="G713" s="249">
        <v>0</v>
      </c>
      <c r="H713" s="91">
        <v>0</v>
      </c>
      <c r="I713" s="91">
        <v>0</v>
      </c>
      <c r="J713" s="249">
        <v>0</v>
      </c>
      <c r="K713" s="249">
        <v>0</v>
      </c>
      <c r="L713" s="91">
        <v>0</v>
      </c>
      <c r="M713" s="249">
        <v>0</v>
      </c>
      <c r="N713" s="249">
        <v>0</v>
      </c>
      <c r="O713" s="249">
        <v>0</v>
      </c>
      <c r="P713" s="249">
        <v>0</v>
      </c>
      <c r="Q713" s="91">
        <v>0</v>
      </c>
      <c r="R713" s="91">
        <v>0</v>
      </c>
      <c r="S713" s="91">
        <v>0</v>
      </c>
      <c r="T713" s="249">
        <v>0</v>
      </c>
      <c r="U713" s="249">
        <v>12075.53</v>
      </c>
      <c r="V713" s="249">
        <v>0</v>
      </c>
      <c r="W713" s="249">
        <v>0</v>
      </c>
      <c r="X713" s="249">
        <v>0</v>
      </c>
      <c r="Y713" s="249">
        <v>0</v>
      </c>
      <c r="Z713" s="249">
        <v>0</v>
      </c>
      <c r="AA713" s="249">
        <v>0</v>
      </c>
      <c r="AB713" s="249">
        <v>0</v>
      </c>
      <c r="AC713" s="330">
        <v>0</v>
      </c>
      <c r="AD713" s="249">
        <v>0</v>
      </c>
      <c r="AE713" s="249">
        <v>0</v>
      </c>
      <c r="AF713" s="249">
        <v>0</v>
      </c>
      <c r="AG713" s="249">
        <v>0</v>
      </c>
      <c r="AH713" s="249">
        <v>0</v>
      </c>
      <c r="AI713" s="249">
        <v>0</v>
      </c>
      <c r="AJ713" s="249">
        <v>0</v>
      </c>
      <c r="AK713" s="249">
        <v>935962.46</v>
      </c>
      <c r="AL713" s="249">
        <v>52547.76</v>
      </c>
      <c r="AM713" s="91">
        <v>0</v>
      </c>
      <c r="AN713" s="249">
        <v>27840.58</v>
      </c>
      <c r="AO713" s="249">
        <v>0</v>
      </c>
      <c r="AP713" s="249">
        <v>0</v>
      </c>
      <c r="AQ713" s="249">
        <v>0</v>
      </c>
      <c r="AR713" s="249">
        <v>0</v>
      </c>
      <c r="AS713" s="249">
        <v>12075.53</v>
      </c>
      <c r="AT713" s="249">
        <v>4312503.28</v>
      </c>
      <c r="AU713" s="249">
        <v>3296152.48</v>
      </c>
      <c r="AV713" s="92">
        <v>45016</v>
      </c>
      <c r="AW713" t="s">
        <v>2</v>
      </c>
      <c r="AX713">
        <v>2023</v>
      </c>
      <c r="AY713" t="s">
        <v>289</v>
      </c>
    </row>
    <row r="714" spans="1:51" x14ac:dyDescent="0.25">
      <c r="A714" s="247">
        <v>70</v>
      </c>
      <c r="B714" s="248" t="s">
        <v>100</v>
      </c>
      <c r="C714" s="249">
        <v>839221.73</v>
      </c>
      <c r="D714" s="249">
        <v>0</v>
      </c>
      <c r="E714" s="249">
        <v>0</v>
      </c>
      <c r="F714" s="249">
        <v>0</v>
      </c>
      <c r="G714" s="249">
        <v>0</v>
      </c>
      <c r="H714" s="91">
        <v>0</v>
      </c>
      <c r="I714" s="91">
        <v>0</v>
      </c>
      <c r="J714" s="249">
        <v>0</v>
      </c>
      <c r="K714" s="249">
        <v>0</v>
      </c>
      <c r="L714" s="91">
        <v>0</v>
      </c>
      <c r="M714" s="249">
        <v>0</v>
      </c>
      <c r="N714" s="249">
        <v>0</v>
      </c>
      <c r="O714" s="249">
        <v>0</v>
      </c>
      <c r="P714" s="249">
        <v>839221.73</v>
      </c>
      <c r="Q714" s="91">
        <v>0</v>
      </c>
      <c r="R714" s="91">
        <v>0</v>
      </c>
      <c r="S714" s="91">
        <v>0</v>
      </c>
      <c r="T714" s="249">
        <v>839221.73</v>
      </c>
      <c r="U714" s="249">
        <v>0</v>
      </c>
      <c r="V714" s="249">
        <v>0</v>
      </c>
      <c r="W714" s="249">
        <v>0</v>
      </c>
      <c r="X714" s="249">
        <v>0</v>
      </c>
      <c r="Y714" s="249">
        <v>0</v>
      </c>
      <c r="Z714" s="249">
        <v>0</v>
      </c>
      <c r="AA714" s="249">
        <v>0</v>
      </c>
      <c r="AB714" s="249">
        <v>0</v>
      </c>
      <c r="AC714" s="330">
        <v>0</v>
      </c>
      <c r="AD714" s="249">
        <v>0</v>
      </c>
      <c r="AE714" s="249">
        <v>0</v>
      </c>
      <c r="AF714" s="249">
        <v>0</v>
      </c>
      <c r="AG714" s="249">
        <v>0</v>
      </c>
      <c r="AH714" s="249">
        <v>0</v>
      </c>
      <c r="AI714" s="249">
        <v>0</v>
      </c>
      <c r="AJ714" s="249">
        <v>0</v>
      </c>
      <c r="AK714" s="249">
        <v>0</v>
      </c>
      <c r="AL714" s="249">
        <v>0</v>
      </c>
      <c r="AM714" s="91">
        <v>0</v>
      </c>
      <c r="AN714" s="249">
        <v>0</v>
      </c>
      <c r="AO714" s="249">
        <v>0</v>
      </c>
      <c r="AP714" s="249">
        <v>0</v>
      </c>
      <c r="AQ714" s="249">
        <v>0</v>
      </c>
      <c r="AR714" s="249">
        <v>0</v>
      </c>
      <c r="AS714" s="249">
        <v>0</v>
      </c>
      <c r="AT714" s="249">
        <v>0</v>
      </c>
      <c r="AU714" s="249">
        <v>0</v>
      </c>
      <c r="AV714" s="92">
        <v>45016</v>
      </c>
      <c r="AW714" t="s">
        <v>2</v>
      </c>
      <c r="AX714">
        <v>2023</v>
      </c>
      <c r="AY714" t="s">
        <v>181</v>
      </c>
    </row>
    <row r="715" spans="1:51" x14ac:dyDescent="0.25">
      <c r="A715" s="247">
        <v>119</v>
      </c>
      <c r="B715" s="248" t="s">
        <v>101</v>
      </c>
      <c r="C715" s="249">
        <v>0</v>
      </c>
      <c r="D715" s="249">
        <v>0</v>
      </c>
      <c r="E715" s="249">
        <v>0</v>
      </c>
      <c r="F715" s="249">
        <v>0</v>
      </c>
      <c r="G715" s="249">
        <v>0</v>
      </c>
      <c r="H715" s="91">
        <v>0</v>
      </c>
      <c r="I715" s="91">
        <v>0</v>
      </c>
      <c r="J715" s="249">
        <v>0</v>
      </c>
      <c r="K715" s="249">
        <v>0</v>
      </c>
      <c r="L715" s="91">
        <v>0</v>
      </c>
      <c r="M715" s="249">
        <v>0</v>
      </c>
      <c r="N715" s="249">
        <v>0</v>
      </c>
      <c r="O715" s="249">
        <v>0</v>
      </c>
      <c r="P715" s="249">
        <v>0</v>
      </c>
      <c r="Q715" s="91">
        <v>0</v>
      </c>
      <c r="R715" s="91">
        <v>0</v>
      </c>
      <c r="S715" s="91">
        <v>0</v>
      </c>
      <c r="T715" s="249">
        <v>0</v>
      </c>
      <c r="U715" s="249">
        <v>0</v>
      </c>
      <c r="V715" s="249">
        <v>0</v>
      </c>
      <c r="W715" s="249">
        <v>0</v>
      </c>
      <c r="X715" s="249">
        <v>0</v>
      </c>
      <c r="Y715" s="249">
        <v>0</v>
      </c>
      <c r="Z715" s="249">
        <v>0</v>
      </c>
      <c r="AA715" s="249">
        <v>0</v>
      </c>
      <c r="AB715" s="249">
        <v>0</v>
      </c>
      <c r="AC715" s="330">
        <v>0</v>
      </c>
      <c r="AD715" s="249">
        <v>0</v>
      </c>
      <c r="AE715" s="249">
        <v>0</v>
      </c>
      <c r="AF715" s="249">
        <v>0</v>
      </c>
      <c r="AG715" s="249">
        <v>0</v>
      </c>
      <c r="AH715" s="249">
        <v>0</v>
      </c>
      <c r="AI715" s="249">
        <v>0</v>
      </c>
      <c r="AJ715" s="249">
        <v>0</v>
      </c>
      <c r="AK715" s="249">
        <v>0</v>
      </c>
      <c r="AL715" s="249">
        <v>0</v>
      </c>
      <c r="AM715" s="91">
        <v>0</v>
      </c>
      <c r="AN715" s="249">
        <v>0</v>
      </c>
      <c r="AO715" s="249">
        <v>0</v>
      </c>
      <c r="AP715" s="249">
        <v>0</v>
      </c>
      <c r="AQ715" s="249">
        <v>0</v>
      </c>
      <c r="AR715" s="249">
        <v>0</v>
      </c>
      <c r="AS715" s="249">
        <v>0</v>
      </c>
      <c r="AT715" s="249">
        <v>0</v>
      </c>
      <c r="AU715" s="249">
        <v>0</v>
      </c>
      <c r="AV715" s="92">
        <v>45016</v>
      </c>
      <c r="AW715" t="s">
        <v>2</v>
      </c>
      <c r="AX715">
        <v>2023</v>
      </c>
      <c r="AY715" t="s">
        <v>189</v>
      </c>
    </row>
    <row r="716" spans="1:51" x14ac:dyDescent="0.25">
      <c r="A716" s="247">
        <v>108</v>
      </c>
      <c r="B716" s="248" t="s">
        <v>102</v>
      </c>
      <c r="C716" s="249">
        <v>579153.49</v>
      </c>
      <c r="D716" s="249">
        <v>7991.24</v>
      </c>
      <c r="E716" s="249">
        <v>0</v>
      </c>
      <c r="F716" s="249">
        <v>0</v>
      </c>
      <c r="G716" s="249">
        <v>0</v>
      </c>
      <c r="H716" s="91">
        <v>0</v>
      </c>
      <c r="I716" s="91">
        <v>0</v>
      </c>
      <c r="J716" s="249">
        <v>2133.98</v>
      </c>
      <c r="K716" s="249">
        <v>0</v>
      </c>
      <c r="L716" s="91">
        <v>0</v>
      </c>
      <c r="M716" s="249">
        <v>295291.63</v>
      </c>
      <c r="N716" s="249">
        <v>4124.1499999999996</v>
      </c>
      <c r="O716" s="249">
        <v>299415.78000000003</v>
      </c>
      <c r="P716" s="249">
        <v>11650.91</v>
      </c>
      <c r="Q716" s="91">
        <v>0</v>
      </c>
      <c r="R716" s="91">
        <v>0</v>
      </c>
      <c r="S716" s="91">
        <v>0</v>
      </c>
      <c r="T716" s="249">
        <v>321191.90999999997</v>
      </c>
      <c r="U716" s="249">
        <v>4111.2</v>
      </c>
      <c r="V716" s="249">
        <v>0</v>
      </c>
      <c r="W716" s="249">
        <v>0</v>
      </c>
      <c r="X716" s="249">
        <v>0</v>
      </c>
      <c r="Y716" s="249">
        <v>0</v>
      </c>
      <c r="Z716" s="249">
        <v>0</v>
      </c>
      <c r="AA716" s="249">
        <v>36558.949999999997</v>
      </c>
      <c r="AB716" s="249">
        <v>0</v>
      </c>
      <c r="AC716" s="330">
        <v>179647.63</v>
      </c>
      <c r="AD716" s="249">
        <v>0</v>
      </c>
      <c r="AE716" s="249">
        <v>18955</v>
      </c>
      <c r="AF716" s="249">
        <v>0</v>
      </c>
      <c r="AG716" s="249">
        <v>0</v>
      </c>
      <c r="AH716" s="249">
        <v>0</v>
      </c>
      <c r="AI716" s="249">
        <v>0</v>
      </c>
      <c r="AJ716" s="249">
        <v>0</v>
      </c>
      <c r="AK716" s="249">
        <v>0</v>
      </c>
      <c r="AL716" s="249">
        <v>0</v>
      </c>
      <c r="AM716" s="91">
        <v>0</v>
      </c>
      <c r="AN716" s="249">
        <v>10867.8</v>
      </c>
      <c r="AO716" s="249">
        <v>0</v>
      </c>
      <c r="AP716" s="249">
        <v>0</v>
      </c>
      <c r="AQ716" s="249">
        <v>0</v>
      </c>
      <c r="AR716" s="249">
        <v>0</v>
      </c>
      <c r="AS716" s="249">
        <v>239272.78</v>
      </c>
      <c r="AT716" s="249">
        <v>18688.8</v>
      </c>
      <c r="AU716" s="249">
        <v>7821</v>
      </c>
      <c r="AV716" s="92">
        <v>45016</v>
      </c>
      <c r="AW716" t="s">
        <v>2</v>
      </c>
      <c r="AX716">
        <v>2023</v>
      </c>
      <c r="AY716" t="s">
        <v>183</v>
      </c>
    </row>
    <row r="717" spans="1:51" x14ac:dyDescent="0.25">
      <c r="A717" s="247">
        <v>93</v>
      </c>
      <c r="B717" s="248" t="s">
        <v>103</v>
      </c>
      <c r="C717" s="249">
        <v>6548325.620000002</v>
      </c>
      <c r="D717" s="249">
        <v>0</v>
      </c>
      <c r="E717" s="249">
        <v>0</v>
      </c>
      <c r="F717" s="249">
        <v>0</v>
      </c>
      <c r="G717" s="249">
        <v>0</v>
      </c>
      <c r="H717" s="91">
        <v>0</v>
      </c>
      <c r="I717" s="91">
        <v>0</v>
      </c>
      <c r="J717" s="249">
        <v>1616.75</v>
      </c>
      <c r="K717" s="249">
        <v>0</v>
      </c>
      <c r="L717" s="91">
        <v>0</v>
      </c>
      <c r="M717" s="249">
        <v>3</v>
      </c>
      <c r="N717" s="249">
        <v>0</v>
      </c>
      <c r="O717" s="249">
        <v>3</v>
      </c>
      <c r="P717" s="249">
        <v>1258.98</v>
      </c>
      <c r="Q717" s="91">
        <v>0</v>
      </c>
      <c r="R717" s="91">
        <v>0</v>
      </c>
      <c r="S717" s="91">
        <v>0</v>
      </c>
      <c r="T717" s="249">
        <v>2878.73</v>
      </c>
      <c r="U717" s="249">
        <v>75889.31</v>
      </c>
      <c r="V717" s="249">
        <v>11288.87</v>
      </c>
      <c r="W717" s="249">
        <v>0</v>
      </c>
      <c r="X717" s="249">
        <v>483136.14</v>
      </c>
      <c r="Y717" s="249">
        <v>3402</v>
      </c>
      <c r="Z717" s="249">
        <v>0</v>
      </c>
      <c r="AA717" s="249">
        <v>0</v>
      </c>
      <c r="AB717" s="249">
        <v>0</v>
      </c>
      <c r="AC717" s="330">
        <v>0</v>
      </c>
      <c r="AD717" s="249">
        <v>0</v>
      </c>
      <c r="AE717" s="249">
        <v>2437</v>
      </c>
      <c r="AF717" s="249">
        <v>0</v>
      </c>
      <c r="AG717" s="249">
        <v>0</v>
      </c>
      <c r="AH717" s="249">
        <v>0</v>
      </c>
      <c r="AI717" s="249">
        <v>0</v>
      </c>
      <c r="AJ717" s="249">
        <v>0</v>
      </c>
      <c r="AK717" s="249">
        <v>94004.49</v>
      </c>
      <c r="AL717" s="249">
        <v>87256.48</v>
      </c>
      <c r="AM717" s="91">
        <v>0</v>
      </c>
      <c r="AN717" s="249">
        <v>296122.51</v>
      </c>
      <c r="AO717" s="249">
        <v>0</v>
      </c>
      <c r="AP717" s="249">
        <v>2899.2</v>
      </c>
      <c r="AQ717" s="249">
        <v>0</v>
      </c>
      <c r="AR717" s="249">
        <v>0</v>
      </c>
      <c r="AS717" s="249">
        <v>576153.32000000007</v>
      </c>
      <c r="AT717" s="249">
        <v>5969293.5700000012</v>
      </c>
      <c r="AU717" s="249">
        <v>5489010.8900000006</v>
      </c>
      <c r="AV717" s="92">
        <v>45016</v>
      </c>
      <c r="AW717" t="s">
        <v>2</v>
      </c>
      <c r="AX717">
        <v>2023</v>
      </c>
      <c r="AY717" t="s">
        <v>175</v>
      </c>
    </row>
    <row r="718" spans="1:51" x14ac:dyDescent="0.25">
      <c r="A718" s="247">
        <v>32</v>
      </c>
      <c r="B718" s="248" t="s">
        <v>104</v>
      </c>
      <c r="C718" s="249">
        <v>0</v>
      </c>
      <c r="D718" s="249">
        <v>0</v>
      </c>
      <c r="E718" s="249">
        <v>0</v>
      </c>
      <c r="F718" s="249">
        <v>0</v>
      </c>
      <c r="G718" s="249">
        <v>0</v>
      </c>
      <c r="H718" s="91">
        <v>0</v>
      </c>
      <c r="I718" s="91">
        <v>0</v>
      </c>
      <c r="J718" s="249">
        <v>0</v>
      </c>
      <c r="K718" s="249">
        <v>0</v>
      </c>
      <c r="L718" s="91">
        <v>0</v>
      </c>
      <c r="M718" s="249">
        <v>0</v>
      </c>
      <c r="N718" s="249">
        <v>0</v>
      </c>
      <c r="O718" s="249">
        <v>0</v>
      </c>
      <c r="P718" s="249">
        <v>0</v>
      </c>
      <c r="Q718" s="91">
        <v>0</v>
      </c>
      <c r="R718" s="91">
        <v>0</v>
      </c>
      <c r="S718" s="91">
        <v>0</v>
      </c>
      <c r="T718" s="249">
        <v>0</v>
      </c>
      <c r="U718" s="249">
        <v>0</v>
      </c>
      <c r="V718" s="249">
        <v>0</v>
      </c>
      <c r="W718" s="249">
        <v>0</v>
      </c>
      <c r="X718" s="249">
        <v>0</v>
      </c>
      <c r="Y718" s="249">
        <v>0</v>
      </c>
      <c r="Z718" s="249">
        <v>0</v>
      </c>
      <c r="AA718" s="249">
        <v>0</v>
      </c>
      <c r="AB718" s="249">
        <v>0</v>
      </c>
      <c r="AC718" s="330">
        <v>0</v>
      </c>
      <c r="AD718" s="249">
        <v>0</v>
      </c>
      <c r="AE718" s="249">
        <v>0</v>
      </c>
      <c r="AF718" s="249">
        <v>0</v>
      </c>
      <c r="AG718" s="249">
        <v>0</v>
      </c>
      <c r="AH718" s="249">
        <v>0</v>
      </c>
      <c r="AI718" s="249">
        <v>0</v>
      </c>
      <c r="AJ718" s="249">
        <v>0</v>
      </c>
      <c r="AK718" s="249">
        <v>0</v>
      </c>
      <c r="AL718" s="249">
        <v>0</v>
      </c>
      <c r="AM718" s="91">
        <v>0</v>
      </c>
      <c r="AN718" s="249">
        <v>0</v>
      </c>
      <c r="AO718" s="249">
        <v>0</v>
      </c>
      <c r="AP718" s="249">
        <v>0</v>
      </c>
      <c r="AQ718" s="249">
        <v>0</v>
      </c>
      <c r="AR718" s="249">
        <v>0</v>
      </c>
      <c r="AS718" s="249">
        <v>0</v>
      </c>
      <c r="AT718" s="249">
        <v>0</v>
      </c>
      <c r="AU718" s="249">
        <v>0</v>
      </c>
      <c r="AV718" s="92">
        <v>45046</v>
      </c>
      <c r="AW718" t="s">
        <v>3</v>
      </c>
      <c r="AX718">
        <v>2023</v>
      </c>
      <c r="AY718" t="s">
        <v>287</v>
      </c>
    </row>
    <row r="719" spans="1:51" x14ac:dyDescent="0.25">
      <c r="A719" s="247">
        <v>107</v>
      </c>
      <c r="B719" s="248" t="s">
        <v>60</v>
      </c>
      <c r="C719" s="249">
        <v>94414898.150000006</v>
      </c>
      <c r="D719" s="249">
        <v>0</v>
      </c>
      <c r="E719" s="249">
        <v>0</v>
      </c>
      <c r="F719" s="249">
        <v>0</v>
      </c>
      <c r="G719" s="249">
        <v>60731.86</v>
      </c>
      <c r="H719" s="91">
        <v>0</v>
      </c>
      <c r="I719" s="91">
        <v>0</v>
      </c>
      <c r="J719" s="249">
        <v>109336.05</v>
      </c>
      <c r="K719" s="249">
        <v>560542.31000000006</v>
      </c>
      <c r="L719" s="91">
        <v>0</v>
      </c>
      <c r="M719" s="249">
        <v>2825128.4299999997</v>
      </c>
      <c r="N719" s="249">
        <v>47841806.780000001</v>
      </c>
      <c r="O719" s="249">
        <v>50666935.210000001</v>
      </c>
      <c r="P719" s="249">
        <v>800359.53</v>
      </c>
      <c r="Q719" s="91">
        <v>0</v>
      </c>
      <c r="R719" s="91">
        <v>0</v>
      </c>
      <c r="S719" s="91">
        <v>0</v>
      </c>
      <c r="T719" s="249">
        <v>52197904.960000001</v>
      </c>
      <c r="U719" s="249">
        <v>70994.38</v>
      </c>
      <c r="V719" s="249">
        <v>26370.05</v>
      </c>
      <c r="W719" s="249">
        <v>4345.75</v>
      </c>
      <c r="X719" s="249">
        <v>481128.99</v>
      </c>
      <c r="Y719" s="249">
        <v>12305</v>
      </c>
      <c r="Z719" s="249">
        <v>0</v>
      </c>
      <c r="AA719" s="249">
        <v>352091.38</v>
      </c>
      <c r="AB719" s="249">
        <v>0</v>
      </c>
      <c r="AC719" s="330">
        <v>2803115.54</v>
      </c>
      <c r="AD719" s="249">
        <v>3512901.05</v>
      </c>
      <c r="AE719" s="249">
        <v>878702.7</v>
      </c>
      <c r="AF719" s="249">
        <v>0</v>
      </c>
      <c r="AG719" s="249">
        <v>0</v>
      </c>
      <c r="AH719" s="249">
        <v>0</v>
      </c>
      <c r="AI719" s="249">
        <v>0</v>
      </c>
      <c r="AJ719" s="249">
        <v>24534493.75</v>
      </c>
      <c r="AK719" s="249">
        <v>1701967.27</v>
      </c>
      <c r="AL719" s="249">
        <v>406362.91</v>
      </c>
      <c r="AM719" s="91">
        <v>0</v>
      </c>
      <c r="AN719" s="249">
        <v>1376373.96</v>
      </c>
      <c r="AO719" s="249">
        <v>0</v>
      </c>
      <c r="AP719" s="249">
        <v>0</v>
      </c>
      <c r="AQ719" s="249">
        <v>0</v>
      </c>
      <c r="AR719" s="249">
        <v>0</v>
      </c>
      <c r="AS719" s="249">
        <v>32676448.59</v>
      </c>
      <c r="AT719" s="249">
        <v>9540544.5999999996</v>
      </c>
      <c r="AU719" s="249">
        <v>6055840.46</v>
      </c>
      <c r="AV719" s="92">
        <v>45046</v>
      </c>
      <c r="AW719" t="s">
        <v>3</v>
      </c>
      <c r="AX719">
        <v>2023</v>
      </c>
      <c r="AY719" t="s">
        <v>160</v>
      </c>
    </row>
    <row r="720" spans="1:51" x14ac:dyDescent="0.25">
      <c r="A720" s="247">
        <v>66</v>
      </c>
      <c r="B720" s="248" t="s">
        <v>61</v>
      </c>
      <c r="C720" s="249">
        <v>8433539.6400000006</v>
      </c>
      <c r="D720" s="249">
        <v>0</v>
      </c>
      <c r="E720" s="249">
        <v>0</v>
      </c>
      <c r="F720" s="249">
        <v>0</v>
      </c>
      <c r="G720" s="249">
        <v>0</v>
      </c>
      <c r="H720" s="91">
        <v>0</v>
      </c>
      <c r="I720" s="91">
        <v>0</v>
      </c>
      <c r="J720" s="249">
        <v>0</v>
      </c>
      <c r="K720" s="249">
        <v>289201.39</v>
      </c>
      <c r="L720" s="91">
        <v>0</v>
      </c>
      <c r="M720" s="249">
        <v>0</v>
      </c>
      <c r="N720" s="249">
        <v>0</v>
      </c>
      <c r="O720" s="249">
        <v>0</v>
      </c>
      <c r="P720" s="249">
        <v>0</v>
      </c>
      <c r="Q720" s="91">
        <v>0</v>
      </c>
      <c r="R720" s="91">
        <v>0</v>
      </c>
      <c r="S720" s="91">
        <v>0</v>
      </c>
      <c r="T720" s="249">
        <v>289201.39</v>
      </c>
      <c r="U720" s="249">
        <v>245571.23</v>
      </c>
      <c r="V720" s="249">
        <v>4587991.43</v>
      </c>
      <c r="W720" s="249">
        <v>0</v>
      </c>
      <c r="X720" s="249">
        <v>1446417.45</v>
      </c>
      <c r="Y720" s="249">
        <v>0</v>
      </c>
      <c r="Z720" s="249">
        <v>0</v>
      </c>
      <c r="AA720" s="249">
        <v>0</v>
      </c>
      <c r="AB720" s="249">
        <v>0</v>
      </c>
      <c r="AC720" s="330">
        <v>0</v>
      </c>
      <c r="AD720" s="249">
        <v>0</v>
      </c>
      <c r="AE720" s="249">
        <v>0</v>
      </c>
      <c r="AF720" s="249">
        <v>0</v>
      </c>
      <c r="AG720" s="249">
        <v>0</v>
      </c>
      <c r="AH720" s="249">
        <v>0</v>
      </c>
      <c r="AI720" s="249">
        <v>0</v>
      </c>
      <c r="AJ720" s="249">
        <v>0</v>
      </c>
      <c r="AK720" s="249">
        <v>0</v>
      </c>
      <c r="AL720" s="249">
        <v>461552.48</v>
      </c>
      <c r="AM720" s="91">
        <v>0</v>
      </c>
      <c r="AN720" s="249">
        <v>681911.26</v>
      </c>
      <c r="AO720" s="249">
        <v>720894.4</v>
      </c>
      <c r="AP720" s="249">
        <v>0</v>
      </c>
      <c r="AQ720" s="249">
        <v>0</v>
      </c>
      <c r="AR720" s="249">
        <v>0</v>
      </c>
      <c r="AS720" s="249">
        <v>6279980.1100000003</v>
      </c>
      <c r="AT720" s="249">
        <v>1864358.1400000001</v>
      </c>
      <c r="AU720" s="249">
        <v>0</v>
      </c>
      <c r="AV720" s="92">
        <v>45046</v>
      </c>
      <c r="AW720" t="s">
        <v>3</v>
      </c>
      <c r="AX720">
        <v>2023</v>
      </c>
      <c r="AY720" t="s">
        <v>178</v>
      </c>
    </row>
    <row r="721" spans="1:51" x14ac:dyDescent="0.25">
      <c r="A721" s="247">
        <v>44</v>
      </c>
      <c r="B721" s="248" t="s">
        <v>62</v>
      </c>
      <c r="C721" s="249">
        <v>20861671.82</v>
      </c>
      <c r="D721" s="249">
        <v>10699.14</v>
      </c>
      <c r="E721" s="249">
        <v>0</v>
      </c>
      <c r="F721" s="249">
        <v>0</v>
      </c>
      <c r="G721" s="249">
        <v>99479.76</v>
      </c>
      <c r="H721" s="91">
        <v>0</v>
      </c>
      <c r="I721" s="91">
        <v>0</v>
      </c>
      <c r="J721" s="249">
        <v>100510.34999999999</v>
      </c>
      <c r="K721" s="249">
        <v>1256569.1299999999</v>
      </c>
      <c r="L721" s="91">
        <v>0</v>
      </c>
      <c r="M721" s="249">
        <v>8123151.0200000005</v>
      </c>
      <c r="N721" s="249">
        <v>6524938.29</v>
      </c>
      <c r="O721" s="249">
        <v>14648089.310000001</v>
      </c>
      <c r="P721" s="249">
        <v>453572.18</v>
      </c>
      <c r="Q721" s="91">
        <v>0</v>
      </c>
      <c r="R721" s="91">
        <v>0</v>
      </c>
      <c r="S721" s="91">
        <v>0</v>
      </c>
      <c r="T721" s="249">
        <v>16568919.870000001</v>
      </c>
      <c r="U721" s="249">
        <v>163469.63</v>
      </c>
      <c r="V721" s="249">
        <v>105674.44</v>
      </c>
      <c r="W721" s="249">
        <v>105446.13</v>
      </c>
      <c r="X721" s="249">
        <v>0</v>
      </c>
      <c r="Y721" s="249">
        <v>86365.69</v>
      </c>
      <c r="Z721" s="249">
        <v>0</v>
      </c>
      <c r="AA721" s="249">
        <v>1920.11</v>
      </c>
      <c r="AB721" s="249">
        <v>0</v>
      </c>
      <c r="AC721" s="330">
        <v>744756.23</v>
      </c>
      <c r="AD721" s="249">
        <v>391137.38</v>
      </c>
      <c r="AE721" s="249">
        <v>0</v>
      </c>
      <c r="AF721" s="249">
        <v>0</v>
      </c>
      <c r="AG721" s="249">
        <v>0</v>
      </c>
      <c r="AH721" s="249">
        <v>0</v>
      </c>
      <c r="AI721" s="249">
        <v>0</v>
      </c>
      <c r="AJ721" s="249">
        <v>86308.76</v>
      </c>
      <c r="AK721" s="249">
        <v>1477850.3599999999</v>
      </c>
      <c r="AL721" s="249">
        <v>15337</v>
      </c>
      <c r="AM721" s="91">
        <v>0</v>
      </c>
      <c r="AN721" s="249">
        <v>347887.96</v>
      </c>
      <c r="AO721" s="249">
        <v>0</v>
      </c>
      <c r="AP721" s="249">
        <v>57893.07</v>
      </c>
      <c r="AQ721" s="249">
        <v>0</v>
      </c>
      <c r="AR721" s="249">
        <v>0</v>
      </c>
      <c r="AS721" s="249">
        <v>1685078.3699999999</v>
      </c>
      <c r="AT721" s="249">
        <v>2607673.5799999996</v>
      </c>
      <c r="AU721" s="249">
        <v>708705.19</v>
      </c>
      <c r="AV721" s="92">
        <v>45046</v>
      </c>
      <c r="AW721" t="s">
        <v>3</v>
      </c>
      <c r="AX721">
        <v>2023</v>
      </c>
      <c r="AY721" t="s">
        <v>167</v>
      </c>
    </row>
    <row r="722" spans="1:51" x14ac:dyDescent="0.25">
      <c r="A722" s="251">
        <v>113</v>
      </c>
      <c r="B722" s="252" t="s">
        <v>63</v>
      </c>
      <c r="C722" s="250">
        <v>7497227.5499999998</v>
      </c>
      <c r="D722" s="250">
        <v>0</v>
      </c>
      <c r="E722" s="250">
        <v>0</v>
      </c>
      <c r="F722" s="250">
        <v>0</v>
      </c>
      <c r="G722" s="250">
        <v>49.879999999999995</v>
      </c>
      <c r="H722" s="91">
        <v>0</v>
      </c>
      <c r="I722" s="91">
        <v>0</v>
      </c>
      <c r="J722" s="250">
        <v>32734.52</v>
      </c>
      <c r="K722" s="250">
        <v>20718.11</v>
      </c>
      <c r="L722" s="91">
        <v>0</v>
      </c>
      <c r="M722" s="250">
        <v>1380422.57</v>
      </c>
      <c r="N722" s="250">
        <v>2926568.13</v>
      </c>
      <c r="O722" s="250">
        <v>4306990.7</v>
      </c>
      <c r="P722" s="250">
        <v>90549.17</v>
      </c>
      <c r="Q722" s="91">
        <v>0</v>
      </c>
      <c r="R722" s="91">
        <v>0</v>
      </c>
      <c r="S722" s="91">
        <v>0</v>
      </c>
      <c r="T722" s="250">
        <v>4451042.38</v>
      </c>
      <c r="U722" s="250">
        <v>158521.60000000001</v>
      </c>
      <c r="V722" s="250">
        <v>38372.400000000001</v>
      </c>
      <c r="W722" s="250">
        <v>0</v>
      </c>
      <c r="X722" s="250">
        <v>24967.7</v>
      </c>
      <c r="Y722" s="250">
        <v>24847.200000000001</v>
      </c>
      <c r="Z722" s="250">
        <v>0</v>
      </c>
      <c r="AA722" s="250">
        <v>644000.16</v>
      </c>
      <c r="AB722" s="250">
        <v>0</v>
      </c>
      <c r="AC722" s="331">
        <v>518563.9</v>
      </c>
      <c r="AD722" s="250">
        <v>0</v>
      </c>
      <c r="AE722" s="250">
        <v>1122552.06</v>
      </c>
      <c r="AF722" s="250">
        <v>0</v>
      </c>
      <c r="AG722" s="250">
        <v>0</v>
      </c>
      <c r="AH722" s="250">
        <v>0</v>
      </c>
      <c r="AI722" s="250">
        <v>0</v>
      </c>
      <c r="AJ722" s="250">
        <v>0</v>
      </c>
      <c r="AK722" s="250">
        <v>380625.55</v>
      </c>
      <c r="AL722" s="250">
        <v>8482</v>
      </c>
      <c r="AM722" s="91">
        <v>0</v>
      </c>
      <c r="AN722" s="250">
        <v>90042.05</v>
      </c>
      <c r="AO722" s="250">
        <v>0</v>
      </c>
      <c r="AP722" s="250">
        <v>1303.95</v>
      </c>
      <c r="AQ722" s="250">
        <v>0</v>
      </c>
      <c r="AR722" s="250">
        <v>0</v>
      </c>
      <c r="AS722" s="250">
        <v>2531825.02</v>
      </c>
      <c r="AT722" s="250">
        <v>514360.14999999997</v>
      </c>
      <c r="AU722" s="250">
        <v>33906.6</v>
      </c>
      <c r="AV722" s="92">
        <v>45046</v>
      </c>
      <c r="AW722" t="s">
        <v>3</v>
      </c>
      <c r="AX722">
        <v>2023</v>
      </c>
      <c r="AY722" t="s">
        <v>171</v>
      </c>
    </row>
    <row r="723" spans="1:51" x14ac:dyDescent="0.25">
      <c r="A723" s="247">
        <v>98</v>
      </c>
      <c r="B723" s="248" t="s">
        <v>64</v>
      </c>
      <c r="C723" s="249">
        <v>33912203.859999999</v>
      </c>
      <c r="D723" s="249">
        <v>123931.65999999999</v>
      </c>
      <c r="E723" s="249">
        <v>0</v>
      </c>
      <c r="F723" s="249">
        <v>0</v>
      </c>
      <c r="G723" s="249">
        <v>129573.53</v>
      </c>
      <c r="H723" s="91">
        <v>0</v>
      </c>
      <c r="I723" s="91">
        <v>0</v>
      </c>
      <c r="J723" s="249">
        <v>1280407.05</v>
      </c>
      <c r="K723" s="249">
        <v>733174.3</v>
      </c>
      <c r="L723" s="91">
        <v>0</v>
      </c>
      <c r="M723" s="249">
        <v>18074874.669999998</v>
      </c>
      <c r="N723" s="249">
        <v>527335.16999999993</v>
      </c>
      <c r="O723" s="249">
        <v>18602209.839999996</v>
      </c>
      <c r="P723" s="249">
        <v>238201.08</v>
      </c>
      <c r="Q723" s="91">
        <v>0</v>
      </c>
      <c r="R723" s="91">
        <v>0</v>
      </c>
      <c r="S723" s="91">
        <v>0</v>
      </c>
      <c r="T723" s="249">
        <v>21107497.459999997</v>
      </c>
      <c r="U723" s="249">
        <v>54962.61</v>
      </c>
      <c r="V723" s="249">
        <v>24968.9</v>
      </c>
      <c r="W723" s="249">
        <v>0</v>
      </c>
      <c r="X723" s="249">
        <v>222940.34</v>
      </c>
      <c r="Y723" s="249">
        <v>17907</v>
      </c>
      <c r="Z723" s="249">
        <v>0</v>
      </c>
      <c r="AA723" s="249">
        <v>435966.38</v>
      </c>
      <c r="AB723" s="249">
        <v>0</v>
      </c>
      <c r="AC723" s="330">
        <v>3542151.52</v>
      </c>
      <c r="AD723" s="249">
        <v>1163830.8599999999</v>
      </c>
      <c r="AE723" s="249">
        <v>73917.100000000006</v>
      </c>
      <c r="AF723" s="249">
        <v>0</v>
      </c>
      <c r="AG723" s="249">
        <v>0</v>
      </c>
      <c r="AH723" s="249">
        <v>0</v>
      </c>
      <c r="AI723" s="249">
        <v>0</v>
      </c>
      <c r="AJ723" s="249">
        <v>44913.22</v>
      </c>
      <c r="AK723" s="249">
        <v>1477501.4000000001</v>
      </c>
      <c r="AL723" s="249">
        <v>175177.34</v>
      </c>
      <c r="AM723" s="91">
        <v>0</v>
      </c>
      <c r="AN723" s="249">
        <v>864017.23</v>
      </c>
      <c r="AO723" s="249">
        <v>0</v>
      </c>
      <c r="AP723" s="249">
        <v>9849.65</v>
      </c>
      <c r="AQ723" s="249">
        <v>0</v>
      </c>
      <c r="AR723" s="249">
        <v>0</v>
      </c>
      <c r="AS723" s="249">
        <v>5581557.9299999988</v>
      </c>
      <c r="AT723" s="249">
        <v>7223148.4700000007</v>
      </c>
      <c r="AU723" s="249">
        <v>4696602.8499999996</v>
      </c>
      <c r="AV723" s="92">
        <v>45046</v>
      </c>
      <c r="AW723" t="s">
        <v>3</v>
      </c>
      <c r="AX723">
        <v>2023</v>
      </c>
      <c r="AY723" t="s">
        <v>165</v>
      </c>
    </row>
    <row r="724" spans="1:51" x14ac:dyDescent="0.25">
      <c r="A724" s="247">
        <v>1</v>
      </c>
      <c r="B724" s="248" t="s">
        <v>65</v>
      </c>
      <c r="C724" s="249">
        <v>6368938.2299999995</v>
      </c>
      <c r="D724" s="249">
        <v>0</v>
      </c>
      <c r="E724" s="249">
        <v>0</v>
      </c>
      <c r="F724" s="249">
        <v>0</v>
      </c>
      <c r="G724" s="249">
        <v>2658.2400000000002</v>
      </c>
      <c r="H724" s="91">
        <v>0</v>
      </c>
      <c r="I724" s="91">
        <v>0</v>
      </c>
      <c r="J724" s="249">
        <v>2507.96</v>
      </c>
      <c r="K724" s="249">
        <v>4872.8599999999997</v>
      </c>
      <c r="L724" s="91">
        <v>0</v>
      </c>
      <c r="M724" s="249">
        <v>13277.85</v>
      </c>
      <c r="N724" s="249">
        <v>595377.09</v>
      </c>
      <c r="O724" s="249">
        <v>608654.93999999994</v>
      </c>
      <c r="P724" s="249">
        <v>9974.14</v>
      </c>
      <c r="Q724" s="91">
        <v>0</v>
      </c>
      <c r="R724" s="91">
        <v>0</v>
      </c>
      <c r="S724" s="91">
        <v>0</v>
      </c>
      <c r="T724" s="249">
        <v>628668.14</v>
      </c>
      <c r="U724" s="249">
        <v>44768.51</v>
      </c>
      <c r="V724" s="249">
        <v>22512.639999999999</v>
      </c>
      <c r="W724" s="249">
        <v>0</v>
      </c>
      <c r="X724" s="249">
        <v>0</v>
      </c>
      <c r="Y724" s="249">
        <v>-31317.97</v>
      </c>
      <c r="Z724" s="249">
        <v>0</v>
      </c>
      <c r="AA724" s="249">
        <v>40660.97</v>
      </c>
      <c r="AB724" s="249">
        <v>0</v>
      </c>
      <c r="AC724" s="330">
        <v>64415.5</v>
      </c>
      <c r="AD724" s="249">
        <v>2641295.27</v>
      </c>
      <c r="AE724" s="249">
        <v>1461.6</v>
      </c>
      <c r="AF724" s="249">
        <v>0</v>
      </c>
      <c r="AG724" s="249">
        <v>0</v>
      </c>
      <c r="AH724" s="249">
        <v>0</v>
      </c>
      <c r="AI724" s="249">
        <v>0</v>
      </c>
      <c r="AJ724" s="249">
        <v>0</v>
      </c>
      <c r="AK724" s="249">
        <v>153845.85</v>
      </c>
      <c r="AL724" s="249">
        <v>65807.58</v>
      </c>
      <c r="AM724" s="91">
        <v>0</v>
      </c>
      <c r="AN724" s="249">
        <v>210476.27</v>
      </c>
      <c r="AO724" s="249">
        <v>0</v>
      </c>
      <c r="AP724" s="249">
        <v>970</v>
      </c>
      <c r="AQ724" s="249">
        <v>0</v>
      </c>
      <c r="AR724" s="249">
        <v>0</v>
      </c>
      <c r="AS724" s="249">
        <v>2783796.52</v>
      </c>
      <c r="AT724" s="249">
        <v>2956473.5700000003</v>
      </c>
      <c r="AU724" s="249">
        <v>2525373.87</v>
      </c>
      <c r="AV724" s="92">
        <v>45046</v>
      </c>
      <c r="AW724" t="s">
        <v>3</v>
      </c>
      <c r="AX724">
        <v>2023</v>
      </c>
      <c r="AY724" t="s">
        <v>177</v>
      </c>
    </row>
    <row r="725" spans="1:51" x14ac:dyDescent="0.25">
      <c r="A725" s="247">
        <v>109</v>
      </c>
      <c r="B725" s="248" t="s">
        <v>66</v>
      </c>
      <c r="C725" s="249">
        <v>168517613.62</v>
      </c>
      <c r="D725" s="249">
        <v>7241022.8300000001</v>
      </c>
      <c r="E725" s="249">
        <v>0</v>
      </c>
      <c r="F725" s="249">
        <v>0</v>
      </c>
      <c r="G725" s="249">
        <v>0</v>
      </c>
      <c r="H725" s="91">
        <v>0</v>
      </c>
      <c r="I725" s="91">
        <v>0</v>
      </c>
      <c r="J725" s="249">
        <v>1651336.33</v>
      </c>
      <c r="K725" s="249">
        <v>380558.74</v>
      </c>
      <c r="L725" s="91">
        <v>0</v>
      </c>
      <c r="M725" s="249">
        <v>74822.69</v>
      </c>
      <c r="N725" s="249">
        <v>96932523.13000001</v>
      </c>
      <c r="O725" s="249">
        <v>97007345.820000008</v>
      </c>
      <c r="P725" s="249">
        <v>8761246.5700000003</v>
      </c>
      <c r="Q725" s="91">
        <v>0</v>
      </c>
      <c r="R725" s="91">
        <v>0</v>
      </c>
      <c r="S725" s="91">
        <v>0</v>
      </c>
      <c r="T725" s="249">
        <v>115041510.29000002</v>
      </c>
      <c r="U725" s="249">
        <v>5357503.58</v>
      </c>
      <c r="V725" s="249">
        <v>1170772.9099999999</v>
      </c>
      <c r="W725" s="249">
        <v>0</v>
      </c>
      <c r="X725" s="249">
        <v>666852.4</v>
      </c>
      <c r="Y725" s="249">
        <v>48642.58</v>
      </c>
      <c r="Z725" s="249">
        <v>0</v>
      </c>
      <c r="AA725" s="249">
        <v>14260200.569999998</v>
      </c>
      <c r="AB725" s="249">
        <v>0</v>
      </c>
      <c r="AC725" s="330">
        <v>12709505.57</v>
      </c>
      <c r="AD725" s="249">
        <v>0</v>
      </c>
      <c r="AE725" s="249">
        <v>83686.28</v>
      </c>
      <c r="AF725" s="249">
        <v>0</v>
      </c>
      <c r="AG725" s="249">
        <v>0</v>
      </c>
      <c r="AH725" s="249">
        <v>0</v>
      </c>
      <c r="AI725" s="249">
        <v>0</v>
      </c>
      <c r="AJ725" s="249">
        <v>17652828.579999998</v>
      </c>
      <c r="AK725" s="249">
        <v>955337.35</v>
      </c>
      <c r="AL725" s="249">
        <v>148399.54</v>
      </c>
      <c r="AM725" s="91">
        <v>0</v>
      </c>
      <c r="AN725" s="249">
        <v>356251.99</v>
      </c>
      <c r="AO725" s="249">
        <v>33809.42</v>
      </c>
      <c r="AP725" s="249">
        <v>2500</v>
      </c>
      <c r="AQ725" s="249">
        <v>0</v>
      </c>
      <c r="AR725" s="249">
        <v>0</v>
      </c>
      <c r="AS725" s="249">
        <v>51949992.469999999</v>
      </c>
      <c r="AT725" s="249">
        <v>1526110.8599999999</v>
      </c>
      <c r="AU725" s="249">
        <v>29812.560000000001</v>
      </c>
      <c r="AV725" s="92">
        <v>45046</v>
      </c>
      <c r="AW725" t="s">
        <v>3</v>
      </c>
      <c r="AX725">
        <v>2023</v>
      </c>
      <c r="AY725" t="s">
        <v>157</v>
      </c>
    </row>
    <row r="726" spans="1:51" x14ac:dyDescent="0.25">
      <c r="A726" s="247">
        <v>25</v>
      </c>
      <c r="B726" s="248" t="s">
        <v>67</v>
      </c>
      <c r="C726" s="249">
        <v>9292220.4000000004</v>
      </c>
      <c r="D726" s="249">
        <v>3509836.2399999998</v>
      </c>
      <c r="E726" s="249">
        <v>0</v>
      </c>
      <c r="F726" s="249">
        <v>0</v>
      </c>
      <c r="G726" s="249">
        <v>0</v>
      </c>
      <c r="H726" s="91">
        <v>0</v>
      </c>
      <c r="I726" s="91">
        <v>0</v>
      </c>
      <c r="J726" s="249">
        <v>0</v>
      </c>
      <c r="K726" s="249">
        <v>0</v>
      </c>
      <c r="L726" s="91">
        <v>0</v>
      </c>
      <c r="M726" s="249">
        <v>0</v>
      </c>
      <c r="N726" s="249">
        <v>0</v>
      </c>
      <c r="O726" s="249">
        <v>0</v>
      </c>
      <c r="P726" s="249">
        <v>5772186.9400000004</v>
      </c>
      <c r="Q726" s="91">
        <v>0</v>
      </c>
      <c r="R726" s="91">
        <v>0</v>
      </c>
      <c r="S726" s="91">
        <v>0</v>
      </c>
      <c r="T726" s="249">
        <v>9282023.1799999997</v>
      </c>
      <c r="U726" s="249">
        <v>0</v>
      </c>
      <c r="V726" s="249">
        <v>0</v>
      </c>
      <c r="W726" s="249">
        <v>0</v>
      </c>
      <c r="X726" s="249">
        <v>0</v>
      </c>
      <c r="Y726" s="249">
        <v>0</v>
      </c>
      <c r="Z726" s="249">
        <v>0</v>
      </c>
      <c r="AA726" s="249">
        <v>0</v>
      </c>
      <c r="AB726" s="249">
        <v>0</v>
      </c>
      <c r="AC726" s="330">
        <v>10197.14</v>
      </c>
      <c r="AD726" s="249">
        <v>0</v>
      </c>
      <c r="AE726" s="249">
        <v>0</v>
      </c>
      <c r="AF726" s="249">
        <v>0</v>
      </c>
      <c r="AG726" s="249">
        <v>0</v>
      </c>
      <c r="AH726" s="249">
        <v>0</v>
      </c>
      <c r="AI726" s="249">
        <v>0</v>
      </c>
      <c r="AJ726" s="249">
        <v>0</v>
      </c>
      <c r="AK726" s="249">
        <v>0</v>
      </c>
      <c r="AL726" s="249">
        <v>0</v>
      </c>
      <c r="AM726" s="91">
        <v>0</v>
      </c>
      <c r="AN726" s="249">
        <v>0</v>
      </c>
      <c r="AO726" s="249">
        <v>0</v>
      </c>
      <c r="AP726" s="249">
        <v>0</v>
      </c>
      <c r="AQ726" s="249">
        <v>0</v>
      </c>
      <c r="AR726" s="249">
        <v>0</v>
      </c>
      <c r="AS726" s="249">
        <v>10197.14</v>
      </c>
      <c r="AT726" s="249">
        <v>0</v>
      </c>
      <c r="AU726" s="249">
        <v>0</v>
      </c>
      <c r="AV726" s="92">
        <v>45046</v>
      </c>
      <c r="AW726" t="s">
        <v>3</v>
      </c>
      <c r="AX726">
        <v>2023</v>
      </c>
      <c r="AY726" t="s">
        <v>174</v>
      </c>
    </row>
    <row r="727" spans="1:51" x14ac:dyDescent="0.25">
      <c r="A727" s="247">
        <v>121</v>
      </c>
      <c r="B727" s="248" t="s">
        <v>68</v>
      </c>
      <c r="C727" s="249">
        <v>211270.19</v>
      </c>
      <c r="D727" s="249">
        <v>0</v>
      </c>
      <c r="E727" s="249">
        <v>0</v>
      </c>
      <c r="F727" s="249">
        <v>0</v>
      </c>
      <c r="G727" s="249">
        <v>0</v>
      </c>
      <c r="H727" s="91">
        <v>0</v>
      </c>
      <c r="I727" s="91">
        <v>0</v>
      </c>
      <c r="J727" s="249">
        <v>0</v>
      </c>
      <c r="K727" s="249">
        <v>0</v>
      </c>
      <c r="L727" s="91">
        <v>0</v>
      </c>
      <c r="M727" s="249">
        <v>0</v>
      </c>
      <c r="N727" s="249">
        <v>0</v>
      </c>
      <c r="O727" s="249">
        <v>0</v>
      </c>
      <c r="P727" s="249">
        <v>0</v>
      </c>
      <c r="Q727" s="91">
        <v>0</v>
      </c>
      <c r="R727" s="91">
        <v>0</v>
      </c>
      <c r="S727" s="91">
        <v>0</v>
      </c>
      <c r="T727" s="249">
        <v>0</v>
      </c>
      <c r="U727" s="249">
        <v>50365.82</v>
      </c>
      <c r="V727" s="249">
        <v>0</v>
      </c>
      <c r="W727" s="249">
        <v>0</v>
      </c>
      <c r="X727" s="249">
        <v>0</v>
      </c>
      <c r="Y727" s="249">
        <v>0</v>
      </c>
      <c r="Z727" s="249">
        <v>0</v>
      </c>
      <c r="AA727" s="249">
        <v>0</v>
      </c>
      <c r="AB727" s="249">
        <v>0</v>
      </c>
      <c r="AC727" s="330">
        <v>0</v>
      </c>
      <c r="AD727" s="249">
        <v>0</v>
      </c>
      <c r="AE727" s="249">
        <v>0</v>
      </c>
      <c r="AF727" s="249">
        <v>0</v>
      </c>
      <c r="AG727" s="249">
        <v>0</v>
      </c>
      <c r="AH727" s="249">
        <v>0</v>
      </c>
      <c r="AI727" s="249">
        <v>0</v>
      </c>
      <c r="AJ727" s="249">
        <v>75924.23</v>
      </c>
      <c r="AK727" s="249">
        <v>67873.38</v>
      </c>
      <c r="AL727" s="249">
        <v>0</v>
      </c>
      <c r="AM727" s="91">
        <v>0</v>
      </c>
      <c r="AN727" s="249">
        <v>16238.15</v>
      </c>
      <c r="AO727" s="249">
        <v>0</v>
      </c>
      <c r="AP727" s="249">
        <v>868.61</v>
      </c>
      <c r="AQ727" s="249">
        <v>0</v>
      </c>
      <c r="AR727" s="249">
        <v>0</v>
      </c>
      <c r="AS727" s="249">
        <v>126290.04999999999</v>
      </c>
      <c r="AT727" s="249">
        <v>84980.14</v>
      </c>
      <c r="AU727" s="249">
        <v>0</v>
      </c>
      <c r="AV727" s="92">
        <v>45046</v>
      </c>
      <c r="AW727" t="s">
        <v>3</v>
      </c>
      <c r="AX727">
        <v>2023</v>
      </c>
      <c r="AY727" t="s">
        <v>188</v>
      </c>
    </row>
    <row r="728" spans="1:51" x14ac:dyDescent="0.25">
      <c r="A728" s="247">
        <v>122</v>
      </c>
      <c r="B728" s="248" t="s">
        <v>69</v>
      </c>
      <c r="C728" s="249">
        <v>7411251.8099999996</v>
      </c>
      <c r="D728" s="249">
        <v>0</v>
      </c>
      <c r="E728" s="249">
        <v>0</v>
      </c>
      <c r="F728" s="249">
        <v>0</v>
      </c>
      <c r="G728" s="249">
        <v>0</v>
      </c>
      <c r="H728" s="91">
        <v>0</v>
      </c>
      <c r="I728" s="91">
        <v>0</v>
      </c>
      <c r="J728" s="249">
        <v>0</v>
      </c>
      <c r="K728" s="249">
        <v>0</v>
      </c>
      <c r="L728" s="91">
        <v>0</v>
      </c>
      <c r="M728" s="249">
        <v>969626.24</v>
      </c>
      <c r="N728" s="249">
        <v>0</v>
      </c>
      <c r="O728" s="249">
        <v>969626.24</v>
      </c>
      <c r="P728" s="249">
        <v>2477712.6599999997</v>
      </c>
      <c r="Q728" s="91">
        <v>0</v>
      </c>
      <c r="R728" s="91">
        <v>0</v>
      </c>
      <c r="S728" s="91">
        <v>0</v>
      </c>
      <c r="T728" s="249">
        <v>3447338.8999999994</v>
      </c>
      <c r="U728" s="249">
        <v>0</v>
      </c>
      <c r="V728" s="249">
        <v>0</v>
      </c>
      <c r="W728" s="249">
        <v>0</v>
      </c>
      <c r="X728" s="249">
        <v>341680.5</v>
      </c>
      <c r="Y728" s="249">
        <v>0</v>
      </c>
      <c r="Z728" s="249">
        <v>0</v>
      </c>
      <c r="AA728" s="249">
        <v>637633.14</v>
      </c>
      <c r="AB728" s="249">
        <v>0</v>
      </c>
      <c r="AC728" s="330">
        <v>2802312</v>
      </c>
      <c r="AD728" s="249">
        <v>0</v>
      </c>
      <c r="AE728" s="249">
        <v>40</v>
      </c>
      <c r="AF728" s="249">
        <v>0</v>
      </c>
      <c r="AG728" s="249">
        <v>0</v>
      </c>
      <c r="AH728" s="249">
        <v>0</v>
      </c>
      <c r="AI728" s="249">
        <v>0</v>
      </c>
      <c r="AJ728" s="249">
        <v>136488.09</v>
      </c>
      <c r="AK728" s="249">
        <v>14736</v>
      </c>
      <c r="AL728" s="249">
        <v>0</v>
      </c>
      <c r="AM728" s="91">
        <v>0</v>
      </c>
      <c r="AN728" s="249">
        <v>13968.06</v>
      </c>
      <c r="AO728" s="249">
        <v>0</v>
      </c>
      <c r="AP728" s="249">
        <v>0</v>
      </c>
      <c r="AQ728" s="249">
        <v>0</v>
      </c>
      <c r="AR728" s="249">
        <v>0</v>
      </c>
      <c r="AS728" s="249">
        <v>3918153.73</v>
      </c>
      <c r="AT728" s="249">
        <v>45759.179999999993</v>
      </c>
      <c r="AU728" s="249">
        <v>17055.12</v>
      </c>
      <c r="AV728" s="92">
        <v>45046</v>
      </c>
      <c r="AW728" t="s">
        <v>3</v>
      </c>
      <c r="AX728">
        <v>2023</v>
      </c>
      <c r="AY728" t="s">
        <v>267</v>
      </c>
    </row>
    <row r="729" spans="1:51" x14ac:dyDescent="0.25">
      <c r="A729" s="247">
        <v>13</v>
      </c>
      <c r="B729" s="248" t="s">
        <v>70</v>
      </c>
      <c r="C729" s="249">
        <v>1247474875.8</v>
      </c>
      <c r="D729" s="249">
        <v>137419.51</v>
      </c>
      <c r="E729" s="249">
        <v>0</v>
      </c>
      <c r="F729" s="249">
        <v>0</v>
      </c>
      <c r="G729" s="249">
        <v>935023.48</v>
      </c>
      <c r="H729" s="91">
        <v>0</v>
      </c>
      <c r="I729" s="91">
        <v>0</v>
      </c>
      <c r="J729" s="249">
        <v>30961558.18</v>
      </c>
      <c r="K729" s="249">
        <v>9012837.8899999987</v>
      </c>
      <c r="L729" s="91">
        <v>0</v>
      </c>
      <c r="M729" s="249">
        <v>735595911.76999998</v>
      </c>
      <c r="N729" s="249">
        <v>297421501.00999999</v>
      </c>
      <c r="O729" s="249">
        <v>1033017412.78</v>
      </c>
      <c r="P729" s="249">
        <v>0</v>
      </c>
      <c r="Q729" s="91">
        <v>0</v>
      </c>
      <c r="R729" s="91">
        <v>0</v>
      </c>
      <c r="S729" s="91">
        <v>0</v>
      </c>
      <c r="T729" s="249">
        <v>1074064251.8399999</v>
      </c>
      <c r="U729" s="249">
        <v>4360330.62</v>
      </c>
      <c r="V729" s="249">
        <v>0</v>
      </c>
      <c r="W729" s="249">
        <v>79712.05</v>
      </c>
      <c r="X729" s="249">
        <v>1189188.52</v>
      </c>
      <c r="Y729" s="249">
        <v>348921.9</v>
      </c>
      <c r="Z729" s="249">
        <v>0</v>
      </c>
      <c r="AA729" s="249">
        <v>36414726.840000004</v>
      </c>
      <c r="AB729" s="249">
        <v>0</v>
      </c>
      <c r="AC729" s="330">
        <v>92900442.969999999</v>
      </c>
      <c r="AD729" s="249">
        <v>0</v>
      </c>
      <c r="AE729" s="249">
        <v>831939.03</v>
      </c>
      <c r="AF729" s="249">
        <v>0</v>
      </c>
      <c r="AG729" s="249">
        <v>0</v>
      </c>
      <c r="AH729" s="249">
        <v>0</v>
      </c>
      <c r="AI729" s="249">
        <v>0</v>
      </c>
      <c r="AJ729" s="249">
        <v>667993.52999999991</v>
      </c>
      <c r="AK729" s="249">
        <v>15261363.890000001</v>
      </c>
      <c r="AL729" s="249">
        <v>15972024.32</v>
      </c>
      <c r="AM729" s="91">
        <v>0</v>
      </c>
      <c r="AN729" s="249">
        <v>5224761.6899999995</v>
      </c>
      <c r="AO729" s="249">
        <v>0</v>
      </c>
      <c r="AP729" s="249">
        <v>0</v>
      </c>
      <c r="AQ729" s="249">
        <v>0</v>
      </c>
      <c r="AR729" s="249">
        <v>0</v>
      </c>
      <c r="AS729" s="249">
        <v>136793255.46000001</v>
      </c>
      <c r="AT729" s="249">
        <v>36617368.049999997</v>
      </c>
      <c r="AU729" s="249">
        <v>159218.15</v>
      </c>
      <c r="AV729" s="92">
        <v>45046</v>
      </c>
      <c r="AW729" t="s">
        <v>3</v>
      </c>
      <c r="AX729">
        <v>2023</v>
      </c>
      <c r="AY729" t="s">
        <v>149</v>
      </c>
    </row>
    <row r="730" spans="1:51" x14ac:dyDescent="0.25">
      <c r="A730" s="247">
        <v>110</v>
      </c>
      <c r="B730" s="248" t="s">
        <v>71</v>
      </c>
      <c r="C730" s="249">
        <v>10076584.869999999</v>
      </c>
      <c r="D730" s="249">
        <v>0</v>
      </c>
      <c r="E730" s="249">
        <v>0</v>
      </c>
      <c r="F730" s="249">
        <v>0</v>
      </c>
      <c r="G730" s="249">
        <v>3195.15</v>
      </c>
      <c r="H730" s="91">
        <v>0</v>
      </c>
      <c r="I730" s="91">
        <v>0</v>
      </c>
      <c r="J730" s="249">
        <v>13789.3</v>
      </c>
      <c r="K730" s="249">
        <v>2861.1</v>
      </c>
      <c r="L730" s="91">
        <v>0</v>
      </c>
      <c r="M730" s="249">
        <v>9366.3700000000008</v>
      </c>
      <c r="N730" s="249">
        <v>1039905.8400000001</v>
      </c>
      <c r="O730" s="249">
        <v>1049272.2100000002</v>
      </c>
      <c r="P730" s="249">
        <v>37400.620000000003</v>
      </c>
      <c r="Q730" s="91">
        <v>0</v>
      </c>
      <c r="R730" s="91">
        <v>0</v>
      </c>
      <c r="S730" s="91">
        <v>0</v>
      </c>
      <c r="T730" s="249">
        <v>1106518.3800000004</v>
      </c>
      <c r="U730" s="249">
        <v>0</v>
      </c>
      <c r="V730" s="249">
        <v>0</v>
      </c>
      <c r="W730" s="249">
        <v>0</v>
      </c>
      <c r="X730" s="249">
        <v>7023.85</v>
      </c>
      <c r="Y730" s="249">
        <v>7861.34</v>
      </c>
      <c r="Z730" s="249">
        <v>0</v>
      </c>
      <c r="AA730" s="249">
        <v>0</v>
      </c>
      <c r="AB730" s="249">
        <v>0</v>
      </c>
      <c r="AC730" s="330">
        <v>0</v>
      </c>
      <c r="AD730" s="249">
        <v>0</v>
      </c>
      <c r="AE730" s="249">
        <v>0</v>
      </c>
      <c r="AF730" s="249">
        <v>0</v>
      </c>
      <c r="AG730" s="249">
        <v>0</v>
      </c>
      <c r="AH730" s="249">
        <v>0</v>
      </c>
      <c r="AI730" s="249">
        <v>0</v>
      </c>
      <c r="AJ730" s="249">
        <v>33048.01</v>
      </c>
      <c r="AK730" s="249">
        <v>74629.5</v>
      </c>
      <c r="AL730" s="249">
        <v>99480.3</v>
      </c>
      <c r="AM730" s="91">
        <v>0</v>
      </c>
      <c r="AN730" s="249">
        <v>442776.62</v>
      </c>
      <c r="AO730" s="249">
        <v>97958.21</v>
      </c>
      <c r="AP730" s="249">
        <v>2600</v>
      </c>
      <c r="AQ730" s="249">
        <v>0</v>
      </c>
      <c r="AR730" s="249">
        <v>0</v>
      </c>
      <c r="AS730" s="249">
        <v>47933.200000000004</v>
      </c>
      <c r="AT730" s="249">
        <v>8922133.2899999991</v>
      </c>
      <c r="AU730" s="249">
        <v>8204688.6600000001</v>
      </c>
      <c r="AV730" s="92">
        <v>45046</v>
      </c>
      <c r="AW730" t="s">
        <v>3</v>
      </c>
      <c r="AX730">
        <v>2023</v>
      </c>
      <c r="AY730" t="s">
        <v>173</v>
      </c>
    </row>
    <row r="731" spans="1:51" x14ac:dyDescent="0.25">
      <c r="A731" s="247">
        <v>52</v>
      </c>
      <c r="B731" s="248" t="s">
        <v>72</v>
      </c>
      <c r="C731" s="249">
        <v>15121973.15</v>
      </c>
      <c r="D731" s="249">
        <v>0</v>
      </c>
      <c r="E731" s="249">
        <v>0</v>
      </c>
      <c r="F731" s="249">
        <v>0</v>
      </c>
      <c r="G731" s="249">
        <v>75338.64</v>
      </c>
      <c r="H731" s="91">
        <v>0</v>
      </c>
      <c r="I731" s="91">
        <v>0</v>
      </c>
      <c r="J731" s="249">
        <v>0</v>
      </c>
      <c r="K731" s="249">
        <v>301179.05</v>
      </c>
      <c r="L731" s="91">
        <v>0</v>
      </c>
      <c r="M731" s="249">
        <v>0</v>
      </c>
      <c r="N731" s="249">
        <v>0</v>
      </c>
      <c r="O731" s="249">
        <v>0</v>
      </c>
      <c r="P731" s="249">
        <v>30596.25</v>
      </c>
      <c r="Q731" s="91">
        <v>0</v>
      </c>
      <c r="R731" s="91">
        <v>0</v>
      </c>
      <c r="S731" s="91">
        <v>0</v>
      </c>
      <c r="T731" s="249">
        <v>407113.94</v>
      </c>
      <c r="U731" s="249">
        <v>252361.1</v>
      </c>
      <c r="V731" s="249">
        <v>46938.15</v>
      </c>
      <c r="W731" s="249">
        <v>6601.02</v>
      </c>
      <c r="X731" s="249">
        <v>1380281.18</v>
      </c>
      <c r="Y731" s="249">
        <v>40555.160000000003</v>
      </c>
      <c r="Z731" s="249">
        <v>0</v>
      </c>
      <c r="AA731" s="249">
        <v>0</v>
      </c>
      <c r="AB731" s="249">
        <v>0</v>
      </c>
      <c r="AC731" s="330">
        <v>3703566.38</v>
      </c>
      <c r="AD731" s="249">
        <v>630988.27</v>
      </c>
      <c r="AE731" s="249">
        <v>77449.790000000008</v>
      </c>
      <c r="AF731" s="249">
        <v>0</v>
      </c>
      <c r="AG731" s="249">
        <v>0</v>
      </c>
      <c r="AH731" s="249">
        <v>0</v>
      </c>
      <c r="AI731" s="249">
        <v>0</v>
      </c>
      <c r="AJ731" s="249">
        <v>3302110.75</v>
      </c>
      <c r="AK731" s="249">
        <v>1894910.66</v>
      </c>
      <c r="AL731" s="249">
        <v>291783.65999999997</v>
      </c>
      <c r="AM731" s="91">
        <v>0</v>
      </c>
      <c r="AN731" s="249">
        <v>2471237.87</v>
      </c>
      <c r="AO731" s="249">
        <v>2724.71</v>
      </c>
      <c r="AP731" s="249">
        <v>354018.34</v>
      </c>
      <c r="AQ731" s="249">
        <v>0</v>
      </c>
      <c r="AR731" s="249">
        <v>0</v>
      </c>
      <c r="AS731" s="249">
        <v>9440851.8000000007</v>
      </c>
      <c r="AT731" s="249">
        <v>5274007.4099999992</v>
      </c>
      <c r="AU731" s="249">
        <v>259332.17</v>
      </c>
      <c r="AV731" s="92">
        <v>45046</v>
      </c>
      <c r="AW731" t="s">
        <v>3</v>
      </c>
      <c r="AX731">
        <v>2023</v>
      </c>
      <c r="AY731" t="s">
        <v>170</v>
      </c>
    </row>
    <row r="732" spans="1:51" x14ac:dyDescent="0.25">
      <c r="A732" s="247">
        <v>96</v>
      </c>
      <c r="B732" s="248" t="s">
        <v>73</v>
      </c>
      <c r="C732" s="249">
        <v>244519428.54999998</v>
      </c>
      <c r="D732" s="249">
        <v>64973.599999999999</v>
      </c>
      <c r="E732" s="249">
        <v>0</v>
      </c>
      <c r="F732" s="249">
        <v>0</v>
      </c>
      <c r="G732" s="249">
        <v>174062.64</v>
      </c>
      <c r="H732" s="91">
        <v>0</v>
      </c>
      <c r="I732" s="91">
        <v>0</v>
      </c>
      <c r="J732" s="249">
        <v>1414563.76</v>
      </c>
      <c r="K732" s="249">
        <v>619911.13</v>
      </c>
      <c r="L732" s="91">
        <v>0</v>
      </c>
      <c r="M732" s="249">
        <v>90901970.170000002</v>
      </c>
      <c r="N732" s="249">
        <v>123859233.89</v>
      </c>
      <c r="O732" s="249">
        <v>214761204.06</v>
      </c>
      <c r="P732" s="249">
        <v>788371.79</v>
      </c>
      <c r="Q732" s="91">
        <v>0</v>
      </c>
      <c r="R732" s="91">
        <v>0</v>
      </c>
      <c r="S732" s="91">
        <v>0</v>
      </c>
      <c r="T732" s="249">
        <v>217823086.97999999</v>
      </c>
      <c r="U732" s="249">
        <v>3469429.02</v>
      </c>
      <c r="V732" s="249">
        <v>478159.43</v>
      </c>
      <c r="W732" s="249">
        <v>278781.71999999997</v>
      </c>
      <c r="X732" s="249">
        <v>34006.68</v>
      </c>
      <c r="Y732" s="249">
        <v>179357.69999999998</v>
      </c>
      <c r="Z732" s="249">
        <v>0</v>
      </c>
      <c r="AA732" s="249">
        <v>48890.549999999996</v>
      </c>
      <c r="AB732" s="249">
        <v>0</v>
      </c>
      <c r="AC732" s="330">
        <v>10494297.42</v>
      </c>
      <c r="AD732" s="249">
        <v>1834780.53</v>
      </c>
      <c r="AE732" s="249">
        <v>130477.87</v>
      </c>
      <c r="AF732" s="249">
        <v>0</v>
      </c>
      <c r="AG732" s="249">
        <v>0</v>
      </c>
      <c r="AH732" s="249">
        <v>0</v>
      </c>
      <c r="AI732" s="249">
        <v>0</v>
      </c>
      <c r="AJ732" s="249">
        <v>175190.74</v>
      </c>
      <c r="AK732" s="249">
        <v>1610566.77</v>
      </c>
      <c r="AL732" s="249">
        <v>635788.92000000004</v>
      </c>
      <c r="AM732" s="91">
        <v>0</v>
      </c>
      <c r="AN732" s="249">
        <v>4502209.3099999996</v>
      </c>
      <c r="AO732" s="249">
        <v>0</v>
      </c>
      <c r="AP732" s="249">
        <v>144967.78</v>
      </c>
      <c r="AQ732" s="249">
        <v>0</v>
      </c>
      <c r="AR732" s="249">
        <v>0</v>
      </c>
      <c r="AS732" s="249">
        <v>17123371.66</v>
      </c>
      <c r="AT732" s="249">
        <v>9572969.9099999983</v>
      </c>
      <c r="AU732" s="249">
        <v>2679437.13</v>
      </c>
      <c r="AV732" s="92">
        <v>45046</v>
      </c>
      <c r="AW732" t="s">
        <v>3</v>
      </c>
      <c r="AX732">
        <v>2023</v>
      </c>
      <c r="AY732" t="s">
        <v>153</v>
      </c>
    </row>
    <row r="733" spans="1:51" x14ac:dyDescent="0.25">
      <c r="A733" s="247">
        <v>103</v>
      </c>
      <c r="B733" s="248" t="s">
        <v>74</v>
      </c>
      <c r="C733" s="249">
        <v>872906.86</v>
      </c>
      <c r="D733" s="249">
        <v>0</v>
      </c>
      <c r="E733" s="249">
        <v>0</v>
      </c>
      <c r="F733" s="249">
        <v>0</v>
      </c>
      <c r="G733" s="249">
        <v>0</v>
      </c>
      <c r="H733" s="91">
        <v>0</v>
      </c>
      <c r="I733" s="91">
        <v>0</v>
      </c>
      <c r="J733" s="249">
        <v>0</v>
      </c>
      <c r="K733" s="249">
        <v>0</v>
      </c>
      <c r="L733" s="91">
        <v>0</v>
      </c>
      <c r="M733" s="249">
        <v>11910.33</v>
      </c>
      <c r="N733" s="249">
        <v>0</v>
      </c>
      <c r="O733" s="249">
        <v>11910.33</v>
      </c>
      <c r="P733" s="249">
        <v>0</v>
      </c>
      <c r="Q733" s="91">
        <v>0</v>
      </c>
      <c r="R733" s="91">
        <v>0</v>
      </c>
      <c r="S733" s="91">
        <v>0</v>
      </c>
      <c r="T733" s="249">
        <v>11910.33</v>
      </c>
      <c r="U733" s="249">
        <v>17946.259999999998</v>
      </c>
      <c r="V733" s="249">
        <v>0</v>
      </c>
      <c r="W733" s="249">
        <v>0</v>
      </c>
      <c r="X733" s="249">
        <v>0</v>
      </c>
      <c r="Y733" s="249">
        <v>0</v>
      </c>
      <c r="Z733" s="249">
        <v>0</v>
      </c>
      <c r="AA733" s="249">
        <v>0</v>
      </c>
      <c r="AB733" s="249">
        <v>0</v>
      </c>
      <c r="AC733" s="330">
        <v>1509.84</v>
      </c>
      <c r="AD733" s="249">
        <v>0</v>
      </c>
      <c r="AE733" s="249">
        <v>1210</v>
      </c>
      <c r="AF733" s="249">
        <v>0</v>
      </c>
      <c r="AG733" s="249">
        <v>0</v>
      </c>
      <c r="AH733" s="249">
        <v>0</v>
      </c>
      <c r="AI733" s="249">
        <v>0</v>
      </c>
      <c r="AJ733" s="249">
        <v>0</v>
      </c>
      <c r="AK733" s="249">
        <v>566.42999999999995</v>
      </c>
      <c r="AL733" s="249">
        <v>9671.43</v>
      </c>
      <c r="AM733" s="91">
        <v>0</v>
      </c>
      <c r="AN733" s="249">
        <v>57963.8</v>
      </c>
      <c r="AO733" s="249">
        <v>0</v>
      </c>
      <c r="AP733" s="249">
        <v>6200</v>
      </c>
      <c r="AQ733" s="249">
        <v>0</v>
      </c>
      <c r="AR733" s="249">
        <v>0</v>
      </c>
      <c r="AS733" s="249">
        <v>20666.099999999999</v>
      </c>
      <c r="AT733" s="249">
        <v>840330.43</v>
      </c>
      <c r="AU733" s="249">
        <v>765928.77</v>
      </c>
      <c r="AV733" s="92">
        <v>45046</v>
      </c>
      <c r="AW733" t="s">
        <v>3</v>
      </c>
      <c r="AX733">
        <v>2023</v>
      </c>
      <c r="AY733" t="s">
        <v>184</v>
      </c>
    </row>
    <row r="734" spans="1:51" x14ac:dyDescent="0.25">
      <c r="A734" s="247">
        <v>23</v>
      </c>
      <c r="B734" s="248" t="s">
        <v>75</v>
      </c>
      <c r="C734" s="249">
        <v>135183528.41000003</v>
      </c>
      <c r="D734" s="249">
        <v>120740.2</v>
      </c>
      <c r="E734" s="249">
        <v>0</v>
      </c>
      <c r="F734" s="249">
        <v>0</v>
      </c>
      <c r="G734" s="249">
        <v>16865.53</v>
      </c>
      <c r="H734" s="91">
        <v>0</v>
      </c>
      <c r="I734" s="91">
        <v>0</v>
      </c>
      <c r="J734" s="249">
        <v>2244191.34</v>
      </c>
      <c r="K734" s="249">
        <v>846831.97</v>
      </c>
      <c r="L734" s="91">
        <v>0</v>
      </c>
      <c r="M734" s="249">
        <v>7203964.3300000001</v>
      </c>
      <c r="N734" s="249">
        <v>25945699.57</v>
      </c>
      <c r="O734" s="249">
        <v>33149663.899999999</v>
      </c>
      <c r="P734" s="249">
        <v>0</v>
      </c>
      <c r="Q734" s="91">
        <v>0</v>
      </c>
      <c r="R734" s="91">
        <v>0</v>
      </c>
      <c r="S734" s="91">
        <v>0</v>
      </c>
      <c r="T734" s="249">
        <v>36378292.939999998</v>
      </c>
      <c r="U734" s="249">
        <v>42018289.400000006</v>
      </c>
      <c r="V734" s="249">
        <v>15936903.98</v>
      </c>
      <c r="W734" s="249">
        <v>964279.88</v>
      </c>
      <c r="X734" s="249">
        <v>4116115.99</v>
      </c>
      <c r="Y734" s="249">
        <v>2594234.77</v>
      </c>
      <c r="Z734" s="249">
        <v>0</v>
      </c>
      <c r="AA734" s="249">
        <v>575383.24</v>
      </c>
      <c r="AB734" s="249">
        <v>2414685.2000000002</v>
      </c>
      <c r="AC734" s="330">
        <v>13485264.85</v>
      </c>
      <c r="AD734" s="249">
        <v>988799.53</v>
      </c>
      <c r="AE734" s="249">
        <v>2649015.71</v>
      </c>
      <c r="AF734" s="249">
        <v>0</v>
      </c>
      <c r="AG734" s="249">
        <v>0</v>
      </c>
      <c r="AH734" s="249">
        <v>0</v>
      </c>
      <c r="AI734" s="249">
        <v>0</v>
      </c>
      <c r="AJ734" s="249">
        <v>1413798.77</v>
      </c>
      <c r="AK734" s="249">
        <v>2760579.52</v>
      </c>
      <c r="AL734" s="249">
        <v>642959.06000000006</v>
      </c>
      <c r="AM734" s="91">
        <v>0</v>
      </c>
      <c r="AN734" s="249">
        <v>5243408.29</v>
      </c>
      <c r="AO734" s="249">
        <v>0</v>
      </c>
      <c r="AP734" s="249">
        <v>524267.15</v>
      </c>
      <c r="AQ734" s="249">
        <v>0</v>
      </c>
      <c r="AR734" s="249">
        <v>0</v>
      </c>
      <c r="AS734" s="249">
        <v>87156771.320000008</v>
      </c>
      <c r="AT734" s="249">
        <v>11648464.15</v>
      </c>
      <c r="AU734" s="249">
        <v>2477250.13</v>
      </c>
      <c r="AV734" s="92">
        <v>45046</v>
      </c>
      <c r="AW734" t="s">
        <v>3</v>
      </c>
      <c r="AX734">
        <v>2023</v>
      </c>
      <c r="AY734" t="s">
        <v>159</v>
      </c>
    </row>
    <row r="735" spans="1:51" x14ac:dyDescent="0.25">
      <c r="A735" s="247">
        <v>62</v>
      </c>
      <c r="B735" s="248" t="s">
        <v>203</v>
      </c>
      <c r="C735" s="249">
        <v>18568881.399999999</v>
      </c>
      <c r="D735" s="249">
        <v>1622960.62</v>
      </c>
      <c r="E735" s="249">
        <v>0</v>
      </c>
      <c r="F735" s="249">
        <v>0</v>
      </c>
      <c r="G735" s="249">
        <v>0</v>
      </c>
      <c r="H735" s="91">
        <v>0</v>
      </c>
      <c r="I735" s="91">
        <v>0</v>
      </c>
      <c r="J735" s="249">
        <v>0</v>
      </c>
      <c r="K735" s="249">
        <v>0</v>
      </c>
      <c r="L735" s="91">
        <v>0</v>
      </c>
      <c r="M735" s="249">
        <v>0</v>
      </c>
      <c r="N735" s="249">
        <v>0</v>
      </c>
      <c r="O735" s="249">
        <v>0</v>
      </c>
      <c r="P735" s="249">
        <v>16944548.599999998</v>
      </c>
      <c r="Q735" s="91">
        <v>0</v>
      </c>
      <c r="R735" s="91">
        <v>0</v>
      </c>
      <c r="S735" s="91">
        <v>0</v>
      </c>
      <c r="T735" s="249">
        <v>18567509.219999999</v>
      </c>
      <c r="U735" s="249">
        <v>0</v>
      </c>
      <c r="V735" s="249">
        <v>0</v>
      </c>
      <c r="W735" s="249">
        <v>0</v>
      </c>
      <c r="X735" s="249">
        <v>0</v>
      </c>
      <c r="Y735" s="249">
        <v>0</v>
      </c>
      <c r="Z735" s="249">
        <v>0</v>
      </c>
      <c r="AA735" s="249">
        <v>0</v>
      </c>
      <c r="AB735" s="249">
        <v>0</v>
      </c>
      <c r="AC735" s="330">
        <v>0</v>
      </c>
      <c r="AD735" s="249">
        <v>0</v>
      </c>
      <c r="AE735" s="249">
        <v>0</v>
      </c>
      <c r="AF735" s="249">
        <v>0</v>
      </c>
      <c r="AG735" s="249">
        <v>0</v>
      </c>
      <c r="AH735" s="249">
        <v>0</v>
      </c>
      <c r="AI735" s="249">
        <v>0</v>
      </c>
      <c r="AJ735" s="249">
        <v>0</v>
      </c>
      <c r="AK735" s="249">
        <v>1372.18</v>
      </c>
      <c r="AL735" s="249">
        <v>0</v>
      </c>
      <c r="AM735" s="91">
        <v>0</v>
      </c>
      <c r="AN735" s="249">
        <v>0</v>
      </c>
      <c r="AO735" s="249">
        <v>0</v>
      </c>
      <c r="AP735" s="249">
        <v>0</v>
      </c>
      <c r="AQ735" s="249">
        <v>0</v>
      </c>
      <c r="AR735" s="249">
        <v>0</v>
      </c>
      <c r="AS735" s="249">
        <v>0</v>
      </c>
      <c r="AT735" s="249">
        <v>1372.18</v>
      </c>
      <c r="AU735" s="249">
        <v>0</v>
      </c>
      <c r="AV735" s="92">
        <v>45046</v>
      </c>
      <c r="AW735" t="s">
        <v>3</v>
      </c>
      <c r="AX735">
        <v>2023</v>
      </c>
      <c r="AY735" t="s">
        <v>169</v>
      </c>
    </row>
    <row r="736" spans="1:51" x14ac:dyDescent="0.25">
      <c r="A736" s="247">
        <v>114</v>
      </c>
      <c r="B736" s="248" t="s">
        <v>76</v>
      </c>
      <c r="C736" s="249">
        <v>182124338.94</v>
      </c>
      <c r="D736" s="249">
        <v>0</v>
      </c>
      <c r="E736" s="249">
        <v>0</v>
      </c>
      <c r="F736" s="249">
        <v>0</v>
      </c>
      <c r="G736" s="249">
        <v>0</v>
      </c>
      <c r="H736" s="91">
        <v>0</v>
      </c>
      <c r="I736" s="91">
        <v>0</v>
      </c>
      <c r="J736" s="249">
        <v>46869.65</v>
      </c>
      <c r="K736" s="249">
        <v>1004049.0800000001</v>
      </c>
      <c r="L736" s="91">
        <v>0</v>
      </c>
      <c r="M736" s="249">
        <v>96975380.969999999</v>
      </c>
      <c r="N736" s="249">
        <v>30951233.07</v>
      </c>
      <c r="O736" s="249">
        <v>127926614.03999999</v>
      </c>
      <c r="P736" s="249">
        <v>56995.74</v>
      </c>
      <c r="Q736" s="91">
        <v>0</v>
      </c>
      <c r="R736" s="91">
        <v>0</v>
      </c>
      <c r="S736" s="91">
        <v>0</v>
      </c>
      <c r="T736" s="249">
        <v>129034528.50999999</v>
      </c>
      <c r="U736" s="249">
        <v>4512821.49</v>
      </c>
      <c r="V736" s="249">
        <v>1883602.87</v>
      </c>
      <c r="W736" s="249">
        <v>579433.23</v>
      </c>
      <c r="X736" s="249">
        <v>14952680.01</v>
      </c>
      <c r="Y736" s="249">
        <v>1337884.02</v>
      </c>
      <c r="Z736" s="249">
        <v>0</v>
      </c>
      <c r="AA736" s="249">
        <v>0</v>
      </c>
      <c r="AB736" s="249">
        <v>0</v>
      </c>
      <c r="AC736" s="330">
        <v>8927643.6899999995</v>
      </c>
      <c r="AD736" s="249">
        <v>1125777.42</v>
      </c>
      <c r="AE736" s="249">
        <v>199228.09</v>
      </c>
      <c r="AF736" s="249">
        <v>0</v>
      </c>
      <c r="AG736" s="249">
        <v>0</v>
      </c>
      <c r="AH736" s="249">
        <v>0</v>
      </c>
      <c r="AI736" s="249">
        <v>0</v>
      </c>
      <c r="AJ736" s="249">
        <v>8476704.75</v>
      </c>
      <c r="AK736" s="249">
        <v>1989264.87</v>
      </c>
      <c r="AL736" s="249">
        <v>300093.81999999995</v>
      </c>
      <c r="AM736" s="91">
        <v>0</v>
      </c>
      <c r="AN736" s="249">
        <v>2245688.3600000003</v>
      </c>
      <c r="AO736" s="249">
        <v>0</v>
      </c>
      <c r="AP736" s="249">
        <v>230860.07</v>
      </c>
      <c r="AQ736" s="249">
        <v>0</v>
      </c>
      <c r="AR736" s="249">
        <v>0</v>
      </c>
      <c r="AS736" s="249">
        <v>41995775.570000008</v>
      </c>
      <c r="AT736" s="249">
        <v>11094034.860000001</v>
      </c>
      <c r="AU736" s="249">
        <v>6328127.7400000002</v>
      </c>
      <c r="AV736" s="92">
        <v>45046</v>
      </c>
      <c r="AW736" t="s">
        <v>3</v>
      </c>
      <c r="AX736">
        <v>2023</v>
      </c>
      <c r="AY736" t="s">
        <v>154</v>
      </c>
    </row>
    <row r="737" spans="1:51" x14ac:dyDescent="0.25">
      <c r="A737" s="247">
        <v>48</v>
      </c>
      <c r="B737" s="248" t="s">
        <v>77</v>
      </c>
      <c r="C737" s="249">
        <v>34105476.280000001</v>
      </c>
      <c r="D737" s="249">
        <v>43321.53</v>
      </c>
      <c r="E737" s="249">
        <v>0</v>
      </c>
      <c r="F737" s="249">
        <v>0</v>
      </c>
      <c r="G737" s="249">
        <v>377079.45999999996</v>
      </c>
      <c r="H737" s="91">
        <v>0</v>
      </c>
      <c r="I737" s="91">
        <v>0</v>
      </c>
      <c r="J737" s="249">
        <v>439869.27999999997</v>
      </c>
      <c r="K737" s="249">
        <v>476148.17000000004</v>
      </c>
      <c r="L737" s="91">
        <v>0</v>
      </c>
      <c r="M737" s="249">
        <v>1631883.03</v>
      </c>
      <c r="N737" s="249">
        <v>19501522.16</v>
      </c>
      <c r="O737" s="249">
        <v>21133405.190000001</v>
      </c>
      <c r="P737" s="249">
        <v>1751197.6500000001</v>
      </c>
      <c r="Q737" s="91">
        <v>0</v>
      </c>
      <c r="R737" s="91">
        <v>0</v>
      </c>
      <c r="S737" s="91">
        <v>0</v>
      </c>
      <c r="T737" s="249">
        <v>24221021.280000001</v>
      </c>
      <c r="U737" s="249">
        <v>79817.97</v>
      </c>
      <c r="V737" s="249">
        <v>12472.26</v>
      </c>
      <c r="W737" s="249">
        <v>0</v>
      </c>
      <c r="X737" s="249">
        <v>0</v>
      </c>
      <c r="Y737" s="249">
        <v>0</v>
      </c>
      <c r="Z737" s="249">
        <v>0</v>
      </c>
      <c r="AA737" s="249">
        <v>1260184.67</v>
      </c>
      <c r="AB737" s="249">
        <v>0</v>
      </c>
      <c r="AC737" s="330">
        <v>2244780.16</v>
      </c>
      <c r="AD737" s="249">
        <v>1489167.39</v>
      </c>
      <c r="AE737" s="249">
        <v>1794454.09</v>
      </c>
      <c r="AF737" s="249">
        <v>0</v>
      </c>
      <c r="AG737" s="249">
        <v>0</v>
      </c>
      <c r="AH737" s="249">
        <v>0</v>
      </c>
      <c r="AI737" s="249">
        <v>0</v>
      </c>
      <c r="AJ737" s="249">
        <v>249203.31</v>
      </c>
      <c r="AK737" s="249">
        <v>1320959.52</v>
      </c>
      <c r="AL737" s="249">
        <v>0</v>
      </c>
      <c r="AM737" s="91">
        <v>0</v>
      </c>
      <c r="AN737" s="249">
        <v>189735.66</v>
      </c>
      <c r="AO737" s="249">
        <v>0</v>
      </c>
      <c r="AP737" s="249">
        <v>373385.03</v>
      </c>
      <c r="AQ737" s="249">
        <v>0</v>
      </c>
      <c r="AR737" s="249">
        <v>0</v>
      </c>
      <c r="AS737" s="249">
        <v>7130079.8499999996</v>
      </c>
      <c r="AT737" s="249">
        <v>2754375.1500000004</v>
      </c>
      <c r="AU737" s="249">
        <v>870294.94</v>
      </c>
      <c r="AV737" s="92">
        <v>45046</v>
      </c>
      <c r="AW737" t="s">
        <v>3</v>
      </c>
      <c r="AX737">
        <v>2023</v>
      </c>
      <c r="AY737" t="s">
        <v>163</v>
      </c>
    </row>
    <row r="738" spans="1:51" x14ac:dyDescent="0.25">
      <c r="A738" s="247">
        <v>120</v>
      </c>
      <c r="B738" s="248" t="s">
        <v>78</v>
      </c>
      <c r="C738" s="249">
        <v>709529.69000000006</v>
      </c>
      <c r="D738" s="249">
        <v>0</v>
      </c>
      <c r="E738" s="249">
        <v>0</v>
      </c>
      <c r="F738" s="249">
        <v>0</v>
      </c>
      <c r="G738" s="249">
        <v>33243.17</v>
      </c>
      <c r="H738" s="91">
        <v>0</v>
      </c>
      <c r="I738" s="91">
        <v>0</v>
      </c>
      <c r="J738" s="249">
        <v>0</v>
      </c>
      <c r="K738" s="249">
        <v>17581.21</v>
      </c>
      <c r="L738" s="91">
        <v>0</v>
      </c>
      <c r="M738" s="249">
        <v>0</v>
      </c>
      <c r="N738" s="249">
        <v>623113.05000000005</v>
      </c>
      <c r="O738" s="249">
        <v>623113.05000000005</v>
      </c>
      <c r="P738" s="249">
        <v>35592.26</v>
      </c>
      <c r="Q738" s="91">
        <v>0</v>
      </c>
      <c r="R738" s="91">
        <v>0</v>
      </c>
      <c r="S738" s="91">
        <v>0</v>
      </c>
      <c r="T738" s="249">
        <v>709529.69000000006</v>
      </c>
      <c r="U738" s="249">
        <v>0</v>
      </c>
      <c r="V738" s="249">
        <v>0</v>
      </c>
      <c r="W738" s="249">
        <v>0</v>
      </c>
      <c r="X738" s="249">
        <v>0</v>
      </c>
      <c r="Y738" s="249">
        <v>0</v>
      </c>
      <c r="Z738" s="249">
        <v>0</v>
      </c>
      <c r="AA738" s="249">
        <v>0</v>
      </c>
      <c r="AB738" s="249">
        <v>0</v>
      </c>
      <c r="AC738" s="330">
        <v>0</v>
      </c>
      <c r="AD738" s="249">
        <v>0</v>
      </c>
      <c r="AE738" s="249">
        <v>0</v>
      </c>
      <c r="AF738" s="249">
        <v>0</v>
      </c>
      <c r="AG738" s="249">
        <v>0</v>
      </c>
      <c r="AH738" s="249">
        <v>0</v>
      </c>
      <c r="AI738" s="249">
        <v>0</v>
      </c>
      <c r="AJ738" s="249">
        <v>0</v>
      </c>
      <c r="AK738" s="249">
        <v>0</v>
      </c>
      <c r="AL738" s="249">
        <v>0</v>
      </c>
      <c r="AM738" s="91">
        <v>0</v>
      </c>
      <c r="AN738" s="249">
        <v>0</v>
      </c>
      <c r="AO738" s="249">
        <v>0</v>
      </c>
      <c r="AP738" s="249">
        <v>0</v>
      </c>
      <c r="AQ738" s="249">
        <v>0</v>
      </c>
      <c r="AR738" s="249">
        <v>0</v>
      </c>
      <c r="AS738" s="249">
        <v>0</v>
      </c>
      <c r="AT738" s="249">
        <v>0</v>
      </c>
      <c r="AU738" s="249">
        <v>0</v>
      </c>
      <c r="AV738" s="92">
        <v>45046</v>
      </c>
      <c r="AW738" t="s">
        <v>3</v>
      </c>
      <c r="AX738">
        <v>2023</v>
      </c>
      <c r="AY738" t="s">
        <v>187</v>
      </c>
    </row>
    <row r="739" spans="1:51" x14ac:dyDescent="0.25">
      <c r="A739" s="247">
        <v>100</v>
      </c>
      <c r="B739" s="248" t="s">
        <v>79</v>
      </c>
      <c r="C739" s="249">
        <v>295551088.5</v>
      </c>
      <c r="D739" s="249">
        <v>19089.669999999998</v>
      </c>
      <c r="E739" s="249">
        <v>0</v>
      </c>
      <c r="F739" s="249">
        <v>0</v>
      </c>
      <c r="G739" s="249">
        <v>75420.789999999994</v>
      </c>
      <c r="H739" s="91">
        <v>0</v>
      </c>
      <c r="I739" s="91">
        <v>0</v>
      </c>
      <c r="J739" s="249">
        <v>2360239.4099999997</v>
      </c>
      <c r="K739" s="249">
        <v>239989.85</v>
      </c>
      <c r="L739" s="91">
        <v>0</v>
      </c>
      <c r="M739" s="249">
        <v>173499631.50999999</v>
      </c>
      <c r="N739" s="249">
        <v>97027257.799999997</v>
      </c>
      <c r="O739" s="249">
        <v>270526889.31</v>
      </c>
      <c r="P739" s="249">
        <v>2129201.67</v>
      </c>
      <c r="Q739" s="91">
        <v>0</v>
      </c>
      <c r="R739" s="91">
        <v>0</v>
      </c>
      <c r="S739" s="91">
        <v>0</v>
      </c>
      <c r="T739" s="249">
        <v>275350830.69999999</v>
      </c>
      <c r="U739" s="249">
        <v>925606.46</v>
      </c>
      <c r="V739" s="249">
        <v>133405.15</v>
      </c>
      <c r="W739" s="249">
        <v>50591.69</v>
      </c>
      <c r="X739" s="249">
        <v>2070561.55</v>
      </c>
      <c r="Y739" s="249">
        <v>705613.84</v>
      </c>
      <c r="Z739" s="249">
        <v>0</v>
      </c>
      <c r="AA739" s="249">
        <v>0</v>
      </c>
      <c r="AB739" s="249">
        <v>0</v>
      </c>
      <c r="AC739" s="330">
        <v>10446348.949999999</v>
      </c>
      <c r="AD739" s="249">
        <v>534944.34</v>
      </c>
      <c r="AE739" s="249">
        <v>47776.31</v>
      </c>
      <c r="AF739" s="249">
        <v>0</v>
      </c>
      <c r="AG739" s="249">
        <v>0</v>
      </c>
      <c r="AH739" s="249">
        <v>0</v>
      </c>
      <c r="AI739" s="249">
        <v>0</v>
      </c>
      <c r="AJ739" s="249">
        <v>53396.61</v>
      </c>
      <c r="AK739" s="249">
        <v>1536857.5299999998</v>
      </c>
      <c r="AL739" s="249">
        <v>218759.97</v>
      </c>
      <c r="AM739" s="91">
        <v>0</v>
      </c>
      <c r="AN739" s="249">
        <v>1489483.15</v>
      </c>
      <c r="AO739" s="249">
        <v>0</v>
      </c>
      <c r="AP739" s="249">
        <v>26460.14</v>
      </c>
      <c r="AQ739" s="249">
        <v>68357.52</v>
      </c>
      <c r="AR739" s="249">
        <v>0</v>
      </c>
      <c r="AS739" s="249">
        <v>14968244.899999999</v>
      </c>
      <c r="AT739" s="249">
        <v>5232012.8999999985</v>
      </c>
      <c r="AU739" s="249">
        <v>1892094.59</v>
      </c>
      <c r="AV739" s="92">
        <v>45046</v>
      </c>
      <c r="AW739" t="s">
        <v>3</v>
      </c>
      <c r="AX739">
        <v>2023</v>
      </c>
      <c r="AY739" t="s">
        <v>151</v>
      </c>
    </row>
    <row r="740" spans="1:51" x14ac:dyDescent="0.25">
      <c r="A740" s="247">
        <v>12</v>
      </c>
      <c r="B740" s="248" t="s">
        <v>81</v>
      </c>
      <c r="C740" s="249">
        <v>301571975.35999995</v>
      </c>
      <c r="D740" s="249">
        <v>619987.98</v>
      </c>
      <c r="E740" s="249">
        <v>0</v>
      </c>
      <c r="F740" s="249">
        <v>0</v>
      </c>
      <c r="G740" s="249">
        <v>3236223.46</v>
      </c>
      <c r="H740" s="91">
        <v>0</v>
      </c>
      <c r="I740" s="91">
        <v>0</v>
      </c>
      <c r="J740" s="249">
        <v>699677.21000000008</v>
      </c>
      <c r="K740" s="249">
        <v>1891340.1600000001</v>
      </c>
      <c r="L740" s="91">
        <v>0</v>
      </c>
      <c r="M740" s="249">
        <v>121820594.39</v>
      </c>
      <c r="N740" s="249">
        <v>60599650.699999996</v>
      </c>
      <c r="O740" s="249">
        <v>182420245.09</v>
      </c>
      <c r="P740" s="249">
        <v>5219468.0699999994</v>
      </c>
      <c r="Q740" s="91">
        <v>0</v>
      </c>
      <c r="R740" s="91">
        <v>0</v>
      </c>
      <c r="S740" s="91">
        <v>0</v>
      </c>
      <c r="T740" s="249">
        <v>194086941.97</v>
      </c>
      <c r="U740" s="249">
        <v>1715921.29</v>
      </c>
      <c r="V740" s="249">
        <v>160325.06</v>
      </c>
      <c r="W740" s="249">
        <v>151950.79999999999</v>
      </c>
      <c r="X740" s="249">
        <v>6424586.2999999998</v>
      </c>
      <c r="Y740" s="249">
        <v>107705.12</v>
      </c>
      <c r="Z740" s="249">
        <v>0</v>
      </c>
      <c r="AA740" s="249">
        <v>5478909.8499999996</v>
      </c>
      <c r="AB740" s="249">
        <v>0</v>
      </c>
      <c r="AC740" s="330">
        <v>12253995.940000001</v>
      </c>
      <c r="AD740" s="249">
        <v>2832578.1199999996</v>
      </c>
      <c r="AE740" s="249">
        <v>25597.11</v>
      </c>
      <c r="AF740" s="249">
        <v>0</v>
      </c>
      <c r="AG740" s="249">
        <v>0</v>
      </c>
      <c r="AH740" s="249">
        <v>0</v>
      </c>
      <c r="AI740" s="249">
        <v>0</v>
      </c>
      <c r="AJ740" s="249">
        <v>65796903.829999998</v>
      </c>
      <c r="AK740" s="249">
        <v>6150458.2700000005</v>
      </c>
      <c r="AL740" s="249">
        <v>322522.02</v>
      </c>
      <c r="AM740" s="91">
        <v>0</v>
      </c>
      <c r="AN740" s="249">
        <v>4785703.5199999996</v>
      </c>
      <c r="AO740" s="249">
        <v>337959.73</v>
      </c>
      <c r="AP740" s="249">
        <v>709992.5</v>
      </c>
      <c r="AQ740" s="249">
        <v>218103.77</v>
      </c>
      <c r="AR740" s="249">
        <v>0</v>
      </c>
      <c r="AS740" s="249">
        <v>94948473.420000002</v>
      </c>
      <c r="AT740" s="249">
        <v>12536559.890000001</v>
      </c>
      <c r="AU740" s="249">
        <v>11820.08</v>
      </c>
      <c r="AV740" s="92">
        <v>45046</v>
      </c>
      <c r="AW740" t="s">
        <v>3</v>
      </c>
      <c r="AX740">
        <v>2023</v>
      </c>
      <c r="AY740" t="s">
        <v>152</v>
      </c>
    </row>
    <row r="741" spans="1:51" x14ac:dyDescent="0.25">
      <c r="A741" s="247">
        <v>74</v>
      </c>
      <c r="B741" s="248" t="s">
        <v>82</v>
      </c>
      <c r="C741" s="249">
        <v>1645921998.29</v>
      </c>
      <c r="D741" s="249">
        <v>8154262.6600000001</v>
      </c>
      <c r="E741" s="249">
        <v>0</v>
      </c>
      <c r="F741" s="249">
        <v>0</v>
      </c>
      <c r="G741" s="249">
        <v>1592520.48</v>
      </c>
      <c r="H741" s="91">
        <v>0</v>
      </c>
      <c r="I741" s="91">
        <v>0</v>
      </c>
      <c r="J741" s="249">
        <v>11040495.42</v>
      </c>
      <c r="K741" s="249">
        <v>8128681.5099999998</v>
      </c>
      <c r="L741" s="91">
        <v>0</v>
      </c>
      <c r="M741" s="249">
        <v>1040308069.5999999</v>
      </c>
      <c r="N741" s="249">
        <v>288242568.38</v>
      </c>
      <c r="O741" s="249">
        <v>1328550637.98</v>
      </c>
      <c r="P741" s="249">
        <v>11462713.850000001</v>
      </c>
      <c r="Q741" s="91">
        <v>0</v>
      </c>
      <c r="R741" s="91">
        <v>0</v>
      </c>
      <c r="S741" s="91">
        <v>0</v>
      </c>
      <c r="T741" s="249">
        <v>1368929311.8999999</v>
      </c>
      <c r="U741" s="249">
        <v>852749</v>
      </c>
      <c r="V741" s="249">
        <v>908634</v>
      </c>
      <c r="W741" s="249">
        <v>292123.26</v>
      </c>
      <c r="X741" s="249">
        <v>9034479.3800000008</v>
      </c>
      <c r="Y741" s="249">
        <v>273312.65000000002</v>
      </c>
      <c r="Z741" s="249">
        <v>0</v>
      </c>
      <c r="AA741" s="249">
        <v>132589923.89</v>
      </c>
      <c r="AB741" s="249">
        <v>2283985.69</v>
      </c>
      <c r="AC741" s="330">
        <v>82971969.929999992</v>
      </c>
      <c r="AD741" s="249">
        <v>2482843.21</v>
      </c>
      <c r="AE741" s="249">
        <v>1390234.04</v>
      </c>
      <c r="AF741" s="249">
        <v>0</v>
      </c>
      <c r="AG741" s="249">
        <v>0</v>
      </c>
      <c r="AH741" s="249">
        <v>26378468.349999998</v>
      </c>
      <c r="AI741" s="249">
        <v>0</v>
      </c>
      <c r="AJ741" s="249">
        <v>8720026</v>
      </c>
      <c r="AK741" s="249">
        <v>37669.57</v>
      </c>
      <c r="AL741" s="249">
        <v>491503.96</v>
      </c>
      <c r="AM741" s="91">
        <v>0</v>
      </c>
      <c r="AN741" s="249">
        <v>6002163.2000000002</v>
      </c>
      <c r="AO741" s="249">
        <v>252393.85</v>
      </c>
      <c r="AP741" s="249">
        <v>1803497.8</v>
      </c>
      <c r="AQ741" s="249">
        <v>0</v>
      </c>
      <c r="AR741" s="249">
        <v>0</v>
      </c>
      <c r="AS741" s="249">
        <v>268178749.40000001</v>
      </c>
      <c r="AT741" s="249">
        <v>8813936.9900000002</v>
      </c>
      <c r="AU741" s="249">
        <v>226708.61</v>
      </c>
      <c r="AV741" s="92">
        <v>45046</v>
      </c>
      <c r="AW741" t="s">
        <v>3</v>
      </c>
      <c r="AX741">
        <v>2023</v>
      </c>
      <c r="AY741" t="s">
        <v>148</v>
      </c>
    </row>
    <row r="742" spans="1:51" x14ac:dyDescent="0.25">
      <c r="A742" s="247">
        <v>71</v>
      </c>
      <c r="B742" s="248" t="s">
        <v>83</v>
      </c>
      <c r="C742" s="249">
        <v>100514317.48</v>
      </c>
      <c r="D742" s="249">
        <v>0</v>
      </c>
      <c r="E742" s="249">
        <v>0</v>
      </c>
      <c r="F742" s="249">
        <v>0</v>
      </c>
      <c r="G742" s="249">
        <v>459215.65</v>
      </c>
      <c r="H742" s="91">
        <v>0</v>
      </c>
      <c r="I742" s="91">
        <v>0</v>
      </c>
      <c r="J742" s="249">
        <v>0</v>
      </c>
      <c r="K742" s="249">
        <v>231587.02</v>
      </c>
      <c r="L742" s="91">
        <v>0</v>
      </c>
      <c r="M742" s="249">
        <v>0</v>
      </c>
      <c r="N742" s="249">
        <v>7515313.4500000002</v>
      </c>
      <c r="O742" s="249">
        <v>7515313.4500000002</v>
      </c>
      <c r="P742" s="249">
        <v>842824.43</v>
      </c>
      <c r="Q742" s="91">
        <v>0</v>
      </c>
      <c r="R742" s="91">
        <v>0</v>
      </c>
      <c r="S742" s="91">
        <v>0</v>
      </c>
      <c r="T742" s="249">
        <v>9048940.5500000007</v>
      </c>
      <c r="U742" s="249">
        <v>0</v>
      </c>
      <c r="V742" s="249">
        <v>0</v>
      </c>
      <c r="W742" s="249">
        <v>0</v>
      </c>
      <c r="X742" s="249">
        <v>0</v>
      </c>
      <c r="Y742" s="249">
        <v>28515662.960000001</v>
      </c>
      <c r="Z742" s="249">
        <v>0</v>
      </c>
      <c r="AA742" s="249">
        <v>37811583.560000002</v>
      </c>
      <c r="AB742" s="249">
        <v>0</v>
      </c>
      <c r="AC742" s="330">
        <v>1765373.44</v>
      </c>
      <c r="AD742" s="249">
        <v>10675108.369999999</v>
      </c>
      <c r="AE742" s="249">
        <v>15386.2</v>
      </c>
      <c r="AF742" s="249">
        <v>0</v>
      </c>
      <c r="AG742" s="249">
        <v>0</v>
      </c>
      <c r="AH742" s="249">
        <v>0</v>
      </c>
      <c r="AI742" s="249">
        <v>0</v>
      </c>
      <c r="AJ742" s="249">
        <v>126730.07</v>
      </c>
      <c r="AK742" s="249">
        <v>35037.32</v>
      </c>
      <c r="AL742" s="249">
        <v>729332.65</v>
      </c>
      <c r="AM742" s="91">
        <v>0</v>
      </c>
      <c r="AN742" s="249">
        <v>5158993.2</v>
      </c>
      <c r="AO742" s="249">
        <v>0</v>
      </c>
      <c r="AP742" s="249">
        <v>167813.05</v>
      </c>
      <c r="AQ742" s="249">
        <v>0</v>
      </c>
      <c r="AR742" s="249">
        <v>0</v>
      </c>
      <c r="AS742" s="249">
        <v>78909844.600000009</v>
      </c>
      <c r="AT742" s="249">
        <v>12555532.330000002</v>
      </c>
      <c r="AU742" s="249">
        <v>6464356.1100000003</v>
      </c>
      <c r="AV742" s="92">
        <v>45046</v>
      </c>
      <c r="AW742" t="s">
        <v>3</v>
      </c>
      <c r="AX742">
        <v>2023</v>
      </c>
      <c r="AY742" t="s">
        <v>161</v>
      </c>
    </row>
    <row r="743" spans="1:51" x14ac:dyDescent="0.25">
      <c r="A743" s="247">
        <v>91</v>
      </c>
      <c r="B743" s="248" t="s">
        <v>106</v>
      </c>
      <c r="C743" s="249">
        <v>168020.28</v>
      </c>
      <c r="D743" s="249">
        <v>0</v>
      </c>
      <c r="E743" s="249">
        <v>0</v>
      </c>
      <c r="F743" s="249">
        <v>0</v>
      </c>
      <c r="G743" s="249">
        <v>0</v>
      </c>
      <c r="H743" s="91">
        <v>0</v>
      </c>
      <c r="I743" s="91">
        <v>0</v>
      </c>
      <c r="J743" s="249">
        <v>0</v>
      </c>
      <c r="K743" s="249">
        <v>0</v>
      </c>
      <c r="L743" s="91">
        <v>0</v>
      </c>
      <c r="M743" s="249">
        <v>0</v>
      </c>
      <c r="N743" s="249">
        <v>0</v>
      </c>
      <c r="O743" s="249">
        <v>0</v>
      </c>
      <c r="P743" s="249">
        <v>0</v>
      </c>
      <c r="Q743" s="91">
        <v>0</v>
      </c>
      <c r="R743" s="91">
        <v>0</v>
      </c>
      <c r="S743" s="91">
        <v>0</v>
      </c>
      <c r="T743" s="249">
        <v>0</v>
      </c>
      <c r="U743" s="249">
        <v>0</v>
      </c>
      <c r="V743" s="249">
        <v>0</v>
      </c>
      <c r="W743" s="249">
        <v>0</v>
      </c>
      <c r="X743" s="249">
        <v>0</v>
      </c>
      <c r="Y743" s="249">
        <v>0</v>
      </c>
      <c r="Z743" s="249">
        <v>0</v>
      </c>
      <c r="AA743" s="249">
        <v>0</v>
      </c>
      <c r="AB743" s="249">
        <v>0</v>
      </c>
      <c r="AC743" s="330">
        <v>0</v>
      </c>
      <c r="AD743" s="249">
        <v>163723.20000000001</v>
      </c>
      <c r="AE743" s="249">
        <v>1000</v>
      </c>
      <c r="AF743" s="249">
        <v>0</v>
      </c>
      <c r="AG743" s="249">
        <v>0</v>
      </c>
      <c r="AH743" s="249">
        <v>0</v>
      </c>
      <c r="AI743" s="249">
        <v>0</v>
      </c>
      <c r="AJ743" s="249">
        <v>0</v>
      </c>
      <c r="AK743" s="249">
        <v>2797.08</v>
      </c>
      <c r="AL743" s="249">
        <v>0</v>
      </c>
      <c r="AM743" s="91">
        <v>0</v>
      </c>
      <c r="AN743" s="249">
        <v>500</v>
      </c>
      <c r="AO743" s="249">
        <v>0</v>
      </c>
      <c r="AP743" s="249">
        <v>0</v>
      </c>
      <c r="AQ743" s="249">
        <v>0</v>
      </c>
      <c r="AR743" s="249">
        <v>0</v>
      </c>
      <c r="AS743" s="249">
        <v>164723.20000000001</v>
      </c>
      <c r="AT743" s="249">
        <v>3297.08</v>
      </c>
      <c r="AU743" s="249">
        <v>0</v>
      </c>
      <c r="AV743" s="92">
        <v>45046</v>
      </c>
      <c r="AW743" t="s">
        <v>3</v>
      </c>
      <c r="AX743">
        <v>2023</v>
      </c>
      <c r="AY743" t="s">
        <v>192</v>
      </c>
    </row>
    <row r="744" spans="1:51" x14ac:dyDescent="0.25">
      <c r="A744" s="247">
        <v>73</v>
      </c>
      <c r="B744" s="248" t="s">
        <v>84</v>
      </c>
      <c r="C744" s="249">
        <v>46571719.5</v>
      </c>
      <c r="D744" s="249">
        <v>0</v>
      </c>
      <c r="E744" s="249">
        <v>0</v>
      </c>
      <c r="F744" s="249">
        <v>0</v>
      </c>
      <c r="G744" s="249">
        <v>0</v>
      </c>
      <c r="H744" s="91">
        <v>0</v>
      </c>
      <c r="I744" s="91">
        <v>0</v>
      </c>
      <c r="J744" s="249">
        <v>0</v>
      </c>
      <c r="K744" s="249">
        <v>377336.54</v>
      </c>
      <c r="L744" s="91">
        <v>0</v>
      </c>
      <c r="M744" s="249">
        <v>7944.48</v>
      </c>
      <c r="N744" s="249">
        <v>253173.35</v>
      </c>
      <c r="O744" s="249">
        <v>261117.83000000002</v>
      </c>
      <c r="P744" s="249">
        <v>0</v>
      </c>
      <c r="Q744" s="91">
        <v>0</v>
      </c>
      <c r="R744" s="91">
        <v>0</v>
      </c>
      <c r="S744" s="91">
        <v>0</v>
      </c>
      <c r="T744" s="249">
        <v>638454.37</v>
      </c>
      <c r="U744" s="249">
        <v>42614.7</v>
      </c>
      <c r="V744" s="249">
        <v>0</v>
      </c>
      <c r="W744" s="249">
        <v>0</v>
      </c>
      <c r="X744" s="249">
        <v>0</v>
      </c>
      <c r="Y744" s="249">
        <v>59221.1</v>
      </c>
      <c r="Z744" s="249">
        <v>0</v>
      </c>
      <c r="AA744" s="249">
        <v>79271.94</v>
      </c>
      <c r="AB744" s="249">
        <v>0</v>
      </c>
      <c r="AC744" s="330">
        <v>167625.66</v>
      </c>
      <c r="AD744" s="249">
        <v>11146780.09</v>
      </c>
      <c r="AE744" s="249">
        <v>20886.34</v>
      </c>
      <c r="AF744" s="249">
        <v>0</v>
      </c>
      <c r="AG744" s="249">
        <v>0</v>
      </c>
      <c r="AH744" s="249">
        <v>21873414.73</v>
      </c>
      <c r="AI744" s="249">
        <v>0</v>
      </c>
      <c r="AJ744" s="249">
        <v>915589.82</v>
      </c>
      <c r="AK744" s="249">
        <v>34550.639999999999</v>
      </c>
      <c r="AL744" s="249">
        <v>0</v>
      </c>
      <c r="AM744" s="91">
        <v>0</v>
      </c>
      <c r="AN744" s="249">
        <v>149411.35</v>
      </c>
      <c r="AO744" s="249">
        <v>1150</v>
      </c>
      <c r="AP744" s="249">
        <v>1470</v>
      </c>
      <c r="AQ744" s="249">
        <v>0</v>
      </c>
      <c r="AR744" s="249">
        <v>0</v>
      </c>
      <c r="AS744" s="249">
        <v>34305404.380000003</v>
      </c>
      <c r="AT744" s="249">
        <v>11627860.75</v>
      </c>
      <c r="AU744" s="249">
        <v>11441278.76</v>
      </c>
      <c r="AV744" s="92">
        <v>45046</v>
      </c>
      <c r="AW744" t="s">
        <v>3</v>
      </c>
      <c r="AX744">
        <v>2023</v>
      </c>
      <c r="AY744" t="s">
        <v>190</v>
      </c>
    </row>
    <row r="745" spans="1:51" x14ac:dyDescent="0.25">
      <c r="A745" s="247">
        <v>46</v>
      </c>
      <c r="B745" s="248" t="s">
        <v>85</v>
      </c>
      <c r="C745" s="249">
        <v>9074506.1500000004</v>
      </c>
      <c r="D745" s="249">
        <v>36974.660000000003</v>
      </c>
      <c r="E745" s="249">
        <v>0</v>
      </c>
      <c r="F745" s="249">
        <v>0</v>
      </c>
      <c r="G745" s="249">
        <v>0</v>
      </c>
      <c r="H745" s="91">
        <v>0</v>
      </c>
      <c r="I745" s="91">
        <v>0</v>
      </c>
      <c r="J745" s="249">
        <v>353359.85</v>
      </c>
      <c r="K745" s="249">
        <v>8651.7800000000007</v>
      </c>
      <c r="L745" s="91">
        <v>0</v>
      </c>
      <c r="M745" s="249">
        <v>3986298.8799999999</v>
      </c>
      <c r="N745" s="249">
        <v>0</v>
      </c>
      <c r="O745" s="249">
        <v>3986298.8799999999</v>
      </c>
      <c r="P745" s="249">
        <v>117266.84</v>
      </c>
      <c r="Q745" s="91">
        <v>0</v>
      </c>
      <c r="R745" s="91">
        <v>0</v>
      </c>
      <c r="S745" s="91">
        <v>0</v>
      </c>
      <c r="T745" s="249">
        <v>4502552.01</v>
      </c>
      <c r="U745" s="249">
        <v>328216.25</v>
      </c>
      <c r="V745" s="249">
        <v>129715.05</v>
      </c>
      <c r="W745" s="249">
        <v>90264.06</v>
      </c>
      <c r="X745" s="249">
        <v>0</v>
      </c>
      <c r="Y745" s="249">
        <v>444379.98000000004</v>
      </c>
      <c r="Z745" s="249">
        <v>0</v>
      </c>
      <c r="AA745" s="249">
        <v>0</v>
      </c>
      <c r="AB745" s="249">
        <v>0</v>
      </c>
      <c r="AC745" s="330">
        <v>2373387.9</v>
      </c>
      <c r="AD745" s="249">
        <v>0</v>
      </c>
      <c r="AE745" s="249">
        <v>1767.75</v>
      </c>
      <c r="AF745" s="249">
        <v>0</v>
      </c>
      <c r="AG745" s="249">
        <v>0</v>
      </c>
      <c r="AH745" s="249">
        <v>0</v>
      </c>
      <c r="AI745" s="249">
        <v>0</v>
      </c>
      <c r="AJ745" s="249">
        <v>41151.980000000003</v>
      </c>
      <c r="AK745" s="249">
        <v>957018.53</v>
      </c>
      <c r="AL745" s="249">
        <v>6528.48</v>
      </c>
      <c r="AM745" s="91">
        <v>0</v>
      </c>
      <c r="AN745" s="249">
        <v>133125.98000000001</v>
      </c>
      <c r="AO745" s="249">
        <v>0</v>
      </c>
      <c r="AP745" s="249">
        <v>11301.18</v>
      </c>
      <c r="AQ745" s="249">
        <v>0</v>
      </c>
      <c r="AR745" s="249">
        <v>0</v>
      </c>
      <c r="AS745" s="249">
        <v>3408882.97</v>
      </c>
      <c r="AT745" s="249">
        <v>1163071.17</v>
      </c>
      <c r="AU745" s="249">
        <v>55097</v>
      </c>
      <c r="AV745" s="92">
        <v>45046</v>
      </c>
      <c r="AW745" t="s">
        <v>3</v>
      </c>
      <c r="AX745">
        <v>2023</v>
      </c>
      <c r="AY745" t="s">
        <v>176</v>
      </c>
    </row>
    <row r="746" spans="1:51" x14ac:dyDescent="0.25">
      <c r="A746" s="247">
        <v>51</v>
      </c>
      <c r="B746" s="248" t="s">
        <v>86</v>
      </c>
      <c r="C746" s="249">
        <v>4118893.2400000007</v>
      </c>
      <c r="D746" s="249">
        <v>4807.24</v>
      </c>
      <c r="E746" s="249">
        <v>0</v>
      </c>
      <c r="F746" s="249">
        <v>0</v>
      </c>
      <c r="G746" s="249">
        <v>0</v>
      </c>
      <c r="H746" s="91">
        <v>0</v>
      </c>
      <c r="I746" s="91">
        <v>0</v>
      </c>
      <c r="J746" s="249">
        <v>14272.3</v>
      </c>
      <c r="K746" s="249">
        <v>21315.16</v>
      </c>
      <c r="L746" s="91">
        <v>0</v>
      </c>
      <c r="M746" s="249">
        <v>444673.12</v>
      </c>
      <c r="N746" s="249">
        <v>172420.4</v>
      </c>
      <c r="O746" s="249">
        <v>617093.52</v>
      </c>
      <c r="P746" s="249">
        <v>26725.919999999998</v>
      </c>
      <c r="Q746" s="91">
        <v>0</v>
      </c>
      <c r="R746" s="91">
        <v>0</v>
      </c>
      <c r="S746" s="91">
        <v>0</v>
      </c>
      <c r="T746" s="249">
        <v>684214.14</v>
      </c>
      <c r="U746" s="249">
        <v>142078.63</v>
      </c>
      <c r="V746" s="249">
        <v>19683.580000000002</v>
      </c>
      <c r="W746" s="249">
        <v>5654.87</v>
      </c>
      <c r="X746" s="249">
        <v>0</v>
      </c>
      <c r="Y746" s="249">
        <v>1428.59</v>
      </c>
      <c r="Z746" s="249">
        <v>0</v>
      </c>
      <c r="AA746" s="249">
        <v>0</v>
      </c>
      <c r="AB746" s="249">
        <v>0</v>
      </c>
      <c r="AC746" s="330">
        <v>121217.67</v>
      </c>
      <c r="AD746" s="249">
        <v>92766.080000000002</v>
      </c>
      <c r="AE746" s="249">
        <v>34437.08</v>
      </c>
      <c r="AF746" s="249">
        <v>0</v>
      </c>
      <c r="AG746" s="249">
        <v>0</v>
      </c>
      <c r="AH746" s="249">
        <v>937.97</v>
      </c>
      <c r="AI746" s="249">
        <v>0</v>
      </c>
      <c r="AJ746" s="249">
        <v>6185.75</v>
      </c>
      <c r="AK746" s="249">
        <v>573895.68000000005</v>
      </c>
      <c r="AL746" s="249">
        <v>38502</v>
      </c>
      <c r="AM746" s="91">
        <v>0</v>
      </c>
      <c r="AN746" s="249">
        <v>241446.73</v>
      </c>
      <c r="AO746" s="249">
        <v>0</v>
      </c>
      <c r="AP746" s="249">
        <v>15975</v>
      </c>
      <c r="AQ746" s="249">
        <v>0</v>
      </c>
      <c r="AR746" s="249">
        <v>0</v>
      </c>
      <c r="AS746" s="249">
        <v>424390.22000000003</v>
      </c>
      <c r="AT746" s="249">
        <v>3010288.8800000004</v>
      </c>
      <c r="AU746" s="249">
        <v>2140469.4700000002</v>
      </c>
      <c r="AV746" s="92">
        <v>45046</v>
      </c>
      <c r="AW746" t="s">
        <v>3</v>
      </c>
      <c r="AX746">
        <v>2023</v>
      </c>
      <c r="AY746" t="s">
        <v>179</v>
      </c>
    </row>
    <row r="747" spans="1:51" x14ac:dyDescent="0.25">
      <c r="A747" s="247">
        <v>117</v>
      </c>
      <c r="B747" s="248" t="s">
        <v>87</v>
      </c>
      <c r="C747" s="249">
        <v>214256203.94000003</v>
      </c>
      <c r="D747" s="249">
        <v>200725.05</v>
      </c>
      <c r="E747" s="249">
        <v>0</v>
      </c>
      <c r="F747" s="249">
        <v>0</v>
      </c>
      <c r="G747" s="249">
        <v>214500.63999999998</v>
      </c>
      <c r="H747" s="91">
        <v>0</v>
      </c>
      <c r="I747" s="91">
        <v>0</v>
      </c>
      <c r="J747" s="249">
        <v>246022.07</v>
      </c>
      <c r="K747" s="249">
        <v>1024211.5</v>
      </c>
      <c r="L747" s="91">
        <v>0</v>
      </c>
      <c r="M747" s="249">
        <v>69560809.430000007</v>
      </c>
      <c r="N747" s="249">
        <v>75923513.719999999</v>
      </c>
      <c r="O747" s="249">
        <v>145484323.15000001</v>
      </c>
      <c r="P747" s="249">
        <v>1680361.05</v>
      </c>
      <c r="Q747" s="91">
        <v>0</v>
      </c>
      <c r="R747" s="91">
        <v>0</v>
      </c>
      <c r="S747" s="91">
        <v>0</v>
      </c>
      <c r="T747" s="249">
        <v>148850143.46000004</v>
      </c>
      <c r="U747" s="249">
        <v>2121058.58</v>
      </c>
      <c r="V747" s="249">
        <v>362833.61</v>
      </c>
      <c r="W747" s="249">
        <v>300151.83</v>
      </c>
      <c r="X747" s="249">
        <v>241565.44</v>
      </c>
      <c r="Y747" s="249">
        <v>1589872.77</v>
      </c>
      <c r="Z747" s="249">
        <v>0</v>
      </c>
      <c r="AA747" s="249">
        <v>0</v>
      </c>
      <c r="AB747" s="249">
        <v>0</v>
      </c>
      <c r="AC747" s="330">
        <v>23421387.859999999</v>
      </c>
      <c r="AD747" s="249">
        <v>20158630.68</v>
      </c>
      <c r="AE747" s="249">
        <v>2814489.77</v>
      </c>
      <c r="AF747" s="249">
        <v>0</v>
      </c>
      <c r="AG747" s="249">
        <v>0</v>
      </c>
      <c r="AH747" s="249">
        <v>0</v>
      </c>
      <c r="AI747" s="249">
        <v>0</v>
      </c>
      <c r="AJ747" s="249">
        <v>949489.08</v>
      </c>
      <c r="AK747" s="249">
        <v>2360627.19</v>
      </c>
      <c r="AL747" s="249">
        <v>1119849.04</v>
      </c>
      <c r="AM747" s="91">
        <v>0</v>
      </c>
      <c r="AN747" s="249">
        <v>2583935.16</v>
      </c>
      <c r="AO747" s="249">
        <v>0</v>
      </c>
      <c r="AP747" s="249">
        <v>57897.19</v>
      </c>
      <c r="AQ747" s="249">
        <v>0</v>
      </c>
      <c r="AR747" s="249">
        <v>0</v>
      </c>
      <c r="AS747" s="249">
        <v>51959479.619999997</v>
      </c>
      <c r="AT747" s="249">
        <v>13446580.860000001</v>
      </c>
      <c r="AU747" s="249">
        <v>7324272.2800000003</v>
      </c>
      <c r="AV747" s="92">
        <v>45046</v>
      </c>
      <c r="AW747" t="s">
        <v>3</v>
      </c>
      <c r="AX747">
        <v>2023</v>
      </c>
      <c r="AY747" t="s">
        <v>155</v>
      </c>
    </row>
    <row r="748" spans="1:51" x14ac:dyDescent="0.25">
      <c r="A748" s="247">
        <v>78</v>
      </c>
      <c r="B748" s="248" t="s">
        <v>88</v>
      </c>
      <c r="C748" s="249">
        <v>851233.72000000009</v>
      </c>
      <c r="D748" s="249">
        <v>1548.77</v>
      </c>
      <c r="E748" s="249">
        <v>0</v>
      </c>
      <c r="F748" s="249">
        <v>0</v>
      </c>
      <c r="G748" s="249">
        <v>486.02</v>
      </c>
      <c r="H748" s="91">
        <v>0</v>
      </c>
      <c r="I748" s="91">
        <v>0</v>
      </c>
      <c r="J748" s="249">
        <v>3537</v>
      </c>
      <c r="K748" s="249">
        <v>5396</v>
      </c>
      <c r="L748" s="91">
        <v>0</v>
      </c>
      <c r="M748" s="249">
        <v>0</v>
      </c>
      <c r="N748" s="249">
        <v>0</v>
      </c>
      <c r="O748" s="249">
        <v>0</v>
      </c>
      <c r="P748" s="249">
        <v>8802.33</v>
      </c>
      <c r="Q748" s="91">
        <v>0</v>
      </c>
      <c r="R748" s="91">
        <v>0</v>
      </c>
      <c r="S748" s="91">
        <v>0</v>
      </c>
      <c r="T748" s="249">
        <v>19770.120000000003</v>
      </c>
      <c r="U748" s="249">
        <v>4567.1400000000003</v>
      </c>
      <c r="V748" s="249">
        <v>2917.92</v>
      </c>
      <c r="W748" s="249">
        <v>0</v>
      </c>
      <c r="X748" s="249">
        <v>0</v>
      </c>
      <c r="Y748" s="249">
        <v>0</v>
      </c>
      <c r="Z748" s="249">
        <v>0</v>
      </c>
      <c r="AA748" s="249">
        <v>245985.32</v>
      </c>
      <c r="AB748" s="249">
        <v>0</v>
      </c>
      <c r="AC748" s="330">
        <v>122283.79</v>
      </c>
      <c r="AD748" s="249">
        <v>0</v>
      </c>
      <c r="AE748" s="249">
        <v>2400</v>
      </c>
      <c r="AF748" s="249">
        <v>0</v>
      </c>
      <c r="AG748" s="249">
        <v>0</v>
      </c>
      <c r="AH748" s="249">
        <v>0</v>
      </c>
      <c r="AI748" s="249">
        <v>0</v>
      </c>
      <c r="AJ748" s="249">
        <v>0</v>
      </c>
      <c r="AK748" s="249">
        <v>343338.60000000003</v>
      </c>
      <c r="AL748" s="249">
        <v>0</v>
      </c>
      <c r="AM748" s="91">
        <v>0</v>
      </c>
      <c r="AN748" s="249">
        <v>13348</v>
      </c>
      <c r="AO748" s="249">
        <v>0</v>
      </c>
      <c r="AP748" s="249">
        <v>0</v>
      </c>
      <c r="AQ748" s="249">
        <v>0</v>
      </c>
      <c r="AR748" s="249">
        <v>0</v>
      </c>
      <c r="AS748" s="249">
        <v>378154.17</v>
      </c>
      <c r="AT748" s="249">
        <v>453309.43000000005</v>
      </c>
      <c r="AU748" s="249">
        <v>96622.83</v>
      </c>
      <c r="AV748" s="92">
        <v>45046</v>
      </c>
      <c r="AW748" t="s">
        <v>3</v>
      </c>
      <c r="AX748">
        <v>2023</v>
      </c>
      <c r="AY748" t="s">
        <v>185</v>
      </c>
    </row>
    <row r="749" spans="1:51" x14ac:dyDescent="0.25">
      <c r="A749" s="247">
        <v>80</v>
      </c>
      <c r="B749" s="248" t="s">
        <v>89</v>
      </c>
      <c r="C749" s="249">
        <v>477048767.47999996</v>
      </c>
      <c r="D749" s="249">
        <v>261079.58</v>
      </c>
      <c r="E749" s="249">
        <v>0</v>
      </c>
      <c r="F749" s="249">
        <v>0</v>
      </c>
      <c r="G749" s="249">
        <v>830834</v>
      </c>
      <c r="H749" s="91">
        <v>0</v>
      </c>
      <c r="I749" s="91">
        <v>0</v>
      </c>
      <c r="J749" s="249">
        <v>437841.76</v>
      </c>
      <c r="K749" s="249">
        <v>1450991.48</v>
      </c>
      <c r="L749" s="91">
        <v>0</v>
      </c>
      <c r="M749" s="249">
        <v>89728285.530000001</v>
      </c>
      <c r="N749" s="249">
        <v>285375511.31</v>
      </c>
      <c r="O749" s="249">
        <v>375103796.84000003</v>
      </c>
      <c r="P749" s="249">
        <v>5486305.75</v>
      </c>
      <c r="Q749" s="91">
        <v>0</v>
      </c>
      <c r="R749" s="91">
        <v>0</v>
      </c>
      <c r="S749" s="91">
        <v>0</v>
      </c>
      <c r="T749" s="249">
        <v>383570849.40999997</v>
      </c>
      <c r="U749" s="249">
        <v>3869484.15</v>
      </c>
      <c r="V749" s="249">
        <v>899122.55</v>
      </c>
      <c r="W749" s="249">
        <v>873847.37000000011</v>
      </c>
      <c r="X749" s="249">
        <v>2421596.96</v>
      </c>
      <c r="Y749" s="249">
        <v>2733875.21</v>
      </c>
      <c r="Z749" s="249">
        <v>0</v>
      </c>
      <c r="AA749" s="249">
        <v>0</v>
      </c>
      <c r="AB749" s="249">
        <v>0</v>
      </c>
      <c r="AC749" s="330">
        <v>36363691.859999999</v>
      </c>
      <c r="AD749" s="249">
        <v>15275139.619999999</v>
      </c>
      <c r="AE749" s="249">
        <v>690781.96</v>
      </c>
      <c r="AF749" s="249">
        <v>0</v>
      </c>
      <c r="AG749" s="249">
        <v>0</v>
      </c>
      <c r="AH749" s="249">
        <v>0</v>
      </c>
      <c r="AI749" s="249">
        <v>0</v>
      </c>
      <c r="AJ749" s="249">
        <v>9087905.7100000009</v>
      </c>
      <c r="AK749" s="249">
        <v>4946382.13</v>
      </c>
      <c r="AL749" s="249">
        <v>2616047.98</v>
      </c>
      <c r="AM749" s="91">
        <v>0</v>
      </c>
      <c r="AN749" s="249">
        <v>5082026.8899999997</v>
      </c>
      <c r="AO749" s="249">
        <v>0</v>
      </c>
      <c r="AP749" s="249">
        <v>506179.46</v>
      </c>
      <c r="AQ749" s="249">
        <v>0</v>
      </c>
      <c r="AR749" s="249">
        <v>0</v>
      </c>
      <c r="AS749" s="249">
        <v>72215445.390000001</v>
      </c>
      <c r="AT749" s="249">
        <v>21262472.68</v>
      </c>
      <c r="AU749" s="249">
        <v>8111836.2199999997</v>
      </c>
      <c r="AV749" s="92">
        <v>45046</v>
      </c>
      <c r="AW749" t="s">
        <v>3</v>
      </c>
      <c r="AX749">
        <v>2023</v>
      </c>
      <c r="AY749" t="s">
        <v>288</v>
      </c>
    </row>
    <row r="750" spans="1:51" x14ac:dyDescent="0.25">
      <c r="A750" s="247">
        <v>2</v>
      </c>
      <c r="B750" s="248" t="s">
        <v>90</v>
      </c>
      <c r="C750" s="249">
        <v>31347732.389999997</v>
      </c>
      <c r="D750" s="249">
        <v>78.84</v>
      </c>
      <c r="E750" s="249">
        <v>0</v>
      </c>
      <c r="F750" s="249">
        <v>0</v>
      </c>
      <c r="G750" s="249">
        <v>30039.61</v>
      </c>
      <c r="H750" s="91">
        <v>0</v>
      </c>
      <c r="I750" s="91">
        <v>0</v>
      </c>
      <c r="J750" s="249">
        <v>542.52</v>
      </c>
      <c r="K750" s="249">
        <v>53909.53</v>
      </c>
      <c r="L750" s="91">
        <v>0</v>
      </c>
      <c r="M750" s="249">
        <v>91086.09</v>
      </c>
      <c r="N750" s="249">
        <v>3212830.61</v>
      </c>
      <c r="O750" s="249">
        <v>3303916.6999999997</v>
      </c>
      <c r="P750" s="249">
        <v>670663.16</v>
      </c>
      <c r="Q750" s="91">
        <v>0</v>
      </c>
      <c r="R750" s="91">
        <v>0</v>
      </c>
      <c r="S750" s="91">
        <v>0</v>
      </c>
      <c r="T750" s="249">
        <v>4059150.36</v>
      </c>
      <c r="U750" s="249">
        <v>106.61</v>
      </c>
      <c r="V750" s="249">
        <v>39.89</v>
      </c>
      <c r="W750" s="249">
        <v>319.12</v>
      </c>
      <c r="X750" s="249">
        <v>0</v>
      </c>
      <c r="Y750" s="249">
        <v>3274.52</v>
      </c>
      <c r="Z750" s="249">
        <v>0</v>
      </c>
      <c r="AA750" s="249">
        <v>4704837.26</v>
      </c>
      <c r="AB750" s="249">
        <v>0</v>
      </c>
      <c r="AC750" s="330">
        <v>3159045.14</v>
      </c>
      <c r="AD750" s="249">
        <v>0</v>
      </c>
      <c r="AE750" s="249">
        <v>4855</v>
      </c>
      <c r="AF750" s="249">
        <v>0</v>
      </c>
      <c r="AG750" s="249">
        <v>0</v>
      </c>
      <c r="AH750" s="249">
        <v>0</v>
      </c>
      <c r="AI750" s="249">
        <v>0</v>
      </c>
      <c r="AJ750" s="249">
        <v>16727737.51</v>
      </c>
      <c r="AK750" s="249">
        <v>894665.01</v>
      </c>
      <c r="AL750" s="249">
        <v>0</v>
      </c>
      <c r="AM750" s="91">
        <v>0</v>
      </c>
      <c r="AN750" s="249">
        <v>57572.060000000005</v>
      </c>
      <c r="AO750" s="249">
        <v>0</v>
      </c>
      <c r="AP750" s="249">
        <v>1736129.91</v>
      </c>
      <c r="AQ750" s="249">
        <v>0</v>
      </c>
      <c r="AR750" s="249">
        <v>0</v>
      </c>
      <c r="AS750" s="249">
        <v>24600215.049999997</v>
      </c>
      <c r="AT750" s="249">
        <v>2688366.98</v>
      </c>
      <c r="AU750" s="249">
        <v>0</v>
      </c>
      <c r="AV750" s="92">
        <v>45046</v>
      </c>
      <c r="AW750" t="s">
        <v>3</v>
      </c>
      <c r="AX750">
        <v>2023</v>
      </c>
      <c r="AY750" t="s">
        <v>168</v>
      </c>
    </row>
    <row r="751" spans="1:51" x14ac:dyDescent="0.25">
      <c r="A751" s="247">
        <v>115</v>
      </c>
      <c r="B751" s="90" t="s">
        <v>290</v>
      </c>
      <c r="C751" s="249">
        <v>10014.26</v>
      </c>
      <c r="D751" s="249">
        <v>3381</v>
      </c>
      <c r="E751" s="249">
        <v>0</v>
      </c>
      <c r="F751" s="249">
        <v>0</v>
      </c>
      <c r="G751" s="249">
        <v>0</v>
      </c>
      <c r="H751" s="91">
        <v>0</v>
      </c>
      <c r="I751" s="91">
        <v>0</v>
      </c>
      <c r="J751" s="249">
        <v>0</v>
      </c>
      <c r="K751" s="249">
        <v>0</v>
      </c>
      <c r="L751" s="91">
        <v>0</v>
      </c>
      <c r="M751" s="249">
        <v>0</v>
      </c>
      <c r="N751" s="249">
        <v>0</v>
      </c>
      <c r="O751" s="249">
        <v>0</v>
      </c>
      <c r="P751" s="249">
        <v>0</v>
      </c>
      <c r="Q751" s="91">
        <v>0</v>
      </c>
      <c r="R751" s="91">
        <v>0</v>
      </c>
      <c r="S751" s="91">
        <v>0</v>
      </c>
      <c r="T751" s="249">
        <v>3381</v>
      </c>
      <c r="U751" s="249">
        <v>3101.15</v>
      </c>
      <c r="V751" s="249">
        <v>3532.11</v>
      </c>
      <c r="W751" s="249">
        <v>0</v>
      </c>
      <c r="X751" s="249">
        <v>0</v>
      </c>
      <c r="Y751" s="249">
        <v>0</v>
      </c>
      <c r="Z751" s="249">
        <v>0</v>
      </c>
      <c r="AA751" s="249">
        <v>0</v>
      </c>
      <c r="AB751" s="249">
        <v>0</v>
      </c>
      <c r="AC751" s="330">
        <v>0</v>
      </c>
      <c r="AD751" s="249">
        <v>0</v>
      </c>
      <c r="AE751" s="249">
        <v>0</v>
      </c>
      <c r="AF751" s="249">
        <v>0</v>
      </c>
      <c r="AG751" s="249">
        <v>0</v>
      </c>
      <c r="AH751" s="249">
        <v>0</v>
      </c>
      <c r="AI751" s="249">
        <v>0</v>
      </c>
      <c r="AJ751" s="249">
        <v>0</v>
      </c>
      <c r="AK751" s="249">
        <v>0</v>
      </c>
      <c r="AL751" s="249">
        <v>0</v>
      </c>
      <c r="AM751" s="91">
        <v>0</v>
      </c>
      <c r="AN751" s="249">
        <v>0</v>
      </c>
      <c r="AO751" s="249">
        <v>0</v>
      </c>
      <c r="AP751" s="249">
        <v>0</v>
      </c>
      <c r="AQ751" s="249">
        <v>0</v>
      </c>
      <c r="AR751" s="249">
        <v>0</v>
      </c>
      <c r="AS751" s="249">
        <v>6633.26</v>
      </c>
      <c r="AT751" s="249">
        <v>0</v>
      </c>
      <c r="AU751" s="249">
        <v>0</v>
      </c>
      <c r="AV751" s="92">
        <v>45046</v>
      </c>
      <c r="AW751" t="s">
        <v>3</v>
      </c>
      <c r="AX751">
        <v>2023</v>
      </c>
      <c r="AY751" t="s">
        <v>291</v>
      </c>
    </row>
    <row r="752" spans="1:51" x14ac:dyDescent="0.25">
      <c r="A752" s="247">
        <v>106</v>
      </c>
      <c r="B752" s="248" t="s">
        <v>92</v>
      </c>
      <c r="C752" s="249">
        <v>9770016.1700000018</v>
      </c>
      <c r="D752" s="249">
        <v>0</v>
      </c>
      <c r="E752" s="249">
        <v>0</v>
      </c>
      <c r="F752" s="249">
        <v>0</v>
      </c>
      <c r="G752" s="249">
        <v>0</v>
      </c>
      <c r="H752" s="91">
        <v>0</v>
      </c>
      <c r="I752" s="91">
        <v>0</v>
      </c>
      <c r="J752" s="249">
        <v>53139.26</v>
      </c>
      <c r="K752" s="249">
        <v>0</v>
      </c>
      <c r="L752" s="91">
        <v>0</v>
      </c>
      <c r="M752" s="249">
        <v>0</v>
      </c>
      <c r="N752" s="249">
        <v>0</v>
      </c>
      <c r="O752" s="249">
        <v>0</v>
      </c>
      <c r="P752" s="249">
        <v>42160.4</v>
      </c>
      <c r="Q752" s="91">
        <v>0</v>
      </c>
      <c r="R752" s="91">
        <v>0</v>
      </c>
      <c r="S752" s="91">
        <v>0</v>
      </c>
      <c r="T752" s="249">
        <v>95299.66</v>
      </c>
      <c r="U752" s="249">
        <v>99782.84</v>
      </c>
      <c r="V752" s="249">
        <v>33724.94</v>
      </c>
      <c r="W752" s="249">
        <v>12821.09</v>
      </c>
      <c r="X752" s="249">
        <v>39212.199999999997</v>
      </c>
      <c r="Y752" s="249">
        <v>346547.74</v>
      </c>
      <c r="Z752" s="249">
        <v>0</v>
      </c>
      <c r="AA752" s="249">
        <v>1502778.11</v>
      </c>
      <c r="AB752" s="249">
        <v>0</v>
      </c>
      <c r="AC752" s="330">
        <v>282273.88</v>
      </c>
      <c r="AD752" s="249">
        <v>105463.09</v>
      </c>
      <c r="AE752" s="249">
        <v>8189</v>
      </c>
      <c r="AF752" s="249">
        <v>0</v>
      </c>
      <c r="AG752" s="249">
        <v>0</v>
      </c>
      <c r="AH752" s="249">
        <v>0</v>
      </c>
      <c r="AI752" s="249">
        <v>0</v>
      </c>
      <c r="AJ752" s="249">
        <v>4845.6000000000004</v>
      </c>
      <c r="AK752" s="249">
        <v>1754590.51</v>
      </c>
      <c r="AL752" s="249">
        <v>229719.13</v>
      </c>
      <c r="AM752" s="91">
        <v>0</v>
      </c>
      <c r="AN752" s="249">
        <v>454967.91</v>
      </c>
      <c r="AO752" s="249">
        <v>0</v>
      </c>
      <c r="AP752" s="249">
        <v>20513.38</v>
      </c>
      <c r="AQ752" s="249">
        <v>0</v>
      </c>
      <c r="AR752" s="249">
        <v>0</v>
      </c>
      <c r="AS752" s="249">
        <v>2435638.4900000002</v>
      </c>
      <c r="AT752" s="249">
        <v>7239078.0200000005</v>
      </c>
      <c r="AU752" s="249">
        <v>4779287.09</v>
      </c>
      <c r="AV752" s="92">
        <v>45046</v>
      </c>
      <c r="AW752" t="s">
        <v>3</v>
      </c>
      <c r="AX752">
        <v>2023</v>
      </c>
      <c r="AY752" t="s">
        <v>172</v>
      </c>
    </row>
    <row r="753" spans="1:51" x14ac:dyDescent="0.25">
      <c r="A753" s="247">
        <v>118</v>
      </c>
      <c r="B753" s="248" t="s">
        <v>93</v>
      </c>
      <c r="C753" s="249">
        <v>64627860.800000012</v>
      </c>
      <c r="D753" s="249">
        <v>5171.03</v>
      </c>
      <c r="E753" s="249">
        <v>0</v>
      </c>
      <c r="F753" s="249">
        <v>0</v>
      </c>
      <c r="G753" s="249">
        <v>196979.8</v>
      </c>
      <c r="H753" s="91">
        <v>0</v>
      </c>
      <c r="I753" s="91">
        <v>0</v>
      </c>
      <c r="J753" s="249">
        <v>184747.63</v>
      </c>
      <c r="K753" s="249">
        <v>742762.71</v>
      </c>
      <c r="L753" s="91">
        <v>0</v>
      </c>
      <c r="M753" s="249">
        <v>22109286.5</v>
      </c>
      <c r="N753" s="249">
        <v>36485602.260000005</v>
      </c>
      <c r="O753" s="249">
        <v>58594888.760000005</v>
      </c>
      <c r="P753" s="249">
        <v>449768.81</v>
      </c>
      <c r="Q753" s="91">
        <v>0</v>
      </c>
      <c r="R753" s="91">
        <v>0</v>
      </c>
      <c r="S753" s="91">
        <v>0</v>
      </c>
      <c r="T753" s="249">
        <v>60174318.74000001</v>
      </c>
      <c r="U753" s="249">
        <v>30151.83</v>
      </c>
      <c r="V753" s="249">
        <v>20818.63</v>
      </c>
      <c r="W753" s="249">
        <v>0</v>
      </c>
      <c r="X753" s="249">
        <v>0</v>
      </c>
      <c r="Y753" s="249">
        <v>0</v>
      </c>
      <c r="Z753" s="249">
        <v>0</v>
      </c>
      <c r="AA753" s="249">
        <v>0</v>
      </c>
      <c r="AB753" s="249">
        <v>0</v>
      </c>
      <c r="AC753" s="330">
        <v>0</v>
      </c>
      <c r="AD753" s="249">
        <v>0</v>
      </c>
      <c r="AE753" s="249">
        <v>0</v>
      </c>
      <c r="AF753" s="249">
        <v>0</v>
      </c>
      <c r="AG753" s="249">
        <v>0</v>
      </c>
      <c r="AH753" s="249">
        <v>0</v>
      </c>
      <c r="AI753" s="249">
        <v>0</v>
      </c>
      <c r="AJ753" s="249">
        <v>50850.59</v>
      </c>
      <c r="AK753" s="249">
        <v>0</v>
      </c>
      <c r="AL753" s="249">
        <v>518173.85</v>
      </c>
      <c r="AM753" s="91">
        <v>0</v>
      </c>
      <c r="AN753" s="249">
        <v>401993.85</v>
      </c>
      <c r="AO753" s="249">
        <v>0</v>
      </c>
      <c r="AP753" s="249">
        <v>5341.64</v>
      </c>
      <c r="AQ753" s="249">
        <v>0</v>
      </c>
      <c r="AR753" s="249">
        <v>0</v>
      </c>
      <c r="AS753" s="249">
        <v>101821.05</v>
      </c>
      <c r="AT753" s="249">
        <v>4351721.01</v>
      </c>
      <c r="AU753" s="249">
        <v>3426211.67</v>
      </c>
      <c r="AV753" s="92">
        <v>45046</v>
      </c>
      <c r="AW753" t="s">
        <v>3</v>
      </c>
      <c r="AX753">
        <v>2023</v>
      </c>
      <c r="AY753" t="s">
        <v>162</v>
      </c>
    </row>
    <row r="754" spans="1:51" x14ac:dyDescent="0.25">
      <c r="A754" s="247">
        <v>29</v>
      </c>
      <c r="B754" s="248" t="s">
        <v>94</v>
      </c>
      <c r="C754" s="249">
        <v>161769228.93000001</v>
      </c>
      <c r="D754" s="249">
        <v>23748.31</v>
      </c>
      <c r="E754" s="249">
        <v>0</v>
      </c>
      <c r="F754" s="249">
        <v>0</v>
      </c>
      <c r="G754" s="249">
        <v>117353</v>
      </c>
      <c r="H754" s="91">
        <v>0</v>
      </c>
      <c r="I754" s="91">
        <v>0</v>
      </c>
      <c r="J754" s="249">
        <v>0</v>
      </c>
      <c r="K754" s="249">
        <v>32291.77</v>
      </c>
      <c r="L754" s="91">
        <v>0</v>
      </c>
      <c r="M754" s="249">
        <v>3529475.6999999997</v>
      </c>
      <c r="N754" s="249">
        <v>77702344.719999999</v>
      </c>
      <c r="O754" s="249">
        <v>81231820.420000002</v>
      </c>
      <c r="P754" s="249">
        <v>84188.590000000011</v>
      </c>
      <c r="Q754" s="91">
        <v>0</v>
      </c>
      <c r="R754" s="91">
        <v>0</v>
      </c>
      <c r="S754" s="91">
        <v>0</v>
      </c>
      <c r="T754" s="249">
        <v>81489402.090000004</v>
      </c>
      <c r="U754" s="249">
        <v>24604186.180000003</v>
      </c>
      <c r="V754" s="249">
        <v>20038182.830000002</v>
      </c>
      <c r="W754" s="249">
        <v>907717.9800000001</v>
      </c>
      <c r="X754" s="249">
        <v>10324655.09</v>
      </c>
      <c r="Y754" s="249">
        <v>8638070.4299999997</v>
      </c>
      <c r="Z754" s="249">
        <v>0</v>
      </c>
      <c r="AA754" s="249">
        <v>0</v>
      </c>
      <c r="AB754" s="249">
        <v>1053709.76</v>
      </c>
      <c r="AC754" s="330">
        <v>224127.22</v>
      </c>
      <c r="AD754" s="249">
        <v>0</v>
      </c>
      <c r="AE754" s="249">
        <v>891094.55</v>
      </c>
      <c r="AF754" s="249">
        <v>0</v>
      </c>
      <c r="AG754" s="249">
        <v>0</v>
      </c>
      <c r="AH754" s="249">
        <v>0</v>
      </c>
      <c r="AI754" s="249">
        <v>0</v>
      </c>
      <c r="AJ754" s="249">
        <v>313254.7</v>
      </c>
      <c r="AK754" s="249">
        <v>11455.64</v>
      </c>
      <c r="AL754" s="249">
        <v>176710.5</v>
      </c>
      <c r="AM754" s="91">
        <v>0</v>
      </c>
      <c r="AN754" s="249">
        <v>3209769.67</v>
      </c>
      <c r="AO754" s="249">
        <v>0</v>
      </c>
      <c r="AP754" s="249">
        <v>6829297.5099999998</v>
      </c>
      <c r="AQ754" s="249">
        <v>2827920.09</v>
      </c>
      <c r="AR754" s="249">
        <v>0</v>
      </c>
      <c r="AS754" s="249">
        <v>66994998.739999995</v>
      </c>
      <c r="AT754" s="249">
        <v>13284828.1</v>
      </c>
      <c r="AU754" s="249">
        <v>229674.69</v>
      </c>
      <c r="AV754" s="92">
        <v>45046</v>
      </c>
      <c r="AW754" t="s">
        <v>3</v>
      </c>
      <c r="AX754">
        <v>2023</v>
      </c>
      <c r="AY754" t="s">
        <v>156</v>
      </c>
    </row>
    <row r="755" spans="1:51" x14ac:dyDescent="0.25">
      <c r="A755" s="247">
        <v>111</v>
      </c>
      <c r="B755" s="248" t="s">
        <v>95</v>
      </c>
      <c r="C755" s="249">
        <v>1918555.4000000001</v>
      </c>
      <c r="D755" s="249">
        <v>0</v>
      </c>
      <c r="E755" s="249">
        <v>0</v>
      </c>
      <c r="F755" s="249">
        <v>0</v>
      </c>
      <c r="G755" s="249">
        <v>0</v>
      </c>
      <c r="H755" s="91">
        <v>0</v>
      </c>
      <c r="I755" s="91">
        <v>0</v>
      </c>
      <c r="J755" s="249">
        <v>0</v>
      </c>
      <c r="K755" s="249">
        <v>0</v>
      </c>
      <c r="L755" s="91">
        <v>0</v>
      </c>
      <c r="M755" s="249">
        <v>0</v>
      </c>
      <c r="N755" s="249">
        <v>0</v>
      </c>
      <c r="O755" s="249">
        <v>0</v>
      </c>
      <c r="P755" s="249">
        <v>2733.95</v>
      </c>
      <c r="Q755" s="91">
        <v>0</v>
      </c>
      <c r="R755" s="91">
        <v>0</v>
      </c>
      <c r="S755" s="91">
        <v>0</v>
      </c>
      <c r="T755" s="249">
        <v>2733.95</v>
      </c>
      <c r="U755" s="249">
        <v>216382.45</v>
      </c>
      <c r="V755" s="249">
        <v>0</v>
      </c>
      <c r="W755" s="249">
        <v>0</v>
      </c>
      <c r="X755" s="249">
        <v>0</v>
      </c>
      <c r="Y755" s="249">
        <v>0</v>
      </c>
      <c r="Z755" s="249">
        <v>0</v>
      </c>
      <c r="AA755" s="249">
        <v>0</v>
      </c>
      <c r="AB755" s="249">
        <v>0</v>
      </c>
      <c r="AC755" s="330">
        <v>28132.51</v>
      </c>
      <c r="AD755" s="249">
        <v>0</v>
      </c>
      <c r="AE755" s="249">
        <v>0</v>
      </c>
      <c r="AF755" s="249">
        <v>0</v>
      </c>
      <c r="AG755" s="249">
        <v>0</v>
      </c>
      <c r="AH755" s="249">
        <v>0</v>
      </c>
      <c r="AI755" s="249">
        <v>0</v>
      </c>
      <c r="AJ755" s="249">
        <v>57589.17</v>
      </c>
      <c r="AK755" s="249">
        <v>129968.1</v>
      </c>
      <c r="AL755" s="249">
        <v>12132.57</v>
      </c>
      <c r="AM755" s="91">
        <v>0</v>
      </c>
      <c r="AN755" s="249">
        <v>88501.28</v>
      </c>
      <c r="AO755" s="249">
        <v>0</v>
      </c>
      <c r="AP755" s="249">
        <v>5080</v>
      </c>
      <c r="AQ755" s="249">
        <v>0</v>
      </c>
      <c r="AR755" s="249">
        <v>0</v>
      </c>
      <c r="AS755" s="249">
        <v>302104.13</v>
      </c>
      <c r="AT755" s="249">
        <v>1613717.32</v>
      </c>
      <c r="AU755" s="249">
        <v>1378035.37</v>
      </c>
      <c r="AV755" s="92">
        <v>45046</v>
      </c>
      <c r="AW755" t="s">
        <v>3</v>
      </c>
      <c r="AX755">
        <v>2023</v>
      </c>
      <c r="AY755" t="s">
        <v>182</v>
      </c>
    </row>
    <row r="756" spans="1:51" x14ac:dyDescent="0.25">
      <c r="A756" s="247">
        <v>83</v>
      </c>
      <c r="B756" s="248" t="s">
        <v>96</v>
      </c>
      <c r="C756" s="249">
        <v>135924659.23000002</v>
      </c>
      <c r="D756" s="249">
        <v>345032.7</v>
      </c>
      <c r="E756" s="249">
        <v>0</v>
      </c>
      <c r="F756" s="249">
        <v>0</v>
      </c>
      <c r="G756" s="249">
        <v>15680.4</v>
      </c>
      <c r="H756" s="91">
        <v>0</v>
      </c>
      <c r="I756" s="91">
        <v>0</v>
      </c>
      <c r="J756" s="249">
        <v>4270960.24</v>
      </c>
      <c r="K756" s="249">
        <v>538595.84000000008</v>
      </c>
      <c r="L756" s="91">
        <v>0</v>
      </c>
      <c r="M756" s="249">
        <v>41863507.07</v>
      </c>
      <c r="N756" s="249">
        <v>32666347.120000001</v>
      </c>
      <c r="O756" s="249">
        <v>74529854.189999998</v>
      </c>
      <c r="P756" s="249">
        <v>4304622</v>
      </c>
      <c r="Q756" s="91">
        <v>0</v>
      </c>
      <c r="R756" s="91">
        <v>0</v>
      </c>
      <c r="S756" s="91">
        <v>0</v>
      </c>
      <c r="T756" s="249">
        <v>84004745.370000005</v>
      </c>
      <c r="U756" s="249">
        <v>3875299.0500000003</v>
      </c>
      <c r="V756" s="249">
        <v>151985.93</v>
      </c>
      <c r="W756" s="249">
        <v>75976.45</v>
      </c>
      <c r="X756" s="249">
        <v>344605.32</v>
      </c>
      <c r="Y756" s="249">
        <v>6014.8899999999994</v>
      </c>
      <c r="Z756" s="249">
        <v>0</v>
      </c>
      <c r="AA756" s="249">
        <v>78897.41</v>
      </c>
      <c r="AB756" s="249">
        <v>0</v>
      </c>
      <c r="AC756" s="330">
        <v>31678897.300000001</v>
      </c>
      <c r="AD756" s="249">
        <v>4888388.45</v>
      </c>
      <c r="AE756" s="249">
        <v>89830.63</v>
      </c>
      <c r="AF756" s="249">
        <v>0</v>
      </c>
      <c r="AG756" s="249">
        <v>0</v>
      </c>
      <c r="AH756" s="249">
        <v>0</v>
      </c>
      <c r="AI756" s="249">
        <v>0</v>
      </c>
      <c r="AJ756" s="249">
        <v>34478.85</v>
      </c>
      <c r="AK756" s="249">
        <v>5036419.74</v>
      </c>
      <c r="AL756" s="249">
        <v>422451.42</v>
      </c>
      <c r="AM756" s="91">
        <v>0</v>
      </c>
      <c r="AN756" s="249">
        <v>2562578.62</v>
      </c>
      <c r="AO756" s="249">
        <v>0</v>
      </c>
      <c r="AP756" s="249">
        <v>169536.12</v>
      </c>
      <c r="AQ756" s="249">
        <v>0</v>
      </c>
      <c r="AR756" s="249">
        <v>0</v>
      </c>
      <c r="AS756" s="249">
        <v>41224374.280000009</v>
      </c>
      <c r="AT756" s="249">
        <v>10695539.58</v>
      </c>
      <c r="AU756" s="249">
        <v>2504553.6800000002</v>
      </c>
      <c r="AV756" s="92">
        <v>45046</v>
      </c>
      <c r="AW756" t="s">
        <v>3</v>
      </c>
      <c r="AX756">
        <v>2023</v>
      </c>
      <c r="AY756" t="s">
        <v>158</v>
      </c>
    </row>
    <row r="757" spans="1:51" x14ac:dyDescent="0.25">
      <c r="A757" s="247">
        <v>40</v>
      </c>
      <c r="B757" s="248" t="s">
        <v>97</v>
      </c>
      <c r="C757" s="249">
        <v>36938833.899999999</v>
      </c>
      <c r="D757" s="249">
        <v>0</v>
      </c>
      <c r="E757" s="249">
        <v>0</v>
      </c>
      <c r="F757" s="249">
        <v>0</v>
      </c>
      <c r="G757" s="249">
        <v>0</v>
      </c>
      <c r="H757" s="91">
        <v>0</v>
      </c>
      <c r="I757" s="91">
        <v>0</v>
      </c>
      <c r="J757" s="249">
        <v>10422.200000000001</v>
      </c>
      <c r="K757" s="249">
        <v>54513.33</v>
      </c>
      <c r="L757" s="91">
        <v>0</v>
      </c>
      <c r="M757" s="249">
        <v>3215922.4499999997</v>
      </c>
      <c r="N757" s="249">
        <v>13489514.100000001</v>
      </c>
      <c r="O757" s="249">
        <v>16705436.550000001</v>
      </c>
      <c r="P757" s="249">
        <v>49217.120000000003</v>
      </c>
      <c r="Q757" s="91">
        <v>0</v>
      </c>
      <c r="R757" s="91">
        <v>0</v>
      </c>
      <c r="S757" s="91">
        <v>0</v>
      </c>
      <c r="T757" s="249">
        <v>16819589.199999999</v>
      </c>
      <c r="U757" s="249">
        <v>486392.53</v>
      </c>
      <c r="V757" s="249">
        <v>172935.01</v>
      </c>
      <c r="W757" s="249">
        <v>1421.03</v>
      </c>
      <c r="X757" s="249">
        <v>2789</v>
      </c>
      <c r="Y757" s="249">
        <v>28920.77</v>
      </c>
      <c r="Z757" s="249">
        <v>0</v>
      </c>
      <c r="AA757" s="249">
        <v>12535.48</v>
      </c>
      <c r="AB757" s="249">
        <v>0</v>
      </c>
      <c r="AC757" s="330">
        <v>1433147.33</v>
      </c>
      <c r="AD757" s="249">
        <v>14311393.58</v>
      </c>
      <c r="AE757" s="249">
        <v>247851.36</v>
      </c>
      <c r="AF757" s="249">
        <v>0</v>
      </c>
      <c r="AG757" s="249">
        <v>0</v>
      </c>
      <c r="AH757" s="249">
        <v>0</v>
      </c>
      <c r="AI757" s="249">
        <v>0</v>
      </c>
      <c r="AJ757" s="249">
        <v>0</v>
      </c>
      <c r="AK757" s="249">
        <v>335599.78</v>
      </c>
      <c r="AL757" s="249">
        <v>32991.699999999997</v>
      </c>
      <c r="AM757" s="91">
        <v>0</v>
      </c>
      <c r="AN757" s="249">
        <v>288752.45</v>
      </c>
      <c r="AO757" s="249">
        <v>0</v>
      </c>
      <c r="AP757" s="249">
        <v>16903.169999999998</v>
      </c>
      <c r="AQ757" s="249">
        <v>0</v>
      </c>
      <c r="AR757" s="249">
        <v>0</v>
      </c>
      <c r="AS757" s="249">
        <v>16697386.09</v>
      </c>
      <c r="AT757" s="249">
        <v>3421858.61</v>
      </c>
      <c r="AU757" s="249">
        <v>2747611.51</v>
      </c>
      <c r="AV757" s="92">
        <v>45046</v>
      </c>
      <c r="AW757" t="s">
        <v>3</v>
      </c>
      <c r="AX757">
        <v>2023</v>
      </c>
      <c r="AY757" t="s">
        <v>166</v>
      </c>
    </row>
    <row r="758" spans="1:51" x14ac:dyDescent="0.25">
      <c r="A758" s="247">
        <v>24</v>
      </c>
      <c r="B758" s="248" t="s">
        <v>98</v>
      </c>
      <c r="C758" s="249">
        <v>43923202.680000007</v>
      </c>
      <c r="D758" s="249">
        <v>1514221.17</v>
      </c>
      <c r="E758" s="249">
        <v>0</v>
      </c>
      <c r="F758" s="249">
        <v>0</v>
      </c>
      <c r="G758" s="249">
        <v>3366745.97</v>
      </c>
      <c r="H758" s="91">
        <v>0</v>
      </c>
      <c r="I758" s="91">
        <v>0</v>
      </c>
      <c r="J758" s="249">
        <v>595926.68000000005</v>
      </c>
      <c r="K758" s="249">
        <v>845535.57000000007</v>
      </c>
      <c r="L758" s="91">
        <v>0</v>
      </c>
      <c r="M758" s="249">
        <v>24959.919999999998</v>
      </c>
      <c r="N758" s="249">
        <v>34404220.090000004</v>
      </c>
      <c r="O758" s="249">
        <v>34429180.010000005</v>
      </c>
      <c r="P758" s="249">
        <v>266027.53000000003</v>
      </c>
      <c r="Q758" s="91">
        <v>0</v>
      </c>
      <c r="R758" s="91">
        <v>0</v>
      </c>
      <c r="S758" s="91">
        <v>0</v>
      </c>
      <c r="T758" s="249">
        <v>41017636.930000007</v>
      </c>
      <c r="U758" s="249">
        <v>20765.03</v>
      </c>
      <c r="V758" s="249">
        <v>0</v>
      </c>
      <c r="W758" s="249">
        <v>0</v>
      </c>
      <c r="X758" s="249">
        <v>111138.76</v>
      </c>
      <c r="Y758" s="249">
        <v>0</v>
      </c>
      <c r="Z758" s="249">
        <v>0</v>
      </c>
      <c r="AA758" s="249">
        <v>107592.76</v>
      </c>
      <c r="AB758" s="249">
        <v>0</v>
      </c>
      <c r="AC758" s="330">
        <v>0</v>
      </c>
      <c r="AD758" s="249">
        <v>1444488.01</v>
      </c>
      <c r="AE758" s="249">
        <v>0</v>
      </c>
      <c r="AF758" s="249">
        <v>0</v>
      </c>
      <c r="AG758" s="249">
        <v>0</v>
      </c>
      <c r="AH758" s="249">
        <v>0</v>
      </c>
      <c r="AI758" s="249">
        <v>0</v>
      </c>
      <c r="AJ758" s="249">
        <v>1158975.78</v>
      </c>
      <c r="AK758" s="249">
        <v>46175.39</v>
      </c>
      <c r="AL758" s="249">
        <v>0</v>
      </c>
      <c r="AM758" s="91">
        <v>0</v>
      </c>
      <c r="AN758" s="249">
        <v>16430.02</v>
      </c>
      <c r="AO758" s="249">
        <v>0</v>
      </c>
      <c r="AP758" s="249">
        <v>0</v>
      </c>
      <c r="AQ758" s="249">
        <v>0</v>
      </c>
      <c r="AR758" s="249">
        <v>0</v>
      </c>
      <c r="AS758" s="249">
        <v>2842960.34</v>
      </c>
      <c r="AT758" s="249">
        <v>62605.41</v>
      </c>
      <c r="AU758" s="249">
        <v>0</v>
      </c>
      <c r="AV758" s="92">
        <v>45046</v>
      </c>
      <c r="AW758" t="s">
        <v>3</v>
      </c>
      <c r="AX758">
        <v>2023</v>
      </c>
      <c r="AY758" t="s">
        <v>164</v>
      </c>
    </row>
    <row r="759" spans="1:51" x14ac:dyDescent="0.25">
      <c r="A759" s="247">
        <v>124</v>
      </c>
      <c r="B759" s="248" t="s">
        <v>99</v>
      </c>
      <c r="C759" s="249">
        <v>4741892.6800000006</v>
      </c>
      <c r="D759" s="249">
        <v>0</v>
      </c>
      <c r="E759" s="249">
        <v>0</v>
      </c>
      <c r="F759" s="249">
        <v>0</v>
      </c>
      <c r="G759" s="249">
        <v>0</v>
      </c>
      <c r="H759" s="91">
        <v>0</v>
      </c>
      <c r="I759" s="91">
        <v>0</v>
      </c>
      <c r="J759" s="249">
        <v>0</v>
      </c>
      <c r="K759" s="249">
        <v>0</v>
      </c>
      <c r="L759" s="91">
        <v>0</v>
      </c>
      <c r="M759" s="249">
        <v>0</v>
      </c>
      <c r="N759" s="249">
        <v>0</v>
      </c>
      <c r="O759" s="249">
        <v>0</v>
      </c>
      <c r="P759" s="249">
        <v>0</v>
      </c>
      <c r="Q759" s="91">
        <v>0</v>
      </c>
      <c r="R759" s="91">
        <v>0</v>
      </c>
      <c r="S759" s="91">
        <v>0</v>
      </c>
      <c r="T759" s="249">
        <v>0</v>
      </c>
      <c r="U759" s="249">
        <v>12075.53</v>
      </c>
      <c r="V759" s="249">
        <v>0</v>
      </c>
      <c r="W759" s="249">
        <v>0</v>
      </c>
      <c r="X759" s="249">
        <v>0</v>
      </c>
      <c r="Y759" s="249">
        <v>0</v>
      </c>
      <c r="Z759" s="249">
        <v>0</v>
      </c>
      <c r="AA759" s="249">
        <v>0</v>
      </c>
      <c r="AB759" s="249">
        <v>0</v>
      </c>
      <c r="AC759" s="330">
        <v>0</v>
      </c>
      <c r="AD759" s="249">
        <v>0</v>
      </c>
      <c r="AE759" s="249">
        <v>0</v>
      </c>
      <c r="AF759" s="249">
        <v>0</v>
      </c>
      <c r="AG759" s="249">
        <v>0</v>
      </c>
      <c r="AH759" s="249">
        <v>0</v>
      </c>
      <c r="AI759" s="249">
        <v>0</v>
      </c>
      <c r="AJ759" s="249">
        <v>0</v>
      </c>
      <c r="AK759" s="249">
        <v>935962.46</v>
      </c>
      <c r="AL759" s="249">
        <v>71021.759999999995</v>
      </c>
      <c r="AM759" s="91">
        <v>0</v>
      </c>
      <c r="AN759" s="249">
        <v>47128.04</v>
      </c>
      <c r="AO759" s="249">
        <v>0</v>
      </c>
      <c r="AP759" s="249">
        <v>0</v>
      </c>
      <c r="AQ759" s="249">
        <v>0</v>
      </c>
      <c r="AR759" s="249">
        <v>0</v>
      </c>
      <c r="AS759" s="249">
        <v>12075.53</v>
      </c>
      <c r="AT759" s="249">
        <v>4729817.1500000004</v>
      </c>
      <c r="AU759" s="249">
        <v>3675704.89</v>
      </c>
      <c r="AV759" s="92">
        <v>45046</v>
      </c>
      <c r="AW759" t="s">
        <v>3</v>
      </c>
      <c r="AX759">
        <v>2023</v>
      </c>
      <c r="AY759" t="s">
        <v>289</v>
      </c>
    </row>
    <row r="760" spans="1:51" x14ac:dyDescent="0.25">
      <c r="A760" s="247">
        <v>70</v>
      </c>
      <c r="B760" s="248" t="s">
        <v>100</v>
      </c>
      <c r="C760" s="249">
        <v>1178089.73</v>
      </c>
      <c r="D760" s="249">
        <v>0</v>
      </c>
      <c r="E760" s="249">
        <v>0</v>
      </c>
      <c r="F760" s="249">
        <v>0</v>
      </c>
      <c r="G760" s="249">
        <v>0</v>
      </c>
      <c r="H760" s="91">
        <v>0</v>
      </c>
      <c r="I760" s="91">
        <v>0</v>
      </c>
      <c r="J760" s="249">
        <v>0</v>
      </c>
      <c r="K760" s="249">
        <v>0</v>
      </c>
      <c r="L760" s="91">
        <v>0</v>
      </c>
      <c r="M760" s="249">
        <v>0</v>
      </c>
      <c r="N760" s="249">
        <v>0</v>
      </c>
      <c r="O760" s="249">
        <v>0</v>
      </c>
      <c r="P760" s="249">
        <v>1178089.73</v>
      </c>
      <c r="Q760" s="91">
        <v>0</v>
      </c>
      <c r="R760" s="91">
        <v>0</v>
      </c>
      <c r="S760" s="91">
        <v>0</v>
      </c>
      <c r="T760" s="249">
        <v>1178089.73</v>
      </c>
      <c r="U760" s="249">
        <v>0</v>
      </c>
      <c r="V760" s="249">
        <v>0</v>
      </c>
      <c r="W760" s="249">
        <v>0</v>
      </c>
      <c r="X760" s="249">
        <v>0</v>
      </c>
      <c r="Y760" s="249">
        <v>0</v>
      </c>
      <c r="Z760" s="249">
        <v>0</v>
      </c>
      <c r="AA760" s="249">
        <v>0</v>
      </c>
      <c r="AB760" s="249">
        <v>0</v>
      </c>
      <c r="AC760" s="330">
        <v>0</v>
      </c>
      <c r="AD760" s="249">
        <v>0</v>
      </c>
      <c r="AE760" s="249">
        <v>0</v>
      </c>
      <c r="AF760" s="249">
        <v>0</v>
      </c>
      <c r="AG760" s="249">
        <v>0</v>
      </c>
      <c r="AH760" s="249">
        <v>0</v>
      </c>
      <c r="AI760" s="249">
        <v>0</v>
      </c>
      <c r="AJ760" s="249">
        <v>0</v>
      </c>
      <c r="AK760" s="249">
        <v>0</v>
      </c>
      <c r="AL760" s="249">
        <v>0</v>
      </c>
      <c r="AM760" s="91">
        <v>0</v>
      </c>
      <c r="AN760" s="249">
        <v>0</v>
      </c>
      <c r="AO760" s="249">
        <v>0</v>
      </c>
      <c r="AP760" s="249">
        <v>0</v>
      </c>
      <c r="AQ760" s="249">
        <v>0</v>
      </c>
      <c r="AR760" s="249">
        <v>0</v>
      </c>
      <c r="AS760" s="249">
        <v>0</v>
      </c>
      <c r="AT760" s="249">
        <v>0</v>
      </c>
      <c r="AU760" s="249">
        <v>0</v>
      </c>
      <c r="AV760" s="92">
        <v>45046</v>
      </c>
      <c r="AW760" t="s">
        <v>3</v>
      </c>
      <c r="AX760">
        <v>2023</v>
      </c>
      <c r="AY760" t="s">
        <v>181</v>
      </c>
    </row>
    <row r="761" spans="1:51" x14ac:dyDescent="0.25">
      <c r="A761" s="247">
        <v>119</v>
      </c>
      <c r="B761" s="248" t="s">
        <v>101</v>
      </c>
      <c r="C761" s="249">
        <v>0</v>
      </c>
      <c r="D761" s="249">
        <v>0</v>
      </c>
      <c r="E761" s="249">
        <v>0</v>
      </c>
      <c r="F761" s="249">
        <v>0</v>
      </c>
      <c r="G761" s="249">
        <v>0</v>
      </c>
      <c r="H761" s="91">
        <v>0</v>
      </c>
      <c r="I761" s="91">
        <v>0</v>
      </c>
      <c r="J761" s="249">
        <v>0</v>
      </c>
      <c r="K761" s="249">
        <v>0</v>
      </c>
      <c r="L761" s="91">
        <v>0</v>
      </c>
      <c r="M761" s="249">
        <v>0</v>
      </c>
      <c r="N761" s="249">
        <v>0</v>
      </c>
      <c r="O761" s="249">
        <v>0</v>
      </c>
      <c r="P761" s="249">
        <v>0</v>
      </c>
      <c r="Q761" s="91">
        <v>0</v>
      </c>
      <c r="R761" s="91">
        <v>0</v>
      </c>
      <c r="S761" s="91">
        <v>0</v>
      </c>
      <c r="T761" s="249">
        <v>0</v>
      </c>
      <c r="U761" s="249">
        <v>0</v>
      </c>
      <c r="V761" s="249">
        <v>0</v>
      </c>
      <c r="W761" s="249">
        <v>0</v>
      </c>
      <c r="X761" s="249">
        <v>0</v>
      </c>
      <c r="Y761" s="249">
        <v>0</v>
      </c>
      <c r="Z761" s="249">
        <v>0</v>
      </c>
      <c r="AA761" s="249">
        <v>0</v>
      </c>
      <c r="AB761" s="249">
        <v>0</v>
      </c>
      <c r="AC761" s="330">
        <v>0</v>
      </c>
      <c r="AD761" s="249">
        <v>0</v>
      </c>
      <c r="AE761" s="249">
        <v>0</v>
      </c>
      <c r="AF761" s="249">
        <v>0</v>
      </c>
      <c r="AG761" s="249">
        <v>0</v>
      </c>
      <c r="AH761" s="249">
        <v>0</v>
      </c>
      <c r="AI761" s="249">
        <v>0</v>
      </c>
      <c r="AJ761" s="249">
        <v>0</v>
      </c>
      <c r="AK761" s="249">
        <v>0</v>
      </c>
      <c r="AL761" s="249">
        <v>0</v>
      </c>
      <c r="AM761" s="91">
        <v>0</v>
      </c>
      <c r="AN761" s="249">
        <v>0</v>
      </c>
      <c r="AO761" s="249">
        <v>0</v>
      </c>
      <c r="AP761" s="249">
        <v>0</v>
      </c>
      <c r="AQ761" s="249">
        <v>0</v>
      </c>
      <c r="AR761" s="249">
        <v>0</v>
      </c>
      <c r="AS761" s="249">
        <v>0</v>
      </c>
      <c r="AT761" s="249">
        <v>0</v>
      </c>
      <c r="AU761" s="249">
        <v>0</v>
      </c>
      <c r="AV761" s="92">
        <v>45046</v>
      </c>
      <c r="AW761" t="s">
        <v>3</v>
      </c>
      <c r="AX761">
        <v>2023</v>
      </c>
      <c r="AY761" t="s">
        <v>189</v>
      </c>
    </row>
    <row r="762" spans="1:51" x14ac:dyDescent="0.25">
      <c r="A762" s="247">
        <v>108</v>
      </c>
      <c r="B762" s="248" t="s">
        <v>102</v>
      </c>
      <c r="C762" s="249">
        <v>1316811.82</v>
      </c>
      <c r="D762" s="249">
        <v>7991.24</v>
      </c>
      <c r="E762" s="249">
        <v>0</v>
      </c>
      <c r="F762" s="249">
        <v>0</v>
      </c>
      <c r="G762" s="249">
        <v>0</v>
      </c>
      <c r="H762" s="91">
        <v>0</v>
      </c>
      <c r="I762" s="91">
        <v>0</v>
      </c>
      <c r="J762" s="249">
        <v>3259.59</v>
      </c>
      <c r="K762" s="249">
        <v>0</v>
      </c>
      <c r="L762" s="91">
        <v>0</v>
      </c>
      <c r="M762" s="249">
        <v>483165.64</v>
      </c>
      <c r="N762" s="249">
        <v>4124.1499999999996</v>
      </c>
      <c r="O762" s="249">
        <v>487289.79000000004</v>
      </c>
      <c r="P762" s="249">
        <v>15759.91</v>
      </c>
      <c r="Q762" s="91">
        <v>0</v>
      </c>
      <c r="R762" s="91">
        <v>0</v>
      </c>
      <c r="S762" s="91">
        <v>0</v>
      </c>
      <c r="T762" s="249">
        <v>514300.52999999997</v>
      </c>
      <c r="U762" s="249">
        <v>5931.7</v>
      </c>
      <c r="V762" s="249">
        <v>0</v>
      </c>
      <c r="W762" s="249">
        <v>0</v>
      </c>
      <c r="X762" s="249">
        <v>0</v>
      </c>
      <c r="Y762" s="249">
        <v>0</v>
      </c>
      <c r="Z762" s="249">
        <v>0</v>
      </c>
      <c r="AA762" s="249">
        <v>36558.949999999997</v>
      </c>
      <c r="AB762" s="249">
        <v>0</v>
      </c>
      <c r="AC762" s="330">
        <v>263958.27999999997</v>
      </c>
      <c r="AD762" s="249">
        <v>0</v>
      </c>
      <c r="AE762" s="249">
        <v>466261.34</v>
      </c>
      <c r="AF762" s="249">
        <v>0</v>
      </c>
      <c r="AG762" s="249">
        <v>0</v>
      </c>
      <c r="AH762" s="249">
        <v>0</v>
      </c>
      <c r="AI762" s="249">
        <v>0</v>
      </c>
      <c r="AJ762" s="249">
        <v>0</v>
      </c>
      <c r="AK762" s="249">
        <v>0</v>
      </c>
      <c r="AL762" s="249">
        <v>0</v>
      </c>
      <c r="AM762" s="91">
        <v>0</v>
      </c>
      <c r="AN762" s="249">
        <v>18298.02</v>
      </c>
      <c r="AO762" s="249">
        <v>0</v>
      </c>
      <c r="AP762" s="249">
        <v>0</v>
      </c>
      <c r="AQ762" s="249">
        <v>0</v>
      </c>
      <c r="AR762" s="249">
        <v>0</v>
      </c>
      <c r="AS762" s="249">
        <v>772710.27</v>
      </c>
      <c r="AT762" s="249">
        <v>29801.02</v>
      </c>
      <c r="AU762" s="249">
        <v>11503</v>
      </c>
      <c r="AV762" s="92">
        <v>45046</v>
      </c>
      <c r="AW762" t="s">
        <v>3</v>
      </c>
      <c r="AX762">
        <v>2023</v>
      </c>
      <c r="AY762" t="s">
        <v>183</v>
      </c>
    </row>
    <row r="763" spans="1:51" x14ac:dyDescent="0.25">
      <c r="A763" s="247">
        <v>93</v>
      </c>
      <c r="B763" s="248" t="s">
        <v>103</v>
      </c>
      <c r="C763" s="249">
        <v>7972500.2800000003</v>
      </c>
      <c r="D763" s="249">
        <v>0</v>
      </c>
      <c r="E763" s="249">
        <v>0</v>
      </c>
      <c r="F763" s="249">
        <v>0</v>
      </c>
      <c r="G763" s="249">
        <v>0</v>
      </c>
      <c r="H763" s="91">
        <v>0</v>
      </c>
      <c r="I763" s="91">
        <v>0</v>
      </c>
      <c r="J763" s="249">
        <v>1616.95</v>
      </c>
      <c r="K763" s="249">
        <v>0</v>
      </c>
      <c r="L763" s="91">
        <v>0</v>
      </c>
      <c r="M763" s="249">
        <v>3.27</v>
      </c>
      <c r="N763" s="249">
        <v>0</v>
      </c>
      <c r="O763" s="249">
        <v>3.27</v>
      </c>
      <c r="P763" s="249">
        <v>1259.42</v>
      </c>
      <c r="Q763" s="91">
        <v>0</v>
      </c>
      <c r="R763" s="91">
        <v>0</v>
      </c>
      <c r="S763" s="91">
        <v>0</v>
      </c>
      <c r="T763" s="249">
        <v>2879.6400000000003</v>
      </c>
      <c r="U763" s="249">
        <v>80455.16</v>
      </c>
      <c r="V763" s="249">
        <v>15854.72</v>
      </c>
      <c r="W763" s="249">
        <v>0</v>
      </c>
      <c r="X763" s="249">
        <v>483136.14</v>
      </c>
      <c r="Y763" s="249">
        <v>19853.43</v>
      </c>
      <c r="Z763" s="249">
        <v>0</v>
      </c>
      <c r="AA763" s="249">
        <v>0</v>
      </c>
      <c r="AB763" s="249">
        <v>0</v>
      </c>
      <c r="AC763" s="330">
        <v>0</v>
      </c>
      <c r="AD763" s="249">
        <v>0</v>
      </c>
      <c r="AE763" s="249">
        <v>6121</v>
      </c>
      <c r="AF763" s="249">
        <v>0</v>
      </c>
      <c r="AG763" s="249">
        <v>0</v>
      </c>
      <c r="AH763" s="249">
        <v>0</v>
      </c>
      <c r="AI763" s="249">
        <v>0</v>
      </c>
      <c r="AJ763" s="249">
        <v>0</v>
      </c>
      <c r="AK763" s="249">
        <v>213757.61</v>
      </c>
      <c r="AL763" s="249">
        <v>145019.15</v>
      </c>
      <c r="AM763" s="91">
        <v>0</v>
      </c>
      <c r="AN763" s="249">
        <v>412128.76</v>
      </c>
      <c r="AO763" s="249">
        <v>0</v>
      </c>
      <c r="AP763" s="249">
        <v>3199.2</v>
      </c>
      <c r="AQ763" s="249">
        <v>0</v>
      </c>
      <c r="AR763" s="249">
        <v>0</v>
      </c>
      <c r="AS763" s="249">
        <v>605420.45000000007</v>
      </c>
      <c r="AT763" s="249">
        <v>7364200.1900000004</v>
      </c>
      <c r="AU763" s="249">
        <v>6590095.4700000007</v>
      </c>
      <c r="AV763" s="92">
        <v>45046</v>
      </c>
      <c r="AW763" t="s">
        <v>3</v>
      </c>
      <c r="AX763">
        <v>2023</v>
      </c>
      <c r="AY763" t="s">
        <v>175</v>
      </c>
    </row>
    <row r="764" spans="1:51" x14ac:dyDescent="0.25">
      <c r="A764" s="247">
        <v>32</v>
      </c>
      <c r="B764" s="248" t="s">
        <v>104</v>
      </c>
      <c r="C764" s="249">
        <v>0</v>
      </c>
      <c r="D764" s="249">
        <v>0</v>
      </c>
      <c r="E764" s="249">
        <v>0</v>
      </c>
      <c r="F764" s="249">
        <v>0</v>
      </c>
      <c r="G764" s="249">
        <v>0</v>
      </c>
      <c r="H764" s="91">
        <v>0</v>
      </c>
      <c r="I764" s="91">
        <v>0</v>
      </c>
      <c r="J764" s="249">
        <v>0</v>
      </c>
      <c r="K764" s="249">
        <v>0</v>
      </c>
      <c r="L764" s="91">
        <v>0</v>
      </c>
      <c r="M764" s="249">
        <v>0</v>
      </c>
      <c r="N764" s="249">
        <v>0</v>
      </c>
      <c r="O764" s="249">
        <v>0</v>
      </c>
      <c r="P764" s="249">
        <v>0</v>
      </c>
      <c r="Q764" s="91">
        <v>0</v>
      </c>
      <c r="R764" s="91">
        <v>0</v>
      </c>
      <c r="S764" s="91">
        <v>0</v>
      </c>
      <c r="T764" s="249">
        <v>0</v>
      </c>
      <c r="U764" s="249">
        <v>0</v>
      </c>
      <c r="V764" s="249">
        <v>0</v>
      </c>
      <c r="W764" s="249">
        <v>0</v>
      </c>
      <c r="X764" s="249">
        <v>0</v>
      </c>
      <c r="Y764" s="249">
        <v>0</v>
      </c>
      <c r="Z764" s="249">
        <v>0</v>
      </c>
      <c r="AA764" s="249">
        <v>0</v>
      </c>
      <c r="AB764" s="249">
        <v>0</v>
      </c>
      <c r="AC764" s="330">
        <v>0</v>
      </c>
      <c r="AD764" s="249">
        <v>0</v>
      </c>
      <c r="AE764" s="249">
        <v>0</v>
      </c>
      <c r="AF764" s="249">
        <v>0</v>
      </c>
      <c r="AG764" s="249">
        <v>0</v>
      </c>
      <c r="AH764" s="249">
        <v>0</v>
      </c>
      <c r="AI764" s="249">
        <v>0</v>
      </c>
      <c r="AJ764" s="249">
        <v>0</v>
      </c>
      <c r="AK764" s="249">
        <v>0</v>
      </c>
      <c r="AL764" s="249">
        <v>0</v>
      </c>
      <c r="AM764" s="91">
        <v>0</v>
      </c>
      <c r="AN764" s="249">
        <v>0</v>
      </c>
      <c r="AO764" s="249">
        <v>0</v>
      </c>
      <c r="AP764" s="249">
        <v>0</v>
      </c>
      <c r="AQ764" s="249">
        <v>0</v>
      </c>
      <c r="AR764" s="249">
        <v>0</v>
      </c>
      <c r="AS764" s="249">
        <v>0</v>
      </c>
      <c r="AT764" s="249">
        <v>0</v>
      </c>
      <c r="AU764" s="249">
        <v>0</v>
      </c>
      <c r="AV764" s="92">
        <v>45077</v>
      </c>
      <c r="AW764" t="s">
        <v>4</v>
      </c>
      <c r="AX764">
        <v>2023</v>
      </c>
      <c r="AY764" t="s">
        <v>287</v>
      </c>
    </row>
    <row r="765" spans="1:51" x14ac:dyDescent="0.25">
      <c r="A765" s="247">
        <v>107</v>
      </c>
      <c r="B765" s="248" t="s">
        <v>60</v>
      </c>
      <c r="C765" s="249">
        <v>145112859.75</v>
      </c>
      <c r="D765" s="249">
        <v>0</v>
      </c>
      <c r="E765" s="249">
        <v>0</v>
      </c>
      <c r="F765" s="249">
        <v>0</v>
      </c>
      <c r="G765" s="249">
        <v>156462.06</v>
      </c>
      <c r="H765" s="91">
        <v>0</v>
      </c>
      <c r="I765" s="91">
        <v>0</v>
      </c>
      <c r="J765" s="249">
        <v>128070.35</v>
      </c>
      <c r="K765" s="249">
        <v>671326.87</v>
      </c>
      <c r="L765" s="91">
        <v>0</v>
      </c>
      <c r="M765" s="249">
        <v>4332979.7699999996</v>
      </c>
      <c r="N765" s="249">
        <v>72586973.109999999</v>
      </c>
      <c r="O765" s="249">
        <v>76919952.879999995</v>
      </c>
      <c r="P765" s="249">
        <v>974520.9</v>
      </c>
      <c r="Q765" s="91">
        <v>0</v>
      </c>
      <c r="R765" s="91">
        <v>0</v>
      </c>
      <c r="S765" s="91">
        <v>0</v>
      </c>
      <c r="T765" s="249">
        <v>78850333.060000002</v>
      </c>
      <c r="U765" s="249">
        <v>100121.95</v>
      </c>
      <c r="V765" s="249">
        <v>33943.64</v>
      </c>
      <c r="W765" s="249">
        <v>4345.75</v>
      </c>
      <c r="X765" s="249">
        <v>725883.99</v>
      </c>
      <c r="Y765" s="249">
        <v>12305</v>
      </c>
      <c r="Z765" s="249">
        <v>0</v>
      </c>
      <c r="AA765" s="249">
        <v>402197.54</v>
      </c>
      <c r="AB765" s="249">
        <v>0</v>
      </c>
      <c r="AC765" s="330">
        <v>3816470.32</v>
      </c>
      <c r="AD765" s="249">
        <v>8431230.6099999994</v>
      </c>
      <c r="AE765" s="249">
        <v>1076858.1499999999</v>
      </c>
      <c r="AF765" s="249">
        <v>0</v>
      </c>
      <c r="AG765" s="249">
        <v>0</v>
      </c>
      <c r="AH765" s="249">
        <v>0</v>
      </c>
      <c r="AI765" s="249">
        <v>0</v>
      </c>
      <c r="AJ765" s="249">
        <v>38677422.549999997</v>
      </c>
      <c r="AK765" s="249">
        <v>2111036.34</v>
      </c>
      <c r="AL765" s="249">
        <v>553791.5</v>
      </c>
      <c r="AM765" s="91">
        <v>0</v>
      </c>
      <c r="AN765" s="249">
        <v>1937673.11</v>
      </c>
      <c r="AO765" s="249">
        <v>0</v>
      </c>
      <c r="AP765" s="249">
        <v>0</v>
      </c>
      <c r="AQ765" s="249">
        <v>0</v>
      </c>
      <c r="AR765" s="249">
        <v>0</v>
      </c>
      <c r="AS765" s="249">
        <v>53280779.5</v>
      </c>
      <c r="AT765" s="249">
        <v>12981747.190000001</v>
      </c>
      <c r="AU765" s="249">
        <v>8379246.2400000002</v>
      </c>
      <c r="AV765" s="92">
        <v>45077</v>
      </c>
      <c r="AW765" t="s">
        <v>4</v>
      </c>
      <c r="AX765">
        <v>2023</v>
      </c>
      <c r="AY765" t="s">
        <v>160</v>
      </c>
    </row>
    <row r="766" spans="1:51" x14ac:dyDescent="0.25">
      <c r="A766" s="247">
        <v>66</v>
      </c>
      <c r="B766" s="248" t="s">
        <v>61</v>
      </c>
      <c r="C766" s="249">
        <v>9798914.4800000004</v>
      </c>
      <c r="D766" s="249">
        <v>0</v>
      </c>
      <c r="E766" s="249">
        <v>0</v>
      </c>
      <c r="F766" s="249">
        <v>0</v>
      </c>
      <c r="G766" s="249">
        <v>0</v>
      </c>
      <c r="H766" s="91">
        <v>0</v>
      </c>
      <c r="I766" s="91">
        <v>0</v>
      </c>
      <c r="J766" s="249">
        <v>0</v>
      </c>
      <c r="K766" s="249">
        <v>373581.17</v>
      </c>
      <c r="L766" s="91">
        <v>0</v>
      </c>
      <c r="M766" s="249">
        <v>0</v>
      </c>
      <c r="N766" s="249">
        <v>0</v>
      </c>
      <c r="O766" s="249">
        <v>0</v>
      </c>
      <c r="P766" s="249">
        <v>0</v>
      </c>
      <c r="Q766" s="91">
        <v>0</v>
      </c>
      <c r="R766" s="91">
        <v>0</v>
      </c>
      <c r="S766" s="91">
        <v>0</v>
      </c>
      <c r="T766" s="249">
        <v>373581.17</v>
      </c>
      <c r="U766" s="249">
        <v>245571.23</v>
      </c>
      <c r="V766" s="249">
        <v>4587991.43</v>
      </c>
      <c r="W766" s="249">
        <v>0</v>
      </c>
      <c r="X766" s="249">
        <v>2592344.35</v>
      </c>
      <c r="Y766" s="249">
        <v>0</v>
      </c>
      <c r="Z766" s="249">
        <v>0</v>
      </c>
      <c r="AA766" s="249">
        <v>0</v>
      </c>
      <c r="AB766" s="249">
        <v>0</v>
      </c>
      <c r="AC766" s="330">
        <v>0</v>
      </c>
      <c r="AD766" s="249">
        <v>0</v>
      </c>
      <c r="AE766" s="249">
        <v>0</v>
      </c>
      <c r="AF766" s="249">
        <v>0</v>
      </c>
      <c r="AG766" s="249">
        <v>0</v>
      </c>
      <c r="AH766" s="249">
        <v>0</v>
      </c>
      <c r="AI766" s="249">
        <v>0</v>
      </c>
      <c r="AJ766" s="249">
        <v>0</v>
      </c>
      <c r="AK766" s="249">
        <v>0</v>
      </c>
      <c r="AL766" s="249">
        <v>461552.48</v>
      </c>
      <c r="AM766" s="91">
        <v>0</v>
      </c>
      <c r="AN766" s="249">
        <v>745282.26</v>
      </c>
      <c r="AO766" s="249">
        <v>792591.56</v>
      </c>
      <c r="AP766" s="249">
        <v>0</v>
      </c>
      <c r="AQ766" s="249">
        <v>0</v>
      </c>
      <c r="AR766" s="249">
        <v>0</v>
      </c>
      <c r="AS766" s="249">
        <v>7425907.0099999998</v>
      </c>
      <c r="AT766" s="249">
        <v>1999426.3</v>
      </c>
      <c r="AU766" s="249">
        <v>0</v>
      </c>
      <c r="AV766" s="92">
        <v>45077</v>
      </c>
      <c r="AW766" t="s">
        <v>4</v>
      </c>
      <c r="AX766">
        <v>2023</v>
      </c>
      <c r="AY766" t="s">
        <v>178</v>
      </c>
    </row>
    <row r="767" spans="1:51" x14ac:dyDescent="0.25">
      <c r="A767" s="247">
        <v>44</v>
      </c>
      <c r="B767" s="248" t="s">
        <v>62</v>
      </c>
      <c r="C767" s="249">
        <v>26278448.329999998</v>
      </c>
      <c r="D767" s="249">
        <v>13703.19</v>
      </c>
      <c r="E767" s="249">
        <v>0</v>
      </c>
      <c r="F767" s="249">
        <v>0</v>
      </c>
      <c r="G767" s="249">
        <v>138980.76</v>
      </c>
      <c r="H767" s="91">
        <v>0</v>
      </c>
      <c r="I767" s="91">
        <v>0</v>
      </c>
      <c r="J767" s="249">
        <v>114618.56</v>
      </c>
      <c r="K767" s="249">
        <v>1603983.75</v>
      </c>
      <c r="L767" s="91">
        <v>0</v>
      </c>
      <c r="M767" s="249">
        <v>9319129</v>
      </c>
      <c r="N767" s="249">
        <v>8990476.8699999992</v>
      </c>
      <c r="O767" s="249">
        <v>18309605.869999997</v>
      </c>
      <c r="P767" s="249">
        <v>573595.71</v>
      </c>
      <c r="Q767" s="91">
        <v>0</v>
      </c>
      <c r="R767" s="91">
        <v>0</v>
      </c>
      <c r="S767" s="91">
        <v>0</v>
      </c>
      <c r="T767" s="249">
        <v>20754487.84</v>
      </c>
      <c r="U767" s="249">
        <v>182135.38</v>
      </c>
      <c r="V767" s="249">
        <v>116834.03</v>
      </c>
      <c r="W767" s="249">
        <v>112854.39999999999</v>
      </c>
      <c r="X767" s="249">
        <v>0</v>
      </c>
      <c r="Y767" s="249">
        <v>87367.27</v>
      </c>
      <c r="Z767" s="249">
        <v>0</v>
      </c>
      <c r="AA767" s="249">
        <v>2145.4699999999998</v>
      </c>
      <c r="AB767" s="249">
        <v>0</v>
      </c>
      <c r="AC767" s="330">
        <v>989101.68</v>
      </c>
      <c r="AD767" s="249">
        <v>391137.38</v>
      </c>
      <c r="AE767" s="249">
        <v>3919.43</v>
      </c>
      <c r="AF767" s="249">
        <v>0</v>
      </c>
      <c r="AG767" s="249">
        <v>0</v>
      </c>
      <c r="AH767" s="249">
        <v>0</v>
      </c>
      <c r="AI767" s="249">
        <v>0</v>
      </c>
      <c r="AJ767" s="249">
        <v>92126.25</v>
      </c>
      <c r="AK767" s="249">
        <v>1837313.6199999999</v>
      </c>
      <c r="AL767" s="249">
        <v>15617.8</v>
      </c>
      <c r="AM767" s="91">
        <v>0</v>
      </c>
      <c r="AN767" s="249">
        <v>373420.06</v>
      </c>
      <c r="AO767" s="249">
        <v>0</v>
      </c>
      <c r="AP767" s="249">
        <v>63243.07</v>
      </c>
      <c r="AQ767" s="249">
        <v>0</v>
      </c>
      <c r="AR767" s="249">
        <v>0</v>
      </c>
      <c r="AS767" s="249">
        <v>1977621.2899999998</v>
      </c>
      <c r="AT767" s="249">
        <v>3546339.1999999997</v>
      </c>
      <c r="AU767" s="249">
        <v>1256744.6499999999</v>
      </c>
      <c r="AV767" s="92">
        <v>45077</v>
      </c>
      <c r="AW767" t="s">
        <v>4</v>
      </c>
      <c r="AX767">
        <v>2023</v>
      </c>
      <c r="AY767" t="s">
        <v>167</v>
      </c>
    </row>
    <row r="768" spans="1:51" x14ac:dyDescent="0.25">
      <c r="A768" s="247">
        <v>113</v>
      </c>
      <c r="B768" s="248" t="s">
        <v>63</v>
      </c>
      <c r="C768" s="249">
        <v>10884649.32</v>
      </c>
      <c r="D768" s="249">
        <v>0</v>
      </c>
      <c r="E768" s="249">
        <v>0</v>
      </c>
      <c r="F768" s="249">
        <v>0</v>
      </c>
      <c r="G768" s="249">
        <v>73.139999999999873</v>
      </c>
      <c r="H768" s="91">
        <v>0</v>
      </c>
      <c r="I768" s="91">
        <v>0</v>
      </c>
      <c r="J768" s="249">
        <v>44925.57</v>
      </c>
      <c r="K768" s="249">
        <v>20777.95</v>
      </c>
      <c r="L768" s="91">
        <v>0</v>
      </c>
      <c r="M768" s="249">
        <v>1995699.73</v>
      </c>
      <c r="N768" s="249">
        <v>5075515.5599999996</v>
      </c>
      <c r="O768" s="249">
        <v>7071215.2899999991</v>
      </c>
      <c r="P768" s="249">
        <v>126798.38</v>
      </c>
      <c r="Q768" s="91">
        <v>0</v>
      </c>
      <c r="R768" s="91">
        <v>0</v>
      </c>
      <c r="S768" s="91">
        <v>0</v>
      </c>
      <c r="T768" s="249">
        <v>7263790.3299999991</v>
      </c>
      <c r="U768" s="249">
        <v>163112.79999999999</v>
      </c>
      <c r="V768" s="249">
        <v>39132.6</v>
      </c>
      <c r="W768" s="249">
        <v>0</v>
      </c>
      <c r="X768" s="249">
        <v>267581.7</v>
      </c>
      <c r="Y768" s="249">
        <v>24847.200000000001</v>
      </c>
      <c r="Z768" s="249">
        <v>0</v>
      </c>
      <c r="AA768" s="249">
        <v>731760.96</v>
      </c>
      <c r="AB768" s="249">
        <v>0</v>
      </c>
      <c r="AC768" s="330">
        <v>628416.47</v>
      </c>
      <c r="AD768" s="249">
        <v>0</v>
      </c>
      <c r="AE768" s="249">
        <v>1125105.56</v>
      </c>
      <c r="AF768" s="249">
        <v>0</v>
      </c>
      <c r="AG768" s="249">
        <v>0</v>
      </c>
      <c r="AH768" s="249">
        <v>0</v>
      </c>
      <c r="AI768" s="249">
        <v>0</v>
      </c>
      <c r="AJ768" s="249">
        <v>3900</v>
      </c>
      <c r="AK768" s="249">
        <v>481569.4</v>
      </c>
      <c r="AL768" s="249">
        <v>11162</v>
      </c>
      <c r="AM768" s="91">
        <v>0</v>
      </c>
      <c r="AN768" s="249">
        <v>106674.75</v>
      </c>
      <c r="AO768" s="249">
        <v>0</v>
      </c>
      <c r="AP768" s="249">
        <v>3688.95</v>
      </c>
      <c r="AQ768" s="249">
        <v>0</v>
      </c>
      <c r="AR768" s="249">
        <v>0</v>
      </c>
      <c r="AS768" s="249">
        <v>2983857.29</v>
      </c>
      <c r="AT768" s="249">
        <v>637001.69999999995</v>
      </c>
      <c r="AU768" s="249">
        <v>33906.6</v>
      </c>
      <c r="AV768" s="92">
        <v>45077</v>
      </c>
      <c r="AW768" t="s">
        <v>4</v>
      </c>
      <c r="AX768">
        <v>2023</v>
      </c>
      <c r="AY768" t="s">
        <v>171</v>
      </c>
    </row>
    <row r="769" spans="1:51" x14ac:dyDescent="0.25">
      <c r="A769" s="247">
        <v>98</v>
      </c>
      <c r="B769" s="248" t="s">
        <v>64</v>
      </c>
      <c r="C769" s="249">
        <v>41011036.719999999</v>
      </c>
      <c r="D769" s="249">
        <v>144215.47999999998</v>
      </c>
      <c r="E769" s="249">
        <v>0</v>
      </c>
      <c r="F769" s="249">
        <v>0</v>
      </c>
      <c r="G769" s="249">
        <v>132884.78</v>
      </c>
      <c r="H769" s="91">
        <v>0</v>
      </c>
      <c r="I769" s="91">
        <v>0</v>
      </c>
      <c r="J769" s="249">
        <v>1547820.3800000001</v>
      </c>
      <c r="K769" s="249">
        <v>735904.26</v>
      </c>
      <c r="L769" s="91">
        <v>0</v>
      </c>
      <c r="M769" s="249">
        <v>21458820.059999999</v>
      </c>
      <c r="N769" s="249">
        <v>898470.08</v>
      </c>
      <c r="O769" s="249">
        <v>22357290.139999997</v>
      </c>
      <c r="P769" s="249">
        <v>263294.75</v>
      </c>
      <c r="Q769" s="91">
        <v>0</v>
      </c>
      <c r="R769" s="91">
        <v>0</v>
      </c>
      <c r="S769" s="91">
        <v>0</v>
      </c>
      <c r="T769" s="249">
        <v>25181409.789999999</v>
      </c>
      <c r="U769" s="249">
        <v>73057.179999999993</v>
      </c>
      <c r="V769" s="249">
        <v>37945.199999999997</v>
      </c>
      <c r="W769" s="249">
        <v>0</v>
      </c>
      <c r="X769" s="249">
        <v>272546.8</v>
      </c>
      <c r="Y769" s="249">
        <v>17907</v>
      </c>
      <c r="Z769" s="249">
        <v>0</v>
      </c>
      <c r="AA769" s="249">
        <v>509420.09</v>
      </c>
      <c r="AB769" s="249">
        <v>0</v>
      </c>
      <c r="AC769" s="330">
        <v>4350697.0199999996</v>
      </c>
      <c r="AD769" s="249">
        <v>1238920.8599999999</v>
      </c>
      <c r="AE769" s="249">
        <v>126745.88</v>
      </c>
      <c r="AF769" s="249">
        <v>0</v>
      </c>
      <c r="AG769" s="249">
        <v>0</v>
      </c>
      <c r="AH769" s="249">
        <v>0</v>
      </c>
      <c r="AI769" s="249">
        <v>0</v>
      </c>
      <c r="AJ769" s="249">
        <v>116326.65</v>
      </c>
      <c r="AK769" s="249">
        <v>1614273.4600000002</v>
      </c>
      <c r="AL769" s="249">
        <v>246707.87</v>
      </c>
      <c r="AM769" s="91">
        <v>0</v>
      </c>
      <c r="AN769" s="249">
        <v>1210558.7999999998</v>
      </c>
      <c r="AO769" s="249">
        <v>0</v>
      </c>
      <c r="AP769" s="249">
        <v>14947.25</v>
      </c>
      <c r="AQ769" s="249">
        <v>0</v>
      </c>
      <c r="AR769" s="249">
        <v>0</v>
      </c>
      <c r="AS769" s="249">
        <v>6743566.6799999988</v>
      </c>
      <c r="AT769" s="249">
        <v>9086060.25</v>
      </c>
      <c r="AU769" s="249">
        <v>5999572.8700000001</v>
      </c>
      <c r="AV769" s="92">
        <v>45077</v>
      </c>
      <c r="AW769" t="s">
        <v>4</v>
      </c>
      <c r="AX769">
        <v>2023</v>
      </c>
      <c r="AY769" t="s">
        <v>165</v>
      </c>
    </row>
    <row r="770" spans="1:51" x14ac:dyDescent="0.25">
      <c r="A770" s="247">
        <v>1</v>
      </c>
      <c r="B770" s="248" t="s">
        <v>65</v>
      </c>
      <c r="C770" s="249">
        <v>8376741.4899999993</v>
      </c>
      <c r="D770" s="249">
        <v>0</v>
      </c>
      <c r="E770" s="249">
        <v>0</v>
      </c>
      <c r="F770" s="249">
        <v>0</v>
      </c>
      <c r="G770" s="249">
        <v>2658.2400000000002</v>
      </c>
      <c r="H770" s="91">
        <v>0</v>
      </c>
      <c r="I770" s="91">
        <v>0</v>
      </c>
      <c r="J770" s="249">
        <v>2529.56</v>
      </c>
      <c r="K770" s="249">
        <v>4872.8599999999997</v>
      </c>
      <c r="L770" s="91">
        <v>0</v>
      </c>
      <c r="M770" s="249">
        <v>13277.85</v>
      </c>
      <c r="N770" s="249">
        <v>782620.72</v>
      </c>
      <c r="O770" s="249">
        <v>795898.57</v>
      </c>
      <c r="P770" s="249">
        <v>9974.14</v>
      </c>
      <c r="Q770" s="91">
        <v>0</v>
      </c>
      <c r="R770" s="91">
        <v>0</v>
      </c>
      <c r="S770" s="91">
        <v>0</v>
      </c>
      <c r="T770" s="249">
        <v>815933.37</v>
      </c>
      <c r="U770" s="249">
        <v>45768.51</v>
      </c>
      <c r="V770" s="249">
        <v>23512.639999999999</v>
      </c>
      <c r="W770" s="249">
        <v>0</v>
      </c>
      <c r="X770" s="249">
        <v>0</v>
      </c>
      <c r="Y770" s="249">
        <v>-31317.97</v>
      </c>
      <c r="Z770" s="249">
        <v>0</v>
      </c>
      <c r="AA770" s="249">
        <v>40660.97</v>
      </c>
      <c r="AB770" s="249">
        <v>0</v>
      </c>
      <c r="AC770" s="330">
        <v>82289.439999999988</v>
      </c>
      <c r="AD770" s="249">
        <v>3812936.2199999997</v>
      </c>
      <c r="AE770" s="249">
        <v>1461.6</v>
      </c>
      <c r="AF770" s="249">
        <v>0</v>
      </c>
      <c r="AG770" s="249">
        <v>0</v>
      </c>
      <c r="AH770" s="249">
        <v>0</v>
      </c>
      <c r="AI770" s="249">
        <v>0</v>
      </c>
      <c r="AJ770" s="249">
        <v>0</v>
      </c>
      <c r="AK770" s="249">
        <v>172247.22</v>
      </c>
      <c r="AL770" s="249">
        <v>94980.800000000003</v>
      </c>
      <c r="AM770" s="91">
        <v>0</v>
      </c>
      <c r="AN770" s="249">
        <v>243120.75</v>
      </c>
      <c r="AO770" s="249">
        <v>0</v>
      </c>
      <c r="AP770" s="249">
        <v>7270</v>
      </c>
      <c r="AQ770" s="249">
        <v>0</v>
      </c>
      <c r="AR770" s="249">
        <v>0</v>
      </c>
      <c r="AS770" s="249">
        <v>3975311.4099999997</v>
      </c>
      <c r="AT770" s="249">
        <v>3585496.71</v>
      </c>
      <c r="AU770" s="249">
        <v>3067877.94</v>
      </c>
      <c r="AV770" s="92">
        <v>45077</v>
      </c>
      <c r="AW770" t="s">
        <v>4</v>
      </c>
      <c r="AX770">
        <v>2023</v>
      </c>
      <c r="AY770" t="s">
        <v>177</v>
      </c>
    </row>
    <row r="771" spans="1:51" x14ac:dyDescent="0.25">
      <c r="A771" s="247">
        <v>109</v>
      </c>
      <c r="B771" s="248" t="s">
        <v>66</v>
      </c>
      <c r="C771" s="249">
        <v>202610640.5</v>
      </c>
      <c r="D771" s="249">
        <v>9531259.2699999996</v>
      </c>
      <c r="E771" s="249">
        <v>0</v>
      </c>
      <c r="F771" s="249">
        <v>0</v>
      </c>
      <c r="G771" s="249">
        <v>0</v>
      </c>
      <c r="H771" s="91">
        <v>0</v>
      </c>
      <c r="I771" s="91">
        <v>0</v>
      </c>
      <c r="J771" s="249">
        <v>2145529.5499999998</v>
      </c>
      <c r="K771" s="249">
        <v>430059.92</v>
      </c>
      <c r="L771" s="91">
        <v>0</v>
      </c>
      <c r="M771" s="249">
        <v>88318.61</v>
      </c>
      <c r="N771" s="249">
        <v>116833140.48999999</v>
      </c>
      <c r="O771" s="249">
        <v>116921459.09999999</v>
      </c>
      <c r="P771" s="249">
        <v>10952844.26</v>
      </c>
      <c r="Q771" s="91">
        <v>0</v>
      </c>
      <c r="R771" s="91">
        <v>0</v>
      </c>
      <c r="S771" s="91">
        <v>0</v>
      </c>
      <c r="T771" s="249">
        <v>139981152.09999999</v>
      </c>
      <c r="U771" s="249">
        <v>5976868.96</v>
      </c>
      <c r="V771" s="249">
        <v>1282260.81</v>
      </c>
      <c r="W771" s="249">
        <v>0</v>
      </c>
      <c r="X771" s="249">
        <v>2109310.7799999998</v>
      </c>
      <c r="Y771" s="249">
        <v>73560.3</v>
      </c>
      <c r="Z771" s="249">
        <v>0</v>
      </c>
      <c r="AA771" s="249">
        <v>17446033.629999999</v>
      </c>
      <c r="AB771" s="249">
        <v>0</v>
      </c>
      <c r="AC771" s="330">
        <v>15951254.529999999</v>
      </c>
      <c r="AD771" s="249">
        <v>0</v>
      </c>
      <c r="AE771" s="249">
        <v>83686.28</v>
      </c>
      <c r="AF771" s="249">
        <v>0</v>
      </c>
      <c r="AG771" s="249">
        <v>0</v>
      </c>
      <c r="AH771" s="249">
        <v>0</v>
      </c>
      <c r="AI771" s="249">
        <v>0</v>
      </c>
      <c r="AJ771" s="249">
        <v>17774136.809999999</v>
      </c>
      <c r="AK771" s="249">
        <v>1147752.8899999999</v>
      </c>
      <c r="AL771" s="249">
        <v>179812.15</v>
      </c>
      <c r="AM771" s="91">
        <v>0</v>
      </c>
      <c r="AN771" s="249">
        <v>495357.95</v>
      </c>
      <c r="AO771" s="249">
        <v>77140.75</v>
      </c>
      <c r="AP771" s="249">
        <v>2500</v>
      </c>
      <c r="AQ771" s="249">
        <v>0</v>
      </c>
      <c r="AR771" s="249">
        <v>0</v>
      </c>
      <c r="AS771" s="249">
        <v>60697112.099999994</v>
      </c>
      <c r="AT771" s="249">
        <v>1932376.2999999998</v>
      </c>
      <c r="AU771" s="249">
        <v>29812.560000000001</v>
      </c>
      <c r="AV771" s="92">
        <v>45077</v>
      </c>
      <c r="AW771" t="s">
        <v>4</v>
      </c>
      <c r="AX771">
        <v>2023</v>
      </c>
      <c r="AY771" t="s">
        <v>157</v>
      </c>
    </row>
    <row r="772" spans="1:51" x14ac:dyDescent="0.25">
      <c r="A772" s="247">
        <v>25</v>
      </c>
      <c r="B772" s="248" t="s">
        <v>67</v>
      </c>
      <c r="C772" s="249">
        <v>12885454.130000001</v>
      </c>
      <c r="D772" s="249">
        <v>4742324.26</v>
      </c>
      <c r="E772" s="249">
        <v>0</v>
      </c>
      <c r="F772" s="249">
        <v>0</v>
      </c>
      <c r="G772" s="249">
        <v>0</v>
      </c>
      <c r="H772" s="91">
        <v>0</v>
      </c>
      <c r="I772" s="91">
        <v>0</v>
      </c>
      <c r="J772" s="249">
        <v>0</v>
      </c>
      <c r="K772" s="249">
        <v>0</v>
      </c>
      <c r="L772" s="91">
        <v>0</v>
      </c>
      <c r="M772" s="249">
        <v>0</v>
      </c>
      <c r="N772" s="249">
        <v>0</v>
      </c>
      <c r="O772" s="249">
        <v>0</v>
      </c>
      <c r="P772" s="249">
        <v>8129149.7199999997</v>
      </c>
      <c r="Q772" s="91">
        <v>0</v>
      </c>
      <c r="R772" s="91">
        <v>0</v>
      </c>
      <c r="S772" s="91">
        <v>0</v>
      </c>
      <c r="T772" s="249">
        <v>12871473.98</v>
      </c>
      <c r="U772" s="249">
        <v>0</v>
      </c>
      <c r="V772" s="249">
        <v>0</v>
      </c>
      <c r="W772" s="249">
        <v>0</v>
      </c>
      <c r="X772" s="249">
        <v>0</v>
      </c>
      <c r="Y772" s="249">
        <v>0</v>
      </c>
      <c r="Z772" s="249">
        <v>0</v>
      </c>
      <c r="AA772" s="249">
        <v>0</v>
      </c>
      <c r="AB772" s="249">
        <v>0</v>
      </c>
      <c r="AC772" s="330">
        <v>13980.01</v>
      </c>
      <c r="AD772" s="249">
        <v>0</v>
      </c>
      <c r="AE772" s="249">
        <v>0</v>
      </c>
      <c r="AF772" s="249">
        <v>0</v>
      </c>
      <c r="AG772" s="249">
        <v>0</v>
      </c>
      <c r="AH772" s="249">
        <v>0</v>
      </c>
      <c r="AI772" s="249">
        <v>0</v>
      </c>
      <c r="AJ772" s="249">
        <v>0</v>
      </c>
      <c r="AK772" s="249">
        <v>0</v>
      </c>
      <c r="AL772" s="249">
        <v>0</v>
      </c>
      <c r="AM772" s="91">
        <v>0</v>
      </c>
      <c r="AN772" s="249">
        <v>0</v>
      </c>
      <c r="AO772" s="249">
        <v>0</v>
      </c>
      <c r="AP772" s="249">
        <v>0</v>
      </c>
      <c r="AQ772" s="249">
        <v>0</v>
      </c>
      <c r="AR772" s="249">
        <v>0</v>
      </c>
      <c r="AS772" s="249">
        <v>13980.01</v>
      </c>
      <c r="AT772" s="249">
        <v>0</v>
      </c>
      <c r="AU772" s="249">
        <v>0</v>
      </c>
      <c r="AV772" s="92">
        <v>45077</v>
      </c>
      <c r="AW772" t="s">
        <v>4</v>
      </c>
      <c r="AX772">
        <v>2023</v>
      </c>
      <c r="AY772" t="s">
        <v>174</v>
      </c>
    </row>
    <row r="773" spans="1:51" x14ac:dyDescent="0.25">
      <c r="A773" s="247">
        <v>121</v>
      </c>
      <c r="B773" s="248" t="s">
        <v>68</v>
      </c>
      <c r="C773" s="249">
        <v>271979.23</v>
      </c>
      <c r="D773" s="249">
        <v>0</v>
      </c>
      <c r="E773" s="249">
        <v>0</v>
      </c>
      <c r="F773" s="249">
        <v>0</v>
      </c>
      <c r="G773" s="249">
        <v>0</v>
      </c>
      <c r="H773" s="91">
        <v>0</v>
      </c>
      <c r="I773" s="91">
        <v>0</v>
      </c>
      <c r="J773" s="249">
        <v>0</v>
      </c>
      <c r="K773" s="249">
        <v>0</v>
      </c>
      <c r="L773" s="91">
        <v>0</v>
      </c>
      <c r="M773" s="249">
        <v>0</v>
      </c>
      <c r="N773" s="249">
        <v>0</v>
      </c>
      <c r="O773" s="249">
        <v>0</v>
      </c>
      <c r="P773" s="249">
        <v>0</v>
      </c>
      <c r="Q773" s="91">
        <v>0</v>
      </c>
      <c r="R773" s="91">
        <v>0</v>
      </c>
      <c r="S773" s="91">
        <v>0</v>
      </c>
      <c r="T773" s="249">
        <v>0</v>
      </c>
      <c r="U773" s="249">
        <v>50365.82</v>
      </c>
      <c r="V773" s="249">
        <v>0</v>
      </c>
      <c r="W773" s="249">
        <v>0</v>
      </c>
      <c r="X773" s="249">
        <v>0</v>
      </c>
      <c r="Y773" s="249">
        <v>0</v>
      </c>
      <c r="Z773" s="249">
        <v>0</v>
      </c>
      <c r="AA773" s="249">
        <v>0</v>
      </c>
      <c r="AB773" s="249">
        <v>0</v>
      </c>
      <c r="AC773" s="330">
        <v>0</v>
      </c>
      <c r="AD773" s="249">
        <v>0</v>
      </c>
      <c r="AE773" s="249">
        <v>0</v>
      </c>
      <c r="AF773" s="249">
        <v>0</v>
      </c>
      <c r="AG773" s="249">
        <v>0</v>
      </c>
      <c r="AH773" s="249">
        <v>0</v>
      </c>
      <c r="AI773" s="249">
        <v>0</v>
      </c>
      <c r="AJ773" s="249">
        <v>136633.26999999999</v>
      </c>
      <c r="AK773" s="249">
        <v>67873.38</v>
      </c>
      <c r="AL773" s="249">
        <v>0</v>
      </c>
      <c r="AM773" s="91">
        <v>0</v>
      </c>
      <c r="AN773" s="249">
        <v>16238.15</v>
      </c>
      <c r="AO773" s="249">
        <v>0</v>
      </c>
      <c r="AP773" s="249">
        <v>868.61</v>
      </c>
      <c r="AQ773" s="249">
        <v>0</v>
      </c>
      <c r="AR773" s="249">
        <v>0</v>
      </c>
      <c r="AS773" s="249">
        <v>186999.09</v>
      </c>
      <c r="AT773" s="249">
        <v>84980.14</v>
      </c>
      <c r="AU773" s="249">
        <v>0</v>
      </c>
      <c r="AV773" s="92">
        <v>45077</v>
      </c>
      <c r="AW773" t="s">
        <v>4</v>
      </c>
      <c r="AX773">
        <v>2023</v>
      </c>
      <c r="AY773" t="s">
        <v>188</v>
      </c>
    </row>
    <row r="774" spans="1:51" x14ac:dyDescent="0.25">
      <c r="A774" s="247">
        <v>122</v>
      </c>
      <c r="B774" s="248" t="s">
        <v>69</v>
      </c>
      <c r="C774" s="249">
        <v>9644978.209999999</v>
      </c>
      <c r="D774" s="249">
        <v>0</v>
      </c>
      <c r="E774" s="249">
        <v>0</v>
      </c>
      <c r="F774" s="249">
        <v>0</v>
      </c>
      <c r="G774" s="249">
        <v>0</v>
      </c>
      <c r="H774" s="91">
        <v>0</v>
      </c>
      <c r="I774" s="91">
        <v>0</v>
      </c>
      <c r="J774" s="249">
        <v>0</v>
      </c>
      <c r="K774" s="249">
        <v>0</v>
      </c>
      <c r="L774" s="91">
        <v>0</v>
      </c>
      <c r="M774" s="249">
        <v>1320377.55</v>
      </c>
      <c r="N774" s="249">
        <v>97746.77</v>
      </c>
      <c r="O774" s="249">
        <v>1418124.32</v>
      </c>
      <c r="P774" s="249">
        <v>3274162.94</v>
      </c>
      <c r="Q774" s="91">
        <v>0</v>
      </c>
      <c r="R774" s="91">
        <v>0</v>
      </c>
      <c r="S774" s="91">
        <v>0</v>
      </c>
      <c r="T774" s="249">
        <v>4692287.26</v>
      </c>
      <c r="U774" s="249">
        <v>0</v>
      </c>
      <c r="V774" s="249">
        <v>0</v>
      </c>
      <c r="W774" s="249">
        <v>0</v>
      </c>
      <c r="X774" s="249">
        <v>341680.5</v>
      </c>
      <c r="Y774" s="249">
        <v>0</v>
      </c>
      <c r="Z774" s="249">
        <v>0</v>
      </c>
      <c r="AA774" s="249">
        <v>637633.14</v>
      </c>
      <c r="AB774" s="249">
        <v>0</v>
      </c>
      <c r="AC774" s="330">
        <v>3546780.49</v>
      </c>
      <c r="AD774" s="249">
        <v>0</v>
      </c>
      <c r="AE774" s="249">
        <v>40</v>
      </c>
      <c r="AF774" s="249">
        <v>0</v>
      </c>
      <c r="AG774" s="249">
        <v>0</v>
      </c>
      <c r="AH774" s="249">
        <v>0</v>
      </c>
      <c r="AI774" s="249">
        <v>0</v>
      </c>
      <c r="AJ774" s="249">
        <v>349574.55</v>
      </c>
      <c r="AK774" s="249">
        <v>14736</v>
      </c>
      <c r="AL774" s="249">
        <v>0</v>
      </c>
      <c r="AM774" s="91">
        <v>0</v>
      </c>
      <c r="AN774" s="249">
        <v>45191.15</v>
      </c>
      <c r="AO774" s="249">
        <v>0</v>
      </c>
      <c r="AP774" s="249">
        <v>0</v>
      </c>
      <c r="AQ774" s="249">
        <v>0</v>
      </c>
      <c r="AR774" s="249">
        <v>0</v>
      </c>
      <c r="AS774" s="249">
        <v>4875708.68</v>
      </c>
      <c r="AT774" s="249">
        <v>76982.27</v>
      </c>
      <c r="AU774" s="249">
        <v>17055.12</v>
      </c>
      <c r="AV774" s="92">
        <v>45077</v>
      </c>
      <c r="AW774" t="s">
        <v>4</v>
      </c>
      <c r="AX774">
        <v>2023</v>
      </c>
      <c r="AY774" t="s">
        <v>267</v>
      </c>
    </row>
    <row r="775" spans="1:51" x14ac:dyDescent="0.25">
      <c r="A775" s="247">
        <v>13</v>
      </c>
      <c r="B775" s="248" t="s">
        <v>70</v>
      </c>
      <c r="C775" s="249">
        <v>1583792630.4000001</v>
      </c>
      <c r="D775" s="249">
        <v>166661.54</v>
      </c>
      <c r="E775" s="249">
        <v>0</v>
      </c>
      <c r="F775" s="249">
        <v>0</v>
      </c>
      <c r="G775" s="249">
        <v>1348933.3900000001</v>
      </c>
      <c r="H775" s="91">
        <v>0</v>
      </c>
      <c r="I775" s="91">
        <v>0</v>
      </c>
      <c r="J775" s="249">
        <v>40165764.660000004</v>
      </c>
      <c r="K775" s="249">
        <v>11926118.549999999</v>
      </c>
      <c r="L775" s="91">
        <v>0</v>
      </c>
      <c r="M775" s="249">
        <v>958163908.34000003</v>
      </c>
      <c r="N775" s="249">
        <v>341137806.38</v>
      </c>
      <c r="O775" s="249">
        <v>1299301714.72</v>
      </c>
      <c r="P775" s="249">
        <v>0</v>
      </c>
      <c r="Q775" s="91">
        <v>0</v>
      </c>
      <c r="R775" s="91">
        <v>0</v>
      </c>
      <c r="S775" s="91">
        <v>0</v>
      </c>
      <c r="T775" s="249">
        <v>1352909192.8600001</v>
      </c>
      <c r="U775" s="249">
        <v>5255993.6000000006</v>
      </c>
      <c r="V775" s="249">
        <v>0</v>
      </c>
      <c r="W775" s="249">
        <v>95852.15</v>
      </c>
      <c r="X775" s="249">
        <v>1636488.77</v>
      </c>
      <c r="Y775" s="249">
        <v>390751.31</v>
      </c>
      <c r="Z775" s="249">
        <v>0</v>
      </c>
      <c r="AA775" s="249">
        <v>48439008.509999998</v>
      </c>
      <c r="AB775" s="249">
        <v>0</v>
      </c>
      <c r="AC775" s="330">
        <v>123422520.51000001</v>
      </c>
      <c r="AD775" s="249">
        <v>0</v>
      </c>
      <c r="AE775" s="249">
        <v>1170427.8899999999</v>
      </c>
      <c r="AF775" s="249">
        <v>0</v>
      </c>
      <c r="AG775" s="249">
        <v>0</v>
      </c>
      <c r="AH775" s="249">
        <v>0</v>
      </c>
      <c r="AI775" s="249">
        <v>0</v>
      </c>
      <c r="AJ775" s="249">
        <v>824641</v>
      </c>
      <c r="AK775" s="249">
        <v>20093659.390000001</v>
      </c>
      <c r="AL775" s="249">
        <v>22156160.449999999</v>
      </c>
      <c r="AM775" s="91">
        <v>0</v>
      </c>
      <c r="AN775" s="249">
        <v>7029424.1600000001</v>
      </c>
      <c r="AO775" s="249">
        <v>0</v>
      </c>
      <c r="AP775" s="249">
        <v>10012</v>
      </c>
      <c r="AQ775" s="249">
        <v>0</v>
      </c>
      <c r="AR775" s="249">
        <v>0</v>
      </c>
      <c r="AS775" s="249">
        <v>181235683.73999998</v>
      </c>
      <c r="AT775" s="249">
        <v>49647753.350000001</v>
      </c>
      <c r="AU775" s="249">
        <v>358497.35</v>
      </c>
      <c r="AV775" s="92">
        <v>45077</v>
      </c>
      <c r="AW775" t="s">
        <v>4</v>
      </c>
      <c r="AX775">
        <v>2023</v>
      </c>
      <c r="AY775" t="s">
        <v>149</v>
      </c>
    </row>
    <row r="776" spans="1:51" x14ac:dyDescent="0.25">
      <c r="A776" s="247">
        <v>110</v>
      </c>
      <c r="B776" s="248" t="s">
        <v>71</v>
      </c>
      <c r="C776" s="249">
        <v>13379882.379999999</v>
      </c>
      <c r="D776" s="249">
        <v>0</v>
      </c>
      <c r="E776" s="249">
        <v>0</v>
      </c>
      <c r="F776" s="249">
        <v>0</v>
      </c>
      <c r="G776" s="249">
        <v>6584.95</v>
      </c>
      <c r="H776" s="91">
        <v>0</v>
      </c>
      <c r="I776" s="91">
        <v>0</v>
      </c>
      <c r="J776" s="249">
        <v>17477.38</v>
      </c>
      <c r="K776" s="249">
        <v>5896.45</v>
      </c>
      <c r="L776" s="91">
        <v>0</v>
      </c>
      <c r="M776" s="249">
        <v>21841</v>
      </c>
      <c r="N776" s="249">
        <v>1428442.88</v>
      </c>
      <c r="O776" s="249">
        <v>1450283.88</v>
      </c>
      <c r="P776" s="249">
        <v>50354.48</v>
      </c>
      <c r="Q776" s="91">
        <v>0</v>
      </c>
      <c r="R776" s="91">
        <v>0</v>
      </c>
      <c r="S776" s="91">
        <v>0</v>
      </c>
      <c r="T776" s="249">
        <v>1530597.14</v>
      </c>
      <c r="U776" s="249">
        <v>0</v>
      </c>
      <c r="V776" s="249">
        <v>0</v>
      </c>
      <c r="W776" s="249">
        <v>0</v>
      </c>
      <c r="X776" s="249">
        <v>7023.85</v>
      </c>
      <c r="Y776" s="249">
        <v>7861.34</v>
      </c>
      <c r="Z776" s="249">
        <v>0</v>
      </c>
      <c r="AA776" s="249">
        <v>0</v>
      </c>
      <c r="AB776" s="249">
        <v>0</v>
      </c>
      <c r="AC776" s="330">
        <v>0</v>
      </c>
      <c r="AD776" s="249">
        <v>0</v>
      </c>
      <c r="AE776" s="249">
        <v>0</v>
      </c>
      <c r="AF776" s="249">
        <v>0</v>
      </c>
      <c r="AG776" s="249">
        <v>0</v>
      </c>
      <c r="AH776" s="249">
        <v>0</v>
      </c>
      <c r="AI776" s="249">
        <v>0</v>
      </c>
      <c r="AJ776" s="249">
        <v>33048.01</v>
      </c>
      <c r="AK776" s="249">
        <v>92894.82</v>
      </c>
      <c r="AL776" s="249">
        <v>180464.54</v>
      </c>
      <c r="AM776" s="91">
        <v>0</v>
      </c>
      <c r="AN776" s="249">
        <v>744153.72</v>
      </c>
      <c r="AO776" s="249">
        <v>319490.76</v>
      </c>
      <c r="AP776" s="249">
        <v>2600</v>
      </c>
      <c r="AQ776" s="249">
        <v>0</v>
      </c>
      <c r="AR776" s="249">
        <v>0</v>
      </c>
      <c r="AS776" s="249">
        <v>47933.200000000004</v>
      </c>
      <c r="AT776" s="249">
        <v>11801352.039999999</v>
      </c>
      <c r="AU776" s="249">
        <v>10461748.199999999</v>
      </c>
      <c r="AV776" s="92">
        <v>45077</v>
      </c>
      <c r="AW776" t="s">
        <v>4</v>
      </c>
      <c r="AX776">
        <v>2023</v>
      </c>
      <c r="AY776" t="s">
        <v>173</v>
      </c>
    </row>
    <row r="777" spans="1:51" x14ac:dyDescent="0.25">
      <c r="A777" s="247">
        <v>52</v>
      </c>
      <c r="B777" s="248" t="s">
        <v>72</v>
      </c>
      <c r="C777" s="249">
        <v>21165644.27</v>
      </c>
      <c r="D777" s="249">
        <v>0</v>
      </c>
      <c r="E777" s="249">
        <v>0</v>
      </c>
      <c r="F777" s="249">
        <v>0</v>
      </c>
      <c r="G777" s="249">
        <v>75338.64</v>
      </c>
      <c r="H777" s="91">
        <v>0</v>
      </c>
      <c r="I777" s="91">
        <v>0</v>
      </c>
      <c r="J777" s="249">
        <v>0</v>
      </c>
      <c r="K777" s="249">
        <v>301179.05</v>
      </c>
      <c r="L777" s="91">
        <v>0</v>
      </c>
      <c r="M777" s="249">
        <v>0</v>
      </c>
      <c r="N777" s="249">
        <v>0</v>
      </c>
      <c r="O777" s="249">
        <v>0</v>
      </c>
      <c r="P777" s="249">
        <v>30596.25</v>
      </c>
      <c r="Q777" s="91">
        <v>0</v>
      </c>
      <c r="R777" s="91">
        <v>0</v>
      </c>
      <c r="S777" s="91">
        <v>0</v>
      </c>
      <c r="T777" s="249">
        <v>407113.94</v>
      </c>
      <c r="U777" s="249">
        <v>307516.51</v>
      </c>
      <c r="V777" s="249">
        <v>46938.15</v>
      </c>
      <c r="W777" s="249">
        <v>6601.02</v>
      </c>
      <c r="X777" s="249">
        <v>2905570.83</v>
      </c>
      <c r="Y777" s="249">
        <v>233864.83</v>
      </c>
      <c r="Z777" s="249">
        <v>0</v>
      </c>
      <c r="AA777" s="249">
        <v>0</v>
      </c>
      <c r="AB777" s="249">
        <v>0</v>
      </c>
      <c r="AC777" s="330">
        <v>5083408.4800000004</v>
      </c>
      <c r="AD777" s="249">
        <v>875025.56</v>
      </c>
      <c r="AE777" s="249">
        <v>80894.310000000012</v>
      </c>
      <c r="AF777" s="249">
        <v>0</v>
      </c>
      <c r="AG777" s="249">
        <v>0</v>
      </c>
      <c r="AH777" s="249">
        <v>0</v>
      </c>
      <c r="AI777" s="249">
        <v>0</v>
      </c>
      <c r="AJ777" s="249">
        <v>4634975.8099999996</v>
      </c>
      <c r="AK777" s="249">
        <v>2414057.2800000003</v>
      </c>
      <c r="AL777" s="249">
        <v>304049.58</v>
      </c>
      <c r="AM777" s="91">
        <v>0</v>
      </c>
      <c r="AN777" s="249">
        <v>2818806.36</v>
      </c>
      <c r="AO777" s="249">
        <v>2724.71</v>
      </c>
      <c r="AP777" s="249">
        <v>573943.93999999994</v>
      </c>
      <c r="AQ777" s="249">
        <v>0</v>
      </c>
      <c r="AR777" s="249">
        <v>0</v>
      </c>
      <c r="AS777" s="249">
        <v>14174795.5</v>
      </c>
      <c r="AT777" s="249">
        <v>6583734.8300000001</v>
      </c>
      <c r="AU777" s="249">
        <v>470152.96000000002</v>
      </c>
      <c r="AV777" s="92">
        <v>45077</v>
      </c>
      <c r="AW777" t="s">
        <v>4</v>
      </c>
      <c r="AX777">
        <v>2023</v>
      </c>
      <c r="AY777" t="s">
        <v>170</v>
      </c>
    </row>
    <row r="778" spans="1:51" x14ac:dyDescent="0.25">
      <c r="A778" s="247">
        <v>96</v>
      </c>
      <c r="B778" s="248" t="s">
        <v>73</v>
      </c>
      <c r="C778" s="249">
        <v>314687003.22999996</v>
      </c>
      <c r="D778" s="249">
        <v>44978.28</v>
      </c>
      <c r="E778" s="249">
        <v>0</v>
      </c>
      <c r="F778" s="249">
        <v>0</v>
      </c>
      <c r="G778" s="249">
        <v>209311.38</v>
      </c>
      <c r="H778" s="91">
        <v>0</v>
      </c>
      <c r="I778" s="91">
        <v>0</v>
      </c>
      <c r="J778" s="249">
        <v>1823820.21</v>
      </c>
      <c r="K778" s="249">
        <v>807718.13</v>
      </c>
      <c r="L778" s="91">
        <v>0</v>
      </c>
      <c r="M778" s="249">
        <v>118472152.59999999</v>
      </c>
      <c r="N778" s="249">
        <v>157546291.91</v>
      </c>
      <c r="O778" s="249">
        <v>276018444.50999999</v>
      </c>
      <c r="P778" s="249">
        <v>828689.46</v>
      </c>
      <c r="Q778" s="91">
        <v>0</v>
      </c>
      <c r="R778" s="91">
        <v>0</v>
      </c>
      <c r="S778" s="91">
        <v>0</v>
      </c>
      <c r="T778" s="249">
        <v>279732961.96999997</v>
      </c>
      <c r="U778" s="249">
        <v>4075649.52</v>
      </c>
      <c r="V778" s="249">
        <v>704599.79</v>
      </c>
      <c r="W778" s="249">
        <v>379321.32</v>
      </c>
      <c r="X778" s="249">
        <v>128911.67999999999</v>
      </c>
      <c r="Y778" s="249">
        <v>250859.03</v>
      </c>
      <c r="Z778" s="249">
        <v>0</v>
      </c>
      <c r="AA778" s="249">
        <v>89283.889999999985</v>
      </c>
      <c r="AB778" s="249">
        <v>0</v>
      </c>
      <c r="AC778" s="330">
        <v>14993691.640000001</v>
      </c>
      <c r="AD778" s="249">
        <v>1945855.91</v>
      </c>
      <c r="AE778" s="249">
        <v>180992.54</v>
      </c>
      <c r="AF778" s="249">
        <v>0</v>
      </c>
      <c r="AG778" s="249">
        <v>0</v>
      </c>
      <c r="AH778" s="249">
        <v>0</v>
      </c>
      <c r="AI778" s="249">
        <v>0</v>
      </c>
      <c r="AJ778" s="249">
        <v>298458.25</v>
      </c>
      <c r="AK778" s="249">
        <v>2088897.3299999998</v>
      </c>
      <c r="AL778" s="249">
        <v>934260.72</v>
      </c>
      <c r="AM778" s="91">
        <v>0</v>
      </c>
      <c r="AN778" s="249">
        <v>4915840.57</v>
      </c>
      <c r="AO778" s="249">
        <v>0</v>
      </c>
      <c r="AP778" s="249">
        <v>217511.92</v>
      </c>
      <c r="AQ778" s="249">
        <v>0</v>
      </c>
      <c r="AR778" s="249">
        <v>0</v>
      </c>
      <c r="AS778" s="249">
        <v>23047623.57</v>
      </c>
      <c r="AT778" s="249">
        <v>11906417.689999999</v>
      </c>
      <c r="AU778" s="249">
        <v>3749907.15</v>
      </c>
      <c r="AV778" s="92">
        <v>45077</v>
      </c>
      <c r="AW778" t="s">
        <v>4</v>
      </c>
      <c r="AX778">
        <v>2023</v>
      </c>
      <c r="AY778" t="s">
        <v>153</v>
      </c>
    </row>
    <row r="779" spans="1:51" x14ac:dyDescent="0.25">
      <c r="A779" s="247">
        <v>103</v>
      </c>
      <c r="B779" s="248" t="s">
        <v>74</v>
      </c>
      <c r="C779" s="249">
        <v>1069172.42</v>
      </c>
      <c r="D779" s="249">
        <v>0</v>
      </c>
      <c r="E779" s="249">
        <v>0</v>
      </c>
      <c r="F779" s="249">
        <v>0</v>
      </c>
      <c r="G779" s="249">
        <v>0</v>
      </c>
      <c r="H779" s="91">
        <v>0</v>
      </c>
      <c r="I779" s="91">
        <v>0</v>
      </c>
      <c r="J779" s="249">
        <v>0</v>
      </c>
      <c r="K779" s="249">
        <v>0</v>
      </c>
      <c r="L779" s="91">
        <v>0</v>
      </c>
      <c r="M779" s="249">
        <v>11910.33</v>
      </c>
      <c r="N779" s="249">
        <v>0</v>
      </c>
      <c r="O779" s="249">
        <v>11910.33</v>
      </c>
      <c r="P779" s="249">
        <v>0</v>
      </c>
      <c r="Q779" s="91">
        <v>0</v>
      </c>
      <c r="R779" s="91">
        <v>0</v>
      </c>
      <c r="S779" s="91">
        <v>0</v>
      </c>
      <c r="T779" s="249">
        <v>11910.33</v>
      </c>
      <c r="U779" s="249">
        <v>26026.68</v>
      </c>
      <c r="V779" s="249">
        <v>0</v>
      </c>
      <c r="W779" s="249">
        <v>0</v>
      </c>
      <c r="X779" s="249">
        <v>0</v>
      </c>
      <c r="Y779" s="249">
        <v>0</v>
      </c>
      <c r="Z779" s="249">
        <v>0</v>
      </c>
      <c r="AA779" s="249">
        <v>0</v>
      </c>
      <c r="AB779" s="249">
        <v>0</v>
      </c>
      <c r="AC779" s="330">
        <v>1635.09</v>
      </c>
      <c r="AD779" s="249">
        <v>0</v>
      </c>
      <c r="AE779" s="249">
        <v>1210</v>
      </c>
      <c r="AF779" s="249">
        <v>0</v>
      </c>
      <c r="AG779" s="249">
        <v>0</v>
      </c>
      <c r="AH779" s="249">
        <v>0</v>
      </c>
      <c r="AI779" s="249">
        <v>0</v>
      </c>
      <c r="AJ779" s="249">
        <v>0</v>
      </c>
      <c r="AK779" s="249">
        <v>692.58</v>
      </c>
      <c r="AL779" s="249">
        <v>17363.43</v>
      </c>
      <c r="AM779" s="91">
        <v>0</v>
      </c>
      <c r="AN779" s="249">
        <v>94099.23</v>
      </c>
      <c r="AO779" s="249">
        <v>0</v>
      </c>
      <c r="AP779" s="249">
        <v>6905</v>
      </c>
      <c r="AQ779" s="249">
        <v>0</v>
      </c>
      <c r="AR779" s="249">
        <v>0</v>
      </c>
      <c r="AS779" s="249">
        <v>28871.77</v>
      </c>
      <c r="AT779" s="249">
        <v>1028390.32</v>
      </c>
      <c r="AU779" s="249">
        <v>909330.08</v>
      </c>
      <c r="AV779" s="92">
        <v>45077</v>
      </c>
      <c r="AW779" t="s">
        <v>4</v>
      </c>
      <c r="AX779">
        <v>2023</v>
      </c>
      <c r="AY779" t="s">
        <v>184</v>
      </c>
    </row>
    <row r="780" spans="1:51" x14ac:dyDescent="0.25">
      <c r="A780" s="247">
        <v>23</v>
      </c>
      <c r="B780" s="248" t="s">
        <v>75</v>
      </c>
      <c r="C780" s="249">
        <v>189643751.25</v>
      </c>
      <c r="D780" s="249">
        <v>210680.6</v>
      </c>
      <c r="E780" s="249">
        <v>0</v>
      </c>
      <c r="F780" s="249">
        <v>0</v>
      </c>
      <c r="G780" s="249">
        <v>16865.53</v>
      </c>
      <c r="H780" s="91">
        <v>0</v>
      </c>
      <c r="I780" s="91">
        <v>0</v>
      </c>
      <c r="J780" s="249">
        <v>3021610.28</v>
      </c>
      <c r="K780" s="249">
        <v>1015385.05</v>
      </c>
      <c r="L780" s="91">
        <v>0</v>
      </c>
      <c r="M780" s="249">
        <v>10606870.060000001</v>
      </c>
      <c r="N780" s="249">
        <v>34680792.590000004</v>
      </c>
      <c r="O780" s="249">
        <v>45287662.650000006</v>
      </c>
      <c r="P780" s="249">
        <v>0</v>
      </c>
      <c r="Q780" s="91">
        <v>0</v>
      </c>
      <c r="R780" s="91">
        <v>0</v>
      </c>
      <c r="S780" s="91">
        <v>0</v>
      </c>
      <c r="T780" s="249">
        <v>49552204.110000007</v>
      </c>
      <c r="U780" s="249">
        <v>57373110.630000003</v>
      </c>
      <c r="V780" s="249">
        <v>22424755.189999998</v>
      </c>
      <c r="W780" s="249">
        <v>1648697.44</v>
      </c>
      <c r="X780" s="249">
        <v>5177590.07</v>
      </c>
      <c r="Y780" s="249">
        <v>2911357.54</v>
      </c>
      <c r="Z780" s="249">
        <v>0</v>
      </c>
      <c r="AA780" s="249">
        <v>781217</v>
      </c>
      <c r="AB780" s="249">
        <v>4034011.29</v>
      </c>
      <c r="AC780" s="330">
        <v>20159075.379999999</v>
      </c>
      <c r="AD780" s="249">
        <v>3035143.91</v>
      </c>
      <c r="AE780" s="249">
        <v>3834401.2</v>
      </c>
      <c r="AF780" s="249">
        <v>0</v>
      </c>
      <c r="AG780" s="249">
        <v>0</v>
      </c>
      <c r="AH780" s="249">
        <v>0</v>
      </c>
      <c r="AI780" s="249">
        <v>0</v>
      </c>
      <c r="AJ780" s="249">
        <v>1580186.9</v>
      </c>
      <c r="AK780" s="249">
        <v>3603019.5700000003</v>
      </c>
      <c r="AL780" s="249">
        <v>899326.51</v>
      </c>
      <c r="AM780" s="91">
        <v>0</v>
      </c>
      <c r="AN780" s="249">
        <v>8634494.5</v>
      </c>
      <c r="AO780" s="249">
        <v>0</v>
      </c>
      <c r="AP780" s="249">
        <v>615569.36</v>
      </c>
      <c r="AQ780" s="249">
        <v>0</v>
      </c>
      <c r="AR780" s="249">
        <v>0</v>
      </c>
      <c r="AS780" s="249">
        <v>122959546.55</v>
      </c>
      <c r="AT780" s="249">
        <v>17132000.59</v>
      </c>
      <c r="AU780" s="249">
        <v>3379590.65</v>
      </c>
      <c r="AV780" s="92">
        <v>45077</v>
      </c>
      <c r="AW780" t="s">
        <v>4</v>
      </c>
      <c r="AX780">
        <v>2023</v>
      </c>
      <c r="AY780" t="s">
        <v>159</v>
      </c>
    </row>
    <row r="781" spans="1:51" x14ac:dyDescent="0.25">
      <c r="A781" s="247">
        <v>62</v>
      </c>
      <c r="B781" s="248" t="s">
        <v>203</v>
      </c>
      <c r="C781" s="249">
        <v>23512023.780000001</v>
      </c>
      <c r="D781" s="249">
        <v>2061664</v>
      </c>
      <c r="E781" s="249">
        <v>0</v>
      </c>
      <c r="F781" s="249">
        <v>0</v>
      </c>
      <c r="G781" s="249">
        <v>0</v>
      </c>
      <c r="H781" s="91">
        <v>0</v>
      </c>
      <c r="I781" s="91">
        <v>0</v>
      </c>
      <c r="J781" s="249">
        <v>0</v>
      </c>
      <c r="K781" s="249">
        <v>0</v>
      </c>
      <c r="L781" s="91">
        <v>0</v>
      </c>
      <c r="M781" s="249">
        <v>0</v>
      </c>
      <c r="N781" s="249">
        <v>0</v>
      </c>
      <c r="O781" s="249">
        <v>0</v>
      </c>
      <c r="P781" s="249">
        <v>21441809.73</v>
      </c>
      <c r="Q781" s="91">
        <v>0</v>
      </c>
      <c r="R781" s="91">
        <v>0</v>
      </c>
      <c r="S781" s="91">
        <v>0</v>
      </c>
      <c r="T781" s="249">
        <v>23503473.73</v>
      </c>
      <c r="U781" s="249">
        <v>0</v>
      </c>
      <c r="V781" s="249">
        <v>0</v>
      </c>
      <c r="W781" s="249">
        <v>0</v>
      </c>
      <c r="X781" s="249">
        <v>0</v>
      </c>
      <c r="Y781" s="249">
        <v>0</v>
      </c>
      <c r="Z781" s="249">
        <v>0</v>
      </c>
      <c r="AA781" s="249">
        <v>0</v>
      </c>
      <c r="AB781" s="249">
        <v>0</v>
      </c>
      <c r="AC781" s="330">
        <v>0</v>
      </c>
      <c r="AD781" s="249">
        <v>0</v>
      </c>
      <c r="AE781" s="249">
        <v>0</v>
      </c>
      <c r="AF781" s="249">
        <v>0</v>
      </c>
      <c r="AG781" s="249">
        <v>0</v>
      </c>
      <c r="AH781" s="249">
        <v>0</v>
      </c>
      <c r="AI781" s="249">
        <v>0</v>
      </c>
      <c r="AJ781" s="249">
        <v>0</v>
      </c>
      <c r="AK781" s="249">
        <v>8550.0499999999993</v>
      </c>
      <c r="AL781" s="249">
        <v>0</v>
      </c>
      <c r="AM781" s="91">
        <v>0</v>
      </c>
      <c r="AN781" s="249">
        <v>0</v>
      </c>
      <c r="AO781" s="249">
        <v>0</v>
      </c>
      <c r="AP781" s="249">
        <v>0</v>
      </c>
      <c r="AQ781" s="249">
        <v>0</v>
      </c>
      <c r="AR781" s="249">
        <v>0</v>
      </c>
      <c r="AS781" s="249">
        <v>0</v>
      </c>
      <c r="AT781" s="249">
        <v>8550.0499999999993</v>
      </c>
      <c r="AU781" s="249">
        <v>0</v>
      </c>
      <c r="AV781" s="92">
        <v>45077</v>
      </c>
      <c r="AW781" t="s">
        <v>4</v>
      </c>
      <c r="AX781">
        <v>2023</v>
      </c>
      <c r="AY781" t="s">
        <v>169</v>
      </c>
    </row>
    <row r="782" spans="1:51" x14ac:dyDescent="0.25">
      <c r="A782" s="247">
        <v>114</v>
      </c>
      <c r="B782" s="248" t="s">
        <v>76</v>
      </c>
      <c r="C782" s="249">
        <v>295536079.44999999</v>
      </c>
      <c r="D782" s="249">
        <v>0</v>
      </c>
      <c r="E782" s="249">
        <v>0</v>
      </c>
      <c r="F782" s="249">
        <v>0</v>
      </c>
      <c r="G782" s="249">
        <v>0</v>
      </c>
      <c r="H782" s="91">
        <v>0</v>
      </c>
      <c r="I782" s="91">
        <v>0</v>
      </c>
      <c r="J782" s="249">
        <v>60141.35</v>
      </c>
      <c r="K782" s="249">
        <v>1084660.6600000001</v>
      </c>
      <c r="L782" s="91">
        <v>0</v>
      </c>
      <c r="M782" s="249">
        <v>130868521.3</v>
      </c>
      <c r="N782" s="249">
        <v>49209017.560000002</v>
      </c>
      <c r="O782" s="249">
        <v>180077538.86000001</v>
      </c>
      <c r="P782" s="249">
        <v>78771.210000000006</v>
      </c>
      <c r="Q782" s="91">
        <v>0</v>
      </c>
      <c r="R782" s="91">
        <v>0</v>
      </c>
      <c r="S782" s="91">
        <v>0</v>
      </c>
      <c r="T782" s="249">
        <v>181301112.08000001</v>
      </c>
      <c r="U782" s="249">
        <v>5272300.84</v>
      </c>
      <c r="V782" s="249">
        <v>2139562.83</v>
      </c>
      <c r="W782" s="249">
        <v>747720.55</v>
      </c>
      <c r="X782" s="249">
        <v>18419686.260000002</v>
      </c>
      <c r="Y782" s="249">
        <v>2743937.78</v>
      </c>
      <c r="Z782" s="249">
        <v>0</v>
      </c>
      <c r="AA782" s="249">
        <v>0</v>
      </c>
      <c r="AB782" s="249">
        <v>0</v>
      </c>
      <c r="AC782" s="330">
        <v>11761136.380000001</v>
      </c>
      <c r="AD782" s="249">
        <v>1855581.65</v>
      </c>
      <c r="AE782" s="249">
        <v>439831.58</v>
      </c>
      <c r="AF782" s="249">
        <v>0</v>
      </c>
      <c r="AG782" s="249">
        <v>0</v>
      </c>
      <c r="AH782" s="249">
        <v>0</v>
      </c>
      <c r="AI782" s="249">
        <v>0</v>
      </c>
      <c r="AJ782" s="249">
        <v>56537010.509999998</v>
      </c>
      <c r="AK782" s="249">
        <v>2720881.79</v>
      </c>
      <c r="AL782" s="249">
        <v>468099.20999999996</v>
      </c>
      <c r="AM782" s="91">
        <v>0</v>
      </c>
      <c r="AN782" s="249">
        <v>2802830.35</v>
      </c>
      <c r="AO782" s="249">
        <v>0</v>
      </c>
      <c r="AP782" s="249">
        <v>327517.63</v>
      </c>
      <c r="AQ782" s="249">
        <v>0</v>
      </c>
      <c r="AR782" s="249">
        <v>0</v>
      </c>
      <c r="AS782" s="249">
        <v>99916768.379999995</v>
      </c>
      <c r="AT782" s="249">
        <v>14318198.99</v>
      </c>
      <c r="AU782" s="249">
        <v>7998870.0099999998</v>
      </c>
      <c r="AV782" s="92">
        <v>45077</v>
      </c>
      <c r="AW782" t="s">
        <v>4</v>
      </c>
      <c r="AX782">
        <v>2023</v>
      </c>
      <c r="AY782" t="s">
        <v>154</v>
      </c>
    </row>
    <row r="783" spans="1:51" x14ac:dyDescent="0.25">
      <c r="A783" s="247">
        <v>48</v>
      </c>
      <c r="B783" s="248" t="s">
        <v>77</v>
      </c>
      <c r="C783" s="249">
        <v>49162496.799999997</v>
      </c>
      <c r="D783" s="249">
        <v>55589.2</v>
      </c>
      <c r="E783" s="249">
        <v>0</v>
      </c>
      <c r="F783" s="249">
        <v>0</v>
      </c>
      <c r="G783" s="249">
        <v>378006.81999999995</v>
      </c>
      <c r="H783" s="91">
        <v>0</v>
      </c>
      <c r="I783" s="91">
        <v>0</v>
      </c>
      <c r="J783" s="249">
        <v>849845.22000000009</v>
      </c>
      <c r="K783" s="249">
        <v>476650.55</v>
      </c>
      <c r="L783" s="91">
        <v>0</v>
      </c>
      <c r="M783" s="249">
        <v>2118220.7400000002</v>
      </c>
      <c r="N783" s="249">
        <v>23904503.580000002</v>
      </c>
      <c r="O783" s="249">
        <v>26022724.32</v>
      </c>
      <c r="P783" s="249">
        <v>2310737.42</v>
      </c>
      <c r="Q783" s="91">
        <v>0</v>
      </c>
      <c r="R783" s="91">
        <v>0</v>
      </c>
      <c r="S783" s="91">
        <v>0</v>
      </c>
      <c r="T783" s="249">
        <v>30093553.530000001</v>
      </c>
      <c r="U783" s="249">
        <v>80817.97</v>
      </c>
      <c r="V783" s="249">
        <v>13472.26</v>
      </c>
      <c r="W783" s="249">
        <v>0</v>
      </c>
      <c r="X783" s="249">
        <v>0</v>
      </c>
      <c r="Y783" s="249">
        <v>0</v>
      </c>
      <c r="Z783" s="249">
        <v>0</v>
      </c>
      <c r="AA783" s="249">
        <v>1279850.03</v>
      </c>
      <c r="AB783" s="249">
        <v>0</v>
      </c>
      <c r="AC783" s="330">
        <v>2266472.2400000002</v>
      </c>
      <c r="AD783" s="249">
        <v>1490199.79</v>
      </c>
      <c r="AE783" s="249">
        <v>3233168.59</v>
      </c>
      <c r="AF783" s="249">
        <v>0</v>
      </c>
      <c r="AG783" s="249">
        <v>0</v>
      </c>
      <c r="AH783" s="249">
        <v>0</v>
      </c>
      <c r="AI783" s="249">
        <v>0</v>
      </c>
      <c r="AJ783" s="249">
        <v>249203.31</v>
      </c>
      <c r="AK783" s="249">
        <v>1872282.4000000001</v>
      </c>
      <c r="AL783" s="249">
        <v>48500</v>
      </c>
      <c r="AM783" s="91">
        <v>0</v>
      </c>
      <c r="AN783" s="249">
        <v>261614.28</v>
      </c>
      <c r="AO783" s="249">
        <v>0</v>
      </c>
      <c r="AP783" s="249">
        <v>477015.94</v>
      </c>
      <c r="AQ783" s="249">
        <v>0</v>
      </c>
      <c r="AR783" s="249">
        <v>0</v>
      </c>
      <c r="AS783" s="249">
        <v>8613184.1899999995</v>
      </c>
      <c r="AT783" s="249">
        <v>10455759.08</v>
      </c>
      <c r="AU783" s="249">
        <v>7796346.46</v>
      </c>
      <c r="AV783" s="92">
        <v>45077</v>
      </c>
      <c r="AW783" t="s">
        <v>4</v>
      </c>
      <c r="AX783">
        <v>2023</v>
      </c>
      <c r="AY783" t="s">
        <v>163</v>
      </c>
    </row>
    <row r="784" spans="1:51" x14ac:dyDescent="0.25">
      <c r="A784" s="247">
        <v>120</v>
      </c>
      <c r="B784" s="248" t="s">
        <v>78</v>
      </c>
      <c r="C784" s="249">
        <v>709529.69000000006</v>
      </c>
      <c r="D784" s="249">
        <v>0</v>
      </c>
      <c r="E784" s="249">
        <v>0</v>
      </c>
      <c r="F784" s="249">
        <v>0</v>
      </c>
      <c r="G784" s="249">
        <v>33243.17</v>
      </c>
      <c r="H784" s="91">
        <v>0</v>
      </c>
      <c r="I784" s="91">
        <v>0</v>
      </c>
      <c r="J784" s="249">
        <v>0</v>
      </c>
      <c r="K784" s="249">
        <v>17581.21</v>
      </c>
      <c r="L784" s="91">
        <v>0</v>
      </c>
      <c r="M784" s="249">
        <v>0</v>
      </c>
      <c r="N784" s="249">
        <v>623113.05000000005</v>
      </c>
      <c r="O784" s="249">
        <v>623113.05000000005</v>
      </c>
      <c r="P784" s="249">
        <v>35592.26</v>
      </c>
      <c r="Q784" s="91">
        <v>0</v>
      </c>
      <c r="R784" s="91">
        <v>0</v>
      </c>
      <c r="S784" s="91">
        <v>0</v>
      </c>
      <c r="T784" s="249">
        <v>709529.69000000006</v>
      </c>
      <c r="U784" s="249">
        <v>0</v>
      </c>
      <c r="V784" s="249">
        <v>0</v>
      </c>
      <c r="W784" s="249">
        <v>0</v>
      </c>
      <c r="X784" s="249">
        <v>0</v>
      </c>
      <c r="Y784" s="249">
        <v>0</v>
      </c>
      <c r="Z784" s="249">
        <v>0</v>
      </c>
      <c r="AA784" s="249">
        <v>0</v>
      </c>
      <c r="AB784" s="249">
        <v>0</v>
      </c>
      <c r="AC784" s="330">
        <v>0</v>
      </c>
      <c r="AD784" s="249">
        <v>0</v>
      </c>
      <c r="AE784" s="249">
        <v>0</v>
      </c>
      <c r="AF784" s="249">
        <v>0</v>
      </c>
      <c r="AG784" s="249">
        <v>0</v>
      </c>
      <c r="AH784" s="249">
        <v>0</v>
      </c>
      <c r="AI784" s="249">
        <v>0</v>
      </c>
      <c r="AJ784" s="249">
        <v>0</v>
      </c>
      <c r="AK784" s="249">
        <v>0</v>
      </c>
      <c r="AL784" s="249">
        <v>0</v>
      </c>
      <c r="AM784" s="91">
        <v>0</v>
      </c>
      <c r="AN784" s="249">
        <v>0</v>
      </c>
      <c r="AO784" s="249">
        <v>0</v>
      </c>
      <c r="AP784" s="249">
        <v>0</v>
      </c>
      <c r="AQ784" s="249">
        <v>0</v>
      </c>
      <c r="AR784" s="249">
        <v>0</v>
      </c>
      <c r="AS784" s="249">
        <v>0</v>
      </c>
      <c r="AT784" s="249">
        <v>0</v>
      </c>
      <c r="AU784" s="249">
        <v>0</v>
      </c>
      <c r="AV784" s="92">
        <v>45077</v>
      </c>
      <c r="AW784" t="s">
        <v>4</v>
      </c>
      <c r="AX784">
        <v>2023</v>
      </c>
      <c r="AY784" t="s">
        <v>187</v>
      </c>
    </row>
    <row r="785" spans="1:51" x14ac:dyDescent="0.25">
      <c r="A785" s="247">
        <v>100</v>
      </c>
      <c r="B785" s="248" t="s">
        <v>79</v>
      </c>
      <c r="C785" s="249">
        <v>380771777.01999998</v>
      </c>
      <c r="D785" s="249">
        <v>19089.669999999998</v>
      </c>
      <c r="E785" s="249">
        <v>0</v>
      </c>
      <c r="F785" s="249">
        <v>0</v>
      </c>
      <c r="G785" s="249">
        <v>75897.78</v>
      </c>
      <c r="H785" s="91">
        <v>0</v>
      </c>
      <c r="I785" s="91">
        <v>0</v>
      </c>
      <c r="J785" s="249">
        <v>3555193.15</v>
      </c>
      <c r="K785" s="249">
        <v>346099.15</v>
      </c>
      <c r="L785" s="91">
        <v>0</v>
      </c>
      <c r="M785" s="249">
        <v>235296906.10999998</v>
      </c>
      <c r="N785" s="249">
        <v>112555318.73</v>
      </c>
      <c r="O785" s="249">
        <v>347852224.83999997</v>
      </c>
      <c r="P785" s="249">
        <v>3080539.6300000004</v>
      </c>
      <c r="Q785" s="91">
        <v>0</v>
      </c>
      <c r="R785" s="91">
        <v>0</v>
      </c>
      <c r="S785" s="91">
        <v>0</v>
      </c>
      <c r="T785" s="249">
        <v>354929044.21999997</v>
      </c>
      <c r="U785" s="249">
        <v>1226302.43</v>
      </c>
      <c r="V785" s="249">
        <v>163012.35999999999</v>
      </c>
      <c r="W785" s="249">
        <v>58126.61</v>
      </c>
      <c r="X785" s="249">
        <v>2153714.84</v>
      </c>
      <c r="Y785" s="249">
        <v>734905.97</v>
      </c>
      <c r="Z785" s="249">
        <v>0</v>
      </c>
      <c r="AA785" s="249">
        <v>0</v>
      </c>
      <c r="AB785" s="249">
        <v>0</v>
      </c>
      <c r="AC785" s="330">
        <v>13900208.119999999</v>
      </c>
      <c r="AD785" s="249">
        <v>884802.1</v>
      </c>
      <c r="AE785" s="249">
        <v>62107.81</v>
      </c>
      <c r="AF785" s="249">
        <v>0</v>
      </c>
      <c r="AG785" s="249">
        <v>0</v>
      </c>
      <c r="AH785" s="249">
        <v>0</v>
      </c>
      <c r="AI785" s="249">
        <v>0</v>
      </c>
      <c r="AJ785" s="249">
        <v>55967.19</v>
      </c>
      <c r="AK785" s="249">
        <v>2070171.8499999999</v>
      </c>
      <c r="AL785" s="249">
        <v>284047.09999999998</v>
      </c>
      <c r="AM785" s="91">
        <v>0</v>
      </c>
      <c r="AN785" s="249">
        <v>1669072.98</v>
      </c>
      <c r="AO785" s="249">
        <v>0</v>
      </c>
      <c r="AP785" s="249">
        <v>26747.56</v>
      </c>
      <c r="AQ785" s="249">
        <v>108284.45</v>
      </c>
      <c r="AR785" s="249">
        <v>0</v>
      </c>
      <c r="AS785" s="249">
        <v>19239147.43</v>
      </c>
      <c r="AT785" s="249">
        <v>6603585.3699999992</v>
      </c>
      <c r="AU785" s="249">
        <v>2445261.4300000002</v>
      </c>
      <c r="AV785" s="92">
        <v>45077</v>
      </c>
      <c r="AW785" t="s">
        <v>4</v>
      </c>
      <c r="AX785">
        <v>2023</v>
      </c>
      <c r="AY785" t="s">
        <v>151</v>
      </c>
    </row>
    <row r="786" spans="1:51" x14ac:dyDescent="0.25">
      <c r="A786" s="247">
        <v>12</v>
      </c>
      <c r="B786" s="248" t="s">
        <v>81</v>
      </c>
      <c r="C786" s="249">
        <v>389932760.87</v>
      </c>
      <c r="D786" s="249">
        <v>680122.94000000006</v>
      </c>
      <c r="E786" s="249">
        <v>0</v>
      </c>
      <c r="F786" s="249">
        <v>0</v>
      </c>
      <c r="G786" s="249">
        <v>4644071.32</v>
      </c>
      <c r="H786" s="91">
        <v>0</v>
      </c>
      <c r="I786" s="91">
        <v>0</v>
      </c>
      <c r="J786" s="249">
        <v>1517833.24</v>
      </c>
      <c r="K786" s="249">
        <v>2537245.15</v>
      </c>
      <c r="L786" s="91">
        <v>0</v>
      </c>
      <c r="M786" s="249">
        <v>157025504.28</v>
      </c>
      <c r="N786" s="249">
        <v>88709750.530000001</v>
      </c>
      <c r="O786" s="249">
        <v>245735254.81</v>
      </c>
      <c r="P786" s="249">
        <v>7313448.3899999997</v>
      </c>
      <c r="Q786" s="91">
        <v>0</v>
      </c>
      <c r="R786" s="91">
        <v>0</v>
      </c>
      <c r="S786" s="91">
        <v>0</v>
      </c>
      <c r="T786" s="249">
        <v>262427975.84999999</v>
      </c>
      <c r="U786" s="249">
        <v>2263981.3800000004</v>
      </c>
      <c r="V786" s="249">
        <v>300665.28000000003</v>
      </c>
      <c r="W786" s="249">
        <v>224155.74</v>
      </c>
      <c r="X786" s="249">
        <v>7163168.5800000001</v>
      </c>
      <c r="Y786" s="249">
        <v>416577.41</v>
      </c>
      <c r="Z786" s="249">
        <v>0</v>
      </c>
      <c r="AA786" s="249">
        <v>7228708.3700000001</v>
      </c>
      <c r="AB786" s="249">
        <v>0</v>
      </c>
      <c r="AC786" s="330">
        <v>16298046.370000001</v>
      </c>
      <c r="AD786" s="249">
        <v>3377314.4899999998</v>
      </c>
      <c r="AE786" s="249">
        <v>30359.22</v>
      </c>
      <c r="AF786" s="249">
        <v>0</v>
      </c>
      <c r="AG786" s="249">
        <v>0</v>
      </c>
      <c r="AH786" s="249">
        <v>0</v>
      </c>
      <c r="AI786" s="249">
        <v>0</v>
      </c>
      <c r="AJ786" s="249">
        <v>73746388.680000007</v>
      </c>
      <c r="AK786" s="249">
        <v>8253350.71</v>
      </c>
      <c r="AL786" s="249">
        <v>364226.83</v>
      </c>
      <c r="AM786" s="91">
        <v>0</v>
      </c>
      <c r="AN786" s="249">
        <v>6301579.0999999996</v>
      </c>
      <c r="AO786" s="249">
        <v>419688.08</v>
      </c>
      <c r="AP786" s="249">
        <v>732932.69</v>
      </c>
      <c r="AQ786" s="249">
        <v>371821.93</v>
      </c>
      <c r="AR786" s="249">
        <v>0</v>
      </c>
      <c r="AS786" s="249">
        <v>111049365.52000001</v>
      </c>
      <c r="AT786" s="249">
        <v>16455419.419999998</v>
      </c>
      <c r="AU786" s="249">
        <v>11820.08</v>
      </c>
      <c r="AV786" s="92">
        <v>45077</v>
      </c>
      <c r="AW786" t="s">
        <v>4</v>
      </c>
      <c r="AX786">
        <v>2023</v>
      </c>
      <c r="AY786" t="s">
        <v>152</v>
      </c>
    </row>
    <row r="787" spans="1:51" x14ac:dyDescent="0.25">
      <c r="A787" s="247">
        <v>74</v>
      </c>
      <c r="B787" s="248" t="s">
        <v>82</v>
      </c>
      <c r="C787" s="249">
        <v>2251159374.0499997</v>
      </c>
      <c r="D787" s="249">
        <v>11890703.699999999</v>
      </c>
      <c r="E787" s="249">
        <v>0</v>
      </c>
      <c r="F787" s="249">
        <v>0</v>
      </c>
      <c r="G787" s="249">
        <v>1866313.67</v>
      </c>
      <c r="H787" s="91">
        <v>0</v>
      </c>
      <c r="I787" s="91">
        <v>0</v>
      </c>
      <c r="J787" s="249">
        <v>15358802.560000001</v>
      </c>
      <c r="K787" s="249">
        <v>8517827.2600000016</v>
      </c>
      <c r="L787" s="91">
        <v>0</v>
      </c>
      <c r="M787" s="249">
        <v>1352302278.3399999</v>
      </c>
      <c r="N787" s="249">
        <v>507496933.92999995</v>
      </c>
      <c r="O787" s="249">
        <v>1859799212.27</v>
      </c>
      <c r="P787" s="249">
        <v>14801387.210000001</v>
      </c>
      <c r="Q787" s="91">
        <v>0</v>
      </c>
      <c r="R787" s="91">
        <v>0</v>
      </c>
      <c r="S787" s="91">
        <v>0</v>
      </c>
      <c r="T787" s="249">
        <v>1912234246.6699998</v>
      </c>
      <c r="U787" s="249">
        <v>1078374</v>
      </c>
      <c r="V787" s="249">
        <v>1194817</v>
      </c>
      <c r="W787" s="249">
        <v>578100.77</v>
      </c>
      <c r="X787" s="249">
        <v>12662975.84</v>
      </c>
      <c r="Y787" s="249">
        <v>417249.64</v>
      </c>
      <c r="Z787" s="249">
        <v>0</v>
      </c>
      <c r="AA787" s="249">
        <v>162165947.85000002</v>
      </c>
      <c r="AB787" s="249">
        <v>3445629</v>
      </c>
      <c r="AC787" s="330">
        <v>103382771.56</v>
      </c>
      <c r="AD787" s="249">
        <v>2482843.21</v>
      </c>
      <c r="AE787" s="249">
        <v>2740065.47</v>
      </c>
      <c r="AF787" s="249">
        <v>0</v>
      </c>
      <c r="AG787" s="249">
        <v>0</v>
      </c>
      <c r="AH787" s="249">
        <v>26843346.099999998</v>
      </c>
      <c r="AI787" s="249">
        <v>0</v>
      </c>
      <c r="AJ787" s="249">
        <v>11079429.790000001</v>
      </c>
      <c r="AK787" s="249">
        <v>53737.86</v>
      </c>
      <c r="AL787" s="249">
        <v>627832.34</v>
      </c>
      <c r="AM787" s="91">
        <v>0</v>
      </c>
      <c r="AN787" s="249">
        <v>7380378.4799999995</v>
      </c>
      <c r="AO787" s="249">
        <v>303913.55</v>
      </c>
      <c r="AP787" s="249">
        <v>2155866.69</v>
      </c>
      <c r="AQ787" s="249">
        <v>0</v>
      </c>
      <c r="AR787" s="249">
        <v>0</v>
      </c>
      <c r="AS787" s="249">
        <v>328071550.23000008</v>
      </c>
      <c r="AT787" s="249">
        <v>10853577.149999999</v>
      </c>
      <c r="AU787" s="249">
        <v>331848.23</v>
      </c>
      <c r="AV787" s="92">
        <v>45077</v>
      </c>
      <c r="AW787" t="s">
        <v>4</v>
      </c>
      <c r="AX787">
        <v>2023</v>
      </c>
      <c r="AY787" t="s">
        <v>148</v>
      </c>
    </row>
    <row r="788" spans="1:51" x14ac:dyDescent="0.25">
      <c r="A788" s="247">
        <v>71</v>
      </c>
      <c r="B788" s="248" t="s">
        <v>83</v>
      </c>
      <c r="C788" s="249">
        <v>102879281.90000001</v>
      </c>
      <c r="D788" s="249">
        <v>0</v>
      </c>
      <c r="E788" s="249">
        <v>0</v>
      </c>
      <c r="F788" s="249">
        <v>0</v>
      </c>
      <c r="G788" s="249">
        <v>466958.48</v>
      </c>
      <c r="H788" s="91">
        <v>0</v>
      </c>
      <c r="I788" s="91">
        <v>0</v>
      </c>
      <c r="J788" s="249">
        <v>0</v>
      </c>
      <c r="K788" s="249">
        <v>234109.06</v>
      </c>
      <c r="L788" s="91">
        <v>0</v>
      </c>
      <c r="M788" s="249">
        <v>0</v>
      </c>
      <c r="N788" s="249">
        <v>9066402.7400000002</v>
      </c>
      <c r="O788" s="249">
        <v>9066402.7400000002</v>
      </c>
      <c r="P788" s="249">
        <v>881115.45</v>
      </c>
      <c r="Q788" s="91">
        <v>0</v>
      </c>
      <c r="R788" s="91">
        <v>0</v>
      </c>
      <c r="S788" s="91">
        <v>0</v>
      </c>
      <c r="T788" s="249">
        <v>10648585.73</v>
      </c>
      <c r="U788" s="249">
        <v>0</v>
      </c>
      <c r="V788" s="249">
        <v>0</v>
      </c>
      <c r="W788" s="249">
        <v>0</v>
      </c>
      <c r="X788" s="249">
        <v>0</v>
      </c>
      <c r="Y788" s="249">
        <v>28515662.960000001</v>
      </c>
      <c r="Z788" s="249">
        <v>0</v>
      </c>
      <c r="AA788" s="249">
        <v>37811583.560000002</v>
      </c>
      <c r="AB788" s="249">
        <v>0</v>
      </c>
      <c r="AC788" s="330">
        <v>1765373.44</v>
      </c>
      <c r="AD788" s="249">
        <v>10675108.369999999</v>
      </c>
      <c r="AE788" s="249">
        <v>16911.599999999999</v>
      </c>
      <c r="AF788" s="249">
        <v>0</v>
      </c>
      <c r="AG788" s="249">
        <v>0</v>
      </c>
      <c r="AH788" s="249">
        <v>0</v>
      </c>
      <c r="AI788" s="249">
        <v>0</v>
      </c>
      <c r="AJ788" s="249">
        <v>126730.07</v>
      </c>
      <c r="AK788" s="249">
        <v>42606.52</v>
      </c>
      <c r="AL788" s="249">
        <v>729332.65</v>
      </c>
      <c r="AM788" s="91">
        <v>0</v>
      </c>
      <c r="AN788" s="249">
        <v>5158993.2</v>
      </c>
      <c r="AO788" s="249">
        <v>0</v>
      </c>
      <c r="AP788" s="249">
        <v>220119.03</v>
      </c>
      <c r="AQ788" s="249">
        <v>0</v>
      </c>
      <c r="AR788" s="249">
        <v>0</v>
      </c>
      <c r="AS788" s="249">
        <v>78911370</v>
      </c>
      <c r="AT788" s="249">
        <v>13319326.17</v>
      </c>
      <c r="AU788" s="249">
        <v>7168274.7699999996</v>
      </c>
      <c r="AV788" s="92">
        <v>45077</v>
      </c>
      <c r="AW788" t="s">
        <v>4</v>
      </c>
      <c r="AX788">
        <v>2023</v>
      </c>
      <c r="AY788" t="s">
        <v>161</v>
      </c>
    </row>
    <row r="789" spans="1:51" x14ac:dyDescent="0.25">
      <c r="A789" s="247">
        <v>91</v>
      </c>
      <c r="B789" s="248" t="s">
        <v>106</v>
      </c>
      <c r="C789" s="249">
        <v>168020.28</v>
      </c>
      <c r="D789" s="249">
        <v>0</v>
      </c>
      <c r="E789" s="249">
        <v>0</v>
      </c>
      <c r="F789" s="249">
        <v>0</v>
      </c>
      <c r="G789" s="249">
        <v>0</v>
      </c>
      <c r="H789" s="91">
        <v>0</v>
      </c>
      <c r="I789" s="91">
        <v>0</v>
      </c>
      <c r="J789" s="249">
        <v>0</v>
      </c>
      <c r="K789" s="249">
        <v>0</v>
      </c>
      <c r="L789" s="91">
        <v>0</v>
      </c>
      <c r="M789" s="249">
        <v>0</v>
      </c>
      <c r="N789" s="249">
        <v>0</v>
      </c>
      <c r="O789" s="249">
        <v>0</v>
      </c>
      <c r="P789" s="249">
        <v>0</v>
      </c>
      <c r="Q789" s="91">
        <v>0</v>
      </c>
      <c r="R789" s="91">
        <v>0</v>
      </c>
      <c r="S789" s="91">
        <v>0</v>
      </c>
      <c r="T789" s="249">
        <v>0</v>
      </c>
      <c r="U789" s="249">
        <v>0</v>
      </c>
      <c r="V789" s="249">
        <v>0</v>
      </c>
      <c r="W789" s="249">
        <v>0</v>
      </c>
      <c r="X789" s="249">
        <v>0</v>
      </c>
      <c r="Y789" s="249">
        <v>0</v>
      </c>
      <c r="Z789" s="249">
        <v>0</v>
      </c>
      <c r="AA789" s="249">
        <v>0</v>
      </c>
      <c r="AB789" s="249">
        <v>0</v>
      </c>
      <c r="AC789" s="330">
        <v>0</v>
      </c>
      <c r="AD789" s="249">
        <v>163723.20000000001</v>
      </c>
      <c r="AE789" s="249">
        <v>1000</v>
      </c>
      <c r="AF789" s="249">
        <v>0</v>
      </c>
      <c r="AG789" s="249">
        <v>0</v>
      </c>
      <c r="AH789" s="249">
        <v>0</v>
      </c>
      <c r="AI789" s="249">
        <v>0</v>
      </c>
      <c r="AJ789" s="249">
        <v>0</v>
      </c>
      <c r="AK789" s="249">
        <v>2797.08</v>
      </c>
      <c r="AL789" s="249">
        <v>0</v>
      </c>
      <c r="AM789" s="91">
        <v>0</v>
      </c>
      <c r="AN789" s="249">
        <v>500</v>
      </c>
      <c r="AO789" s="249">
        <v>0</v>
      </c>
      <c r="AP789" s="249">
        <v>0</v>
      </c>
      <c r="AQ789" s="249">
        <v>0</v>
      </c>
      <c r="AR789" s="249">
        <v>0</v>
      </c>
      <c r="AS789" s="249">
        <v>164723.20000000001</v>
      </c>
      <c r="AT789" s="249">
        <v>3297.08</v>
      </c>
      <c r="AU789" s="249">
        <v>0</v>
      </c>
      <c r="AV789" s="92">
        <v>45077</v>
      </c>
      <c r="AW789" t="s">
        <v>4</v>
      </c>
      <c r="AX789">
        <v>2023</v>
      </c>
      <c r="AY789" t="s">
        <v>192</v>
      </c>
    </row>
    <row r="790" spans="1:51" x14ac:dyDescent="0.25">
      <c r="A790" s="247">
        <v>73</v>
      </c>
      <c r="B790" s="248" t="s">
        <v>84</v>
      </c>
      <c r="C790" s="249">
        <v>64527342.330000006</v>
      </c>
      <c r="D790" s="249">
        <v>0</v>
      </c>
      <c r="E790" s="249">
        <v>0</v>
      </c>
      <c r="F790" s="249">
        <v>0</v>
      </c>
      <c r="G790" s="249">
        <v>0</v>
      </c>
      <c r="H790" s="91">
        <v>0</v>
      </c>
      <c r="I790" s="91">
        <v>0</v>
      </c>
      <c r="J790" s="249">
        <v>0</v>
      </c>
      <c r="K790" s="249">
        <v>490921.3</v>
      </c>
      <c r="L790" s="91">
        <v>0</v>
      </c>
      <c r="M790" s="249">
        <v>13830.55</v>
      </c>
      <c r="N790" s="249">
        <v>305891.78999999998</v>
      </c>
      <c r="O790" s="249">
        <v>319722.33999999997</v>
      </c>
      <c r="P790" s="249">
        <v>0</v>
      </c>
      <c r="Q790" s="91">
        <v>0</v>
      </c>
      <c r="R790" s="91">
        <v>0</v>
      </c>
      <c r="S790" s="91">
        <v>0</v>
      </c>
      <c r="T790" s="249">
        <v>810643.64</v>
      </c>
      <c r="U790" s="249">
        <v>42614.7</v>
      </c>
      <c r="V790" s="249">
        <v>0</v>
      </c>
      <c r="W790" s="249">
        <v>0</v>
      </c>
      <c r="X790" s="249">
        <v>25131.42</v>
      </c>
      <c r="Y790" s="249">
        <v>423736.94</v>
      </c>
      <c r="Z790" s="249">
        <v>0</v>
      </c>
      <c r="AA790" s="249">
        <v>97562.59</v>
      </c>
      <c r="AB790" s="249">
        <v>0</v>
      </c>
      <c r="AC790" s="330">
        <v>199540.76</v>
      </c>
      <c r="AD790" s="249">
        <v>16167780.09</v>
      </c>
      <c r="AE790" s="249">
        <v>22129.97</v>
      </c>
      <c r="AF790" s="249">
        <v>0</v>
      </c>
      <c r="AG790" s="249">
        <v>0</v>
      </c>
      <c r="AH790" s="249">
        <v>26544976.48</v>
      </c>
      <c r="AI790" s="249">
        <v>0</v>
      </c>
      <c r="AJ790" s="249">
        <v>2005457.24</v>
      </c>
      <c r="AK790" s="249">
        <v>77372.25</v>
      </c>
      <c r="AL790" s="249">
        <v>0</v>
      </c>
      <c r="AM790" s="91">
        <v>0</v>
      </c>
      <c r="AN790" s="249">
        <v>217905.68</v>
      </c>
      <c r="AO790" s="249">
        <v>7048.52</v>
      </c>
      <c r="AP790" s="249">
        <v>1470</v>
      </c>
      <c r="AQ790" s="249">
        <v>0</v>
      </c>
      <c r="AR790" s="249">
        <v>0</v>
      </c>
      <c r="AS790" s="249">
        <v>45528930.190000005</v>
      </c>
      <c r="AT790" s="249">
        <v>18187768.5</v>
      </c>
      <c r="AU790" s="249">
        <v>17883972.050000001</v>
      </c>
      <c r="AV790" s="92">
        <v>45077</v>
      </c>
      <c r="AW790" t="s">
        <v>4</v>
      </c>
      <c r="AX790">
        <v>2023</v>
      </c>
      <c r="AY790" t="s">
        <v>190</v>
      </c>
    </row>
    <row r="791" spans="1:51" x14ac:dyDescent="0.25">
      <c r="A791" s="247">
        <v>46</v>
      </c>
      <c r="B791" s="248" t="s">
        <v>85</v>
      </c>
      <c r="C791" s="249">
        <v>11688454.390000001</v>
      </c>
      <c r="D791" s="249">
        <v>52267.49</v>
      </c>
      <c r="E791" s="249">
        <v>0</v>
      </c>
      <c r="F791" s="249">
        <v>0</v>
      </c>
      <c r="G791" s="249">
        <v>0</v>
      </c>
      <c r="H791" s="91">
        <v>0</v>
      </c>
      <c r="I791" s="91">
        <v>0</v>
      </c>
      <c r="J791" s="249">
        <v>447803.91</v>
      </c>
      <c r="K791" s="249">
        <v>10166.19</v>
      </c>
      <c r="L791" s="91">
        <v>0</v>
      </c>
      <c r="M791" s="249">
        <v>5002584.47</v>
      </c>
      <c r="N791" s="249">
        <v>0</v>
      </c>
      <c r="O791" s="249">
        <v>5002584.47</v>
      </c>
      <c r="P791" s="249">
        <v>170901.40999999997</v>
      </c>
      <c r="Q791" s="91">
        <v>0</v>
      </c>
      <c r="R791" s="91">
        <v>0</v>
      </c>
      <c r="S791" s="91">
        <v>0</v>
      </c>
      <c r="T791" s="249">
        <v>5683723.4699999997</v>
      </c>
      <c r="U791" s="249">
        <v>428192.57000000007</v>
      </c>
      <c r="V791" s="249">
        <v>158838.53999999998</v>
      </c>
      <c r="W791" s="249">
        <v>108366.36</v>
      </c>
      <c r="X791" s="249">
        <v>0</v>
      </c>
      <c r="Y791" s="249">
        <v>482172.08</v>
      </c>
      <c r="Z791" s="249">
        <v>0</v>
      </c>
      <c r="AA791" s="249">
        <v>0</v>
      </c>
      <c r="AB791" s="249">
        <v>0</v>
      </c>
      <c r="AC791" s="330">
        <v>3274358.4200000004</v>
      </c>
      <c r="AD791" s="249">
        <v>0</v>
      </c>
      <c r="AE791" s="249">
        <v>4964.95</v>
      </c>
      <c r="AF791" s="249">
        <v>0</v>
      </c>
      <c r="AG791" s="249">
        <v>0</v>
      </c>
      <c r="AH791" s="249">
        <v>0</v>
      </c>
      <c r="AI791" s="249">
        <v>0</v>
      </c>
      <c r="AJ791" s="249">
        <v>43110.560000000005</v>
      </c>
      <c r="AK791" s="249">
        <v>1233015.69</v>
      </c>
      <c r="AL791" s="249">
        <v>46454.64</v>
      </c>
      <c r="AM791" s="91">
        <v>0</v>
      </c>
      <c r="AN791" s="249">
        <v>153186.75</v>
      </c>
      <c r="AO791" s="249">
        <v>0</v>
      </c>
      <c r="AP791" s="249">
        <v>16364.36</v>
      </c>
      <c r="AQ791" s="249">
        <v>0</v>
      </c>
      <c r="AR791" s="249">
        <v>0</v>
      </c>
      <c r="AS791" s="249">
        <v>4500003.4800000004</v>
      </c>
      <c r="AT791" s="249">
        <v>1504727.44</v>
      </c>
      <c r="AU791" s="249">
        <v>55706</v>
      </c>
      <c r="AV791" s="92">
        <v>45077</v>
      </c>
      <c r="AW791" t="s">
        <v>4</v>
      </c>
      <c r="AX791">
        <v>2023</v>
      </c>
      <c r="AY791" t="s">
        <v>176</v>
      </c>
    </row>
    <row r="792" spans="1:51" x14ac:dyDescent="0.25">
      <c r="A792" s="247">
        <v>51</v>
      </c>
      <c r="B792" s="248" t="s">
        <v>86</v>
      </c>
      <c r="C792" s="249">
        <v>4961623.9700000007</v>
      </c>
      <c r="D792" s="249">
        <v>6327.03</v>
      </c>
      <c r="E792" s="249">
        <v>0</v>
      </c>
      <c r="F792" s="249">
        <v>0</v>
      </c>
      <c r="G792" s="249">
        <v>0</v>
      </c>
      <c r="H792" s="91">
        <v>0</v>
      </c>
      <c r="I792" s="91">
        <v>0</v>
      </c>
      <c r="J792" s="249">
        <v>14807.22</v>
      </c>
      <c r="K792" s="249">
        <v>21315.16</v>
      </c>
      <c r="L792" s="91">
        <v>0</v>
      </c>
      <c r="M792" s="249">
        <v>537868.52</v>
      </c>
      <c r="N792" s="249">
        <v>172420.4</v>
      </c>
      <c r="O792" s="249">
        <v>710288.92</v>
      </c>
      <c r="P792" s="249">
        <v>46538.420000000006</v>
      </c>
      <c r="Q792" s="91">
        <v>0</v>
      </c>
      <c r="R792" s="91">
        <v>0</v>
      </c>
      <c r="S792" s="91">
        <v>0</v>
      </c>
      <c r="T792" s="249">
        <v>799276.75000000012</v>
      </c>
      <c r="U792" s="249">
        <v>146854.15</v>
      </c>
      <c r="V792" s="249">
        <v>23175.53</v>
      </c>
      <c r="W792" s="249">
        <v>5660.63</v>
      </c>
      <c r="X792" s="249">
        <v>0</v>
      </c>
      <c r="Y792" s="249">
        <v>1628.83</v>
      </c>
      <c r="Z792" s="249">
        <v>0</v>
      </c>
      <c r="AA792" s="249">
        <v>0</v>
      </c>
      <c r="AB792" s="249">
        <v>0</v>
      </c>
      <c r="AC792" s="330">
        <v>137496.16</v>
      </c>
      <c r="AD792" s="249">
        <v>92766.080000000002</v>
      </c>
      <c r="AE792" s="249">
        <v>35863.910000000003</v>
      </c>
      <c r="AF792" s="249">
        <v>0</v>
      </c>
      <c r="AG792" s="249">
        <v>0</v>
      </c>
      <c r="AH792" s="249">
        <v>1257.0999999999999</v>
      </c>
      <c r="AI792" s="249">
        <v>0</v>
      </c>
      <c r="AJ792" s="249">
        <v>7939.79</v>
      </c>
      <c r="AK792" s="249">
        <v>654975.39</v>
      </c>
      <c r="AL792" s="249">
        <v>49612.15</v>
      </c>
      <c r="AM792" s="91">
        <v>0</v>
      </c>
      <c r="AN792" s="249">
        <v>304760.28999999998</v>
      </c>
      <c r="AO792" s="249">
        <v>0</v>
      </c>
      <c r="AP792" s="249">
        <v>16740</v>
      </c>
      <c r="AQ792" s="249">
        <v>0</v>
      </c>
      <c r="AR792" s="249">
        <v>0</v>
      </c>
      <c r="AS792" s="249">
        <v>452642.18</v>
      </c>
      <c r="AT792" s="249">
        <v>3709705.04</v>
      </c>
      <c r="AU792" s="249">
        <v>2683617.21</v>
      </c>
      <c r="AV792" s="92">
        <v>45077</v>
      </c>
      <c r="AW792" t="s">
        <v>4</v>
      </c>
      <c r="AX792">
        <v>2023</v>
      </c>
      <c r="AY792" t="s">
        <v>179</v>
      </c>
    </row>
    <row r="793" spans="1:51" x14ac:dyDescent="0.25">
      <c r="A793" s="247">
        <v>117</v>
      </c>
      <c r="B793" s="248" t="s">
        <v>87</v>
      </c>
      <c r="C793" s="249">
        <v>283265670.36000001</v>
      </c>
      <c r="D793" s="249">
        <v>328173.8</v>
      </c>
      <c r="E793" s="249">
        <v>0</v>
      </c>
      <c r="F793" s="249">
        <v>0</v>
      </c>
      <c r="G793" s="249">
        <v>249373.25999999998</v>
      </c>
      <c r="H793" s="91">
        <v>0</v>
      </c>
      <c r="I793" s="91">
        <v>0</v>
      </c>
      <c r="J793" s="249">
        <v>376691.67</v>
      </c>
      <c r="K793" s="249">
        <v>1260228.29</v>
      </c>
      <c r="L793" s="91">
        <v>0</v>
      </c>
      <c r="M793" s="249">
        <v>89591805.810000002</v>
      </c>
      <c r="N793" s="249">
        <v>95111595.790000007</v>
      </c>
      <c r="O793" s="249">
        <v>184703401.60000002</v>
      </c>
      <c r="P793" s="249">
        <v>2073929.6900000002</v>
      </c>
      <c r="Q793" s="91">
        <v>0</v>
      </c>
      <c r="R793" s="91">
        <v>0</v>
      </c>
      <c r="S793" s="91">
        <v>0</v>
      </c>
      <c r="T793" s="249">
        <v>188991798.31</v>
      </c>
      <c r="U793" s="249">
        <v>2642796.52</v>
      </c>
      <c r="V793" s="249">
        <v>480391.93</v>
      </c>
      <c r="W793" s="249">
        <v>366672.76</v>
      </c>
      <c r="X793" s="249">
        <v>289562.2</v>
      </c>
      <c r="Y793" s="249">
        <v>2264915.17</v>
      </c>
      <c r="Z793" s="249">
        <v>0</v>
      </c>
      <c r="AA793" s="249">
        <v>0</v>
      </c>
      <c r="AB793" s="249">
        <v>0</v>
      </c>
      <c r="AC793" s="330">
        <v>31037835.609999999</v>
      </c>
      <c r="AD793" s="249">
        <v>30369673.93</v>
      </c>
      <c r="AE793" s="249">
        <v>5245382.67</v>
      </c>
      <c r="AF793" s="249">
        <v>0</v>
      </c>
      <c r="AG793" s="249">
        <v>0</v>
      </c>
      <c r="AH793" s="249">
        <v>0</v>
      </c>
      <c r="AI793" s="249">
        <v>0</v>
      </c>
      <c r="AJ793" s="249">
        <v>1517357.53</v>
      </c>
      <c r="AK793" s="249">
        <v>3210091.86</v>
      </c>
      <c r="AL793" s="249">
        <v>1355013.52</v>
      </c>
      <c r="AM793" s="91">
        <v>0</v>
      </c>
      <c r="AN793" s="249">
        <v>3448324.24</v>
      </c>
      <c r="AO793" s="249">
        <v>0</v>
      </c>
      <c r="AP793" s="249">
        <v>76289.689999999988</v>
      </c>
      <c r="AQ793" s="249">
        <v>0</v>
      </c>
      <c r="AR793" s="249">
        <v>0</v>
      </c>
      <c r="AS793" s="249">
        <v>74214588.320000008</v>
      </c>
      <c r="AT793" s="249">
        <v>20059283.73</v>
      </c>
      <c r="AU793" s="249">
        <v>11969564.42</v>
      </c>
      <c r="AV793" s="92">
        <v>45077</v>
      </c>
      <c r="AW793" t="s">
        <v>4</v>
      </c>
      <c r="AX793">
        <v>2023</v>
      </c>
      <c r="AY793" t="s">
        <v>155</v>
      </c>
    </row>
    <row r="794" spans="1:51" x14ac:dyDescent="0.25">
      <c r="A794" s="247">
        <v>78</v>
      </c>
      <c r="B794" s="248" t="s">
        <v>88</v>
      </c>
      <c r="C794" s="249">
        <v>1107028.04</v>
      </c>
      <c r="D794" s="249">
        <v>1834.17</v>
      </c>
      <c r="E794" s="249">
        <v>0</v>
      </c>
      <c r="F794" s="249">
        <v>0</v>
      </c>
      <c r="G794" s="249">
        <v>486.02</v>
      </c>
      <c r="H794" s="91">
        <v>0</v>
      </c>
      <c r="I794" s="91">
        <v>0</v>
      </c>
      <c r="J794" s="249">
        <v>3732.2</v>
      </c>
      <c r="K794" s="249">
        <v>5396</v>
      </c>
      <c r="L794" s="91">
        <v>0</v>
      </c>
      <c r="M794" s="249">
        <v>0</v>
      </c>
      <c r="N794" s="249">
        <v>0</v>
      </c>
      <c r="O794" s="249">
        <v>0</v>
      </c>
      <c r="P794" s="249">
        <v>12208.05</v>
      </c>
      <c r="Q794" s="91">
        <v>0</v>
      </c>
      <c r="R794" s="91">
        <v>0</v>
      </c>
      <c r="S794" s="91">
        <v>0</v>
      </c>
      <c r="T794" s="249">
        <v>23656.44</v>
      </c>
      <c r="U794" s="249">
        <v>8542.0499999999993</v>
      </c>
      <c r="V794" s="249">
        <v>4902.6000000000004</v>
      </c>
      <c r="W794" s="249">
        <v>0</v>
      </c>
      <c r="X794" s="249">
        <v>0</v>
      </c>
      <c r="Y794" s="249">
        <v>0</v>
      </c>
      <c r="Z794" s="249">
        <v>0</v>
      </c>
      <c r="AA794" s="249">
        <v>326543.59000000003</v>
      </c>
      <c r="AB794" s="249">
        <v>0</v>
      </c>
      <c r="AC794" s="330">
        <v>134469.14000000001</v>
      </c>
      <c r="AD794" s="249">
        <v>0</v>
      </c>
      <c r="AE794" s="249">
        <v>2400</v>
      </c>
      <c r="AF794" s="249">
        <v>0</v>
      </c>
      <c r="AG794" s="249">
        <v>0</v>
      </c>
      <c r="AH794" s="249">
        <v>0</v>
      </c>
      <c r="AI794" s="249">
        <v>0</v>
      </c>
      <c r="AJ794" s="249">
        <v>0</v>
      </c>
      <c r="AK794" s="249">
        <v>461650.14</v>
      </c>
      <c r="AL794" s="249">
        <v>0</v>
      </c>
      <c r="AM794" s="91">
        <v>0</v>
      </c>
      <c r="AN794" s="249">
        <v>22615.5</v>
      </c>
      <c r="AO794" s="249">
        <v>0</v>
      </c>
      <c r="AP794" s="249">
        <v>0</v>
      </c>
      <c r="AQ794" s="249">
        <v>0</v>
      </c>
      <c r="AR794" s="249">
        <v>0</v>
      </c>
      <c r="AS794" s="249">
        <v>476857.38000000006</v>
      </c>
      <c r="AT794" s="249">
        <v>606514.22</v>
      </c>
      <c r="AU794" s="249">
        <v>122248.58</v>
      </c>
      <c r="AV794" s="92">
        <v>45077</v>
      </c>
      <c r="AW794" t="s">
        <v>4</v>
      </c>
      <c r="AX794">
        <v>2023</v>
      </c>
      <c r="AY794" t="s">
        <v>185</v>
      </c>
    </row>
    <row r="795" spans="1:51" x14ac:dyDescent="0.25">
      <c r="A795" s="247">
        <v>80</v>
      </c>
      <c r="B795" s="248" t="s">
        <v>89</v>
      </c>
      <c r="C795" s="249">
        <v>652449652.97000003</v>
      </c>
      <c r="D795" s="249">
        <v>377138.13</v>
      </c>
      <c r="E795" s="249">
        <v>0</v>
      </c>
      <c r="F795" s="249">
        <v>0</v>
      </c>
      <c r="G795" s="249">
        <v>1111129.97</v>
      </c>
      <c r="H795" s="91">
        <v>0</v>
      </c>
      <c r="I795" s="91">
        <v>0</v>
      </c>
      <c r="J795" s="249">
        <v>569412.25</v>
      </c>
      <c r="K795" s="249">
        <v>1791904.1300000001</v>
      </c>
      <c r="L795" s="91">
        <v>0</v>
      </c>
      <c r="M795" s="249">
        <v>115837708.45</v>
      </c>
      <c r="N795" s="249">
        <v>406458917.39999998</v>
      </c>
      <c r="O795" s="249">
        <v>522296625.84999996</v>
      </c>
      <c r="P795" s="249">
        <v>6747786.9099999992</v>
      </c>
      <c r="Q795" s="91">
        <v>0</v>
      </c>
      <c r="R795" s="91">
        <v>0</v>
      </c>
      <c r="S795" s="91">
        <v>0</v>
      </c>
      <c r="T795" s="249">
        <v>532893997.24000001</v>
      </c>
      <c r="U795" s="249">
        <v>4658241.47</v>
      </c>
      <c r="V795" s="249">
        <v>1084902.4100000001</v>
      </c>
      <c r="W795" s="249">
        <v>1000776.88</v>
      </c>
      <c r="X795" s="249">
        <v>3040857.93</v>
      </c>
      <c r="Y795" s="249">
        <v>4146902.19</v>
      </c>
      <c r="Z795" s="249">
        <v>0</v>
      </c>
      <c r="AA795" s="249">
        <v>0</v>
      </c>
      <c r="AB795" s="249">
        <v>0</v>
      </c>
      <c r="AC795" s="330">
        <v>50224905.32</v>
      </c>
      <c r="AD795" s="249">
        <v>16967662.629999999</v>
      </c>
      <c r="AE795" s="249">
        <v>858801.79</v>
      </c>
      <c r="AF795" s="249">
        <v>0</v>
      </c>
      <c r="AG795" s="249">
        <v>0</v>
      </c>
      <c r="AH795" s="249">
        <v>0</v>
      </c>
      <c r="AI795" s="249">
        <v>0</v>
      </c>
      <c r="AJ795" s="249">
        <v>9900192.370000001</v>
      </c>
      <c r="AK795" s="249">
        <v>6358906.8499999996</v>
      </c>
      <c r="AL795" s="249">
        <v>3446208.93</v>
      </c>
      <c r="AM795" s="91">
        <v>0</v>
      </c>
      <c r="AN795" s="249">
        <v>6736211.0300000003</v>
      </c>
      <c r="AO795" s="249">
        <v>0</v>
      </c>
      <c r="AP795" s="249">
        <v>548171.96000000008</v>
      </c>
      <c r="AQ795" s="249">
        <v>0</v>
      </c>
      <c r="AR795" s="249">
        <v>0</v>
      </c>
      <c r="AS795" s="249">
        <v>91883242.99000001</v>
      </c>
      <c r="AT795" s="249">
        <v>27672412.740000002</v>
      </c>
      <c r="AU795" s="249">
        <v>10582913.970000001</v>
      </c>
      <c r="AV795" s="92">
        <v>45077</v>
      </c>
      <c r="AW795" t="s">
        <v>4</v>
      </c>
      <c r="AX795">
        <v>2023</v>
      </c>
      <c r="AY795" t="s">
        <v>288</v>
      </c>
    </row>
    <row r="796" spans="1:51" x14ac:dyDescent="0.25">
      <c r="A796" s="247">
        <v>2</v>
      </c>
      <c r="B796" s="248" t="s">
        <v>90</v>
      </c>
      <c r="C796" s="249">
        <v>32825984.48</v>
      </c>
      <c r="D796" s="249">
        <v>1056.78</v>
      </c>
      <c r="E796" s="249">
        <v>0</v>
      </c>
      <c r="F796" s="249">
        <v>0</v>
      </c>
      <c r="G796" s="249">
        <v>30039.61</v>
      </c>
      <c r="H796" s="91">
        <v>0</v>
      </c>
      <c r="I796" s="91">
        <v>0</v>
      </c>
      <c r="J796" s="249">
        <v>2839.63</v>
      </c>
      <c r="K796" s="249">
        <v>53954.58</v>
      </c>
      <c r="L796" s="91">
        <v>0</v>
      </c>
      <c r="M796" s="249">
        <v>189948.54</v>
      </c>
      <c r="N796" s="249">
        <v>3937800.48</v>
      </c>
      <c r="O796" s="249">
        <v>4127749.02</v>
      </c>
      <c r="P796" s="249">
        <v>847158.86</v>
      </c>
      <c r="Q796" s="91">
        <v>0</v>
      </c>
      <c r="R796" s="91">
        <v>0</v>
      </c>
      <c r="S796" s="91">
        <v>0</v>
      </c>
      <c r="T796" s="249">
        <v>5062798.4800000004</v>
      </c>
      <c r="U796" s="249">
        <v>106.61</v>
      </c>
      <c r="V796" s="249">
        <v>39.89</v>
      </c>
      <c r="W796" s="249">
        <v>319.12</v>
      </c>
      <c r="X796" s="249">
        <v>0</v>
      </c>
      <c r="Y796" s="249">
        <v>3274.52</v>
      </c>
      <c r="Z796" s="249">
        <v>0</v>
      </c>
      <c r="AA796" s="249">
        <v>4704837.26</v>
      </c>
      <c r="AB796" s="249">
        <v>0</v>
      </c>
      <c r="AC796" s="330">
        <v>3502187.8400000003</v>
      </c>
      <c r="AD796" s="249">
        <v>0</v>
      </c>
      <c r="AE796" s="249">
        <v>4855</v>
      </c>
      <c r="AF796" s="249">
        <v>0</v>
      </c>
      <c r="AG796" s="249">
        <v>0</v>
      </c>
      <c r="AH796" s="249">
        <v>0</v>
      </c>
      <c r="AI796" s="249">
        <v>0</v>
      </c>
      <c r="AJ796" s="249">
        <v>16727737.51</v>
      </c>
      <c r="AK796" s="249">
        <v>975927.84</v>
      </c>
      <c r="AL796" s="249">
        <v>0</v>
      </c>
      <c r="AM796" s="91">
        <v>0</v>
      </c>
      <c r="AN796" s="249">
        <v>64947.56</v>
      </c>
      <c r="AO796" s="249">
        <v>0</v>
      </c>
      <c r="AP796" s="249">
        <v>1778952.85</v>
      </c>
      <c r="AQ796" s="249">
        <v>0</v>
      </c>
      <c r="AR796" s="249">
        <v>0</v>
      </c>
      <c r="AS796" s="249">
        <v>24943357.75</v>
      </c>
      <c r="AT796" s="249">
        <v>2819828.25</v>
      </c>
      <c r="AU796" s="249">
        <v>0</v>
      </c>
      <c r="AV796" s="92">
        <v>45077</v>
      </c>
      <c r="AW796" t="s">
        <v>4</v>
      </c>
      <c r="AX796">
        <v>2023</v>
      </c>
      <c r="AY796" t="s">
        <v>168</v>
      </c>
    </row>
    <row r="797" spans="1:51" x14ac:dyDescent="0.25">
      <c r="A797" s="247">
        <v>115</v>
      </c>
      <c r="B797" s="90" t="s">
        <v>290</v>
      </c>
      <c r="C797" s="249">
        <v>11613.060000000001</v>
      </c>
      <c r="D797" s="249">
        <v>4979.8</v>
      </c>
      <c r="E797" s="249">
        <v>0</v>
      </c>
      <c r="F797" s="249">
        <v>0</v>
      </c>
      <c r="G797" s="249">
        <v>0</v>
      </c>
      <c r="H797" s="91">
        <v>0</v>
      </c>
      <c r="I797" s="91">
        <v>0</v>
      </c>
      <c r="J797" s="249">
        <v>0</v>
      </c>
      <c r="K797" s="249">
        <v>0</v>
      </c>
      <c r="L797" s="91">
        <v>0</v>
      </c>
      <c r="M797" s="249">
        <v>0</v>
      </c>
      <c r="N797" s="249">
        <v>0</v>
      </c>
      <c r="O797" s="249">
        <v>0</v>
      </c>
      <c r="P797" s="249">
        <v>0</v>
      </c>
      <c r="Q797" s="91">
        <v>0</v>
      </c>
      <c r="R797" s="91">
        <v>0</v>
      </c>
      <c r="S797" s="91">
        <v>0</v>
      </c>
      <c r="T797" s="249">
        <v>4979.8</v>
      </c>
      <c r="U797" s="249">
        <v>3101.15</v>
      </c>
      <c r="V797" s="249">
        <v>3532.11</v>
      </c>
      <c r="W797" s="249">
        <v>0</v>
      </c>
      <c r="X797" s="249">
        <v>0</v>
      </c>
      <c r="Y797" s="249">
        <v>0</v>
      </c>
      <c r="Z797" s="249">
        <v>0</v>
      </c>
      <c r="AA797" s="249">
        <v>0</v>
      </c>
      <c r="AB797" s="249">
        <v>0</v>
      </c>
      <c r="AC797" s="330">
        <v>0</v>
      </c>
      <c r="AD797" s="249">
        <v>0</v>
      </c>
      <c r="AE797" s="249">
        <v>0</v>
      </c>
      <c r="AF797" s="249">
        <v>0</v>
      </c>
      <c r="AG797" s="249">
        <v>0</v>
      </c>
      <c r="AH797" s="249">
        <v>0</v>
      </c>
      <c r="AI797" s="249">
        <v>0</v>
      </c>
      <c r="AJ797" s="249">
        <v>0</v>
      </c>
      <c r="AK797" s="249">
        <v>0</v>
      </c>
      <c r="AL797" s="249">
        <v>0</v>
      </c>
      <c r="AM797" s="91">
        <v>0</v>
      </c>
      <c r="AN797" s="249">
        <v>0</v>
      </c>
      <c r="AO797" s="249">
        <v>0</v>
      </c>
      <c r="AP797" s="249">
        <v>0</v>
      </c>
      <c r="AQ797" s="249">
        <v>0</v>
      </c>
      <c r="AR797" s="249">
        <v>0</v>
      </c>
      <c r="AS797" s="249">
        <v>6633.26</v>
      </c>
      <c r="AT797" s="249">
        <v>0</v>
      </c>
      <c r="AU797" s="249">
        <v>0</v>
      </c>
      <c r="AV797" s="92">
        <v>45077</v>
      </c>
      <c r="AW797" t="s">
        <v>4</v>
      </c>
      <c r="AX797">
        <v>2023</v>
      </c>
      <c r="AY797" t="s">
        <v>291</v>
      </c>
    </row>
    <row r="798" spans="1:51" x14ac:dyDescent="0.25">
      <c r="A798" s="247">
        <v>106</v>
      </c>
      <c r="B798" s="248" t="s">
        <v>92</v>
      </c>
      <c r="C798" s="249">
        <v>12343571.710000003</v>
      </c>
      <c r="D798" s="249">
        <v>0</v>
      </c>
      <c r="E798" s="249">
        <v>0</v>
      </c>
      <c r="F798" s="249">
        <v>0</v>
      </c>
      <c r="G798" s="249">
        <v>0</v>
      </c>
      <c r="H798" s="91">
        <v>0</v>
      </c>
      <c r="I798" s="91">
        <v>0</v>
      </c>
      <c r="J798" s="249">
        <v>72541.94</v>
      </c>
      <c r="K798" s="249">
        <v>0</v>
      </c>
      <c r="L798" s="91">
        <v>0</v>
      </c>
      <c r="M798" s="249">
        <v>0</v>
      </c>
      <c r="N798" s="249">
        <v>0</v>
      </c>
      <c r="O798" s="249">
        <v>0</v>
      </c>
      <c r="P798" s="249">
        <v>225927.72</v>
      </c>
      <c r="Q798" s="91">
        <v>0</v>
      </c>
      <c r="R798" s="91">
        <v>0</v>
      </c>
      <c r="S798" s="91">
        <v>0</v>
      </c>
      <c r="T798" s="249">
        <v>298469.66000000003</v>
      </c>
      <c r="U798" s="249">
        <v>123384.98</v>
      </c>
      <c r="V798" s="249">
        <v>34250.879999999997</v>
      </c>
      <c r="W798" s="249">
        <v>13734.12</v>
      </c>
      <c r="X798" s="249">
        <v>39212.199999999997</v>
      </c>
      <c r="Y798" s="249">
        <v>346857.12</v>
      </c>
      <c r="Z798" s="249">
        <v>0</v>
      </c>
      <c r="AA798" s="249">
        <v>1503949.54</v>
      </c>
      <c r="AB798" s="249">
        <v>0</v>
      </c>
      <c r="AC798" s="330">
        <v>534961.09</v>
      </c>
      <c r="AD798" s="249">
        <v>168123.61</v>
      </c>
      <c r="AE798" s="249">
        <v>8189</v>
      </c>
      <c r="AF798" s="249">
        <v>0</v>
      </c>
      <c r="AG798" s="249">
        <v>0</v>
      </c>
      <c r="AH798" s="249">
        <v>0</v>
      </c>
      <c r="AI798" s="249">
        <v>0</v>
      </c>
      <c r="AJ798" s="249">
        <v>8576.1</v>
      </c>
      <c r="AK798" s="249">
        <v>2230451.31</v>
      </c>
      <c r="AL798" s="249">
        <v>371993.5</v>
      </c>
      <c r="AM798" s="91">
        <v>0</v>
      </c>
      <c r="AN798" s="249">
        <v>638442.9</v>
      </c>
      <c r="AO798" s="249">
        <v>0</v>
      </c>
      <c r="AP798" s="249">
        <v>20513.38</v>
      </c>
      <c r="AQ798" s="249">
        <v>0</v>
      </c>
      <c r="AR798" s="249">
        <v>0</v>
      </c>
      <c r="AS798" s="249">
        <v>2781238.64</v>
      </c>
      <c r="AT798" s="249">
        <v>9263863.410000002</v>
      </c>
      <c r="AU798" s="249">
        <v>6002462.3200000003</v>
      </c>
      <c r="AV798" s="92">
        <v>45077</v>
      </c>
      <c r="AW798" t="s">
        <v>4</v>
      </c>
      <c r="AX798">
        <v>2023</v>
      </c>
      <c r="AY798" t="s">
        <v>172</v>
      </c>
    </row>
    <row r="799" spans="1:51" x14ac:dyDescent="0.25">
      <c r="A799" s="247">
        <v>118</v>
      </c>
      <c r="B799" s="248" t="s">
        <v>93</v>
      </c>
      <c r="C799" s="249">
        <v>88035190.389999986</v>
      </c>
      <c r="D799" s="249">
        <v>8165.26</v>
      </c>
      <c r="E799" s="249">
        <v>0</v>
      </c>
      <c r="F799" s="249">
        <v>0</v>
      </c>
      <c r="G799" s="249">
        <v>380283.69</v>
      </c>
      <c r="H799" s="91">
        <v>0</v>
      </c>
      <c r="I799" s="91">
        <v>0</v>
      </c>
      <c r="J799" s="249">
        <v>306267.42</v>
      </c>
      <c r="K799" s="249">
        <v>1025877.21</v>
      </c>
      <c r="L799" s="91">
        <v>0</v>
      </c>
      <c r="M799" s="249">
        <v>29299137.920000002</v>
      </c>
      <c r="N799" s="249">
        <v>50759337.57</v>
      </c>
      <c r="O799" s="249">
        <v>80058475.49000001</v>
      </c>
      <c r="P799" s="249">
        <v>724689.24</v>
      </c>
      <c r="Q799" s="91">
        <v>0</v>
      </c>
      <c r="R799" s="91">
        <v>0</v>
      </c>
      <c r="S799" s="91">
        <v>0</v>
      </c>
      <c r="T799" s="249">
        <v>82503758.309999987</v>
      </c>
      <c r="U799" s="249">
        <v>44001.27</v>
      </c>
      <c r="V799" s="249">
        <v>30461.06</v>
      </c>
      <c r="W799" s="249">
        <v>0</v>
      </c>
      <c r="X799" s="249">
        <v>0</v>
      </c>
      <c r="Y799" s="249">
        <v>0</v>
      </c>
      <c r="Z799" s="249">
        <v>0</v>
      </c>
      <c r="AA799" s="249">
        <v>0</v>
      </c>
      <c r="AB799" s="249">
        <v>0</v>
      </c>
      <c r="AC799" s="330">
        <v>0</v>
      </c>
      <c r="AD799" s="249">
        <v>0</v>
      </c>
      <c r="AE799" s="249">
        <v>0</v>
      </c>
      <c r="AF799" s="249">
        <v>0</v>
      </c>
      <c r="AG799" s="249">
        <v>0</v>
      </c>
      <c r="AH799" s="249">
        <v>0</v>
      </c>
      <c r="AI799" s="249">
        <v>0</v>
      </c>
      <c r="AJ799" s="249">
        <v>64851.48</v>
      </c>
      <c r="AK799" s="249">
        <v>0</v>
      </c>
      <c r="AL799" s="249">
        <v>603362.81000000006</v>
      </c>
      <c r="AM799" s="91">
        <v>0</v>
      </c>
      <c r="AN799" s="249">
        <v>519112.25</v>
      </c>
      <c r="AO799" s="249">
        <v>0</v>
      </c>
      <c r="AP799" s="249">
        <v>14291.64</v>
      </c>
      <c r="AQ799" s="249">
        <v>0</v>
      </c>
      <c r="AR799" s="249">
        <v>0</v>
      </c>
      <c r="AS799" s="249">
        <v>139313.81</v>
      </c>
      <c r="AT799" s="249">
        <v>5392118.2700000005</v>
      </c>
      <c r="AU799" s="249">
        <v>4255351.57</v>
      </c>
      <c r="AV799" s="92">
        <v>45077</v>
      </c>
      <c r="AW799" t="s">
        <v>4</v>
      </c>
      <c r="AX799">
        <v>2023</v>
      </c>
      <c r="AY799" t="s">
        <v>162</v>
      </c>
    </row>
    <row r="800" spans="1:51" x14ac:dyDescent="0.25">
      <c r="A800" s="247">
        <v>29</v>
      </c>
      <c r="B800" s="248" t="s">
        <v>94</v>
      </c>
      <c r="C800" s="249">
        <v>233484822.74000001</v>
      </c>
      <c r="D800" s="249">
        <v>24127.21</v>
      </c>
      <c r="E800" s="249">
        <v>0</v>
      </c>
      <c r="F800" s="249">
        <v>0</v>
      </c>
      <c r="G800" s="249">
        <v>157918.49</v>
      </c>
      <c r="H800" s="91">
        <v>0</v>
      </c>
      <c r="I800" s="91">
        <v>0</v>
      </c>
      <c r="J800" s="249">
        <v>105.7</v>
      </c>
      <c r="K800" s="249">
        <v>35069.590000000004</v>
      </c>
      <c r="L800" s="91">
        <v>0</v>
      </c>
      <c r="M800" s="249">
        <v>5426165.9100000001</v>
      </c>
      <c r="N800" s="249">
        <v>132768128.98</v>
      </c>
      <c r="O800" s="249">
        <v>138194294.89000002</v>
      </c>
      <c r="P800" s="249">
        <v>123493.8</v>
      </c>
      <c r="Q800" s="91">
        <v>0</v>
      </c>
      <c r="R800" s="91">
        <v>0</v>
      </c>
      <c r="S800" s="91">
        <v>0</v>
      </c>
      <c r="T800" s="249">
        <v>138535009.68000001</v>
      </c>
      <c r="U800" s="249">
        <v>27173645.32</v>
      </c>
      <c r="V800" s="249">
        <v>22599807.720000003</v>
      </c>
      <c r="W800" s="249">
        <v>1143318.4200000002</v>
      </c>
      <c r="X800" s="249">
        <v>12840707.470000001</v>
      </c>
      <c r="Y800" s="249">
        <v>9755691.1099999994</v>
      </c>
      <c r="Z800" s="249">
        <v>0</v>
      </c>
      <c r="AA800" s="249">
        <v>0</v>
      </c>
      <c r="AB800" s="249">
        <v>1281313.45</v>
      </c>
      <c r="AC800" s="330">
        <v>224127.22</v>
      </c>
      <c r="AD800" s="249">
        <v>0</v>
      </c>
      <c r="AE800" s="249">
        <v>1119695.1000000001</v>
      </c>
      <c r="AF800" s="249">
        <v>0</v>
      </c>
      <c r="AG800" s="249">
        <v>0</v>
      </c>
      <c r="AH800" s="249">
        <v>0</v>
      </c>
      <c r="AI800" s="249">
        <v>0</v>
      </c>
      <c r="AJ800" s="249">
        <v>2659935.6100000003</v>
      </c>
      <c r="AK800" s="249">
        <v>11658.43</v>
      </c>
      <c r="AL800" s="249">
        <v>397619.42</v>
      </c>
      <c r="AM800" s="91">
        <v>0</v>
      </c>
      <c r="AN800" s="249">
        <v>5004047.41</v>
      </c>
      <c r="AO800" s="249">
        <v>0</v>
      </c>
      <c r="AP800" s="249">
        <v>6916107.6200000001</v>
      </c>
      <c r="AQ800" s="249">
        <v>3592464.07</v>
      </c>
      <c r="AR800" s="249">
        <v>0</v>
      </c>
      <c r="AS800" s="249">
        <v>78798241.420000002</v>
      </c>
      <c r="AT800" s="249">
        <v>16151571.640000001</v>
      </c>
      <c r="AU800" s="249">
        <v>229674.69</v>
      </c>
      <c r="AV800" s="92">
        <v>45077</v>
      </c>
      <c r="AW800" t="s">
        <v>4</v>
      </c>
      <c r="AX800">
        <v>2023</v>
      </c>
      <c r="AY800" t="s">
        <v>156</v>
      </c>
    </row>
    <row r="801" spans="1:51" x14ac:dyDescent="0.25">
      <c r="A801" s="247">
        <v>111</v>
      </c>
      <c r="B801" s="248" t="s">
        <v>95</v>
      </c>
      <c r="C801" s="249">
        <v>2138659.8400000003</v>
      </c>
      <c r="D801" s="249">
        <v>0</v>
      </c>
      <c r="E801" s="249">
        <v>0</v>
      </c>
      <c r="F801" s="249">
        <v>0</v>
      </c>
      <c r="G801" s="249">
        <v>0</v>
      </c>
      <c r="H801" s="91">
        <v>0</v>
      </c>
      <c r="I801" s="91">
        <v>0</v>
      </c>
      <c r="J801" s="249">
        <v>0</v>
      </c>
      <c r="K801" s="249">
        <v>0</v>
      </c>
      <c r="L801" s="91">
        <v>0</v>
      </c>
      <c r="M801" s="249">
        <v>0</v>
      </c>
      <c r="N801" s="249">
        <v>0</v>
      </c>
      <c r="O801" s="249">
        <v>0</v>
      </c>
      <c r="P801" s="249">
        <v>2733.95</v>
      </c>
      <c r="Q801" s="91">
        <v>0</v>
      </c>
      <c r="R801" s="91">
        <v>0</v>
      </c>
      <c r="S801" s="91">
        <v>0</v>
      </c>
      <c r="T801" s="249">
        <v>2733.95</v>
      </c>
      <c r="U801" s="249">
        <v>216382.45</v>
      </c>
      <c r="V801" s="249">
        <v>0</v>
      </c>
      <c r="W801" s="249">
        <v>0</v>
      </c>
      <c r="X801" s="249">
        <v>0</v>
      </c>
      <c r="Y801" s="249">
        <v>0</v>
      </c>
      <c r="Z801" s="249">
        <v>0</v>
      </c>
      <c r="AA801" s="249">
        <v>0</v>
      </c>
      <c r="AB801" s="249">
        <v>0</v>
      </c>
      <c r="AC801" s="330">
        <v>37229.82</v>
      </c>
      <c r="AD801" s="249">
        <v>0</v>
      </c>
      <c r="AE801" s="249">
        <v>0</v>
      </c>
      <c r="AF801" s="249">
        <v>0</v>
      </c>
      <c r="AG801" s="249">
        <v>0</v>
      </c>
      <c r="AH801" s="249">
        <v>0</v>
      </c>
      <c r="AI801" s="249">
        <v>0</v>
      </c>
      <c r="AJ801" s="249">
        <v>57589.17</v>
      </c>
      <c r="AK801" s="249">
        <v>141741.84</v>
      </c>
      <c r="AL801" s="249">
        <v>14720.77</v>
      </c>
      <c r="AM801" s="91">
        <v>0</v>
      </c>
      <c r="AN801" s="249">
        <v>133283.73000000001</v>
      </c>
      <c r="AO801" s="249">
        <v>0</v>
      </c>
      <c r="AP801" s="249">
        <v>5380</v>
      </c>
      <c r="AQ801" s="249">
        <v>0</v>
      </c>
      <c r="AR801" s="249">
        <v>0</v>
      </c>
      <c r="AS801" s="249">
        <v>311201.44</v>
      </c>
      <c r="AT801" s="249">
        <v>1824724.4500000002</v>
      </c>
      <c r="AU801" s="249">
        <v>1529598.11</v>
      </c>
      <c r="AV801" s="92">
        <v>45077</v>
      </c>
      <c r="AW801" t="s">
        <v>4</v>
      </c>
      <c r="AX801">
        <v>2023</v>
      </c>
      <c r="AY801" t="s">
        <v>182</v>
      </c>
    </row>
    <row r="802" spans="1:51" x14ac:dyDescent="0.25">
      <c r="A802" s="247">
        <v>83</v>
      </c>
      <c r="B802" s="248" t="s">
        <v>96</v>
      </c>
      <c r="C802" s="249">
        <v>179175619.38</v>
      </c>
      <c r="D802" s="249">
        <v>465984.5</v>
      </c>
      <c r="E802" s="249">
        <v>0</v>
      </c>
      <c r="F802" s="249">
        <v>0</v>
      </c>
      <c r="G802" s="249">
        <v>29196.5</v>
      </c>
      <c r="H802" s="91">
        <v>0</v>
      </c>
      <c r="I802" s="91">
        <v>0</v>
      </c>
      <c r="J802" s="249">
        <v>5527235.1699999999</v>
      </c>
      <c r="K802" s="249">
        <v>1502878.29</v>
      </c>
      <c r="L802" s="91">
        <v>0</v>
      </c>
      <c r="M802" s="249">
        <v>53803924.170000002</v>
      </c>
      <c r="N802" s="249">
        <v>43830179.370000005</v>
      </c>
      <c r="O802" s="249">
        <v>97634103.540000007</v>
      </c>
      <c r="P802" s="249">
        <v>5416812.5300000003</v>
      </c>
      <c r="Q802" s="91">
        <v>0</v>
      </c>
      <c r="R802" s="91">
        <v>0</v>
      </c>
      <c r="S802" s="91">
        <v>0</v>
      </c>
      <c r="T802" s="249">
        <v>110576210.53</v>
      </c>
      <c r="U802" s="249">
        <v>4658515.3</v>
      </c>
      <c r="V802" s="249">
        <v>237838.02</v>
      </c>
      <c r="W802" s="249">
        <v>101430.54000000001</v>
      </c>
      <c r="X802" s="249">
        <v>476669.17</v>
      </c>
      <c r="Y802" s="249">
        <v>7553.54</v>
      </c>
      <c r="Z802" s="249">
        <v>0</v>
      </c>
      <c r="AA802" s="249">
        <v>99663.51</v>
      </c>
      <c r="AB802" s="249">
        <v>0</v>
      </c>
      <c r="AC802" s="330">
        <v>42190892.870000005</v>
      </c>
      <c r="AD802" s="249">
        <v>6476642.7300000004</v>
      </c>
      <c r="AE802" s="249">
        <v>429691.29</v>
      </c>
      <c r="AF802" s="249">
        <v>0</v>
      </c>
      <c r="AG802" s="249">
        <v>0</v>
      </c>
      <c r="AH802" s="249">
        <v>0</v>
      </c>
      <c r="AI802" s="249">
        <v>0</v>
      </c>
      <c r="AJ802" s="249">
        <v>59394.83</v>
      </c>
      <c r="AK802" s="249">
        <v>6474831.6400000006</v>
      </c>
      <c r="AL802" s="249">
        <v>624565.78</v>
      </c>
      <c r="AM802" s="91">
        <v>0</v>
      </c>
      <c r="AN802" s="249">
        <v>3099667.95</v>
      </c>
      <c r="AO802" s="249">
        <v>0</v>
      </c>
      <c r="AP802" s="249">
        <v>179725.06</v>
      </c>
      <c r="AQ802" s="249">
        <v>0</v>
      </c>
      <c r="AR802" s="249">
        <v>0</v>
      </c>
      <c r="AS802" s="249">
        <v>54738291.800000004</v>
      </c>
      <c r="AT802" s="249">
        <v>13861117.050000003</v>
      </c>
      <c r="AU802" s="249">
        <v>3482326.62</v>
      </c>
      <c r="AV802" s="92">
        <v>45077</v>
      </c>
      <c r="AW802" t="s">
        <v>4</v>
      </c>
      <c r="AX802">
        <v>2023</v>
      </c>
      <c r="AY802" t="s">
        <v>158</v>
      </c>
    </row>
    <row r="803" spans="1:51" x14ac:dyDescent="0.25">
      <c r="A803" s="247">
        <v>40</v>
      </c>
      <c r="B803" s="248" t="s">
        <v>97</v>
      </c>
      <c r="C803" s="249">
        <v>41028029.980000004</v>
      </c>
      <c r="D803" s="249">
        <v>0</v>
      </c>
      <c r="E803" s="249">
        <v>0</v>
      </c>
      <c r="F803" s="249">
        <v>0</v>
      </c>
      <c r="G803" s="249">
        <v>0</v>
      </c>
      <c r="H803" s="91">
        <v>0</v>
      </c>
      <c r="I803" s="91">
        <v>0</v>
      </c>
      <c r="J803" s="249">
        <v>14775.98</v>
      </c>
      <c r="K803" s="249">
        <v>59548.76</v>
      </c>
      <c r="L803" s="91">
        <v>0</v>
      </c>
      <c r="M803" s="249">
        <v>4543044.49</v>
      </c>
      <c r="N803" s="249">
        <v>15065247.010000002</v>
      </c>
      <c r="O803" s="249">
        <v>19608291.5</v>
      </c>
      <c r="P803" s="249">
        <v>69983.81</v>
      </c>
      <c r="Q803" s="91">
        <v>0</v>
      </c>
      <c r="R803" s="91">
        <v>0</v>
      </c>
      <c r="S803" s="91">
        <v>0</v>
      </c>
      <c r="T803" s="249">
        <v>19752600.050000001</v>
      </c>
      <c r="U803" s="249">
        <v>510084.79</v>
      </c>
      <c r="V803" s="249">
        <v>175853.42</v>
      </c>
      <c r="W803" s="249">
        <v>2077.0500000000002</v>
      </c>
      <c r="X803" s="249">
        <v>52715.3</v>
      </c>
      <c r="Y803" s="249">
        <v>29166.07</v>
      </c>
      <c r="Z803" s="249">
        <v>0</v>
      </c>
      <c r="AA803" s="249">
        <v>12535.48</v>
      </c>
      <c r="AB803" s="249">
        <v>0</v>
      </c>
      <c r="AC803" s="330">
        <v>1614036.48</v>
      </c>
      <c r="AD803" s="249">
        <v>14311393.58</v>
      </c>
      <c r="AE803" s="249">
        <v>250455.36</v>
      </c>
      <c r="AF803" s="249">
        <v>0</v>
      </c>
      <c r="AG803" s="249">
        <v>0</v>
      </c>
      <c r="AH803" s="249">
        <v>0</v>
      </c>
      <c r="AI803" s="249">
        <v>0</v>
      </c>
      <c r="AJ803" s="249">
        <v>0</v>
      </c>
      <c r="AK803" s="249">
        <v>409756.4</v>
      </c>
      <c r="AL803" s="249">
        <v>53452.2</v>
      </c>
      <c r="AM803" s="91">
        <v>0</v>
      </c>
      <c r="AN803" s="249">
        <v>348670.61</v>
      </c>
      <c r="AO803" s="249">
        <v>0</v>
      </c>
      <c r="AP803" s="249">
        <v>18415.47</v>
      </c>
      <c r="AQ803" s="249">
        <v>0</v>
      </c>
      <c r="AR803" s="249">
        <v>0</v>
      </c>
      <c r="AS803" s="249">
        <v>16958317.530000001</v>
      </c>
      <c r="AT803" s="249">
        <v>4317112.3999999994</v>
      </c>
      <c r="AU803" s="249">
        <v>3486817.72</v>
      </c>
      <c r="AV803" s="92">
        <v>45077</v>
      </c>
      <c r="AW803" t="s">
        <v>4</v>
      </c>
      <c r="AX803">
        <v>2023</v>
      </c>
      <c r="AY803" t="s">
        <v>166</v>
      </c>
    </row>
    <row r="804" spans="1:51" x14ac:dyDescent="0.25">
      <c r="A804" s="247">
        <v>24</v>
      </c>
      <c r="B804" s="248" t="s">
        <v>98</v>
      </c>
      <c r="C804" s="249">
        <v>54936678.420000002</v>
      </c>
      <c r="D804" s="249">
        <v>1901205.58</v>
      </c>
      <c r="E804" s="249">
        <v>0</v>
      </c>
      <c r="F804" s="249">
        <v>0</v>
      </c>
      <c r="G804" s="249">
        <v>3685441.61</v>
      </c>
      <c r="H804" s="91">
        <v>0</v>
      </c>
      <c r="I804" s="91">
        <v>0</v>
      </c>
      <c r="J804" s="249">
        <v>781156.77</v>
      </c>
      <c r="K804" s="249">
        <v>916833.75</v>
      </c>
      <c r="L804" s="91">
        <v>0</v>
      </c>
      <c r="M804" s="249">
        <v>32596.639999999999</v>
      </c>
      <c r="N804" s="249">
        <v>42848475.629999995</v>
      </c>
      <c r="O804" s="249">
        <v>42881072.269999996</v>
      </c>
      <c r="P804" s="249">
        <v>391532.08999999997</v>
      </c>
      <c r="Q804" s="91">
        <v>0</v>
      </c>
      <c r="R804" s="91">
        <v>0</v>
      </c>
      <c r="S804" s="91">
        <v>0</v>
      </c>
      <c r="T804" s="249">
        <v>50557242.07</v>
      </c>
      <c r="U804" s="249">
        <v>894707.42</v>
      </c>
      <c r="V804" s="249">
        <v>0</v>
      </c>
      <c r="W804" s="249">
        <v>0</v>
      </c>
      <c r="X804" s="249">
        <v>111138.76</v>
      </c>
      <c r="Y804" s="249">
        <v>0</v>
      </c>
      <c r="Z804" s="249">
        <v>0</v>
      </c>
      <c r="AA804" s="249">
        <v>107592.76</v>
      </c>
      <c r="AB804" s="249">
        <v>0</v>
      </c>
      <c r="AC804" s="330">
        <v>0</v>
      </c>
      <c r="AD804" s="249">
        <v>1994705.31</v>
      </c>
      <c r="AE804" s="249">
        <v>0</v>
      </c>
      <c r="AF804" s="249">
        <v>0</v>
      </c>
      <c r="AG804" s="249">
        <v>0</v>
      </c>
      <c r="AH804" s="249">
        <v>0</v>
      </c>
      <c r="AI804" s="249">
        <v>0</v>
      </c>
      <c r="AJ804" s="249">
        <v>1094366.4099999999</v>
      </c>
      <c r="AK804" s="249">
        <v>68047.95</v>
      </c>
      <c r="AL804" s="249">
        <v>0</v>
      </c>
      <c r="AM804" s="91">
        <v>0</v>
      </c>
      <c r="AN804" s="249">
        <v>108877.74</v>
      </c>
      <c r="AO804" s="249">
        <v>0</v>
      </c>
      <c r="AP804" s="249">
        <v>0</v>
      </c>
      <c r="AQ804" s="249">
        <v>0</v>
      </c>
      <c r="AR804" s="249">
        <v>0</v>
      </c>
      <c r="AS804" s="249">
        <v>4202510.66</v>
      </c>
      <c r="AT804" s="249">
        <v>176925.69</v>
      </c>
      <c r="AU804" s="249">
        <v>0</v>
      </c>
      <c r="AV804" s="92">
        <v>45077</v>
      </c>
      <c r="AW804" t="s">
        <v>4</v>
      </c>
      <c r="AX804">
        <v>2023</v>
      </c>
      <c r="AY804" t="s">
        <v>164</v>
      </c>
    </row>
    <row r="805" spans="1:51" x14ac:dyDescent="0.25">
      <c r="A805" s="247">
        <v>124</v>
      </c>
      <c r="B805" s="248" t="s">
        <v>99</v>
      </c>
      <c r="C805" s="249">
        <v>5455324.4199999999</v>
      </c>
      <c r="D805" s="249">
        <v>0</v>
      </c>
      <c r="E805" s="249">
        <v>0</v>
      </c>
      <c r="F805" s="249">
        <v>0</v>
      </c>
      <c r="G805" s="249">
        <v>0</v>
      </c>
      <c r="H805" s="91">
        <v>0</v>
      </c>
      <c r="I805" s="91">
        <v>0</v>
      </c>
      <c r="J805" s="249">
        <v>0</v>
      </c>
      <c r="K805" s="249">
        <v>0</v>
      </c>
      <c r="L805" s="91">
        <v>0</v>
      </c>
      <c r="M805" s="249">
        <v>0</v>
      </c>
      <c r="N805" s="249">
        <v>0</v>
      </c>
      <c r="O805" s="249">
        <v>0</v>
      </c>
      <c r="P805" s="249">
        <v>0</v>
      </c>
      <c r="Q805" s="91">
        <v>0</v>
      </c>
      <c r="R805" s="91">
        <v>0</v>
      </c>
      <c r="S805" s="91">
        <v>0</v>
      </c>
      <c r="T805" s="249">
        <v>0</v>
      </c>
      <c r="U805" s="249">
        <v>26212.65</v>
      </c>
      <c r="V805" s="249">
        <v>15020.7</v>
      </c>
      <c r="W805" s="249">
        <v>806.88</v>
      </c>
      <c r="X805" s="249">
        <v>0</v>
      </c>
      <c r="Y805" s="249">
        <v>5685.88</v>
      </c>
      <c r="Z805" s="249">
        <v>0</v>
      </c>
      <c r="AA805" s="249">
        <v>0</v>
      </c>
      <c r="AB805" s="249">
        <v>0</v>
      </c>
      <c r="AC805" s="330">
        <v>0</v>
      </c>
      <c r="AD805" s="249">
        <v>0</v>
      </c>
      <c r="AE805" s="249">
        <v>0</v>
      </c>
      <c r="AF805" s="249">
        <v>0</v>
      </c>
      <c r="AG805" s="249">
        <v>0</v>
      </c>
      <c r="AH805" s="249">
        <v>0</v>
      </c>
      <c r="AI805" s="249">
        <v>0</v>
      </c>
      <c r="AJ805" s="249">
        <v>0</v>
      </c>
      <c r="AK805" s="249">
        <v>935962.46</v>
      </c>
      <c r="AL805" s="249">
        <v>90525.89</v>
      </c>
      <c r="AM805" s="91">
        <v>0</v>
      </c>
      <c r="AN805" s="249">
        <v>64437.29</v>
      </c>
      <c r="AO805" s="249">
        <v>0</v>
      </c>
      <c r="AP805" s="249">
        <v>0</v>
      </c>
      <c r="AQ805" s="249">
        <v>0</v>
      </c>
      <c r="AR805" s="249">
        <v>0</v>
      </c>
      <c r="AS805" s="249">
        <v>47726.11</v>
      </c>
      <c r="AT805" s="249">
        <v>5407598.3099999996</v>
      </c>
      <c r="AU805" s="249">
        <v>4316672.67</v>
      </c>
      <c r="AV805" s="92">
        <v>45077</v>
      </c>
      <c r="AW805" t="s">
        <v>4</v>
      </c>
      <c r="AX805">
        <v>2023</v>
      </c>
      <c r="AY805" t="s">
        <v>289</v>
      </c>
    </row>
    <row r="806" spans="1:51" x14ac:dyDescent="0.25">
      <c r="A806" s="247">
        <v>70</v>
      </c>
      <c r="B806" s="248" t="s">
        <v>100</v>
      </c>
      <c r="C806" s="249">
        <v>1575373.73</v>
      </c>
      <c r="D806" s="249">
        <v>0</v>
      </c>
      <c r="E806" s="249">
        <v>0</v>
      </c>
      <c r="F806" s="249">
        <v>0</v>
      </c>
      <c r="G806" s="249">
        <v>0</v>
      </c>
      <c r="H806" s="91">
        <v>0</v>
      </c>
      <c r="I806" s="91">
        <v>0</v>
      </c>
      <c r="J806" s="249">
        <v>0</v>
      </c>
      <c r="K806" s="249">
        <v>0</v>
      </c>
      <c r="L806" s="91">
        <v>0</v>
      </c>
      <c r="M806" s="249">
        <v>0</v>
      </c>
      <c r="N806" s="249">
        <v>0</v>
      </c>
      <c r="O806" s="249">
        <v>0</v>
      </c>
      <c r="P806" s="249">
        <v>1575373.73</v>
      </c>
      <c r="Q806" s="91">
        <v>0</v>
      </c>
      <c r="R806" s="91">
        <v>0</v>
      </c>
      <c r="S806" s="91">
        <v>0</v>
      </c>
      <c r="T806" s="249">
        <v>1575373.73</v>
      </c>
      <c r="U806" s="249">
        <v>0</v>
      </c>
      <c r="V806" s="249">
        <v>0</v>
      </c>
      <c r="W806" s="249">
        <v>0</v>
      </c>
      <c r="X806" s="249">
        <v>0</v>
      </c>
      <c r="Y806" s="249">
        <v>0</v>
      </c>
      <c r="Z806" s="249">
        <v>0</v>
      </c>
      <c r="AA806" s="249">
        <v>0</v>
      </c>
      <c r="AB806" s="249">
        <v>0</v>
      </c>
      <c r="AC806" s="330">
        <v>0</v>
      </c>
      <c r="AD806" s="249">
        <v>0</v>
      </c>
      <c r="AE806" s="249">
        <v>0</v>
      </c>
      <c r="AF806" s="249">
        <v>0</v>
      </c>
      <c r="AG806" s="249">
        <v>0</v>
      </c>
      <c r="AH806" s="249">
        <v>0</v>
      </c>
      <c r="AI806" s="249">
        <v>0</v>
      </c>
      <c r="AJ806" s="249">
        <v>0</v>
      </c>
      <c r="AK806" s="249">
        <v>0</v>
      </c>
      <c r="AL806" s="249">
        <v>0</v>
      </c>
      <c r="AM806" s="91">
        <v>0</v>
      </c>
      <c r="AN806" s="249">
        <v>0</v>
      </c>
      <c r="AO806" s="249">
        <v>0</v>
      </c>
      <c r="AP806" s="249">
        <v>0</v>
      </c>
      <c r="AQ806" s="249">
        <v>0</v>
      </c>
      <c r="AR806" s="249">
        <v>0</v>
      </c>
      <c r="AS806" s="249">
        <v>0</v>
      </c>
      <c r="AT806" s="249">
        <v>0</v>
      </c>
      <c r="AU806" s="249">
        <v>0</v>
      </c>
      <c r="AV806" s="92">
        <v>45077</v>
      </c>
      <c r="AW806" t="s">
        <v>4</v>
      </c>
      <c r="AX806">
        <v>2023</v>
      </c>
      <c r="AY806" t="s">
        <v>181</v>
      </c>
    </row>
    <row r="807" spans="1:51" x14ac:dyDescent="0.25">
      <c r="A807" s="247">
        <v>119</v>
      </c>
      <c r="B807" s="248" t="s">
        <v>101</v>
      </c>
      <c r="C807" s="249">
        <v>0</v>
      </c>
      <c r="D807" s="249">
        <v>0</v>
      </c>
      <c r="E807" s="249">
        <v>0</v>
      </c>
      <c r="F807" s="249">
        <v>0</v>
      </c>
      <c r="G807" s="249">
        <v>0</v>
      </c>
      <c r="H807" s="91">
        <v>0</v>
      </c>
      <c r="I807" s="91">
        <v>0</v>
      </c>
      <c r="J807" s="249">
        <v>0</v>
      </c>
      <c r="K807" s="249">
        <v>0</v>
      </c>
      <c r="L807" s="91">
        <v>0</v>
      </c>
      <c r="M807" s="249">
        <v>0</v>
      </c>
      <c r="N807" s="249">
        <v>0</v>
      </c>
      <c r="O807" s="249">
        <v>0</v>
      </c>
      <c r="P807" s="249">
        <v>0</v>
      </c>
      <c r="Q807" s="91">
        <v>0</v>
      </c>
      <c r="R807" s="91">
        <v>0</v>
      </c>
      <c r="S807" s="91">
        <v>0</v>
      </c>
      <c r="T807" s="249">
        <v>0</v>
      </c>
      <c r="U807" s="249">
        <v>0</v>
      </c>
      <c r="V807" s="249">
        <v>0</v>
      </c>
      <c r="W807" s="249">
        <v>0</v>
      </c>
      <c r="X807" s="249">
        <v>0</v>
      </c>
      <c r="Y807" s="249">
        <v>0</v>
      </c>
      <c r="Z807" s="249">
        <v>0</v>
      </c>
      <c r="AA807" s="249">
        <v>0</v>
      </c>
      <c r="AB807" s="249">
        <v>0</v>
      </c>
      <c r="AC807" s="330">
        <v>0</v>
      </c>
      <c r="AD807" s="249">
        <v>0</v>
      </c>
      <c r="AE807" s="249">
        <v>0</v>
      </c>
      <c r="AF807" s="249">
        <v>0</v>
      </c>
      <c r="AG807" s="249">
        <v>0</v>
      </c>
      <c r="AH807" s="249">
        <v>0</v>
      </c>
      <c r="AI807" s="249">
        <v>0</v>
      </c>
      <c r="AJ807" s="249">
        <v>0</v>
      </c>
      <c r="AK807" s="249">
        <v>0</v>
      </c>
      <c r="AL807" s="249">
        <v>0</v>
      </c>
      <c r="AM807" s="91">
        <v>0</v>
      </c>
      <c r="AN807" s="249">
        <v>0</v>
      </c>
      <c r="AO807" s="249">
        <v>0</v>
      </c>
      <c r="AP807" s="249">
        <v>0</v>
      </c>
      <c r="AQ807" s="249">
        <v>0</v>
      </c>
      <c r="AR807" s="249">
        <v>0</v>
      </c>
      <c r="AS807" s="249">
        <v>0</v>
      </c>
      <c r="AT807" s="249">
        <v>0</v>
      </c>
      <c r="AU807" s="249">
        <v>0</v>
      </c>
      <c r="AV807" s="92">
        <v>45077</v>
      </c>
      <c r="AW807" t="s">
        <v>4</v>
      </c>
      <c r="AX807">
        <v>2023</v>
      </c>
      <c r="AY807" t="s">
        <v>189</v>
      </c>
    </row>
    <row r="808" spans="1:51" x14ac:dyDescent="0.25">
      <c r="A808" s="247">
        <v>108</v>
      </c>
      <c r="B808" s="248" t="s">
        <v>102</v>
      </c>
      <c r="C808" s="249">
        <v>1455544.03</v>
      </c>
      <c r="D808" s="249">
        <v>7991.24</v>
      </c>
      <c r="E808" s="249">
        <v>0</v>
      </c>
      <c r="F808" s="249">
        <v>0</v>
      </c>
      <c r="G808" s="249">
        <v>0</v>
      </c>
      <c r="H808" s="91">
        <v>0</v>
      </c>
      <c r="I808" s="91">
        <v>0</v>
      </c>
      <c r="J808" s="249">
        <v>4856.1900000000005</v>
      </c>
      <c r="K808" s="249">
        <v>0</v>
      </c>
      <c r="L808" s="91">
        <v>0</v>
      </c>
      <c r="M808" s="249">
        <v>569656.27</v>
      </c>
      <c r="N808" s="249">
        <v>4124.1499999999996</v>
      </c>
      <c r="O808" s="249">
        <v>573780.42000000004</v>
      </c>
      <c r="P808" s="249">
        <v>20489.39</v>
      </c>
      <c r="Q808" s="91">
        <v>0</v>
      </c>
      <c r="R808" s="91">
        <v>0</v>
      </c>
      <c r="S808" s="91">
        <v>0</v>
      </c>
      <c r="T808" s="249">
        <v>607117.24</v>
      </c>
      <c r="U808" s="249">
        <v>5931.7</v>
      </c>
      <c r="V808" s="249">
        <v>0</v>
      </c>
      <c r="W808" s="249">
        <v>0</v>
      </c>
      <c r="X808" s="249">
        <v>0</v>
      </c>
      <c r="Y808" s="249">
        <v>0</v>
      </c>
      <c r="Z808" s="249">
        <v>0</v>
      </c>
      <c r="AA808" s="249">
        <v>36558.949999999997</v>
      </c>
      <c r="AB808" s="249">
        <v>0</v>
      </c>
      <c r="AC808" s="330">
        <v>296361.77999999997</v>
      </c>
      <c r="AD808" s="249">
        <v>0</v>
      </c>
      <c r="AE808" s="249">
        <v>467461.34</v>
      </c>
      <c r="AF808" s="249">
        <v>0</v>
      </c>
      <c r="AG808" s="249">
        <v>0</v>
      </c>
      <c r="AH808" s="249">
        <v>0</v>
      </c>
      <c r="AI808" s="249">
        <v>0</v>
      </c>
      <c r="AJ808" s="249">
        <v>0</v>
      </c>
      <c r="AK808" s="249">
        <v>0</v>
      </c>
      <c r="AL808" s="249">
        <v>2730</v>
      </c>
      <c r="AM808" s="91">
        <v>0</v>
      </c>
      <c r="AN808" s="249">
        <v>27880.02</v>
      </c>
      <c r="AO808" s="249">
        <v>0</v>
      </c>
      <c r="AP808" s="249">
        <v>0</v>
      </c>
      <c r="AQ808" s="249">
        <v>0</v>
      </c>
      <c r="AR808" s="249">
        <v>0</v>
      </c>
      <c r="AS808" s="249">
        <v>806313.77</v>
      </c>
      <c r="AT808" s="249">
        <v>42113.020000000004</v>
      </c>
      <c r="AU808" s="249">
        <v>11503</v>
      </c>
      <c r="AV808" s="92">
        <v>45077</v>
      </c>
      <c r="AW808" t="s">
        <v>4</v>
      </c>
      <c r="AX808">
        <v>2023</v>
      </c>
      <c r="AY808" t="s">
        <v>183</v>
      </c>
    </row>
    <row r="809" spans="1:51" x14ac:dyDescent="0.25">
      <c r="A809" s="247">
        <v>93</v>
      </c>
      <c r="B809" s="248" t="s">
        <v>103</v>
      </c>
      <c r="C809" s="249">
        <v>10667705.279999999</v>
      </c>
      <c r="D809" s="249">
        <v>0</v>
      </c>
      <c r="E809" s="249">
        <v>0</v>
      </c>
      <c r="F809" s="249">
        <v>0</v>
      </c>
      <c r="G809" s="249">
        <v>26816.67</v>
      </c>
      <c r="H809" s="91">
        <v>0</v>
      </c>
      <c r="I809" s="91">
        <v>0</v>
      </c>
      <c r="J809" s="249">
        <v>1617.45</v>
      </c>
      <c r="K809" s="249">
        <v>33736.32</v>
      </c>
      <c r="L809" s="91">
        <v>0</v>
      </c>
      <c r="M809" s="249">
        <v>5.27</v>
      </c>
      <c r="N809" s="249">
        <v>0</v>
      </c>
      <c r="O809" s="249">
        <v>5.27</v>
      </c>
      <c r="P809" s="249">
        <v>74170.62</v>
      </c>
      <c r="Q809" s="91">
        <v>0</v>
      </c>
      <c r="R809" s="91">
        <v>0</v>
      </c>
      <c r="S809" s="91">
        <v>0</v>
      </c>
      <c r="T809" s="249">
        <v>136346.32999999999</v>
      </c>
      <c r="U809" s="249">
        <v>83746.16</v>
      </c>
      <c r="V809" s="249">
        <v>17758.72</v>
      </c>
      <c r="W809" s="249">
        <v>0</v>
      </c>
      <c r="X809" s="249">
        <v>536454.94999999995</v>
      </c>
      <c r="Y809" s="249">
        <v>19853.43</v>
      </c>
      <c r="Z809" s="249">
        <v>0</v>
      </c>
      <c r="AA809" s="249">
        <v>0</v>
      </c>
      <c r="AB809" s="249">
        <v>0</v>
      </c>
      <c r="AC809" s="330">
        <v>0</v>
      </c>
      <c r="AD809" s="249">
        <v>0</v>
      </c>
      <c r="AE809" s="249">
        <v>6121</v>
      </c>
      <c r="AF809" s="249">
        <v>0</v>
      </c>
      <c r="AG809" s="249">
        <v>0</v>
      </c>
      <c r="AH809" s="249">
        <v>0</v>
      </c>
      <c r="AI809" s="249">
        <v>0</v>
      </c>
      <c r="AJ809" s="249">
        <v>580249.31000000006</v>
      </c>
      <c r="AK809" s="249">
        <v>255017.88</v>
      </c>
      <c r="AL809" s="249">
        <v>189366.82</v>
      </c>
      <c r="AM809" s="91">
        <v>0</v>
      </c>
      <c r="AN809" s="249">
        <v>581496.92000000004</v>
      </c>
      <c r="AO809" s="249">
        <v>0</v>
      </c>
      <c r="AP809" s="249">
        <v>3199.2</v>
      </c>
      <c r="AQ809" s="249">
        <v>0</v>
      </c>
      <c r="AR809" s="249">
        <v>0</v>
      </c>
      <c r="AS809" s="249">
        <v>1244183.57</v>
      </c>
      <c r="AT809" s="249">
        <v>9287175.379999999</v>
      </c>
      <c r="AU809" s="249">
        <v>8258094.5600000005</v>
      </c>
      <c r="AV809" s="92">
        <v>45077</v>
      </c>
      <c r="AW809" t="s">
        <v>4</v>
      </c>
      <c r="AX809">
        <v>2023</v>
      </c>
      <c r="AY809" t="s">
        <v>175</v>
      </c>
    </row>
    <row r="810" spans="1:51" x14ac:dyDescent="0.25">
      <c r="A810" s="247">
        <v>32</v>
      </c>
      <c r="B810" s="248" t="s">
        <v>104</v>
      </c>
      <c r="C810" s="249">
        <v>0</v>
      </c>
      <c r="D810" s="249">
        <v>0</v>
      </c>
      <c r="E810" s="249">
        <v>0</v>
      </c>
      <c r="F810" s="249">
        <v>0</v>
      </c>
      <c r="G810" s="249">
        <v>0</v>
      </c>
      <c r="H810" s="91">
        <v>0</v>
      </c>
      <c r="I810" s="91">
        <v>0</v>
      </c>
      <c r="J810" s="249">
        <v>0</v>
      </c>
      <c r="K810" s="249">
        <v>0</v>
      </c>
      <c r="L810" s="91">
        <v>0</v>
      </c>
      <c r="M810" s="249">
        <v>0</v>
      </c>
      <c r="N810" s="249">
        <v>0</v>
      </c>
      <c r="O810" s="249">
        <v>0</v>
      </c>
      <c r="P810" s="249">
        <v>0</v>
      </c>
      <c r="Q810" s="91">
        <v>0</v>
      </c>
      <c r="R810" s="91">
        <v>0</v>
      </c>
      <c r="S810" s="91">
        <v>0</v>
      </c>
      <c r="T810" s="249">
        <v>0</v>
      </c>
      <c r="U810" s="249">
        <v>0</v>
      </c>
      <c r="V810" s="249">
        <v>0</v>
      </c>
      <c r="W810" s="249">
        <v>0</v>
      </c>
      <c r="X810" s="249">
        <v>0</v>
      </c>
      <c r="Y810" s="249">
        <v>0</v>
      </c>
      <c r="Z810" s="249">
        <v>0</v>
      </c>
      <c r="AA810" s="249">
        <v>0</v>
      </c>
      <c r="AB810" s="249">
        <v>0</v>
      </c>
      <c r="AC810" s="330">
        <v>0</v>
      </c>
      <c r="AD810" s="249">
        <v>0</v>
      </c>
      <c r="AE810" s="249">
        <v>0</v>
      </c>
      <c r="AF810" s="249">
        <v>0</v>
      </c>
      <c r="AG810" s="249">
        <v>0</v>
      </c>
      <c r="AH810" s="249">
        <v>0</v>
      </c>
      <c r="AI810" s="249">
        <v>0</v>
      </c>
      <c r="AJ810" s="249">
        <v>0</v>
      </c>
      <c r="AK810" s="249">
        <v>0</v>
      </c>
      <c r="AL810" s="249">
        <v>0</v>
      </c>
      <c r="AM810" s="91">
        <v>0</v>
      </c>
      <c r="AN810" s="249">
        <v>0</v>
      </c>
      <c r="AO810" s="249">
        <v>0</v>
      </c>
      <c r="AP810" s="249">
        <v>0</v>
      </c>
      <c r="AQ810" s="249">
        <v>0</v>
      </c>
      <c r="AR810" s="249">
        <v>0</v>
      </c>
      <c r="AS810" s="249">
        <v>0</v>
      </c>
      <c r="AT810" s="249">
        <v>0</v>
      </c>
      <c r="AU810" s="249">
        <v>0</v>
      </c>
      <c r="AV810" s="92">
        <v>45107</v>
      </c>
      <c r="AW810" t="s">
        <v>5</v>
      </c>
      <c r="AX810">
        <v>2023</v>
      </c>
      <c r="AY810" t="s">
        <v>287</v>
      </c>
    </row>
    <row r="811" spans="1:51" x14ac:dyDescent="0.25">
      <c r="A811" s="247">
        <v>107</v>
      </c>
      <c r="B811" s="248" t="s">
        <v>60</v>
      </c>
      <c r="C811" s="249">
        <v>187687128.16999999</v>
      </c>
      <c r="D811" s="249">
        <v>0</v>
      </c>
      <c r="E811" s="249">
        <v>0</v>
      </c>
      <c r="F811" s="249">
        <v>0</v>
      </c>
      <c r="G811" s="249">
        <v>223285.82</v>
      </c>
      <c r="H811" s="91">
        <v>0</v>
      </c>
      <c r="I811" s="91">
        <v>0</v>
      </c>
      <c r="J811" s="249">
        <v>850256.2</v>
      </c>
      <c r="K811" s="249">
        <v>706674.63</v>
      </c>
      <c r="L811" s="91">
        <v>0</v>
      </c>
      <c r="M811" s="249">
        <v>5855476.8300000001</v>
      </c>
      <c r="N811" s="249">
        <v>108386806.69</v>
      </c>
      <c r="O811" s="249">
        <v>114242283.52</v>
      </c>
      <c r="P811" s="249">
        <v>1125579.1000000001</v>
      </c>
      <c r="Q811" s="91">
        <v>0</v>
      </c>
      <c r="R811" s="91">
        <v>0</v>
      </c>
      <c r="S811" s="91">
        <v>0</v>
      </c>
      <c r="T811" s="249">
        <v>117148079.27</v>
      </c>
      <c r="U811" s="249">
        <v>182154.02</v>
      </c>
      <c r="V811" s="249">
        <v>61257.16</v>
      </c>
      <c r="W811" s="249">
        <v>13724.65</v>
      </c>
      <c r="X811" s="249">
        <v>725792.58</v>
      </c>
      <c r="Y811" s="249">
        <v>22679</v>
      </c>
      <c r="Z811" s="249">
        <v>0</v>
      </c>
      <c r="AA811" s="249">
        <v>557886.69999999995</v>
      </c>
      <c r="AB811" s="249">
        <v>0</v>
      </c>
      <c r="AC811" s="330">
        <v>4694515.71</v>
      </c>
      <c r="AD811" s="249">
        <v>8455278.3800000008</v>
      </c>
      <c r="AE811" s="249">
        <v>1170445.2</v>
      </c>
      <c r="AF811" s="249">
        <v>0</v>
      </c>
      <c r="AG811" s="249">
        <v>0</v>
      </c>
      <c r="AH811" s="249">
        <v>0</v>
      </c>
      <c r="AI811" s="249">
        <v>0</v>
      </c>
      <c r="AJ811" s="249">
        <v>38720571.649999999</v>
      </c>
      <c r="AK811" s="249">
        <v>2395376.9500000002</v>
      </c>
      <c r="AL811" s="249">
        <v>658218.86</v>
      </c>
      <c r="AM811" s="91">
        <v>0</v>
      </c>
      <c r="AN811" s="249">
        <v>2525436.0099999998</v>
      </c>
      <c r="AO811" s="249">
        <v>0</v>
      </c>
      <c r="AP811" s="249">
        <v>0</v>
      </c>
      <c r="AQ811" s="249">
        <v>0</v>
      </c>
      <c r="AR811" s="249">
        <v>0</v>
      </c>
      <c r="AS811" s="249">
        <v>54604305.049999997</v>
      </c>
      <c r="AT811" s="249">
        <v>15934743.85</v>
      </c>
      <c r="AU811" s="249">
        <v>10355712.029999999</v>
      </c>
      <c r="AV811" s="92">
        <v>45107</v>
      </c>
      <c r="AW811" t="s">
        <v>5</v>
      </c>
      <c r="AX811">
        <v>2023</v>
      </c>
      <c r="AY811" t="s">
        <v>160</v>
      </c>
    </row>
    <row r="812" spans="1:51" x14ac:dyDescent="0.25">
      <c r="A812" s="247">
        <v>66</v>
      </c>
      <c r="B812" s="248" t="s">
        <v>61</v>
      </c>
      <c r="C812" s="249">
        <v>10661970.140000001</v>
      </c>
      <c r="D812" s="249">
        <v>0</v>
      </c>
      <c r="E812" s="249">
        <v>0</v>
      </c>
      <c r="F812" s="249">
        <v>0</v>
      </c>
      <c r="G812" s="249">
        <v>0</v>
      </c>
      <c r="H812" s="91">
        <v>0</v>
      </c>
      <c r="I812" s="91">
        <v>0</v>
      </c>
      <c r="J812" s="249">
        <v>0</v>
      </c>
      <c r="K812" s="249">
        <v>476366.32</v>
      </c>
      <c r="L812" s="91">
        <v>0</v>
      </c>
      <c r="M812" s="249">
        <v>0</v>
      </c>
      <c r="N812" s="249">
        <v>0</v>
      </c>
      <c r="O812" s="249">
        <v>0</v>
      </c>
      <c r="P812" s="249">
        <v>0</v>
      </c>
      <c r="Q812" s="91">
        <v>0</v>
      </c>
      <c r="R812" s="91">
        <v>0</v>
      </c>
      <c r="S812" s="91">
        <v>0</v>
      </c>
      <c r="T812" s="249">
        <v>476366.32</v>
      </c>
      <c r="U812" s="249">
        <v>245571.23</v>
      </c>
      <c r="V812" s="249">
        <v>4587991.43</v>
      </c>
      <c r="W812" s="249">
        <v>0</v>
      </c>
      <c r="X812" s="249">
        <v>3283773.67</v>
      </c>
      <c r="Y812" s="249">
        <v>0</v>
      </c>
      <c r="Z812" s="249">
        <v>0</v>
      </c>
      <c r="AA812" s="249">
        <v>0</v>
      </c>
      <c r="AB812" s="249">
        <v>0</v>
      </c>
      <c r="AC812" s="330">
        <v>0</v>
      </c>
      <c r="AD812" s="249">
        <v>0</v>
      </c>
      <c r="AE812" s="249">
        <v>0</v>
      </c>
      <c r="AF812" s="249">
        <v>0</v>
      </c>
      <c r="AG812" s="249">
        <v>0</v>
      </c>
      <c r="AH812" s="249">
        <v>0</v>
      </c>
      <c r="AI812" s="249">
        <v>0</v>
      </c>
      <c r="AJ812" s="249">
        <v>0</v>
      </c>
      <c r="AK812" s="249">
        <v>0</v>
      </c>
      <c r="AL812" s="249">
        <v>461552.48</v>
      </c>
      <c r="AM812" s="91">
        <v>0</v>
      </c>
      <c r="AN812" s="249">
        <v>745282.26</v>
      </c>
      <c r="AO812" s="249">
        <v>861432.75</v>
      </c>
      <c r="AP812" s="249">
        <v>0</v>
      </c>
      <c r="AQ812" s="249">
        <v>0</v>
      </c>
      <c r="AR812" s="249">
        <v>0</v>
      </c>
      <c r="AS812" s="249">
        <v>8117336.3300000001</v>
      </c>
      <c r="AT812" s="249">
        <v>2068267.49</v>
      </c>
      <c r="AU812" s="249">
        <v>0</v>
      </c>
      <c r="AV812" s="92">
        <v>45107</v>
      </c>
      <c r="AW812" t="s">
        <v>5</v>
      </c>
      <c r="AX812">
        <v>2023</v>
      </c>
      <c r="AY812" t="s">
        <v>178</v>
      </c>
    </row>
    <row r="813" spans="1:51" x14ac:dyDescent="0.25">
      <c r="A813" s="247">
        <v>44</v>
      </c>
      <c r="B813" s="248" t="s">
        <v>62</v>
      </c>
      <c r="C813" s="249">
        <v>31689945.73</v>
      </c>
      <c r="D813" s="249">
        <v>16303.38</v>
      </c>
      <c r="E813" s="249">
        <v>0</v>
      </c>
      <c r="F813" s="249">
        <v>0</v>
      </c>
      <c r="G813" s="249">
        <v>172139.76</v>
      </c>
      <c r="H813" s="91">
        <v>0</v>
      </c>
      <c r="I813" s="91">
        <v>0</v>
      </c>
      <c r="J813" s="249">
        <v>124439.13</v>
      </c>
      <c r="K813" s="249">
        <v>1981708.07</v>
      </c>
      <c r="L813" s="91">
        <v>0</v>
      </c>
      <c r="M813" s="249">
        <v>10184424.030000001</v>
      </c>
      <c r="N813" s="249">
        <v>11269438.449999999</v>
      </c>
      <c r="O813" s="249">
        <v>21453862.48</v>
      </c>
      <c r="P813" s="249">
        <v>679397.89</v>
      </c>
      <c r="Q813" s="91">
        <v>0</v>
      </c>
      <c r="R813" s="91">
        <v>0</v>
      </c>
      <c r="S813" s="91">
        <v>0</v>
      </c>
      <c r="T813" s="249">
        <v>24427850.710000001</v>
      </c>
      <c r="U813" s="249">
        <v>283593.53999999998</v>
      </c>
      <c r="V813" s="249">
        <v>161694.87</v>
      </c>
      <c r="W813" s="249">
        <v>158536.45000000001</v>
      </c>
      <c r="X813" s="249">
        <v>0</v>
      </c>
      <c r="Y813" s="249">
        <v>149310.26</v>
      </c>
      <c r="Z813" s="249">
        <v>0</v>
      </c>
      <c r="AA813" s="249">
        <v>3289.01</v>
      </c>
      <c r="AB813" s="249">
        <v>0</v>
      </c>
      <c r="AC813" s="330">
        <v>1160632.53</v>
      </c>
      <c r="AD813" s="249">
        <v>627612.57999999996</v>
      </c>
      <c r="AE813" s="249">
        <v>13248.92</v>
      </c>
      <c r="AF813" s="249">
        <v>0</v>
      </c>
      <c r="AG813" s="249">
        <v>0</v>
      </c>
      <c r="AH813" s="249">
        <v>0</v>
      </c>
      <c r="AI813" s="249">
        <v>0</v>
      </c>
      <c r="AJ813" s="249">
        <v>107359.41</v>
      </c>
      <c r="AK813" s="249">
        <v>2542283.85</v>
      </c>
      <c r="AL813" s="249">
        <v>15633.4</v>
      </c>
      <c r="AM813" s="91">
        <v>0</v>
      </c>
      <c r="AN813" s="249">
        <v>447087.57999999996</v>
      </c>
      <c r="AO813" s="249">
        <v>0</v>
      </c>
      <c r="AP813" s="249">
        <v>70525.67</v>
      </c>
      <c r="AQ813" s="249">
        <v>0</v>
      </c>
      <c r="AR813" s="249">
        <v>0</v>
      </c>
      <c r="AS813" s="249">
        <v>2665277.5700000003</v>
      </c>
      <c r="AT813" s="249">
        <v>4596817.45</v>
      </c>
      <c r="AU813" s="249">
        <v>1521286.95</v>
      </c>
      <c r="AV813" s="92">
        <v>45107</v>
      </c>
      <c r="AW813" t="s">
        <v>5</v>
      </c>
      <c r="AX813">
        <v>2023</v>
      </c>
      <c r="AY813" t="s">
        <v>167</v>
      </c>
    </row>
    <row r="814" spans="1:51" x14ac:dyDescent="0.25">
      <c r="A814" s="247">
        <v>113</v>
      </c>
      <c r="B814" s="248" t="s">
        <v>63</v>
      </c>
      <c r="C814" s="249">
        <v>17049804.740000002</v>
      </c>
      <c r="D814" s="249">
        <v>0</v>
      </c>
      <c r="E814" s="249">
        <v>0</v>
      </c>
      <c r="F814" s="249">
        <v>0</v>
      </c>
      <c r="G814" s="249">
        <v>73.139999999999873</v>
      </c>
      <c r="H814" s="91">
        <v>0</v>
      </c>
      <c r="I814" s="91">
        <v>0</v>
      </c>
      <c r="J814" s="249">
        <v>61359.35</v>
      </c>
      <c r="K814" s="249">
        <v>20645.72</v>
      </c>
      <c r="L814" s="91">
        <v>0</v>
      </c>
      <c r="M814" s="249">
        <v>3123902.2</v>
      </c>
      <c r="N814" s="249">
        <v>9265528.75</v>
      </c>
      <c r="O814" s="249">
        <v>12389430.949999999</v>
      </c>
      <c r="P814" s="249">
        <v>248222.9</v>
      </c>
      <c r="Q814" s="91">
        <v>0</v>
      </c>
      <c r="R814" s="91">
        <v>0</v>
      </c>
      <c r="S814" s="91">
        <v>0</v>
      </c>
      <c r="T814" s="249">
        <v>12719732.060000001</v>
      </c>
      <c r="U814" s="249">
        <v>185081.3</v>
      </c>
      <c r="V814" s="249">
        <v>50875.85</v>
      </c>
      <c r="W814" s="249">
        <v>0</v>
      </c>
      <c r="X814" s="249">
        <v>267581.7</v>
      </c>
      <c r="Y814" s="249">
        <v>24847.200000000001</v>
      </c>
      <c r="Z814" s="249">
        <v>0</v>
      </c>
      <c r="AA814" s="249">
        <v>902186.28</v>
      </c>
      <c r="AB814" s="249">
        <v>0</v>
      </c>
      <c r="AC814" s="330">
        <v>821177.22</v>
      </c>
      <c r="AD814" s="249">
        <v>0</v>
      </c>
      <c r="AE814" s="249">
        <v>1128057.8899999999</v>
      </c>
      <c r="AF814" s="249">
        <v>0</v>
      </c>
      <c r="AG814" s="249">
        <v>0</v>
      </c>
      <c r="AH814" s="249">
        <v>0</v>
      </c>
      <c r="AI814" s="249">
        <v>0</v>
      </c>
      <c r="AJ814" s="249">
        <v>9304</v>
      </c>
      <c r="AK814" s="249">
        <v>753487.8</v>
      </c>
      <c r="AL814" s="249">
        <v>21626</v>
      </c>
      <c r="AM814" s="91">
        <v>0</v>
      </c>
      <c r="AN814" s="249">
        <v>123733.89</v>
      </c>
      <c r="AO814" s="249">
        <v>0</v>
      </c>
      <c r="AP814" s="249">
        <v>4111.95</v>
      </c>
      <c r="AQ814" s="249">
        <v>0</v>
      </c>
      <c r="AR814" s="249">
        <v>0</v>
      </c>
      <c r="AS814" s="249">
        <v>3389111.4399999995</v>
      </c>
      <c r="AT814" s="249">
        <v>940961.24</v>
      </c>
      <c r="AU814" s="249">
        <v>38001.599999999999</v>
      </c>
      <c r="AV814" s="92">
        <v>45107</v>
      </c>
      <c r="AW814" t="s">
        <v>5</v>
      </c>
      <c r="AX814">
        <v>2023</v>
      </c>
      <c r="AY814" t="s">
        <v>171</v>
      </c>
    </row>
    <row r="815" spans="1:51" x14ac:dyDescent="0.25">
      <c r="A815" s="247">
        <v>98</v>
      </c>
      <c r="B815" s="248" t="s">
        <v>64</v>
      </c>
      <c r="C815" s="249">
        <v>51775562.340000004</v>
      </c>
      <c r="D815" s="249">
        <v>163207.84</v>
      </c>
      <c r="E815" s="249">
        <v>0</v>
      </c>
      <c r="F815" s="249">
        <v>0</v>
      </c>
      <c r="G815" s="249">
        <v>140011.38</v>
      </c>
      <c r="H815" s="91">
        <v>0</v>
      </c>
      <c r="I815" s="91">
        <v>0</v>
      </c>
      <c r="J815" s="249">
        <v>2023140.71</v>
      </c>
      <c r="K815" s="249">
        <v>1125106.6499999999</v>
      </c>
      <c r="L815" s="91">
        <v>0</v>
      </c>
      <c r="M815" s="249">
        <v>24228157.41</v>
      </c>
      <c r="N815" s="249">
        <v>845383.77</v>
      </c>
      <c r="O815" s="249">
        <v>25073541.18</v>
      </c>
      <c r="P815" s="249">
        <v>332032.26</v>
      </c>
      <c r="Q815" s="91">
        <v>0</v>
      </c>
      <c r="R815" s="91">
        <v>0</v>
      </c>
      <c r="S815" s="91">
        <v>0</v>
      </c>
      <c r="T815" s="249">
        <v>28857040.02</v>
      </c>
      <c r="U815" s="249">
        <v>81421.259999999995</v>
      </c>
      <c r="V815" s="249">
        <v>46776.66</v>
      </c>
      <c r="W815" s="249">
        <v>0</v>
      </c>
      <c r="X815" s="249">
        <v>285693.64</v>
      </c>
      <c r="Y815" s="249">
        <v>17907</v>
      </c>
      <c r="Z815" s="249">
        <v>0</v>
      </c>
      <c r="AA815" s="249">
        <v>563460.61</v>
      </c>
      <c r="AB815" s="249">
        <v>0</v>
      </c>
      <c r="AC815" s="330">
        <v>6611808.0299999993</v>
      </c>
      <c r="AD815" s="249">
        <v>1673302.39</v>
      </c>
      <c r="AE815" s="249">
        <v>882842.95</v>
      </c>
      <c r="AF815" s="249">
        <v>0</v>
      </c>
      <c r="AG815" s="249">
        <v>0</v>
      </c>
      <c r="AH815" s="249">
        <v>0</v>
      </c>
      <c r="AI815" s="249">
        <v>0</v>
      </c>
      <c r="AJ815" s="249">
        <v>168801.37</v>
      </c>
      <c r="AK815" s="249">
        <v>2886709.65</v>
      </c>
      <c r="AL815" s="249">
        <v>327364.94</v>
      </c>
      <c r="AM815" s="91">
        <v>0</v>
      </c>
      <c r="AN815" s="249">
        <v>1793127.8399999999</v>
      </c>
      <c r="AO815" s="249">
        <v>0</v>
      </c>
      <c r="AP815" s="249">
        <v>14947.25</v>
      </c>
      <c r="AQ815" s="249">
        <v>0</v>
      </c>
      <c r="AR815" s="249">
        <v>0</v>
      </c>
      <c r="AS815" s="249">
        <v>10332013.909999998</v>
      </c>
      <c r="AT815" s="249">
        <v>12586508.41</v>
      </c>
      <c r="AU815" s="249">
        <v>7564358.7299999995</v>
      </c>
      <c r="AV815" s="92">
        <v>45107</v>
      </c>
      <c r="AW815" t="s">
        <v>5</v>
      </c>
      <c r="AX815">
        <v>2023</v>
      </c>
      <c r="AY815" t="s">
        <v>165</v>
      </c>
    </row>
    <row r="816" spans="1:51" x14ac:dyDescent="0.25">
      <c r="A816" s="247">
        <v>1</v>
      </c>
      <c r="B816" s="248" t="s">
        <v>65</v>
      </c>
      <c r="C816" s="249">
        <v>9692638.5600000005</v>
      </c>
      <c r="D816" s="249">
        <v>0</v>
      </c>
      <c r="E816" s="249">
        <v>0</v>
      </c>
      <c r="F816" s="249">
        <v>0</v>
      </c>
      <c r="G816" s="249">
        <v>2883.94</v>
      </c>
      <c r="H816" s="91">
        <v>0</v>
      </c>
      <c r="I816" s="91">
        <v>0</v>
      </c>
      <c r="J816" s="249">
        <v>2529.56</v>
      </c>
      <c r="K816" s="249">
        <v>5212.66</v>
      </c>
      <c r="L816" s="91">
        <v>0</v>
      </c>
      <c r="M816" s="249">
        <v>13277.85</v>
      </c>
      <c r="N816" s="249">
        <v>1019190.62</v>
      </c>
      <c r="O816" s="249">
        <v>1032468.47</v>
      </c>
      <c r="P816" s="249">
        <v>12493.86</v>
      </c>
      <c r="Q816" s="91">
        <v>0</v>
      </c>
      <c r="R816" s="91">
        <v>0</v>
      </c>
      <c r="S816" s="91">
        <v>0</v>
      </c>
      <c r="T816" s="249">
        <v>1055588.49</v>
      </c>
      <c r="U816" s="249">
        <v>49650.92</v>
      </c>
      <c r="V816" s="249">
        <v>23512.639999999999</v>
      </c>
      <c r="W816" s="249">
        <v>0</v>
      </c>
      <c r="X816" s="249">
        <v>0</v>
      </c>
      <c r="Y816" s="249">
        <v>-31317.97</v>
      </c>
      <c r="Z816" s="249">
        <v>0</v>
      </c>
      <c r="AA816" s="249">
        <v>40660.97</v>
      </c>
      <c r="AB816" s="249">
        <v>0</v>
      </c>
      <c r="AC816" s="330">
        <v>92082.01999999999</v>
      </c>
      <c r="AD816" s="249">
        <v>3923909.48</v>
      </c>
      <c r="AE816" s="249">
        <v>1461.6</v>
      </c>
      <c r="AF816" s="249">
        <v>0</v>
      </c>
      <c r="AG816" s="249">
        <v>0</v>
      </c>
      <c r="AH816" s="249">
        <v>0</v>
      </c>
      <c r="AI816" s="249">
        <v>0</v>
      </c>
      <c r="AJ816" s="249">
        <v>0</v>
      </c>
      <c r="AK816" s="249">
        <v>186354.74</v>
      </c>
      <c r="AL816" s="249">
        <v>108015.72</v>
      </c>
      <c r="AM816" s="91">
        <v>0</v>
      </c>
      <c r="AN816" s="249">
        <v>349380.3</v>
      </c>
      <c r="AO816" s="249">
        <v>0</v>
      </c>
      <c r="AP816" s="249">
        <v>12070</v>
      </c>
      <c r="AQ816" s="249">
        <v>0</v>
      </c>
      <c r="AR816" s="249">
        <v>0</v>
      </c>
      <c r="AS816" s="249">
        <v>4099959.66</v>
      </c>
      <c r="AT816" s="249">
        <v>4537090.41</v>
      </c>
      <c r="AU816" s="249">
        <v>3881269.65</v>
      </c>
      <c r="AV816" s="92">
        <v>45107</v>
      </c>
      <c r="AW816" t="s">
        <v>5</v>
      </c>
      <c r="AX816">
        <v>2023</v>
      </c>
      <c r="AY816" t="s">
        <v>177</v>
      </c>
    </row>
    <row r="817" spans="1:51" x14ac:dyDescent="0.25">
      <c r="A817" s="247">
        <v>109</v>
      </c>
      <c r="B817" s="248" t="s">
        <v>66</v>
      </c>
      <c r="C817" s="249">
        <v>283793144.45999998</v>
      </c>
      <c r="D817" s="249">
        <v>11458683.42</v>
      </c>
      <c r="E817" s="249">
        <v>0</v>
      </c>
      <c r="F817" s="249">
        <v>0</v>
      </c>
      <c r="G817" s="249">
        <v>0</v>
      </c>
      <c r="H817" s="91">
        <v>0</v>
      </c>
      <c r="I817" s="91">
        <v>0</v>
      </c>
      <c r="J817" s="249">
        <v>2863984.66</v>
      </c>
      <c r="K817" s="249">
        <v>430059.92</v>
      </c>
      <c r="L817" s="91">
        <v>0</v>
      </c>
      <c r="M817" s="249">
        <v>103792.98</v>
      </c>
      <c r="N817" s="249">
        <v>178847940.06</v>
      </c>
      <c r="O817" s="249">
        <v>178951733.03999999</v>
      </c>
      <c r="P817" s="249">
        <v>13322103.449999999</v>
      </c>
      <c r="Q817" s="91">
        <v>0</v>
      </c>
      <c r="R817" s="91">
        <v>0</v>
      </c>
      <c r="S817" s="91">
        <v>0</v>
      </c>
      <c r="T817" s="249">
        <v>207026564.48999998</v>
      </c>
      <c r="U817" s="249">
        <v>6184405.6299999999</v>
      </c>
      <c r="V817" s="249">
        <v>1320965.8600000001</v>
      </c>
      <c r="W817" s="249">
        <v>0</v>
      </c>
      <c r="X817" s="249">
        <v>2679749.12</v>
      </c>
      <c r="Y817" s="249">
        <v>73560.3</v>
      </c>
      <c r="Z817" s="249">
        <v>0</v>
      </c>
      <c r="AA817" s="249">
        <v>22251753.719999999</v>
      </c>
      <c r="AB817" s="249">
        <v>0</v>
      </c>
      <c r="AC817" s="330">
        <v>23163960.699999999</v>
      </c>
      <c r="AD817" s="249">
        <v>0</v>
      </c>
      <c r="AE817" s="249">
        <v>83686.28</v>
      </c>
      <c r="AF817" s="249">
        <v>0</v>
      </c>
      <c r="AG817" s="249">
        <v>0</v>
      </c>
      <c r="AH817" s="249">
        <v>0</v>
      </c>
      <c r="AI817" s="249">
        <v>0</v>
      </c>
      <c r="AJ817" s="249">
        <v>18273792.759999998</v>
      </c>
      <c r="AK817" s="249">
        <v>1696082.73</v>
      </c>
      <c r="AL817" s="249">
        <v>250720.69</v>
      </c>
      <c r="AM817" s="91">
        <v>0</v>
      </c>
      <c r="AN817" s="249">
        <v>649748.68000000005</v>
      </c>
      <c r="AO817" s="249">
        <v>105840.94</v>
      </c>
      <c r="AP817" s="249">
        <v>2500</v>
      </c>
      <c r="AQ817" s="249">
        <v>0</v>
      </c>
      <c r="AR817" s="249">
        <v>0</v>
      </c>
      <c r="AS817" s="249">
        <v>74031874.370000005</v>
      </c>
      <c r="AT817" s="249">
        <v>2734705.6</v>
      </c>
      <c r="AU817" s="249">
        <v>29812.560000000001</v>
      </c>
      <c r="AV817" s="92">
        <v>45107</v>
      </c>
      <c r="AW817" t="s">
        <v>5</v>
      </c>
      <c r="AX817">
        <v>2023</v>
      </c>
      <c r="AY817" t="s">
        <v>157</v>
      </c>
    </row>
    <row r="818" spans="1:51" x14ac:dyDescent="0.25">
      <c r="A818" s="247">
        <v>25</v>
      </c>
      <c r="B818" s="248" t="s">
        <v>67</v>
      </c>
      <c r="C818" s="249">
        <v>16606462.520000001</v>
      </c>
      <c r="D818" s="249">
        <v>6041087.8100000005</v>
      </c>
      <c r="E818" s="249">
        <v>0</v>
      </c>
      <c r="F818" s="249">
        <v>0</v>
      </c>
      <c r="G818" s="249">
        <v>0</v>
      </c>
      <c r="H818" s="91">
        <v>0</v>
      </c>
      <c r="I818" s="91">
        <v>0</v>
      </c>
      <c r="J818" s="249">
        <v>0</v>
      </c>
      <c r="K818" s="249">
        <v>0</v>
      </c>
      <c r="L818" s="91">
        <v>0</v>
      </c>
      <c r="M818" s="249">
        <v>0</v>
      </c>
      <c r="N818" s="249">
        <v>0</v>
      </c>
      <c r="O818" s="249">
        <v>0</v>
      </c>
      <c r="P818" s="249">
        <v>10549903.24</v>
      </c>
      <c r="Q818" s="91">
        <v>0</v>
      </c>
      <c r="R818" s="91">
        <v>0</v>
      </c>
      <c r="S818" s="91">
        <v>0</v>
      </c>
      <c r="T818" s="249">
        <v>16590991.050000001</v>
      </c>
      <c r="U818" s="249">
        <v>0</v>
      </c>
      <c r="V818" s="249">
        <v>0</v>
      </c>
      <c r="W818" s="249">
        <v>0</v>
      </c>
      <c r="X818" s="249">
        <v>0</v>
      </c>
      <c r="Y818" s="249">
        <v>0</v>
      </c>
      <c r="Z818" s="249">
        <v>0</v>
      </c>
      <c r="AA818" s="249">
        <v>0</v>
      </c>
      <c r="AB818" s="249">
        <v>0</v>
      </c>
      <c r="AC818" s="330">
        <v>15471.33</v>
      </c>
      <c r="AD818" s="249">
        <v>0</v>
      </c>
      <c r="AE818" s="249">
        <v>0</v>
      </c>
      <c r="AF818" s="249">
        <v>0</v>
      </c>
      <c r="AG818" s="249">
        <v>0</v>
      </c>
      <c r="AH818" s="249">
        <v>0</v>
      </c>
      <c r="AI818" s="249">
        <v>0</v>
      </c>
      <c r="AJ818" s="249">
        <v>0</v>
      </c>
      <c r="AK818" s="249">
        <v>0</v>
      </c>
      <c r="AL818" s="249">
        <v>0</v>
      </c>
      <c r="AM818" s="91">
        <v>0</v>
      </c>
      <c r="AN818" s="249">
        <v>0</v>
      </c>
      <c r="AO818" s="249">
        <v>0</v>
      </c>
      <c r="AP818" s="249">
        <v>0</v>
      </c>
      <c r="AQ818" s="249">
        <v>0</v>
      </c>
      <c r="AR818" s="249">
        <v>0</v>
      </c>
      <c r="AS818" s="249">
        <v>15471.33</v>
      </c>
      <c r="AT818" s="249">
        <v>0</v>
      </c>
      <c r="AU818" s="249">
        <v>0</v>
      </c>
      <c r="AV818" s="92">
        <v>45107</v>
      </c>
      <c r="AW818" t="s">
        <v>5</v>
      </c>
      <c r="AX818">
        <v>2023</v>
      </c>
      <c r="AY818" t="s">
        <v>174</v>
      </c>
    </row>
    <row r="819" spans="1:51" x14ac:dyDescent="0.25">
      <c r="A819" s="247">
        <v>121</v>
      </c>
      <c r="B819" s="248" t="s">
        <v>68</v>
      </c>
      <c r="C819" s="249">
        <v>271979.23</v>
      </c>
      <c r="D819" s="249">
        <v>0</v>
      </c>
      <c r="E819" s="249">
        <v>0</v>
      </c>
      <c r="F819" s="249">
        <v>0</v>
      </c>
      <c r="G819" s="249">
        <v>0</v>
      </c>
      <c r="H819" s="91">
        <v>0</v>
      </c>
      <c r="I819" s="91">
        <v>0</v>
      </c>
      <c r="J819" s="249">
        <v>0</v>
      </c>
      <c r="K819" s="249">
        <v>0</v>
      </c>
      <c r="L819" s="91">
        <v>0</v>
      </c>
      <c r="M819" s="249">
        <v>0</v>
      </c>
      <c r="N819" s="249">
        <v>0</v>
      </c>
      <c r="O819" s="249">
        <v>0</v>
      </c>
      <c r="P819" s="249">
        <v>0</v>
      </c>
      <c r="Q819" s="91">
        <v>0</v>
      </c>
      <c r="R819" s="91">
        <v>0</v>
      </c>
      <c r="S819" s="91">
        <v>0</v>
      </c>
      <c r="T819" s="249">
        <v>0</v>
      </c>
      <c r="U819" s="249">
        <v>50365.82</v>
      </c>
      <c r="V819" s="249">
        <v>0</v>
      </c>
      <c r="W819" s="249">
        <v>0</v>
      </c>
      <c r="X819" s="249">
        <v>0</v>
      </c>
      <c r="Y819" s="249">
        <v>0</v>
      </c>
      <c r="Z819" s="249">
        <v>0</v>
      </c>
      <c r="AA819" s="249">
        <v>0</v>
      </c>
      <c r="AB819" s="249">
        <v>0</v>
      </c>
      <c r="AC819" s="330">
        <v>0</v>
      </c>
      <c r="AD819" s="249">
        <v>0</v>
      </c>
      <c r="AE819" s="249">
        <v>0</v>
      </c>
      <c r="AF819" s="249">
        <v>0</v>
      </c>
      <c r="AG819" s="249">
        <v>0</v>
      </c>
      <c r="AH819" s="249">
        <v>0</v>
      </c>
      <c r="AI819" s="249">
        <v>0</v>
      </c>
      <c r="AJ819" s="249">
        <v>136633.26999999999</v>
      </c>
      <c r="AK819" s="249">
        <v>67873.38</v>
      </c>
      <c r="AL819" s="249">
        <v>0</v>
      </c>
      <c r="AM819" s="91">
        <v>0</v>
      </c>
      <c r="AN819" s="249">
        <v>16238.15</v>
      </c>
      <c r="AO819" s="249">
        <v>0</v>
      </c>
      <c r="AP819" s="249">
        <v>868.61</v>
      </c>
      <c r="AQ819" s="249">
        <v>0</v>
      </c>
      <c r="AR819" s="249">
        <v>0</v>
      </c>
      <c r="AS819" s="249">
        <v>186999.09</v>
      </c>
      <c r="AT819" s="249">
        <v>84980.14</v>
      </c>
      <c r="AU819" s="249">
        <v>0</v>
      </c>
      <c r="AV819" s="92">
        <v>45107</v>
      </c>
      <c r="AW819" t="s">
        <v>5</v>
      </c>
      <c r="AX819">
        <v>2023</v>
      </c>
      <c r="AY819" t="s">
        <v>188</v>
      </c>
    </row>
    <row r="820" spans="1:51" x14ac:dyDescent="0.25">
      <c r="A820" s="247">
        <v>122</v>
      </c>
      <c r="B820" s="248" t="s">
        <v>69</v>
      </c>
      <c r="C820" s="249">
        <v>10736184.749999998</v>
      </c>
      <c r="D820" s="249">
        <v>0</v>
      </c>
      <c r="E820" s="249">
        <v>0</v>
      </c>
      <c r="F820" s="249">
        <v>0</v>
      </c>
      <c r="G820" s="249">
        <v>0</v>
      </c>
      <c r="H820" s="91">
        <v>0</v>
      </c>
      <c r="I820" s="91">
        <v>0</v>
      </c>
      <c r="J820" s="249">
        <v>0</v>
      </c>
      <c r="K820" s="249">
        <v>0</v>
      </c>
      <c r="L820" s="91">
        <v>0</v>
      </c>
      <c r="M820" s="249">
        <v>1346410.6300000001</v>
      </c>
      <c r="N820" s="249">
        <v>211442.45</v>
      </c>
      <c r="O820" s="249">
        <v>1557853.08</v>
      </c>
      <c r="P820" s="249">
        <v>3331564.19</v>
      </c>
      <c r="Q820" s="91">
        <v>0</v>
      </c>
      <c r="R820" s="91">
        <v>0</v>
      </c>
      <c r="S820" s="91">
        <v>0</v>
      </c>
      <c r="T820" s="249">
        <v>4889417.2699999996</v>
      </c>
      <c r="U820" s="249">
        <v>0</v>
      </c>
      <c r="V820" s="249">
        <v>0</v>
      </c>
      <c r="W820" s="249">
        <v>0</v>
      </c>
      <c r="X820" s="249">
        <v>341680.5</v>
      </c>
      <c r="Y820" s="249">
        <v>0</v>
      </c>
      <c r="Z820" s="249">
        <v>0</v>
      </c>
      <c r="AA820" s="249">
        <v>637633.14</v>
      </c>
      <c r="AB820" s="249">
        <v>0</v>
      </c>
      <c r="AC820" s="330">
        <v>4340797.0199999996</v>
      </c>
      <c r="AD820" s="249">
        <v>0</v>
      </c>
      <c r="AE820" s="249">
        <v>40</v>
      </c>
      <c r="AF820" s="249">
        <v>0</v>
      </c>
      <c r="AG820" s="249">
        <v>0</v>
      </c>
      <c r="AH820" s="249">
        <v>0</v>
      </c>
      <c r="AI820" s="249">
        <v>0</v>
      </c>
      <c r="AJ820" s="249">
        <v>449634.55</v>
      </c>
      <c r="AK820" s="249">
        <v>14736</v>
      </c>
      <c r="AL820" s="249">
        <v>0</v>
      </c>
      <c r="AM820" s="91">
        <v>0</v>
      </c>
      <c r="AN820" s="249">
        <v>45191.15</v>
      </c>
      <c r="AO820" s="249">
        <v>0</v>
      </c>
      <c r="AP820" s="249">
        <v>0</v>
      </c>
      <c r="AQ820" s="249">
        <v>0</v>
      </c>
      <c r="AR820" s="249">
        <v>0</v>
      </c>
      <c r="AS820" s="249">
        <v>5769785.209999999</v>
      </c>
      <c r="AT820" s="249">
        <v>76982.27</v>
      </c>
      <c r="AU820" s="249">
        <v>17055.12</v>
      </c>
      <c r="AV820" s="92">
        <v>45107</v>
      </c>
      <c r="AW820" t="s">
        <v>5</v>
      </c>
      <c r="AX820">
        <v>2023</v>
      </c>
      <c r="AY820" t="s">
        <v>267</v>
      </c>
    </row>
    <row r="821" spans="1:51" x14ac:dyDescent="0.25">
      <c r="A821" s="247">
        <v>13</v>
      </c>
      <c r="B821" s="248" t="s">
        <v>70</v>
      </c>
      <c r="C821" s="249">
        <v>2038628984.26</v>
      </c>
      <c r="D821" s="249">
        <v>213354.69</v>
      </c>
      <c r="E821" s="249">
        <v>0</v>
      </c>
      <c r="F821" s="249">
        <v>0</v>
      </c>
      <c r="G821" s="249">
        <v>1620887.64</v>
      </c>
      <c r="H821" s="91">
        <v>0</v>
      </c>
      <c r="I821" s="91">
        <v>0</v>
      </c>
      <c r="J821" s="249">
        <v>49850703.589999996</v>
      </c>
      <c r="K821" s="249">
        <v>16888391.5</v>
      </c>
      <c r="L821" s="91">
        <v>0</v>
      </c>
      <c r="M821" s="249">
        <v>1192324388.52</v>
      </c>
      <c r="N821" s="249">
        <v>481374144.88</v>
      </c>
      <c r="O821" s="249">
        <v>1673698533.4000001</v>
      </c>
      <c r="P821" s="249">
        <v>0</v>
      </c>
      <c r="Q821" s="91">
        <v>0</v>
      </c>
      <c r="R821" s="91">
        <v>0</v>
      </c>
      <c r="S821" s="91">
        <v>0</v>
      </c>
      <c r="T821" s="249">
        <v>1742271870.8199999</v>
      </c>
      <c r="U821" s="249">
        <v>6552107.1699999999</v>
      </c>
      <c r="V821" s="249">
        <v>0</v>
      </c>
      <c r="W821" s="249">
        <v>98723.29</v>
      </c>
      <c r="X821" s="249">
        <v>2043300.48</v>
      </c>
      <c r="Y821" s="249">
        <v>405544.02</v>
      </c>
      <c r="Z821" s="249">
        <v>0</v>
      </c>
      <c r="AA821" s="249">
        <v>61823188.009999998</v>
      </c>
      <c r="AB821" s="249">
        <v>0</v>
      </c>
      <c r="AC821" s="330">
        <v>155237452.41999999</v>
      </c>
      <c r="AD821" s="249">
        <v>0</v>
      </c>
      <c r="AE821" s="249">
        <v>1400894.92</v>
      </c>
      <c r="AF821" s="249">
        <v>0</v>
      </c>
      <c r="AG821" s="249">
        <v>0</v>
      </c>
      <c r="AH821" s="249">
        <v>0</v>
      </c>
      <c r="AI821" s="249">
        <v>0</v>
      </c>
      <c r="AJ821" s="249">
        <v>980588</v>
      </c>
      <c r="AK821" s="249">
        <v>24368410.48</v>
      </c>
      <c r="AL821" s="249">
        <v>34008985.530000001</v>
      </c>
      <c r="AM821" s="91">
        <v>0</v>
      </c>
      <c r="AN821" s="249">
        <v>9031018.209999999</v>
      </c>
      <c r="AO821" s="249">
        <v>0</v>
      </c>
      <c r="AP821" s="249">
        <v>10012</v>
      </c>
      <c r="AQ821" s="249">
        <v>0</v>
      </c>
      <c r="AR821" s="249">
        <v>0</v>
      </c>
      <c r="AS821" s="249">
        <v>228541798.30999997</v>
      </c>
      <c r="AT821" s="249">
        <v>67815314.679999992</v>
      </c>
      <c r="AU821" s="249">
        <v>396888.46</v>
      </c>
      <c r="AV821" s="92">
        <v>45107</v>
      </c>
      <c r="AW821" t="s">
        <v>5</v>
      </c>
      <c r="AX821">
        <v>2023</v>
      </c>
      <c r="AY821" t="s">
        <v>149</v>
      </c>
    </row>
    <row r="822" spans="1:51" x14ac:dyDescent="0.25">
      <c r="A822" s="247">
        <v>110</v>
      </c>
      <c r="B822" s="248" t="s">
        <v>71</v>
      </c>
      <c r="C822" s="249">
        <v>15956280.52</v>
      </c>
      <c r="D822" s="249">
        <v>0</v>
      </c>
      <c r="E822" s="249">
        <v>0</v>
      </c>
      <c r="F822" s="249">
        <v>0</v>
      </c>
      <c r="G822" s="249">
        <v>10038.6</v>
      </c>
      <c r="H822" s="91">
        <v>0</v>
      </c>
      <c r="I822" s="91">
        <v>0</v>
      </c>
      <c r="J822" s="249">
        <v>21327.13</v>
      </c>
      <c r="K822" s="249">
        <v>8988.2999999999993</v>
      </c>
      <c r="L822" s="91">
        <v>0</v>
      </c>
      <c r="M822" s="249">
        <v>29242.59</v>
      </c>
      <c r="N822" s="249">
        <v>1846308.94</v>
      </c>
      <c r="O822" s="249">
        <v>1875551.53</v>
      </c>
      <c r="P822" s="249">
        <v>64032.19</v>
      </c>
      <c r="Q822" s="91">
        <v>0</v>
      </c>
      <c r="R822" s="91">
        <v>0</v>
      </c>
      <c r="S822" s="91">
        <v>0</v>
      </c>
      <c r="T822" s="249">
        <v>1979937.75</v>
      </c>
      <c r="U822" s="249">
        <v>0</v>
      </c>
      <c r="V822" s="249">
        <v>0</v>
      </c>
      <c r="W822" s="249">
        <v>0</v>
      </c>
      <c r="X822" s="249">
        <v>7023.85</v>
      </c>
      <c r="Y822" s="249">
        <v>7861.34</v>
      </c>
      <c r="Z822" s="249">
        <v>0</v>
      </c>
      <c r="AA822" s="249">
        <v>0</v>
      </c>
      <c r="AB822" s="249">
        <v>0</v>
      </c>
      <c r="AC822" s="330">
        <v>0</v>
      </c>
      <c r="AD822" s="249">
        <v>0</v>
      </c>
      <c r="AE822" s="249">
        <v>19437.46</v>
      </c>
      <c r="AF822" s="249">
        <v>0</v>
      </c>
      <c r="AG822" s="249">
        <v>0</v>
      </c>
      <c r="AH822" s="249">
        <v>0</v>
      </c>
      <c r="AI822" s="249">
        <v>0</v>
      </c>
      <c r="AJ822" s="249">
        <v>33048.01</v>
      </c>
      <c r="AK822" s="249">
        <v>107368.55</v>
      </c>
      <c r="AL822" s="249">
        <v>224505.45</v>
      </c>
      <c r="AM822" s="91">
        <v>0</v>
      </c>
      <c r="AN822" s="249">
        <v>1007394.47</v>
      </c>
      <c r="AO822" s="249">
        <v>326827.13</v>
      </c>
      <c r="AP822" s="249">
        <v>2700</v>
      </c>
      <c r="AQ822" s="249">
        <v>0</v>
      </c>
      <c r="AR822" s="249">
        <v>0</v>
      </c>
      <c r="AS822" s="249">
        <v>67370.66</v>
      </c>
      <c r="AT822" s="249">
        <v>13908972.109999999</v>
      </c>
      <c r="AU822" s="249">
        <v>12240176.51</v>
      </c>
      <c r="AV822" s="92">
        <v>45107</v>
      </c>
      <c r="AW822" t="s">
        <v>5</v>
      </c>
      <c r="AX822">
        <v>2023</v>
      </c>
      <c r="AY822" t="s">
        <v>173</v>
      </c>
    </row>
    <row r="823" spans="1:51" x14ac:dyDescent="0.25">
      <c r="A823" s="247">
        <v>52</v>
      </c>
      <c r="B823" s="248" t="s">
        <v>72</v>
      </c>
      <c r="C823" s="249">
        <v>27058982.750000004</v>
      </c>
      <c r="D823" s="249">
        <v>0</v>
      </c>
      <c r="E823" s="249">
        <v>0</v>
      </c>
      <c r="F823" s="249">
        <v>0</v>
      </c>
      <c r="G823" s="249">
        <v>75338.64</v>
      </c>
      <c r="H823" s="91">
        <v>0</v>
      </c>
      <c r="I823" s="91">
        <v>0</v>
      </c>
      <c r="J823" s="249">
        <v>0</v>
      </c>
      <c r="K823" s="249">
        <v>301179.05</v>
      </c>
      <c r="L823" s="91">
        <v>0</v>
      </c>
      <c r="M823" s="249">
        <v>0</v>
      </c>
      <c r="N823" s="249">
        <v>0</v>
      </c>
      <c r="O823" s="249">
        <v>0</v>
      </c>
      <c r="P823" s="249">
        <v>30596.25</v>
      </c>
      <c r="Q823" s="91">
        <v>0</v>
      </c>
      <c r="R823" s="91">
        <v>0</v>
      </c>
      <c r="S823" s="91">
        <v>0</v>
      </c>
      <c r="T823" s="249">
        <v>407113.94</v>
      </c>
      <c r="U823" s="249">
        <v>357974.43</v>
      </c>
      <c r="V823" s="249">
        <v>48293.440000000002</v>
      </c>
      <c r="W823" s="249">
        <v>6601.02</v>
      </c>
      <c r="X823" s="249">
        <v>3400197.35</v>
      </c>
      <c r="Y823" s="249">
        <v>233864.83</v>
      </c>
      <c r="Z823" s="249">
        <v>0</v>
      </c>
      <c r="AA823" s="249">
        <v>0</v>
      </c>
      <c r="AB823" s="249">
        <v>0</v>
      </c>
      <c r="AC823" s="330">
        <v>7376596.3399999999</v>
      </c>
      <c r="AD823" s="249">
        <v>1008183.39</v>
      </c>
      <c r="AE823" s="249">
        <v>88769.22</v>
      </c>
      <c r="AF823" s="249">
        <v>0</v>
      </c>
      <c r="AG823" s="249">
        <v>0</v>
      </c>
      <c r="AH823" s="249">
        <v>0</v>
      </c>
      <c r="AI823" s="249">
        <v>0</v>
      </c>
      <c r="AJ823" s="249">
        <v>5439714.6799999997</v>
      </c>
      <c r="AK823" s="249">
        <v>3055309.52</v>
      </c>
      <c r="AL823" s="249">
        <v>511455.21</v>
      </c>
      <c r="AM823" s="91">
        <v>0</v>
      </c>
      <c r="AN823" s="249">
        <v>3667977.16</v>
      </c>
      <c r="AO823" s="249">
        <v>2724.71</v>
      </c>
      <c r="AP823" s="249">
        <v>823272.75</v>
      </c>
      <c r="AQ823" s="249">
        <v>0</v>
      </c>
      <c r="AR823" s="249">
        <v>0</v>
      </c>
      <c r="AS823" s="249">
        <v>17960194.700000003</v>
      </c>
      <c r="AT823" s="249">
        <v>8691674.1099999994</v>
      </c>
      <c r="AU823" s="249">
        <v>630934.76</v>
      </c>
      <c r="AV823" s="92">
        <v>45107</v>
      </c>
      <c r="AW823" t="s">
        <v>5</v>
      </c>
      <c r="AX823">
        <v>2023</v>
      </c>
      <c r="AY823" t="s">
        <v>170</v>
      </c>
    </row>
    <row r="824" spans="1:51" x14ac:dyDescent="0.25">
      <c r="A824" s="247">
        <v>96</v>
      </c>
      <c r="B824" s="248" t="s">
        <v>73</v>
      </c>
      <c r="C824" s="249">
        <v>392341853.35000008</v>
      </c>
      <c r="D824" s="249">
        <v>67863.679999999993</v>
      </c>
      <c r="E824" s="249">
        <v>0</v>
      </c>
      <c r="F824" s="249">
        <v>0</v>
      </c>
      <c r="G824" s="249">
        <v>251992.55</v>
      </c>
      <c r="H824" s="91">
        <v>0</v>
      </c>
      <c r="I824" s="91">
        <v>0</v>
      </c>
      <c r="J824" s="249">
        <v>2333509.5699999998</v>
      </c>
      <c r="K824" s="249">
        <v>942114.77</v>
      </c>
      <c r="L824" s="91">
        <v>0</v>
      </c>
      <c r="M824" s="249">
        <v>148199939.32000002</v>
      </c>
      <c r="N824" s="249">
        <v>195263480.56999999</v>
      </c>
      <c r="O824" s="249">
        <v>343463419.88999999</v>
      </c>
      <c r="P824" s="249">
        <v>862432.72</v>
      </c>
      <c r="Q824" s="91">
        <v>0</v>
      </c>
      <c r="R824" s="91">
        <v>0</v>
      </c>
      <c r="S824" s="91">
        <v>0</v>
      </c>
      <c r="T824" s="249">
        <v>347921333.18000007</v>
      </c>
      <c r="U824" s="249">
        <v>4410054.75</v>
      </c>
      <c r="V824" s="249">
        <v>818553.53</v>
      </c>
      <c r="W824" s="249">
        <v>482426.54</v>
      </c>
      <c r="X824" s="249">
        <v>128911.67999999999</v>
      </c>
      <c r="Y824" s="249">
        <v>304946.38</v>
      </c>
      <c r="Z824" s="249">
        <v>0</v>
      </c>
      <c r="AA824" s="249">
        <v>101820.01</v>
      </c>
      <c r="AB824" s="249">
        <v>0</v>
      </c>
      <c r="AC824" s="330">
        <v>19640779.050000001</v>
      </c>
      <c r="AD824" s="249">
        <v>2111405.2999999998</v>
      </c>
      <c r="AE824" s="249">
        <v>263440.53000000003</v>
      </c>
      <c r="AF824" s="249">
        <v>0</v>
      </c>
      <c r="AG824" s="249">
        <v>0</v>
      </c>
      <c r="AH824" s="249">
        <v>0</v>
      </c>
      <c r="AI824" s="249">
        <v>0</v>
      </c>
      <c r="AJ824" s="249">
        <v>325768.01</v>
      </c>
      <c r="AK824" s="249">
        <v>2582160.7599999998</v>
      </c>
      <c r="AL824" s="249">
        <v>1552791.08</v>
      </c>
      <c r="AM824" s="91">
        <v>0</v>
      </c>
      <c r="AN824" s="249">
        <v>5479470.5499999998</v>
      </c>
      <c r="AO824" s="249">
        <v>0</v>
      </c>
      <c r="AP824" s="249">
        <v>254088.67</v>
      </c>
      <c r="AQ824" s="249">
        <v>0</v>
      </c>
      <c r="AR824" s="249">
        <v>0</v>
      </c>
      <c r="AS824" s="249">
        <v>28588105.780000005</v>
      </c>
      <c r="AT824" s="249">
        <v>15832414.390000001</v>
      </c>
      <c r="AU824" s="249">
        <v>5963903.3300000001</v>
      </c>
      <c r="AV824" s="92">
        <v>45107</v>
      </c>
      <c r="AW824" t="s">
        <v>5</v>
      </c>
      <c r="AX824">
        <v>2023</v>
      </c>
      <c r="AY824" t="s">
        <v>153</v>
      </c>
    </row>
    <row r="825" spans="1:51" x14ac:dyDescent="0.25">
      <c r="A825" s="247">
        <v>103</v>
      </c>
      <c r="B825" s="248" t="s">
        <v>74</v>
      </c>
      <c r="C825" s="249">
        <v>1418294.7500000002</v>
      </c>
      <c r="D825" s="249">
        <v>0</v>
      </c>
      <c r="E825" s="249">
        <v>0</v>
      </c>
      <c r="F825" s="249">
        <v>0</v>
      </c>
      <c r="G825" s="249">
        <v>0</v>
      </c>
      <c r="H825" s="91">
        <v>0</v>
      </c>
      <c r="I825" s="91">
        <v>0</v>
      </c>
      <c r="J825" s="249">
        <v>0</v>
      </c>
      <c r="K825" s="249">
        <v>0</v>
      </c>
      <c r="L825" s="91">
        <v>0</v>
      </c>
      <c r="M825" s="249">
        <v>45468.32</v>
      </c>
      <c r="N825" s="249">
        <v>0</v>
      </c>
      <c r="O825" s="249">
        <v>45468.32</v>
      </c>
      <c r="P825" s="249">
        <v>0</v>
      </c>
      <c r="Q825" s="91">
        <v>0</v>
      </c>
      <c r="R825" s="91">
        <v>0</v>
      </c>
      <c r="S825" s="91">
        <v>0</v>
      </c>
      <c r="T825" s="249">
        <v>45468.32</v>
      </c>
      <c r="U825" s="249">
        <v>26026.68</v>
      </c>
      <c r="V825" s="249">
        <v>0</v>
      </c>
      <c r="W825" s="249">
        <v>0</v>
      </c>
      <c r="X825" s="249">
        <v>0</v>
      </c>
      <c r="Y825" s="249">
        <v>0</v>
      </c>
      <c r="Z825" s="249">
        <v>0</v>
      </c>
      <c r="AA825" s="249">
        <v>0</v>
      </c>
      <c r="AB825" s="249">
        <v>0</v>
      </c>
      <c r="AC825" s="330">
        <v>2044.69</v>
      </c>
      <c r="AD825" s="249">
        <v>167059.20000000001</v>
      </c>
      <c r="AE825" s="249">
        <v>1210</v>
      </c>
      <c r="AF825" s="249">
        <v>0</v>
      </c>
      <c r="AG825" s="249">
        <v>0</v>
      </c>
      <c r="AH825" s="249">
        <v>0</v>
      </c>
      <c r="AI825" s="249">
        <v>0</v>
      </c>
      <c r="AJ825" s="249">
        <v>0</v>
      </c>
      <c r="AK825" s="249">
        <v>1102.18</v>
      </c>
      <c r="AL825" s="249">
        <v>17363.43</v>
      </c>
      <c r="AM825" s="91">
        <v>0</v>
      </c>
      <c r="AN825" s="249">
        <v>94918.43</v>
      </c>
      <c r="AO825" s="249">
        <v>0</v>
      </c>
      <c r="AP825" s="249">
        <v>9071.0499999999993</v>
      </c>
      <c r="AQ825" s="249">
        <v>0</v>
      </c>
      <c r="AR825" s="249">
        <v>0</v>
      </c>
      <c r="AS825" s="249">
        <v>196340.57</v>
      </c>
      <c r="AT825" s="249">
        <v>1176485.8600000001</v>
      </c>
      <c r="AU825" s="249">
        <v>1054030.77</v>
      </c>
      <c r="AV825" s="92">
        <v>45107</v>
      </c>
      <c r="AW825" t="s">
        <v>5</v>
      </c>
      <c r="AX825">
        <v>2023</v>
      </c>
      <c r="AY825" t="s">
        <v>184</v>
      </c>
    </row>
    <row r="826" spans="1:51" x14ac:dyDescent="0.25">
      <c r="A826" s="247">
        <v>23</v>
      </c>
      <c r="B826" s="248" t="s">
        <v>75</v>
      </c>
      <c r="C826" s="249">
        <v>234343313.56000003</v>
      </c>
      <c r="D826" s="249">
        <v>265441.52</v>
      </c>
      <c r="E826" s="249">
        <v>0</v>
      </c>
      <c r="F826" s="249">
        <v>0</v>
      </c>
      <c r="G826" s="249">
        <v>128849.74000000002</v>
      </c>
      <c r="H826" s="91">
        <v>0</v>
      </c>
      <c r="I826" s="91">
        <v>0</v>
      </c>
      <c r="J826" s="249">
        <v>3347839.29</v>
      </c>
      <c r="K826" s="249">
        <v>1438740.3499999999</v>
      </c>
      <c r="L826" s="91">
        <v>0</v>
      </c>
      <c r="M826" s="249">
        <v>13865645.16</v>
      </c>
      <c r="N826" s="249">
        <v>51094695.93</v>
      </c>
      <c r="O826" s="249">
        <v>64960341.090000004</v>
      </c>
      <c r="P826" s="249">
        <v>0</v>
      </c>
      <c r="Q826" s="91">
        <v>0</v>
      </c>
      <c r="R826" s="91">
        <v>0</v>
      </c>
      <c r="S826" s="91">
        <v>0</v>
      </c>
      <c r="T826" s="249">
        <v>70141211.989999995</v>
      </c>
      <c r="U826" s="249">
        <v>64834651.280000001</v>
      </c>
      <c r="V826" s="249">
        <v>24829266.719999999</v>
      </c>
      <c r="W826" s="249">
        <v>1905229.45</v>
      </c>
      <c r="X826" s="249">
        <v>6923216.1499999994</v>
      </c>
      <c r="Y826" s="249">
        <v>4259378.34</v>
      </c>
      <c r="Z826" s="249">
        <v>0</v>
      </c>
      <c r="AA826" s="249">
        <v>1198486.95</v>
      </c>
      <c r="AB826" s="249">
        <v>4256665.7699999996</v>
      </c>
      <c r="AC826" s="330">
        <v>24296888.899999999</v>
      </c>
      <c r="AD826" s="249">
        <v>3064167.48</v>
      </c>
      <c r="AE826" s="249">
        <v>4515439.5600000005</v>
      </c>
      <c r="AF826" s="249">
        <v>0</v>
      </c>
      <c r="AG826" s="249">
        <v>0</v>
      </c>
      <c r="AH826" s="249">
        <v>0</v>
      </c>
      <c r="AI826" s="249">
        <v>0</v>
      </c>
      <c r="AJ826" s="249">
        <v>1669949.77</v>
      </c>
      <c r="AK826" s="249">
        <v>4101203.93</v>
      </c>
      <c r="AL826" s="249">
        <v>1110082.3400000001</v>
      </c>
      <c r="AM826" s="91">
        <v>0</v>
      </c>
      <c r="AN826" s="249">
        <v>10557983.210000001</v>
      </c>
      <c r="AO826" s="249">
        <v>0</v>
      </c>
      <c r="AP826" s="249">
        <v>788268.4</v>
      </c>
      <c r="AQ826" s="249">
        <v>0</v>
      </c>
      <c r="AR826" s="249">
        <v>0</v>
      </c>
      <c r="AS826" s="249">
        <v>141753340.37</v>
      </c>
      <c r="AT826" s="249">
        <v>22448761.18</v>
      </c>
      <c r="AU826" s="249">
        <v>5891223.2999999998</v>
      </c>
      <c r="AV826" s="92">
        <v>45107</v>
      </c>
      <c r="AW826" t="s">
        <v>5</v>
      </c>
      <c r="AX826">
        <v>2023</v>
      </c>
      <c r="AY826" t="s">
        <v>159</v>
      </c>
    </row>
    <row r="827" spans="1:51" x14ac:dyDescent="0.25">
      <c r="A827" s="247">
        <v>62</v>
      </c>
      <c r="B827" s="248" t="s">
        <v>203</v>
      </c>
      <c r="C827" s="249">
        <v>28919021.210000001</v>
      </c>
      <c r="D827" s="249">
        <v>2526471.64</v>
      </c>
      <c r="E827" s="249">
        <v>0</v>
      </c>
      <c r="F827" s="249">
        <v>0</v>
      </c>
      <c r="G827" s="249">
        <v>0</v>
      </c>
      <c r="H827" s="91">
        <v>0</v>
      </c>
      <c r="I827" s="91">
        <v>0</v>
      </c>
      <c r="J827" s="249">
        <v>0</v>
      </c>
      <c r="K827" s="249">
        <v>0</v>
      </c>
      <c r="L827" s="91">
        <v>0</v>
      </c>
      <c r="M827" s="249">
        <v>0</v>
      </c>
      <c r="N827" s="249">
        <v>0</v>
      </c>
      <c r="O827" s="249">
        <v>0</v>
      </c>
      <c r="P827" s="249">
        <v>26382776.359999999</v>
      </c>
      <c r="Q827" s="91">
        <v>0</v>
      </c>
      <c r="R827" s="91">
        <v>0</v>
      </c>
      <c r="S827" s="91">
        <v>0</v>
      </c>
      <c r="T827" s="249">
        <v>28909248</v>
      </c>
      <c r="U827" s="249">
        <v>0</v>
      </c>
      <c r="V827" s="249">
        <v>0</v>
      </c>
      <c r="W827" s="249">
        <v>0</v>
      </c>
      <c r="X827" s="249">
        <v>0</v>
      </c>
      <c r="Y827" s="249">
        <v>0</v>
      </c>
      <c r="Z827" s="249">
        <v>0</v>
      </c>
      <c r="AA827" s="249">
        <v>0</v>
      </c>
      <c r="AB827" s="249">
        <v>0</v>
      </c>
      <c r="AC827" s="330">
        <v>0</v>
      </c>
      <c r="AD827" s="249">
        <v>0</v>
      </c>
      <c r="AE827" s="249">
        <v>0</v>
      </c>
      <c r="AF827" s="249">
        <v>0</v>
      </c>
      <c r="AG827" s="249">
        <v>0</v>
      </c>
      <c r="AH827" s="249">
        <v>0</v>
      </c>
      <c r="AI827" s="249">
        <v>0</v>
      </c>
      <c r="AJ827" s="249">
        <v>0</v>
      </c>
      <c r="AK827" s="249">
        <v>9773.2099999999991</v>
      </c>
      <c r="AL827" s="249">
        <v>0</v>
      </c>
      <c r="AM827" s="91">
        <v>0</v>
      </c>
      <c r="AN827" s="249">
        <v>0</v>
      </c>
      <c r="AO827" s="249">
        <v>0</v>
      </c>
      <c r="AP827" s="249">
        <v>0</v>
      </c>
      <c r="AQ827" s="249">
        <v>0</v>
      </c>
      <c r="AR827" s="249">
        <v>0</v>
      </c>
      <c r="AS827" s="249">
        <v>0</v>
      </c>
      <c r="AT827" s="249">
        <v>9773.2099999999991</v>
      </c>
      <c r="AU827" s="249">
        <v>0</v>
      </c>
      <c r="AV827" s="92">
        <v>45107</v>
      </c>
      <c r="AW827" t="s">
        <v>5</v>
      </c>
      <c r="AX827">
        <v>2023</v>
      </c>
      <c r="AY827" t="s">
        <v>169</v>
      </c>
    </row>
    <row r="828" spans="1:51" x14ac:dyDescent="0.25">
      <c r="A828" s="247">
        <v>114</v>
      </c>
      <c r="B828" s="248" t="s">
        <v>76</v>
      </c>
      <c r="C828" s="249">
        <v>382006150.91999996</v>
      </c>
      <c r="D828" s="249">
        <v>0</v>
      </c>
      <c r="E828" s="249">
        <v>0</v>
      </c>
      <c r="F828" s="249">
        <v>0</v>
      </c>
      <c r="G828" s="249">
        <v>0</v>
      </c>
      <c r="H828" s="91">
        <v>0</v>
      </c>
      <c r="I828" s="91">
        <v>0</v>
      </c>
      <c r="J828" s="249">
        <v>88478.79</v>
      </c>
      <c r="K828" s="249">
        <v>1188965.72</v>
      </c>
      <c r="L828" s="91">
        <v>0</v>
      </c>
      <c r="M828" s="249">
        <v>166812536.25999999</v>
      </c>
      <c r="N828" s="249">
        <v>77989716.489999995</v>
      </c>
      <c r="O828" s="249">
        <v>244802252.75</v>
      </c>
      <c r="P828" s="249">
        <v>116221.46</v>
      </c>
      <c r="Q828" s="91">
        <v>0</v>
      </c>
      <c r="R828" s="91">
        <v>0</v>
      </c>
      <c r="S828" s="91">
        <v>0</v>
      </c>
      <c r="T828" s="249">
        <v>246195918.72</v>
      </c>
      <c r="U828" s="249">
        <v>6382107.1100000003</v>
      </c>
      <c r="V828" s="249">
        <v>2541939.2999999998</v>
      </c>
      <c r="W828" s="249">
        <v>976804.12</v>
      </c>
      <c r="X828" s="249">
        <v>22771672.879999999</v>
      </c>
      <c r="Y828" s="249">
        <v>3056808.04</v>
      </c>
      <c r="Z828" s="249">
        <v>0</v>
      </c>
      <c r="AA828" s="249">
        <v>0</v>
      </c>
      <c r="AB828" s="249">
        <v>0</v>
      </c>
      <c r="AC828" s="330">
        <v>14749053.119999999</v>
      </c>
      <c r="AD828" s="249">
        <v>2196746.9099999997</v>
      </c>
      <c r="AE828" s="249">
        <v>1724248.48</v>
      </c>
      <c r="AF828" s="249">
        <v>0</v>
      </c>
      <c r="AG828" s="249">
        <v>0</v>
      </c>
      <c r="AH828" s="249">
        <v>0</v>
      </c>
      <c r="AI828" s="249">
        <v>0</v>
      </c>
      <c r="AJ828" s="249">
        <v>61617188.010000005</v>
      </c>
      <c r="AK828" s="249">
        <v>3692103.04</v>
      </c>
      <c r="AL828" s="249">
        <v>570395.76</v>
      </c>
      <c r="AM828" s="91">
        <v>0</v>
      </c>
      <c r="AN828" s="249">
        <v>3733274.06</v>
      </c>
      <c r="AO828" s="249">
        <v>0</v>
      </c>
      <c r="AP828" s="249">
        <v>445554.64</v>
      </c>
      <c r="AQ828" s="249">
        <v>0</v>
      </c>
      <c r="AR828" s="249">
        <v>0</v>
      </c>
      <c r="AS828" s="249">
        <v>116016567.97</v>
      </c>
      <c r="AT828" s="249">
        <v>19793664.23</v>
      </c>
      <c r="AU828" s="249">
        <v>11352336.73</v>
      </c>
      <c r="AV828" s="92">
        <v>45107</v>
      </c>
      <c r="AW828" t="s">
        <v>5</v>
      </c>
      <c r="AX828">
        <v>2023</v>
      </c>
      <c r="AY828" t="s">
        <v>154</v>
      </c>
    </row>
    <row r="829" spans="1:51" x14ac:dyDescent="0.25">
      <c r="A829" s="247">
        <v>48</v>
      </c>
      <c r="B829" s="248" t="s">
        <v>77</v>
      </c>
      <c r="C829" s="249">
        <v>96030880.719999999</v>
      </c>
      <c r="D829" s="249">
        <v>70884.25</v>
      </c>
      <c r="E829" s="249">
        <v>0</v>
      </c>
      <c r="F829" s="249">
        <v>0</v>
      </c>
      <c r="G829" s="249">
        <v>386477.66</v>
      </c>
      <c r="H829" s="91">
        <v>0</v>
      </c>
      <c r="I829" s="91">
        <v>0</v>
      </c>
      <c r="J829" s="249">
        <v>1196046.47</v>
      </c>
      <c r="K829" s="249">
        <v>509067.45</v>
      </c>
      <c r="L829" s="91">
        <v>0</v>
      </c>
      <c r="M829" s="249">
        <v>2678629.1500000004</v>
      </c>
      <c r="N829" s="249">
        <v>32370557.280000001</v>
      </c>
      <c r="O829" s="249">
        <v>35049186.43</v>
      </c>
      <c r="P829" s="249">
        <v>2804944.24</v>
      </c>
      <c r="Q829" s="91">
        <v>0</v>
      </c>
      <c r="R829" s="91">
        <v>0</v>
      </c>
      <c r="S829" s="91">
        <v>0</v>
      </c>
      <c r="T829" s="249">
        <v>40016606.5</v>
      </c>
      <c r="U829" s="249">
        <v>81067.97</v>
      </c>
      <c r="V829" s="249">
        <v>13722.26</v>
      </c>
      <c r="W829" s="249">
        <v>0</v>
      </c>
      <c r="X829" s="249">
        <v>0</v>
      </c>
      <c r="Y829" s="249">
        <v>13483487.720000001</v>
      </c>
      <c r="Z829" s="249">
        <v>0</v>
      </c>
      <c r="AA829" s="249">
        <v>19066149.829999998</v>
      </c>
      <c r="AB829" s="249">
        <v>0</v>
      </c>
      <c r="AC829" s="330">
        <v>2531352.4900000002</v>
      </c>
      <c r="AD829" s="249">
        <v>2571630.33</v>
      </c>
      <c r="AE829" s="249">
        <v>4685279.33</v>
      </c>
      <c r="AF829" s="249">
        <v>0</v>
      </c>
      <c r="AG829" s="249">
        <v>0</v>
      </c>
      <c r="AH829" s="249">
        <v>0</v>
      </c>
      <c r="AI829" s="249">
        <v>0</v>
      </c>
      <c r="AJ829" s="249">
        <v>249203.31</v>
      </c>
      <c r="AK829" s="249">
        <v>2028001.6</v>
      </c>
      <c r="AL829" s="249">
        <v>48500</v>
      </c>
      <c r="AM829" s="91">
        <v>0</v>
      </c>
      <c r="AN829" s="249">
        <v>2658127.46</v>
      </c>
      <c r="AO829" s="249">
        <v>0</v>
      </c>
      <c r="AP829" s="249">
        <v>536127.81999999995</v>
      </c>
      <c r="AQ829" s="249">
        <v>0</v>
      </c>
      <c r="AR829" s="249">
        <v>0</v>
      </c>
      <c r="AS829" s="249">
        <v>42681893.240000002</v>
      </c>
      <c r="AT829" s="249">
        <v>13332380.98</v>
      </c>
      <c r="AU829" s="249">
        <v>8061624.0999999996</v>
      </c>
      <c r="AV829" s="92">
        <v>45107</v>
      </c>
      <c r="AW829" t="s">
        <v>5</v>
      </c>
      <c r="AX829">
        <v>2023</v>
      </c>
      <c r="AY829" t="s">
        <v>163</v>
      </c>
    </row>
    <row r="830" spans="1:51" x14ac:dyDescent="0.25">
      <c r="A830" s="247">
        <v>120</v>
      </c>
      <c r="B830" s="248" t="s">
        <v>78</v>
      </c>
      <c r="C830" s="249">
        <v>709529.69000000006</v>
      </c>
      <c r="D830" s="249">
        <v>0</v>
      </c>
      <c r="E830" s="249">
        <v>0</v>
      </c>
      <c r="F830" s="249">
        <v>0</v>
      </c>
      <c r="G830" s="249">
        <v>33243.17</v>
      </c>
      <c r="H830" s="91">
        <v>0</v>
      </c>
      <c r="I830" s="91">
        <v>0</v>
      </c>
      <c r="J830" s="249">
        <v>0</v>
      </c>
      <c r="K830" s="249">
        <v>17581.21</v>
      </c>
      <c r="L830" s="91">
        <v>0</v>
      </c>
      <c r="M830" s="249">
        <v>0</v>
      </c>
      <c r="N830" s="249">
        <v>623113.05000000005</v>
      </c>
      <c r="O830" s="249">
        <v>623113.05000000005</v>
      </c>
      <c r="P830" s="249">
        <v>35592.26</v>
      </c>
      <c r="Q830" s="91">
        <v>0</v>
      </c>
      <c r="R830" s="91">
        <v>0</v>
      </c>
      <c r="S830" s="91">
        <v>0</v>
      </c>
      <c r="T830" s="249">
        <v>709529.69000000006</v>
      </c>
      <c r="U830" s="249">
        <v>0</v>
      </c>
      <c r="V830" s="249">
        <v>0</v>
      </c>
      <c r="W830" s="249">
        <v>0</v>
      </c>
      <c r="X830" s="249">
        <v>0</v>
      </c>
      <c r="Y830" s="249">
        <v>0</v>
      </c>
      <c r="Z830" s="249">
        <v>0</v>
      </c>
      <c r="AA830" s="249">
        <v>0</v>
      </c>
      <c r="AB830" s="249">
        <v>0</v>
      </c>
      <c r="AC830" s="330">
        <v>0</v>
      </c>
      <c r="AD830" s="249">
        <v>0</v>
      </c>
      <c r="AE830" s="249">
        <v>0</v>
      </c>
      <c r="AF830" s="249">
        <v>0</v>
      </c>
      <c r="AG830" s="249">
        <v>0</v>
      </c>
      <c r="AH830" s="249">
        <v>0</v>
      </c>
      <c r="AI830" s="249">
        <v>0</v>
      </c>
      <c r="AJ830" s="249">
        <v>0</v>
      </c>
      <c r="AK830" s="249">
        <v>0</v>
      </c>
      <c r="AL830" s="249">
        <v>0</v>
      </c>
      <c r="AM830" s="91">
        <v>0</v>
      </c>
      <c r="AN830" s="249">
        <v>0</v>
      </c>
      <c r="AO830" s="249">
        <v>0</v>
      </c>
      <c r="AP830" s="249">
        <v>0</v>
      </c>
      <c r="AQ830" s="249">
        <v>0</v>
      </c>
      <c r="AR830" s="249">
        <v>0</v>
      </c>
      <c r="AS830" s="249">
        <v>0</v>
      </c>
      <c r="AT830" s="249">
        <v>0</v>
      </c>
      <c r="AU830" s="249">
        <v>0</v>
      </c>
      <c r="AV830" s="92">
        <v>45107</v>
      </c>
      <c r="AW830" t="s">
        <v>5</v>
      </c>
      <c r="AX830">
        <v>2023</v>
      </c>
      <c r="AY830" t="s">
        <v>187</v>
      </c>
    </row>
    <row r="831" spans="1:51" x14ac:dyDescent="0.25">
      <c r="A831" s="247">
        <v>100</v>
      </c>
      <c r="B831" s="248" t="s">
        <v>79</v>
      </c>
      <c r="C831" s="249">
        <v>537657613.13</v>
      </c>
      <c r="D831" s="249">
        <v>54232.72</v>
      </c>
      <c r="E831" s="249">
        <v>0</v>
      </c>
      <c r="F831" s="249">
        <v>0</v>
      </c>
      <c r="G831" s="249">
        <v>172256.84</v>
      </c>
      <c r="H831" s="91">
        <v>0</v>
      </c>
      <c r="I831" s="91">
        <v>0</v>
      </c>
      <c r="J831" s="249">
        <v>4846461.6399999997</v>
      </c>
      <c r="K831" s="249">
        <v>496725.85000000003</v>
      </c>
      <c r="L831" s="91">
        <v>0</v>
      </c>
      <c r="M831" s="249">
        <v>297488687.5</v>
      </c>
      <c r="N831" s="249">
        <v>175060882.69999999</v>
      </c>
      <c r="O831" s="249">
        <v>472549570.19999999</v>
      </c>
      <c r="P831" s="249">
        <v>4176271.87</v>
      </c>
      <c r="Q831" s="91">
        <v>0</v>
      </c>
      <c r="R831" s="91">
        <v>0</v>
      </c>
      <c r="S831" s="91">
        <v>0</v>
      </c>
      <c r="T831" s="249">
        <v>482295519.12</v>
      </c>
      <c r="U831" s="249">
        <v>1423798.98</v>
      </c>
      <c r="V831" s="249">
        <v>183676.4</v>
      </c>
      <c r="W831" s="249">
        <v>69069.11</v>
      </c>
      <c r="X831" s="249">
        <v>2200660.44</v>
      </c>
      <c r="Y831" s="249">
        <v>738097.29</v>
      </c>
      <c r="Z831" s="249">
        <v>0</v>
      </c>
      <c r="AA831" s="249">
        <v>0</v>
      </c>
      <c r="AB831" s="249">
        <v>0</v>
      </c>
      <c r="AC831" s="330">
        <v>17223281.66</v>
      </c>
      <c r="AD831" s="249">
        <v>1593969.99</v>
      </c>
      <c r="AE831" s="249">
        <v>22946129.890000001</v>
      </c>
      <c r="AF831" s="249">
        <v>0</v>
      </c>
      <c r="AG831" s="249">
        <v>0</v>
      </c>
      <c r="AH831" s="249">
        <v>0</v>
      </c>
      <c r="AI831" s="249">
        <v>0</v>
      </c>
      <c r="AJ831" s="249">
        <v>59997.17</v>
      </c>
      <c r="AK831" s="249">
        <v>2445673.81</v>
      </c>
      <c r="AL831" s="249">
        <v>346310.66</v>
      </c>
      <c r="AM831" s="91">
        <v>0</v>
      </c>
      <c r="AN831" s="249">
        <v>3301071.71</v>
      </c>
      <c r="AO831" s="249">
        <v>0</v>
      </c>
      <c r="AP831" s="249">
        <v>28043.71</v>
      </c>
      <c r="AQ831" s="249">
        <v>164323.12</v>
      </c>
      <c r="AR831" s="249">
        <v>0</v>
      </c>
      <c r="AS831" s="249">
        <v>46438680.93</v>
      </c>
      <c r="AT831" s="249">
        <v>8923413.0800000001</v>
      </c>
      <c r="AU831" s="249">
        <v>2637990.0699999998</v>
      </c>
      <c r="AV831" s="92">
        <v>45107</v>
      </c>
      <c r="AW831" t="s">
        <v>5</v>
      </c>
      <c r="AX831">
        <v>2023</v>
      </c>
      <c r="AY831" t="s">
        <v>151</v>
      </c>
    </row>
    <row r="832" spans="1:51" x14ac:dyDescent="0.25">
      <c r="A832" s="247">
        <v>127</v>
      </c>
      <c r="B832" s="248" t="s">
        <v>80</v>
      </c>
      <c r="C832" s="249">
        <v>1598.8</v>
      </c>
      <c r="D832" s="249">
        <v>0</v>
      </c>
      <c r="E832" s="249">
        <v>0</v>
      </c>
      <c r="F832" s="249">
        <v>0</v>
      </c>
      <c r="G832" s="249">
        <v>0</v>
      </c>
      <c r="H832" s="91">
        <v>0</v>
      </c>
      <c r="I832" s="91">
        <v>0</v>
      </c>
      <c r="J832" s="249">
        <v>0</v>
      </c>
      <c r="K832" s="249">
        <v>0</v>
      </c>
      <c r="L832" s="91">
        <v>0</v>
      </c>
      <c r="M832" s="249">
        <v>0</v>
      </c>
      <c r="N832" s="249">
        <v>0</v>
      </c>
      <c r="O832" s="249">
        <v>0</v>
      </c>
      <c r="P832" s="249">
        <v>0</v>
      </c>
      <c r="Q832" s="91">
        <v>0</v>
      </c>
      <c r="R832" s="91">
        <v>0</v>
      </c>
      <c r="S832" s="91">
        <v>0</v>
      </c>
      <c r="T832" s="249">
        <v>0</v>
      </c>
      <c r="U832" s="249">
        <v>0</v>
      </c>
      <c r="V832" s="249">
        <v>0</v>
      </c>
      <c r="W832" s="249">
        <v>0</v>
      </c>
      <c r="X832" s="249">
        <v>0</v>
      </c>
      <c r="Y832" s="249">
        <v>0</v>
      </c>
      <c r="Z832" s="249">
        <v>0</v>
      </c>
      <c r="AA832" s="249">
        <v>0</v>
      </c>
      <c r="AB832" s="249">
        <v>0</v>
      </c>
      <c r="AC832" s="330">
        <v>0</v>
      </c>
      <c r="AD832" s="249">
        <v>0</v>
      </c>
      <c r="AE832" s="249">
        <v>0</v>
      </c>
      <c r="AF832" s="249">
        <v>0</v>
      </c>
      <c r="AG832" s="249">
        <v>0</v>
      </c>
      <c r="AH832" s="249">
        <v>0</v>
      </c>
      <c r="AI832" s="249">
        <v>0</v>
      </c>
      <c r="AJ832" s="249">
        <v>0</v>
      </c>
      <c r="AK832" s="249">
        <v>1598.8</v>
      </c>
      <c r="AL832" s="249">
        <v>0</v>
      </c>
      <c r="AM832" s="91">
        <v>0</v>
      </c>
      <c r="AN832" s="249">
        <v>0</v>
      </c>
      <c r="AO832" s="249">
        <v>0</v>
      </c>
      <c r="AP832" s="249">
        <v>0</v>
      </c>
      <c r="AQ832" s="249">
        <v>0</v>
      </c>
      <c r="AR832" s="249">
        <v>0</v>
      </c>
      <c r="AS832" s="249">
        <v>0</v>
      </c>
      <c r="AT832" s="249">
        <v>1598.8</v>
      </c>
      <c r="AU832" s="249">
        <v>0</v>
      </c>
      <c r="AV832" s="92">
        <v>45107</v>
      </c>
      <c r="AW832" t="s">
        <v>5</v>
      </c>
      <c r="AX832">
        <v>2023</v>
      </c>
      <c r="AY832" t="s">
        <v>186</v>
      </c>
    </row>
    <row r="833" spans="1:51" x14ac:dyDescent="0.25">
      <c r="A833" s="247">
        <v>12</v>
      </c>
      <c r="B833" s="248" t="s">
        <v>81</v>
      </c>
      <c r="C833" s="249">
        <v>478650005.67000002</v>
      </c>
      <c r="D833" s="249">
        <v>771795.70000000007</v>
      </c>
      <c r="E833" s="249">
        <v>0</v>
      </c>
      <c r="F833" s="249">
        <v>0</v>
      </c>
      <c r="G833" s="249">
        <v>5624372.3300000001</v>
      </c>
      <c r="H833" s="91">
        <v>0</v>
      </c>
      <c r="I833" s="91">
        <v>0</v>
      </c>
      <c r="J833" s="249">
        <v>2367147.21</v>
      </c>
      <c r="K833" s="249">
        <v>3064768.66</v>
      </c>
      <c r="L833" s="91">
        <v>0</v>
      </c>
      <c r="M833" s="249">
        <v>198971344.96000001</v>
      </c>
      <c r="N833" s="249">
        <v>104593080.2</v>
      </c>
      <c r="O833" s="249">
        <v>303564425.16000003</v>
      </c>
      <c r="P833" s="249">
        <v>9953952.9100000001</v>
      </c>
      <c r="Q833" s="91">
        <v>0</v>
      </c>
      <c r="R833" s="91">
        <v>0</v>
      </c>
      <c r="S833" s="91">
        <v>0</v>
      </c>
      <c r="T833" s="249">
        <v>325346461.97000003</v>
      </c>
      <c r="U833" s="249">
        <v>2594809.2100000004</v>
      </c>
      <c r="V833" s="249">
        <v>312131.07</v>
      </c>
      <c r="W833" s="249">
        <v>294698.27</v>
      </c>
      <c r="X833" s="249">
        <v>10030226.42</v>
      </c>
      <c r="Y833" s="249">
        <v>470116.89</v>
      </c>
      <c r="Z833" s="249">
        <v>0</v>
      </c>
      <c r="AA833" s="249">
        <v>8743694</v>
      </c>
      <c r="AB833" s="249">
        <v>0</v>
      </c>
      <c r="AC833" s="330">
        <v>20462440.789999999</v>
      </c>
      <c r="AD833" s="249">
        <v>3491835.1799999997</v>
      </c>
      <c r="AE833" s="249">
        <v>49278.29</v>
      </c>
      <c r="AF833" s="249">
        <v>0</v>
      </c>
      <c r="AG833" s="249">
        <v>0</v>
      </c>
      <c r="AH833" s="249">
        <v>0</v>
      </c>
      <c r="AI833" s="249">
        <v>0</v>
      </c>
      <c r="AJ833" s="249">
        <v>86963294.079999998</v>
      </c>
      <c r="AK833" s="249">
        <v>10008502.65</v>
      </c>
      <c r="AL833" s="249">
        <v>491122.8</v>
      </c>
      <c r="AM833" s="91">
        <v>0</v>
      </c>
      <c r="AN833" s="249">
        <v>7351833.0599999996</v>
      </c>
      <c r="AO833" s="249">
        <v>578082.64</v>
      </c>
      <c r="AP833" s="249">
        <v>1058947.82</v>
      </c>
      <c r="AQ833" s="249">
        <v>390710.37</v>
      </c>
      <c r="AR833" s="249">
        <v>0</v>
      </c>
      <c r="AS833" s="249">
        <v>133412524.19999999</v>
      </c>
      <c r="AT833" s="249">
        <v>19891019.420000002</v>
      </c>
      <c r="AU833" s="249">
        <v>11820.08</v>
      </c>
      <c r="AV833" s="92">
        <v>45107</v>
      </c>
      <c r="AW833" t="s">
        <v>5</v>
      </c>
      <c r="AX833">
        <v>2023</v>
      </c>
      <c r="AY833" t="s">
        <v>152</v>
      </c>
    </row>
    <row r="834" spans="1:51" x14ac:dyDescent="0.25">
      <c r="A834" s="247">
        <v>74</v>
      </c>
      <c r="B834" s="248" t="s">
        <v>82</v>
      </c>
      <c r="C834" s="249">
        <v>2794565713.9800005</v>
      </c>
      <c r="D834" s="249">
        <v>15544358.789999999</v>
      </c>
      <c r="E834" s="249">
        <v>0</v>
      </c>
      <c r="F834" s="249">
        <v>0</v>
      </c>
      <c r="G834" s="249">
        <v>2286014.61</v>
      </c>
      <c r="H834" s="91">
        <v>0</v>
      </c>
      <c r="I834" s="91">
        <v>0</v>
      </c>
      <c r="J834" s="249">
        <v>19344937.970000003</v>
      </c>
      <c r="K834" s="249">
        <v>8934232.7999999989</v>
      </c>
      <c r="L834" s="91">
        <v>0</v>
      </c>
      <c r="M834" s="249">
        <v>1667743670.0800002</v>
      </c>
      <c r="N834" s="249">
        <v>658047330.95000005</v>
      </c>
      <c r="O834" s="249">
        <v>2325791001.0300002</v>
      </c>
      <c r="P834" s="249">
        <v>19483255.5</v>
      </c>
      <c r="Q834" s="91">
        <v>0</v>
      </c>
      <c r="R834" s="91">
        <v>0</v>
      </c>
      <c r="S834" s="91">
        <v>0</v>
      </c>
      <c r="T834" s="249">
        <v>2391383800.7000003</v>
      </c>
      <c r="U834" s="249">
        <v>1183708</v>
      </c>
      <c r="V834" s="249">
        <v>1309645</v>
      </c>
      <c r="W834" s="249">
        <v>666217.88</v>
      </c>
      <c r="X834" s="249">
        <v>16477478.34</v>
      </c>
      <c r="Y834" s="249">
        <v>736808.21000000008</v>
      </c>
      <c r="Z834" s="249">
        <v>0</v>
      </c>
      <c r="AA834" s="249">
        <v>185188612.04999998</v>
      </c>
      <c r="AB834" s="249">
        <v>3959923.93</v>
      </c>
      <c r="AC834" s="330">
        <v>129799524.09</v>
      </c>
      <c r="AD834" s="249">
        <v>2482843.21</v>
      </c>
      <c r="AE834" s="249">
        <v>2746826.72</v>
      </c>
      <c r="AF834" s="249">
        <v>0</v>
      </c>
      <c r="AG834" s="249">
        <v>0</v>
      </c>
      <c r="AH834" s="249">
        <v>33051995.909999996</v>
      </c>
      <c r="AI834" s="249">
        <v>0</v>
      </c>
      <c r="AJ834" s="249">
        <v>13175295.779999999</v>
      </c>
      <c r="AK834" s="249">
        <v>64037.049999999996</v>
      </c>
      <c r="AL834" s="249">
        <v>907937.26</v>
      </c>
      <c r="AM834" s="91">
        <v>0</v>
      </c>
      <c r="AN834" s="249">
        <v>8414212.5300000012</v>
      </c>
      <c r="AO834" s="249">
        <v>360916.66</v>
      </c>
      <c r="AP834" s="249">
        <v>2262878.9900000002</v>
      </c>
      <c r="AQ834" s="249">
        <v>0</v>
      </c>
      <c r="AR834" s="249">
        <v>0</v>
      </c>
      <c r="AS834" s="249">
        <v>390778879.12</v>
      </c>
      <c r="AT834" s="249">
        <v>12403034.160000002</v>
      </c>
      <c r="AU834" s="249">
        <v>393051.67</v>
      </c>
      <c r="AV834" s="92">
        <v>45107</v>
      </c>
      <c r="AW834" t="s">
        <v>5</v>
      </c>
      <c r="AX834">
        <v>2023</v>
      </c>
      <c r="AY834" t="s">
        <v>148</v>
      </c>
    </row>
    <row r="835" spans="1:51" x14ac:dyDescent="0.25">
      <c r="A835" s="247">
        <v>71</v>
      </c>
      <c r="B835" s="248" t="s">
        <v>83</v>
      </c>
      <c r="C835" s="249">
        <v>146169089.09999999</v>
      </c>
      <c r="D835" s="249">
        <v>0</v>
      </c>
      <c r="E835" s="249">
        <v>0</v>
      </c>
      <c r="F835" s="249">
        <v>0</v>
      </c>
      <c r="G835" s="249">
        <v>472904.05</v>
      </c>
      <c r="H835" s="91">
        <v>0</v>
      </c>
      <c r="I835" s="91">
        <v>0</v>
      </c>
      <c r="J835" s="249">
        <v>0</v>
      </c>
      <c r="K835" s="249">
        <v>238733.96</v>
      </c>
      <c r="L835" s="91">
        <v>0</v>
      </c>
      <c r="M835" s="249">
        <v>0</v>
      </c>
      <c r="N835" s="249">
        <v>10768096.15</v>
      </c>
      <c r="O835" s="249">
        <v>10768096.15</v>
      </c>
      <c r="P835" s="249">
        <v>915448.72</v>
      </c>
      <c r="Q835" s="91">
        <v>0</v>
      </c>
      <c r="R835" s="91">
        <v>0</v>
      </c>
      <c r="S835" s="91">
        <v>0</v>
      </c>
      <c r="T835" s="249">
        <v>12395182.880000001</v>
      </c>
      <c r="U835" s="249">
        <v>0</v>
      </c>
      <c r="V835" s="249">
        <v>0</v>
      </c>
      <c r="W835" s="249">
        <v>0</v>
      </c>
      <c r="X835" s="249">
        <v>0</v>
      </c>
      <c r="Y835" s="249">
        <v>43503465.060000002</v>
      </c>
      <c r="Z835" s="249">
        <v>0</v>
      </c>
      <c r="AA835" s="249">
        <v>46979441.850000001</v>
      </c>
      <c r="AB835" s="249">
        <v>0</v>
      </c>
      <c r="AC835" s="330">
        <v>2321775.84</v>
      </c>
      <c r="AD835" s="249">
        <v>23051093.93</v>
      </c>
      <c r="AE835" s="249">
        <v>19105.8</v>
      </c>
      <c r="AF835" s="249">
        <v>0</v>
      </c>
      <c r="AG835" s="249">
        <v>0</v>
      </c>
      <c r="AH835" s="249">
        <v>0</v>
      </c>
      <c r="AI835" s="249">
        <v>0</v>
      </c>
      <c r="AJ835" s="249">
        <v>126730.07</v>
      </c>
      <c r="AK835" s="249">
        <v>216510.22</v>
      </c>
      <c r="AL835" s="249">
        <v>997862.55</v>
      </c>
      <c r="AM835" s="91">
        <v>0</v>
      </c>
      <c r="AN835" s="249">
        <v>5158993.2</v>
      </c>
      <c r="AO835" s="249">
        <v>0</v>
      </c>
      <c r="AP835" s="249">
        <v>320976.62</v>
      </c>
      <c r="AQ835" s="249">
        <v>0</v>
      </c>
      <c r="AR835" s="249">
        <v>0</v>
      </c>
      <c r="AS835" s="249">
        <v>116001612.55</v>
      </c>
      <c r="AT835" s="249">
        <v>17772293.670000002</v>
      </c>
      <c r="AU835" s="249">
        <v>11077951.08</v>
      </c>
      <c r="AV835" s="92">
        <v>45107</v>
      </c>
      <c r="AW835" t="s">
        <v>5</v>
      </c>
      <c r="AX835">
        <v>2023</v>
      </c>
      <c r="AY835" t="s">
        <v>161</v>
      </c>
    </row>
    <row r="836" spans="1:51" x14ac:dyDescent="0.25">
      <c r="A836" s="247">
        <v>91</v>
      </c>
      <c r="B836" s="248" t="s">
        <v>106</v>
      </c>
      <c r="C836" s="249">
        <v>168020.28</v>
      </c>
      <c r="D836" s="249">
        <v>0</v>
      </c>
      <c r="E836" s="249">
        <v>0</v>
      </c>
      <c r="F836" s="249">
        <v>0</v>
      </c>
      <c r="G836" s="249">
        <v>0</v>
      </c>
      <c r="H836" s="91">
        <v>0</v>
      </c>
      <c r="I836" s="91">
        <v>0</v>
      </c>
      <c r="J836" s="249">
        <v>0</v>
      </c>
      <c r="K836" s="249">
        <v>0</v>
      </c>
      <c r="L836" s="91">
        <v>0</v>
      </c>
      <c r="M836" s="249">
        <v>0</v>
      </c>
      <c r="N836" s="249">
        <v>0</v>
      </c>
      <c r="O836" s="249">
        <v>0</v>
      </c>
      <c r="P836" s="249">
        <v>0</v>
      </c>
      <c r="Q836" s="91">
        <v>0</v>
      </c>
      <c r="R836" s="91">
        <v>0</v>
      </c>
      <c r="S836" s="91">
        <v>0</v>
      </c>
      <c r="T836" s="249">
        <v>0</v>
      </c>
      <c r="U836" s="249">
        <v>0</v>
      </c>
      <c r="V836" s="249">
        <v>0</v>
      </c>
      <c r="W836" s="249">
        <v>0</v>
      </c>
      <c r="X836" s="249">
        <v>0</v>
      </c>
      <c r="Y836" s="249">
        <v>0</v>
      </c>
      <c r="Z836" s="249">
        <v>0</v>
      </c>
      <c r="AA836" s="249">
        <v>0</v>
      </c>
      <c r="AB836" s="249">
        <v>0</v>
      </c>
      <c r="AC836" s="330">
        <v>0</v>
      </c>
      <c r="AD836" s="249">
        <v>163723.20000000001</v>
      </c>
      <c r="AE836" s="249">
        <v>1000</v>
      </c>
      <c r="AF836" s="249">
        <v>0</v>
      </c>
      <c r="AG836" s="249">
        <v>0</v>
      </c>
      <c r="AH836" s="249">
        <v>0</v>
      </c>
      <c r="AI836" s="249">
        <v>0</v>
      </c>
      <c r="AJ836" s="249">
        <v>0</v>
      </c>
      <c r="AK836" s="249">
        <v>2797.08</v>
      </c>
      <c r="AL836" s="249">
        <v>0</v>
      </c>
      <c r="AM836" s="91">
        <v>0</v>
      </c>
      <c r="AN836" s="249">
        <v>500</v>
      </c>
      <c r="AO836" s="249">
        <v>0</v>
      </c>
      <c r="AP836" s="249">
        <v>0</v>
      </c>
      <c r="AQ836" s="249">
        <v>0</v>
      </c>
      <c r="AR836" s="249">
        <v>0</v>
      </c>
      <c r="AS836" s="249">
        <v>164723.20000000001</v>
      </c>
      <c r="AT836" s="249">
        <v>3297.08</v>
      </c>
      <c r="AU836" s="249">
        <v>0</v>
      </c>
      <c r="AV836" s="92">
        <v>45107</v>
      </c>
      <c r="AW836" t="s">
        <v>5</v>
      </c>
      <c r="AX836">
        <v>2023</v>
      </c>
      <c r="AY836" t="s">
        <v>192</v>
      </c>
    </row>
    <row r="837" spans="1:51" x14ac:dyDescent="0.25">
      <c r="A837" s="247">
        <v>73</v>
      </c>
      <c r="B837" s="248" t="s">
        <v>84</v>
      </c>
      <c r="C837" s="249">
        <v>71482509.209999993</v>
      </c>
      <c r="D837" s="249">
        <v>114434.12</v>
      </c>
      <c r="E837" s="249">
        <v>0</v>
      </c>
      <c r="F837" s="249">
        <v>0</v>
      </c>
      <c r="G837" s="249">
        <v>0</v>
      </c>
      <c r="H837" s="91">
        <v>0</v>
      </c>
      <c r="I837" s="91">
        <v>0</v>
      </c>
      <c r="J837" s="249">
        <v>0</v>
      </c>
      <c r="K837" s="249">
        <v>616968.30000000005</v>
      </c>
      <c r="L837" s="91">
        <v>0</v>
      </c>
      <c r="M837" s="249">
        <v>47739.43</v>
      </c>
      <c r="N837" s="249">
        <v>349982.61</v>
      </c>
      <c r="O837" s="249">
        <v>397722.04</v>
      </c>
      <c r="P837" s="249">
        <v>0</v>
      </c>
      <c r="Q837" s="91">
        <v>0</v>
      </c>
      <c r="R837" s="91">
        <v>0</v>
      </c>
      <c r="S837" s="91">
        <v>0</v>
      </c>
      <c r="T837" s="249">
        <v>1129124.46</v>
      </c>
      <c r="U837" s="249">
        <v>44525.7</v>
      </c>
      <c r="V837" s="249">
        <v>0</v>
      </c>
      <c r="W837" s="249">
        <v>0</v>
      </c>
      <c r="X837" s="249">
        <v>25131.42</v>
      </c>
      <c r="Y837" s="249">
        <v>423736.94</v>
      </c>
      <c r="Z837" s="249">
        <v>0</v>
      </c>
      <c r="AA837" s="249">
        <v>97562.59</v>
      </c>
      <c r="AB837" s="249">
        <v>0</v>
      </c>
      <c r="AC837" s="330">
        <v>233031.86</v>
      </c>
      <c r="AD837" s="249">
        <v>16251793.6</v>
      </c>
      <c r="AE837" s="249">
        <v>23782.49</v>
      </c>
      <c r="AF837" s="249">
        <v>0</v>
      </c>
      <c r="AG837" s="249">
        <v>0</v>
      </c>
      <c r="AH837" s="249">
        <v>31405255.73</v>
      </c>
      <c r="AI837" s="249">
        <v>0</v>
      </c>
      <c r="AJ837" s="249">
        <v>2013192.95</v>
      </c>
      <c r="AK837" s="249">
        <v>93722.78</v>
      </c>
      <c r="AL837" s="249">
        <v>0</v>
      </c>
      <c r="AM837" s="91">
        <v>0</v>
      </c>
      <c r="AN837" s="249">
        <v>306447.09000000003</v>
      </c>
      <c r="AO837" s="249">
        <v>11250.12</v>
      </c>
      <c r="AP837" s="249">
        <v>1470</v>
      </c>
      <c r="AQ837" s="249">
        <v>0</v>
      </c>
      <c r="AR837" s="249">
        <v>0</v>
      </c>
      <c r="AS837" s="249">
        <v>50518013.280000001</v>
      </c>
      <c r="AT837" s="249">
        <v>19835371.469999999</v>
      </c>
      <c r="AU837" s="249">
        <v>19422481.48</v>
      </c>
      <c r="AV837" s="92">
        <v>45107</v>
      </c>
      <c r="AW837" t="s">
        <v>5</v>
      </c>
      <c r="AX837">
        <v>2023</v>
      </c>
      <c r="AY837" t="s">
        <v>190</v>
      </c>
    </row>
    <row r="838" spans="1:51" x14ac:dyDescent="0.25">
      <c r="A838" s="247">
        <v>46</v>
      </c>
      <c r="B838" s="248" t="s">
        <v>85</v>
      </c>
      <c r="C838" s="249">
        <v>14298478.07</v>
      </c>
      <c r="D838" s="249">
        <v>60650.07</v>
      </c>
      <c r="E838" s="249">
        <v>0</v>
      </c>
      <c r="F838" s="249">
        <v>0</v>
      </c>
      <c r="G838" s="249">
        <v>0</v>
      </c>
      <c r="H838" s="91">
        <v>0</v>
      </c>
      <c r="I838" s="91">
        <v>0</v>
      </c>
      <c r="J838" s="249">
        <v>555740.62</v>
      </c>
      <c r="K838" s="249">
        <v>13592.77</v>
      </c>
      <c r="L838" s="91">
        <v>0</v>
      </c>
      <c r="M838" s="249">
        <v>5928529.8100000005</v>
      </c>
      <c r="N838" s="249">
        <v>0</v>
      </c>
      <c r="O838" s="249">
        <v>5928529.8100000005</v>
      </c>
      <c r="P838" s="249">
        <v>221629.59</v>
      </c>
      <c r="Q838" s="91">
        <v>0</v>
      </c>
      <c r="R838" s="91">
        <v>0</v>
      </c>
      <c r="S838" s="91">
        <v>0</v>
      </c>
      <c r="T838" s="249">
        <v>6780142.8600000003</v>
      </c>
      <c r="U838" s="249">
        <v>517187.98</v>
      </c>
      <c r="V838" s="249">
        <v>197450.72000000003</v>
      </c>
      <c r="W838" s="249">
        <v>147926.94</v>
      </c>
      <c r="X838" s="249">
        <v>0</v>
      </c>
      <c r="Y838" s="249">
        <v>496204.43</v>
      </c>
      <c r="Z838" s="249">
        <v>0</v>
      </c>
      <c r="AA838" s="249">
        <v>0</v>
      </c>
      <c r="AB838" s="249">
        <v>0</v>
      </c>
      <c r="AC838" s="330">
        <v>4049259.89</v>
      </c>
      <c r="AD838" s="249">
        <v>0</v>
      </c>
      <c r="AE838" s="249">
        <v>27946.45</v>
      </c>
      <c r="AF838" s="249">
        <v>0</v>
      </c>
      <c r="AG838" s="249">
        <v>0</v>
      </c>
      <c r="AH838" s="249">
        <v>0</v>
      </c>
      <c r="AI838" s="249">
        <v>0</v>
      </c>
      <c r="AJ838" s="249">
        <v>51518.15</v>
      </c>
      <c r="AK838" s="249">
        <v>1649481.46</v>
      </c>
      <c r="AL838" s="249">
        <v>48888.24</v>
      </c>
      <c r="AM838" s="91">
        <v>0</v>
      </c>
      <c r="AN838" s="249">
        <v>241816.23</v>
      </c>
      <c r="AO838" s="249">
        <v>0</v>
      </c>
      <c r="AP838" s="249">
        <v>18787.72</v>
      </c>
      <c r="AQ838" s="249">
        <v>0</v>
      </c>
      <c r="AR838" s="249">
        <v>0</v>
      </c>
      <c r="AS838" s="249">
        <v>5487494.5600000005</v>
      </c>
      <c r="AT838" s="249">
        <v>2030840.65</v>
      </c>
      <c r="AU838" s="249">
        <v>71867</v>
      </c>
      <c r="AV838" s="92">
        <v>45107</v>
      </c>
      <c r="AW838" t="s">
        <v>5</v>
      </c>
      <c r="AX838">
        <v>2023</v>
      </c>
      <c r="AY838" t="s">
        <v>176</v>
      </c>
    </row>
    <row r="839" spans="1:51" x14ac:dyDescent="0.25">
      <c r="A839" s="247">
        <v>51</v>
      </c>
      <c r="B839" s="248" t="s">
        <v>86</v>
      </c>
      <c r="C839" s="249">
        <v>8470347.1600000001</v>
      </c>
      <c r="D839" s="249">
        <v>9582.7999999999993</v>
      </c>
      <c r="E839" s="249">
        <v>0</v>
      </c>
      <c r="F839" s="249">
        <v>0</v>
      </c>
      <c r="G839" s="249">
        <v>0</v>
      </c>
      <c r="H839" s="91">
        <v>0</v>
      </c>
      <c r="I839" s="91">
        <v>0</v>
      </c>
      <c r="J839" s="249">
        <v>15846.32</v>
      </c>
      <c r="K839" s="249">
        <v>106998.05</v>
      </c>
      <c r="L839" s="91">
        <v>0</v>
      </c>
      <c r="M839" s="249">
        <v>782780.34</v>
      </c>
      <c r="N839" s="249">
        <v>213364.69</v>
      </c>
      <c r="O839" s="249">
        <v>996145.03</v>
      </c>
      <c r="P839" s="249">
        <v>51947.39</v>
      </c>
      <c r="Q839" s="91">
        <v>0</v>
      </c>
      <c r="R839" s="91">
        <v>0</v>
      </c>
      <c r="S839" s="91">
        <v>0</v>
      </c>
      <c r="T839" s="249">
        <v>1180519.5899999999</v>
      </c>
      <c r="U839" s="249">
        <v>149321.76999999999</v>
      </c>
      <c r="V839" s="249">
        <v>24309.82</v>
      </c>
      <c r="W839" s="249">
        <v>5660.63</v>
      </c>
      <c r="X839" s="249">
        <v>0</v>
      </c>
      <c r="Y839" s="249">
        <v>1628.83</v>
      </c>
      <c r="Z839" s="249">
        <v>0</v>
      </c>
      <c r="AA839" s="249">
        <v>0</v>
      </c>
      <c r="AB839" s="249">
        <v>0</v>
      </c>
      <c r="AC839" s="330">
        <v>171803.38</v>
      </c>
      <c r="AD839" s="249">
        <v>92766.080000000002</v>
      </c>
      <c r="AE839" s="249">
        <v>64797.59</v>
      </c>
      <c r="AF839" s="249">
        <v>0</v>
      </c>
      <c r="AG839" s="249">
        <v>0</v>
      </c>
      <c r="AH839" s="249">
        <v>1257.0999999999999</v>
      </c>
      <c r="AI839" s="249">
        <v>0</v>
      </c>
      <c r="AJ839" s="249">
        <v>621464.63</v>
      </c>
      <c r="AK839" s="249">
        <v>829647.89</v>
      </c>
      <c r="AL839" s="249">
        <v>59631.58</v>
      </c>
      <c r="AM839" s="91">
        <v>0</v>
      </c>
      <c r="AN839" s="249">
        <v>397577.69</v>
      </c>
      <c r="AO839" s="249">
        <v>0</v>
      </c>
      <c r="AP839" s="249">
        <v>19890</v>
      </c>
      <c r="AQ839" s="249">
        <v>0</v>
      </c>
      <c r="AR839" s="249">
        <v>0</v>
      </c>
      <c r="AS839" s="249">
        <v>1133009.83</v>
      </c>
      <c r="AT839" s="249">
        <v>6156817.7400000002</v>
      </c>
      <c r="AU839" s="249">
        <v>4850070.58</v>
      </c>
      <c r="AV839" s="92">
        <v>45107</v>
      </c>
      <c r="AW839" t="s">
        <v>5</v>
      </c>
      <c r="AX839">
        <v>2023</v>
      </c>
      <c r="AY839" t="s">
        <v>179</v>
      </c>
    </row>
    <row r="840" spans="1:51" x14ac:dyDescent="0.25">
      <c r="A840" s="247">
        <v>117</v>
      </c>
      <c r="B840" s="248" t="s">
        <v>87</v>
      </c>
      <c r="C840" s="249">
        <v>353032748.45000005</v>
      </c>
      <c r="D840" s="249">
        <v>445400.04</v>
      </c>
      <c r="E840" s="249">
        <v>0</v>
      </c>
      <c r="F840" s="249">
        <v>0</v>
      </c>
      <c r="G840" s="249">
        <v>306327.81</v>
      </c>
      <c r="H840" s="91">
        <v>0</v>
      </c>
      <c r="I840" s="91">
        <v>0</v>
      </c>
      <c r="J840" s="249">
        <v>473062.89999999997</v>
      </c>
      <c r="K840" s="249">
        <v>1282627.3</v>
      </c>
      <c r="L840" s="91">
        <v>0</v>
      </c>
      <c r="M840" s="249">
        <v>112774270.61</v>
      </c>
      <c r="N840" s="249">
        <v>123079497.53999999</v>
      </c>
      <c r="O840" s="249">
        <v>235853768.14999998</v>
      </c>
      <c r="P840" s="249">
        <v>2564777.4300000002</v>
      </c>
      <c r="Q840" s="91">
        <v>0</v>
      </c>
      <c r="R840" s="91">
        <v>0</v>
      </c>
      <c r="S840" s="91">
        <v>0</v>
      </c>
      <c r="T840" s="249">
        <v>240925963.63</v>
      </c>
      <c r="U840" s="249">
        <v>3267382.44</v>
      </c>
      <c r="V840" s="249">
        <v>609939.87</v>
      </c>
      <c r="W840" s="249">
        <v>482515.46</v>
      </c>
      <c r="X840" s="249">
        <v>461500.39999999997</v>
      </c>
      <c r="Y840" s="249">
        <v>2438861.92</v>
      </c>
      <c r="Z840" s="249">
        <v>0</v>
      </c>
      <c r="AA840" s="249">
        <v>0</v>
      </c>
      <c r="AB840" s="249">
        <v>0</v>
      </c>
      <c r="AC840" s="330">
        <v>40304721.230000004</v>
      </c>
      <c r="AD840" s="249">
        <v>31438767.759999998</v>
      </c>
      <c r="AE840" s="249">
        <v>6640821.6600000001</v>
      </c>
      <c r="AF840" s="249">
        <v>0</v>
      </c>
      <c r="AG840" s="249">
        <v>0</v>
      </c>
      <c r="AH840" s="249">
        <v>0</v>
      </c>
      <c r="AI840" s="249">
        <v>0</v>
      </c>
      <c r="AJ840" s="249">
        <v>2012714.15</v>
      </c>
      <c r="AK840" s="249">
        <v>3976829.34</v>
      </c>
      <c r="AL840" s="249">
        <v>1682922.6600000001</v>
      </c>
      <c r="AM840" s="91">
        <v>0</v>
      </c>
      <c r="AN840" s="249">
        <v>4729965.32</v>
      </c>
      <c r="AO840" s="249">
        <v>0</v>
      </c>
      <c r="AP840" s="249">
        <v>125531.84999999999</v>
      </c>
      <c r="AQ840" s="249">
        <v>0</v>
      </c>
      <c r="AR840" s="249">
        <v>0</v>
      </c>
      <c r="AS840" s="249">
        <v>87657224.890000015</v>
      </c>
      <c r="AT840" s="249">
        <v>24449559.93</v>
      </c>
      <c r="AU840" s="249">
        <v>13934310.76</v>
      </c>
      <c r="AV840" s="92">
        <v>45107</v>
      </c>
      <c r="AW840" t="s">
        <v>5</v>
      </c>
      <c r="AX840">
        <v>2023</v>
      </c>
      <c r="AY840" t="s">
        <v>155</v>
      </c>
    </row>
    <row r="841" spans="1:51" x14ac:dyDescent="0.25">
      <c r="A841" s="247">
        <v>78</v>
      </c>
      <c r="B841" s="248" t="s">
        <v>88</v>
      </c>
      <c r="C841" s="249">
        <v>1281702.04</v>
      </c>
      <c r="D841" s="249">
        <v>1854.11</v>
      </c>
      <c r="E841" s="249">
        <v>0</v>
      </c>
      <c r="F841" s="249">
        <v>0</v>
      </c>
      <c r="G841" s="249">
        <v>486.02</v>
      </c>
      <c r="H841" s="91">
        <v>0</v>
      </c>
      <c r="I841" s="91">
        <v>0</v>
      </c>
      <c r="J841" s="249">
        <v>3809</v>
      </c>
      <c r="K841" s="249">
        <v>5396</v>
      </c>
      <c r="L841" s="91">
        <v>0</v>
      </c>
      <c r="M841" s="249">
        <v>0</v>
      </c>
      <c r="N841" s="249">
        <v>0</v>
      </c>
      <c r="O841" s="249">
        <v>0</v>
      </c>
      <c r="P841" s="249">
        <v>15674.29</v>
      </c>
      <c r="Q841" s="91">
        <v>0</v>
      </c>
      <c r="R841" s="91">
        <v>0</v>
      </c>
      <c r="S841" s="91">
        <v>0</v>
      </c>
      <c r="T841" s="249">
        <v>27219.420000000002</v>
      </c>
      <c r="U841" s="249">
        <v>9546.68</v>
      </c>
      <c r="V841" s="249">
        <v>5623.58</v>
      </c>
      <c r="W841" s="249">
        <v>0</v>
      </c>
      <c r="X841" s="249">
        <v>0</v>
      </c>
      <c r="Y841" s="249">
        <v>0</v>
      </c>
      <c r="Z841" s="249">
        <v>0</v>
      </c>
      <c r="AA841" s="249">
        <v>422048.57</v>
      </c>
      <c r="AB841" s="249">
        <v>0</v>
      </c>
      <c r="AC841" s="330">
        <v>156003.78</v>
      </c>
      <c r="AD841" s="249">
        <v>0</v>
      </c>
      <c r="AE841" s="249">
        <v>2400</v>
      </c>
      <c r="AF841" s="249">
        <v>0</v>
      </c>
      <c r="AG841" s="249">
        <v>0</v>
      </c>
      <c r="AH841" s="249">
        <v>0</v>
      </c>
      <c r="AI841" s="249">
        <v>0</v>
      </c>
      <c r="AJ841" s="249">
        <v>0</v>
      </c>
      <c r="AK841" s="249">
        <v>503085.93000000005</v>
      </c>
      <c r="AL841" s="249">
        <v>0</v>
      </c>
      <c r="AM841" s="91">
        <v>0</v>
      </c>
      <c r="AN841" s="249">
        <v>23665.5</v>
      </c>
      <c r="AO841" s="249">
        <v>0</v>
      </c>
      <c r="AP841" s="249">
        <v>0</v>
      </c>
      <c r="AQ841" s="249">
        <v>0</v>
      </c>
      <c r="AR841" s="249">
        <v>0</v>
      </c>
      <c r="AS841" s="249">
        <v>595622.61</v>
      </c>
      <c r="AT841" s="249">
        <v>658860.01</v>
      </c>
      <c r="AU841" s="249">
        <v>132108.57999999999</v>
      </c>
      <c r="AV841" s="92">
        <v>45107</v>
      </c>
      <c r="AW841" t="s">
        <v>5</v>
      </c>
      <c r="AX841">
        <v>2023</v>
      </c>
      <c r="AY841" t="s">
        <v>185</v>
      </c>
    </row>
    <row r="842" spans="1:51" x14ac:dyDescent="0.25">
      <c r="A842" s="247">
        <v>80</v>
      </c>
      <c r="B842" s="248" t="s">
        <v>89</v>
      </c>
      <c r="C842" s="249">
        <v>816260700.52999997</v>
      </c>
      <c r="D842" s="249">
        <v>523853.93</v>
      </c>
      <c r="E842" s="249">
        <v>0</v>
      </c>
      <c r="F842" s="249">
        <v>0</v>
      </c>
      <c r="G842" s="249">
        <v>1369919.91</v>
      </c>
      <c r="H842" s="91">
        <v>0</v>
      </c>
      <c r="I842" s="91">
        <v>0</v>
      </c>
      <c r="J842" s="249">
        <v>778715.84</v>
      </c>
      <c r="K842" s="249">
        <v>1977826.8</v>
      </c>
      <c r="L842" s="91">
        <v>0</v>
      </c>
      <c r="M842" s="249">
        <v>143998024.15000001</v>
      </c>
      <c r="N842" s="249">
        <v>493718655.26999998</v>
      </c>
      <c r="O842" s="249">
        <v>637716679.41999996</v>
      </c>
      <c r="P842" s="249">
        <v>7842090.1100000003</v>
      </c>
      <c r="Q842" s="91">
        <v>0</v>
      </c>
      <c r="R842" s="91">
        <v>0</v>
      </c>
      <c r="S842" s="91">
        <v>0</v>
      </c>
      <c r="T842" s="249">
        <v>650209086.00999999</v>
      </c>
      <c r="U842" s="249">
        <v>6227906.9699999997</v>
      </c>
      <c r="V842" s="249">
        <v>1614070.91</v>
      </c>
      <c r="W842" s="249">
        <v>1203829.32</v>
      </c>
      <c r="X842" s="249">
        <v>3982328.4499999997</v>
      </c>
      <c r="Y842" s="249">
        <v>5189147.6899999995</v>
      </c>
      <c r="Z842" s="249">
        <v>0</v>
      </c>
      <c r="AA842" s="249">
        <v>0</v>
      </c>
      <c r="AB842" s="249">
        <v>0</v>
      </c>
      <c r="AC842" s="330">
        <v>61702157.759999998</v>
      </c>
      <c r="AD842" s="249">
        <v>23746955.669999998</v>
      </c>
      <c r="AE842" s="249">
        <v>1487865.19</v>
      </c>
      <c r="AF842" s="249">
        <v>0</v>
      </c>
      <c r="AG842" s="249">
        <v>0</v>
      </c>
      <c r="AH842" s="249">
        <v>0</v>
      </c>
      <c r="AI842" s="249">
        <v>0</v>
      </c>
      <c r="AJ842" s="249">
        <v>24552814.91</v>
      </c>
      <c r="AK842" s="249">
        <v>7539612.3300000001</v>
      </c>
      <c r="AL842" s="249">
        <v>4824208.76</v>
      </c>
      <c r="AM842" s="91">
        <v>0</v>
      </c>
      <c r="AN842" s="249">
        <v>8976093.0899999999</v>
      </c>
      <c r="AO842" s="249">
        <v>0</v>
      </c>
      <c r="AP842" s="249">
        <v>726095.38</v>
      </c>
      <c r="AQ842" s="249">
        <v>0</v>
      </c>
      <c r="AR842" s="249">
        <v>0</v>
      </c>
      <c r="AS842" s="249">
        <v>129707076.86999999</v>
      </c>
      <c r="AT842" s="249">
        <v>36344537.649999999</v>
      </c>
      <c r="AU842" s="249">
        <v>14278528.09</v>
      </c>
      <c r="AV842" s="92">
        <v>45107</v>
      </c>
      <c r="AW842" t="s">
        <v>5</v>
      </c>
      <c r="AX842">
        <v>2023</v>
      </c>
      <c r="AY842" t="s">
        <v>288</v>
      </c>
    </row>
    <row r="843" spans="1:51" x14ac:dyDescent="0.25">
      <c r="A843" s="247">
        <v>2</v>
      </c>
      <c r="B843" s="248" t="s">
        <v>90</v>
      </c>
      <c r="C843" s="249">
        <v>36376896.490000002</v>
      </c>
      <c r="D843" s="249">
        <v>1078.68</v>
      </c>
      <c r="E843" s="249">
        <v>0</v>
      </c>
      <c r="F843" s="249">
        <v>0</v>
      </c>
      <c r="G843" s="249">
        <v>30039.61</v>
      </c>
      <c r="H843" s="91">
        <v>0</v>
      </c>
      <c r="I843" s="91">
        <v>0</v>
      </c>
      <c r="J843" s="249">
        <v>2951.49</v>
      </c>
      <c r="K843" s="249">
        <v>53954.58</v>
      </c>
      <c r="L843" s="91">
        <v>0</v>
      </c>
      <c r="M843" s="249">
        <v>291404.89</v>
      </c>
      <c r="N843" s="249">
        <v>4688918.84</v>
      </c>
      <c r="O843" s="249">
        <v>4980323.7299999995</v>
      </c>
      <c r="P843" s="249">
        <v>1012082.7</v>
      </c>
      <c r="Q843" s="91">
        <v>0</v>
      </c>
      <c r="R843" s="91">
        <v>0</v>
      </c>
      <c r="S843" s="91">
        <v>0</v>
      </c>
      <c r="T843" s="249">
        <v>6080430.79</v>
      </c>
      <c r="U843" s="249">
        <v>106.61</v>
      </c>
      <c r="V843" s="249">
        <v>39.89</v>
      </c>
      <c r="W843" s="249">
        <v>319.12</v>
      </c>
      <c r="X843" s="249">
        <v>0</v>
      </c>
      <c r="Y843" s="249">
        <v>3274.52</v>
      </c>
      <c r="Z843" s="249">
        <v>0</v>
      </c>
      <c r="AA843" s="249">
        <v>4947326.32</v>
      </c>
      <c r="AB843" s="249">
        <v>0</v>
      </c>
      <c r="AC843" s="330">
        <v>3640596.65</v>
      </c>
      <c r="AD843" s="249">
        <v>562922.34</v>
      </c>
      <c r="AE843" s="249">
        <v>4855</v>
      </c>
      <c r="AF843" s="249">
        <v>0</v>
      </c>
      <c r="AG843" s="249">
        <v>0</v>
      </c>
      <c r="AH843" s="249">
        <v>0</v>
      </c>
      <c r="AI843" s="249">
        <v>0</v>
      </c>
      <c r="AJ843" s="249">
        <v>16727737.51</v>
      </c>
      <c r="AK843" s="249">
        <v>1155707.6499999999</v>
      </c>
      <c r="AL843" s="249">
        <v>4256.79</v>
      </c>
      <c r="AM843" s="91">
        <v>0</v>
      </c>
      <c r="AN843" s="249">
        <v>103841.09</v>
      </c>
      <c r="AO843" s="249">
        <v>0</v>
      </c>
      <c r="AP843" s="249">
        <v>3145482.21</v>
      </c>
      <c r="AQ843" s="249">
        <v>0</v>
      </c>
      <c r="AR843" s="249">
        <v>0</v>
      </c>
      <c r="AS843" s="249">
        <v>25887177.960000001</v>
      </c>
      <c r="AT843" s="249">
        <v>4409287.74</v>
      </c>
      <c r="AU843" s="249">
        <v>0</v>
      </c>
      <c r="AV843" s="92">
        <v>45107</v>
      </c>
      <c r="AW843" t="s">
        <v>5</v>
      </c>
      <c r="AX843">
        <v>2023</v>
      </c>
      <c r="AY843" t="s">
        <v>168</v>
      </c>
    </row>
    <row r="844" spans="1:51" x14ac:dyDescent="0.25">
      <c r="A844" s="247">
        <v>115</v>
      </c>
      <c r="B844" s="90" t="s">
        <v>290</v>
      </c>
      <c r="C844" s="249">
        <v>15671.060000000001</v>
      </c>
      <c r="D844" s="249">
        <v>7055.8</v>
      </c>
      <c r="E844" s="249">
        <v>0</v>
      </c>
      <c r="F844" s="249">
        <v>0</v>
      </c>
      <c r="G844" s="249">
        <v>0</v>
      </c>
      <c r="H844" s="91">
        <v>0</v>
      </c>
      <c r="I844" s="91">
        <v>0</v>
      </c>
      <c r="J844" s="249">
        <v>0</v>
      </c>
      <c r="K844" s="249">
        <v>0</v>
      </c>
      <c r="L844" s="91">
        <v>0</v>
      </c>
      <c r="M844" s="249">
        <v>0</v>
      </c>
      <c r="N844" s="249">
        <v>0</v>
      </c>
      <c r="O844" s="249">
        <v>0</v>
      </c>
      <c r="P844" s="249">
        <v>0</v>
      </c>
      <c r="Q844" s="91">
        <v>0</v>
      </c>
      <c r="R844" s="91">
        <v>0</v>
      </c>
      <c r="S844" s="91">
        <v>0</v>
      </c>
      <c r="T844" s="249">
        <v>7055.8</v>
      </c>
      <c r="U844" s="249">
        <v>4102.8100000000004</v>
      </c>
      <c r="V844" s="249">
        <v>4512.45</v>
      </c>
      <c r="W844" s="249">
        <v>0</v>
      </c>
      <c r="X844" s="249">
        <v>0</v>
      </c>
      <c r="Y844" s="249">
        <v>0</v>
      </c>
      <c r="Z844" s="249">
        <v>0</v>
      </c>
      <c r="AA844" s="249">
        <v>0</v>
      </c>
      <c r="AB844" s="249">
        <v>0</v>
      </c>
      <c r="AC844" s="330">
        <v>0</v>
      </c>
      <c r="AD844" s="249">
        <v>0</v>
      </c>
      <c r="AE844" s="249">
        <v>0</v>
      </c>
      <c r="AF844" s="249">
        <v>0</v>
      </c>
      <c r="AG844" s="249">
        <v>0</v>
      </c>
      <c r="AH844" s="249">
        <v>0</v>
      </c>
      <c r="AI844" s="249">
        <v>0</v>
      </c>
      <c r="AJ844" s="249">
        <v>0</v>
      </c>
      <c r="AK844" s="249">
        <v>0</v>
      </c>
      <c r="AL844" s="249">
        <v>0</v>
      </c>
      <c r="AM844" s="91">
        <v>0</v>
      </c>
      <c r="AN844" s="249">
        <v>0</v>
      </c>
      <c r="AO844" s="249">
        <v>0</v>
      </c>
      <c r="AP844" s="249">
        <v>0</v>
      </c>
      <c r="AQ844" s="249">
        <v>0</v>
      </c>
      <c r="AR844" s="249">
        <v>0</v>
      </c>
      <c r="AS844" s="249">
        <v>8615.26</v>
      </c>
      <c r="AT844" s="249">
        <v>0</v>
      </c>
      <c r="AU844" s="249">
        <v>0</v>
      </c>
      <c r="AV844" s="92">
        <v>45107</v>
      </c>
      <c r="AW844" t="s">
        <v>5</v>
      </c>
      <c r="AX844">
        <v>2023</v>
      </c>
      <c r="AY844" t="s">
        <v>291</v>
      </c>
    </row>
    <row r="845" spans="1:51" x14ac:dyDescent="0.25">
      <c r="A845" s="247">
        <v>106</v>
      </c>
      <c r="B845" s="248" t="s">
        <v>92</v>
      </c>
      <c r="C845" s="249">
        <v>17434455.489999998</v>
      </c>
      <c r="D845" s="249">
        <v>0</v>
      </c>
      <c r="E845" s="249">
        <v>0</v>
      </c>
      <c r="F845" s="249">
        <v>0</v>
      </c>
      <c r="G845" s="249">
        <v>0</v>
      </c>
      <c r="H845" s="91">
        <v>0</v>
      </c>
      <c r="I845" s="91">
        <v>0</v>
      </c>
      <c r="J845" s="249">
        <v>155042.71</v>
      </c>
      <c r="K845" s="249">
        <v>0</v>
      </c>
      <c r="L845" s="91">
        <v>0</v>
      </c>
      <c r="M845" s="249">
        <v>0</v>
      </c>
      <c r="N845" s="249">
        <v>0</v>
      </c>
      <c r="O845" s="249">
        <v>0</v>
      </c>
      <c r="P845" s="249">
        <v>251049.88</v>
      </c>
      <c r="Q845" s="91">
        <v>0</v>
      </c>
      <c r="R845" s="91">
        <v>0</v>
      </c>
      <c r="S845" s="91">
        <v>0</v>
      </c>
      <c r="T845" s="249">
        <v>406092.58999999997</v>
      </c>
      <c r="U845" s="249">
        <v>169264.09</v>
      </c>
      <c r="V845" s="249">
        <v>42938.05</v>
      </c>
      <c r="W845" s="249">
        <v>15514.13</v>
      </c>
      <c r="X845" s="249">
        <v>75404.2</v>
      </c>
      <c r="Y845" s="249">
        <v>347879.62</v>
      </c>
      <c r="Z845" s="249">
        <v>0</v>
      </c>
      <c r="AA845" s="249">
        <v>1505725.39</v>
      </c>
      <c r="AB845" s="249">
        <v>0</v>
      </c>
      <c r="AC845" s="330">
        <v>3329008.8000000003</v>
      </c>
      <c r="AD845" s="249">
        <v>168123.61</v>
      </c>
      <c r="AE845" s="249">
        <v>11680.6</v>
      </c>
      <c r="AF845" s="249">
        <v>0</v>
      </c>
      <c r="AG845" s="249">
        <v>0</v>
      </c>
      <c r="AH845" s="249">
        <v>0</v>
      </c>
      <c r="AI845" s="249">
        <v>0</v>
      </c>
      <c r="AJ845" s="249">
        <v>119060.15</v>
      </c>
      <c r="AK845" s="249">
        <v>2826528.8400000003</v>
      </c>
      <c r="AL845" s="249">
        <v>434270.14</v>
      </c>
      <c r="AM845" s="91">
        <v>0</v>
      </c>
      <c r="AN845" s="249">
        <v>986586.92</v>
      </c>
      <c r="AO845" s="249">
        <v>0</v>
      </c>
      <c r="AP845" s="249">
        <v>35418.839999999997</v>
      </c>
      <c r="AQ845" s="249">
        <v>0</v>
      </c>
      <c r="AR845" s="249">
        <v>0</v>
      </c>
      <c r="AS845" s="249">
        <v>5784598.6400000006</v>
      </c>
      <c r="AT845" s="249">
        <v>11243764.26</v>
      </c>
      <c r="AU845" s="249">
        <v>6960959.5199999996</v>
      </c>
      <c r="AV845" s="92">
        <v>45107</v>
      </c>
      <c r="AW845" t="s">
        <v>5</v>
      </c>
      <c r="AX845">
        <v>2023</v>
      </c>
      <c r="AY845" t="s">
        <v>172</v>
      </c>
    </row>
    <row r="846" spans="1:51" x14ac:dyDescent="0.25">
      <c r="A846" s="247">
        <v>118</v>
      </c>
      <c r="B846" s="248" t="s">
        <v>93</v>
      </c>
      <c r="C846" s="249">
        <v>107010918.69999999</v>
      </c>
      <c r="D846" s="249">
        <v>8165.26</v>
      </c>
      <c r="E846" s="249">
        <v>0</v>
      </c>
      <c r="F846" s="249">
        <v>0</v>
      </c>
      <c r="G846" s="249">
        <v>381479.87</v>
      </c>
      <c r="H846" s="91">
        <v>0</v>
      </c>
      <c r="I846" s="91">
        <v>0</v>
      </c>
      <c r="J846" s="249">
        <v>465618.91</v>
      </c>
      <c r="K846" s="249">
        <v>1037490.11</v>
      </c>
      <c r="L846" s="91">
        <v>0</v>
      </c>
      <c r="M846" s="249">
        <v>37067501.849999994</v>
      </c>
      <c r="N846" s="249">
        <v>58366865.089999996</v>
      </c>
      <c r="O846" s="249">
        <v>95434366.939999998</v>
      </c>
      <c r="P846" s="249">
        <v>991810.36</v>
      </c>
      <c r="Q846" s="91">
        <v>0</v>
      </c>
      <c r="R846" s="91">
        <v>0</v>
      </c>
      <c r="S846" s="91">
        <v>0</v>
      </c>
      <c r="T846" s="249">
        <v>98318931.449999988</v>
      </c>
      <c r="U846" s="249">
        <v>61765.83</v>
      </c>
      <c r="V846" s="249">
        <v>43648.85</v>
      </c>
      <c r="W846" s="249">
        <v>0</v>
      </c>
      <c r="X846" s="249">
        <v>0</v>
      </c>
      <c r="Y846" s="249">
        <v>0</v>
      </c>
      <c r="Z846" s="249">
        <v>0</v>
      </c>
      <c r="AA846" s="249">
        <v>0</v>
      </c>
      <c r="AB846" s="249">
        <v>0</v>
      </c>
      <c r="AC846" s="330">
        <v>0</v>
      </c>
      <c r="AD846" s="249">
        <v>0</v>
      </c>
      <c r="AE846" s="249">
        <v>0</v>
      </c>
      <c r="AF846" s="249">
        <v>0</v>
      </c>
      <c r="AG846" s="249">
        <v>0</v>
      </c>
      <c r="AH846" s="249">
        <v>0</v>
      </c>
      <c r="AI846" s="249">
        <v>0</v>
      </c>
      <c r="AJ846" s="249">
        <v>83041.789999999994</v>
      </c>
      <c r="AK846" s="249">
        <v>0</v>
      </c>
      <c r="AL846" s="249">
        <v>615991.69999999995</v>
      </c>
      <c r="AM846" s="91">
        <v>0</v>
      </c>
      <c r="AN846" s="249">
        <v>586918.35</v>
      </c>
      <c r="AO846" s="249">
        <v>0</v>
      </c>
      <c r="AP846" s="249">
        <v>17320.95</v>
      </c>
      <c r="AQ846" s="249">
        <v>0</v>
      </c>
      <c r="AR846" s="249">
        <v>0</v>
      </c>
      <c r="AS846" s="249">
        <v>188456.46999999997</v>
      </c>
      <c r="AT846" s="249">
        <v>8503530.7799999993</v>
      </c>
      <c r="AU846" s="249">
        <v>7283299.7800000003</v>
      </c>
      <c r="AV846" s="92">
        <v>45107</v>
      </c>
      <c r="AW846" t="s">
        <v>5</v>
      </c>
      <c r="AX846">
        <v>2023</v>
      </c>
      <c r="AY846" t="s">
        <v>162</v>
      </c>
    </row>
    <row r="847" spans="1:51" x14ac:dyDescent="0.25">
      <c r="A847" s="247">
        <v>29</v>
      </c>
      <c r="B847" s="248" t="s">
        <v>94</v>
      </c>
      <c r="C847" s="249">
        <v>289762685.34999996</v>
      </c>
      <c r="D847" s="249">
        <v>36833.9</v>
      </c>
      <c r="E847" s="249">
        <v>0</v>
      </c>
      <c r="F847" s="249">
        <v>0</v>
      </c>
      <c r="G847" s="249">
        <v>318368.32</v>
      </c>
      <c r="H847" s="91">
        <v>0</v>
      </c>
      <c r="I847" s="91">
        <v>0</v>
      </c>
      <c r="J847" s="249">
        <v>105.7</v>
      </c>
      <c r="K847" s="249">
        <v>60459.22</v>
      </c>
      <c r="L847" s="91">
        <v>0</v>
      </c>
      <c r="M847" s="249">
        <v>7217700.3100000005</v>
      </c>
      <c r="N847" s="249">
        <v>146216785.94999999</v>
      </c>
      <c r="O847" s="249">
        <v>153434486.25999999</v>
      </c>
      <c r="P847" s="249">
        <v>182985.83</v>
      </c>
      <c r="Q847" s="91">
        <v>0</v>
      </c>
      <c r="R847" s="91">
        <v>0</v>
      </c>
      <c r="S847" s="91">
        <v>0</v>
      </c>
      <c r="T847" s="249">
        <v>154033239.22999999</v>
      </c>
      <c r="U847" s="249">
        <v>47160957.890000001</v>
      </c>
      <c r="V847" s="249">
        <v>36304254</v>
      </c>
      <c r="W847" s="249">
        <v>1598629.62</v>
      </c>
      <c r="X847" s="249">
        <v>15717211.959999999</v>
      </c>
      <c r="Y847" s="249">
        <v>11665611.52</v>
      </c>
      <c r="Z847" s="249">
        <v>0</v>
      </c>
      <c r="AA847" s="249">
        <v>0</v>
      </c>
      <c r="AB847" s="249">
        <v>1656647.58</v>
      </c>
      <c r="AC847" s="330">
        <v>227424.74</v>
      </c>
      <c r="AD847" s="249">
        <v>0</v>
      </c>
      <c r="AE847" s="249">
        <v>1263568.8</v>
      </c>
      <c r="AF847" s="249">
        <v>0</v>
      </c>
      <c r="AG847" s="249">
        <v>0</v>
      </c>
      <c r="AH847" s="249">
        <v>0</v>
      </c>
      <c r="AI847" s="249">
        <v>0</v>
      </c>
      <c r="AJ847" s="249">
        <v>2771204.74</v>
      </c>
      <c r="AK847" s="249">
        <v>12773.53</v>
      </c>
      <c r="AL847" s="249">
        <v>409458.07</v>
      </c>
      <c r="AM847" s="91">
        <v>0</v>
      </c>
      <c r="AN847" s="249">
        <v>5823467.0600000005</v>
      </c>
      <c r="AO847" s="249">
        <v>0</v>
      </c>
      <c r="AP847" s="249">
        <v>7196766.29</v>
      </c>
      <c r="AQ847" s="249">
        <v>3691795.63</v>
      </c>
      <c r="AR847" s="249">
        <v>0</v>
      </c>
      <c r="AS847" s="249">
        <v>118365510.84999998</v>
      </c>
      <c r="AT847" s="249">
        <v>17363935.27</v>
      </c>
      <c r="AU847" s="249">
        <v>229674.69</v>
      </c>
      <c r="AV847" s="92">
        <v>45107</v>
      </c>
      <c r="AW847" t="s">
        <v>5</v>
      </c>
      <c r="AX847">
        <v>2023</v>
      </c>
      <c r="AY847" t="s">
        <v>156</v>
      </c>
    </row>
    <row r="848" spans="1:51" x14ac:dyDescent="0.25">
      <c r="A848" s="247">
        <v>111</v>
      </c>
      <c r="B848" s="248" t="s">
        <v>95</v>
      </c>
      <c r="C848" s="249">
        <v>2531838.04</v>
      </c>
      <c r="D848" s="249">
        <v>0</v>
      </c>
      <c r="E848" s="249">
        <v>0</v>
      </c>
      <c r="F848" s="249">
        <v>0</v>
      </c>
      <c r="G848" s="249">
        <v>0</v>
      </c>
      <c r="H848" s="91">
        <v>0</v>
      </c>
      <c r="I848" s="91">
        <v>0</v>
      </c>
      <c r="J848" s="249">
        <v>0</v>
      </c>
      <c r="K848" s="249">
        <v>0</v>
      </c>
      <c r="L848" s="91">
        <v>0</v>
      </c>
      <c r="M848" s="249">
        <v>0</v>
      </c>
      <c r="N848" s="249">
        <v>0</v>
      </c>
      <c r="O848" s="249">
        <v>0</v>
      </c>
      <c r="P848" s="249">
        <v>2733.95</v>
      </c>
      <c r="Q848" s="91">
        <v>0</v>
      </c>
      <c r="R848" s="91">
        <v>0</v>
      </c>
      <c r="S848" s="91">
        <v>0</v>
      </c>
      <c r="T848" s="249">
        <v>2733.95</v>
      </c>
      <c r="U848" s="249">
        <v>216382.45</v>
      </c>
      <c r="V848" s="249">
        <v>0</v>
      </c>
      <c r="W848" s="249">
        <v>0</v>
      </c>
      <c r="X848" s="249">
        <v>0</v>
      </c>
      <c r="Y848" s="249">
        <v>0</v>
      </c>
      <c r="Z848" s="249">
        <v>0</v>
      </c>
      <c r="AA848" s="249">
        <v>0</v>
      </c>
      <c r="AB848" s="249">
        <v>0</v>
      </c>
      <c r="AC848" s="330">
        <v>44736.07</v>
      </c>
      <c r="AD848" s="249">
        <v>0</v>
      </c>
      <c r="AE848" s="249">
        <v>0</v>
      </c>
      <c r="AF848" s="249">
        <v>0</v>
      </c>
      <c r="AG848" s="249">
        <v>0</v>
      </c>
      <c r="AH848" s="249">
        <v>0</v>
      </c>
      <c r="AI848" s="249">
        <v>0</v>
      </c>
      <c r="AJ848" s="249">
        <v>158157.54</v>
      </c>
      <c r="AK848" s="249">
        <v>149082.48000000001</v>
      </c>
      <c r="AL848" s="249">
        <v>18062.64</v>
      </c>
      <c r="AM848" s="91">
        <v>0</v>
      </c>
      <c r="AN848" s="249">
        <v>299656.07</v>
      </c>
      <c r="AO848" s="249">
        <v>0</v>
      </c>
      <c r="AP848" s="249">
        <v>29334.19</v>
      </c>
      <c r="AQ848" s="249">
        <v>0</v>
      </c>
      <c r="AR848" s="249">
        <v>0</v>
      </c>
      <c r="AS848" s="249">
        <v>419276.06000000006</v>
      </c>
      <c r="AT848" s="249">
        <v>2109828.0299999998</v>
      </c>
      <c r="AU848" s="249">
        <v>1613692.65</v>
      </c>
      <c r="AV848" s="92">
        <v>45107</v>
      </c>
      <c r="AW848" t="s">
        <v>5</v>
      </c>
      <c r="AX848">
        <v>2023</v>
      </c>
      <c r="AY848" t="s">
        <v>182</v>
      </c>
    </row>
    <row r="849" spans="1:51" x14ac:dyDescent="0.25">
      <c r="A849" s="247">
        <v>83</v>
      </c>
      <c r="B849" s="248" t="s">
        <v>96</v>
      </c>
      <c r="C849" s="249">
        <v>224461881.39000002</v>
      </c>
      <c r="D849" s="249">
        <v>611040.31000000006</v>
      </c>
      <c r="E849" s="249">
        <v>0</v>
      </c>
      <c r="F849" s="249">
        <v>0</v>
      </c>
      <c r="G849" s="249">
        <v>98639.43</v>
      </c>
      <c r="H849" s="91">
        <v>0</v>
      </c>
      <c r="I849" s="91">
        <v>0</v>
      </c>
      <c r="J849" s="249">
        <v>6915416.1100000003</v>
      </c>
      <c r="K849" s="249">
        <v>1701709.6500000001</v>
      </c>
      <c r="L849" s="91">
        <v>0</v>
      </c>
      <c r="M849" s="249">
        <v>67473486.440000013</v>
      </c>
      <c r="N849" s="249">
        <v>50266834.439999998</v>
      </c>
      <c r="O849" s="249">
        <v>117740320.88000001</v>
      </c>
      <c r="P849" s="249">
        <v>6488501.79</v>
      </c>
      <c r="Q849" s="91">
        <v>0</v>
      </c>
      <c r="R849" s="91">
        <v>0</v>
      </c>
      <c r="S849" s="91">
        <v>0</v>
      </c>
      <c r="T849" s="249">
        <v>133555628.17000002</v>
      </c>
      <c r="U849" s="249">
        <v>6882388</v>
      </c>
      <c r="V849" s="249">
        <v>274087.2</v>
      </c>
      <c r="W849" s="249">
        <v>110561.19</v>
      </c>
      <c r="X849" s="249">
        <v>708130.7</v>
      </c>
      <c r="Y849" s="249">
        <v>9020.2000000000007</v>
      </c>
      <c r="Z849" s="249">
        <v>0</v>
      </c>
      <c r="AA849" s="249">
        <v>122815.8</v>
      </c>
      <c r="AB849" s="249">
        <v>0</v>
      </c>
      <c r="AC849" s="330">
        <v>53075929.07</v>
      </c>
      <c r="AD849" s="249">
        <v>7799369.2800000003</v>
      </c>
      <c r="AE849" s="249">
        <v>603975.68000000005</v>
      </c>
      <c r="AF849" s="249">
        <v>0</v>
      </c>
      <c r="AG849" s="249">
        <v>0</v>
      </c>
      <c r="AH849" s="249">
        <v>0</v>
      </c>
      <c r="AI849" s="249">
        <v>0</v>
      </c>
      <c r="AJ849" s="249">
        <v>105573.11</v>
      </c>
      <c r="AK849" s="249">
        <v>7896243.1799999997</v>
      </c>
      <c r="AL849" s="249">
        <v>872643.85000000009</v>
      </c>
      <c r="AM849" s="91">
        <v>0</v>
      </c>
      <c r="AN849" s="249">
        <v>4512616.91</v>
      </c>
      <c r="AO849" s="249">
        <v>0</v>
      </c>
      <c r="AP849" s="249">
        <v>350804.13</v>
      </c>
      <c r="AQ849" s="249">
        <v>0</v>
      </c>
      <c r="AR849" s="249">
        <v>0</v>
      </c>
      <c r="AS849" s="249">
        <v>69691850.230000004</v>
      </c>
      <c r="AT849" s="249">
        <v>21214402.989999998</v>
      </c>
      <c r="AU849" s="249">
        <v>7582094.9199999999</v>
      </c>
      <c r="AV849" s="92">
        <v>45107</v>
      </c>
      <c r="AW849" t="s">
        <v>5</v>
      </c>
      <c r="AX849">
        <v>2023</v>
      </c>
      <c r="AY849" t="s">
        <v>158</v>
      </c>
    </row>
    <row r="850" spans="1:51" x14ac:dyDescent="0.25">
      <c r="A850" s="247">
        <v>40</v>
      </c>
      <c r="B850" s="248" t="s">
        <v>97</v>
      </c>
      <c r="C850" s="249">
        <v>45092805.150000006</v>
      </c>
      <c r="D850" s="249">
        <v>0</v>
      </c>
      <c r="E850" s="249">
        <v>0</v>
      </c>
      <c r="F850" s="249">
        <v>0</v>
      </c>
      <c r="G850" s="249">
        <v>0</v>
      </c>
      <c r="H850" s="91">
        <v>0</v>
      </c>
      <c r="I850" s="91">
        <v>0</v>
      </c>
      <c r="J850" s="249">
        <v>16543.66</v>
      </c>
      <c r="K850" s="249">
        <v>75717.820000000007</v>
      </c>
      <c r="L850" s="91">
        <v>0</v>
      </c>
      <c r="M850" s="249">
        <v>5626011.4500000002</v>
      </c>
      <c r="N850" s="249">
        <v>16625417.76</v>
      </c>
      <c r="O850" s="249">
        <v>22251429.210000001</v>
      </c>
      <c r="P850" s="249">
        <v>86078.01</v>
      </c>
      <c r="Q850" s="91">
        <v>0</v>
      </c>
      <c r="R850" s="91">
        <v>0</v>
      </c>
      <c r="S850" s="91">
        <v>0</v>
      </c>
      <c r="T850" s="249">
        <v>22429768.700000003</v>
      </c>
      <c r="U850" s="249">
        <v>523571.41</v>
      </c>
      <c r="V850" s="249">
        <v>177786.18</v>
      </c>
      <c r="W850" s="249">
        <v>3418.41</v>
      </c>
      <c r="X850" s="249">
        <v>52715.3</v>
      </c>
      <c r="Y850" s="249">
        <v>29302.36</v>
      </c>
      <c r="Z850" s="249">
        <v>0</v>
      </c>
      <c r="AA850" s="249">
        <v>13087.9</v>
      </c>
      <c r="AB850" s="249">
        <v>0</v>
      </c>
      <c r="AC850" s="330">
        <v>1765421.96</v>
      </c>
      <c r="AD850" s="249">
        <v>14311393.58</v>
      </c>
      <c r="AE850" s="249">
        <v>250455.36</v>
      </c>
      <c r="AF850" s="249">
        <v>0</v>
      </c>
      <c r="AG850" s="249">
        <v>0</v>
      </c>
      <c r="AH850" s="249">
        <v>0</v>
      </c>
      <c r="AI850" s="249">
        <v>0</v>
      </c>
      <c r="AJ850" s="249">
        <v>2514</v>
      </c>
      <c r="AK850" s="249">
        <v>458428.1</v>
      </c>
      <c r="AL850" s="249">
        <v>69977.2</v>
      </c>
      <c r="AM850" s="91">
        <v>0</v>
      </c>
      <c r="AN850" s="249">
        <v>418823.83</v>
      </c>
      <c r="AO850" s="249">
        <v>0</v>
      </c>
      <c r="AP850" s="249">
        <v>32342.47</v>
      </c>
      <c r="AQ850" s="249">
        <v>0</v>
      </c>
      <c r="AR850" s="249">
        <v>0</v>
      </c>
      <c r="AS850" s="249">
        <v>17129666.460000001</v>
      </c>
      <c r="AT850" s="249">
        <v>5533369.9899999993</v>
      </c>
      <c r="AU850" s="249">
        <v>4553798.3899999997</v>
      </c>
      <c r="AV850" s="92">
        <v>45107</v>
      </c>
      <c r="AW850" t="s">
        <v>5</v>
      </c>
      <c r="AX850">
        <v>2023</v>
      </c>
      <c r="AY850" t="s">
        <v>166</v>
      </c>
    </row>
    <row r="851" spans="1:51" x14ac:dyDescent="0.25">
      <c r="A851" s="247">
        <v>24</v>
      </c>
      <c r="B851" s="248" t="s">
        <v>98</v>
      </c>
      <c r="C851" s="249">
        <v>68468430.480000004</v>
      </c>
      <c r="D851" s="249">
        <v>2395113.81</v>
      </c>
      <c r="E851" s="249">
        <v>0</v>
      </c>
      <c r="F851" s="249">
        <v>0</v>
      </c>
      <c r="G851" s="249">
        <v>4396362.95</v>
      </c>
      <c r="H851" s="91">
        <v>0</v>
      </c>
      <c r="I851" s="91">
        <v>0</v>
      </c>
      <c r="J851" s="249">
        <v>1008366.5</v>
      </c>
      <c r="K851" s="249">
        <v>970131.30999999994</v>
      </c>
      <c r="L851" s="91">
        <v>0</v>
      </c>
      <c r="M851" s="249">
        <v>42229.94</v>
      </c>
      <c r="N851" s="249">
        <v>54598720.030000001</v>
      </c>
      <c r="O851" s="249">
        <v>54640949.969999999</v>
      </c>
      <c r="P851" s="249">
        <v>537530.03</v>
      </c>
      <c r="Q851" s="91">
        <v>0</v>
      </c>
      <c r="R851" s="91">
        <v>0</v>
      </c>
      <c r="S851" s="91">
        <v>0</v>
      </c>
      <c r="T851" s="249">
        <v>63948454.57</v>
      </c>
      <c r="U851" s="249">
        <v>956986.38</v>
      </c>
      <c r="V851" s="249">
        <v>0</v>
      </c>
      <c r="W851" s="249">
        <v>0</v>
      </c>
      <c r="X851" s="249">
        <v>111138.76</v>
      </c>
      <c r="Y851" s="249">
        <v>0</v>
      </c>
      <c r="Z851" s="249">
        <v>0</v>
      </c>
      <c r="AA851" s="249">
        <v>119366.39</v>
      </c>
      <c r="AB851" s="249">
        <v>0</v>
      </c>
      <c r="AC851" s="330">
        <v>0</v>
      </c>
      <c r="AD851" s="249">
        <v>2045486.32</v>
      </c>
      <c r="AE851" s="249">
        <v>0</v>
      </c>
      <c r="AF851" s="249">
        <v>0</v>
      </c>
      <c r="AG851" s="249">
        <v>0</v>
      </c>
      <c r="AH851" s="249">
        <v>0</v>
      </c>
      <c r="AI851" s="249">
        <v>0</v>
      </c>
      <c r="AJ851" s="249">
        <v>1096537.3600000001</v>
      </c>
      <c r="AK851" s="249">
        <v>76209.739999999991</v>
      </c>
      <c r="AL851" s="249">
        <v>0</v>
      </c>
      <c r="AM851" s="91">
        <v>0</v>
      </c>
      <c r="AN851" s="249">
        <v>114250.96</v>
      </c>
      <c r="AO851" s="249">
        <v>0</v>
      </c>
      <c r="AP851" s="249">
        <v>0</v>
      </c>
      <c r="AQ851" s="249">
        <v>0</v>
      </c>
      <c r="AR851" s="249">
        <v>0</v>
      </c>
      <c r="AS851" s="249">
        <v>4329515.21</v>
      </c>
      <c r="AT851" s="249">
        <v>190460.7</v>
      </c>
      <c r="AU851" s="249">
        <v>0</v>
      </c>
      <c r="AV851" s="92">
        <v>45107</v>
      </c>
      <c r="AW851" t="s">
        <v>5</v>
      </c>
      <c r="AX851">
        <v>2023</v>
      </c>
      <c r="AY851" t="s">
        <v>164</v>
      </c>
    </row>
    <row r="852" spans="1:51" x14ac:dyDescent="0.25">
      <c r="A852" s="247">
        <v>124</v>
      </c>
      <c r="B852" s="248" t="s">
        <v>99</v>
      </c>
      <c r="C852" s="249">
        <v>5620647.1500000004</v>
      </c>
      <c r="D852" s="249">
        <v>0</v>
      </c>
      <c r="E852" s="249">
        <v>0</v>
      </c>
      <c r="F852" s="249">
        <v>0</v>
      </c>
      <c r="G852" s="249">
        <v>0</v>
      </c>
      <c r="H852" s="91">
        <v>0</v>
      </c>
      <c r="I852" s="91">
        <v>0</v>
      </c>
      <c r="J852" s="249">
        <v>0</v>
      </c>
      <c r="K852" s="249">
        <v>0</v>
      </c>
      <c r="L852" s="91">
        <v>0</v>
      </c>
      <c r="M852" s="249">
        <v>0</v>
      </c>
      <c r="N852" s="249">
        <v>0</v>
      </c>
      <c r="O852" s="249">
        <v>0</v>
      </c>
      <c r="P852" s="249">
        <v>0</v>
      </c>
      <c r="Q852" s="91">
        <v>0</v>
      </c>
      <c r="R852" s="91">
        <v>0</v>
      </c>
      <c r="S852" s="91">
        <v>0</v>
      </c>
      <c r="T852" s="249">
        <v>0</v>
      </c>
      <c r="U852" s="249">
        <v>26212.65</v>
      </c>
      <c r="V852" s="249">
        <v>15020.7</v>
      </c>
      <c r="W852" s="249">
        <v>806.88</v>
      </c>
      <c r="X852" s="249">
        <v>0</v>
      </c>
      <c r="Y852" s="249">
        <v>5685.88</v>
      </c>
      <c r="Z852" s="249">
        <v>0</v>
      </c>
      <c r="AA852" s="249">
        <v>0</v>
      </c>
      <c r="AB852" s="249">
        <v>0</v>
      </c>
      <c r="AC852" s="330">
        <v>0</v>
      </c>
      <c r="AD852" s="249">
        <v>0</v>
      </c>
      <c r="AE852" s="249">
        <v>0</v>
      </c>
      <c r="AF852" s="249">
        <v>0</v>
      </c>
      <c r="AG852" s="249">
        <v>0</v>
      </c>
      <c r="AH852" s="249">
        <v>0</v>
      </c>
      <c r="AI852" s="249">
        <v>0</v>
      </c>
      <c r="AJ852" s="249">
        <v>0</v>
      </c>
      <c r="AK852" s="249">
        <v>935962.46</v>
      </c>
      <c r="AL852" s="249">
        <v>90525.89</v>
      </c>
      <c r="AM852" s="91">
        <v>0</v>
      </c>
      <c r="AN852" s="249">
        <v>108628.44</v>
      </c>
      <c r="AO852" s="249">
        <v>0</v>
      </c>
      <c r="AP852" s="249">
        <v>0</v>
      </c>
      <c r="AQ852" s="249">
        <v>0</v>
      </c>
      <c r="AR852" s="249">
        <v>0</v>
      </c>
      <c r="AS852" s="249">
        <v>47726.11</v>
      </c>
      <c r="AT852" s="249">
        <v>5572921.04</v>
      </c>
      <c r="AU852" s="249">
        <v>4437804.25</v>
      </c>
      <c r="AV852" s="92">
        <v>45107</v>
      </c>
      <c r="AW852" t="s">
        <v>5</v>
      </c>
      <c r="AX852">
        <v>2023</v>
      </c>
      <c r="AY852" t="s">
        <v>289</v>
      </c>
    </row>
    <row r="853" spans="1:51" x14ac:dyDescent="0.25">
      <c r="A853" s="247">
        <v>70</v>
      </c>
      <c r="B853" s="248" t="s">
        <v>100</v>
      </c>
      <c r="C853" s="249">
        <v>2065066.73</v>
      </c>
      <c r="D853" s="249">
        <v>0</v>
      </c>
      <c r="E853" s="249">
        <v>0</v>
      </c>
      <c r="F853" s="249">
        <v>0</v>
      </c>
      <c r="G853" s="249">
        <v>0</v>
      </c>
      <c r="H853" s="91">
        <v>0</v>
      </c>
      <c r="I853" s="91">
        <v>0</v>
      </c>
      <c r="J853" s="249">
        <v>0</v>
      </c>
      <c r="K853" s="249">
        <v>0</v>
      </c>
      <c r="L853" s="91">
        <v>0</v>
      </c>
      <c r="M853" s="249">
        <v>0</v>
      </c>
      <c r="N853" s="249">
        <v>0</v>
      </c>
      <c r="O853" s="249">
        <v>0</v>
      </c>
      <c r="P853" s="249">
        <v>2065066.73</v>
      </c>
      <c r="Q853" s="91">
        <v>0</v>
      </c>
      <c r="R853" s="91">
        <v>0</v>
      </c>
      <c r="S853" s="91">
        <v>0</v>
      </c>
      <c r="T853" s="249">
        <v>2065066.73</v>
      </c>
      <c r="U853" s="249">
        <v>0</v>
      </c>
      <c r="V853" s="249">
        <v>0</v>
      </c>
      <c r="W853" s="249">
        <v>0</v>
      </c>
      <c r="X853" s="249">
        <v>0</v>
      </c>
      <c r="Y853" s="249">
        <v>0</v>
      </c>
      <c r="Z853" s="249">
        <v>0</v>
      </c>
      <c r="AA853" s="249">
        <v>0</v>
      </c>
      <c r="AB853" s="249">
        <v>0</v>
      </c>
      <c r="AC853" s="330">
        <v>0</v>
      </c>
      <c r="AD853" s="249">
        <v>0</v>
      </c>
      <c r="AE853" s="249">
        <v>0</v>
      </c>
      <c r="AF853" s="249">
        <v>0</v>
      </c>
      <c r="AG853" s="249">
        <v>0</v>
      </c>
      <c r="AH853" s="249">
        <v>0</v>
      </c>
      <c r="AI853" s="249">
        <v>0</v>
      </c>
      <c r="AJ853" s="249">
        <v>0</v>
      </c>
      <c r="AK853" s="249">
        <v>0</v>
      </c>
      <c r="AL853" s="249">
        <v>0</v>
      </c>
      <c r="AM853" s="91">
        <v>0</v>
      </c>
      <c r="AN853" s="249">
        <v>0</v>
      </c>
      <c r="AO853" s="249">
        <v>0</v>
      </c>
      <c r="AP853" s="249">
        <v>0</v>
      </c>
      <c r="AQ853" s="249">
        <v>0</v>
      </c>
      <c r="AR853" s="249">
        <v>0</v>
      </c>
      <c r="AS853" s="249">
        <v>0</v>
      </c>
      <c r="AT853" s="249">
        <v>0</v>
      </c>
      <c r="AU853" s="249">
        <v>0</v>
      </c>
      <c r="AV853" s="92">
        <v>45107</v>
      </c>
      <c r="AW853" t="s">
        <v>5</v>
      </c>
      <c r="AX853">
        <v>2023</v>
      </c>
      <c r="AY853" t="s">
        <v>181</v>
      </c>
    </row>
    <row r="854" spans="1:51" x14ac:dyDescent="0.25">
      <c r="A854" s="247">
        <v>119</v>
      </c>
      <c r="B854" s="248" t="s">
        <v>101</v>
      </c>
      <c r="C854" s="249">
        <v>0</v>
      </c>
      <c r="D854" s="249">
        <v>0</v>
      </c>
      <c r="E854" s="249">
        <v>0</v>
      </c>
      <c r="F854" s="249">
        <v>0</v>
      </c>
      <c r="G854" s="249">
        <v>0</v>
      </c>
      <c r="H854" s="91">
        <v>0</v>
      </c>
      <c r="I854" s="91">
        <v>0</v>
      </c>
      <c r="J854" s="249">
        <v>0</v>
      </c>
      <c r="K854" s="249">
        <v>0</v>
      </c>
      <c r="L854" s="91">
        <v>0</v>
      </c>
      <c r="M854" s="249">
        <v>0</v>
      </c>
      <c r="N854" s="249">
        <v>0</v>
      </c>
      <c r="O854" s="249">
        <v>0</v>
      </c>
      <c r="P854" s="249">
        <v>0</v>
      </c>
      <c r="Q854" s="91">
        <v>0</v>
      </c>
      <c r="R854" s="91">
        <v>0</v>
      </c>
      <c r="S854" s="91">
        <v>0</v>
      </c>
      <c r="T854" s="249">
        <v>0</v>
      </c>
      <c r="U854" s="249">
        <v>0</v>
      </c>
      <c r="V854" s="249">
        <v>0</v>
      </c>
      <c r="W854" s="249">
        <v>0</v>
      </c>
      <c r="X854" s="249">
        <v>0</v>
      </c>
      <c r="Y854" s="249">
        <v>0</v>
      </c>
      <c r="Z854" s="249">
        <v>0</v>
      </c>
      <c r="AA854" s="249">
        <v>0</v>
      </c>
      <c r="AB854" s="249">
        <v>0</v>
      </c>
      <c r="AC854" s="330">
        <v>0</v>
      </c>
      <c r="AD854" s="249">
        <v>0</v>
      </c>
      <c r="AE854" s="249">
        <v>0</v>
      </c>
      <c r="AF854" s="249">
        <v>0</v>
      </c>
      <c r="AG854" s="249">
        <v>0</v>
      </c>
      <c r="AH854" s="249">
        <v>0</v>
      </c>
      <c r="AI854" s="249">
        <v>0</v>
      </c>
      <c r="AJ854" s="249">
        <v>0</v>
      </c>
      <c r="AK854" s="249">
        <v>0</v>
      </c>
      <c r="AL854" s="249">
        <v>0</v>
      </c>
      <c r="AM854" s="91">
        <v>0</v>
      </c>
      <c r="AN854" s="249">
        <v>0</v>
      </c>
      <c r="AO854" s="249">
        <v>0</v>
      </c>
      <c r="AP854" s="249">
        <v>0</v>
      </c>
      <c r="AQ854" s="249">
        <v>0</v>
      </c>
      <c r="AR854" s="249">
        <v>0</v>
      </c>
      <c r="AS854" s="249">
        <v>0</v>
      </c>
      <c r="AT854" s="249">
        <v>0</v>
      </c>
      <c r="AU854" s="249">
        <v>0</v>
      </c>
      <c r="AV854" s="92">
        <v>45107</v>
      </c>
      <c r="AW854" t="s">
        <v>5</v>
      </c>
      <c r="AX854">
        <v>2023</v>
      </c>
      <c r="AY854" t="s">
        <v>189</v>
      </c>
    </row>
    <row r="855" spans="1:51" x14ac:dyDescent="0.25">
      <c r="A855" s="247">
        <v>108</v>
      </c>
      <c r="B855" s="248" t="s">
        <v>102</v>
      </c>
      <c r="C855" s="249">
        <v>1769377.7599999998</v>
      </c>
      <c r="D855" s="249">
        <v>8020.24</v>
      </c>
      <c r="E855" s="249">
        <v>0</v>
      </c>
      <c r="F855" s="249">
        <v>0</v>
      </c>
      <c r="G855" s="249">
        <v>0</v>
      </c>
      <c r="H855" s="91">
        <v>0</v>
      </c>
      <c r="I855" s="91">
        <v>0</v>
      </c>
      <c r="J855" s="249">
        <v>6583.79</v>
      </c>
      <c r="K855" s="249">
        <v>0</v>
      </c>
      <c r="L855" s="91">
        <v>0</v>
      </c>
      <c r="M855" s="249">
        <v>591932.19000000006</v>
      </c>
      <c r="N855" s="249">
        <v>4124.1499999999996</v>
      </c>
      <c r="O855" s="249">
        <v>596056.34000000008</v>
      </c>
      <c r="P855" s="249">
        <v>26104.91</v>
      </c>
      <c r="Q855" s="91">
        <v>0</v>
      </c>
      <c r="R855" s="91">
        <v>0</v>
      </c>
      <c r="S855" s="91">
        <v>0</v>
      </c>
      <c r="T855" s="249">
        <v>636765.28000000014</v>
      </c>
      <c r="U855" s="249">
        <v>7521.28</v>
      </c>
      <c r="V855" s="249">
        <v>0</v>
      </c>
      <c r="W855" s="249">
        <v>0</v>
      </c>
      <c r="X855" s="249">
        <v>0</v>
      </c>
      <c r="Y855" s="249">
        <v>0</v>
      </c>
      <c r="Z855" s="249">
        <v>0</v>
      </c>
      <c r="AA855" s="249">
        <v>55913.4</v>
      </c>
      <c r="AB855" s="249">
        <v>0</v>
      </c>
      <c r="AC855" s="330">
        <v>357322.68</v>
      </c>
      <c r="AD855" s="249">
        <v>0</v>
      </c>
      <c r="AE855" s="249">
        <v>655183.43999999994</v>
      </c>
      <c r="AF855" s="249">
        <v>0</v>
      </c>
      <c r="AG855" s="249">
        <v>0</v>
      </c>
      <c r="AH855" s="249">
        <v>0</v>
      </c>
      <c r="AI855" s="249">
        <v>0</v>
      </c>
      <c r="AJ855" s="249">
        <v>0</v>
      </c>
      <c r="AK855" s="249">
        <v>0</v>
      </c>
      <c r="AL855" s="249">
        <v>6818.68</v>
      </c>
      <c r="AM855" s="91">
        <v>0</v>
      </c>
      <c r="AN855" s="249">
        <v>38350</v>
      </c>
      <c r="AO855" s="249">
        <v>0</v>
      </c>
      <c r="AP855" s="249">
        <v>0</v>
      </c>
      <c r="AQ855" s="249">
        <v>0</v>
      </c>
      <c r="AR855" s="249">
        <v>0</v>
      </c>
      <c r="AS855" s="249">
        <v>1075940.7999999998</v>
      </c>
      <c r="AT855" s="249">
        <v>56671.68</v>
      </c>
      <c r="AU855" s="249">
        <v>11503</v>
      </c>
      <c r="AV855" s="92">
        <v>45107</v>
      </c>
      <c r="AW855" t="s">
        <v>5</v>
      </c>
      <c r="AX855">
        <v>2023</v>
      </c>
      <c r="AY855" t="s">
        <v>183</v>
      </c>
    </row>
    <row r="856" spans="1:51" x14ac:dyDescent="0.25">
      <c r="A856" s="247">
        <v>93</v>
      </c>
      <c r="B856" s="248" t="s">
        <v>103</v>
      </c>
      <c r="C856" s="249">
        <v>12979182.210000001</v>
      </c>
      <c r="D856" s="249">
        <v>0</v>
      </c>
      <c r="E856" s="249">
        <v>0</v>
      </c>
      <c r="F856" s="249">
        <v>0</v>
      </c>
      <c r="G856" s="249">
        <v>26816.67</v>
      </c>
      <c r="H856" s="91">
        <v>0</v>
      </c>
      <c r="I856" s="91">
        <v>0</v>
      </c>
      <c r="J856" s="249">
        <v>3675.7</v>
      </c>
      <c r="K856" s="249">
        <v>33736.32</v>
      </c>
      <c r="L856" s="91">
        <v>0</v>
      </c>
      <c r="M856" s="249">
        <v>5.27</v>
      </c>
      <c r="N856" s="249">
        <v>0</v>
      </c>
      <c r="O856" s="249">
        <v>5.27</v>
      </c>
      <c r="P856" s="249">
        <v>74170.62</v>
      </c>
      <c r="Q856" s="91">
        <v>0</v>
      </c>
      <c r="R856" s="91">
        <v>0</v>
      </c>
      <c r="S856" s="91">
        <v>0</v>
      </c>
      <c r="T856" s="249">
        <v>138404.57999999999</v>
      </c>
      <c r="U856" s="249">
        <v>86670.63</v>
      </c>
      <c r="V856" s="249">
        <v>19123.490000000002</v>
      </c>
      <c r="W856" s="249">
        <v>0</v>
      </c>
      <c r="X856" s="249">
        <v>536454.94999999995</v>
      </c>
      <c r="Y856" s="249">
        <v>19853.43</v>
      </c>
      <c r="Z856" s="249">
        <v>0</v>
      </c>
      <c r="AA856" s="249">
        <v>0</v>
      </c>
      <c r="AB856" s="249">
        <v>0</v>
      </c>
      <c r="AC856" s="330">
        <v>0</v>
      </c>
      <c r="AD856" s="249">
        <v>0</v>
      </c>
      <c r="AE856" s="249">
        <v>6121</v>
      </c>
      <c r="AF856" s="249">
        <v>0</v>
      </c>
      <c r="AG856" s="249">
        <v>0</v>
      </c>
      <c r="AH856" s="249">
        <v>0</v>
      </c>
      <c r="AI856" s="249">
        <v>0</v>
      </c>
      <c r="AJ856" s="249">
        <v>580249.31000000006</v>
      </c>
      <c r="AK856" s="249">
        <v>296529.2</v>
      </c>
      <c r="AL856" s="249">
        <v>340289.67</v>
      </c>
      <c r="AM856" s="91">
        <v>0</v>
      </c>
      <c r="AN856" s="249">
        <v>757186.85</v>
      </c>
      <c r="AO856" s="249">
        <v>0</v>
      </c>
      <c r="AP856" s="249">
        <v>10288.200000000001</v>
      </c>
      <c r="AQ856" s="249">
        <v>0</v>
      </c>
      <c r="AR856" s="249">
        <v>0</v>
      </c>
      <c r="AS856" s="249">
        <v>1248472.81</v>
      </c>
      <c r="AT856" s="249">
        <v>11592304.82</v>
      </c>
      <c r="AU856" s="249">
        <v>10188010.9</v>
      </c>
      <c r="AV856" s="92">
        <v>45107</v>
      </c>
      <c r="AW856" t="s">
        <v>5</v>
      </c>
      <c r="AX856">
        <v>2023</v>
      </c>
      <c r="AY856" t="s">
        <v>175</v>
      </c>
    </row>
    <row r="857" spans="1:51" x14ac:dyDescent="0.25">
      <c r="A857" s="247">
        <v>32</v>
      </c>
      <c r="B857" s="248" t="s">
        <v>104</v>
      </c>
      <c r="C857" s="249">
        <v>0</v>
      </c>
      <c r="D857" s="249">
        <v>0</v>
      </c>
      <c r="E857" s="249">
        <v>0</v>
      </c>
      <c r="F857" s="249">
        <v>0</v>
      </c>
      <c r="G857" s="249">
        <v>0</v>
      </c>
      <c r="H857" s="91">
        <v>0</v>
      </c>
      <c r="I857" s="91">
        <v>0</v>
      </c>
      <c r="J857" s="249">
        <v>0</v>
      </c>
      <c r="K857" s="249">
        <v>0</v>
      </c>
      <c r="L857" s="91">
        <v>0</v>
      </c>
      <c r="M857" s="249">
        <v>0</v>
      </c>
      <c r="N857" s="249">
        <v>0</v>
      </c>
      <c r="O857" s="249">
        <v>0</v>
      </c>
      <c r="P857" s="249">
        <v>0</v>
      </c>
      <c r="Q857" s="91">
        <v>0</v>
      </c>
      <c r="R857" s="91">
        <v>0</v>
      </c>
      <c r="S857" s="91">
        <v>0</v>
      </c>
      <c r="T857" s="249">
        <v>0</v>
      </c>
      <c r="U857" s="249">
        <v>0</v>
      </c>
      <c r="V857" s="249">
        <v>0</v>
      </c>
      <c r="W857" s="249">
        <v>0</v>
      </c>
      <c r="X857" s="249">
        <v>0</v>
      </c>
      <c r="Y857" s="249">
        <v>0</v>
      </c>
      <c r="Z857" s="249">
        <v>0</v>
      </c>
      <c r="AA857" s="249">
        <v>0</v>
      </c>
      <c r="AB857" s="249">
        <v>0</v>
      </c>
      <c r="AC857" s="330">
        <v>0</v>
      </c>
      <c r="AD857" s="249">
        <v>0</v>
      </c>
      <c r="AE857" s="249">
        <v>0</v>
      </c>
      <c r="AF857" s="249">
        <v>0</v>
      </c>
      <c r="AG857" s="249">
        <v>0</v>
      </c>
      <c r="AH857" s="249">
        <v>0</v>
      </c>
      <c r="AI857" s="249">
        <v>0</v>
      </c>
      <c r="AJ857" s="249">
        <v>0</v>
      </c>
      <c r="AK857" s="249">
        <v>0</v>
      </c>
      <c r="AL857" s="249">
        <v>0</v>
      </c>
      <c r="AM857" s="91">
        <v>0</v>
      </c>
      <c r="AN857" s="249">
        <v>0</v>
      </c>
      <c r="AO857" s="249">
        <v>0</v>
      </c>
      <c r="AP857" s="249">
        <v>0</v>
      </c>
      <c r="AQ857" s="249">
        <v>0</v>
      </c>
      <c r="AR857" s="249">
        <v>0</v>
      </c>
      <c r="AS857" s="249">
        <v>0</v>
      </c>
      <c r="AT857" s="249">
        <v>0</v>
      </c>
      <c r="AU857" s="249">
        <v>0</v>
      </c>
      <c r="AV857" s="92">
        <v>45138</v>
      </c>
      <c r="AW857" t="s">
        <v>6</v>
      </c>
      <c r="AX857">
        <v>2023</v>
      </c>
      <c r="AY857" t="s">
        <v>287</v>
      </c>
    </row>
    <row r="858" spans="1:51" x14ac:dyDescent="0.25">
      <c r="A858" s="247">
        <v>107</v>
      </c>
      <c r="B858" s="248" t="s">
        <v>60</v>
      </c>
      <c r="C858" s="249">
        <v>232192742.01999998</v>
      </c>
      <c r="D858" s="249">
        <v>0</v>
      </c>
      <c r="E858" s="249">
        <v>0</v>
      </c>
      <c r="F858" s="249">
        <v>0</v>
      </c>
      <c r="G858" s="249">
        <v>-324511.95000000007</v>
      </c>
      <c r="H858" s="91">
        <v>0</v>
      </c>
      <c r="I858" s="91">
        <v>0</v>
      </c>
      <c r="J858" s="249">
        <v>859054.8</v>
      </c>
      <c r="K858" s="249">
        <v>497762.63</v>
      </c>
      <c r="L858" s="91">
        <v>0</v>
      </c>
      <c r="M858" s="249">
        <v>5704569.4300000006</v>
      </c>
      <c r="N858" s="249">
        <v>141614064.09999999</v>
      </c>
      <c r="O858" s="249">
        <v>147318633.53</v>
      </c>
      <c r="P858" s="249">
        <v>1421206.52</v>
      </c>
      <c r="Q858" s="91">
        <v>0</v>
      </c>
      <c r="R858" s="91">
        <v>0</v>
      </c>
      <c r="S858" s="91">
        <v>0</v>
      </c>
      <c r="T858" s="249">
        <v>149772145.53</v>
      </c>
      <c r="U858" s="249">
        <v>202687.27</v>
      </c>
      <c r="V858" s="249">
        <v>69096.11</v>
      </c>
      <c r="W858" s="249">
        <v>13724.65</v>
      </c>
      <c r="X858" s="249">
        <v>763573.08</v>
      </c>
      <c r="Y858" s="249">
        <v>22679</v>
      </c>
      <c r="Z858" s="249">
        <v>0</v>
      </c>
      <c r="AA858" s="249">
        <v>665383.42000000004</v>
      </c>
      <c r="AB858" s="249">
        <v>0</v>
      </c>
      <c r="AC858" s="330">
        <v>5825788.8899999997</v>
      </c>
      <c r="AD858" s="249">
        <v>8579322.6799999997</v>
      </c>
      <c r="AE858" s="249">
        <v>1177085.6599999999</v>
      </c>
      <c r="AF858" s="249">
        <v>0</v>
      </c>
      <c r="AG858" s="249">
        <v>0</v>
      </c>
      <c r="AH858" s="249">
        <v>0</v>
      </c>
      <c r="AI858" s="249">
        <v>0</v>
      </c>
      <c r="AJ858" s="249">
        <v>45186919.32</v>
      </c>
      <c r="AK858" s="249">
        <v>2727117.22</v>
      </c>
      <c r="AL858" s="249">
        <v>813908.42</v>
      </c>
      <c r="AM858" s="91">
        <v>0</v>
      </c>
      <c r="AN858" s="249">
        <v>2813542.74</v>
      </c>
      <c r="AO858" s="249">
        <v>0</v>
      </c>
      <c r="AP858" s="249">
        <v>0</v>
      </c>
      <c r="AQ858" s="249">
        <v>0</v>
      </c>
      <c r="AR858" s="249">
        <v>0</v>
      </c>
      <c r="AS858" s="249">
        <v>62506260.079999998</v>
      </c>
      <c r="AT858" s="249">
        <v>19914336.41</v>
      </c>
      <c r="AU858" s="249">
        <v>13559768.029999999</v>
      </c>
      <c r="AV858" s="92">
        <v>45138</v>
      </c>
      <c r="AW858" t="s">
        <v>6</v>
      </c>
      <c r="AX858">
        <v>2023</v>
      </c>
      <c r="AY858" t="s">
        <v>160</v>
      </c>
    </row>
    <row r="859" spans="1:51" x14ac:dyDescent="0.25">
      <c r="A859" s="247">
        <v>66</v>
      </c>
      <c r="B859" s="248" t="s">
        <v>61</v>
      </c>
      <c r="C859" s="249">
        <v>14359617.449999999</v>
      </c>
      <c r="D859" s="249">
        <v>0</v>
      </c>
      <c r="E859" s="249">
        <v>0</v>
      </c>
      <c r="F859" s="249">
        <v>0</v>
      </c>
      <c r="G859" s="249">
        <v>0</v>
      </c>
      <c r="H859" s="91">
        <v>0</v>
      </c>
      <c r="I859" s="91">
        <v>0</v>
      </c>
      <c r="J859" s="249">
        <v>0</v>
      </c>
      <c r="K859" s="249">
        <v>588517.43999999994</v>
      </c>
      <c r="L859" s="91">
        <v>0</v>
      </c>
      <c r="M859" s="249">
        <v>0</v>
      </c>
      <c r="N859" s="249">
        <v>0</v>
      </c>
      <c r="O859" s="249">
        <v>0</v>
      </c>
      <c r="P859" s="249">
        <v>0</v>
      </c>
      <c r="Q859" s="91">
        <v>0</v>
      </c>
      <c r="R859" s="91">
        <v>0</v>
      </c>
      <c r="S859" s="91">
        <v>0</v>
      </c>
      <c r="T859" s="249">
        <v>588517.43999999994</v>
      </c>
      <c r="U859" s="249">
        <v>245571.23</v>
      </c>
      <c r="V859" s="249">
        <v>4587991.43</v>
      </c>
      <c r="W859" s="249">
        <v>0</v>
      </c>
      <c r="X859" s="249">
        <v>5106158.0999999996</v>
      </c>
      <c r="Y859" s="249">
        <v>0</v>
      </c>
      <c r="Z859" s="249">
        <v>0</v>
      </c>
      <c r="AA859" s="249">
        <v>0</v>
      </c>
      <c r="AB859" s="249">
        <v>0</v>
      </c>
      <c r="AC859" s="330">
        <v>0</v>
      </c>
      <c r="AD859" s="249">
        <v>0</v>
      </c>
      <c r="AE859" s="249">
        <v>0</v>
      </c>
      <c r="AF859" s="249">
        <v>0</v>
      </c>
      <c r="AG859" s="249">
        <v>0</v>
      </c>
      <c r="AH859" s="249">
        <v>0</v>
      </c>
      <c r="AI859" s="249">
        <v>0</v>
      </c>
      <c r="AJ859" s="249">
        <v>0</v>
      </c>
      <c r="AK859" s="249">
        <v>0</v>
      </c>
      <c r="AL859" s="249">
        <v>902742.21</v>
      </c>
      <c r="AM859" s="91">
        <v>0</v>
      </c>
      <c r="AN859" s="249">
        <v>1678380.08</v>
      </c>
      <c r="AO859" s="249">
        <v>1250256.96</v>
      </c>
      <c r="AP859" s="249">
        <v>0</v>
      </c>
      <c r="AQ859" s="249">
        <v>0</v>
      </c>
      <c r="AR859" s="249">
        <v>0</v>
      </c>
      <c r="AS859" s="249">
        <v>9939720.7599999998</v>
      </c>
      <c r="AT859" s="249">
        <v>3831379.25</v>
      </c>
      <c r="AU859" s="249">
        <v>0</v>
      </c>
      <c r="AV859" s="92">
        <v>45138</v>
      </c>
      <c r="AW859" t="s">
        <v>6</v>
      </c>
      <c r="AX859">
        <v>2023</v>
      </c>
      <c r="AY859" t="s">
        <v>178</v>
      </c>
    </row>
    <row r="860" spans="1:51" x14ac:dyDescent="0.25">
      <c r="A860" s="247">
        <v>44</v>
      </c>
      <c r="B860" s="248" t="s">
        <v>62</v>
      </c>
      <c r="C860" s="249">
        <v>37238198.119999997</v>
      </c>
      <c r="D860" s="249">
        <v>21181.309999999998</v>
      </c>
      <c r="E860" s="249">
        <v>0</v>
      </c>
      <c r="F860" s="249">
        <v>0</v>
      </c>
      <c r="G860" s="249">
        <v>205320.23</v>
      </c>
      <c r="H860" s="91">
        <v>0</v>
      </c>
      <c r="I860" s="91">
        <v>0</v>
      </c>
      <c r="J860" s="249">
        <v>146628.88</v>
      </c>
      <c r="K860" s="249">
        <v>2255435.52</v>
      </c>
      <c r="L860" s="91">
        <v>0</v>
      </c>
      <c r="M860" s="249">
        <v>11513473.41</v>
      </c>
      <c r="N860" s="249">
        <v>13764008.029999999</v>
      </c>
      <c r="O860" s="249">
        <v>25277481.439999998</v>
      </c>
      <c r="P860" s="249">
        <v>792731.41</v>
      </c>
      <c r="Q860" s="91">
        <v>0</v>
      </c>
      <c r="R860" s="91">
        <v>0</v>
      </c>
      <c r="S860" s="91">
        <v>0</v>
      </c>
      <c r="T860" s="249">
        <v>28698778.789999999</v>
      </c>
      <c r="U860" s="249">
        <v>310361.11</v>
      </c>
      <c r="V860" s="249">
        <v>184221.49</v>
      </c>
      <c r="W860" s="249">
        <v>217718.65</v>
      </c>
      <c r="X860" s="249">
        <v>0</v>
      </c>
      <c r="Y860" s="249">
        <v>149310.26</v>
      </c>
      <c r="Z860" s="249">
        <v>0</v>
      </c>
      <c r="AA860" s="249">
        <v>3723.87</v>
      </c>
      <c r="AB860" s="249">
        <v>0</v>
      </c>
      <c r="AC860" s="330">
        <v>1331958.98</v>
      </c>
      <c r="AD860" s="249">
        <v>1120140.71</v>
      </c>
      <c r="AE860" s="249">
        <v>16093.34</v>
      </c>
      <c r="AF860" s="249">
        <v>0</v>
      </c>
      <c r="AG860" s="249">
        <v>0</v>
      </c>
      <c r="AH860" s="249">
        <v>0</v>
      </c>
      <c r="AI860" s="249">
        <v>0</v>
      </c>
      <c r="AJ860" s="249">
        <v>119362.97</v>
      </c>
      <c r="AK860" s="249">
        <v>2913861.0900000003</v>
      </c>
      <c r="AL860" s="249">
        <v>15649</v>
      </c>
      <c r="AM860" s="91">
        <v>0</v>
      </c>
      <c r="AN860" s="249">
        <v>507113.11</v>
      </c>
      <c r="AO860" s="249">
        <v>0</v>
      </c>
      <c r="AP860" s="249">
        <v>73825.67</v>
      </c>
      <c r="AQ860" s="249">
        <v>0</v>
      </c>
      <c r="AR860" s="249">
        <v>0</v>
      </c>
      <c r="AS860" s="249">
        <v>3452891.38</v>
      </c>
      <c r="AT860" s="249">
        <v>5086527.95</v>
      </c>
      <c r="AU860" s="249">
        <v>1576079.08</v>
      </c>
      <c r="AV860" s="92">
        <v>45138</v>
      </c>
      <c r="AW860" t="s">
        <v>6</v>
      </c>
      <c r="AX860">
        <v>2023</v>
      </c>
      <c r="AY860" t="s">
        <v>167</v>
      </c>
    </row>
    <row r="861" spans="1:51" x14ac:dyDescent="0.25">
      <c r="A861" s="247">
        <v>113</v>
      </c>
      <c r="B861" s="248" t="s">
        <v>63</v>
      </c>
      <c r="C861" s="249">
        <v>22731214.100000001</v>
      </c>
      <c r="D861" s="249">
        <v>0</v>
      </c>
      <c r="E861" s="249">
        <v>0</v>
      </c>
      <c r="F861" s="249">
        <v>0</v>
      </c>
      <c r="G861" s="249">
        <v>73.139999999999873</v>
      </c>
      <c r="H861" s="91">
        <v>0</v>
      </c>
      <c r="I861" s="91">
        <v>0</v>
      </c>
      <c r="J861" s="249">
        <v>83606.460000000006</v>
      </c>
      <c r="K861" s="249">
        <v>20645.72</v>
      </c>
      <c r="L861" s="91">
        <v>0</v>
      </c>
      <c r="M861" s="249">
        <v>4328839.34</v>
      </c>
      <c r="N861" s="249">
        <v>12833095.59</v>
      </c>
      <c r="O861" s="249">
        <v>17161934.93</v>
      </c>
      <c r="P861" s="249">
        <v>296282.17000000004</v>
      </c>
      <c r="Q861" s="91">
        <v>0</v>
      </c>
      <c r="R861" s="91">
        <v>0</v>
      </c>
      <c r="S861" s="91">
        <v>0</v>
      </c>
      <c r="T861" s="249">
        <v>17562542.420000002</v>
      </c>
      <c r="U861" s="249">
        <v>213201.8</v>
      </c>
      <c r="V861" s="249">
        <v>65063.85</v>
      </c>
      <c r="W861" s="249">
        <v>0</v>
      </c>
      <c r="X861" s="249">
        <v>267581.7</v>
      </c>
      <c r="Y861" s="249">
        <v>24847.200000000001</v>
      </c>
      <c r="Z861" s="249">
        <v>0</v>
      </c>
      <c r="AA861" s="249">
        <v>996875.18</v>
      </c>
      <c r="AB861" s="249">
        <v>0</v>
      </c>
      <c r="AC861" s="330">
        <v>988059.53</v>
      </c>
      <c r="AD861" s="249">
        <v>0</v>
      </c>
      <c r="AE861" s="249">
        <v>1130187.8899999999</v>
      </c>
      <c r="AF861" s="249">
        <v>0</v>
      </c>
      <c r="AG861" s="249">
        <v>0</v>
      </c>
      <c r="AH861" s="249">
        <v>0</v>
      </c>
      <c r="AI861" s="249">
        <v>0</v>
      </c>
      <c r="AJ861" s="249">
        <v>10054</v>
      </c>
      <c r="AK861" s="249">
        <v>856873.09000000008</v>
      </c>
      <c r="AL861" s="249">
        <v>37369</v>
      </c>
      <c r="AM861" s="91">
        <v>0</v>
      </c>
      <c r="AN861" s="249">
        <v>536444.89</v>
      </c>
      <c r="AO861" s="249">
        <v>0</v>
      </c>
      <c r="AP861" s="249">
        <v>4111.95</v>
      </c>
      <c r="AQ861" s="249">
        <v>0</v>
      </c>
      <c r="AR861" s="249">
        <v>0</v>
      </c>
      <c r="AS861" s="249">
        <v>3695871.1499999994</v>
      </c>
      <c r="AT861" s="249">
        <v>1472800.53</v>
      </c>
      <c r="AU861" s="249">
        <v>38001.599999999999</v>
      </c>
      <c r="AV861" s="92">
        <v>45138</v>
      </c>
      <c r="AW861" t="s">
        <v>6</v>
      </c>
      <c r="AX861">
        <v>2023</v>
      </c>
      <c r="AY861" t="s">
        <v>171</v>
      </c>
    </row>
    <row r="862" spans="1:51" x14ac:dyDescent="0.25">
      <c r="A862" s="247">
        <v>98</v>
      </c>
      <c r="B862" s="248" t="s">
        <v>64</v>
      </c>
      <c r="C862" s="249">
        <v>58685126.890000001</v>
      </c>
      <c r="D862" s="249">
        <v>185423.79</v>
      </c>
      <c r="E862" s="249">
        <v>0</v>
      </c>
      <c r="F862" s="249">
        <v>0</v>
      </c>
      <c r="G862" s="249">
        <v>208947.25</v>
      </c>
      <c r="H862" s="91">
        <v>0</v>
      </c>
      <c r="I862" s="91">
        <v>0</v>
      </c>
      <c r="J862" s="249">
        <v>2245245.9</v>
      </c>
      <c r="K862" s="249">
        <v>1135949.1500000001</v>
      </c>
      <c r="L862" s="91">
        <v>0</v>
      </c>
      <c r="M862" s="249">
        <v>27648907</v>
      </c>
      <c r="N862" s="249">
        <v>954663.06</v>
      </c>
      <c r="O862" s="249">
        <v>28603570.059999999</v>
      </c>
      <c r="P862" s="249">
        <v>384639.12</v>
      </c>
      <c r="Q862" s="91">
        <v>0</v>
      </c>
      <c r="R862" s="91">
        <v>0</v>
      </c>
      <c r="S862" s="91">
        <v>0</v>
      </c>
      <c r="T862" s="249">
        <v>32763775.27</v>
      </c>
      <c r="U862" s="249">
        <v>87808.65</v>
      </c>
      <c r="V862" s="249">
        <v>51396.44</v>
      </c>
      <c r="W862" s="249">
        <v>0</v>
      </c>
      <c r="X862" s="249">
        <v>306508.44</v>
      </c>
      <c r="Y862" s="249">
        <v>17907</v>
      </c>
      <c r="Z862" s="249">
        <v>0</v>
      </c>
      <c r="AA862" s="249">
        <v>665399.23</v>
      </c>
      <c r="AB862" s="249">
        <v>0</v>
      </c>
      <c r="AC862" s="330">
        <v>7088643.2200000007</v>
      </c>
      <c r="AD862" s="249">
        <v>2163941.54</v>
      </c>
      <c r="AE862" s="249">
        <v>924425.99</v>
      </c>
      <c r="AF862" s="249">
        <v>0</v>
      </c>
      <c r="AG862" s="249">
        <v>0</v>
      </c>
      <c r="AH862" s="249">
        <v>0</v>
      </c>
      <c r="AI862" s="249">
        <v>0</v>
      </c>
      <c r="AJ862" s="249">
        <v>169619.96</v>
      </c>
      <c r="AK862" s="249">
        <v>2997923.0700000003</v>
      </c>
      <c r="AL862" s="249">
        <v>373934.60000000003</v>
      </c>
      <c r="AM862" s="91">
        <v>0</v>
      </c>
      <c r="AN862" s="249">
        <v>2045843.7699999998</v>
      </c>
      <c r="AO862" s="249">
        <v>0</v>
      </c>
      <c r="AP862" s="249">
        <v>18014.45</v>
      </c>
      <c r="AQ862" s="249">
        <v>0</v>
      </c>
      <c r="AR862" s="249">
        <v>0</v>
      </c>
      <c r="AS862" s="249">
        <v>11475650.470000001</v>
      </c>
      <c r="AT862" s="249">
        <v>14445701.149999999</v>
      </c>
      <c r="AU862" s="249">
        <v>9009985.2599999998</v>
      </c>
      <c r="AV862" s="92">
        <v>45138</v>
      </c>
      <c r="AW862" t="s">
        <v>6</v>
      </c>
      <c r="AX862">
        <v>2023</v>
      </c>
      <c r="AY862" t="s">
        <v>165</v>
      </c>
    </row>
    <row r="863" spans="1:51" x14ac:dyDescent="0.25">
      <c r="A863" s="247">
        <v>1</v>
      </c>
      <c r="B863" s="248" t="s">
        <v>65</v>
      </c>
      <c r="C863" s="249">
        <v>11178796.750000002</v>
      </c>
      <c r="D863" s="249">
        <v>0</v>
      </c>
      <c r="E863" s="249">
        <v>0</v>
      </c>
      <c r="F863" s="249">
        <v>0</v>
      </c>
      <c r="G863" s="249">
        <v>2982.4</v>
      </c>
      <c r="H863" s="91">
        <v>0</v>
      </c>
      <c r="I863" s="91">
        <v>0</v>
      </c>
      <c r="J863" s="249">
        <v>10201.69</v>
      </c>
      <c r="K863" s="249">
        <v>5392.6900000000005</v>
      </c>
      <c r="L863" s="91">
        <v>0</v>
      </c>
      <c r="M863" s="249">
        <v>13277.85</v>
      </c>
      <c r="N863" s="249">
        <v>1036560.86</v>
      </c>
      <c r="O863" s="249">
        <v>1049838.71</v>
      </c>
      <c r="P863" s="249">
        <v>11956.91</v>
      </c>
      <c r="Q863" s="91">
        <v>0</v>
      </c>
      <c r="R863" s="91">
        <v>0</v>
      </c>
      <c r="S863" s="91">
        <v>0</v>
      </c>
      <c r="T863" s="249">
        <v>1080372.3999999999</v>
      </c>
      <c r="U863" s="249">
        <v>50050.92</v>
      </c>
      <c r="V863" s="249">
        <v>23912.639999999999</v>
      </c>
      <c r="W863" s="249">
        <v>0</v>
      </c>
      <c r="X863" s="249">
        <v>0</v>
      </c>
      <c r="Y863" s="249">
        <v>-31317.97</v>
      </c>
      <c r="Z863" s="249">
        <v>0</v>
      </c>
      <c r="AA863" s="249">
        <v>43776.82</v>
      </c>
      <c r="AB863" s="249">
        <v>0</v>
      </c>
      <c r="AC863" s="330">
        <v>262096.02000000002</v>
      </c>
      <c r="AD863" s="249">
        <v>4302802.5500000007</v>
      </c>
      <c r="AE863" s="249">
        <v>39576.6</v>
      </c>
      <c r="AF863" s="249">
        <v>0</v>
      </c>
      <c r="AG863" s="249">
        <v>0</v>
      </c>
      <c r="AH863" s="249">
        <v>0</v>
      </c>
      <c r="AI863" s="249">
        <v>0</v>
      </c>
      <c r="AJ863" s="249">
        <v>0</v>
      </c>
      <c r="AK863" s="249">
        <v>213044.11</v>
      </c>
      <c r="AL863" s="249">
        <v>119531.66</v>
      </c>
      <c r="AM863" s="91">
        <v>0</v>
      </c>
      <c r="AN863" s="249">
        <v>415010.6</v>
      </c>
      <c r="AO863" s="249">
        <v>0</v>
      </c>
      <c r="AP863" s="249">
        <v>12070</v>
      </c>
      <c r="AQ863" s="249">
        <v>0</v>
      </c>
      <c r="AR863" s="249">
        <v>0</v>
      </c>
      <c r="AS863" s="249">
        <v>4690897.58</v>
      </c>
      <c r="AT863" s="249">
        <v>5407526.7700000005</v>
      </c>
      <c r="AU863" s="249">
        <v>4647870.4000000004</v>
      </c>
      <c r="AV863" s="92">
        <v>45138</v>
      </c>
      <c r="AW863" t="s">
        <v>6</v>
      </c>
      <c r="AX863">
        <v>2023</v>
      </c>
      <c r="AY863" t="s">
        <v>177</v>
      </c>
    </row>
    <row r="864" spans="1:51" x14ac:dyDescent="0.25">
      <c r="A864" s="247">
        <v>109</v>
      </c>
      <c r="B864" s="248" t="s">
        <v>66</v>
      </c>
      <c r="C864" s="249">
        <v>335851561.38000005</v>
      </c>
      <c r="D864" s="249">
        <v>13433017.41</v>
      </c>
      <c r="E864" s="249">
        <v>0</v>
      </c>
      <c r="F864" s="249">
        <v>0</v>
      </c>
      <c r="G864" s="249">
        <v>0</v>
      </c>
      <c r="H864" s="91">
        <v>0</v>
      </c>
      <c r="I864" s="91">
        <v>0</v>
      </c>
      <c r="J864" s="249">
        <v>3349826.1199999996</v>
      </c>
      <c r="K864" s="249">
        <v>1484309.43</v>
      </c>
      <c r="L864" s="91">
        <v>0</v>
      </c>
      <c r="M864" s="249">
        <v>120423.88</v>
      </c>
      <c r="N864" s="249">
        <v>214236855.41000003</v>
      </c>
      <c r="O864" s="249">
        <v>214357279.29000002</v>
      </c>
      <c r="P864" s="249">
        <v>16063483.49</v>
      </c>
      <c r="Q864" s="91">
        <v>0</v>
      </c>
      <c r="R864" s="91">
        <v>0</v>
      </c>
      <c r="S864" s="91">
        <v>0</v>
      </c>
      <c r="T864" s="249">
        <v>248687915.74000004</v>
      </c>
      <c r="U864" s="249">
        <v>6417081.5899999999</v>
      </c>
      <c r="V864" s="249">
        <v>1349962.45</v>
      </c>
      <c r="W864" s="249">
        <v>0</v>
      </c>
      <c r="X864" s="249">
        <v>3179637.29</v>
      </c>
      <c r="Y864" s="249">
        <v>90729.27</v>
      </c>
      <c r="Z864" s="249">
        <v>0</v>
      </c>
      <c r="AA864" s="249">
        <v>26665575.16</v>
      </c>
      <c r="AB864" s="249">
        <v>0</v>
      </c>
      <c r="AC864" s="330">
        <v>27070558.970000003</v>
      </c>
      <c r="AD864" s="249">
        <v>0</v>
      </c>
      <c r="AE864" s="249">
        <v>83686.28</v>
      </c>
      <c r="AF864" s="249">
        <v>0</v>
      </c>
      <c r="AG864" s="249">
        <v>0</v>
      </c>
      <c r="AH864" s="249">
        <v>0</v>
      </c>
      <c r="AI864" s="249">
        <v>0</v>
      </c>
      <c r="AJ864" s="249">
        <v>19008426.620000001</v>
      </c>
      <c r="AK864" s="249">
        <v>2079760.8199999998</v>
      </c>
      <c r="AL864" s="249">
        <v>338704.22</v>
      </c>
      <c r="AM864" s="91">
        <v>0</v>
      </c>
      <c r="AN864" s="249">
        <v>741369.47</v>
      </c>
      <c r="AO864" s="249">
        <v>105840.94</v>
      </c>
      <c r="AP864" s="249">
        <v>2500</v>
      </c>
      <c r="AQ864" s="249">
        <v>0</v>
      </c>
      <c r="AR864" s="249">
        <v>0</v>
      </c>
      <c r="AS864" s="249">
        <v>83865657.63000001</v>
      </c>
      <c r="AT864" s="249">
        <v>3297988.01</v>
      </c>
      <c r="AU864" s="249">
        <v>29812.560000000001</v>
      </c>
      <c r="AV864" s="92">
        <v>45138</v>
      </c>
      <c r="AW864" t="s">
        <v>6</v>
      </c>
      <c r="AX864">
        <v>2023</v>
      </c>
      <c r="AY864" t="s">
        <v>157</v>
      </c>
    </row>
    <row r="865" spans="1:51" x14ac:dyDescent="0.25">
      <c r="A865" s="247">
        <v>25</v>
      </c>
      <c r="B865" s="248" t="s">
        <v>67</v>
      </c>
      <c r="C865" s="249">
        <v>20658612.380000003</v>
      </c>
      <c r="D865" s="249">
        <v>7538735.5500000007</v>
      </c>
      <c r="E865" s="249">
        <v>0</v>
      </c>
      <c r="F865" s="249">
        <v>0</v>
      </c>
      <c r="G865" s="249">
        <v>0</v>
      </c>
      <c r="H865" s="91">
        <v>0</v>
      </c>
      <c r="I865" s="91">
        <v>0</v>
      </c>
      <c r="J865" s="249">
        <v>0</v>
      </c>
      <c r="K865" s="249">
        <v>0</v>
      </c>
      <c r="L865" s="91">
        <v>0</v>
      </c>
      <c r="M865" s="249">
        <v>0</v>
      </c>
      <c r="N865" s="249">
        <v>0</v>
      </c>
      <c r="O865" s="249">
        <v>0</v>
      </c>
      <c r="P865" s="249">
        <v>13102576.08</v>
      </c>
      <c r="Q865" s="91">
        <v>0</v>
      </c>
      <c r="R865" s="91">
        <v>0</v>
      </c>
      <c r="S865" s="91">
        <v>0</v>
      </c>
      <c r="T865" s="249">
        <v>20641311.630000003</v>
      </c>
      <c r="U865" s="249">
        <v>0</v>
      </c>
      <c r="V865" s="249">
        <v>0</v>
      </c>
      <c r="W865" s="249">
        <v>0</v>
      </c>
      <c r="X865" s="249">
        <v>0</v>
      </c>
      <c r="Y865" s="249">
        <v>0</v>
      </c>
      <c r="Z865" s="249">
        <v>0</v>
      </c>
      <c r="AA865" s="249">
        <v>0</v>
      </c>
      <c r="AB865" s="249">
        <v>0</v>
      </c>
      <c r="AC865" s="330">
        <v>17300.61</v>
      </c>
      <c r="AD865" s="249">
        <v>0</v>
      </c>
      <c r="AE865" s="249">
        <v>0</v>
      </c>
      <c r="AF865" s="249">
        <v>0</v>
      </c>
      <c r="AG865" s="249">
        <v>0</v>
      </c>
      <c r="AH865" s="249">
        <v>0</v>
      </c>
      <c r="AI865" s="249">
        <v>0</v>
      </c>
      <c r="AJ865" s="249">
        <v>0</v>
      </c>
      <c r="AK865" s="249">
        <v>0</v>
      </c>
      <c r="AL865" s="249">
        <v>0</v>
      </c>
      <c r="AM865" s="91">
        <v>0</v>
      </c>
      <c r="AN865" s="249">
        <v>0</v>
      </c>
      <c r="AO865" s="249">
        <v>0</v>
      </c>
      <c r="AP865" s="249">
        <v>0</v>
      </c>
      <c r="AQ865" s="249">
        <v>0</v>
      </c>
      <c r="AR865" s="249">
        <v>0</v>
      </c>
      <c r="AS865" s="249">
        <v>17300.61</v>
      </c>
      <c r="AT865" s="249">
        <v>0</v>
      </c>
      <c r="AU865" s="249">
        <v>0</v>
      </c>
      <c r="AV865" s="92">
        <v>45138</v>
      </c>
      <c r="AW865" t="s">
        <v>6</v>
      </c>
      <c r="AX865">
        <v>2023</v>
      </c>
      <c r="AY865" t="s">
        <v>174</v>
      </c>
    </row>
    <row r="866" spans="1:51" x14ac:dyDescent="0.25">
      <c r="A866" s="247">
        <v>121</v>
      </c>
      <c r="B866" s="248" t="s">
        <v>68</v>
      </c>
      <c r="C866" s="249">
        <v>271979.23</v>
      </c>
      <c r="D866" s="249">
        <v>0</v>
      </c>
      <c r="E866" s="249">
        <v>0</v>
      </c>
      <c r="F866" s="249">
        <v>0</v>
      </c>
      <c r="G866" s="249">
        <v>0</v>
      </c>
      <c r="H866" s="91">
        <v>0</v>
      </c>
      <c r="I866" s="91">
        <v>0</v>
      </c>
      <c r="J866" s="249">
        <v>0</v>
      </c>
      <c r="K866" s="249">
        <v>0</v>
      </c>
      <c r="L866" s="91">
        <v>0</v>
      </c>
      <c r="M866" s="249">
        <v>0</v>
      </c>
      <c r="N866" s="249">
        <v>0</v>
      </c>
      <c r="O866" s="249">
        <v>0</v>
      </c>
      <c r="P866" s="249">
        <v>0</v>
      </c>
      <c r="Q866" s="91">
        <v>0</v>
      </c>
      <c r="R866" s="91">
        <v>0</v>
      </c>
      <c r="S866" s="91">
        <v>0</v>
      </c>
      <c r="T866" s="249">
        <v>0</v>
      </c>
      <c r="U866" s="249">
        <v>50365.82</v>
      </c>
      <c r="V866" s="249">
        <v>0</v>
      </c>
      <c r="W866" s="249">
        <v>0</v>
      </c>
      <c r="X866" s="249">
        <v>0</v>
      </c>
      <c r="Y866" s="249">
        <v>0</v>
      </c>
      <c r="Z866" s="249">
        <v>0</v>
      </c>
      <c r="AA866" s="249">
        <v>0</v>
      </c>
      <c r="AB866" s="249">
        <v>0</v>
      </c>
      <c r="AC866" s="330">
        <v>0</v>
      </c>
      <c r="AD866" s="249">
        <v>0</v>
      </c>
      <c r="AE866" s="249">
        <v>0</v>
      </c>
      <c r="AF866" s="249">
        <v>0</v>
      </c>
      <c r="AG866" s="249">
        <v>0</v>
      </c>
      <c r="AH866" s="249">
        <v>0</v>
      </c>
      <c r="AI866" s="249">
        <v>0</v>
      </c>
      <c r="AJ866" s="249">
        <v>136633.26999999999</v>
      </c>
      <c r="AK866" s="249">
        <v>67873.38</v>
      </c>
      <c r="AL866" s="249">
        <v>0</v>
      </c>
      <c r="AM866" s="91">
        <v>0</v>
      </c>
      <c r="AN866" s="249">
        <v>16238.15</v>
      </c>
      <c r="AO866" s="249">
        <v>0</v>
      </c>
      <c r="AP866" s="249">
        <v>868.61</v>
      </c>
      <c r="AQ866" s="249">
        <v>0</v>
      </c>
      <c r="AR866" s="249">
        <v>0</v>
      </c>
      <c r="AS866" s="249">
        <v>186999.09</v>
      </c>
      <c r="AT866" s="249">
        <v>84980.14</v>
      </c>
      <c r="AU866" s="249">
        <v>0</v>
      </c>
      <c r="AV866" s="92">
        <v>45138</v>
      </c>
      <c r="AW866" t="s">
        <v>6</v>
      </c>
      <c r="AX866">
        <v>2023</v>
      </c>
      <c r="AY866" t="s">
        <v>188</v>
      </c>
    </row>
    <row r="867" spans="1:51" x14ac:dyDescent="0.25">
      <c r="A867" s="247">
        <v>122</v>
      </c>
      <c r="B867" s="248" t="s">
        <v>69</v>
      </c>
      <c r="C867" s="249">
        <v>12368844.049999999</v>
      </c>
      <c r="D867" s="249">
        <v>0</v>
      </c>
      <c r="E867" s="249">
        <v>0</v>
      </c>
      <c r="F867" s="249">
        <v>0</v>
      </c>
      <c r="G867" s="249">
        <v>0</v>
      </c>
      <c r="H867" s="91">
        <v>0</v>
      </c>
      <c r="I867" s="91">
        <v>0</v>
      </c>
      <c r="J867" s="249">
        <v>0</v>
      </c>
      <c r="K867" s="249">
        <v>0</v>
      </c>
      <c r="L867" s="91">
        <v>0</v>
      </c>
      <c r="M867" s="249">
        <v>1346410.6300000001</v>
      </c>
      <c r="N867" s="249">
        <v>330950.59000000003</v>
      </c>
      <c r="O867" s="249">
        <v>1677361.2200000002</v>
      </c>
      <c r="P867" s="249">
        <v>3339221.79</v>
      </c>
      <c r="Q867" s="91">
        <v>0</v>
      </c>
      <c r="R867" s="91">
        <v>0</v>
      </c>
      <c r="S867" s="91">
        <v>0</v>
      </c>
      <c r="T867" s="249">
        <v>5016583.01</v>
      </c>
      <c r="U867" s="249">
        <v>0</v>
      </c>
      <c r="V867" s="249">
        <v>0</v>
      </c>
      <c r="W867" s="249">
        <v>0</v>
      </c>
      <c r="X867" s="249">
        <v>341680.5</v>
      </c>
      <c r="Y867" s="249">
        <v>0</v>
      </c>
      <c r="Z867" s="249">
        <v>0</v>
      </c>
      <c r="AA867" s="249">
        <v>1160617.1399999999</v>
      </c>
      <c r="AB867" s="249">
        <v>0</v>
      </c>
      <c r="AC867" s="330">
        <v>5181283.58</v>
      </c>
      <c r="AD867" s="249">
        <v>0</v>
      </c>
      <c r="AE867" s="249">
        <v>40</v>
      </c>
      <c r="AF867" s="249">
        <v>0</v>
      </c>
      <c r="AG867" s="249">
        <v>0</v>
      </c>
      <c r="AH867" s="249">
        <v>0</v>
      </c>
      <c r="AI867" s="249">
        <v>0</v>
      </c>
      <c r="AJ867" s="249">
        <v>522322.55</v>
      </c>
      <c r="AK867" s="249">
        <v>14736</v>
      </c>
      <c r="AL867" s="249">
        <v>0</v>
      </c>
      <c r="AM867" s="91">
        <v>0</v>
      </c>
      <c r="AN867" s="249">
        <v>72076.149999999994</v>
      </c>
      <c r="AO867" s="249">
        <v>0</v>
      </c>
      <c r="AP867" s="249">
        <v>0</v>
      </c>
      <c r="AQ867" s="249">
        <v>0</v>
      </c>
      <c r="AR867" s="249">
        <v>0</v>
      </c>
      <c r="AS867" s="249">
        <v>7205943.7699999996</v>
      </c>
      <c r="AT867" s="249">
        <v>146317.26999999999</v>
      </c>
      <c r="AU867" s="249">
        <v>59505.120000000003</v>
      </c>
      <c r="AV867" s="92">
        <v>45138</v>
      </c>
      <c r="AW867" t="s">
        <v>6</v>
      </c>
      <c r="AX867">
        <v>2023</v>
      </c>
      <c r="AY867" t="s">
        <v>267</v>
      </c>
    </row>
    <row r="868" spans="1:51" x14ac:dyDescent="0.25">
      <c r="A868" s="247">
        <v>13</v>
      </c>
      <c r="B868" s="248" t="s">
        <v>70</v>
      </c>
      <c r="C868" s="249">
        <v>2414904740.1700001</v>
      </c>
      <c r="D868" s="249">
        <v>265977.25</v>
      </c>
      <c r="E868" s="249">
        <v>0</v>
      </c>
      <c r="F868" s="249">
        <v>0</v>
      </c>
      <c r="G868" s="249">
        <v>1991694.39</v>
      </c>
      <c r="H868" s="91">
        <v>0</v>
      </c>
      <c r="I868" s="91">
        <v>0</v>
      </c>
      <c r="J868" s="249">
        <v>58801676.149999999</v>
      </c>
      <c r="K868" s="249">
        <v>20387849.879999999</v>
      </c>
      <c r="L868" s="91">
        <v>0</v>
      </c>
      <c r="M868" s="249">
        <v>1438361975.4300001</v>
      </c>
      <c r="N868" s="249">
        <v>541870977.59000003</v>
      </c>
      <c r="O868" s="249">
        <v>1980232953.02</v>
      </c>
      <c r="P868" s="249">
        <v>0</v>
      </c>
      <c r="Q868" s="91">
        <v>0</v>
      </c>
      <c r="R868" s="91">
        <v>0</v>
      </c>
      <c r="S868" s="91">
        <v>0</v>
      </c>
      <c r="T868" s="249">
        <v>2061680150.6900001</v>
      </c>
      <c r="U868" s="249">
        <v>8167313</v>
      </c>
      <c r="V868" s="249">
        <v>0</v>
      </c>
      <c r="W868" s="249">
        <v>109410.75</v>
      </c>
      <c r="X868" s="249">
        <v>2769648.26</v>
      </c>
      <c r="Y868" s="249">
        <v>462630.5</v>
      </c>
      <c r="Z868" s="249">
        <v>0</v>
      </c>
      <c r="AA868" s="249">
        <v>74829270.049999997</v>
      </c>
      <c r="AB868" s="249">
        <v>0</v>
      </c>
      <c r="AC868" s="330">
        <v>185330096.25999999</v>
      </c>
      <c r="AD868" s="249">
        <v>0</v>
      </c>
      <c r="AE868" s="249">
        <v>1935097.83</v>
      </c>
      <c r="AF868" s="249">
        <v>0</v>
      </c>
      <c r="AG868" s="249">
        <v>0</v>
      </c>
      <c r="AH868" s="249">
        <v>0</v>
      </c>
      <c r="AI868" s="249">
        <v>0</v>
      </c>
      <c r="AJ868" s="249">
        <v>1099530.67</v>
      </c>
      <c r="AK868" s="249">
        <v>28968977.390000001</v>
      </c>
      <c r="AL868" s="249">
        <v>38434358.310000002</v>
      </c>
      <c r="AM868" s="91">
        <v>0</v>
      </c>
      <c r="AN868" s="249">
        <v>10689891.039999999</v>
      </c>
      <c r="AO868" s="249">
        <v>0</v>
      </c>
      <c r="AP868" s="249">
        <v>10012</v>
      </c>
      <c r="AQ868" s="249">
        <v>0</v>
      </c>
      <c r="AR868" s="249">
        <v>0</v>
      </c>
      <c r="AS868" s="249">
        <v>274702997.31999999</v>
      </c>
      <c r="AT868" s="249">
        <v>78521591.700000003</v>
      </c>
      <c r="AU868" s="249">
        <v>418352.96</v>
      </c>
      <c r="AV868" s="92">
        <v>45138</v>
      </c>
      <c r="AW868" t="s">
        <v>6</v>
      </c>
      <c r="AX868">
        <v>2023</v>
      </c>
      <c r="AY868" t="s">
        <v>149</v>
      </c>
    </row>
    <row r="869" spans="1:51" x14ac:dyDescent="0.25">
      <c r="A869" s="247">
        <v>110</v>
      </c>
      <c r="B869" s="248" t="s">
        <v>71</v>
      </c>
      <c r="C869" s="249">
        <v>18271854.289999999</v>
      </c>
      <c r="D869" s="249">
        <v>0</v>
      </c>
      <c r="E869" s="249">
        <v>0</v>
      </c>
      <c r="F869" s="249">
        <v>0</v>
      </c>
      <c r="G869" s="249">
        <v>13630.44</v>
      </c>
      <c r="H869" s="91">
        <v>0</v>
      </c>
      <c r="I869" s="91">
        <v>0</v>
      </c>
      <c r="J869" s="249">
        <v>22098.5</v>
      </c>
      <c r="K869" s="249">
        <v>12204.66</v>
      </c>
      <c r="L869" s="91">
        <v>0</v>
      </c>
      <c r="M869" s="249">
        <v>117952.05</v>
      </c>
      <c r="N869" s="249">
        <v>2280105.44</v>
      </c>
      <c r="O869" s="249">
        <v>2398057.4899999998</v>
      </c>
      <c r="P869" s="249">
        <v>81203.73</v>
      </c>
      <c r="Q869" s="91">
        <v>0</v>
      </c>
      <c r="R869" s="91">
        <v>0</v>
      </c>
      <c r="S869" s="91">
        <v>0</v>
      </c>
      <c r="T869" s="249">
        <v>2527194.8199999998</v>
      </c>
      <c r="U869" s="249">
        <v>0</v>
      </c>
      <c r="V869" s="249">
        <v>0</v>
      </c>
      <c r="W869" s="249">
        <v>0</v>
      </c>
      <c r="X869" s="249">
        <v>7023.85</v>
      </c>
      <c r="Y869" s="249">
        <v>185747.03</v>
      </c>
      <c r="Z869" s="249">
        <v>0</v>
      </c>
      <c r="AA869" s="249">
        <v>0</v>
      </c>
      <c r="AB869" s="249">
        <v>0</v>
      </c>
      <c r="AC869" s="330">
        <v>0</v>
      </c>
      <c r="AD869" s="249">
        <v>0</v>
      </c>
      <c r="AE869" s="249">
        <v>19437.46</v>
      </c>
      <c r="AF869" s="249">
        <v>0</v>
      </c>
      <c r="AG869" s="249">
        <v>0</v>
      </c>
      <c r="AH869" s="249">
        <v>0</v>
      </c>
      <c r="AI869" s="249">
        <v>0</v>
      </c>
      <c r="AJ869" s="249">
        <v>33048.01</v>
      </c>
      <c r="AK869" s="249">
        <v>112014.27</v>
      </c>
      <c r="AL869" s="249">
        <v>238515.25</v>
      </c>
      <c r="AM869" s="91">
        <v>0</v>
      </c>
      <c r="AN869" s="249">
        <v>1172096.28</v>
      </c>
      <c r="AO869" s="249">
        <v>348676.02</v>
      </c>
      <c r="AP869" s="249">
        <v>3000</v>
      </c>
      <c r="AQ869" s="249">
        <v>0</v>
      </c>
      <c r="AR869" s="249">
        <v>0</v>
      </c>
      <c r="AS869" s="249">
        <v>245256.35</v>
      </c>
      <c r="AT869" s="249">
        <v>15499403.120000001</v>
      </c>
      <c r="AU869" s="249">
        <v>13625101.300000001</v>
      </c>
      <c r="AV869" s="92">
        <v>45138</v>
      </c>
      <c r="AW869" t="s">
        <v>6</v>
      </c>
      <c r="AX869">
        <v>2023</v>
      </c>
      <c r="AY869" t="s">
        <v>173</v>
      </c>
    </row>
    <row r="870" spans="1:51" x14ac:dyDescent="0.25">
      <c r="A870" s="247">
        <v>52</v>
      </c>
      <c r="B870" s="248" t="s">
        <v>72</v>
      </c>
      <c r="C870" s="249">
        <v>30299802.809999999</v>
      </c>
      <c r="D870" s="249">
        <v>0</v>
      </c>
      <c r="E870" s="249">
        <v>0</v>
      </c>
      <c r="F870" s="249">
        <v>0</v>
      </c>
      <c r="G870" s="249">
        <v>75338.64</v>
      </c>
      <c r="H870" s="91">
        <v>0</v>
      </c>
      <c r="I870" s="91">
        <v>0</v>
      </c>
      <c r="J870" s="249">
        <v>0</v>
      </c>
      <c r="K870" s="249">
        <v>301179.05</v>
      </c>
      <c r="L870" s="91">
        <v>0</v>
      </c>
      <c r="M870" s="249">
        <v>0</v>
      </c>
      <c r="N870" s="249">
        <v>0</v>
      </c>
      <c r="O870" s="249">
        <v>0</v>
      </c>
      <c r="P870" s="249">
        <v>31166.3</v>
      </c>
      <c r="Q870" s="91">
        <v>0</v>
      </c>
      <c r="R870" s="91">
        <v>0</v>
      </c>
      <c r="S870" s="91">
        <v>0</v>
      </c>
      <c r="T870" s="249">
        <v>407683.99</v>
      </c>
      <c r="U870" s="249">
        <v>387253.89</v>
      </c>
      <c r="V870" s="249">
        <v>51194.59</v>
      </c>
      <c r="W870" s="249">
        <v>10023.780000000001</v>
      </c>
      <c r="X870" s="249">
        <v>3713554.96</v>
      </c>
      <c r="Y870" s="249">
        <v>238039.91</v>
      </c>
      <c r="Z870" s="249">
        <v>0</v>
      </c>
      <c r="AA870" s="249">
        <v>0</v>
      </c>
      <c r="AB870" s="249">
        <v>0</v>
      </c>
      <c r="AC870" s="330">
        <v>8858387.3900000006</v>
      </c>
      <c r="AD870" s="249">
        <v>1008183.39</v>
      </c>
      <c r="AE870" s="249">
        <v>90769.22</v>
      </c>
      <c r="AF870" s="249">
        <v>0</v>
      </c>
      <c r="AG870" s="249">
        <v>0</v>
      </c>
      <c r="AH870" s="249">
        <v>0</v>
      </c>
      <c r="AI870" s="249">
        <v>0</v>
      </c>
      <c r="AJ870" s="249">
        <v>5565962.8399999999</v>
      </c>
      <c r="AK870" s="249">
        <v>3559351.48</v>
      </c>
      <c r="AL870" s="249">
        <v>530710.29</v>
      </c>
      <c r="AM870" s="91">
        <v>0</v>
      </c>
      <c r="AN870" s="249">
        <v>4264886.1100000003</v>
      </c>
      <c r="AO870" s="249">
        <v>6044.48</v>
      </c>
      <c r="AP870" s="249">
        <v>824772.75</v>
      </c>
      <c r="AQ870" s="249">
        <v>0</v>
      </c>
      <c r="AR870" s="249">
        <v>0</v>
      </c>
      <c r="AS870" s="249">
        <v>19923369.969999999</v>
      </c>
      <c r="AT870" s="249">
        <v>9968748.8500000015</v>
      </c>
      <c r="AU870" s="249">
        <v>782983.74</v>
      </c>
      <c r="AV870" s="92">
        <v>45138</v>
      </c>
      <c r="AW870" t="s">
        <v>6</v>
      </c>
      <c r="AX870">
        <v>2023</v>
      </c>
      <c r="AY870" t="s">
        <v>170</v>
      </c>
    </row>
    <row r="871" spans="1:51" x14ac:dyDescent="0.25">
      <c r="A871" s="247">
        <v>96</v>
      </c>
      <c r="B871" s="248" t="s">
        <v>73</v>
      </c>
      <c r="C871" s="249">
        <v>470150517.36000001</v>
      </c>
      <c r="D871" s="249">
        <v>78203.77</v>
      </c>
      <c r="E871" s="249">
        <v>0</v>
      </c>
      <c r="F871" s="249">
        <v>0</v>
      </c>
      <c r="G871" s="249">
        <v>326631.8</v>
      </c>
      <c r="H871" s="91">
        <v>0</v>
      </c>
      <c r="I871" s="91">
        <v>0</v>
      </c>
      <c r="J871" s="249">
        <v>3643797.6500000004</v>
      </c>
      <c r="K871" s="249">
        <v>1156163.1199999999</v>
      </c>
      <c r="L871" s="91">
        <v>0</v>
      </c>
      <c r="M871" s="249">
        <v>177202900.64000002</v>
      </c>
      <c r="N871" s="249">
        <v>226418072.23000002</v>
      </c>
      <c r="O871" s="249">
        <v>403620972.87</v>
      </c>
      <c r="P871" s="249">
        <v>1269527.05</v>
      </c>
      <c r="Q871" s="91">
        <v>0</v>
      </c>
      <c r="R871" s="91">
        <v>0</v>
      </c>
      <c r="S871" s="91">
        <v>0</v>
      </c>
      <c r="T871" s="249">
        <v>410095296.26000005</v>
      </c>
      <c r="U871" s="249">
        <v>5421759.3099999996</v>
      </c>
      <c r="V871" s="249">
        <v>891893.2300000001</v>
      </c>
      <c r="W871" s="249">
        <v>521308.79</v>
      </c>
      <c r="X871" s="249">
        <v>1994964.19</v>
      </c>
      <c r="Y871" s="249">
        <v>333761.08</v>
      </c>
      <c r="Z871" s="249">
        <v>0</v>
      </c>
      <c r="AA871" s="249">
        <v>124779.02</v>
      </c>
      <c r="AB871" s="249">
        <v>0</v>
      </c>
      <c r="AC871" s="330">
        <v>25064524.27</v>
      </c>
      <c r="AD871" s="249">
        <v>2343898.48</v>
      </c>
      <c r="AE871" s="249">
        <v>2031971.68</v>
      </c>
      <c r="AF871" s="249">
        <v>0</v>
      </c>
      <c r="AG871" s="249">
        <v>0</v>
      </c>
      <c r="AH871" s="249">
        <v>0</v>
      </c>
      <c r="AI871" s="249">
        <v>0</v>
      </c>
      <c r="AJ871" s="249">
        <v>665298.44000000006</v>
      </c>
      <c r="AK871" s="249">
        <v>3167852.84</v>
      </c>
      <c r="AL871" s="249">
        <v>1949992.78</v>
      </c>
      <c r="AM871" s="91">
        <v>0</v>
      </c>
      <c r="AN871" s="249">
        <v>6040511.21</v>
      </c>
      <c r="AO871" s="249">
        <v>0</v>
      </c>
      <c r="AP871" s="249">
        <v>279634.71000000002</v>
      </c>
      <c r="AQ871" s="249">
        <v>0</v>
      </c>
      <c r="AR871" s="249">
        <v>0</v>
      </c>
      <c r="AS871" s="249">
        <v>39394158.489999995</v>
      </c>
      <c r="AT871" s="249">
        <v>20661062.609999999</v>
      </c>
      <c r="AU871" s="249">
        <v>9223071.0700000003</v>
      </c>
      <c r="AV871" s="92">
        <v>45138</v>
      </c>
      <c r="AW871" t="s">
        <v>6</v>
      </c>
      <c r="AX871">
        <v>2023</v>
      </c>
      <c r="AY871" t="s">
        <v>153</v>
      </c>
    </row>
    <row r="872" spans="1:51" x14ac:dyDescent="0.25">
      <c r="A872" s="247">
        <v>103</v>
      </c>
      <c r="B872" s="248" t="s">
        <v>74</v>
      </c>
      <c r="C872" s="249">
        <v>1570440.34</v>
      </c>
      <c r="D872" s="249">
        <v>0</v>
      </c>
      <c r="E872" s="249">
        <v>0</v>
      </c>
      <c r="F872" s="249">
        <v>0</v>
      </c>
      <c r="G872" s="249">
        <v>0</v>
      </c>
      <c r="H872" s="91">
        <v>0</v>
      </c>
      <c r="I872" s="91">
        <v>0</v>
      </c>
      <c r="J872" s="249">
        <v>0</v>
      </c>
      <c r="K872" s="249">
        <v>0</v>
      </c>
      <c r="L872" s="91">
        <v>0</v>
      </c>
      <c r="M872" s="249">
        <v>45468.32</v>
      </c>
      <c r="N872" s="249">
        <v>0</v>
      </c>
      <c r="O872" s="249">
        <v>45468.32</v>
      </c>
      <c r="P872" s="249">
        <v>0</v>
      </c>
      <c r="Q872" s="91">
        <v>0</v>
      </c>
      <c r="R872" s="91">
        <v>0</v>
      </c>
      <c r="S872" s="91">
        <v>0</v>
      </c>
      <c r="T872" s="249">
        <v>45468.32</v>
      </c>
      <c r="U872" s="249">
        <v>26519.56</v>
      </c>
      <c r="V872" s="249">
        <v>0</v>
      </c>
      <c r="W872" s="249">
        <v>0</v>
      </c>
      <c r="X872" s="249">
        <v>0</v>
      </c>
      <c r="Y872" s="249">
        <v>0</v>
      </c>
      <c r="Z872" s="249">
        <v>0</v>
      </c>
      <c r="AA872" s="249">
        <v>0</v>
      </c>
      <c r="AB872" s="249">
        <v>0</v>
      </c>
      <c r="AC872" s="330">
        <v>2187.69</v>
      </c>
      <c r="AD872" s="249">
        <v>163488.23000000001</v>
      </c>
      <c r="AE872" s="249">
        <v>2623.5</v>
      </c>
      <c r="AF872" s="249">
        <v>0</v>
      </c>
      <c r="AG872" s="249">
        <v>0</v>
      </c>
      <c r="AH872" s="249">
        <v>0</v>
      </c>
      <c r="AI872" s="249">
        <v>0</v>
      </c>
      <c r="AJ872" s="249">
        <v>0</v>
      </c>
      <c r="AK872" s="249">
        <v>1245.18</v>
      </c>
      <c r="AL872" s="249">
        <v>17363.43</v>
      </c>
      <c r="AM872" s="91">
        <v>0</v>
      </c>
      <c r="AN872" s="249">
        <v>96180.95</v>
      </c>
      <c r="AO872" s="249">
        <v>0</v>
      </c>
      <c r="AP872" s="249">
        <v>11151.09</v>
      </c>
      <c r="AQ872" s="249">
        <v>0</v>
      </c>
      <c r="AR872" s="249">
        <v>0</v>
      </c>
      <c r="AS872" s="249">
        <v>194818.98</v>
      </c>
      <c r="AT872" s="249">
        <v>1330153.04</v>
      </c>
      <c r="AU872" s="249">
        <v>1204212.3899999999</v>
      </c>
      <c r="AV872" s="92">
        <v>45138</v>
      </c>
      <c r="AW872" t="s">
        <v>6</v>
      </c>
      <c r="AX872">
        <v>2023</v>
      </c>
      <c r="AY872" t="s">
        <v>184</v>
      </c>
    </row>
    <row r="873" spans="1:51" x14ac:dyDescent="0.25">
      <c r="A873" s="247">
        <v>23</v>
      </c>
      <c r="B873" s="248" t="s">
        <v>75</v>
      </c>
      <c r="C873" s="249">
        <v>273556867.62</v>
      </c>
      <c r="D873" s="249">
        <v>408880.5</v>
      </c>
      <c r="E873" s="249">
        <v>0</v>
      </c>
      <c r="F873" s="249">
        <v>0</v>
      </c>
      <c r="G873" s="249">
        <v>128849.74000000002</v>
      </c>
      <c r="H873" s="91">
        <v>0</v>
      </c>
      <c r="I873" s="91">
        <v>0</v>
      </c>
      <c r="J873" s="249">
        <v>3954544.4099999997</v>
      </c>
      <c r="K873" s="249">
        <v>1701370.85</v>
      </c>
      <c r="L873" s="91">
        <v>0</v>
      </c>
      <c r="M873" s="249">
        <v>17172212.940000001</v>
      </c>
      <c r="N873" s="249">
        <v>61769165.350000001</v>
      </c>
      <c r="O873" s="249">
        <v>78941378.290000007</v>
      </c>
      <c r="P873" s="249">
        <v>0</v>
      </c>
      <c r="Q873" s="91">
        <v>0</v>
      </c>
      <c r="R873" s="91">
        <v>0</v>
      </c>
      <c r="S873" s="91">
        <v>0</v>
      </c>
      <c r="T873" s="249">
        <v>85135023.789999992</v>
      </c>
      <c r="U873" s="249">
        <v>74060067.510000005</v>
      </c>
      <c r="V873" s="249">
        <v>28255956.800000001</v>
      </c>
      <c r="W873" s="249">
        <v>2218444.1</v>
      </c>
      <c r="X873" s="249">
        <v>8973231</v>
      </c>
      <c r="Y873" s="249">
        <v>4465413.51</v>
      </c>
      <c r="Z873" s="249">
        <v>0</v>
      </c>
      <c r="AA873" s="249">
        <v>1411659.59</v>
      </c>
      <c r="AB873" s="249">
        <v>0</v>
      </c>
      <c r="AC873" s="330">
        <v>30064125.969999999</v>
      </c>
      <c r="AD873" s="249">
        <v>3147580.99</v>
      </c>
      <c r="AE873" s="249">
        <v>5506083.6100000003</v>
      </c>
      <c r="AF873" s="249">
        <v>0</v>
      </c>
      <c r="AG873" s="249">
        <v>0</v>
      </c>
      <c r="AH873" s="249">
        <v>0</v>
      </c>
      <c r="AI873" s="249">
        <v>0</v>
      </c>
      <c r="AJ873" s="249">
        <v>4728652.68</v>
      </c>
      <c r="AK873" s="249">
        <v>4599445.66</v>
      </c>
      <c r="AL873" s="249">
        <v>1431006.86</v>
      </c>
      <c r="AM873" s="91">
        <v>0</v>
      </c>
      <c r="AN873" s="249">
        <v>12492328.960000001</v>
      </c>
      <c r="AO873" s="249">
        <v>0</v>
      </c>
      <c r="AP873" s="249">
        <v>923450.53</v>
      </c>
      <c r="AQ873" s="249">
        <v>0</v>
      </c>
      <c r="AR873" s="249">
        <v>0</v>
      </c>
      <c r="AS873" s="249">
        <v>162831215.76000005</v>
      </c>
      <c r="AT873" s="249">
        <v>25590628.07</v>
      </c>
      <c r="AU873" s="249">
        <v>6144396.0599999996</v>
      </c>
      <c r="AV873" s="92">
        <v>45138</v>
      </c>
      <c r="AW873" t="s">
        <v>6</v>
      </c>
      <c r="AX873">
        <v>2023</v>
      </c>
      <c r="AY873" t="s">
        <v>159</v>
      </c>
    </row>
    <row r="874" spans="1:51" x14ac:dyDescent="0.25">
      <c r="A874" s="247">
        <v>62</v>
      </c>
      <c r="B874" s="248" t="s">
        <v>203</v>
      </c>
      <c r="C874" s="249">
        <v>34520712.870000005</v>
      </c>
      <c r="D874" s="249">
        <v>3023314.77</v>
      </c>
      <c r="E874" s="249">
        <v>0</v>
      </c>
      <c r="F874" s="249">
        <v>0</v>
      </c>
      <c r="G874" s="249">
        <v>0</v>
      </c>
      <c r="H874" s="91">
        <v>0</v>
      </c>
      <c r="I874" s="91">
        <v>0</v>
      </c>
      <c r="J874" s="249">
        <v>0</v>
      </c>
      <c r="K874" s="249">
        <v>0</v>
      </c>
      <c r="L874" s="91">
        <v>0</v>
      </c>
      <c r="M874" s="249">
        <v>0</v>
      </c>
      <c r="N874" s="249">
        <v>0</v>
      </c>
      <c r="O874" s="249">
        <v>0</v>
      </c>
      <c r="P874" s="249">
        <v>31484687.969999999</v>
      </c>
      <c r="Q874" s="91">
        <v>0</v>
      </c>
      <c r="R874" s="91">
        <v>0</v>
      </c>
      <c r="S874" s="91">
        <v>0</v>
      </c>
      <c r="T874" s="249">
        <v>34508002.740000002</v>
      </c>
      <c r="U874" s="249">
        <v>0</v>
      </c>
      <c r="V874" s="249">
        <v>0</v>
      </c>
      <c r="W874" s="249">
        <v>0</v>
      </c>
      <c r="X874" s="249">
        <v>0</v>
      </c>
      <c r="Y874" s="249">
        <v>0</v>
      </c>
      <c r="Z874" s="249">
        <v>0</v>
      </c>
      <c r="AA874" s="249">
        <v>0</v>
      </c>
      <c r="AB874" s="249">
        <v>0</v>
      </c>
      <c r="AC874" s="330">
        <v>0</v>
      </c>
      <c r="AD874" s="249">
        <v>0</v>
      </c>
      <c r="AE874" s="249">
        <v>0</v>
      </c>
      <c r="AF874" s="249">
        <v>0</v>
      </c>
      <c r="AG874" s="249">
        <v>0</v>
      </c>
      <c r="AH874" s="249">
        <v>0</v>
      </c>
      <c r="AI874" s="249">
        <v>0</v>
      </c>
      <c r="AJ874" s="249">
        <v>0</v>
      </c>
      <c r="AK874" s="249">
        <v>12710.13</v>
      </c>
      <c r="AL874" s="249">
        <v>0</v>
      </c>
      <c r="AM874" s="91">
        <v>0</v>
      </c>
      <c r="AN874" s="249">
        <v>0</v>
      </c>
      <c r="AO874" s="249">
        <v>0</v>
      </c>
      <c r="AP874" s="249">
        <v>0</v>
      </c>
      <c r="AQ874" s="249">
        <v>0</v>
      </c>
      <c r="AR874" s="249">
        <v>0</v>
      </c>
      <c r="AS874" s="249">
        <v>0</v>
      </c>
      <c r="AT874" s="249">
        <v>12710.13</v>
      </c>
      <c r="AU874" s="249">
        <v>0</v>
      </c>
      <c r="AV874" s="92">
        <v>45138</v>
      </c>
      <c r="AW874" t="s">
        <v>6</v>
      </c>
      <c r="AX874">
        <v>2023</v>
      </c>
      <c r="AY874" t="s">
        <v>169</v>
      </c>
    </row>
    <row r="875" spans="1:51" x14ac:dyDescent="0.25">
      <c r="A875" s="247">
        <v>114</v>
      </c>
      <c r="B875" s="248" t="s">
        <v>76</v>
      </c>
      <c r="C875" s="249">
        <v>453590409.12</v>
      </c>
      <c r="D875" s="249">
        <v>0</v>
      </c>
      <c r="E875" s="249">
        <v>0</v>
      </c>
      <c r="F875" s="249">
        <v>0</v>
      </c>
      <c r="G875" s="249">
        <v>0</v>
      </c>
      <c r="H875" s="91">
        <v>0</v>
      </c>
      <c r="I875" s="91">
        <v>0</v>
      </c>
      <c r="J875" s="249">
        <v>94411.29</v>
      </c>
      <c r="K875" s="249">
        <v>1298027.94</v>
      </c>
      <c r="L875" s="91">
        <v>0</v>
      </c>
      <c r="M875" s="249">
        <v>201252921.81999999</v>
      </c>
      <c r="N875" s="249">
        <v>98754122.620000005</v>
      </c>
      <c r="O875" s="249">
        <v>300007044.44</v>
      </c>
      <c r="P875" s="249">
        <v>134414.63</v>
      </c>
      <c r="Q875" s="91">
        <v>0</v>
      </c>
      <c r="R875" s="91">
        <v>0</v>
      </c>
      <c r="S875" s="91">
        <v>0</v>
      </c>
      <c r="T875" s="249">
        <v>301533898.30000001</v>
      </c>
      <c r="U875" s="249">
        <v>6972231.0999999996</v>
      </c>
      <c r="V875" s="249">
        <v>2757923.59</v>
      </c>
      <c r="W875" s="249">
        <v>1027128.0700000001</v>
      </c>
      <c r="X875" s="249">
        <v>27398548.539999999</v>
      </c>
      <c r="Y875" s="249">
        <v>3242001.97</v>
      </c>
      <c r="Z875" s="249">
        <v>0</v>
      </c>
      <c r="AA875" s="249">
        <v>0</v>
      </c>
      <c r="AB875" s="249">
        <v>0</v>
      </c>
      <c r="AC875" s="330">
        <v>18244587.789999999</v>
      </c>
      <c r="AD875" s="249">
        <v>3606378.35</v>
      </c>
      <c r="AE875" s="249">
        <v>1817251.23</v>
      </c>
      <c r="AF875" s="249">
        <v>0</v>
      </c>
      <c r="AG875" s="249">
        <v>0</v>
      </c>
      <c r="AH875" s="249">
        <v>0</v>
      </c>
      <c r="AI875" s="249">
        <v>0</v>
      </c>
      <c r="AJ875" s="249">
        <v>63521296.130000003</v>
      </c>
      <c r="AK875" s="249">
        <v>4543244.6100000003</v>
      </c>
      <c r="AL875" s="249">
        <v>675660.54</v>
      </c>
      <c r="AM875" s="91">
        <v>0</v>
      </c>
      <c r="AN875" s="249">
        <v>4216586.8100000005</v>
      </c>
      <c r="AO875" s="249">
        <v>0</v>
      </c>
      <c r="AP875" s="249">
        <v>467910.16</v>
      </c>
      <c r="AQ875" s="249">
        <v>0</v>
      </c>
      <c r="AR875" s="249">
        <v>0</v>
      </c>
      <c r="AS875" s="249">
        <v>128587346.77</v>
      </c>
      <c r="AT875" s="249">
        <v>23469164.050000001</v>
      </c>
      <c r="AU875" s="249">
        <v>13565761.93</v>
      </c>
      <c r="AV875" s="92">
        <v>45138</v>
      </c>
      <c r="AW875" t="s">
        <v>6</v>
      </c>
      <c r="AX875">
        <v>2023</v>
      </c>
      <c r="AY875" t="s">
        <v>154</v>
      </c>
    </row>
    <row r="876" spans="1:51" x14ac:dyDescent="0.25">
      <c r="A876" s="247">
        <v>48</v>
      </c>
      <c r="B876" s="248" t="s">
        <v>77</v>
      </c>
      <c r="C876" s="249">
        <v>129775397.66000001</v>
      </c>
      <c r="D876" s="249">
        <v>86125.89</v>
      </c>
      <c r="E876" s="249">
        <v>0</v>
      </c>
      <c r="F876" s="249">
        <v>0</v>
      </c>
      <c r="G876" s="249">
        <v>545992.81000000006</v>
      </c>
      <c r="H876" s="91">
        <v>0</v>
      </c>
      <c r="I876" s="91">
        <v>0</v>
      </c>
      <c r="J876" s="249">
        <v>1370926.35</v>
      </c>
      <c r="K876" s="249">
        <v>1092954.22</v>
      </c>
      <c r="L876" s="91">
        <v>0</v>
      </c>
      <c r="M876" s="249">
        <v>3211025.86</v>
      </c>
      <c r="N876" s="249">
        <v>43756131.780000001</v>
      </c>
      <c r="O876" s="249">
        <v>46967157.640000001</v>
      </c>
      <c r="P876" s="249">
        <v>4682895.66</v>
      </c>
      <c r="Q876" s="91">
        <v>0</v>
      </c>
      <c r="R876" s="91">
        <v>0</v>
      </c>
      <c r="S876" s="91">
        <v>0</v>
      </c>
      <c r="T876" s="249">
        <v>54746052.570000008</v>
      </c>
      <c r="U876" s="249">
        <v>81317.97</v>
      </c>
      <c r="V876" s="249">
        <v>13972.26</v>
      </c>
      <c r="W876" s="249">
        <v>0</v>
      </c>
      <c r="X876" s="249">
        <v>0</v>
      </c>
      <c r="Y876" s="249">
        <v>20558256.579999998</v>
      </c>
      <c r="Z876" s="249">
        <v>0</v>
      </c>
      <c r="AA876" s="249">
        <v>28446999.16</v>
      </c>
      <c r="AB876" s="249">
        <v>0</v>
      </c>
      <c r="AC876" s="330">
        <v>2577102.9900000002</v>
      </c>
      <c r="AD876" s="249">
        <v>2657053.4700000002</v>
      </c>
      <c r="AE876" s="249">
        <v>4990747.83</v>
      </c>
      <c r="AF876" s="249">
        <v>0</v>
      </c>
      <c r="AG876" s="249">
        <v>0</v>
      </c>
      <c r="AH876" s="249">
        <v>0</v>
      </c>
      <c r="AI876" s="249">
        <v>0</v>
      </c>
      <c r="AJ876" s="249">
        <v>249203.31</v>
      </c>
      <c r="AK876" s="249">
        <v>2121309.54</v>
      </c>
      <c r="AL876" s="249">
        <v>54500</v>
      </c>
      <c r="AM876" s="91">
        <v>0</v>
      </c>
      <c r="AN876" s="249">
        <v>3997403.65</v>
      </c>
      <c r="AO876" s="249">
        <v>0</v>
      </c>
      <c r="AP876" s="249">
        <v>565400.41</v>
      </c>
      <c r="AQ876" s="249">
        <v>0</v>
      </c>
      <c r="AR876" s="249">
        <v>0</v>
      </c>
      <c r="AS876" s="249">
        <v>59574653.57</v>
      </c>
      <c r="AT876" s="249">
        <v>15454691.52</v>
      </c>
      <c r="AU876" s="249">
        <v>8716077.9199999999</v>
      </c>
      <c r="AV876" s="92">
        <v>45138</v>
      </c>
      <c r="AW876" t="s">
        <v>6</v>
      </c>
      <c r="AX876">
        <v>2023</v>
      </c>
      <c r="AY876" t="s">
        <v>163</v>
      </c>
    </row>
    <row r="877" spans="1:51" x14ac:dyDescent="0.25">
      <c r="A877" s="247">
        <v>120</v>
      </c>
      <c r="B877" s="248" t="s">
        <v>78</v>
      </c>
      <c r="C877" s="249">
        <v>709529.69000000006</v>
      </c>
      <c r="D877" s="249">
        <v>0</v>
      </c>
      <c r="E877" s="249">
        <v>0</v>
      </c>
      <c r="F877" s="249">
        <v>0</v>
      </c>
      <c r="G877" s="249">
        <v>33243.17</v>
      </c>
      <c r="H877" s="91">
        <v>0</v>
      </c>
      <c r="I877" s="91">
        <v>0</v>
      </c>
      <c r="J877" s="249">
        <v>0</v>
      </c>
      <c r="K877" s="249">
        <v>17581.21</v>
      </c>
      <c r="L877" s="91">
        <v>0</v>
      </c>
      <c r="M877" s="249">
        <v>0</v>
      </c>
      <c r="N877" s="249">
        <v>623113.05000000005</v>
      </c>
      <c r="O877" s="249">
        <v>623113.05000000005</v>
      </c>
      <c r="P877" s="249">
        <v>35592.26</v>
      </c>
      <c r="Q877" s="91">
        <v>0</v>
      </c>
      <c r="R877" s="91">
        <v>0</v>
      </c>
      <c r="S877" s="91">
        <v>0</v>
      </c>
      <c r="T877" s="249">
        <v>709529.69000000006</v>
      </c>
      <c r="U877" s="249">
        <v>0</v>
      </c>
      <c r="V877" s="249">
        <v>0</v>
      </c>
      <c r="W877" s="249">
        <v>0</v>
      </c>
      <c r="X877" s="249">
        <v>0</v>
      </c>
      <c r="Y877" s="249">
        <v>0</v>
      </c>
      <c r="Z877" s="249">
        <v>0</v>
      </c>
      <c r="AA877" s="249">
        <v>0</v>
      </c>
      <c r="AB877" s="249">
        <v>0</v>
      </c>
      <c r="AC877" s="330">
        <v>0</v>
      </c>
      <c r="AD877" s="249">
        <v>0</v>
      </c>
      <c r="AE877" s="249">
        <v>0</v>
      </c>
      <c r="AF877" s="249">
        <v>0</v>
      </c>
      <c r="AG877" s="249">
        <v>0</v>
      </c>
      <c r="AH877" s="249">
        <v>0</v>
      </c>
      <c r="AI877" s="249">
        <v>0</v>
      </c>
      <c r="AJ877" s="249">
        <v>0</v>
      </c>
      <c r="AK877" s="249">
        <v>0</v>
      </c>
      <c r="AL877" s="249">
        <v>0</v>
      </c>
      <c r="AM877" s="91">
        <v>0</v>
      </c>
      <c r="AN877" s="249">
        <v>0</v>
      </c>
      <c r="AO877" s="249">
        <v>0</v>
      </c>
      <c r="AP877" s="249">
        <v>0</v>
      </c>
      <c r="AQ877" s="249">
        <v>0</v>
      </c>
      <c r="AR877" s="249">
        <v>0</v>
      </c>
      <c r="AS877" s="249">
        <v>0</v>
      </c>
      <c r="AT877" s="249">
        <v>0</v>
      </c>
      <c r="AU877" s="249">
        <v>0</v>
      </c>
      <c r="AV877" s="92">
        <v>45138</v>
      </c>
      <c r="AW877" t="s">
        <v>6</v>
      </c>
      <c r="AX877">
        <v>2023</v>
      </c>
      <c r="AY877" t="s">
        <v>187</v>
      </c>
    </row>
    <row r="878" spans="1:51" x14ac:dyDescent="0.25">
      <c r="A878" s="247">
        <v>100</v>
      </c>
      <c r="B878" s="248" t="s">
        <v>79</v>
      </c>
      <c r="C878" s="249">
        <v>639877604.87</v>
      </c>
      <c r="D878" s="249">
        <v>84913.84</v>
      </c>
      <c r="E878" s="249">
        <v>0</v>
      </c>
      <c r="F878" s="249">
        <v>0</v>
      </c>
      <c r="G878" s="249">
        <v>173072.12</v>
      </c>
      <c r="H878" s="91">
        <v>0</v>
      </c>
      <c r="I878" s="91">
        <v>0</v>
      </c>
      <c r="J878" s="249">
        <v>6082255.6299999999</v>
      </c>
      <c r="K878" s="249">
        <v>607928.91999999993</v>
      </c>
      <c r="L878" s="91">
        <v>0</v>
      </c>
      <c r="M878" s="249">
        <v>353073034.63999999</v>
      </c>
      <c r="N878" s="249">
        <v>190374766.25</v>
      </c>
      <c r="O878" s="249">
        <v>543447800.88999999</v>
      </c>
      <c r="P878" s="249">
        <v>5178268.2300000004</v>
      </c>
      <c r="Q878" s="91">
        <v>0</v>
      </c>
      <c r="R878" s="91">
        <v>0</v>
      </c>
      <c r="S878" s="91">
        <v>0</v>
      </c>
      <c r="T878" s="249">
        <v>555574239.63</v>
      </c>
      <c r="U878" s="249">
        <v>1735468.38</v>
      </c>
      <c r="V878" s="249">
        <v>228264.85</v>
      </c>
      <c r="W878" s="249">
        <v>94560.31</v>
      </c>
      <c r="X878" s="249">
        <v>2743060.28</v>
      </c>
      <c r="Y878" s="249">
        <v>755105.23</v>
      </c>
      <c r="Z878" s="249">
        <v>0</v>
      </c>
      <c r="AA878" s="249">
        <v>0</v>
      </c>
      <c r="AB878" s="249">
        <v>0</v>
      </c>
      <c r="AC878" s="330">
        <v>20829135.449999999</v>
      </c>
      <c r="AD878" s="249">
        <v>1593969.99</v>
      </c>
      <c r="AE878" s="249">
        <v>46309488.189999998</v>
      </c>
      <c r="AF878" s="249">
        <v>0</v>
      </c>
      <c r="AG878" s="249">
        <v>0</v>
      </c>
      <c r="AH878" s="249">
        <v>0</v>
      </c>
      <c r="AI878" s="249">
        <v>0</v>
      </c>
      <c r="AJ878" s="249">
        <v>76254.100000000006</v>
      </c>
      <c r="AK878" s="249">
        <v>2871887.23</v>
      </c>
      <c r="AL878" s="249">
        <v>377537.22</v>
      </c>
      <c r="AM878" s="91">
        <v>0</v>
      </c>
      <c r="AN878" s="249">
        <v>3588354.07</v>
      </c>
      <c r="AO878" s="249">
        <v>0</v>
      </c>
      <c r="AP878" s="249">
        <v>28643.71</v>
      </c>
      <c r="AQ878" s="249">
        <v>187893.09</v>
      </c>
      <c r="AR878" s="249">
        <v>0</v>
      </c>
      <c r="AS878" s="249">
        <v>74365306.779999986</v>
      </c>
      <c r="AT878" s="249">
        <v>9938058.4600000009</v>
      </c>
      <c r="AU878" s="249">
        <v>2883743.14</v>
      </c>
      <c r="AV878" s="92">
        <v>45138</v>
      </c>
      <c r="AW878" t="s">
        <v>6</v>
      </c>
      <c r="AX878">
        <v>2023</v>
      </c>
      <c r="AY878" t="s">
        <v>151</v>
      </c>
    </row>
    <row r="879" spans="1:51" x14ac:dyDescent="0.25">
      <c r="A879" s="247">
        <v>127</v>
      </c>
      <c r="B879" s="248" t="s">
        <v>80</v>
      </c>
      <c r="C879" s="249">
        <v>706819.03</v>
      </c>
      <c r="D879" s="249">
        <v>0</v>
      </c>
      <c r="E879" s="249">
        <v>0</v>
      </c>
      <c r="F879" s="249">
        <v>0</v>
      </c>
      <c r="G879" s="249">
        <v>0</v>
      </c>
      <c r="H879" s="91">
        <v>0</v>
      </c>
      <c r="I879" s="91">
        <v>0</v>
      </c>
      <c r="J879" s="249">
        <v>0</v>
      </c>
      <c r="K879" s="249">
        <v>0</v>
      </c>
      <c r="L879" s="91">
        <v>0</v>
      </c>
      <c r="M879" s="249">
        <v>0</v>
      </c>
      <c r="N879" s="249">
        <v>0</v>
      </c>
      <c r="O879" s="249">
        <v>0</v>
      </c>
      <c r="P879" s="249">
        <v>0</v>
      </c>
      <c r="Q879" s="91">
        <v>0</v>
      </c>
      <c r="R879" s="91">
        <v>0</v>
      </c>
      <c r="S879" s="91">
        <v>0</v>
      </c>
      <c r="T879" s="249">
        <v>0</v>
      </c>
      <c r="U879" s="249">
        <v>0</v>
      </c>
      <c r="V879" s="249">
        <v>0</v>
      </c>
      <c r="W879" s="249">
        <v>0</v>
      </c>
      <c r="X879" s="249">
        <v>0</v>
      </c>
      <c r="Y879" s="249">
        <v>0</v>
      </c>
      <c r="Z879" s="249">
        <v>0</v>
      </c>
      <c r="AA879" s="249">
        <v>0</v>
      </c>
      <c r="AB879" s="249">
        <v>0</v>
      </c>
      <c r="AC879" s="330">
        <v>0</v>
      </c>
      <c r="AD879" s="249">
        <v>0</v>
      </c>
      <c r="AE879" s="249">
        <v>0</v>
      </c>
      <c r="AF879" s="249">
        <v>0</v>
      </c>
      <c r="AG879" s="249">
        <v>0</v>
      </c>
      <c r="AH879" s="249">
        <v>0</v>
      </c>
      <c r="AI879" s="249">
        <v>0</v>
      </c>
      <c r="AJ879" s="249">
        <v>0</v>
      </c>
      <c r="AK879" s="249">
        <v>1598.8</v>
      </c>
      <c r="AL879" s="249">
        <v>0</v>
      </c>
      <c r="AM879" s="91">
        <v>0</v>
      </c>
      <c r="AN879" s="249">
        <v>0</v>
      </c>
      <c r="AO879" s="249">
        <v>0</v>
      </c>
      <c r="AP879" s="249">
        <v>0</v>
      </c>
      <c r="AQ879" s="249">
        <v>0</v>
      </c>
      <c r="AR879" s="249">
        <v>0</v>
      </c>
      <c r="AS879" s="249">
        <v>0</v>
      </c>
      <c r="AT879" s="249">
        <v>706819.03</v>
      </c>
      <c r="AU879" s="249">
        <v>705220.23</v>
      </c>
      <c r="AV879" s="92">
        <v>45138</v>
      </c>
      <c r="AW879" t="s">
        <v>6</v>
      </c>
      <c r="AX879">
        <v>2023</v>
      </c>
      <c r="AY879" t="s">
        <v>186</v>
      </c>
    </row>
    <row r="880" spans="1:51" x14ac:dyDescent="0.25">
      <c r="A880" s="247">
        <v>12</v>
      </c>
      <c r="B880" s="248" t="s">
        <v>81</v>
      </c>
      <c r="C880" s="249">
        <v>569806644.58000004</v>
      </c>
      <c r="D880" s="249">
        <v>869750.46000000008</v>
      </c>
      <c r="E880" s="249">
        <v>0</v>
      </c>
      <c r="F880" s="249">
        <v>0</v>
      </c>
      <c r="G880" s="249">
        <v>6084466.8300000001</v>
      </c>
      <c r="H880" s="91">
        <v>0</v>
      </c>
      <c r="I880" s="91">
        <v>0</v>
      </c>
      <c r="J880" s="249">
        <v>3287597.05</v>
      </c>
      <c r="K880" s="249">
        <v>3407614.6999999997</v>
      </c>
      <c r="L880" s="91">
        <v>0</v>
      </c>
      <c r="M880" s="249">
        <v>237923466.53999999</v>
      </c>
      <c r="N880" s="249">
        <v>122626630.88</v>
      </c>
      <c r="O880" s="249">
        <v>360550097.41999996</v>
      </c>
      <c r="P880" s="249">
        <v>11621987.479999999</v>
      </c>
      <c r="Q880" s="91">
        <v>0</v>
      </c>
      <c r="R880" s="91">
        <v>0</v>
      </c>
      <c r="S880" s="91">
        <v>0</v>
      </c>
      <c r="T880" s="249">
        <v>385821513.94</v>
      </c>
      <c r="U880" s="249">
        <v>3178259.4200000004</v>
      </c>
      <c r="V880" s="249">
        <v>372595.22</v>
      </c>
      <c r="W880" s="249">
        <v>459208.86</v>
      </c>
      <c r="X880" s="249">
        <v>11508006.75</v>
      </c>
      <c r="Y880" s="249">
        <v>484646.7</v>
      </c>
      <c r="Z880" s="249">
        <v>0</v>
      </c>
      <c r="AA880" s="249">
        <v>10091740.74</v>
      </c>
      <c r="AB880" s="249">
        <v>0</v>
      </c>
      <c r="AC880" s="330">
        <v>24727849.530000001</v>
      </c>
      <c r="AD880" s="249">
        <v>12684056.58</v>
      </c>
      <c r="AE880" s="249">
        <v>60684.45</v>
      </c>
      <c r="AF880" s="249">
        <v>0</v>
      </c>
      <c r="AG880" s="249">
        <v>0</v>
      </c>
      <c r="AH880" s="249">
        <v>0</v>
      </c>
      <c r="AI880" s="249">
        <v>0</v>
      </c>
      <c r="AJ880" s="249">
        <v>97199290.670000002</v>
      </c>
      <c r="AK880" s="249">
        <v>11999013.680000002</v>
      </c>
      <c r="AL880" s="249">
        <v>558254.24000000011</v>
      </c>
      <c r="AM880" s="91">
        <v>0</v>
      </c>
      <c r="AN880" s="249">
        <v>8277303.6299999999</v>
      </c>
      <c r="AO880" s="249">
        <v>695127.22</v>
      </c>
      <c r="AP880" s="249">
        <v>1282423.3</v>
      </c>
      <c r="AQ880" s="249">
        <v>394849.49</v>
      </c>
      <c r="AR880" s="249">
        <v>0</v>
      </c>
      <c r="AS880" s="249">
        <v>160766338.92000002</v>
      </c>
      <c r="AT880" s="249">
        <v>23218791.639999997</v>
      </c>
      <c r="AU880" s="249">
        <v>11820.08</v>
      </c>
      <c r="AV880" s="92">
        <v>45138</v>
      </c>
      <c r="AW880" t="s">
        <v>6</v>
      </c>
      <c r="AX880">
        <v>2023</v>
      </c>
      <c r="AY880" t="s">
        <v>152</v>
      </c>
    </row>
    <row r="881" spans="1:51" x14ac:dyDescent="0.25">
      <c r="A881" s="247">
        <v>74</v>
      </c>
      <c r="B881" s="248" t="s">
        <v>82</v>
      </c>
      <c r="C881" s="249">
        <v>3260488044.8099999</v>
      </c>
      <c r="D881" s="249">
        <v>19376978.799999997</v>
      </c>
      <c r="E881" s="249">
        <v>0</v>
      </c>
      <c r="F881" s="249">
        <v>0</v>
      </c>
      <c r="G881" s="249">
        <v>2812046.65</v>
      </c>
      <c r="H881" s="91">
        <v>0</v>
      </c>
      <c r="I881" s="91">
        <v>0</v>
      </c>
      <c r="J881" s="249">
        <v>23152618.220000003</v>
      </c>
      <c r="K881" s="249">
        <v>9651957.2100000009</v>
      </c>
      <c r="L881" s="91">
        <v>0</v>
      </c>
      <c r="M881" s="249">
        <v>1994444147.4199998</v>
      </c>
      <c r="N881" s="249">
        <v>737305934.02999997</v>
      </c>
      <c r="O881" s="249">
        <v>2731750081.4499998</v>
      </c>
      <c r="P881" s="249">
        <v>22576959.079999998</v>
      </c>
      <c r="Q881" s="91">
        <v>0</v>
      </c>
      <c r="R881" s="91">
        <v>0</v>
      </c>
      <c r="S881" s="91">
        <v>0</v>
      </c>
      <c r="T881" s="249">
        <v>2809320641.4099998</v>
      </c>
      <c r="U881" s="249">
        <v>1400833</v>
      </c>
      <c r="V881" s="249">
        <v>1536996</v>
      </c>
      <c r="W881" s="249">
        <v>815817.58000000007</v>
      </c>
      <c r="X881" s="249">
        <v>17374492.550000001</v>
      </c>
      <c r="Y881" s="249">
        <v>833274.48</v>
      </c>
      <c r="Z881" s="249">
        <v>0</v>
      </c>
      <c r="AA881" s="249">
        <v>200423311.46000001</v>
      </c>
      <c r="AB881" s="249">
        <v>0</v>
      </c>
      <c r="AC881" s="330">
        <v>154895918.21000001</v>
      </c>
      <c r="AD881" s="249">
        <v>2972370.01</v>
      </c>
      <c r="AE881" s="249">
        <v>4544915.3499999996</v>
      </c>
      <c r="AF881" s="249">
        <v>0</v>
      </c>
      <c r="AG881" s="249">
        <v>0</v>
      </c>
      <c r="AH881" s="249">
        <v>37525932.469999999</v>
      </c>
      <c r="AI881" s="249">
        <v>0</v>
      </c>
      <c r="AJ881" s="249">
        <v>15220691.550000001</v>
      </c>
      <c r="AK881" s="249">
        <v>98915.32</v>
      </c>
      <c r="AL881" s="249">
        <v>1028254.38</v>
      </c>
      <c r="AM881" s="91">
        <v>0</v>
      </c>
      <c r="AN881" s="249">
        <v>9210634.4499999993</v>
      </c>
      <c r="AO881" s="249">
        <v>471004.38</v>
      </c>
      <c r="AP881" s="249">
        <v>2358564.2000000002</v>
      </c>
      <c r="AQ881" s="249">
        <v>0</v>
      </c>
      <c r="AR881" s="249">
        <v>0</v>
      </c>
      <c r="AS881" s="249">
        <v>437544552.66000003</v>
      </c>
      <c r="AT881" s="249">
        <v>13622850.739999998</v>
      </c>
      <c r="AU881" s="249">
        <v>455478.01</v>
      </c>
      <c r="AV881" s="92">
        <v>45138</v>
      </c>
      <c r="AW881" t="s">
        <v>6</v>
      </c>
      <c r="AX881">
        <v>2023</v>
      </c>
      <c r="AY881" t="s">
        <v>148</v>
      </c>
    </row>
    <row r="882" spans="1:51" x14ac:dyDescent="0.25">
      <c r="A882" s="247">
        <v>71</v>
      </c>
      <c r="B882" s="248" t="s">
        <v>83</v>
      </c>
      <c r="C882" s="249">
        <v>169470092.84999996</v>
      </c>
      <c r="D882" s="249">
        <v>0</v>
      </c>
      <c r="E882" s="249">
        <v>0</v>
      </c>
      <c r="F882" s="249">
        <v>0</v>
      </c>
      <c r="G882" s="249">
        <v>481396.92</v>
      </c>
      <c r="H882" s="91">
        <v>0</v>
      </c>
      <c r="I882" s="91">
        <v>0</v>
      </c>
      <c r="J882" s="249">
        <v>0</v>
      </c>
      <c r="K882" s="249">
        <v>242809.23</v>
      </c>
      <c r="L882" s="91">
        <v>0</v>
      </c>
      <c r="M882" s="249">
        <v>0</v>
      </c>
      <c r="N882" s="249">
        <v>17395544.510000002</v>
      </c>
      <c r="O882" s="249">
        <v>17395544.510000002</v>
      </c>
      <c r="P882" s="249">
        <v>990360.76</v>
      </c>
      <c r="Q882" s="91">
        <v>0</v>
      </c>
      <c r="R882" s="91">
        <v>0</v>
      </c>
      <c r="S882" s="91">
        <v>0</v>
      </c>
      <c r="T882" s="249">
        <v>19110111.420000002</v>
      </c>
      <c r="U882" s="249">
        <v>0</v>
      </c>
      <c r="V882" s="249">
        <v>0</v>
      </c>
      <c r="W882" s="249">
        <v>0</v>
      </c>
      <c r="X882" s="249">
        <v>0</v>
      </c>
      <c r="Y882" s="249">
        <v>43503465.060000002</v>
      </c>
      <c r="Z882" s="249">
        <v>0</v>
      </c>
      <c r="AA882" s="249">
        <v>46979441.850000001</v>
      </c>
      <c r="AB882" s="249">
        <v>0</v>
      </c>
      <c r="AC882" s="330">
        <v>4508093.2699999996</v>
      </c>
      <c r="AD882" s="249">
        <v>23051093.93</v>
      </c>
      <c r="AE882" s="249">
        <v>19679.2</v>
      </c>
      <c r="AF882" s="249">
        <v>0</v>
      </c>
      <c r="AG882" s="249">
        <v>0</v>
      </c>
      <c r="AH882" s="249">
        <v>0</v>
      </c>
      <c r="AI882" s="249">
        <v>0</v>
      </c>
      <c r="AJ882" s="249">
        <v>13310193.800000001</v>
      </c>
      <c r="AK882" s="249">
        <v>239784.54</v>
      </c>
      <c r="AL882" s="249">
        <v>1188567.27</v>
      </c>
      <c r="AM882" s="91">
        <v>0</v>
      </c>
      <c r="AN882" s="249">
        <v>5185757.9800000004</v>
      </c>
      <c r="AO882" s="249">
        <v>0</v>
      </c>
      <c r="AP882" s="249">
        <v>327276.62</v>
      </c>
      <c r="AQ882" s="249">
        <v>0</v>
      </c>
      <c r="AR882" s="249">
        <v>0</v>
      </c>
      <c r="AS882" s="249">
        <v>131371967.10999998</v>
      </c>
      <c r="AT882" s="249">
        <v>18988014.320000004</v>
      </c>
      <c r="AU882" s="249">
        <v>12046627.91</v>
      </c>
      <c r="AV882" s="92">
        <v>45138</v>
      </c>
      <c r="AW882" t="s">
        <v>6</v>
      </c>
      <c r="AX882">
        <v>2023</v>
      </c>
      <c r="AY882" t="s">
        <v>161</v>
      </c>
    </row>
    <row r="883" spans="1:51" x14ac:dyDescent="0.25">
      <c r="A883" s="247">
        <v>91</v>
      </c>
      <c r="B883" s="248" t="s">
        <v>106</v>
      </c>
      <c r="C883" s="249">
        <v>1901503.41</v>
      </c>
      <c r="D883" s="249">
        <v>1256182.74</v>
      </c>
      <c r="E883" s="249">
        <v>0</v>
      </c>
      <c r="F883" s="249">
        <v>0</v>
      </c>
      <c r="G883" s="249">
        <v>0</v>
      </c>
      <c r="H883" s="91">
        <v>0</v>
      </c>
      <c r="I883" s="91">
        <v>0</v>
      </c>
      <c r="J883" s="249">
        <v>0</v>
      </c>
      <c r="K883" s="249">
        <v>0</v>
      </c>
      <c r="L883" s="91">
        <v>0</v>
      </c>
      <c r="M883" s="249">
        <v>0</v>
      </c>
      <c r="N883" s="249">
        <v>0</v>
      </c>
      <c r="O883" s="249">
        <v>0</v>
      </c>
      <c r="P883" s="249">
        <v>442182.26</v>
      </c>
      <c r="Q883" s="91">
        <v>0</v>
      </c>
      <c r="R883" s="91">
        <v>0</v>
      </c>
      <c r="S883" s="91">
        <v>0</v>
      </c>
      <c r="T883" s="249">
        <v>1698365</v>
      </c>
      <c r="U883" s="249">
        <v>0</v>
      </c>
      <c r="V883" s="249">
        <v>0</v>
      </c>
      <c r="W883" s="249">
        <v>0</v>
      </c>
      <c r="X883" s="249">
        <v>0</v>
      </c>
      <c r="Y883" s="249">
        <v>0</v>
      </c>
      <c r="Z883" s="249">
        <v>0</v>
      </c>
      <c r="AA883" s="249">
        <v>0</v>
      </c>
      <c r="AB883" s="249">
        <v>0</v>
      </c>
      <c r="AC883" s="330">
        <v>0</v>
      </c>
      <c r="AD883" s="249">
        <v>163723.20000000001</v>
      </c>
      <c r="AE883" s="249">
        <v>7357.5</v>
      </c>
      <c r="AF883" s="249">
        <v>0</v>
      </c>
      <c r="AG883" s="249">
        <v>0</v>
      </c>
      <c r="AH883" s="249">
        <v>0</v>
      </c>
      <c r="AI883" s="249">
        <v>0</v>
      </c>
      <c r="AJ883" s="249">
        <v>0</v>
      </c>
      <c r="AK883" s="249">
        <v>8754.7099999999991</v>
      </c>
      <c r="AL883" s="249">
        <v>0</v>
      </c>
      <c r="AM883" s="91">
        <v>0</v>
      </c>
      <c r="AN883" s="249">
        <v>500</v>
      </c>
      <c r="AO883" s="249">
        <v>0</v>
      </c>
      <c r="AP883" s="249">
        <v>2000</v>
      </c>
      <c r="AQ883" s="249">
        <v>0</v>
      </c>
      <c r="AR883" s="249">
        <v>0</v>
      </c>
      <c r="AS883" s="249">
        <v>171080.7</v>
      </c>
      <c r="AT883" s="249">
        <v>32057.71</v>
      </c>
      <c r="AU883" s="249">
        <v>20803</v>
      </c>
      <c r="AV883" s="92">
        <v>45138</v>
      </c>
      <c r="AW883" t="s">
        <v>6</v>
      </c>
      <c r="AX883">
        <v>2023</v>
      </c>
      <c r="AY883" t="s">
        <v>192</v>
      </c>
    </row>
    <row r="884" spans="1:51" x14ac:dyDescent="0.25">
      <c r="A884" s="247">
        <v>73</v>
      </c>
      <c r="B884" s="248" t="s">
        <v>84</v>
      </c>
      <c r="C884" s="249">
        <v>105181882.87000002</v>
      </c>
      <c r="D884" s="249">
        <v>168970.91</v>
      </c>
      <c r="E884" s="249">
        <v>0</v>
      </c>
      <c r="F884" s="249">
        <v>0</v>
      </c>
      <c r="G884" s="249">
        <v>0</v>
      </c>
      <c r="H884" s="91">
        <v>0</v>
      </c>
      <c r="I884" s="91">
        <v>0</v>
      </c>
      <c r="J884" s="249">
        <v>0</v>
      </c>
      <c r="K884" s="249">
        <v>645352.66</v>
      </c>
      <c r="L884" s="91">
        <v>0</v>
      </c>
      <c r="M884" s="249">
        <v>67126.87</v>
      </c>
      <c r="N884" s="249">
        <v>360385.07</v>
      </c>
      <c r="O884" s="249">
        <v>427511.94</v>
      </c>
      <c r="P884" s="249">
        <v>0</v>
      </c>
      <c r="Q884" s="91">
        <v>0</v>
      </c>
      <c r="R884" s="91">
        <v>0</v>
      </c>
      <c r="S884" s="91">
        <v>0</v>
      </c>
      <c r="T884" s="249">
        <v>1241835.5100000002</v>
      </c>
      <c r="U884" s="249">
        <v>46819.26</v>
      </c>
      <c r="V884" s="249">
        <v>0</v>
      </c>
      <c r="W884" s="249">
        <v>0</v>
      </c>
      <c r="X884" s="249">
        <v>25131.42</v>
      </c>
      <c r="Y884" s="249">
        <v>996073.85</v>
      </c>
      <c r="Z884" s="249">
        <v>0</v>
      </c>
      <c r="AA884" s="249">
        <v>107915.98</v>
      </c>
      <c r="AB884" s="249">
        <v>0</v>
      </c>
      <c r="AC884" s="330">
        <v>246146.06</v>
      </c>
      <c r="AD884" s="249">
        <v>27231793.600000001</v>
      </c>
      <c r="AE884" s="249">
        <v>23782.49</v>
      </c>
      <c r="AF884" s="249">
        <v>0</v>
      </c>
      <c r="AG884" s="249">
        <v>0</v>
      </c>
      <c r="AH884" s="249">
        <v>36585868.020000003</v>
      </c>
      <c r="AI884" s="249">
        <v>0</v>
      </c>
      <c r="AJ884" s="249">
        <v>2554351.83</v>
      </c>
      <c r="AK884" s="249">
        <v>109063</v>
      </c>
      <c r="AL884" s="249">
        <v>0</v>
      </c>
      <c r="AM884" s="91">
        <v>0</v>
      </c>
      <c r="AN884" s="249">
        <v>335201.14</v>
      </c>
      <c r="AO884" s="249">
        <v>110095.71</v>
      </c>
      <c r="AP884" s="249">
        <v>1470</v>
      </c>
      <c r="AQ884" s="249">
        <v>0</v>
      </c>
      <c r="AR884" s="249">
        <v>0</v>
      </c>
      <c r="AS884" s="249">
        <v>67817882.510000005</v>
      </c>
      <c r="AT884" s="249">
        <v>36122164.850000001</v>
      </c>
      <c r="AU884" s="249">
        <v>35566335</v>
      </c>
      <c r="AV884" s="92">
        <v>45138</v>
      </c>
      <c r="AW884" t="s">
        <v>6</v>
      </c>
      <c r="AX884">
        <v>2023</v>
      </c>
      <c r="AY884" t="s">
        <v>190</v>
      </c>
    </row>
    <row r="885" spans="1:51" x14ac:dyDescent="0.25">
      <c r="A885" s="247">
        <v>46</v>
      </c>
      <c r="B885" s="248" t="s">
        <v>85</v>
      </c>
      <c r="C885" s="249">
        <v>17389958.489999998</v>
      </c>
      <c r="D885" s="249">
        <v>74433.38</v>
      </c>
      <c r="E885" s="249">
        <v>0</v>
      </c>
      <c r="F885" s="249">
        <v>0</v>
      </c>
      <c r="G885" s="249">
        <v>0</v>
      </c>
      <c r="H885" s="91">
        <v>0</v>
      </c>
      <c r="I885" s="91">
        <v>0</v>
      </c>
      <c r="J885" s="249">
        <v>645893.4</v>
      </c>
      <c r="K885" s="249">
        <v>10704.27</v>
      </c>
      <c r="L885" s="91">
        <v>0</v>
      </c>
      <c r="M885" s="249">
        <v>7050671.0800000001</v>
      </c>
      <c r="N885" s="249">
        <v>0</v>
      </c>
      <c r="O885" s="249">
        <v>7050671.0800000001</v>
      </c>
      <c r="P885" s="249">
        <v>293634.40999999997</v>
      </c>
      <c r="Q885" s="91">
        <v>0</v>
      </c>
      <c r="R885" s="91">
        <v>0</v>
      </c>
      <c r="S885" s="91">
        <v>0</v>
      </c>
      <c r="T885" s="249">
        <v>8075336.54</v>
      </c>
      <c r="U885" s="249">
        <v>913542.25999999989</v>
      </c>
      <c r="V885" s="249">
        <v>305528.57</v>
      </c>
      <c r="W885" s="249">
        <v>368845.93999999994</v>
      </c>
      <c r="X885" s="249">
        <v>0</v>
      </c>
      <c r="Y885" s="249">
        <v>515603.63</v>
      </c>
      <c r="Z885" s="249">
        <v>0</v>
      </c>
      <c r="AA885" s="249">
        <v>0</v>
      </c>
      <c r="AB885" s="249">
        <v>0</v>
      </c>
      <c r="AC885" s="330">
        <v>4684415.4799999995</v>
      </c>
      <c r="AD885" s="249">
        <v>0</v>
      </c>
      <c r="AE885" s="249">
        <v>27946.45</v>
      </c>
      <c r="AF885" s="249">
        <v>0</v>
      </c>
      <c r="AG885" s="249">
        <v>0</v>
      </c>
      <c r="AH885" s="249">
        <v>0</v>
      </c>
      <c r="AI885" s="249">
        <v>0</v>
      </c>
      <c r="AJ885" s="249">
        <v>67139.28</v>
      </c>
      <c r="AK885" s="249">
        <v>1941572.73</v>
      </c>
      <c r="AL885" s="249">
        <v>64355.03</v>
      </c>
      <c r="AM885" s="91">
        <v>0</v>
      </c>
      <c r="AN885" s="249">
        <v>325975.98000000004</v>
      </c>
      <c r="AO885" s="249">
        <v>0</v>
      </c>
      <c r="AP885" s="249">
        <v>19039.599999999999</v>
      </c>
      <c r="AQ885" s="249">
        <v>0</v>
      </c>
      <c r="AR885" s="249">
        <v>0</v>
      </c>
      <c r="AS885" s="249">
        <v>6883021.6099999994</v>
      </c>
      <c r="AT885" s="249">
        <v>2431600.3400000003</v>
      </c>
      <c r="AU885" s="249">
        <v>80657</v>
      </c>
      <c r="AV885" s="92">
        <v>45138</v>
      </c>
      <c r="AW885" t="s">
        <v>6</v>
      </c>
      <c r="AX885">
        <v>2023</v>
      </c>
      <c r="AY885" t="s">
        <v>176</v>
      </c>
    </row>
    <row r="886" spans="1:51" x14ac:dyDescent="0.25">
      <c r="A886" s="247">
        <v>51</v>
      </c>
      <c r="B886" s="248" t="s">
        <v>86</v>
      </c>
      <c r="C886" s="249">
        <v>10144204.65</v>
      </c>
      <c r="D886" s="249">
        <v>16858.27</v>
      </c>
      <c r="E886" s="249">
        <v>0</v>
      </c>
      <c r="F886" s="249">
        <v>0</v>
      </c>
      <c r="G886" s="249">
        <v>0</v>
      </c>
      <c r="H886" s="91">
        <v>0</v>
      </c>
      <c r="I886" s="91">
        <v>0</v>
      </c>
      <c r="J886" s="249">
        <v>16837.22</v>
      </c>
      <c r="K886" s="249">
        <v>190270.77</v>
      </c>
      <c r="L886" s="91">
        <v>0</v>
      </c>
      <c r="M886" s="249">
        <v>1208419.26</v>
      </c>
      <c r="N886" s="249">
        <v>213364.69</v>
      </c>
      <c r="O886" s="249">
        <v>1421783.95</v>
      </c>
      <c r="P886" s="249">
        <v>62279.61</v>
      </c>
      <c r="Q886" s="91">
        <v>0</v>
      </c>
      <c r="R886" s="91">
        <v>0</v>
      </c>
      <c r="S886" s="91">
        <v>0</v>
      </c>
      <c r="T886" s="249">
        <v>1708029.82</v>
      </c>
      <c r="U886" s="249">
        <v>225306.5</v>
      </c>
      <c r="V886" s="249">
        <v>33134.51</v>
      </c>
      <c r="W886" s="249">
        <v>6513.41</v>
      </c>
      <c r="X886" s="249">
        <v>227115</v>
      </c>
      <c r="Y886" s="249">
        <v>4578.83</v>
      </c>
      <c r="Z886" s="249">
        <v>0</v>
      </c>
      <c r="AA886" s="249">
        <v>0</v>
      </c>
      <c r="AB886" s="249">
        <v>0</v>
      </c>
      <c r="AC886" s="330">
        <v>178423.81</v>
      </c>
      <c r="AD886" s="249">
        <v>198667.32</v>
      </c>
      <c r="AE886" s="249">
        <v>84233.75</v>
      </c>
      <c r="AF886" s="249">
        <v>0</v>
      </c>
      <c r="AG886" s="249">
        <v>0</v>
      </c>
      <c r="AH886" s="249">
        <v>1257.0999999999999</v>
      </c>
      <c r="AI886" s="249">
        <v>0</v>
      </c>
      <c r="AJ886" s="249">
        <v>623079.31999999995</v>
      </c>
      <c r="AK886" s="249">
        <v>926878.17</v>
      </c>
      <c r="AL886" s="249">
        <v>71513.919999999998</v>
      </c>
      <c r="AM886" s="91">
        <v>0</v>
      </c>
      <c r="AN886" s="249">
        <v>563792.06999999995</v>
      </c>
      <c r="AO886" s="249">
        <v>0</v>
      </c>
      <c r="AP886" s="249">
        <v>21640</v>
      </c>
      <c r="AQ886" s="249">
        <v>0</v>
      </c>
      <c r="AR886" s="249">
        <v>0</v>
      </c>
      <c r="AS886" s="249">
        <v>1582309.55</v>
      </c>
      <c r="AT886" s="249">
        <v>6853865.2800000003</v>
      </c>
      <c r="AU886" s="249">
        <v>5270041.12</v>
      </c>
      <c r="AV886" s="92">
        <v>45138</v>
      </c>
      <c r="AW886" t="s">
        <v>6</v>
      </c>
      <c r="AX886">
        <v>2023</v>
      </c>
      <c r="AY886" t="s">
        <v>179</v>
      </c>
    </row>
    <row r="887" spans="1:51" x14ac:dyDescent="0.25">
      <c r="A887" s="247">
        <v>117</v>
      </c>
      <c r="B887" s="248" t="s">
        <v>87</v>
      </c>
      <c r="C887" s="249">
        <v>433304460.52999997</v>
      </c>
      <c r="D887" s="249">
        <v>556314.31999999995</v>
      </c>
      <c r="E887" s="249">
        <v>0</v>
      </c>
      <c r="F887" s="249">
        <v>0</v>
      </c>
      <c r="G887" s="249">
        <v>328948.28000000003</v>
      </c>
      <c r="H887" s="91">
        <v>0</v>
      </c>
      <c r="I887" s="91">
        <v>0</v>
      </c>
      <c r="J887" s="249">
        <v>590773.38</v>
      </c>
      <c r="K887" s="249">
        <v>1559017.37</v>
      </c>
      <c r="L887" s="91">
        <v>0</v>
      </c>
      <c r="M887" s="249">
        <v>133589664.36</v>
      </c>
      <c r="N887" s="249">
        <v>158279146.69999999</v>
      </c>
      <c r="O887" s="249">
        <v>291868811.06</v>
      </c>
      <c r="P887" s="249">
        <v>3106263.67</v>
      </c>
      <c r="Q887" s="91">
        <v>0</v>
      </c>
      <c r="R887" s="91">
        <v>0</v>
      </c>
      <c r="S887" s="91">
        <v>0</v>
      </c>
      <c r="T887" s="249">
        <v>298010128.07999998</v>
      </c>
      <c r="U887" s="249">
        <v>4206098.72</v>
      </c>
      <c r="V887" s="249">
        <v>770008.16</v>
      </c>
      <c r="W887" s="249">
        <v>697238.58</v>
      </c>
      <c r="X887" s="249">
        <v>956683.53999999992</v>
      </c>
      <c r="Y887" s="249">
        <v>3034430.08</v>
      </c>
      <c r="Z887" s="249">
        <v>0</v>
      </c>
      <c r="AA887" s="249">
        <v>0</v>
      </c>
      <c r="AB887" s="249">
        <v>0</v>
      </c>
      <c r="AC887" s="330">
        <v>46428251.739999995</v>
      </c>
      <c r="AD887" s="249">
        <v>40713784.289999999</v>
      </c>
      <c r="AE887" s="249">
        <v>7160521.21</v>
      </c>
      <c r="AF887" s="249">
        <v>0</v>
      </c>
      <c r="AG887" s="249">
        <v>0</v>
      </c>
      <c r="AH887" s="249">
        <v>0</v>
      </c>
      <c r="AI887" s="249">
        <v>0</v>
      </c>
      <c r="AJ887" s="249">
        <v>2053171.28</v>
      </c>
      <c r="AK887" s="249">
        <v>4695873.12</v>
      </c>
      <c r="AL887" s="249">
        <v>2033706.01</v>
      </c>
      <c r="AM887" s="91">
        <v>0</v>
      </c>
      <c r="AN887" s="249">
        <v>5699388.2300000004</v>
      </c>
      <c r="AO887" s="249">
        <v>0</v>
      </c>
      <c r="AP887" s="249">
        <v>231262.69</v>
      </c>
      <c r="AQ887" s="249">
        <v>0</v>
      </c>
      <c r="AR887" s="249">
        <v>0</v>
      </c>
      <c r="AS887" s="249">
        <v>106020187.59999998</v>
      </c>
      <c r="AT887" s="249">
        <v>29274144.850000001</v>
      </c>
      <c r="AU887" s="249">
        <v>16613914.800000001</v>
      </c>
      <c r="AV887" s="92">
        <v>45138</v>
      </c>
      <c r="AW887" t="s">
        <v>6</v>
      </c>
      <c r="AX887">
        <v>2023</v>
      </c>
      <c r="AY887" t="s">
        <v>155</v>
      </c>
    </row>
    <row r="888" spans="1:51" x14ac:dyDescent="0.25">
      <c r="A888" s="247">
        <v>78</v>
      </c>
      <c r="B888" s="248" t="s">
        <v>88</v>
      </c>
      <c r="C888" s="249">
        <v>1516970.1500000001</v>
      </c>
      <c r="D888" s="249">
        <v>2596.0100000000002</v>
      </c>
      <c r="E888" s="249">
        <v>0</v>
      </c>
      <c r="F888" s="249">
        <v>0</v>
      </c>
      <c r="G888" s="249">
        <v>486.02</v>
      </c>
      <c r="H888" s="91">
        <v>0</v>
      </c>
      <c r="I888" s="91">
        <v>0</v>
      </c>
      <c r="J888" s="249">
        <v>3962.6</v>
      </c>
      <c r="K888" s="249">
        <v>8236</v>
      </c>
      <c r="L888" s="91">
        <v>0</v>
      </c>
      <c r="M888" s="249">
        <v>0</v>
      </c>
      <c r="N888" s="249">
        <v>0</v>
      </c>
      <c r="O888" s="249">
        <v>0</v>
      </c>
      <c r="P888" s="249">
        <v>17540.73</v>
      </c>
      <c r="Q888" s="91">
        <v>0</v>
      </c>
      <c r="R888" s="91">
        <v>0</v>
      </c>
      <c r="S888" s="91">
        <v>0</v>
      </c>
      <c r="T888" s="249">
        <v>32821.360000000001</v>
      </c>
      <c r="U888" s="249">
        <v>10108.59</v>
      </c>
      <c r="V888" s="249">
        <v>6122.09</v>
      </c>
      <c r="W888" s="249">
        <v>0</v>
      </c>
      <c r="X888" s="249">
        <v>0</v>
      </c>
      <c r="Y888" s="249">
        <v>0</v>
      </c>
      <c r="Z888" s="249">
        <v>0</v>
      </c>
      <c r="AA888" s="249">
        <v>523826.74</v>
      </c>
      <c r="AB888" s="249">
        <v>0</v>
      </c>
      <c r="AC888" s="330">
        <v>189768.71</v>
      </c>
      <c r="AD888" s="249">
        <v>0</v>
      </c>
      <c r="AE888" s="249">
        <v>2400</v>
      </c>
      <c r="AF888" s="249">
        <v>0</v>
      </c>
      <c r="AG888" s="249">
        <v>0</v>
      </c>
      <c r="AH888" s="249">
        <v>0</v>
      </c>
      <c r="AI888" s="249">
        <v>0</v>
      </c>
      <c r="AJ888" s="249">
        <v>0</v>
      </c>
      <c r="AK888" s="249">
        <v>570597.88</v>
      </c>
      <c r="AL888" s="249">
        <v>0</v>
      </c>
      <c r="AM888" s="91">
        <v>0</v>
      </c>
      <c r="AN888" s="249">
        <v>26515.5</v>
      </c>
      <c r="AO888" s="249">
        <v>0</v>
      </c>
      <c r="AP888" s="249">
        <v>0</v>
      </c>
      <c r="AQ888" s="249">
        <v>0</v>
      </c>
      <c r="AR888" s="249">
        <v>0</v>
      </c>
      <c r="AS888" s="249">
        <v>732226.13</v>
      </c>
      <c r="AT888" s="249">
        <v>751922.66</v>
      </c>
      <c r="AU888" s="249">
        <v>154809.28</v>
      </c>
      <c r="AV888" s="92">
        <v>45138</v>
      </c>
      <c r="AW888" t="s">
        <v>6</v>
      </c>
      <c r="AX888">
        <v>2023</v>
      </c>
      <c r="AY888" t="s">
        <v>185</v>
      </c>
    </row>
    <row r="889" spans="1:51" x14ac:dyDescent="0.25">
      <c r="A889" s="247">
        <v>80</v>
      </c>
      <c r="B889" s="248" t="s">
        <v>89</v>
      </c>
      <c r="C889" s="249">
        <v>963592851.01999998</v>
      </c>
      <c r="D889" s="249">
        <v>656030.04999999993</v>
      </c>
      <c r="E889" s="249">
        <v>0</v>
      </c>
      <c r="F889" s="249">
        <v>0</v>
      </c>
      <c r="G889" s="249">
        <v>1510480.85</v>
      </c>
      <c r="H889" s="91">
        <v>0</v>
      </c>
      <c r="I889" s="91">
        <v>0</v>
      </c>
      <c r="J889" s="249">
        <v>913889.86</v>
      </c>
      <c r="K889" s="249">
        <v>2770315.8299999996</v>
      </c>
      <c r="L889" s="91">
        <v>0</v>
      </c>
      <c r="M889" s="249">
        <v>172556792.66</v>
      </c>
      <c r="N889" s="249">
        <v>551559831.23000002</v>
      </c>
      <c r="O889" s="249">
        <v>724116623.88999999</v>
      </c>
      <c r="P889" s="249">
        <v>8988835.2400000002</v>
      </c>
      <c r="Q889" s="91">
        <v>0</v>
      </c>
      <c r="R889" s="91">
        <v>0</v>
      </c>
      <c r="S889" s="91">
        <v>0</v>
      </c>
      <c r="T889" s="249">
        <v>738956175.72000003</v>
      </c>
      <c r="U889" s="249">
        <v>7141533.6599999992</v>
      </c>
      <c r="V889" s="249">
        <v>1770994.72</v>
      </c>
      <c r="W889" s="249">
        <v>1393818.97</v>
      </c>
      <c r="X889" s="249">
        <v>4936089.9000000004</v>
      </c>
      <c r="Y889" s="249">
        <v>5451042.4500000002</v>
      </c>
      <c r="Z889" s="249">
        <v>0</v>
      </c>
      <c r="AA889" s="249">
        <v>0</v>
      </c>
      <c r="AB889" s="249">
        <v>0</v>
      </c>
      <c r="AC889" s="330">
        <v>75744224.359999999</v>
      </c>
      <c r="AD889" s="249">
        <v>26776510.979999997</v>
      </c>
      <c r="AE889" s="249">
        <v>1556234.18</v>
      </c>
      <c r="AF889" s="249">
        <v>0</v>
      </c>
      <c r="AG889" s="249">
        <v>0</v>
      </c>
      <c r="AH889" s="249">
        <v>0</v>
      </c>
      <c r="AI889" s="249">
        <v>0</v>
      </c>
      <c r="AJ889" s="249">
        <v>55179180.469999999</v>
      </c>
      <c r="AK889" s="249">
        <v>8978197.4399999995</v>
      </c>
      <c r="AL889" s="249">
        <v>5541213.6699999999</v>
      </c>
      <c r="AM889" s="91">
        <v>0</v>
      </c>
      <c r="AN889" s="249">
        <v>11126391.75</v>
      </c>
      <c r="AO889" s="249">
        <v>0</v>
      </c>
      <c r="AP889" s="249">
        <v>682658.98</v>
      </c>
      <c r="AQ889" s="249">
        <v>0</v>
      </c>
      <c r="AR889" s="249">
        <v>0</v>
      </c>
      <c r="AS889" s="249">
        <v>179949629.69</v>
      </c>
      <c r="AT889" s="249">
        <v>44687045.609999999</v>
      </c>
      <c r="AU889" s="249">
        <v>18358583.770000003</v>
      </c>
      <c r="AV889" s="92">
        <v>45138</v>
      </c>
      <c r="AW889" t="s">
        <v>6</v>
      </c>
      <c r="AX889">
        <v>2023</v>
      </c>
      <c r="AY889" t="s">
        <v>288</v>
      </c>
    </row>
    <row r="890" spans="1:51" x14ac:dyDescent="0.25">
      <c r="A890" s="247">
        <v>2</v>
      </c>
      <c r="B890" s="248" t="s">
        <v>90</v>
      </c>
      <c r="C890" s="249">
        <v>38538035.739999995</v>
      </c>
      <c r="D890" s="249">
        <v>1087.44</v>
      </c>
      <c r="E890" s="249">
        <v>0</v>
      </c>
      <c r="F890" s="249">
        <v>0</v>
      </c>
      <c r="G890" s="249">
        <v>38918.870000000003</v>
      </c>
      <c r="H890" s="91">
        <v>0</v>
      </c>
      <c r="I890" s="91">
        <v>0</v>
      </c>
      <c r="J890" s="249">
        <v>3164.95</v>
      </c>
      <c r="K890" s="249">
        <v>65345.17</v>
      </c>
      <c r="L890" s="91">
        <v>0</v>
      </c>
      <c r="M890" s="249">
        <v>392371.25</v>
      </c>
      <c r="N890" s="249">
        <v>5791471.2600000007</v>
      </c>
      <c r="O890" s="249">
        <v>6183842.5100000007</v>
      </c>
      <c r="P890" s="249">
        <v>1196416.4300000002</v>
      </c>
      <c r="Q890" s="91">
        <v>0</v>
      </c>
      <c r="R890" s="91">
        <v>0</v>
      </c>
      <c r="S890" s="91">
        <v>0</v>
      </c>
      <c r="T890" s="249">
        <v>7488775.370000001</v>
      </c>
      <c r="U890" s="249">
        <v>106.61</v>
      </c>
      <c r="V890" s="249">
        <v>39.89</v>
      </c>
      <c r="W890" s="249">
        <v>319.12</v>
      </c>
      <c r="X890" s="249">
        <v>0</v>
      </c>
      <c r="Y890" s="249">
        <v>3274.52</v>
      </c>
      <c r="Z890" s="249">
        <v>0</v>
      </c>
      <c r="AA890" s="249">
        <v>4947326.32</v>
      </c>
      <c r="AB890" s="249">
        <v>0</v>
      </c>
      <c r="AC890" s="330">
        <v>3744920.5</v>
      </c>
      <c r="AD890" s="249">
        <v>1137198.1100000001</v>
      </c>
      <c r="AE890" s="249">
        <v>4855</v>
      </c>
      <c r="AF890" s="249">
        <v>0</v>
      </c>
      <c r="AG890" s="249">
        <v>0</v>
      </c>
      <c r="AH890" s="249">
        <v>0</v>
      </c>
      <c r="AI890" s="249">
        <v>0</v>
      </c>
      <c r="AJ890" s="249">
        <v>16727737.51</v>
      </c>
      <c r="AK890" s="249">
        <v>1209627.3999999999</v>
      </c>
      <c r="AL890" s="249">
        <v>4256.79</v>
      </c>
      <c r="AM890" s="91">
        <v>0</v>
      </c>
      <c r="AN890" s="249">
        <v>118368.86</v>
      </c>
      <c r="AO890" s="249">
        <v>0</v>
      </c>
      <c r="AP890" s="249">
        <v>3151229.74</v>
      </c>
      <c r="AQ890" s="249">
        <v>0</v>
      </c>
      <c r="AR890" s="249">
        <v>0</v>
      </c>
      <c r="AS890" s="249">
        <v>26565777.579999998</v>
      </c>
      <c r="AT890" s="249">
        <v>4483482.79</v>
      </c>
      <c r="AU890" s="249">
        <v>0</v>
      </c>
      <c r="AV890" s="92">
        <v>45138</v>
      </c>
      <c r="AW890" t="s">
        <v>6</v>
      </c>
      <c r="AX890">
        <v>2023</v>
      </c>
      <c r="AY890" t="s">
        <v>168</v>
      </c>
    </row>
    <row r="891" spans="1:51" x14ac:dyDescent="0.25">
      <c r="A891" s="247">
        <v>115</v>
      </c>
      <c r="B891" s="90" t="s">
        <v>290</v>
      </c>
      <c r="C891" s="249">
        <v>19622.77</v>
      </c>
      <c r="D891" s="249">
        <v>9027.7999999999993</v>
      </c>
      <c r="E891" s="249">
        <v>0</v>
      </c>
      <c r="F891" s="249">
        <v>0</v>
      </c>
      <c r="G891" s="249">
        <v>0</v>
      </c>
      <c r="H891" s="91">
        <v>0</v>
      </c>
      <c r="I891" s="91">
        <v>0</v>
      </c>
      <c r="J891" s="249">
        <v>0</v>
      </c>
      <c r="K891" s="249">
        <v>0</v>
      </c>
      <c r="L891" s="91">
        <v>0</v>
      </c>
      <c r="M891" s="249">
        <v>0</v>
      </c>
      <c r="N891" s="249">
        <v>0</v>
      </c>
      <c r="O891" s="249">
        <v>0</v>
      </c>
      <c r="P891" s="249">
        <v>0</v>
      </c>
      <c r="Q891" s="91">
        <v>0</v>
      </c>
      <c r="R891" s="91">
        <v>0</v>
      </c>
      <c r="S891" s="91">
        <v>0</v>
      </c>
      <c r="T891" s="249">
        <v>9027.7999999999993</v>
      </c>
      <c r="U891" s="249">
        <v>5204.54</v>
      </c>
      <c r="V891" s="249">
        <v>5390.43</v>
      </c>
      <c r="W891" s="249">
        <v>0</v>
      </c>
      <c r="X891" s="249">
        <v>0</v>
      </c>
      <c r="Y891" s="249">
        <v>0</v>
      </c>
      <c r="Z891" s="249">
        <v>0</v>
      </c>
      <c r="AA891" s="249">
        <v>0</v>
      </c>
      <c r="AB891" s="249">
        <v>0</v>
      </c>
      <c r="AC891" s="330">
        <v>0</v>
      </c>
      <c r="AD891" s="249">
        <v>0</v>
      </c>
      <c r="AE891" s="249">
        <v>0</v>
      </c>
      <c r="AF891" s="249">
        <v>0</v>
      </c>
      <c r="AG891" s="249">
        <v>0</v>
      </c>
      <c r="AH891" s="249">
        <v>0</v>
      </c>
      <c r="AI891" s="249">
        <v>0</v>
      </c>
      <c r="AJ891" s="249">
        <v>0</v>
      </c>
      <c r="AK891" s="249">
        <v>0</v>
      </c>
      <c r="AL891" s="249">
        <v>0</v>
      </c>
      <c r="AM891" s="91">
        <v>0</v>
      </c>
      <c r="AN891" s="249">
        <v>0</v>
      </c>
      <c r="AO891" s="249">
        <v>0</v>
      </c>
      <c r="AP891" s="249">
        <v>0</v>
      </c>
      <c r="AQ891" s="249">
        <v>0</v>
      </c>
      <c r="AR891" s="249">
        <v>0</v>
      </c>
      <c r="AS891" s="249">
        <v>10594.970000000001</v>
      </c>
      <c r="AT891" s="249">
        <v>0</v>
      </c>
      <c r="AU891" s="249">
        <v>0</v>
      </c>
      <c r="AV891" s="92">
        <v>45138</v>
      </c>
      <c r="AW891" t="s">
        <v>6</v>
      </c>
      <c r="AX891">
        <v>2023</v>
      </c>
      <c r="AY891" t="s">
        <v>291</v>
      </c>
    </row>
    <row r="892" spans="1:51" x14ac:dyDescent="0.25">
      <c r="A892" s="247">
        <v>106</v>
      </c>
      <c r="B892" s="248" t="s">
        <v>92</v>
      </c>
      <c r="C892" s="249">
        <v>20320192.02</v>
      </c>
      <c r="D892" s="249">
        <v>0</v>
      </c>
      <c r="E892" s="249">
        <v>0</v>
      </c>
      <c r="F892" s="249">
        <v>0</v>
      </c>
      <c r="G892" s="249">
        <v>0</v>
      </c>
      <c r="H892" s="91">
        <v>0</v>
      </c>
      <c r="I892" s="91">
        <v>0</v>
      </c>
      <c r="J892" s="249">
        <v>234979.65</v>
      </c>
      <c r="K892" s="249">
        <v>0</v>
      </c>
      <c r="L892" s="91">
        <v>0</v>
      </c>
      <c r="M892" s="249">
        <v>0</v>
      </c>
      <c r="N892" s="249">
        <v>0</v>
      </c>
      <c r="O892" s="249">
        <v>0</v>
      </c>
      <c r="P892" s="249">
        <v>265967.30000000005</v>
      </c>
      <c r="Q892" s="91">
        <v>0</v>
      </c>
      <c r="R892" s="91">
        <v>0</v>
      </c>
      <c r="S892" s="91">
        <v>0</v>
      </c>
      <c r="T892" s="249">
        <v>500946.95000000007</v>
      </c>
      <c r="U892" s="249">
        <v>200787.96000000002</v>
      </c>
      <c r="V892" s="249">
        <v>48281.42</v>
      </c>
      <c r="W892" s="249">
        <v>17407.490000000002</v>
      </c>
      <c r="X892" s="249">
        <v>75404.2</v>
      </c>
      <c r="Y892" s="249">
        <v>348960.24</v>
      </c>
      <c r="Z892" s="249">
        <v>0</v>
      </c>
      <c r="AA892" s="249">
        <v>1603439.41</v>
      </c>
      <c r="AB892" s="249">
        <v>0</v>
      </c>
      <c r="AC892" s="330">
        <v>3435686.31</v>
      </c>
      <c r="AD892" s="249">
        <v>168123.61</v>
      </c>
      <c r="AE892" s="249">
        <v>11680.6</v>
      </c>
      <c r="AF892" s="249">
        <v>0</v>
      </c>
      <c r="AG892" s="249">
        <v>0</v>
      </c>
      <c r="AH892" s="249">
        <v>0</v>
      </c>
      <c r="AI892" s="249">
        <v>0</v>
      </c>
      <c r="AJ892" s="249">
        <v>119060.15</v>
      </c>
      <c r="AK892" s="249">
        <v>3309182.3000000003</v>
      </c>
      <c r="AL892" s="249">
        <v>482122.54</v>
      </c>
      <c r="AM892" s="91">
        <v>0</v>
      </c>
      <c r="AN892" s="249">
        <v>1148938.47</v>
      </c>
      <c r="AO892" s="249">
        <v>0</v>
      </c>
      <c r="AP892" s="249">
        <v>45918.84</v>
      </c>
      <c r="AQ892" s="249">
        <v>0</v>
      </c>
      <c r="AR892" s="249">
        <v>0</v>
      </c>
      <c r="AS892" s="249">
        <v>6028831.3899999997</v>
      </c>
      <c r="AT892" s="249">
        <v>13790413.68</v>
      </c>
      <c r="AU892" s="249">
        <v>8804251.5299999993</v>
      </c>
      <c r="AV892" s="92">
        <v>45138</v>
      </c>
      <c r="AW892" t="s">
        <v>6</v>
      </c>
      <c r="AX892">
        <v>2023</v>
      </c>
      <c r="AY892" t="s">
        <v>172</v>
      </c>
    </row>
    <row r="893" spans="1:51" x14ac:dyDescent="0.25">
      <c r="A893" s="247">
        <v>118</v>
      </c>
      <c r="B893" s="248" t="s">
        <v>93</v>
      </c>
      <c r="C893" s="249">
        <v>133762395.18000001</v>
      </c>
      <c r="D893" s="249">
        <v>9747.49</v>
      </c>
      <c r="E893" s="249">
        <v>0</v>
      </c>
      <c r="F893" s="249">
        <v>0</v>
      </c>
      <c r="G893" s="249">
        <v>390087.93000000005</v>
      </c>
      <c r="H893" s="91">
        <v>0</v>
      </c>
      <c r="I893" s="91">
        <v>0</v>
      </c>
      <c r="J893" s="249">
        <v>641166.27</v>
      </c>
      <c r="K893" s="249">
        <v>1186914.74</v>
      </c>
      <c r="L893" s="91">
        <v>0</v>
      </c>
      <c r="M893" s="249">
        <v>44382425.399999999</v>
      </c>
      <c r="N893" s="249">
        <v>76621701.670000002</v>
      </c>
      <c r="O893" s="249">
        <v>121004127.06999999</v>
      </c>
      <c r="P893" s="249">
        <v>1119545.43</v>
      </c>
      <c r="Q893" s="91">
        <v>0</v>
      </c>
      <c r="R893" s="91">
        <v>0</v>
      </c>
      <c r="S893" s="91">
        <v>0</v>
      </c>
      <c r="T893" s="249">
        <v>124351588.93000001</v>
      </c>
      <c r="U893" s="249">
        <v>69068.39</v>
      </c>
      <c r="V893" s="249">
        <v>47444.57</v>
      </c>
      <c r="W893" s="249">
        <v>0</v>
      </c>
      <c r="X893" s="249">
        <v>0</v>
      </c>
      <c r="Y893" s="249">
        <v>0</v>
      </c>
      <c r="Z893" s="249">
        <v>0</v>
      </c>
      <c r="AA893" s="249">
        <v>0</v>
      </c>
      <c r="AB893" s="249">
        <v>0</v>
      </c>
      <c r="AC893" s="330">
        <v>0</v>
      </c>
      <c r="AD893" s="249">
        <v>0</v>
      </c>
      <c r="AE893" s="249">
        <v>0</v>
      </c>
      <c r="AF893" s="249">
        <v>0</v>
      </c>
      <c r="AG893" s="249">
        <v>0</v>
      </c>
      <c r="AH893" s="249">
        <v>0</v>
      </c>
      <c r="AI893" s="249">
        <v>0</v>
      </c>
      <c r="AJ893" s="249">
        <v>83041.789999999994</v>
      </c>
      <c r="AK893" s="249">
        <v>0</v>
      </c>
      <c r="AL893" s="249">
        <v>617300.34</v>
      </c>
      <c r="AM893" s="91">
        <v>0</v>
      </c>
      <c r="AN893" s="249">
        <v>659201.19999999995</v>
      </c>
      <c r="AO893" s="249">
        <v>0</v>
      </c>
      <c r="AP893" s="249">
        <v>19720.95</v>
      </c>
      <c r="AQ893" s="249">
        <v>0</v>
      </c>
      <c r="AR893" s="249">
        <v>0</v>
      </c>
      <c r="AS893" s="249">
        <v>199554.75</v>
      </c>
      <c r="AT893" s="249">
        <v>9211251.5</v>
      </c>
      <c r="AU893" s="249">
        <v>7915029.0099999998</v>
      </c>
      <c r="AV893" s="92">
        <v>45138</v>
      </c>
      <c r="AW893" t="s">
        <v>6</v>
      </c>
      <c r="AX893">
        <v>2023</v>
      </c>
      <c r="AY893" t="s">
        <v>162</v>
      </c>
    </row>
    <row r="894" spans="1:51" x14ac:dyDescent="0.25">
      <c r="A894" s="247">
        <v>29</v>
      </c>
      <c r="B894" s="248" t="s">
        <v>94</v>
      </c>
      <c r="C894" s="249">
        <v>359644918.20000005</v>
      </c>
      <c r="D894" s="249">
        <v>81490.83</v>
      </c>
      <c r="E894" s="249">
        <v>0</v>
      </c>
      <c r="F894" s="249">
        <v>0</v>
      </c>
      <c r="G894" s="249">
        <v>433152.94</v>
      </c>
      <c r="H894" s="91">
        <v>0</v>
      </c>
      <c r="I894" s="91">
        <v>0</v>
      </c>
      <c r="J894" s="249">
        <v>105.7</v>
      </c>
      <c r="K894" s="249">
        <v>127838.04000000001</v>
      </c>
      <c r="L894" s="91">
        <v>0</v>
      </c>
      <c r="M894" s="249">
        <v>9106730.959999999</v>
      </c>
      <c r="N894" s="249">
        <v>196348741.66000003</v>
      </c>
      <c r="O894" s="249">
        <v>205455472.62000003</v>
      </c>
      <c r="P894" s="249">
        <v>232724.54</v>
      </c>
      <c r="Q894" s="91">
        <v>0</v>
      </c>
      <c r="R894" s="91">
        <v>0</v>
      </c>
      <c r="S894" s="91">
        <v>0</v>
      </c>
      <c r="T894" s="249">
        <v>206330784.67000002</v>
      </c>
      <c r="U894" s="249">
        <v>50075825.380000003</v>
      </c>
      <c r="V894" s="249">
        <v>38629362.539999999</v>
      </c>
      <c r="W894" s="249">
        <v>1840307.37</v>
      </c>
      <c r="X894" s="249">
        <v>26180742.940000001</v>
      </c>
      <c r="Y894" s="249">
        <v>12582296.609999999</v>
      </c>
      <c r="Z894" s="249">
        <v>0</v>
      </c>
      <c r="AA894" s="249">
        <v>0</v>
      </c>
      <c r="AB894" s="249">
        <v>0</v>
      </c>
      <c r="AC894" s="330">
        <v>231294.41</v>
      </c>
      <c r="AD894" s="249">
        <v>0</v>
      </c>
      <c r="AE894" s="249">
        <v>1949206.48</v>
      </c>
      <c r="AF894" s="249">
        <v>0</v>
      </c>
      <c r="AG894" s="249">
        <v>0</v>
      </c>
      <c r="AH894" s="249">
        <v>0</v>
      </c>
      <c r="AI894" s="249">
        <v>0</v>
      </c>
      <c r="AJ894" s="249">
        <v>2809256.91</v>
      </c>
      <c r="AK894" s="249">
        <v>14504.86</v>
      </c>
      <c r="AL894" s="249">
        <v>512386.95</v>
      </c>
      <c r="AM894" s="91">
        <v>0</v>
      </c>
      <c r="AN894" s="249">
        <v>6521419.7800000003</v>
      </c>
      <c r="AO894" s="249">
        <v>0</v>
      </c>
      <c r="AP894" s="249">
        <v>7571337.0199999996</v>
      </c>
      <c r="AQ894" s="249">
        <v>4166517.59</v>
      </c>
      <c r="AR894" s="249">
        <v>0</v>
      </c>
      <c r="AS894" s="249">
        <v>134298292.64000002</v>
      </c>
      <c r="AT894" s="249">
        <v>19015840.890000001</v>
      </c>
      <c r="AU894" s="249">
        <v>229674.69</v>
      </c>
      <c r="AV894" s="92">
        <v>45138</v>
      </c>
      <c r="AW894" t="s">
        <v>6</v>
      </c>
      <c r="AX894">
        <v>2023</v>
      </c>
      <c r="AY894" t="s">
        <v>156</v>
      </c>
    </row>
    <row r="895" spans="1:51" x14ac:dyDescent="0.25">
      <c r="A895" s="247">
        <v>111</v>
      </c>
      <c r="B895" s="248" t="s">
        <v>95</v>
      </c>
      <c r="C895" s="249">
        <v>2531838.04</v>
      </c>
      <c r="D895" s="249">
        <v>0</v>
      </c>
      <c r="E895" s="249">
        <v>0</v>
      </c>
      <c r="F895" s="249">
        <v>0</v>
      </c>
      <c r="G895" s="249">
        <v>0</v>
      </c>
      <c r="H895" s="91">
        <v>0</v>
      </c>
      <c r="I895" s="91">
        <v>0</v>
      </c>
      <c r="J895" s="249">
        <v>0</v>
      </c>
      <c r="K895" s="249">
        <v>0</v>
      </c>
      <c r="L895" s="91">
        <v>0</v>
      </c>
      <c r="M895" s="249">
        <v>0</v>
      </c>
      <c r="N895" s="249">
        <v>0</v>
      </c>
      <c r="O895" s="249">
        <v>0</v>
      </c>
      <c r="P895" s="249">
        <v>2733.95</v>
      </c>
      <c r="Q895" s="91">
        <v>0</v>
      </c>
      <c r="R895" s="91">
        <v>0</v>
      </c>
      <c r="S895" s="91">
        <v>0</v>
      </c>
      <c r="T895" s="249">
        <v>2733.95</v>
      </c>
      <c r="U895" s="249">
        <v>216382.45</v>
      </c>
      <c r="V895" s="249">
        <v>0</v>
      </c>
      <c r="W895" s="249">
        <v>0</v>
      </c>
      <c r="X895" s="249">
        <v>0</v>
      </c>
      <c r="Y895" s="249">
        <v>0</v>
      </c>
      <c r="Z895" s="249">
        <v>0</v>
      </c>
      <c r="AA895" s="249">
        <v>0</v>
      </c>
      <c r="AB895" s="249">
        <v>0</v>
      </c>
      <c r="AC895" s="330">
        <v>44736.07</v>
      </c>
      <c r="AD895" s="249">
        <v>0</v>
      </c>
      <c r="AE895" s="249">
        <v>0</v>
      </c>
      <c r="AF895" s="249">
        <v>0</v>
      </c>
      <c r="AG895" s="249">
        <v>0</v>
      </c>
      <c r="AH895" s="249">
        <v>0</v>
      </c>
      <c r="AI895" s="249">
        <v>0</v>
      </c>
      <c r="AJ895" s="249">
        <v>158157.54</v>
      </c>
      <c r="AK895" s="249">
        <v>149082.48000000001</v>
      </c>
      <c r="AL895" s="249">
        <v>18062.64</v>
      </c>
      <c r="AM895" s="91">
        <v>0</v>
      </c>
      <c r="AN895" s="249">
        <v>299656.07</v>
      </c>
      <c r="AO895" s="249">
        <v>0</v>
      </c>
      <c r="AP895" s="249">
        <v>29334.19</v>
      </c>
      <c r="AQ895" s="249">
        <v>0</v>
      </c>
      <c r="AR895" s="249">
        <v>0</v>
      </c>
      <c r="AS895" s="249">
        <v>419276.06000000006</v>
      </c>
      <c r="AT895" s="249">
        <v>2109828.0299999998</v>
      </c>
      <c r="AU895" s="249">
        <v>1613692.65</v>
      </c>
      <c r="AV895" s="92">
        <v>45138</v>
      </c>
      <c r="AW895" t="s">
        <v>6</v>
      </c>
      <c r="AX895">
        <v>2023</v>
      </c>
      <c r="AY895" t="s">
        <v>182</v>
      </c>
    </row>
    <row r="896" spans="1:51" x14ac:dyDescent="0.25">
      <c r="A896" s="247">
        <v>83</v>
      </c>
      <c r="B896" s="248" t="s">
        <v>96</v>
      </c>
      <c r="C896" s="249">
        <v>283255161.85000002</v>
      </c>
      <c r="D896" s="249">
        <v>701961.88</v>
      </c>
      <c r="E896" s="249">
        <v>0</v>
      </c>
      <c r="F896" s="249">
        <v>0</v>
      </c>
      <c r="G896" s="249">
        <v>110126.78</v>
      </c>
      <c r="H896" s="91">
        <v>0</v>
      </c>
      <c r="I896" s="91">
        <v>0</v>
      </c>
      <c r="J896" s="249">
        <v>8283555.0200000005</v>
      </c>
      <c r="K896" s="249">
        <v>1862810.9000000001</v>
      </c>
      <c r="L896" s="91">
        <v>0</v>
      </c>
      <c r="M896" s="249">
        <v>83981561.590000004</v>
      </c>
      <c r="N896" s="249">
        <v>75513953.299999997</v>
      </c>
      <c r="O896" s="249">
        <v>159495514.88999999</v>
      </c>
      <c r="P896" s="249">
        <v>7465391.7700000005</v>
      </c>
      <c r="Q896" s="91">
        <v>0</v>
      </c>
      <c r="R896" s="91">
        <v>0</v>
      </c>
      <c r="S896" s="91">
        <v>0</v>
      </c>
      <c r="T896" s="249">
        <v>177919361.24000001</v>
      </c>
      <c r="U896" s="249">
        <v>7507981.2799999993</v>
      </c>
      <c r="V896" s="249">
        <v>342604.02</v>
      </c>
      <c r="W896" s="249">
        <v>181600.89</v>
      </c>
      <c r="X896" s="249">
        <v>811562.1100000001</v>
      </c>
      <c r="Y896" s="249">
        <v>14914.25</v>
      </c>
      <c r="Z896" s="249">
        <v>0</v>
      </c>
      <c r="AA896" s="249">
        <v>152046.04999999999</v>
      </c>
      <c r="AB896" s="249">
        <v>0</v>
      </c>
      <c r="AC896" s="330">
        <v>62224246.569999993</v>
      </c>
      <c r="AD896" s="249">
        <v>8330987.1699999999</v>
      </c>
      <c r="AE896" s="249">
        <v>603975.68000000005</v>
      </c>
      <c r="AF896" s="249">
        <v>0</v>
      </c>
      <c r="AG896" s="249">
        <v>0</v>
      </c>
      <c r="AH896" s="249">
        <v>0</v>
      </c>
      <c r="AI896" s="249">
        <v>0</v>
      </c>
      <c r="AJ896" s="249">
        <v>155270.28</v>
      </c>
      <c r="AK896" s="249">
        <v>9181331.8399999999</v>
      </c>
      <c r="AL896" s="249">
        <v>1121743.08</v>
      </c>
      <c r="AM896" s="91">
        <v>0</v>
      </c>
      <c r="AN896" s="249">
        <v>5243311.82</v>
      </c>
      <c r="AO896" s="249">
        <v>0</v>
      </c>
      <c r="AP896" s="249">
        <v>377450.56</v>
      </c>
      <c r="AQ896" s="249">
        <v>0</v>
      </c>
      <c r="AR896" s="249">
        <v>0</v>
      </c>
      <c r="AS896" s="249">
        <v>80325188.299999997</v>
      </c>
      <c r="AT896" s="249">
        <v>25010612.309999999</v>
      </c>
      <c r="AU896" s="249">
        <v>9086775.0099999998</v>
      </c>
      <c r="AV896" s="92">
        <v>45138</v>
      </c>
      <c r="AW896" t="s">
        <v>6</v>
      </c>
      <c r="AX896">
        <v>2023</v>
      </c>
      <c r="AY896" t="s">
        <v>158</v>
      </c>
    </row>
    <row r="897" spans="1:51" x14ac:dyDescent="0.25">
      <c r="A897" s="247">
        <v>40</v>
      </c>
      <c r="B897" s="248" t="s">
        <v>97</v>
      </c>
      <c r="C897" s="249">
        <v>49120919.730000004</v>
      </c>
      <c r="D897" s="249">
        <v>0</v>
      </c>
      <c r="E897" s="249">
        <v>0</v>
      </c>
      <c r="F897" s="249">
        <v>0</v>
      </c>
      <c r="G897" s="249">
        <v>0</v>
      </c>
      <c r="H897" s="91">
        <v>0</v>
      </c>
      <c r="I897" s="91">
        <v>0</v>
      </c>
      <c r="J897" s="249">
        <v>19886.490000000002</v>
      </c>
      <c r="K897" s="249">
        <v>83807.990000000005</v>
      </c>
      <c r="L897" s="91">
        <v>0</v>
      </c>
      <c r="M897" s="249">
        <v>6750058.3999999994</v>
      </c>
      <c r="N897" s="249">
        <v>18925939.559999999</v>
      </c>
      <c r="O897" s="249">
        <v>25675997.959999997</v>
      </c>
      <c r="P897" s="249">
        <v>93795.69</v>
      </c>
      <c r="Q897" s="91">
        <v>0</v>
      </c>
      <c r="R897" s="91">
        <v>0</v>
      </c>
      <c r="S897" s="91">
        <v>0</v>
      </c>
      <c r="T897" s="249">
        <v>25873488.129999999</v>
      </c>
      <c r="U897" s="249">
        <v>578306.15</v>
      </c>
      <c r="V897" s="249">
        <v>178291.01</v>
      </c>
      <c r="W897" s="249">
        <v>4129.91</v>
      </c>
      <c r="X897" s="249">
        <v>54215.3</v>
      </c>
      <c r="Y897" s="249">
        <v>29498.16</v>
      </c>
      <c r="Z897" s="249">
        <v>0</v>
      </c>
      <c r="AA897" s="249">
        <v>14135.5</v>
      </c>
      <c r="AB897" s="249">
        <v>0</v>
      </c>
      <c r="AC897" s="330">
        <v>1959967.26</v>
      </c>
      <c r="AD897" s="249">
        <v>14311393.58</v>
      </c>
      <c r="AE897" s="249">
        <v>253000.26</v>
      </c>
      <c r="AF897" s="249">
        <v>0</v>
      </c>
      <c r="AG897" s="249">
        <v>0</v>
      </c>
      <c r="AH897" s="249">
        <v>0</v>
      </c>
      <c r="AI897" s="249">
        <v>0</v>
      </c>
      <c r="AJ897" s="249">
        <v>2514</v>
      </c>
      <c r="AK897" s="249">
        <v>528611.05000000005</v>
      </c>
      <c r="AL897" s="249">
        <v>89419.42</v>
      </c>
      <c r="AM897" s="91">
        <v>0</v>
      </c>
      <c r="AN897" s="249">
        <v>478584.26</v>
      </c>
      <c r="AO897" s="249">
        <v>0</v>
      </c>
      <c r="AP897" s="249">
        <v>32342.47</v>
      </c>
      <c r="AQ897" s="249">
        <v>0</v>
      </c>
      <c r="AR897" s="249">
        <v>0</v>
      </c>
      <c r="AS897" s="249">
        <v>17385451.130000003</v>
      </c>
      <c r="AT897" s="249">
        <v>5861980.4699999997</v>
      </c>
      <c r="AU897" s="249">
        <v>4733023.2699999996</v>
      </c>
      <c r="AV897" s="92">
        <v>45138</v>
      </c>
      <c r="AW897" t="s">
        <v>6</v>
      </c>
      <c r="AX897">
        <v>2023</v>
      </c>
      <c r="AY897" t="s">
        <v>166</v>
      </c>
    </row>
    <row r="898" spans="1:51" x14ac:dyDescent="0.25">
      <c r="A898" s="247">
        <v>24</v>
      </c>
      <c r="B898" s="248" t="s">
        <v>98</v>
      </c>
      <c r="C898" s="249">
        <v>81077746.670000017</v>
      </c>
      <c r="D898" s="249">
        <v>2858522.16</v>
      </c>
      <c r="E898" s="249">
        <v>0</v>
      </c>
      <c r="F898" s="249">
        <v>0</v>
      </c>
      <c r="G898" s="249">
        <v>4565205.25</v>
      </c>
      <c r="H898" s="91">
        <v>0</v>
      </c>
      <c r="I898" s="91">
        <v>0</v>
      </c>
      <c r="J898" s="249">
        <v>1271038.3</v>
      </c>
      <c r="K898" s="249">
        <v>1551506.18</v>
      </c>
      <c r="L898" s="91">
        <v>0</v>
      </c>
      <c r="M898" s="249">
        <v>50260.93</v>
      </c>
      <c r="N898" s="249">
        <v>62742830.810000002</v>
      </c>
      <c r="O898" s="249">
        <v>62793091.740000002</v>
      </c>
      <c r="P898" s="249">
        <v>771999.72</v>
      </c>
      <c r="Q898" s="91">
        <v>0</v>
      </c>
      <c r="R898" s="91">
        <v>0</v>
      </c>
      <c r="S898" s="91">
        <v>0</v>
      </c>
      <c r="T898" s="249">
        <v>73811363.350000009</v>
      </c>
      <c r="U898" s="249">
        <v>956986.38</v>
      </c>
      <c r="V898" s="249">
        <v>0</v>
      </c>
      <c r="W898" s="249">
        <v>0</v>
      </c>
      <c r="X898" s="249">
        <v>111138.76</v>
      </c>
      <c r="Y898" s="249">
        <v>0</v>
      </c>
      <c r="Z898" s="249">
        <v>0</v>
      </c>
      <c r="AA898" s="249">
        <v>124954.91</v>
      </c>
      <c r="AB898" s="249">
        <v>0</v>
      </c>
      <c r="AC898" s="330">
        <v>0</v>
      </c>
      <c r="AD898" s="249">
        <v>4756965.54</v>
      </c>
      <c r="AE898" s="249">
        <v>0</v>
      </c>
      <c r="AF898" s="249">
        <v>0</v>
      </c>
      <c r="AG898" s="249">
        <v>0</v>
      </c>
      <c r="AH898" s="249">
        <v>0</v>
      </c>
      <c r="AI898" s="249">
        <v>0</v>
      </c>
      <c r="AJ898" s="249">
        <v>1096715.21</v>
      </c>
      <c r="AK898" s="249">
        <v>105371.56</v>
      </c>
      <c r="AL898" s="249">
        <v>0</v>
      </c>
      <c r="AM898" s="91">
        <v>0</v>
      </c>
      <c r="AN898" s="249">
        <v>114250.96</v>
      </c>
      <c r="AO898" s="249">
        <v>0</v>
      </c>
      <c r="AP898" s="249">
        <v>0</v>
      </c>
      <c r="AQ898" s="249">
        <v>0</v>
      </c>
      <c r="AR898" s="249">
        <v>0</v>
      </c>
      <c r="AS898" s="249">
        <v>7046760.7999999998</v>
      </c>
      <c r="AT898" s="249">
        <v>219622.52000000002</v>
      </c>
      <c r="AU898" s="249">
        <v>0</v>
      </c>
      <c r="AV898" s="92">
        <v>45138</v>
      </c>
      <c r="AW898" t="s">
        <v>6</v>
      </c>
      <c r="AX898">
        <v>2023</v>
      </c>
      <c r="AY898" t="s">
        <v>164</v>
      </c>
    </row>
    <row r="899" spans="1:51" x14ac:dyDescent="0.25">
      <c r="A899" s="247">
        <v>124</v>
      </c>
      <c r="B899" s="248" t="s">
        <v>99</v>
      </c>
      <c r="C899" s="249">
        <v>6022771.5700000003</v>
      </c>
      <c r="D899" s="249">
        <v>0</v>
      </c>
      <c r="E899" s="249">
        <v>0</v>
      </c>
      <c r="F899" s="249">
        <v>0</v>
      </c>
      <c r="G899" s="249">
        <v>0</v>
      </c>
      <c r="H899" s="91">
        <v>0</v>
      </c>
      <c r="I899" s="91">
        <v>0</v>
      </c>
      <c r="J899" s="249">
        <v>0</v>
      </c>
      <c r="K899" s="249">
        <v>0</v>
      </c>
      <c r="L899" s="91">
        <v>0</v>
      </c>
      <c r="M899" s="249">
        <v>0</v>
      </c>
      <c r="N899" s="249">
        <v>0</v>
      </c>
      <c r="O899" s="249">
        <v>0</v>
      </c>
      <c r="P899" s="249">
        <v>0</v>
      </c>
      <c r="Q899" s="91">
        <v>0</v>
      </c>
      <c r="R899" s="91">
        <v>0</v>
      </c>
      <c r="S899" s="91">
        <v>0</v>
      </c>
      <c r="T899" s="249">
        <v>0</v>
      </c>
      <c r="U899" s="249">
        <v>26212.65</v>
      </c>
      <c r="V899" s="249">
        <v>15020.7</v>
      </c>
      <c r="W899" s="249">
        <v>806.88</v>
      </c>
      <c r="X899" s="249">
        <v>0</v>
      </c>
      <c r="Y899" s="249">
        <v>5685.88</v>
      </c>
      <c r="Z899" s="249">
        <v>0</v>
      </c>
      <c r="AA899" s="249">
        <v>0</v>
      </c>
      <c r="AB899" s="249">
        <v>0</v>
      </c>
      <c r="AC899" s="330">
        <v>0</v>
      </c>
      <c r="AD899" s="249">
        <v>0</v>
      </c>
      <c r="AE899" s="249">
        <v>0</v>
      </c>
      <c r="AF899" s="249">
        <v>0</v>
      </c>
      <c r="AG899" s="249">
        <v>0</v>
      </c>
      <c r="AH899" s="249">
        <v>0</v>
      </c>
      <c r="AI899" s="249">
        <v>0</v>
      </c>
      <c r="AJ899" s="249">
        <v>0</v>
      </c>
      <c r="AK899" s="249">
        <v>935962.46</v>
      </c>
      <c r="AL899" s="249">
        <v>132593.97</v>
      </c>
      <c r="AM899" s="91">
        <v>0</v>
      </c>
      <c r="AN899" s="249">
        <v>158881.44</v>
      </c>
      <c r="AO899" s="249">
        <v>0</v>
      </c>
      <c r="AP899" s="249">
        <v>0</v>
      </c>
      <c r="AQ899" s="249">
        <v>0</v>
      </c>
      <c r="AR899" s="249">
        <v>0</v>
      </c>
      <c r="AS899" s="249">
        <v>47726.11</v>
      </c>
      <c r="AT899" s="249">
        <v>5975045.46</v>
      </c>
      <c r="AU899" s="249">
        <v>4747607.59</v>
      </c>
      <c r="AV899" s="92">
        <v>45138</v>
      </c>
      <c r="AW899" t="s">
        <v>6</v>
      </c>
      <c r="AX899">
        <v>2023</v>
      </c>
      <c r="AY899" t="s">
        <v>289</v>
      </c>
    </row>
    <row r="900" spans="1:51" x14ac:dyDescent="0.25">
      <c r="A900" s="247">
        <v>70</v>
      </c>
      <c r="B900" s="248" t="s">
        <v>100</v>
      </c>
      <c r="C900" s="249">
        <v>2682454.73</v>
      </c>
      <c r="D900" s="249">
        <v>0</v>
      </c>
      <c r="E900" s="249">
        <v>0</v>
      </c>
      <c r="F900" s="249">
        <v>0</v>
      </c>
      <c r="G900" s="249">
        <v>0</v>
      </c>
      <c r="H900" s="91">
        <v>0</v>
      </c>
      <c r="I900" s="91">
        <v>0</v>
      </c>
      <c r="J900" s="249">
        <v>0</v>
      </c>
      <c r="K900" s="249">
        <v>0</v>
      </c>
      <c r="L900" s="91">
        <v>0</v>
      </c>
      <c r="M900" s="249">
        <v>0</v>
      </c>
      <c r="N900" s="249">
        <v>0</v>
      </c>
      <c r="O900" s="249">
        <v>0</v>
      </c>
      <c r="P900" s="249">
        <v>2682454.73</v>
      </c>
      <c r="Q900" s="91">
        <v>0</v>
      </c>
      <c r="R900" s="91">
        <v>0</v>
      </c>
      <c r="S900" s="91">
        <v>0</v>
      </c>
      <c r="T900" s="249">
        <v>2682454.73</v>
      </c>
      <c r="U900" s="249">
        <v>0</v>
      </c>
      <c r="V900" s="249">
        <v>0</v>
      </c>
      <c r="W900" s="249">
        <v>0</v>
      </c>
      <c r="X900" s="249">
        <v>0</v>
      </c>
      <c r="Y900" s="249">
        <v>0</v>
      </c>
      <c r="Z900" s="249">
        <v>0</v>
      </c>
      <c r="AA900" s="249">
        <v>0</v>
      </c>
      <c r="AB900" s="249">
        <v>0</v>
      </c>
      <c r="AC900" s="330">
        <v>0</v>
      </c>
      <c r="AD900" s="249">
        <v>0</v>
      </c>
      <c r="AE900" s="249">
        <v>0</v>
      </c>
      <c r="AF900" s="249">
        <v>0</v>
      </c>
      <c r="AG900" s="249">
        <v>0</v>
      </c>
      <c r="AH900" s="249">
        <v>0</v>
      </c>
      <c r="AI900" s="249">
        <v>0</v>
      </c>
      <c r="AJ900" s="249">
        <v>0</v>
      </c>
      <c r="AK900" s="249">
        <v>0</v>
      </c>
      <c r="AL900" s="249">
        <v>0</v>
      </c>
      <c r="AM900" s="91">
        <v>0</v>
      </c>
      <c r="AN900" s="249">
        <v>0</v>
      </c>
      <c r="AO900" s="249">
        <v>0</v>
      </c>
      <c r="AP900" s="249">
        <v>0</v>
      </c>
      <c r="AQ900" s="249">
        <v>0</v>
      </c>
      <c r="AR900" s="249">
        <v>0</v>
      </c>
      <c r="AS900" s="249">
        <v>0</v>
      </c>
      <c r="AT900" s="249">
        <v>0</v>
      </c>
      <c r="AU900" s="249">
        <v>0</v>
      </c>
      <c r="AV900" s="92">
        <v>45138</v>
      </c>
      <c r="AW900" t="s">
        <v>6</v>
      </c>
      <c r="AX900">
        <v>2023</v>
      </c>
      <c r="AY900" t="s">
        <v>181</v>
      </c>
    </row>
    <row r="901" spans="1:51" x14ac:dyDescent="0.25">
      <c r="A901" s="247">
        <v>119</v>
      </c>
      <c r="B901" s="248" t="s">
        <v>101</v>
      </c>
      <c r="C901" s="249">
        <v>0.26</v>
      </c>
      <c r="D901" s="249">
        <v>0</v>
      </c>
      <c r="E901" s="249">
        <v>0</v>
      </c>
      <c r="F901" s="249">
        <v>0</v>
      </c>
      <c r="G901" s="249">
        <v>0</v>
      </c>
      <c r="H901" s="91">
        <v>0</v>
      </c>
      <c r="I901" s="91">
        <v>0</v>
      </c>
      <c r="J901" s="249">
        <v>0</v>
      </c>
      <c r="K901" s="249">
        <v>0</v>
      </c>
      <c r="L901" s="91">
        <v>0</v>
      </c>
      <c r="M901" s="249">
        <v>0</v>
      </c>
      <c r="N901" s="249">
        <v>0</v>
      </c>
      <c r="O901" s="249">
        <v>0</v>
      </c>
      <c r="P901" s="249">
        <v>0</v>
      </c>
      <c r="Q901" s="91">
        <v>0</v>
      </c>
      <c r="R901" s="91">
        <v>0</v>
      </c>
      <c r="S901" s="91">
        <v>0</v>
      </c>
      <c r="T901" s="249">
        <v>0</v>
      </c>
      <c r="U901" s="249">
        <v>0</v>
      </c>
      <c r="V901" s="249">
        <v>0</v>
      </c>
      <c r="W901" s="249">
        <v>0</v>
      </c>
      <c r="X901" s="249">
        <v>0</v>
      </c>
      <c r="Y901" s="249">
        <v>0</v>
      </c>
      <c r="Z901" s="249">
        <v>0</v>
      </c>
      <c r="AA901" s="249">
        <v>0</v>
      </c>
      <c r="AB901" s="249">
        <v>0</v>
      </c>
      <c r="AC901" s="330">
        <v>0</v>
      </c>
      <c r="AD901" s="249">
        <v>0</v>
      </c>
      <c r="AE901" s="249">
        <v>0</v>
      </c>
      <c r="AF901" s="249">
        <v>0</v>
      </c>
      <c r="AG901" s="249">
        <v>0</v>
      </c>
      <c r="AH901" s="249">
        <v>0</v>
      </c>
      <c r="AI901" s="249">
        <v>0</v>
      </c>
      <c r="AJ901" s="249">
        <v>0</v>
      </c>
      <c r="AK901" s="249">
        <v>0.26</v>
      </c>
      <c r="AL901" s="249">
        <v>0</v>
      </c>
      <c r="AM901" s="91">
        <v>0</v>
      </c>
      <c r="AN901" s="249">
        <v>0</v>
      </c>
      <c r="AO901" s="249">
        <v>0</v>
      </c>
      <c r="AP901" s="249">
        <v>0</v>
      </c>
      <c r="AQ901" s="249">
        <v>0</v>
      </c>
      <c r="AR901" s="249">
        <v>0</v>
      </c>
      <c r="AS901" s="249">
        <v>0</v>
      </c>
      <c r="AT901" s="249">
        <v>0.26</v>
      </c>
      <c r="AU901" s="249">
        <v>0</v>
      </c>
      <c r="AV901" s="92">
        <v>45138</v>
      </c>
      <c r="AW901" t="s">
        <v>6</v>
      </c>
      <c r="AX901">
        <v>2023</v>
      </c>
      <c r="AY901" t="s">
        <v>189</v>
      </c>
    </row>
    <row r="902" spans="1:51" x14ac:dyDescent="0.25">
      <c r="A902" s="247">
        <v>108</v>
      </c>
      <c r="B902" s="248" t="s">
        <v>102</v>
      </c>
      <c r="C902" s="249">
        <v>2385213.6</v>
      </c>
      <c r="D902" s="249">
        <v>8020.24</v>
      </c>
      <c r="E902" s="249">
        <v>0</v>
      </c>
      <c r="F902" s="249">
        <v>0</v>
      </c>
      <c r="G902" s="249">
        <v>0</v>
      </c>
      <c r="H902" s="91">
        <v>0</v>
      </c>
      <c r="I902" s="91">
        <v>0</v>
      </c>
      <c r="J902" s="249">
        <v>45540.36</v>
      </c>
      <c r="K902" s="249">
        <v>0</v>
      </c>
      <c r="L902" s="91">
        <v>0</v>
      </c>
      <c r="M902" s="249">
        <v>724503.87</v>
      </c>
      <c r="N902" s="249">
        <v>4124.1499999999996</v>
      </c>
      <c r="O902" s="249">
        <v>728628.02</v>
      </c>
      <c r="P902" s="249">
        <v>64774.46</v>
      </c>
      <c r="Q902" s="91">
        <v>0</v>
      </c>
      <c r="R902" s="91">
        <v>0</v>
      </c>
      <c r="S902" s="91">
        <v>0</v>
      </c>
      <c r="T902" s="249">
        <v>846963.08</v>
      </c>
      <c r="U902" s="249">
        <v>7521.28</v>
      </c>
      <c r="V902" s="249">
        <v>0</v>
      </c>
      <c r="W902" s="249">
        <v>0</v>
      </c>
      <c r="X902" s="249">
        <v>0</v>
      </c>
      <c r="Y902" s="249">
        <v>0</v>
      </c>
      <c r="Z902" s="249">
        <v>0</v>
      </c>
      <c r="AA902" s="249">
        <v>75213.679999999993</v>
      </c>
      <c r="AB902" s="249">
        <v>0</v>
      </c>
      <c r="AC902" s="330">
        <v>421046.11</v>
      </c>
      <c r="AD902" s="249">
        <v>0</v>
      </c>
      <c r="AE902" s="249">
        <v>968463.72</v>
      </c>
      <c r="AF902" s="249">
        <v>0</v>
      </c>
      <c r="AG902" s="249">
        <v>0</v>
      </c>
      <c r="AH902" s="249">
        <v>0</v>
      </c>
      <c r="AI902" s="249">
        <v>0</v>
      </c>
      <c r="AJ902" s="249">
        <v>4102.05</v>
      </c>
      <c r="AK902" s="249">
        <v>0</v>
      </c>
      <c r="AL902" s="249">
        <v>6818.68</v>
      </c>
      <c r="AM902" s="91">
        <v>0</v>
      </c>
      <c r="AN902" s="249">
        <v>43582</v>
      </c>
      <c r="AO902" s="249">
        <v>0</v>
      </c>
      <c r="AP902" s="249">
        <v>0</v>
      </c>
      <c r="AQ902" s="249">
        <v>0</v>
      </c>
      <c r="AR902" s="249">
        <v>0</v>
      </c>
      <c r="AS902" s="249">
        <v>1476346.84</v>
      </c>
      <c r="AT902" s="249">
        <v>61903.68</v>
      </c>
      <c r="AU902" s="249">
        <v>11503</v>
      </c>
      <c r="AV902" s="92">
        <v>45138</v>
      </c>
      <c r="AW902" t="s">
        <v>6</v>
      </c>
      <c r="AX902">
        <v>2023</v>
      </c>
      <c r="AY902" t="s">
        <v>183</v>
      </c>
    </row>
    <row r="903" spans="1:51" x14ac:dyDescent="0.25">
      <c r="A903" s="247">
        <v>93</v>
      </c>
      <c r="B903" s="248" t="s">
        <v>103</v>
      </c>
      <c r="C903" s="249">
        <v>18099672.68</v>
      </c>
      <c r="D903" s="249">
        <v>0</v>
      </c>
      <c r="E903" s="249">
        <v>0</v>
      </c>
      <c r="F903" s="249">
        <v>0</v>
      </c>
      <c r="G903" s="249">
        <v>26816.67</v>
      </c>
      <c r="H903" s="91">
        <v>0</v>
      </c>
      <c r="I903" s="91">
        <v>0</v>
      </c>
      <c r="J903" s="249">
        <v>5750.45</v>
      </c>
      <c r="K903" s="249">
        <v>33736.32</v>
      </c>
      <c r="L903" s="91">
        <v>0</v>
      </c>
      <c r="M903" s="249">
        <v>6.27</v>
      </c>
      <c r="N903" s="249">
        <v>0</v>
      </c>
      <c r="O903" s="249">
        <v>6.27</v>
      </c>
      <c r="P903" s="249">
        <v>76542.45</v>
      </c>
      <c r="Q903" s="91">
        <v>0</v>
      </c>
      <c r="R903" s="91">
        <v>0</v>
      </c>
      <c r="S903" s="91">
        <v>0</v>
      </c>
      <c r="T903" s="249">
        <v>142852.16</v>
      </c>
      <c r="U903" s="249">
        <v>95380.91</v>
      </c>
      <c r="V903" s="249">
        <v>27833.49</v>
      </c>
      <c r="W903" s="249">
        <v>0</v>
      </c>
      <c r="X903" s="249">
        <v>536454.94999999995</v>
      </c>
      <c r="Y903" s="249">
        <v>19853.43</v>
      </c>
      <c r="Z903" s="249">
        <v>0</v>
      </c>
      <c r="AA903" s="249">
        <v>0</v>
      </c>
      <c r="AB903" s="249">
        <v>0</v>
      </c>
      <c r="AC903" s="330">
        <v>0</v>
      </c>
      <c r="AD903" s="249">
        <v>0</v>
      </c>
      <c r="AE903" s="249">
        <v>10484.5</v>
      </c>
      <c r="AF903" s="249">
        <v>0</v>
      </c>
      <c r="AG903" s="249">
        <v>0</v>
      </c>
      <c r="AH903" s="249">
        <v>0</v>
      </c>
      <c r="AI903" s="249">
        <v>0</v>
      </c>
      <c r="AJ903" s="249">
        <v>580249.31000000006</v>
      </c>
      <c r="AK903" s="249">
        <v>346408.82</v>
      </c>
      <c r="AL903" s="249">
        <v>639397.87</v>
      </c>
      <c r="AM903" s="91">
        <v>0</v>
      </c>
      <c r="AN903" s="249">
        <v>1019421.72</v>
      </c>
      <c r="AO903" s="249">
        <v>0</v>
      </c>
      <c r="AP903" s="249">
        <v>10288.200000000001</v>
      </c>
      <c r="AQ903" s="249">
        <v>0</v>
      </c>
      <c r="AR903" s="249">
        <v>0</v>
      </c>
      <c r="AS903" s="249">
        <v>1270256.5900000001</v>
      </c>
      <c r="AT903" s="249">
        <v>16686563.93</v>
      </c>
      <c r="AU903" s="249">
        <v>14671047.32</v>
      </c>
      <c r="AV903" s="92">
        <v>45138</v>
      </c>
      <c r="AW903" t="s">
        <v>6</v>
      </c>
      <c r="AX903">
        <v>2023</v>
      </c>
      <c r="AY903" t="s">
        <v>175</v>
      </c>
    </row>
    <row r="904" spans="1:51" x14ac:dyDescent="0.25">
      <c r="A904" s="247">
        <v>1</v>
      </c>
      <c r="B904" s="248" t="s">
        <v>65</v>
      </c>
      <c r="C904" s="249">
        <v>16909685.989999998</v>
      </c>
      <c r="D904" s="249">
        <v>0</v>
      </c>
      <c r="E904" s="249">
        <v>0</v>
      </c>
      <c r="F904" s="249">
        <v>0</v>
      </c>
      <c r="G904" s="249">
        <v>2982.4</v>
      </c>
      <c r="H904" s="91">
        <v>0</v>
      </c>
      <c r="I904" s="91">
        <v>0</v>
      </c>
      <c r="J904" s="249">
        <v>10201.69</v>
      </c>
      <c r="K904" s="249">
        <v>5392.6900000000005</v>
      </c>
      <c r="L904" s="91">
        <v>0</v>
      </c>
      <c r="M904" s="249">
        <v>123803.85</v>
      </c>
      <c r="N904" s="249">
        <v>1261520.95</v>
      </c>
      <c r="O904" s="249">
        <v>1385324.8</v>
      </c>
      <c r="P904" s="249">
        <v>11956.91</v>
      </c>
      <c r="Q904" s="91">
        <v>0</v>
      </c>
      <c r="R904" s="91">
        <v>0</v>
      </c>
      <c r="S904" s="91">
        <v>0</v>
      </c>
      <c r="T904" s="249">
        <v>1415858.49</v>
      </c>
      <c r="U904" s="249">
        <v>50050.92</v>
      </c>
      <c r="V904" s="249">
        <v>23912.639999999999</v>
      </c>
      <c r="W904" s="249">
        <v>0</v>
      </c>
      <c r="X904" s="249">
        <v>0</v>
      </c>
      <c r="Y904" s="249">
        <v>-31317.97</v>
      </c>
      <c r="Z904" s="249">
        <v>0</v>
      </c>
      <c r="AA904" s="249">
        <v>43776.82</v>
      </c>
      <c r="AB904" s="249">
        <v>0</v>
      </c>
      <c r="AC904" s="330">
        <v>278789.83</v>
      </c>
      <c r="AD904" s="249">
        <v>8667327.5700000003</v>
      </c>
      <c r="AE904" s="249">
        <v>42712.6</v>
      </c>
      <c r="AF904" s="249">
        <v>0</v>
      </c>
      <c r="AG904" s="249">
        <v>0</v>
      </c>
      <c r="AH904" s="249">
        <v>0</v>
      </c>
      <c r="AI904" s="249">
        <v>0</v>
      </c>
      <c r="AJ904" s="249">
        <v>0</v>
      </c>
      <c r="AK904" s="249">
        <v>242925.47999999998</v>
      </c>
      <c r="AL904" s="249">
        <v>135774.54</v>
      </c>
      <c r="AM904" s="91">
        <v>0</v>
      </c>
      <c r="AN904" s="249">
        <v>563556.03</v>
      </c>
      <c r="AO904" s="249">
        <v>0</v>
      </c>
      <c r="AP904" s="249">
        <v>12070</v>
      </c>
      <c r="AQ904" s="249">
        <v>0</v>
      </c>
      <c r="AR904" s="249">
        <v>0</v>
      </c>
      <c r="AS904" s="249">
        <v>9075252.4100000001</v>
      </c>
      <c r="AT904" s="249">
        <v>6418575.0899999999</v>
      </c>
      <c r="AU904" s="249">
        <v>5464249.04</v>
      </c>
      <c r="AV904" s="92">
        <v>45168</v>
      </c>
      <c r="AW904" t="s">
        <v>7</v>
      </c>
      <c r="AX904">
        <v>2023</v>
      </c>
      <c r="AY904" t="s">
        <v>177</v>
      </c>
    </row>
    <row r="905" spans="1:51" x14ac:dyDescent="0.25">
      <c r="A905" s="247">
        <v>2</v>
      </c>
      <c r="B905" s="248" t="s">
        <v>90</v>
      </c>
      <c r="C905" s="249">
        <v>40472681.869999997</v>
      </c>
      <c r="D905" s="249">
        <v>1113.72</v>
      </c>
      <c r="E905" s="249">
        <v>0</v>
      </c>
      <c r="F905" s="249">
        <v>0</v>
      </c>
      <c r="G905" s="249">
        <v>75063.26999999999</v>
      </c>
      <c r="H905" s="91">
        <v>0</v>
      </c>
      <c r="I905" s="91">
        <v>0</v>
      </c>
      <c r="J905" s="249">
        <v>3700.88</v>
      </c>
      <c r="K905" s="249">
        <v>81937.349999999991</v>
      </c>
      <c r="L905" s="91">
        <v>0</v>
      </c>
      <c r="M905" s="249">
        <v>460927.97</v>
      </c>
      <c r="N905" s="249">
        <v>6701250.1900000004</v>
      </c>
      <c r="O905" s="249">
        <v>7162178.1600000001</v>
      </c>
      <c r="P905" s="249">
        <v>1359679.9700000002</v>
      </c>
      <c r="Q905" s="91">
        <v>0</v>
      </c>
      <c r="R905" s="91">
        <v>0</v>
      </c>
      <c r="S905" s="91">
        <v>0</v>
      </c>
      <c r="T905" s="249">
        <v>8683673.3499999996</v>
      </c>
      <c r="U905" s="249">
        <v>106.61</v>
      </c>
      <c r="V905" s="249">
        <v>39.89</v>
      </c>
      <c r="W905" s="249">
        <v>319.12</v>
      </c>
      <c r="X905" s="249">
        <v>0</v>
      </c>
      <c r="Y905" s="249">
        <v>3274.52</v>
      </c>
      <c r="Z905" s="249">
        <v>0</v>
      </c>
      <c r="AA905" s="249">
        <v>5014004.95</v>
      </c>
      <c r="AB905" s="249">
        <v>0</v>
      </c>
      <c r="AC905" s="330">
        <v>3933299.1</v>
      </c>
      <c r="AD905" s="249">
        <v>1518437.27</v>
      </c>
      <c r="AE905" s="249">
        <v>4855</v>
      </c>
      <c r="AF905" s="249">
        <v>0</v>
      </c>
      <c r="AG905" s="249">
        <v>0</v>
      </c>
      <c r="AH905" s="249">
        <v>0</v>
      </c>
      <c r="AI905" s="249">
        <v>0</v>
      </c>
      <c r="AJ905" s="249">
        <v>16727737.51</v>
      </c>
      <c r="AK905" s="249">
        <v>1296558.1599999999</v>
      </c>
      <c r="AL905" s="249">
        <v>4256.79</v>
      </c>
      <c r="AM905" s="91">
        <v>0</v>
      </c>
      <c r="AN905" s="249">
        <v>132791.85999999999</v>
      </c>
      <c r="AO905" s="249">
        <v>0</v>
      </c>
      <c r="AP905" s="249">
        <v>3153327.74</v>
      </c>
      <c r="AQ905" s="249">
        <v>0</v>
      </c>
      <c r="AR905" s="249">
        <v>0</v>
      </c>
      <c r="AS905" s="249">
        <v>27202073.969999999</v>
      </c>
      <c r="AT905" s="249">
        <v>4586934.5500000007</v>
      </c>
      <c r="AU905" s="249">
        <v>0</v>
      </c>
      <c r="AV905" s="92">
        <v>45168</v>
      </c>
      <c r="AW905" t="s">
        <v>7</v>
      </c>
      <c r="AX905">
        <v>2023</v>
      </c>
      <c r="AY905" t="s">
        <v>168</v>
      </c>
    </row>
    <row r="906" spans="1:51" x14ac:dyDescent="0.25">
      <c r="A906" s="247">
        <v>12</v>
      </c>
      <c r="B906" s="248" t="s">
        <v>81</v>
      </c>
      <c r="C906" s="249">
        <v>680574052.49000013</v>
      </c>
      <c r="D906" s="249">
        <v>955325.08000000007</v>
      </c>
      <c r="E906" s="249">
        <v>0</v>
      </c>
      <c r="F906" s="249">
        <v>0</v>
      </c>
      <c r="G906" s="249">
        <v>6362778.9699999997</v>
      </c>
      <c r="H906" s="91">
        <v>0</v>
      </c>
      <c r="I906" s="91">
        <v>0</v>
      </c>
      <c r="J906" s="249">
        <v>4314642.45</v>
      </c>
      <c r="K906" s="249">
        <v>4787729.33</v>
      </c>
      <c r="L906" s="91">
        <v>0</v>
      </c>
      <c r="M906" s="249">
        <v>286191709.00999999</v>
      </c>
      <c r="N906" s="249">
        <v>149272412.24000001</v>
      </c>
      <c r="O906" s="249">
        <v>435464121.25</v>
      </c>
      <c r="P906" s="249">
        <v>13671753.75</v>
      </c>
      <c r="Q906" s="91">
        <v>0</v>
      </c>
      <c r="R906" s="91">
        <v>0</v>
      </c>
      <c r="S906" s="91">
        <v>0</v>
      </c>
      <c r="T906" s="249">
        <v>465556350.83000004</v>
      </c>
      <c r="U906" s="249">
        <v>3892005.8600000003</v>
      </c>
      <c r="V906" s="249">
        <v>740680.4</v>
      </c>
      <c r="W906" s="249">
        <v>538845.93999999994</v>
      </c>
      <c r="X906" s="249">
        <v>14644933.020000001</v>
      </c>
      <c r="Y906" s="249">
        <v>591879.14</v>
      </c>
      <c r="Z906" s="249">
        <v>0</v>
      </c>
      <c r="AA906" s="249">
        <v>12867616.729999999</v>
      </c>
      <c r="AB906" s="249">
        <v>0</v>
      </c>
      <c r="AC906" s="330">
        <v>30536128.010000002</v>
      </c>
      <c r="AD906" s="249">
        <v>13080693.59</v>
      </c>
      <c r="AE906" s="249">
        <v>85147.07</v>
      </c>
      <c r="AF906" s="249">
        <v>0</v>
      </c>
      <c r="AG906" s="249">
        <v>0</v>
      </c>
      <c r="AH906" s="249">
        <v>0</v>
      </c>
      <c r="AI906" s="249">
        <v>0</v>
      </c>
      <c r="AJ906" s="249">
        <v>109536067.78</v>
      </c>
      <c r="AK906" s="249">
        <v>14481780.5</v>
      </c>
      <c r="AL906" s="249">
        <v>958177.22</v>
      </c>
      <c r="AM906" s="91">
        <v>0</v>
      </c>
      <c r="AN906" s="249">
        <v>9825995.4700000007</v>
      </c>
      <c r="AO906" s="249">
        <v>793109.61</v>
      </c>
      <c r="AP906" s="249">
        <v>1745974.78</v>
      </c>
      <c r="AQ906" s="249">
        <v>686846.38</v>
      </c>
      <c r="AR906" s="249">
        <v>0</v>
      </c>
      <c r="AS906" s="249">
        <v>186513997.54000002</v>
      </c>
      <c r="AT906" s="249">
        <v>28503704.039999999</v>
      </c>
      <c r="AU906" s="249">
        <v>11820.08</v>
      </c>
      <c r="AV906" s="92">
        <v>45168</v>
      </c>
      <c r="AW906" t="s">
        <v>7</v>
      </c>
      <c r="AX906">
        <v>2023</v>
      </c>
      <c r="AY906" t="s">
        <v>152</v>
      </c>
    </row>
    <row r="907" spans="1:51" x14ac:dyDescent="0.25">
      <c r="A907" s="247">
        <v>13</v>
      </c>
      <c r="B907" s="248" t="s">
        <v>70</v>
      </c>
      <c r="C907" s="249">
        <v>2883807266.8900003</v>
      </c>
      <c r="D907" s="249">
        <v>302431.12</v>
      </c>
      <c r="E907" s="249">
        <v>0</v>
      </c>
      <c r="F907" s="249">
        <v>0</v>
      </c>
      <c r="G907" s="249">
        <v>2720161.52</v>
      </c>
      <c r="H907" s="91">
        <v>0</v>
      </c>
      <c r="I907" s="91">
        <v>0</v>
      </c>
      <c r="J907" s="249">
        <v>71355947.670000002</v>
      </c>
      <c r="K907" s="249">
        <v>24470777.48</v>
      </c>
      <c r="L907" s="91">
        <v>0</v>
      </c>
      <c r="M907" s="249">
        <v>1715039915.73</v>
      </c>
      <c r="N907" s="249">
        <v>647354424.09000003</v>
      </c>
      <c r="O907" s="249">
        <v>2362394339.8200002</v>
      </c>
      <c r="P907" s="249">
        <v>0</v>
      </c>
      <c r="Q907" s="91">
        <v>0</v>
      </c>
      <c r="R907" s="91">
        <v>0</v>
      </c>
      <c r="S907" s="91">
        <v>0</v>
      </c>
      <c r="T907" s="249">
        <v>2461243657.6100001</v>
      </c>
      <c r="U907" s="249">
        <v>9605369.4199999999</v>
      </c>
      <c r="V907" s="249">
        <v>0</v>
      </c>
      <c r="W907" s="249">
        <v>115780.75</v>
      </c>
      <c r="X907" s="249">
        <v>3259717.29</v>
      </c>
      <c r="Y907" s="249">
        <v>1111090.77</v>
      </c>
      <c r="Z907" s="249">
        <v>0</v>
      </c>
      <c r="AA907" s="249">
        <v>86598902.659999996</v>
      </c>
      <c r="AB907" s="249">
        <v>0</v>
      </c>
      <c r="AC907" s="330">
        <v>223845435.69</v>
      </c>
      <c r="AD907" s="249">
        <v>210601.63</v>
      </c>
      <c r="AE907" s="249">
        <v>2605438.06</v>
      </c>
      <c r="AF907" s="249">
        <v>0</v>
      </c>
      <c r="AG907" s="249">
        <v>0</v>
      </c>
      <c r="AH907" s="249">
        <v>0</v>
      </c>
      <c r="AI907" s="249">
        <v>0</v>
      </c>
      <c r="AJ907" s="249">
        <v>1189330.1099999999</v>
      </c>
      <c r="AK907" s="249">
        <v>34665117.089999996</v>
      </c>
      <c r="AL907" s="249">
        <v>45736378.730000004</v>
      </c>
      <c r="AM907" s="91">
        <v>0</v>
      </c>
      <c r="AN907" s="249">
        <v>13148083.66</v>
      </c>
      <c r="AO907" s="249">
        <v>0</v>
      </c>
      <c r="AP907" s="249">
        <v>16237</v>
      </c>
      <c r="AQ907" s="249">
        <v>0</v>
      </c>
      <c r="AR907" s="249">
        <v>0</v>
      </c>
      <c r="AS907" s="249">
        <v>328541666.38</v>
      </c>
      <c r="AT907" s="249">
        <v>94021942.439999983</v>
      </c>
      <c r="AU907" s="249">
        <v>456125.96</v>
      </c>
      <c r="AV907" s="92">
        <v>45168</v>
      </c>
      <c r="AW907" t="s">
        <v>7</v>
      </c>
      <c r="AX907">
        <v>2023</v>
      </c>
      <c r="AY907" t="s">
        <v>149</v>
      </c>
    </row>
    <row r="908" spans="1:51" x14ac:dyDescent="0.25">
      <c r="A908" s="247">
        <v>23</v>
      </c>
      <c r="B908" s="248" t="s">
        <v>75</v>
      </c>
      <c r="C908" s="249">
        <v>324599158.37</v>
      </c>
      <c r="D908" s="249">
        <v>486066.79</v>
      </c>
      <c r="E908" s="249">
        <v>0</v>
      </c>
      <c r="F908" s="249">
        <v>0</v>
      </c>
      <c r="G908" s="249">
        <v>310243.62</v>
      </c>
      <c r="H908" s="91">
        <v>0</v>
      </c>
      <c r="I908" s="91">
        <v>0</v>
      </c>
      <c r="J908" s="249">
        <v>4705429.7799999993</v>
      </c>
      <c r="K908" s="249">
        <v>3285650.8600000003</v>
      </c>
      <c r="L908" s="91">
        <v>0</v>
      </c>
      <c r="M908" s="249">
        <v>22588229.800000001</v>
      </c>
      <c r="N908" s="249">
        <v>71888330.049999997</v>
      </c>
      <c r="O908" s="249">
        <v>94476559.849999994</v>
      </c>
      <c r="P908" s="249">
        <v>0</v>
      </c>
      <c r="Q908" s="91">
        <v>0</v>
      </c>
      <c r="R908" s="91">
        <v>0</v>
      </c>
      <c r="S908" s="91">
        <v>0</v>
      </c>
      <c r="T908" s="249">
        <v>103263950.89999999</v>
      </c>
      <c r="U908" s="249">
        <v>81605314.459999993</v>
      </c>
      <c r="V908" s="249">
        <v>31159257.73</v>
      </c>
      <c r="W908" s="249">
        <v>2515942.08</v>
      </c>
      <c r="X908" s="249">
        <v>11249612.710000001</v>
      </c>
      <c r="Y908" s="249">
        <v>5122083.7300000004</v>
      </c>
      <c r="Z908" s="249">
        <v>0</v>
      </c>
      <c r="AA908" s="249">
        <v>1979251.81</v>
      </c>
      <c r="AB908" s="249">
        <v>4727617.7</v>
      </c>
      <c r="AC908" s="330">
        <v>36407537.270000003</v>
      </c>
      <c r="AD908" s="249">
        <v>4100333.3100000005</v>
      </c>
      <c r="AE908" s="249">
        <v>6589447.3200000003</v>
      </c>
      <c r="AF908" s="249">
        <v>0</v>
      </c>
      <c r="AG908" s="249">
        <v>0</v>
      </c>
      <c r="AH908" s="249">
        <v>0</v>
      </c>
      <c r="AI908" s="249">
        <v>0</v>
      </c>
      <c r="AJ908" s="249">
        <v>4887753.49</v>
      </c>
      <c r="AK908" s="249">
        <v>5280035.01</v>
      </c>
      <c r="AL908" s="249">
        <v>1650336.95</v>
      </c>
      <c r="AM908" s="91">
        <v>0</v>
      </c>
      <c r="AN908" s="249">
        <v>15349494.859999999</v>
      </c>
      <c r="AO908" s="249">
        <v>0</v>
      </c>
      <c r="AP908" s="249">
        <v>1086372.79</v>
      </c>
      <c r="AQ908" s="249">
        <v>0</v>
      </c>
      <c r="AR908" s="249">
        <v>0</v>
      </c>
      <c r="AS908" s="249">
        <v>190344151.61000001</v>
      </c>
      <c r="AT908" s="249">
        <v>30991055.859999999</v>
      </c>
      <c r="AU908" s="249">
        <v>7624816.25</v>
      </c>
      <c r="AV908" s="92">
        <v>45168</v>
      </c>
      <c r="AW908" t="s">
        <v>7</v>
      </c>
      <c r="AX908">
        <v>2023</v>
      </c>
      <c r="AY908" t="s">
        <v>159</v>
      </c>
    </row>
    <row r="909" spans="1:51" x14ac:dyDescent="0.25">
      <c r="A909" s="247">
        <v>24</v>
      </c>
      <c r="B909" s="248" t="s">
        <v>98</v>
      </c>
      <c r="C909" s="249">
        <v>94393898.560000017</v>
      </c>
      <c r="D909" s="249">
        <v>3424189.86</v>
      </c>
      <c r="E909" s="249">
        <v>0</v>
      </c>
      <c r="F909" s="249">
        <v>0</v>
      </c>
      <c r="G909" s="249">
        <v>5372465.4699999997</v>
      </c>
      <c r="H909" s="91">
        <v>0</v>
      </c>
      <c r="I909" s="91">
        <v>0</v>
      </c>
      <c r="J909" s="249">
        <v>1567005.51</v>
      </c>
      <c r="K909" s="249">
        <v>2146413.7799999998</v>
      </c>
      <c r="L909" s="91">
        <v>0</v>
      </c>
      <c r="M909" s="249">
        <v>63503.16</v>
      </c>
      <c r="N909" s="249">
        <v>72866281.63000001</v>
      </c>
      <c r="O909" s="249">
        <v>72929784.790000007</v>
      </c>
      <c r="P909" s="249">
        <v>890043.43</v>
      </c>
      <c r="Q909" s="91">
        <v>0</v>
      </c>
      <c r="R909" s="91">
        <v>0</v>
      </c>
      <c r="S909" s="91">
        <v>0</v>
      </c>
      <c r="T909" s="249">
        <v>86329902.840000018</v>
      </c>
      <c r="U909" s="249">
        <v>957416.04</v>
      </c>
      <c r="V909" s="249">
        <v>0</v>
      </c>
      <c r="W909" s="249">
        <v>0</v>
      </c>
      <c r="X909" s="249">
        <v>111138.76</v>
      </c>
      <c r="Y909" s="249">
        <v>0</v>
      </c>
      <c r="Z909" s="249">
        <v>0</v>
      </c>
      <c r="AA909" s="249">
        <v>140128.26</v>
      </c>
      <c r="AB909" s="249">
        <v>0</v>
      </c>
      <c r="AC909" s="330">
        <v>0</v>
      </c>
      <c r="AD909" s="249">
        <v>5500965.1399999997</v>
      </c>
      <c r="AE909" s="249">
        <v>0</v>
      </c>
      <c r="AF909" s="249">
        <v>0</v>
      </c>
      <c r="AG909" s="249">
        <v>0</v>
      </c>
      <c r="AH909" s="249">
        <v>0</v>
      </c>
      <c r="AI909" s="249">
        <v>0</v>
      </c>
      <c r="AJ909" s="249">
        <v>1097501.6399999999</v>
      </c>
      <c r="AK909" s="249">
        <v>126308.68999999999</v>
      </c>
      <c r="AL909" s="249">
        <v>0</v>
      </c>
      <c r="AM909" s="91">
        <v>0</v>
      </c>
      <c r="AN909" s="249">
        <v>130537.19</v>
      </c>
      <c r="AO909" s="249">
        <v>0</v>
      </c>
      <c r="AP909" s="249">
        <v>0</v>
      </c>
      <c r="AQ909" s="249">
        <v>0</v>
      </c>
      <c r="AR909" s="249">
        <v>0</v>
      </c>
      <c r="AS909" s="249">
        <v>7807149.8399999989</v>
      </c>
      <c r="AT909" s="249">
        <v>256845.88</v>
      </c>
      <c r="AU909" s="249">
        <v>0</v>
      </c>
      <c r="AV909" s="92">
        <v>45168</v>
      </c>
      <c r="AW909" t="s">
        <v>7</v>
      </c>
      <c r="AX909">
        <v>2023</v>
      </c>
      <c r="AY909" t="s">
        <v>164</v>
      </c>
    </row>
    <row r="910" spans="1:51" x14ac:dyDescent="0.25">
      <c r="A910" s="247">
        <v>25</v>
      </c>
      <c r="B910" s="248" t="s">
        <v>67</v>
      </c>
      <c r="C910" s="249">
        <v>25207387.810000002</v>
      </c>
      <c r="D910" s="249">
        <v>9344489.540000001</v>
      </c>
      <c r="E910" s="249">
        <v>0</v>
      </c>
      <c r="F910" s="249">
        <v>0</v>
      </c>
      <c r="G910" s="249">
        <v>0</v>
      </c>
      <c r="H910" s="91">
        <v>0</v>
      </c>
      <c r="I910" s="91">
        <v>0</v>
      </c>
      <c r="J910" s="249">
        <v>0</v>
      </c>
      <c r="K910" s="249">
        <v>0</v>
      </c>
      <c r="L910" s="91">
        <v>0</v>
      </c>
      <c r="M910" s="249">
        <v>0</v>
      </c>
      <c r="N910" s="249">
        <v>0</v>
      </c>
      <c r="O910" s="249">
        <v>0</v>
      </c>
      <c r="P910" s="249">
        <v>15844799.74</v>
      </c>
      <c r="Q910" s="91">
        <v>0</v>
      </c>
      <c r="R910" s="91">
        <v>0</v>
      </c>
      <c r="S910" s="91">
        <v>0</v>
      </c>
      <c r="T910" s="249">
        <v>25189289.280000001</v>
      </c>
      <c r="U910" s="249">
        <v>0</v>
      </c>
      <c r="V910" s="249">
        <v>0</v>
      </c>
      <c r="W910" s="249">
        <v>0</v>
      </c>
      <c r="X910" s="249">
        <v>0</v>
      </c>
      <c r="Y910" s="249">
        <v>0</v>
      </c>
      <c r="Z910" s="249">
        <v>0</v>
      </c>
      <c r="AA910" s="249">
        <v>0</v>
      </c>
      <c r="AB910" s="249">
        <v>0</v>
      </c>
      <c r="AC910" s="330">
        <v>18098.39</v>
      </c>
      <c r="AD910" s="249">
        <v>0</v>
      </c>
      <c r="AE910" s="249">
        <v>0</v>
      </c>
      <c r="AF910" s="249">
        <v>0</v>
      </c>
      <c r="AG910" s="249">
        <v>0</v>
      </c>
      <c r="AH910" s="249">
        <v>0</v>
      </c>
      <c r="AI910" s="249">
        <v>0</v>
      </c>
      <c r="AJ910" s="249">
        <v>0</v>
      </c>
      <c r="AK910" s="249">
        <v>0</v>
      </c>
      <c r="AL910" s="249">
        <v>0</v>
      </c>
      <c r="AM910" s="91">
        <v>0</v>
      </c>
      <c r="AN910" s="249">
        <v>0</v>
      </c>
      <c r="AO910" s="249">
        <v>0</v>
      </c>
      <c r="AP910" s="249">
        <v>0</v>
      </c>
      <c r="AQ910" s="249">
        <v>0</v>
      </c>
      <c r="AR910" s="249">
        <v>0</v>
      </c>
      <c r="AS910" s="249">
        <v>18098.39</v>
      </c>
      <c r="AT910" s="249">
        <v>0</v>
      </c>
      <c r="AU910" s="249">
        <v>0</v>
      </c>
      <c r="AV910" s="92">
        <v>45168</v>
      </c>
      <c r="AW910" t="s">
        <v>7</v>
      </c>
      <c r="AX910">
        <v>2023</v>
      </c>
      <c r="AY910" t="s">
        <v>174</v>
      </c>
    </row>
    <row r="911" spans="1:51" x14ac:dyDescent="0.25">
      <c r="A911" s="247">
        <v>29</v>
      </c>
      <c r="B911" s="248" t="s">
        <v>94</v>
      </c>
      <c r="C911" s="249">
        <v>466976515.91999996</v>
      </c>
      <c r="D911" s="249">
        <v>101357.15</v>
      </c>
      <c r="E911" s="249">
        <v>0</v>
      </c>
      <c r="F911" s="249">
        <v>0</v>
      </c>
      <c r="G911" s="249">
        <v>507450.67999999993</v>
      </c>
      <c r="H911" s="91">
        <v>0</v>
      </c>
      <c r="I911" s="91">
        <v>0</v>
      </c>
      <c r="J911" s="249">
        <v>158.97999999999999</v>
      </c>
      <c r="K911" s="249">
        <v>153748.32</v>
      </c>
      <c r="L911" s="91">
        <v>0</v>
      </c>
      <c r="M911" s="249">
        <v>12467815.719999999</v>
      </c>
      <c r="N911" s="249">
        <v>256731219.55000001</v>
      </c>
      <c r="O911" s="249">
        <v>269199035.26999998</v>
      </c>
      <c r="P911" s="249">
        <v>251509.7</v>
      </c>
      <c r="Q911" s="91">
        <v>0</v>
      </c>
      <c r="R911" s="91">
        <v>0</v>
      </c>
      <c r="S911" s="91">
        <v>0</v>
      </c>
      <c r="T911" s="249">
        <v>270213260.09999996</v>
      </c>
      <c r="U911" s="249">
        <v>58523541.020000003</v>
      </c>
      <c r="V911" s="249">
        <v>52304916.219999999</v>
      </c>
      <c r="W911" s="249">
        <v>2113147.42</v>
      </c>
      <c r="X911" s="249">
        <v>30659897.41</v>
      </c>
      <c r="Y911" s="249">
        <v>19802356.870000001</v>
      </c>
      <c r="Z911" s="249">
        <v>0</v>
      </c>
      <c r="AA911" s="249">
        <v>0</v>
      </c>
      <c r="AB911" s="249">
        <v>1757475.1</v>
      </c>
      <c r="AC911" s="330">
        <v>231294.41</v>
      </c>
      <c r="AD911" s="249">
        <v>0</v>
      </c>
      <c r="AE911" s="249">
        <v>1954272.57</v>
      </c>
      <c r="AF911" s="249">
        <v>0</v>
      </c>
      <c r="AG911" s="249">
        <v>0</v>
      </c>
      <c r="AH911" s="249">
        <v>0</v>
      </c>
      <c r="AI911" s="249">
        <v>0</v>
      </c>
      <c r="AJ911" s="249">
        <v>2984438.5700000003</v>
      </c>
      <c r="AK911" s="249">
        <v>19564.849999999999</v>
      </c>
      <c r="AL911" s="249">
        <v>575168.17000000004</v>
      </c>
      <c r="AM911" s="91">
        <v>0</v>
      </c>
      <c r="AN911" s="249">
        <v>10388808.91</v>
      </c>
      <c r="AO911" s="249">
        <v>0</v>
      </c>
      <c r="AP911" s="249">
        <v>11051955.41</v>
      </c>
      <c r="AQ911" s="249">
        <v>4166517.59</v>
      </c>
      <c r="AR911" s="249">
        <v>0</v>
      </c>
      <c r="AS911" s="249">
        <v>170331339.59</v>
      </c>
      <c r="AT911" s="249">
        <v>26431916.23</v>
      </c>
      <c r="AU911" s="249">
        <v>229901.3</v>
      </c>
      <c r="AV911" s="92">
        <v>45168</v>
      </c>
      <c r="AW911" t="s">
        <v>7</v>
      </c>
      <c r="AX911">
        <v>2023</v>
      </c>
      <c r="AY911" t="s">
        <v>156</v>
      </c>
    </row>
    <row r="912" spans="1:51" x14ac:dyDescent="0.25">
      <c r="A912" s="247">
        <v>32</v>
      </c>
      <c r="B912" s="248" t="s">
        <v>104</v>
      </c>
      <c r="C912" s="249">
        <v>0</v>
      </c>
      <c r="D912" s="249">
        <v>0</v>
      </c>
      <c r="E912" s="249">
        <v>0</v>
      </c>
      <c r="F912" s="249">
        <v>0</v>
      </c>
      <c r="G912" s="249">
        <v>0</v>
      </c>
      <c r="H912" s="91">
        <v>0</v>
      </c>
      <c r="I912" s="91">
        <v>0</v>
      </c>
      <c r="J912" s="249">
        <v>0</v>
      </c>
      <c r="K912" s="249">
        <v>0</v>
      </c>
      <c r="L912" s="91">
        <v>0</v>
      </c>
      <c r="M912" s="249">
        <v>0</v>
      </c>
      <c r="N912" s="249">
        <v>0</v>
      </c>
      <c r="O912" s="249">
        <v>0</v>
      </c>
      <c r="P912" s="249">
        <v>0</v>
      </c>
      <c r="Q912" s="91">
        <v>0</v>
      </c>
      <c r="R912" s="91">
        <v>0</v>
      </c>
      <c r="S912" s="91">
        <v>0</v>
      </c>
      <c r="T912" s="249">
        <v>0</v>
      </c>
      <c r="U912" s="249">
        <v>0</v>
      </c>
      <c r="V912" s="249">
        <v>0</v>
      </c>
      <c r="W912" s="249">
        <v>0</v>
      </c>
      <c r="X912" s="249">
        <v>0</v>
      </c>
      <c r="Y912" s="249">
        <v>0</v>
      </c>
      <c r="Z912" s="249">
        <v>0</v>
      </c>
      <c r="AA912" s="249">
        <v>0</v>
      </c>
      <c r="AB912" s="249">
        <v>0</v>
      </c>
      <c r="AC912" s="330">
        <v>0</v>
      </c>
      <c r="AD912" s="249">
        <v>0</v>
      </c>
      <c r="AE912" s="249">
        <v>0</v>
      </c>
      <c r="AF912" s="249">
        <v>0</v>
      </c>
      <c r="AG912" s="249">
        <v>0</v>
      </c>
      <c r="AH912" s="249">
        <v>0</v>
      </c>
      <c r="AI912" s="249">
        <v>0</v>
      </c>
      <c r="AJ912" s="249">
        <v>0</v>
      </c>
      <c r="AK912" s="249">
        <v>0</v>
      </c>
      <c r="AL912" s="249">
        <v>0</v>
      </c>
      <c r="AM912" s="91">
        <v>0</v>
      </c>
      <c r="AN912" s="249">
        <v>0</v>
      </c>
      <c r="AO912" s="249">
        <v>0</v>
      </c>
      <c r="AP912" s="249">
        <v>0</v>
      </c>
      <c r="AQ912" s="249">
        <v>0</v>
      </c>
      <c r="AR912" s="249">
        <v>0</v>
      </c>
      <c r="AS912" s="249">
        <v>0</v>
      </c>
      <c r="AT912" s="249">
        <v>0</v>
      </c>
      <c r="AU912" s="249">
        <v>0</v>
      </c>
      <c r="AV912" s="92">
        <v>45168</v>
      </c>
      <c r="AW912" t="s">
        <v>7</v>
      </c>
      <c r="AX912">
        <v>2023</v>
      </c>
      <c r="AY912" t="s">
        <v>287</v>
      </c>
    </row>
    <row r="913" spans="1:51" x14ac:dyDescent="0.25">
      <c r="A913" s="247">
        <v>40</v>
      </c>
      <c r="B913" s="248" t="s">
        <v>97</v>
      </c>
      <c r="C913" s="249">
        <v>54602421.460000001</v>
      </c>
      <c r="D913" s="249">
        <v>0</v>
      </c>
      <c r="E913" s="249">
        <v>0</v>
      </c>
      <c r="F913" s="249">
        <v>0</v>
      </c>
      <c r="G913" s="249">
        <v>0</v>
      </c>
      <c r="H913" s="91">
        <v>0</v>
      </c>
      <c r="I913" s="91">
        <v>0</v>
      </c>
      <c r="J913" s="249">
        <v>28357.040000000001</v>
      </c>
      <c r="K913" s="249">
        <v>126817.58</v>
      </c>
      <c r="L913" s="91">
        <v>0</v>
      </c>
      <c r="M913" s="249">
        <v>8039886.1100000003</v>
      </c>
      <c r="N913" s="249">
        <v>20538022.09</v>
      </c>
      <c r="O913" s="249">
        <v>28577908.199999999</v>
      </c>
      <c r="P913" s="249">
        <v>116409.87999999999</v>
      </c>
      <c r="Q913" s="91">
        <v>0</v>
      </c>
      <c r="R913" s="91">
        <v>0</v>
      </c>
      <c r="S913" s="91">
        <v>0</v>
      </c>
      <c r="T913" s="249">
        <v>28849492.699999999</v>
      </c>
      <c r="U913" s="249">
        <v>886302.71999999997</v>
      </c>
      <c r="V913" s="249">
        <v>252377.36</v>
      </c>
      <c r="W913" s="249">
        <v>4129.91</v>
      </c>
      <c r="X913" s="249">
        <v>54215.3</v>
      </c>
      <c r="Y913" s="249">
        <v>46027.91</v>
      </c>
      <c r="Z913" s="249">
        <v>0</v>
      </c>
      <c r="AA913" s="249">
        <v>21793.040000000001</v>
      </c>
      <c r="AB913" s="249">
        <v>0</v>
      </c>
      <c r="AC913" s="330">
        <v>2188630.02</v>
      </c>
      <c r="AD913" s="249">
        <v>14311393.58</v>
      </c>
      <c r="AE913" s="249">
        <v>253000.26</v>
      </c>
      <c r="AF913" s="249">
        <v>0</v>
      </c>
      <c r="AG913" s="249">
        <v>0</v>
      </c>
      <c r="AH913" s="249">
        <v>0</v>
      </c>
      <c r="AI913" s="249">
        <v>0</v>
      </c>
      <c r="AJ913" s="249">
        <v>586254</v>
      </c>
      <c r="AK913" s="249">
        <v>628280.14</v>
      </c>
      <c r="AL913" s="249">
        <v>127295.42</v>
      </c>
      <c r="AM913" s="91">
        <v>0</v>
      </c>
      <c r="AN913" s="249">
        <v>693374.32</v>
      </c>
      <c r="AO913" s="249">
        <v>0</v>
      </c>
      <c r="AP913" s="249">
        <v>37937.22</v>
      </c>
      <c r="AQ913" s="249">
        <v>0</v>
      </c>
      <c r="AR913" s="249">
        <v>0</v>
      </c>
      <c r="AS913" s="249">
        <v>18604124.100000001</v>
      </c>
      <c r="AT913" s="249">
        <v>7148804.6599999992</v>
      </c>
      <c r="AU913" s="249">
        <v>5661917.5599999996</v>
      </c>
      <c r="AV913" s="92">
        <v>45168</v>
      </c>
      <c r="AW913" t="s">
        <v>7</v>
      </c>
      <c r="AX913">
        <v>2023</v>
      </c>
      <c r="AY913" t="s">
        <v>166</v>
      </c>
    </row>
    <row r="914" spans="1:51" x14ac:dyDescent="0.25">
      <c r="A914" s="247">
        <v>44</v>
      </c>
      <c r="B914" s="248" t="s">
        <v>62</v>
      </c>
      <c r="C914" s="249">
        <v>43812440.240000002</v>
      </c>
      <c r="D914" s="249">
        <v>22159.56</v>
      </c>
      <c r="E914" s="249">
        <v>0</v>
      </c>
      <c r="F914" s="249">
        <v>0</v>
      </c>
      <c r="G914" s="249">
        <v>238589.05</v>
      </c>
      <c r="H914" s="91">
        <v>0</v>
      </c>
      <c r="I914" s="91">
        <v>0</v>
      </c>
      <c r="J914" s="249">
        <v>169831.41999999998</v>
      </c>
      <c r="K914" s="249">
        <v>2695952.48</v>
      </c>
      <c r="L914" s="91">
        <v>0</v>
      </c>
      <c r="M914" s="249">
        <v>12736572.49</v>
      </c>
      <c r="N914" s="249">
        <v>16044963.99</v>
      </c>
      <c r="O914" s="249">
        <v>28781536.48</v>
      </c>
      <c r="P914" s="249">
        <v>899448.70000000007</v>
      </c>
      <c r="Q914" s="91">
        <v>0</v>
      </c>
      <c r="R914" s="91">
        <v>0</v>
      </c>
      <c r="S914" s="91">
        <v>0</v>
      </c>
      <c r="T914" s="249">
        <v>32807517.690000001</v>
      </c>
      <c r="U914" s="249">
        <v>332984.57</v>
      </c>
      <c r="V914" s="249">
        <v>209179.07</v>
      </c>
      <c r="W914" s="249">
        <v>233430.93</v>
      </c>
      <c r="X914" s="249">
        <v>0</v>
      </c>
      <c r="Y914" s="249">
        <v>149407.76</v>
      </c>
      <c r="Z914" s="249">
        <v>0</v>
      </c>
      <c r="AA914" s="249">
        <v>3723.87</v>
      </c>
      <c r="AB914" s="249">
        <v>0</v>
      </c>
      <c r="AC914" s="330">
        <v>1463099.95</v>
      </c>
      <c r="AD914" s="249">
        <v>1134978.57</v>
      </c>
      <c r="AE914" s="249">
        <v>19913.38</v>
      </c>
      <c r="AF914" s="249">
        <v>0</v>
      </c>
      <c r="AG914" s="249">
        <v>0</v>
      </c>
      <c r="AH914" s="249">
        <v>0</v>
      </c>
      <c r="AI914" s="249">
        <v>0</v>
      </c>
      <c r="AJ914" s="249">
        <v>120173.68</v>
      </c>
      <c r="AK914" s="249">
        <v>3490838.2199999997</v>
      </c>
      <c r="AL914" s="249">
        <v>233639.74</v>
      </c>
      <c r="AM914" s="91">
        <v>0</v>
      </c>
      <c r="AN914" s="249">
        <v>601793.79</v>
      </c>
      <c r="AO914" s="249">
        <v>0</v>
      </c>
      <c r="AP914" s="249">
        <v>89365.67</v>
      </c>
      <c r="AQ914" s="249">
        <v>0</v>
      </c>
      <c r="AR914" s="249">
        <v>0</v>
      </c>
      <c r="AS914" s="249">
        <v>3666891.78</v>
      </c>
      <c r="AT914" s="249">
        <v>7338030.7699999996</v>
      </c>
      <c r="AU914" s="249">
        <v>2922393.3499999996</v>
      </c>
      <c r="AV914" s="92">
        <v>45168</v>
      </c>
      <c r="AW914" t="s">
        <v>7</v>
      </c>
      <c r="AX914">
        <v>2023</v>
      </c>
      <c r="AY914" t="s">
        <v>167</v>
      </c>
    </row>
    <row r="915" spans="1:51" x14ac:dyDescent="0.25">
      <c r="A915" s="247">
        <v>46</v>
      </c>
      <c r="B915" s="248" t="s">
        <v>85</v>
      </c>
      <c r="C915" s="249">
        <v>20562486.800000001</v>
      </c>
      <c r="D915" s="249">
        <v>91242.900000000009</v>
      </c>
      <c r="E915" s="249">
        <v>0</v>
      </c>
      <c r="F915" s="249">
        <v>0</v>
      </c>
      <c r="G915" s="249">
        <v>0</v>
      </c>
      <c r="H915" s="91">
        <v>0</v>
      </c>
      <c r="I915" s="91">
        <v>0</v>
      </c>
      <c r="J915" s="249">
        <v>757516.16999999993</v>
      </c>
      <c r="K915" s="249">
        <v>20073.64</v>
      </c>
      <c r="L915" s="91">
        <v>0</v>
      </c>
      <c r="M915" s="249">
        <v>8519778.75</v>
      </c>
      <c r="N915" s="249">
        <v>0</v>
      </c>
      <c r="O915" s="249">
        <v>8519778.75</v>
      </c>
      <c r="P915" s="249">
        <v>349999.17</v>
      </c>
      <c r="Q915" s="91">
        <v>0</v>
      </c>
      <c r="R915" s="91">
        <v>0</v>
      </c>
      <c r="S915" s="91">
        <v>0</v>
      </c>
      <c r="T915" s="249">
        <v>9738610.6300000008</v>
      </c>
      <c r="U915" s="249">
        <v>971999.96999999986</v>
      </c>
      <c r="V915" s="249">
        <v>350548.12</v>
      </c>
      <c r="W915" s="249">
        <v>378656.85</v>
      </c>
      <c r="X915" s="249">
        <v>0</v>
      </c>
      <c r="Y915" s="249">
        <v>533410.53</v>
      </c>
      <c r="Z915" s="249">
        <v>0</v>
      </c>
      <c r="AA915" s="249">
        <v>0</v>
      </c>
      <c r="AB915" s="249">
        <v>0</v>
      </c>
      <c r="AC915" s="330">
        <v>5639655.8099999996</v>
      </c>
      <c r="AD915" s="249">
        <v>0</v>
      </c>
      <c r="AE915" s="249">
        <v>30948.45</v>
      </c>
      <c r="AF915" s="249">
        <v>0</v>
      </c>
      <c r="AG915" s="249">
        <v>0</v>
      </c>
      <c r="AH915" s="249">
        <v>0</v>
      </c>
      <c r="AI915" s="249">
        <v>0</v>
      </c>
      <c r="AJ915" s="249">
        <v>72378.570000000007</v>
      </c>
      <c r="AK915" s="249">
        <v>2320585.84</v>
      </c>
      <c r="AL915" s="249">
        <v>67899.53</v>
      </c>
      <c r="AM915" s="91">
        <v>0</v>
      </c>
      <c r="AN915" s="249">
        <v>344774.06</v>
      </c>
      <c r="AO915" s="249">
        <v>0</v>
      </c>
      <c r="AP915" s="249">
        <v>19064.84</v>
      </c>
      <c r="AQ915" s="249">
        <v>0</v>
      </c>
      <c r="AR915" s="249">
        <v>0</v>
      </c>
      <c r="AS915" s="249">
        <v>7977598.2999999998</v>
      </c>
      <c r="AT915" s="249">
        <v>2846277.8699999996</v>
      </c>
      <c r="AU915" s="249">
        <v>93953.600000000006</v>
      </c>
      <c r="AV915" s="92">
        <v>45168</v>
      </c>
      <c r="AW915" t="s">
        <v>7</v>
      </c>
      <c r="AX915">
        <v>2023</v>
      </c>
      <c r="AY915" t="s">
        <v>176</v>
      </c>
    </row>
    <row r="916" spans="1:51" x14ac:dyDescent="0.25">
      <c r="A916" s="247">
        <v>48</v>
      </c>
      <c r="B916" s="248" t="s">
        <v>77</v>
      </c>
      <c r="C916" s="249">
        <v>144309293.53</v>
      </c>
      <c r="D916" s="249">
        <v>104653.69</v>
      </c>
      <c r="E916" s="249">
        <v>0</v>
      </c>
      <c r="F916" s="249">
        <v>0</v>
      </c>
      <c r="G916" s="249">
        <v>546630.71</v>
      </c>
      <c r="H916" s="91">
        <v>0</v>
      </c>
      <c r="I916" s="91">
        <v>0</v>
      </c>
      <c r="J916" s="249">
        <v>1867424.8900000001</v>
      </c>
      <c r="K916" s="249">
        <v>1102645.73</v>
      </c>
      <c r="L916" s="91">
        <v>0</v>
      </c>
      <c r="M916" s="249">
        <v>3997363.1399999997</v>
      </c>
      <c r="N916" s="249">
        <v>53054946.390000001</v>
      </c>
      <c r="O916" s="249">
        <v>57052309.530000001</v>
      </c>
      <c r="P916" s="249">
        <v>5839238.6100000003</v>
      </c>
      <c r="Q916" s="91">
        <v>0</v>
      </c>
      <c r="R916" s="91">
        <v>0</v>
      </c>
      <c r="S916" s="91">
        <v>0</v>
      </c>
      <c r="T916" s="249">
        <v>66512903.160000004</v>
      </c>
      <c r="U916" s="249">
        <v>81317.97</v>
      </c>
      <c r="V916" s="249">
        <v>13972.26</v>
      </c>
      <c r="W916" s="249">
        <v>0</v>
      </c>
      <c r="X916" s="249">
        <v>0</v>
      </c>
      <c r="Y916" s="249">
        <v>20558256.579999998</v>
      </c>
      <c r="Z916" s="249">
        <v>0</v>
      </c>
      <c r="AA916" s="249">
        <v>28466697.41</v>
      </c>
      <c r="AB916" s="249">
        <v>0</v>
      </c>
      <c r="AC916" s="330">
        <v>3465484.64</v>
      </c>
      <c r="AD916" s="249">
        <v>2657053.4700000002</v>
      </c>
      <c r="AE916" s="249">
        <v>4991997.83</v>
      </c>
      <c r="AF916" s="249">
        <v>0</v>
      </c>
      <c r="AG916" s="249">
        <v>0</v>
      </c>
      <c r="AH916" s="249">
        <v>0</v>
      </c>
      <c r="AI916" s="249">
        <v>0</v>
      </c>
      <c r="AJ916" s="249">
        <v>249203.31</v>
      </c>
      <c r="AK916" s="249">
        <v>2813929.32</v>
      </c>
      <c r="AL916" s="249">
        <v>54500</v>
      </c>
      <c r="AM916" s="91">
        <v>0</v>
      </c>
      <c r="AN916" s="249">
        <v>4021435.18</v>
      </c>
      <c r="AO916" s="249">
        <v>0</v>
      </c>
      <c r="AP916" s="249">
        <v>621442.55000000005</v>
      </c>
      <c r="AQ916" s="249">
        <v>0</v>
      </c>
      <c r="AR916" s="249">
        <v>0</v>
      </c>
      <c r="AS916" s="249">
        <v>60483983.469999999</v>
      </c>
      <c r="AT916" s="249">
        <v>17312406.899999999</v>
      </c>
      <c r="AU916" s="249">
        <v>9801099.8499999996</v>
      </c>
      <c r="AV916" s="92">
        <v>45168</v>
      </c>
      <c r="AW916" t="s">
        <v>7</v>
      </c>
      <c r="AX916">
        <v>2023</v>
      </c>
      <c r="AY916" t="s">
        <v>163</v>
      </c>
    </row>
    <row r="917" spans="1:51" x14ac:dyDescent="0.25">
      <c r="A917" s="247">
        <v>51</v>
      </c>
      <c r="B917" s="248" t="s">
        <v>86</v>
      </c>
      <c r="C917" s="249">
        <v>12018767.5</v>
      </c>
      <c r="D917" s="249">
        <v>19137.830000000002</v>
      </c>
      <c r="E917" s="249">
        <v>0</v>
      </c>
      <c r="F917" s="249">
        <v>0</v>
      </c>
      <c r="G917" s="249">
        <v>0</v>
      </c>
      <c r="H917" s="91">
        <v>0</v>
      </c>
      <c r="I917" s="91">
        <v>0</v>
      </c>
      <c r="J917" s="249">
        <v>18614.82</v>
      </c>
      <c r="K917" s="249">
        <v>190270.77</v>
      </c>
      <c r="L917" s="91">
        <v>0</v>
      </c>
      <c r="M917" s="249">
        <v>1363192.24</v>
      </c>
      <c r="N917" s="249">
        <v>266244.06</v>
      </c>
      <c r="O917" s="249">
        <v>1629436.3</v>
      </c>
      <c r="P917" s="249">
        <v>73697.240000000005</v>
      </c>
      <c r="Q917" s="91">
        <v>0</v>
      </c>
      <c r="R917" s="91">
        <v>0</v>
      </c>
      <c r="S917" s="91">
        <v>0</v>
      </c>
      <c r="T917" s="249">
        <v>1931156.96</v>
      </c>
      <c r="U917" s="249">
        <v>247843.23</v>
      </c>
      <c r="V917" s="249">
        <v>34118.92</v>
      </c>
      <c r="W917" s="249">
        <v>8364.3700000000008</v>
      </c>
      <c r="X917" s="249">
        <v>311083.56</v>
      </c>
      <c r="Y917" s="249">
        <v>4578.83</v>
      </c>
      <c r="Z917" s="249">
        <v>0</v>
      </c>
      <c r="AA917" s="249">
        <v>0</v>
      </c>
      <c r="AB917" s="249">
        <v>0</v>
      </c>
      <c r="AC917" s="330">
        <v>225921.22</v>
      </c>
      <c r="AD917" s="249">
        <v>251617.94</v>
      </c>
      <c r="AE917" s="249">
        <v>87434.54</v>
      </c>
      <c r="AF917" s="249">
        <v>0</v>
      </c>
      <c r="AG917" s="249">
        <v>0</v>
      </c>
      <c r="AH917" s="249">
        <v>1257.0999999999999</v>
      </c>
      <c r="AI917" s="249">
        <v>0</v>
      </c>
      <c r="AJ917" s="249">
        <v>624137.77</v>
      </c>
      <c r="AK917" s="249">
        <v>1065789.25</v>
      </c>
      <c r="AL917" s="249">
        <v>82826</v>
      </c>
      <c r="AM917" s="91">
        <v>0</v>
      </c>
      <c r="AN917" s="249">
        <v>634241.48</v>
      </c>
      <c r="AO917" s="249">
        <v>0</v>
      </c>
      <c r="AP917" s="249">
        <v>21640</v>
      </c>
      <c r="AQ917" s="249">
        <v>0</v>
      </c>
      <c r="AR917" s="249">
        <v>0</v>
      </c>
      <c r="AS917" s="249">
        <v>1796357.4800000002</v>
      </c>
      <c r="AT917" s="249">
        <v>8291253.0600000005</v>
      </c>
      <c r="AU917" s="249">
        <v>6486756.3300000001</v>
      </c>
      <c r="AV917" s="92">
        <v>45168</v>
      </c>
      <c r="AW917" t="s">
        <v>7</v>
      </c>
      <c r="AX917">
        <v>2023</v>
      </c>
      <c r="AY917" t="s">
        <v>179</v>
      </c>
    </row>
    <row r="918" spans="1:51" x14ac:dyDescent="0.25">
      <c r="A918" s="247">
        <v>52</v>
      </c>
      <c r="B918" s="248" t="s">
        <v>72</v>
      </c>
      <c r="C918" s="249">
        <v>36271647.710000001</v>
      </c>
      <c r="D918" s="249">
        <v>0</v>
      </c>
      <c r="E918" s="249">
        <v>0</v>
      </c>
      <c r="F918" s="249">
        <v>0</v>
      </c>
      <c r="G918" s="249">
        <v>75338.64</v>
      </c>
      <c r="H918" s="91">
        <v>0</v>
      </c>
      <c r="I918" s="91">
        <v>0</v>
      </c>
      <c r="J918" s="249">
        <v>0.05</v>
      </c>
      <c r="K918" s="249">
        <v>301179.05</v>
      </c>
      <c r="L918" s="91">
        <v>0</v>
      </c>
      <c r="M918" s="249">
        <v>0</v>
      </c>
      <c r="N918" s="249">
        <v>0</v>
      </c>
      <c r="O918" s="249">
        <v>0</v>
      </c>
      <c r="P918" s="249">
        <v>43939.51</v>
      </c>
      <c r="Q918" s="91">
        <v>0</v>
      </c>
      <c r="R918" s="91">
        <v>0</v>
      </c>
      <c r="S918" s="91">
        <v>0</v>
      </c>
      <c r="T918" s="249">
        <v>420457.25</v>
      </c>
      <c r="U918" s="249">
        <v>522464.43</v>
      </c>
      <c r="V918" s="249">
        <v>61480.28</v>
      </c>
      <c r="W918" s="249">
        <v>10023.780000000001</v>
      </c>
      <c r="X918" s="249">
        <v>5968143.0199999996</v>
      </c>
      <c r="Y918" s="249">
        <v>240963.73</v>
      </c>
      <c r="Z918" s="249">
        <v>0</v>
      </c>
      <c r="AA918" s="249">
        <v>0</v>
      </c>
      <c r="AB918" s="249">
        <v>0</v>
      </c>
      <c r="AC918" s="330">
        <v>9733891.540000001</v>
      </c>
      <c r="AD918" s="249">
        <v>1008183.39</v>
      </c>
      <c r="AE918" s="249">
        <v>101158.79000000001</v>
      </c>
      <c r="AF918" s="249">
        <v>0</v>
      </c>
      <c r="AG918" s="249">
        <v>0</v>
      </c>
      <c r="AH918" s="249">
        <v>0</v>
      </c>
      <c r="AI918" s="249">
        <v>0</v>
      </c>
      <c r="AJ918" s="249">
        <v>6036041.2000000002</v>
      </c>
      <c r="AK918" s="249">
        <v>4919850.6100000003</v>
      </c>
      <c r="AL918" s="249">
        <v>547498.5</v>
      </c>
      <c r="AM918" s="91">
        <v>0</v>
      </c>
      <c r="AN918" s="249">
        <v>4984427.0999999996</v>
      </c>
      <c r="AO918" s="249">
        <v>15192.96</v>
      </c>
      <c r="AP918" s="249">
        <v>830740.71</v>
      </c>
      <c r="AQ918" s="249">
        <v>0</v>
      </c>
      <c r="AR918" s="249">
        <v>0</v>
      </c>
      <c r="AS918" s="249">
        <v>23682350.16</v>
      </c>
      <c r="AT918" s="249">
        <v>12168840.300000001</v>
      </c>
      <c r="AU918" s="249">
        <v>871130.42</v>
      </c>
      <c r="AV918" s="92">
        <v>45168</v>
      </c>
      <c r="AW918" t="s">
        <v>7</v>
      </c>
      <c r="AX918">
        <v>2023</v>
      </c>
      <c r="AY918" t="s">
        <v>170</v>
      </c>
    </row>
    <row r="919" spans="1:51" x14ac:dyDescent="0.25">
      <c r="A919" s="247">
        <v>62</v>
      </c>
      <c r="B919" s="253" t="s">
        <v>203</v>
      </c>
      <c r="C919" s="249">
        <v>40423065.490000002</v>
      </c>
      <c r="D919" s="249">
        <v>3548113.68</v>
      </c>
      <c r="E919" s="249">
        <v>0</v>
      </c>
      <c r="F919" s="249">
        <v>0</v>
      </c>
      <c r="G919" s="249">
        <v>0</v>
      </c>
      <c r="H919" s="91">
        <v>0</v>
      </c>
      <c r="I919" s="91">
        <v>0</v>
      </c>
      <c r="J919" s="249">
        <v>0</v>
      </c>
      <c r="K919" s="249">
        <v>0</v>
      </c>
      <c r="L919" s="91">
        <v>0</v>
      </c>
      <c r="M919" s="249">
        <v>0</v>
      </c>
      <c r="N919" s="249">
        <v>0</v>
      </c>
      <c r="O919" s="249">
        <v>0</v>
      </c>
      <c r="P919" s="249">
        <v>36861041.219999999</v>
      </c>
      <c r="Q919" s="91">
        <v>0</v>
      </c>
      <c r="R919" s="91">
        <v>0</v>
      </c>
      <c r="S919" s="91">
        <v>0</v>
      </c>
      <c r="T919" s="249">
        <v>40409154.899999999</v>
      </c>
      <c r="U919" s="249">
        <v>0</v>
      </c>
      <c r="V919" s="249">
        <v>0</v>
      </c>
      <c r="W919" s="249">
        <v>0</v>
      </c>
      <c r="X919" s="249">
        <v>0</v>
      </c>
      <c r="Y919" s="249">
        <v>0</v>
      </c>
      <c r="Z919" s="249">
        <v>0</v>
      </c>
      <c r="AA919" s="249">
        <v>0</v>
      </c>
      <c r="AB919" s="249">
        <v>0</v>
      </c>
      <c r="AC919" s="330">
        <v>0</v>
      </c>
      <c r="AD919" s="249">
        <v>0</v>
      </c>
      <c r="AE919" s="249">
        <v>0</v>
      </c>
      <c r="AF919" s="249">
        <v>0</v>
      </c>
      <c r="AG919" s="249">
        <v>0</v>
      </c>
      <c r="AH919" s="249">
        <v>0</v>
      </c>
      <c r="AI919" s="249">
        <v>0</v>
      </c>
      <c r="AJ919" s="249">
        <v>0</v>
      </c>
      <c r="AK919" s="249">
        <v>13910.59</v>
      </c>
      <c r="AL919" s="249">
        <v>0</v>
      </c>
      <c r="AM919" s="91">
        <v>0</v>
      </c>
      <c r="AN919" s="249">
        <v>0</v>
      </c>
      <c r="AO919" s="249">
        <v>0</v>
      </c>
      <c r="AP919" s="249">
        <v>0</v>
      </c>
      <c r="AQ919" s="249">
        <v>0</v>
      </c>
      <c r="AR919" s="249">
        <v>0</v>
      </c>
      <c r="AS919" s="249">
        <v>0</v>
      </c>
      <c r="AT919" s="249">
        <v>13910.59</v>
      </c>
      <c r="AU919" s="249">
        <v>0</v>
      </c>
      <c r="AV919" s="92">
        <v>45168</v>
      </c>
      <c r="AW919" t="s">
        <v>7</v>
      </c>
      <c r="AX919">
        <v>2023</v>
      </c>
      <c r="AY919" t="s">
        <v>169</v>
      </c>
    </row>
    <row r="920" spans="1:51" x14ac:dyDescent="0.25">
      <c r="A920" s="247">
        <v>66</v>
      </c>
      <c r="B920" s="248" t="s">
        <v>61</v>
      </c>
      <c r="C920" s="249">
        <v>14763649.17</v>
      </c>
      <c r="D920" s="249">
        <v>0</v>
      </c>
      <c r="E920" s="249">
        <v>0</v>
      </c>
      <c r="F920" s="249">
        <v>0</v>
      </c>
      <c r="G920" s="249">
        <v>0</v>
      </c>
      <c r="H920" s="91">
        <v>0</v>
      </c>
      <c r="I920" s="91">
        <v>0</v>
      </c>
      <c r="J920" s="249">
        <v>0</v>
      </c>
      <c r="K920" s="249">
        <v>593813.09</v>
      </c>
      <c r="L920" s="91">
        <v>0</v>
      </c>
      <c r="M920" s="249">
        <v>0</v>
      </c>
      <c r="N920" s="249">
        <v>0</v>
      </c>
      <c r="O920" s="249">
        <v>0</v>
      </c>
      <c r="P920" s="249">
        <v>0</v>
      </c>
      <c r="Q920" s="91">
        <v>0</v>
      </c>
      <c r="R920" s="91">
        <v>0</v>
      </c>
      <c r="S920" s="91">
        <v>0</v>
      </c>
      <c r="T920" s="249">
        <v>593813.09</v>
      </c>
      <c r="U920" s="249">
        <v>245571.23</v>
      </c>
      <c r="V920" s="249">
        <v>4587991.43</v>
      </c>
      <c r="W920" s="249">
        <v>0</v>
      </c>
      <c r="X920" s="249">
        <v>5291247.2300000004</v>
      </c>
      <c r="Y920" s="249">
        <v>0</v>
      </c>
      <c r="Z920" s="249">
        <v>0</v>
      </c>
      <c r="AA920" s="249">
        <v>0</v>
      </c>
      <c r="AB920" s="249">
        <v>0</v>
      </c>
      <c r="AC920" s="330">
        <v>0</v>
      </c>
      <c r="AD920" s="249">
        <v>0</v>
      </c>
      <c r="AE920" s="249">
        <v>0</v>
      </c>
      <c r="AF920" s="249">
        <v>0</v>
      </c>
      <c r="AG920" s="249">
        <v>0</v>
      </c>
      <c r="AH920" s="249">
        <v>0</v>
      </c>
      <c r="AI920" s="249">
        <v>0</v>
      </c>
      <c r="AJ920" s="249">
        <v>0</v>
      </c>
      <c r="AK920" s="249">
        <v>0</v>
      </c>
      <c r="AL920" s="249">
        <v>902742.21</v>
      </c>
      <c r="AM920" s="91">
        <v>0</v>
      </c>
      <c r="AN920" s="249">
        <v>1813126.48</v>
      </c>
      <c r="AO920" s="249">
        <v>1329157.5</v>
      </c>
      <c r="AP920" s="249">
        <v>0</v>
      </c>
      <c r="AQ920" s="249">
        <v>0</v>
      </c>
      <c r="AR920" s="249">
        <v>0</v>
      </c>
      <c r="AS920" s="249">
        <v>10124809.890000001</v>
      </c>
      <c r="AT920" s="249">
        <v>4045026.19</v>
      </c>
      <c r="AU920" s="249">
        <v>0</v>
      </c>
      <c r="AV920" s="92">
        <v>45168</v>
      </c>
      <c r="AW920" t="s">
        <v>7</v>
      </c>
      <c r="AX920">
        <v>2023</v>
      </c>
      <c r="AY920" t="s">
        <v>178</v>
      </c>
    </row>
    <row r="921" spans="1:51" x14ac:dyDescent="0.25">
      <c r="A921" s="247">
        <v>70</v>
      </c>
      <c r="B921" s="248" t="s">
        <v>100</v>
      </c>
      <c r="C921" s="249">
        <v>3241724.86</v>
      </c>
      <c r="D921" s="249">
        <v>0</v>
      </c>
      <c r="E921" s="249">
        <v>0</v>
      </c>
      <c r="F921" s="249">
        <v>0</v>
      </c>
      <c r="G921" s="249">
        <v>0</v>
      </c>
      <c r="H921" s="91">
        <v>0</v>
      </c>
      <c r="I921" s="91">
        <v>0</v>
      </c>
      <c r="J921" s="249">
        <v>0</v>
      </c>
      <c r="K921" s="249">
        <v>0</v>
      </c>
      <c r="L921" s="91">
        <v>0</v>
      </c>
      <c r="M921" s="249">
        <v>0</v>
      </c>
      <c r="N921" s="249">
        <v>0</v>
      </c>
      <c r="O921" s="249">
        <v>0</v>
      </c>
      <c r="P921" s="249">
        <v>3241724.86</v>
      </c>
      <c r="Q921" s="91">
        <v>0</v>
      </c>
      <c r="R921" s="91">
        <v>0</v>
      </c>
      <c r="S921" s="91">
        <v>0</v>
      </c>
      <c r="T921" s="249">
        <v>3241724.86</v>
      </c>
      <c r="U921" s="249">
        <v>0</v>
      </c>
      <c r="V921" s="249">
        <v>0</v>
      </c>
      <c r="W921" s="249">
        <v>0</v>
      </c>
      <c r="X921" s="249">
        <v>0</v>
      </c>
      <c r="Y921" s="249">
        <v>0</v>
      </c>
      <c r="Z921" s="249">
        <v>0</v>
      </c>
      <c r="AA921" s="249">
        <v>0</v>
      </c>
      <c r="AB921" s="249">
        <v>0</v>
      </c>
      <c r="AC921" s="330">
        <v>0</v>
      </c>
      <c r="AD921" s="249">
        <v>0</v>
      </c>
      <c r="AE921" s="249">
        <v>0</v>
      </c>
      <c r="AF921" s="249">
        <v>0</v>
      </c>
      <c r="AG921" s="249">
        <v>0</v>
      </c>
      <c r="AH921" s="249">
        <v>0</v>
      </c>
      <c r="AI921" s="249">
        <v>0</v>
      </c>
      <c r="AJ921" s="249">
        <v>0</v>
      </c>
      <c r="AK921" s="249">
        <v>0</v>
      </c>
      <c r="AL921" s="249">
        <v>0</v>
      </c>
      <c r="AM921" s="91">
        <v>0</v>
      </c>
      <c r="AN921" s="249">
        <v>0</v>
      </c>
      <c r="AO921" s="249">
        <v>0</v>
      </c>
      <c r="AP921" s="249">
        <v>0</v>
      </c>
      <c r="AQ921" s="249">
        <v>0</v>
      </c>
      <c r="AR921" s="249">
        <v>0</v>
      </c>
      <c r="AS921" s="249">
        <v>0</v>
      </c>
      <c r="AT921" s="249">
        <v>0</v>
      </c>
      <c r="AU921" s="249">
        <v>0</v>
      </c>
      <c r="AV921" s="92">
        <v>45168</v>
      </c>
      <c r="AW921" t="s">
        <v>7</v>
      </c>
      <c r="AX921">
        <v>2023</v>
      </c>
      <c r="AY921" t="s">
        <v>181</v>
      </c>
    </row>
    <row r="922" spans="1:51" x14ac:dyDescent="0.25">
      <c r="A922" s="247">
        <v>71</v>
      </c>
      <c r="B922" s="248" t="s">
        <v>83</v>
      </c>
      <c r="C922" s="249">
        <v>230955299.69</v>
      </c>
      <c r="D922" s="249">
        <v>0</v>
      </c>
      <c r="E922" s="249">
        <v>0</v>
      </c>
      <c r="F922" s="249">
        <v>0</v>
      </c>
      <c r="G922" s="249">
        <v>489822.62</v>
      </c>
      <c r="H922" s="91">
        <v>0</v>
      </c>
      <c r="I922" s="91">
        <v>0</v>
      </c>
      <c r="J922" s="249">
        <v>0</v>
      </c>
      <c r="K922" s="249">
        <v>253165.51</v>
      </c>
      <c r="L922" s="91">
        <v>0</v>
      </c>
      <c r="M922" s="249">
        <v>0</v>
      </c>
      <c r="N922" s="249">
        <v>19427769.199999999</v>
      </c>
      <c r="O922" s="249">
        <v>19427769.199999999</v>
      </c>
      <c r="P922" s="249">
        <v>1049412.31</v>
      </c>
      <c r="Q922" s="91">
        <v>0</v>
      </c>
      <c r="R922" s="91">
        <v>0</v>
      </c>
      <c r="S922" s="91">
        <v>0</v>
      </c>
      <c r="T922" s="249">
        <v>21220169.639999997</v>
      </c>
      <c r="U922" s="249">
        <v>3520</v>
      </c>
      <c r="V922" s="249">
        <v>0</v>
      </c>
      <c r="W922" s="249">
        <v>0</v>
      </c>
      <c r="X922" s="249">
        <v>0</v>
      </c>
      <c r="Y922" s="249">
        <v>43503465.060000002</v>
      </c>
      <c r="Z922" s="249">
        <v>0</v>
      </c>
      <c r="AA922" s="249">
        <v>46979441.850000001</v>
      </c>
      <c r="AB922" s="249">
        <v>0</v>
      </c>
      <c r="AC922" s="330">
        <v>7233195.9100000001</v>
      </c>
      <c r="AD922" s="249">
        <v>79059953.060000002</v>
      </c>
      <c r="AE922" s="249">
        <v>21576.799999999999</v>
      </c>
      <c r="AF922" s="249">
        <v>0</v>
      </c>
      <c r="AG922" s="249">
        <v>0</v>
      </c>
      <c r="AH922" s="249">
        <v>0</v>
      </c>
      <c r="AI922" s="249">
        <v>0</v>
      </c>
      <c r="AJ922" s="249">
        <v>13349643.800000001</v>
      </c>
      <c r="AK922" s="249">
        <v>273372.90000000002</v>
      </c>
      <c r="AL922" s="249">
        <v>1188567.27</v>
      </c>
      <c r="AM922" s="91">
        <v>0</v>
      </c>
      <c r="AN922" s="249">
        <v>5187677.9800000004</v>
      </c>
      <c r="AO922" s="249">
        <v>0</v>
      </c>
      <c r="AP922" s="249">
        <v>335076.62</v>
      </c>
      <c r="AQ922" s="249">
        <v>0</v>
      </c>
      <c r="AR922" s="249">
        <v>0</v>
      </c>
      <c r="AS922" s="249">
        <v>190150796.48000002</v>
      </c>
      <c r="AT922" s="249">
        <v>19584333.570000004</v>
      </c>
      <c r="AU922" s="249">
        <v>12599638.800000001</v>
      </c>
      <c r="AV922" s="92">
        <v>45168</v>
      </c>
      <c r="AW922" t="s">
        <v>7</v>
      </c>
      <c r="AX922">
        <v>2023</v>
      </c>
      <c r="AY922" t="s">
        <v>161</v>
      </c>
    </row>
    <row r="923" spans="1:51" x14ac:dyDescent="0.25">
      <c r="A923" s="247">
        <v>73</v>
      </c>
      <c r="B923" s="248" t="s">
        <v>84</v>
      </c>
      <c r="C923" s="249">
        <v>120505893.91</v>
      </c>
      <c r="D923" s="249">
        <v>184338.87</v>
      </c>
      <c r="E923" s="249">
        <v>0</v>
      </c>
      <c r="F923" s="249">
        <v>0</v>
      </c>
      <c r="G923" s="249">
        <v>0</v>
      </c>
      <c r="H923" s="91">
        <v>0</v>
      </c>
      <c r="I923" s="91">
        <v>0</v>
      </c>
      <c r="J923" s="249">
        <v>0</v>
      </c>
      <c r="K923" s="249">
        <v>788776.06</v>
      </c>
      <c r="L923" s="91">
        <v>0</v>
      </c>
      <c r="M923" s="249">
        <v>67126.87</v>
      </c>
      <c r="N923" s="249">
        <v>499088.88</v>
      </c>
      <c r="O923" s="249">
        <v>566215.75</v>
      </c>
      <c r="P923" s="249">
        <v>21516.82</v>
      </c>
      <c r="Q923" s="91">
        <v>0</v>
      </c>
      <c r="R923" s="91">
        <v>0</v>
      </c>
      <c r="S923" s="91">
        <v>0</v>
      </c>
      <c r="T923" s="249">
        <v>1560847.5000000002</v>
      </c>
      <c r="U923" s="249">
        <v>46819.26</v>
      </c>
      <c r="V923" s="249">
        <v>0</v>
      </c>
      <c r="W923" s="249">
        <v>0</v>
      </c>
      <c r="X923" s="249">
        <v>25131.42</v>
      </c>
      <c r="Y923" s="249">
        <v>2499073.7799999998</v>
      </c>
      <c r="Z923" s="249">
        <v>0</v>
      </c>
      <c r="AA923" s="249">
        <v>429053.1</v>
      </c>
      <c r="AB923" s="249">
        <v>0</v>
      </c>
      <c r="AC923" s="330">
        <v>474537.48</v>
      </c>
      <c r="AD923" s="249">
        <v>33573563.600000001</v>
      </c>
      <c r="AE923" s="249">
        <v>27377.56</v>
      </c>
      <c r="AF923" s="249">
        <v>0</v>
      </c>
      <c r="AG923" s="249">
        <v>0</v>
      </c>
      <c r="AH923" s="249">
        <v>42351671.299999997</v>
      </c>
      <c r="AI923" s="249">
        <v>0</v>
      </c>
      <c r="AJ923" s="249">
        <v>2554351.83</v>
      </c>
      <c r="AK923" s="249">
        <v>137218.26</v>
      </c>
      <c r="AL923" s="249">
        <v>0</v>
      </c>
      <c r="AM923" s="91">
        <v>0</v>
      </c>
      <c r="AN923" s="249">
        <v>435034.45</v>
      </c>
      <c r="AO923" s="249">
        <v>106287.72</v>
      </c>
      <c r="AP923" s="249">
        <v>1470</v>
      </c>
      <c r="AQ923" s="249">
        <v>0</v>
      </c>
      <c r="AR923" s="249">
        <v>0</v>
      </c>
      <c r="AS923" s="249">
        <v>81981579.329999998</v>
      </c>
      <c r="AT923" s="249">
        <v>36963467.079999998</v>
      </c>
      <c r="AU923" s="249">
        <v>36283456.649999999</v>
      </c>
      <c r="AV923" s="92">
        <v>45168</v>
      </c>
      <c r="AW923" t="s">
        <v>7</v>
      </c>
      <c r="AX923">
        <v>2023</v>
      </c>
      <c r="AY923" t="s">
        <v>190</v>
      </c>
    </row>
    <row r="924" spans="1:51" x14ac:dyDescent="0.25">
      <c r="A924" s="247">
        <v>74</v>
      </c>
      <c r="B924" s="248" t="s">
        <v>82</v>
      </c>
      <c r="C924" s="249">
        <v>3882352651.3200002</v>
      </c>
      <c r="D924" s="249">
        <v>23655074.780000001</v>
      </c>
      <c r="E924" s="249">
        <v>0</v>
      </c>
      <c r="F924" s="249">
        <v>0</v>
      </c>
      <c r="G924" s="249">
        <v>3283325.94</v>
      </c>
      <c r="H924" s="91">
        <v>0</v>
      </c>
      <c r="I924" s="91">
        <v>0</v>
      </c>
      <c r="J924" s="249">
        <v>27302009.850000001</v>
      </c>
      <c r="K924" s="249">
        <v>11749819.949999999</v>
      </c>
      <c r="L924" s="91">
        <v>0</v>
      </c>
      <c r="M924" s="249">
        <v>2377544869.6999998</v>
      </c>
      <c r="N924" s="249">
        <v>880084145.70000005</v>
      </c>
      <c r="O924" s="249">
        <v>3257629015.3999996</v>
      </c>
      <c r="P924" s="249">
        <v>26208659.859999999</v>
      </c>
      <c r="Q924" s="91">
        <v>0</v>
      </c>
      <c r="R924" s="91">
        <v>0</v>
      </c>
      <c r="S924" s="91">
        <v>0</v>
      </c>
      <c r="T924" s="249">
        <v>3349827905.7800002</v>
      </c>
      <c r="U924" s="249">
        <v>1594118.18</v>
      </c>
      <c r="V924" s="249">
        <v>1749068.78</v>
      </c>
      <c r="W924" s="249">
        <v>975944.42999999993</v>
      </c>
      <c r="X924" s="249">
        <v>26403962.32</v>
      </c>
      <c r="Y924" s="249">
        <v>1056765.43</v>
      </c>
      <c r="Z924" s="249">
        <v>0</v>
      </c>
      <c r="AA924" s="249">
        <v>227692392.28999999</v>
      </c>
      <c r="AB924" s="249">
        <v>4741702.9399999995</v>
      </c>
      <c r="AC924" s="330">
        <v>189245308.93000001</v>
      </c>
      <c r="AD924" s="249">
        <v>2972370.01</v>
      </c>
      <c r="AE924" s="249">
        <v>4560908.5999999996</v>
      </c>
      <c r="AF924" s="249">
        <v>0</v>
      </c>
      <c r="AG924" s="249">
        <v>0</v>
      </c>
      <c r="AH924" s="249">
        <v>37525932.469999999</v>
      </c>
      <c r="AI924" s="249">
        <v>0</v>
      </c>
      <c r="AJ924" s="249">
        <v>17781998.350000001</v>
      </c>
      <c r="AK924" s="249">
        <v>110674.28</v>
      </c>
      <c r="AL924" s="249">
        <v>1275517.42</v>
      </c>
      <c r="AM924" s="91">
        <v>0</v>
      </c>
      <c r="AN924" s="249">
        <v>10707547.09</v>
      </c>
      <c r="AO924" s="249">
        <v>624656.57999999996</v>
      </c>
      <c r="AP924" s="249">
        <v>2943263</v>
      </c>
      <c r="AQ924" s="249">
        <v>0</v>
      </c>
      <c r="AR924" s="249">
        <v>0</v>
      </c>
      <c r="AS924" s="249">
        <v>516300472.73000002</v>
      </c>
      <c r="AT924" s="249">
        <v>16224272.809999999</v>
      </c>
      <c r="AU924" s="249">
        <v>562614.43999999994</v>
      </c>
      <c r="AV924" s="92">
        <v>45168</v>
      </c>
      <c r="AW924" t="s">
        <v>7</v>
      </c>
      <c r="AX924">
        <v>2023</v>
      </c>
      <c r="AY924" t="s">
        <v>148</v>
      </c>
    </row>
    <row r="925" spans="1:51" x14ac:dyDescent="0.25">
      <c r="A925" s="247">
        <v>78</v>
      </c>
      <c r="B925" s="248" t="s">
        <v>88</v>
      </c>
      <c r="C925" s="249">
        <v>1815994.47</v>
      </c>
      <c r="D925" s="249">
        <v>2923.91</v>
      </c>
      <c r="E925" s="249">
        <v>0</v>
      </c>
      <c r="F925" s="249">
        <v>0</v>
      </c>
      <c r="G925" s="249">
        <v>486.02</v>
      </c>
      <c r="H925" s="91">
        <v>0</v>
      </c>
      <c r="I925" s="91">
        <v>0</v>
      </c>
      <c r="J925" s="249">
        <v>4594.9799999999996</v>
      </c>
      <c r="K925" s="249">
        <v>27068</v>
      </c>
      <c r="L925" s="91">
        <v>0</v>
      </c>
      <c r="M925" s="249">
        <v>0</v>
      </c>
      <c r="N925" s="249">
        <v>0</v>
      </c>
      <c r="O925" s="249">
        <v>0</v>
      </c>
      <c r="P925" s="249">
        <v>19677.36</v>
      </c>
      <c r="Q925" s="91">
        <v>0</v>
      </c>
      <c r="R925" s="91">
        <v>0</v>
      </c>
      <c r="S925" s="91">
        <v>0</v>
      </c>
      <c r="T925" s="249">
        <v>54750.270000000004</v>
      </c>
      <c r="U925" s="249">
        <v>13659.04</v>
      </c>
      <c r="V925" s="249">
        <v>9295.8700000000008</v>
      </c>
      <c r="W925" s="249">
        <v>0</v>
      </c>
      <c r="X925" s="249">
        <v>0</v>
      </c>
      <c r="Y925" s="249">
        <v>0</v>
      </c>
      <c r="Z925" s="249">
        <v>0</v>
      </c>
      <c r="AA925" s="249">
        <v>641106.07999999996</v>
      </c>
      <c r="AB925" s="249">
        <v>0</v>
      </c>
      <c r="AC925" s="330">
        <v>217267.98</v>
      </c>
      <c r="AD925" s="249">
        <v>0</v>
      </c>
      <c r="AE925" s="249">
        <v>6900</v>
      </c>
      <c r="AF925" s="249">
        <v>0</v>
      </c>
      <c r="AG925" s="249">
        <v>0</v>
      </c>
      <c r="AH925" s="249">
        <v>0</v>
      </c>
      <c r="AI925" s="249">
        <v>0</v>
      </c>
      <c r="AJ925" s="249">
        <v>0</v>
      </c>
      <c r="AK925" s="249">
        <v>649281.05999999994</v>
      </c>
      <c r="AL925" s="249">
        <v>5780.39</v>
      </c>
      <c r="AM925" s="91">
        <v>0</v>
      </c>
      <c r="AN925" s="249">
        <v>46600.5</v>
      </c>
      <c r="AO925" s="249">
        <v>0</v>
      </c>
      <c r="AP925" s="249">
        <v>0</v>
      </c>
      <c r="AQ925" s="249">
        <v>0</v>
      </c>
      <c r="AR925" s="249">
        <v>0</v>
      </c>
      <c r="AS925" s="249">
        <v>888228.97</v>
      </c>
      <c r="AT925" s="249">
        <v>873015.23</v>
      </c>
      <c r="AU925" s="249">
        <v>171353.28</v>
      </c>
      <c r="AV925" s="92">
        <v>45168</v>
      </c>
      <c r="AW925" t="s">
        <v>7</v>
      </c>
      <c r="AX925">
        <v>2023</v>
      </c>
      <c r="AY925" t="s">
        <v>185</v>
      </c>
    </row>
    <row r="926" spans="1:51" x14ac:dyDescent="0.25">
      <c r="A926" s="247">
        <v>80</v>
      </c>
      <c r="B926" s="248" t="s">
        <v>89</v>
      </c>
      <c r="C926" s="249">
        <v>1178520463.3400002</v>
      </c>
      <c r="D926" s="249">
        <v>854486.36</v>
      </c>
      <c r="E926" s="249">
        <v>0</v>
      </c>
      <c r="F926" s="249">
        <v>0</v>
      </c>
      <c r="G926" s="249">
        <v>1895714.87</v>
      </c>
      <c r="H926" s="91">
        <v>0</v>
      </c>
      <c r="I926" s="91">
        <v>0</v>
      </c>
      <c r="J926" s="249">
        <v>1276427.8999999999</v>
      </c>
      <c r="K926" s="249">
        <v>4307430</v>
      </c>
      <c r="L926" s="91">
        <v>0</v>
      </c>
      <c r="M926" s="249">
        <v>205316221.55000001</v>
      </c>
      <c r="N926" s="249">
        <v>673222158</v>
      </c>
      <c r="O926" s="249">
        <v>878538379.54999995</v>
      </c>
      <c r="P926" s="249">
        <v>10921246.680000002</v>
      </c>
      <c r="Q926" s="91">
        <v>0</v>
      </c>
      <c r="R926" s="91">
        <v>0</v>
      </c>
      <c r="S926" s="91">
        <v>0</v>
      </c>
      <c r="T926" s="249">
        <v>897793685.36000001</v>
      </c>
      <c r="U926" s="249">
        <v>8132023.0500000007</v>
      </c>
      <c r="V926" s="249">
        <v>2001622.46</v>
      </c>
      <c r="W926" s="249">
        <v>1540386.1099999999</v>
      </c>
      <c r="X926" s="249">
        <v>6491178.3200000003</v>
      </c>
      <c r="Y926" s="249">
        <v>7475103.1299999999</v>
      </c>
      <c r="Z926" s="249">
        <v>0</v>
      </c>
      <c r="AA926" s="249">
        <v>0</v>
      </c>
      <c r="AB926" s="249">
        <v>0</v>
      </c>
      <c r="AC926" s="330">
        <v>89256128.549999997</v>
      </c>
      <c r="AD926" s="249">
        <v>32157980.119999997</v>
      </c>
      <c r="AE926" s="249">
        <v>2040364.03</v>
      </c>
      <c r="AF926" s="249">
        <v>0</v>
      </c>
      <c r="AG926" s="249">
        <v>0</v>
      </c>
      <c r="AH926" s="249">
        <v>0</v>
      </c>
      <c r="AI926" s="249">
        <v>0</v>
      </c>
      <c r="AJ926" s="249">
        <v>71760038.599999994</v>
      </c>
      <c r="AK926" s="249">
        <v>10442657.290000001</v>
      </c>
      <c r="AL926" s="249">
        <v>7126349.1699999999</v>
      </c>
      <c r="AM926" s="91">
        <v>0</v>
      </c>
      <c r="AN926" s="249">
        <v>13695119.700000001</v>
      </c>
      <c r="AO926" s="249">
        <v>0</v>
      </c>
      <c r="AP926" s="249">
        <v>825914.09</v>
      </c>
      <c r="AQ926" s="249">
        <v>0</v>
      </c>
      <c r="AR926" s="249">
        <v>0</v>
      </c>
      <c r="AS926" s="249">
        <v>220854824.37</v>
      </c>
      <c r="AT926" s="249">
        <v>59871953.610000007</v>
      </c>
      <c r="AU926" s="249">
        <v>27781913.359999999</v>
      </c>
      <c r="AV926" s="92">
        <v>45168</v>
      </c>
      <c r="AW926" t="s">
        <v>7</v>
      </c>
      <c r="AX926">
        <v>2023</v>
      </c>
      <c r="AY926" t="s">
        <v>288</v>
      </c>
    </row>
    <row r="927" spans="1:51" x14ac:dyDescent="0.25">
      <c r="A927" s="247">
        <v>83</v>
      </c>
      <c r="B927" s="248" t="s">
        <v>96</v>
      </c>
      <c r="C927" s="249">
        <v>349465030.84000003</v>
      </c>
      <c r="D927" s="249">
        <v>833939.03</v>
      </c>
      <c r="E927" s="249">
        <v>0</v>
      </c>
      <c r="F927" s="249">
        <v>0</v>
      </c>
      <c r="G927" s="249">
        <v>110126.78</v>
      </c>
      <c r="H927" s="91">
        <v>0</v>
      </c>
      <c r="I927" s="91">
        <v>0</v>
      </c>
      <c r="J927" s="249">
        <v>9991368.540000001</v>
      </c>
      <c r="K927" s="249">
        <v>2331757.8800000004</v>
      </c>
      <c r="L927" s="91">
        <v>0</v>
      </c>
      <c r="M927" s="249">
        <v>102975812.42</v>
      </c>
      <c r="N927" s="249">
        <v>88320266.069999993</v>
      </c>
      <c r="O927" s="249">
        <v>191296078.49000001</v>
      </c>
      <c r="P927" s="249">
        <v>8776138.1799999997</v>
      </c>
      <c r="Q927" s="91">
        <v>0</v>
      </c>
      <c r="R927" s="91">
        <v>0</v>
      </c>
      <c r="S927" s="91">
        <v>0</v>
      </c>
      <c r="T927" s="249">
        <v>213339408.90000001</v>
      </c>
      <c r="U927" s="249">
        <v>12884956.870000001</v>
      </c>
      <c r="V927" s="249">
        <v>543357.52999999991</v>
      </c>
      <c r="W927" s="249">
        <v>272451.06</v>
      </c>
      <c r="X927" s="249">
        <v>1745249.41</v>
      </c>
      <c r="Y927" s="249">
        <v>35240.520000000004</v>
      </c>
      <c r="Z927" s="249">
        <v>0</v>
      </c>
      <c r="AA927" s="249">
        <v>183938.38999999998</v>
      </c>
      <c r="AB927" s="249">
        <v>0</v>
      </c>
      <c r="AC927" s="330">
        <v>74378546.769999996</v>
      </c>
      <c r="AD927" s="249">
        <v>12823340.6</v>
      </c>
      <c r="AE927" s="249">
        <v>850569.84</v>
      </c>
      <c r="AF927" s="249">
        <v>0</v>
      </c>
      <c r="AG927" s="249">
        <v>0</v>
      </c>
      <c r="AH927" s="249">
        <v>0</v>
      </c>
      <c r="AI927" s="249">
        <v>0</v>
      </c>
      <c r="AJ927" s="249">
        <v>296911.39</v>
      </c>
      <c r="AK927" s="249">
        <v>11126413.190000001</v>
      </c>
      <c r="AL927" s="249">
        <v>1420264.5</v>
      </c>
      <c r="AM927" s="91">
        <v>0</v>
      </c>
      <c r="AN927" s="249">
        <v>7029129.9099999992</v>
      </c>
      <c r="AO927" s="249">
        <v>0</v>
      </c>
      <c r="AP927" s="249">
        <v>431892.95</v>
      </c>
      <c r="AQ927" s="249">
        <v>0</v>
      </c>
      <c r="AR927" s="249">
        <v>0</v>
      </c>
      <c r="AS927" s="249">
        <v>104014562.38</v>
      </c>
      <c r="AT927" s="249">
        <v>32111059.559999999</v>
      </c>
      <c r="AU927" s="249">
        <v>12103359.01</v>
      </c>
      <c r="AV927" s="92">
        <v>45168</v>
      </c>
      <c r="AW927" t="s">
        <v>7</v>
      </c>
      <c r="AX927">
        <v>2023</v>
      </c>
      <c r="AY927" t="s">
        <v>158</v>
      </c>
    </row>
    <row r="928" spans="1:51" x14ac:dyDescent="0.25">
      <c r="A928" s="247">
        <v>91</v>
      </c>
      <c r="B928" s="248" t="s">
        <v>106</v>
      </c>
      <c r="C928" s="249">
        <v>2032311.4100000001</v>
      </c>
      <c r="D928" s="249">
        <v>1256182.74</v>
      </c>
      <c r="E928" s="249">
        <v>0</v>
      </c>
      <c r="F928" s="249">
        <v>0</v>
      </c>
      <c r="G928" s="249">
        <v>0</v>
      </c>
      <c r="H928" s="91">
        <v>0</v>
      </c>
      <c r="I928" s="91">
        <v>0</v>
      </c>
      <c r="J928" s="249">
        <v>0</v>
      </c>
      <c r="K928" s="249">
        <v>0</v>
      </c>
      <c r="L928" s="91">
        <v>0</v>
      </c>
      <c r="M928" s="249">
        <v>0</v>
      </c>
      <c r="N928" s="249">
        <v>0</v>
      </c>
      <c r="O928" s="249">
        <v>0</v>
      </c>
      <c r="P928" s="249">
        <v>442182.26</v>
      </c>
      <c r="Q928" s="91">
        <v>0</v>
      </c>
      <c r="R928" s="91">
        <v>0</v>
      </c>
      <c r="S928" s="91">
        <v>0</v>
      </c>
      <c r="T928" s="249">
        <v>1698365</v>
      </c>
      <c r="U928" s="249">
        <v>0</v>
      </c>
      <c r="V928" s="249">
        <v>0</v>
      </c>
      <c r="W928" s="249">
        <v>0</v>
      </c>
      <c r="X928" s="249">
        <v>0</v>
      </c>
      <c r="Y928" s="249">
        <v>0</v>
      </c>
      <c r="Z928" s="249">
        <v>0</v>
      </c>
      <c r="AA928" s="249">
        <v>0</v>
      </c>
      <c r="AB928" s="249">
        <v>0</v>
      </c>
      <c r="AC928" s="330">
        <v>0</v>
      </c>
      <c r="AD928" s="249">
        <v>294531.20000000001</v>
      </c>
      <c r="AE928" s="249">
        <v>7357.5</v>
      </c>
      <c r="AF928" s="249">
        <v>0</v>
      </c>
      <c r="AG928" s="249">
        <v>0</v>
      </c>
      <c r="AH928" s="249">
        <v>0</v>
      </c>
      <c r="AI928" s="249">
        <v>0</v>
      </c>
      <c r="AJ928" s="249">
        <v>0</v>
      </c>
      <c r="AK928" s="249">
        <v>8754.7099999999991</v>
      </c>
      <c r="AL928" s="249">
        <v>0</v>
      </c>
      <c r="AM928" s="91">
        <v>0</v>
      </c>
      <c r="AN928" s="249">
        <v>500</v>
      </c>
      <c r="AO928" s="249">
        <v>0</v>
      </c>
      <c r="AP928" s="249">
        <v>2000</v>
      </c>
      <c r="AQ928" s="249">
        <v>0</v>
      </c>
      <c r="AR928" s="249">
        <v>0</v>
      </c>
      <c r="AS928" s="249">
        <v>301888.7</v>
      </c>
      <c r="AT928" s="249">
        <v>32057.71</v>
      </c>
      <c r="AU928" s="249">
        <v>20803</v>
      </c>
      <c r="AV928" s="92">
        <v>45168</v>
      </c>
      <c r="AW928" t="s">
        <v>7</v>
      </c>
      <c r="AX928">
        <v>2023</v>
      </c>
      <c r="AY928" t="s">
        <v>192</v>
      </c>
    </row>
    <row r="929" spans="1:51" x14ac:dyDescent="0.25">
      <c r="A929" s="247">
        <v>93</v>
      </c>
      <c r="B929" s="248" t="s">
        <v>103</v>
      </c>
      <c r="C929" s="249">
        <v>22521281.619999997</v>
      </c>
      <c r="D929" s="249">
        <v>0</v>
      </c>
      <c r="E929" s="249">
        <v>0</v>
      </c>
      <c r="F929" s="249">
        <v>0</v>
      </c>
      <c r="G929" s="249">
        <v>26816.67</v>
      </c>
      <c r="H929" s="91">
        <v>0</v>
      </c>
      <c r="I929" s="91">
        <v>0</v>
      </c>
      <c r="J929" s="249">
        <v>6490.95</v>
      </c>
      <c r="K929" s="249">
        <v>33736.32</v>
      </c>
      <c r="L929" s="91">
        <v>0</v>
      </c>
      <c r="M929" s="249">
        <v>6.27</v>
      </c>
      <c r="N929" s="249">
        <v>0</v>
      </c>
      <c r="O929" s="249">
        <v>6.27</v>
      </c>
      <c r="P929" s="249">
        <v>76542.45</v>
      </c>
      <c r="Q929" s="91">
        <v>0</v>
      </c>
      <c r="R929" s="91">
        <v>0</v>
      </c>
      <c r="S929" s="91">
        <v>0</v>
      </c>
      <c r="T929" s="249">
        <v>143592.66</v>
      </c>
      <c r="U929" s="249">
        <v>100206.48</v>
      </c>
      <c r="V929" s="249">
        <v>32659.06</v>
      </c>
      <c r="W929" s="249">
        <v>0</v>
      </c>
      <c r="X929" s="249">
        <v>536454.94999999995</v>
      </c>
      <c r="Y929" s="249">
        <v>19853.43</v>
      </c>
      <c r="Z929" s="249">
        <v>0</v>
      </c>
      <c r="AA929" s="249">
        <v>0</v>
      </c>
      <c r="AB929" s="249">
        <v>0</v>
      </c>
      <c r="AC929" s="330">
        <v>0</v>
      </c>
      <c r="AD929" s="249">
        <v>0</v>
      </c>
      <c r="AE929" s="249">
        <v>15211</v>
      </c>
      <c r="AF929" s="249">
        <v>0</v>
      </c>
      <c r="AG929" s="249">
        <v>0</v>
      </c>
      <c r="AH929" s="249">
        <v>0</v>
      </c>
      <c r="AI929" s="249">
        <v>0</v>
      </c>
      <c r="AJ929" s="249">
        <v>580249.31000000006</v>
      </c>
      <c r="AK929" s="249">
        <v>472137.1</v>
      </c>
      <c r="AL929" s="249">
        <v>837853.99</v>
      </c>
      <c r="AM929" s="91">
        <v>0</v>
      </c>
      <c r="AN929" s="249">
        <v>1366023.12</v>
      </c>
      <c r="AO929" s="249">
        <v>0</v>
      </c>
      <c r="AP929" s="249">
        <v>10288.200000000001</v>
      </c>
      <c r="AQ929" s="249">
        <v>0</v>
      </c>
      <c r="AR929" s="249">
        <v>0</v>
      </c>
      <c r="AS929" s="249">
        <v>1284634.23</v>
      </c>
      <c r="AT929" s="249">
        <v>21093054.729999997</v>
      </c>
      <c r="AU929" s="249">
        <v>18406752.319999997</v>
      </c>
      <c r="AV929" s="92">
        <v>45168</v>
      </c>
      <c r="AW929" t="s">
        <v>7</v>
      </c>
      <c r="AX929">
        <v>2023</v>
      </c>
      <c r="AY929" t="s">
        <v>175</v>
      </c>
    </row>
    <row r="930" spans="1:51" x14ac:dyDescent="0.25">
      <c r="A930" s="247">
        <v>96</v>
      </c>
      <c r="B930" s="248" t="s">
        <v>73</v>
      </c>
      <c r="C930" s="249">
        <v>556626957.10000002</v>
      </c>
      <c r="D930" s="249">
        <v>94897.34</v>
      </c>
      <c r="E930" s="249">
        <v>0</v>
      </c>
      <c r="F930" s="249">
        <v>0</v>
      </c>
      <c r="G930" s="249">
        <v>376638</v>
      </c>
      <c r="H930" s="91">
        <v>0</v>
      </c>
      <c r="I930" s="91">
        <v>0</v>
      </c>
      <c r="J930" s="249">
        <v>4168435.2600000002</v>
      </c>
      <c r="K930" s="249">
        <v>1355157.9</v>
      </c>
      <c r="L930" s="91">
        <v>0</v>
      </c>
      <c r="M930" s="249">
        <v>218579869.28999999</v>
      </c>
      <c r="N930" s="249">
        <v>259202034.56999999</v>
      </c>
      <c r="O930" s="249">
        <v>477781903.86000001</v>
      </c>
      <c r="P930" s="249">
        <v>3701667.4099999997</v>
      </c>
      <c r="Q930" s="91">
        <v>0</v>
      </c>
      <c r="R930" s="91">
        <v>0</v>
      </c>
      <c r="S930" s="91">
        <v>0</v>
      </c>
      <c r="T930" s="249">
        <v>487478699.77000004</v>
      </c>
      <c r="U930" s="249">
        <v>5748020.3000000007</v>
      </c>
      <c r="V930" s="249">
        <v>1056237.92</v>
      </c>
      <c r="W930" s="249">
        <v>579793.20000000007</v>
      </c>
      <c r="X930" s="249">
        <v>2167229.5</v>
      </c>
      <c r="Y930" s="249">
        <v>350098.36</v>
      </c>
      <c r="Z930" s="249">
        <v>0</v>
      </c>
      <c r="AA930" s="249">
        <v>113090.30999999998</v>
      </c>
      <c r="AB930" s="249">
        <v>0</v>
      </c>
      <c r="AC930" s="330">
        <v>29753801.680000003</v>
      </c>
      <c r="AD930" s="249">
        <v>2343898.48</v>
      </c>
      <c r="AE930" s="249">
        <v>2031971.68</v>
      </c>
      <c r="AF930" s="249">
        <v>0</v>
      </c>
      <c r="AG930" s="249">
        <v>0</v>
      </c>
      <c r="AH930" s="249">
        <v>0</v>
      </c>
      <c r="AI930" s="249">
        <v>0</v>
      </c>
      <c r="AJ930" s="249">
        <v>691210.14</v>
      </c>
      <c r="AK930" s="249">
        <v>3860913.48</v>
      </c>
      <c r="AL930" s="249">
        <v>2235978.11</v>
      </c>
      <c r="AM930" s="91">
        <v>0</v>
      </c>
      <c r="AN930" s="249">
        <v>6856136.1500000004</v>
      </c>
      <c r="AO930" s="249">
        <v>-7332.14</v>
      </c>
      <c r="AP930" s="249">
        <v>320292.2</v>
      </c>
      <c r="AQ930" s="249">
        <v>0</v>
      </c>
      <c r="AR930" s="249">
        <v>0</v>
      </c>
      <c r="AS930" s="249">
        <v>44835351.57</v>
      </c>
      <c r="AT930" s="249">
        <v>24312905.760000002</v>
      </c>
      <c r="AU930" s="249">
        <v>11046917.960000001</v>
      </c>
      <c r="AV930" s="92">
        <v>45168</v>
      </c>
      <c r="AW930" t="s">
        <v>7</v>
      </c>
      <c r="AX930">
        <v>2023</v>
      </c>
      <c r="AY930" t="s">
        <v>153</v>
      </c>
    </row>
    <row r="931" spans="1:51" x14ac:dyDescent="0.25">
      <c r="A931" s="247">
        <v>98</v>
      </c>
      <c r="B931" s="248" t="s">
        <v>64</v>
      </c>
      <c r="C931" s="249">
        <v>71814878.460000008</v>
      </c>
      <c r="D931" s="249">
        <v>230340.12000000002</v>
      </c>
      <c r="E931" s="249">
        <v>0</v>
      </c>
      <c r="F931" s="249">
        <v>0</v>
      </c>
      <c r="G931" s="249">
        <v>213496.43</v>
      </c>
      <c r="H931" s="91">
        <v>0</v>
      </c>
      <c r="I931" s="91">
        <v>0</v>
      </c>
      <c r="J931" s="249">
        <v>2459542.96</v>
      </c>
      <c r="K931" s="249">
        <v>1296822.32</v>
      </c>
      <c r="L931" s="91">
        <v>0</v>
      </c>
      <c r="M931" s="249">
        <v>32213642.580000002</v>
      </c>
      <c r="N931" s="249">
        <v>1841355.6900000002</v>
      </c>
      <c r="O931" s="249">
        <v>34054998.270000003</v>
      </c>
      <c r="P931" s="249">
        <v>433631.73</v>
      </c>
      <c r="Q931" s="91">
        <v>0</v>
      </c>
      <c r="R931" s="91">
        <v>0</v>
      </c>
      <c r="S931" s="91">
        <v>0</v>
      </c>
      <c r="T931" s="249">
        <v>38688831.829999998</v>
      </c>
      <c r="U931" s="249">
        <v>102028.21</v>
      </c>
      <c r="V931" s="249">
        <v>62146.080000000002</v>
      </c>
      <c r="W931" s="249">
        <v>0</v>
      </c>
      <c r="X931" s="249">
        <v>351424.84</v>
      </c>
      <c r="Y931" s="249">
        <v>24226.92</v>
      </c>
      <c r="Z931" s="249">
        <v>0</v>
      </c>
      <c r="AA931" s="249">
        <v>715554.16</v>
      </c>
      <c r="AB931" s="249">
        <v>0</v>
      </c>
      <c r="AC931" s="330">
        <v>9436002.6400000006</v>
      </c>
      <c r="AD931" s="249">
        <v>2165563.54</v>
      </c>
      <c r="AE931" s="249">
        <v>1389707.99</v>
      </c>
      <c r="AF931" s="249">
        <v>0</v>
      </c>
      <c r="AG931" s="249">
        <v>0</v>
      </c>
      <c r="AH931" s="249">
        <v>0</v>
      </c>
      <c r="AI931" s="249">
        <v>0</v>
      </c>
      <c r="AJ931" s="249">
        <v>944983.46</v>
      </c>
      <c r="AK931" s="249">
        <v>3464537.72</v>
      </c>
      <c r="AL931" s="249">
        <v>449299.65</v>
      </c>
      <c r="AM931" s="91">
        <v>0</v>
      </c>
      <c r="AN931" s="249">
        <v>2498321.92</v>
      </c>
      <c r="AO931" s="249">
        <v>0</v>
      </c>
      <c r="AP931" s="249">
        <v>24049.85</v>
      </c>
      <c r="AQ931" s="249">
        <v>0</v>
      </c>
      <c r="AR931" s="249">
        <v>0</v>
      </c>
      <c r="AS931" s="249">
        <v>15191637.84</v>
      </c>
      <c r="AT931" s="249">
        <v>17934408.790000003</v>
      </c>
      <c r="AU931" s="249">
        <v>11498199.65</v>
      </c>
      <c r="AV931" s="92">
        <v>45168</v>
      </c>
      <c r="AW931" t="s">
        <v>7</v>
      </c>
      <c r="AX931">
        <v>2023</v>
      </c>
      <c r="AY931" t="s">
        <v>165</v>
      </c>
    </row>
    <row r="932" spans="1:51" x14ac:dyDescent="0.25">
      <c r="A932" s="247">
        <v>100</v>
      </c>
      <c r="B932" s="248" t="s">
        <v>79</v>
      </c>
      <c r="C932" s="249">
        <v>752450371.23000002</v>
      </c>
      <c r="D932" s="249">
        <v>200976.86</v>
      </c>
      <c r="E932" s="249">
        <v>0</v>
      </c>
      <c r="F932" s="249">
        <v>0</v>
      </c>
      <c r="G932" s="249">
        <v>173072.12</v>
      </c>
      <c r="H932" s="91">
        <v>0</v>
      </c>
      <c r="I932" s="91">
        <v>0</v>
      </c>
      <c r="J932" s="249">
        <v>7706971.7999999998</v>
      </c>
      <c r="K932" s="249">
        <v>991625.37</v>
      </c>
      <c r="L932" s="91">
        <v>0</v>
      </c>
      <c r="M932" s="249">
        <v>412768261.68000001</v>
      </c>
      <c r="N932" s="249">
        <v>227369798.54999998</v>
      </c>
      <c r="O932" s="249">
        <v>640138060.23000002</v>
      </c>
      <c r="P932" s="249">
        <v>6270381.1499999994</v>
      </c>
      <c r="Q932" s="91">
        <v>0</v>
      </c>
      <c r="R932" s="91">
        <v>0</v>
      </c>
      <c r="S932" s="91">
        <v>0</v>
      </c>
      <c r="T932" s="249">
        <v>655481087.52999997</v>
      </c>
      <c r="U932" s="249">
        <v>1987831.27</v>
      </c>
      <c r="V932" s="249">
        <v>266026.87</v>
      </c>
      <c r="W932" s="249">
        <v>111513.38</v>
      </c>
      <c r="X932" s="249">
        <v>2811570.64</v>
      </c>
      <c r="Y932" s="249">
        <v>763318.5</v>
      </c>
      <c r="Z932" s="249">
        <v>0</v>
      </c>
      <c r="AA932" s="249">
        <v>0</v>
      </c>
      <c r="AB932" s="249">
        <v>0</v>
      </c>
      <c r="AC932" s="330">
        <v>24862603.890000001</v>
      </c>
      <c r="AD932" s="249">
        <v>2186148.59</v>
      </c>
      <c r="AE932" s="249">
        <v>51930656.159999996</v>
      </c>
      <c r="AF932" s="249">
        <v>0</v>
      </c>
      <c r="AG932" s="249">
        <v>0</v>
      </c>
      <c r="AH932" s="249">
        <v>0</v>
      </c>
      <c r="AI932" s="249">
        <v>0</v>
      </c>
      <c r="AJ932" s="249">
        <v>88830.88</v>
      </c>
      <c r="AK932" s="249">
        <v>3423047.87</v>
      </c>
      <c r="AL932" s="249">
        <v>647451.56999999995</v>
      </c>
      <c r="AM932" s="91">
        <v>0</v>
      </c>
      <c r="AN932" s="249">
        <v>3877675.6</v>
      </c>
      <c r="AO932" s="249">
        <v>0</v>
      </c>
      <c r="AP932" s="249">
        <v>31088.71</v>
      </c>
      <c r="AQ932" s="249">
        <v>264337.96000000002</v>
      </c>
      <c r="AR932" s="249">
        <v>0</v>
      </c>
      <c r="AS932" s="249">
        <v>85008500.179999992</v>
      </c>
      <c r="AT932" s="249">
        <v>11960783.520000001</v>
      </c>
      <c r="AU932" s="249">
        <v>3717181.81</v>
      </c>
      <c r="AV932" s="92">
        <v>45168</v>
      </c>
      <c r="AW932" t="s">
        <v>7</v>
      </c>
      <c r="AX932">
        <v>2023</v>
      </c>
      <c r="AY932" t="s">
        <v>151</v>
      </c>
    </row>
    <row r="933" spans="1:51" x14ac:dyDescent="0.25">
      <c r="A933" s="247">
        <v>103</v>
      </c>
      <c r="B933" s="248" t="s">
        <v>74</v>
      </c>
      <c r="C933" s="249">
        <v>2147759.4900000002</v>
      </c>
      <c r="D933" s="249">
        <v>0</v>
      </c>
      <c r="E933" s="249">
        <v>0</v>
      </c>
      <c r="F933" s="249">
        <v>0</v>
      </c>
      <c r="G933" s="249">
        <v>0</v>
      </c>
      <c r="H933" s="91">
        <v>0</v>
      </c>
      <c r="I933" s="91">
        <v>0</v>
      </c>
      <c r="J933" s="249">
        <v>0</v>
      </c>
      <c r="K933" s="249">
        <v>0</v>
      </c>
      <c r="L933" s="91">
        <v>0</v>
      </c>
      <c r="M933" s="249">
        <v>61435.73</v>
      </c>
      <c r="N933" s="249">
        <v>0</v>
      </c>
      <c r="O933" s="249">
        <v>61435.73</v>
      </c>
      <c r="P933" s="249">
        <v>0</v>
      </c>
      <c r="Q933" s="91">
        <v>0</v>
      </c>
      <c r="R933" s="91">
        <v>0</v>
      </c>
      <c r="S933" s="91">
        <v>0</v>
      </c>
      <c r="T933" s="249">
        <v>61435.73</v>
      </c>
      <c r="U933" s="249">
        <v>124118.84</v>
      </c>
      <c r="V933" s="249">
        <v>0</v>
      </c>
      <c r="W933" s="249">
        <v>0</v>
      </c>
      <c r="X933" s="249">
        <v>0</v>
      </c>
      <c r="Y933" s="249">
        <v>0</v>
      </c>
      <c r="Z933" s="249">
        <v>0</v>
      </c>
      <c r="AA933" s="249">
        <v>0</v>
      </c>
      <c r="AB933" s="249">
        <v>0</v>
      </c>
      <c r="AC933" s="330">
        <v>2907.69</v>
      </c>
      <c r="AD933" s="249">
        <v>163488.23000000001</v>
      </c>
      <c r="AE933" s="249">
        <v>2623.5</v>
      </c>
      <c r="AF933" s="249">
        <v>0</v>
      </c>
      <c r="AG933" s="249">
        <v>0</v>
      </c>
      <c r="AH933" s="249">
        <v>0</v>
      </c>
      <c r="AI933" s="249">
        <v>0</v>
      </c>
      <c r="AJ933" s="249">
        <v>0</v>
      </c>
      <c r="AK933" s="249">
        <v>1485.18</v>
      </c>
      <c r="AL933" s="249">
        <v>26640.93</v>
      </c>
      <c r="AM933" s="91">
        <v>0</v>
      </c>
      <c r="AN933" s="249">
        <v>475412.01</v>
      </c>
      <c r="AO933" s="249">
        <v>0</v>
      </c>
      <c r="AP933" s="249">
        <v>11151.09</v>
      </c>
      <c r="AQ933" s="249">
        <v>0</v>
      </c>
      <c r="AR933" s="249">
        <v>0</v>
      </c>
      <c r="AS933" s="249">
        <v>293138.26</v>
      </c>
      <c r="AT933" s="249">
        <v>1793185.5000000002</v>
      </c>
      <c r="AU933" s="249">
        <v>1278496.29</v>
      </c>
      <c r="AV933" s="92">
        <v>45168</v>
      </c>
      <c r="AW933" t="s">
        <v>7</v>
      </c>
      <c r="AX933">
        <v>2023</v>
      </c>
      <c r="AY933" t="s">
        <v>184</v>
      </c>
    </row>
    <row r="934" spans="1:51" x14ac:dyDescent="0.25">
      <c r="A934" s="247">
        <v>106</v>
      </c>
      <c r="B934" s="248" t="s">
        <v>92</v>
      </c>
      <c r="C934" s="249">
        <v>26548343.580000002</v>
      </c>
      <c r="D934" s="249">
        <v>0</v>
      </c>
      <c r="E934" s="249">
        <v>0</v>
      </c>
      <c r="F934" s="249">
        <v>0</v>
      </c>
      <c r="G934" s="249">
        <v>0</v>
      </c>
      <c r="H934" s="91">
        <v>0</v>
      </c>
      <c r="I934" s="91">
        <v>0</v>
      </c>
      <c r="J934" s="249">
        <v>342598.53</v>
      </c>
      <c r="K934" s="249">
        <v>-769.2</v>
      </c>
      <c r="L934" s="91">
        <v>0</v>
      </c>
      <c r="M934" s="249">
        <v>0</v>
      </c>
      <c r="N934" s="249">
        <v>0</v>
      </c>
      <c r="O934" s="249">
        <v>0</v>
      </c>
      <c r="P934" s="249">
        <v>293314.47000000003</v>
      </c>
      <c r="Q934" s="91">
        <v>0</v>
      </c>
      <c r="R934" s="91">
        <v>0</v>
      </c>
      <c r="S934" s="91">
        <v>0</v>
      </c>
      <c r="T934" s="249">
        <v>635143.80000000005</v>
      </c>
      <c r="U934" s="249">
        <v>241760.53</v>
      </c>
      <c r="V934" s="249">
        <v>53534.25</v>
      </c>
      <c r="W934" s="249">
        <v>24099.63</v>
      </c>
      <c r="X934" s="249">
        <v>75404.2</v>
      </c>
      <c r="Y934" s="249">
        <v>402422.21</v>
      </c>
      <c r="Z934" s="249">
        <v>0</v>
      </c>
      <c r="AA934" s="249">
        <v>3262547.84</v>
      </c>
      <c r="AB934" s="249">
        <v>0</v>
      </c>
      <c r="AC934" s="330">
        <v>3621179.8200000003</v>
      </c>
      <c r="AD934" s="249">
        <v>169989.61</v>
      </c>
      <c r="AE934" s="249">
        <v>13272.1</v>
      </c>
      <c r="AF934" s="249">
        <v>0</v>
      </c>
      <c r="AG934" s="249">
        <v>0</v>
      </c>
      <c r="AH934" s="249">
        <v>0</v>
      </c>
      <c r="AI934" s="249">
        <v>0</v>
      </c>
      <c r="AJ934" s="249">
        <v>119060.15</v>
      </c>
      <c r="AK934" s="249">
        <v>3814585.42</v>
      </c>
      <c r="AL934" s="249">
        <v>610612.59</v>
      </c>
      <c r="AM934" s="91">
        <v>0</v>
      </c>
      <c r="AN934" s="249">
        <v>1462640.86</v>
      </c>
      <c r="AO934" s="249">
        <v>0</v>
      </c>
      <c r="AP934" s="249">
        <v>49118.84</v>
      </c>
      <c r="AQ934" s="249">
        <v>0</v>
      </c>
      <c r="AR934" s="249">
        <v>0</v>
      </c>
      <c r="AS934" s="249">
        <v>7983270.3400000008</v>
      </c>
      <c r="AT934" s="249">
        <v>17929929.440000001</v>
      </c>
      <c r="AU934" s="249">
        <v>11992971.73</v>
      </c>
      <c r="AV934" s="92">
        <v>45168</v>
      </c>
      <c r="AW934" t="s">
        <v>7</v>
      </c>
      <c r="AX934">
        <v>2023</v>
      </c>
      <c r="AY934" t="s">
        <v>172</v>
      </c>
    </row>
    <row r="935" spans="1:51" x14ac:dyDescent="0.25">
      <c r="A935" s="247">
        <v>107</v>
      </c>
      <c r="B935" s="248" t="s">
        <v>60</v>
      </c>
      <c r="C935" s="249">
        <v>289396076.06</v>
      </c>
      <c r="D935" s="249">
        <v>0</v>
      </c>
      <c r="E935" s="249">
        <v>0</v>
      </c>
      <c r="F935" s="249">
        <v>0</v>
      </c>
      <c r="G935" s="249">
        <v>-324090.83000000007</v>
      </c>
      <c r="H935" s="91">
        <v>0</v>
      </c>
      <c r="I935" s="91">
        <v>0</v>
      </c>
      <c r="J935" s="249">
        <v>1137286.3999999999</v>
      </c>
      <c r="K935" s="249">
        <v>658153.68000000005</v>
      </c>
      <c r="L935" s="91">
        <v>0</v>
      </c>
      <c r="M935" s="249">
        <v>7199674.0799999991</v>
      </c>
      <c r="N935" s="249">
        <v>172399128.81999999</v>
      </c>
      <c r="O935" s="249">
        <v>179598802.90000001</v>
      </c>
      <c r="P935" s="249">
        <v>1505395.74</v>
      </c>
      <c r="Q935" s="91">
        <v>0</v>
      </c>
      <c r="R935" s="91">
        <v>0</v>
      </c>
      <c r="S935" s="91">
        <v>0</v>
      </c>
      <c r="T935" s="249">
        <v>182575547.89000002</v>
      </c>
      <c r="U935" s="249">
        <v>248613.67</v>
      </c>
      <c r="V935" s="249">
        <v>86065.06</v>
      </c>
      <c r="W935" s="249">
        <v>13724.65</v>
      </c>
      <c r="X935" s="249">
        <v>1150993.05</v>
      </c>
      <c r="Y935" s="249">
        <v>23884</v>
      </c>
      <c r="Z935" s="249">
        <v>0</v>
      </c>
      <c r="AA935" s="249">
        <v>1010053.59</v>
      </c>
      <c r="AB935" s="249">
        <v>0</v>
      </c>
      <c r="AC935" s="330">
        <v>7109817.2000000002</v>
      </c>
      <c r="AD935" s="249">
        <v>8579322.6799999997</v>
      </c>
      <c r="AE935" s="249">
        <v>1193984.78</v>
      </c>
      <c r="AF935" s="249">
        <v>0</v>
      </c>
      <c r="AG935" s="249">
        <v>0</v>
      </c>
      <c r="AH935" s="249">
        <v>0</v>
      </c>
      <c r="AI935" s="249">
        <v>0</v>
      </c>
      <c r="AJ935" s="249">
        <v>64123124.32</v>
      </c>
      <c r="AK935" s="249">
        <v>3153876.21</v>
      </c>
      <c r="AL935" s="249">
        <v>988739.83</v>
      </c>
      <c r="AM935" s="91">
        <v>0</v>
      </c>
      <c r="AN935" s="249">
        <v>3619823.47</v>
      </c>
      <c r="AO935" s="249">
        <v>0</v>
      </c>
      <c r="AP935" s="249">
        <v>0</v>
      </c>
      <c r="AQ935" s="249">
        <v>0</v>
      </c>
      <c r="AR935" s="249">
        <v>0</v>
      </c>
      <c r="AS935" s="249">
        <v>83539583</v>
      </c>
      <c r="AT935" s="249">
        <v>23280945.170000002</v>
      </c>
      <c r="AU935" s="249">
        <v>15518505.66</v>
      </c>
      <c r="AV935" s="92">
        <v>45168</v>
      </c>
      <c r="AW935" t="s">
        <v>7</v>
      </c>
      <c r="AX935">
        <v>2023</v>
      </c>
      <c r="AY935" t="s">
        <v>160</v>
      </c>
    </row>
    <row r="936" spans="1:51" x14ac:dyDescent="0.25">
      <c r="A936" s="247">
        <v>108</v>
      </c>
      <c r="B936" s="248" t="s">
        <v>102</v>
      </c>
      <c r="C936" s="249">
        <v>2937060.9000000004</v>
      </c>
      <c r="D936" s="249">
        <v>8988.0400000000009</v>
      </c>
      <c r="E936" s="249">
        <v>0</v>
      </c>
      <c r="F936" s="249">
        <v>0</v>
      </c>
      <c r="G936" s="249">
        <v>20514.05</v>
      </c>
      <c r="H936" s="91">
        <v>0</v>
      </c>
      <c r="I936" s="91">
        <v>0</v>
      </c>
      <c r="J936" s="249">
        <v>45540.36</v>
      </c>
      <c r="K936" s="249">
        <v>211298.04</v>
      </c>
      <c r="L936" s="91">
        <v>0</v>
      </c>
      <c r="M936" s="249">
        <v>855446.77</v>
      </c>
      <c r="N936" s="249">
        <v>8112.18</v>
      </c>
      <c r="O936" s="249">
        <v>863558.95000000007</v>
      </c>
      <c r="P936" s="249">
        <v>74074.819999999992</v>
      </c>
      <c r="Q936" s="91">
        <v>0</v>
      </c>
      <c r="R936" s="91">
        <v>0</v>
      </c>
      <c r="S936" s="91">
        <v>0</v>
      </c>
      <c r="T936" s="249">
        <v>1223974.26</v>
      </c>
      <c r="U936" s="249">
        <v>9002.9</v>
      </c>
      <c r="V936" s="249">
        <v>0</v>
      </c>
      <c r="W936" s="249">
        <v>0</v>
      </c>
      <c r="X936" s="249">
        <v>0</v>
      </c>
      <c r="Y936" s="249">
        <v>0</v>
      </c>
      <c r="Z936" s="249">
        <v>0</v>
      </c>
      <c r="AA936" s="249">
        <v>76297.570000000007</v>
      </c>
      <c r="AB936" s="249">
        <v>0</v>
      </c>
      <c r="AC936" s="330">
        <v>522295.30999999994</v>
      </c>
      <c r="AD936" s="249">
        <v>35900.01</v>
      </c>
      <c r="AE936" s="249">
        <v>976544.92</v>
      </c>
      <c r="AF936" s="249">
        <v>0</v>
      </c>
      <c r="AG936" s="249">
        <v>0</v>
      </c>
      <c r="AH936" s="249">
        <v>0</v>
      </c>
      <c r="AI936" s="249">
        <v>0</v>
      </c>
      <c r="AJ936" s="249">
        <v>4102.05</v>
      </c>
      <c r="AK936" s="249">
        <v>0</v>
      </c>
      <c r="AL936" s="249">
        <v>7168.68</v>
      </c>
      <c r="AM936" s="91">
        <v>0</v>
      </c>
      <c r="AN936" s="249">
        <v>70272.2</v>
      </c>
      <c r="AO936" s="249">
        <v>0</v>
      </c>
      <c r="AP936" s="249">
        <v>0</v>
      </c>
      <c r="AQ936" s="249">
        <v>0</v>
      </c>
      <c r="AR936" s="249">
        <v>0</v>
      </c>
      <c r="AS936" s="249">
        <v>1624142.76</v>
      </c>
      <c r="AT936" s="249">
        <v>88943.88</v>
      </c>
      <c r="AU936" s="249">
        <v>11503</v>
      </c>
      <c r="AV936" s="92">
        <v>45168</v>
      </c>
      <c r="AW936" t="s">
        <v>7</v>
      </c>
      <c r="AX936">
        <v>2023</v>
      </c>
      <c r="AY936" t="s">
        <v>183</v>
      </c>
    </row>
    <row r="937" spans="1:51" x14ac:dyDescent="0.25">
      <c r="A937" s="247">
        <v>109</v>
      </c>
      <c r="B937" s="248" t="s">
        <v>66</v>
      </c>
      <c r="C937" s="249">
        <v>385773591.18000007</v>
      </c>
      <c r="D937" s="249">
        <v>15795887.880000001</v>
      </c>
      <c r="E937" s="249">
        <v>0</v>
      </c>
      <c r="F937" s="249">
        <v>0</v>
      </c>
      <c r="G937" s="249">
        <v>0</v>
      </c>
      <c r="H937" s="91">
        <v>0</v>
      </c>
      <c r="I937" s="91">
        <v>0</v>
      </c>
      <c r="J937" s="249">
        <v>3874007.09</v>
      </c>
      <c r="K937" s="249">
        <v>1872161.0499999998</v>
      </c>
      <c r="L937" s="91">
        <v>0</v>
      </c>
      <c r="M937" s="249">
        <v>136222.46000000002</v>
      </c>
      <c r="N937" s="249">
        <v>242590925.84</v>
      </c>
      <c r="O937" s="249">
        <v>242727148.30000001</v>
      </c>
      <c r="P937" s="249">
        <v>18719951.129999999</v>
      </c>
      <c r="Q937" s="91">
        <v>0</v>
      </c>
      <c r="R937" s="91">
        <v>0</v>
      </c>
      <c r="S937" s="91">
        <v>0</v>
      </c>
      <c r="T937" s="249">
        <v>282989155.45000005</v>
      </c>
      <c r="U937" s="249">
        <v>7657787.8300000001</v>
      </c>
      <c r="V937" s="249">
        <v>1623350.26</v>
      </c>
      <c r="W937" s="249">
        <v>0</v>
      </c>
      <c r="X937" s="249">
        <v>4507743.78</v>
      </c>
      <c r="Y937" s="249">
        <v>162598.22999999998</v>
      </c>
      <c r="Z937" s="249">
        <v>0</v>
      </c>
      <c r="AA937" s="249">
        <v>30971588.699999999</v>
      </c>
      <c r="AB937" s="249">
        <v>0</v>
      </c>
      <c r="AC937" s="330">
        <v>32985921.670000002</v>
      </c>
      <c r="AD937" s="249">
        <v>0</v>
      </c>
      <c r="AE937" s="249">
        <v>83686.28</v>
      </c>
      <c r="AF937" s="249">
        <v>0</v>
      </c>
      <c r="AG937" s="249">
        <v>0</v>
      </c>
      <c r="AH937" s="249">
        <v>0</v>
      </c>
      <c r="AI937" s="249">
        <v>0</v>
      </c>
      <c r="AJ937" s="249">
        <v>20963440.640000001</v>
      </c>
      <c r="AK937" s="249">
        <v>2341484.3199999998</v>
      </c>
      <c r="AL937" s="249">
        <v>352313.81</v>
      </c>
      <c r="AM937" s="91">
        <v>0</v>
      </c>
      <c r="AN937" s="249">
        <v>993766.75</v>
      </c>
      <c r="AO937" s="249">
        <v>105840.94</v>
      </c>
      <c r="AP937" s="249">
        <v>2500</v>
      </c>
      <c r="AQ937" s="249">
        <v>0</v>
      </c>
      <c r="AR937" s="249">
        <v>0</v>
      </c>
      <c r="AS937" s="249">
        <v>98956117.390000001</v>
      </c>
      <c r="AT937" s="249">
        <v>3828318.34</v>
      </c>
      <c r="AU937" s="249">
        <v>32412.52</v>
      </c>
      <c r="AV937" s="92">
        <v>45168</v>
      </c>
      <c r="AW937" t="s">
        <v>7</v>
      </c>
      <c r="AX937">
        <v>2023</v>
      </c>
      <c r="AY937" t="s">
        <v>157</v>
      </c>
    </row>
    <row r="938" spans="1:51" x14ac:dyDescent="0.25">
      <c r="A938" s="247">
        <v>110</v>
      </c>
      <c r="B938" s="248" t="s">
        <v>71</v>
      </c>
      <c r="C938" s="249">
        <v>25265691.560000002</v>
      </c>
      <c r="D938" s="249">
        <v>0</v>
      </c>
      <c r="E938" s="249">
        <v>0</v>
      </c>
      <c r="F938" s="249">
        <v>0</v>
      </c>
      <c r="G938" s="249">
        <v>17600.280000000002</v>
      </c>
      <c r="H938" s="91">
        <v>0</v>
      </c>
      <c r="I938" s="91">
        <v>0</v>
      </c>
      <c r="J938" s="249">
        <v>34482.9</v>
      </c>
      <c r="K938" s="249">
        <v>15759.539999999999</v>
      </c>
      <c r="L938" s="91">
        <v>0</v>
      </c>
      <c r="M938" s="249">
        <v>240146.38</v>
      </c>
      <c r="N938" s="249">
        <v>2759614.66</v>
      </c>
      <c r="O938" s="249">
        <v>2999761.04</v>
      </c>
      <c r="P938" s="249">
        <v>101891.27</v>
      </c>
      <c r="Q938" s="91">
        <v>0</v>
      </c>
      <c r="R938" s="91">
        <v>0</v>
      </c>
      <c r="S938" s="91">
        <v>0</v>
      </c>
      <c r="T938" s="249">
        <v>3169495.0300000003</v>
      </c>
      <c r="U938" s="249">
        <v>3120.32</v>
      </c>
      <c r="V938" s="249">
        <v>0</v>
      </c>
      <c r="W938" s="249">
        <v>0</v>
      </c>
      <c r="X938" s="249">
        <v>7023.85</v>
      </c>
      <c r="Y938" s="249">
        <v>320255.28999999998</v>
      </c>
      <c r="Z938" s="249">
        <v>0</v>
      </c>
      <c r="AA938" s="249">
        <v>0</v>
      </c>
      <c r="AB938" s="249">
        <v>0</v>
      </c>
      <c r="AC938" s="330">
        <v>0</v>
      </c>
      <c r="AD938" s="249">
        <v>0</v>
      </c>
      <c r="AE938" s="249">
        <v>19437.46</v>
      </c>
      <c r="AF938" s="249">
        <v>0</v>
      </c>
      <c r="AG938" s="249">
        <v>0</v>
      </c>
      <c r="AH938" s="249">
        <v>0</v>
      </c>
      <c r="AI938" s="249">
        <v>0</v>
      </c>
      <c r="AJ938" s="249">
        <v>33048.01</v>
      </c>
      <c r="AK938" s="249">
        <v>121323.25</v>
      </c>
      <c r="AL938" s="249">
        <v>504440.27</v>
      </c>
      <c r="AM938" s="91">
        <v>0</v>
      </c>
      <c r="AN938" s="249">
        <v>2567624.21</v>
      </c>
      <c r="AO938" s="249">
        <v>727411.27</v>
      </c>
      <c r="AP938" s="249">
        <v>3950</v>
      </c>
      <c r="AQ938" s="249">
        <v>0</v>
      </c>
      <c r="AR938" s="249">
        <v>0</v>
      </c>
      <c r="AS938" s="249">
        <v>382884.93</v>
      </c>
      <c r="AT938" s="249">
        <v>21713311.600000001</v>
      </c>
      <c r="AU938" s="249">
        <v>17788562.600000001</v>
      </c>
      <c r="AV938" s="92">
        <v>45168</v>
      </c>
      <c r="AW938" t="s">
        <v>7</v>
      </c>
      <c r="AX938">
        <v>2023</v>
      </c>
      <c r="AY938" t="s">
        <v>173</v>
      </c>
    </row>
    <row r="939" spans="1:51" x14ac:dyDescent="0.25">
      <c r="A939" s="247">
        <v>111</v>
      </c>
      <c r="B939" s="248" t="s">
        <v>95</v>
      </c>
      <c r="C939" s="249">
        <v>3233302.0200000005</v>
      </c>
      <c r="D939" s="249">
        <v>0</v>
      </c>
      <c r="E939" s="249">
        <v>0</v>
      </c>
      <c r="F939" s="249">
        <v>0</v>
      </c>
      <c r="G939" s="249">
        <v>0</v>
      </c>
      <c r="H939" s="91">
        <v>0</v>
      </c>
      <c r="I939" s="91">
        <v>0</v>
      </c>
      <c r="J939" s="249">
        <v>0</v>
      </c>
      <c r="K939" s="249">
        <v>0</v>
      </c>
      <c r="L939" s="91">
        <v>0</v>
      </c>
      <c r="M939" s="249">
        <v>0</v>
      </c>
      <c r="N939" s="249">
        <v>0</v>
      </c>
      <c r="O939" s="249">
        <v>0</v>
      </c>
      <c r="P939" s="249">
        <v>9996.24</v>
      </c>
      <c r="Q939" s="91">
        <v>0</v>
      </c>
      <c r="R939" s="91">
        <v>0</v>
      </c>
      <c r="S939" s="91">
        <v>0</v>
      </c>
      <c r="T939" s="249">
        <v>9996.24</v>
      </c>
      <c r="U939" s="249">
        <v>219480.2</v>
      </c>
      <c r="V939" s="249">
        <v>0</v>
      </c>
      <c r="W939" s="249">
        <v>0</v>
      </c>
      <c r="X939" s="249">
        <v>0</v>
      </c>
      <c r="Y939" s="249">
        <v>0</v>
      </c>
      <c r="Z939" s="249">
        <v>0</v>
      </c>
      <c r="AA939" s="249">
        <v>0</v>
      </c>
      <c r="AB939" s="249">
        <v>0</v>
      </c>
      <c r="AC939" s="330">
        <v>59869.23</v>
      </c>
      <c r="AD939" s="249">
        <v>126660.8</v>
      </c>
      <c r="AE939" s="249">
        <v>0</v>
      </c>
      <c r="AF939" s="249">
        <v>0</v>
      </c>
      <c r="AG939" s="249">
        <v>0</v>
      </c>
      <c r="AH939" s="249">
        <v>0</v>
      </c>
      <c r="AI939" s="249">
        <v>0</v>
      </c>
      <c r="AJ939" s="249">
        <v>158157.54</v>
      </c>
      <c r="AK939" s="249">
        <v>175713.58</v>
      </c>
      <c r="AL939" s="249">
        <v>20464.64</v>
      </c>
      <c r="AM939" s="91">
        <v>0</v>
      </c>
      <c r="AN939" s="249">
        <v>333348.09000000003</v>
      </c>
      <c r="AO939" s="249">
        <v>0</v>
      </c>
      <c r="AP939" s="249">
        <v>33384.19</v>
      </c>
      <c r="AQ939" s="249">
        <v>0</v>
      </c>
      <c r="AR939" s="249">
        <v>0</v>
      </c>
      <c r="AS939" s="249">
        <v>564167.77</v>
      </c>
      <c r="AT939" s="249">
        <v>2659138.0100000002</v>
      </c>
      <c r="AU939" s="249">
        <v>2096227.51</v>
      </c>
      <c r="AV939" s="92">
        <v>45168</v>
      </c>
      <c r="AW939" t="s">
        <v>7</v>
      </c>
      <c r="AX939">
        <v>2023</v>
      </c>
      <c r="AY939" t="s">
        <v>182</v>
      </c>
    </row>
    <row r="940" spans="1:51" x14ac:dyDescent="0.25">
      <c r="A940" s="247">
        <v>113</v>
      </c>
      <c r="B940" s="248" t="s">
        <v>63</v>
      </c>
      <c r="C940" s="249">
        <v>27764652.140000001</v>
      </c>
      <c r="D940" s="249">
        <v>0</v>
      </c>
      <c r="E940" s="249">
        <v>0</v>
      </c>
      <c r="F940" s="249">
        <v>0</v>
      </c>
      <c r="G940" s="249">
        <v>73.139999999999873</v>
      </c>
      <c r="H940" s="91">
        <v>0</v>
      </c>
      <c r="I940" s="91">
        <v>0</v>
      </c>
      <c r="J940" s="249">
        <v>95443.22</v>
      </c>
      <c r="K940" s="249">
        <v>20645.72</v>
      </c>
      <c r="L940" s="91">
        <v>0</v>
      </c>
      <c r="M940" s="249">
        <v>5054549.84</v>
      </c>
      <c r="N940" s="249">
        <v>16180079.130000001</v>
      </c>
      <c r="O940" s="249">
        <v>21234628.969999999</v>
      </c>
      <c r="P940" s="249">
        <v>330186.08</v>
      </c>
      <c r="Q940" s="91">
        <v>0</v>
      </c>
      <c r="R940" s="91">
        <v>0</v>
      </c>
      <c r="S940" s="91">
        <v>0</v>
      </c>
      <c r="T940" s="249">
        <v>21680977.129999999</v>
      </c>
      <c r="U940" s="249">
        <v>213201.8</v>
      </c>
      <c r="V940" s="249">
        <v>65063.85</v>
      </c>
      <c r="W940" s="249">
        <v>0</v>
      </c>
      <c r="X940" s="249">
        <v>267581.7</v>
      </c>
      <c r="Y940" s="249">
        <v>24847.200000000001</v>
      </c>
      <c r="Z940" s="249">
        <v>0</v>
      </c>
      <c r="AA940" s="249">
        <v>1663652.31</v>
      </c>
      <c r="AB940" s="249">
        <v>0</v>
      </c>
      <c r="AC940" s="330">
        <v>1108532.0799999998</v>
      </c>
      <c r="AD940" s="249">
        <v>0</v>
      </c>
      <c r="AE940" s="249">
        <v>978099.29999999993</v>
      </c>
      <c r="AF940" s="249">
        <v>0</v>
      </c>
      <c r="AG940" s="249">
        <v>0</v>
      </c>
      <c r="AH940" s="249">
        <v>0</v>
      </c>
      <c r="AI940" s="249">
        <v>0</v>
      </c>
      <c r="AJ940" s="249">
        <v>10054</v>
      </c>
      <c r="AK940" s="249">
        <v>1000026.03</v>
      </c>
      <c r="AL940" s="249">
        <v>39999</v>
      </c>
      <c r="AM940" s="91">
        <v>0</v>
      </c>
      <c r="AN940" s="249">
        <v>667516.18999999994</v>
      </c>
      <c r="AO940" s="249">
        <v>0</v>
      </c>
      <c r="AP940" s="249">
        <v>4111.95</v>
      </c>
      <c r="AQ940" s="249">
        <v>0</v>
      </c>
      <c r="AR940" s="249">
        <v>0</v>
      </c>
      <c r="AS940" s="249">
        <v>4331032.2399999993</v>
      </c>
      <c r="AT940" s="249">
        <v>1752642.77</v>
      </c>
      <c r="AU940" s="249">
        <v>40989.599999999999</v>
      </c>
      <c r="AV940" s="92">
        <v>45168</v>
      </c>
      <c r="AW940" t="s">
        <v>7</v>
      </c>
      <c r="AX940">
        <v>2023</v>
      </c>
      <c r="AY940" t="s">
        <v>171</v>
      </c>
    </row>
    <row r="941" spans="1:51" x14ac:dyDescent="0.25">
      <c r="A941" s="247">
        <v>114</v>
      </c>
      <c r="B941" s="248" t="s">
        <v>76</v>
      </c>
      <c r="C941" s="249">
        <v>535203031.19999993</v>
      </c>
      <c r="D941" s="249">
        <v>0</v>
      </c>
      <c r="E941" s="249">
        <v>0</v>
      </c>
      <c r="F941" s="249">
        <v>0</v>
      </c>
      <c r="G941" s="249">
        <v>0</v>
      </c>
      <c r="H941" s="91">
        <v>0</v>
      </c>
      <c r="I941" s="91">
        <v>0</v>
      </c>
      <c r="J941" s="249">
        <v>123839.81</v>
      </c>
      <c r="K941" s="249">
        <v>1845706.74</v>
      </c>
      <c r="L941" s="91">
        <v>0</v>
      </c>
      <c r="M941" s="249">
        <v>238165166.09999999</v>
      </c>
      <c r="N941" s="249">
        <v>118992099.77</v>
      </c>
      <c r="O941" s="249">
        <v>357157265.87</v>
      </c>
      <c r="P941" s="249">
        <v>155632.94</v>
      </c>
      <c r="Q941" s="91">
        <v>0</v>
      </c>
      <c r="R941" s="91">
        <v>0</v>
      </c>
      <c r="S941" s="91">
        <v>0</v>
      </c>
      <c r="T941" s="249">
        <v>359282445.35999995</v>
      </c>
      <c r="U941" s="249">
        <v>7988908.4499999993</v>
      </c>
      <c r="V941" s="249">
        <v>3068781.0599999996</v>
      </c>
      <c r="W941" s="249">
        <v>1211440.8699999999</v>
      </c>
      <c r="X941" s="249">
        <v>34402682.369999997</v>
      </c>
      <c r="Y941" s="249">
        <v>3367685.78</v>
      </c>
      <c r="Z941" s="249">
        <v>0</v>
      </c>
      <c r="AA941" s="249">
        <v>0</v>
      </c>
      <c r="AB941" s="249">
        <v>0</v>
      </c>
      <c r="AC941" s="330">
        <v>21784108.490000002</v>
      </c>
      <c r="AD941" s="249">
        <v>3897139.56</v>
      </c>
      <c r="AE941" s="249">
        <v>1921339.98</v>
      </c>
      <c r="AF941" s="249">
        <v>0</v>
      </c>
      <c r="AG941" s="249">
        <v>0</v>
      </c>
      <c r="AH941" s="249">
        <v>0</v>
      </c>
      <c r="AI941" s="249">
        <v>0</v>
      </c>
      <c r="AJ941" s="249">
        <v>70684908.5</v>
      </c>
      <c r="AK941" s="249">
        <v>5679470.2599999998</v>
      </c>
      <c r="AL941" s="249">
        <v>936276.87</v>
      </c>
      <c r="AM941" s="91">
        <v>0</v>
      </c>
      <c r="AN941" s="249">
        <v>4739598.9800000004</v>
      </c>
      <c r="AO941" s="249">
        <v>0</v>
      </c>
      <c r="AP941" s="249">
        <v>638669.11</v>
      </c>
      <c r="AQ941" s="249">
        <v>0</v>
      </c>
      <c r="AR941" s="249">
        <v>0</v>
      </c>
      <c r="AS941" s="249">
        <v>148326995.06</v>
      </c>
      <c r="AT941" s="249">
        <v>27593590.780000001</v>
      </c>
      <c r="AU941" s="249">
        <v>15599575.560000001</v>
      </c>
      <c r="AV941" s="92">
        <v>45168</v>
      </c>
      <c r="AW941" t="s">
        <v>7</v>
      </c>
      <c r="AX941">
        <v>2023</v>
      </c>
      <c r="AY941" t="s">
        <v>154</v>
      </c>
    </row>
    <row r="942" spans="1:51" x14ac:dyDescent="0.25">
      <c r="A942" s="247">
        <v>115</v>
      </c>
      <c r="B942" s="90" t="s">
        <v>290</v>
      </c>
      <c r="C942" s="249">
        <v>22654</v>
      </c>
      <c r="D942" s="249">
        <v>11318.76</v>
      </c>
      <c r="E942" s="249">
        <v>0</v>
      </c>
      <c r="F942" s="249">
        <v>0</v>
      </c>
      <c r="G942" s="249">
        <v>0</v>
      </c>
      <c r="H942" s="91">
        <v>0</v>
      </c>
      <c r="I942" s="91">
        <v>0</v>
      </c>
      <c r="J942" s="249">
        <v>0</v>
      </c>
      <c r="K942" s="249">
        <v>0</v>
      </c>
      <c r="L942" s="91">
        <v>0</v>
      </c>
      <c r="M942" s="249">
        <v>0</v>
      </c>
      <c r="N942" s="249">
        <v>0</v>
      </c>
      <c r="O942" s="249">
        <v>0</v>
      </c>
      <c r="P942" s="249">
        <v>0</v>
      </c>
      <c r="Q942" s="91">
        <v>0</v>
      </c>
      <c r="R942" s="91">
        <v>0</v>
      </c>
      <c r="S942" s="91">
        <v>0</v>
      </c>
      <c r="T942" s="249">
        <v>11318.76</v>
      </c>
      <c r="U942" s="249">
        <v>5475.23</v>
      </c>
      <c r="V942" s="249">
        <v>5860.01</v>
      </c>
      <c r="W942" s="249">
        <v>0</v>
      </c>
      <c r="X942" s="249">
        <v>0</v>
      </c>
      <c r="Y942" s="249">
        <v>0</v>
      </c>
      <c r="Z942" s="249">
        <v>0</v>
      </c>
      <c r="AA942" s="249">
        <v>0</v>
      </c>
      <c r="AB942" s="249">
        <v>0</v>
      </c>
      <c r="AC942" s="330">
        <v>0</v>
      </c>
      <c r="AD942" s="249">
        <v>0</v>
      </c>
      <c r="AE942" s="249">
        <v>0</v>
      </c>
      <c r="AF942" s="249">
        <v>0</v>
      </c>
      <c r="AG942" s="249">
        <v>0</v>
      </c>
      <c r="AH942" s="249">
        <v>0</v>
      </c>
      <c r="AI942" s="249">
        <v>0</v>
      </c>
      <c r="AJ942" s="249">
        <v>0</v>
      </c>
      <c r="AK942" s="249">
        <v>0</v>
      </c>
      <c r="AL942" s="249">
        <v>0</v>
      </c>
      <c r="AM942" s="91">
        <v>0</v>
      </c>
      <c r="AN942" s="249">
        <v>0</v>
      </c>
      <c r="AO942" s="249">
        <v>0</v>
      </c>
      <c r="AP942" s="249">
        <v>0</v>
      </c>
      <c r="AQ942" s="249">
        <v>0</v>
      </c>
      <c r="AR942" s="249">
        <v>0</v>
      </c>
      <c r="AS942" s="249">
        <v>11335.24</v>
      </c>
      <c r="AT942" s="249">
        <v>0</v>
      </c>
      <c r="AU942" s="249">
        <v>0</v>
      </c>
      <c r="AV942" s="92">
        <v>45168</v>
      </c>
      <c r="AW942" t="s">
        <v>7</v>
      </c>
      <c r="AX942">
        <v>2023</v>
      </c>
      <c r="AY942" t="s">
        <v>291</v>
      </c>
    </row>
    <row r="943" spans="1:51" x14ac:dyDescent="0.25">
      <c r="A943" s="247">
        <v>117</v>
      </c>
      <c r="B943" s="248" t="s">
        <v>87</v>
      </c>
      <c r="C943" s="249">
        <v>532404148.13</v>
      </c>
      <c r="D943" s="249">
        <v>661388.11</v>
      </c>
      <c r="E943" s="249">
        <v>0</v>
      </c>
      <c r="F943" s="249">
        <v>0</v>
      </c>
      <c r="G943" s="249">
        <v>394835.62</v>
      </c>
      <c r="H943" s="91">
        <v>0</v>
      </c>
      <c r="I943" s="91">
        <v>0</v>
      </c>
      <c r="J943" s="249">
        <v>756903.54999999993</v>
      </c>
      <c r="K943" s="249">
        <v>2442939.2399999998</v>
      </c>
      <c r="L943" s="91">
        <v>0</v>
      </c>
      <c r="M943" s="249">
        <v>158441907.72999999</v>
      </c>
      <c r="N943" s="249">
        <v>192466360.06</v>
      </c>
      <c r="O943" s="249">
        <v>350908267.78999996</v>
      </c>
      <c r="P943" s="249">
        <v>3714464.3</v>
      </c>
      <c r="Q943" s="91">
        <v>0</v>
      </c>
      <c r="R943" s="91">
        <v>0</v>
      </c>
      <c r="S943" s="91">
        <v>0</v>
      </c>
      <c r="T943" s="249">
        <v>358878798.61000001</v>
      </c>
      <c r="U943" s="249">
        <v>5742800.3899999997</v>
      </c>
      <c r="V943" s="249">
        <v>1023503.54</v>
      </c>
      <c r="W943" s="249">
        <v>877915.5</v>
      </c>
      <c r="X943" s="249">
        <v>1645006.71</v>
      </c>
      <c r="Y943" s="249">
        <v>3488980.9899999998</v>
      </c>
      <c r="Z943" s="249">
        <v>0</v>
      </c>
      <c r="AA943" s="249">
        <v>0</v>
      </c>
      <c r="AB943" s="249">
        <v>0</v>
      </c>
      <c r="AC943" s="330">
        <v>54296919.560000002</v>
      </c>
      <c r="AD943" s="249">
        <v>54150905.259999998</v>
      </c>
      <c r="AE943" s="249">
        <v>11519743.43</v>
      </c>
      <c r="AF943" s="249">
        <v>0</v>
      </c>
      <c r="AG943" s="249">
        <v>0</v>
      </c>
      <c r="AH943" s="249">
        <v>0</v>
      </c>
      <c r="AI943" s="249">
        <v>0</v>
      </c>
      <c r="AJ943" s="249">
        <v>3201046.7</v>
      </c>
      <c r="AK943" s="249">
        <v>5685674.5200000005</v>
      </c>
      <c r="AL943" s="249">
        <v>2441910.7200000002</v>
      </c>
      <c r="AM943" s="91">
        <v>0</v>
      </c>
      <c r="AN943" s="249">
        <v>7164793.3899999997</v>
      </c>
      <c r="AO943" s="249">
        <v>0</v>
      </c>
      <c r="AP943" s="249">
        <v>281763.76</v>
      </c>
      <c r="AQ943" s="249">
        <v>0</v>
      </c>
      <c r="AR943" s="249">
        <v>0</v>
      </c>
      <c r="AS943" s="249">
        <v>135946822.07999998</v>
      </c>
      <c r="AT943" s="249">
        <v>37578527.439999998</v>
      </c>
      <c r="AU943" s="249">
        <v>22004385.050000001</v>
      </c>
      <c r="AV943" s="92">
        <v>45168</v>
      </c>
      <c r="AW943" t="s">
        <v>7</v>
      </c>
      <c r="AX943">
        <v>2023</v>
      </c>
      <c r="AY943" t="s">
        <v>155</v>
      </c>
    </row>
    <row r="944" spans="1:51" x14ac:dyDescent="0.25">
      <c r="A944" s="247">
        <v>118</v>
      </c>
      <c r="B944" s="248" t="s">
        <v>93</v>
      </c>
      <c r="C944" s="249">
        <v>170976745.12</v>
      </c>
      <c r="D944" s="249">
        <v>10460.290000000001</v>
      </c>
      <c r="E944" s="249">
        <v>0</v>
      </c>
      <c r="F944" s="249">
        <v>0</v>
      </c>
      <c r="G944" s="249">
        <v>413376.49</v>
      </c>
      <c r="H944" s="91">
        <v>0</v>
      </c>
      <c r="I944" s="91">
        <v>0</v>
      </c>
      <c r="J944" s="249">
        <v>784844.37</v>
      </c>
      <c r="K944" s="249">
        <v>2334379.89</v>
      </c>
      <c r="L944" s="91">
        <v>0</v>
      </c>
      <c r="M944" s="249">
        <v>53922619.269999996</v>
      </c>
      <c r="N944" s="249">
        <v>96050917.519999996</v>
      </c>
      <c r="O944" s="249">
        <v>149973536.78999999</v>
      </c>
      <c r="P944" s="249">
        <v>1290837.8</v>
      </c>
      <c r="Q944" s="91">
        <v>0</v>
      </c>
      <c r="R944" s="91">
        <v>0</v>
      </c>
      <c r="S944" s="91">
        <v>0</v>
      </c>
      <c r="T944" s="249">
        <v>154807435.63</v>
      </c>
      <c r="U944" s="249">
        <v>316754.86</v>
      </c>
      <c r="V944" s="249">
        <v>150880.70000000001</v>
      </c>
      <c r="W944" s="249">
        <v>0</v>
      </c>
      <c r="X944" s="249">
        <v>0</v>
      </c>
      <c r="Y944" s="249">
        <v>0</v>
      </c>
      <c r="Z944" s="249">
        <v>0</v>
      </c>
      <c r="AA944" s="249">
        <v>0</v>
      </c>
      <c r="AB944" s="249">
        <v>0</v>
      </c>
      <c r="AC944" s="330">
        <v>0</v>
      </c>
      <c r="AD944" s="249">
        <v>0</v>
      </c>
      <c r="AE944" s="249">
        <v>0</v>
      </c>
      <c r="AF944" s="249">
        <v>0</v>
      </c>
      <c r="AG944" s="249">
        <v>0</v>
      </c>
      <c r="AH944" s="249">
        <v>0</v>
      </c>
      <c r="AI944" s="249">
        <v>0</v>
      </c>
      <c r="AJ944" s="249">
        <v>83041.789999999994</v>
      </c>
      <c r="AK944" s="249">
        <v>0</v>
      </c>
      <c r="AL944" s="249">
        <v>630752.01</v>
      </c>
      <c r="AM944" s="91">
        <v>0</v>
      </c>
      <c r="AN944" s="249">
        <v>966227.84</v>
      </c>
      <c r="AO944" s="249">
        <v>0</v>
      </c>
      <c r="AP944" s="249">
        <v>19720.95</v>
      </c>
      <c r="AQ944" s="249">
        <v>0</v>
      </c>
      <c r="AR944" s="249">
        <v>0</v>
      </c>
      <c r="AS944" s="249">
        <v>550677.35</v>
      </c>
      <c r="AT944" s="249">
        <v>15618632.139999999</v>
      </c>
      <c r="AU944" s="249">
        <v>14001931.34</v>
      </c>
      <c r="AV944" s="92">
        <v>45168</v>
      </c>
      <c r="AW944" t="s">
        <v>7</v>
      </c>
      <c r="AX944">
        <v>2023</v>
      </c>
      <c r="AY944" t="s">
        <v>162</v>
      </c>
    </row>
    <row r="945" spans="1:51" x14ac:dyDescent="0.25">
      <c r="A945" s="247">
        <v>119</v>
      </c>
      <c r="B945" s="248" t="s">
        <v>101</v>
      </c>
      <c r="C945" s="249">
        <v>0.26</v>
      </c>
      <c r="D945" s="249">
        <v>0</v>
      </c>
      <c r="E945" s="249">
        <v>0</v>
      </c>
      <c r="F945" s="249">
        <v>0</v>
      </c>
      <c r="G945" s="249">
        <v>0</v>
      </c>
      <c r="H945" s="91">
        <v>0</v>
      </c>
      <c r="I945" s="91">
        <v>0</v>
      </c>
      <c r="J945" s="249">
        <v>0</v>
      </c>
      <c r="K945" s="249">
        <v>0</v>
      </c>
      <c r="L945" s="91">
        <v>0</v>
      </c>
      <c r="M945" s="249">
        <v>0</v>
      </c>
      <c r="N945" s="249">
        <v>0</v>
      </c>
      <c r="O945" s="249">
        <v>0</v>
      </c>
      <c r="P945" s="249">
        <v>0</v>
      </c>
      <c r="Q945" s="91">
        <v>0</v>
      </c>
      <c r="R945" s="91">
        <v>0</v>
      </c>
      <c r="S945" s="91">
        <v>0</v>
      </c>
      <c r="T945" s="249">
        <v>0</v>
      </c>
      <c r="U945" s="249">
        <v>0</v>
      </c>
      <c r="V945" s="249">
        <v>0</v>
      </c>
      <c r="W945" s="249">
        <v>0</v>
      </c>
      <c r="X945" s="249">
        <v>0</v>
      </c>
      <c r="Y945" s="249">
        <v>0</v>
      </c>
      <c r="Z945" s="249">
        <v>0</v>
      </c>
      <c r="AA945" s="249">
        <v>0</v>
      </c>
      <c r="AB945" s="249">
        <v>0</v>
      </c>
      <c r="AC945" s="330">
        <v>0</v>
      </c>
      <c r="AD945" s="249">
        <v>0</v>
      </c>
      <c r="AE945" s="249">
        <v>0</v>
      </c>
      <c r="AF945" s="249">
        <v>0</v>
      </c>
      <c r="AG945" s="249">
        <v>0</v>
      </c>
      <c r="AH945" s="249">
        <v>0</v>
      </c>
      <c r="AI945" s="249">
        <v>0</v>
      </c>
      <c r="AJ945" s="249">
        <v>0</v>
      </c>
      <c r="AK945" s="249">
        <v>0.26</v>
      </c>
      <c r="AL945" s="249">
        <v>0</v>
      </c>
      <c r="AM945" s="91">
        <v>0</v>
      </c>
      <c r="AN945" s="249">
        <v>0</v>
      </c>
      <c r="AO945" s="249">
        <v>0</v>
      </c>
      <c r="AP945" s="249">
        <v>0</v>
      </c>
      <c r="AQ945" s="249">
        <v>0</v>
      </c>
      <c r="AR945" s="249">
        <v>0</v>
      </c>
      <c r="AS945" s="249">
        <v>0</v>
      </c>
      <c r="AT945" s="249">
        <v>0.26</v>
      </c>
      <c r="AU945" s="249">
        <v>0</v>
      </c>
      <c r="AV945" s="92">
        <v>45168</v>
      </c>
      <c r="AW945" t="s">
        <v>7</v>
      </c>
      <c r="AX945">
        <v>2023</v>
      </c>
      <c r="AY945" t="s">
        <v>189</v>
      </c>
    </row>
    <row r="946" spans="1:51" x14ac:dyDescent="0.25">
      <c r="A946" s="247">
        <v>120</v>
      </c>
      <c r="B946" s="248" t="s">
        <v>78</v>
      </c>
      <c r="C946" s="249">
        <v>996413.17</v>
      </c>
      <c r="D946" s="249">
        <v>0</v>
      </c>
      <c r="E946" s="249">
        <v>0</v>
      </c>
      <c r="F946" s="249">
        <v>0</v>
      </c>
      <c r="G946" s="249">
        <v>33728.880000000005</v>
      </c>
      <c r="H946" s="91">
        <v>0</v>
      </c>
      <c r="I946" s="91">
        <v>0</v>
      </c>
      <c r="J946" s="249">
        <v>0</v>
      </c>
      <c r="K946" s="249">
        <v>17702.189999999999</v>
      </c>
      <c r="L946" s="91">
        <v>0</v>
      </c>
      <c r="M946" s="249">
        <v>0</v>
      </c>
      <c r="N946" s="249">
        <v>908857.77</v>
      </c>
      <c r="O946" s="249">
        <v>908857.77</v>
      </c>
      <c r="P946" s="249">
        <v>36124.33</v>
      </c>
      <c r="Q946" s="91">
        <v>0</v>
      </c>
      <c r="R946" s="91">
        <v>0</v>
      </c>
      <c r="S946" s="91">
        <v>0</v>
      </c>
      <c r="T946" s="249">
        <v>996413.17</v>
      </c>
      <c r="U946" s="249">
        <v>0</v>
      </c>
      <c r="V946" s="249">
        <v>0</v>
      </c>
      <c r="W946" s="249">
        <v>0</v>
      </c>
      <c r="X946" s="249">
        <v>0</v>
      </c>
      <c r="Y946" s="249">
        <v>0</v>
      </c>
      <c r="Z946" s="249">
        <v>0</v>
      </c>
      <c r="AA946" s="249">
        <v>0</v>
      </c>
      <c r="AB946" s="249">
        <v>0</v>
      </c>
      <c r="AC946" s="330">
        <v>0</v>
      </c>
      <c r="AD946" s="249">
        <v>0</v>
      </c>
      <c r="AE946" s="249">
        <v>0</v>
      </c>
      <c r="AF946" s="249">
        <v>0</v>
      </c>
      <c r="AG946" s="249">
        <v>0</v>
      </c>
      <c r="AH946" s="249">
        <v>0</v>
      </c>
      <c r="AI946" s="249">
        <v>0</v>
      </c>
      <c r="AJ946" s="249">
        <v>0</v>
      </c>
      <c r="AK946" s="249">
        <v>0</v>
      </c>
      <c r="AL946" s="249">
        <v>0</v>
      </c>
      <c r="AM946" s="91">
        <v>0</v>
      </c>
      <c r="AN946" s="249">
        <v>0</v>
      </c>
      <c r="AO946" s="249">
        <v>0</v>
      </c>
      <c r="AP946" s="249">
        <v>0</v>
      </c>
      <c r="AQ946" s="249">
        <v>0</v>
      </c>
      <c r="AR946" s="249">
        <v>0</v>
      </c>
      <c r="AS946" s="249">
        <v>0</v>
      </c>
      <c r="AT946" s="249">
        <v>0</v>
      </c>
      <c r="AU946" s="249">
        <v>0</v>
      </c>
      <c r="AV946" s="92">
        <v>45168</v>
      </c>
      <c r="AW946" t="s">
        <v>7</v>
      </c>
      <c r="AX946">
        <v>2023</v>
      </c>
      <c r="AY946" t="s">
        <v>187</v>
      </c>
    </row>
    <row r="947" spans="1:51" x14ac:dyDescent="0.25">
      <c r="A947" s="247">
        <v>121</v>
      </c>
      <c r="B947" s="248" t="s">
        <v>68</v>
      </c>
      <c r="C947" s="249">
        <v>271979.23</v>
      </c>
      <c r="D947" s="249">
        <v>0</v>
      </c>
      <c r="E947" s="249">
        <v>0</v>
      </c>
      <c r="F947" s="249">
        <v>0</v>
      </c>
      <c r="G947" s="249">
        <v>0</v>
      </c>
      <c r="H947" s="91">
        <v>0</v>
      </c>
      <c r="I947" s="91">
        <v>0</v>
      </c>
      <c r="J947" s="249">
        <v>0</v>
      </c>
      <c r="K947" s="249">
        <v>0</v>
      </c>
      <c r="L947" s="91">
        <v>0</v>
      </c>
      <c r="M947" s="249">
        <v>0</v>
      </c>
      <c r="N947" s="249">
        <v>0</v>
      </c>
      <c r="O947" s="249">
        <v>0</v>
      </c>
      <c r="P947" s="249">
        <v>0</v>
      </c>
      <c r="Q947" s="91">
        <v>0</v>
      </c>
      <c r="R947" s="91">
        <v>0</v>
      </c>
      <c r="S947" s="91">
        <v>0</v>
      </c>
      <c r="T947" s="249">
        <v>0</v>
      </c>
      <c r="U947" s="249">
        <v>50365.82</v>
      </c>
      <c r="V947" s="249">
        <v>0</v>
      </c>
      <c r="W947" s="249">
        <v>0</v>
      </c>
      <c r="X947" s="249">
        <v>0</v>
      </c>
      <c r="Y947" s="249">
        <v>0</v>
      </c>
      <c r="Z947" s="249">
        <v>0</v>
      </c>
      <c r="AA947" s="249">
        <v>0</v>
      </c>
      <c r="AB947" s="249">
        <v>0</v>
      </c>
      <c r="AC947" s="330">
        <v>0</v>
      </c>
      <c r="AD947" s="249">
        <v>0</v>
      </c>
      <c r="AE947" s="249">
        <v>0</v>
      </c>
      <c r="AF947" s="249">
        <v>0</v>
      </c>
      <c r="AG947" s="249">
        <v>0</v>
      </c>
      <c r="AH947" s="249">
        <v>0</v>
      </c>
      <c r="AI947" s="249">
        <v>0</v>
      </c>
      <c r="AJ947" s="249">
        <v>136633.26999999999</v>
      </c>
      <c r="AK947" s="249">
        <v>67873.38</v>
      </c>
      <c r="AL947" s="249">
        <v>0</v>
      </c>
      <c r="AM947" s="91">
        <v>0</v>
      </c>
      <c r="AN947" s="249">
        <v>16238.15</v>
      </c>
      <c r="AO947" s="249">
        <v>0</v>
      </c>
      <c r="AP947" s="249">
        <v>868.61</v>
      </c>
      <c r="AQ947" s="249">
        <v>0</v>
      </c>
      <c r="AR947" s="249">
        <v>0</v>
      </c>
      <c r="AS947" s="249">
        <v>186999.09</v>
      </c>
      <c r="AT947" s="249">
        <v>84980.14</v>
      </c>
      <c r="AU947" s="249">
        <v>0</v>
      </c>
      <c r="AV947" s="92">
        <v>45168</v>
      </c>
      <c r="AW947" t="s">
        <v>7</v>
      </c>
      <c r="AX947">
        <v>2023</v>
      </c>
      <c r="AY947" t="s">
        <v>188</v>
      </c>
    </row>
    <row r="948" spans="1:51" x14ac:dyDescent="0.25">
      <c r="A948" s="247">
        <v>122</v>
      </c>
      <c r="B948" s="336" t="s">
        <v>69</v>
      </c>
      <c r="C948" s="249">
        <v>16595173.789999999</v>
      </c>
      <c r="D948" s="249">
        <v>0</v>
      </c>
      <c r="E948" s="249">
        <v>0</v>
      </c>
      <c r="F948" s="249">
        <v>0</v>
      </c>
      <c r="G948" s="249">
        <v>0</v>
      </c>
      <c r="H948" s="91">
        <v>0</v>
      </c>
      <c r="I948" s="91">
        <v>0</v>
      </c>
      <c r="J948" s="249">
        <v>0</v>
      </c>
      <c r="K948" s="249">
        <v>0</v>
      </c>
      <c r="L948" s="91">
        <v>0</v>
      </c>
      <c r="M948" s="249">
        <v>2286205.37</v>
      </c>
      <c r="N948" s="249">
        <v>457879.74</v>
      </c>
      <c r="O948" s="249">
        <v>2744085.1100000003</v>
      </c>
      <c r="P948" s="249">
        <v>5448089.0899999999</v>
      </c>
      <c r="Q948" s="91">
        <v>0</v>
      </c>
      <c r="R948" s="91">
        <v>0</v>
      </c>
      <c r="S948" s="91">
        <v>0</v>
      </c>
      <c r="T948" s="249">
        <v>8192174.2000000002</v>
      </c>
      <c r="U948" s="249">
        <v>0</v>
      </c>
      <c r="V948" s="249">
        <v>0</v>
      </c>
      <c r="W948" s="249">
        <v>0</v>
      </c>
      <c r="X948" s="249">
        <v>341680.5</v>
      </c>
      <c r="Y948" s="249">
        <v>0</v>
      </c>
      <c r="Z948" s="249">
        <v>0</v>
      </c>
      <c r="AA948" s="249">
        <v>1160617.1399999999</v>
      </c>
      <c r="AB948" s="249">
        <v>0</v>
      </c>
      <c r="AC948" s="330">
        <v>6084410.1799999997</v>
      </c>
      <c r="AD948" s="249">
        <v>0</v>
      </c>
      <c r="AE948" s="249">
        <v>40</v>
      </c>
      <c r="AF948" s="249">
        <v>0</v>
      </c>
      <c r="AG948" s="249">
        <v>0</v>
      </c>
      <c r="AH948" s="249">
        <v>0</v>
      </c>
      <c r="AI948" s="249">
        <v>0</v>
      </c>
      <c r="AJ948" s="249">
        <v>650103.61</v>
      </c>
      <c r="AK948" s="249">
        <v>17509.919999999998</v>
      </c>
      <c r="AL948" s="249">
        <v>0</v>
      </c>
      <c r="AM948" s="91">
        <v>0</v>
      </c>
      <c r="AN948" s="249">
        <v>89133.119999999995</v>
      </c>
      <c r="AO948" s="249">
        <v>0</v>
      </c>
      <c r="AP948" s="249">
        <v>0</v>
      </c>
      <c r="AQ948" s="249">
        <v>0</v>
      </c>
      <c r="AR948" s="249">
        <v>0</v>
      </c>
      <c r="AS948" s="249">
        <v>8236851.4299999997</v>
      </c>
      <c r="AT948" s="249">
        <v>166148.16</v>
      </c>
      <c r="AU948" s="249">
        <v>59505.120000000003</v>
      </c>
      <c r="AV948" s="92">
        <v>45168</v>
      </c>
      <c r="AW948" t="s">
        <v>7</v>
      </c>
      <c r="AX948">
        <v>2023</v>
      </c>
      <c r="AY948" t="s">
        <v>267</v>
      </c>
    </row>
    <row r="949" spans="1:51" x14ac:dyDescent="0.25">
      <c r="A949" s="247">
        <v>124</v>
      </c>
      <c r="B949" s="336" t="s">
        <v>99</v>
      </c>
      <c r="C949" s="249">
        <v>6767432.1400000006</v>
      </c>
      <c r="D949" s="249">
        <v>0</v>
      </c>
      <c r="E949" s="249">
        <v>0</v>
      </c>
      <c r="F949" s="249">
        <v>0</v>
      </c>
      <c r="G949" s="249">
        <v>0</v>
      </c>
      <c r="H949" s="91">
        <v>0</v>
      </c>
      <c r="I949" s="91">
        <v>0</v>
      </c>
      <c r="J949" s="249">
        <v>0</v>
      </c>
      <c r="K949" s="249">
        <v>0</v>
      </c>
      <c r="L949" s="91">
        <v>0</v>
      </c>
      <c r="M949" s="249">
        <v>0</v>
      </c>
      <c r="N949" s="249">
        <v>0</v>
      </c>
      <c r="O949" s="249">
        <v>0</v>
      </c>
      <c r="P949" s="249">
        <v>0</v>
      </c>
      <c r="Q949" s="91">
        <v>0</v>
      </c>
      <c r="R949" s="91">
        <v>0</v>
      </c>
      <c r="S949" s="91">
        <v>0</v>
      </c>
      <c r="T949" s="249">
        <v>0</v>
      </c>
      <c r="U949" s="249">
        <v>26212.65</v>
      </c>
      <c r="V949" s="249">
        <v>15020.7</v>
      </c>
      <c r="W949" s="249">
        <v>806.88</v>
      </c>
      <c r="X949" s="249">
        <v>0</v>
      </c>
      <c r="Y949" s="249">
        <v>5685.88</v>
      </c>
      <c r="Z949" s="249">
        <v>0</v>
      </c>
      <c r="AA949" s="249">
        <v>0</v>
      </c>
      <c r="AB949" s="249">
        <v>0</v>
      </c>
      <c r="AC949" s="330">
        <v>0</v>
      </c>
      <c r="AD949" s="249">
        <v>0</v>
      </c>
      <c r="AE949" s="249">
        <v>0</v>
      </c>
      <c r="AF949" s="249">
        <v>0</v>
      </c>
      <c r="AG949" s="249">
        <v>0</v>
      </c>
      <c r="AH949" s="249">
        <v>0</v>
      </c>
      <c r="AI949" s="249">
        <v>0</v>
      </c>
      <c r="AJ949" s="249">
        <v>0</v>
      </c>
      <c r="AK949" s="249">
        <v>935962.46</v>
      </c>
      <c r="AL949" s="249">
        <v>132593.97</v>
      </c>
      <c r="AM949" s="91">
        <v>0</v>
      </c>
      <c r="AN949" s="249">
        <v>158881.44</v>
      </c>
      <c r="AO949" s="249">
        <v>0</v>
      </c>
      <c r="AP949" s="249">
        <v>0</v>
      </c>
      <c r="AQ949" s="249">
        <v>0</v>
      </c>
      <c r="AR949" s="249">
        <v>0</v>
      </c>
      <c r="AS949" s="249">
        <v>47726.11</v>
      </c>
      <c r="AT949" s="249">
        <v>6719706.0300000003</v>
      </c>
      <c r="AU949" s="249">
        <v>5492268.1600000001</v>
      </c>
      <c r="AV949" s="92">
        <v>45168</v>
      </c>
      <c r="AW949" t="s">
        <v>7</v>
      </c>
      <c r="AX949">
        <v>2023</v>
      </c>
      <c r="AY949" t="s">
        <v>289</v>
      </c>
    </row>
    <row r="950" spans="1:51" x14ac:dyDescent="0.25">
      <c r="A950" s="247">
        <v>127</v>
      </c>
      <c r="B950" s="248" t="s">
        <v>80</v>
      </c>
      <c r="C950" s="249">
        <v>1094735.54</v>
      </c>
      <c r="D950" s="249">
        <v>0</v>
      </c>
      <c r="E950" s="249">
        <v>0</v>
      </c>
      <c r="F950" s="249">
        <v>0</v>
      </c>
      <c r="G950" s="249">
        <v>0</v>
      </c>
      <c r="H950" s="91">
        <v>0</v>
      </c>
      <c r="I950" s="91">
        <v>0</v>
      </c>
      <c r="J950" s="249">
        <v>0</v>
      </c>
      <c r="K950" s="249">
        <v>0</v>
      </c>
      <c r="L950" s="91">
        <v>0</v>
      </c>
      <c r="M950" s="249">
        <v>0</v>
      </c>
      <c r="N950" s="249">
        <v>0</v>
      </c>
      <c r="O950" s="249">
        <v>0</v>
      </c>
      <c r="P950" s="249">
        <v>0</v>
      </c>
      <c r="Q950" s="91">
        <v>0</v>
      </c>
      <c r="R950" s="91">
        <v>0</v>
      </c>
      <c r="S950" s="91">
        <v>0</v>
      </c>
      <c r="T950" s="249">
        <v>0</v>
      </c>
      <c r="U950" s="249">
        <v>0</v>
      </c>
      <c r="V950" s="249">
        <v>0</v>
      </c>
      <c r="W950" s="249">
        <v>0</v>
      </c>
      <c r="X950" s="249">
        <v>0</v>
      </c>
      <c r="Y950" s="249">
        <v>0</v>
      </c>
      <c r="Z950" s="249">
        <v>0</v>
      </c>
      <c r="AA950" s="249">
        <v>0</v>
      </c>
      <c r="AB950" s="249">
        <v>0</v>
      </c>
      <c r="AC950" s="330">
        <v>0</v>
      </c>
      <c r="AD950" s="249">
        <v>0</v>
      </c>
      <c r="AE950" s="249">
        <v>0</v>
      </c>
      <c r="AF950" s="249">
        <v>0</v>
      </c>
      <c r="AG950" s="249">
        <v>0</v>
      </c>
      <c r="AH950" s="249">
        <v>0</v>
      </c>
      <c r="AI950" s="249">
        <v>0</v>
      </c>
      <c r="AJ950" s="249">
        <v>0</v>
      </c>
      <c r="AK950" s="249">
        <v>11393.22</v>
      </c>
      <c r="AL950" s="249">
        <v>0</v>
      </c>
      <c r="AM950" s="91">
        <v>0</v>
      </c>
      <c r="AN950" s="249">
        <v>0</v>
      </c>
      <c r="AO950" s="249">
        <v>0</v>
      </c>
      <c r="AP950" s="249">
        <v>0</v>
      </c>
      <c r="AQ950" s="249">
        <v>0</v>
      </c>
      <c r="AR950" s="249">
        <v>0</v>
      </c>
      <c r="AS950" s="249">
        <v>0</v>
      </c>
      <c r="AT950" s="249">
        <v>1094735.54</v>
      </c>
      <c r="AU950" s="249">
        <v>1083342.32</v>
      </c>
      <c r="AV950" s="92">
        <v>45168</v>
      </c>
      <c r="AW950" t="s">
        <v>7</v>
      </c>
      <c r="AX950" s="39">
        <v>2023</v>
      </c>
      <c r="AY950" s="39" t="s">
        <v>186</v>
      </c>
    </row>
    <row r="951" spans="1:51" x14ac:dyDescent="0.25">
      <c r="A951" s="247">
        <v>32</v>
      </c>
      <c r="B951" s="248" t="s">
        <v>104</v>
      </c>
      <c r="C951" s="249">
        <v>0</v>
      </c>
      <c r="D951" s="249">
        <v>0</v>
      </c>
      <c r="E951" s="249">
        <v>0</v>
      </c>
      <c r="F951" s="249">
        <v>0</v>
      </c>
      <c r="G951" s="249">
        <v>0</v>
      </c>
      <c r="H951" s="91">
        <v>0</v>
      </c>
      <c r="I951" s="91">
        <v>0</v>
      </c>
      <c r="J951" s="249">
        <v>0</v>
      </c>
      <c r="K951" s="249">
        <v>0</v>
      </c>
      <c r="L951" s="91">
        <v>0</v>
      </c>
      <c r="M951" s="249">
        <v>0</v>
      </c>
      <c r="N951" s="249">
        <v>0</v>
      </c>
      <c r="O951" s="249">
        <v>0</v>
      </c>
      <c r="P951" s="249">
        <v>0</v>
      </c>
      <c r="Q951" s="91">
        <v>0</v>
      </c>
      <c r="R951" s="91">
        <v>0</v>
      </c>
      <c r="S951" s="91">
        <v>0</v>
      </c>
      <c r="T951" s="249">
        <v>0</v>
      </c>
      <c r="U951" s="249">
        <v>0</v>
      </c>
      <c r="V951" s="249">
        <v>0</v>
      </c>
      <c r="W951" s="249">
        <v>0</v>
      </c>
      <c r="X951" s="249">
        <v>0</v>
      </c>
      <c r="Y951" s="249">
        <v>0</v>
      </c>
      <c r="Z951" s="249">
        <v>0</v>
      </c>
      <c r="AA951" s="249">
        <v>0</v>
      </c>
      <c r="AB951" s="249">
        <v>0</v>
      </c>
      <c r="AC951" s="330">
        <v>0</v>
      </c>
      <c r="AD951" s="249">
        <v>0</v>
      </c>
      <c r="AE951" s="249">
        <v>0</v>
      </c>
      <c r="AF951" s="249">
        <v>0</v>
      </c>
      <c r="AG951" s="249">
        <v>0</v>
      </c>
      <c r="AH951" s="249">
        <v>0</v>
      </c>
      <c r="AI951" s="249">
        <v>0</v>
      </c>
      <c r="AJ951" s="249">
        <v>0</v>
      </c>
      <c r="AK951" s="249">
        <v>0</v>
      </c>
      <c r="AL951" s="249">
        <v>0</v>
      </c>
      <c r="AM951" s="91">
        <v>0</v>
      </c>
      <c r="AN951" s="249">
        <v>0</v>
      </c>
      <c r="AO951" s="249">
        <v>0</v>
      </c>
      <c r="AP951" s="249">
        <v>0</v>
      </c>
      <c r="AQ951" s="249">
        <v>0</v>
      </c>
      <c r="AR951" s="249">
        <v>0</v>
      </c>
      <c r="AS951" s="249">
        <v>0</v>
      </c>
      <c r="AT951" s="249">
        <v>0</v>
      </c>
      <c r="AU951" s="249">
        <v>0</v>
      </c>
      <c r="AV951" s="92">
        <v>45199</v>
      </c>
      <c r="AW951" t="s">
        <v>8</v>
      </c>
      <c r="AX951">
        <v>2023</v>
      </c>
      <c r="AY951" t="s">
        <v>287</v>
      </c>
    </row>
    <row r="952" spans="1:51" x14ac:dyDescent="0.25">
      <c r="A952" s="247">
        <v>107</v>
      </c>
      <c r="B952" s="248" t="s">
        <v>60</v>
      </c>
      <c r="C952" s="249">
        <v>338458416.82999998</v>
      </c>
      <c r="D952" s="249">
        <v>0</v>
      </c>
      <c r="E952" s="249">
        <v>0</v>
      </c>
      <c r="F952" s="249">
        <v>0</v>
      </c>
      <c r="G952" s="249">
        <v>-316850.77000000008</v>
      </c>
      <c r="H952" s="91">
        <v>0</v>
      </c>
      <c r="I952" s="91">
        <v>0</v>
      </c>
      <c r="J952" s="249">
        <v>1267884.18</v>
      </c>
      <c r="K952" s="249">
        <v>678115.59000000008</v>
      </c>
      <c r="L952" s="91">
        <v>0</v>
      </c>
      <c r="M952" s="249">
        <v>8508042.5</v>
      </c>
      <c r="N952" s="249">
        <v>204924770.88</v>
      </c>
      <c r="O952" s="249">
        <v>213432813.38</v>
      </c>
      <c r="P952" s="249">
        <v>1413229.2</v>
      </c>
      <c r="Q952" s="91">
        <v>0</v>
      </c>
      <c r="R952" s="91">
        <v>0</v>
      </c>
      <c r="S952" s="91">
        <v>0</v>
      </c>
      <c r="T952" s="249">
        <v>216475191.57999998</v>
      </c>
      <c r="U952" s="249">
        <v>272107.2</v>
      </c>
      <c r="V952" s="249">
        <v>102149.53</v>
      </c>
      <c r="W952" s="249">
        <v>14424.65</v>
      </c>
      <c r="X952" s="249">
        <v>1487631.8</v>
      </c>
      <c r="Y952" s="249">
        <v>25089</v>
      </c>
      <c r="Z952" s="249">
        <v>0</v>
      </c>
      <c r="AA952" s="249">
        <v>2283258.7400000002</v>
      </c>
      <c r="AB952" s="249">
        <v>0</v>
      </c>
      <c r="AC952" s="330">
        <v>8144707.0599999996</v>
      </c>
      <c r="AD952" s="249">
        <v>9082568.0299999993</v>
      </c>
      <c r="AE952" s="249">
        <v>6774552.25</v>
      </c>
      <c r="AF952" s="249">
        <v>0</v>
      </c>
      <c r="AG952" s="249">
        <v>0</v>
      </c>
      <c r="AH952" s="249">
        <v>0</v>
      </c>
      <c r="AI952" s="249">
        <v>0</v>
      </c>
      <c r="AJ952" s="249">
        <v>64141864.82</v>
      </c>
      <c r="AK952" s="249">
        <v>5589837.9199999999</v>
      </c>
      <c r="AL952" s="249">
        <v>1154621.58</v>
      </c>
      <c r="AM952" s="91">
        <v>0</v>
      </c>
      <c r="AN952" s="249">
        <v>4475713.79</v>
      </c>
      <c r="AO952" s="249">
        <v>0</v>
      </c>
      <c r="AP952" s="249">
        <v>0</v>
      </c>
      <c r="AQ952" s="249">
        <v>0</v>
      </c>
      <c r="AR952" s="249">
        <v>0</v>
      </c>
      <c r="AS952" s="249">
        <v>92328353.079999998</v>
      </c>
      <c r="AT952" s="249">
        <v>29654872.169999998</v>
      </c>
      <c r="AU952" s="249">
        <v>18434698.879999999</v>
      </c>
      <c r="AV952" s="92">
        <v>45199</v>
      </c>
      <c r="AW952" t="s">
        <v>8</v>
      </c>
      <c r="AX952">
        <v>2023</v>
      </c>
      <c r="AY952" t="s">
        <v>160</v>
      </c>
    </row>
    <row r="953" spans="1:51" x14ac:dyDescent="0.25">
      <c r="A953" s="247">
        <v>66</v>
      </c>
      <c r="B953" s="248" t="s">
        <v>61</v>
      </c>
      <c r="C953" s="249">
        <v>16419669.239999998</v>
      </c>
      <c r="D953" s="249">
        <v>0</v>
      </c>
      <c r="E953" s="249">
        <v>0</v>
      </c>
      <c r="F953" s="249">
        <v>0</v>
      </c>
      <c r="G953" s="249">
        <v>0</v>
      </c>
      <c r="H953" s="91">
        <v>0</v>
      </c>
      <c r="I953" s="91">
        <v>0</v>
      </c>
      <c r="J953" s="249">
        <v>0</v>
      </c>
      <c r="K953" s="249">
        <v>716312.79</v>
      </c>
      <c r="L953" s="91">
        <v>0</v>
      </c>
      <c r="M953" s="249">
        <v>0</v>
      </c>
      <c r="N953" s="249">
        <v>0</v>
      </c>
      <c r="O953" s="249">
        <v>0</v>
      </c>
      <c r="P953" s="249">
        <v>0</v>
      </c>
      <c r="Q953" s="91">
        <v>0</v>
      </c>
      <c r="R953" s="91">
        <v>0</v>
      </c>
      <c r="S953" s="91">
        <v>0</v>
      </c>
      <c r="T953" s="249">
        <v>716312.79</v>
      </c>
      <c r="U953" s="249">
        <v>1666307.3</v>
      </c>
      <c r="V953" s="249">
        <v>4587991.43</v>
      </c>
      <c r="W953" s="249">
        <v>0</v>
      </c>
      <c r="X953" s="249">
        <v>5319275.6900000004</v>
      </c>
      <c r="Y953" s="249">
        <v>0</v>
      </c>
      <c r="Z953" s="249">
        <v>0</v>
      </c>
      <c r="AA953" s="249">
        <v>0</v>
      </c>
      <c r="AB953" s="249">
        <v>0</v>
      </c>
      <c r="AC953" s="330">
        <v>0</v>
      </c>
      <c r="AD953" s="249">
        <v>0</v>
      </c>
      <c r="AE953" s="249">
        <v>0</v>
      </c>
      <c r="AF953" s="249">
        <v>0</v>
      </c>
      <c r="AG953" s="249">
        <v>0</v>
      </c>
      <c r="AH953" s="249">
        <v>0</v>
      </c>
      <c r="AI953" s="249">
        <v>0</v>
      </c>
      <c r="AJ953" s="249">
        <v>0</v>
      </c>
      <c r="AK953" s="249">
        <v>0</v>
      </c>
      <c r="AL953" s="249">
        <v>902742.21</v>
      </c>
      <c r="AM953" s="91">
        <v>0</v>
      </c>
      <c r="AN953" s="249">
        <v>1813126.48</v>
      </c>
      <c r="AO953" s="249">
        <v>1413913.34</v>
      </c>
      <c r="AP953" s="249">
        <v>0</v>
      </c>
      <c r="AQ953" s="249">
        <v>0</v>
      </c>
      <c r="AR953" s="249">
        <v>0</v>
      </c>
      <c r="AS953" s="249">
        <v>11573574.42</v>
      </c>
      <c r="AT953" s="249">
        <v>4129782.0300000003</v>
      </c>
      <c r="AU953" s="249">
        <v>0</v>
      </c>
      <c r="AV953" s="92">
        <v>45199</v>
      </c>
      <c r="AW953" t="s">
        <v>8</v>
      </c>
      <c r="AX953">
        <v>2023</v>
      </c>
      <c r="AY953" t="s">
        <v>178</v>
      </c>
    </row>
    <row r="954" spans="1:51" x14ac:dyDescent="0.25">
      <c r="A954" s="247">
        <v>44</v>
      </c>
      <c r="B954" s="352" t="s">
        <v>62</v>
      </c>
      <c r="C954" s="249">
        <v>50325317.099999994</v>
      </c>
      <c r="D954" s="249">
        <v>22609.99</v>
      </c>
      <c r="E954" s="249">
        <v>0</v>
      </c>
      <c r="F954" s="249">
        <v>0</v>
      </c>
      <c r="G954" s="249">
        <v>271764.06</v>
      </c>
      <c r="H954" s="91">
        <v>0</v>
      </c>
      <c r="I954" s="91">
        <v>0</v>
      </c>
      <c r="J954" s="249">
        <v>190705.75999999998</v>
      </c>
      <c r="K954" s="249">
        <v>3055284.02</v>
      </c>
      <c r="L954" s="91">
        <v>0</v>
      </c>
      <c r="M954" s="249">
        <v>14877468</v>
      </c>
      <c r="N954" s="249">
        <v>18325014.399999999</v>
      </c>
      <c r="O954" s="249">
        <v>33202482.399999999</v>
      </c>
      <c r="P954" s="249">
        <v>1008413.1900000001</v>
      </c>
      <c r="Q954" s="91">
        <v>0</v>
      </c>
      <c r="R954" s="91">
        <v>0</v>
      </c>
      <c r="S954" s="91">
        <v>0</v>
      </c>
      <c r="T954" s="249">
        <v>37751259.419999994</v>
      </c>
      <c r="U954" s="249">
        <v>341511.04</v>
      </c>
      <c r="V954" s="249">
        <v>211485.71</v>
      </c>
      <c r="W954" s="249">
        <v>237566.79</v>
      </c>
      <c r="X954" s="249">
        <v>0</v>
      </c>
      <c r="Y954" s="249">
        <v>153356.18</v>
      </c>
      <c r="Z954" s="249">
        <v>0</v>
      </c>
      <c r="AA954" s="249">
        <v>3873.87</v>
      </c>
      <c r="AB954" s="249">
        <v>0</v>
      </c>
      <c r="AC954" s="330">
        <v>1575902.88</v>
      </c>
      <c r="AD954" s="249">
        <v>1425713.02</v>
      </c>
      <c r="AE954" s="249">
        <v>30720.5</v>
      </c>
      <c r="AF954" s="249">
        <v>0</v>
      </c>
      <c r="AG954" s="249">
        <v>0</v>
      </c>
      <c r="AH954" s="249">
        <v>0</v>
      </c>
      <c r="AI954" s="249">
        <v>0</v>
      </c>
      <c r="AJ954" s="249">
        <v>121161.67</v>
      </c>
      <c r="AK954" s="249">
        <v>4018434.18</v>
      </c>
      <c r="AL954" s="249">
        <v>402559.07</v>
      </c>
      <c r="AM954" s="91">
        <v>0</v>
      </c>
      <c r="AN954" s="249">
        <v>831863.79</v>
      </c>
      <c r="AO954" s="249">
        <v>0</v>
      </c>
      <c r="AP954" s="249">
        <v>94642.569999999992</v>
      </c>
      <c r="AQ954" s="249">
        <v>0</v>
      </c>
      <c r="AR954" s="249">
        <v>0</v>
      </c>
      <c r="AS954" s="249">
        <v>4101291.6599999997</v>
      </c>
      <c r="AT954" s="249">
        <v>8472766.0199999996</v>
      </c>
      <c r="AU954" s="249">
        <v>3125266.4099999997</v>
      </c>
      <c r="AV954" s="92">
        <v>45199</v>
      </c>
      <c r="AW954" t="s">
        <v>8</v>
      </c>
      <c r="AX954">
        <v>2023</v>
      </c>
      <c r="AY954" t="s">
        <v>167</v>
      </c>
    </row>
    <row r="955" spans="1:51" x14ac:dyDescent="0.25">
      <c r="A955" s="247">
        <v>113</v>
      </c>
      <c r="B955" s="352" t="s">
        <v>63</v>
      </c>
      <c r="C955" s="249">
        <v>33045024.98</v>
      </c>
      <c r="D955" s="249">
        <v>0</v>
      </c>
      <c r="E955" s="249">
        <v>0</v>
      </c>
      <c r="F955" s="249">
        <v>0</v>
      </c>
      <c r="G955" s="249">
        <v>73.139999999999873</v>
      </c>
      <c r="H955" s="91">
        <v>0</v>
      </c>
      <c r="I955" s="91">
        <v>0</v>
      </c>
      <c r="J955" s="249">
        <v>116396.76000000001</v>
      </c>
      <c r="K955" s="249">
        <v>20884.11</v>
      </c>
      <c r="L955" s="91">
        <v>0</v>
      </c>
      <c r="M955" s="249">
        <v>6043360.8499999996</v>
      </c>
      <c r="N955" s="249">
        <v>19148801.170000002</v>
      </c>
      <c r="O955" s="249">
        <v>25192162.020000003</v>
      </c>
      <c r="P955" s="249">
        <v>360868.9</v>
      </c>
      <c r="Q955" s="91">
        <v>0</v>
      </c>
      <c r="R955" s="91">
        <v>0</v>
      </c>
      <c r="S955" s="91">
        <v>0</v>
      </c>
      <c r="T955" s="249">
        <v>25690384.93</v>
      </c>
      <c r="U955" s="249">
        <v>213201.8</v>
      </c>
      <c r="V955" s="249">
        <v>65063.85</v>
      </c>
      <c r="W955" s="249">
        <v>0</v>
      </c>
      <c r="X955" s="249">
        <v>267581.7</v>
      </c>
      <c r="Y955" s="249">
        <v>24847.200000000001</v>
      </c>
      <c r="Z955" s="249">
        <v>0</v>
      </c>
      <c r="AA955" s="249">
        <v>2208986.89</v>
      </c>
      <c r="AB955" s="249">
        <v>0</v>
      </c>
      <c r="AC955" s="330">
        <v>1247204.01</v>
      </c>
      <c r="AD955" s="249">
        <v>414231.46</v>
      </c>
      <c r="AE955" s="249">
        <v>823717.71</v>
      </c>
      <c r="AF955" s="249">
        <v>0</v>
      </c>
      <c r="AG955" s="249">
        <v>0</v>
      </c>
      <c r="AH955" s="249">
        <v>0</v>
      </c>
      <c r="AI955" s="249">
        <v>0</v>
      </c>
      <c r="AJ955" s="249">
        <v>10054</v>
      </c>
      <c r="AK955" s="249">
        <v>1073507.9600000002</v>
      </c>
      <c r="AL955" s="249">
        <v>47254.78</v>
      </c>
      <c r="AM955" s="91">
        <v>0</v>
      </c>
      <c r="AN955" s="249">
        <v>907434.64</v>
      </c>
      <c r="AO955" s="249">
        <v>0</v>
      </c>
      <c r="AP955" s="249">
        <v>5801.95</v>
      </c>
      <c r="AQ955" s="249">
        <v>0</v>
      </c>
      <c r="AR955" s="249">
        <v>0</v>
      </c>
      <c r="AS955" s="249">
        <v>5274888.62</v>
      </c>
      <c r="AT955" s="249">
        <v>2079751.4300000004</v>
      </c>
      <c r="AU955" s="249">
        <v>45752.1</v>
      </c>
      <c r="AV955" s="92">
        <v>45199</v>
      </c>
      <c r="AW955" t="s">
        <v>8</v>
      </c>
      <c r="AX955">
        <v>2023</v>
      </c>
      <c r="AY955" t="s">
        <v>171</v>
      </c>
    </row>
    <row r="956" spans="1:51" x14ac:dyDescent="0.25">
      <c r="A956" s="251">
        <v>98</v>
      </c>
      <c r="B956" s="252" t="s">
        <v>64</v>
      </c>
      <c r="C956" s="250">
        <v>82693362.949999988</v>
      </c>
      <c r="D956" s="250">
        <v>253822.93000000002</v>
      </c>
      <c r="E956" s="250">
        <v>0</v>
      </c>
      <c r="F956" s="250">
        <v>0</v>
      </c>
      <c r="G956" s="250">
        <v>213496.43</v>
      </c>
      <c r="H956" s="91">
        <v>0</v>
      </c>
      <c r="I956" s="91">
        <v>0</v>
      </c>
      <c r="J956" s="250">
        <v>2667342.2400000002</v>
      </c>
      <c r="K956" s="250">
        <v>1296955.33</v>
      </c>
      <c r="L956" s="91">
        <v>0</v>
      </c>
      <c r="M956" s="250">
        <v>36129528.659999996</v>
      </c>
      <c r="N956" s="250">
        <v>3093044.71</v>
      </c>
      <c r="O956" s="250">
        <v>39222573.369999997</v>
      </c>
      <c r="P956" s="250">
        <v>502048.29</v>
      </c>
      <c r="Q956" s="91">
        <v>0</v>
      </c>
      <c r="R956" s="91">
        <v>0</v>
      </c>
      <c r="S956" s="91">
        <v>0</v>
      </c>
      <c r="T956" s="250">
        <v>44156238.589999996</v>
      </c>
      <c r="U956" s="250">
        <v>118895.32</v>
      </c>
      <c r="V956" s="250">
        <v>73679.41</v>
      </c>
      <c r="W956" s="250">
        <v>0</v>
      </c>
      <c r="X956" s="250">
        <v>368496.73</v>
      </c>
      <c r="Y956" s="250">
        <v>24226.92</v>
      </c>
      <c r="Z956" s="250">
        <v>0</v>
      </c>
      <c r="AA956" s="250">
        <v>769764.87</v>
      </c>
      <c r="AB956" s="250">
        <v>0</v>
      </c>
      <c r="AC956" s="331">
        <v>10153485.210000001</v>
      </c>
      <c r="AD956" s="250">
        <v>2167263.04</v>
      </c>
      <c r="AE956" s="250">
        <v>1437853.09</v>
      </c>
      <c r="AF956" s="250">
        <v>0</v>
      </c>
      <c r="AG956" s="250">
        <v>0</v>
      </c>
      <c r="AH956" s="250">
        <v>0</v>
      </c>
      <c r="AI956" s="250">
        <v>0</v>
      </c>
      <c r="AJ956" s="250">
        <v>3356443.5</v>
      </c>
      <c r="AK956" s="250">
        <v>3633925.42</v>
      </c>
      <c r="AL956" s="250">
        <v>521684.05</v>
      </c>
      <c r="AM956" s="91">
        <v>0</v>
      </c>
      <c r="AN956" s="250">
        <v>2775374.31</v>
      </c>
      <c r="AO956" s="250">
        <v>0</v>
      </c>
      <c r="AP956" s="250">
        <v>120387.57</v>
      </c>
      <c r="AQ956" s="250">
        <v>0</v>
      </c>
      <c r="AR956" s="250">
        <v>0</v>
      </c>
      <c r="AS956" s="250">
        <v>18470108.09</v>
      </c>
      <c r="AT956" s="250">
        <v>20067016.27</v>
      </c>
      <c r="AU956" s="250">
        <v>13015644.92</v>
      </c>
      <c r="AV956" s="92">
        <v>45199</v>
      </c>
      <c r="AW956" t="s">
        <v>8</v>
      </c>
      <c r="AX956">
        <v>2023</v>
      </c>
      <c r="AY956" t="s">
        <v>165</v>
      </c>
    </row>
    <row r="957" spans="1:51" x14ac:dyDescent="0.25">
      <c r="A957" s="247">
        <v>1</v>
      </c>
      <c r="B957" s="248" t="s">
        <v>65</v>
      </c>
      <c r="C957" s="249">
        <v>24230136.990000002</v>
      </c>
      <c r="D957" s="249">
        <v>0</v>
      </c>
      <c r="E957" s="249">
        <v>0</v>
      </c>
      <c r="F957" s="249">
        <v>0</v>
      </c>
      <c r="G957" s="249">
        <v>2982.4</v>
      </c>
      <c r="H957" s="91">
        <v>0</v>
      </c>
      <c r="I957" s="91">
        <v>0</v>
      </c>
      <c r="J957" s="249">
        <v>10201.69</v>
      </c>
      <c r="K957" s="249">
        <v>14909.89</v>
      </c>
      <c r="L957" s="91">
        <v>0</v>
      </c>
      <c r="M957" s="249">
        <v>123803.85</v>
      </c>
      <c r="N957" s="249">
        <v>1261520.95</v>
      </c>
      <c r="O957" s="249">
        <v>1385324.8</v>
      </c>
      <c r="P957" s="249">
        <v>11956.91</v>
      </c>
      <c r="Q957" s="91">
        <v>0</v>
      </c>
      <c r="R957" s="91">
        <v>0</v>
      </c>
      <c r="S957" s="91">
        <v>0</v>
      </c>
      <c r="T957" s="249">
        <v>1425375.69</v>
      </c>
      <c r="U957" s="249">
        <v>1369824.05</v>
      </c>
      <c r="V957" s="249">
        <v>23912.639999999999</v>
      </c>
      <c r="W957" s="249">
        <v>0</v>
      </c>
      <c r="X957" s="249">
        <v>0</v>
      </c>
      <c r="Y957" s="249">
        <v>-31317.97</v>
      </c>
      <c r="Z957" s="249">
        <v>0</v>
      </c>
      <c r="AA957" s="249">
        <v>43776.82</v>
      </c>
      <c r="AB957" s="249">
        <v>0</v>
      </c>
      <c r="AC957" s="330">
        <v>293398.46000000002</v>
      </c>
      <c r="AD957" s="249">
        <v>13660716.98</v>
      </c>
      <c r="AE957" s="249">
        <v>42791.35</v>
      </c>
      <c r="AF957" s="249">
        <v>0</v>
      </c>
      <c r="AG957" s="249">
        <v>0</v>
      </c>
      <c r="AH957" s="249">
        <v>0</v>
      </c>
      <c r="AI957" s="249">
        <v>0</v>
      </c>
      <c r="AJ957" s="249">
        <v>0</v>
      </c>
      <c r="AK957" s="249">
        <v>272466.96999999997</v>
      </c>
      <c r="AL957" s="249">
        <v>141706.06</v>
      </c>
      <c r="AM957" s="91">
        <v>0</v>
      </c>
      <c r="AN957" s="249">
        <v>688780.03</v>
      </c>
      <c r="AO957" s="249">
        <v>0</v>
      </c>
      <c r="AP957" s="249">
        <v>12070</v>
      </c>
      <c r="AQ957" s="249">
        <v>0</v>
      </c>
      <c r="AR957" s="249">
        <v>0</v>
      </c>
      <c r="AS957" s="249">
        <v>15403102.33</v>
      </c>
      <c r="AT957" s="249">
        <v>7401658.9700000007</v>
      </c>
      <c r="AU957" s="249">
        <v>6286635.9100000001</v>
      </c>
      <c r="AV957" s="92">
        <v>45199</v>
      </c>
      <c r="AW957" t="s">
        <v>8</v>
      </c>
      <c r="AX957">
        <v>2023</v>
      </c>
      <c r="AY957" t="s">
        <v>177</v>
      </c>
    </row>
    <row r="958" spans="1:51" x14ac:dyDescent="0.25">
      <c r="A958" s="247">
        <v>109</v>
      </c>
      <c r="B958" s="248" t="s">
        <v>66</v>
      </c>
      <c r="C958" s="249">
        <v>456593028.11000001</v>
      </c>
      <c r="D958" s="249">
        <v>17984042.809999999</v>
      </c>
      <c r="E958" s="249">
        <v>0</v>
      </c>
      <c r="F958" s="249">
        <v>0</v>
      </c>
      <c r="G958" s="249">
        <v>0</v>
      </c>
      <c r="H958" s="91">
        <v>0</v>
      </c>
      <c r="I958" s="91">
        <v>0</v>
      </c>
      <c r="J958" s="249">
        <v>4650018.37</v>
      </c>
      <c r="K958" s="249">
        <v>4025543.2699999996</v>
      </c>
      <c r="L958" s="91">
        <v>0</v>
      </c>
      <c r="M958" s="249">
        <v>155829.05000000002</v>
      </c>
      <c r="N958" s="249">
        <v>291304364.88999999</v>
      </c>
      <c r="O958" s="249">
        <v>291460193.94</v>
      </c>
      <c r="P958" s="249">
        <v>21701924.23</v>
      </c>
      <c r="Q958" s="91">
        <v>0</v>
      </c>
      <c r="R958" s="91">
        <v>0</v>
      </c>
      <c r="S958" s="91">
        <v>0</v>
      </c>
      <c r="T958" s="249">
        <v>339821722.62</v>
      </c>
      <c r="U958" s="249">
        <v>7905168.5899999999</v>
      </c>
      <c r="V958" s="249">
        <v>1653453.72</v>
      </c>
      <c r="W958" s="249">
        <v>0</v>
      </c>
      <c r="X958" s="249">
        <v>6063540.6200000001</v>
      </c>
      <c r="Y958" s="249">
        <v>167017.18999999997</v>
      </c>
      <c r="Z958" s="249">
        <v>0</v>
      </c>
      <c r="AA958" s="249">
        <v>34754522.390000001</v>
      </c>
      <c r="AB958" s="249">
        <v>0</v>
      </c>
      <c r="AC958" s="330">
        <v>40439239.519999996</v>
      </c>
      <c r="AD958" s="249">
        <v>0</v>
      </c>
      <c r="AE958" s="249">
        <v>87011.95</v>
      </c>
      <c r="AF958" s="249">
        <v>0</v>
      </c>
      <c r="AG958" s="249">
        <v>0</v>
      </c>
      <c r="AH958" s="249">
        <v>0</v>
      </c>
      <c r="AI958" s="249">
        <v>0</v>
      </c>
      <c r="AJ958" s="249">
        <v>21134587.079999998</v>
      </c>
      <c r="AK958" s="249">
        <v>2872182.9499999997</v>
      </c>
      <c r="AL958" s="249">
        <v>416100</v>
      </c>
      <c r="AM958" s="91">
        <v>0</v>
      </c>
      <c r="AN958" s="249">
        <v>1137728.02</v>
      </c>
      <c r="AO958" s="249">
        <v>105840.94</v>
      </c>
      <c r="AP958" s="249">
        <v>2500</v>
      </c>
      <c r="AQ958" s="249">
        <v>0</v>
      </c>
      <c r="AR958" s="249">
        <v>0</v>
      </c>
      <c r="AS958" s="249">
        <v>112204541.06</v>
      </c>
      <c r="AT958" s="249">
        <v>4566764.43</v>
      </c>
      <c r="AU958" s="249">
        <v>32412.52</v>
      </c>
      <c r="AV958" s="92">
        <v>45199</v>
      </c>
      <c r="AW958" t="s">
        <v>8</v>
      </c>
      <c r="AX958">
        <v>2023</v>
      </c>
      <c r="AY958" t="s">
        <v>157</v>
      </c>
    </row>
    <row r="959" spans="1:51" x14ac:dyDescent="0.25">
      <c r="A959" s="247">
        <v>25</v>
      </c>
      <c r="B959" s="248" t="s">
        <v>67</v>
      </c>
      <c r="C959" s="249">
        <v>29845642.060000002</v>
      </c>
      <c r="D959" s="249">
        <v>11171185.200000001</v>
      </c>
      <c r="E959" s="249">
        <v>0</v>
      </c>
      <c r="F959" s="249">
        <v>0</v>
      </c>
      <c r="G959" s="249">
        <v>0</v>
      </c>
      <c r="H959" s="91">
        <v>0</v>
      </c>
      <c r="I959" s="91">
        <v>0</v>
      </c>
      <c r="J959" s="249">
        <v>0</v>
      </c>
      <c r="K959" s="249">
        <v>0</v>
      </c>
      <c r="L959" s="91">
        <v>0</v>
      </c>
      <c r="M959" s="249">
        <v>0</v>
      </c>
      <c r="N959" s="249">
        <v>0</v>
      </c>
      <c r="O959" s="249">
        <v>0</v>
      </c>
      <c r="P959" s="249">
        <v>18655915.189999998</v>
      </c>
      <c r="Q959" s="91">
        <v>0</v>
      </c>
      <c r="R959" s="91">
        <v>0</v>
      </c>
      <c r="S959" s="91">
        <v>0</v>
      </c>
      <c r="T959" s="249">
        <v>29827100.390000001</v>
      </c>
      <c r="U959" s="249">
        <v>0</v>
      </c>
      <c r="V959" s="249">
        <v>0</v>
      </c>
      <c r="W959" s="249">
        <v>0</v>
      </c>
      <c r="X959" s="249">
        <v>0</v>
      </c>
      <c r="Y959" s="249">
        <v>0</v>
      </c>
      <c r="Z959" s="249">
        <v>0</v>
      </c>
      <c r="AA959" s="249">
        <v>0</v>
      </c>
      <c r="AB959" s="249">
        <v>0</v>
      </c>
      <c r="AC959" s="330">
        <v>18541.53</v>
      </c>
      <c r="AD959" s="249">
        <v>0</v>
      </c>
      <c r="AE959" s="249">
        <v>0</v>
      </c>
      <c r="AF959" s="249">
        <v>0</v>
      </c>
      <c r="AG959" s="249">
        <v>0</v>
      </c>
      <c r="AH959" s="249">
        <v>0</v>
      </c>
      <c r="AI959" s="249">
        <v>0</v>
      </c>
      <c r="AJ959" s="249">
        <v>0</v>
      </c>
      <c r="AK959" s="249">
        <v>0</v>
      </c>
      <c r="AL959" s="249">
        <v>0</v>
      </c>
      <c r="AM959" s="91">
        <v>0</v>
      </c>
      <c r="AN959" s="249">
        <v>0</v>
      </c>
      <c r="AO959" s="249">
        <v>0</v>
      </c>
      <c r="AP959" s="249">
        <v>0</v>
      </c>
      <c r="AQ959" s="249">
        <v>0</v>
      </c>
      <c r="AR959" s="249">
        <v>0</v>
      </c>
      <c r="AS959" s="249">
        <v>18541.53</v>
      </c>
      <c r="AT959" s="249">
        <v>0</v>
      </c>
      <c r="AU959" s="249">
        <v>0</v>
      </c>
      <c r="AV959" s="92">
        <v>45199</v>
      </c>
      <c r="AW959" t="s">
        <v>8</v>
      </c>
      <c r="AX959">
        <v>2023</v>
      </c>
      <c r="AY959" t="s">
        <v>174</v>
      </c>
    </row>
    <row r="960" spans="1:51" x14ac:dyDescent="0.25">
      <c r="A960" s="247">
        <v>121</v>
      </c>
      <c r="B960" s="248" t="s">
        <v>68</v>
      </c>
      <c r="C960" s="249">
        <v>271979.23</v>
      </c>
      <c r="D960" s="249">
        <v>0</v>
      </c>
      <c r="E960" s="249">
        <v>0</v>
      </c>
      <c r="F960" s="249">
        <v>0</v>
      </c>
      <c r="G960" s="249">
        <v>0</v>
      </c>
      <c r="H960" s="91">
        <v>0</v>
      </c>
      <c r="I960" s="91">
        <v>0</v>
      </c>
      <c r="J960" s="249">
        <v>0</v>
      </c>
      <c r="K960" s="249">
        <v>0</v>
      </c>
      <c r="L960" s="91">
        <v>0</v>
      </c>
      <c r="M960" s="249">
        <v>0</v>
      </c>
      <c r="N960" s="249">
        <v>0</v>
      </c>
      <c r="O960" s="249">
        <v>0</v>
      </c>
      <c r="P960" s="249">
        <v>0</v>
      </c>
      <c r="Q960" s="91">
        <v>0</v>
      </c>
      <c r="R960" s="91">
        <v>0</v>
      </c>
      <c r="S960" s="91">
        <v>0</v>
      </c>
      <c r="T960" s="249">
        <v>0</v>
      </c>
      <c r="U960" s="249">
        <v>50365.82</v>
      </c>
      <c r="V960" s="249">
        <v>0</v>
      </c>
      <c r="W960" s="249">
        <v>0</v>
      </c>
      <c r="X960" s="249">
        <v>0</v>
      </c>
      <c r="Y960" s="249">
        <v>0</v>
      </c>
      <c r="Z960" s="249">
        <v>0</v>
      </c>
      <c r="AA960" s="249">
        <v>0</v>
      </c>
      <c r="AB960" s="249">
        <v>0</v>
      </c>
      <c r="AC960" s="330">
        <v>0</v>
      </c>
      <c r="AD960" s="249">
        <v>0</v>
      </c>
      <c r="AE960" s="249">
        <v>0</v>
      </c>
      <c r="AF960" s="249">
        <v>0</v>
      </c>
      <c r="AG960" s="249">
        <v>0</v>
      </c>
      <c r="AH960" s="249">
        <v>0</v>
      </c>
      <c r="AI960" s="249">
        <v>0</v>
      </c>
      <c r="AJ960" s="249">
        <v>136633.26999999999</v>
      </c>
      <c r="AK960" s="249">
        <v>67873.38</v>
      </c>
      <c r="AL960" s="249">
        <v>0</v>
      </c>
      <c r="AM960" s="91">
        <v>0</v>
      </c>
      <c r="AN960" s="249">
        <v>16238.15</v>
      </c>
      <c r="AO960" s="249">
        <v>0</v>
      </c>
      <c r="AP960" s="249">
        <v>868.61</v>
      </c>
      <c r="AQ960" s="249">
        <v>0</v>
      </c>
      <c r="AR960" s="249">
        <v>0</v>
      </c>
      <c r="AS960" s="249">
        <v>186999.09</v>
      </c>
      <c r="AT960" s="249">
        <v>84980.14</v>
      </c>
      <c r="AU960" s="249">
        <v>0</v>
      </c>
      <c r="AV960" s="92">
        <v>45199</v>
      </c>
      <c r="AW960" t="s">
        <v>8</v>
      </c>
      <c r="AX960">
        <v>2023</v>
      </c>
      <c r="AY960" t="s">
        <v>188</v>
      </c>
    </row>
    <row r="961" spans="1:51" x14ac:dyDescent="0.25">
      <c r="A961" s="247">
        <v>122</v>
      </c>
      <c r="B961" s="248" t="s">
        <v>69</v>
      </c>
      <c r="C961" s="249">
        <v>19800069.530000001</v>
      </c>
      <c r="D961" s="249">
        <v>0</v>
      </c>
      <c r="E961" s="249">
        <v>0</v>
      </c>
      <c r="F961" s="249">
        <v>0</v>
      </c>
      <c r="G961" s="249">
        <v>0</v>
      </c>
      <c r="H961" s="91">
        <v>0</v>
      </c>
      <c r="I961" s="91">
        <v>0</v>
      </c>
      <c r="J961" s="249">
        <v>0</v>
      </c>
      <c r="K961" s="249">
        <v>0</v>
      </c>
      <c r="L961" s="91">
        <v>0</v>
      </c>
      <c r="M961" s="249">
        <v>2574479.04</v>
      </c>
      <c r="N961" s="249">
        <v>597858.46</v>
      </c>
      <c r="O961" s="249">
        <v>3172337.5</v>
      </c>
      <c r="P961" s="249">
        <v>6131586.0899999999</v>
      </c>
      <c r="Q961" s="91">
        <v>0</v>
      </c>
      <c r="R961" s="91">
        <v>0</v>
      </c>
      <c r="S961" s="91">
        <v>0</v>
      </c>
      <c r="T961" s="249">
        <v>9303923.5899999999</v>
      </c>
      <c r="U961" s="249">
        <v>0</v>
      </c>
      <c r="V961" s="249">
        <v>0</v>
      </c>
      <c r="W961" s="249">
        <v>0</v>
      </c>
      <c r="X961" s="249">
        <v>341680.5</v>
      </c>
      <c r="Y961" s="249">
        <v>0</v>
      </c>
      <c r="Z961" s="249">
        <v>0</v>
      </c>
      <c r="AA961" s="249">
        <v>1160617.1399999999</v>
      </c>
      <c r="AB961" s="249">
        <v>0</v>
      </c>
      <c r="AC961" s="330">
        <v>8109909.5300000003</v>
      </c>
      <c r="AD961" s="249">
        <v>0</v>
      </c>
      <c r="AE961" s="249">
        <v>40</v>
      </c>
      <c r="AF961" s="249">
        <v>0</v>
      </c>
      <c r="AG961" s="249">
        <v>0</v>
      </c>
      <c r="AH961" s="249">
        <v>0</v>
      </c>
      <c r="AI961" s="249">
        <v>0</v>
      </c>
      <c r="AJ961" s="249">
        <v>717750.61</v>
      </c>
      <c r="AK961" s="249">
        <v>17509.919999999998</v>
      </c>
      <c r="AL961" s="249">
        <v>0</v>
      </c>
      <c r="AM961" s="91">
        <v>0</v>
      </c>
      <c r="AN961" s="249">
        <v>89133.119999999995</v>
      </c>
      <c r="AO961" s="249">
        <v>0</v>
      </c>
      <c r="AP961" s="249">
        <v>0</v>
      </c>
      <c r="AQ961" s="249">
        <v>0</v>
      </c>
      <c r="AR961" s="249">
        <v>0</v>
      </c>
      <c r="AS961" s="249">
        <v>10329997.779999999</v>
      </c>
      <c r="AT961" s="249">
        <v>166148.16</v>
      </c>
      <c r="AU961" s="249">
        <v>59505.120000000003</v>
      </c>
      <c r="AV961" s="92">
        <v>45199</v>
      </c>
      <c r="AW961" t="s">
        <v>8</v>
      </c>
      <c r="AX961">
        <v>2023</v>
      </c>
      <c r="AY961" t="s">
        <v>267</v>
      </c>
    </row>
    <row r="962" spans="1:51" x14ac:dyDescent="0.25">
      <c r="A962" s="247">
        <v>13</v>
      </c>
      <c r="B962" s="248" t="s">
        <v>70</v>
      </c>
      <c r="C962" s="249">
        <v>3305794638.25</v>
      </c>
      <c r="D962" s="249">
        <v>359142.16</v>
      </c>
      <c r="E962" s="249">
        <v>0</v>
      </c>
      <c r="F962" s="249">
        <v>0</v>
      </c>
      <c r="G962" s="249">
        <v>3786785.37</v>
      </c>
      <c r="H962" s="91">
        <v>0</v>
      </c>
      <c r="I962" s="91">
        <v>0</v>
      </c>
      <c r="J962" s="249">
        <v>82841455.440000013</v>
      </c>
      <c r="K962" s="249">
        <v>38988708.439999998</v>
      </c>
      <c r="L962" s="91">
        <v>0</v>
      </c>
      <c r="M962" s="249">
        <v>1975865363.0799999</v>
      </c>
      <c r="N962" s="249">
        <v>718257825.00999999</v>
      </c>
      <c r="O962" s="249">
        <v>2694123188.0900002</v>
      </c>
      <c r="P962" s="249">
        <v>0</v>
      </c>
      <c r="Q962" s="91">
        <v>0</v>
      </c>
      <c r="R962" s="91">
        <v>0</v>
      </c>
      <c r="S962" s="91">
        <v>0</v>
      </c>
      <c r="T962" s="249">
        <v>2820099279.5</v>
      </c>
      <c r="U962" s="249">
        <v>10449459.799999999</v>
      </c>
      <c r="V962" s="249">
        <v>0</v>
      </c>
      <c r="W962" s="249">
        <v>120877.55</v>
      </c>
      <c r="X962" s="249">
        <v>3699664.5300000003</v>
      </c>
      <c r="Y962" s="249">
        <v>1258612.43</v>
      </c>
      <c r="Z962" s="249">
        <v>0</v>
      </c>
      <c r="AA962" s="249">
        <v>98062668.679999992</v>
      </c>
      <c r="AB962" s="249">
        <v>0</v>
      </c>
      <c r="AC962" s="330">
        <v>259073560.29000002</v>
      </c>
      <c r="AD962" s="249">
        <v>854187.3</v>
      </c>
      <c r="AE962" s="249">
        <v>2999708.54</v>
      </c>
      <c r="AF962" s="249">
        <v>0</v>
      </c>
      <c r="AG962" s="249">
        <v>0</v>
      </c>
      <c r="AH962" s="249">
        <v>0</v>
      </c>
      <c r="AI962" s="249">
        <v>0</v>
      </c>
      <c r="AJ962" s="249">
        <v>1225031.8799999999</v>
      </c>
      <c r="AK962" s="249">
        <v>39457190.270000003</v>
      </c>
      <c r="AL962" s="249">
        <v>52631616.460000001</v>
      </c>
      <c r="AM962" s="91">
        <v>0</v>
      </c>
      <c r="AN962" s="249">
        <v>15380417.6</v>
      </c>
      <c r="AO962" s="249">
        <v>0</v>
      </c>
      <c r="AP962" s="249">
        <v>16237</v>
      </c>
      <c r="AQ962" s="249">
        <v>0</v>
      </c>
      <c r="AR962" s="249">
        <v>0</v>
      </c>
      <c r="AS962" s="249">
        <v>377743771.00000006</v>
      </c>
      <c r="AT962" s="249">
        <v>107951587.28999999</v>
      </c>
      <c r="AU962" s="249">
        <v>466125.96</v>
      </c>
      <c r="AV962" s="92">
        <v>45199</v>
      </c>
      <c r="AW962" t="s">
        <v>8</v>
      </c>
      <c r="AX962">
        <v>2023</v>
      </c>
      <c r="AY962" t="s">
        <v>149</v>
      </c>
    </row>
    <row r="963" spans="1:51" x14ac:dyDescent="0.25">
      <c r="A963" s="247">
        <v>110</v>
      </c>
      <c r="B963" s="248" t="s">
        <v>71</v>
      </c>
      <c r="C963" s="249">
        <v>28729008.760000002</v>
      </c>
      <c r="D963" s="249">
        <v>0</v>
      </c>
      <c r="E963" s="249">
        <v>0</v>
      </c>
      <c r="F963" s="249">
        <v>0</v>
      </c>
      <c r="G963" s="249">
        <v>21807</v>
      </c>
      <c r="H963" s="91">
        <v>0</v>
      </c>
      <c r="I963" s="91">
        <v>0</v>
      </c>
      <c r="J963" s="249">
        <v>41391.660000000003</v>
      </c>
      <c r="K963" s="249">
        <v>19526.099999999999</v>
      </c>
      <c r="L963" s="91">
        <v>0</v>
      </c>
      <c r="M963" s="249">
        <v>307853.94</v>
      </c>
      <c r="N963" s="249">
        <v>3267716.28</v>
      </c>
      <c r="O963" s="249">
        <v>3575570.2199999997</v>
      </c>
      <c r="P963" s="249">
        <v>121989.23</v>
      </c>
      <c r="Q963" s="91">
        <v>0</v>
      </c>
      <c r="R963" s="91">
        <v>0</v>
      </c>
      <c r="S963" s="91">
        <v>0</v>
      </c>
      <c r="T963" s="249">
        <v>3780284.21</v>
      </c>
      <c r="U963" s="249">
        <v>18859.29</v>
      </c>
      <c r="V963" s="249">
        <v>0</v>
      </c>
      <c r="W963" s="249">
        <v>0</v>
      </c>
      <c r="X963" s="249">
        <v>7023.85</v>
      </c>
      <c r="Y963" s="249">
        <v>799629.35</v>
      </c>
      <c r="Z963" s="249">
        <v>0</v>
      </c>
      <c r="AA963" s="249">
        <v>0</v>
      </c>
      <c r="AB963" s="249">
        <v>0</v>
      </c>
      <c r="AC963" s="330">
        <v>0</v>
      </c>
      <c r="AD963" s="249">
        <v>0</v>
      </c>
      <c r="AE963" s="249">
        <v>19437.46</v>
      </c>
      <c r="AF963" s="249">
        <v>0</v>
      </c>
      <c r="AG963" s="249">
        <v>0</v>
      </c>
      <c r="AH963" s="249">
        <v>0</v>
      </c>
      <c r="AI963" s="249">
        <v>0</v>
      </c>
      <c r="AJ963" s="249">
        <v>33048.01</v>
      </c>
      <c r="AK963" s="249">
        <v>149776.24</v>
      </c>
      <c r="AL963" s="249">
        <v>554664.37</v>
      </c>
      <c r="AM963" s="91">
        <v>0</v>
      </c>
      <c r="AN963" s="249">
        <v>2858404.15</v>
      </c>
      <c r="AO963" s="249">
        <v>854331.54</v>
      </c>
      <c r="AP963" s="249">
        <v>4350</v>
      </c>
      <c r="AQ963" s="249">
        <v>0</v>
      </c>
      <c r="AR963" s="249">
        <v>0</v>
      </c>
      <c r="AS963" s="249">
        <v>877997.96</v>
      </c>
      <c r="AT963" s="249">
        <v>24070726.59</v>
      </c>
      <c r="AU963" s="249">
        <v>19649200.289999999</v>
      </c>
      <c r="AV963" s="92">
        <v>45199</v>
      </c>
      <c r="AW963" t="s">
        <v>8</v>
      </c>
      <c r="AX963">
        <v>2023</v>
      </c>
      <c r="AY963" t="s">
        <v>173</v>
      </c>
    </row>
    <row r="964" spans="1:51" x14ac:dyDescent="0.25">
      <c r="A964" s="247">
        <v>52</v>
      </c>
      <c r="B964" s="248" t="s">
        <v>72</v>
      </c>
      <c r="C964" s="249">
        <v>40301821.879999995</v>
      </c>
      <c r="D964" s="249">
        <v>0</v>
      </c>
      <c r="E964" s="249">
        <v>0</v>
      </c>
      <c r="F964" s="249">
        <v>0</v>
      </c>
      <c r="G964" s="249">
        <v>75338.64</v>
      </c>
      <c r="H964" s="91">
        <v>0</v>
      </c>
      <c r="I964" s="91">
        <v>0</v>
      </c>
      <c r="J964" s="249">
        <v>0.05</v>
      </c>
      <c r="K964" s="249">
        <v>301179.05</v>
      </c>
      <c r="L964" s="91">
        <v>0</v>
      </c>
      <c r="M964" s="249">
        <v>0</v>
      </c>
      <c r="N964" s="249">
        <v>0</v>
      </c>
      <c r="O964" s="249">
        <v>0</v>
      </c>
      <c r="P964" s="249">
        <v>44389.84</v>
      </c>
      <c r="Q964" s="91">
        <v>0</v>
      </c>
      <c r="R964" s="91">
        <v>0</v>
      </c>
      <c r="S964" s="91">
        <v>0</v>
      </c>
      <c r="T964" s="249">
        <v>420907.57999999996</v>
      </c>
      <c r="U964" s="249">
        <v>788586.08</v>
      </c>
      <c r="V964" s="249">
        <v>71064.36</v>
      </c>
      <c r="W964" s="249">
        <v>10023.780000000001</v>
      </c>
      <c r="X964" s="249">
        <v>6484437</v>
      </c>
      <c r="Y964" s="249">
        <v>241584.57</v>
      </c>
      <c r="Z964" s="249">
        <v>0</v>
      </c>
      <c r="AA964" s="249">
        <v>0</v>
      </c>
      <c r="AB964" s="249">
        <v>0</v>
      </c>
      <c r="AC964" s="330">
        <v>10740706.300000001</v>
      </c>
      <c r="AD964" s="249">
        <v>1008183.39</v>
      </c>
      <c r="AE964" s="249">
        <v>109558.79000000001</v>
      </c>
      <c r="AF964" s="249">
        <v>0</v>
      </c>
      <c r="AG964" s="249">
        <v>0</v>
      </c>
      <c r="AH964" s="249">
        <v>0</v>
      </c>
      <c r="AI964" s="249">
        <v>0</v>
      </c>
      <c r="AJ964" s="249">
        <v>6129337.29</v>
      </c>
      <c r="AK964" s="249">
        <v>5758448.1299999999</v>
      </c>
      <c r="AL964" s="249">
        <v>745887.93</v>
      </c>
      <c r="AM964" s="91">
        <v>0</v>
      </c>
      <c r="AN964" s="249">
        <v>5824313.4899999993</v>
      </c>
      <c r="AO964" s="249">
        <v>28473.4</v>
      </c>
      <c r="AP964" s="249">
        <v>833740.71</v>
      </c>
      <c r="AQ964" s="249">
        <v>0</v>
      </c>
      <c r="AR964" s="249">
        <v>0</v>
      </c>
      <c r="AS964" s="249">
        <v>25583481.559999999</v>
      </c>
      <c r="AT964" s="249">
        <v>14297432.739999998</v>
      </c>
      <c r="AU964" s="249">
        <v>1106569.08</v>
      </c>
      <c r="AV964" s="92">
        <v>45199</v>
      </c>
      <c r="AW964" t="s">
        <v>8</v>
      </c>
      <c r="AX964">
        <v>2023</v>
      </c>
      <c r="AY964" t="s">
        <v>170</v>
      </c>
    </row>
    <row r="965" spans="1:51" x14ac:dyDescent="0.25">
      <c r="A965" s="247">
        <v>96</v>
      </c>
      <c r="B965" s="248" t="s">
        <v>73</v>
      </c>
      <c r="C965" s="249">
        <v>638637672.90999997</v>
      </c>
      <c r="D965" s="249">
        <v>129095.03999999999</v>
      </c>
      <c r="E965" s="249">
        <v>0</v>
      </c>
      <c r="F965" s="249">
        <v>0</v>
      </c>
      <c r="G965" s="249">
        <v>413998.1</v>
      </c>
      <c r="H965" s="91">
        <v>0</v>
      </c>
      <c r="I965" s="91">
        <v>0</v>
      </c>
      <c r="J965" s="249">
        <v>4583021.28</v>
      </c>
      <c r="K965" s="249">
        <v>1519127.72</v>
      </c>
      <c r="L965" s="91">
        <v>0</v>
      </c>
      <c r="M965" s="249">
        <v>257428177.77000001</v>
      </c>
      <c r="N965" s="249">
        <v>294288437.82999998</v>
      </c>
      <c r="O965" s="249">
        <v>551716615.60000002</v>
      </c>
      <c r="P965" s="249">
        <v>3859070.89</v>
      </c>
      <c r="Q965" s="91">
        <v>0</v>
      </c>
      <c r="R965" s="91">
        <v>0</v>
      </c>
      <c r="S965" s="91">
        <v>0</v>
      </c>
      <c r="T965" s="249">
        <v>562220928.63</v>
      </c>
      <c r="U965" s="249">
        <v>5901072.3300000001</v>
      </c>
      <c r="V965" s="249">
        <v>1086684.9100000001</v>
      </c>
      <c r="W965" s="249">
        <v>626078.27</v>
      </c>
      <c r="X965" s="249">
        <v>2167229.5</v>
      </c>
      <c r="Y965" s="249">
        <v>401996.6</v>
      </c>
      <c r="Z965" s="249">
        <v>0</v>
      </c>
      <c r="AA965" s="249">
        <v>55554.569999999978</v>
      </c>
      <c r="AB965" s="249">
        <v>0</v>
      </c>
      <c r="AC965" s="330">
        <v>32916875.010000002</v>
      </c>
      <c r="AD965" s="249">
        <v>2343898.48</v>
      </c>
      <c r="AE965" s="249">
        <v>2397161.8899999997</v>
      </c>
      <c r="AF965" s="249">
        <v>0</v>
      </c>
      <c r="AG965" s="249">
        <v>0</v>
      </c>
      <c r="AH965" s="249">
        <v>0</v>
      </c>
      <c r="AI965" s="249">
        <v>0</v>
      </c>
      <c r="AJ965" s="249">
        <v>694269.87</v>
      </c>
      <c r="AK965" s="249">
        <v>4287961.03</v>
      </c>
      <c r="AL965" s="249">
        <v>2771308.25</v>
      </c>
      <c r="AM965" s="91">
        <v>0</v>
      </c>
      <c r="AN965" s="249">
        <v>7437429.8100000005</v>
      </c>
      <c r="AO965" s="249">
        <v>-13636.6</v>
      </c>
      <c r="AP965" s="249">
        <v>461693.5</v>
      </c>
      <c r="AQ965" s="249">
        <v>0</v>
      </c>
      <c r="AR965" s="249">
        <v>0</v>
      </c>
      <c r="AS965" s="249">
        <v>48590821.429999992</v>
      </c>
      <c r="AT965" s="249">
        <v>27825922.850000001</v>
      </c>
      <c r="AU965" s="249">
        <v>12881166.859999999</v>
      </c>
      <c r="AV965" s="92">
        <v>45199</v>
      </c>
      <c r="AW965" t="s">
        <v>8</v>
      </c>
      <c r="AX965">
        <v>2023</v>
      </c>
      <c r="AY965" t="s">
        <v>153</v>
      </c>
    </row>
    <row r="966" spans="1:51" x14ac:dyDescent="0.25">
      <c r="A966" s="247">
        <v>103</v>
      </c>
      <c r="B966" s="248" t="s">
        <v>74</v>
      </c>
      <c r="C966" s="249">
        <v>2230866.94</v>
      </c>
      <c r="D966" s="249">
        <v>0</v>
      </c>
      <c r="E966" s="249">
        <v>0</v>
      </c>
      <c r="F966" s="249">
        <v>0</v>
      </c>
      <c r="G966" s="249">
        <v>0</v>
      </c>
      <c r="H966" s="91">
        <v>0</v>
      </c>
      <c r="I966" s="91">
        <v>0</v>
      </c>
      <c r="J966" s="249">
        <v>0</v>
      </c>
      <c r="K966" s="249">
        <v>0</v>
      </c>
      <c r="L966" s="91">
        <v>0</v>
      </c>
      <c r="M966" s="249">
        <v>61435.73</v>
      </c>
      <c r="N966" s="249">
        <v>0</v>
      </c>
      <c r="O966" s="249">
        <v>61435.73</v>
      </c>
      <c r="P966" s="249">
        <v>0</v>
      </c>
      <c r="Q966" s="91">
        <v>0</v>
      </c>
      <c r="R966" s="91">
        <v>0</v>
      </c>
      <c r="S966" s="91">
        <v>0</v>
      </c>
      <c r="T966" s="249">
        <v>61435.73</v>
      </c>
      <c r="U966" s="249">
        <v>124118.84</v>
      </c>
      <c r="V966" s="249">
        <v>0</v>
      </c>
      <c r="W966" s="249">
        <v>0</v>
      </c>
      <c r="X966" s="249">
        <v>0</v>
      </c>
      <c r="Y966" s="249">
        <v>0</v>
      </c>
      <c r="Z966" s="249">
        <v>0</v>
      </c>
      <c r="AA966" s="249">
        <v>0</v>
      </c>
      <c r="AB966" s="249">
        <v>0</v>
      </c>
      <c r="AC966" s="330">
        <v>2907.69</v>
      </c>
      <c r="AD966" s="249">
        <v>163488.23000000001</v>
      </c>
      <c r="AE966" s="249">
        <v>2623.5</v>
      </c>
      <c r="AF966" s="249">
        <v>0</v>
      </c>
      <c r="AG966" s="249">
        <v>0</v>
      </c>
      <c r="AH966" s="249">
        <v>0</v>
      </c>
      <c r="AI966" s="249">
        <v>0</v>
      </c>
      <c r="AJ966" s="249">
        <v>0</v>
      </c>
      <c r="AK966" s="249">
        <v>1485.18</v>
      </c>
      <c r="AL966" s="249">
        <v>26640.93</v>
      </c>
      <c r="AM966" s="91">
        <v>0</v>
      </c>
      <c r="AN966" s="249">
        <v>503751.01</v>
      </c>
      <c r="AO966" s="249">
        <v>0</v>
      </c>
      <c r="AP966" s="249">
        <v>11151.09</v>
      </c>
      <c r="AQ966" s="249">
        <v>0</v>
      </c>
      <c r="AR966" s="249">
        <v>0</v>
      </c>
      <c r="AS966" s="249">
        <v>293138.26</v>
      </c>
      <c r="AT966" s="249">
        <v>1876292.95</v>
      </c>
      <c r="AU966" s="249">
        <v>1333264.74</v>
      </c>
      <c r="AV966" s="92">
        <v>45199</v>
      </c>
      <c r="AW966" t="s">
        <v>8</v>
      </c>
      <c r="AX966">
        <v>2023</v>
      </c>
      <c r="AY966" t="s">
        <v>184</v>
      </c>
    </row>
    <row r="967" spans="1:51" x14ac:dyDescent="0.25">
      <c r="A967" s="247">
        <v>23</v>
      </c>
      <c r="B967" s="248" t="s">
        <v>75</v>
      </c>
      <c r="C967" s="249">
        <v>382229559.92000002</v>
      </c>
      <c r="D967" s="249">
        <v>768368.64000000001</v>
      </c>
      <c r="E967" s="249">
        <v>0</v>
      </c>
      <c r="F967" s="249">
        <v>0</v>
      </c>
      <c r="G967" s="249">
        <v>499649.77</v>
      </c>
      <c r="H967" s="91">
        <v>0</v>
      </c>
      <c r="I967" s="91">
        <v>0</v>
      </c>
      <c r="J967" s="249">
        <v>6042408.8099999996</v>
      </c>
      <c r="K967" s="249">
        <v>4099730.39</v>
      </c>
      <c r="L967" s="91">
        <v>0</v>
      </c>
      <c r="M967" s="249">
        <v>28065586.59</v>
      </c>
      <c r="N967" s="249">
        <v>90156720.75</v>
      </c>
      <c r="O967" s="249">
        <v>118222307.34</v>
      </c>
      <c r="P967" s="249">
        <v>0</v>
      </c>
      <c r="Q967" s="91">
        <v>0</v>
      </c>
      <c r="R967" s="91">
        <v>0</v>
      </c>
      <c r="S967" s="91">
        <v>0</v>
      </c>
      <c r="T967" s="249">
        <v>129632464.95</v>
      </c>
      <c r="U967" s="249">
        <v>89162933.269999996</v>
      </c>
      <c r="V967" s="249">
        <v>33869609.68</v>
      </c>
      <c r="W967" s="249">
        <v>2738459.1100000003</v>
      </c>
      <c r="X967" s="249">
        <v>13001326.16</v>
      </c>
      <c r="Y967" s="249">
        <v>5919215.54</v>
      </c>
      <c r="Z967" s="249">
        <v>0</v>
      </c>
      <c r="AA967" s="249">
        <v>2169675.0100000002</v>
      </c>
      <c r="AB967" s="249">
        <v>5075692.3600000003</v>
      </c>
      <c r="AC967" s="330">
        <v>47675476.190000005</v>
      </c>
      <c r="AD967" s="249">
        <v>4617117.97</v>
      </c>
      <c r="AE967" s="249">
        <v>7920495.8899999997</v>
      </c>
      <c r="AF967" s="249">
        <v>0</v>
      </c>
      <c r="AG967" s="249">
        <v>0</v>
      </c>
      <c r="AH967" s="249">
        <v>0</v>
      </c>
      <c r="AI967" s="249">
        <v>0</v>
      </c>
      <c r="AJ967" s="249">
        <v>5110256.33</v>
      </c>
      <c r="AK967" s="249">
        <v>6114466.6000000006</v>
      </c>
      <c r="AL967" s="249">
        <v>1822168.92</v>
      </c>
      <c r="AM967" s="91">
        <v>0</v>
      </c>
      <c r="AN967" s="249">
        <v>16749015.299999999</v>
      </c>
      <c r="AO967" s="249">
        <v>0</v>
      </c>
      <c r="AP967" s="249">
        <v>1258254.6000000001</v>
      </c>
      <c r="AQ967" s="249">
        <v>0</v>
      </c>
      <c r="AR967" s="249">
        <v>0</v>
      </c>
      <c r="AS967" s="249">
        <v>217260257.50999999</v>
      </c>
      <c r="AT967" s="249">
        <v>35336837.460000001</v>
      </c>
      <c r="AU967" s="249">
        <v>9392932.040000001</v>
      </c>
      <c r="AV967" s="92">
        <v>45199</v>
      </c>
      <c r="AW967" t="s">
        <v>8</v>
      </c>
      <c r="AX967">
        <v>2023</v>
      </c>
      <c r="AY967" t="s">
        <v>159</v>
      </c>
    </row>
    <row r="968" spans="1:51" x14ac:dyDescent="0.25">
      <c r="A968" s="247">
        <v>62</v>
      </c>
      <c r="B968" s="248" t="s">
        <v>203</v>
      </c>
      <c r="C968" s="249">
        <v>46874306.919999994</v>
      </c>
      <c r="D968" s="249">
        <v>4116946.65</v>
      </c>
      <c r="E968" s="249">
        <v>0</v>
      </c>
      <c r="F968" s="249">
        <v>0</v>
      </c>
      <c r="G968" s="249">
        <v>0</v>
      </c>
      <c r="H968" s="91">
        <v>0</v>
      </c>
      <c r="I968" s="91">
        <v>0</v>
      </c>
      <c r="J968" s="249">
        <v>0</v>
      </c>
      <c r="K968" s="249">
        <v>0</v>
      </c>
      <c r="L968" s="91">
        <v>0</v>
      </c>
      <c r="M968" s="249">
        <v>0</v>
      </c>
      <c r="N968" s="249">
        <v>0</v>
      </c>
      <c r="O968" s="249">
        <v>0</v>
      </c>
      <c r="P968" s="249">
        <v>42736116.789999999</v>
      </c>
      <c r="Q968" s="91">
        <v>0</v>
      </c>
      <c r="R968" s="91">
        <v>0</v>
      </c>
      <c r="S968" s="91">
        <v>0</v>
      </c>
      <c r="T968" s="249">
        <v>46853063.439999998</v>
      </c>
      <c r="U968" s="249">
        <v>0</v>
      </c>
      <c r="V968" s="249">
        <v>0</v>
      </c>
      <c r="W968" s="249">
        <v>0</v>
      </c>
      <c r="X968" s="249">
        <v>0</v>
      </c>
      <c r="Y968" s="249">
        <v>0</v>
      </c>
      <c r="Z968" s="249">
        <v>0</v>
      </c>
      <c r="AA968" s="249">
        <v>0</v>
      </c>
      <c r="AB968" s="249">
        <v>0</v>
      </c>
      <c r="AC968" s="330">
        <v>0</v>
      </c>
      <c r="AD968" s="249">
        <v>0</v>
      </c>
      <c r="AE968" s="249">
        <v>0</v>
      </c>
      <c r="AF968" s="249">
        <v>0</v>
      </c>
      <c r="AG968" s="249">
        <v>0</v>
      </c>
      <c r="AH968" s="249">
        <v>0</v>
      </c>
      <c r="AI968" s="249">
        <v>0</v>
      </c>
      <c r="AJ968" s="249">
        <v>0</v>
      </c>
      <c r="AK968" s="249">
        <v>21243.48</v>
      </c>
      <c r="AL968" s="249">
        <v>0</v>
      </c>
      <c r="AM968" s="91">
        <v>0</v>
      </c>
      <c r="AN968" s="249">
        <v>0</v>
      </c>
      <c r="AO968" s="249">
        <v>0</v>
      </c>
      <c r="AP968" s="249">
        <v>0</v>
      </c>
      <c r="AQ968" s="249">
        <v>0</v>
      </c>
      <c r="AR968" s="249">
        <v>0</v>
      </c>
      <c r="AS968" s="249">
        <v>0</v>
      </c>
      <c r="AT968" s="249">
        <v>21243.48</v>
      </c>
      <c r="AU968" s="249">
        <v>0</v>
      </c>
      <c r="AV968" s="92">
        <v>45199</v>
      </c>
      <c r="AW968" t="s">
        <v>8</v>
      </c>
      <c r="AX968">
        <v>2023</v>
      </c>
      <c r="AY968" t="s">
        <v>169</v>
      </c>
    </row>
    <row r="969" spans="1:51" x14ac:dyDescent="0.25">
      <c r="A969" s="247">
        <v>114</v>
      </c>
      <c r="B969" s="248" t="s">
        <v>76</v>
      </c>
      <c r="C969" s="249">
        <v>627379237.47000003</v>
      </c>
      <c r="D969" s="249">
        <v>0</v>
      </c>
      <c r="E969" s="249">
        <v>0</v>
      </c>
      <c r="F969" s="249">
        <v>0</v>
      </c>
      <c r="G969" s="249">
        <v>0</v>
      </c>
      <c r="H969" s="91">
        <v>0</v>
      </c>
      <c r="I969" s="91">
        <v>0</v>
      </c>
      <c r="J969" s="249">
        <v>159080.16</v>
      </c>
      <c r="K969" s="249">
        <v>4096257.8000000003</v>
      </c>
      <c r="L969" s="91">
        <v>0</v>
      </c>
      <c r="M969" s="249">
        <v>279333798.23000002</v>
      </c>
      <c r="N969" s="249">
        <v>147352013.68000001</v>
      </c>
      <c r="O969" s="249">
        <v>426685811.91000003</v>
      </c>
      <c r="P969" s="249">
        <v>176193.28999999998</v>
      </c>
      <c r="Q969" s="91">
        <v>0</v>
      </c>
      <c r="R969" s="91">
        <v>0</v>
      </c>
      <c r="S969" s="91">
        <v>0</v>
      </c>
      <c r="T969" s="249">
        <v>431117343.16000003</v>
      </c>
      <c r="U969" s="249">
        <v>8716395.629999999</v>
      </c>
      <c r="V969" s="249">
        <v>3331814.4299999997</v>
      </c>
      <c r="W969" s="249">
        <v>1413113.3299999998</v>
      </c>
      <c r="X969" s="249">
        <v>40835297.5</v>
      </c>
      <c r="Y969" s="249">
        <v>4949125.75</v>
      </c>
      <c r="Z969" s="249">
        <v>0</v>
      </c>
      <c r="AA969" s="249">
        <v>0</v>
      </c>
      <c r="AB969" s="249">
        <v>0</v>
      </c>
      <c r="AC969" s="330">
        <v>25631273.310000002</v>
      </c>
      <c r="AD969" s="249">
        <v>6149339.3200000003</v>
      </c>
      <c r="AE969" s="249">
        <v>1929754.67</v>
      </c>
      <c r="AF969" s="249">
        <v>0</v>
      </c>
      <c r="AG969" s="249">
        <v>0</v>
      </c>
      <c r="AH969" s="249">
        <v>0</v>
      </c>
      <c r="AI969" s="249">
        <v>0</v>
      </c>
      <c r="AJ969" s="249">
        <v>71174220.839999989</v>
      </c>
      <c r="AK969" s="249">
        <v>6714225.1899999995</v>
      </c>
      <c r="AL969" s="249">
        <v>1350316.2999999998</v>
      </c>
      <c r="AM969" s="91">
        <v>0</v>
      </c>
      <c r="AN969" s="249">
        <v>5389966.1699999999</v>
      </c>
      <c r="AO969" s="249">
        <v>0</v>
      </c>
      <c r="AP969" s="249">
        <v>756712.26</v>
      </c>
      <c r="AQ969" s="249">
        <v>0</v>
      </c>
      <c r="AR969" s="249">
        <v>0</v>
      </c>
      <c r="AS969" s="249">
        <v>164130334.78</v>
      </c>
      <c r="AT969" s="249">
        <v>32131559.530000001</v>
      </c>
      <c r="AU969" s="249">
        <v>17920339.609999999</v>
      </c>
      <c r="AV969" s="92">
        <v>45199</v>
      </c>
      <c r="AW969" t="s">
        <v>8</v>
      </c>
      <c r="AX969">
        <v>2023</v>
      </c>
      <c r="AY969" t="s">
        <v>154</v>
      </c>
    </row>
    <row r="970" spans="1:51" x14ac:dyDescent="0.25">
      <c r="A970" s="247">
        <v>48</v>
      </c>
      <c r="B970" s="248" t="s">
        <v>77</v>
      </c>
      <c r="C970" s="249">
        <v>192213368.06</v>
      </c>
      <c r="D970" s="249">
        <v>121534.33</v>
      </c>
      <c r="E970" s="249">
        <v>0</v>
      </c>
      <c r="F970" s="249">
        <v>0</v>
      </c>
      <c r="G970" s="249">
        <v>740451.20000000007</v>
      </c>
      <c r="H970" s="91">
        <v>0</v>
      </c>
      <c r="I970" s="91">
        <v>0</v>
      </c>
      <c r="J970" s="249">
        <v>2542394.62</v>
      </c>
      <c r="K970" s="249">
        <v>1824126.26</v>
      </c>
      <c r="L970" s="91">
        <v>0</v>
      </c>
      <c r="M970" s="249">
        <v>4765406.46</v>
      </c>
      <c r="N970" s="249">
        <v>70724486.219999999</v>
      </c>
      <c r="O970" s="249">
        <v>75489892.679999992</v>
      </c>
      <c r="P970" s="249">
        <v>8337563.5599999996</v>
      </c>
      <c r="Q970" s="91">
        <v>0</v>
      </c>
      <c r="R970" s="91">
        <v>0</v>
      </c>
      <c r="S970" s="91">
        <v>0</v>
      </c>
      <c r="T970" s="249">
        <v>89055962.649999991</v>
      </c>
      <c r="U970" s="249">
        <v>84742.92</v>
      </c>
      <c r="V970" s="249">
        <v>16047.89</v>
      </c>
      <c r="W970" s="249">
        <v>0</v>
      </c>
      <c r="X970" s="249">
        <v>0</v>
      </c>
      <c r="Y970" s="249">
        <v>28657459.870000001</v>
      </c>
      <c r="Z970" s="249">
        <v>0</v>
      </c>
      <c r="AA970" s="249">
        <v>39205904.200000003</v>
      </c>
      <c r="AB970" s="249">
        <v>0</v>
      </c>
      <c r="AC970" s="330">
        <v>4527093.4000000004</v>
      </c>
      <c r="AD970" s="249">
        <v>4188263.91</v>
      </c>
      <c r="AE970" s="249">
        <v>4991997.83</v>
      </c>
      <c r="AF970" s="249">
        <v>0</v>
      </c>
      <c r="AG970" s="249">
        <v>0</v>
      </c>
      <c r="AH970" s="249">
        <v>0</v>
      </c>
      <c r="AI970" s="249">
        <v>0</v>
      </c>
      <c r="AJ970" s="249">
        <v>249203.31</v>
      </c>
      <c r="AK970" s="249">
        <v>4936114.5199999996</v>
      </c>
      <c r="AL970" s="249">
        <v>55245.5</v>
      </c>
      <c r="AM970" s="91">
        <v>0</v>
      </c>
      <c r="AN970" s="249">
        <v>5539829.7199999997</v>
      </c>
      <c r="AO970" s="249">
        <v>0</v>
      </c>
      <c r="AP970" s="249">
        <v>764541.8</v>
      </c>
      <c r="AQ970" s="249">
        <v>0</v>
      </c>
      <c r="AR970" s="249">
        <v>0</v>
      </c>
      <c r="AS970" s="249">
        <v>81920713.329999998</v>
      </c>
      <c r="AT970" s="249">
        <v>21236692.079999998</v>
      </c>
      <c r="AU970" s="249">
        <v>9940960.5399999991</v>
      </c>
      <c r="AV970" s="92">
        <v>45199</v>
      </c>
      <c r="AW970" t="s">
        <v>8</v>
      </c>
      <c r="AX970">
        <v>2023</v>
      </c>
      <c r="AY970" t="s">
        <v>163</v>
      </c>
    </row>
    <row r="971" spans="1:51" x14ac:dyDescent="0.25">
      <c r="A971" s="247">
        <v>120</v>
      </c>
      <c r="B971" s="248" t="s">
        <v>78</v>
      </c>
      <c r="C971" s="249">
        <v>996413.17</v>
      </c>
      <c r="D971" s="249">
        <v>0</v>
      </c>
      <c r="E971" s="249">
        <v>0</v>
      </c>
      <c r="F971" s="249">
        <v>0</v>
      </c>
      <c r="G971" s="249">
        <v>33728.880000000005</v>
      </c>
      <c r="H971" s="91">
        <v>0</v>
      </c>
      <c r="I971" s="91">
        <v>0</v>
      </c>
      <c r="J971" s="249">
        <v>0</v>
      </c>
      <c r="K971" s="249">
        <v>17702.189999999999</v>
      </c>
      <c r="L971" s="91">
        <v>0</v>
      </c>
      <c r="M971" s="249">
        <v>0</v>
      </c>
      <c r="N971" s="249">
        <v>908857.77</v>
      </c>
      <c r="O971" s="249">
        <v>908857.77</v>
      </c>
      <c r="P971" s="249">
        <v>36124.33</v>
      </c>
      <c r="Q971" s="91">
        <v>0</v>
      </c>
      <c r="R971" s="91">
        <v>0</v>
      </c>
      <c r="S971" s="91">
        <v>0</v>
      </c>
      <c r="T971" s="249">
        <v>996413.17</v>
      </c>
      <c r="U971" s="249">
        <v>0</v>
      </c>
      <c r="V971" s="249">
        <v>0</v>
      </c>
      <c r="W971" s="249">
        <v>0</v>
      </c>
      <c r="X971" s="249">
        <v>0</v>
      </c>
      <c r="Y971" s="249">
        <v>0</v>
      </c>
      <c r="Z971" s="249">
        <v>0</v>
      </c>
      <c r="AA971" s="249">
        <v>0</v>
      </c>
      <c r="AB971" s="249">
        <v>0</v>
      </c>
      <c r="AC971" s="330">
        <v>0</v>
      </c>
      <c r="AD971" s="249">
        <v>0</v>
      </c>
      <c r="AE971" s="249">
        <v>0</v>
      </c>
      <c r="AF971" s="249">
        <v>0</v>
      </c>
      <c r="AG971" s="249">
        <v>0</v>
      </c>
      <c r="AH971" s="249">
        <v>0</v>
      </c>
      <c r="AI971" s="249">
        <v>0</v>
      </c>
      <c r="AJ971" s="249">
        <v>0</v>
      </c>
      <c r="AK971" s="249">
        <v>0</v>
      </c>
      <c r="AL971" s="249">
        <v>0</v>
      </c>
      <c r="AM971" s="91">
        <v>0</v>
      </c>
      <c r="AN971" s="249">
        <v>0</v>
      </c>
      <c r="AO971" s="249">
        <v>0</v>
      </c>
      <c r="AP971" s="249">
        <v>0</v>
      </c>
      <c r="AQ971" s="249">
        <v>0</v>
      </c>
      <c r="AR971" s="249">
        <v>0</v>
      </c>
      <c r="AS971" s="249">
        <v>0</v>
      </c>
      <c r="AT971" s="249">
        <v>0</v>
      </c>
      <c r="AU971" s="249">
        <v>0</v>
      </c>
      <c r="AV971" s="92">
        <v>45199</v>
      </c>
      <c r="AW971" t="s">
        <v>8</v>
      </c>
      <c r="AX971">
        <v>2023</v>
      </c>
      <c r="AY971" t="s">
        <v>187</v>
      </c>
    </row>
    <row r="972" spans="1:51" x14ac:dyDescent="0.25">
      <c r="A972" s="247">
        <v>100</v>
      </c>
      <c r="B972" s="248" t="s">
        <v>79</v>
      </c>
      <c r="C972" s="249">
        <v>852373066.25999999</v>
      </c>
      <c r="D972" s="249">
        <v>321560.45</v>
      </c>
      <c r="E972" s="249">
        <v>0</v>
      </c>
      <c r="F972" s="249">
        <v>0</v>
      </c>
      <c r="G972" s="249">
        <v>173072.12</v>
      </c>
      <c r="H972" s="91">
        <v>0</v>
      </c>
      <c r="I972" s="91">
        <v>0</v>
      </c>
      <c r="J972" s="249">
        <v>9387849.3399999999</v>
      </c>
      <c r="K972" s="249">
        <v>1580342.89</v>
      </c>
      <c r="L972" s="91">
        <v>0</v>
      </c>
      <c r="M972" s="249">
        <v>485417057.25999999</v>
      </c>
      <c r="N972" s="249">
        <v>243226171.28</v>
      </c>
      <c r="O972" s="249">
        <v>728643228.53999996</v>
      </c>
      <c r="P972" s="249">
        <v>7626423.25</v>
      </c>
      <c r="Q972" s="91">
        <v>0</v>
      </c>
      <c r="R972" s="91">
        <v>0</v>
      </c>
      <c r="S972" s="91">
        <v>0</v>
      </c>
      <c r="T972" s="249">
        <v>747732476.59000003</v>
      </c>
      <c r="U972" s="249">
        <v>2719984.66</v>
      </c>
      <c r="V972" s="249">
        <v>338180.27</v>
      </c>
      <c r="W972" s="249">
        <v>148604.53</v>
      </c>
      <c r="X972" s="249">
        <v>2866264.25</v>
      </c>
      <c r="Y972" s="249">
        <v>780549.17</v>
      </c>
      <c r="Z972" s="249">
        <v>0</v>
      </c>
      <c r="AA972" s="249">
        <v>0</v>
      </c>
      <c r="AB972" s="249">
        <v>0</v>
      </c>
      <c r="AC972" s="330">
        <v>29360890.150000002</v>
      </c>
      <c r="AD972" s="249">
        <v>2409291.85</v>
      </c>
      <c r="AE972" s="249">
        <v>52008359.210000001</v>
      </c>
      <c r="AF972" s="249">
        <v>0</v>
      </c>
      <c r="AG972" s="249">
        <v>0</v>
      </c>
      <c r="AH972" s="249">
        <v>0</v>
      </c>
      <c r="AI972" s="249">
        <v>0</v>
      </c>
      <c r="AJ972" s="249">
        <v>103630.04</v>
      </c>
      <c r="AK972" s="249">
        <v>3976675.29</v>
      </c>
      <c r="AL972" s="249">
        <v>679426.61</v>
      </c>
      <c r="AM972" s="91">
        <v>0</v>
      </c>
      <c r="AN972" s="249">
        <v>5035434.24</v>
      </c>
      <c r="AO972" s="249">
        <v>0</v>
      </c>
      <c r="AP972" s="249">
        <v>32870.480000000003</v>
      </c>
      <c r="AQ972" s="249">
        <v>296979.11</v>
      </c>
      <c r="AR972" s="249">
        <v>0</v>
      </c>
      <c r="AS972" s="249">
        <v>90735754.13000001</v>
      </c>
      <c r="AT972" s="249">
        <v>13904835.540000001</v>
      </c>
      <c r="AU972" s="249">
        <v>3883449.81</v>
      </c>
      <c r="AV972" s="92">
        <v>45199</v>
      </c>
      <c r="AW972" t="s">
        <v>8</v>
      </c>
      <c r="AX972">
        <v>2023</v>
      </c>
      <c r="AY972" t="s">
        <v>151</v>
      </c>
    </row>
    <row r="973" spans="1:51" x14ac:dyDescent="0.25">
      <c r="A973" s="247">
        <v>127</v>
      </c>
      <c r="B973" s="248" t="s">
        <v>80</v>
      </c>
      <c r="C973" s="249">
        <v>1094735.54</v>
      </c>
      <c r="D973" s="249">
        <v>0</v>
      </c>
      <c r="E973" s="249">
        <v>0</v>
      </c>
      <c r="F973" s="249">
        <v>0</v>
      </c>
      <c r="G973" s="249">
        <v>0</v>
      </c>
      <c r="H973" s="91">
        <v>0</v>
      </c>
      <c r="I973" s="91">
        <v>0</v>
      </c>
      <c r="J973" s="249">
        <v>0</v>
      </c>
      <c r="K973" s="249">
        <v>0</v>
      </c>
      <c r="L973" s="91">
        <v>0</v>
      </c>
      <c r="M973" s="249">
        <v>0</v>
      </c>
      <c r="N973" s="249">
        <v>0</v>
      </c>
      <c r="O973" s="249">
        <v>0</v>
      </c>
      <c r="P973" s="249">
        <v>0</v>
      </c>
      <c r="Q973" s="91">
        <v>0</v>
      </c>
      <c r="R973" s="91">
        <v>0</v>
      </c>
      <c r="S973" s="91">
        <v>0</v>
      </c>
      <c r="T973" s="249">
        <v>0</v>
      </c>
      <c r="U973" s="249">
        <v>0</v>
      </c>
      <c r="V973" s="249">
        <v>0</v>
      </c>
      <c r="W973" s="249">
        <v>0</v>
      </c>
      <c r="X973" s="249">
        <v>0</v>
      </c>
      <c r="Y973" s="249">
        <v>0</v>
      </c>
      <c r="Z973" s="249">
        <v>0</v>
      </c>
      <c r="AA973" s="249">
        <v>0</v>
      </c>
      <c r="AB973" s="249">
        <v>0</v>
      </c>
      <c r="AC973" s="330">
        <v>0</v>
      </c>
      <c r="AD973" s="249">
        <v>0</v>
      </c>
      <c r="AE973" s="249">
        <v>0</v>
      </c>
      <c r="AF973" s="249">
        <v>0</v>
      </c>
      <c r="AG973" s="249">
        <v>0</v>
      </c>
      <c r="AH973" s="249">
        <v>0</v>
      </c>
      <c r="AI973" s="249">
        <v>0</v>
      </c>
      <c r="AJ973" s="249">
        <v>0</v>
      </c>
      <c r="AK973" s="249">
        <v>11393.22</v>
      </c>
      <c r="AL973" s="249">
        <v>0</v>
      </c>
      <c r="AM973" s="91">
        <v>0</v>
      </c>
      <c r="AN973" s="249">
        <v>0</v>
      </c>
      <c r="AO973" s="249">
        <v>0</v>
      </c>
      <c r="AP973" s="249">
        <v>0</v>
      </c>
      <c r="AQ973" s="249">
        <v>0</v>
      </c>
      <c r="AR973" s="249">
        <v>0</v>
      </c>
      <c r="AS973" s="249">
        <v>0</v>
      </c>
      <c r="AT973" s="249">
        <v>1094735.54</v>
      </c>
      <c r="AU973" s="249">
        <v>1083342.32</v>
      </c>
      <c r="AV973" s="92">
        <v>45199</v>
      </c>
      <c r="AW973" t="s">
        <v>8</v>
      </c>
      <c r="AX973">
        <v>2023</v>
      </c>
      <c r="AY973" t="s">
        <v>186</v>
      </c>
    </row>
    <row r="974" spans="1:51" x14ac:dyDescent="0.25">
      <c r="A974" s="247">
        <v>12</v>
      </c>
      <c r="B974" s="248" t="s">
        <v>81</v>
      </c>
      <c r="C974" s="249">
        <v>790771911.03000009</v>
      </c>
      <c r="D974" s="249">
        <v>1086572.95</v>
      </c>
      <c r="E974" s="249">
        <v>0</v>
      </c>
      <c r="F974" s="249">
        <v>0</v>
      </c>
      <c r="G974" s="249">
        <v>6693199.04</v>
      </c>
      <c r="H974" s="91">
        <v>0</v>
      </c>
      <c r="I974" s="91">
        <v>0</v>
      </c>
      <c r="J974" s="249">
        <v>5472545.5199999996</v>
      </c>
      <c r="K974" s="249">
        <v>7632625.25</v>
      </c>
      <c r="L974" s="91">
        <v>0</v>
      </c>
      <c r="M974" s="249">
        <v>326231184.37</v>
      </c>
      <c r="N974" s="249">
        <v>171277744.89000002</v>
      </c>
      <c r="O974" s="249">
        <v>497508929.25999999</v>
      </c>
      <c r="P974" s="249">
        <v>15775083.92</v>
      </c>
      <c r="Q974" s="91">
        <v>0</v>
      </c>
      <c r="R974" s="91">
        <v>0</v>
      </c>
      <c r="S974" s="91">
        <v>0</v>
      </c>
      <c r="T974" s="249">
        <v>534168955.94</v>
      </c>
      <c r="U974" s="249">
        <v>4605973.17</v>
      </c>
      <c r="V974" s="249">
        <v>1101187.25</v>
      </c>
      <c r="W974" s="249">
        <v>587387.52</v>
      </c>
      <c r="X974" s="249">
        <v>17499129.5</v>
      </c>
      <c r="Y974" s="249">
        <v>612345.59</v>
      </c>
      <c r="Z974" s="249">
        <v>0</v>
      </c>
      <c r="AA974" s="249">
        <v>14727213.52</v>
      </c>
      <c r="AB974" s="249">
        <v>0</v>
      </c>
      <c r="AC974" s="330">
        <v>36417861.530000001</v>
      </c>
      <c r="AD974" s="249">
        <v>14087315.639999999</v>
      </c>
      <c r="AE974" s="249">
        <v>95444.08</v>
      </c>
      <c r="AF974" s="249">
        <v>0</v>
      </c>
      <c r="AG974" s="249">
        <v>0</v>
      </c>
      <c r="AH974" s="249">
        <v>0</v>
      </c>
      <c r="AI974" s="249">
        <v>0</v>
      </c>
      <c r="AJ974" s="249">
        <v>131694764.27999999</v>
      </c>
      <c r="AK974" s="249">
        <v>16997254.619999997</v>
      </c>
      <c r="AL974" s="249">
        <v>1288700.97</v>
      </c>
      <c r="AM974" s="91">
        <v>0</v>
      </c>
      <c r="AN974" s="249">
        <v>13100228.289999999</v>
      </c>
      <c r="AO974" s="249">
        <v>931805.44</v>
      </c>
      <c r="AP974" s="249">
        <v>2073845.2200000002</v>
      </c>
      <c r="AQ974" s="249">
        <v>770678.31</v>
      </c>
      <c r="AR974" s="249">
        <v>0</v>
      </c>
      <c r="AS974" s="249">
        <v>221428622.07999998</v>
      </c>
      <c r="AT974" s="249">
        <v>35174332.93</v>
      </c>
      <c r="AU974" s="249">
        <v>11820.08</v>
      </c>
      <c r="AV974" s="92">
        <v>45199</v>
      </c>
      <c r="AW974" t="s">
        <v>8</v>
      </c>
      <c r="AX974">
        <v>2023</v>
      </c>
      <c r="AY974" t="s">
        <v>152</v>
      </c>
    </row>
    <row r="975" spans="1:51" x14ac:dyDescent="0.25">
      <c r="A975" s="247">
        <v>74</v>
      </c>
      <c r="B975" s="248" t="s">
        <v>82</v>
      </c>
      <c r="C975" s="249">
        <v>4589452958.8400002</v>
      </c>
      <c r="D975" s="249">
        <v>27563948.300000001</v>
      </c>
      <c r="E975" s="249">
        <v>0</v>
      </c>
      <c r="F975" s="249">
        <v>0</v>
      </c>
      <c r="G975" s="249">
        <v>4810140.01</v>
      </c>
      <c r="H975" s="91">
        <v>0</v>
      </c>
      <c r="I975" s="91">
        <v>0</v>
      </c>
      <c r="J975" s="249">
        <v>32582519.190000001</v>
      </c>
      <c r="K975" s="249">
        <v>12652640.960000001</v>
      </c>
      <c r="L975" s="91">
        <v>0</v>
      </c>
      <c r="M975" s="249">
        <v>2784449089.5800004</v>
      </c>
      <c r="N975" s="249">
        <v>1085669630.54</v>
      </c>
      <c r="O975" s="249">
        <v>3870118720.1200004</v>
      </c>
      <c r="P975" s="249">
        <v>31277563.009999998</v>
      </c>
      <c r="Q975" s="91">
        <v>0</v>
      </c>
      <c r="R975" s="91">
        <v>0</v>
      </c>
      <c r="S975" s="91">
        <v>0</v>
      </c>
      <c r="T975" s="249">
        <v>3979005531.5900006</v>
      </c>
      <c r="U975" s="249">
        <v>1570905.48</v>
      </c>
      <c r="V975" s="249">
        <v>1728719.71</v>
      </c>
      <c r="W975" s="249">
        <v>1187881.92</v>
      </c>
      <c r="X975" s="249">
        <v>26736079.170000002</v>
      </c>
      <c r="Y975" s="249">
        <v>1294974.7899999998</v>
      </c>
      <c r="Z975" s="249">
        <v>0</v>
      </c>
      <c r="AA975" s="249">
        <v>253583734.12</v>
      </c>
      <c r="AB975" s="249">
        <v>5322216.3899999997</v>
      </c>
      <c r="AC975" s="330">
        <v>225089377.33000001</v>
      </c>
      <c r="AD975" s="249">
        <v>2972370.01</v>
      </c>
      <c r="AE975" s="249">
        <v>4582306.43</v>
      </c>
      <c r="AF975" s="249">
        <v>0</v>
      </c>
      <c r="AG975" s="249">
        <v>0</v>
      </c>
      <c r="AH975" s="249">
        <v>37531899.169999994</v>
      </c>
      <c r="AI975" s="249">
        <v>0</v>
      </c>
      <c r="AJ975" s="249">
        <v>29636297.890000001</v>
      </c>
      <c r="AK975" s="249">
        <v>120082.2</v>
      </c>
      <c r="AL975" s="249">
        <v>1453480.57</v>
      </c>
      <c r="AM975" s="91">
        <v>0</v>
      </c>
      <c r="AN975" s="249">
        <v>12437115.65</v>
      </c>
      <c r="AO975" s="249">
        <v>685755.67999999993</v>
      </c>
      <c r="AP975" s="249">
        <v>3914373.18</v>
      </c>
      <c r="AQ975" s="249">
        <v>0</v>
      </c>
      <c r="AR975" s="249">
        <v>0</v>
      </c>
      <c r="AS975" s="249">
        <v>591236762.40999997</v>
      </c>
      <c r="AT975" s="249">
        <v>19210664.84</v>
      </c>
      <c r="AU975" s="249">
        <v>599857.56000000006</v>
      </c>
      <c r="AV975" s="92">
        <v>45199</v>
      </c>
      <c r="AW975" t="s">
        <v>8</v>
      </c>
      <c r="AX975">
        <v>2023</v>
      </c>
      <c r="AY975" t="s">
        <v>148</v>
      </c>
    </row>
    <row r="976" spans="1:51" x14ac:dyDescent="0.25">
      <c r="A976" s="247">
        <v>71</v>
      </c>
      <c r="B976" s="248" t="s">
        <v>83</v>
      </c>
      <c r="C976" s="249">
        <v>260075006.58000004</v>
      </c>
      <c r="D976" s="249">
        <v>0</v>
      </c>
      <c r="E976" s="249">
        <v>0</v>
      </c>
      <c r="F976" s="249">
        <v>0</v>
      </c>
      <c r="G976" s="249">
        <v>498861.85</v>
      </c>
      <c r="H976" s="91">
        <v>0</v>
      </c>
      <c r="I976" s="91">
        <v>0</v>
      </c>
      <c r="J976" s="249">
        <v>0</v>
      </c>
      <c r="K976" s="249">
        <v>261120.85</v>
      </c>
      <c r="L976" s="91">
        <v>0</v>
      </c>
      <c r="M976" s="249">
        <v>25766.41</v>
      </c>
      <c r="N976" s="249">
        <v>32422934.52</v>
      </c>
      <c r="O976" s="249">
        <v>32448700.93</v>
      </c>
      <c r="P976" s="249">
        <v>1344842.29</v>
      </c>
      <c r="Q976" s="91">
        <v>0</v>
      </c>
      <c r="R976" s="91">
        <v>0</v>
      </c>
      <c r="S976" s="91">
        <v>0</v>
      </c>
      <c r="T976" s="249">
        <v>34553525.920000002</v>
      </c>
      <c r="U976" s="249">
        <v>3520</v>
      </c>
      <c r="V976" s="249">
        <v>0</v>
      </c>
      <c r="W976" s="249">
        <v>0</v>
      </c>
      <c r="X976" s="249">
        <v>0</v>
      </c>
      <c r="Y976" s="249">
        <v>43503465.060000002</v>
      </c>
      <c r="Z976" s="249">
        <v>0</v>
      </c>
      <c r="AA976" s="249">
        <v>46979441.850000001</v>
      </c>
      <c r="AB976" s="249">
        <v>0</v>
      </c>
      <c r="AC976" s="330">
        <v>7594598.3099999996</v>
      </c>
      <c r="AD976" s="249">
        <v>90485603.420000002</v>
      </c>
      <c r="AE976" s="249">
        <v>22250.799999999999</v>
      </c>
      <c r="AF976" s="249">
        <v>0</v>
      </c>
      <c r="AG976" s="249">
        <v>0</v>
      </c>
      <c r="AH976" s="249">
        <v>0</v>
      </c>
      <c r="AI976" s="249">
        <v>0</v>
      </c>
      <c r="AJ976" s="249">
        <v>16177397.27</v>
      </c>
      <c r="AK976" s="249">
        <v>282191.62</v>
      </c>
      <c r="AL976" s="249">
        <v>1234391.0900000001</v>
      </c>
      <c r="AM976" s="91">
        <v>0</v>
      </c>
      <c r="AN976" s="249">
        <v>5220845.9800000004</v>
      </c>
      <c r="AO976" s="249">
        <v>0</v>
      </c>
      <c r="AP976" s="249">
        <v>403386.62</v>
      </c>
      <c r="AQ976" s="249">
        <v>0</v>
      </c>
      <c r="AR976" s="249">
        <v>0</v>
      </c>
      <c r="AS976" s="249">
        <v>204766276.71000001</v>
      </c>
      <c r="AT976" s="249">
        <v>20755203.950000003</v>
      </c>
      <c r="AU976" s="249">
        <v>13614388.640000001</v>
      </c>
      <c r="AV976" s="92">
        <v>45199</v>
      </c>
      <c r="AW976" t="s">
        <v>8</v>
      </c>
      <c r="AX976">
        <v>2023</v>
      </c>
      <c r="AY976" t="s">
        <v>161</v>
      </c>
    </row>
    <row r="977" spans="1:51" x14ac:dyDescent="0.25">
      <c r="A977" s="247">
        <v>91</v>
      </c>
      <c r="B977" s="248" t="s">
        <v>106</v>
      </c>
      <c r="C977" s="249">
        <v>2045328.4100000001</v>
      </c>
      <c r="D977" s="249">
        <v>1256182.74</v>
      </c>
      <c r="E977" s="249">
        <v>0</v>
      </c>
      <c r="F977" s="249">
        <v>0</v>
      </c>
      <c r="G977" s="249">
        <v>0</v>
      </c>
      <c r="H977" s="91">
        <v>0</v>
      </c>
      <c r="I977" s="91">
        <v>0</v>
      </c>
      <c r="J977" s="249">
        <v>0</v>
      </c>
      <c r="K977" s="249">
        <v>0</v>
      </c>
      <c r="L977" s="91">
        <v>0</v>
      </c>
      <c r="M977" s="249">
        <v>0</v>
      </c>
      <c r="N977" s="249">
        <v>0</v>
      </c>
      <c r="O977" s="249">
        <v>0</v>
      </c>
      <c r="P977" s="249">
        <v>442182.26</v>
      </c>
      <c r="Q977" s="91">
        <v>0</v>
      </c>
      <c r="R977" s="91">
        <v>0</v>
      </c>
      <c r="S977" s="91">
        <v>0</v>
      </c>
      <c r="T977" s="249">
        <v>1698365</v>
      </c>
      <c r="U977" s="249">
        <v>0</v>
      </c>
      <c r="V977" s="249">
        <v>0</v>
      </c>
      <c r="W977" s="249">
        <v>0</v>
      </c>
      <c r="X977" s="249">
        <v>0</v>
      </c>
      <c r="Y977" s="249">
        <v>0</v>
      </c>
      <c r="Z977" s="249">
        <v>0</v>
      </c>
      <c r="AA977" s="249">
        <v>0</v>
      </c>
      <c r="AB977" s="249">
        <v>0</v>
      </c>
      <c r="AC977" s="330">
        <v>0</v>
      </c>
      <c r="AD977" s="249">
        <v>294531.20000000001</v>
      </c>
      <c r="AE977" s="249">
        <v>7357.5</v>
      </c>
      <c r="AF977" s="249">
        <v>0</v>
      </c>
      <c r="AG977" s="249">
        <v>0</v>
      </c>
      <c r="AH977" s="249">
        <v>0</v>
      </c>
      <c r="AI977" s="249">
        <v>0</v>
      </c>
      <c r="AJ977" s="249">
        <v>0</v>
      </c>
      <c r="AK977" s="249">
        <v>21771.71</v>
      </c>
      <c r="AL977" s="249">
        <v>0</v>
      </c>
      <c r="AM977" s="91">
        <v>0</v>
      </c>
      <c r="AN977" s="249">
        <v>500</v>
      </c>
      <c r="AO977" s="249">
        <v>0</v>
      </c>
      <c r="AP977" s="249">
        <v>2000</v>
      </c>
      <c r="AQ977" s="249">
        <v>0</v>
      </c>
      <c r="AR977" s="249">
        <v>0</v>
      </c>
      <c r="AS977" s="249">
        <v>301888.7</v>
      </c>
      <c r="AT977" s="249">
        <v>45074.71</v>
      </c>
      <c r="AU977" s="249">
        <v>20803</v>
      </c>
      <c r="AV977" s="92">
        <v>45199</v>
      </c>
      <c r="AW977" t="s">
        <v>8</v>
      </c>
      <c r="AX977">
        <v>2023</v>
      </c>
      <c r="AY977" t="s">
        <v>192</v>
      </c>
    </row>
    <row r="978" spans="1:51" x14ac:dyDescent="0.25">
      <c r="A978" s="247">
        <v>73</v>
      </c>
      <c r="B978" s="248" t="s">
        <v>84</v>
      </c>
      <c r="C978" s="249">
        <v>157633141.81999999</v>
      </c>
      <c r="D978" s="249">
        <v>184676.4</v>
      </c>
      <c r="E978" s="249">
        <v>0</v>
      </c>
      <c r="F978" s="249">
        <v>0</v>
      </c>
      <c r="G978" s="249">
        <v>0</v>
      </c>
      <c r="H978" s="91">
        <v>0</v>
      </c>
      <c r="I978" s="91">
        <v>0</v>
      </c>
      <c r="J978" s="249">
        <v>0</v>
      </c>
      <c r="K978" s="249">
        <v>919487.38</v>
      </c>
      <c r="L978" s="91">
        <v>0</v>
      </c>
      <c r="M978" s="249">
        <v>67126.87</v>
      </c>
      <c r="N978" s="249">
        <v>596388.6</v>
      </c>
      <c r="O978" s="249">
        <v>663515.47</v>
      </c>
      <c r="P978" s="249">
        <v>21516.82</v>
      </c>
      <c r="Q978" s="91">
        <v>0</v>
      </c>
      <c r="R978" s="91">
        <v>0</v>
      </c>
      <c r="S978" s="91">
        <v>0</v>
      </c>
      <c r="T978" s="249">
        <v>1789196.07</v>
      </c>
      <c r="U978" s="249">
        <v>343797.46</v>
      </c>
      <c r="V978" s="249">
        <v>0</v>
      </c>
      <c r="W978" s="249">
        <v>0</v>
      </c>
      <c r="X978" s="249">
        <v>25131.42</v>
      </c>
      <c r="Y978" s="249">
        <v>2517385.71</v>
      </c>
      <c r="Z978" s="249">
        <v>0</v>
      </c>
      <c r="AA978" s="249">
        <v>530202.57999999996</v>
      </c>
      <c r="AB978" s="249">
        <v>0</v>
      </c>
      <c r="AC978" s="330">
        <v>689445.44</v>
      </c>
      <c r="AD978" s="249">
        <v>40948753.520000003</v>
      </c>
      <c r="AE978" s="249">
        <v>27377.56</v>
      </c>
      <c r="AF978" s="249">
        <v>0</v>
      </c>
      <c r="AG978" s="249">
        <v>0</v>
      </c>
      <c r="AH978" s="249">
        <v>48378711.439999998</v>
      </c>
      <c r="AI978" s="249">
        <v>0</v>
      </c>
      <c r="AJ978" s="249">
        <v>21049248.300000001</v>
      </c>
      <c r="AK978" s="249">
        <v>138860.57</v>
      </c>
      <c r="AL978" s="249">
        <v>0</v>
      </c>
      <c r="AM978" s="91">
        <v>0</v>
      </c>
      <c r="AN978" s="249">
        <v>644404.14</v>
      </c>
      <c r="AO978" s="249">
        <v>147544.04</v>
      </c>
      <c r="AP978" s="249">
        <v>1470</v>
      </c>
      <c r="AQ978" s="249">
        <v>0</v>
      </c>
      <c r="AR978" s="249">
        <v>0</v>
      </c>
      <c r="AS978" s="249">
        <v>114510053.42999999</v>
      </c>
      <c r="AT978" s="249">
        <v>41333892.32</v>
      </c>
      <c r="AU978" s="249">
        <v>40401613.57</v>
      </c>
      <c r="AV978" s="92">
        <v>45199</v>
      </c>
      <c r="AW978" t="s">
        <v>8</v>
      </c>
      <c r="AX978">
        <v>2023</v>
      </c>
      <c r="AY978" t="s">
        <v>190</v>
      </c>
    </row>
    <row r="979" spans="1:51" x14ac:dyDescent="0.25">
      <c r="A979" s="247">
        <v>46</v>
      </c>
      <c r="B979" s="248" t="s">
        <v>85</v>
      </c>
      <c r="C979" s="249">
        <v>22483513.819999997</v>
      </c>
      <c r="D979" s="249">
        <v>95849.69</v>
      </c>
      <c r="E979" s="249">
        <v>0</v>
      </c>
      <c r="F979" s="249">
        <v>0</v>
      </c>
      <c r="G979" s="249">
        <v>0</v>
      </c>
      <c r="H979" s="91">
        <v>0</v>
      </c>
      <c r="I979" s="91">
        <v>0</v>
      </c>
      <c r="J979" s="249">
        <v>848968.28</v>
      </c>
      <c r="K979" s="249">
        <v>25476.37</v>
      </c>
      <c r="L979" s="91">
        <v>0</v>
      </c>
      <c r="M979" s="249">
        <v>9062066.3399999999</v>
      </c>
      <c r="N979" s="249">
        <v>0</v>
      </c>
      <c r="O979" s="249">
        <v>9062066.3399999999</v>
      </c>
      <c r="P979" s="249">
        <v>375639.54</v>
      </c>
      <c r="Q979" s="91">
        <v>0</v>
      </c>
      <c r="R979" s="91">
        <v>0</v>
      </c>
      <c r="S979" s="91">
        <v>0</v>
      </c>
      <c r="T979" s="249">
        <v>10408000.219999999</v>
      </c>
      <c r="U979" s="249">
        <v>994728.52999999991</v>
      </c>
      <c r="V979" s="249">
        <v>360601.19</v>
      </c>
      <c r="W979" s="249">
        <v>387645.47</v>
      </c>
      <c r="X979" s="249">
        <v>0</v>
      </c>
      <c r="Y979" s="249">
        <v>534451.75</v>
      </c>
      <c r="Z979" s="249">
        <v>0</v>
      </c>
      <c r="AA979" s="249">
        <v>0</v>
      </c>
      <c r="AB979" s="249">
        <v>0</v>
      </c>
      <c r="AC979" s="330">
        <v>6418366.7599999998</v>
      </c>
      <c r="AD979" s="249">
        <v>0</v>
      </c>
      <c r="AE979" s="249">
        <v>32357.200000000001</v>
      </c>
      <c r="AF979" s="249">
        <v>0</v>
      </c>
      <c r="AG979" s="249">
        <v>0</v>
      </c>
      <c r="AH979" s="249">
        <v>0</v>
      </c>
      <c r="AI979" s="249">
        <v>0</v>
      </c>
      <c r="AJ979" s="249">
        <v>74015.25</v>
      </c>
      <c r="AK979" s="249">
        <v>2689759.3000000003</v>
      </c>
      <c r="AL979" s="249">
        <v>79970.52</v>
      </c>
      <c r="AM979" s="91">
        <v>0</v>
      </c>
      <c r="AN979" s="249">
        <v>370580.19</v>
      </c>
      <c r="AO979" s="249">
        <v>0</v>
      </c>
      <c r="AP979" s="249">
        <v>19064.84</v>
      </c>
      <c r="AQ979" s="249">
        <v>0</v>
      </c>
      <c r="AR979" s="249">
        <v>0</v>
      </c>
      <c r="AS979" s="249">
        <v>8802166.1499999985</v>
      </c>
      <c r="AT979" s="249">
        <v>3273347.45</v>
      </c>
      <c r="AU979" s="249">
        <v>113972.6</v>
      </c>
      <c r="AV979" s="92">
        <v>45199</v>
      </c>
      <c r="AW979" t="s">
        <v>8</v>
      </c>
      <c r="AX979">
        <v>2023</v>
      </c>
      <c r="AY979" t="s">
        <v>176</v>
      </c>
    </row>
    <row r="980" spans="1:51" x14ac:dyDescent="0.25">
      <c r="A980" s="247">
        <v>51</v>
      </c>
      <c r="B980" s="248" t="s">
        <v>86</v>
      </c>
      <c r="C980" s="249">
        <v>13840337.550000001</v>
      </c>
      <c r="D980" s="249">
        <v>22332.84</v>
      </c>
      <c r="E980" s="249">
        <v>0</v>
      </c>
      <c r="F980" s="249">
        <v>0</v>
      </c>
      <c r="G980" s="249">
        <v>0</v>
      </c>
      <c r="H980" s="91">
        <v>0</v>
      </c>
      <c r="I980" s="91">
        <v>0</v>
      </c>
      <c r="J980" s="249">
        <v>24366.41</v>
      </c>
      <c r="K980" s="249">
        <v>190270.77</v>
      </c>
      <c r="L980" s="91">
        <v>0</v>
      </c>
      <c r="M980" s="249">
        <v>1663047.82</v>
      </c>
      <c r="N980" s="249">
        <v>316869.63</v>
      </c>
      <c r="O980" s="249">
        <v>1979917.4500000002</v>
      </c>
      <c r="P980" s="249">
        <v>83299.42</v>
      </c>
      <c r="Q980" s="91">
        <v>0</v>
      </c>
      <c r="R980" s="91">
        <v>0</v>
      </c>
      <c r="S980" s="91">
        <v>0</v>
      </c>
      <c r="T980" s="249">
        <v>2300186.89</v>
      </c>
      <c r="U980" s="249">
        <v>300713.40000000002</v>
      </c>
      <c r="V980" s="249">
        <v>50710.76</v>
      </c>
      <c r="W980" s="249">
        <v>10834.81</v>
      </c>
      <c r="X980" s="249">
        <v>336653.54</v>
      </c>
      <c r="Y980" s="249">
        <v>5082.26</v>
      </c>
      <c r="Z980" s="249">
        <v>0</v>
      </c>
      <c r="AA980" s="249">
        <v>0</v>
      </c>
      <c r="AB980" s="249">
        <v>0</v>
      </c>
      <c r="AC980" s="330">
        <v>239544.83</v>
      </c>
      <c r="AD980" s="249">
        <v>251617.94</v>
      </c>
      <c r="AE980" s="249">
        <v>91193.2</v>
      </c>
      <c r="AF980" s="249">
        <v>0</v>
      </c>
      <c r="AG980" s="249">
        <v>0</v>
      </c>
      <c r="AH980" s="249">
        <v>1646.35</v>
      </c>
      <c r="AI980" s="249">
        <v>0</v>
      </c>
      <c r="AJ980" s="249">
        <v>627597.27</v>
      </c>
      <c r="AK980" s="249">
        <v>1226542.1000000001</v>
      </c>
      <c r="AL980" s="249">
        <v>128745.66</v>
      </c>
      <c r="AM980" s="91">
        <v>0</v>
      </c>
      <c r="AN980" s="249">
        <v>817997.8</v>
      </c>
      <c r="AO980" s="249">
        <v>0</v>
      </c>
      <c r="AP980" s="249">
        <v>22690</v>
      </c>
      <c r="AQ980" s="249">
        <v>0</v>
      </c>
      <c r="AR980" s="249">
        <v>0</v>
      </c>
      <c r="AS980" s="249">
        <v>1915594.36</v>
      </c>
      <c r="AT980" s="249">
        <v>9624556.3000000007</v>
      </c>
      <c r="AU980" s="249">
        <v>7428580.7400000002</v>
      </c>
      <c r="AV980" s="92">
        <v>45199</v>
      </c>
      <c r="AW980" t="s">
        <v>8</v>
      </c>
      <c r="AX980">
        <v>2023</v>
      </c>
      <c r="AY980" t="s">
        <v>179</v>
      </c>
    </row>
    <row r="981" spans="1:51" x14ac:dyDescent="0.25">
      <c r="A981" s="247">
        <v>117</v>
      </c>
      <c r="B981" s="248" t="s">
        <v>87</v>
      </c>
      <c r="C981" s="249">
        <v>604349901.75</v>
      </c>
      <c r="D981" s="249">
        <v>788009.26</v>
      </c>
      <c r="E981" s="249">
        <v>0</v>
      </c>
      <c r="F981" s="249">
        <v>0</v>
      </c>
      <c r="G981" s="249">
        <v>476167.77</v>
      </c>
      <c r="H981" s="91">
        <v>0</v>
      </c>
      <c r="I981" s="91">
        <v>0</v>
      </c>
      <c r="J981" s="249">
        <v>991246.73</v>
      </c>
      <c r="K981" s="249">
        <v>5840665.4699999997</v>
      </c>
      <c r="L981" s="91">
        <v>0</v>
      </c>
      <c r="M981" s="249">
        <v>183721278.56999999</v>
      </c>
      <c r="N981" s="249">
        <v>217062680.22</v>
      </c>
      <c r="O981" s="249">
        <v>400783958.78999996</v>
      </c>
      <c r="P981" s="249">
        <v>4419428.51</v>
      </c>
      <c r="Q981" s="91">
        <v>0</v>
      </c>
      <c r="R981" s="91">
        <v>0</v>
      </c>
      <c r="S981" s="91">
        <v>0</v>
      </c>
      <c r="T981" s="249">
        <v>413299476.52999997</v>
      </c>
      <c r="U981" s="249">
        <v>6982631.6500000004</v>
      </c>
      <c r="V981" s="249">
        <v>1207350.81</v>
      </c>
      <c r="W981" s="249">
        <v>1296310.3899999999</v>
      </c>
      <c r="X981" s="249">
        <v>1837113.5999999999</v>
      </c>
      <c r="Y981" s="249">
        <v>4407939.4000000004</v>
      </c>
      <c r="Z981" s="249">
        <v>0</v>
      </c>
      <c r="AA981" s="249">
        <v>0</v>
      </c>
      <c r="AB981" s="249">
        <v>0</v>
      </c>
      <c r="AC981" s="330">
        <v>60436955.479999997</v>
      </c>
      <c r="AD981" s="249">
        <v>55044339.839999996</v>
      </c>
      <c r="AE981" s="249">
        <v>12184655.33</v>
      </c>
      <c r="AF981" s="249">
        <v>0</v>
      </c>
      <c r="AG981" s="249">
        <v>0</v>
      </c>
      <c r="AH981" s="249">
        <v>0</v>
      </c>
      <c r="AI981" s="249">
        <v>0</v>
      </c>
      <c r="AJ981" s="249">
        <v>3662982.17</v>
      </c>
      <c r="AK981" s="249">
        <v>6640534.3899999997</v>
      </c>
      <c r="AL981" s="249">
        <v>3216282.46</v>
      </c>
      <c r="AM981" s="91">
        <v>0</v>
      </c>
      <c r="AN981" s="249">
        <v>8754070.9700000007</v>
      </c>
      <c r="AO981" s="249">
        <v>0</v>
      </c>
      <c r="AP981" s="249">
        <v>285817.57</v>
      </c>
      <c r="AQ981" s="249">
        <v>0</v>
      </c>
      <c r="AR981" s="249">
        <v>0</v>
      </c>
      <c r="AS981" s="249">
        <v>147060278.66999999</v>
      </c>
      <c r="AT981" s="249">
        <v>43990146.550000004</v>
      </c>
      <c r="AU981" s="249">
        <v>25093441.16</v>
      </c>
      <c r="AV981" s="92">
        <v>45199</v>
      </c>
      <c r="AW981" t="s">
        <v>8</v>
      </c>
      <c r="AX981">
        <v>2023</v>
      </c>
      <c r="AY981" t="s">
        <v>155</v>
      </c>
    </row>
    <row r="982" spans="1:51" x14ac:dyDescent="0.25">
      <c r="A982" s="247">
        <v>78</v>
      </c>
      <c r="B982" s="248" t="s">
        <v>88</v>
      </c>
      <c r="C982" s="249">
        <v>2096458.36</v>
      </c>
      <c r="D982" s="249">
        <v>3413.81</v>
      </c>
      <c r="E982" s="249">
        <v>0</v>
      </c>
      <c r="F982" s="249">
        <v>0</v>
      </c>
      <c r="G982" s="249">
        <v>486.02</v>
      </c>
      <c r="H982" s="91">
        <v>0</v>
      </c>
      <c r="I982" s="91">
        <v>0</v>
      </c>
      <c r="J982" s="249">
        <v>6068.16</v>
      </c>
      <c r="K982" s="249">
        <v>27068</v>
      </c>
      <c r="L982" s="91">
        <v>0</v>
      </c>
      <c r="M982" s="249">
        <v>0</v>
      </c>
      <c r="N982" s="249">
        <v>0</v>
      </c>
      <c r="O982" s="249">
        <v>0</v>
      </c>
      <c r="P982" s="249">
        <v>28163.37</v>
      </c>
      <c r="Q982" s="91">
        <v>0</v>
      </c>
      <c r="R982" s="91">
        <v>0</v>
      </c>
      <c r="S982" s="91">
        <v>0</v>
      </c>
      <c r="T982" s="249">
        <v>65199.360000000001</v>
      </c>
      <c r="U982" s="249">
        <v>15648.98</v>
      </c>
      <c r="V982" s="249">
        <v>10561.49</v>
      </c>
      <c r="W982" s="249">
        <v>0</v>
      </c>
      <c r="X982" s="249">
        <v>0</v>
      </c>
      <c r="Y982" s="249">
        <v>0</v>
      </c>
      <c r="Z982" s="249">
        <v>0</v>
      </c>
      <c r="AA982" s="249">
        <v>778895.42</v>
      </c>
      <c r="AB982" s="249">
        <v>0</v>
      </c>
      <c r="AC982" s="330">
        <v>238751.09</v>
      </c>
      <c r="AD982" s="249">
        <v>0</v>
      </c>
      <c r="AE982" s="249">
        <v>9775</v>
      </c>
      <c r="AF982" s="249">
        <v>0</v>
      </c>
      <c r="AG982" s="249">
        <v>0</v>
      </c>
      <c r="AH982" s="249">
        <v>0</v>
      </c>
      <c r="AI982" s="249">
        <v>0</v>
      </c>
      <c r="AJ982" s="249">
        <v>0</v>
      </c>
      <c r="AK982" s="249">
        <v>722740.1</v>
      </c>
      <c r="AL982" s="249">
        <v>5780.39</v>
      </c>
      <c r="AM982" s="91">
        <v>0</v>
      </c>
      <c r="AN982" s="249">
        <v>51140.5</v>
      </c>
      <c r="AO982" s="249">
        <v>0</v>
      </c>
      <c r="AP982" s="249">
        <v>0</v>
      </c>
      <c r="AQ982" s="249">
        <v>0</v>
      </c>
      <c r="AR982" s="249">
        <v>0</v>
      </c>
      <c r="AS982" s="249">
        <v>1053631.98</v>
      </c>
      <c r="AT982" s="249">
        <v>977627.02</v>
      </c>
      <c r="AU982" s="249">
        <v>197966.03</v>
      </c>
      <c r="AV982" s="92">
        <v>45199</v>
      </c>
      <c r="AW982" t="s">
        <v>8</v>
      </c>
      <c r="AX982">
        <v>2023</v>
      </c>
      <c r="AY982" t="s">
        <v>185</v>
      </c>
    </row>
    <row r="983" spans="1:51" x14ac:dyDescent="0.25">
      <c r="A983" s="247">
        <v>80</v>
      </c>
      <c r="B983" s="248" t="s">
        <v>89</v>
      </c>
      <c r="C983" s="249">
        <v>1332798957.6399999</v>
      </c>
      <c r="D983" s="249">
        <v>1043230.5399999999</v>
      </c>
      <c r="E983" s="249">
        <v>0</v>
      </c>
      <c r="F983" s="249">
        <v>0</v>
      </c>
      <c r="G983" s="249">
        <v>2160119.6800000002</v>
      </c>
      <c r="H983" s="91">
        <v>0</v>
      </c>
      <c r="I983" s="91">
        <v>0</v>
      </c>
      <c r="J983" s="249">
        <v>1450549.98</v>
      </c>
      <c r="K983" s="249">
        <v>5176798.78</v>
      </c>
      <c r="L983" s="91">
        <v>0</v>
      </c>
      <c r="M983" s="249">
        <v>237493955.16</v>
      </c>
      <c r="N983" s="249">
        <v>753337541.13</v>
      </c>
      <c r="O983" s="249">
        <v>990831496.28999996</v>
      </c>
      <c r="P983" s="249">
        <v>12463198.289999999</v>
      </c>
      <c r="Q983" s="91">
        <v>0</v>
      </c>
      <c r="R983" s="91">
        <v>0</v>
      </c>
      <c r="S983" s="91">
        <v>0</v>
      </c>
      <c r="T983" s="249">
        <v>1013125393.5599999</v>
      </c>
      <c r="U983" s="249">
        <v>9968020.6900000013</v>
      </c>
      <c r="V983" s="249">
        <v>2373987.39</v>
      </c>
      <c r="W983" s="249">
        <v>1803742.79</v>
      </c>
      <c r="X983" s="249">
        <v>7200933.54</v>
      </c>
      <c r="Y983" s="249">
        <v>7912853.3399999999</v>
      </c>
      <c r="Z983" s="249">
        <v>0</v>
      </c>
      <c r="AA983" s="249">
        <v>0</v>
      </c>
      <c r="AB983" s="249">
        <v>0</v>
      </c>
      <c r="AC983" s="330">
        <v>110045043.83000001</v>
      </c>
      <c r="AD983" s="249">
        <v>33964217.240000002</v>
      </c>
      <c r="AE983" s="249">
        <v>2355904.02</v>
      </c>
      <c r="AF983" s="249">
        <v>0</v>
      </c>
      <c r="AG983" s="249">
        <v>0</v>
      </c>
      <c r="AH983" s="249">
        <v>0</v>
      </c>
      <c r="AI983" s="249">
        <v>0</v>
      </c>
      <c r="AJ983" s="249">
        <v>72795133.379999995</v>
      </c>
      <c r="AK983" s="249">
        <v>12138342.149999999</v>
      </c>
      <c r="AL983" s="249">
        <v>7638855.4100000001</v>
      </c>
      <c r="AM983" s="91">
        <v>0</v>
      </c>
      <c r="AN983" s="249">
        <v>15816731.439999999</v>
      </c>
      <c r="AO983" s="249">
        <v>0</v>
      </c>
      <c r="AP983" s="249">
        <v>982826.24</v>
      </c>
      <c r="AQ983" s="249">
        <v>0</v>
      </c>
      <c r="AR983" s="249">
        <v>0</v>
      </c>
      <c r="AS983" s="249">
        <v>248419836.22000003</v>
      </c>
      <c r="AT983" s="249">
        <v>71253727.859999999</v>
      </c>
      <c r="AU983" s="249">
        <v>34676972.619999997</v>
      </c>
      <c r="AV983" s="92">
        <v>45199</v>
      </c>
      <c r="AW983" t="s">
        <v>8</v>
      </c>
      <c r="AX983">
        <v>2023</v>
      </c>
      <c r="AY983" t="s">
        <v>288</v>
      </c>
    </row>
    <row r="984" spans="1:51" x14ac:dyDescent="0.25">
      <c r="A984" s="247">
        <v>2</v>
      </c>
      <c r="B984" s="248" t="s">
        <v>90</v>
      </c>
      <c r="C984" s="249">
        <v>42032213.280000001</v>
      </c>
      <c r="D984" s="249">
        <v>1126.8599999999999</v>
      </c>
      <c r="E984" s="249">
        <v>0</v>
      </c>
      <c r="F984" s="249">
        <v>0</v>
      </c>
      <c r="G984" s="249">
        <v>134588.55000000002</v>
      </c>
      <c r="H984" s="91">
        <v>0</v>
      </c>
      <c r="I984" s="91">
        <v>0</v>
      </c>
      <c r="J984" s="249">
        <v>3704.3</v>
      </c>
      <c r="K984" s="249">
        <v>87084.59</v>
      </c>
      <c r="L984" s="91">
        <v>0</v>
      </c>
      <c r="M984" s="249">
        <v>547262.18999999994</v>
      </c>
      <c r="N984" s="249">
        <v>7706125.0100000007</v>
      </c>
      <c r="O984" s="249">
        <v>8253387.2000000011</v>
      </c>
      <c r="P984" s="249">
        <v>1544115.8399999999</v>
      </c>
      <c r="Q984" s="91">
        <v>0</v>
      </c>
      <c r="R984" s="91">
        <v>0</v>
      </c>
      <c r="S984" s="91">
        <v>0</v>
      </c>
      <c r="T984" s="249">
        <v>10024007.34</v>
      </c>
      <c r="U984" s="249">
        <v>1003.54</v>
      </c>
      <c r="V984" s="249">
        <v>503.17</v>
      </c>
      <c r="W984" s="249">
        <v>336.12</v>
      </c>
      <c r="X984" s="249">
        <v>0</v>
      </c>
      <c r="Y984" s="249">
        <v>3696.39</v>
      </c>
      <c r="Z984" s="249">
        <v>0</v>
      </c>
      <c r="AA984" s="249">
        <v>5014004.95</v>
      </c>
      <c r="AB984" s="249">
        <v>0</v>
      </c>
      <c r="AC984" s="330">
        <v>4005253.56</v>
      </c>
      <c r="AD984" s="249">
        <v>1518437.27</v>
      </c>
      <c r="AE984" s="249">
        <v>6605</v>
      </c>
      <c r="AF984" s="249">
        <v>0</v>
      </c>
      <c r="AG984" s="249">
        <v>0</v>
      </c>
      <c r="AH984" s="249">
        <v>0</v>
      </c>
      <c r="AI984" s="249">
        <v>0</v>
      </c>
      <c r="AJ984" s="249">
        <v>16727737.51</v>
      </c>
      <c r="AK984" s="249">
        <v>1410399.38</v>
      </c>
      <c r="AL984" s="249">
        <v>29240.85</v>
      </c>
      <c r="AM984" s="91">
        <v>0</v>
      </c>
      <c r="AN984" s="249">
        <v>135791.85999999999</v>
      </c>
      <c r="AO984" s="249">
        <v>0</v>
      </c>
      <c r="AP984" s="249">
        <v>3155196.34</v>
      </c>
      <c r="AQ984" s="249">
        <v>0</v>
      </c>
      <c r="AR984" s="249">
        <v>0</v>
      </c>
      <c r="AS984" s="249">
        <v>27277577.509999998</v>
      </c>
      <c r="AT984" s="249">
        <v>4730628.43</v>
      </c>
      <c r="AU984" s="249">
        <v>0</v>
      </c>
      <c r="AV984" s="92">
        <v>45199</v>
      </c>
      <c r="AW984" t="s">
        <v>8</v>
      </c>
      <c r="AX984">
        <v>2023</v>
      </c>
      <c r="AY984" t="s">
        <v>168</v>
      </c>
    </row>
    <row r="985" spans="1:51" x14ac:dyDescent="0.25">
      <c r="A985" s="247">
        <v>115</v>
      </c>
      <c r="B985" s="90" t="s">
        <v>290</v>
      </c>
      <c r="C985" s="249">
        <v>24254.980000000003</v>
      </c>
      <c r="D985" s="249">
        <v>12138.76</v>
      </c>
      <c r="E985" s="249">
        <v>0</v>
      </c>
      <c r="F985" s="249">
        <v>0</v>
      </c>
      <c r="G985" s="249">
        <v>0</v>
      </c>
      <c r="H985" s="91">
        <v>0</v>
      </c>
      <c r="I985" s="91">
        <v>0</v>
      </c>
      <c r="J985" s="249">
        <v>0</v>
      </c>
      <c r="K985" s="249">
        <v>0</v>
      </c>
      <c r="L985" s="91">
        <v>0</v>
      </c>
      <c r="M985" s="249">
        <v>0</v>
      </c>
      <c r="N985" s="249">
        <v>0</v>
      </c>
      <c r="O985" s="249">
        <v>0</v>
      </c>
      <c r="P985" s="249">
        <v>0</v>
      </c>
      <c r="Q985" s="91">
        <v>0</v>
      </c>
      <c r="R985" s="91">
        <v>0</v>
      </c>
      <c r="S985" s="91">
        <v>0</v>
      </c>
      <c r="T985" s="249">
        <v>12138.76</v>
      </c>
      <c r="U985" s="249">
        <v>5811.14</v>
      </c>
      <c r="V985" s="249">
        <v>6305.08</v>
      </c>
      <c r="W985" s="249">
        <v>0</v>
      </c>
      <c r="X985" s="249">
        <v>0</v>
      </c>
      <c r="Y985" s="249">
        <v>0</v>
      </c>
      <c r="Z985" s="249">
        <v>0</v>
      </c>
      <c r="AA985" s="249">
        <v>0</v>
      </c>
      <c r="AB985" s="249">
        <v>0</v>
      </c>
      <c r="AC985" s="330">
        <v>0</v>
      </c>
      <c r="AD985" s="249">
        <v>0</v>
      </c>
      <c r="AE985" s="249">
        <v>0</v>
      </c>
      <c r="AF985" s="249">
        <v>0</v>
      </c>
      <c r="AG985" s="249">
        <v>0</v>
      </c>
      <c r="AH985" s="249">
        <v>0</v>
      </c>
      <c r="AI985" s="249">
        <v>0</v>
      </c>
      <c r="AJ985" s="249">
        <v>0</v>
      </c>
      <c r="AK985" s="249">
        <v>0</v>
      </c>
      <c r="AL985" s="249">
        <v>0</v>
      </c>
      <c r="AM985" s="91">
        <v>0</v>
      </c>
      <c r="AN985" s="249">
        <v>0</v>
      </c>
      <c r="AO985" s="249">
        <v>0</v>
      </c>
      <c r="AP985" s="249">
        <v>0</v>
      </c>
      <c r="AQ985" s="249">
        <v>0</v>
      </c>
      <c r="AR985" s="249">
        <v>0</v>
      </c>
      <c r="AS985" s="249">
        <v>12116.220000000001</v>
      </c>
      <c r="AT985" s="249">
        <v>0</v>
      </c>
      <c r="AU985" s="249">
        <v>0</v>
      </c>
      <c r="AV985" s="92">
        <v>45199</v>
      </c>
      <c r="AW985" t="s">
        <v>8</v>
      </c>
      <c r="AX985">
        <v>2023</v>
      </c>
      <c r="AY985" t="s">
        <v>291</v>
      </c>
    </row>
    <row r="986" spans="1:51" x14ac:dyDescent="0.25">
      <c r="A986" s="247">
        <v>106</v>
      </c>
      <c r="B986" s="248" t="s">
        <v>92</v>
      </c>
      <c r="C986" s="249">
        <v>32209989.75</v>
      </c>
      <c r="D986" s="249">
        <v>0</v>
      </c>
      <c r="E986" s="249">
        <v>0</v>
      </c>
      <c r="F986" s="249">
        <v>0</v>
      </c>
      <c r="G986" s="249">
        <v>0</v>
      </c>
      <c r="H986" s="91">
        <v>0</v>
      </c>
      <c r="I986" s="91">
        <v>0</v>
      </c>
      <c r="J986" s="249">
        <v>364287.95</v>
      </c>
      <c r="K986" s="249">
        <v>-769.2</v>
      </c>
      <c r="L986" s="91">
        <v>0</v>
      </c>
      <c r="M986" s="249">
        <v>0</v>
      </c>
      <c r="N986" s="249">
        <v>0</v>
      </c>
      <c r="O986" s="249">
        <v>0</v>
      </c>
      <c r="P986" s="249">
        <v>307177.09000000003</v>
      </c>
      <c r="Q986" s="91">
        <v>0</v>
      </c>
      <c r="R986" s="91">
        <v>0</v>
      </c>
      <c r="S986" s="91">
        <v>0</v>
      </c>
      <c r="T986" s="249">
        <v>670695.84000000008</v>
      </c>
      <c r="U986" s="249">
        <v>306308.35000000003</v>
      </c>
      <c r="V986" s="249">
        <v>59059.49</v>
      </c>
      <c r="W986" s="249">
        <v>27964.54</v>
      </c>
      <c r="X986" s="249">
        <v>75404.2</v>
      </c>
      <c r="Y986" s="249">
        <v>572249.39</v>
      </c>
      <c r="Z986" s="249">
        <v>0</v>
      </c>
      <c r="AA986" s="249">
        <v>3266633.66</v>
      </c>
      <c r="AB986" s="249">
        <v>0</v>
      </c>
      <c r="AC986" s="330">
        <v>4004579.85</v>
      </c>
      <c r="AD986" s="249">
        <v>200339.21</v>
      </c>
      <c r="AE986" s="249">
        <v>13272.1</v>
      </c>
      <c r="AF986" s="249">
        <v>0</v>
      </c>
      <c r="AG986" s="249">
        <v>0</v>
      </c>
      <c r="AH986" s="249">
        <v>0</v>
      </c>
      <c r="AI986" s="249">
        <v>0</v>
      </c>
      <c r="AJ986" s="249">
        <v>119060.15</v>
      </c>
      <c r="AK986" s="249">
        <v>4844924.6099999994</v>
      </c>
      <c r="AL986" s="249">
        <v>739787.85</v>
      </c>
      <c r="AM986" s="91">
        <v>0</v>
      </c>
      <c r="AN986" s="249">
        <v>1643473.71</v>
      </c>
      <c r="AO986" s="249">
        <v>0</v>
      </c>
      <c r="AP986" s="249">
        <v>51305.440000000002</v>
      </c>
      <c r="AQ986" s="249">
        <v>0</v>
      </c>
      <c r="AR986" s="249">
        <v>0</v>
      </c>
      <c r="AS986" s="249">
        <v>8644870.9400000013</v>
      </c>
      <c r="AT986" s="249">
        <v>22894422.969999999</v>
      </c>
      <c r="AU986" s="249">
        <v>15614931.359999999</v>
      </c>
      <c r="AV986" s="92">
        <v>45199</v>
      </c>
      <c r="AW986" t="s">
        <v>8</v>
      </c>
      <c r="AX986">
        <v>2023</v>
      </c>
      <c r="AY986" t="s">
        <v>172</v>
      </c>
    </row>
    <row r="987" spans="1:51" x14ac:dyDescent="0.25">
      <c r="A987" s="247">
        <v>118</v>
      </c>
      <c r="B987" s="248" t="s">
        <v>93</v>
      </c>
      <c r="C987" s="249">
        <v>207072670.35000002</v>
      </c>
      <c r="D987" s="249">
        <v>22809.19</v>
      </c>
      <c r="E987" s="249">
        <v>0</v>
      </c>
      <c r="F987" s="249">
        <v>0</v>
      </c>
      <c r="G987" s="249">
        <v>416076.85</v>
      </c>
      <c r="H987" s="91">
        <v>0</v>
      </c>
      <c r="I987" s="91">
        <v>0</v>
      </c>
      <c r="J987" s="249">
        <v>911836.48</v>
      </c>
      <c r="K987" s="249">
        <v>4170332.27</v>
      </c>
      <c r="L987" s="91">
        <v>0</v>
      </c>
      <c r="M987" s="249">
        <v>62814641.690000005</v>
      </c>
      <c r="N987" s="249">
        <v>118074126.81</v>
      </c>
      <c r="O987" s="249">
        <v>180888768.5</v>
      </c>
      <c r="P987" s="249">
        <v>1466938.0699999998</v>
      </c>
      <c r="Q987" s="91">
        <v>0</v>
      </c>
      <c r="R987" s="91">
        <v>0</v>
      </c>
      <c r="S987" s="91">
        <v>0</v>
      </c>
      <c r="T987" s="249">
        <v>187876761.36000001</v>
      </c>
      <c r="U987" s="249">
        <v>334933.84999999998</v>
      </c>
      <c r="V987" s="249">
        <v>162572.82999999999</v>
      </c>
      <c r="W987" s="249">
        <v>0</v>
      </c>
      <c r="X987" s="249">
        <v>0</v>
      </c>
      <c r="Y987" s="249">
        <v>0</v>
      </c>
      <c r="Z987" s="249">
        <v>0</v>
      </c>
      <c r="AA987" s="249">
        <v>0</v>
      </c>
      <c r="AB987" s="249">
        <v>0</v>
      </c>
      <c r="AC987" s="330">
        <v>0</v>
      </c>
      <c r="AD987" s="249">
        <v>0</v>
      </c>
      <c r="AE987" s="249">
        <v>0</v>
      </c>
      <c r="AF987" s="249">
        <v>0</v>
      </c>
      <c r="AG987" s="249">
        <v>0</v>
      </c>
      <c r="AH987" s="249">
        <v>0</v>
      </c>
      <c r="AI987" s="249">
        <v>0</v>
      </c>
      <c r="AJ987" s="249">
        <v>83041.789999999994</v>
      </c>
      <c r="AK987" s="249">
        <v>0</v>
      </c>
      <c r="AL987" s="249">
        <v>665798.34</v>
      </c>
      <c r="AM987" s="91">
        <v>0</v>
      </c>
      <c r="AN987" s="249">
        <v>1785177.62</v>
      </c>
      <c r="AO987" s="249">
        <v>0</v>
      </c>
      <c r="AP987" s="249">
        <v>21735.99</v>
      </c>
      <c r="AQ987" s="249">
        <v>0</v>
      </c>
      <c r="AR987" s="249">
        <v>0</v>
      </c>
      <c r="AS987" s="249">
        <v>580548.47</v>
      </c>
      <c r="AT987" s="249">
        <v>18615360.52</v>
      </c>
      <c r="AU987" s="249">
        <v>16142648.57</v>
      </c>
      <c r="AV987" s="92">
        <v>45199</v>
      </c>
      <c r="AW987" t="s">
        <v>8</v>
      </c>
      <c r="AX987">
        <v>2023</v>
      </c>
      <c r="AY987" t="s">
        <v>162</v>
      </c>
    </row>
    <row r="988" spans="1:51" x14ac:dyDescent="0.25">
      <c r="A988" s="247">
        <v>29</v>
      </c>
      <c r="B988" s="248" t="s">
        <v>94</v>
      </c>
      <c r="C988" s="249">
        <v>500353491.87999988</v>
      </c>
      <c r="D988" s="249">
        <v>150155.76</v>
      </c>
      <c r="E988" s="249">
        <v>0</v>
      </c>
      <c r="F988" s="249">
        <v>0</v>
      </c>
      <c r="G988" s="249">
        <v>633929.49</v>
      </c>
      <c r="H988" s="91">
        <v>0</v>
      </c>
      <c r="I988" s="91">
        <v>0</v>
      </c>
      <c r="J988" s="249">
        <v>215.87</v>
      </c>
      <c r="K988" s="249">
        <v>183283.72</v>
      </c>
      <c r="L988" s="91">
        <v>0</v>
      </c>
      <c r="M988" s="249">
        <v>15772294.709999999</v>
      </c>
      <c r="N988" s="249">
        <v>268689178.05999994</v>
      </c>
      <c r="O988" s="249">
        <v>284461472.76999992</v>
      </c>
      <c r="P988" s="249">
        <v>507894.82999999996</v>
      </c>
      <c r="Q988" s="91">
        <v>0</v>
      </c>
      <c r="R988" s="91">
        <v>0</v>
      </c>
      <c r="S988" s="91">
        <v>0</v>
      </c>
      <c r="T988" s="249">
        <v>285936952.43999988</v>
      </c>
      <c r="U988" s="249">
        <v>60980520.530000001</v>
      </c>
      <c r="V988" s="249">
        <v>55027573.920000002</v>
      </c>
      <c r="W988" s="249">
        <v>2343489.79</v>
      </c>
      <c r="X988" s="249">
        <v>32910372.98</v>
      </c>
      <c r="Y988" s="249">
        <v>20598759</v>
      </c>
      <c r="Z988" s="249">
        <v>0</v>
      </c>
      <c r="AA988" s="249">
        <v>0</v>
      </c>
      <c r="AB988" s="249">
        <v>1874593.4200000002</v>
      </c>
      <c r="AC988" s="330">
        <v>231294.41</v>
      </c>
      <c r="AD988" s="249">
        <v>0</v>
      </c>
      <c r="AE988" s="249">
        <v>1954272.57</v>
      </c>
      <c r="AF988" s="249">
        <v>0</v>
      </c>
      <c r="AG988" s="249">
        <v>0</v>
      </c>
      <c r="AH988" s="249">
        <v>0</v>
      </c>
      <c r="AI988" s="249">
        <v>0</v>
      </c>
      <c r="AJ988" s="249">
        <v>3019289.91</v>
      </c>
      <c r="AK988" s="249">
        <v>19942.150000000001</v>
      </c>
      <c r="AL988" s="249">
        <v>647241.12</v>
      </c>
      <c r="AM988" s="91">
        <v>0</v>
      </c>
      <c r="AN988" s="249">
        <v>12150955.310000001</v>
      </c>
      <c r="AO988" s="249">
        <v>0</v>
      </c>
      <c r="AP988" s="249">
        <v>17534033.390000001</v>
      </c>
      <c r="AQ988" s="249">
        <v>4894299.6399999997</v>
      </c>
      <c r="AR988" s="249">
        <v>0</v>
      </c>
      <c r="AS988" s="249">
        <v>178940166.52999997</v>
      </c>
      <c r="AT988" s="249">
        <v>35476372.910000004</v>
      </c>
      <c r="AU988" s="249">
        <v>229901.3</v>
      </c>
      <c r="AV988" s="92">
        <v>45199</v>
      </c>
      <c r="AW988" t="s">
        <v>8</v>
      </c>
      <c r="AX988">
        <v>2023</v>
      </c>
      <c r="AY988" t="s">
        <v>156</v>
      </c>
    </row>
    <row r="989" spans="1:51" x14ac:dyDescent="0.25">
      <c r="A989" s="247">
        <v>111</v>
      </c>
      <c r="B989" s="248" t="s">
        <v>95</v>
      </c>
      <c r="C989" s="249">
        <v>3425598.1</v>
      </c>
      <c r="D989" s="249">
        <v>0</v>
      </c>
      <c r="E989" s="249">
        <v>0</v>
      </c>
      <c r="F989" s="249">
        <v>0</v>
      </c>
      <c r="G989" s="249">
        <v>0</v>
      </c>
      <c r="H989" s="91">
        <v>0</v>
      </c>
      <c r="I989" s="91">
        <v>0</v>
      </c>
      <c r="J989" s="249">
        <v>0</v>
      </c>
      <c r="K989" s="249">
        <v>0</v>
      </c>
      <c r="L989" s="91">
        <v>0</v>
      </c>
      <c r="M989" s="249">
        <v>0</v>
      </c>
      <c r="N989" s="249">
        <v>0</v>
      </c>
      <c r="O989" s="249">
        <v>0</v>
      </c>
      <c r="P989" s="249">
        <v>9996.24</v>
      </c>
      <c r="Q989" s="91">
        <v>0</v>
      </c>
      <c r="R989" s="91">
        <v>0</v>
      </c>
      <c r="S989" s="91">
        <v>0</v>
      </c>
      <c r="T989" s="249">
        <v>9996.24</v>
      </c>
      <c r="U989" s="249">
        <v>219460.2</v>
      </c>
      <c r="V989" s="249">
        <v>0</v>
      </c>
      <c r="W989" s="249">
        <v>0</v>
      </c>
      <c r="X989" s="249">
        <v>0</v>
      </c>
      <c r="Y989" s="249">
        <v>0</v>
      </c>
      <c r="Z989" s="249">
        <v>0</v>
      </c>
      <c r="AA989" s="249">
        <v>0</v>
      </c>
      <c r="AB989" s="249">
        <v>0</v>
      </c>
      <c r="AC989" s="330">
        <v>66594.36</v>
      </c>
      <c r="AD989" s="249">
        <v>126660.8</v>
      </c>
      <c r="AE989" s="249">
        <v>0</v>
      </c>
      <c r="AF989" s="249">
        <v>0</v>
      </c>
      <c r="AG989" s="249">
        <v>0</v>
      </c>
      <c r="AH989" s="249">
        <v>0</v>
      </c>
      <c r="AI989" s="249">
        <v>0</v>
      </c>
      <c r="AJ989" s="249">
        <v>158157.54</v>
      </c>
      <c r="AK989" s="249">
        <v>188468.7</v>
      </c>
      <c r="AL989" s="249">
        <v>23641.46</v>
      </c>
      <c r="AM989" s="91">
        <v>0</v>
      </c>
      <c r="AN989" s="249">
        <v>336357.71</v>
      </c>
      <c r="AO989" s="249">
        <v>0</v>
      </c>
      <c r="AP989" s="249">
        <v>35094.19</v>
      </c>
      <c r="AQ989" s="249">
        <v>0</v>
      </c>
      <c r="AR989" s="249">
        <v>0</v>
      </c>
      <c r="AS989" s="249">
        <v>570872.9</v>
      </c>
      <c r="AT989" s="249">
        <v>2844728.96</v>
      </c>
      <c r="AU989" s="249">
        <v>2261166.9</v>
      </c>
      <c r="AV989" s="92">
        <v>45199</v>
      </c>
      <c r="AW989" t="s">
        <v>8</v>
      </c>
      <c r="AX989">
        <v>2023</v>
      </c>
      <c r="AY989" t="s">
        <v>182</v>
      </c>
    </row>
    <row r="990" spans="1:51" x14ac:dyDescent="0.25">
      <c r="A990" s="247">
        <v>83</v>
      </c>
      <c r="B990" s="248" t="s">
        <v>96</v>
      </c>
      <c r="C990" s="249">
        <v>395779703.17999995</v>
      </c>
      <c r="D990" s="249">
        <v>984058.1</v>
      </c>
      <c r="E990" s="249">
        <v>0</v>
      </c>
      <c r="F990" s="249">
        <v>0</v>
      </c>
      <c r="G990" s="249">
        <v>110126.78</v>
      </c>
      <c r="H990" s="91">
        <v>0</v>
      </c>
      <c r="I990" s="91">
        <v>0</v>
      </c>
      <c r="J990" s="249">
        <v>11545062.699999999</v>
      </c>
      <c r="K990" s="249">
        <v>2493284.04</v>
      </c>
      <c r="L990" s="91">
        <v>0</v>
      </c>
      <c r="M990" s="249">
        <v>117496413.64</v>
      </c>
      <c r="N990" s="249">
        <v>98070821.079999998</v>
      </c>
      <c r="O990" s="249">
        <v>215567234.72</v>
      </c>
      <c r="P990" s="249">
        <v>10019146.77</v>
      </c>
      <c r="Q990" s="91">
        <v>0</v>
      </c>
      <c r="R990" s="91">
        <v>0</v>
      </c>
      <c r="S990" s="91">
        <v>0</v>
      </c>
      <c r="T990" s="249">
        <v>240718913.10999998</v>
      </c>
      <c r="U990" s="249">
        <v>13575848.960000001</v>
      </c>
      <c r="V990" s="249">
        <v>589842.55999999994</v>
      </c>
      <c r="W990" s="249">
        <v>319257.85000000003</v>
      </c>
      <c r="X990" s="249">
        <v>1745249.41</v>
      </c>
      <c r="Y990" s="249">
        <v>38352.520000000004</v>
      </c>
      <c r="Z990" s="249">
        <v>0</v>
      </c>
      <c r="AA990" s="249">
        <v>211518.74</v>
      </c>
      <c r="AB990" s="249">
        <v>0</v>
      </c>
      <c r="AC990" s="330">
        <v>84436231.859999999</v>
      </c>
      <c r="AD990" s="249">
        <v>16970885.260000002</v>
      </c>
      <c r="AE990" s="249">
        <v>1048708.46</v>
      </c>
      <c r="AF990" s="249">
        <v>0</v>
      </c>
      <c r="AG990" s="249">
        <v>0</v>
      </c>
      <c r="AH990" s="249">
        <v>0</v>
      </c>
      <c r="AI990" s="249">
        <v>0</v>
      </c>
      <c r="AJ990" s="249">
        <v>334582.40999999997</v>
      </c>
      <c r="AK990" s="249">
        <v>12578696.84</v>
      </c>
      <c r="AL990" s="249">
        <v>1669899.4</v>
      </c>
      <c r="AM990" s="91">
        <v>0</v>
      </c>
      <c r="AN990" s="249">
        <v>7948979.8500000006</v>
      </c>
      <c r="AO990" s="249">
        <v>0</v>
      </c>
      <c r="AP990" s="249">
        <v>460069.33</v>
      </c>
      <c r="AQ990" s="249">
        <v>0</v>
      </c>
      <c r="AR990" s="249">
        <v>0</v>
      </c>
      <c r="AS990" s="249">
        <v>119270478.03</v>
      </c>
      <c r="AT990" s="249">
        <v>35790312.039999999</v>
      </c>
      <c r="AU990" s="249">
        <v>13132666.619999999</v>
      </c>
      <c r="AV990" s="92">
        <v>45199</v>
      </c>
      <c r="AW990" t="s">
        <v>8</v>
      </c>
      <c r="AX990">
        <v>2023</v>
      </c>
      <c r="AY990" t="s">
        <v>158</v>
      </c>
    </row>
    <row r="991" spans="1:51" x14ac:dyDescent="0.25">
      <c r="A991" s="247">
        <v>40</v>
      </c>
      <c r="B991" s="248" t="s">
        <v>97</v>
      </c>
      <c r="C991" s="249">
        <v>57482778.510000005</v>
      </c>
      <c r="D991" s="249">
        <v>0</v>
      </c>
      <c r="E991" s="249">
        <v>0</v>
      </c>
      <c r="F991" s="249">
        <v>0</v>
      </c>
      <c r="G991" s="249">
        <v>0</v>
      </c>
      <c r="H991" s="91">
        <v>0</v>
      </c>
      <c r="I991" s="91">
        <v>0</v>
      </c>
      <c r="J991" s="249">
        <v>29700</v>
      </c>
      <c r="K991" s="249">
        <v>153802.30000000002</v>
      </c>
      <c r="L991" s="91">
        <v>0</v>
      </c>
      <c r="M991" s="249">
        <v>9221612.7300000004</v>
      </c>
      <c r="N991" s="249">
        <v>20839459.41</v>
      </c>
      <c r="O991" s="249">
        <v>30061072.140000001</v>
      </c>
      <c r="P991" s="249">
        <v>140748.74</v>
      </c>
      <c r="Q991" s="91">
        <v>0</v>
      </c>
      <c r="R991" s="91">
        <v>0</v>
      </c>
      <c r="S991" s="91">
        <v>0</v>
      </c>
      <c r="T991" s="249">
        <v>30385323.18</v>
      </c>
      <c r="U991" s="249">
        <v>962175.64</v>
      </c>
      <c r="V991" s="249">
        <v>278494.3</v>
      </c>
      <c r="W991" s="249">
        <v>4129.91</v>
      </c>
      <c r="X991" s="249">
        <v>54215.3</v>
      </c>
      <c r="Y991" s="249">
        <v>549232.16</v>
      </c>
      <c r="Z991" s="249">
        <v>0</v>
      </c>
      <c r="AA991" s="249">
        <v>22465.75</v>
      </c>
      <c r="AB991" s="249">
        <v>0</v>
      </c>
      <c r="AC991" s="330">
        <v>2353703.79</v>
      </c>
      <c r="AD991" s="249">
        <v>14311393.58</v>
      </c>
      <c r="AE991" s="249">
        <v>255701.46</v>
      </c>
      <c r="AF991" s="249">
        <v>0</v>
      </c>
      <c r="AG991" s="249">
        <v>0</v>
      </c>
      <c r="AH991" s="249">
        <v>0</v>
      </c>
      <c r="AI991" s="249">
        <v>0</v>
      </c>
      <c r="AJ991" s="249">
        <v>586254</v>
      </c>
      <c r="AK991" s="249">
        <v>703899.19000000006</v>
      </c>
      <c r="AL991" s="249">
        <v>151988.81</v>
      </c>
      <c r="AM991" s="91">
        <v>0</v>
      </c>
      <c r="AN991" s="249">
        <v>799052.85</v>
      </c>
      <c r="AO991" s="249">
        <v>0</v>
      </c>
      <c r="AP991" s="249">
        <v>43399.62</v>
      </c>
      <c r="AQ991" s="249">
        <v>0</v>
      </c>
      <c r="AR991" s="249">
        <v>0</v>
      </c>
      <c r="AS991" s="249">
        <v>19377765.890000001</v>
      </c>
      <c r="AT991" s="249">
        <v>7719689.4400000004</v>
      </c>
      <c r="AU991" s="249">
        <v>6021348.9699999997</v>
      </c>
      <c r="AV991" s="92">
        <v>45199</v>
      </c>
      <c r="AW991" t="s">
        <v>8</v>
      </c>
      <c r="AX991">
        <v>2023</v>
      </c>
      <c r="AY991" t="s">
        <v>166</v>
      </c>
    </row>
    <row r="992" spans="1:51" x14ac:dyDescent="0.25">
      <c r="A992" s="247">
        <v>24</v>
      </c>
      <c r="B992" s="248" t="s">
        <v>98</v>
      </c>
      <c r="C992" s="249">
        <v>107631451.41000001</v>
      </c>
      <c r="D992" s="249">
        <v>3899905.31</v>
      </c>
      <c r="E992" s="249">
        <v>0</v>
      </c>
      <c r="F992" s="249">
        <v>0</v>
      </c>
      <c r="G992" s="249">
        <v>5543825.7300000004</v>
      </c>
      <c r="H992" s="91">
        <v>0</v>
      </c>
      <c r="I992" s="91">
        <v>0</v>
      </c>
      <c r="J992" s="249">
        <v>1800302.64</v>
      </c>
      <c r="K992" s="249">
        <v>2678524.31</v>
      </c>
      <c r="L992" s="91">
        <v>0</v>
      </c>
      <c r="M992" s="249">
        <v>74325.789999999994</v>
      </c>
      <c r="N992" s="249">
        <v>84227926.50999999</v>
      </c>
      <c r="O992" s="249">
        <v>84302252.299999997</v>
      </c>
      <c r="P992" s="249">
        <v>1052059.54</v>
      </c>
      <c r="Q992" s="91">
        <v>0</v>
      </c>
      <c r="R992" s="91">
        <v>0</v>
      </c>
      <c r="S992" s="91">
        <v>0</v>
      </c>
      <c r="T992" s="249">
        <v>99276869.830000013</v>
      </c>
      <c r="U992" s="249">
        <v>1233616.95</v>
      </c>
      <c r="V992" s="249">
        <v>0</v>
      </c>
      <c r="W992" s="249">
        <v>0</v>
      </c>
      <c r="X992" s="249">
        <v>111138.76</v>
      </c>
      <c r="Y992" s="249">
        <v>0</v>
      </c>
      <c r="Z992" s="249">
        <v>0</v>
      </c>
      <c r="AA992" s="249">
        <v>140128.26</v>
      </c>
      <c r="AB992" s="249">
        <v>0</v>
      </c>
      <c r="AC992" s="330">
        <v>0</v>
      </c>
      <c r="AD992" s="249">
        <v>5500965.1399999997</v>
      </c>
      <c r="AE992" s="249">
        <v>0</v>
      </c>
      <c r="AF992" s="249">
        <v>0</v>
      </c>
      <c r="AG992" s="249">
        <v>0</v>
      </c>
      <c r="AH992" s="249">
        <v>0</v>
      </c>
      <c r="AI992" s="249">
        <v>0</v>
      </c>
      <c r="AJ992" s="249">
        <v>1098344.29</v>
      </c>
      <c r="AK992" s="249">
        <v>136345.75</v>
      </c>
      <c r="AL992" s="249">
        <v>0</v>
      </c>
      <c r="AM992" s="91">
        <v>0</v>
      </c>
      <c r="AN992" s="249">
        <v>134042.43</v>
      </c>
      <c r="AO992" s="249">
        <v>0</v>
      </c>
      <c r="AP992" s="249">
        <v>0</v>
      </c>
      <c r="AQ992" s="249">
        <v>0</v>
      </c>
      <c r="AR992" s="249">
        <v>0</v>
      </c>
      <c r="AS992" s="249">
        <v>8084193.3999999994</v>
      </c>
      <c r="AT992" s="249">
        <v>270388.18</v>
      </c>
      <c r="AU992" s="249">
        <v>0</v>
      </c>
      <c r="AV992" s="92">
        <v>45199</v>
      </c>
      <c r="AW992" t="s">
        <v>8</v>
      </c>
      <c r="AX992">
        <v>2023</v>
      </c>
      <c r="AY992" t="s">
        <v>164</v>
      </c>
    </row>
    <row r="993" spans="1:51" x14ac:dyDescent="0.25">
      <c r="A993" s="247">
        <v>124</v>
      </c>
      <c r="B993" s="248" t="s">
        <v>99</v>
      </c>
      <c r="C993" s="249">
        <v>13138179.290000001</v>
      </c>
      <c r="D993" s="249">
        <v>0</v>
      </c>
      <c r="E993" s="249">
        <v>0</v>
      </c>
      <c r="F993" s="249">
        <v>0</v>
      </c>
      <c r="G993" s="249">
        <v>0</v>
      </c>
      <c r="H993" s="91">
        <v>0</v>
      </c>
      <c r="I993" s="91">
        <v>0</v>
      </c>
      <c r="J993" s="249">
        <v>0</v>
      </c>
      <c r="K993" s="249">
        <v>0</v>
      </c>
      <c r="L993" s="91">
        <v>0</v>
      </c>
      <c r="M993" s="249">
        <v>0</v>
      </c>
      <c r="N993" s="249">
        <v>0</v>
      </c>
      <c r="O993" s="249">
        <v>0</v>
      </c>
      <c r="P993" s="249">
        <v>0</v>
      </c>
      <c r="Q993" s="91">
        <v>0</v>
      </c>
      <c r="R993" s="91">
        <v>0</v>
      </c>
      <c r="S993" s="91">
        <v>0</v>
      </c>
      <c r="T993" s="249">
        <v>0</v>
      </c>
      <c r="U993" s="249">
        <v>26212.65</v>
      </c>
      <c r="V993" s="249">
        <v>15020.7</v>
      </c>
      <c r="W993" s="249">
        <v>806.88</v>
      </c>
      <c r="X993" s="249">
        <v>0</v>
      </c>
      <c r="Y993" s="249">
        <v>5685.88</v>
      </c>
      <c r="Z993" s="249">
        <v>0</v>
      </c>
      <c r="AA993" s="249">
        <v>0</v>
      </c>
      <c r="AB993" s="249">
        <v>0</v>
      </c>
      <c r="AC993" s="330">
        <v>0</v>
      </c>
      <c r="AD993" s="249">
        <v>0</v>
      </c>
      <c r="AE993" s="249">
        <v>0</v>
      </c>
      <c r="AF993" s="249">
        <v>0</v>
      </c>
      <c r="AG993" s="249">
        <v>0</v>
      </c>
      <c r="AH993" s="249">
        <v>0</v>
      </c>
      <c r="AI993" s="249">
        <v>0</v>
      </c>
      <c r="AJ993" s="249">
        <v>126838.86</v>
      </c>
      <c r="AK993" s="249">
        <v>938095.46</v>
      </c>
      <c r="AL993" s="249">
        <v>243965.11</v>
      </c>
      <c r="AM993" s="91">
        <v>0</v>
      </c>
      <c r="AN993" s="249">
        <v>302690.69</v>
      </c>
      <c r="AO993" s="249">
        <v>0</v>
      </c>
      <c r="AP993" s="249">
        <v>0</v>
      </c>
      <c r="AQ993" s="249">
        <v>0</v>
      </c>
      <c r="AR993" s="249">
        <v>0</v>
      </c>
      <c r="AS993" s="249">
        <v>174564.97</v>
      </c>
      <c r="AT993" s="249">
        <v>12963614.32</v>
      </c>
      <c r="AU993" s="249">
        <v>11478863.060000001</v>
      </c>
      <c r="AV993" s="92">
        <v>45199</v>
      </c>
      <c r="AW993" t="s">
        <v>8</v>
      </c>
      <c r="AX993">
        <v>2023</v>
      </c>
      <c r="AY993" t="s">
        <v>289</v>
      </c>
    </row>
    <row r="994" spans="1:51" x14ac:dyDescent="0.25">
      <c r="A994" s="247">
        <v>70</v>
      </c>
      <c r="B994" s="248" t="s">
        <v>100</v>
      </c>
      <c r="C994" s="249">
        <v>3695902.86</v>
      </c>
      <c r="D994" s="249">
        <v>0</v>
      </c>
      <c r="E994" s="249">
        <v>0</v>
      </c>
      <c r="F994" s="249">
        <v>0</v>
      </c>
      <c r="G994" s="249">
        <v>0</v>
      </c>
      <c r="H994" s="91">
        <v>0</v>
      </c>
      <c r="I994" s="91">
        <v>0</v>
      </c>
      <c r="J994" s="249">
        <v>0</v>
      </c>
      <c r="K994" s="249">
        <v>0</v>
      </c>
      <c r="L994" s="91">
        <v>0</v>
      </c>
      <c r="M994" s="249">
        <v>0</v>
      </c>
      <c r="N994" s="249">
        <v>0</v>
      </c>
      <c r="O994" s="249">
        <v>0</v>
      </c>
      <c r="P994" s="249">
        <v>3695902.86</v>
      </c>
      <c r="Q994" s="91">
        <v>0</v>
      </c>
      <c r="R994" s="91">
        <v>0</v>
      </c>
      <c r="S994" s="91">
        <v>0</v>
      </c>
      <c r="T994" s="249">
        <v>3695902.86</v>
      </c>
      <c r="U994" s="249">
        <v>0</v>
      </c>
      <c r="V994" s="249">
        <v>0</v>
      </c>
      <c r="W994" s="249">
        <v>0</v>
      </c>
      <c r="X994" s="249">
        <v>0</v>
      </c>
      <c r="Y994" s="249">
        <v>0</v>
      </c>
      <c r="Z994" s="249">
        <v>0</v>
      </c>
      <c r="AA994" s="249">
        <v>0</v>
      </c>
      <c r="AB994" s="249">
        <v>0</v>
      </c>
      <c r="AC994" s="330">
        <v>0</v>
      </c>
      <c r="AD994" s="249">
        <v>0</v>
      </c>
      <c r="AE994" s="249">
        <v>0</v>
      </c>
      <c r="AF994" s="249">
        <v>0</v>
      </c>
      <c r="AG994" s="249">
        <v>0</v>
      </c>
      <c r="AH994" s="249">
        <v>0</v>
      </c>
      <c r="AI994" s="249">
        <v>0</v>
      </c>
      <c r="AJ994" s="249">
        <v>0</v>
      </c>
      <c r="AK994" s="249">
        <v>0</v>
      </c>
      <c r="AL994" s="249">
        <v>0</v>
      </c>
      <c r="AM994" s="91">
        <v>0</v>
      </c>
      <c r="AN994" s="249">
        <v>0</v>
      </c>
      <c r="AO994" s="249">
        <v>0</v>
      </c>
      <c r="AP994" s="249">
        <v>0</v>
      </c>
      <c r="AQ994" s="249">
        <v>0</v>
      </c>
      <c r="AR994" s="249">
        <v>0</v>
      </c>
      <c r="AS994" s="249">
        <v>0</v>
      </c>
      <c r="AT994" s="249">
        <v>0</v>
      </c>
      <c r="AU994" s="249">
        <v>0</v>
      </c>
      <c r="AV994" s="92">
        <v>45199</v>
      </c>
      <c r="AW994" t="s">
        <v>8</v>
      </c>
      <c r="AX994">
        <v>2023</v>
      </c>
      <c r="AY994" t="s">
        <v>181</v>
      </c>
    </row>
    <row r="995" spans="1:51" x14ac:dyDescent="0.25">
      <c r="A995" s="247">
        <v>119</v>
      </c>
      <c r="B995" s="248" t="s">
        <v>101</v>
      </c>
      <c r="C995" s="249">
        <v>0.26</v>
      </c>
      <c r="D995" s="249">
        <v>0</v>
      </c>
      <c r="E995" s="249">
        <v>0</v>
      </c>
      <c r="F995" s="249">
        <v>0</v>
      </c>
      <c r="G995" s="249">
        <v>0</v>
      </c>
      <c r="H995" s="91">
        <v>0</v>
      </c>
      <c r="I995" s="91">
        <v>0</v>
      </c>
      <c r="J995" s="249">
        <v>0</v>
      </c>
      <c r="K995" s="249">
        <v>0</v>
      </c>
      <c r="L995" s="91">
        <v>0</v>
      </c>
      <c r="M995" s="249">
        <v>0</v>
      </c>
      <c r="N995" s="249">
        <v>0</v>
      </c>
      <c r="O995" s="249">
        <v>0</v>
      </c>
      <c r="P995" s="249">
        <v>0</v>
      </c>
      <c r="Q995" s="91">
        <v>0</v>
      </c>
      <c r="R995" s="91">
        <v>0</v>
      </c>
      <c r="S995" s="91">
        <v>0</v>
      </c>
      <c r="T995" s="249">
        <v>0</v>
      </c>
      <c r="U995" s="249">
        <v>0</v>
      </c>
      <c r="V995" s="249">
        <v>0</v>
      </c>
      <c r="W995" s="249">
        <v>0</v>
      </c>
      <c r="X995" s="249">
        <v>0</v>
      </c>
      <c r="Y995" s="249">
        <v>0</v>
      </c>
      <c r="Z995" s="249">
        <v>0</v>
      </c>
      <c r="AA995" s="249">
        <v>0</v>
      </c>
      <c r="AB995" s="249">
        <v>0</v>
      </c>
      <c r="AC995" s="330">
        <v>0</v>
      </c>
      <c r="AD995" s="249">
        <v>0</v>
      </c>
      <c r="AE995" s="249">
        <v>0</v>
      </c>
      <c r="AF995" s="249">
        <v>0</v>
      </c>
      <c r="AG995" s="249">
        <v>0</v>
      </c>
      <c r="AH995" s="249">
        <v>0</v>
      </c>
      <c r="AI995" s="249">
        <v>0</v>
      </c>
      <c r="AJ995" s="249">
        <v>0</v>
      </c>
      <c r="AK995" s="249">
        <v>0.26</v>
      </c>
      <c r="AL995" s="249">
        <v>0</v>
      </c>
      <c r="AM995" s="91">
        <v>0</v>
      </c>
      <c r="AN995" s="249">
        <v>0</v>
      </c>
      <c r="AO995" s="249">
        <v>0</v>
      </c>
      <c r="AP995" s="249">
        <v>0</v>
      </c>
      <c r="AQ995" s="249">
        <v>0</v>
      </c>
      <c r="AR995" s="249">
        <v>0</v>
      </c>
      <c r="AS995" s="249">
        <v>0</v>
      </c>
      <c r="AT995" s="249">
        <v>0.26</v>
      </c>
      <c r="AU995" s="249">
        <v>0</v>
      </c>
      <c r="AV995" s="92">
        <v>45199</v>
      </c>
      <c r="AW995" t="s">
        <v>8</v>
      </c>
      <c r="AX995">
        <v>2023</v>
      </c>
      <c r="AY995" t="s">
        <v>189</v>
      </c>
    </row>
    <row r="996" spans="1:51" x14ac:dyDescent="0.25">
      <c r="A996" s="247">
        <v>108</v>
      </c>
      <c r="B996" s="248" t="s">
        <v>102</v>
      </c>
      <c r="C996" s="249">
        <v>3195294.8200000003</v>
      </c>
      <c r="D996" s="249">
        <v>8988.0400000000009</v>
      </c>
      <c r="E996" s="249">
        <v>0</v>
      </c>
      <c r="F996" s="249">
        <v>0</v>
      </c>
      <c r="G996" s="249">
        <v>20514.05</v>
      </c>
      <c r="H996" s="91">
        <v>0</v>
      </c>
      <c r="I996" s="91">
        <v>0</v>
      </c>
      <c r="J996" s="249">
        <v>45540.36</v>
      </c>
      <c r="K996" s="249">
        <v>211298.04</v>
      </c>
      <c r="L996" s="91">
        <v>0</v>
      </c>
      <c r="M996" s="249">
        <v>929211.45000000007</v>
      </c>
      <c r="N996" s="249">
        <v>10682.2</v>
      </c>
      <c r="O996" s="249">
        <v>939893.65</v>
      </c>
      <c r="P996" s="249">
        <v>74774.799999999988</v>
      </c>
      <c r="Q996" s="91">
        <v>0</v>
      </c>
      <c r="R996" s="91">
        <v>0</v>
      </c>
      <c r="S996" s="91">
        <v>0</v>
      </c>
      <c r="T996" s="249">
        <v>1301008.9400000002</v>
      </c>
      <c r="U996" s="249">
        <v>70980</v>
      </c>
      <c r="V996" s="249">
        <v>0</v>
      </c>
      <c r="W996" s="249">
        <v>0</v>
      </c>
      <c r="X996" s="249">
        <v>0</v>
      </c>
      <c r="Y996" s="249">
        <v>0</v>
      </c>
      <c r="Z996" s="249">
        <v>0</v>
      </c>
      <c r="AA996" s="249">
        <v>76297.570000000007</v>
      </c>
      <c r="AB996" s="249">
        <v>0</v>
      </c>
      <c r="AC996" s="330">
        <v>623513.76</v>
      </c>
      <c r="AD996" s="249">
        <v>35900.01</v>
      </c>
      <c r="AE996" s="249">
        <v>976844.92</v>
      </c>
      <c r="AF996" s="249">
        <v>0</v>
      </c>
      <c r="AG996" s="249">
        <v>0</v>
      </c>
      <c r="AH996" s="249">
        <v>0</v>
      </c>
      <c r="AI996" s="249">
        <v>0</v>
      </c>
      <c r="AJ996" s="249">
        <v>4102.05</v>
      </c>
      <c r="AK996" s="249">
        <v>0</v>
      </c>
      <c r="AL996" s="249">
        <v>7168.68</v>
      </c>
      <c r="AM996" s="91">
        <v>0</v>
      </c>
      <c r="AN996" s="249">
        <v>82926.89</v>
      </c>
      <c r="AO996" s="249">
        <v>0</v>
      </c>
      <c r="AP996" s="249">
        <v>0</v>
      </c>
      <c r="AQ996" s="249">
        <v>0</v>
      </c>
      <c r="AR996" s="249">
        <v>0</v>
      </c>
      <c r="AS996" s="249">
        <v>1787638.3100000003</v>
      </c>
      <c r="AT996" s="249">
        <v>106647.57</v>
      </c>
      <c r="AU996" s="249">
        <v>16552</v>
      </c>
      <c r="AV996" s="92">
        <v>45199</v>
      </c>
      <c r="AW996" t="s">
        <v>8</v>
      </c>
      <c r="AX996">
        <v>2023</v>
      </c>
      <c r="AY996" t="s">
        <v>183</v>
      </c>
    </row>
    <row r="997" spans="1:51" x14ac:dyDescent="0.25">
      <c r="A997" s="247">
        <v>93</v>
      </c>
      <c r="B997" s="248" t="s">
        <v>103</v>
      </c>
      <c r="C997" s="249">
        <v>25507356.719999999</v>
      </c>
      <c r="D997" s="249">
        <v>0</v>
      </c>
      <c r="E997" s="249">
        <v>0</v>
      </c>
      <c r="F997" s="249">
        <v>0</v>
      </c>
      <c r="G997" s="249">
        <v>44223.07</v>
      </c>
      <c r="H997" s="91">
        <v>0</v>
      </c>
      <c r="I997" s="91">
        <v>0</v>
      </c>
      <c r="J997" s="249">
        <v>7324.95</v>
      </c>
      <c r="K997" s="249">
        <v>95353.29</v>
      </c>
      <c r="L997" s="91">
        <v>0</v>
      </c>
      <c r="M997" s="249">
        <v>8.27</v>
      </c>
      <c r="N997" s="249">
        <v>0</v>
      </c>
      <c r="O997" s="249">
        <v>8.27</v>
      </c>
      <c r="P997" s="249">
        <v>137330</v>
      </c>
      <c r="Q997" s="91">
        <v>0</v>
      </c>
      <c r="R997" s="91">
        <v>0</v>
      </c>
      <c r="S997" s="91">
        <v>0</v>
      </c>
      <c r="T997" s="249">
        <v>284239.57999999996</v>
      </c>
      <c r="U997" s="249">
        <v>127196.55</v>
      </c>
      <c r="V997" s="249">
        <v>57602.65</v>
      </c>
      <c r="W997" s="249">
        <v>0</v>
      </c>
      <c r="X997" s="249">
        <v>536454.94999999995</v>
      </c>
      <c r="Y997" s="249">
        <v>19853.43</v>
      </c>
      <c r="Z997" s="249">
        <v>0</v>
      </c>
      <c r="AA997" s="249">
        <v>0</v>
      </c>
      <c r="AB997" s="249">
        <v>0</v>
      </c>
      <c r="AC997" s="330">
        <v>0</v>
      </c>
      <c r="AD997" s="249">
        <v>0</v>
      </c>
      <c r="AE997" s="249">
        <v>15211</v>
      </c>
      <c r="AF997" s="249">
        <v>0</v>
      </c>
      <c r="AG997" s="249">
        <v>0</v>
      </c>
      <c r="AH997" s="249">
        <v>0</v>
      </c>
      <c r="AI997" s="249">
        <v>0</v>
      </c>
      <c r="AJ997" s="249">
        <v>580249.31000000006</v>
      </c>
      <c r="AK997" s="249">
        <v>501038.64</v>
      </c>
      <c r="AL997" s="249">
        <v>916531.14</v>
      </c>
      <c r="AM997" s="91">
        <v>0</v>
      </c>
      <c r="AN997" s="249">
        <v>1654208.45</v>
      </c>
      <c r="AO997" s="249">
        <v>0</v>
      </c>
      <c r="AP997" s="249">
        <v>13288.2</v>
      </c>
      <c r="AQ997" s="249">
        <v>0</v>
      </c>
      <c r="AR997" s="249">
        <v>0</v>
      </c>
      <c r="AS997" s="249">
        <v>1336567.8900000001</v>
      </c>
      <c r="AT997" s="249">
        <v>23886549.25</v>
      </c>
      <c r="AU997" s="249">
        <v>20801482.82</v>
      </c>
      <c r="AV997" s="92">
        <v>45199</v>
      </c>
      <c r="AW997" t="s">
        <v>8</v>
      </c>
      <c r="AX997">
        <v>2023</v>
      </c>
      <c r="AY997" t="s">
        <v>175</v>
      </c>
    </row>
    <row r="998" spans="1:51" x14ac:dyDescent="0.25">
      <c r="A998" s="247">
        <v>32</v>
      </c>
      <c r="B998" s="248" t="s">
        <v>104</v>
      </c>
      <c r="C998" s="249">
        <v>122077.86</v>
      </c>
      <c r="D998" s="249">
        <v>0</v>
      </c>
      <c r="E998" s="249">
        <v>0</v>
      </c>
      <c r="F998" s="249">
        <v>0</v>
      </c>
      <c r="G998" s="249">
        <v>0</v>
      </c>
      <c r="H998" s="91">
        <v>0</v>
      </c>
      <c r="I998" s="91">
        <v>0</v>
      </c>
      <c r="J998" s="249">
        <v>0</v>
      </c>
      <c r="K998" s="249">
        <v>0</v>
      </c>
      <c r="L998" s="91">
        <v>0</v>
      </c>
      <c r="M998" s="249">
        <v>0</v>
      </c>
      <c r="N998" s="249">
        <v>0</v>
      </c>
      <c r="O998" s="249">
        <v>0</v>
      </c>
      <c r="P998" s="249">
        <v>0</v>
      </c>
      <c r="Q998" s="91">
        <v>0</v>
      </c>
      <c r="R998" s="91">
        <v>0</v>
      </c>
      <c r="S998" s="91">
        <v>0</v>
      </c>
      <c r="T998" s="249">
        <v>0</v>
      </c>
      <c r="U998" s="249">
        <v>0</v>
      </c>
      <c r="V998" s="249">
        <v>0</v>
      </c>
      <c r="W998" s="249">
        <v>0</v>
      </c>
      <c r="X998" s="249">
        <v>0</v>
      </c>
      <c r="Y998" s="249">
        <v>0</v>
      </c>
      <c r="Z998" s="249">
        <v>0</v>
      </c>
      <c r="AA998" s="249">
        <v>0</v>
      </c>
      <c r="AB998" s="249">
        <v>0</v>
      </c>
      <c r="AC998" s="330">
        <v>0</v>
      </c>
      <c r="AD998" s="249">
        <v>0</v>
      </c>
      <c r="AE998" s="249">
        <v>0</v>
      </c>
      <c r="AF998" s="249">
        <v>0</v>
      </c>
      <c r="AG998" s="249">
        <v>0</v>
      </c>
      <c r="AH998" s="249">
        <v>0</v>
      </c>
      <c r="AI998" s="249">
        <v>0</v>
      </c>
      <c r="AJ998" s="249">
        <v>0</v>
      </c>
      <c r="AK998" s="249">
        <v>0</v>
      </c>
      <c r="AL998" s="249">
        <v>0</v>
      </c>
      <c r="AM998" s="91">
        <v>0</v>
      </c>
      <c r="AN998" s="249">
        <v>0</v>
      </c>
      <c r="AO998" s="249">
        <v>0</v>
      </c>
      <c r="AP998" s="249">
        <v>0</v>
      </c>
      <c r="AQ998" s="249">
        <v>0</v>
      </c>
      <c r="AR998" s="249">
        <v>0</v>
      </c>
      <c r="AS998" s="249">
        <v>0</v>
      </c>
      <c r="AT998" s="249">
        <v>122077.86</v>
      </c>
      <c r="AU998" s="249">
        <v>122077.86</v>
      </c>
      <c r="AV998" s="92">
        <v>45230</v>
      </c>
      <c r="AW998" t="s">
        <v>9</v>
      </c>
      <c r="AX998">
        <v>2023</v>
      </c>
      <c r="AY998" t="s">
        <v>287</v>
      </c>
    </row>
    <row r="999" spans="1:51" x14ac:dyDescent="0.25">
      <c r="A999" s="247">
        <v>107</v>
      </c>
      <c r="B999" s="248" t="s">
        <v>60</v>
      </c>
      <c r="C999" s="249">
        <v>384493016.81</v>
      </c>
      <c r="D999" s="249">
        <v>1100.8399999999999</v>
      </c>
      <c r="E999" s="249">
        <v>0</v>
      </c>
      <c r="F999" s="249">
        <v>0</v>
      </c>
      <c r="G999" s="249">
        <v>-313900.23000000004</v>
      </c>
      <c r="H999" s="91">
        <v>0</v>
      </c>
      <c r="I999" s="91">
        <v>0</v>
      </c>
      <c r="J999" s="249">
        <v>1437314.34</v>
      </c>
      <c r="K999" s="249">
        <v>2411298.2999999998</v>
      </c>
      <c r="L999" s="91">
        <v>0</v>
      </c>
      <c r="M999" s="249">
        <v>9686271.209999999</v>
      </c>
      <c r="N999" s="249">
        <v>237495862.77000001</v>
      </c>
      <c r="O999" s="249">
        <v>247182133.98000002</v>
      </c>
      <c r="P999" s="249">
        <v>2065690.03</v>
      </c>
      <c r="Q999" s="91">
        <v>0</v>
      </c>
      <c r="R999" s="91">
        <v>0</v>
      </c>
      <c r="S999" s="91">
        <v>0</v>
      </c>
      <c r="T999" s="249">
        <v>252783637.26000002</v>
      </c>
      <c r="U999" s="249">
        <v>272826.43</v>
      </c>
      <c r="V999" s="249">
        <v>103076.75</v>
      </c>
      <c r="W999" s="249">
        <v>14424.65</v>
      </c>
      <c r="X999" s="249">
        <v>1685511.79</v>
      </c>
      <c r="Y999" s="249">
        <v>25089</v>
      </c>
      <c r="Z999" s="249">
        <v>0</v>
      </c>
      <c r="AA999" s="249">
        <v>2788859.51</v>
      </c>
      <c r="AB999" s="249">
        <v>0</v>
      </c>
      <c r="AC999" s="330">
        <v>9577481.4299999997</v>
      </c>
      <c r="AD999" s="249">
        <v>9378290.1300000008</v>
      </c>
      <c r="AE999" s="249">
        <v>7153530.4500000002</v>
      </c>
      <c r="AF999" s="249">
        <v>0</v>
      </c>
      <c r="AG999" s="249">
        <v>0</v>
      </c>
      <c r="AH999" s="249">
        <v>0</v>
      </c>
      <c r="AI999" s="249">
        <v>0</v>
      </c>
      <c r="AJ999" s="249">
        <v>64188656.82</v>
      </c>
      <c r="AK999" s="249">
        <v>6139713.3600000003</v>
      </c>
      <c r="AL999" s="249">
        <v>1528480.91</v>
      </c>
      <c r="AM999" s="91">
        <v>0</v>
      </c>
      <c r="AN999" s="249">
        <v>4932950.9000000004</v>
      </c>
      <c r="AO999" s="249">
        <v>0</v>
      </c>
      <c r="AP999" s="249">
        <v>0</v>
      </c>
      <c r="AQ999" s="249">
        <v>0</v>
      </c>
      <c r="AR999" s="249">
        <v>0</v>
      </c>
      <c r="AS999" s="249">
        <v>95187746.959999993</v>
      </c>
      <c r="AT999" s="249">
        <v>36521632.590000004</v>
      </c>
      <c r="AU999" s="249">
        <v>23920487.420000002</v>
      </c>
      <c r="AV999" s="92">
        <v>45230</v>
      </c>
      <c r="AW999" t="s">
        <v>9</v>
      </c>
      <c r="AX999">
        <v>2023</v>
      </c>
      <c r="AY999" t="s">
        <v>160</v>
      </c>
    </row>
    <row r="1000" spans="1:51" x14ac:dyDescent="0.25">
      <c r="A1000" s="247">
        <v>66</v>
      </c>
      <c r="B1000" s="248" t="s">
        <v>61</v>
      </c>
      <c r="C1000" s="249">
        <v>20395198.969999999</v>
      </c>
      <c r="D1000" s="249">
        <v>0</v>
      </c>
      <c r="E1000" s="249">
        <v>0</v>
      </c>
      <c r="F1000" s="249">
        <v>0</v>
      </c>
      <c r="G1000" s="249">
        <v>0</v>
      </c>
      <c r="H1000" s="91">
        <v>0</v>
      </c>
      <c r="I1000" s="91">
        <v>0</v>
      </c>
      <c r="J1000" s="249">
        <v>0</v>
      </c>
      <c r="K1000" s="249">
        <v>1029730.31</v>
      </c>
      <c r="L1000" s="91">
        <v>0</v>
      </c>
      <c r="M1000" s="249">
        <v>0</v>
      </c>
      <c r="N1000" s="249">
        <v>0</v>
      </c>
      <c r="O1000" s="249">
        <v>0</v>
      </c>
      <c r="P1000" s="249">
        <v>0</v>
      </c>
      <c r="Q1000" s="91">
        <v>0</v>
      </c>
      <c r="R1000" s="91">
        <v>0</v>
      </c>
      <c r="S1000" s="91">
        <v>0</v>
      </c>
      <c r="T1000" s="249">
        <v>1029730.31</v>
      </c>
      <c r="U1000" s="249">
        <v>1666307.3</v>
      </c>
      <c r="V1000" s="249">
        <v>4587991.43</v>
      </c>
      <c r="W1000" s="249">
        <v>0</v>
      </c>
      <c r="X1000" s="249">
        <v>6656914.2000000002</v>
      </c>
      <c r="Y1000" s="249">
        <v>0</v>
      </c>
      <c r="Z1000" s="249">
        <v>0</v>
      </c>
      <c r="AA1000" s="249">
        <v>0</v>
      </c>
      <c r="AB1000" s="249">
        <v>0</v>
      </c>
      <c r="AC1000" s="330">
        <v>0</v>
      </c>
      <c r="AD1000" s="249">
        <v>0</v>
      </c>
      <c r="AE1000" s="249">
        <v>0</v>
      </c>
      <c r="AF1000" s="249">
        <v>0</v>
      </c>
      <c r="AG1000" s="249">
        <v>0</v>
      </c>
      <c r="AH1000" s="249">
        <v>0</v>
      </c>
      <c r="AI1000" s="249">
        <v>0</v>
      </c>
      <c r="AJ1000" s="249">
        <v>0</v>
      </c>
      <c r="AK1000" s="249">
        <v>0</v>
      </c>
      <c r="AL1000" s="249">
        <v>1178487.01</v>
      </c>
      <c r="AM1000" s="91">
        <v>0</v>
      </c>
      <c r="AN1000" s="249">
        <v>3274394.68</v>
      </c>
      <c r="AO1000" s="249">
        <v>2001374.04</v>
      </c>
      <c r="AP1000" s="249">
        <v>0</v>
      </c>
      <c r="AQ1000" s="249">
        <v>0</v>
      </c>
      <c r="AR1000" s="249">
        <v>0</v>
      </c>
      <c r="AS1000" s="249">
        <v>12911212.93</v>
      </c>
      <c r="AT1000" s="249">
        <v>6454255.7300000004</v>
      </c>
      <c r="AU1000" s="249">
        <v>0</v>
      </c>
      <c r="AV1000" s="92">
        <v>45230</v>
      </c>
      <c r="AW1000" t="s">
        <v>9</v>
      </c>
      <c r="AX1000">
        <v>2023</v>
      </c>
      <c r="AY1000" t="s">
        <v>178</v>
      </c>
    </row>
    <row r="1001" spans="1:51" x14ac:dyDescent="0.25">
      <c r="A1001" s="247">
        <v>44</v>
      </c>
      <c r="B1001" s="248" t="s">
        <v>62</v>
      </c>
      <c r="C1001" s="249">
        <v>56126690.260000005</v>
      </c>
      <c r="D1001" s="249">
        <v>24420.940000000002</v>
      </c>
      <c r="E1001" s="249">
        <v>0</v>
      </c>
      <c r="F1001" s="249">
        <v>0</v>
      </c>
      <c r="G1001" s="249">
        <v>304935.96999999997</v>
      </c>
      <c r="H1001" s="91">
        <v>0</v>
      </c>
      <c r="I1001" s="91">
        <v>0</v>
      </c>
      <c r="J1001" s="249">
        <v>219165.55</v>
      </c>
      <c r="K1001" s="249">
        <v>4088162.19</v>
      </c>
      <c r="L1001" s="91">
        <v>0</v>
      </c>
      <c r="M1001" s="249">
        <v>15334094.49</v>
      </c>
      <c r="N1001" s="249">
        <v>20604988.989999998</v>
      </c>
      <c r="O1001" s="249">
        <v>35939083.479999997</v>
      </c>
      <c r="P1001" s="249">
        <v>1115474.3199999998</v>
      </c>
      <c r="Q1001" s="91">
        <v>0</v>
      </c>
      <c r="R1001" s="91">
        <v>0</v>
      </c>
      <c r="S1001" s="91">
        <v>0</v>
      </c>
      <c r="T1001" s="249">
        <v>41691242.450000003</v>
      </c>
      <c r="U1001" s="249">
        <v>391608.33</v>
      </c>
      <c r="V1001" s="249">
        <v>253362.14</v>
      </c>
      <c r="W1001" s="249">
        <v>297269.65000000002</v>
      </c>
      <c r="X1001" s="249">
        <v>0</v>
      </c>
      <c r="Y1001" s="249">
        <v>153356.18</v>
      </c>
      <c r="Z1001" s="249">
        <v>0</v>
      </c>
      <c r="AA1001" s="249">
        <v>3873.87</v>
      </c>
      <c r="AB1001" s="249">
        <v>0</v>
      </c>
      <c r="AC1001" s="330">
        <v>1639331.99</v>
      </c>
      <c r="AD1001" s="249">
        <v>1442065.08</v>
      </c>
      <c r="AE1001" s="249">
        <v>32119.54</v>
      </c>
      <c r="AF1001" s="249">
        <v>0</v>
      </c>
      <c r="AG1001" s="249">
        <v>0</v>
      </c>
      <c r="AH1001" s="249">
        <v>0</v>
      </c>
      <c r="AI1001" s="249">
        <v>0</v>
      </c>
      <c r="AJ1001" s="249">
        <v>134139</v>
      </c>
      <c r="AK1001" s="249">
        <v>4908950.68</v>
      </c>
      <c r="AL1001" s="249">
        <v>409765.82</v>
      </c>
      <c r="AM1001" s="91">
        <v>0</v>
      </c>
      <c r="AN1001" s="249">
        <v>953315.06</v>
      </c>
      <c r="AO1001" s="249">
        <v>0</v>
      </c>
      <c r="AP1001" s="249">
        <v>98092.569999999992</v>
      </c>
      <c r="AQ1001" s="249">
        <v>0</v>
      </c>
      <c r="AR1001" s="249">
        <v>0</v>
      </c>
      <c r="AS1001" s="249">
        <v>4347125.78</v>
      </c>
      <c r="AT1001" s="249">
        <v>10088322.030000001</v>
      </c>
      <c r="AU1001" s="249">
        <v>3718197.9</v>
      </c>
      <c r="AV1001" s="92">
        <v>45230</v>
      </c>
      <c r="AW1001" t="s">
        <v>9</v>
      </c>
      <c r="AX1001">
        <v>2023</v>
      </c>
      <c r="AY1001" t="s">
        <v>167</v>
      </c>
    </row>
    <row r="1002" spans="1:51" x14ac:dyDescent="0.25">
      <c r="A1002" s="247">
        <v>113</v>
      </c>
      <c r="B1002" s="248" t="s">
        <v>63</v>
      </c>
      <c r="C1002" s="249">
        <v>42961770.070000008</v>
      </c>
      <c r="D1002" s="249">
        <v>0</v>
      </c>
      <c r="E1002" s="249">
        <v>0</v>
      </c>
      <c r="F1002" s="249">
        <v>0</v>
      </c>
      <c r="G1002" s="249">
        <v>1477288.13</v>
      </c>
      <c r="H1002" s="91">
        <v>0</v>
      </c>
      <c r="I1002" s="91">
        <v>0</v>
      </c>
      <c r="J1002" s="249">
        <v>143819.22</v>
      </c>
      <c r="K1002" s="249">
        <v>85738.290000000008</v>
      </c>
      <c r="L1002" s="91">
        <v>0</v>
      </c>
      <c r="M1002" s="249">
        <v>7461356.4100000001</v>
      </c>
      <c r="N1002" s="249">
        <v>24753151.07</v>
      </c>
      <c r="O1002" s="249">
        <v>32214507.48</v>
      </c>
      <c r="P1002" s="249">
        <v>414754.85000000003</v>
      </c>
      <c r="Q1002" s="91">
        <v>0</v>
      </c>
      <c r="R1002" s="91">
        <v>0</v>
      </c>
      <c r="S1002" s="91">
        <v>0</v>
      </c>
      <c r="T1002" s="249">
        <v>34336107.970000006</v>
      </c>
      <c r="U1002" s="249">
        <v>227240.98</v>
      </c>
      <c r="V1002" s="249">
        <v>68399.67</v>
      </c>
      <c r="W1002" s="249">
        <v>0</v>
      </c>
      <c r="X1002" s="249">
        <v>267581.7</v>
      </c>
      <c r="Y1002" s="249">
        <v>24847.200000000001</v>
      </c>
      <c r="Z1002" s="249">
        <v>0</v>
      </c>
      <c r="AA1002" s="249">
        <v>2451392.4700000002</v>
      </c>
      <c r="AB1002" s="249">
        <v>0</v>
      </c>
      <c r="AC1002" s="330">
        <v>1896953.1700000002</v>
      </c>
      <c r="AD1002" s="249">
        <v>414231.46</v>
      </c>
      <c r="AE1002" s="249">
        <v>824496.88000000012</v>
      </c>
      <c r="AF1002" s="249">
        <v>0</v>
      </c>
      <c r="AG1002" s="249">
        <v>0</v>
      </c>
      <c r="AH1002" s="249">
        <v>0</v>
      </c>
      <c r="AI1002" s="249">
        <v>0</v>
      </c>
      <c r="AJ1002" s="249">
        <v>10054</v>
      </c>
      <c r="AK1002" s="249">
        <v>1279941.6399999999</v>
      </c>
      <c r="AL1002" s="249">
        <v>47254.78</v>
      </c>
      <c r="AM1002" s="91">
        <v>0</v>
      </c>
      <c r="AN1002" s="249">
        <v>1056489.6000000001</v>
      </c>
      <c r="AO1002" s="249">
        <v>0</v>
      </c>
      <c r="AP1002" s="249">
        <v>11026.45</v>
      </c>
      <c r="AQ1002" s="249">
        <v>0</v>
      </c>
      <c r="AR1002" s="249">
        <v>0</v>
      </c>
      <c r="AS1002" s="249">
        <v>6185197.5300000003</v>
      </c>
      <c r="AT1002" s="249">
        <v>2440464.5700000003</v>
      </c>
      <c r="AU1002" s="249">
        <v>45752.1</v>
      </c>
      <c r="AV1002" s="92">
        <v>45230</v>
      </c>
      <c r="AW1002" t="s">
        <v>9</v>
      </c>
      <c r="AX1002">
        <v>2023</v>
      </c>
      <c r="AY1002" t="s">
        <v>171</v>
      </c>
    </row>
    <row r="1003" spans="1:51" x14ac:dyDescent="0.25">
      <c r="A1003" s="247">
        <v>98</v>
      </c>
      <c r="B1003" s="248" t="s">
        <v>64</v>
      </c>
      <c r="C1003" s="249">
        <v>99184373.400000006</v>
      </c>
      <c r="D1003" s="249">
        <v>287555.12</v>
      </c>
      <c r="E1003" s="249">
        <v>0</v>
      </c>
      <c r="F1003" s="249">
        <v>0</v>
      </c>
      <c r="G1003" s="249">
        <v>245394.9</v>
      </c>
      <c r="H1003" s="91">
        <v>0</v>
      </c>
      <c r="I1003" s="91">
        <v>0</v>
      </c>
      <c r="J1003" s="249">
        <v>3217567.8000000003</v>
      </c>
      <c r="K1003" s="249">
        <v>1594639.8299999998</v>
      </c>
      <c r="L1003" s="91">
        <v>0</v>
      </c>
      <c r="M1003" s="249">
        <v>42437465.479999997</v>
      </c>
      <c r="N1003" s="249">
        <v>3247284</v>
      </c>
      <c r="O1003" s="249">
        <v>45684749.479999997</v>
      </c>
      <c r="P1003" s="249">
        <v>553472.9</v>
      </c>
      <c r="Q1003" s="91">
        <v>0</v>
      </c>
      <c r="R1003" s="91">
        <v>0</v>
      </c>
      <c r="S1003" s="91">
        <v>0</v>
      </c>
      <c r="T1003" s="249">
        <v>51583380.029999994</v>
      </c>
      <c r="U1003" s="249">
        <v>145737.38</v>
      </c>
      <c r="V1003" s="249">
        <v>98673.08</v>
      </c>
      <c r="W1003" s="249">
        <v>0</v>
      </c>
      <c r="X1003" s="249">
        <v>405244.92</v>
      </c>
      <c r="Y1003" s="249">
        <v>29454.42</v>
      </c>
      <c r="Z1003" s="249">
        <v>0</v>
      </c>
      <c r="AA1003" s="249">
        <v>810347.42</v>
      </c>
      <c r="AB1003" s="249">
        <v>0</v>
      </c>
      <c r="AC1003" s="330">
        <v>12971190.890000001</v>
      </c>
      <c r="AD1003" s="249">
        <v>2759372.13</v>
      </c>
      <c r="AE1003" s="249">
        <v>1451835.09</v>
      </c>
      <c r="AF1003" s="249">
        <v>0</v>
      </c>
      <c r="AG1003" s="249">
        <v>0</v>
      </c>
      <c r="AH1003" s="249">
        <v>0</v>
      </c>
      <c r="AI1003" s="249">
        <v>0</v>
      </c>
      <c r="AJ1003" s="249">
        <v>5904246.5899999999</v>
      </c>
      <c r="AK1003" s="249">
        <v>4306246.8099999996</v>
      </c>
      <c r="AL1003" s="249">
        <v>613998.37</v>
      </c>
      <c r="AM1003" s="91">
        <v>0</v>
      </c>
      <c r="AN1003" s="249">
        <v>3344327.41</v>
      </c>
      <c r="AO1003" s="249">
        <v>0</v>
      </c>
      <c r="AP1003" s="249">
        <v>379526.16</v>
      </c>
      <c r="AQ1003" s="249">
        <v>0</v>
      </c>
      <c r="AR1003" s="249">
        <v>0</v>
      </c>
      <c r="AS1003" s="249">
        <v>24576101.920000002</v>
      </c>
      <c r="AT1003" s="249">
        <v>23024891.449999999</v>
      </c>
      <c r="AU1003" s="249">
        <v>14380792.700000001</v>
      </c>
      <c r="AV1003" s="92">
        <v>45230</v>
      </c>
      <c r="AW1003" t="s">
        <v>9</v>
      </c>
      <c r="AX1003">
        <v>2023</v>
      </c>
      <c r="AY1003" t="s">
        <v>165</v>
      </c>
    </row>
    <row r="1004" spans="1:51" x14ac:dyDescent="0.25">
      <c r="A1004" s="247">
        <v>1</v>
      </c>
      <c r="B1004" s="248" t="s">
        <v>65</v>
      </c>
      <c r="C1004" s="249">
        <v>32760611.560000002</v>
      </c>
      <c r="D1004" s="249">
        <v>0</v>
      </c>
      <c r="E1004" s="249">
        <v>0</v>
      </c>
      <c r="F1004" s="249">
        <v>0</v>
      </c>
      <c r="G1004" s="249">
        <v>2982.4</v>
      </c>
      <c r="H1004" s="91">
        <v>0</v>
      </c>
      <c r="I1004" s="91">
        <v>0</v>
      </c>
      <c r="J1004" s="249">
        <v>10201.69</v>
      </c>
      <c r="K1004" s="249">
        <v>14909.89</v>
      </c>
      <c r="L1004" s="91">
        <v>0</v>
      </c>
      <c r="M1004" s="249">
        <v>123803.85</v>
      </c>
      <c r="N1004" s="249">
        <v>1531701.41</v>
      </c>
      <c r="O1004" s="249">
        <v>1655505.26</v>
      </c>
      <c r="P1004" s="249">
        <v>14306.08</v>
      </c>
      <c r="Q1004" s="91">
        <v>0</v>
      </c>
      <c r="R1004" s="91">
        <v>0</v>
      </c>
      <c r="S1004" s="91">
        <v>0</v>
      </c>
      <c r="T1004" s="249">
        <v>1697905.32</v>
      </c>
      <c r="U1004" s="249">
        <v>1369824.05</v>
      </c>
      <c r="V1004" s="249">
        <v>23912.639999999999</v>
      </c>
      <c r="W1004" s="249">
        <v>0</v>
      </c>
      <c r="X1004" s="249">
        <v>0</v>
      </c>
      <c r="Y1004" s="249">
        <v>-31317.97</v>
      </c>
      <c r="Z1004" s="249">
        <v>0</v>
      </c>
      <c r="AA1004" s="249">
        <v>47458.01</v>
      </c>
      <c r="AB1004" s="249">
        <v>0</v>
      </c>
      <c r="AC1004" s="330">
        <v>309364.28000000003</v>
      </c>
      <c r="AD1004" s="249">
        <v>20864852.300000001</v>
      </c>
      <c r="AE1004" s="249">
        <v>42791.35</v>
      </c>
      <c r="AF1004" s="249">
        <v>0</v>
      </c>
      <c r="AG1004" s="249">
        <v>0</v>
      </c>
      <c r="AH1004" s="249">
        <v>0</v>
      </c>
      <c r="AI1004" s="249">
        <v>0</v>
      </c>
      <c r="AJ1004" s="249">
        <v>0</v>
      </c>
      <c r="AK1004" s="249">
        <v>324226.49</v>
      </c>
      <c r="AL1004" s="249">
        <v>169062.23</v>
      </c>
      <c r="AM1004" s="91">
        <v>0</v>
      </c>
      <c r="AN1004" s="249">
        <v>736600.39</v>
      </c>
      <c r="AO1004" s="249">
        <v>0</v>
      </c>
      <c r="AP1004" s="249">
        <v>12070</v>
      </c>
      <c r="AQ1004" s="249">
        <v>0</v>
      </c>
      <c r="AR1004" s="249">
        <v>0</v>
      </c>
      <c r="AS1004" s="249">
        <v>22626884.660000004</v>
      </c>
      <c r="AT1004" s="249">
        <v>8435821.5800000001</v>
      </c>
      <c r="AU1004" s="249">
        <v>7193862.4699999997</v>
      </c>
      <c r="AV1004" s="92">
        <v>45230</v>
      </c>
      <c r="AW1004" t="s">
        <v>9</v>
      </c>
      <c r="AX1004">
        <v>2023</v>
      </c>
      <c r="AY1004" t="s">
        <v>177</v>
      </c>
    </row>
    <row r="1005" spans="1:51" x14ac:dyDescent="0.25">
      <c r="A1005" s="247">
        <v>109</v>
      </c>
      <c r="B1005" s="248" t="s">
        <v>66</v>
      </c>
      <c r="C1005" s="249">
        <v>525581876.46999997</v>
      </c>
      <c r="D1005" s="249">
        <v>20191179.07</v>
      </c>
      <c r="E1005" s="249">
        <v>0</v>
      </c>
      <c r="F1005" s="249">
        <v>0</v>
      </c>
      <c r="G1005" s="249">
        <v>0</v>
      </c>
      <c r="H1005" s="91">
        <v>0</v>
      </c>
      <c r="I1005" s="91">
        <v>0</v>
      </c>
      <c r="J1005" s="249">
        <v>5494667.6899999995</v>
      </c>
      <c r="K1005" s="249">
        <v>6430218.3300000001</v>
      </c>
      <c r="L1005" s="91">
        <v>0</v>
      </c>
      <c r="M1005" s="249">
        <v>177834.38</v>
      </c>
      <c r="N1005" s="249">
        <v>334472270.38999999</v>
      </c>
      <c r="O1005" s="249">
        <v>334650104.76999998</v>
      </c>
      <c r="P1005" s="249">
        <v>25208044.280000001</v>
      </c>
      <c r="Q1005" s="91">
        <v>0</v>
      </c>
      <c r="R1005" s="91">
        <v>0</v>
      </c>
      <c r="S1005" s="91">
        <v>0</v>
      </c>
      <c r="T1005" s="249">
        <v>391974214.13999999</v>
      </c>
      <c r="U1005" s="249">
        <v>8757407.7100000009</v>
      </c>
      <c r="V1005" s="249">
        <v>1744373.74</v>
      </c>
      <c r="W1005" s="249">
        <v>0</v>
      </c>
      <c r="X1005" s="249">
        <v>8294376.6600000001</v>
      </c>
      <c r="Y1005" s="249">
        <v>171217.68999999997</v>
      </c>
      <c r="Z1005" s="249">
        <v>0</v>
      </c>
      <c r="AA1005" s="249">
        <v>40205340.07</v>
      </c>
      <c r="AB1005" s="249">
        <v>0</v>
      </c>
      <c r="AC1005" s="330">
        <v>46274525.509999998</v>
      </c>
      <c r="AD1005" s="249">
        <v>0</v>
      </c>
      <c r="AE1005" s="249">
        <v>93011.95</v>
      </c>
      <c r="AF1005" s="249">
        <v>0</v>
      </c>
      <c r="AG1005" s="249">
        <v>0</v>
      </c>
      <c r="AH1005" s="249">
        <v>0</v>
      </c>
      <c r="AI1005" s="249">
        <v>0</v>
      </c>
      <c r="AJ1005" s="249">
        <v>22371399</v>
      </c>
      <c r="AK1005" s="249">
        <v>3559081.64</v>
      </c>
      <c r="AL1005" s="249">
        <v>688052.38</v>
      </c>
      <c r="AM1005" s="91">
        <v>0</v>
      </c>
      <c r="AN1005" s="249">
        <v>1308122.52</v>
      </c>
      <c r="AO1005" s="249">
        <v>105840.94</v>
      </c>
      <c r="AP1005" s="249">
        <v>2500</v>
      </c>
      <c r="AQ1005" s="249">
        <v>0</v>
      </c>
      <c r="AR1005" s="249">
        <v>0</v>
      </c>
      <c r="AS1005" s="249">
        <v>127911652.33</v>
      </c>
      <c r="AT1005" s="249">
        <v>5696010.0000000009</v>
      </c>
      <c r="AU1005" s="249">
        <v>32412.52</v>
      </c>
      <c r="AV1005" s="92">
        <v>45230</v>
      </c>
      <c r="AW1005" t="s">
        <v>9</v>
      </c>
      <c r="AX1005">
        <v>2023</v>
      </c>
      <c r="AY1005" t="s">
        <v>157</v>
      </c>
    </row>
    <row r="1006" spans="1:51" x14ac:dyDescent="0.25">
      <c r="A1006" s="247">
        <v>25</v>
      </c>
      <c r="B1006" s="248" t="s">
        <v>67</v>
      </c>
      <c r="C1006" s="249">
        <v>35553425.609999999</v>
      </c>
      <c r="D1006" s="249">
        <v>13140405</v>
      </c>
      <c r="E1006" s="249">
        <v>0</v>
      </c>
      <c r="F1006" s="249">
        <v>0</v>
      </c>
      <c r="G1006" s="249">
        <v>0</v>
      </c>
      <c r="H1006" s="91">
        <v>0</v>
      </c>
      <c r="I1006" s="91">
        <v>0</v>
      </c>
      <c r="J1006" s="249">
        <v>0</v>
      </c>
      <c r="K1006" s="249">
        <v>0</v>
      </c>
      <c r="L1006" s="91">
        <v>0</v>
      </c>
      <c r="M1006" s="249">
        <v>0</v>
      </c>
      <c r="N1006" s="249">
        <v>0</v>
      </c>
      <c r="O1006" s="249">
        <v>0</v>
      </c>
      <c r="P1006" s="249">
        <v>22275193.77</v>
      </c>
      <c r="Q1006" s="91">
        <v>0</v>
      </c>
      <c r="R1006" s="91">
        <v>0</v>
      </c>
      <c r="S1006" s="91">
        <v>0</v>
      </c>
      <c r="T1006" s="249">
        <v>35415598.769999996</v>
      </c>
      <c r="U1006" s="249">
        <v>0</v>
      </c>
      <c r="V1006" s="249">
        <v>0</v>
      </c>
      <c r="W1006" s="249">
        <v>0</v>
      </c>
      <c r="X1006" s="249">
        <v>0</v>
      </c>
      <c r="Y1006" s="249">
        <v>0</v>
      </c>
      <c r="Z1006" s="249">
        <v>0</v>
      </c>
      <c r="AA1006" s="249">
        <v>0</v>
      </c>
      <c r="AB1006" s="249">
        <v>0</v>
      </c>
      <c r="AC1006" s="330">
        <v>137826.70000000001</v>
      </c>
      <c r="AD1006" s="249">
        <v>0</v>
      </c>
      <c r="AE1006" s="249">
        <v>0</v>
      </c>
      <c r="AF1006" s="249">
        <v>0</v>
      </c>
      <c r="AG1006" s="249">
        <v>0</v>
      </c>
      <c r="AH1006" s="249">
        <v>0</v>
      </c>
      <c r="AI1006" s="249">
        <v>0</v>
      </c>
      <c r="AJ1006" s="249">
        <v>0</v>
      </c>
      <c r="AK1006" s="249">
        <v>0</v>
      </c>
      <c r="AL1006" s="249">
        <v>0</v>
      </c>
      <c r="AM1006" s="91">
        <v>0</v>
      </c>
      <c r="AN1006" s="249">
        <v>0</v>
      </c>
      <c r="AO1006" s="249">
        <v>0</v>
      </c>
      <c r="AP1006" s="249">
        <v>0</v>
      </c>
      <c r="AQ1006" s="249">
        <v>0</v>
      </c>
      <c r="AR1006" s="249">
        <v>0</v>
      </c>
      <c r="AS1006" s="249">
        <v>137826.70000000001</v>
      </c>
      <c r="AT1006" s="249">
        <v>0</v>
      </c>
      <c r="AU1006" s="249">
        <v>0</v>
      </c>
      <c r="AV1006" s="92">
        <v>45230</v>
      </c>
      <c r="AW1006" t="s">
        <v>9</v>
      </c>
      <c r="AX1006">
        <v>2023</v>
      </c>
      <c r="AY1006" t="s">
        <v>174</v>
      </c>
    </row>
    <row r="1007" spans="1:51" x14ac:dyDescent="0.25">
      <c r="A1007" s="247">
        <v>121</v>
      </c>
      <c r="B1007" s="248" t="s">
        <v>68</v>
      </c>
      <c r="C1007" s="249">
        <v>271979.23</v>
      </c>
      <c r="D1007" s="249">
        <v>0</v>
      </c>
      <c r="E1007" s="249">
        <v>0</v>
      </c>
      <c r="F1007" s="249">
        <v>0</v>
      </c>
      <c r="G1007" s="249">
        <v>0</v>
      </c>
      <c r="H1007" s="91">
        <v>0</v>
      </c>
      <c r="I1007" s="91">
        <v>0</v>
      </c>
      <c r="J1007" s="249">
        <v>0</v>
      </c>
      <c r="K1007" s="249">
        <v>0</v>
      </c>
      <c r="L1007" s="91">
        <v>0</v>
      </c>
      <c r="M1007" s="249">
        <v>0</v>
      </c>
      <c r="N1007" s="249">
        <v>0</v>
      </c>
      <c r="O1007" s="249">
        <v>0</v>
      </c>
      <c r="P1007" s="249">
        <v>0</v>
      </c>
      <c r="Q1007" s="91">
        <v>0</v>
      </c>
      <c r="R1007" s="91">
        <v>0</v>
      </c>
      <c r="S1007" s="91">
        <v>0</v>
      </c>
      <c r="T1007" s="249">
        <v>0</v>
      </c>
      <c r="U1007" s="249">
        <v>50365.82</v>
      </c>
      <c r="V1007" s="249">
        <v>0</v>
      </c>
      <c r="W1007" s="249">
        <v>0</v>
      </c>
      <c r="X1007" s="249">
        <v>0</v>
      </c>
      <c r="Y1007" s="249">
        <v>0</v>
      </c>
      <c r="Z1007" s="249">
        <v>0</v>
      </c>
      <c r="AA1007" s="249">
        <v>0</v>
      </c>
      <c r="AB1007" s="249">
        <v>0</v>
      </c>
      <c r="AC1007" s="330">
        <v>0</v>
      </c>
      <c r="AD1007" s="249">
        <v>0</v>
      </c>
      <c r="AE1007" s="249">
        <v>0</v>
      </c>
      <c r="AF1007" s="249">
        <v>0</v>
      </c>
      <c r="AG1007" s="249">
        <v>0</v>
      </c>
      <c r="AH1007" s="249">
        <v>0</v>
      </c>
      <c r="AI1007" s="249">
        <v>0</v>
      </c>
      <c r="AJ1007" s="249">
        <v>136633.26999999999</v>
      </c>
      <c r="AK1007" s="249">
        <v>67873.38</v>
      </c>
      <c r="AL1007" s="249">
        <v>0</v>
      </c>
      <c r="AM1007" s="91">
        <v>0</v>
      </c>
      <c r="AN1007" s="249">
        <v>16238.15</v>
      </c>
      <c r="AO1007" s="249">
        <v>0</v>
      </c>
      <c r="AP1007" s="249">
        <v>868.61</v>
      </c>
      <c r="AQ1007" s="249">
        <v>0</v>
      </c>
      <c r="AR1007" s="249">
        <v>0</v>
      </c>
      <c r="AS1007" s="249">
        <v>186999.09</v>
      </c>
      <c r="AT1007" s="249">
        <v>84980.14</v>
      </c>
      <c r="AU1007" s="249">
        <v>0</v>
      </c>
      <c r="AV1007" s="92">
        <v>45230</v>
      </c>
      <c r="AW1007" t="s">
        <v>9</v>
      </c>
      <c r="AX1007">
        <v>2023</v>
      </c>
      <c r="AY1007" t="s">
        <v>188</v>
      </c>
    </row>
    <row r="1008" spans="1:51" x14ac:dyDescent="0.25">
      <c r="A1008" s="247">
        <v>122</v>
      </c>
      <c r="B1008" s="248" t="s">
        <v>69</v>
      </c>
      <c r="C1008" s="249">
        <v>21639239.710000001</v>
      </c>
      <c r="D1008" s="249">
        <v>0</v>
      </c>
      <c r="E1008" s="249">
        <v>0</v>
      </c>
      <c r="F1008" s="249">
        <v>0</v>
      </c>
      <c r="G1008" s="249">
        <v>0</v>
      </c>
      <c r="H1008" s="91">
        <v>0</v>
      </c>
      <c r="I1008" s="91">
        <v>0</v>
      </c>
      <c r="J1008" s="249">
        <v>0</v>
      </c>
      <c r="K1008" s="249">
        <v>0</v>
      </c>
      <c r="L1008" s="91">
        <v>0</v>
      </c>
      <c r="M1008" s="249">
        <v>3079974.5300000003</v>
      </c>
      <c r="N1008" s="249">
        <v>746090.41</v>
      </c>
      <c r="O1008" s="249">
        <v>3826064.9400000004</v>
      </c>
      <c r="P1008" s="249">
        <v>7249232.8300000001</v>
      </c>
      <c r="Q1008" s="91">
        <v>0</v>
      </c>
      <c r="R1008" s="91">
        <v>0</v>
      </c>
      <c r="S1008" s="91">
        <v>0</v>
      </c>
      <c r="T1008" s="249">
        <v>11075297.77</v>
      </c>
      <c r="U1008" s="249">
        <v>0</v>
      </c>
      <c r="V1008" s="249">
        <v>0</v>
      </c>
      <c r="W1008" s="249">
        <v>0</v>
      </c>
      <c r="X1008" s="249">
        <v>341680.5</v>
      </c>
      <c r="Y1008" s="249">
        <v>0</v>
      </c>
      <c r="Z1008" s="249">
        <v>0</v>
      </c>
      <c r="AA1008" s="249">
        <v>1176259.58</v>
      </c>
      <c r="AB1008" s="249">
        <v>0</v>
      </c>
      <c r="AC1008" s="330">
        <v>8109909.5300000003</v>
      </c>
      <c r="AD1008" s="249">
        <v>0</v>
      </c>
      <c r="AE1008" s="249">
        <v>40</v>
      </c>
      <c r="AF1008" s="249">
        <v>0</v>
      </c>
      <c r="AG1008" s="249">
        <v>0</v>
      </c>
      <c r="AH1008" s="249">
        <v>0</v>
      </c>
      <c r="AI1008" s="249">
        <v>0</v>
      </c>
      <c r="AJ1008" s="249">
        <v>785546.61</v>
      </c>
      <c r="AK1008" s="249">
        <v>17509.919999999998</v>
      </c>
      <c r="AL1008" s="249">
        <v>0</v>
      </c>
      <c r="AM1008" s="91">
        <v>0</v>
      </c>
      <c r="AN1008" s="249">
        <v>73490.679999999993</v>
      </c>
      <c r="AO1008" s="249">
        <v>0</v>
      </c>
      <c r="AP1008" s="249">
        <v>0</v>
      </c>
      <c r="AQ1008" s="249">
        <v>0</v>
      </c>
      <c r="AR1008" s="249">
        <v>0</v>
      </c>
      <c r="AS1008" s="249">
        <v>10413436.219999999</v>
      </c>
      <c r="AT1008" s="249">
        <v>150505.72</v>
      </c>
      <c r="AU1008" s="249">
        <v>59505.120000000003</v>
      </c>
      <c r="AV1008" s="92">
        <v>45230</v>
      </c>
      <c r="AW1008" t="s">
        <v>9</v>
      </c>
      <c r="AX1008">
        <v>2023</v>
      </c>
      <c r="AY1008" t="s">
        <v>267</v>
      </c>
    </row>
    <row r="1009" spans="1:51" x14ac:dyDescent="0.25">
      <c r="A1009" s="247">
        <v>13</v>
      </c>
      <c r="B1009" s="248" t="s">
        <v>70</v>
      </c>
      <c r="C1009" s="249">
        <v>3916839592.7000003</v>
      </c>
      <c r="D1009" s="249">
        <v>389675.63</v>
      </c>
      <c r="E1009" s="249">
        <v>0</v>
      </c>
      <c r="F1009" s="249">
        <v>0</v>
      </c>
      <c r="G1009" s="249">
        <v>4272155.5299999993</v>
      </c>
      <c r="H1009" s="91">
        <v>0</v>
      </c>
      <c r="I1009" s="91">
        <v>0</v>
      </c>
      <c r="J1009" s="249">
        <v>96192528.879999995</v>
      </c>
      <c r="K1009" s="249">
        <v>63317775.190000005</v>
      </c>
      <c r="L1009" s="91">
        <v>0</v>
      </c>
      <c r="M1009" s="249">
        <v>2267429328.7400002</v>
      </c>
      <c r="N1009" s="249">
        <v>922716995.22000003</v>
      </c>
      <c r="O1009" s="249">
        <v>3190146323.96</v>
      </c>
      <c r="P1009" s="249">
        <v>0</v>
      </c>
      <c r="Q1009" s="91">
        <v>0</v>
      </c>
      <c r="R1009" s="91">
        <v>0</v>
      </c>
      <c r="S1009" s="91">
        <v>0</v>
      </c>
      <c r="T1009" s="249">
        <v>3354318459.1900005</v>
      </c>
      <c r="U1009" s="249">
        <v>12777123.069999998</v>
      </c>
      <c r="V1009" s="249">
        <v>0</v>
      </c>
      <c r="W1009" s="249">
        <v>120877.55</v>
      </c>
      <c r="X1009" s="249">
        <v>3944426.75</v>
      </c>
      <c r="Y1009" s="249">
        <v>1353442.02</v>
      </c>
      <c r="Z1009" s="249">
        <v>0</v>
      </c>
      <c r="AA1009" s="249">
        <v>113229093.63</v>
      </c>
      <c r="AB1009" s="249">
        <v>0</v>
      </c>
      <c r="AC1009" s="330">
        <v>299471592.75</v>
      </c>
      <c r="AD1009" s="249">
        <v>854187.3</v>
      </c>
      <c r="AE1009" s="249">
        <v>3222382.4</v>
      </c>
      <c r="AF1009" s="249">
        <v>0</v>
      </c>
      <c r="AG1009" s="249">
        <v>0</v>
      </c>
      <c r="AH1009" s="249">
        <v>0</v>
      </c>
      <c r="AI1009" s="249">
        <v>0</v>
      </c>
      <c r="AJ1009" s="249">
        <v>1425920.38</v>
      </c>
      <c r="AK1009" s="249">
        <v>44951865.159999996</v>
      </c>
      <c r="AL1009" s="249">
        <v>62859429.329999998</v>
      </c>
      <c r="AM1009" s="91">
        <v>0</v>
      </c>
      <c r="AN1009" s="249">
        <v>17735274.32</v>
      </c>
      <c r="AO1009" s="249">
        <v>0</v>
      </c>
      <c r="AP1009" s="249">
        <v>16292.74</v>
      </c>
      <c r="AQ1009" s="249">
        <v>0</v>
      </c>
      <c r="AR1009" s="249">
        <v>0</v>
      </c>
      <c r="AS1009" s="249">
        <v>436399045.84999996</v>
      </c>
      <c r="AT1009" s="249">
        <v>126122086.64</v>
      </c>
      <c r="AU1009" s="249">
        <v>559225.09</v>
      </c>
      <c r="AV1009" s="92">
        <v>45230</v>
      </c>
      <c r="AW1009" t="s">
        <v>9</v>
      </c>
      <c r="AX1009">
        <v>2023</v>
      </c>
      <c r="AY1009" t="s">
        <v>149</v>
      </c>
    </row>
    <row r="1010" spans="1:51" x14ac:dyDescent="0.25">
      <c r="A1010" s="247">
        <v>110</v>
      </c>
      <c r="B1010" s="248" t="s">
        <v>71</v>
      </c>
      <c r="C1010" s="249">
        <v>34430840.310000002</v>
      </c>
      <c r="D1010" s="249">
        <v>0</v>
      </c>
      <c r="E1010" s="249">
        <v>0</v>
      </c>
      <c r="F1010" s="249">
        <v>0</v>
      </c>
      <c r="G1010" s="249">
        <v>26422.880000000001</v>
      </c>
      <c r="H1010" s="91">
        <v>0</v>
      </c>
      <c r="I1010" s="91">
        <v>0</v>
      </c>
      <c r="J1010" s="249">
        <v>44726.04</v>
      </c>
      <c r="K1010" s="249">
        <v>23658.959999999999</v>
      </c>
      <c r="L1010" s="91">
        <v>0</v>
      </c>
      <c r="M1010" s="249">
        <v>334172.51</v>
      </c>
      <c r="N1010" s="249">
        <v>3817869.69</v>
      </c>
      <c r="O1010" s="249">
        <v>4152042.2</v>
      </c>
      <c r="P1010" s="249">
        <v>140957.23000000001</v>
      </c>
      <c r="Q1010" s="91">
        <v>0</v>
      </c>
      <c r="R1010" s="91">
        <v>0</v>
      </c>
      <c r="S1010" s="91">
        <v>0</v>
      </c>
      <c r="T1010" s="249">
        <v>4387807.3100000005</v>
      </c>
      <c r="U1010" s="249">
        <v>18859.29</v>
      </c>
      <c r="V1010" s="249">
        <v>0</v>
      </c>
      <c r="W1010" s="249">
        <v>0</v>
      </c>
      <c r="X1010" s="249">
        <v>7023.85</v>
      </c>
      <c r="Y1010" s="249">
        <v>799629.35</v>
      </c>
      <c r="Z1010" s="249">
        <v>0</v>
      </c>
      <c r="AA1010" s="249">
        <v>0</v>
      </c>
      <c r="AB1010" s="249">
        <v>0</v>
      </c>
      <c r="AC1010" s="330">
        <v>0</v>
      </c>
      <c r="AD1010" s="249">
        <v>0</v>
      </c>
      <c r="AE1010" s="249">
        <v>19437.46</v>
      </c>
      <c r="AF1010" s="249">
        <v>0</v>
      </c>
      <c r="AG1010" s="249">
        <v>0</v>
      </c>
      <c r="AH1010" s="249">
        <v>0</v>
      </c>
      <c r="AI1010" s="249">
        <v>0</v>
      </c>
      <c r="AJ1010" s="249">
        <v>33048.01</v>
      </c>
      <c r="AK1010" s="249">
        <v>161946.69</v>
      </c>
      <c r="AL1010" s="249">
        <v>636793.27</v>
      </c>
      <c r="AM1010" s="91">
        <v>0</v>
      </c>
      <c r="AN1010" s="249">
        <v>3071362.35</v>
      </c>
      <c r="AO1010" s="249">
        <v>1008655.27</v>
      </c>
      <c r="AP1010" s="249">
        <v>4350</v>
      </c>
      <c r="AQ1010" s="249">
        <v>0</v>
      </c>
      <c r="AR1010" s="249">
        <v>0</v>
      </c>
      <c r="AS1010" s="249">
        <v>877997.96</v>
      </c>
      <c r="AT1010" s="249">
        <v>29165035.039999999</v>
      </c>
      <c r="AU1010" s="249">
        <v>24281927.460000001</v>
      </c>
      <c r="AV1010" s="92">
        <v>45230</v>
      </c>
      <c r="AW1010" t="s">
        <v>9</v>
      </c>
      <c r="AX1010">
        <v>2023</v>
      </c>
      <c r="AY1010" t="s">
        <v>173</v>
      </c>
    </row>
    <row r="1011" spans="1:51" x14ac:dyDescent="0.25">
      <c r="A1011" s="247">
        <v>52</v>
      </c>
      <c r="B1011" s="248" t="s">
        <v>72</v>
      </c>
      <c r="C1011" s="249">
        <v>45038443.760000005</v>
      </c>
      <c r="D1011" s="249">
        <v>0</v>
      </c>
      <c r="E1011" s="249">
        <v>0</v>
      </c>
      <c r="F1011" s="249">
        <v>0</v>
      </c>
      <c r="G1011" s="249">
        <v>75338.64</v>
      </c>
      <c r="H1011" s="91">
        <v>0</v>
      </c>
      <c r="I1011" s="91">
        <v>0</v>
      </c>
      <c r="J1011" s="249">
        <v>0.05</v>
      </c>
      <c r="K1011" s="249">
        <v>301971.05</v>
      </c>
      <c r="L1011" s="91">
        <v>0</v>
      </c>
      <c r="M1011" s="249">
        <v>0</v>
      </c>
      <c r="N1011" s="249">
        <v>0</v>
      </c>
      <c r="O1011" s="249">
        <v>0</v>
      </c>
      <c r="P1011" s="249">
        <v>44403.62</v>
      </c>
      <c r="Q1011" s="91">
        <v>0</v>
      </c>
      <c r="R1011" s="91">
        <v>0</v>
      </c>
      <c r="S1011" s="91">
        <v>0</v>
      </c>
      <c r="T1011" s="249">
        <v>421713.36</v>
      </c>
      <c r="U1011" s="249">
        <v>1579352.75</v>
      </c>
      <c r="V1011" s="249">
        <v>71064.36</v>
      </c>
      <c r="W1011" s="249">
        <v>181477.1</v>
      </c>
      <c r="X1011" s="249">
        <v>6759633.5099999998</v>
      </c>
      <c r="Y1011" s="249">
        <v>356244.57</v>
      </c>
      <c r="Z1011" s="249">
        <v>0</v>
      </c>
      <c r="AA1011" s="249">
        <v>0</v>
      </c>
      <c r="AB1011" s="249">
        <v>0</v>
      </c>
      <c r="AC1011" s="330">
        <v>11438869.76</v>
      </c>
      <c r="AD1011" s="249">
        <v>1008183.39</v>
      </c>
      <c r="AE1011" s="249">
        <v>495380.23</v>
      </c>
      <c r="AF1011" s="249">
        <v>0</v>
      </c>
      <c r="AG1011" s="249">
        <v>0</v>
      </c>
      <c r="AH1011" s="249">
        <v>0</v>
      </c>
      <c r="AI1011" s="249">
        <v>0</v>
      </c>
      <c r="AJ1011" s="249">
        <v>6252366.8799999999</v>
      </c>
      <c r="AK1011" s="249">
        <v>6364186.54</v>
      </c>
      <c r="AL1011" s="249">
        <v>1060085.3600000001</v>
      </c>
      <c r="AM1011" s="91">
        <v>0</v>
      </c>
      <c r="AN1011" s="249">
        <v>6858716.04</v>
      </c>
      <c r="AO1011" s="249">
        <v>28473.4</v>
      </c>
      <c r="AP1011" s="249">
        <v>835370.71</v>
      </c>
      <c r="AQ1011" s="249">
        <v>0</v>
      </c>
      <c r="AR1011" s="249">
        <v>0</v>
      </c>
      <c r="AS1011" s="249">
        <v>28142572.550000001</v>
      </c>
      <c r="AT1011" s="249">
        <v>16474157.850000001</v>
      </c>
      <c r="AU1011" s="249">
        <v>1327325.8</v>
      </c>
      <c r="AV1011" s="92">
        <v>45230</v>
      </c>
      <c r="AW1011" t="s">
        <v>9</v>
      </c>
      <c r="AX1011">
        <v>2023</v>
      </c>
      <c r="AY1011" t="s">
        <v>170</v>
      </c>
    </row>
    <row r="1012" spans="1:51" x14ac:dyDescent="0.25">
      <c r="A1012" s="247">
        <v>96</v>
      </c>
      <c r="B1012" s="248" t="s">
        <v>73</v>
      </c>
      <c r="C1012" s="249">
        <v>732365822.17999995</v>
      </c>
      <c r="D1012" s="249">
        <v>135688.94</v>
      </c>
      <c r="E1012" s="249">
        <v>0</v>
      </c>
      <c r="F1012" s="249">
        <v>0</v>
      </c>
      <c r="G1012" s="249">
        <v>517639.91</v>
      </c>
      <c r="H1012" s="91">
        <v>0</v>
      </c>
      <c r="I1012" s="91">
        <v>0</v>
      </c>
      <c r="J1012" s="249">
        <v>5054599.68</v>
      </c>
      <c r="K1012" s="249">
        <v>3129268.67</v>
      </c>
      <c r="L1012" s="91">
        <v>0</v>
      </c>
      <c r="M1012" s="249">
        <v>298975006.41000003</v>
      </c>
      <c r="N1012" s="249">
        <v>332195129.16000003</v>
      </c>
      <c r="O1012" s="249">
        <v>631170135.57000005</v>
      </c>
      <c r="P1012" s="249">
        <v>4415500.9000000004</v>
      </c>
      <c r="Q1012" s="91">
        <v>0</v>
      </c>
      <c r="R1012" s="91">
        <v>0</v>
      </c>
      <c r="S1012" s="91">
        <v>0</v>
      </c>
      <c r="T1012" s="249">
        <v>644422833.66999996</v>
      </c>
      <c r="U1012" s="249">
        <v>6410292.6600000001</v>
      </c>
      <c r="V1012" s="249">
        <v>1282242.28</v>
      </c>
      <c r="W1012" s="249">
        <v>693743.59000000008</v>
      </c>
      <c r="X1012" s="249">
        <v>3821075.78</v>
      </c>
      <c r="Y1012" s="249">
        <v>446531.3</v>
      </c>
      <c r="Z1012" s="249">
        <v>0</v>
      </c>
      <c r="AA1012" s="249">
        <v>81924.649999999994</v>
      </c>
      <c r="AB1012" s="249">
        <v>0</v>
      </c>
      <c r="AC1012" s="330">
        <v>36442983.230000004</v>
      </c>
      <c r="AD1012" s="249">
        <v>4706536.45</v>
      </c>
      <c r="AE1012" s="249">
        <v>2433657.69</v>
      </c>
      <c r="AF1012" s="249">
        <v>0</v>
      </c>
      <c r="AG1012" s="249">
        <v>0</v>
      </c>
      <c r="AH1012" s="249">
        <v>0</v>
      </c>
      <c r="AI1012" s="249">
        <v>0</v>
      </c>
      <c r="AJ1012" s="249">
        <v>695339.91</v>
      </c>
      <c r="AK1012" s="249">
        <v>4879636.6100000003</v>
      </c>
      <c r="AL1012" s="249">
        <v>3268545.29</v>
      </c>
      <c r="AM1012" s="91">
        <v>0</v>
      </c>
      <c r="AN1012" s="249">
        <v>8005374.3700000001</v>
      </c>
      <c r="AO1012" s="249">
        <v>-13636.6</v>
      </c>
      <c r="AP1012" s="249">
        <v>471759.2</v>
      </c>
      <c r="AQ1012" s="249">
        <v>0</v>
      </c>
      <c r="AR1012" s="249">
        <v>0</v>
      </c>
      <c r="AS1012" s="249">
        <v>57014327.540000007</v>
      </c>
      <c r="AT1012" s="249">
        <v>30928660.969999999</v>
      </c>
      <c r="AU1012" s="249">
        <v>14316982.1</v>
      </c>
      <c r="AV1012" s="92">
        <v>45230</v>
      </c>
      <c r="AW1012" t="s">
        <v>9</v>
      </c>
      <c r="AX1012">
        <v>2023</v>
      </c>
      <c r="AY1012" t="s">
        <v>153</v>
      </c>
    </row>
    <row r="1013" spans="1:51" x14ac:dyDescent="0.25">
      <c r="A1013" s="247">
        <v>103</v>
      </c>
      <c r="B1013" s="248" t="s">
        <v>74</v>
      </c>
      <c r="C1013" s="249">
        <v>2784102.5</v>
      </c>
      <c r="D1013" s="249">
        <v>0</v>
      </c>
      <c r="E1013" s="249">
        <v>0</v>
      </c>
      <c r="F1013" s="249">
        <v>0</v>
      </c>
      <c r="G1013" s="249">
        <v>0</v>
      </c>
      <c r="H1013" s="91">
        <v>0</v>
      </c>
      <c r="I1013" s="91">
        <v>0</v>
      </c>
      <c r="J1013" s="249">
        <v>0</v>
      </c>
      <c r="K1013" s="249">
        <v>0</v>
      </c>
      <c r="L1013" s="91">
        <v>0</v>
      </c>
      <c r="M1013" s="249">
        <v>61435.73</v>
      </c>
      <c r="N1013" s="249">
        <v>0</v>
      </c>
      <c r="O1013" s="249">
        <v>61435.73</v>
      </c>
      <c r="P1013" s="249">
        <v>0</v>
      </c>
      <c r="Q1013" s="91">
        <v>0</v>
      </c>
      <c r="R1013" s="91">
        <v>0</v>
      </c>
      <c r="S1013" s="91">
        <v>0</v>
      </c>
      <c r="T1013" s="249">
        <v>61435.73</v>
      </c>
      <c r="U1013" s="249">
        <v>135292.92000000001</v>
      </c>
      <c r="V1013" s="249">
        <v>0</v>
      </c>
      <c r="W1013" s="249">
        <v>0</v>
      </c>
      <c r="X1013" s="249">
        <v>0</v>
      </c>
      <c r="Y1013" s="249">
        <v>0</v>
      </c>
      <c r="Z1013" s="249">
        <v>0</v>
      </c>
      <c r="AA1013" s="249">
        <v>0</v>
      </c>
      <c r="AB1013" s="249">
        <v>0</v>
      </c>
      <c r="AC1013" s="330">
        <v>3224.83</v>
      </c>
      <c r="AD1013" s="249">
        <v>163488.23000000001</v>
      </c>
      <c r="AE1013" s="249">
        <v>307454.67</v>
      </c>
      <c r="AF1013" s="249">
        <v>0</v>
      </c>
      <c r="AG1013" s="249">
        <v>0</v>
      </c>
      <c r="AH1013" s="249">
        <v>0</v>
      </c>
      <c r="AI1013" s="249">
        <v>0</v>
      </c>
      <c r="AJ1013" s="249">
        <v>0</v>
      </c>
      <c r="AK1013" s="249">
        <v>1865.06</v>
      </c>
      <c r="AL1013" s="249">
        <v>26640.93</v>
      </c>
      <c r="AM1013" s="91">
        <v>0</v>
      </c>
      <c r="AN1013" s="249">
        <v>516280.1</v>
      </c>
      <c r="AO1013" s="249">
        <v>0</v>
      </c>
      <c r="AP1013" s="249">
        <v>11499.19</v>
      </c>
      <c r="AQ1013" s="249">
        <v>0</v>
      </c>
      <c r="AR1013" s="249">
        <v>0</v>
      </c>
      <c r="AS1013" s="249">
        <v>609460.64999999991</v>
      </c>
      <c r="AT1013" s="249">
        <v>2113206.12</v>
      </c>
      <c r="AU1013" s="249">
        <v>1556920.84</v>
      </c>
      <c r="AV1013" s="92">
        <v>45230</v>
      </c>
      <c r="AW1013" t="s">
        <v>9</v>
      </c>
      <c r="AX1013">
        <v>2023</v>
      </c>
      <c r="AY1013" t="s">
        <v>184</v>
      </c>
    </row>
    <row r="1014" spans="1:51" x14ac:dyDescent="0.25">
      <c r="A1014" s="247">
        <v>23</v>
      </c>
      <c r="B1014" s="248" t="s">
        <v>75</v>
      </c>
      <c r="C1014" s="249">
        <v>433764366.36000007</v>
      </c>
      <c r="D1014" s="249">
        <v>966820.65999999992</v>
      </c>
      <c r="E1014" s="249">
        <v>0</v>
      </c>
      <c r="F1014" s="249">
        <v>0</v>
      </c>
      <c r="G1014" s="249">
        <v>574891.69999999995</v>
      </c>
      <c r="H1014" s="91">
        <v>0</v>
      </c>
      <c r="I1014" s="91">
        <v>0</v>
      </c>
      <c r="J1014" s="249">
        <v>7198547.5899999999</v>
      </c>
      <c r="K1014" s="249">
        <v>9015756.0500000007</v>
      </c>
      <c r="L1014" s="91">
        <v>0</v>
      </c>
      <c r="M1014" s="249">
        <v>34199720.710000001</v>
      </c>
      <c r="N1014" s="249">
        <v>99822356.150000006</v>
      </c>
      <c r="O1014" s="249">
        <v>134022076.86000001</v>
      </c>
      <c r="P1014" s="249">
        <v>0</v>
      </c>
      <c r="Q1014" s="91">
        <v>0</v>
      </c>
      <c r="R1014" s="91">
        <v>0</v>
      </c>
      <c r="S1014" s="91">
        <v>0</v>
      </c>
      <c r="T1014" s="249">
        <v>151778092.86000001</v>
      </c>
      <c r="U1014" s="249">
        <v>97757718.469999999</v>
      </c>
      <c r="V1014" s="249">
        <v>37058911.270000003</v>
      </c>
      <c r="W1014" s="249">
        <v>3045017.91</v>
      </c>
      <c r="X1014" s="249">
        <v>14357395.460000001</v>
      </c>
      <c r="Y1014" s="249">
        <v>6187184.0999999996</v>
      </c>
      <c r="Z1014" s="249">
        <v>0</v>
      </c>
      <c r="AA1014" s="249">
        <v>2538489.1799999997</v>
      </c>
      <c r="AB1014" s="249">
        <v>5207411.6100000003</v>
      </c>
      <c r="AC1014" s="330">
        <v>54469459.32</v>
      </c>
      <c r="AD1014" s="249">
        <v>6623813.6100000003</v>
      </c>
      <c r="AE1014" s="249">
        <v>8782969.5299999993</v>
      </c>
      <c r="AF1014" s="249">
        <v>0</v>
      </c>
      <c r="AG1014" s="249">
        <v>0</v>
      </c>
      <c r="AH1014" s="249">
        <v>0</v>
      </c>
      <c r="AI1014" s="249">
        <v>0</v>
      </c>
      <c r="AJ1014" s="249">
        <v>5711307.1200000001</v>
      </c>
      <c r="AK1014" s="249">
        <v>6762571.9299999997</v>
      </c>
      <c r="AL1014" s="249">
        <v>2252475.75</v>
      </c>
      <c r="AM1014" s="91">
        <v>0</v>
      </c>
      <c r="AN1014" s="249">
        <v>18399624.109999999</v>
      </c>
      <c r="AO1014" s="249">
        <v>0</v>
      </c>
      <c r="AP1014" s="249">
        <v>1489694.28</v>
      </c>
      <c r="AQ1014" s="249">
        <v>0</v>
      </c>
      <c r="AR1014" s="249">
        <v>0</v>
      </c>
      <c r="AS1014" s="249">
        <v>241739677.58000004</v>
      </c>
      <c r="AT1014" s="249">
        <v>40246595.920000002</v>
      </c>
      <c r="AU1014" s="249">
        <v>11342229.85</v>
      </c>
      <c r="AV1014" s="92">
        <v>45230</v>
      </c>
      <c r="AW1014" t="s">
        <v>9</v>
      </c>
      <c r="AX1014">
        <v>2023</v>
      </c>
      <c r="AY1014" t="s">
        <v>159</v>
      </c>
    </row>
    <row r="1015" spans="1:51" x14ac:dyDescent="0.25">
      <c r="A1015" s="247">
        <v>62</v>
      </c>
      <c r="B1015" s="248" t="s">
        <v>203</v>
      </c>
      <c r="C1015" s="249">
        <v>54176076.639999993</v>
      </c>
      <c r="D1015" s="249">
        <v>4750014.6100000003</v>
      </c>
      <c r="E1015" s="249">
        <v>0</v>
      </c>
      <c r="F1015" s="249">
        <v>0</v>
      </c>
      <c r="G1015" s="249">
        <v>0</v>
      </c>
      <c r="H1015" s="91">
        <v>0</v>
      </c>
      <c r="I1015" s="91">
        <v>0</v>
      </c>
      <c r="J1015" s="249">
        <v>0</v>
      </c>
      <c r="K1015" s="249">
        <v>0</v>
      </c>
      <c r="L1015" s="91">
        <v>0</v>
      </c>
      <c r="M1015" s="249">
        <v>0</v>
      </c>
      <c r="N1015" s="249">
        <v>0</v>
      </c>
      <c r="O1015" s="249">
        <v>0</v>
      </c>
      <c r="P1015" s="249">
        <v>49404818.549999997</v>
      </c>
      <c r="Q1015" s="91">
        <v>0</v>
      </c>
      <c r="R1015" s="91">
        <v>0</v>
      </c>
      <c r="S1015" s="91">
        <v>0</v>
      </c>
      <c r="T1015" s="249">
        <v>54154833.159999996</v>
      </c>
      <c r="U1015" s="249">
        <v>0</v>
      </c>
      <c r="V1015" s="249">
        <v>0</v>
      </c>
      <c r="W1015" s="249">
        <v>0</v>
      </c>
      <c r="X1015" s="249">
        <v>0</v>
      </c>
      <c r="Y1015" s="249">
        <v>0</v>
      </c>
      <c r="Z1015" s="249">
        <v>0</v>
      </c>
      <c r="AA1015" s="249">
        <v>0</v>
      </c>
      <c r="AB1015" s="249">
        <v>0</v>
      </c>
      <c r="AC1015" s="330">
        <v>0</v>
      </c>
      <c r="AD1015" s="249">
        <v>0</v>
      </c>
      <c r="AE1015" s="249">
        <v>0</v>
      </c>
      <c r="AF1015" s="249">
        <v>0</v>
      </c>
      <c r="AG1015" s="249">
        <v>0</v>
      </c>
      <c r="AH1015" s="249">
        <v>0</v>
      </c>
      <c r="AI1015" s="249">
        <v>0</v>
      </c>
      <c r="AJ1015" s="249">
        <v>0</v>
      </c>
      <c r="AK1015" s="249">
        <v>21243.48</v>
      </c>
      <c r="AL1015" s="249">
        <v>0</v>
      </c>
      <c r="AM1015" s="91">
        <v>0</v>
      </c>
      <c r="AN1015" s="249">
        <v>0</v>
      </c>
      <c r="AO1015" s="249">
        <v>0</v>
      </c>
      <c r="AP1015" s="249">
        <v>0</v>
      </c>
      <c r="AQ1015" s="249">
        <v>0</v>
      </c>
      <c r="AR1015" s="249">
        <v>0</v>
      </c>
      <c r="AS1015" s="249">
        <v>0</v>
      </c>
      <c r="AT1015" s="249">
        <v>21243.48</v>
      </c>
      <c r="AU1015" s="249">
        <v>0</v>
      </c>
      <c r="AV1015" s="92">
        <v>45230</v>
      </c>
      <c r="AW1015" t="s">
        <v>9</v>
      </c>
      <c r="AX1015">
        <v>2023</v>
      </c>
      <c r="AY1015" t="s">
        <v>169</v>
      </c>
    </row>
    <row r="1016" spans="1:51" x14ac:dyDescent="0.25">
      <c r="A1016" s="247">
        <v>114</v>
      </c>
      <c r="B1016" s="248" t="s">
        <v>76</v>
      </c>
      <c r="C1016" s="249">
        <v>715258279.95000005</v>
      </c>
      <c r="D1016" s="249">
        <v>0</v>
      </c>
      <c r="E1016" s="249">
        <v>0</v>
      </c>
      <c r="F1016" s="249">
        <v>0</v>
      </c>
      <c r="G1016" s="249">
        <v>0</v>
      </c>
      <c r="H1016" s="91">
        <v>0</v>
      </c>
      <c r="I1016" s="91">
        <v>0</v>
      </c>
      <c r="J1016" s="249">
        <v>207481.5</v>
      </c>
      <c r="K1016" s="249">
        <v>6595550.0299999993</v>
      </c>
      <c r="L1016" s="91">
        <v>0</v>
      </c>
      <c r="M1016" s="249">
        <v>321061640.22000003</v>
      </c>
      <c r="N1016" s="249">
        <v>167969214.31</v>
      </c>
      <c r="O1016" s="249">
        <v>489030854.53000003</v>
      </c>
      <c r="P1016" s="249">
        <v>213298.22999999998</v>
      </c>
      <c r="Q1016" s="91">
        <v>0</v>
      </c>
      <c r="R1016" s="91">
        <v>0</v>
      </c>
      <c r="S1016" s="91">
        <v>0</v>
      </c>
      <c r="T1016" s="249">
        <v>496047184.29000008</v>
      </c>
      <c r="U1016" s="249">
        <v>10179786.1</v>
      </c>
      <c r="V1016" s="249">
        <v>3831140.8499999996</v>
      </c>
      <c r="W1016" s="249">
        <v>1645114.3199999998</v>
      </c>
      <c r="X1016" s="249">
        <v>45816065.340000004</v>
      </c>
      <c r="Y1016" s="249">
        <v>6812519.1299999999</v>
      </c>
      <c r="Z1016" s="249">
        <v>0</v>
      </c>
      <c r="AA1016" s="249">
        <v>0</v>
      </c>
      <c r="AB1016" s="249">
        <v>0</v>
      </c>
      <c r="AC1016" s="330">
        <v>29371002.719999999</v>
      </c>
      <c r="AD1016" s="249">
        <v>6593500.8999999994</v>
      </c>
      <c r="AE1016" s="249">
        <v>2124943.08</v>
      </c>
      <c r="AF1016" s="249">
        <v>0</v>
      </c>
      <c r="AG1016" s="249">
        <v>0</v>
      </c>
      <c r="AH1016" s="249">
        <v>0</v>
      </c>
      <c r="AI1016" s="249">
        <v>0</v>
      </c>
      <c r="AJ1016" s="249">
        <v>73433584.359999999</v>
      </c>
      <c r="AK1016" s="249">
        <v>7916848.0899999999</v>
      </c>
      <c r="AL1016" s="249">
        <v>1636935.24</v>
      </c>
      <c r="AM1016" s="91">
        <v>0</v>
      </c>
      <c r="AN1016" s="249">
        <v>6448772.3399999999</v>
      </c>
      <c r="AO1016" s="249">
        <v>0</v>
      </c>
      <c r="AP1016" s="249">
        <v>838881.42</v>
      </c>
      <c r="AQ1016" s="249">
        <v>0</v>
      </c>
      <c r="AR1016" s="249">
        <v>0</v>
      </c>
      <c r="AS1016" s="249">
        <v>179807656.80000001</v>
      </c>
      <c r="AT1016" s="249">
        <v>39403438.859999999</v>
      </c>
      <c r="AU1016" s="249">
        <v>22562001.77</v>
      </c>
      <c r="AV1016" s="92">
        <v>45230</v>
      </c>
      <c r="AW1016" t="s">
        <v>9</v>
      </c>
      <c r="AX1016">
        <v>2023</v>
      </c>
      <c r="AY1016" t="s">
        <v>154</v>
      </c>
    </row>
    <row r="1017" spans="1:51" x14ac:dyDescent="0.25">
      <c r="A1017" s="247">
        <v>48</v>
      </c>
      <c r="B1017" s="248" t="s">
        <v>77</v>
      </c>
      <c r="C1017" s="249">
        <v>248171118.74000007</v>
      </c>
      <c r="D1017" s="249">
        <v>139685.69</v>
      </c>
      <c r="E1017" s="249">
        <v>0</v>
      </c>
      <c r="F1017" s="249">
        <v>0</v>
      </c>
      <c r="G1017" s="249">
        <v>742734.28999999992</v>
      </c>
      <c r="H1017" s="91">
        <v>0</v>
      </c>
      <c r="I1017" s="91">
        <v>0</v>
      </c>
      <c r="J1017" s="249">
        <v>3553374.7600000002</v>
      </c>
      <c r="K1017" s="249">
        <v>2192734.8800000004</v>
      </c>
      <c r="L1017" s="91">
        <v>0</v>
      </c>
      <c r="M1017" s="249">
        <v>5494444.2199999997</v>
      </c>
      <c r="N1017" s="249">
        <v>73313191.24000001</v>
      </c>
      <c r="O1017" s="249">
        <v>78807635.460000008</v>
      </c>
      <c r="P1017" s="249">
        <v>9136102.5099999998</v>
      </c>
      <c r="Q1017" s="91">
        <v>0</v>
      </c>
      <c r="R1017" s="91">
        <v>0</v>
      </c>
      <c r="S1017" s="91">
        <v>0</v>
      </c>
      <c r="T1017" s="249">
        <v>94572267.590000018</v>
      </c>
      <c r="U1017" s="249">
        <v>80556.55</v>
      </c>
      <c r="V1017" s="249">
        <v>13339.08</v>
      </c>
      <c r="W1017" s="249">
        <v>0</v>
      </c>
      <c r="X1017" s="249">
        <v>0</v>
      </c>
      <c r="Y1017" s="249">
        <v>45922265.670000002</v>
      </c>
      <c r="Z1017" s="249">
        <v>0</v>
      </c>
      <c r="AA1017" s="249">
        <v>62152714.210000001</v>
      </c>
      <c r="AB1017" s="249">
        <v>0</v>
      </c>
      <c r="AC1017" s="330">
        <v>5071829.57</v>
      </c>
      <c r="AD1017" s="249">
        <v>4399998.76</v>
      </c>
      <c r="AE1017" s="249">
        <v>5506658.9500000002</v>
      </c>
      <c r="AF1017" s="249">
        <v>0</v>
      </c>
      <c r="AG1017" s="249">
        <v>0</v>
      </c>
      <c r="AH1017" s="249">
        <v>0</v>
      </c>
      <c r="AI1017" s="249">
        <v>0</v>
      </c>
      <c r="AJ1017" s="249">
        <v>249203.31</v>
      </c>
      <c r="AK1017" s="249">
        <v>5019241.16</v>
      </c>
      <c r="AL1017" s="249">
        <v>86610.5</v>
      </c>
      <c r="AM1017" s="91">
        <v>0</v>
      </c>
      <c r="AN1017" s="249">
        <v>13868624.73</v>
      </c>
      <c r="AO1017" s="249">
        <v>0</v>
      </c>
      <c r="AP1017" s="249">
        <v>857019.53</v>
      </c>
      <c r="AQ1017" s="249">
        <v>0</v>
      </c>
      <c r="AR1017" s="249">
        <v>0</v>
      </c>
      <c r="AS1017" s="249">
        <v>123396566.10000002</v>
      </c>
      <c r="AT1017" s="249">
        <v>30202285.050000004</v>
      </c>
      <c r="AU1017" s="249">
        <v>10370789.130000001</v>
      </c>
      <c r="AV1017" s="92">
        <v>45230</v>
      </c>
      <c r="AW1017" t="s">
        <v>9</v>
      </c>
      <c r="AX1017">
        <v>2023</v>
      </c>
      <c r="AY1017" t="s">
        <v>163</v>
      </c>
    </row>
    <row r="1018" spans="1:51" x14ac:dyDescent="0.25">
      <c r="A1018" s="247">
        <v>120</v>
      </c>
      <c r="B1018" s="248" t="s">
        <v>78</v>
      </c>
      <c r="C1018" s="249">
        <v>1273631.9500000002</v>
      </c>
      <c r="D1018" s="249">
        <v>0</v>
      </c>
      <c r="E1018" s="249">
        <v>0</v>
      </c>
      <c r="F1018" s="249">
        <v>0</v>
      </c>
      <c r="G1018" s="249">
        <v>33833.11</v>
      </c>
      <c r="H1018" s="91">
        <v>0</v>
      </c>
      <c r="I1018" s="91">
        <v>0</v>
      </c>
      <c r="J1018" s="249">
        <v>0</v>
      </c>
      <c r="K1018" s="249">
        <v>17696.969999999998</v>
      </c>
      <c r="L1018" s="91">
        <v>0</v>
      </c>
      <c r="M1018" s="249">
        <v>0</v>
      </c>
      <c r="N1018" s="249">
        <v>1186004.8500000001</v>
      </c>
      <c r="O1018" s="249">
        <v>1186004.8500000001</v>
      </c>
      <c r="P1018" s="249">
        <v>36097.019999999997</v>
      </c>
      <c r="Q1018" s="91">
        <v>0</v>
      </c>
      <c r="R1018" s="91">
        <v>0</v>
      </c>
      <c r="S1018" s="91">
        <v>0</v>
      </c>
      <c r="T1018" s="249">
        <v>1273631.9500000002</v>
      </c>
      <c r="U1018" s="249">
        <v>0</v>
      </c>
      <c r="V1018" s="249">
        <v>0</v>
      </c>
      <c r="W1018" s="249">
        <v>0</v>
      </c>
      <c r="X1018" s="249">
        <v>0</v>
      </c>
      <c r="Y1018" s="249">
        <v>0</v>
      </c>
      <c r="Z1018" s="249">
        <v>0</v>
      </c>
      <c r="AA1018" s="249">
        <v>0</v>
      </c>
      <c r="AB1018" s="249">
        <v>0</v>
      </c>
      <c r="AC1018" s="330">
        <v>0</v>
      </c>
      <c r="AD1018" s="249">
        <v>0</v>
      </c>
      <c r="AE1018" s="249">
        <v>0</v>
      </c>
      <c r="AF1018" s="249">
        <v>0</v>
      </c>
      <c r="AG1018" s="249">
        <v>0</v>
      </c>
      <c r="AH1018" s="249">
        <v>0</v>
      </c>
      <c r="AI1018" s="249">
        <v>0</v>
      </c>
      <c r="AJ1018" s="249">
        <v>0</v>
      </c>
      <c r="AK1018" s="249">
        <v>0</v>
      </c>
      <c r="AL1018" s="249">
        <v>0</v>
      </c>
      <c r="AM1018" s="91">
        <v>0</v>
      </c>
      <c r="AN1018" s="249">
        <v>0</v>
      </c>
      <c r="AO1018" s="249">
        <v>0</v>
      </c>
      <c r="AP1018" s="249">
        <v>0</v>
      </c>
      <c r="AQ1018" s="249">
        <v>0</v>
      </c>
      <c r="AR1018" s="249">
        <v>0</v>
      </c>
      <c r="AS1018" s="249">
        <v>0</v>
      </c>
      <c r="AT1018" s="249">
        <v>0</v>
      </c>
      <c r="AU1018" s="249">
        <v>0</v>
      </c>
      <c r="AV1018" s="92">
        <v>45230</v>
      </c>
      <c r="AW1018" t="s">
        <v>9</v>
      </c>
      <c r="AX1018">
        <v>2023</v>
      </c>
      <c r="AY1018" t="s">
        <v>187</v>
      </c>
    </row>
    <row r="1019" spans="1:51" x14ac:dyDescent="0.25">
      <c r="A1019" s="247">
        <v>100</v>
      </c>
      <c r="B1019" s="248" t="s">
        <v>79</v>
      </c>
      <c r="C1019" s="249">
        <v>971578009.91999996</v>
      </c>
      <c r="D1019" s="249">
        <v>437831.61</v>
      </c>
      <c r="E1019" s="249">
        <v>0</v>
      </c>
      <c r="F1019" s="249">
        <v>0</v>
      </c>
      <c r="G1019" s="249">
        <v>173072.12</v>
      </c>
      <c r="H1019" s="91">
        <v>0</v>
      </c>
      <c r="I1019" s="91">
        <v>0</v>
      </c>
      <c r="J1019" s="249">
        <v>10973365.469999999</v>
      </c>
      <c r="K1019" s="249">
        <v>3251882.74</v>
      </c>
      <c r="L1019" s="91">
        <v>0</v>
      </c>
      <c r="M1019" s="249">
        <v>555678845.83000004</v>
      </c>
      <c r="N1019" s="249">
        <v>275502481.47000003</v>
      </c>
      <c r="O1019" s="249">
        <v>831181327.30000007</v>
      </c>
      <c r="P1019" s="249">
        <v>8701199.379999999</v>
      </c>
      <c r="Q1019" s="91">
        <v>0</v>
      </c>
      <c r="R1019" s="91">
        <v>0</v>
      </c>
      <c r="S1019" s="91">
        <v>0</v>
      </c>
      <c r="T1019" s="249">
        <v>854718678.62</v>
      </c>
      <c r="U1019" s="249">
        <v>7612451.5199999996</v>
      </c>
      <c r="V1019" s="249">
        <v>395470.34</v>
      </c>
      <c r="W1019" s="249">
        <v>169487.3</v>
      </c>
      <c r="X1019" s="249">
        <v>2866264.25</v>
      </c>
      <c r="Y1019" s="249">
        <v>785022.15</v>
      </c>
      <c r="Z1019" s="249">
        <v>0</v>
      </c>
      <c r="AA1019" s="249">
        <v>0</v>
      </c>
      <c r="AB1019" s="249">
        <v>0</v>
      </c>
      <c r="AC1019" s="330">
        <v>34330057.579999998</v>
      </c>
      <c r="AD1019" s="249">
        <v>3534560.49</v>
      </c>
      <c r="AE1019" s="249">
        <v>52031158.710000001</v>
      </c>
      <c r="AF1019" s="249">
        <v>0</v>
      </c>
      <c r="AG1019" s="249">
        <v>0</v>
      </c>
      <c r="AH1019" s="249">
        <v>0</v>
      </c>
      <c r="AI1019" s="249">
        <v>0</v>
      </c>
      <c r="AJ1019" s="249">
        <v>139386.57</v>
      </c>
      <c r="AK1019" s="249">
        <v>4586524.96</v>
      </c>
      <c r="AL1019" s="249">
        <v>754704.47</v>
      </c>
      <c r="AM1019" s="91">
        <v>0</v>
      </c>
      <c r="AN1019" s="249">
        <v>5345422.84</v>
      </c>
      <c r="AO1019" s="249">
        <v>0</v>
      </c>
      <c r="AP1019" s="249">
        <v>46357.83</v>
      </c>
      <c r="AQ1019" s="249">
        <v>344162.48</v>
      </c>
      <c r="AR1019" s="249">
        <v>0</v>
      </c>
      <c r="AS1019" s="249">
        <v>101863858.91</v>
      </c>
      <c r="AT1019" s="249">
        <v>14995472.390000001</v>
      </c>
      <c r="AU1019" s="249">
        <v>3918299.81</v>
      </c>
      <c r="AV1019" s="92">
        <v>45230</v>
      </c>
      <c r="AW1019" t="s">
        <v>9</v>
      </c>
      <c r="AX1019">
        <v>2023</v>
      </c>
      <c r="AY1019" t="s">
        <v>151</v>
      </c>
    </row>
    <row r="1020" spans="1:51" x14ac:dyDescent="0.25">
      <c r="A1020" s="247">
        <v>127</v>
      </c>
      <c r="B1020" s="248" t="s">
        <v>80</v>
      </c>
      <c r="C1020" s="249">
        <v>1644160.3499999999</v>
      </c>
      <c r="D1020" s="249">
        <v>0</v>
      </c>
      <c r="E1020" s="249">
        <v>0</v>
      </c>
      <c r="F1020" s="249">
        <v>0</v>
      </c>
      <c r="G1020" s="249">
        <v>0</v>
      </c>
      <c r="H1020" s="91">
        <v>0</v>
      </c>
      <c r="I1020" s="91">
        <v>0</v>
      </c>
      <c r="J1020" s="249">
        <v>0</v>
      </c>
      <c r="K1020" s="249">
        <v>0</v>
      </c>
      <c r="L1020" s="91">
        <v>0</v>
      </c>
      <c r="M1020" s="249">
        <v>0</v>
      </c>
      <c r="N1020" s="249">
        <v>0</v>
      </c>
      <c r="O1020" s="249">
        <v>0</v>
      </c>
      <c r="P1020" s="249">
        <v>0</v>
      </c>
      <c r="Q1020" s="91">
        <v>0</v>
      </c>
      <c r="R1020" s="91">
        <v>0</v>
      </c>
      <c r="S1020" s="91">
        <v>0</v>
      </c>
      <c r="T1020" s="249">
        <v>0</v>
      </c>
      <c r="U1020" s="249">
        <v>0</v>
      </c>
      <c r="V1020" s="249">
        <v>0</v>
      </c>
      <c r="W1020" s="249">
        <v>0</v>
      </c>
      <c r="X1020" s="249">
        <v>0</v>
      </c>
      <c r="Y1020" s="249">
        <v>0</v>
      </c>
      <c r="Z1020" s="249">
        <v>0</v>
      </c>
      <c r="AA1020" s="249">
        <v>0</v>
      </c>
      <c r="AB1020" s="249">
        <v>0</v>
      </c>
      <c r="AC1020" s="330">
        <v>0</v>
      </c>
      <c r="AD1020" s="249">
        <v>0</v>
      </c>
      <c r="AE1020" s="249">
        <v>0</v>
      </c>
      <c r="AF1020" s="249">
        <v>0</v>
      </c>
      <c r="AG1020" s="249">
        <v>0</v>
      </c>
      <c r="AH1020" s="249">
        <v>0</v>
      </c>
      <c r="AI1020" s="249">
        <v>0</v>
      </c>
      <c r="AJ1020" s="249">
        <v>0</v>
      </c>
      <c r="AK1020" s="249">
        <v>11393.22</v>
      </c>
      <c r="AL1020" s="249">
        <v>0</v>
      </c>
      <c r="AM1020" s="91">
        <v>0</v>
      </c>
      <c r="AN1020" s="249">
        <v>0</v>
      </c>
      <c r="AO1020" s="249">
        <v>0</v>
      </c>
      <c r="AP1020" s="249">
        <v>0</v>
      </c>
      <c r="AQ1020" s="249">
        <v>0</v>
      </c>
      <c r="AR1020" s="249">
        <v>0</v>
      </c>
      <c r="AS1020" s="249">
        <v>0</v>
      </c>
      <c r="AT1020" s="249">
        <v>1644160.3499999999</v>
      </c>
      <c r="AU1020" s="249">
        <v>1632767.13</v>
      </c>
      <c r="AV1020" s="92">
        <v>45230</v>
      </c>
      <c r="AW1020" t="s">
        <v>9</v>
      </c>
      <c r="AX1020">
        <v>2023</v>
      </c>
      <c r="AY1020" t="s">
        <v>186</v>
      </c>
    </row>
    <row r="1021" spans="1:51" x14ac:dyDescent="0.25">
      <c r="A1021" s="247">
        <v>12</v>
      </c>
      <c r="B1021" s="248" t="s">
        <v>81</v>
      </c>
      <c r="C1021" s="249">
        <v>919897374.72000015</v>
      </c>
      <c r="D1021" s="249">
        <v>1180104.3500000001</v>
      </c>
      <c r="E1021" s="249">
        <v>0</v>
      </c>
      <c r="F1021" s="249">
        <v>0</v>
      </c>
      <c r="G1021" s="249">
        <v>7498152.4399999995</v>
      </c>
      <c r="H1021" s="91">
        <v>0</v>
      </c>
      <c r="I1021" s="91">
        <v>0</v>
      </c>
      <c r="J1021" s="249">
        <v>6462774.8099999996</v>
      </c>
      <c r="K1021" s="249">
        <v>14588939.82</v>
      </c>
      <c r="L1021" s="91">
        <v>0</v>
      </c>
      <c r="M1021" s="249">
        <v>375681395.35000002</v>
      </c>
      <c r="N1021" s="249">
        <v>189642931.03000003</v>
      </c>
      <c r="O1021" s="249">
        <v>565324326.38000011</v>
      </c>
      <c r="P1021" s="249">
        <v>17994325.09</v>
      </c>
      <c r="Q1021" s="91">
        <v>0</v>
      </c>
      <c r="R1021" s="91">
        <v>0</v>
      </c>
      <c r="S1021" s="91">
        <v>0</v>
      </c>
      <c r="T1021" s="249">
        <v>613048622.8900001</v>
      </c>
      <c r="U1021" s="249">
        <v>5417586.1000000006</v>
      </c>
      <c r="V1021" s="249">
        <v>1362209.36</v>
      </c>
      <c r="W1021" s="249">
        <v>662636.96</v>
      </c>
      <c r="X1021" s="249">
        <v>18952317.350000001</v>
      </c>
      <c r="Y1021" s="249">
        <v>1991679.53</v>
      </c>
      <c r="Z1021" s="249">
        <v>0</v>
      </c>
      <c r="AA1021" s="249">
        <v>18088585.219999999</v>
      </c>
      <c r="AB1021" s="249">
        <v>0</v>
      </c>
      <c r="AC1021" s="330">
        <v>43283787.329999998</v>
      </c>
      <c r="AD1021" s="249">
        <v>18683545.600000001</v>
      </c>
      <c r="AE1021" s="249">
        <v>364640.8</v>
      </c>
      <c r="AF1021" s="249">
        <v>0</v>
      </c>
      <c r="AG1021" s="249">
        <v>0</v>
      </c>
      <c r="AH1021" s="249">
        <v>0</v>
      </c>
      <c r="AI1021" s="249">
        <v>0</v>
      </c>
      <c r="AJ1021" s="249">
        <v>156924247.86000001</v>
      </c>
      <c r="AK1021" s="249">
        <v>20550626.02</v>
      </c>
      <c r="AL1021" s="249">
        <v>1396632.13</v>
      </c>
      <c r="AM1021" s="91">
        <v>0</v>
      </c>
      <c r="AN1021" s="249">
        <v>15975765.65</v>
      </c>
      <c r="AO1021" s="249">
        <v>1032397.99</v>
      </c>
      <c r="AP1021" s="249">
        <v>2150273.77</v>
      </c>
      <c r="AQ1021" s="249">
        <v>0</v>
      </c>
      <c r="AR1021" s="249">
        <v>0</v>
      </c>
      <c r="AS1021" s="249">
        <v>265731236.11000001</v>
      </c>
      <c r="AT1021" s="249">
        <v>41117515.640000001</v>
      </c>
      <c r="AU1021" s="249">
        <v>11820.08</v>
      </c>
      <c r="AV1021" s="92">
        <v>45230</v>
      </c>
      <c r="AW1021" t="s">
        <v>9</v>
      </c>
      <c r="AX1021">
        <v>2023</v>
      </c>
      <c r="AY1021" t="s">
        <v>152</v>
      </c>
    </row>
    <row r="1022" spans="1:51" x14ac:dyDescent="0.25">
      <c r="A1022" s="247">
        <v>74</v>
      </c>
      <c r="B1022" s="248" t="s">
        <v>82</v>
      </c>
      <c r="C1022" s="249">
        <v>5397801877.2600002</v>
      </c>
      <c r="D1022" s="249">
        <v>31962426.670000002</v>
      </c>
      <c r="E1022" s="249">
        <v>0</v>
      </c>
      <c r="F1022" s="249">
        <v>0</v>
      </c>
      <c r="G1022" s="249">
        <v>5574650.8200000003</v>
      </c>
      <c r="H1022" s="91">
        <v>0</v>
      </c>
      <c r="I1022" s="91">
        <v>0</v>
      </c>
      <c r="J1022" s="249">
        <v>38084919.609999999</v>
      </c>
      <c r="K1022" s="249">
        <v>15027585.789999999</v>
      </c>
      <c r="L1022" s="91">
        <v>0</v>
      </c>
      <c r="M1022" s="249">
        <v>3329204867.9699998</v>
      </c>
      <c r="N1022" s="249">
        <v>1233088790.9000001</v>
      </c>
      <c r="O1022" s="249">
        <v>4562293658.8699999</v>
      </c>
      <c r="P1022" s="249">
        <v>40200813.699999996</v>
      </c>
      <c r="Q1022" s="91">
        <v>0</v>
      </c>
      <c r="R1022" s="91">
        <v>0</v>
      </c>
      <c r="S1022" s="91">
        <v>0</v>
      </c>
      <c r="T1022" s="249">
        <v>4693144055.46</v>
      </c>
      <c r="U1022" s="249">
        <v>2125828.08</v>
      </c>
      <c r="V1022" s="249">
        <v>2218470.37</v>
      </c>
      <c r="W1022" s="249">
        <v>1504844.26</v>
      </c>
      <c r="X1022" s="249">
        <v>29295127.359999999</v>
      </c>
      <c r="Y1022" s="249">
        <v>1419177.4300000002</v>
      </c>
      <c r="Z1022" s="249">
        <v>0</v>
      </c>
      <c r="AA1022" s="249">
        <v>292697594.67000002</v>
      </c>
      <c r="AB1022" s="249">
        <v>5480937.6399999997</v>
      </c>
      <c r="AC1022" s="330">
        <v>257972132.15000001</v>
      </c>
      <c r="AD1022" s="249">
        <v>2972370.01</v>
      </c>
      <c r="AE1022" s="249">
        <v>4582481.88</v>
      </c>
      <c r="AF1022" s="249">
        <v>0</v>
      </c>
      <c r="AG1022" s="249">
        <v>0</v>
      </c>
      <c r="AH1022" s="249">
        <v>49330612.479999997</v>
      </c>
      <c r="AI1022" s="249">
        <v>0</v>
      </c>
      <c r="AJ1022" s="249">
        <v>32734560.73</v>
      </c>
      <c r="AK1022" s="249">
        <v>120955.97</v>
      </c>
      <c r="AL1022" s="249">
        <v>2066404.46</v>
      </c>
      <c r="AM1022" s="91">
        <v>0</v>
      </c>
      <c r="AN1022" s="249">
        <v>14335887.77</v>
      </c>
      <c r="AO1022" s="249">
        <v>766958.34</v>
      </c>
      <c r="AP1022" s="249">
        <v>4419580.0999999996</v>
      </c>
      <c r="AQ1022" s="249">
        <v>0</v>
      </c>
      <c r="AR1022" s="249">
        <v>0</v>
      </c>
      <c r="AS1022" s="249">
        <v>682334137.06000006</v>
      </c>
      <c r="AT1022" s="249">
        <v>22323684.740000002</v>
      </c>
      <c r="AU1022" s="249">
        <v>613898.1</v>
      </c>
      <c r="AV1022" s="92">
        <v>45230</v>
      </c>
      <c r="AW1022" t="s">
        <v>9</v>
      </c>
      <c r="AX1022">
        <v>2023</v>
      </c>
      <c r="AY1022" t="s">
        <v>148</v>
      </c>
    </row>
    <row r="1023" spans="1:51" x14ac:dyDescent="0.25">
      <c r="A1023" s="247">
        <v>71</v>
      </c>
      <c r="B1023" s="248" t="s">
        <v>83</v>
      </c>
      <c r="C1023" s="249">
        <v>278156909.65000004</v>
      </c>
      <c r="D1023" s="249">
        <v>0</v>
      </c>
      <c r="E1023" s="249">
        <v>0</v>
      </c>
      <c r="F1023" s="249">
        <v>0</v>
      </c>
      <c r="G1023" s="249">
        <v>508053.4</v>
      </c>
      <c r="H1023" s="91">
        <v>0</v>
      </c>
      <c r="I1023" s="91">
        <v>0</v>
      </c>
      <c r="J1023" s="249">
        <v>0</v>
      </c>
      <c r="K1023" s="249">
        <v>265824.74</v>
      </c>
      <c r="L1023" s="91">
        <v>0</v>
      </c>
      <c r="M1023" s="249">
        <v>42994.89</v>
      </c>
      <c r="N1023" s="249">
        <v>42767809.079999998</v>
      </c>
      <c r="O1023" s="249">
        <v>42810803.969999999</v>
      </c>
      <c r="P1023" s="249">
        <v>1756231.9</v>
      </c>
      <c r="Q1023" s="91">
        <v>0</v>
      </c>
      <c r="R1023" s="91">
        <v>0</v>
      </c>
      <c r="S1023" s="91">
        <v>0</v>
      </c>
      <c r="T1023" s="249">
        <v>45340914.009999998</v>
      </c>
      <c r="U1023" s="249">
        <v>235327.56</v>
      </c>
      <c r="V1023" s="249">
        <v>0</v>
      </c>
      <c r="W1023" s="249">
        <v>0</v>
      </c>
      <c r="X1023" s="249">
        <v>0</v>
      </c>
      <c r="Y1023" s="249">
        <v>43503465.060000002</v>
      </c>
      <c r="Z1023" s="249">
        <v>0</v>
      </c>
      <c r="AA1023" s="249">
        <v>46979441.850000001</v>
      </c>
      <c r="AB1023" s="249">
        <v>0</v>
      </c>
      <c r="AC1023" s="330">
        <v>9143072.6799999997</v>
      </c>
      <c r="AD1023" s="249">
        <v>93577944.390000001</v>
      </c>
      <c r="AE1023" s="249">
        <v>22250.799999999999</v>
      </c>
      <c r="AF1023" s="249">
        <v>0</v>
      </c>
      <c r="AG1023" s="249">
        <v>0</v>
      </c>
      <c r="AH1023" s="249">
        <v>0</v>
      </c>
      <c r="AI1023" s="249">
        <v>0</v>
      </c>
      <c r="AJ1023" s="249">
        <v>16177397.27</v>
      </c>
      <c r="AK1023" s="249">
        <v>282191.62</v>
      </c>
      <c r="AL1023" s="249">
        <v>1311055.3899999999</v>
      </c>
      <c r="AM1023" s="91">
        <v>0</v>
      </c>
      <c r="AN1023" s="249">
        <v>5588616.5300000003</v>
      </c>
      <c r="AO1023" s="249">
        <v>0</v>
      </c>
      <c r="AP1023" s="249">
        <v>409563.83</v>
      </c>
      <c r="AQ1023" s="249">
        <v>0</v>
      </c>
      <c r="AR1023" s="249">
        <v>0</v>
      </c>
      <c r="AS1023" s="249">
        <v>209638899.61000004</v>
      </c>
      <c r="AT1023" s="249">
        <v>23177096.029999997</v>
      </c>
      <c r="AU1023" s="249">
        <v>15585668.66</v>
      </c>
      <c r="AV1023" s="92">
        <v>45230</v>
      </c>
      <c r="AW1023" t="s">
        <v>9</v>
      </c>
      <c r="AX1023">
        <v>2023</v>
      </c>
      <c r="AY1023" t="s">
        <v>161</v>
      </c>
    </row>
    <row r="1024" spans="1:51" x14ac:dyDescent="0.25">
      <c r="A1024" s="247">
        <v>91</v>
      </c>
      <c r="B1024" s="248" t="s">
        <v>106</v>
      </c>
      <c r="C1024" s="249">
        <v>2045328.4100000001</v>
      </c>
      <c r="D1024" s="249">
        <v>1256182.74</v>
      </c>
      <c r="E1024" s="249">
        <v>0</v>
      </c>
      <c r="F1024" s="249">
        <v>0</v>
      </c>
      <c r="G1024" s="249">
        <v>0</v>
      </c>
      <c r="H1024" s="91">
        <v>0</v>
      </c>
      <c r="I1024" s="91">
        <v>0</v>
      </c>
      <c r="J1024" s="249">
        <v>0</v>
      </c>
      <c r="K1024" s="249">
        <v>0</v>
      </c>
      <c r="L1024" s="91">
        <v>0</v>
      </c>
      <c r="M1024" s="249">
        <v>0</v>
      </c>
      <c r="N1024" s="249">
        <v>0</v>
      </c>
      <c r="O1024" s="249">
        <v>0</v>
      </c>
      <c r="P1024" s="249">
        <v>442182.26</v>
      </c>
      <c r="Q1024" s="91">
        <v>0</v>
      </c>
      <c r="R1024" s="91">
        <v>0</v>
      </c>
      <c r="S1024" s="91">
        <v>0</v>
      </c>
      <c r="T1024" s="249">
        <v>1698365</v>
      </c>
      <c r="U1024" s="249">
        <v>0</v>
      </c>
      <c r="V1024" s="249">
        <v>0</v>
      </c>
      <c r="W1024" s="249">
        <v>0</v>
      </c>
      <c r="X1024" s="249">
        <v>0</v>
      </c>
      <c r="Y1024" s="249">
        <v>0</v>
      </c>
      <c r="Z1024" s="249">
        <v>0</v>
      </c>
      <c r="AA1024" s="249">
        <v>0</v>
      </c>
      <c r="AB1024" s="249">
        <v>0</v>
      </c>
      <c r="AC1024" s="330">
        <v>0</v>
      </c>
      <c r="AD1024" s="249">
        <v>294531.20000000001</v>
      </c>
      <c r="AE1024" s="249">
        <v>7357.5</v>
      </c>
      <c r="AF1024" s="249">
        <v>0</v>
      </c>
      <c r="AG1024" s="249">
        <v>0</v>
      </c>
      <c r="AH1024" s="249">
        <v>0</v>
      </c>
      <c r="AI1024" s="249">
        <v>0</v>
      </c>
      <c r="AJ1024" s="249">
        <v>0</v>
      </c>
      <c r="AK1024" s="249">
        <v>21771.71</v>
      </c>
      <c r="AL1024" s="249">
        <v>0</v>
      </c>
      <c r="AM1024" s="91">
        <v>0</v>
      </c>
      <c r="AN1024" s="249">
        <v>500</v>
      </c>
      <c r="AO1024" s="249">
        <v>0</v>
      </c>
      <c r="AP1024" s="249">
        <v>2000</v>
      </c>
      <c r="AQ1024" s="249">
        <v>0</v>
      </c>
      <c r="AR1024" s="249">
        <v>0</v>
      </c>
      <c r="AS1024" s="249">
        <v>301888.7</v>
      </c>
      <c r="AT1024" s="249">
        <v>45074.71</v>
      </c>
      <c r="AU1024" s="249">
        <v>20803</v>
      </c>
      <c r="AV1024" s="92">
        <v>45230</v>
      </c>
      <c r="AW1024" t="s">
        <v>9</v>
      </c>
      <c r="AX1024">
        <v>2023</v>
      </c>
      <c r="AY1024" t="s">
        <v>192</v>
      </c>
    </row>
    <row r="1025" spans="1:51" x14ac:dyDescent="0.25">
      <c r="A1025" s="247">
        <v>73</v>
      </c>
      <c r="B1025" s="248" t="s">
        <v>84</v>
      </c>
      <c r="C1025" s="249">
        <v>200965128.91999999</v>
      </c>
      <c r="D1025" s="249">
        <v>184676.39</v>
      </c>
      <c r="E1025" s="249">
        <v>0</v>
      </c>
      <c r="F1025" s="249">
        <v>0</v>
      </c>
      <c r="G1025" s="249">
        <v>0</v>
      </c>
      <c r="H1025" s="91">
        <v>0</v>
      </c>
      <c r="I1025" s="91">
        <v>0</v>
      </c>
      <c r="J1025" s="249">
        <v>0</v>
      </c>
      <c r="K1025" s="249">
        <v>945109.4</v>
      </c>
      <c r="L1025" s="91">
        <v>0</v>
      </c>
      <c r="M1025" s="249">
        <v>67392.649999999994</v>
      </c>
      <c r="N1025" s="249">
        <v>977754.03</v>
      </c>
      <c r="O1025" s="249">
        <v>1045146.68</v>
      </c>
      <c r="P1025" s="249">
        <v>25104.95</v>
      </c>
      <c r="Q1025" s="91">
        <v>0</v>
      </c>
      <c r="R1025" s="91">
        <v>0</v>
      </c>
      <c r="S1025" s="91">
        <v>0</v>
      </c>
      <c r="T1025" s="249">
        <v>2200037.4200000004</v>
      </c>
      <c r="U1025" s="249">
        <v>351027.03</v>
      </c>
      <c r="V1025" s="249">
        <v>0</v>
      </c>
      <c r="W1025" s="249">
        <v>0</v>
      </c>
      <c r="X1025" s="249">
        <v>25131.42</v>
      </c>
      <c r="Y1025" s="249">
        <v>2564660.09</v>
      </c>
      <c r="Z1025" s="249">
        <v>0</v>
      </c>
      <c r="AA1025" s="249">
        <v>568387.21</v>
      </c>
      <c r="AB1025" s="249">
        <v>0</v>
      </c>
      <c r="AC1025" s="330">
        <v>743156.29</v>
      </c>
      <c r="AD1025" s="249">
        <v>48754827.640000001</v>
      </c>
      <c r="AE1025" s="249">
        <v>27377.56</v>
      </c>
      <c r="AF1025" s="249">
        <v>0</v>
      </c>
      <c r="AG1025" s="249">
        <v>0</v>
      </c>
      <c r="AH1025" s="249">
        <v>54701510.020000003</v>
      </c>
      <c r="AI1025" s="249">
        <v>0</v>
      </c>
      <c r="AJ1025" s="249">
        <v>25020487.809999999</v>
      </c>
      <c r="AK1025" s="249">
        <v>184918.53</v>
      </c>
      <c r="AL1025" s="249">
        <v>0</v>
      </c>
      <c r="AM1025" s="91">
        <v>0</v>
      </c>
      <c r="AN1025" s="249">
        <v>18106771.52</v>
      </c>
      <c r="AO1025" s="249">
        <v>172476.34</v>
      </c>
      <c r="AP1025" s="249">
        <v>3571.8</v>
      </c>
      <c r="AQ1025" s="249">
        <v>0</v>
      </c>
      <c r="AR1025" s="249">
        <v>0</v>
      </c>
      <c r="AS1025" s="249">
        <v>132756565.07000001</v>
      </c>
      <c r="AT1025" s="249">
        <v>66008526.43</v>
      </c>
      <c r="AU1025" s="249">
        <v>47540788.240000002</v>
      </c>
      <c r="AV1025" s="92">
        <v>45230</v>
      </c>
      <c r="AW1025" t="s">
        <v>9</v>
      </c>
      <c r="AX1025">
        <v>2023</v>
      </c>
      <c r="AY1025" t="s">
        <v>190</v>
      </c>
    </row>
    <row r="1026" spans="1:51" x14ac:dyDescent="0.25">
      <c r="A1026" s="247">
        <v>46</v>
      </c>
      <c r="B1026" s="248" t="s">
        <v>85</v>
      </c>
      <c r="C1026" s="249">
        <v>26836890.259999998</v>
      </c>
      <c r="D1026" s="249">
        <v>103533.17</v>
      </c>
      <c r="E1026" s="249">
        <v>0</v>
      </c>
      <c r="F1026" s="249">
        <v>0</v>
      </c>
      <c r="G1026" s="249">
        <v>0</v>
      </c>
      <c r="H1026" s="91">
        <v>0</v>
      </c>
      <c r="I1026" s="91">
        <v>0</v>
      </c>
      <c r="J1026" s="249">
        <v>964577.96</v>
      </c>
      <c r="K1026" s="249">
        <v>1105335.33</v>
      </c>
      <c r="L1026" s="91">
        <v>0</v>
      </c>
      <c r="M1026" s="249">
        <v>10067608.48</v>
      </c>
      <c r="N1026" s="249">
        <v>0</v>
      </c>
      <c r="O1026" s="249">
        <v>10067608.48</v>
      </c>
      <c r="P1026" s="249">
        <v>443357.3</v>
      </c>
      <c r="Q1026" s="91">
        <v>0</v>
      </c>
      <c r="R1026" s="91">
        <v>0</v>
      </c>
      <c r="S1026" s="91">
        <v>0</v>
      </c>
      <c r="T1026" s="249">
        <v>12684412.240000002</v>
      </c>
      <c r="U1026" s="249">
        <v>1111206.7100000002</v>
      </c>
      <c r="V1026" s="249">
        <v>408616.99</v>
      </c>
      <c r="W1026" s="249">
        <v>404497.30000000005</v>
      </c>
      <c r="X1026" s="249">
        <v>0</v>
      </c>
      <c r="Y1026" s="249">
        <v>558143.23</v>
      </c>
      <c r="Z1026" s="249">
        <v>0</v>
      </c>
      <c r="AA1026" s="249">
        <v>0</v>
      </c>
      <c r="AB1026" s="249">
        <v>0</v>
      </c>
      <c r="AC1026" s="330">
        <v>7760472.04</v>
      </c>
      <c r="AD1026" s="249">
        <v>0</v>
      </c>
      <c r="AE1026" s="249">
        <v>33603.199999999997</v>
      </c>
      <c r="AF1026" s="249">
        <v>0</v>
      </c>
      <c r="AG1026" s="249">
        <v>0</v>
      </c>
      <c r="AH1026" s="249">
        <v>0</v>
      </c>
      <c r="AI1026" s="249">
        <v>0</v>
      </c>
      <c r="AJ1026" s="249">
        <v>78968.19</v>
      </c>
      <c r="AK1026" s="249">
        <v>3097324.28</v>
      </c>
      <c r="AL1026" s="249">
        <v>97922.91</v>
      </c>
      <c r="AM1026" s="91">
        <v>0</v>
      </c>
      <c r="AN1026" s="249">
        <v>446400.73</v>
      </c>
      <c r="AO1026" s="249">
        <v>0</v>
      </c>
      <c r="AP1026" s="249">
        <v>20364.84</v>
      </c>
      <c r="AQ1026" s="249">
        <v>0</v>
      </c>
      <c r="AR1026" s="249">
        <v>0</v>
      </c>
      <c r="AS1026" s="249">
        <v>10355507.659999998</v>
      </c>
      <c r="AT1026" s="249">
        <v>3796970.36</v>
      </c>
      <c r="AU1026" s="249">
        <v>134957.6</v>
      </c>
      <c r="AV1026" s="92">
        <v>45230</v>
      </c>
      <c r="AW1026" t="s">
        <v>9</v>
      </c>
      <c r="AX1026">
        <v>2023</v>
      </c>
      <c r="AY1026" t="s">
        <v>176</v>
      </c>
    </row>
    <row r="1027" spans="1:51" x14ac:dyDescent="0.25">
      <c r="A1027" s="247">
        <v>51</v>
      </c>
      <c r="B1027" s="248" t="s">
        <v>86</v>
      </c>
      <c r="C1027" s="249">
        <v>15467113.959999999</v>
      </c>
      <c r="D1027" s="249">
        <v>24820.15</v>
      </c>
      <c r="E1027" s="249">
        <v>0</v>
      </c>
      <c r="F1027" s="249">
        <v>0</v>
      </c>
      <c r="G1027" s="249">
        <v>0</v>
      </c>
      <c r="H1027" s="91">
        <v>0</v>
      </c>
      <c r="I1027" s="91">
        <v>0</v>
      </c>
      <c r="J1027" s="249">
        <v>26934.99</v>
      </c>
      <c r="K1027" s="249">
        <v>300487.46000000002</v>
      </c>
      <c r="L1027" s="91">
        <v>0</v>
      </c>
      <c r="M1027" s="249">
        <v>1934362.59</v>
      </c>
      <c r="N1027" s="249">
        <v>378902.1</v>
      </c>
      <c r="O1027" s="249">
        <v>2313264.69</v>
      </c>
      <c r="P1027" s="249">
        <v>93340.12</v>
      </c>
      <c r="Q1027" s="91">
        <v>0</v>
      </c>
      <c r="R1027" s="91">
        <v>0</v>
      </c>
      <c r="S1027" s="91">
        <v>0</v>
      </c>
      <c r="T1027" s="249">
        <v>2758847.41</v>
      </c>
      <c r="U1027" s="249">
        <v>324259.09000000003</v>
      </c>
      <c r="V1027" s="249">
        <v>52808.22</v>
      </c>
      <c r="W1027" s="249">
        <v>10834.81</v>
      </c>
      <c r="X1027" s="249">
        <v>336653.54</v>
      </c>
      <c r="Y1027" s="249">
        <v>5082.26</v>
      </c>
      <c r="Z1027" s="249">
        <v>0</v>
      </c>
      <c r="AA1027" s="249">
        <v>0</v>
      </c>
      <c r="AB1027" s="249">
        <v>0</v>
      </c>
      <c r="AC1027" s="330">
        <v>284137.28000000003</v>
      </c>
      <c r="AD1027" s="249">
        <v>251617.94</v>
      </c>
      <c r="AE1027" s="249">
        <v>91193.2</v>
      </c>
      <c r="AF1027" s="249">
        <v>0</v>
      </c>
      <c r="AG1027" s="249">
        <v>0</v>
      </c>
      <c r="AH1027" s="249">
        <v>1646.35</v>
      </c>
      <c r="AI1027" s="249">
        <v>0</v>
      </c>
      <c r="AJ1027" s="249">
        <v>628646.56999999995</v>
      </c>
      <c r="AK1027" s="249">
        <v>1399209.08</v>
      </c>
      <c r="AL1027" s="249">
        <v>152999.74</v>
      </c>
      <c r="AM1027" s="91">
        <v>0</v>
      </c>
      <c r="AN1027" s="249">
        <v>930819.14</v>
      </c>
      <c r="AO1027" s="249">
        <v>0</v>
      </c>
      <c r="AP1027" s="249">
        <v>24090</v>
      </c>
      <c r="AQ1027" s="249">
        <v>0</v>
      </c>
      <c r="AR1027" s="249">
        <v>0</v>
      </c>
      <c r="AS1027" s="249">
        <v>1986879.2600000002</v>
      </c>
      <c r="AT1027" s="249">
        <v>10721387.289999999</v>
      </c>
      <c r="AU1027" s="249">
        <v>8214269.3300000001</v>
      </c>
      <c r="AV1027" s="92">
        <v>45230</v>
      </c>
      <c r="AW1027" t="s">
        <v>9</v>
      </c>
      <c r="AX1027">
        <v>2023</v>
      </c>
      <c r="AY1027" t="s">
        <v>179</v>
      </c>
    </row>
    <row r="1028" spans="1:51" x14ac:dyDescent="0.25">
      <c r="A1028" s="247">
        <v>117</v>
      </c>
      <c r="B1028" s="248" t="s">
        <v>87</v>
      </c>
      <c r="C1028" s="249">
        <v>715937453.74000001</v>
      </c>
      <c r="D1028" s="249">
        <v>949061.75</v>
      </c>
      <c r="E1028" s="249">
        <v>0</v>
      </c>
      <c r="F1028" s="249">
        <v>0</v>
      </c>
      <c r="G1028" s="249">
        <v>540922.72000000009</v>
      </c>
      <c r="H1028" s="91">
        <v>0</v>
      </c>
      <c r="I1028" s="91">
        <v>0</v>
      </c>
      <c r="J1028" s="249">
        <v>1183694.8</v>
      </c>
      <c r="K1028" s="249">
        <v>11489122.43</v>
      </c>
      <c r="L1028" s="91">
        <v>0</v>
      </c>
      <c r="M1028" s="249">
        <v>208239939.22</v>
      </c>
      <c r="N1028" s="249">
        <v>262732141.07999998</v>
      </c>
      <c r="O1028" s="249">
        <v>470972080.29999995</v>
      </c>
      <c r="P1028" s="249">
        <v>5083611.95</v>
      </c>
      <c r="Q1028" s="91">
        <v>0</v>
      </c>
      <c r="R1028" s="91">
        <v>0</v>
      </c>
      <c r="S1028" s="91">
        <v>0</v>
      </c>
      <c r="T1028" s="249">
        <v>490218493.94999999</v>
      </c>
      <c r="U1028" s="249">
        <v>8242677.7299999995</v>
      </c>
      <c r="V1028" s="249">
        <v>1454282.54</v>
      </c>
      <c r="W1028" s="249">
        <v>1415997.5</v>
      </c>
      <c r="X1028" s="249">
        <v>2080279.51</v>
      </c>
      <c r="Y1028" s="249">
        <v>5327444.6900000004</v>
      </c>
      <c r="Z1028" s="249">
        <v>0</v>
      </c>
      <c r="AA1028" s="249">
        <v>0</v>
      </c>
      <c r="AB1028" s="249">
        <v>0</v>
      </c>
      <c r="AC1028" s="330">
        <v>69711775.799999997</v>
      </c>
      <c r="AD1028" s="249">
        <v>64368887.789999999</v>
      </c>
      <c r="AE1028" s="249">
        <v>13048148.310000001</v>
      </c>
      <c r="AF1028" s="249">
        <v>0</v>
      </c>
      <c r="AG1028" s="249">
        <v>0</v>
      </c>
      <c r="AH1028" s="249">
        <v>0</v>
      </c>
      <c r="AI1028" s="249">
        <v>0</v>
      </c>
      <c r="AJ1028" s="249">
        <v>4342215.71</v>
      </c>
      <c r="AK1028" s="249">
        <v>7607727.6499999994</v>
      </c>
      <c r="AL1028" s="249">
        <v>3982524.19</v>
      </c>
      <c r="AM1028" s="91">
        <v>0</v>
      </c>
      <c r="AN1028" s="249">
        <v>10569282.390000001</v>
      </c>
      <c r="AO1028" s="249">
        <v>0</v>
      </c>
      <c r="AP1028" s="249">
        <v>383904.27999999997</v>
      </c>
      <c r="AQ1028" s="249">
        <v>0</v>
      </c>
      <c r="AR1028" s="249">
        <v>0</v>
      </c>
      <c r="AS1028" s="249">
        <v>169991709.58000001</v>
      </c>
      <c r="AT1028" s="249">
        <v>55727250.210000008</v>
      </c>
      <c r="AU1028" s="249">
        <v>33183811.700000003</v>
      </c>
      <c r="AV1028" s="92">
        <v>45230</v>
      </c>
      <c r="AW1028" t="s">
        <v>9</v>
      </c>
      <c r="AX1028">
        <v>2023</v>
      </c>
      <c r="AY1028" t="s">
        <v>155</v>
      </c>
    </row>
    <row r="1029" spans="1:51" x14ac:dyDescent="0.25">
      <c r="A1029" s="247">
        <v>78</v>
      </c>
      <c r="B1029" s="248" t="s">
        <v>88</v>
      </c>
      <c r="C1029" s="249">
        <v>2433837.9</v>
      </c>
      <c r="D1029" s="249">
        <v>3626.62</v>
      </c>
      <c r="E1029" s="249">
        <v>0</v>
      </c>
      <c r="F1029" s="249">
        <v>0</v>
      </c>
      <c r="G1029" s="249">
        <v>486.02</v>
      </c>
      <c r="H1029" s="91">
        <v>0</v>
      </c>
      <c r="I1029" s="91">
        <v>0</v>
      </c>
      <c r="J1029" s="249">
        <v>6711.99</v>
      </c>
      <c r="K1029" s="249">
        <v>30021.599999999999</v>
      </c>
      <c r="L1029" s="91">
        <v>0</v>
      </c>
      <c r="M1029" s="249">
        <v>0</v>
      </c>
      <c r="N1029" s="249">
        <v>0</v>
      </c>
      <c r="O1029" s="249">
        <v>0</v>
      </c>
      <c r="P1029" s="249">
        <v>29718.12</v>
      </c>
      <c r="Q1029" s="91">
        <v>0</v>
      </c>
      <c r="R1029" s="91">
        <v>0</v>
      </c>
      <c r="S1029" s="91">
        <v>0</v>
      </c>
      <c r="T1029" s="249">
        <v>70564.349999999991</v>
      </c>
      <c r="U1029" s="249">
        <v>17622.46</v>
      </c>
      <c r="V1029" s="249">
        <v>11830.69</v>
      </c>
      <c r="W1029" s="249">
        <v>0</v>
      </c>
      <c r="X1029" s="249">
        <v>0</v>
      </c>
      <c r="Y1029" s="249">
        <v>0</v>
      </c>
      <c r="Z1029" s="249">
        <v>0</v>
      </c>
      <c r="AA1029" s="249">
        <v>936379.45</v>
      </c>
      <c r="AB1029" s="249">
        <v>0</v>
      </c>
      <c r="AC1029" s="330">
        <v>274316.34000000003</v>
      </c>
      <c r="AD1029" s="249">
        <v>0</v>
      </c>
      <c r="AE1029" s="249">
        <v>12775</v>
      </c>
      <c r="AF1029" s="249">
        <v>0</v>
      </c>
      <c r="AG1029" s="249">
        <v>0</v>
      </c>
      <c r="AH1029" s="249">
        <v>0</v>
      </c>
      <c r="AI1029" s="249">
        <v>0</v>
      </c>
      <c r="AJ1029" s="249">
        <v>0</v>
      </c>
      <c r="AK1029" s="249">
        <v>783813.35</v>
      </c>
      <c r="AL1029" s="249">
        <v>5780.39</v>
      </c>
      <c r="AM1029" s="91">
        <v>0</v>
      </c>
      <c r="AN1029" s="249">
        <v>57505.5</v>
      </c>
      <c r="AO1029" s="249">
        <v>0</v>
      </c>
      <c r="AP1029" s="249">
        <v>0</v>
      </c>
      <c r="AQ1029" s="249">
        <v>0</v>
      </c>
      <c r="AR1029" s="249">
        <v>0</v>
      </c>
      <c r="AS1029" s="249">
        <v>1252923.94</v>
      </c>
      <c r="AT1029" s="249">
        <v>1110349.6099999999</v>
      </c>
      <c r="AU1029" s="249">
        <v>263250.37</v>
      </c>
      <c r="AV1029" s="92">
        <v>45230</v>
      </c>
      <c r="AW1029" t="s">
        <v>9</v>
      </c>
      <c r="AX1029">
        <v>2023</v>
      </c>
      <c r="AY1029" t="s">
        <v>185</v>
      </c>
    </row>
    <row r="1030" spans="1:51" x14ac:dyDescent="0.25">
      <c r="A1030" s="247">
        <v>80</v>
      </c>
      <c r="B1030" s="248" t="s">
        <v>89</v>
      </c>
      <c r="C1030" s="249">
        <v>1498657460.1199999</v>
      </c>
      <c r="D1030" s="249">
        <v>1256827.1500000001</v>
      </c>
      <c r="E1030" s="249">
        <v>0</v>
      </c>
      <c r="F1030" s="249">
        <v>0</v>
      </c>
      <c r="G1030" s="249">
        <v>2295886.38</v>
      </c>
      <c r="H1030" s="91">
        <v>0</v>
      </c>
      <c r="I1030" s="91">
        <v>0</v>
      </c>
      <c r="J1030" s="249">
        <v>1719707.8599999999</v>
      </c>
      <c r="K1030" s="249">
        <v>11129600.340000002</v>
      </c>
      <c r="L1030" s="91">
        <v>0</v>
      </c>
      <c r="M1030" s="249">
        <v>273012543.29999995</v>
      </c>
      <c r="N1030" s="249">
        <v>829896285.38</v>
      </c>
      <c r="O1030" s="249">
        <v>1102908828.6799998</v>
      </c>
      <c r="P1030" s="249">
        <v>13520382.43</v>
      </c>
      <c r="Q1030" s="91">
        <v>0</v>
      </c>
      <c r="R1030" s="91">
        <v>0</v>
      </c>
      <c r="S1030" s="91">
        <v>0</v>
      </c>
      <c r="T1030" s="249">
        <v>1132831232.8399999</v>
      </c>
      <c r="U1030" s="249">
        <v>11441241.300000001</v>
      </c>
      <c r="V1030" s="249">
        <v>2769023.0300000003</v>
      </c>
      <c r="W1030" s="249">
        <v>2019519.12</v>
      </c>
      <c r="X1030" s="249">
        <v>8288713.8099999996</v>
      </c>
      <c r="Y1030" s="249">
        <v>8702198.540000001</v>
      </c>
      <c r="Z1030" s="249">
        <v>0</v>
      </c>
      <c r="AA1030" s="249">
        <v>0</v>
      </c>
      <c r="AB1030" s="249">
        <v>0</v>
      </c>
      <c r="AC1030" s="330">
        <v>122574164</v>
      </c>
      <c r="AD1030" s="249">
        <v>37987793.420000002</v>
      </c>
      <c r="AE1030" s="249">
        <v>2419243.92</v>
      </c>
      <c r="AF1030" s="249">
        <v>0</v>
      </c>
      <c r="AG1030" s="249">
        <v>0</v>
      </c>
      <c r="AH1030" s="249">
        <v>0</v>
      </c>
      <c r="AI1030" s="249">
        <v>0</v>
      </c>
      <c r="AJ1030" s="249">
        <v>83392661.349999994</v>
      </c>
      <c r="AK1030" s="249">
        <v>13936519.93</v>
      </c>
      <c r="AL1030" s="249">
        <v>9259058.9299999997</v>
      </c>
      <c r="AM1030" s="91">
        <v>0</v>
      </c>
      <c r="AN1030" s="249">
        <v>18836673.369999997</v>
      </c>
      <c r="AO1030" s="249">
        <v>0</v>
      </c>
      <c r="AP1030" s="249">
        <v>1411928.04</v>
      </c>
      <c r="AQ1030" s="249">
        <v>0</v>
      </c>
      <c r="AR1030" s="249">
        <v>0</v>
      </c>
      <c r="AS1030" s="249">
        <v>279594558.49000001</v>
      </c>
      <c r="AT1030" s="249">
        <v>86231668.790000007</v>
      </c>
      <c r="AU1030" s="249">
        <v>42787488.520000003</v>
      </c>
      <c r="AV1030" s="92">
        <v>45230</v>
      </c>
      <c r="AW1030" t="s">
        <v>9</v>
      </c>
      <c r="AX1030">
        <v>2023</v>
      </c>
      <c r="AY1030" t="s">
        <v>288</v>
      </c>
    </row>
    <row r="1031" spans="1:51" x14ac:dyDescent="0.25">
      <c r="A1031" s="247">
        <v>2</v>
      </c>
      <c r="B1031" s="248" t="s">
        <v>90</v>
      </c>
      <c r="C1031" s="249">
        <v>43840378.170000002</v>
      </c>
      <c r="D1031" s="249">
        <v>1140</v>
      </c>
      <c r="E1031" s="249">
        <v>0</v>
      </c>
      <c r="F1031" s="249">
        <v>0</v>
      </c>
      <c r="G1031" s="249">
        <v>181485.94</v>
      </c>
      <c r="H1031" s="91">
        <v>0</v>
      </c>
      <c r="I1031" s="91">
        <v>0</v>
      </c>
      <c r="J1031" s="249">
        <v>3813.31</v>
      </c>
      <c r="K1031" s="249">
        <v>107506.51</v>
      </c>
      <c r="L1031" s="91">
        <v>0</v>
      </c>
      <c r="M1031" s="249">
        <v>586691.98</v>
      </c>
      <c r="N1031" s="249">
        <v>8772854.2200000007</v>
      </c>
      <c r="O1031" s="249">
        <v>9359546.2000000011</v>
      </c>
      <c r="P1031" s="249">
        <v>1794103.41</v>
      </c>
      <c r="Q1031" s="91">
        <v>0</v>
      </c>
      <c r="R1031" s="91">
        <v>0</v>
      </c>
      <c r="S1031" s="91">
        <v>0</v>
      </c>
      <c r="T1031" s="249">
        <v>11447595.370000001</v>
      </c>
      <c r="U1031" s="249">
        <v>3481.54</v>
      </c>
      <c r="V1031" s="249">
        <v>503.17</v>
      </c>
      <c r="W1031" s="249">
        <v>336.12</v>
      </c>
      <c r="X1031" s="249">
        <v>0</v>
      </c>
      <c r="Y1031" s="249">
        <v>3696.39</v>
      </c>
      <c r="Z1031" s="249">
        <v>0</v>
      </c>
      <c r="AA1031" s="249">
        <v>5014004.95</v>
      </c>
      <c r="AB1031" s="249">
        <v>0</v>
      </c>
      <c r="AC1031" s="330">
        <v>4087326.44</v>
      </c>
      <c r="AD1031" s="249">
        <v>1518437.27</v>
      </c>
      <c r="AE1031" s="249">
        <v>6605</v>
      </c>
      <c r="AF1031" s="249">
        <v>0</v>
      </c>
      <c r="AG1031" s="249">
        <v>0</v>
      </c>
      <c r="AH1031" s="249">
        <v>0</v>
      </c>
      <c r="AI1031" s="249">
        <v>0</v>
      </c>
      <c r="AJ1031" s="249">
        <v>16727737.51</v>
      </c>
      <c r="AK1031" s="249">
        <v>1672536.58</v>
      </c>
      <c r="AL1031" s="249">
        <v>29240.85</v>
      </c>
      <c r="AM1031" s="91">
        <v>0</v>
      </c>
      <c r="AN1031" s="249">
        <v>163597.43999999997</v>
      </c>
      <c r="AO1031" s="249">
        <v>0</v>
      </c>
      <c r="AP1031" s="249">
        <v>3165279.54</v>
      </c>
      <c r="AQ1031" s="249">
        <v>0</v>
      </c>
      <c r="AR1031" s="249">
        <v>0</v>
      </c>
      <c r="AS1031" s="249">
        <v>27362128.390000001</v>
      </c>
      <c r="AT1031" s="249">
        <v>5030654.41</v>
      </c>
      <c r="AU1031" s="249">
        <v>0</v>
      </c>
      <c r="AV1031" s="92">
        <v>45230</v>
      </c>
      <c r="AW1031" t="s">
        <v>9</v>
      </c>
      <c r="AX1031">
        <v>2023</v>
      </c>
      <c r="AY1031" t="s">
        <v>168</v>
      </c>
    </row>
    <row r="1032" spans="1:51" x14ac:dyDescent="0.25">
      <c r="A1032" s="247">
        <v>115</v>
      </c>
      <c r="B1032" s="90" t="s">
        <v>290</v>
      </c>
      <c r="C1032" s="249">
        <v>27044.440000000002</v>
      </c>
      <c r="D1032" s="249">
        <v>13198.76</v>
      </c>
      <c r="E1032" s="249">
        <v>0</v>
      </c>
      <c r="F1032" s="249">
        <v>0</v>
      </c>
      <c r="G1032" s="249">
        <v>0</v>
      </c>
      <c r="H1032" s="91">
        <v>0</v>
      </c>
      <c r="I1032" s="91">
        <v>0</v>
      </c>
      <c r="J1032" s="249">
        <v>0</v>
      </c>
      <c r="K1032" s="249">
        <v>0</v>
      </c>
      <c r="L1032" s="91">
        <v>0</v>
      </c>
      <c r="M1032" s="249">
        <v>0</v>
      </c>
      <c r="N1032" s="249">
        <v>0</v>
      </c>
      <c r="O1032" s="249">
        <v>0</v>
      </c>
      <c r="P1032" s="249">
        <v>0</v>
      </c>
      <c r="Q1032" s="91">
        <v>0</v>
      </c>
      <c r="R1032" s="91">
        <v>0</v>
      </c>
      <c r="S1032" s="91">
        <v>0</v>
      </c>
      <c r="T1032" s="249">
        <v>13198.76</v>
      </c>
      <c r="U1032" s="249">
        <v>6503.28</v>
      </c>
      <c r="V1032" s="249">
        <v>7342.4</v>
      </c>
      <c r="W1032" s="249">
        <v>0</v>
      </c>
      <c r="X1032" s="249">
        <v>0</v>
      </c>
      <c r="Y1032" s="249">
        <v>0</v>
      </c>
      <c r="Z1032" s="249">
        <v>0</v>
      </c>
      <c r="AA1032" s="249">
        <v>0</v>
      </c>
      <c r="AB1032" s="249">
        <v>0</v>
      </c>
      <c r="AC1032" s="330">
        <v>0</v>
      </c>
      <c r="AD1032" s="249">
        <v>0</v>
      </c>
      <c r="AE1032" s="249">
        <v>0</v>
      </c>
      <c r="AF1032" s="249">
        <v>0</v>
      </c>
      <c r="AG1032" s="249">
        <v>0</v>
      </c>
      <c r="AH1032" s="249">
        <v>0</v>
      </c>
      <c r="AI1032" s="249">
        <v>0</v>
      </c>
      <c r="AJ1032" s="249">
        <v>0</v>
      </c>
      <c r="AK1032" s="249">
        <v>0</v>
      </c>
      <c r="AL1032" s="249">
        <v>0</v>
      </c>
      <c r="AM1032" s="91">
        <v>0</v>
      </c>
      <c r="AN1032" s="249">
        <v>0</v>
      </c>
      <c r="AO1032" s="249">
        <v>0</v>
      </c>
      <c r="AP1032" s="249">
        <v>0</v>
      </c>
      <c r="AQ1032" s="249">
        <v>0</v>
      </c>
      <c r="AR1032" s="249">
        <v>0</v>
      </c>
      <c r="AS1032" s="249">
        <v>13845.68</v>
      </c>
      <c r="AT1032" s="249">
        <v>0</v>
      </c>
      <c r="AU1032" s="249">
        <v>0</v>
      </c>
      <c r="AV1032" s="92">
        <v>45230</v>
      </c>
      <c r="AW1032" t="s">
        <v>9</v>
      </c>
      <c r="AX1032">
        <v>2023</v>
      </c>
      <c r="AY1032" t="s">
        <v>291</v>
      </c>
    </row>
    <row r="1033" spans="1:51" x14ac:dyDescent="0.25">
      <c r="A1033" s="247">
        <v>106</v>
      </c>
      <c r="B1033" s="248" t="s">
        <v>92</v>
      </c>
      <c r="C1033" s="249">
        <v>44692833.920000002</v>
      </c>
      <c r="D1033" s="249">
        <v>0</v>
      </c>
      <c r="E1033" s="249">
        <v>0</v>
      </c>
      <c r="F1033" s="249">
        <v>0</v>
      </c>
      <c r="G1033" s="249">
        <v>0</v>
      </c>
      <c r="H1033" s="91">
        <v>0</v>
      </c>
      <c r="I1033" s="91">
        <v>0</v>
      </c>
      <c r="J1033" s="249">
        <v>721516.79</v>
      </c>
      <c r="K1033" s="249">
        <v>-1458.6</v>
      </c>
      <c r="L1033" s="91">
        <v>0</v>
      </c>
      <c r="M1033" s="249">
        <v>0</v>
      </c>
      <c r="N1033" s="249">
        <v>0</v>
      </c>
      <c r="O1033" s="249">
        <v>0</v>
      </c>
      <c r="P1033" s="249">
        <v>317250.62000000005</v>
      </c>
      <c r="Q1033" s="91">
        <v>0</v>
      </c>
      <c r="R1033" s="91">
        <v>0</v>
      </c>
      <c r="S1033" s="91">
        <v>0</v>
      </c>
      <c r="T1033" s="249">
        <v>1037308.81</v>
      </c>
      <c r="U1033" s="249">
        <v>322057.64</v>
      </c>
      <c r="V1033" s="249">
        <v>63208.94</v>
      </c>
      <c r="W1033" s="249">
        <v>28944.799999999999</v>
      </c>
      <c r="X1033" s="249">
        <v>75404.2</v>
      </c>
      <c r="Y1033" s="249">
        <v>931719.39</v>
      </c>
      <c r="Z1033" s="249">
        <v>0</v>
      </c>
      <c r="AA1033" s="249">
        <v>3324637.59</v>
      </c>
      <c r="AB1033" s="249">
        <v>0</v>
      </c>
      <c r="AC1033" s="330">
        <v>4330884.3099999996</v>
      </c>
      <c r="AD1033" s="249">
        <v>200339.21</v>
      </c>
      <c r="AE1033" s="249">
        <v>13272.1</v>
      </c>
      <c r="AF1033" s="249">
        <v>0</v>
      </c>
      <c r="AG1033" s="249">
        <v>0</v>
      </c>
      <c r="AH1033" s="249">
        <v>0</v>
      </c>
      <c r="AI1033" s="249">
        <v>0</v>
      </c>
      <c r="AJ1033" s="249">
        <v>119060.15</v>
      </c>
      <c r="AK1033" s="249">
        <v>5569933.9499999993</v>
      </c>
      <c r="AL1033" s="249">
        <v>994772.31</v>
      </c>
      <c r="AM1033" s="91">
        <v>0</v>
      </c>
      <c r="AN1033" s="249">
        <v>1906107.42</v>
      </c>
      <c r="AO1033" s="249">
        <v>0</v>
      </c>
      <c r="AP1033" s="249">
        <v>54805.440000000002</v>
      </c>
      <c r="AQ1033" s="249">
        <v>0</v>
      </c>
      <c r="AR1033" s="249">
        <v>0</v>
      </c>
      <c r="AS1033" s="249">
        <v>9409528.3300000001</v>
      </c>
      <c r="AT1033" s="249">
        <v>34245996.780000001</v>
      </c>
      <c r="AU1033" s="249">
        <v>25720377.66</v>
      </c>
      <c r="AV1033" s="92">
        <v>45230</v>
      </c>
      <c r="AW1033" t="s">
        <v>9</v>
      </c>
      <c r="AX1033">
        <v>2023</v>
      </c>
      <c r="AY1033" t="s">
        <v>172</v>
      </c>
    </row>
    <row r="1034" spans="1:51" x14ac:dyDescent="0.25">
      <c r="A1034" s="247">
        <v>118</v>
      </c>
      <c r="B1034" s="248" t="s">
        <v>93</v>
      </c>
      <c r="C1034" s="249">
        <v>256563245.55000001</v>
      </c>
      <c r="D1034" s="249">
        <v>25053.64</v>
      </c>
      <c r="E1034" s="249">
        <v>0</v>
      </c>
      <c r="F1034" s="249">
        <v>0</v>
      </c>
      <c r="G1034" s="249">
        <v>425105.44999999995</v>
      </c>
      <c r="H1034" s="91">
        <v>0</v>
      </c>
      <c r="I1034" s="91">
        <v>0</v>
      </c>
      <c r="J1034" s="249">
        <v>1093295.54</v>
      </c>
      <c r="K1034" s="249">
        <v>10407632.690000001</v>
      </c>
      <c r="L1034" s="91">
        <v>0</v>
      </c>
      <c r="M1034" s="249">
        <v>71335637.269999996</v>
      </c>
      <c r="N1034" s="249">
        <v>148558845.62</v>
      </c>
      <c r="O1034" s="249">
        <v>219894482.89000002</v>
      </c>
      <c r="P1034" s="249">
        <v>1741452.0399999998</v>
      </c>
      <c r="Q1034" s="91">
        <v>0</v>
      </c>
      <c r="R1034" s="91">
        <v>0</v>
      </c>
      <c r="S1034" s="91">
        <v>0</v>
      </c>
      <c r="T1034" s="249">
        <v>233587022.25</v>
      </c>
      <c r="U1034" s="249">
        <v>352893.97</v>
      </c>
      <c r="V1034" s="249">
        <v>172002.84</v>
      </c>
      <c r="W1034" s="249">
        <v>0</v>
      </c>
      <c r="X1034" s="249">
        <v>0</v>
      </c>
      <c r="Y1034" s="249">
        <v>0</v>
      </c>
      <c r="Z1034" s="249">
        <v>0</v>
      </c>
      <c r="AA1034" s="249">
        <v>0</v>
      </c>
      <c r="AB1034" s="249">
        <v>0</v>
      </c>
      <c r="AC1034" s="330">
        <v>0</v>
      </c>
      <c r="AD1034" s="249">
        <v>0</v>
      </c>
      <c r="AE1034" s="249">
        <v>0</v>
      </c>
      <c r="AF1034" s="249">
        <v>0</v>
      </c>
      <c r="AG1034" s="249">
        <v>0</v>
      </c>
      <c r="AH1034" s="249">
        <v>0</v>
      </c>
      <c r="AI1034" s="249">
        <v>0</v>
      </c>
      <c r="AJ1034" s="249">
        <v>83041.789999999994</v>
      </c>
      <c r="AK1034" s="249">
        <v>0</v>
      </c>
      <c r="AL1034" s="249">
        <v>689260.46</v>
      </c>
      <c r="AM1034" s="91">
        <v>0</v>
      </c>
      <c r="AN1034" s="249">
        <v>2332557.67</v>
      </c>
      <c r="AO1034" s="249">
        <v>0</v>
      </c>
      <c r="AP1034" s="249">
        <v>24516.35</v>
      </c>
      <c r="AQ1034" s="249">
        <v>0</v>
      </c>
      <c r="AR1034" s="249">
        <v>0</v>
      </c>
      <c r="AS1034" s="249">
        <v>607938.6</v>
      </c>
      <c r="AT1034" s="249">
        <v>22368284.699999999</v>
      </c>
      <c r="AU1034" s="249">
        <v>19321950.219999999</v>
      </c>
      <c r="AV1034" s="92">
        <v>45230</v>
      </c>
      <c r="AW1034" t="s">
        <v>9</v>
      </c>
      <c r="AX1034">
        <v>2023</v>
      </c>
      <c r="AY1034" t="s">
        <v>162</v>
      </c>
    </row>
    <row r="1035" spans="1:51" x14ac:dyDescent="0.25">
      <c r="A1035" s="247">
        <v>29</v>
      </c>
      <c r="B1035" s="248" t="s">
        <v>94</v>
      </c>
      <c r="C1035" s="249">
        <v>544326625.92999995</v>
      </c>
      <c r="D1035" s="249">
        <v>185010.48</v>
      </c>
      <c r="E1035" s="249">
        <v>0</v>
      </c>
      <c r="F1035" s="249">
        <v>0</v>
      </c>
      <c r="G1035" s="249">
        <v>867751</v>
      </c>
      <c r="H1035" s="91">
        <v>0</v>
      </c>
      <c r="I1035" s="91">
        <v>0</v>
      </c>
      <c r="J1035" s="249">
        <v>215.87</v>
      </c>
      <c r="K1035" s="249">
        <v>257785.65</v>
      </c>
      <c r="L1035" s="91">
        <v>0</v>
      </c>
      <c r="M1035" s="249">
        <v>19677463.010000002</v>
      </c>
      <c r="N1035" s="249">
        <v>284853314.75</v>
      </c>
      <c r="O1035" s="249">
        <v>304530777.75999999</v>
      </c>
      <c r="P1035" s="249">
        <v>534913.04</v>
      </c>
      <c r="Q1035" s="91">
        <v>0</v>
      </c>
      <c r="R1035" s="91">
        <v>0</v>
      </c>
      <c r="S1035" s="91">
        <v>0</v>
      </c>
      <c r="T1035" s="249">
        <v>306376453.80000001</v>
      </c>
      <c r="U1035" s="249">
        <v>65382386.420000002</v>
      </c>
      <c r="V1035" s="249">
        <v>59442095.229999997</v>
      </c>
      <c r="W1035" s="249">
        <v>2677318</v>
      </c>
      <c r="X1035" s="249">
        <v>37098769.340000004</v>
      </c>
      <c r="Y1035" s="249">
        <v>22595086.130000003</v>
      </c>
      <c r="Z1035" s="249">
        <v>0</v>
      </c>
      <c r="AA1035" s="249">
        <v>0</v>
      </c>
      <c r="AB1035" s="249">
        <v>1941424.54</v>
      </c>
      <c r="AC1035" s="330">
        <v>231294.41</v>
      </c>
      <c r="AD1035" s="249">
        <v>0</v>
      </c>
      <c r="AE1035" s="249">
        <v>1954272.57</v>
      </c>
      <c r="AF1035" s="249">
        <v>0</v>
      </c>
      <c r="AG1035" s="249">
        <v>0</v>
      </c>
      <c r="AH1035" s="249">
        <v>0</v>
      </c>
      <c r="AI1035" s="249">
        <v>0</v>
      </c>
      <c r="AJ1035" s="249">
        <v>3084560.23</v>
      </c>
      <c r="AK1035" s="249">
        <v>20221</v>
      </c>
      <c r="AL1035" s="249">
        <v>650026.13</v>
      </c>
      <c r="AM1035" s="91">
        <v>0</v>
      </c>
      <c r="AN1035" s="249">
        <v>13282466.699999999</v>
      </c>
      <c r="AO1035" s="249">
        <v>0</v>
      </c>
      <c r="AP1035" s="249">
        <v>24160815.949999999</v>
      </c>
      <c r="AQ1035" s="249">
        <v>5199534.18</v>
      </c>
      <c r="AR1035" s="249">
        <v>0</v>
      </c>
      <c r="AS1035" s="249">
        <v>194407206.86999997</v>
      </c>
      <c r="AT1035" s="249">
        <v>43542965.259999998</v>
      </c>
      <c r="AU1035" s="249">
        <v>229901.3</v>
      </c>
      <c r="AV1035" s="92">
        <v>45230</v>
      </c>
      <c r="AW1035" t="s">
        <v>9</v>
      </c>
      <c r="AX1035">
        <v>2023</v>
      </c>
      <c r="AY1035" t="s">
        <v>156</v>
      </c>
    </row>
    <row r="1036" spans="1:51" x14ac:dyDescent="0.25">
      <c r="A1036" s="247">
        <v>111</v>
      </c>
      <c r="B1036" s="248" t="s">
        <v>95</v>
      </c>
      <c r="C1036" s="249">
        <v>4047381.7600000002</v>
      </c>
      <c r="D1036" s="249">
        <v>0</v>
      </c>
      <c r="E1036" s="249">
        <v>0</v>
      </c>
      <c r="F1036" s="249">
        <v>0</v>
      </c>
      <c r="G1036" s="249">
        <v>0</v>
      </c>
      <c r="H1036" s="91">
        <v>0</v>
      </c>
      <c r="I1036" s="91">
        <v>0</v>
      </c>
      <c r="J1036" s="249">
        <v>0</v>
      </c>
      <c r="K1036" s="249">
        <v>0</v>
      </c>
      <c r="L1036" s="91">
        <v>0</v>
      </c>
      <c r="M1036" s="249">
        <v>0</v>
      </c>
      <c r="N1036" s="249">
        <v>0</v>
      </c>
      <c r="O1036" s="249">
        <v>0</v>
      </c>
      <c r="P1036" s="249">
        <v>9996.24</v>
      </c>
      <c r="Q1036" s="91">
        <v>0</v>
      </c>
      <c r="R1036" s="91">
        <v>0</v>
      </c>
      <c r="S1036" s="91">
        <v>0</v>
      </c>
      <c r="T1036" s="249">
        <v>9996.24</v>
      </c>
      <c r="U1036" s="249">
        <v>219460.2</v>
      </c>
      <c r="V1036" s="249">
        <v>0</v>
      </c>
      <c r="W1036" s="249">
        <v>0</v>
      </c>
      <c r="X1036" s="249">
        <v>0</v>
      </c>
      <c r="Y1036" s="249">
        <v>0</v>
      </c>
      <c r="Z1036" s="249">
        <v>0</v>
      </c>
      <c r="AA1036" s="249">
        <v>0</v>
      </c>
      <c r="AB1036" s="249">
        <v>0</v>
      </c>
      <c r="AC1036" s="330">
        <v>73493.89</v>
      </c>
      <c r="AD1036" s="249">
        <v>126660.8</v>
      </c>
      <c r="AE1036" s="249">
        <v>0</v>
      </c>
      <c r="AF1036" s="249">
        <v>0</v>
      </c>
      <c r="AG1036" s="249">
        <v>0</v>
      </c>
      <c r="AH1036" s="249">
        <v>0</v>
      </c>
      <c r="AI1036" s="249">
        <v>0</v>
      </c>
      <c r="AJ1036" s="249">
        <v>158157.54</v>
      </c>
      <c r="AK1036" s="249">
        <v>201030.93</v>
      </c>
      <c r="AL1036" s="249">
        <v>34987.67</v>
      </c>
      <c r="AM1036" s="91">
        <v>0</v>
      </c>
      <c r="AN1036" s="249">
        <v>359069.51</v>
      </c>
      <c r="AO1036" s="249">
        <v>0</v>
      </c>
      <c r="AP1036" s="249">
        <v>35094.19</v>
      </c>
      <c r="AQ1036" s="249">
        <v>0</v>
      </c>
      <c r="AR1036" s="249">
        <v>0</v>
      </c>
      <c r="AS1036" s="249">
        <v>577772.43000000005</v>
      </c>
      <c r="AT1036" s="249">
        <v>3459613.09</v>
      </c>
      <c r="AU1036" s="249">
        <v>2829430.79</v>
      </c>
      <c r="AV1036" s="92">
        <v>45230</v>
      </c>
      <c r="AW1036" t="s">
        <v>9</v>
      </c>
      <c r="AX1036">
        <v>2023</v>
      </c>
      <c r="AY1036" t="s">
        <v>182</v>
      </c>
    </row>
    <row r="1037" spans="1:51" x14ac:dyDescent="0.25">
      <c r="A1037" s="247">
        <v>83</v>
      </c>
      <c r="B1037" s="248" t="s">
        <v>96</v>
      </c>
      <c r="C1037" s="249">
        <v>465530584.08000004</v>
      </c>
      <c r="D1037" s="249">
        <v>1179995.1200000001</v>
      </c>
      <c r="E1037" s="249">
        <v>0</v>
      </c>
      <c r="F1037" s="249">
        <v>0</v>
      </c>
      <c r="G1037" s="249">
        <v>134800.82</v>
      </c>
      <c r="H1037" s="91">
        <v>0</v>
      </c>
      <c r="I1037" s="91">
        <v>0</v>
      </c>
      <c r="J1037" s="249">
        <v>13340423.529999999</v>
      </c>
      <c r="K1037" s="249">
        <v>3175555.2</v>
      </c>
      <c r="L1037" s="91">
        <v>0</v>
      </c>
      <c r="M1037" s="249">
        <v>133654369.76000001</v>
      </c>
      <c r="N1037" s="249">
        <v>114680075.22</v>
      </c>
      <c r="O1037" s="249">
        <v>248334444.98000002</v>
      </c>
      <c r="P1037" s="249">
        <v>11744194.440000001</v>
      </c>
      <c r="Q1037" s="91">
        <v>0</v>
      </c>
      <c r="R1037" s="91">
        <v>0</v>
      </c>
      <c r="S1037" s="91">
        <v>0</v>
      </c>
      <c r="T1037" s="249">
        <v>277909414.09000003</v>
      </c>
      <c r="U1037" s="249">
        <v>18333847.119999997</v>
      </c>
      <c r="V1037" s="249">
        <v>822546.01</v>
      </c>
      <c r="W1037" s="249">
        <v>475240.56</v>
      </c>
      <c r="X1037" s="249">
        <v>1825478.54</v>
      </c>
      <c r="Y1037" s="249">
        <v>280317.83999999997</v>
      </c>
      <c r="Z1037" s="249">
        <v>0</v>
      </c>
      <c r="AA1037" s="249">
        <v>265221.42000000004</v>
      </c>
      <c r="AB1037" s="249">
        <v>0</v>
      </c>
      <c r="AC1037" s="330">
        <v>102520676.01000001</v>
      </c>
      <c r="AD1037" s="249">
        <v>17901661.170000002</v>
      </c>
      <c r="AE1037" s="249">
        <v>1090945.25</v>
      </c>
      <c r="AF1037" s="249">
        <v>0</v>
      </c>
      <c r="AG1037" s="249">
        <v>0</v>
      </c>
      <c r="AH1037" s="249">
        <v>0</v>
      </c>
      <c r="AI1037" s="249">
        <v>0</v>
      </c>
      <c r="AJ1037" s="249">
        <v>392617.66</v>
      </c>
      <c r="AK1037" s="249">
        <v>14858929.779999999</v>
      </c>
      <c r="AL1037" s="249">
        <v>2150989.7999999998</v>
      </c>
      <c r="AM1037" s="91">
        <v>0</v>
      </c>
      <c r="AN1037" s="249">
        <v>9445560.5</v>
      </c>
      <c r="AO1037" s="249">
        <v>0</v>
      </c>
      <c r="AP1037" s="249">
        <v>531952.01</v>
      </c>
      <c r="AQ1037" s="249">
        <v>0</v>
      </c>
      <c r="AR1037" s="249">
        <v>0</v>
      </c>
      <c r="AS1037" s="249">
        <v>143908551.58000001</v>
      </c>
      <c r="AT1037" s="249">
        <v>43712618.409999996</v>
      </c>
      <c r="AU1037" s="249">
        <v>16725186.32</v>
      </c>
      <c r="AV1037" s="92">
        <v>45230</v>
      </c>
      <c r="AW1037" t="s">
        <v>9</v>
      </c>
      <c r="AX1037">
        <v>2023</v>
      </c>
      <c r="AY1037" t="s">
        <v>158</v>
      </c>
    </row>
    <row r="1038" spans="1:51" x14ac:dyDescent="0.25">
      <c r="A1038" s="247">
        <v>40</v>
      </c>
      <c r="B1038" s="248" t="s">
        <v>97</v>
      </c>
      <c r="C1038" s="249">
        <v>62767104.990000002</v>
      </c>
      <c r="D1038" s="249">
        <v>0</v>
      </c>
      <c r="E1038" s="249">
        <v>0</v>
      </c>
      <c r="F1038" s="249">
        <v>0</v>
      </c>
      <c r="G1038" s="249">
        <v>0</v>
      </c>
      <c r="H1038" s="91">
        <v>0</v>
      </c>
      <c r="I1038" s="91">
        <v>0</v>
      </c>
      <c r="J1038" s="249">
        <v>32048.61</v>
      </c>
      <c r="K1038" s="249">
        <v>399092.57</v>
      </c>
      <c r="L1038" s="91">
        <v>0</v>
      </c>
      <c r="M1038" s="249">
        <v>10109266.810000001</v>
      </c>
      <c r="N1038" s="249">
        <v>21284508.57</v>
      </c>
      <c r="O1038" s="249">
        <v>31393775.380000003</v>
      </c>
      <c r="P1038" s="249">
        <v>155972.84</v>
      </c>
      <c r="Q1038" s="91">
        <v>0</v>
      </c>
      <c r="R1038" s="91">
        <v>0</v>
      </c>
      <c r="S1038" s="91">
        <v>0</v>
      </c>
      <c r="T1038" s="249">
        <v>31980889.400000002</v>
      </c>
      <c r="U1038" s="249">
        <v>1156636.1200000001</v>
      </c>
      <c r="V1038" s="249">
        <v>300956.79999999999</v>
      </c>
      <c r="W1038" s="249">
        <v>4129.91</v>
      </c>
      <c r="X1038" s="249">
        <v>54215.3</v>
      </c>
      <c r="Y1038" s="249">
        <v>555516.63</v>
      </c>
      <c r="Z1038" s="249">
        <v>0</v>
      </c>
      <c r="AA1038" s="249">
        <v>29602.63</v>
      </c>
      <c r="AB1038" s="249">
        <v>0</v>
      </c>
      <c r="AC1038" s="330">
        <v>2615434.0300000003</v>
      </c>
      <c r="AD1038" s="249">
        <v>14347079.98</v>
      </c>
      <c r="AE1038" s="249">
        <v>261280.66</v>
      </c>
      <c r="AF1038" s="249">
        <v>0</v>
      </c>
      <c r="AG1038" s="249">
        <v>0</v>
      </c>
      <c r="AH1038" s="249">
        <v>0</v>
      </c>
      <c r="AI1038" s="249">
        <v>0</v>
      </c>
      <c r="AJ1038" s="249">
        <v>586254</v>
      </c>
      <c r="AK1038" s="249">
        <v>783109.54</v>
      </c>
      <c r="AL1038" s="249">
        <v>188719.81</v>
      </c>
      <c r="AM1038" s="91">
        <v>0</v>
      </c>
      <c r="AN1038" s="249">
        <v>898307.94</v>
      </c>
      <c r="AO1038" s="249">
        <v>0</v>
      </c>
      <c r="AP1038" s="249">
        <v>46552.32</v>
      </c>
      <c r="AQ1038" s="249">
        <v>0</v>
      </c>
      <c r="AR1038" s="249">
        <v>0</v>
      </c>
      <c r="AS1038" s="249">
        <v>19911106.059999999</v>
      </c>
      <c r="AT1038" s="249">
        <v>10875109.530000001</v>
      </c>
      <c r="AU1038" s="249">
        <v>8958419.9199999999</v>
      </c>
      <c r="AV1038" s="92">
        <v>45230</v>
      </c>
      <c r="AW1038" t="s">
        <v>9</v>
      </c>
      <c r="AX1038">
        <v>2023</v>
      </c>
      <c r="AY1038" t="s">
        <v>166</v>
      </c>
    </row>
    <row r="1039" spans="1:51" x14ac:dyDescent="0.25">
      <c r="A1039" s="247">
        <v>24</v>
      </c>
      <c r="B1039" s="248" t="s">
        <v>98</v>
      </c>
      <c r="C1039" s="249">
        <v>120771364.42</v>
      </c>
      <c r="D1039" s="249">
        <v>4669591.5599999996</v>
      </c>
      <c r="E1039" s="249">
        <v>0</v>
      </c>
      <c r="F1039" s="249">
        <v>0</v>
      </c>
      <c r="G1039" s="249">
        <v>5959905.8599999994</v>
      </c>
      <c r="H1039" s="91">
        <v>0</v>
      </c>
      <c r="I1039" s="91">
        <v>0</v>
      </c>
      <c r="J1039" s="249">
        <v>2159704.17</v>
      </c>
      <c r="K1039" s="249">
        <v>3464182.75</v>
      </c>
      <c r="L1039" s="91">
        <v>0</v>
      </c>
      <c r="M1039" s="249">
        <v>89655.19</v>
      </c>
      <c r="N1039" s="249">
        <v>93496032.159999996</v>
      </c>
      <c r="O1039" s="249">
        <v>93585687.349999994</v>
      </c>
      <c r="P1039" s="249">
        <v>1213857.23</v>
      </c>
      <c r="Q1039" s="91">
        <v>0</v>
      </c>
      <c r="R1039" s="91">
        <v>0</v>
      </c>
      <c r="S1039" s="91">
        <v>0</v>
      </c>
      <c r="T1039" s="249">
        <v>111052928.92</v>
      </c>
      <c r="U1039" s="249">
        <v>1248895.51</v>
      </c>
      <c r="V1039" s="249">
        <v>0</v>
      </c>
      <c r="W1039" s="249">
        <v>0</v>
      </c>
      <c r="X1039" s="249">
        <v>111138.76</v>
      </c>
      <c r="Y1039" s="249">
        <v>0</v>
      </c>
      <c r="Z1039" s="249">
        <v>0</v>
      </c>
      <c r="AA1039" s="249">
        <v>140128.26</v>
      </c>
      <c r="AB1039" s="249">
        <v>0</v>
      </c>
      <c r="AC1039" s="330">
        <v>0</v>
      </c>
      <c r="AD1039" s="249">
        <v>6819414.8600000003</v>
      </c>
      <c r="AE1039" s="249">
        <v>0</v>
      </c>
      <c r="AF1039" s="249">
        <v>0</v>
      </c>
      <c r="AG1039" s="249">
        <v>0</v>
      </c>
      <c r="AH1039" s="249">
        <v>0</v>
      </c>
      <c r="AI1039" s="249">
        <v>0</v>
      </c>
      <c r="AJ1039" s="249">
        <v>1099853.02</v>
      </c>
      <c r="AK1039" s="249">
        <v>145865.91999999998</v>
      </c>
      <c r="AL1039" s="249">
        <v>0</v>
      </c>
      <c r="AM1039" s="91">
        <v>0</v>
      </c>
      <c r="AN1039" s="249">
        <v>153139.17000000001</v>
      </c>
      <c r="AO1039" s="249">
        <v>0</v>
      </c>
      <c r="AP1039" s="249">
        <v>0</v>
      </c>
      <c r="AQ1039" s="249">
        <v>0</v>
      </c>
      <c r="AR1039" s="249">
        <v>0</v>
      </c>
      <c r="AS1039" s="249">
        <v>9419430.4100000001</v>
      </c>
      <c r="AT1039" s="249">
        <v>299005.08999999997</v>
      </c>
      <c r="AU1039" s="249">
        <v>0</v>
      </c>
      <c r="AV1039" s="92">
        <v>45230</v>
      </c>
      <c r="AW1039" t="s">
        <v>9</v>
      </c>
      <c r="AX1039">
        <v>2023</v>
      </c>
      <c r="AY1039" t="s">
        <v>164</v>
      </c>
    </row>
    <row r="1040" spans="1:51" x14ac:dyDescent="0.25">
      <c r="A1040" s="247">
        <v>124</v>
      </c>
      <c r="B1040" s="248" t="s">
        <v>99</v>
      </c>
      <c r="C1040" s="249">
        <v>13199455.460000001</v>
      </c>
      <c r="D1040" s="249">
        <v>0</v>
      </c>
      <c r="E1040" s="249">
        <v>0</v>
      </c>
      <c r="F1040" s="249">
        <v>0</v>
      </c>
      <c r="G1040" s="249">
        <v>0</v>
      </c>
      <c r="H1040" s="91">
        <v>0</v>
      </c>
      <c r="I1040" s="91">
        <v>0</v>
      </c>
      <c r="J1040" s="249">
        <v>0</v>
      </c>
      <c r="K1040" s="249">
        <v>0</v>
      </c>
      <c r="L1040" s="91">
        <v>0</v>
      </c>
      <c r="M1040" s="249">
        <v>0</v>
      </c>
      <c r="N1040" s="249">
        <v>0</v>
      </c>
      <c r="O1040" s="249">
        <v>0</v>
      </c>
      <c r="P1040" s="249">
        <v>0</v>
      </c>
      <c r="Q1040" s="91">
        <v>0</v>
      </c>
      <c r="R1040" s="91">
        <v>0</v>
      </c>
      <c r="S1040" s="91">
        <v>0</v>
      </c>
      <c r="T1040" s="249">
        <v>0</v>
      </c>
      <c r="U1040" s="249">
        <v>26212.65</v>
      </c>
      <c r="V1040" s="249">
        <v>15020.7</v>
      </c>
      <c r="W1040" s="249">
        <v>806.88</v>
      </c>
      <c r="X1040" s="249">
        <v>0</v>
      </c>
      <c r="Y1040" s="249">
        <v>5685.88</v>
      </c>
      <c r="Z1040" s="249">
        <v>0</v>
      </c>
      <c r="AA1040" s="249">
        <v>0</v>
      </c>
      <c r="AB1040" s="249">
        <v>0</v>
      </c>
      <c r="AC1040" s="330">
        <v>0</v>
      </c>
      <c r="AD1040" s="249">
        <v>0</v>
      </c>
      <c r="AE1040" s="249">
        <v>0</v>
      </c>
      <c r="AF1040" s="249">
        <v>0</v>
      </c>
      <c r="AG1040" s="249">
        <v>0</v>
      </c>
      <c r="AH1040" s="249">
        <v>0</v>
      </c>
      <c r="AI1040" s="249">
        <v>0</v>
      </c>
      <c r="AJ1040" s="249">
        <v>126838.86</v>
      </c>
      <c r="AK1040" s="249">
        <v>938095.46</v>
      </c>
      <c r="AL1040" s="249">
        <v>243965.11</v>
      </c>
      <c r="AM1040" s="91">
        <v>0</v>
      </c>
      <c r="AN1040" s="249">
        <v>309695.69</v>
      </c>
      <c r="AO1040" s="249">
        <v>0</v>
      </c>
      <c r="AP1040" s="249">
        <v>0</v>
      </c>
      <c r="AQ1040" s="249">
        <v>0</v>
      </c>
      <c r="AR1040" s="249">
        <v>0</v>
      </c>
      <c r="AS1040" s="249">
        <v>174564.97</v>
      </c>
      <c r="AT1040" s="249">
        <v>13024890.49</v>
      </c>
      <c r="AU1040" s="249">
        <v>11533134.23</v>
      </c>
      <c r="AV1040" s="92">
        <v>45230</v>
      </c>
      <c r="AW1040" t="s">
        <v>9</v>
      </c>
      <c r="AX1040">
        <v>2023</v>
      </c>
      <c r="AY1040" t="s">
        <v>289</v>
      </c>
    </row>
    <row r="1041" spans="1:51" x14ac:dyDescent="0.25">
      <c r="A1041" s="247">
        <v>70</v>
      </c>
      <c r="B1041" s="248" t="s">
        <v>100</v>
      </c>
      <c r="C1041" s="249">
        <v>4554728.8600000003</v>
      </c>
      <c r="D1041" s="249">
        <v>0</v>
      </c>
      <c r="E1041" s="249">
        <v>0</v>
      </c>
      <c r="F1041" s="249">
        <v>0</v>
      </c>
      <c r="G1041" s="249">
        <v>0</v>
      </c>
      <c r="H1041" s="91">
        <v>0</v>
      </c>
      <c r="I1041" s="91">
        <v>0</v>
      </c>
      <c r="J1041" s="249">
        <v>0</v>
      </c>
      <c r="K1041" s="249">
        <v>0</v>
      </c>
      <c r="L1041" s="91">
        <v>0</v>
      </c>
      <c r="M1041" s="249">
        <v>0</v>
      </c>
      <c r="N1041" s="249">
        <v>0</v>
      </c>
      <c r="O1041" s="249">
        <v>0</v>
      </c>
      <c r="P1041" s="249">
        <v>4554728.8600000003</v>
      </c>
      <c r="Q1041" s="91">
        <v>0</v>
      </c>
      <c r="R1041" s="91">
        <v>0</v>
      </c>
      <c r="S1041" s="91">
        <v>0</v>
      </c>
      <c r="T1041" s="249">
        <v>4554728.8600000003</v>
      </c>
      <c r="U1041" s="249">
        <v>0</v>
      </c>
      <c r="V1041" s="249">
        <v>0</v>
      </c>
      <c r="W1041" s="249">
        <v>0</v>
      </c>
      <c r="X1041" s="249">
        <v>0</v>
      </c>
      <c r="Y1041" s="249">
        <v>0</v>
      </c>
      <c r="Z1041" s="249">
        <v>0</v>
      </c>
      <c r="AA1041" s="249">
        <v>0</v>
      </c>
      <c r="AB1041" s="249">
        <v>0</v>
      </c>
      <c r="AC1041" s="330">
        <v>0</v>
      </c>
      <c r="AD1041" s="249">
        <v>0</v>
      </c>
      <c r="AE1041" s="249">
        <v>0</v>
      </c>
      <c r="AF1041" s="249">
        <v>0</v>
      </c>
      <c r="AG1041" s="249">
        <v>0</v>
      </c>
      <c r="AH1041" s="249">
        <v>0</v>
      </c>
      <c r="AI1041" s="249">
        <v>0</v>
      </c>
      <c r="AJ1041" s="249">
        <v>0</v>
      </c>
      <c r="AK1041" s="249">
        <v>0</v>
      </c>
      <c r="AL1041" s="249">
        <v>0</v>
      </c>
      <c r="AM1041" s="91">
        <v>0</v>
      </c>
      <c r="AN1041" s="249">
        <v>0</v>
      </c>
      <c r="AO1041" s="249">
        <v>0</v>
      </c>
      <c r="AP1041" s="249">
        <v>0</v>
      </c>
      <c r="AQ1041" s="249">
        <v>0</v>
      </c>
      <c r="AR1041" s="249">
        <v>0</v>
      </c>
      <c r="AS1041" s="249">
        <v>0</v>
      </c>
      <c r="AT1041" s="249">
        <v>0</v>
      </c>
      <c r="AU1041" s="249">
        <v>0</v>
      </c>
      <c r="AV1041" s="92">
        <v>45230</v>
      </c>
      <c r="AW1041" t="s">
        <v>9</v>
      </c>
      <c r="AX1041">
        <v>2023</v>
      </c>
      <c r="AY1041" t="s">
        <v>181</v>
      </c>
    </row>
    <row r="1042" spans="1:51" x14ac:dyDescent="0.25">
      <c r="A1042" s="247">
        <v>119</v>
      </c>
      <c r="B1042" s="248" t="s">
        <v>101</v>
      </c>
      <c r="C1042" s="249">
        <v>0.26</v>
      </c>
      <c r="D1042" s="249">
        <v>0</v>
      </c>
      <c r="E1042" s="249">
        <v>0</v>
      </c>
      <c r="F1042" s="249">
        <v>0</v>
      </c>
      <c r="G1042" s="249">
        <v>0</v>
      </c>
      <c r="H1042" s="91">
        <v>0</v>
      </c>
      <c r="I1042" s="91">
        <v>0</v>
      </c>
      <c r="J1042" s="249">
        <v>0</v>
      </c>
      <c r="K1042" s="249">
        <v>0</v>
      </c>
      <c r="L1042" s="91">
        <v>0</v>
      </c>
      <c r="M1042" s="249">
        <v>0</v>
      </c>
      <c r="N1042" s="249">
        <v>0</v>
      </c>
      <c r="O1042" s="249">
        <v>0</v>
      </c>
      <c r="P1042" s="249">
        <v>0</v>
      </c>
      <c r="Q1042" s="91">
        <v>0</v>
      </c>
      <c r="R1042" s="91">
        <v>0</v>
      </c>
      <c r="S1042" s="91">
        <v>0</v>
      </c>
      <c r="T1042" s="249">
        <v>0</v>
      </c>
      <c r="U1042" s="249">
        <v>0</v>
      </c>
      <c r="V1042" s="249">
        <v>0</v>
      </c>
      <c r="W1042" s="249">
        <v>0</v>
      </c>
      <c r="X1042" s="249">
        <v>0</v>
      </c>
      <c r="Y1042" s="249">
        <v>0</v>
      </c>
      <c r="Z1042" s="249">
        <v>0</v>
      </c>
      <c r="AA1042" s="249">
        <v>0</v>
      </c>
      <c r="AB1042" s="249">
        <v>0</v>
      </c>
      <c r="AC1042" s="330">
        <v>0</v>
      </c>
      <c r="AD1042" s="249">
        <v>0</v>
      </c>
      <c r="AE1042" s="249">
        <v>0</v>
      </c>
      <c r="AF1042" s="249">
        <v>0</v>
      </c>
      <c r="AG1042" s="249">
        <v>0</v>
      </c>
      <c r="AH1042" s="249">
        <v>0</v>
      </c>
      <c r="AI1042" s="249">
        <v>0</v>
      </c>
      <c r="AJ1042" s="249">
        <v>0</v>
      </c>
      <c r="AK1042" s="249">
        <v>0.26</v>
      </c>
      <c r="AL1042" s="249">
        <v>0</v>
      </c>
      <c r="AM1042" s="91">
        <v>0</v>
      </c>
      <c r="AN1042" s="249">
        <v>0</v>
      </c>
      <c r="AO1042" s="249">
        <v>0</v>
      </c>
      <c r="AP1042" s="249">
        <v>0</v>
      </c>
      <c r="AQ1042" s="249">
        <v>0</v>
      </c>
      <c r="AR1042" s="249">
        <v>0</v>
      </c>
      <c r="AS1042" s="249">
        <v>0</v>
      </c>
      <c r="AT1042" s="249">
        <v>0.26</v>
      </c>
      <c r="AU1042" s="249">
        <v>0</v>
      </c>
      <c r="AV1042" s="92">
        <v>45230</v>
      </c>
      <c r="AW1042" t="s">
        <v>9</v>
      </c>
      <c r="AX1042">
        <v>2023</v>
      </c>
      <c r="AY1042" t="s">
        <v>189</v>
      </c>
    </row>
    <row r="1043" spans="1:51" x14ac:dyDescent="0.25">
      <c r="A1043" s="247">
        <v>108</v>
      </c>
      <c r="B1043" s="248" t="s">
        <v>102</v>
      </c>
      <c r="C1043" s="249">
        <v>3728540.49</v>
      </c>
      <c r="D1043" s="249">
        <v>8988.0400000000009</v>
      </c>
      <c r="E1043" s="249">
        <v>0</v>
      </c>
      <c r="F1043" s="249">
        <v>0</v>
      </c>
      <c r="G1043" s="249">
        <v>20514.05</v>
      </c>
      <c r="H1043" s="91">
        <v>0</v>
      </c>
      <c r="I1043" s="91">
        <v>0</v>
      </c>
      <c r="J1043" s="249">
        <v>46959.189999999995</v>
      </c>
      <c r="K1043" s="249">
        <v>234557.78000000003</v>
      </c>
      <c r="L1043" s="91">
        <v>0</v>
      </c>
      <c r="M1043" s="249">
        <v>1236839.72</v>
      </c>
      <c r="N1043" s="249">
        <v>10682.2</v>
      </c>
      <c r="O1043" s="249">
        <v>1247521.92</v>
      </c>
      <c r="P1043" s="249">
        <v>89360.4</v>
      </c>
      <c r="Q1043" s="91">
        <v>0</v>
      </c>
      <c r="R1043" s="91">
        <v>0</v>
      </c>
      <c r="S1043" s="91">
        <v>0</v>
      </c>
      <c r="T1043" s="249">
        <v>1647901.38</v>
      </c>
      <c r="U1043" s="249">
        <v>70980</v>
      </c>
      <c r="V1043" s="249">
        <v>0</v>
      </c>
      <c r="W1043" s="249">
        <v>0</v>
      </c>
      <c r="X1043" s="249">
        <v>0</v>
      </c>
      <c r="Y1043" s="249">
        <v>0</v>
      </c>
      <c r="Z1043" s="249">
        <v>0</v>
      </c>
      <c r="AA1043" s="249">
        <v>77205.429999999993</v>
      </c>
      <c r="AB1043" s="249">
        <v>0</v>
      </c>
      <c r="AC1043" s="330">
        <v>780405.97</v>
      </c>
      <c r="AD1043" s="249">
        <v>35900.01</v>
      </c>
      <c r="AE1043" s="249">
        <v>984396.92</v>
      </c>
      <c r="AF1043" s="249">
        <v>0</v>
      </c>
      <c r="AG1043" s="249">
        <v>0</v>
      </c>
      <c r="AH1043" s="249">
        <v>0</v>
      </c>
      <c r="AI1043" s="249">
        <v>0</v>
      </c>
      <c r="AJ1043" s="249">
        <v>4102.05</v>
      </c>
      <c r="AK1043" s="249">
        <v>0</v>
      </c>
      <c r="AL1043" s="249">
        <v>7168.68</v>
      </c>
      <c r="AM1043" s="91">
        <v>0</v>
      </c>
      <c r="AN1043" s="249">
        <v>103928.05</v>
      </c>
      <c r="AO1043" s="249">
        <v>0</v>
      </c>
      <c r="AP1043" s="249">
        <v>0</v>
      </c>
      <c r="AQ1043" s="249">
        <v>0</v>
      </c>
      <c r="AR1043" s="249">
        <v>0</v>
      </c>
      <c r="AS1043" s="249">
        <v>1952990.3800000001</v>
      </c>
      <c r="AT1043" s="249">
        <v>127648.73000000001</v>
      </c>
      <c r="AU1043" s="249">
        <v>16552</v>
      </c>
      <c r="AV1043" s="92">
        <v>45230</v>
      </c>
      <c r="AW1043" t="s">
        <v>9</v>
      </c>
      <c r="AX1043">
        <v>2023</v>
      </c>
      <c r="AY1043" t="s">
        <v>183</v>
      </c>
    </row>
    <row r="1044" spans="1:51" x14ac:dyDescent="0.25">
      <c r="A1044" s="247">
        <v>93</v>
      </c>
      <c r="B1044" s="248" t="s">
        <v>103</v>
      </c>
      <c r="C1044" s="249">
        <v>28444304.84</v>
      </c>
      <c r="D1044" s="249">
        <v>0</v>
      </c>
      <c r="E1044" s="249">
        <v>0</v>
      </c>
      <c r="F1044" s="249">
        <v>0</v>
      </c>
      <c r="G1044" s="249">
        <v>67818.210000000006</v>
      </c>
      <c r="H1044" s="91">
        <v>0</v>
      </c>
      <c r="I1044" s="91">
        <v>0</v>
      </c>
      <c r="J1044" s="249">
        <v>7324.95</v>
      </c>
      <c r="K1044" s="249">
        <v>102442</v>
      </c>
      <c r="L1044" s="91">
        <v>0</v>
      </c>
      <c r="M1044" s="249">
        <v>8.27</v>
      </c>
      <c r="N1044" s="249">
        <v>0</v>
      </c>
      <c r="O1044" s="249">
        <v>8.27</v>
      </c>
      <c r="P1044" s="249">
        <v>198952.6</v>
      </c>
      <c r="Q1044" s="91">
        <v>0</v>
      </c>
      <c r="R1044" s="91">
        <v>0</v>
      </c>
      <c r="S1044" s="91">
        <v>0</v>
      </c>
      <c r="T1044" s="249">
        <v>376546.03</v>
      </c>
      <c r="U1044" s="249">
        <v>133578.96</v>
      </c>
      <c r="V1044" s="249">
        <v>60703.78</v>
      </c>
      <c r="W1044" s="249">
        <v>0</v>
      </c>
      <c r="X1044" s="249">
        <v>536454.94999999995</v>
      </c>
      <c r="Y1044" s="249">
        <v>19853.43</v>
      </c>
      <c r="Z1044" s="249">
        <v>0</v>
      </c>
      <c r="AA1044" s="249">
        <v>0</v>
      </c>
      <c r="AB1044" s="249">
        <v>0</v>
      </c>
      <c r="AC1044" s="330">
        <v>0</v>
      </c>
      <c r="AD1044" s="249">
        <v>0</v>
      </c>
      <c r="AE1044" s="249">
        <v>15211</v>
      </c>
      <c r="AF1044" s="249">
        <v>0</v>
      </c>
      <c r="AG1044" s="249">
        <v>0</v>
      </c>
      <c r="AH1044" s="249">
        <v>0</v>
      </c>
      <c r="AI1044" s="249">
        <v>0</v>
      </c>
      <c r="AJ1044" s="249">
        <v>580249.31000000006</v>
      </c>
      <c r="AK1044" s="249">
        <v>554254.94999999995</v>
      </c>
      <c r="AL1044" s="249">
        <v>988906.19</v>
      </c>
      <c r="AM1044" s="91">
        <v>0</v>
      </c>
      <c r="AN1044" s="249">
        <v>1850034.66</v>
      </c>
      <c r="AO1044" s="249">
        <v>0</v>
      </c>
      <c r="AP1044" s="249">
        <v>13288.2</v>
      </c>
      <c r="AQ1044" s="249">
        <v>0</v>
      </c>
      <c r="AR1044" s="249">
        <v>0</v>
      </c>
      <c r="AS1044" s="249">
        <v>1346051.4300000002</v>
      </c>
      <c r="AT1044" s="249">
        <v>26721707.379999999</v>
      </c>
      <c r="AU1044" s="249">
        <v>23315223.379999999</v>
      </c>
      <c r="AV1044" s="92">
        <v>45230</v>
      </c>
      <c r="AW1044" t="s">
        <v>9</v>
      </c>
      <c r="AX1044">
        <v>2023</v>
      </c>
      <c r="AY1044" t="s">
        <v>175</v>
      </c>
    </row>
    <row r="1045" spans="1:51" x14ac:dyDescent="0.25">
      <c r="A1045" s="247">
        <v>32</v>
      </c>
      <c r="B1045" s="248" t="s">
        <v>104</v>
      </c>
      <c r="C1045" s="249">
        <v>122077.86</v>
      </c>
      <c r="D1045" s="249">
        <v>0</v>
      </c>
      <c r="E1045" s="249">
        <v>0</v>
      </c>
      <c r="F1045" s="249">
        <v>0</v>
      </c>
      <c r="G1045" s="249">
        <v>0</v>
      </c>
      <c r="H1045" s="91">
        <v>0</v>
      </c>
      <c r="I1045" s="91">
        <v>0</v>
      </c>
      <c r="J1045" s="249">
        <v>0</v>
      </c>
      <c r="K1045" s="249">
        <v>0</v>
      </c>
      <c r="L1045" s="91">
        <v>0</v>
      </c>
      <c r="M1045" s="249">
        <v>0</v>
      </c>
      <c r="N1045" s="249">
        <v>0</v>
      </c>
      <c r="O1045" s="249">
        <v>0</v>
      </c>
      <c r="P1045" s="249">
        <v>0</v>
      </c>
      <c r="Q1045" s="91">
        <v>0</v>
      </c>
      <c r="R1045" s="91">
        <v>0</v>
      </c>
      <c r="S1045" s="91">
        <v>0</v>
      </c>
      <c r="T1045" s="249">
        <v>0</v>
      </c>
      <c r="U1045" s="249">
        <v>0</v>
      </c>
      <c r="V1045" s="249">
        <v>0</v>
      </c>
      <c r="W1045" s="249">
        <v>0</v>
      </c>
      <c r="X1045" s="249">
        <v>0</v>
      </c>
      <c r="Y1045" s="249">
        <v>0</v>
      </c>
      <c r="Z1045" s="249">
        <v>0</v>
      </c>
      <c r="AA1045" s="249">
        <v>0</v>
      </c>
      <c r="AB1045" s="249">
        <v>0</v>
      </c>
      <c r="AC1045" s="330">
        <v>0</v>
      </c>
      <c r="AD1045" s="249">
        <v>0</v>
      </c>
      <c r="AE1045" s="249">
        <v>0</v>
      </c>
      <c r="AF1045" s="249">
        <v>0</v>
      </c>
      <c r="AG1045" s="249">
        <v>0</v>
      </c>
      <c r="AH1045" s="249">
        <v>0</v>
      </c>
      <c r="AI1045" s="249">
        <v>0</v>
      </c>
      <c r="AJ1045" s="249">
        <v>0</v>
      </c>
      <c r="AK1045" s="249">
        <v>0</v>
      </c>
      <c r="AL1045" s="249">
        <v>0</v>
      </c>
      <c r="AM1045" s="91">
        <v>0</v>
      </c>
      <c r="AN1045" s="249">
        <v>0</v>
      </c>
      <c r="AO1045" s="249">
        <v>0</v>
      </c>
      <c r="AP1045" s="249">
        <v>0</v>
      </c>
      <c r="AQ1045" s="249">
        <v>0</v>
      </c>
      <c r="AR1045" s="249">
        <v>0</v>
      </c>
      <c r="AS1045" s="249">
        <v>0</v>
      </c>
      <c r="AT1045" s="249">
        <v>122077.86</v>
      </c>
      <c r="AU1045" s="249">
        <v>122077.86</v>
      </c>
      <c r="AV1045" s="92">
        <v>45260</v>
      </c>
      <c r="AW1045" t="s">
        <v>10</v>
      </c>
      <c r="AX1045">
        <v>2023</v>
      </c>
      <c r="AY1045" t="s">
        <v>287</v>
      </c>
    </row>
    <row r="1046" spans="1:51" x14ac:dyDescent="0.25">
      <c r="A1046" s="247">
        <v>107</v>
      </c>
      <c r="B1046" s="248" t="s">
        <v>60</v>
      </c>
      <c r="C1046" s="249">
        <v>451815758.45000005</v>
      </c>
      <c r="D1046" s="249">
        <v>1100.8399999999999</v>
      </c>
      <c r="E1046" s="249">
        <v>0</v>
      </c>
      <c r="F1046" s="249">
        <v>0</v>
      </c>
      <c r="G1046" s="249">
        <v>201760.8</v>
      </c>
      <c r="H1046" s="91">
        <v>0</v>
      </c>
      <c r="I1046" s="91">
        <v>0</v>
      </c>
      <c r="J1046" s="249">
        <v>1823245.39</v>
      </c>
      <c r="K1046" s="249">
        <v>2805530.3200000003</v>
      </c>
      <c r="L1046" s="91">
        <v>0</v>
      </c>
      <c r="M1046" s="249">
        <v>11856836.870000001</v>
      </c>
      <c r="N1046" s="249">
        <v>273904963.19</v>
      </c>
      <c r="O1046" s="249">
        <v>285761800.06</v>
      </c>
      <c r="P1046" s="249">
        <v>2213839.9900000002</v>
      </c>
      <c r="Q1046" s="91">
        <v>0</v>
      </c>
      <c r="R1046" s="91">
        <v>0</v>
      </c>
      <c r="S1046" s="91">
        <v>0</v>
      </c>
      <c r="T1046" s="249">
        <v>292807277.40000004</v>
      </c>
      <c r="U1046" s="249">
        <v>310012.14</v>
      </c>
      <c r="V1046" s="249">
        <v>122867.84</v>
      </c>
      <c r="W1046" s="249">
        <v>15404.65</v>
      </c>
      <c r="X1046" s="249">
        <v>1718866.04</v>
      </c>
      <c r="Y1046" s="249">
        <v>37976.5</v>
      </c>
      <c r="Z1046" s="249">
        <v>0</v>
      </c>
      <c r="AA1046" s="249">
        <v>3394498.66</v>
      </c>
      <c r="AB1046" s="249">
        <v>0</v>
      </c>
      <c r="AC1046" s="330">
        <v>11150235.66</v>
      </c>
      <c r="AD1046" s="249">
        <v>9744424.3800000008</v>
      </c>
      <c r="AE1046" s="249">
        <v>7165262.8600000003</v>
      </c>
      <c r="AF1046" s="249">
        <v>0</v>
      </c>
      <c r="AG1046" s="249">
        <v>0</v>
      </c>
      <c r="AH1046" s="249">
        <v>0</v>
      </c>
      <c r="AI1046" s="249">
        <v>0</v>
      </c>
      <c r="AJ1046" s="249">
        <v>84771601.200000003</v>
      </c>
      <c r="AK1046" s="249">
        <v>8386286.4500000002</v>
      </c>
      <c r="AL1046" s="249">
        <v>1699950.97</v>
      </c>
      <c r="AM1046" s="91">
        <v>0</v>
      </c>
      <c r="AN1046" s="249">
        <v>5707444.6499999994</v>
      </c>
      <c r="AO1046" s="249">
        <v>0</v>
      </c>
      <c r="AP1046" s="249">
        <v>0</v>
      </c>
      <c r="AQ1046" s="249">
        <v>0</v>
      </c>
      <c r="AR1046" s="249">
        <v>0</v>
      </c>
      <c r="AS1046" s="249">
        <v>118431149.93000001</v>
      </c>
      <c r="AT1046" s="249">
        <v>40577331.120000005</v>
      </c>
      <c r="AU1046" s="249">
        <v>24783649.050000001</v>
      </c>
      <c r="AV1046" s="92">
        <v>45260</v>
      </c>
      <c r="AW1046" t="s">
        <v>10</v>
      </c>
      <c r="AX1046">
        <v>2023</v>
      </c>
      <c r="AY1046" t="s">
        <v>160</v>
      </c>
    </row>
    <row r="1047" spans="1:51" x14ac:dyDescent="0.25">
      <c r="A1047" s="247">
        <v>66</v>
      </c>
      <c r="B1047" s="248" t="s">
        <v>61</v>
      </c>
      <c r="C1047" s="249">
        <v>21194524.409999996</v>
      </c>
      <c r="D1047" s="249">
        <v>0</v>
      </c>
      <c r="E1047" s="249">
        <v>0</v>
      </c>
      <c r="F1047" s="249">
        <v>0</v>
      </c>
      <c r="G1047" s="249">
        <v>0</v>
      </c>
      <c r="H1047" s="91">
        <v>0</v>
      </c>
      <c r="I1047" s="91">
        <v>0</v>
      </c>
      <c r="J1047" s="249">
        <v>0</v>
      </c>
      <c r="K1047" s="249">
        <v>1204428.83</v>
      </c>
      <c r="L1047" s="91">
        <v>0</v>
      </c>
      <c r="M1047" s="249">
        <v>0</v>
      </c>
      <c r="N1047" s="249">
        <v>0</v>
      </c>
      <c r="O1047" s="249">
        <v>0</v>
      </c>
      <c r="P1047" s="249">
        <v>0</v>
      </c>
      <c r="Q1047" s="91">
        <v>0</v>
      </c>
      <c r="R1047" s="91">
        <v>0</v>
      </c>
      <c r="S1047" s="91">
        <v>0</v>
      </c>
      <c r="T1047" s="249">
        <v>1204428.83</v>
      </c>
      <c r="U1047" s="249">
        <v>1666307.3</v>
      </c>
      <c r="V1047" s="249">
        <v>4691729.0999999996</v>
      </c>
      <c r="W1047" s="249">
        <v>0</v>
      </c>
      <c r="X1047" s="249">
        <v>7177803.4500000002</v>
      </c>
      <c r="Y1047" s="249">
        <v>0</v>
      </c>
      <c r="Z1047" s="249">
        <v>0</v>
      </c>
      <c r="AA1047" s="249">
        <v>0</v>
      </c>
      <c r="AB1047" s="249">
        <v>0</v>
      </c>
      <c r="AC1047" s="330">
        <v>0</v>
      </c>
      <c r="AD1047" s="249">
        <v>0</v>
      </c>
      <c r="AE1047" s="249">
        <v>0</v>
      </c>
      <c r="AF1047" s="249">
        <v>0</v>
      </c>
      <c r="AG1047" s="249">
        <v>0</v>
      </c>
      <c r="AH1047" s="249">
        <v>0</v>
      </c>
      <c r="AI1047" s="249">
        <v>0</v>
      </c>
      <c r="AJ1047" s="249">
        <v>0</v>
      </c>
      <c r="AK1047" s="249">
        <v>0</v>
      </c>
      <c r="AL1047" s="249">
        <v>1178487.01</v>
      </c>
      <c r="AM1047" s="91">
        <v>0</v>
      </c>
      <c r="AN1047" s="249">
        <v>3274394.68</v>
      </c>
      <c r="AO1047" s="249">
        <v>2001374.04</v>
      </c>
      <c r="AP1047" s="249">
        <v>0</v>
      </c>
      <c r="AQ1047" s="249">
        <v>0</v>
      </c>
      <c r="AR1047" s="249">
        <v>0</v>
      </c>
      <c r="AS1047" s="249">
        <v>13535839.85</v>
      </c>
      <c r="AT1047" s="249">
        <v>6454255.7300000004</v>
      </c>
      <c r="AU1047" s="249">
        <v>0</v>
      </c>
      <c r="AV1047" s="92">
        <v>45260</v>
      </c>
      <c r="AW1047" t="s">
        <v>10</v>
      </c>
      <c r="AX1047">
        <v>2023</v>
      </c>
      <c r="AY1047" t="s">
        <v>178</v>
      </c>
    </row>
    <row r="1048" spans="1:51" x14ac:dyDescent="0.25">
      <c r="A1048" s="247">
        <v>44</v>
      </c>
      <c r="B1048" s="248" t="s">
        <v>62</v>
      </c>
      <c r="C1048" s="249">
        <v>61762147.900000006</v>
      </c>
      <c r="D1048" s="249">
        <v>27609.75</v>
      </c>
      <c r="E1048" s="249">
        <v>0</v>
      </c>
      <c r="F1048" s="249">
        <v>0</v>
      </c>
      <c r="G1048" s="249">
        <v>338094.97</v>
      </c>
      <c r="H1048" s="91">
        <v>0</v>
      </c>
      <c r="I1048" s="91">
        <v>0</v>
      </c>
      <c r="J1048" s="249">
        <v>241780.14</v>
      </c>
      <c r="K1048" s="249">
        <v>5223364.72</v>
      </c>
      <c r="L1048" s="91">
        <v>0</v>
      </c>
      <c r="M1048" s="249">
        <v>16321332.779999999</v>
      </c>
      <c r="N1048" s="249">
        <v>22973417.57</v>
      </c>
      <c r="O1048" s="249">
        <v>39294750.350000001</v>
      </c>
      <c r="P1048" s="249">
        <v>1220964.3499999999</v>
      </c>
      <c r="Q1048" s="91">
        <v>0</v>
      </c>
      <c r="R1048" s="91">
        <v>0</v>
      </c>
      <c r="S1048" s="91">
        <v>0</v>
      </c>
      <c r="T1048" s="249">
        <v>46346564.280000001</v>
      </c>
      <c r="U1048" s="249">
        <v>397251.8</v>
      </c>
      <c r="V1048" s="249">
        <v>256990.49</v>
      </c>
      <c r="W1048" s="249">
        <v>297269.65000000002</v>
      </c>
      <c r="X1048" s="249">
        <v>0</v>
      </c>
      <c r="Y1048" s="249">
        <v>153356.18</v>
      </c>
      <c r="Z1048" s="249">
        <v>0</v>
      </c>
      <c r="AA1048" s="249">
        <v>3873.87</v>
      </c>
      <c r="AB1048" s="249">
        <v>0</v>
      </c>
      <c r="AC1048" s="330">
        <v>1772021.95</v>
      </c>
      <c r="AD1048" s="249">
        <v>1442065.08</v>
      </c>
      <c r="AE1048" s="249">
        <v>33532.910000000003</v>
      </c>
      <c r="AF1048" s="249">
        <v>0</v>
      </c>
      <c r="AG1048" s="249">
        <v>0</v>
      </c>
      <c r="AH1048" s="249">
        <v>0</v>
      </c>
      <c r="AI1048" s="249">
        <v>0</v>
      </c>
      <c r="AJ1048" s="249">
        <v>134139</v>
      </c>
      <c r="AK1048" s="249">
        <v>5516151.4000000004</v>
      </c>
      <c r="AL1048" s="249">
        <v>411284.22</v>
      </c>
      <c r="AM1048" s="91">
        <v>0</v>
      </c>
      <c r="AN1048" s="249">
        <v>1059582.18</v>
      </c>
      <c r="AO1048" s="249">
        <v>0</v>
      </c>
      <c r="AP1048" s="249">
        <v>108292.56999999999</v>
      </c>
      <c r="AQ1048" s="249">
        <v>0</v>
      </c>
      <c r="AR1048" s="249">
        <v>0</v>
      </c>
      <c r="AS1048" s="249">
        <v>4490500.9300000006</v>
      </c>
      <c r="AT1048" s="249">
        <v>10925082.689999999</v>
      </c>
      <c r="AU1048" s="249">
        <v>3829772.32</v>
      </c>
      <c r="AV1048" s="92">
        <v>45260</v>
      </c>
      <c r="AW1048" t="s">
        <v>10</v>
      </c>
      <c r="AX1048">
        <v>2023</v>
      </c>
      <c r="AY1048" t="s">
        <v>167</v>
      </c>
    </row>
    <row r="1049" spans="1:51" x14ac:dyDescent="0.25">
      <c r="A1049" s="247">
        <v>113</v>
      </c>
      <c r="B1049" s="248" t="s">
        <v>63</v>
      </c>
      <c r="C1049" s="249">
        <v>47083969.560000002</v>
      </c>
      <c r="D1049" s="249">
        <v>0</v>
      </c>
      <c r="E1049" s="249">
        <v>0</v>
      </c>
      <c r="F1049" s="249">
        <v>0</v>
      </c>
      <c r="G1049" s="249">
        <v>1480540.92</v>
      </c>
      <c r="H1049" s="91">
        <v>0</v>
      </c>
      <c r="I1049" s="91">
        <v>0</v>
      </c>
      <c r="J1049" s="249">
        <v>167569.33000000002</v>
      </c>
      <c r="K1049" s="249">
        <v>106642.6</v>
      </c>
      <c r="L1049" s="91">
        <v>0</v>
      </c>
      <c r="M1049" s="249">
        <v>8717786.2000000011</v>
      </c>
      <c r="N1049" s="249">
        <v>26260745.699999999</v>
      </c>
      <c r="O1049" s="249">
        <v>34978531.899999999</v>
      </c>
      <c r="P1049" s="249">
        <v>491203.75</v>
      </c>
      <c r="Q1049" s="91">
        <v>0</v>
      </c>
      <c r="R1049" s="91">
        <v>0</v>
      </c>
      <c r="S1049" s="91">
        <v>0</v>
      </c>
      <c r="T1049" s="249">
        <v>37224488.5</v>
      </c>
      <c r="U1049" s="249">
        <v>229712.68</v>
      </c>
      <c r="V1049" s="249">
        <v>70518.27</v>
      </c>
      <c r="W1049" s="249">
        <v>0</v>
      </c>
      <c r="X1049" s="249">
        <v>267581.7</v>
      </c>
      <c r="Y1049" s="249">
        <v>24847.200000000001</v>
      </c>
      <c r="Z1049" s="249">
        <v>0</v>
      </c>
      <c r="AA1049" s="249">
        <v>2703397.13</v>
      </c>
      <c r="AB1049" s="249">
        <v>0</v>
      </c>
      <c r="AC1049" s="330">
        <v>2292248.8499999996</v>
      </c>
      <c r="AD1049" s="249">
        <v>620569.43000000005</v>
      </c>
      <c r="AE1049" s="249">
        <v>824496.88000000012</v>
      </c>
      <c r="AF1049" s="249">
        <v>0</v>
      </c>
      <c r="AG1049" s="249">
        <v>0</v>
      </c>
      <c r="AH1049" s="249">
        <v>0</v>
      </c>
      <c r="AI1049" s="249">
        <v>0</v>
      </c>
      <c r="AJ1049" s="249">
        <v>13577</v>
      </c>
      <c r="AK1049" s="249">
        <v>1460118.02</v>
      </c>
      <c r="AL1049" s="249">
        <v>70994.53</v>
      </c>
      <c r="AM1049" s="91">
        <v>0</v>
      </c>
      <c r="AN1049" s="249">
        <v>1194042.7</v>
      </c>
      <c r="AO1049" s="249">
        <v>0</v>
      </c>
      <c r="AP1049" s="249">
        <v>12876.45</v>
      </c>
      <c r="AQ1049" s="249">
        <v>0</v>
      </c>
      <c r="AR1049" s="249">
        <v>0</v>
      </c>
      <c r="AS1049" s="249">
        <v>7046949.1399999997</v>
      </c>
      <c r="AT1049" s="249">
        <v>2812531.9200000004</v>
      </c>
      <c r="AU1049" s="249">
        <v>74500.22</v>
      </c>
      <c r="AV1049" s="92">
        <v>45260</v>
      </c>
      <c r="AW1049" t="s">
        <v>10</v>
      </c>
      <c r="AX1049">
        <v>2023</v>
      </c>
      <c r="AY1049" t="s">
        <v>171</v>
      </c>
    </row>
    <row r="1050" spans="1:51" x14ac:dyDescent="0.25">
      <c r="A1050" s="247">
        <v>98</v>
      </c>
      <c r="B1050" s="248" t="s">
        <v>64</v>
      </c>
      <c r="C1050" s="249">
        <v>113656262.59999999</v>
      </c>
      <c r="D1050" s="249">
        <v>316128.83</v>
      </c>
      <c r="E1050" s="249">
        <v>0</v>
      </c>
      <c r="F1050" s="249">
        <v>0</v>
      </c>
      <c r="G1050" s="249">
        <v>247494.44</v>
      </c>
      <c r="H1050" s="91">
        <v>0</v>
      </c>
      <c r="I1050" s="91">
        <v>0</v>
      </c>
      <c r="J1050" s="249">
        <v>3473157.55</v>
      </c>
      <c r="K1050" s="249">
        <v>2271973.5100000002</v>
      </c>
      <c r="L1050" s="91">
        <v>0</v>
      </c>
      <c r="M1050" s="249">
        <v>47864103.769999996</v>
      </c>
      <c r="N1050" s="249">
        <v>3628698.33</v>
      </c>
      <c r="O1050" s="249">
        <v>51492802.099999994</v>
      </c>
      <c r="P1050" s="249">
        <v>608678.49</v>
      </c>
      <c r="Q1050" s="91">
        <v>0</v>
      </c>
      <c r="R1050" s="91">
        <v>0</v>
      </c>
      <c r="S1050" s="91">
        <v>0</v>
      </c>
      <c r="T1050" s="249">
        <v>58410234.919999994</v>
      </c>
      <c r="U1050" s="249">
        <v>155245.70000000001</v>
      </c>
      <c r="V1050" s="249">
        <v>105323.59</v>
      </c>
      <c r="W1050" s="249">
        <v>0</v>
      </c>
      <c r="X1050" s="249">
        <v>426532.92</v>
      </c>
      <c r="Y1050" s="249">
        <v>29454.42</v>
      </c>
      <c r="Z1050" s="249">
        <v>0</v>
      </c>
      <c r="AA1050" s="249">
        <v>902797.12</v>
      </c>
      <c r="AB1050" s="249">
        <v>0</v>
      </c>
      <c r="AC1050" s="330">
        <v>16998088.539999999</v>
      </c>
      <c r="AD1050" s="249">
        <v>2761141.13</v>
      </c>
      <c r="AE1050" s="249">
        <v>1460765.52</v>
      </c>
      <c r="AF1050" s="249">
        <v>0</v>
      </c>
      <c r="AG1050" s="249">
        <v>0</v>
      </c>
      <c r="AH1050" s="249">
        <v>0</v>
      </c>
      <c r="AI1050" s="249">
        <v>0</v>
      </c>
      <c r="AJ1050" s="249">
        <v>5910614.9900000002</v>
      </c>
      <c r="AK1050" s="249">
        <v>5686652.4100000001</v>
      </c>
      <c r="AL1050" s="249">
        <v>737840.63</v>
      </c>
      <c r="AM1050" s="91">
        <v>0</v>
      </c>
      <c r="AN1050" s="249">
        <v>3848126.8600000003</v>
      </c>
      <c r="AO1050" s="249">
        <v>0</v>
      </c>
      <c r="AP1050" s="249">
        <v>379526.16</v>
      </c>
      <c r="AQ1050" s="249">
        <v>0</v>
      </c>
      <c r="AR1050" s="249">
        <v>0</v>
      </c>
      <c r="AS1050" s="249">
        <v>28749963.93</v>
      </c>
      <c r="AT1050" s="249">
        <v>26496063.750000004</v>
      </c>
      <c r="AU1050" s="249">
        <v>15843917.690000001</v>
      </c>
      <c r="AV1050" s="92">
        <v>45260</v>
      </c>
      <c r="AW1050" t="s">
        <v>10</v>
      </c>
      <c r="AX1050">
        <v>2023</v>
      </c>
      <c r="AY1050" t="s">
        <v>165</v>
      </c>
    </row>
    <row r="1051" spans="1:51" x14ac:dyDescent="0.25">
      <c r="A1051" s="247">
        <v>1</v>
      </c>
      <c r="B1051" s="248" t="s">
        <v>65</v>
      </c>
      <c r="C1051" s="249">
        <v>36124943.380000003</v>
      </c>
      <c r="D1051" s="249">
        <v>0</v>
      </c>
      <c r="E1051" s="249">
        <v>0</v>
      </c>
      <c r="F1051" s="249">
        <v>0</v>
      </c>
      <c r="G1051" s="249">
        <v>2851.33</v>
      </c>
      <c r="H1051" s="91">
        <v>0</v>
      </c>
      <c r="I1051" s="91">
        <v>0</v>
      </c>
      <c r="J1051" s="249">
        <v>14430.49</v>
      </c>
      <c r="K1051" s="249">
        <v>14669.289999999999</v>
      </c>
      <c r="L1051" s="91">
        <v>0</v>
      </c>
      <c r="M1051" s="249">
        <v>123803.85</v>
      </c>
      <c r="N1051" s="249">
        <v>1735715.97</v>
      </c>
      <c r="O1051" s="249">
        <v>1859519.82</v>
      </c>
      <c r="P1051" s="249">
        <v>13942.53</v>
      </c>
      <c r="Q1051" s="91">
        <v>0</v>
      </c>
      <c r="R1051" s="91">
        <v>0</v>
      </c>
      <c r="S1051" s="91">
        <v>0</v>
      </c>
      <c r="T1051" s="249">
        <v>1905413.4600000002</v>
      </c>
      <c r="U1051" s="249">
        <v>1369824.05</v>
      </c>
      <c r="V1051" s="249">
        <v>23912.639999999999</v>
      </c>
      <c r="W1051" s="249">
        <v>0</v>
      </c>
      <c r="X1051" s="249">
        <v>0</v>
      </c>
      <c r="Y1051" s="249">
        <v>-31317.97</v>
      </c>
      <c r="Z1051" s="249">
        <v>0</v>
      </c>
      <c r="AA1051" s="249">
        <v>47458.01</v>
      </c>
      <c r="AB1051" s="249">
        <v>0</v>
      </c>
      <c r="AC1051" s="330">
        <v>686223.64</v>
      </c>
      <c r="AD1051" s="249">
        <v>22680849.880000003</v>
      </c>
      <c r="AE1051" s="249">
        <v>44917.15</v>
      </c>
      <c r="AF1051" s="249">
        <v>0</v>
      </c>
      <c r="AG1051" s="249">
        <v>0</v>
      </c>
      <c r="AH1051" s="249">
        <v>0</v>
      </c>
      <c r="AI1051" s="249">
        <v>0</v>
      </c>
      <c r="AJ1051" s="249">
        <v>0</v>
      </c>
      <c r="AK1051" s="249">
        <v>425552.31</v>
      </c>
      <c r="AL1051" s="249">
        <v>188309.11</v>
      </c>
      <c r="AM1051" s="91">
        <v>0</v>
      </c>
      <c r="AN1051" s="249">
        <v>795721.9</v>
      </c>
      <c r="AO1051" s="249">
        <v>0</v>
      </c>
      <c r="AP1051" s="249">
        <v>12570</v>
      </c>
      <c r="AQ1051" s="249">
        <v>0</v>
      </c>
      <c r="AR1051" s="249">
        <v>0</v>
      </c>
      <c r="AS1051" s="249">
        <v>24821867.400000002</v>
      </c>
      <c r="AT1051" s="249">
        <v>9397662.5199999996</v>
      </c>
      <c r="AU1051" s="249">
        <v>7975509.2000000002</v>
      </c>
      <c r="AV1051" s="92">
        <v>45260</v>
      </c>
      <c r="AW1051" t="s">
        <v>10</v>
      </c>
      <c r="AX1051">
        <v>2023</v>
      </c>
      <c r="AY1051" t="s">
        <v>177</v>
      </c>
    </row>
    <row r="1052" spans="1:51" x14ac:dyDescent="0.25">
      <c r="A1052" s="247">
        <v>109</v>
      </c>
      <c r="B1052" s="248" t="s">
        <v>66</v>
      </c>
      <c r="C1052" s="249">
        <v>594418218.47000003</v>
      </c>
      <c r="D1052" s="249">
        <v>22899376.73</v>
      </c>
      <c r="E1052" s="249">
        <v>0</v>
      </c>
      <c r="F1052" s="249">
        <v>0</v>
      </c>
      <c r="G1052" s="249">
        <v>0</v>
      </c>
      <c r="H1052" s="91">
        <v>0</v>
      </c>
      <c r="I1052" s="91">
        <v>0</v>
      </c>
      <c r="J1052" s="249">
        <v>6275627.6199999992</v>
      </c>
      <c r="K1052" s="249">
        <v>8676851.9899999984</v>
      </c>
      <c r="L1052" s="91">
        <v>0</v>
      </c>
      <c r="M1052" s="249">
        <v>206700.86000000002</v>
      </c>
      <c r="N1052" s="249">
        <v>367454131.76999998</v>
      </c>
      <c r="O1052" s="249">
        <v>367660832.63</v>
      </c>
      <c r="P1052" s="249">
        <v>29319882.209999997</v>
      </c>
      <c r="Q1052" s="91">
        <v>0</v>
      </c>
      <c r="R1052" s="91">
        <v>0</v>
      </c>
      <c r="S1052" s="91">
        <v>0</v>
      </c>
      <c r="T1052" s="249">
        <v>434832571.18000001</v>
      </c>
      <c r="U1052" s="249">
        <v>9440876.8300000001</v>
      </c>
      <c r="V1052" s="249">
        <v>1814777.22</v>
      </c>
      <c r="W1052" s="249">
        <v>0</v>
      </c>
      <c r="X1052" s="249">
        <v>7853324.2599999998</v>
      </c>
      <c r="Y1052" s="249">
        <v>171217.68999999997</v>
      </c>
      <c r="Z1052" s="249">
        <v>0</v>
      </c>
      <c r="AA1052" s="249">
        <v>46531125.189999998</v>
      </c>
      <c r="AB1052" s="249">
        <v>0</v>
      </c>
      <c r="AC1052" s="330">
        <v>54714402.25</v>
      </c>
      <c r="AD1052" s="249">
        <v>0</v>
      </c>
      <c r="AE1052" s="249">
        <v>93011.95</v>
      </c>
      <c r="AF1052" s="249">
        <v>0</v>
      </c>
      <c r="AG1052" s="249">
        <v>0</v>
      </c>
      <c r="AH1052" s="249">
        <v>0</v>
      </c>
      <c r="AI1052" s="249">
        <v>0</v>
      </c>
      <c r="AJ1052" s="249">
        <v>31715513.390000001</v>
      </c>
      <c r="AK1052" s="249">
        <v>4629352.83</v>
      </c>
      <c r="AL1052" s="249">
        <v>896886.81</v>
      </c>
      <c r="AM1052" s="91">
        <v>0</v>
      </c>
      <c r="AN1052" s="249">
        <v>1584405.4100000001</v>
      </c>
      <c r="AO1052" s="249">
        <v>105840.94</v>
      </c>
      <c r="AP1052" s="249">
        <v>2500</v>
      </c>
      <c r="AQ1052" s="249">
        <v>0</v>
      </c>
      <c r="AR1052" s="249">
        <v>0</v>
      </c>
      <c r="AS1052" s="249">
        <v>152334248.78</v>
      </c>
      <c r="AT1052" s="249">
        <v>7251398.5100000007</v>
      </c>
      <c r="AU1052" s="249">
        <v>32412.52</v>
      </c>
      <c r="AV1052" s="92">
        <v>45260</v>
      </c>
      <c r="AW1052" t="s">
        <v>10</v>
      </c>
      <c r="AX1052">
        <v>2023</v>
      </c>
      <c r="AY1052" t="s">
        <v>157</v>
      </c>
    </row>
    <row r="1053" spans="1:51" x14ac:dyDescent="0.25">
      <c r="A1053" s="247">
        <v>25</v>
      </c>
      <c r="B1053" s="248" t="s">
        <v>67</v>
      </c>
      <c r="C1053" s="249">
        <v>41839412.140000001</v>
      </c>
      <c r="D1053" s="249">
        <v>15647670.630000001</v>
      </c>
      <c r="E1053" s="249">
        <v>0</v>
      </c>
      <c r="F1053" s="249">
        <v>0</v>
      </c>
      <c r="G1053" s="249">
        <v>0</v>
      </c>
      <c r="H1053" s="91">
        <v>0</v>
      </c>
      <c r="I1053" s="91">
        <v>0</v>
      </c>
      <c r="J1053" s="249">
        <v>0</v>
      </c>
      <c r="K1053" s="249">
        <v>0</v>
      </c>
      <c r="L1053" s="91">
        <v>0</v>
      </c>
      <c r="M1053" s="249">
        <v>0</v>
      </c>
      <c r="N1053" s="249">
        <v>0</v>
      </c>
      <c r="O1053" s="249">
        <v>0</v>
      </c>
      <c r="P1053" s="249">
        <v>26052926.190000001</v>
      </c>
      <c r="Q1053" s="91">
        <v>0</v>
      </c>
      <c r="R1053" s="91">
        <v>0</v>
      </c>
      <c r="S1053" s="91">
        <v>0</v>
      </c>
      <c r="T1053" s="249">
        <v>41700596.82</v>
      </c>
      <c r="U1053" s="249">
        <v>0</v>
      </c>
      <c r="V1053" s="249">
        <v>0</v>
      </c>
      <c r="W1053" s="249">
        <v>0</v>
      </c>
      <c r="X1053" s="249">
        <v>0</v>
      </c>
      <c r="Y1053" s="249">
        <v>0</v>
      </c>
      <c r="Z1053" s="249">
        <v>0</v>
      </c>
      <c r="AA1053" s="249">
        <v>0</v>
      </c>
      <c r="AB1053" s="249">
        <v>0</v>
      </c>
      <c r="AC1053" s="330">
        <v>138815.18</v>
      </c>
      <c r="AD1053" s="249">
        <v>0</v>
      </c>
      <c r="AE1053" s="249">
        <v>0</v>
      </c>
      <c r="AF1053" s="249">
        <v>0</v>
      </c>
      <c r="AG1053" s="249">
        <v>0</v>
      </c>
      <c r="AH1053" s="249">
        <v>0</v>
      </c>
      <c r="AI1053" s="249">
        <v>0</v>
      </c>
      <c r="AJ1053" s="249">
        <v>0</v>
      </c>
      <c r="AK1053" s="249">
        <v>0</v>
      </c>
      <c r="AL1053" s="249">
        <v>0</v>
      </c>
      <c r="AM1053" s="91">
        <v>0</v>
      </c>
      <c r="AN1053" s="249">
        <v>0</v>
      </c>
      <c r="AO1053" s="249">
        <v>0</v>
      </c>
      <c r="AP1053" s="249">
        <v>0</v>
      </c>
      <c r="AQ1053" s="249">
        <v>0</v>
      </c>
      <c r="AR1053" s="249">
        <v>0</v>
      </c>
      <c r="AS1053" s="249">
        <v>138815.18</v>
      </c>
      <c r="AT1053" s="249">
        <v>0</v>
      </c>
      <c r="AU1053" s="249">
        <v>0</v>
      </c>
      <c r="AV1053" s="92">
        <v>45260</v>
      </c>
      <c r="AW1053" t="s">
        <v>10</v>
      </c>
      <c r="AX1053">
        <v>2023</v>
      </c>
      <c r="AY1053" t="s">
        <v>174</v>
      </c>
    </row>
    <row r="1054" spans="1:51" x14ac:dyDescent="0.25">
      <c r="A1054" s="247">
        <v>121</v>
      </c>
      <c r="B1054" s="248" t="s">
        <v>68</v>
      </c>
      <c r="C1054" s="249">
        <v>271979.23</v>
      </c>
      <c r="D1054" s="249">
        <v>0</v>
      </c>
      <c r="E1054" s="249">
        <v>0</v>
      </c>
      <c r="F1054" s="249">
        <v>0</v>
      </c>
      <c r="G1054" s="249">
        <v>0</v>
      </c>
      <c r="H1054" s="91">
        <v>0</v>
      </c>
      <c r="I1054" s="91">
        <v>0</v>
      </c>
      <c r="J1054" s="249">
        <v>0</v>
      </c>
      <c r="K1054" s="249">
        <v>0</v>
      </c>
      <c r="L1054" s="91">
        <v>0</v>
      </c>
      <c r="M1054" s="249">
        <v>0</v>
      </c>
      <c r="N1054" s="249">
        <v>0</v>
      </c>
      <c r="O1054" s="249">
        <v>0</v>
      </c>
      <c r="P1054" s="249">
        <v>0</v>
      </c>
      <c r="Q1054" s="91">
        <v>0</v>
      </c>
      <c r="R1054" s="91">
        <v>0</v>
      </c>
      <c r="S1054" s="91">
        <v>0</v>
      </c>
      <c r="T1054" s="249">
        <v>0</v>
      </c>
      <c r="U1054" s="249">
        <v>50365.82</v>
      </c>
      <c r="V1054" s="249">
        <v>0</v>
      </c>
      <c r="W1054" s="249">
        <v>0</v>
      </c>
      <c r="X1054" s="249">
        <v>0</v>
      </c>
      <c r="Y1054" s="249">
        <v>0</v>
      </c>
      <c r="Z1054" s="249">
        <v>0</v>
      </c>
      <c r="AA1054" s="249">
        <v>0</v>
      </c>
      <c r="AB1054" s="249">
        <v>0</v>
      </c>
      <c r="AC1054" s="330">
        <v>0</v>
      </c>
      <c r="AD1054" s="249">
        <v>0</v>
      </c>
      <c r="AE1054" s="249">
        <v>0</v>
      </c>
      <c r="AF1054" s="249">
        <v>0</v>
      </c>
      <c r="AG1054" s="249">
        <v>0</v>
      </c>
      <c r="AH1054" s="249">
        <v>0</v>
      </c>
      <c r="AI1054" s="249">
        <v>0</v>
      </c>
      <c r="AJ1054" s="249">
        <v>136633.26999999999</v>
      </c>
      <c r="AK1054" s="249">
        <v>67873.38</v>
      </c>
      <c r="AL1054" s="249">
        <v>0</v>
      </c>
      <c r="AM1054" s="91">
        <v>0</v>
      </c>
      <c r="AN1054" s="249">
        <v>16238.15</v>
      </c>
      <c r="AO1054" s="249">
        <v>0</v>
      </c>
      <c r="AP1054" s="249">
        <v>868.61</v>
      </c>
      <c r="AQ1054" s="249">
        <v>0</v>
      </c>
      <c r="AR1054" s="249">
        <v>0</v>
      </c>
      <c r="AS1054" s="249">
        <v>186999.09</v>
      </c>
      <c r="AT1054" s="249">
        <v>84980.14</v>
      </c>
      <c r="AU1054" s="249">
        <v>0</v>
      </c>
      <c r="AV1054" s="92">
        <v>45260</v>
      </c>
      <c r="AW1054" t="s">
        <v>10</v>
      </c>
      <c r="AX1054">
        <v>2023</v>
      </c>
      <c r="AY1054" t="s">
        <v>188</v>
      </c>
    </row>
    <row r="1055" spans="1:51" x14ac:dyDescent="0.25">
      <c r="A1055" s="247">
        <v>122</v>
      </c>
      <c r="B1055" s="248" t="s">
        <v>69</v>
      </c>
      <c r="C1055" s="249">
        <v>24520564.93</v>
      </c>
      <c r="D1055" s="249">
        <v>0</v>
      </c>
      <c r="E1055" s="249">
        <v>0</v>
      </c>
      <c r="F1055" s="249">
        <v>0</v>
      </c>
      <c r="G1055" s="249">
        <v>0</v>
      </c>
      <c r="H1055" s="91">
        <v>0</v>
      </c>
      <c r="I1055" s="91">
        <v>0</v>
      </c>
      <c r="J1055" s="249">
        <v>0</v>
      </c>
      <c r="K1055" s="249">
        <v>0</v>
      </c>
      <c r="L1055" s="91">
        <v>0</v>
      </c>
      <c r="M1055" s="249">
        <v>3578304.1</v>
      </c>
      <c r="N1055" s="249">
        <v>901407.51</v>
      </c>
      <c r="O1055" s="249">
        <v>4479711.6100000003</v>
      </c>
      <c r="P1055" s="249">
        <v>8361506.6699999999</v>
      </c>
      <c r="Q1055" s="91">
        <v>0</v>
      </c>
      <c r="R1055" s="91">
        <v>0</v>
      </c>
      <c r="S1055" s="91">
        <v>0</v>
      </c>
      <c r="T1055" s="249">
        <v>12841218.280000001</v>
      </c>
      <c r="U1055" s="249">
        <v>0</v>
      </c>
      <c r="V1055" s="249">
        <v>0</v>
      </c>
      <c r="W1055" s="249">
        <v>0</v>
      </c>
      <c r="X1055" s="249">
        <v>341680.5</v>
      </c>
      <c r="Y1055" s="249">
        <v>0</v>
      </c>
      <c r="Z1055" s="249">
        <v>0</v>
      </c>
      <c r="AA1055" s="249">
        <v>1176259.58</v>
      </c>
      <c r="AB1055" s="249">
        <v>0</v>
      </c>
      <c r="AC1055" s="330">
        <v>9165082.2400000002</v>
      </c>
      <c r="AD1055" s="249">
        <v>0</v>
      </c>
      <c r="AE1055" s="249">
        <v>40</v>
      </c>
      <c r="AF1055" s="249">
        <v>0</v>
      </c>
      <c r="AG1055" s="249">
        <v>0</v>
      </c>
      <c r="AH1055" s="249">
        <v>0</v>
      </c>
      <c r="AI1055" s="249">
        <v>0</v>
      </c>
      <c r="AJ1055" s="249">
        <v>845778.61</v>
      </c>
      <c r="AK1055" s="249">
        <v>17509.919999999998</v>
      </c>
      <c r="AL1055" s="249">
        <v>0</v>
      </c>
      <c r="AM1055" s="91">
        <v>0</v>
      </c>
      <c r="AN1055" s="249">
        <v>73490.679999999993</v>
      </c>
      <c r="AO1055" s="249">
        <v>0</v>
      </c>
      <c r="AP1055" s="249">
        <v>0</v>
      </c>
      <c r="AQ1055" s="249">
        <v>0</v>
      </c>
      <c r="AR1055" s="249">
        <v>0</v>
      </c>
      <c r="AS1055" s="249">
        <v>11528840.93</v>
      </c>
      <c r="AT1055" s="249">
        <v>150505.72</v>
      </c>
      <c r="AU1055" s="249">
        <v>59505.120000000003</v>
      </c>
      <c r="AV1055" s="92">
        <v>45260</v>
      </c>
      <c r="AW1055" t="s">
        <v>10</v>
      </c>
      <c r="AX1055">
        <v>2023</v>
      </c>
      <c r="AY1055" t="s">
        <v>267</v>
      </c>
    </row>
    <row r="1056" spans="1:51" x14ac:dyDescent="0.25">
      <c r="A1056" s="247">
        <v>13</v>
      </c>
      <c r="B1056" s="248" t="s">
        <v>70</v>
      </c>
      <c r="C1056" s="249">
        <v>4406636005.4900007</v>
      </c>
      <c r="D1056" s="249">
        <v>412720.1</v>
      </c>
      <c r="E1056" s="249">
        <v>0</v>
      </c>
      <c r="F1056" s="249">
        <v>0</v>
      </c>
      <c r="G1056" s="249">
        <v>4974016.45</v>
      </c>
      <c r="H1056" s="91">
        <v>0</v>
      </c>
      <c r="I1056" s="91">
        <v>0</v>
      </c>
      <c r="J1056" s="249">
        <v>112238356.22</v>
      </c>
      <c r="K1056" s="249">
        <v>72496060.899999991</v>
      </c>
      <c r="L1056" s="91">
        <v>0</v>
      </c>
      <c r="M1056" s="249">
        <v>2569493165.8600001</v>
      </c>
      <c r="N1056" s="249">
        <v>1008826107.3200001</v>
      </c>
      <c r="O1056" s="249">
        <v>3578319273.1800003</v>
      </c>
      <c r="P1056" s="249">
        <v>0</v>
      </c>
      <c r="Q1056" s="91">
        <v>0</v>
      </c>
      <c r="R1056" s="91">
        <v>0</v>
      </c>
      <c r="S1056" s="91">
        <v>0</v>
      </c>
      <c r="T1056" s="249">
        <v>3768440426.8500004</v>
      </c>
      <c r="U1056" s="249">
        <v>13682256.18</v>
      </c>
      <c r="V1056" s="249">
        <v>0</v>
      </c>
      <c r="W1056" s="249">
        <v>120877.55</v>
      </c>
      <c r="X1056" s="249">
        <v>5072598.8899999997</v>
      </c>
      <c r="Y1056" s="249">
        <v>1490309.19</v>
      </c>
      <c r="Z1056" s="249">
        <v>0</v>
      </c>
      <c r="AA1056" s="249">
        <v>127768034.38</v>
      </c>
      <c r="AB1056" s="249">
        <v>0</v>
      </c>
      <c r="AC1056" s="330">
        <v>343761795.63999999</v>
      </c>
      <c r="AD1056" s="249">
        <v>1016366.56</v>
      </c>
      <c r="AE1056" s="249">
        <v>3406435.13</v>
      </c>
      <c r="AF1056" s="249">
        <v>0</v>
      </c>
      <c r="AG1056" s="249">
        <v>0</v>
      </c>
      <c r="AH1056" s="249">
        <v>0</v>
      </c>
      <c r="AI1056" s="249">
        <v>0</v>
      </c>
      <c r="AJ1056" s="249">
        <v>1577169.14</v>
      </c>
      <c r="AK1056" s="249">
        <v>51983171.719999999</v>
      </c>
      <c r="AL1056" s="249">
        <v>67694833.820000008</v>
      </c>
      <c r="AM1056" s="91">
        <v>0</v>
      </c>
      <c r="AN1056" s="249">
        <v>19788754.690000001</v>
      </c>
      <c r="AO1056" s="249">
        <v>0</v>
      </c>
      <c r="AP1056" s="249">
        <v>16292.74</v>
      </c>
      <c r="AQ1056" s="249">
        <v>0</v>
      </c>
      <c r="AR1056" s="249">
        <v>0</v>
      </c>
      <c r="AS1056" s="249">
        <v>497895842.65999997</v>
      </c>
      <c r="AT1056" s="249">
        <v>140299734.96000004</v>
      </c>
      <c r="AU1056" s="249">
        <v>816681.99</v>
      </c>
      <c r="AV1056" s="92">
        <v>45260</v>
      </c>
      <c r="AW1056" t="s">
        <v>10</v>
      </c>
      <c r="AX1056">
        <v>2023</v>
      </c>
      <c r="AY1056" t="s">
        <v>149</v>
      </c>
    </row>
    <row r="1057" spans="1:51" x14ac:dyDescent="0.25">
      <c r="A1057" s="247">
        <v>110</v>
      </c>
      <c r="B1057" s="248" t="s">
        <v>71</v>
      </c>
      <c r="C1057" s="249">
        <v>37601046.609999999</v>
      </c>
      <c r="D1057" s="249">
        <v>0</v>
      </c>
      <c r="E1057" s="249">
        <v>0</v>
      </c>
      <c r="F1057" s="249">
        <v>0</v>
      </c>
      <c r="G1057" s="249">
        <v>31190.27</v>
      </c>
      <c r="H1057" s="91">
        <v>0</v>
      </c>
      <c r="I1057" s="91">
        <v>0</v>
      </c>
      <c r="J1057" s="249">
        <v>53480</v>
      </c>
      <c r="K1057" s="249">
        <v>27927.75</v>
      </c>
      <c r="L1057" s="91">
        <v>0</v>
      </c>
      <c r="M1057" s="249">
        <v>411192.7</v>
      </c>
      <c r="N1057" s="249">
        <v>4379183.4799999995</v>
      </c>
      <c r="O1057" s="249">
        <v>4790376.18</v>
      </c>
      <c r="P1057" s="249">
        <v>161733.68</v>
      </c>
      <c r="Q1057" s="91">
        <v>0</v>
      </c>
      <c r="R1057" s="91">
        <v>0</v>
      </c>
      <c r="S1057" s="91">
        <v>0</v>
      </c>
      <c r="T1057" s="249">
        <v>5064707.879999999</v>
      </c>
      <c r="U1057" s="249">
        <v>18859.29</v>
      </c>
      <c r="V1057" s="249">
        <v>0</v>
      </c>
      <c r="W1057" s="249">
        <v>0</v>
      </c>
      <c r="X1057" s="249">
        <v>7023.85</v>
      </c>
      <c r="Y1057" s="249">
        <v>799629.35</v>
      </c>
      <c r="Z1057" s="249">
        <v>0</v>
      </c>
      <c r="AA1057" s="249">
        <v>0</v>
      </c>
      <c r="AB1057" s="249">
        <v>0</v>
      </c>
      <c r="AC1057" s="330">
        <v>0</v>
      </c>
      <c r="AD1057" s="249">
        <v>0</v>
      </c>
      <c r="AE1057" s="249">
        <v>19437.46</v>
      </c>
      <c r="AF1057" s="249">
        <v>0</v>
      </c>
      <c r="AG1057" s="249">
        <v>0</v>
      </c>
      <c r="AH1057" s="249">
        <v>0</v>
      </c>
      <c r="AI1057" s="249">
        <v>0</v>
      </c>
      <c r="AJ1057" s="249">
        <v>33048.01</v>
      </c>
      <c r="AK1057" s="249">
        <v>178529.16</v>
      </c>
      <c r="AL1057" s="249">
        <v>672662.32</v>
      </c>
      <c r="AM1057" s="91">
        <v>0</v>
      </c>
      <c r="AN1057" s="249">
        <v>3261502.02</v>
      </c>
      <c r="AO1057" s="249">
        <v>1161271.1200000001</v>
      </c>
      <c r="AP1057" s="249">
        <v>4550</v>
      </c>
      <c r="AQ1057" s="249">
        <v>0</v>
      </c>
      <c r="AR1057" s="249">
        <v>0</v>
      </c>
      <c r="AS1057" s="249">
        <v>877997.96</v>
      </c>
      <c r="AT1057" s="249">
        <v>31658340.77</v>
      </c>
      <c r="AU1057" s="249">
        <v>26379826.149999999</v>
      </c>
      <c r="AV1057" s="92">
        <v>45260</v>
      </c>
      <c r="AW1057" t="s">
        <v>10</v>
      </c>
      <c r="AX1057">
        <v>2023</v>
      </c>
      <c r="AY1057" t="s">
        <v>173</v>
      </c>
    </row>
    <row r="1058" spans="1:51" x14ac:dyDescent="0.25">
      <c r="A1058" s="247">
        <v>52</v>
      </c>
      <c r="B1058" s="248" t="s">
        <v>72</v>
      </c>
      <c r="C1058" s="249">
        <v>53213903.25</v>
      </c>
      <c r="D1058" s="249">
        <v>0</v>
      </c>
      <c r="E1058" s="249">
        <v>0</v>
      </c>
      <c r="F1058" s="249">
        <v>0</v>
      </c>
      <c r="G1058" s="249">
        <v>84174.14</v>
      </c>
      <c r="H1058" s="91">
        <v>0</v>
      </c>
      <c r="I1058" s="91">
        <v>0</v>
      </c>
      <c r="J1058" s="249">
        <v>0.05</v>
      </c>
      <c r="K1058" s="249">
        <v>304749.75</v>
      </c>
      <c r="L1058" s="91">
        <v>0</v>
      </c>
      <c r="M1058" s="249">
        <v>0</v>
      </c>
      <c r="N1058" s="249">
        <v>0</v>
      </c>
      <c r="O1058" s="249">
        <v>0</v>
      </c>
      <c r="P1058" s="249">
        <v>151007.73000000001</v>
      </c>
      <c r="Q1058" s="91">
        <v>0</v>
      </c>
      <c r="R1058" s="91">
        <v>0</v>
      </c>
      <c r="S1058" s="91">
        <v>0</v>
      </c>
      <c r="T1058" s="249">
        <v>539931.67000000004</v>
      </c>
      <c r="U1058" s="249">
        <v>1579352.75</v>
      </c>
      <c r="V1058" s="249">
        <v>71064.36</v>
      </c>
      <c r="W1058" s="249">
        <v>181477.1</v>
      </c>
      <c r="X1058" s="249">
        <v>10083335.01</v>
      </c>
      <c r="Y1058" s="249">
        <v>357851.87</v>
      </c>
      <c r="Z1058" s="249">
        <v>0</v>
      </c>
      <c r="AA1058" s="249">
        <v>0</v>
      </c>
      <c r="AB1058" s="249">
        <v>0</v>
      </c>
      <c r="AC1058" s="330">
        <v>13190870.190000001</v>
      </c>
      <c r="AD1058" s="249">
        <v>1008183.39</v>
      </c>
      <c r="AE1058" s="249">
        <v>720981</v>
      </c>
      <c r="AF1058" s="249">
        <v>0</v>
      </c>
      <c r="AG1058" s="249">
        <v>0</v>
      </c>
      <c r="AH1058" s="249">
        <v>0</v>
      </c>
      <c r="AI1058" s="249">
        <v>0</v>
      </c>
      <c r="AJ1058" s="249">
        <v>6347799.7000000002</v>
      </c>
      <c r="AK1058" s="249">
        <v>7250514.0899999999</v>
      </c>
      <c r="AL1058" s="249">
        <v>1070578.6499999999</v>
      </c>
      <c r="AM1058" s="91">
        <v>0</v>
      </c>
      <c r="AN1058" s="249">
        <v>8278995.8300000001</v>
      </c>
      <c r="AO1058" s="249">
        <v>28473.4</v>
      </c>
      <c r="AP1058" s="249">
        <v>838380.71</v>
      </c>
      <c r="AQ1058" s="249">
        <v>0</v>
      </c>
      <c r="AR1058" s="249">
        <v>0</v>
      </c>
      <c r="AS1058" s="249">
        <v>33540915.370000001</v>
      </c>
      <c r="AT1058" s="249">
        <v>19133056.210000001</v>
      </c>
      <c r="AU1058" s="249">
        <v>1666113.53</v>
      </c>
      <c r="AV1058" s="92">
        <v>45260</v>
      </c>
      <c r="AW1058" t="s">
        <v>10</v>
      </c>
      <c r="AX1058">
        <v>2023</v>
      </c>
      <c r="AY1058" t="s">
        <v>170</v>
      </c>
    </row>
    <row r="1059" spans="1:51" x14ac:dyDescent="0.25">
      <c r="A1059" s="247">
        <v>96</v>
      </c>
      <c r="B1059" s="248" t="s">
        <v>73</v>
      </c>
      <c r="C1059" s="249">
        <v>829485415.45999992</v>
      </c>
      <c r="D1059" s="249">
        <v>142458.46</v>
      </c>
      <c r="E1059" s="249">
        <v>0</v>
      </c>
      <c r="F1059" s="249">
        <v>0</v>
      </c>
      <c r="G1059" s="249">
        <v>567070.41</v>
      </c>
      <c r="H1059" s="91">
        <v>0</v>
      </c>
      <c r="I1059" s="91">
        <v>0</v>
      </c>
      <c r="J1059" s="249">
        <v>6104005.6799999997</v>
      </c>
      <c r="K1059" s="249">
        <v>5479334.2699999996</v>
      </c>
      <c r="L1059" s="91">
        <v>0</v>
      </c>
      <c r="M1059" s="249">
        <v>340206846.12</v>
      </c>
      <c r="N1059" s="249">
        <v>365141138.13</v>
      </c>
      <c r="O1059" s="249">
        <v>705347984.25</v>
      </c>
      <c r="P1059" s="249">
        <v>4579615.54</v>
      </c>
      <c r="Q1059" s="91">
        <v>0</v>
      </c>
      <c r="R1059" s="91">
        <v>0</v>
      </c>
      <c r="S1059" s="91">
        <v>0</v>
      </c>
      <c r="T1059" s="249">
        <v>722220468.6099999</v>
      </c>
      <c r="U1059" s="249">
        <v>12598034.75</v>
      </c>
      <c r="V1059" s="249">
        <v>1978403.1700000002</v>
      </c>
      <c r="W1059" s="249">
        <v>828164.4</v>
      </c>
      <c r="X1059" s="249">
        <v>3727198.31</v>
      </c>
      <c r="Y1059" s="249">
        <v>509179.62</v>
      </c>
      <c r="Z1059" s="249">
        <v>0</v>
      </c>
      <c r="AA1059" s="249">
        <v>126598.68999999997</v>
      </c>
      <c r="AB1059" s="249">
        <v>0</v>
      </c>
      <c r="AC1059" s="330">
        <v>42531415.57</v>
      </c>
      <c r="AD1059" s="249">
        <v>4706536.45</v>
      </c>
      <c r="AE1059" s="249">
        <v>2433657.69</v>
      </c>
      <c r="AF1059" s="249">
        <v>0</v>
      </c>
      <c r="AG1059" s="249">
        <v>0</v>
      </c>
      <c r="AH1059" s="249">
        <v>0</v>
      </c>
      <c r="AI1059" s="249">
        <v>0</v>
      </c>
      <c r="AJ1059" s="249">
        <v>805349.45000000007</v>
      </c>
      <c r="AK1059" s="249">
        <v>5643391.5800000001</v>
      </c>
      <c r="AL1059" s="249">
        <v>3706985.1</v>
      </c>
      <c r="AM1059" s="91">
        <v>0</v>
      </c>
      <c r="AN1059" s="249">
        <v>12070355.130000001</v>
      </c>
      <c r="AO1059" s="249">
        <v>-13636.6</v>
      </c>
      <c r="AP1059" s="249">
        <v>500808.43</v>
      </c>
      <c r="AQ1059" s="249">
        <v>0</v>
      </c>
      <c r="AR1059" s="249">
        <v>0</v>
      </c>
      <c r="AS1059" s="249">
        <v>70244538.100000009</v>
      </c>
      <c r="AT1059" s="249">
        <v>37020408.75</v>
      </c>
      <c r="AU1059" s="249">
        <v>15112505.109999999</v>
      </c>
      <c r="AV1059" s="92">
        <v>45260</v>
      </c>
      <c r="AW1059" t="s">
        <v>10</v>
      </c>
      <c r="AX1059">
        <v>2023</v>
      </c>
      <c r="AY1059" t="s">
        <v>153</v>
      </c>
    </row>
    <row r="1060" spans="1:51" x14ac:dyDescent="0.25">
      <c r="A1060" s="247">
        <v>103</v>
      </c>
      <c r="B1060" s="248" t="s">
        <v>74</v>
      </c>
      <c r="C1060" s="249">
        <v>2859555.94</v>
      </c>
      <c r="D1060" s="249">
        <v>0</v>
      </c>
      <c r="E1060" s="249">
        <v>0</v>
      </c>
      <c r="F1060" s="249">
        <v>0</v>
      </c>
      <c r="G1060" s="249">
        <v>0</v>
      </c>
      <c r="H1060" s="91">
        <v>0</v>
      </c>
      <c r="I1060" s="91">
        <v>0</v>
      </c>
      <c r="J1060" s="249">
        <v>0</v>
      </c>
      <c r="K1060" s="249">
        <v>0</v>
      </c>
      <c r="L1060" s="91">
        <v>0</v>
      </c>
      <c r="M1060" s="249">
        <v>116132.96</v>
      </c>
      <c r="N1060" s="249">
        <v>0</v>
      </c>
      <c r="O1060" s="249">
        <v>116132.96</v>
      </c>
      <c r="P1060" s="249">
        <v>0</v>
      </c>
      <c r="Q1060" s="91">
        <v>0</v>
      </c>
      <c r="R1060" s="91">
        <v>0</v>
      </c>
      <c r="S1060" s="91">
        <v>0</v>
      </c>
      <c r="T1060" s="249">
        <v>116132.96</v>
      </c>
      <c r="U1060" s="249">
        <v>135688.98000000001</v>
      </c>
      <c r="V1060" s="249">
        <v>0</v>
      </c>
      <c r="W1060" s="249">
        <v>0</v>
      </c>
      <c r="X1060" s="249">
        <v>0</v>
      </c>
      <c r="Y1060" s="249">
        <v>0</v>
      </c>
      <c r="Z1060" s="249">
        <v>0</v>
      </c>
      <c r="AA1060" s="249">
        <v>0</v>
      </c>
      <c r="AB1060" s="249">
        <v>0</v>
      </c>
      <c r="AC1060" s="330">
        <v>3224.83</v>
      </c>
      <c r="AD1060" s="249">
        <v>163488.23000000001</v>
      </c>
      <c r="AE1060" s="249">
        <v>307454.67</v>
      </c>
      <c r="AF1060" s="249">
        <v>0</v>
      </c>
      <c r="AG1060" s="249">
        <v>0</v>
      </c>
      <c r="AH1060" s="249">
        <v>0</v>
      </c>
      <c r="AI1060" s="249">
        <v>0</v>
      </c>
      <c r="AJ1060" s="249">
        <v>0</v>
      </c>
      <c r="AK1060" s="249">
        <v>1865.06</v>
      </c>
      <c r="AL1060" s="249">
        <v>26640.93</v>
      </c>
      <c r="AM1060" s="91">
        <v>0</v>
      </c>
      <c r="AN1060" s="249">
        <v>516953.4</v>
      </c>
      <c r="AO1060" s="249">
        <v>0</v>
      </c>
      <c r="AP1060" s="249">
        <v>12200.66</v>
      </c>
      <c r="AQ1060" s="249">
        <v>0</v>
      </c>
      <c r="AR1060" s="249">
        <v>0</v>
      </c>
      <c r="AS1060" s="249">
        <v>609856.71</v>
      </c>
      <c r="AT1060" s="249">
        <v>2133566.27</v>
      </c>
      <c r="AU1060" s="249">
        <v>1575906.22</v>
      </c>
      <c r="AV1060" s="92">
        <v>45260</v>
      </c>
      <c r="AW1060" t="s">
        <v>10</v>
      </c>
      <c r="AX1060">
        <v>2023</v>
      </c>
      <c r="AY1060" t="s">
        <v>184</v>
      </c>
    </row>
    <row r="1061" spans="1:51" x14ac:dyDescent="0.25">
      <c r="A1061" s="247">
        <v>23</v>
      </c>
      <c r="B1061" s="248" t="s">
        <v>75</v>
      </c>
      <c r="C1061" s="249">
        <v>508874470.35999995</v>
      </c>
      <c r="D1061" s="249">
        <v>1225942.54</v>
      </c>
      <c r="E1061" s="249">
        <v>0</v>
      </c>
      <c r="F1061" s="249">
        <v>0</v>
      </c>
      <c r="G1061" s="249">
        <v>687774.92999999993</v>
      </c>
      <c r="H1061" s="91">
        <v>0</v>
      </c>
      <c r="I1061" s="91">
        <v>0</v>
      </c>
      <c r="J1061" s="249">
        <v>8876113.4099999983</v>
      </c>
      <c r="K1061" s="249">
        <v>10576776</v>
      </c>
      <c r="L1061" s="91">
        <v>0</v>
      </c>
      <c r="M1061" s="249">
        <v>40670292.189999998</v>
      </c>
      <c r="N1061" s="249">
        <v>111974593.14999999</v>
      </c>
      <c r="O1061" s="249">
        <v>152644885.33999997</v>
      </c>
      <c r="P1061" s="249">
        <v>0</v>
      </c>
      <c r="Q1061" s="91">
        <v>0</v>
      </c>
      <c r="R1061" s="91">
        <v>0</v>
      </c>
      <c r="S1061" s="91">
        <v>0</v>
      </c>
      <c r="T1061" s="249">
        <v>174011492.21999997</v>
      </c>
      <c r="U1061" s="249">
        <v>117140026.96000001</v>
      </c>
      <c r="V1061" s="249">
        <v>44194100.030000001</v>
      </c>
      <c r="W1061" s="249">
        <v>3441958.98</v>
      </c>
      <c r="X1061" s="249">
        <v>17771550.939999998</v>
      </c>
      <c r="Y1061" s="249">
        <v>8714318.2100000009</v>
      </c>
      <c r="Z1061" s="249">
        <v>0</v>
      </c>
      <c r="AA1061" s="249">
        <v>2789564.19</v>
      </c>
      <c r="AB1061" s="249">
        <v>6005648.7300000004</v>
      </c>
      <c r="AC1061" s="330">
        <v>62026096.350000001</v>
      </c>
      <c r="AD1061" s="249">
        <v>7960568.71</v>
      </c>
      <c r="AE1061" s="249">
        <v>9869816.9199999999</v>
      </c>
      <c r="AF1061" s="249">
        <v>0</v>
      </c>
      <c r="AG1061" s="249">
        <v>0</v>
      </c>
      <c r="AH1061" s="249">
        <v>0</v>
      </c>
      <c r="AI1061" s="249">
        <v>0</v>
      </c>
      <c r="AJ1061" s="249">
        <v>6102145.3700000001</v>
      </c>
      <c r="AK1061" s="249">
        <v>7733858.8500000006</v>
      </c>
      <c r="AL1061" s="249">
        <v>2999884.63</v>
      </c>
      <c r="AM1061" s="91">
        <v>0</v>
      </c>
      <c r="AN1061" s="249">
        <v>21945474.16</v>
      </c>
      <c r="AO1061" s="249">
        <v>0</v>
      </c>
      <c r="AP1061" s="249">
        <v>2076297.57</v>
      </c>
      <c r="AQ1061" s="249">
        <v>0</v>
      </c>
      <c r="AR1061" s="249">
        <v>0</v>
      </c>
      <c r="AS1061" s="249">
        <v>286015795.38999999</v>
      </c>
      <c r="AT1061" s="249">
        <v>48847182.740000002</v>
      </c>
      <c r="AU1061" s="249">
        <v>14091667.529999999</v>
      </c>
      <c r="AV1061" s="92">
        <v>45260</v>
      </c>
      <c r="AW1061" t="s">
        <v>10</v>
      </c>
      <c r="AX1061">
        <v>2023</v>
      </c>
      <c r="AY1061" t="s">
        <v>159</v>
      </c>
    </row>
    <row r="1062" spans="1:51" x14ac:dyDescent="0.25">
      <c r="A1062" s="247">
        <v>62</v>
      </c>
      <c r="B1062" s="248" t="s">
        <v>203</v>
      </c>
      <c r="C1062" s="249">
        <v>61894431.449999996</v>
      </c>
      <c r="D1062" s="249">
        <v>5406061.9299999997</v>
      </c>
      <c r="E1062" s="249">
        <v>0</v>
      </c>
      <c r="F1062" s="249">
        <v>0</v>
      </c>
      <c r="G1062" s="249">
        <v>0</v>
      </c>
      <c r="H1062" s="91">
        <v>0</v>
      </c>
      <c r="I1062" s="91">
        <v>0</v>
      </c>
      <c r="J1062" s="249">
        <v>0</v>
      </c>
      <c r="K1062" s="249">
        <v>0</v>
      </c>
      <c r="L1062" s="91">
        <v>0</v>
      </c>
      <c r="M1062" s="249">
        <v>0</v>
      </c>
      <c r="N1062" s="249">
        <v>0</v>
      </c>
      <c r="O1062" s="249">
        <v>0</v>
      </c>
      <c r="P1062" s="249">
        <v>56463725.049999997</v>
      </c>
      <c r="Q1062" s="91">
        <v>0</v>
      </c>
      <c r="R1062" s="91">
        <v>0</v>
      </c>
      <c r="S1062" s="91">
        <v>0</v>
      </c>
      <c r="T1062" s="249">
        <v>61869786.979999997</v>
      </c>
      <c r="U1062" s="249">
        <v>0</v>
      </c>
      <c r="V1062" s="249">
        <v>0</v>
      </c>
      <c r="W1062" s="249">
        <v>0</v>
      </c>
      <c r="X1062" s="249">
        <v>0</v>
      </c>
      <c r="Y1062" s="249">
        <v>0</v>
      </c>
      <c r="Z1062" s="249">
        <v>0</v>
      </c>
      <c r="AA1062" s="249">
        <v>0</v>
      </c>
      <c r="AB1062" s="249">
        <v>0</v>
      </c>
      <c r="AC1062" s="330">
        <v>0</v>
      </c>
      <c r="AD1062" s="249">
        <v>0</v>
      </c>
      <c r="AE1062" s="249">
        <v>0</v>
      </c>
      <c r="AF1062" s="249">
        <v>0</v>
      </c>
      <c r="AG1062" s="249">
        <v>0</v>
      </c>
      <c r="AH1062" s="249">
        <v>0</v>
      </c>
      <c r="AI1062" s="249">
        <v>0</v>
      </c>
      <c r="AJ1062" s="249">
        <v>0</v>
      </c>
      <c r="AK1062" s="249">
        <v>24644.47</v>
      </c>
      <c r="AL1062" s="249">
        <v>0</v>
      </c>
      <c r="AM1062" s="91">
        <v>0</v>
      </c>
      <c r="AN1062" s="249">
        <v>0</v>
      </c>
      <c r="AO1062" s="249">
        <v>0</v>
      </c>
      <c r="AP1062" s="249">
        <v>0</v>
      </c>
      <c r="AQ1062" s="249">
        <v>0</v>
      </c>
      <c r="AR1062" s="249">
        <v>0</v>
      </c>
      <c r="AS1062" s="249">
        <v>0</v>
      </c>
      <c r="AT1062" s="249">
        <v>24644.47</v>
      </c>
      <c r="AU1062" s="249">
        <v>0</v>
      </c>
      <c r="AV1062" s="92">
        <v>45260</v>
      </c>
      <c r="AW1062" t="s">
        <v>10</v>
      </c>
      <c r="AX1062">
        <v>2023</v>
      </c>
      <c r="AY1062" t="s">
        <v>169</v>
      </c>
    </row>
    <row r="1063" spans="1:51" x14ac:dyDescent="0.25">
      <c r="A1063" s="247">
        <v>114</v>
      </c>
      <c r="B1063" s="248" t="s">
        <v>76</v>
      </c>
      <c r="C1063" s="249">
        <v>832955898.94999993</v>
      </c>
      <c r="D1063" s="249">
        <v>0</v>
      </c>
      <c r="E1063" s="249">
        <v>0</v>
      </c>
      <c r="F1063" s="249">
        <v>0</v>
      </c>
      <c r="G1063" s="249">
        <v>0</v>
      </c>
      <c r="H1063" s="91">
        <v>0</v>
      </c>
      <c r="I1063" s="91">
        <v>0</v>
      </c>
      <c r="J1063" s="249">
        <v>224718.14</v>
      </c>
      <c r="K1063" s="249">
        <v>7933727.7999999998</v>
      </c>
      <c r="L1063" s="91">
        <v>0</v>
      </c>
      <c r="M1063" s="249">
        <v>369007699.06999999</v>
      </c>
      <c r="N1063" s="249">
        <v>189930232.16999999</v>
      </c>
      <c r="O1063" s="249">
        <v>558937931.24000001</v>
      </c>
      <c r="P1063" s="249">
        <v>225939.03999999998</v>
      </c>
      <c r="Q1063" s="91">
        <v>0</v>
      </c>
      <c r="R1063" s="91">
        <v>0</v>
      </c>
      <c r="S1063" s="91">
        <v>0</v>
      </c>
      <c r="T1063" s="249">
        <v>567322316.21999991</v>
      </c>
      <c r="U1063" s="249">
        <v>11490845.310000001</v>
      </c>
      <c r="V1063" s="249">
        <v>4274443.08</v>
      </c>
      <c r="W1063" s="249">
        <v>1905483.2799999998</v>
      </c>
      <c r="X1063" s="249">
        <v>53409964.439999998</v>
      </c>
      <c r="Y1063" s="249">
        <v>6914412.4100000001</v>
      </c>
      <c r="Z1063" s="249">
        <v>0</v>
      </c>
      <c r="AA1063" s="249">
        <v>0</v>
      </c>
      <c r="AB1063" s="249">
        <v>0</v>
      </c>
      <c r="AC1063" s="330">
        <v>35141637.899999999</v>
      </c>
      <c r="AD1063" s="249">
        <v>8012456.8999999994</v>
      </c>
      <c r="AE1063" s="249">
        <v>2431687.6</v>
      </c>
      <c r="AF1063" s="249">
        <v>0</v>
      </c>
      <c r="AG1063" s="249">
        <v>0</v>
      </c>
      <c r="AH1063" s="249">
        <v>0</v>
      </c>
      <c r="AI1063" s="249">
        <v>0</v>
      </c>
      <c r="AJ1063" s="249">
        <v>95827817.829999998</v>
      </c>
      <c r="AK1063" s="249">
        <v>9518089.5899999999</v>
      </c>
      <c r="AL1063" s="249">
        <v>2012251.48</v>
      </c>
      <c r="AM1063" s="91">
        <v>0</v>
      </c>
      <c r="AN1063" s="249">
        <v>7294771</v>
      </c>
      <c r="AO1063" s="249">
        <v>0</v>
      </c>
      <c r="AP1063" s="249">
        <v>1239824.6299999999</v>
      </c>
      <c r="AQ1063" s="249">
        <v>0</v>
      </c>
      <c r="AR1063" s="249">
        <v>0</v>
      </c>
      <c r="AS1063" s="249">
        <v>219408748.75</v>
      </c>
      <c r="AT1063" s="249">
        <v>46224833.980000004</v>
      </c>
      <c r="AU1063" s="249">
        <v>26159897.280000001</v>
      </c>
      <c r="AV1063" s="92">
        <v>45260</v>
      </c>
      <c r="AW1063" t="s">
        <v>10</v>
      </c>
      <c r="AX1063">
        <v>2023</v>
      </c>
      <c r="AY1063" t="s">
        <v>154</v>
      </c>
    </row>
    <row r="1064" spans="1:51" x14ac:dyDescent="0.25">
      <c r="A1064" s="247">
        <v>48</v>
      </c>
      <c r="B1064" s="248" t="s">
        <v>77</v>
      </c>
      <c r="C1064" s="249">
        <v>285359742.39999998</v>
      </c>
      <c r="D1064" s="249">
        <v>161412.78</v>
      </c>
      <c r="E1064" s="249">
        <v>0</v>
      </c>
      <c r="F1064" s="249">
        <v>0</v>
      </c>
      <c r="G1064" s="249">
        <v>743574.59</v>
      </c>
      <c r="H1064" s="91">
        <v>0</v>
      </c>
      <c r="I1064" s="91">
        <v>0</v>
      </c>
      <c r="J1064" s="249">
        <v>4465412.45</v>
      </c>
      <c r="K1064" s="249">
        <v>2509481.08</v>
      </c>
      <c r="L1064" s="91">
        <v>0</v>
      </c>
      <c r="M1064" s="249">
        <v>6460092.0499999998</v>
      </c>
      <c r="N1064" s="249">
        <v>84194980.170000002</v>
      </c>
      <c r="O1064" s="249">
        <v>90655072.219999999</v>
      </c>
      <c r="P1064" s="249">
        <v>10424464.43</v>
      </c>
      <c r="Q1064" s="91">
        <v>0</v>
      </c>
      <c r="R1064" s="91">
        <v>0</v>
      </c>
      <c r="S1064" s="91">
        <v>0</v>
      </c>
      <c r="T1064" s="249">
        <v>108959417.55000001</v>
      </c>
      <c r="U1064" s="249">
        <v>80556.55</v>
      </c>
      <c r="V1064" s="249">
        <v>13339.08</v>
      </c>
      <c r="W1064" s="249">
        <v>0</v>
      </c>
      <c r="X1064" s="249">
        <v>0</v>
      </c>
      <c r="Y1064" s="249">
        <v>54816331.329999998</v>
      </c>
      <c r="Z1064" s="249">
        <v>0</v>
      </c>
      <c r="AA1064" s="249">
        <v>73893505.060000002</v>
      </c>
      <c r="AB1064" s="249">
        <v>0</v>
      </c>
      <c r="AC1064" s="330">
        <v>5137847.21</v>
      </c>
      <c r="AD1064" s="249">
        <v>4399998.76</v>
      </c>
      <c r="AE1064" s="249">
        <v>5506658.9500000002</v>
      </c>
      <c r="AF1064" s="249">
        <v>0</v>
      </c>
      <c r="AG1064" s="249">
        <v>0</v>
      </c>
      <c r="AH1064" s="249">
        <v>0</v>
      </c>
      <c r="AI1064" s="249">
        <v>0</v>
      </c>
      <c r="AJ1064" s="249">
        <v>249203.31</v>
      </c>
      <c r="AK1064" s="249">
        <v>5264372.88</v>
      </c>
      <c r="AL1064" s="249">
        <v>103260.15</v>
      </c>
      <c r="AM1064" s="91">
        <v>0</v>
      </c>
      <c r="AN1064" s="249">
        <v>15478296.460000001</v>
      </c>
      <c r="AO1064" s="249">
        <v>0</v>
      </c>
      <c r="AP1064" s="249">
        <v>896846.91</v>
      </c>
      <c r="AQ1064" s="249">
        <v>0</v>
      </c>
      <c r="AR1064" s="249">
        <v>0</v>
      </c>
      <c r="AS1064" s="249">
        <v>144097440.25</v>
      </c>
      <c r="AT1064" s="249">
        <v>32302884.600000001</v>
      </c>
      <c r="AU1064" s="249">
        <v>10560108.199999999</v>
      </c>
      <c r="AV1064" s="92">
        <v>45260</v>
      </c>
      <c r="AW1064" t="s">
        <v>10</v>
      </c>
      <c r="AX1064">
        <v>2023</v>
      </c>
      <c r="AY1064" t="s">
        <v>163</v>
      </c>
    </row>
    <row r="1065" spans="1:51" x14ac:dyDescent="0.25">
      <c r="A1065" s="247">
        <v>120</v>
      </c>
      <c r="B1065" s="248" t="s">
        <v>78</v>
      </c>
      <c r="C1065" s="249">
        <v>1273631.9500000002</v>
      </c>
      <c r="D1065" s="249">
        <v>0</v>
      </c>
      <c r="E1065" s="249">
        <v>0</v>
      </c>
      <c r="F1065" s="249">
        <v>0</v>
      </c>
      <c r="G1065" s="249">
        <v>33833.11</v>
      </c>
      <c r="H1065" s="91">
        <v>0</v>
      </c>
      <c r="I1065" s="91">
        <v>0</v>
      </c>
      <c r="J1065" s="249">
        <v>0</v>
      </c>
      <c r="K1065" s="249">
        <v>17696.969999999998</v>
      </c>
      <c r="L1065" s="91">
        <v>0</v>
      </c>
      <c r="M1065" s="249">
        <v>0</v>
      </c>
      <c r="N1065" s="249">
        <v>1186004.8500000001</v>
      </c>
      <c r="O1065" s="249">
        <v>1186004.8500000001</v>
      </c>
      <c r="P1065" s="249">
        <v>36097.019999999997</v>
      </c>
      <c r="Q1065" s="91">
        <v>0</v>
      </c>
      <c r="R1065" s="91">
        <v>0</v>
      </c>
      <c r="S1065" s="91">
        <v>0</v>
      </c>
      <c r="T1065" s="249">
        <v>1273631.9500000002</v>
      </c>
      <c r="U1065" s="249">
        <v>0</v>
      </c>
      <c r="V1065" s="249">
        <v>0</v>
      </c>
      <c r="W1065" s="249">
        <v>0</v>
      </c>
      <c r="X1065" s="249">
        <v>0</v>
      </c>
      <c r="Y1065" s="249">
        <v>0</v>
      </c>
      <c r="Z1065" s="249">
        <v>0</v>
      </c>
      <c r="AA1065" s="249">
        <v>0</v>
      </c>
      <c r="AB1065" s="249">
        <v>0</v>
      </c>
      <c r="AC1065" s="330">
        <v>0</v>
      </c>
      <c r="AD1065" s="249">
        <v>0</v>
      </c>
      <c r="AE1065" s="249">
        <v>0</v>
      </c>
      <c r="AF1065" s="249">
        <v>0</v>
      </c>
      <c r="AG1065" s="249">
        <v>0</v>
      </c>
      <c r="AH1065" s="249">
        <v>0</v>
      </c>
      <c r="AI1065" s="249">
        <v>0</v>
      </c>
      <c r="AJ1065" s="249">
        <v>0</v>
      </c>
      <c r="AK1065" s="249">
        <v>0</v>
      </c>
      <c r="AL1065" s="249">
        <v>0</v>
      </c>
      <c r="AM1065" s="91">
        <v>0</v>
      </c>
      <c r="AN1065" s="249">
        <v>0</v>
      </c>
      <c r="AO1065" s="249">
        <v>0</v>
      </c>
      <c r="AP1065" s="249">
        <v>0</v>
      </c>
      <c r="AQ1065" s="249">
        <v>0</v>
      </c>
      <c r="AR1065" s="249">
        <v>0</v>
      </c>
      <c r="AS1065" s="249">
        <v>0</v>
      </c>
      <c r="AT1065" s="249">
        <v>0</v>
      </c>
      <c r="AU1065" s="249">
        <v>0</v>
      </c>
      <c r="AV1065" s="92">
        <v>45260</v>
      </c>
      <c r="AW1065" t="s">
        <v>10</v>
      </c>
      <c r="AX1065">
        <v>2023</v>
      </c>
      <c r="AY1065" t="s">
        <v>187</v>
      </c>
    </row>
    <row r="1066" spans="1:51" x14ac:dyDescent="0.25">
      <c r="A1066" s="247">
        <v>100</v>
      </c>
      <c r="B1066" s="248" t="s">
        <v>79</v>
      </c>
      <c r="C1066" s="249">
        <v>1132725223</v>
      </c>
      <c r="D1066" s="249">
        <v>496222.67</v>
      </c>
      <c r="E1066" s="249">
        <v>0</v>
      </c>
      <c r="F1066" s="249">
        <v>0</v>
      </c>
      <c r="G1066" s="249">
        <v>230984.15</v>
      </c>
      <c r="H1066" s="91">
        <v>0</v>
      </c>
      <c r="I1066" s="91">
        <v>0</v>
      </c>
      <c r="J1066" s="249">
        <v>13037099.029999999</v>
      </c>
      <c r="K1066" s="249">
        <v>5326372.7700000005</v>
      </c>
      <c r="L1066" s="91">
        <v>0</v>
      </c>
      <c r="M1066" s="249">
        <v>628543376.54000008</v>
      </c>
      <c r="N1066" s="249">
        <v>290534595.06</v>
      </c>
      <c r="O1066" s="249">
        <v>919077971.60000014</v>
      </c>
      <c r="P1066" s="249">
        <v>10074771.359999999</v>
      </c>
      <c r="Q1066" s="91">
        <v>0</v>
      </c>
      <c r="R1066" s="91">
        <v>0</v>
      </c>
      <c r="S1066" s="91">
        <v>0</v>
      </c>
      <c r="T1066" s="249">
        <v>948243421.58000004</v>
      </c>
      <c r="U1066" s="249">
        <v>9551239.6699999999</v>
      </c>
      <c r="V1066" s="249">
        <v>456185.87</v>
      </c>
      <c r="W1066" s="249">
        <v>200772.87</v>
      </c>
      <c r="X1066" s="249">
        <v>2920028.39</v>
      </c>
      <c r="Y1066" s="249">
        <v>804297.06</v>
      </c>
      <c r="Z1066" s="249">
        <v>0</v>
      </c>
      <c r="AA1066" s="249">
        <v>0</v>
      </c>
      <c r="AB1066" s="249">
        <v>0</v>
      </c>
      <c r="AC1066" s="330">
        <v>41292029.299999997</v>
      </c>
      <c r="AD1066" s="249">
        <v>4333857.75</v>
      </c>
      <c r="AE1066" s="249">
        <v>52093901.210000001</v>
      </c>
      <c r="AF1066" s="249">
        <v>0</v>
      </c>
      <c r="AG1066" s="249">
        <v>0</v>
      </c>
      <c r="AH1066" s="249">
        <v>0</v>
      </c>
      <c r="AI1066" s="249">
        <v>0</v>
      </c>
      <c r="AJ1066" s="249">
        <v>56366150.240000002</v>
      </c>
      <c r="AK1066" s="249">
        <v>5439034.96</v>
      </c>
      <c r="AL1066" s="249">
        <v>797484.52</v>
      </c>
      <c r="AM1066" s="91">
        <v>0</v>
      </c>
      <c r="AN1066" s="249">
        <v>5662272.5700000003</v>
      </c>
      <c r="AO1066" s="249">
        <v>0</v>
      </c>
      <c r="AP1066" s="249">
        <v>67694.69</v>
      </c>
      <c r="AQ1066" s="249">
        <v>377244.25</v>
      </c>
      <c r="AR1066" s="249">
        <v>0</v>
      </c>
      <c r="AS1066" s="249">
        <v>168018462.36000001</v>
      </c>
      <c r="AT1066" s="249">
        <v>16463339.060000001</v>
      </c>
      <c r="AU1066" s="249">
        <v>4119608.07</v>
      </c>
      <c r="AV1066" s="92">
        <v>45260</v>
      </c>
      <c r="AW1066" t="s">
        <v>10</v>
      </c>
      <c r="AX1066">
        <v>2023</v>
      </c>
      <c r="AY1066" t="s">
        <v>151</v>
      </c>
    </row>
    <row r="1067" spans="1:51" x14ac:dyDescent="0.25">
      <c r="A1067" s="247">
        <v>127</v>
      </c>
      <c r="B1067" s="248" t="s">
        <v>80</v>
      </c>
      <c r="C1067" s="249">
        <v>1644160.3499999999</v>
      </c>
      <c r="D1067" s="249">
        <v>0</v>
      </c>
      <c r="E1067" s="249">
        <v>0</v>
      </c>
      <c r="F1067" s="249">
        <v>0</v>
      </c>
      <c r="G1067" s="249">
        <v>0</v>
      </c>
      <c r="H1067" s="91">
        <v>0</v>
      </c>
      <c r="I1067" s="91">
        <v>0</v>
      </c>
      <c r="J1067" s="249">
        <v>0</v>
      </c>
      <c r="K1067" s="249">
        <v>0</v>
      </c>
      <c r="L1067" s="91">
        <v>0</v>
      </c>
      <c r="M1067" s="249">
        <v>0</v>
      </c>
      <c r="N1067" s="249">
        <v>0</v>
      </c>
      <c r="O1067" s="249">
        <v>0</v>
      </c>
      <c r="P1067" s="249">
        <v>0</v>
      </c>
      <c r="Q1067" s="91">
        <v>0</v>
      </c>
      <c r="R1067" s="91">
        <v>0</v>
      </c>
      <c r="S1067" s="91">
        <v>0</v>
      </c>
      <c r="T1067" s="249">
        <v>0</v>
      </c>
      <c r="U1067" s="249">
        <v>0</v>
      </c>
      <c r="V1067" s="249">
        <v>0</v>
      </c>
      <c r="W1067" s="249">
        <v>0</v>
      </c>
      <c r="X1067" s="249">
        <v>0</v>
      </c>
      <c r="Y1067" s="249">
        <v>0</v>
      </c>
      <c r="Z1067" s="249">
        <v>0</v>
      </c>
      <c r="AA1067" s="249">
        <v>0</v>
      </c>
      <c r="AB1067" s="249">
        <v>0</v>
      </c>
      <c r="AC1067" s="330">
        <v>0</v>
      </c>
      <c r="AD1067" s="249">
        <v>0</v>
      </c>
      <c r="AE1067" s="249">
        <v>0</v>
      </c>
      <c r="AF1067" s="249">
        <v>0</v>
      </c>
      <c r="AG1067" s="249">
        <v>0</v>
      </c>
      <c r="AH1067" s="249">
        <v>0</v>
      </c>
      <c r="AI1067" s="249">
        <v>0</v>
      </c>
      <c r="AJ1067" s="249">
        <v>0</v>
      </c>
      <c r="AK1067" s="249">
        <v>11393.22</v>
      </c>
      <c r="AL1067" s="249">
        <v>0</v>
      </c>
      <c r="AM1067" s="91">
        <v>0</v>
      </c>
      <c r="AN1067" s="249">
        <v>0</v>
      </c>
      <c r="AO1067" s="249">
        <v>0</v>
      </c>
      <c r="AP1067" s="249">
        <v>0</v>
      </c>
      <c r="AQ1067" s="249">
        <v>0</v>
      </c>
      <c r="AR1067" s="249">
        <v>0</v>
      </c>
      <c r="AS1067" s="249">
        <v>0</v>
      </c>
      <c r="AT1067" s="249">
        <v>1644160.3499999999</v>
      </c>
      <c r="AU1067" s="249">
        <v>1632767.13</v>
      </c>
      <c r="AV1067" s="92">
        <v>45260</v>
      </c>
      <c r="AW1067" t="s">
        <v>10</v>
      </c>
      <c r="AX1067">
        <v>2023</v>
      </c>
      <c r="AY1067" t="s">
        <v>186</v>
      </c>
    </row>
    <row r="1068" spans="1:51" x14ac:dyDescent="0.25">
      <c r="A1068" s="247">
        <v>12</v>
      </c>
      <c r="B1068" s="248" t="s">
        <v>81</v>
      </c>
      <c r="C1068" s="249">
        <v>1040708786.9299999</v>
      </c>
      <c r="D1068" s="249">
        <v>1245646.18</v>
      </c>
      <c r="E1068" s="249">
        <v>0</v>
      </c>
      <c r="F1068" s="249">
        <v>0</v>
      </c>
      <c r="G1068" s="249">
        <v>10836732.52</v>
      </c>
      <c r="H1068" s="91">
        <v>0</v>
      </c>
      <c r="I1068" s="91">
        <v>0</v>
      </c>
      <c r="J1068" s="249">
        <v>7706907.8000000007</v>
      </c>
      <c r="K1068" s="249">
        <v>23620249.52</v>
      </c>
      <c r="L1068" s="91">
        <v>0</v>
      </c>
      <c r="M1068" s="249">
        <v>427963183.09999996</v>
      </c>
      <c r="N1068" s="249">
        <v>214099129.75999999</v>
      </c>
      <c r="O1068" s="249">
        <v>642062312.8599999</v>
      </c>
      <c r="P1068" s="249">
        <v>20372382.390000001</v>
      </c>
      <c r="Q1068" s="91">
        <v>0</v>
      </c>
      <c r="R1068" s="91">
        <v>0</v>
      </c>
      <c r="S1068" s="91">
        <v>0</v>
      </c>
      <c r="T1068" s="249">
        <v>705844231.26999986</v>
      </c>
      <c r="U1068" s="249">
        <v>6298153.5199999996</v>
      </c>
      <c r="V1068" s="249">
        <v>1462724.81</v>
      </c>
      <c r="W1068" s="249">
        <v>741020.78</v>
      </c>
      <c r="X1068" s="249">
        <v>21753531.100000001</v>
      </c>
      <c r="Y1068" s="249">
        <v>2016594.43</v>
      </c>
      <c r="Z1068" s="249">
        <v>0</v>
      </c>
      <c r="AA1068" s="249">
        <v>21655838.870000001</v>
      </c>
      <c r="AB1068" s="249">
        <v>0</v>
      </c>
      <c r="AC1068" s="330">
        <v>50151054.619999997</v>
      </c>
      <c r="AD1068" s="249">
        <v>20312793.260000002</v>
      </c>
      <c r="AE1068" s="249">
        <v>388132.13</v>
      </c>
      <c r="AF1068" s="249">
        <v>0</v>
      </c>
      <c r="AG1068" s="249">
        <v>0</v>
      </c>
      <c r="AH1068" s="249">
        <v>0</v>
      </c>
      <c r="AI1068" s="249">
        <v>0</v>
      </c>
      <c r="AJ1068" s="249">
        <v>163533287.15000001</v>
      </c>
      <c r="AK1068" s="249">
        <v>24379456.030000001</v>
      </c>
      <c r="AL1068" s="249">
        <v>1580806.45</v>
      </c>
      <c r="AM1068" s="91">
        <v>0</v>
      </c>
      <c r="AN1068" s="249">
        <v>15998592.350000001</v>
      </c>
      <c r="AO1068" s="249">
        <v>1141838.25</v>
      </c>
      <c r="AP1068" s="249">
        <v>2502196.64</v>
      </c>
      <c r="AQ1068" s="249">
        <v>936715.11</v>
      </c>
      <c r="AR1068" s="249">
        <v>0</v>
      </c>
      <c r="AS1068" s="249">
        <v>288313130.67000002</v>
      </c>
      <c r="AT1068" s="249">
        <v>46551424.909999996</v>
      </c>
      <c r="AU1068" s="249">
        <v>11820.08</v>
      </c>
      <c r="AV1068" s="92">
        <v>45260</v>
      </c>
      <c r="AW1068" t="s">
        <v>10</v>
      </c>
      <c r="AX1068">
        <v>2023</v>
      </c>
      <c r="AY1068" t="s">
        <v>152</v>
      </c>
    </row>
    <row r="1069" spans="1:51" x14ac:dyDescent="0.25">
      <c r="A1069" s="247">
        <v>74</v>
      </c>
      <c r="B1069" s="248" t="s">
        <v>82</v>
      </c>
      <c r="C1069" s="249">
        <v>6134121937.1300001</v>
      </c>
      <c r="D1069" s="249">
        <v>36783294.159999996</v>
      </c>
      <c r="E1069" s="249">
        <v>0</v>
      </c>
      <c r="F1069" s="249">
        <v>0</v>
      </c>
      <c r="G1069" s="249">
        <v>6314071.75</v>
      </c>
      <c r="H1069" s="91">
        <v>0</v>
      </c>
      <c r="I1069" s="91">
        <v>0</v>
      </c>
      <c r="J1069" s="249">
        <v>43701565.479999997</v>
      </c>
      <c r="K1069" s="249">
        <v>17698495.940000001</v>
      </c>
      <c r="L1069" s="91">
        <v>0</v>
      </c>
      <c r="M1069" s="249">
        <v>3783716525.73</v>
      </c>
      <c r="N1069" s="249">
        <v>1387884959.0899999</v>
      </c>
      <c r="O1069" s="249">
        <v>5171601484.8199997</v>
      </c>
      <c r="P1069" s="249">
        <v>46399419.68</v>
      </c>
      <c r="Q1069" s="91">
        <v>0</v>
      </c>
      <c r="R1069" s="91">
        <v>0</v>
      </c>
      <c r="S1069" s="91">
        <v>0</v>
      </c>
      <c r="T1069" s="249">
        <v>5322498331.8299999</v>
      </c>
      <c r="U1069" s="249">
        <v>1837497</v>
      </c>
      <c r="V1069" s="249">
        <v>1917574</v>
      </c>
      <c r="W1069" s="249">
        <v>1757138.03</v>
      </c>
      <c r="X1069" s="249">
        <v>34386676.090000004</v>
      </c>
      <c r="Y1069" s="249">
        <v>2554590.1999999997</v>
      </c>
      <c r="Z1069" s="249">
        <v>0</v>
      </c>
      <c r="AA1069" s="249">
        <v>341723788.19999999</v>
      </c>
      <c r="AB1069" s="249">
        <v>5711505.0899999999</v>
      </c>
      <c r="AC1069" s="330">
        <v>294054870.81999999</v>
      </c>
      <c r="AD1069" s="249">
        <v>3953424</v>
      </c>
      <c r="AE1069" s="249">
        <v>7042427.6200000001</v>
      </c>
      <c r="AF1069" s="249">
        <v>0</v>
      </c>
      <c r="AG1069" s="249">
        <v>0</v>
      </c>
      <c r="AH1069" s="249">
        <v>50327846.710000001</v>
      </c>
      <c r="AI1069" s="249">
        <v>0</v>
      </c>
      <c r="AJ1069" s="249">
        <v>38040353.090000004</v>
      </c>
      <c r="AK1069" s="249">
        <v>206882.62000000002</v>
      </c>
      <c r="AL1069" s="249">
        <v>2852490.41</v>
      </c>
      <c r="AM1069" s="91">
        <v>0</v>
      </c>
      <c r="AN1069" s="249">
        <v>18954577.150000002</v>
      </c>
      <c r="AO1069" s="249">
        <v>873169.78999999992</v>
      </c>
      <c r="AP1069" s="249">
        <v>4829805.2699999996</v>
      </c>
      <c r="AQ1069" s="249">
        <v>0</v>
      </c>
      <c r="AR1069" s="249">
        <v>0</v>
      </c>
      <c r="AS1069" s="249">
        <v>783307690.85000002</v>
      </c>
      <c r="AT1069" s="249">
        <v>28315914.450000003</v>
      </c>
      <c r="AU1069" s="249">
        <v>598989.21</v>
      </c>
      <c r="AV1069" s="92">
        <v>45260</v>
      </c>
      <c r="AW1069" t="s">
        <v>10</v>
      </c>
      <c r="AX1069">
        <v>2023</v>
      </c>
      <c r="AY1069" t="s">
        <v>148</v>
      </c>
    </row>
    <row r="1070" spans="1:51" x14ac:dyDescent="0.25">
      <c r="A1070" s="247">
        <v>71</v>
      </c>
      <c r="B1070" s="248" t="s">
        <v>83</v>
      </c>
      <c r="C1070" s="249">
        <v>303649988.81</v>
      </c>
      <c r="D1070" s="249">
        <v>0</v>
      </c>
      <c r="E1070" s="249">
        <v>0</v>
      </c>
      <c r="F1070" s="249">
        <v>0</v>
      </c>
      <c r="G1070" s="249">
        <v>517822.25</v>
      </c>
      <c r="H1070" s="91">
        <v>0</v>
      </c>
      <c r="I1070" s="91">
        <v>0</v>
      </c>
      <c r="J1070" s="249">
        <v>0</v>
      </c>
      <c r="K1070" s="249">
        <v>270824.86</v>
      </c>
      <c r="L1070" s="91">
        <v>0</v>
      </c>
      <c r="M1070" s="249">
        <v>5474740.5800000001</v>
      </c>
      <c r="N1070" s="249">
        <v>51207065.109999999</v>
      </c>
      <c r="O1070" s="249">
        <v>56681805.689999998</v>
      </c>
      <c r="P1070" s="249">
        <v>2005866.47</v>
      </c>
      <c r="Q1070" s="91">
        <v>0</v>
      </c>
      <c r="R1070" s="91">
        <v>0</v>
      </c>
      <c r="S1070" s="91">
        <v>0</v>
      </c>
      <c r="T1070" s="249">
        <v>59476319.269999996</v>
      </c>
      <c r="U1070" s="249">
        <v>235327.56</v>
      </c>
      <c r="V1070" s="249">
        <v>0</v>
      </c>
      <c r="W1070" s="249">
        <v>0</v>
      </c>
      <c r="X1070" s="249">
        <v>0</v>
      </c>
      <c r="Y1070" s="249">
        <v>43503465.060000002</v>
      </c>
      <c r="Z1070" s="249">
        <v>0</v>
      </c>
      <c r="AA1070" s="249">
        <v>46979441.850000001</v>
      </c>
      <c r="AB1070" s="249">
        <v>0</v>
      </c>
      <c r="AC1070" s="330">
        <v>9153167.7400000002</v>
      </c>
      <c r="AD1070" s="249">
        <v>104142068.63</v>
      </c>
      <c r="AE1070" s="249">
        <v>22250.799999999999</v>
      </c>
      <c r="AF1070" s="249">
        <v>0</v>
      </c>
      <c r="AG1070" s="249">
        <v>0</v>
      </c>
      <c r="AH1070" s="249">
        <v>0</v>
      </c>
      <c r="AI1070" s="249">
        <v>0</v>
      </c>
      <c r="AJ1070" s="249">
        <v>16177397.27</v>
      </c>
      <c r="AK1070" s="249">
        <v>282191.62</v>
      </c>
      <c r="AL1070" s="249">
        <v>1325243.3899999999</v>
      </c>
      <c r="AM1070" s="91">
        <v>0</v>
      </c>
      <c r="AN1070" s="249">
        <v>5898208.1600000001</v>
      </c>
      <c r="AO1070" s="249">
        <v>0</v>
      </c>
      <c r="AP1070" s="249">
        <v>410763.83</v>
      </c>
      <c r="AQ1070" s="249">
        <v>0</v>
      </c>
      <c r="AR1070" s="249">
        <v>0</v>
      </c>
      <c r="AS1070" s="249">
        <v>220213118.91</v>
      </c>
      <c r="AT1070" s="249">
        <v>23960550.629999999</v>
      </c>
      <c r="AU1070" s="249">
        <v>16044143.630000001</v>
      </c>
      <c r="AV1070" s="92">
        <v>45260</v>
      </c>
      <c r="AW1070" t="s">
        <v>10</v>
      </c>
      <c r="AX1070">
        <v>2023</v>
      </c>
      <c r="AY1070" t="s">
        <v>161</v>
      </c>
    </row>
    <row r="1071" spans="1:51" x14ac:dyDescent="0.25">
      <c r="A1071" s="247">
        <v>91</v>
      </c>
      <c r="B1071" s="248" t="s">
        <v>106</v>
      </c>
      <c r="C1071" s="249">
        <v>2045328.4100000001</v>
      </c>
      <c r="D1071" s="249">
        <v>1256182.74</v>
      </c>
      <c r="E1071" s="249">
        <v>0</v>
      </c>
      <c r="F1071" s="249">
        <v>0</v>
      </c>
      <c r="G1071" s="249">
        <v>0</v>
      </c>
      <c r="H1071" s="91">
        <v>0</v>
      </c>
      <c r="I1071" s="91">
        <v>0</v>
      </c>
      <c r="J1071" s="249">
        <v>0</v>
      </c>
      <c r="K1071" s="249">
        <v>0</v>
      </c>
      <c r="L1071" s="91">
        <v>0</v>
      </c>
      <c r="M1071" s="249">
        <v>0</v>
      </c>
      <c r="N1071" s="249">
        <v>0</v>
      </c>
      <c r="O1071" s="249">
        <v>0</v>
      </c>
      <c r="P1071" s="249">
        <v>442182.26</v>
      </c>
      <c r="Q1071" s="91">
        <v>0</v>
      </c>
      <c r="R1071" s="91">
        <v>0</v>
      </c>
      <c r="S1071" s="91">
        <v>0</v>
      </c>
      <c r="T1071" s="249">
        <v>1698365</v>
      </c>
      <c r="U1071" s="249">
        <v>0</v>
      </c>
      <c r="V1071" s="249">
        <v>0</v>
      </c>
      <c r="W1071" s="249">
        <v>0</v>
      </c>
      <c r="X1071" s="249">
        <v>0</v>
      </c>
      <c r="Y1071" s="249">
        <v>0</v>
      </c>
      <c r="Z1071" s="249">
        <v>0</v>
      </c>
      <c r="AA1071" s="249">
        <v>0</v>
      </c>
      <c r="AB1071" s="249">
        <v>0</v>
      </c>
      <c r="AC1071" s="330">
        <v>0</v>
      </c>
      <c r="AD1071" s="249">
        <v>294531.20000000001</v>
      </c>
      <c r="AE1071" s="249">
        <v>7357.5</v>
      </c>
      <c r="AF1071" s="249">
        <v>0</v>
      </c>
      <c r="AG1071" s="249">
        <v>0</v>
      </c>
      <c r="AH1071" s="249">
        <v>0</v>
      </c>
      <c r="AI1071" s="249">
        <v>0</v>
      </c>
      <c r="AJ1071" s="249">
        <v>0</v>
      </c>
      <c r="AK1071" s="249">
        <v>21771.71</v>
      </c>
      <c r="AL1071" s="249">
        <v>0</v>
      </c>
      <c r="AM1071" s="91">
        <v>0</v>
      </c>
      <c r="AN1071" s="249">
        <v>500</v>
      </c>
      <c r="AO1071" s="249">
        <v>0</v>
      </c>
      <c r="AP1071" s="249">
        <v>2000</v>
      </c>
      <c r="AQ1071" s="249">
        <v>0</v>
      </c>
      <c r="AR1071" s="249">
        <v>0</v>
      </c>
      <c r="AS1071" s="249">
        <v>301888.7</v>
      </c>
      <c r="AT1071" s="249">
        <v>45074.71</v>
      </c>
      <c r="AU1071" s="249">
        <v>20803</v>
      </c>
      <c r="AV1071" s="92">
        <v>45260</v>
      </c>
      <c r="AW1071" t="s">
        <v>10</v>
      </c>
      <c r="AX1071">
        <v>2023</v>
      </c>
      <c r="AY1071" t="s">
        <v>192</v>
      </c>
    </row>
    <row r="1072" spans="1:51" x14ac:dyDescent="0.25">
      <c r="A1072" s="247">
        <v>73</v>
      </c>
      <c r="B1072" s="248" t="s">
        <v>84</v>
      </c>
      <c r="C1072" s="249">
        <v>224718953.31999996</v>
      </c>
      <c r="D1072" s="249">
        <v>185835.4</v>
      </c>
      <c r="E1072" s="249">
        <v>0</v>
      </c>
      <c r="F1072" s="249">
        <v>0</v>
      </c>
      <c r="G1072" s="249">
        <v>0</v>
      </c>
      <c r="H1072" s="91">
        <v>0</v>
      </c>
      <c r="I1072" s="91">
        <v>0</v>
      </c>
      <c r="J1072" s="249">
        <v>0</v>
      </c>
      <c r="K1072" s="249">
        <v>1312347.3700000001</v>
      </c>
      <c r="L1072" s="91">
        <v>0</v>
      </c>
      <c r="M1072" s="249">
        <v>248163.29</v>
      </c>
      <c r="N1072" s="249">
        <v>1039712.96</v>
      </c>
      <c r="O1072" s="249">
        <v>1287876.25</v>
      </c>
      <c r="P1072" s="249">
        <v>25104.95</v>
      </c>
      <c r="Q1072" s="91">
        <v>0</v>
      </c>
      <c r="R1072" s="91">
        <v>0</v>
      </c>
      <c r="S1072" s="91">
        <v>0</v>
      </c>
      <c r="T1072" s="249">
        <v>2811163.97</v>
      </c>
      <c r="U1072" s="249">
        <v>351027.03</v>
      </c>
      <c r="V1072" s="249">
        <v>0</v>
      </c>
      <c r="W1072" s="249">
        <v>0</v>
      </c>
      <c r="X1072" s="249">
        <v>25131.42</v>
      </c>
      <c r="Y1072" s="249">
        <v>2572395.08</v>
      </c>
      <c r="Z1072" s="249">
        <v>0</v>
      </c>
      <c r="AA1072" s="249">
        <v>1972173.05</v>
      </c>
      <c r="AB1072" s="249">
        <v>0</v>
      </c>
      <c r="AC1072" s="330">
        <v>807423.36</v>
      </c>
      <c r="AD1072" s="249">
        <v>55847971.640000001</v>
      </c>
      <c r="AE1072" s="249">
        <v>35827.96</v>
      </c>
      <c r="AF1072" s="249">
        <v>0</v>
      </c>
      <c r="AG1072" s="249">
        <v>0</v>
      </c>
      <c r="AH1072" s="249">
        <v>61892514.439999998</v>
      </c>
      <c r="AI1072" s="249">
        <v>0</v>
      </c>
      <c r="AJ1072" s="249">
        <v>25039075.16</v>
      </c>
      <c r="AK1072" s="249">
        <v>561638.98</v>
      </c>
      <c r="AL1072" s="249">
        <v>0</v>
      </c>
      <c r="AM1072" s="91">
        <v>0</v>
      </c>
      <c r="AN1072" s="249">
        <v>19265294.850000001</v>
      </c>
      <c r="AO1072" s="249">
        <v>445583.22</v>
      </c>
      <c r="AP1072" s="249">
        <v>5671.8</v>
      </c>
      <c r="AQ1072" s="249">
        <v>0</v>
      </c>
      <c r="AR1072" s="249">
        <v>0</v>
      </c>
      <c r="AS1072" s="249">
        <v>148543539.13999999</v>
      </c>
      <c r="AT1072" s="249">
        <v>73364250.209999993</v>
      </c>
      <c r="AU1072" s="249">
        <v>53086061.359999999</v>
      </c>
      <c r="AV1072" s="92">
        <v>45260</v>
      </c>
      <c r="AW1072" t="s">
        <v>10</v>
      </c>
      <c r="AX1072">
        <v>2023</v>
      </c>
      <c r="AY1072" t="s">
        <v>190</v>
      </c>
    </row>
    <row r="1073" spans="1:51" x14ac:dyDescent="0.25">
      <c r="A1073" s="247">
        <v>46</v>
      </c>
      <c r="B1073" s="248" t="s">
        <v>85</v>
      </c>
      <c r="C1073" s="249">
        <v>31273792.43</v>
      </c>
      <c r="D1073" s="249">
        <v>112641.08</v>
      </c>
      <c r="E1073" s="249">
        <v>0</v>
      </c>
      <c r="F1073" s="249">
        <v>0</v>
      </c>
      <c r="G1073" s="249">
        <v>0</v>
      </c>
      <c r="H1073" s="91">
        <v>0</v>
      </c>
      <c r="I1073" s="91">
        <v>0</v>
      </c>
      <c r="J1073" s="249">
        <v>1116807.08</v>
      </c>
      <c r="K1073" s="249">
        <v>1270779.75</v>
      </c>
      <c r="L1073" s="91">
        <v>0</v>
      </c>
      <c r="M1073" s="249">
        <v>11480322.609999999</v>
      </c>
      <c r="N1073" s="249">
        <v>0</v>
      </c>
      <c r="O1073" s="249">
        <v>11480322.609999999</v>
      </c>
      <c r="P1073" s="249">
        <v>499345.72</v>
      </c>
      <c r="Q1073" s="91">
        <v>0</v>
      </c>
      <c r="R1073" s="91">
        <v>0</v>
      </c>
      <c r="S1073" s="91">
        <v>0</v>
      </c>
      <c r="T1073" s="249">
        <v>14479896.24</v>
      </c>
      <c r="U1073" s="249">
        <v>1378898.34</v>
      </c>
      <c r="V1073" s="249">
        <v>520947.52</v>
      </c>
      <c r="W1073" s="249">
        <v>445185.41000000003</v>
      </c>
      <c r="X1073" s="249">
        <v>70800</v>
      </c>
      <c r="Y1073" s="249">
        <v>630533.23</v>
      </c>
      <c r="Z1073" s="249">
        <v>0</v>
      </c>
      <c r="AA1073" s="249">
        <v>0</v>
      </c>
      <c r="AB1073" s="249">
        <v>0</v>
      </c>
      <c r="AC1073" s="330">
        <v>9173034.8599999994</v>
      </c>
      <c r="AD1073" s="249">
        <v>0</v>
      </c>
      <c r="AE1073" s="249">
        <v>34993.599999999999</v>
      </c>
      <c r="AF1073" s="249">
        <v>0</v>
      </c>
      <c r="AG1073" s="249">
        <v>0</v>
      </c>
      <c r="AH1073" s="249">
        <v>0</v>
      </c>
      <c r="AI1073" s="249">
        <v>0</v>
      </c>
      <c r="AJ1073" s="249">
        <v>95585.78</v>
      </c>
      <c r="AK1073" s="249">
        <v>3545174.4699999997</v>
      </c>
      <c r="AL1073" s="249">
        <v>113662.45</v>
      </c>
      <c r="AM1073" s="91">
        <v>0</v>
      </c>
      <c r="AN1073" s="249">
        <v>629058.09000000008</v>
      </c>
      <c r="AO1073" s="249">
        <v>0</v>
      </c>
      <c r="AP1073" s="249">
        <v>21064.84</v>
      </c>
      <c r="AQ1073" s="249">
        <v>0</v>
      </c>
      <c r="AR1073" s="249">
        <v>0</v>
      </c>
      <c r="AS1073" s="249">
        <v>12349978.739999998</v>
      </c>
      <c r="AT1073" s="249">
        <v>4443917.4499999993</v>
      </c>
      <c r="AU1073" s="249">
        <v>134957.6</v>
      </c>
      <c r="AV1073" s="92">
        <v>45260</v>
      </c>
      <c r="AW1073" t="s">
        <v>10</v>
      </c>
      <c r="AX1073">
        <v>2023</v>
      </c>
      <c r="AY1073" t="s">
        <v>176</v>
      </c>
    </row>
    <row r="1074" spans="1:51" x14ac:dyDescent="0.25">
      <c r="A1074" s="247">
        <v>51</v>
      </c>
      <c r="B1074" s="248" t="s">
        <v>86</v>
      </c>
      <c r="C1074" s="249">
        <v>18092068.210000001</v>
      </c>
      <c r="D1074" s="249">
        <v>29065.65</v>
      </c>
      <c r="E1074" s="249">
        <v>0</v>
      </c>
      <c r="F1074" s="249">
        <v>0</v>
      </c>
      <c r="G1074" s="249">
        <v>0</v>
      </c>
      <c r="H1074" s="91">
        <v>0</v>
      </c>
      <c r="I1074" s="91">
        <v>0</v>
      </c>
      <c r="J1074" s="249">
        <v>29427.550000000003</v>
      </c>
      <c r="K1074" s="249">
        <v>478333.5</v>
      </c>
      <c r="L1074" s="91">
        <v>0</v>
      </c>
      <c r="M1074" s="249">
        <v>2259985.65</v>
      </c>
      <c r="N1074" s="249">
        <v>378902.1</v>
      </c>
      <c r="O1074" s="249">
        <v>2638887.75</v>
      </c>
      <c r="P1074" s="249">
        <v>161489.91999999998</v>
      </c>
      <c r="Q1074" s="91">
        <v>0</v>
      </c>
      <c r="R1074" s="91">
        <v>0</v>
      </c>
      <c r="S1074" s="91">
        <v>0</v>
      </c>
      <c r="T1074" s="249">
        <v>3337204.3699999996</v>
      </c>
      <c r="U1074" s="249">
        <v>360667.62</v>
      </c>
      <c r="V1074" s="249">
        <v>71298.91</v>
      </c>
      <c r="W1074" s="249">
        <v>26484.49</v>
      </c>
      <c r="X1074" s="249">
        <v>336653.54</v>
      </c>
      <c r="Y1074" s="249">
        <v>9279.3799999999992</v>
      </c>
      <c r="Z1074" s="249">
        <v>0</v>
      </c>
      <c r="AA1074" s="249">
        <v>0</v>
      </c>
      <c r="AB1074" s="249">
        <v>0</v>
      </c>
      <c r="AC1074" s="330">
        <v>288456.2</v>
      </c>
      <c r="AD1074" s="249">
        <v>431371.52000000002</v>
      </c>
      <c r="AE1074" s="249">
        <v>131883.78</v>
      </c>
      <c r="AF1074" s="249">
        <v>0</v>
      </c>
      <c r="AG1074" s="249">
        <v>0</v>
      </c>
      <c r="AH1074" s="249">
        <v>3744.91</v>
      </c>
      <c r="AI1074" s="249">
        <v>0</v>
      </c>
      <c r="AJ1074" s="249">
        <v>633188.05000000005</v>
      </c>
      <c r="AK1074" s="249">
        <v>1549548.4100000001</v>
      </c>
      <c r="AL1074" s="249">
        <v>165673.72</v>
      </c>
      <c r="AM1074" s="91">
        <v>0</v>
      </c>
      <c r="AN1074" s="249">
        <v>1008440.36</v>
      </c>
      <c r="AO1074" s="249">
        <v>0</v>
      </c>
      <c r="AP1074" s="249">
        <v>28290</v>
      </c>
      <c r="AQ1074" s="249">
        <v>0</v>
      </c>
      <c r="AR1074" s="249">
        <v>0</v>
      </c>
      <c r="AS1074" s="249">
        <v>2293028.4000000004</v>
      </c>
      <c r="AT1074" s="249">
        <v>12461835.439999999</v>
      </c>
      <c r="AU1074" s="249">
        <v>9709882.9499999993</v>
      </c>
      <c r="AV1074" s="92">
        <v>45260</v>
      </c>
      <c r="AW1074" t="s">
        <v>10</v>
      </c>
      <c r="AX1074">
        <v>2023</v>
      </c>
      <c r="AY1074" t="s">
        <v>179</v>
      </c>
    </row>
    <row r="1075" spans="1:51" x14ac:dyDescent="0.25">
      <c r="A1075" s="247">
        <v>117</v>
      </c>
      <c r="B1075" s="248" t="s">
        <v>87</v>
      </c>
      <c r="C1075" s="249">
        <v>946079336.92000008</v>
      </c>
      <c r="D1075" s="249">
        <v>1115510.43</v>
      </c>
      <c r="E1075" s="249">
        <v>0</v>
      </c>
      <c r="F1075" s="249">
        <v>0</v>
      </c>
      <c r="G1075" s="249">
        <v>602351.66</v>
      </c>
      <c r="H1075" s="91">
        <v>0</v>
      </c>
      <c r="I1075" s="91">
        <v>0</v>
      </c>
      <c r="J1075" s="249">
        <v>1360906.84</v>
      </c>
      <c r="K1075" s="249">
        <v>12684221.65</v>
      </c>
      <c r="L1075" s="91">
        <v>0</v>
      </c>
      <c r="M1075" s="249">
        <v>234824612.15000001</v>
      </c>
      <c r="N1075" s="249">
        <v>298574309.75999999</v>
      </c>
      <c r="O1075" s="249">
        <v>533398921.90999997</v>
      </c>
      <c r="P1075" s="249">
        <v>6406184.3499999996</v>
      </c>
      <c r="Q1075" s="91">
        <v>0</v>
      </c>
      <c r="R1075" s="91">
        <v>0</v>
      </c>
      <c r="S1075" s="91">
        <v>0</v>
      </c>
      <c r="T1075" s="249">
        <v>555568096.84000003</v>
      </c>
      <c r="U1075" s="249">
        <v>38384837.600000001</v>
      </c>
      <c r="V1075" s="249">
        <v>2623149.35</v>
      </c>
      <c r="W1075" s="249">
        <v>1840449.51</v>
      </c>
      <c r="X1075" s="249">
        <v>2723332.95</v>
      </c>
      <c r="Y1075" s="249">
        <v>83790236.340000004</v>
      </c>
      <c r="Z1075" s="249">
        <v>0</v>
      </c>
      <c r="AA1075" s="249">
        <v>0</v>
      </c>
      <c r="AB1075" s="249">
        <v>0</v>
      </c>
      <c r="AC1075" s="330">
        <v>80746822.569999993</v>
      </c>
      <c r="AD1075" s="249">
        <v>65714082.829999998</v>
      </c>
      <c r="AE1075" s="249">
        <v>16742922.310000001</v>
      </c>
      <c r="AF1075" s="249">
        <v>0</v>
      </c>
      <c r="AG1075" s="249">
        <v>0</v>
      </c>
      <c r="AH1075" s="249">
        <v>0</v>
      </c>
      <c r="AI1075" s="249">
        <v>0</v>
      </c>
      <c r="AJ1075" s="249">
        <v>34265578.489999995</v>
      </c>
      <c r="AK1075" s="249">
        <v>8928303.9800000004</v>
      </c>
      <c r="AL1075" s="249">
        <v>4672980.59</v>
      </c>
      <c r="AM1075" s="91">
        <v>0</v>
      </c>
      <c r="AN1075" s="249">
        <v>12686059.300000001</v>
      </c>
      <c r="AO1075" s="249">
        <v>0</v>
      </c>
      <c r="AP1075" s="249">
        <v>463711.01</v>
      </c>
      <c r="AQ1075" s="249">
        <v>0</v>
      </c>
      <c r="AR1075" s="249">
        <v>0</v>
      </c>
      <c r="AS1075" s="249">
        <v>326831411.94999999</v>
      </c>
      <c r="AT1075" s="249">
        <v>63679828.130000003</v>
      </c>
      <c r="AU1075" s="249">
        <v>36928773.25</v>
      </c>
      <c r="AV1075" s="92">
        <v>45260</v>
      </c>
      <c r="AW1075" t="s">
        <v>10</v>
      </c>
      <c r="AX1075">
        <v>2023</v>
      </c>
      <c r="AY1075" t="s">
        <v>155</v>
      </c>
    </row>
    <row r="1076" spans="1:51" x14ac:dyDescent="0.25">
      <c r="A1076" s="247">
        <v>78</v>
      </c>
      <c r="B1076" s="248" t="s">
        <v>88</v>
      </c>
      <c r="C1076" s="249">
        <v>2882461.8899999997</v>
      </c>
      <c r="D1076" s="249">
        <v>3707.81</v>
      </c>
      <c r="E1076" s="249">
        <v>0</v>
      </c>
      <c r="F1076" s="249">
        <v>0</v>
      </c>
      <c r="G1076" s="249">
        <v>486.02</v>
      </c>
      <c r="H1076" s="91">
        <v>0</v>
      </c>
      <c r="I1076" s="91">
        <v>0</v>
      </c>
      <c r="J1076" s="249">
        <v>7276.66</v>
      </c>
      <c r="K1076" s="249">
        <v>30021.599999999999</v>
      </c>
      <c r="L1076" s="91">
        <v>0</v>
      </c>
      <c r="M1076" s="249">
        <v>0</v>
      </c>
      <c r="N1076" s="249">
        <v>0</v>
      </c>
      <c r="O1076" s="249">
        <v>0</v>
      </c>
      <c r="P1076" s="249">
        <v>31258.66</v>
      </c>
      <c r="Q1076" s="91">
        <v>0</v>
      </c>
      <c r="R1076" s="91">
        <v>0</v>
      </c>
      <c r="S1076" s="91">
        <v>0</v>
      </c>
      <c r="T1076" s="249">
        <v>72750.75</v>
      </c>
      <c r="U1076" s="249">
        <v>20368.59</v>
      </c>
      <c r="V1076" s="249">
        <v>13936.61</v>
      </c>
      <c r="W1076" s="249">
        <v>0</v>
      </c>
      <c r="X1076" s="249">
        <v>0</v>
      </c>
      <c r="Y1076" s="249">
        <v>0</v>
      </c>
      <c r="Z1076" s="249">
        <v>0</v>
      </c>
      <c r="AA1076" s="249">
        <v>1094129.45</v>
      </c>
      <c r="AB1076" s="249">
        <v>0</v>
      </c>
      <c r="AC1076" s="330">
        <v>315103.84000000003</v>
      </c>
      <c r="AD1076" s="249">
        <v>0</v>
      </c>
      <c r="AE1076" s="249">
        <v>12775</v>
      </c>
      <c r="AF1076" s="249">
        <v>0</v>
      </c>
      <c r="AG1076" s="249">
        <v>0</v>
      </c>
      <c r="AH1076" s="249">
        <v>0</v>
      </c>
      <c r="AI1076" s="249">
        <v>0</v>
      </c>
      <c r="AJ1076" s="249">
        <v>0</v>
      </c>
      <c r="AK1076" s="249">
        <v>839942.39</v>
      </c>
      <c r="AL1076" s="249">
        <v>5780.39</v>
      </c>
      <c r="AM1076" s="91">
        <v>0</v>
      </c>
      <c r="AN1076" s="249">
        <v>58285.5</v>
      </c>
      <c r="AO1076" s="249">
        <v>0</v>
      </c>
      <c r="AP1076" s="249">
        <v>2500</v>
      </c>
      <c r="AQ1076" s="249">
        <v>0</v>
      </c>
      <c r="AR1076" s="249">
        <v>0</v>
      </c>
      <c r="AS1076" s="249">
        <v>1456313.49</v>
      </c>
      <c r="AT1076" s="249">
        <v>1353397.65</v>
      </c>
      <c r="AU1076" s="249">
        <v>446889.37</v>
      </c>
      <c r="AV1076" s="92">
        <v>45260</v>
      </c>
      <c r="AW1076" t="s">
        <v>10</v>
      </c>
      <c r="AX1076">
        <v>2023</v>
      </c>
      <c r="AY1076" t="s">
        <v>185</v>
      </c>
    </row>
    <row r="1077" spans="1:51" x14ac:dyDescent="0.25">
      <c r="A1077" s="247">
        <v>80</v>
      </c>
      <c r="B1077" s="248" t="s">
        <v>89</v>
      </c>
      <c r="C1077" s="249">
        <v>1731238659.2</v>
      </c>
      <c r="D1077" s="249">
        <v>1428708.43</v>
      </c>
      <c r="E1077" s="249">
        <v>0</v>
      </c>
      <c r="F1077" s="249">
        <v>0</v>
      </c>
      <c r="G1077" s="249">
        <v>2659937.16</v>
      </c>
      <c r="H1077" s="91">
        <v>0</v>
      </c>
      <c r="I1077" s="91">
        <v>0</v>
      </c>
      <c r="J1077" s="249">
        <v>1895603.74</v>
      </c>
      <c r="K1077" s="249">
        <v>14423241.629999999</v>
      </c>
      <c r="L1077" s="91">
        <v>0</v>
      </c>
      <c r="M1077" s="249">
        <v>306612506.33999997</v>
      </c>
      <c r="N1077" s="249">
        <v>986621663.39999998</v>
      </c>
      <c r="O1077" s="249">
        <v>1293234169.74</v>
      </c>
      <c r="P1077" s="249">
        <v>15187931.310000001</v>
      </c>
      <c r="Q1077" s="91">
        <v>0</v>
      </c>
      <c r="R1077" s="91">
        <v>0</v>
      </c>
      <c r="S1077" s="91">
        <v>0</v>
      </c>
      <c r="T1077" s="249">
        <v>1328829592.01</v>
      </c>
      <c r="U1077" s="249">
        <v>12800585.130000001</v>
      </c>
      <c r="V1077" s="249">
        <v>3046570.12</v>
      </c>
      <c r="W1077" s="249">
        <v>2223287.61</v>
      </c>
      <c r="X1077" s="249">
        <v>9268153.8100000005</v>
      </c>
      <c r="Y1077" s="249">
        <v>9003595.7599999998</v>
      </c>
      <c r="Z1077" s="249">
        <v>0</v>
      </c>
      <c r="AA1077" s="249">
        <v>0</v>
      </c>
      <c r="AB1077" s="249">
        <v>0</v>
      </c>
      <c r="AC1077" s="330">
        <v>139822984.51999998</v>
      </c>
      <c r="AD1077" s="249">
        <v>40690147.629999995</v>
      </c>
      <c r="AE1077" s="249">
        <v>3216277.34</v>
      </c>
      <c r="AF1077" s="249">
        <v>0</v>
      </c>
      <c r="AG1077" s="249">
        <v>0</v>
      </c>
      <c r="AH1077" s="249">
        <v>0</v>
      </c>
      <c r="AI1077" s="249">
        <v>0</v>
      </c>
      <c r="AJ1077" s="249">
        <v>83547675.450000003</v>
      </c>
      <c r="AK1077" s="249">
        <v>15874468.66</v>
      </c>
      <c r="AL1077" s="249">
        <v>10267681.880000001</v>
      </c>
      <c r="AM1077" s="91">
        <v>0</v>
      </c>
      <c r="AN1077" s="249">
        <v>20953731.959999997</v>
      </c>
      <c r="AO1077" s="249">
        <v>0</v>
      </c>
      <c r="AP1077" s="249">
        <v>1519182.83</v>
      </c>
      <c r="AQ1077" s="249">
        <v>0</v>
      </c>
      <c r="AR1077" s="249">
        <v>0</v>
      </c>
      <c r="AS1077" s="249">
        <v>303619277.37</v>
      </c>
      <c r="AT1077" s="249">
        <v>98789789.820000008</v>
      </c>
      <c r="AU1077" s="249">
        <v>50174724.490000002</v>
      </c>
      <c r="AV1077" s="92">
        <v>45260</v>
      </c>
      <c r="AW1077" t="s">
        <v>10</v>
      </c>
      <c r="AX1077">
        <v>2023</v>
      </c>
      <c r="AY1077" t="s">
        <v>288</v>
      </c>
    </row>
    <row r="1078" spans="1:51" x14ac:dyDescent="0.25">
      <c r="A1078" s="247">
        <v>2</v>
      </c>
      <c r="B1078" s="248" t="s">
        <v>90</v>
      </c>
      <c r="C1078" s="249">
        <v>49532307.099999994</v>
      </c>
      <c r="D1078" s="249">
        <v>51257.4</v>
      </c>
      <c r="E1078" s="249">
        <v>0</v>
      </c>
      <c r="F1078" s="249">
        <v>0</v>
      </c>
      <c r="G1078" s="249">
        <v>182511.54</v>
      </c>
      <c r="H1078" s="91">
        <v>0</v>
      </c>
      <c r="I1078" s="91">
        <v>0</v>
      </c>
      <c r="J1078" s="249">
        <v>6245.17</v>
      </c>
      <c r="K1078" s="249">
        <v>113064.57999999999</v>
      </c>
      <c r="L1078" s="91">
        <v>0</v>
      </c>
      <c r="M1078" s="249">
        <v>660575.18999999994</v>
      </c>
      <c r="N1078" s="249">
        <v>9818310.790000001</v>
      </c>
      <c r="O1078" s="249">
        <v>10478885.98</v>
      </c>
      <c r="P1078" s="249">
        <v>2083795.73</v>
      </c>
      <c r="Q1078" s="91">
        <v>0</v>
      </c>
      <c r="R1078" s="91">
        <v>0</v>
      </c>
      <c r="S1078" s="91">
        <v>0</v>
      </c>
      <c r="T1078" s="249">
        <v>12915760.4</v>
      </c>
      <c r="U1078" s="249">
        <v>3481.54</v>
      </c>
      <c r="V1078" s="249">
        <v>503.17</v>
      </c>
      <c r="W1078" s="249">
        <v>336.12</v>
      </c>
      <c r="X1078" s="249">
        <v>0</v>
      </c>
      <c r="Y1078" s="249">
        <v>1782461.34</v>
      </c>
      <c r="Z1078" s="249">
        <v>0</v>
      </c>
      <c r="AA1078" s="249">
        <v>5014004.95</v>
      </c>
      <c r="AB1078" s="249">
        <v>0</v>
      </c>
      <c r="AC1078" s="330">
        <v>4140587.91</v>
      </c>
      <c r="AD1078" s="249">
        <v>2598511.11</v>
      </c>
      <c r="AE1078" s="249">
        <v>11330</v>
      </c>
      <c r="AF1078" s="249">
        <v>0</v>
      </c>
      <c r="AG1078" s="249">
        <v>0</v>
      </c>
      <c r="AH1078" s="249">
        <v>0</v>
      </c>
      <c r="AI1078" s="249">
        <v>0</v>
      </c>
      <c r="AJ1078" s="249">
        <v>16727737.51</v>
      </c>
      <c r="AK1078" s="249">
        <v>1776550.65</v>
      </c>
      <c r="AL1078" s="249">
        <v>29240.85</v>
      </c>
      <c r="AM1078" s="91">
        <v>0</v>
      </c>
      <c r="AN1078" s="249">
        <v>190482.43999999997</v>
      </c>
      <c r="AO1078" s="249">
        <v>0</v>
      </c>
      <c r="AP1078" s="249">
        <v>3174433.51</v>
      </c>
      <c r="AQ1078" s="249">
        <v>0</v>
      </c>
      <c r="AR1078" s="249">
        <v>0</v>
      </c>
      <c r="AS1078" s="249">
        <v>30278953.649999999</v>
      </c>
      <c r="AT1078" s="249">
        <v>6337593.0499999998</v>
      </c>
      <c r="AU1078" s="249">
        <v>1166885.6000000001</v>
      </c>
      <c r="AV1078" s="92">
        <v>45260</v>
      </c>
      <c r="AW1078" t="s">
        <v>10</v>
      </c>
      <c r="AX1078">
        <v>2023</v>
      </c>
      <c r="AY1078" t="s">
        <v>168</v>
      </c>
    </row>
    <row r="1079" spans="1:51" x14ac:dyDescent="0.25">
      <c r="A1079" s="247">
        <v>115</v>
      </c>
      <c r="B1079" s="90" t="s">
        <v>290</v>
      </c>
      <c r="C1079" s="249">
        <v>69160.899999999994</v>
      </c>
      <c r="D1079" s="249">
        <v>14825.76</v>
      </c>
      <c r="E1079" s="249">
        <v>0</v>
      </c>
      <c r="F1079" s="249">
        <v>0</v>
      </c>
      <c r="G1079" s="249">
        <v>0</v>
      </c>
      <c r="H1079" s="91">
        <v>0</v>
      </c>
      <c r="I1079" s="91">
        <v>0</v>
      </c>
      <c r="J1079" s="249">
        <v>0</v>
      </c>
      <c r="K1079" s="249">
        <v>0</v>
      </c>
      <c r="L1079" s="91">
        <v>0</v>
      </c>
      <c r="M1079" s="249">
        <v>0</v>
      </c>
      <c r="N1079" s="249">
        <v>0</v>
      </c>
      <c r="O1079" s="249">
        <v>0</v>
      </c>
      <c r="P1079" s="249">
        <v>0</v>
      </c>
      <c r="Q1079" s="91">
        <v>0</v>
      </c>
      <c r="R1079" s="91">
        <v>0</v>
      </c>
      <c r="S1079" s="91">
        <v>0</v>
      </c>
      <c r="T1079" s="249">
        <v>14825.76</v>
      </c>
      <c r="U1079" s="249">
        <v>33166.44</v>
      </c>
      <c r="V1079" s="249">
        <v>21168.7</v>
      </c>
      <c r="W1079" s="249">
        <v>0</v>
      </c>
      <c r="X1079" s="249">
        <v>0</v>
      </c>
      <c r="Y1079" s="249">
        <v>0</v>
      </c>
      <c r="Z1079" s="249">
        <v>0</v>
      </c>
      <c r="AA1079" s="249">
        <v>0</v>
      </c>
      <c r="AB1079" s="249">
        <v>0</v>
      </c>
      <c r="AC1079" s="330">
        <v>0</v>
      </c>
      <c r="AD1079" s="249">
        <v>0</v>
      </c>
      <c r="AE1079" s="249">
        <v>0</v>
      </c>
      <c r="AF1079" s="249">
        <v>0</v>
      </c>
      <c r="AG1079" s="249">
        <v>0</v>
      </c>
      <c r="AH1079" s="249">
        <v>0</v>
      </c>
      <c r="AI1079" s="249">
        <v>0</v>
      </c>
      <c r="AJ1079" s="249">
        <v>0</v>
      </c>
      <c r="AK1079" s="249">
        <v>0</v>
      </c>
      <c r="AL1079" s="249">
        <v>0</v>
      </c>
      <c r="AM1079" s="91">
        <v>0</v>
      </c>
      <c r="AN1079" s="249">
        <v>0</v>
      </c>
      <c r="AO1079" s="249">
        <v>0</v>
      </c>
      <c r="AP1079" s="249">
        <v>0</v>
      </c>
      <c r="AQ1079" s="249">
        <v>0</v>
      </c>
      <c r="AR1079" s="249">
        <v>0</v>
      </c>
      <c r="AS1079" s="249">
        <v>54335.14</v>
      </c>
      <c r="AT1079" s="249">
        <v>0</v>
      </c>
      <c r="AU1079" s="249">
        <v>0</v>
      </c>
      <c r="AV1079" s="92">
        <v>45260</v>
      </c>
      <c r="AW1079" t="s">
        <v>10</v>
      </c>
      <c r="AX1079">
        <v>2023</v>
      </c>
      <c r="AY1079" t="s">
        <v>291</v>
      </c>
    </row>
    <row r="1080" spans="1:51" x14ac:dyDescent="0.25">
      <c r="A1080" s="247">
        <v>106</v>
      </c>
      <c r="B1080" s="248" t="s">
        <v>92</v>
      </c>
      <c r="C1080" s="249">
        <v>55728243.280000001</v>
      </c>
      <c r="D1080" s="249">
        <v>0</v>
      </c>
      <c r="E1080" s="249">
        <v>0</v>
      </c>
      <c r="F1080" s="249">
        <v>0</v>
      </c>
      <c r="G1080" s="249">
        <v>2638.5</v>
      </c>
      <c r="H1080" s="91">
        <v>0</v>
      </c>
      <c r="I1080" s="91">
        <v>0</v>
      </c>
      <c r="J1080" s="249">
        <v>985460.57000000007</v>
      </c>
      <c r="K1080" s="249">
        <v>-1458.6</v>
      </c>
      <c r="L1080" s="91">
        <v>0</v>
      </c>
      <c r="M1080" s="249">
        <v>0</v>
      </c>
      <c r="N1080" s="249">
        <v>0</v>
      </c>
      <c r="O1080" s="249">
        <v>0</v>
      </c>
      <c r="P1080" s="249">
        <v>566214.11</v>
      </c>
      <c r="Q1080" s="91">
        <v>0</v>
      </c>
      <c r="R1080" s="91">
        <v>0</v>
      </c>
      <c r="S1080" s="91">
        <v>0</v>
      </c>
      <c r="T1080" s="249">
        <v>1552854.58</v>
      </c>
      <c r="U1080" s="249">
        <v>346231.98000000004</v>
      </c>
      <c r="V1080" s="249">
        <v>63959.28</v>
      </c>
      <c r="W1080" s="249">
        <v>30247.39</v>
      </c>
      <c r="X1080" s="249">
        <v>75404.2</v>
      </c>
      <c r="Y1080" s="249">
        <v>939236.77</v>
      </c>
      <c r="Z1080" s="249">
        <v>0</v>
      </c>
      <c r="AA1080" s="249">
        <v>3386642.24</v>
      </c>
      <c r="AB1080" s="249">
        <v>0</v>
      </c>
      <c r="AC1080" s="330">
        <v>4516570.84</v>
      </c>
      <c r="AD1080" s="249">
        <v>200339.21</v>
      </c>
      <c r="AE1080" s="249">
        <v>18582.099999999999</v>
      </c>
      <c r="AF1080" s="249">
        <v>0</v>
      </c>
      <c r="AG1080" s="249">
        <v>0</v>
      </c>
      <c r="AH1080" s="249">
        <v>0</v>
      </c>
      <c r="AI1080" s="249">
        <v>0</v>
      </c>
      <c r="AJ1080" s="249">
        <v>119060.15</v>
      </c>
      <c r="AK1080" s="249">
        <v>6440855.7399999993</v>
      </c>
      <c r="AL1080" s="249">
        <v>1127345.96</v>
      </c>
      <c r="AM1080" s="91">
        <v>0</v>
      </c>
      <c r="AN1080" s="249">
        <v>2269886.25</v>
      </c>
      <c r="AO1080" s="249">
        <v>0</v>
      </c>
      <c r="AP1080" s="249">
        <v>58469.84</v>
      </c>
      <c r="AQ1080" s="249">
        <v>0</v>
      </c>
      <c r="AR1080" s="249">
        <v>0</v>
      </c>
      <c r="AS1080" s="249">
        <v>9696274.1600000001</v>
      </c>
      <c r="AT1080" s="249">
        <v>44479114.540000007</v>
      </c>
      <c r="AU1080" s="249">
        <v>34582556.75</v>
      </c>
      <c r="AV1080" s="92">
        <v>45260</v>
      </c>
      <c r="AW1080" t="s">
        <v>10</v>
      </c>
      <c r="AX1080">
        <v>2023</v>
      </c>
      <c r="AY1080" t="s">
        <v>172</v>
      </c>
    </row>
    <row r="1081" spans="1:51" x14ac:dyDescent="0.25">
      <c r="A1081" s="247">
        <v>118</v>
      </c>
      <c r="B1081" s="248" t="s">
        <v>93</v>
      </c>
      <c r="C1081" s="249">
        <v>296734277.82000005</v>
      </c>
      <c r="D1081" s="249">
        <v>31766.36</v>
      </c>
      <c r="E1081" s="249">
        <v>0</v>
      </c>
      <c r="F1081" s="249">
        <v>0</v>
      </c>
      <c r="G1081" s="249">
        <v>465320.63</v>
      </c>
      <c r="H1081" s="91">
        <v>0</v>
      </c>
      <c r="I1081" s="91">
        <v>0</v>
      </c>
      <c r="J1081" s="249">
        <v>1269682.78</v>
      </c>
      <c r="K1081" s="249">
        <v>14621114.060000001</v>
      </c>
      <c r="L1081" s="91">
        <v>0</v>
      </c>
      <c r="M1081" s="249">
        <v>80654746.420000002</v>
      </c>
      <c r="N1081" s="249">
        <v>170956829.82999998</v>
      </c>
      <c r="O1081" s="249">
        <v>251611576.24999997</v>
      </c>
      <c r="P1081" s="249">
        <v>1961420.51</v>
      </c>
      <c r="Q1081" s="91">
        <v>0</v>
      </c>
      <c r="R1081" s="91">
        <v>0</v>
      </c>
      <c r="S1081" s="91">
        <v>0</v>
      </c>
      <c r="T1081" s="249">
        <v>269960880.59000003</v>
      </c>
      <c r="U1081" s="249">
        <v>371325.63</v>
      </c>
      <c r="V1081" s="249">
        <v>179223.63</v>
      </c>
      <c r="W1081" s="249">
        <v>0</v>
      </c>
      <c r="X1081" s="249">
        <v>0</v>
      </c>
      <c r="Y1081" s="249">
        <v>14772.41</v>
      </c>
      <c r="Z1081" s="249">
        <v>0</v>
      </c>
      <c r="AA1081" s="249">
        <v>0</v>
      </c>
      <c r="AB1081" s="249">
        <v>0</v>
      </c>
      <c r="AC1081" s="330">
        <v>0</v>
      </c>
      <c r="AD1081" s="249">
        <v>0</v>
      </c>
      <c r="AE1081" s="249">
        <v>0</v>
      </c>
      <c r="AF1081" s="249">
        <v>0</v>
      </c>
      <c r="AG1081" s="249">
        <v>0</v>
      </c>
      <c r="AH1081" s="249">
        <v>0</v>
      </c>
      <c r="AI1081" s="249">
        <v>0</v>
      </c>
      <c r="AJ1081" s="249">
        <v>277273.84999999998</v>
      </c>
      <c r="AK1081" s="249">
        <v>0</v>
      </c>
      <c r="AL1081" s="249">
        <v>734723.24</v>
      </c>
      <c r="AM1081" s="91">
        <v>0</v>
      </c>
      <c r="AN1081" s="249">
        <v>2608457.1399999997</v>
      </c>
      <c r="AO1081" s="249">
        <v>0</v>
      </c>
      <c r="AP1081" s="249">
        <v>24516.35</v>
      </c>
      <c r="AQ1081" s="249">
        <v>0</v>
      </c>
      <c r="AR1081" s="249">
        <v>0</v>
      </c>
      <c r="AS1081" s="249">
        <v>842595.52</v>
      </c>
      <c r="AT1081" s="249">
        <v>25930801.710000001</v>
      </c>
      <c r="AU1081" s="249">
        <v>22563104.98</v>
      </c>
      <c r="AV1081" s="92">
        <v>45260</v>
      </c>
      <c r="AW1081" t="s">
        <v>10</v>
      </c>
      <c r="AX1081">
        <v>2023</v>
      </c>
      <c r="AY1081" t="s">
        <v>162</v>
      </c>
    </row>
    <row r="1082" spans="1:51" x14ac:dyDescent="0.25">
      <c r="A1082" s="247">
        <v>29</v>
      </c>
      <c r="B1082" s="248" t="s">
        <v>94</v>
      </c>
      <c r="C1082" s="249">
        <v>582198227.00999999</v>
      </c>
      <c r="D1082" s="249">
        <v>208079.13</v>
      </c>
      <c r="E1082" s="249">
        <v>0</v>
      </c>
      <c r="F1082" s="249">
        <v>0</v>
      </c>
      <c r="G1082" s="249">
        <v>1924202.2</v>
      </c>
      <c r="H1082" s="91">
        <v>0</v>
      </c>
      <c r="I1082" s="91">
        <v>0</v>
      </c>
      <c r="J1082" s="249">
        <v>215.87</v>
      </c>
      <c r="K1082" s="249">
        <v>276537.55</v>
      </c>
      <c r="L1082" s="91">
        <v>0</v>
      </c>
      <c r="M1082" s="249">
        <v>24281075.399999999</v>
      </c>
      <c r="N1082" s="249">
        <v>291611896.99000001</v>
      </c>
      <c r="O1082" s="249">
        <v>315892972.38999999</v>
      </c>
      <c r="P1082" s="249">
        <v>570643.46000000008</v>
      </c>
      <c r="Q1082" s="91">
        <v>0</v>
      </c>
      <c r="R1082" s="91">
        <v>0</v>
      </c>
      <c r="S1082" s="91">
        <v>0</v>
      </c>
      <c r="T1082" s="249">
        <v>318872650.59999996</v>
      </c>
      <c r="U1082" s="249">
        <v>70054694.599999994</v>
      </c>
      <c r="V1082" s="249">
        <v>64229165.18</v>
      </c>
      <c r="W1082" s="249">
        <v>3084580.94</v>
      </c>
      <c r="X1082" s="249">
        <v>38375727.030000001</v>
      </c>
      <c r="Y1082" s="249">
        <v>27354819.43</v>
      </c>
      <c r="Z1082" s="249">
        <v>0</v>
      </c>
      <c r="AA1082" s="249">
        <v>0</v>
      </c>
      <c r="AB1082" s="249">
        <v>2042302.86</v>
      </c>
      <c r="AC1082" s="330">
        <v>231294.41</v>
      </c>
      <c r="AD1082" s="249">
        <v>0</v>
      </c>
      <c r="AE1082" s="249">
        <v>2303728.63</v>
      </c>
      <c r="AF1082" s="249">
        <v>0</v>
      </c>
      <c r="AG1082" s="249">
        <v>0</v>
      </c>
      <c r="AH1082" s="249">
        <v>0</v>
      </c>
      <c r="AI1082" s="249">
        <v>0</v>
      </c>
      <c r="AJ1082" s="249">
        <v>3126841.9000000004</v>
      </c>
      <c r="AK1082" s="249">
        <v>24582.61</v>
      </c>
      <c r="AL1082" s="249">
        <v>682183.27</v>
      </c>
      <c r="AM1082" s="91">
        <v>0</v>
      </c>
      <c r="AN1082" s="249">
        <v>15364760.59</v>
      </c>
      <c r="AO1082" s="249">
        <v>0</v>
      </c>
      <c r="AP1082" s="249">
        <v>30954244.260000002</v>
      </c>
      <c r="AQ1082" s="249">
        <v>5263224.82</v>
      </c>
      <c r="AR1082" s="249">
        <v>0</v>
      </c>
      <c r="AS1082" s="249">
        <v>210803154.98000002</v>
      </c>
      <c r="AT1082" s="249">
        <v>52522421.43</v>
      </c>
      <c r="AU1082" s="249">
        <v>233425.88</v>
      </c>
      <c r="AV1082" s="92">
        <v>45260</v>
      </c>
      <c r="AW1082" t="s">
        <v>10</v>
      </c>
      <c r="AX1082">
        <v>2023</v>
      </c>
      <c r="AY1082" t="s">
        <v>156</v>
      </c>
    </row>
    <row r="1083" spans="1:51" x14ac:dyDescent="0.25">
      <c r="A1083" s="247">
        <v>111</v>
      </c>
      <c r="B1083" s="248" t="s">
        <v>95</v>
      </c>
      <c r="C1083" s="249">
        <v>4818394.62</v>
      </c>
      <c r="D1083" s="249">
        <v>0</v>
      </c>
      <c r="E1083" s="249">
        <v>0</v>
      </c>
      <c r="F1083" s="249">
        <v>0</v>
      </c>
      <c r="G1083" s="249">
        <v>0</v>
      </c>
      <c r="H1083" s="91">
        <v>0</v>
      </c>
      <c r="I1083" s="91">
        <v>0</v>
      </c>
      <c r="J1083" s="249">
        <v>0</v>
      </c>
      <c r="K1083" s="249">
        <v>0</v>
      </c>
      <c r="L1083" s="91">
        <v>0</v>
      </c>
      <c r="M1083" s="249">
        <v>0</v>
      </c>
      <c r="N1083" s="249">
        <v>0</v>
      </c>
      <c r="O1083" s="249">
        <v>0</v>
      </c>
      <c r="P1083" s="249">
        <v>9996.24</v>
      </c>
      <c r="Q1083" s="91">
        <v>0</v>
      </c>
      <c r="R1083" s="91">
        <v>0</v>
      </c>
      <c r="S1083" s="91">
        <v>0</v>
      </c>
      <c r="T1083" s="249">
        <v>9996.24</v>
      </c>
      <c r="U1083" s="249">
        <v>294055.18</v>
      </c>
      <c r="V1083" s="249">
        <v>0</v>
      </c>
      <c r="W1083" s="249">
        <v>0</v>
      </c>
      <c r="X1083" s="249">
        <v>0</v>
      </c>
      <c r="Y1083" s="249">
        <v>0</v>
      </c>
      <c r="Z1083" s="249">
        <v>0</v>
      </c>
      <c r="AA1083" s="249">
        <v>0</v>
      </c>
      <c r="AB1083" s="249">
        <v>0</v>
      </c>
      <c r="AC1083" s="330">
        <v>3740.5</v>
      </c>
      <c r="AD1083" s="249">
        <v>126660.8</v>
      </c>
      <c r="AE1083" s="249">
        <v>0</v>
      </c>
      <c r="AF1083" s="249">
        <v>0</v>
      </c>
      <c r="AG1083" s="249">
        <v>0</v>
      </c>
      <c r="AH1083" s="249">
        <v>0</v>
      </c>
      <c r="AI1083" s="249">
        <v>0</v>
      </c>
      <c r="AJ1083" s="249">
        <v>340008.3</v>
      </c>
      <c r="AK1083" s="249">
        <v>311167.96000000002</v>
      </c>
      <c r="AL1083" s="249">
        <v>49827.58</v>
      </c>
      <c r="AM1083" s="91">
        <v>0</v>
      </c>
      <c r="AN1083" s="249">
        <v>433188.83</v>
      </c>
      <c r="AO1083" s="249">
        <v>0</v>
      </c>
      <c r="AP1083" s="249">
        <v>67572.289999999994</v>
      </c>
      <c r="AQ1083" s="249">
        <v>0</v>
      </c>
      <c r="AR1083" s="249">
        <v>0</v>
      </c>
      <c r="AS1083" s="249">
        <v>764464.78</v>
      </c>
      <c r="AT1083" s="249">
        <v>4043933.6</v>
      </c>
      <c r="AU1083" s="249">
        <v>3182176.94</v>
      </c>
      <c r="AV1083" s="92">
        <v>45260</v>
      </c>
      <c r="AW1083" t="s">
        <v>10</v>
      </c>
      <c r="AX1083">
        <v>2023</v>
      </c>
      <c r="AY1083" t="s">
        <v>182</v>
      </c>
    </row>
    <row r="1084" spans="1:51" x14ac:dyDescent="0.25">
      <c r="A1084" s="247">
        <v>83</v>
      </c>
      <c r="B1084" s="248" t="s">
        <v>96</v>
      </c>
      <c r="C1084" s="249">
        <v>543060063.78999996</v>
      </c>
      <c r="D1084" s="249">
        <v>1460460.2899999998</v>
      </c>
      <c r="E1084" s="249">
        <v>0</v>
      </c>
      <c r="F1084" s="249">
        <v>0</v>
      </c>
      <c r="G1084" s="249">
        <v>7631279.7199999997</v>
      </c>
      <c r="H1084" s="91">
        <v>0</v>
      </c>
      <c r="I1084" s="91">
        <v>0</v>
      </c>
      <c r="J1084" s="249">
        <v>15418106.010000002</v>
      </c>
      <c r="K1084" s="249">
        <v>7223885.4799999995</v>
      </c>
      <c r="L1084" s="91">
        <v>0</v>
      </c>
      <c r="M1084" s="249">
        <v>150642229.44</v>
      </c>
      <c r="N1084" s="249">
        <v>130148900.38</v>
      </c>
      <c r="O1084" s="249">
        <v>280791129.81999999</v>
      </c>
      <c r="P1084" s="249">
        <v>14621319.17</v>
      </c>
      <c r="Q1084" s="91">
        <v>0</v>
      </c>
      <c r="R1084" s="91">
        <v>0</v>
      </c>
      <c r="S1084" s="91">
        <v>0</v>
      </c>
      <c r="T1084" s="249">
        <v>327146180.49000001</v>
      </c>
      <c r="U1084" s="249">
        <v>19393904.32</v>
      </c>
      <c r="V1084" s="249">
        <v>1022209.34</v>
      </c>
      <c r="W1084" s="249">
        <v>760882.13</v>
      </c>
      <c r="X1084" s="249">
        <v>1862405.0899999999</v>
      </c>
      <c r="Y1084" s="249">
        <v>321800.02999999997</v>
      </c>
      <c r="Z1084" s="249">
        <v>0</v>
      </c>
      <c r="AA1084" s="249">
        <v>339443.01</v>
      </c>
      <c r="AB1084" s="249">
        <v>0</v>
      </c>
      <c r="AC1084" s="330">
        <v>117600715.23999999</v>
      </c>
      <c r="AD1084" s="249">
        <v>23741279.280000001</v>
      </c>
      <c r="AE1084" s="249">
        <v>1903512.73</v>
      </c>
      <c r="AF1084" s="249">
        <v>0</v>
      </c>
      <c r="AG1084" s="249">
        <v>0</v>
      </c>
      <c r="AH1084" s="249">
        <v>0</v>
      </c>
      <c r="AI1084" s="249">
        <v>0</v>
      </c>
      <c r="AJ1084" s="249">
        <v>463513.59</v>
      </c>
      <c r="AK1084" s="249">
        <v>17005411.969999999</v>
      </c>
      <c r="AL1084" s="249">
        <v>2475870.71</v>
      </c>
      <c r="AM1084" s="91">
        <v>0</v>
      </c>
      <c r="AN1084" s="249">
        <v>10895574.190000001</v>
      </c>
      <c r="AO1084" s="249">
        <v>0</v>
      </c>
      <c r="AP1084" s="249">
        <v>556334.01</v>
      </c>
      <c r="AQ1084" s="249">
        <v>0</v>
      </c>
      <c r="AR1084" s="249">
        <v>0</v>
      </c>
      <c r="AS1084" s="249">
        <v>167409664.75999999</v>
      </c>
      <c r="AT1084" s="249">
        <v>48504218.539999999</v>
      </c>
      <c r="AU1084" s="249">
        <v>17571027.66</v>
      </c>
      <c r="AV1084" s="92">
        <v>45260</v>
      </c>
      <c r="AW1084" t="s">
        <v>10</v>
      </c>
      <c r="AX1084">
        <v>2023</v>
      </c>
      <c r="AY1084" t="s">
        <v>158</v>
      </c>
    </row>
    <row r="1085" spans="1:51" x14ac:dyDescent="0.25">
      <c r="A1085" s="247">
        <v>40</v>
      </c>
      <c r="B1085" s="248" t="s">
        <v>97</v>
      </c>
      <c r="C1085" s="249">
        <v>66799776.390000001</v>
      </c>
      <c r="D1085" s="249">
        <v>0</v>
      </c>
      <c r="E1085" s="249">
        <v>0</v>
      </c>
      <c r="F1085" s="249">
        <v>0</v>
      </c>
      <c r="G1085" s="249">
        <v>0</v>
      </c>
      <c r="H1085" s="91">
        <v>0</v>
      </c>
      <c r="I1085" s="91">
        <v>0</v>
      </c>
      <c r="J1085" s="249">
        <v>32048.61</v>
      </c>
      <c r="K1085" s="249">
        <v>411331.01</v>
      </c>
      <c r="L1085" s="91">
        <v>0</v>
      </c>
      <c r="M1085" s="249">
        <v>10955957.98</v>
      </c>
      <c r="N1085" s="249">
        <v>23317421.469999999</v>
      </c>
      <c r="O1085" s="249">
        <v>34273379.450000003</v>
      </c>
      <c r="P1085" s="249">
        <v>169570.43</v>
      </c>
      <c r="Q1085" s="91">
        <v>0</v>
      </c>
      <c r="R1085" s="91">
        <v>0</v>
      </c>
      <c r="S1085" s="91">
        <v>0</v>
      </c>
      <c r="T1085" s="249">
        <v>34886329.5</v>
      </c>
      <c r="U1085" s="249">
        <v>1327422.77</v>
      </c>
      <c r="V1085" s="249">
        <v>309747.99</v>
      </c>
      <c r="W1085" s="249">
        <v>35303.54</v>
      </c>
      <c r="X1085" s="249">
        <v>54215.3</v>
      </c>
      <c r="Y1085" s="249">
        <v>577302.94999999995</v>
      </c>
      <c r="Z1085" s="249">
        <v>0</v>
      </c>
      <c r="AA1085" s="249">
        <v>29602.63</v>
      </c>
      <c r="AB1085" s="249">
        <v>0</v>
      </c>
      <c r="AC1085" s="330">
        <v>3066936.73</v>
      </c>
      <c r="AD1085" s="249">
        <v>14347079.98</v>
      </c>
      <c r="AE1085" s="249">
        <v>261280.66</v>
      </c>
      <c r="AF1085" s="249">
        <v>0</v>
      </c>
      <c r="AG1085" s="249">
        <v>0</v>
      </c>
      <c r="AH1085" s="249">
        <v>0</v>
      </c>
      <c r="AI1085" s="249">
        <v>0</v>
      </c>
      <c r="AJ1085" s="249">
        <v>586254</v>
      </c>
      <c r="AK1085" s="249">
        <v>905590.69000000006</v>
      </c>
      <c r="AL1085" s="249">
        <v>229157.61</v>
      </c>
      <c r="AM1085" s="91">
        <v>0</v>
      </c>
      <c r="AN1085" s="249">
        <v>1020257.9</v>
      </c>
      <c r="AO1085" s="249">
        <v>0</v>
      </c>
      <c r="AP1085" s="249">
        <v>57497.72</v>
      </c>
      <c r="AQ1085" s="249">
        <v>0</v>
      </c>
      <c r="AR1085" s="249">
        <v>0</v>
      </c>
      <c r="AS1085" s="249">
        <v>20595146.550000001</v>
      </c>
      <c r="AT1085" s="249">
        <v>11318300.340000002</v>
      </c>
      <c r="AU1085" s="249">
        <v>9105796.4199999999</v>
      </c>
      <c r="AV1085" s="92">
        <v>45260</v>
      </c>
      <c r="AW1085" t="s">
        <v>10</v>
      </c>
      <c r="AX1085">
        <v>2023</v>
      </c>
      <c r="AY1085" t="s">
        <v>166</v>
      </c>
    </row>
    <row r="1086" spans="1:51" x14ac:dyDescent="0.25">
      <c r="A1086" s="247">
        <v>24</v>
      </c>
      <c r="B1086" s="248" t="s">
        <v>98</v>
      </c>
      <c r="C1086" s="249">
        <v>140251178.36000001</v>
      </c>
      <c r="D1086" s="249">
        <v>5365764.92</v>
      </c>
      <c r="E1086" s="249">
        <v>0</v>
      </c>
      <c r="F1086" s="249">
        <v>0</v>
      </c>
      <c r="G1086" s="249">
        <v>7143067.5099999998</v>
      </c>
      <c r="H1086" s="91">
        <v>0</v>
      </c>
      <c r="I1086" s="91">
        <v>0</v>
      </c>
      <c r="J1086" s="249">
        <v>2501938.23</v>
      </c>
      <c r="K1086" s="249">
        <v>4245081.6999999993</v>
      </c>
      <c r="L1086" s="91">
        <v>0</v>
      </c>
      <c r="M1086" s="249">
        <v>105932.74</v>
      </c>
      <c r="N1086" s="249">
        <v>106945710.87</v>
      </c>
      <c r="O1086" s="249">
        <v>107051643.61</v>
      </c>
      <c r="P1086" s="249">
        <v>1356300.2000000002</v>
      </c>
      <c r="Q1086" s="91">
        <v>0</v>
      </c>
      <c r="R1086" s="91">
        <v>0</v>
      </c>
      <c r="S1086" s="91">
        <v>0</v>
      </c>
      <c r="T1086" s="249">
        <v>127663796.17</v>
      </c>
      <c r="U1086" s="249">
        <v>1248895.51</v>
      </c>
      <c r="V1086" s="249">
        <v>0</v>
      </c>
      <c r="W1086" s="249">
        <v>0</v>
      </c>
      <c r="X1086" s="249">
        <v>111138.76</v>
      </c>
      <c r="Y1086" s="249">
        <v>0</v>
      </c>
      <c r="Z1086" s="249">
        <v>0</v>
      </c>
      <c r="AA1086" s="249">
        <v>140128.26</v>
      </c>
      <c r="AB1086" s="249">
        <v>0</v>
      </c>
      <c r="AC1086" s="330">
        <v>0</v>
      </c>
      <c r="AD1086" s="249">
        <v>8800738.3200000003</v>
      </c>
      <c r="AE1086" s="249">
        <v>851121.55</v>
      </c>
      <c r="AF1086" s="249">
        <v>0</v>
      </c>
      <c r="AG1086" s="249">
        <v>0</v>
      </c>
      <c r="AH1086" s="249">
        <v>0</v>
      </c>
      <c r="AI1086" s="249">
        <v>0</v>
      </c>
      <c r="AJ1086" s="249">
        <v>1100286.53</v>
      </c>
      <c r="AK1086" s="249">
        <v>166661.32999999999</v>
      </c>
      <c r="AL1086" s="249">
        <v>0</v>
      </c>
      <c r="AM1086" s="91">
        <v>0</v>
      </c>
      <c r="AN1086" s="249">
        <v>168411.93</v>
      </c>
      <c r="AO1086" s="249">
        <v>0</v>
      </c>
      <c r="AP1086" s="249">
        <v>0</v>
      </c>
      <c r="AQ1086" s="249">
        <v>0</v>
      </c>
      <c r="AR1086" s="249">
        <v>0</v>
      </c>
      <c r="AS1086" s="249">
        <v>12252308.93</v>
      </c>
      <c r="AT1086" s="249">
        <v>335073.26</v>
      </c>
      <c r="AU1086" s="249">
        <v>0</v>
      </c>
      <c r="AV1086" s="92">
        <v>45260</v>
      </c>
      <c r="AW1086" t="s">
        <v>10</v>
      </c>
      <c r="AX1086">
        <v>2023</v>
      </c>
      <c r="AY1086" t="s">
        <v>164</v>
      </c>
    </row>
    <row r="1087" spans="1:51" x14ac:dyDescent="0.25">
      <c r="A1087" s="247">
        <v>124</v>
      </c>
      <c r="B1087" s="248" t="s">
        <v>99</v>
      </c>
      <c r="C1087" s="249">
        <v>17479002.09</v>
      </c>
      <c r="D1087" s="249">
        <v>0</v>
      </c>
      <c r="E1087" s="249">
        <v>0</v>
      </c>
      <c r="F1087" s="249">
        <v>0</v>
      </c>
      <c r="G1087" s="249">
        <v>0</v>
      </c>
      <c r="H1087" s="91">
        <v>0</v>
      </c>
      <c r="I1087" s="91">
        <v>0</v>
      </c>
      <c r="J1087" s="249">
        <v>0</v>
      </c>
      <c r="K1087" s="249">
        <v>0</v>
      </c>
      <c r="L1087" s="91">
        <v>0</v>
      </c>
      <c r="M1087" s="249">
        <v>0</v>
      </c>
      <c r="N1087" s="249">
        <v>0</v>
      </c>
      <c r="O1087" s="249">
        <v>0</v>
      </c>
      <c r="P1087" s="249">
        <v>0</v>
      </c>
      <c r="Q1087" s="91">
        <v>0</v>
      </c>
      <c r="R1087" s="91">
        <v>0</v>
      </c>
      <c r="S1087" s="91">
        <v>0</v>
      </c>
      <c r="T1087" s="249">
        <v>0</v>
      </c>
      <c r="U1087" s="249">
        <v>26212.65</v>
      </c>
      <c r="V1087" s="249">
        <v>15020.7</v>
      </c>
      <c r="W1087" s="249">
        <v>806.88</v>
      </c>
      <c r="X1087" s="249">
        <v>0</v>
      </c>
      <c r="Y1087" s="249">
        <v>5685.88</v>
      </c>
      <c r="Z1087" s="249">
        <v>0</v>
      </c>
      <c r="AA1087" s="249">
        <v>0</v>
      </c>
      <c r="AB1087" s="249">
        <v>0</v>
      </c>
      <c r="AC1087" s="330">
        <v>0</v>
      </c>
      <c r="AD1087" s="249">
        <v>0</v>
      </c>
      <c r="AE1087" s="249">
        <v>0</v>
      </c>
      <c r="AF1087" s="249">
        <v>0</v>
      </c>
      <c r="AG1087" s="249">
        <v>0</v>
      </c>
      <c r="AH1087" s="249">
        <v>0</v>
      </c>
      <c r="AI1087" s="249">
        <v>0</v>
      </c>
      <c r="AJ1087" s="249">
        <v>126838.86</v>
      </c>
      <c r="AK1087" s="249">
        <v>938095.46</v>
      </c>
      <c r="AL1087" s="249">
        <v>501180.61</v>
      </c>
      <c r="AM1087" s="91">
        <v>0</v>
      </c>
      <c r="AN1087" s="249">
        <v>795488.99</v>
      </c>
      <c r="AO1087" s="249">
        <v>0</v>
      </c>
      <c r="AP1087" s="249">
        <v>0</v>
      </c>
      <c r="AQ1087" s="249">
        <v>0</v>
      </c>
      <c r="AR1087" s="249">
        <v>0</v>
      </c>
      <c r="AS1087" s="249">
        <v>174564.97</v>
      </c>
      <c r="AT1087" s="249">
        <v>17304437.120000001</v>
      </c>
      <c r="AU1087" s="249">
        <v>15069672.060000001</v>
      </c>
      <c r="AV1087" s="92">
        <v>45260</v>
      </c>
      <c r="AW1087" t="s">
        <v>10</v>
      </c>
      <c r="AX1087">
        <v>2023</v>
      </c>
      <c r="AY1087" t="s">
        <v>289</v>
      </c>
    </row>
    <row r="1088" spans="1:51" x14ac:dyDescent="0.25">
      <c r="A1088" s="247">
        <v>70</v>
      </c>
      <c r="B1088" s="248" t="s">
        <v>100</v>
      </c>
      <c r="C1088" s="249">
        <v>5445204.8600000003</v>
      </c>
      <c r="D1088" s="249">
        <v>0</v>
      </c>
      <c r="E1088" s="249">
        <v>0</v>
      </c>
      <c r="F1088" s="249">
        <v>0</v>
      </c>
      <c r="G1088" s="249">
        <v>0</v>
      </c>
      <c r="H1088" s="91">
        <v>0</v>
      </c>
      <c r="I1088" s="91">
        <v>0</v>
      </c>
      <c r="J1088" s="249">
        <v>0</v>
      </c>
      <c r="K1088" s="249">
        <v>0</v>
      </c>
      <c r="L1088" s="91">
        <v>0</v>
      </c>
      <c r="M1088" s="249">
        <v>0</v>
      </c>
      <c r="N1088" s="249">
        <v>0</v>
      </c>
      <c r="O1088" s="249">
        <v>0</v>
      </c>
      <c r="P1088" s="249">
        <v>5445204.8600000003</v>
      </c>
      <c r="Q1088" s="91">
        <v>0</v>
      </c>
      <c r="R1088" s="91">
        <v>0</v>
      </c>
      <c r="S1088" s="91">
        <v>0</v>
      </c>
      <c r="T1088" s="249">
        <v>5445204.8600000003</v>
      </c>
      <c r="U1088" s="249">
        <v>0</v>
      </c>
      <c r="V1088" s="249">
        <v>0</v>
      </c>
      <c r="W1088" s="249">
        <v>0</v>
      </c>
      <c r="X1088" s="249">
        <v>0</v>
      </c>
      <c r="Y1088" s="249">
        <v>0</v>
      </c>
      <c r="Z1088" s="249">
        <v>0</v>
      </c>
      <c r="AA1088" s="249">
        <v>0</v>
      </c>
      <c r="AB1088" s="249">
        <v>0</v>
      </c>
      <c r="AC1088" s="330">
        <v>0</v>
      </c>
      <c r="AD1088" s="249">
        <v>0</v>
      </c>
      <c r="AE1088" s="249">
        <v>0</v>
      </c>
      <c r="AF1088" s="249">
        <v>0</v>
      </c>
      <c r="AG1088" s="249">
        <v>0</v>
      </c>
      <c r="AH1088" s="249">
        <v>0</v>
      </c>
      <c r="AI1088" s="249">
        <v>0</v>
      </c>
      <c r="AJ1088" s="249">
        <v>0</v>
      </c>
      <c r="AK1088" s="249">
        <v>0</v>
      </c>
      <c r="AL1088" s="249">
        <v>0</v>
      </c>
      <c r="AM1088" s="91">
        <v>0</v>
      </c>
      <c r="AN1088" s="249">
        <v>0</v>
      </c>
      <c r="AO1088" s="249">
        <v>0</v>
      </c>
      <c r="AP1088" s="249">
        <v>0</v>
      </c>
      <c r="AQ1088" s="249">
        <v>0</v>
      </c>
      <c r="AR1088" s="249">
        <v>0</v>
      </c>
      <c r="AS1088" s="249">
        <v>0</v>
      </c>
      <c r="AT1088" s="249">
        <v>0</v>
      </c>
      <c r="AU1088" s="249">
        <v>0</v>
      </c>
      <c r="AV1088" s="92">
        <v>45260</v>
      </c>
      <c r="AW1088" t="s">
        <v>10</v>
      </c>
      <c r="AX1088">
        <v>2023</v>
      </c>
      <c r="AY1088" t="s">
        <v>181</v>
      </c>
    </row>
    <row r="1089" spans="1:51" x14ac:dyDescent="0.25">
      <c r="A1089" s="247">
        <v>119</v>
      </c>
      <c r="B1089" s="248" t="s">
        <v>101</v>
      </c>
      <c r="C1089" s="249">
        <v>0.26</v>
      </c>
      <c r="D1089" s="249">
        <v>0</v>
      </c>
      <c r="E1089" s="249">
        <v>0</v>
      </c>
      <c r="F1089" s="249">
        <v>0</v>
      </c>
      <c r="G1089" s="249">
        <v>0</v>
      </c>
      <c r="H1089" s="91">
        <v>0</v>
      </c>
      <c r="I1089" s="91">
        <v>0</v>
      </c>
      <c r="J1089" s="249">
        <v>0</v>
      </c>
      <c r="K1089" s="249">
        <v>0</v>
      </c>
      <c r="L1089" s="91">
        <v>0</v>
      </c>
      <c r="M1089" s="249">
        <v>0</v>
      </c>
      <c r="N1089" s="249">
        <v>0</v>
      </c>
      <c r="O1089" s="249">
        <v>0</v>
      </c>
      <c r="P1089" s="249">
        <v>0</v>
      </c>
      <c r="Q1089" s="91">
        <v>0</v>
      </c>
      <c r="R1089" s="91">
        <v>0</v>
      </c>
      <c r="S1089" s="91">
        <v>0</v>
      </c>
      <c r="T1089" s="249">
        <v>0</v>
      </c>
      <c r="U1089" s="249">
        <v>0</v>
      </c>
      <c r="V1089" s="249">
        <v>0</v>
      </c>
      <c r="W1089" s="249">
        <v>0</v>
      </c>
      <c r="X1089" s="249">
        <v>0</v>
      </c>
      <c r="Y1089" s="249">
        <v>0</v>
      </c>
      <c r="Z1089" s="249">
        <v>0</v>
      </c>
      <c r="AA1089" s="249">
        <v>0</v>
      </c>
      <c r="AB1089" s="249">
        <v>0</v>
      </c>
      <c r="AC1089" s="330">
        <v>0</v>
      </c>
      <c r="AD1089" s="249">
        <v>0</v>
      </c>
      <c r="AE1089" s="249">
        <v>0</v>
      </c>
      <c r="AF1089" s="249">
        <v>0</v>
      </c>
      <c r="AG1089" s="249">
        <v>0</v>
      </c>
      <c r="AH1089" s="249">
        <v>0</v>
      </c>
      <c r="AI1089" s="249">
        <v>0</v>
      </c>
      <c r="AJ1089" s="249">
        <v>0</v>
      </c>
      <c r="AK1089" s="249">
        <v>0.26</v>
      </c>
      <c r="AL1089" s="249">
        <v>0</v>
      </c>
      <c r="AM1089" s="91">
        <v>0</v>
      </c>
      <c r="AN1089" s="249">
        <v>0</v>
      </c>
      <c r="AO1089" s="249">
        <v>0</v>
      </c>
      <c r="AP1089" s="249">
        <v>0</v>
      </c>
      <c r="AQ1089" s="249">
        <v>0</v>
      </c>
      <c r="AR1089" s="249">
        <v>0</v>
      </c>
      <c r="AS1089" s="249">
        <v>0</v>
      </c>
      <c r="AT1089" s="249">
        <v>0.26</v>
      </c>
      <c r="AU1089" s="249">
        <v>0</v>
      </c>
      <c r="AV1089" s="92">
        <v>45260</v>
      </c>
      <c r="AW1089" t="s">
        <v>10</v>
      </c>
      <c r="AX1089">
        <v>2023</v>
      </c>
      <c r="AY1089" t="s">
        <v>189</v>
      </c>
    </row>
    <row r="1090" spans="1:51" x14ac:dyDescent="0.25">
      <c r="A1090" s="247">
        <v>108</v>
      </c>
      <c r="B1090" s="248" t="s">
        <v>102</v>
      </c>
      <c r="C1090" s="249">
        <v>4499894.16</v>
      </c>
      <c r="D1090" s="249">
        <v>8988.0400000000009</v>
      </c>
      <c r="E1090" s="249">
        <v>0</v>
      </c>
      <c r="F1090" s="249">
        <v>0</v>
      </c>
      <c r="G1090" s="249">
        <v>44285.479999999996</v>
      </c>
      <c r="H1090" s="91">
        <v>0</v>
      </c>
      <c r="I1090" s="91">
        <v>0</v>
      </c>
      <c r="J1090" s="249">
        <v>48403.17</v>
      </c>
      <c r="K1090" s="249">
        <v>406125.24999999994</v>
      </c>
      <c r="L1090" s="91">
        <v>0</v>
      </c>
      <c r="M1090" s="249">
        <v>1326208.48</v>
      </c>
      <c r="N1090" s="249">
        <v>10682.2</v>
      </c>
      <c r="O1090" s="249">
        <v>1336890.68</v>
      </c>
      <c r="P1090" s="249">
        <v>111462.92</v>
      </c>
      <c r="Q1090" s="91">
        <v>0</v>
      </c>
      <c r="R1090" s="91">
        <v>0</v>
      </c>
      <c r="S1090" s="91">
        <v>0</v>
      </c>
      <c r="T1090" s="249">
        <v>1956155.5399999998</v>
      </c>
      <c r="U1090" s="249">
        <v>85709.4</v>
      </c>
      <c r="V1090" s="249">
        <v>0</v>
      </c>
      <c r="W1090" s="249">
        <v>0</v>
      </c>
      <c r="X1090" s="249">
        <v>173066.38</v>
      </c>
      <c r="Y1090" s="249">
        <v>0</v>
      </c>
      <c r="Z1090" s="249">
        <v>0</v>
      </c>
      <c r="AA1090" s="249">
        <v>77205.429999999993</v>
      </c>
      <c r="AB1090" s="249">
        <v>0</v>
      </c>
      <c r="AC1090" s="330">
        <v>891612.84</v>
      </c>
      <c r="AD1090" s="249">
        <v>35900.01</v>
      </c>
      <c r="AE1090" s="249">
        <v>1086180.68</v>
      </c>
      <c r="AF1090" s="249">
        <v>0</v>
      </c>
      <c r="AG1090" s="249">
        <v>0</v>
      </c>
      <c r="AH1090" s="249">
        <v>0</v>
      </c>
      <c r="AI1090" s="249">
        <v>0</v>
      </c>
      <c r="AJ1090" s="249">
        <v>62165.95</v>
      </c>
      <c r="AK1090" s="249">
        <v>0</v>
      </c>
      <c r="AL1090" s="249">
        <v>7168.68</v>
      </c>
      <c r="AM1090" s="91">
        <v>0</v>
      </c>
      <c r="AN1090" s="249">
        <v>108177.25</v>
      </c>
      <c r="AO1090" s="249">
        <v>0</v>
      </c>
      <c r="AP1090" s="249">
        <v>0</v>
      </c>
      <c r="AQ1090" s="249">
        <v>0</v>
      </c>
      <c r="AR1090" s="249">
        <v>0</v>
      </c>
      <c r="AS1090" s="249">
        <v>2411840.69</v>
      </c>
      <c r="AT1090" s="249">
        <v>131897.93</v>
      </c>
      <c r="AU1090" s="249">
        <v>16552</v>
      </c>
      <c r="AV1090" s="92">
        <v>45260</v>
      </c>
      <c r="AW1090" t="s">
        <v>10</v>
      </c>
      <c r="AX1090">
        <v>2023</v>
      </c>
      <c r="AY1090" t="s">
        <v>183</v>
      </c>
    </row>
    <row r="1091" spans="1:51" x14ac:dyDescent="0.25">
      <c r="A1091" s="247">
        <v>93</v>
      </c>
      <c r="B1091" s="248" t="s">
        <v>103</v>
      </c>
      <c r="C1091" s="249">
        <v>33651937.049999997</v>
      </c>
      <c r="D1091" s="249">
        <v>0</v>
      </c>
      <c r="E1091" s="249">
        <v>0</v>
      </c>
      <c r="F1091" s="249">
        <v>0</v>
      </c>
      <c r="G1091" s="249">
        <v>67818.210000000006</v>
      </c>
      <c r="H1091" s="91">
        <v>0</v>
      </c>
      <c r="I1091" s="91">
        <v>0</v>
      </c>
      <c r="J1091" s="249">
        <v>7325.2</v>
      </c>
      <c r="K1091" s="249">
        <v>111283.47</v>
      </c>
      <c r="L1091" s="91">
        <v>0</v>
      </c>
      <c r="M1091" s="249">
        <v>9.27</v>
      </c>
      <c r="N1091" s="249">
        <v>0</v>
      </c>
      <c r="O1091" s="249">
        <v>9.27</v>
      </c>
      <c r="P1091" s="249">
        <v>198953.60000000001</v>
      </c>
      <c r="Q1091" s="91">
        <v>0</v>
      </c>
      <c r="R1091" s="91">
        <v>0</v>
      </c>
      <c r="S1091" s="91">
        <v>0</v>
      </c>
      <c r="T1091" s="249">
        <v>385389.75</v>
      </c>
      <c r="U1091" s="249">
        <v>147782.74</v>
      </c>
      <c r="V1091" s="249">
        <v>68241.31</v>
      </c>
      <c r="W1091" s="249">
        <v>0</v>
      </c>
      <c r="X1091" s="249">
        <v>536454.94999999995</v>
      </c>
      <c r="Y1091" s="249">
        <v>19853.43</v>
      </c>
      <c r="Z1091" s="249">
        <v>0</v>
      </c>
      <c r="AA1091" s="249">
        <v>67925.009999999995</v>
      </c>
      <c r="AB1091" s="249">
        <v>0</v>
      </c>
      <c r="AC1091" s="330">
        <v>0</v>
      </c>
      <c r="AD1091" s="249">
        <v>0</v>
      </c>
      <c r="AE1091" s="249">
        <v>15211</v>
      </c>
      <c r="AF1091" s="249">
        <v>0</v>
      </c>
      <c r="AG1091" s="249">
        <v>0</v>
      </c>
      <c r="AH1091" s="249">
        <v>0</v>
      </c>
      <c r="AI1091" s="249">
        <v>0</v>
      </c>
      <c r="AJ1091" s="249">
        <v>580249.31000000006</v>
      </c>
      <c r="AK1091" s="249">
        <v>628826.19999999995</v>
      </c>
      <c r="AL1091" s="249">
        <v>1271239.0299999998</v>
      </c>
      <c r="AM1091" s="91">
        <v>0</v>
      </c>
      <c r="AN1091" s="249">
        <v>2441262.9000000004</v>
      </c>
      <c r="AO1091" s="249">
        <v>0</v>
      </c>
      <c r="AP1091" s="249">
        <v>13288.2</v>
      </c>
      <c r="AQ1091" s="249">
        <v>0</v>
      </c>
      <c r="AR1091" s="249">
        <v>0</v>
      </c>
      <c r="AS1091" s="249">
        <v>1435717.75</v>
      </c>
      <c r="AT1091" s="249">
        <v>31830829.549999997</v>
      </c>
      <c r="AU1091" s="249">
        <v>27476213.219999999</v>
      </c>
      <c r="AV1091" s="92">
        <v>45260</v>
      </c>
      <c r="AW1091" t="s">
        <v>10</v>
      </c>
      <c r="AX1091">
        <v>2023</v>
      </c>
      <c r="AY1091" t="s">
        <v>175</v>
      </c>
    </row>
    <row r="1092" spans="1:51" x14ac:dyDescent="0.25">
      <c r="A1092" s="247">
        <v>32</v>
      </c>
      <c r="B1092" s="248" t="s">
        <v>104</v>
      </c>
      <c r="C1092" s="249">
        <v>122077.86</v>
      </c>
      <c r="D1092" s="249">
        <v>0</v>
      </c>
      <c r="E1092" s="249">
        <v>0</v>
      </c>
      <c r="F1092" s="249">
        <v>0</v>
      </c>
      <c r="G1092" s="249">
        <v>0</v>
      </c>
      <c r="H1092" s="91">
        <v>0</v>
      </c>
      <c r="I1092" s="91">
        <v>0</v>
      </c>
      <c r="J1092" s="249">
        <v>0</v>
      </c>
      <c r="K1092" s="249">
        <v>0</v>
      </c>
      <c r="L1092" s="91">
        <v>0</v>
      </c>
      <c r="M1092" s="249">
        <v>0</v>
      </c>
      <c r="N1092" s="249">
        <v>0</v>
      </c>
      <c r="O1092" s="249">
        <v>0</v>
      </c>
      <c r="P1092" s="249">
        <v>0</v>
      </c>
      <c r="Q1092" s="91">
        <v>0</v>
      </c>
      <c r="R1092" s="91">
        <v>0</v>
      </c>
      <c r="S1092" s="91">
        <v>0</v>
      </c>
      <c r="T1092" s="249">
        <v>0</v>
      </c>
      <c r="U1092" s="249">
        <v>0</v>
      </c>
      <c r="V1092" s="249">
        <v>0</v>
      </c>
      <c r="W1092" s="249">
        <v>0</v>
      </c>
      <c r="X1092" s="249">
        <v>0</v>
      </c>
      <c r="Y1092" s="249">
        <v>0</v>
      </c>
      <c r="Z1092" s="249">
        <v>0</v>
      </c>
      <c r="AA1092" s="249">
        <v>0</v>
      </c>
      <c r="AB1092" s="249">
        <v>0</v>
      </c>
      <c r="AC1092" s="330">
        <v>0</v>
      </c>
      <c r="AD1092" s="249">
        <v>0</v>
      </c>
      <c r="AE1092" s="249">
        <v>0</v>
      </c>
      <c r="AF1092" s="249">
        <v>0</v>
      </c>
      <c r="AG1092" s="249">
        <v>0</v>
      </c>
      <c r="AH1092" s="249">
        <v>0</v>
      </c>
      <c r="AI1092" s="249">
        <v>0</v>
      </c>
      <c r="AJ1092" s="249">
        <v>0</v>
      </c>
      <c r="AK1092" s="249">
        <v>0</v>
      </c>
      <c r="AL1092" s="249">
        <v>0</v>
      </c>
      <c r="AM1092" s="91">
        <v>0</v>
      </c>
      <c r="AN1092" s="249">
        <v>0</v>
      </c>
      <c r="AO1092" s="249">
        <v>0</v>
      </c>
      <c r="AP1092" s="249">
        <v>0</v>
      </c>
      <c r="AQ1092" s="249">
        <v>0</v>
      </c>
      <c r="AR1092" s="249">
        <v>0</v>
      </c>
      <c r="AS1092" s="249">
        <v>0</v>
      </c>
      <c r="AT1092" s="249">
        <v>122077.86</v>
      </c>
      <c r="AU1092" s="249">
        <v>122077.86</v>
      </c>
      <c r="AV1092" s="92">
        <v>45291</v>
      </c>
      <c r="AW1092" t="s">
        <v>11</v>
      </c>
      <c r="AX1092">
        <v>2023</v>
      </c>
      <c r="AY1092" t="s">
        <v>287</v>
      </c>
    </row>
    <row r="1093" spans="1:51" x14ac:dyDescent="0.25">
      <c r="A1093" s="247">
        <v>107</v>
      </c>
      <c r="B1093" s="248" t="s">
        <v>60</v>
      </c>
      <c r="C1093" s="249">
        <v>503781634.28999996</v>
      </c>
      <c r="D1093" s="249">
        <v>1100.8399999999999</v>
      </c>
      <c r="E1093" s="249">
        <v>0</v>
      </c>
      <c r="F1093" s="249">
        <v>0</v>
      </c>
      <c r="G1093" s="249">
        <v>303957.45999999996</v>
      </c>
      <c r="H1093" s="91">
        <v>0</v>
      </c>
      <c r="I1093" s="91">
        <v>0</v>
      </c>
      <c r="J1093" s="249">
        <v>81299.91</v>
      </c>
      <c r="K1093" s="249">
        <v>3950295.18</v>
      </c>
      <c r="L1093" s="91">
        <v>0</v>
      </c>
      <c r="M1093" s="249">
        <v>15784373.15</v>
      </c>
      <c r="N1093" s="249">
        <v>304762935.38</v>
      </c>
      <c r="O1093" s="249">
        <v>320547308.52999997</v>
      </c>
      <c r="P1093" s="249">
        <v>2302367.2999999998</v>
      </c>
      <c r="Q1093" s="91">
        <v>0</v>
      </c>
      <c r="R1093" s="91">
        <v>0</v>
      </c>
      <c r="S1093" s="91">
        <v>0</v>
      </c>
      <c r="T1093" s="249">
        <v>327186329.21999997</v>
      </c>
      <c r="U1093" s="249">
        <v>331336.74</v>
      </c>
      <c r="V1093" s="249">
        <v>143870.24</v>
      </c>
      <c r="W1093" s="249">
        <v>15404.65</v>
      </c>
      <c r="X1093" s="249">
        <v>2503160.79</v>
      </c>
      <c r="Y1093" s="249">
        <v>464569.4</v>
      </c>
      <c r="Z1093" s="249">
        <v>0</v>
      </c>
      <c r="AA1093" s="249">
        <v>4277199.8899999997</v>
      </c>
      <c r="AB1093" s="249">
        <v>0</v>
      </c>
      <c r="AC1093" s="330">
        <v>12841970.880000001</v>
      </c>
      <c r="AD1093" s="249">
        <v>11088109.119999999</v>
      </c>
      <c r="AE1093" s="249">
        <v>9131620.8599999994</v>
      </c>
      <c r="AF1093" s="249">
        <v>0</v>
      </c>
      <c r="AG1093" s="249">
        <v>0</v>
      </c>
      <c r="AH1093" s="249">
        <v>0</v>
      </c>
      <c r="AI1093" s="249">
        <v>0</v>
      </c>
      <c r="AJ1093" s="249">
        <v>84800849.049999997</v>
      </c>
      <c r="AK1093" s="249">
        <v>10876436.880000001</v>
      </c>
      <c r="AL1093" s="249">
        <v>2350565.0299999998</v>
      </c>
      <c r="AM1093" s="91">
        <v>0</v>
      </c>
      <c r="AN1093" s="249">
        <v>6035462.96</v>
      </c>
      <c r="AO1093" s="249">
        <v>0</v>
      </c>
      <c r="AP1093" s="249">
        <v>0</v>
      </c>
      <c r="AQ1093" s="249">
        <v>0</v>
      </c>
      <c r="AR1093" s="249">
        <v>0</v>
      </c>
      <c r="AS1093" s="249">
        <v>125598091.62</v>
      </c>
      <c r="AT1093" s="249">
        <v>50997213.449999996</v>
      </c>
      <c r="AU1093" s="249">
        <v>31734748.579999998</v>
      </c>
      <c r="AV1093" s="92">
        <v>45291</v>
      </c>
      <c r="AW1093" t="s">
        <v>11</v>
      </c>
      <c r="AX1093">
        <v>2023</v>
      </c>
      <c r="AY1093" t="s">
        <v>160</v>
      </c>
    </row>
    <row r="1094" spans="1:51" x14ac:dyDescent="0.25">
      <c r="A1094" s="247">
        <v>66</v>
      </c>
      <c r="B1094" s="248" t="s">
        <v>61</v>
      </c>
      <c r="C1094" s="249">
        <v>22789868.57</v>
      </c>
      <c r="D1094" s="249">
        <v>0</v>
      </c>
      <c r="E1094" s="249">
        <v>0</v>
      </c>
      <c r="F1094" s="249">
        <v>0</v>
      </c>
      <c r="G1094" s="249">
        <v>0</v>
      </c>
      <c r="H1094" s="91">
        <v>0</v>
      </c>
      <c r="I1094" s="91">
        <v>0</v>
      </c>
      <c r="J1094" s="249">
        <v>0</v>
      </c>
      <c r="K1094" s="249">
        <v>1204428.83</v>
      </c>
      <c r="L1094" s="91">
        <v>0</v>
      </c>
      <c r="M1094" s="249">
        <v>0</v>
      </c>
      <c r="N1094" s="249">
        <v>0</v>
      </c>
      <c r="O1094" s="249">
        <v>0</v>
      </c>
      <c r="P1094" s="249">
        <v>0</v>
      </c>
      <c r="Q1094" s="91">
        <v>0</v>
      </c>
      <c r="R1094" s="91">
        <v>0</v>
      </c>
      <c r="S1094" s="91">
        <v>0</v>
      </c>
      <c r="T1094" s="249">
        <v>1204428.83</v>
      </c>
      <c r="U1094" s="249">
        <v>1666307.3</v>
      </c>
      <c r="V1094" s="249">
        <v>4691729.0999999996</v>
      </c>
      <c r="W1094" s="249">
        <v>0</v>
      </c>
      <c r="X1094" s="249">
        <v>7467129.1100000003</v>
      </c>
      <c r="Y1094" s="249">
        <v>0</v>
      </c>
      <c r="Z1094" s="249">
        <v>0</v>
      </c>
      <c r="AA1094" s="249">
        <v>0</v>
      </c>
      <c r="AB1094" s="249">
        <v>0</v>
      </c>
      <c r="AC1094" s="330">
        <v>0</v>
      </c>
      <c r="AD1094" s="249">
        <v>0</v>
      </c>
      <c r="AE1094" s="249">
        <v>0</v>
      </c>
      <c r="AF1094" s="249">
        <v>0</v>
      </c>
      <c r="AG1094" s="249">
        <v>0</v>
      </c>
      <c r="AH1094" s="249">
        <v>0</v>
      </c>
      <c r="AI1094" s="249">
        <v>0</v>
      </c>
      <c r="AJ1094" s="249">
        <v>0</v>
      </c>
      <c r="AK1094" s="249">
        <v>0</v>
      </c>
      <c r="AL1094" s="249">
        <v>1786872.81</v>
      </c>
      <c r="AM1094" s="91">
        <v>0</v>
      </c>
      <c r="AN1094" s="249">
        <v>3972027.38</v>
      </c>
      <c r="AO1094" s="249">
        <v>2001374.04</v>
      </c>
      <c r="AP1094" s="249">
        <v>0</v>
      </c>
      <c r="AQ1094" s="249">
        <v>0</v>
      </c>
      <c r="AR1094" s="249">
        <v>0</v>
      </c>
      <c r="AS1094" s="249">
        <v>13825165.51</v>
      </c>
      <c r="AT1094" s="249">
        <v>7760274.2299999995</v>
      </c>
      <c r="AU1094" s="249">
        <v>0</v>
      </c>
      <c r="AV1094" s="92">
        <v>45291</v>
      </c>
      <c r="AW1094" t="s">
        <v>11</v>
      </c>
      <c r="AX1094">
        <v>2023</v>
      </c>
      <c r="AY1094" t="s">
        <v>178</v>
      </c>
    </row>
    <row r="1095" spans="1:51" x14ac:dyDescent="0.25">
      <c r="A1095" s="247">
        <v>113</v>
      </c>
      <c r="B1095" s="248" t="s">
        <v>63</v>
      </c>
      <c r="C1095" s="249">
        <v>53449956.070000008</v>
      </c>
      <c r="D1095" s="249">
        <v>0</v>
      </c>
      <c r="E1095" s="249">
        <v>0</v>
      </c>
      <c r="F1095" s="249">
        <v>0</v>
      </c>
      <c r="G1095" s="249">
        <v>1833500.23</v>
      </c>
      <c r="H1095" s="91">
        <v>0</v>
      </c>
      <c r="I1095" s="91">
        <v>0</v>
      </c>
      <c r="J1095" s="249">
        <v>184646.26</v>
      </c>
      <c r="K1095" s="249">
        <v>125127.54</v>
      </c>
      <c r="L1095" s="91">
        <v>0</v>
      </c>
      <c r="M1095" s="249">
        <v>10022980.380000001</v>
      </c>
      <c r="N1095" s="249">
        <v>29725425.850000001</v>
      </c>
      <c r="O1095" s="249">
        <v>39748406.230000004</v>
      </c>
      <c r="P1095" s="249">
        <v>551400.81999999995</v>
      </c>
      <c r="Q1095" s="91">
        <v>0</v>
      </c>
      <c r="R1095" s="91">
        <v>0</v>
      </c>
      <c r="S1095" s="91">
        <v>0</v>
      </c>
      <c r="T1095" s="249">
        <v>42443081.080000006</v>
      </c>
      <c r="U1095" s="249">
        <v>229712.68</v>
      </c>
      <c r="V1095" s="249">
        <v>70518.27</v>
      </c>
      <c r="W1095" s="249">
        <v>0</v>
      </c>
      <c r="X1095" s="249">
        <v>267581.7</v>
      </c>
      <c r="Y1095" s="249">
        <v>24847.200000000001</v>
      </c>
      <c r="Z1095" s="249">
        <v>0</v>
      </c>
      <c r="AA1095" s="249">
        <v>2979180.79</v>
      </c>
      <c r="AB1095" s="249">
        <v>0</v>
      </c>
      <c r="AC1095" s="330">
        <v>2641400.2999999998</v>
      </c>
      <c r="AD1095" s="249">
        <v>1057326.1100000001</v>
      </c>
      <c r="AE1095" s="249">
        <v>542096.70000000007</v>
      </c>
      <c r="AF1095" s="249">
        <v>0</v>
      </c>
      <c r="AG1095" s="249">
        <v>0</v>
      </c>
      <c r="AH1095" s="249">
        <v>0</v>
      </c>
      <c r="AI1095" s="249">
        <v>0</v>
      </c>
      <c r="AJ1095" s="249">
        <v>24356</v>
      </c>
      <c r="AK1095" s="249">
        <v>1686854.8299999998</v>
      </c>
      <c r="AL1095" s="249">
        <v>70994.53</v>
      </c>
      <c r="AM1095" s="91">
        <v>0</v>
      </c>
      <c r="AN1095" s="249">
        <v>1252235.8999999999</v>
      </c>
      <c r="AO1095" s="249">
        <v>0</v>
      </c>
      <c r="AP1095" s="249">
        <v>26292.16</v>
      </c>
      <c r="AQ1095" s="249">
        <v>0</v>
      </c>
      <c r="AR1095" s="249">
        <v>0</v>
      </c>
      <c r="AS1095" s="249">
        <v>7837019.75</v>
      </c>
      <c r="AT1095" s="249">
        <v>3169855.2399999998</v>
      </c>
      <c r="AU1095" s="249">
        <v>133477.82</v>
      </c>
      <c r="AV1095" s="92">
        <v>45291</v>
      </c>
      <c r="AW1095" t="s">
        <v>11</v>
      </c>
      <c r="AX1095">
        <v>2023</v>
      </c>
      <c r="AY1095" t="s">
        <v>171</v>
      </c>
    </row>
    <row r="1096" spans="1:51" x14ac:dyDescent="0.25">
      <c r="A1096" s="247">
        <v>98</v>
      </c>
      <c r="B1096" s="248" t="s">
        <v>64</v>
      </c>
      <c r="C1096" s="249">
        <v>173742487.97999999</v>
      </c>
      <c r="D1096" s="249">
        <v>337562.66</v>
      </c>
      <c r="E1096" s="249">
        <v>0</v>
      </c>
      <c r="F1096" s="249">
        <v>0</v>
      </c>
      <c r="G1096" s="249">
        <v>284709.05000000005</v>
      </c>
      <c r="H1096" s="91">
        <v>0</v>
      </c>
      <c r="I1096" s="91">
        <v>0</v>
      </c>
      <c r="J1096" s="249">
        <v>4296085.3</v>
      </c>
      <c r="K1096" s="249">
        <v>3357194.3800000004</v>
      </c>
      <c r="L1096" s="91">
        <v>0</v>
      </c>
      <c r="M1096" s="249">
        <v>52080297.220000006</v>
      </c>
      <c r="N1096" s="249">
        <v>4015595.5599999996</v>
      </c>
      <c r="O1096" s="249">
        <v>56095892.780000009</v>
      </c>
      <c r="P1096" s="249">
        <v>678255.49</v>
      </c>
      <c r="Q1096" s="91">
        <v>0</v>
      </c>
      <c r="R1096" s="91">
        <v>0</v>
      </c>
      <c r="S1096" s="91">
        <v>0</v>
      </c>
      <c r="T1096" s="249">
        <v>65049699.660000004</v>
      </c>
      <c r="U1096" s="249">
        <v>186514.93</v>
      </c>
      <c r="V1096" s="249">
        <v>124462.22</v>
      </c>
      <c r="W1096" s="249">
        <v>0</v>
      </c>
      <c r="X1096" s="249">
        <v>35274289.439999998</v>
      </c>
      <c r="Y1096" s="249">
        <v>29454.42</v>
      </c>
      <c r="Z1096" s="249">
        <v>0</v>
      </c>
      <c r="AA1096" s="249">
        <v>976180.46</v>
      </c>
      <c r="AB1096" s="249">
        <v>0</v>
      </c>
      <c r="AC1096" s="330">
        <v>23817786.029999997</v>
      </c>
      <c r="AD1096" s="249">
        <v>5013307.55</v>
      </c>
      <c r="AE1096" s="249">
        <v>1462552.02</v>
      </c>
      <c r="AF1096" s="249">
        <v>0</v>
      </c>
      <c r="AG1096" s="249">
        <v>0</v>
      </c>
      <c r="AH1096" s="249">
        <v>0</v>
      </c>
      <c r="AI1096" s="249">
        <v>0</v>
      </c>
      <c r="AJ1096" s="249">
        <v>8389575.7699999996</v>
      </c>
      <c r="AK1096" s="249">
        <v>8712336.5199999996</v>
      </c>
      <c r="AL1096" s="249">
        <v>841325.56</v>
      </c>
      <c r="AM1096" s="91">
        <v>0</v>
      </c>
      <c r="AN1096" s="249">
        <v>4358542.3499999996</v>
      </c>
      <c r="AO1096" s="249">
        <v>0</v>
      </c>
      <c r="AP1096" s="249">
        <v>498343.58</v>
      </c>
      <c r="AQ1096" s="249">
        <v>0</v>
      </c>
      <c r="AR1096" s="249">
        <v>0</v>
      </c>
      <c r="AS1096" s="249">
        <v>75274122.840000004</v>
      </c>
      <c r="AT1096" s="249">
        <v>33418665.479999997</v>
      </c>
      <c r="AU1096" s="249">
        <v>19008117.469999999</v>
      </c>
      <c r="AV1096" s="92">
        <v>45291</v>
      </c>
      <c r="AW1096" t="s">
        <v>11</v>
      </c>
      <c r="AX1096">
        <v>2023</v>
      </c>
      <c r="AY1096" t="s">
        <v>165</v>
      </c>
    </row>
    <row r="1097" spans="1:51" x14ac:dyDescent="0.25">
      <c r="A1097" s="247">
        <v>1</v>
      </c>
      <c r="B1097" s="248" t="s">
        <v>65</v>
      </c>
      <c r="C1097" s="249">
        <v>46955522.109999992</v>
      </c>
      <c r="D1097" s="249">
        <v>0</v>
      </c>
      <c r="E1097" s="249">
        <v>0</v>
      </c>
      <c r="F1097" s="249">
        <v>0</v>
      </c>
      <c r="G1097" s="249">
        <v>2851.33</v>
      </c>
      <c r="H1097" s="91">
        <v>0</v>
      </c>
      <c r="I1097" s="91">
        <v>0</v>
      </c>
      <c r="J1097" s="249">
        <v>14430.49</v>
      </c>
      <c r="K1097" s="249">
        <v>14669.289999999999</v>
      </c>
      <c r="L1097" s="91">
        <v>0</v>
      </c>
      <c r="M1097" s="249">
        <v>123803.85</v>
      </c>
      <c r="N1097" s="249">
        <v>1808439.27</v>
      </c>
      <c r="O1097" s="249">
        <v>1932243.12</v>
      </c>
      <c r="P1097" s="249">
        <v>13942.53</v>
      </c>
      <c r="Q1097" s="91">
        <v>0</v>
      </c>
      <c r="R1097" s="91">
        <v>0</v>
      </c>
      <c r="S1097" s="91">
        <v>0</v>
      </c>
      <c r="T1097" s="249">
        <v>1978136.7600000002</v>
      </c>
      <c r="U1097" s="249">
        <v>1375356.33</v>
      </c>
      <c r="V1097" s="249">
        <v>27846.52</v>
      </c>
      <c r="W1097" s="249">
        <v>0</v>
      </c>
      <c r="X1097" s="249">
        <v>0</v>
      </c>
      <c r="Y1097" s="249">
        <v>-31317.97</v>
      </c>
      <c r="Z1097" s="249">
        <v>0</v>
      </c>
      <c r="AA1097" s="249">
        <v>47458.01</v>
      </c>
      <c r="AB1097" s="249">
        <v>0</v>
      </c>
      <c r="AC1097" s="330">
        <v>908097.59</v>
      </c>
      <c r="AD1097" s="249">
        <v>31504934.240000002</v>
      </c>
      <c r="AE1097" s="249">
        <v>44917.15</v>
      </c>
      <c r="AF1097" s="249">
        <v>0</v>
      </c>
      <c r="AG1097" s="249">
        <v>0</v>
      </c>
      <c r="AH1097" s="249">
        <v>0</v>
      </c>
      <c r="AI1097" s="249">
        <v>0</v>
      </c>
      <c r="AJ1097" s="249">
        <v>17820</v>
      </c>
      <c r="AK1097" s="249">
        <v>499582.82</v>
      </c>
      <c r="AL1097" s="249">
        <v>214892.71</v>
      </c>
      <c r="AM1097" s="91">
        <v>0</v>
      </c>
      <c r="AN1097" s="249">
        <v>850019.78</v>
      </c>
      <c r="AO1097" s="249">
        <v>0</v>
      </c>
      <c r="AP1097" s="249">
        <v>12570</v>
      </c>
      <c r="AQ1097" s="249">
        <v>0</v>
      </c>
      <c r="AR1097" s="249">
        <v>0</v>
      </c>
      <c r="AS1097" s="249">
        <v>33895111.869999997</v>
      </c>
      <c r="AT1097" s="249">
        <v>11082273.48</v>
      </c>
      <c r="AU1097" s="249">
        <v>9505208.1699999999</v>
      </c>
      <c r="AV1097" s="92">
        <v>45291</v>
      </c>
      <c r="AW1097" t="s">
        <v>11</v>
      </c>
      <c r="AX1097">
        <v>2023</v>
      </c>
      <c r="AY1097" t="s">
        <v>177</v>
      </c>
    </row>
    <row r="1098" spans="1:51" x14ac:dyDescent="0.25">
      <c r="A1098" s="247">
        <v>109</v>
      </c>
      <c r="B1098" s="248" t="s">
        <v>66</v>
      </c>
      <c r="C1098" s="249">
        <v>703121932.62999988</v>
      </c>
      <c r="D1098" s="249">
        <v>29074403.349999998</v>
      </c>
      <c r="E1098" s="249">
        <v>0</v>
      </c>
      <c r="F1098" s="249">
        <v>0</v>
      </c>
      <c r="G1098" s="249">
        <v>0</v>
      </c>
      <c r="H1098" s="91">
        <v>0</v>
      </c>
      <c r="I1098" s="91">
        <v>0</v>
      </c>
      <c r="J1098" s="249">
        <v>7499742.3199999994</v>
      </c>
      <c r="K1098" s="249">
        <v>9740114.8399999999</v>
      </c>
      <c r="L1098" s="91">
        <v>0</v>
      </c>
      <c r="M1098" s="249">
        <v>234537.45</v>
      </c>
      <c r="N1098" s="249">
        <v>440928334.81</v>
      </c>
      <c r="O1098" s="249">
        <v>441162872.25999999</v>
      </c>
      <c r="P1098" s="249">
        <v>34113136.369999997</v>
      </c>
      <c r="Q1098" s="91">
        <v>0</v>
      </c>
      <c r="R1098" s="91">
        <v>0</v>
      </c>
      <c r="S1098" s="91">
        <v>0</v>
      </c>
      <c r="T1098" s="249">
        <v>521590269.13999999</v>
      </c>
      <c r="U1098" s="249">
        <v>9741799.9900000002</v>
      </c>
      <c r="V1098" s="249">
        <v>1841296.14</v>
      </c>
      <c r="W1098" s="249">
        <v>0</v>
      </c>
      <c r="X1098" s="249">
        <v>8295430.6100000003</v>
      </c>
      <c r="Y1098" s="249">
        <v>335288</v>
      </c>
      <c r="Z1098" s="249">
        <v>0</v>
      </c>
      <c r="AA1098" s="249">
        <v>52783316.549999997</v>
      </c>
      <c r="AB1098" s="249">
        <v>0</v>
      </c>
      <c r="AC1098" s="330">
        <v>67944984.420000002</v>
      </c>
      <c r="AD1098" s="249">
        <v>0</v>
      </c>
      <c r="AE1098" s="249">
        <v>111011.95</v>
      </c>
      <c r="AF1098" s="249">
        <v>0</v>
      </c>
      <c r="AG1098" s="249">
        <v>0</v>
      </c>
      <c r="AH1098" s="249">
        <v>0</v>
      </c>
      <c r="AI1098" s="249">
        <v>0</v>
      </c>
      <c r="AJ1098" s="249">
        <v>31864449.509999998</v>
      </c>
      <c r="AK1098" s="249">
        <v>5569536.2000000002</v>
      </c>
      <c r="AL1098" s="249">
        <v>1130557.07</v>
      </c>
      <c r="AM1098" s="91">
        <v>0</v>
      </c>
      <c r="AN1098" s="249">
        <v>1758289.1900000002</v>
      </c>
      <c r="AO1098" s="249">
        <v>115791.34</v>
      </c>
      <c r="AP1098" s="249">
        <v>2500</v>
      </c>
      <c r="AQ1098" s="249">
        <v>0</v>
      </c>
      <c r="AR1098" s="249">
        <v>0</v>
      </c>
      <c r="AS1098" s="249">
        <v>172917577.16999996</v>
      </c>
      <c r="AT1098" s="249">
        <v>8614086.3200000003</v>
      </c>
      <c r="AU1098" s="249">
        <v>37412.519999999997</v>
      </c>
      <c r="AV1098" s="92">
        <v>45291</v>
      </c>
      <c r="AW1098" t="s">
        <v>11</v>
      </c>
      <c r="AX1098">
        <v>2023</v>
      </c>
      <c r="AY1098" t="s">
        <v>157</v>
      </c>
    </row>
    <row r="1099" spans="1:51" x14ac:dyDescent="0.25">
      <c r="A1099" s="247">
        <v>25</v>
      </c>
      <c r="B1099" s="248" t="s">
        <v>67</v>
      </c>
      <c r="C1099" s="249">
        <v>47968801.089999996</v>
      </c>
      <c r="D1099" s="249">
        <v>18027565.899999999</v>
      </c>
      <c r="E1099" s="249">
        <v>0</v>
      </c>
      <c r="F1099" s="249">
        <v>0</v>
      </c>
      <c r="G1099" s="249">
        <v>0</v>
      </c>
      <c r="H1099" s="91">
        <v>0</v>
      </c>
      <c r="I1099" s="91">
        <v>0</v>
      </c>
      <c r="J1099" s="249">
        <v>0</v>
      </c>
      <c r="K1099" s="249">
        <v>0</v>
      </c>
      <c r="L1099" s="91">
        <v>0</v>
      </c>
      <c r="M1099" s="249">
        <v>0</v>
      </c>
      <c r="N1099" s="249">
        <v>0</v>
      </c>
      <c r="O1099" s="249">
        <v>0</v>
      </c>
      <c r="P1099" s="249">
        <v>29802419.870000001</v>
      </c>
      <c r="Q1099" s="91">
        <v>0</v>
      </c>
      <c r="R1099" s="91">
        <v>0</v>
      </c>
      <c r="S1099" s="91">
        <v>0</v>
      </c>
      <c r="T1099" s="249">
        <v>47829985.769999996</v>
      </c>
      <c r="U1099" s="249">
        <v>0</v>
      </c>
      <c r="V1099" s="249">
        <v>0</v>
      </c>
      <c r="W1099" s="249">
        <v>0</v>
      </c>
      <c r="X1099" s="249">
        <v>0</v>
      </c>
      <c r="Y1099" s="249">
        <v>0</v>
      </c>
      <c r="Z1099" s="249">
        <v>0</v>
      </c>
      <c r="AA1099" s="249">
        <v>0</v>
      </c>
      <c r="AB1099" s="249">
        <v>0</v>
      </c>
      <c r="AC1099" s="330">
        <v>138815.18</v>
      </c>
      <c r="AD1099" s="249">
        <v>0</v>
      </c>
      <c r="AE1099" s="249">
        <v>0</v>
      </c>
      <c r="AF1099" s="249">
        <v>0</v>
      </c>
      <c r="AG1099" s="249">
        <v>0</v>
      </c>
      <c r="AH1099" s="249">
        <v>0</v>
      </c>
      <c r="AI1099" s="249">
        <v>0</v>
      </c>
      <c r="AJ1099" s="249">
        <v>0</v>
      </c>
      <c r="AK1099" s="249">
        <v>0</v>
      </c>
      <c r="AL1099" s="249">
        <v>0</v>
      </c>
      <c r="AM1099" s="91">
        <v>0</v>
      </c>
      <c r="AN1099" s="249">
        <v>0</v>
      </c>
      <c r="AO1099" s="249">
        <v>0</v>
      </c>
      <c r="AP1099" s="249">
        <v>0</v>
      </c>
      <c r="AQ1099" s="249">
        <v>0</v>
      </c>
      <c r="AR1099" s="249">
        <v>0</v>
      </c>
      <c r="AS1099" s="249">
        <v>138815.18</v>
      </c>
      <c r="AT1099" s="249">
        <v>0</v>
      </c>
      <c r="AU1099" s="249">
        <v>0</v>
      </c>
      <c r="AV1099" s="92">
        <v>45291</v>
      </c>
      <c r="AW1099" t="s">
        <v>11</v>
      </c>
      <c r="AX1099">
        <v>2023</v>
      </c>
      <c r="AY1099" t="s">
        <v>174</v>
      </c>
    </row>
    <row r="1100" spans="1:51" x14ac:dyDescent="0.25">
      <c r="A1100" s="247">
        <v>121</v>
      </c>
      <c r="B1100" s="248" t="s">
        <v>68</v>
      </c>
      <c r="C1100" s="249">
        <v>271979.23</v>
      </c>
      <c r="D1100" s="249">
        <v>0</v>
      </c>
      <c r="E1100" s="249">
        <v>0</v>
      </c>
      <c r="F1100" s="249">
        <v>0</v>
      </c>
      <c r="G1100" s="249">
        <v>0</v>
      </c>
      <c r="H1100" s="91">
        <v>0</v>
      </c>
      <c r="I1100" s="91">
        <v>0</v>
      </c>
      <c r="J1100" s="249">
        <v>0</v>
      </c>
      <c r="K1100" s="249">
        <v>0</v>
      </c>
      <c r="L1100" s="91">
        <v>0</v>
      </c>
      <c r="M1100" s="249">
        <v>0</v>
      </c>
      <c r="N1100" s="249">
        <v>0</v>
      </c>
      <c r="O1100" s="249">
        <v>0</v>
      </c>
      <c r="P1100" s="249">
        <v>0</v>
      </c>
      <c r="Q1100" s="91">
        <v>0</v>
      </c>
      <c r="R1100" s="91">
        <v>0</v>
      </c>
      <c r="S1100" s="91">
        <v>0</v>
      </c>
      <c r="T1100" s="249">
        <v>0</v>
      </c>
      <c r="U1100" s="249">
        <v>50365.82</v>
      </c>
      <c r="V1100" s="249">
        <v>0</v>
      </c>
      <c r="W1100" s="249">
        <v>0</v>
      </c>
      <c r="X1100" s="249">
        <v>0</v>
      </c>
      <c r="Y1100" s="249">
        <v>0</v>
      </c>
      <c r="Z1100" s="249">
        <v>0</v>
      </c>
      <c r="AA1100" s="249">
        <v>0</v>
      </c>
      <c r="AB1100" s="249">
        <v>0</v>
      </c>
      <c r="AC1100" s="330">
        <v>0</v>
      </c>
      <c r="AD1100" s="249">
        <v>0</v>
      </c>
      <c r="AE1100" s="249">
        <v>0</v>
      </c>
      <c r="AF1100" s="249">
        <v>0</v>
      </c>
      <c r="AG1100" s="249">
        <v>0</v>
      </c>
      <c r="AH1100" s="249">
        <v>0</v>
      </c>
      <c r="AI1100" s="249">
        <v>0</v>
      </c>
      <c r="AJ1100" s="249">
        <v>136633.26999999999</v>
      </c>
      <c r="AK1100" s="249">
        <v>67873.38</v>
      </c>
      <c r="AL1100" s="249">
        <v>0</v>
      </c>
      <c r="AM1100" s="91">
        <v>0</v>
      </c>
      <c r="AN1100" s="249">
        <v>16238.15</v>
      </c>
      <c r="AO1100" s="249">
        <v>0</v>
      </c>
      <c r="AP1100" s="249">
        <v>868.61</v>
      </c>
      <c r="AQ1100" s="249">
        <v>0</v>
      </c>
      <c r="AR1100" s="249">
        <v>0</v>
      </c>
      <c r="AS1100" s="249">
        <v>186999.09</v>
      </c>
      <c r="AT1100" s="249">
        <v>84980.14</v>
      </c>
      <c r="AU1100" s="249">
        <v>0</v>
      </c>
      <c r="AV1100" s="92">
        <v>45291</v>
      </c>
      <c r="AW1100" t="s">
        <v>11</v>
      </c>
      <c r="AX1100">
        <v>2023</v>
      </c>
      <c r="AY1100" t="s">
        <v>188</v>
      </c>
    </row>
    <row r="1101" spans="1:51" x14ac:dyDescent="0.25">
      <c r="A1101" s="247">
        <v>122</v>
      </c>
      <c r="B1101" s="248" t="s">
        <v>69</v>
      </c>
      <c r="C1101" s="249">
        <v>33101330.780000001</v>
      </c>
      <c r="D1101" s="249">
        <v>0</v>
      </c>
      <c r="E1101" s="249">
        <v>0</v>
      </c>
      <c r="F1101" s="249">
        <v>0</v>
      </c>
      <c r="G1101" s="249">
        <v>0</v>
      </c>
      <c r="H1101" s="91">
        <v>0</v>
      </c>
      <c r="I1101" s="91">
        <v>0</v>
      </c>
      <c r="J1101" s="249">
        <v>0</v>
      </c>
      <c r="K1101" s="249">
        <v>0</v>
      </c>
      <c r="L1101" s="91">
        <v>0</v>
      </c>
      <c r="M1101" s="249">
        <v>4016246.15</v>
      </c>
      <c r="N1101" s="249">
        <v>1058229.1000000001</v>
      </c>
      <c r="O1101" s="249">
        <v>5074475.25</v>
      </c>
      <c r="P1101" s="249">
        <v>9427069.9700000007</v>
      </c>
      <c r="Q1101" s="91">
        <v>0</v>
      </c>
      <c r="R1101" s="91">
        <v>0</v>
      </c>
      <c r="S1101" s="91">
        <v>0</v>
      </c>
      <c r="T1101" s="249">
        <v>14501545.220000001</v>
      </c>
      <c r="U1101" s="249">
        <v>0</v>
      </c>
      <c r="V1101" s="249">
        <v>0</v>
      </c>
      <c r="W1101" s="249">
        <v>0</v>
      </c>
      <c r="X1101" s="249">
        <v>2337537.2999999998</v>
      </c>
      <c r="Y1101" s="249">
        <v>0</v>
      </c>
      <c r="Z1101" s="249">
        <v>0</v>
      </c>
      <c r="AA1101" s="249">
        <v>4835309.5</v>
      </c>
      <c r="AB1101" s="249">
        <v>0</v>
      </c>
      <c r="AC1101" s="330">
        <v>10233004.949999999</v>
      </c>
      <c r="AD1101" s="249">
        <v>0</v>
      </c>
      <c r="AE1101" s="249">
        <v>40</v>
      </c>
      <c r="AF1101" s="249">
        <v>0</v>
      </c>
      <c r="AG1101" s="249">
        <v>0</v>
      </c>
      <c r="AH1101" s="249">
        <v>0</v>
      </c>
      <c r="AI1101" s="249">
        <v>0</v>
      </c>
      <c r="AJ1101" s="249">
        <v>995869.61</v>
      </c>
      <c r="AK1101" s="249">
        <v>17509.919999999998</v>
      </c>
      <c r="AL1101" s="249">
        <v>0</v>
      </c>
      <c r="AM1101" s="91">
        <v>0</v>
      </c>
      <c r="AN1101" s="249">
        <v>121009.16</v>
      </c>
      <c r="AO1101" s="249">
        <v>0</v>
      </c>
      <c r="AP1101" s="249">
        <v>0</v>
      </c>
      <c r="AQ1101" s="249">
        <v>0</v>
      </c>
      <c r="AR1101" s="249">
        <v>0</v>
      </c>
      <c r="AS1101" s="249">
        <v>18401761.359999999</v>
      </c>
      <c r="AT1101" s="249">
        <v>198024.2</v>
      </c>
      <c r="AU1101" s="249">
        <v>59505.120000000003</v>
      </c>
      <c r="AV1101" s="92">
        <v>45291</v>
      </c>
      <c r="AW1101" t="s">
        <v>11</v>
      </c>
      <c r="AX1101">
        <v>2023</v>
      </c>
      <c r="AY1101" t="s">
        <v>267</v>
      </c>
    </row>
    <row r="1102" spans="1:51" x14ac:dyDescent="0.25">
      <c r="A1102" s="247">
        <v>13</v>
      </c>
      <c r="B1102" s="248" t="s">
        <v>70</v>
      </c>
      <c r="C1102" s="249">
        <v>5011388760.6999998</v>
      </c>
      <c r="D1102" s="249">
        <v>440860.57</v>
      </c>
      <c r="E1102" s="249">
        <v>0</v>
      </c>
      <c r="F1102" s="249">
        <v>0</v>
      </c>
      <c r="G1102" s="249">
        <v>5801495.2300000004</v>
      </c>
      <c r="H1102" s="91">
        <v>0</v>
      </c>
      <c r="I1102" s="91">
        <v>0</v>
      </c>
      <c r="J1102" s="249">
        <v>126075196.86</v>
      </c>
      <c r="K1102" s="249">
        <v>82312664.539999992</v>
      </c>
      <c r="L1102" s="91">
        <v>0</v>
      </c>
      <c r="M1102" s="249">
        <v>2853251154.0999999</v>
      </c>
      <c r="N1102" s="249">
        <v>1222650462.8699999</v>
      </c>
      <c r="O1102" s="249">
        <v>4075901616.9699998</v>
      </c>
      <c r="P1102" s="249">
        <v>0</v>
      </c>
      <c r="Q1102" s="91">
        <v>0</v>
      </c>
      <c r="R1102" s="91">
        <v>0</v>
      </c>
      <c r="S1102" s="91">
        <v>0</v>
      </c>
      <c r="T1102" s="249">
        <v>4290531834.1700001</v>
      </c>
      <c r="U1102" s="249">
        <v>15420516.789999999</v>
      </c>
      <c r="V1102" s="249">
        <v>0</v>
      </c>
      <c r="W1102" s="249">
        <v>124956.37</v>
      </c>
      <c r="X1102" s="249">
        <v>5556370.5499999998</v>
      </c>
      <c r="Y1102" s="249">
        <v>1561072.22</v>
      </c>
      <c r="Z1102" s="249">
        <v>0</v>
      </c>
      <c r="AA1102" s="249">
        <v>146892529.92000002</v>
      </c>
      <c r="AB1102" s="249">
        <v>0</v>
      </c>
      <c r="AC1102" s="330">
        <v>389651072.87</v>
      </c>
      <c r="AD1102" s="249">
        <v>1199054.77</v>
      </c>
      <c r="AE1102" s="249">
        <v>3664783.43</v>
      </c>
      <c r="AF1102" s="249">
        <v>0</v>
      </c>
      <c r="AG1102" s="249">
        <v>0</v>
      </c>
      <c r="AH1102" s="249">
        <v>0</v>
      </c>
      <c r="AI1102" s="249">
        <v>0</v>
      </c>
      <c r="AJ1102" s="249">
        <v>1786707.54</v>
      </c>
      <c r="AK1102" s="249">
        <v>57887110.329999998</v>
      </c>
      <c r="AL1102" s="249">
        <v>74194991.649999991</v>
      </c>
      <c r="AM1102" s="91">
        <v>0</v>
      </c>
      <c r="AN1102" s="249">
        <v>22158928.610000003</v>
      </c>
      <c r="AO1102" s="249">
        <v>0</v>
      </c>
      <c r="AP1102" s="249">
        <v>16292.74</v>
      </c>
      <c r="AQ1102" s="249">
        <v>0</v>
      </c>
      <c r="AR1102" s="249">
        <v>0</v>
      </c>
      <c r="AS1102" s="249">
        <v>565857064.45999992</v>
      </c>
      <c r="AT1102" s="249">
        <v>154999860.71000001</v>
      </c>
      <c r="AU1102" s="249">
        <v>742537.38</v>
      </c>
      <c r="AV1102" s="92">
        <v>45291</v>
      </c>
      <c r="AW1102" t="s">
        <v>11</v>
      </c>
      <c r="AX1102">
        <v>2023</v>
      </c>
      <c r="AY1102" t="s">
        <v>149</v>
      </c>
    </row>
    <row r="1103" spans="1:51" x14ac:dyDescent="0.25">
      <c r="A1103" s="247">
        <v>110</v>
      </c>
      <c r="B1103" s="248" t="s">
        <v>71</v>
      </c>
      <c r="C1103" s="249">
        <v>43364211.039999992</v>
      </c>
      <c r="D1103" s="249">
        <v>0</v>
      </c>
      <c r="E1103" s="249">
        <v>0</v>
      </c>
      <c r="F1103" s="249">
        <v>0</v>
      </c>
      <c r="G1103" s="249">
        <v>35961.040000000001</v>
      </c>
      <c r="H1103" s="91">
        <v>0</v>
      </c>
      <c r="I1103" s="91">
        <v>0</v>
      </c>
      <c r="J1103" s="249">
        <v>56436.21</v>
      </c>
      <c r="K1103" s="249">
        <v>32199.530000000002</v>
      </c>
      <c r="L1103" s="91">
        <v>0</v>
      </c>
      <c r="M1103" s="249">
        <v>450844.77999999997</v>
      </c>
      <c r="N1103" s="249">
        <v>4942791.5999999996</v>
      </c>
      <c r="O1103" s="249">
        <v>5393636.3799999999</v>
      </c>
      <c r="P1103" s="249">
        <v>180923.17</v>
      </c>
      <c r="Q1103" s="91">
        <v>0</v>
      </c>
      <c r="R1103" s="91">
        <v>0</v>
      </c>
      <c r="S1103" s="91">
        <v>0</v>
      </c>
      <c r="T1103" s="249">
        <v>5699156.3300000001</v>
      </c>
      <c r="U1103" s="249">
        <v>129110.37</v>
      </c>
      <c r="V1103" s="249">
        <v>0</v>
      </c>
      <c r="W1103" s="249">
        <v>0</v>
      </c>
      <c r="X1103" s="249">
        <v>7023.85</v>
      </c>
      <c r="Y1103" s="249">
        <v>1193095.1399999999</v>
      </c>
      <c r="Z1103" s="249">
        <v>0</v>
      </c>
      <c r="AA1103" s="249">
        <v>0</v>
      </c>
      <c r="AB1103" s="249">
        <v>0</v>
      </c>
      <c r="AC1103" s="330">
        <v>0</v>
      </c>
      <c r="AD1103" s="249">
        <v>0</v>
      </c>
      <c r="AE1103" s="249">
        <v>19437.46</v>
      </c>
      <c r="AF1103" s="249">
        <v>0</v>
      </c>
      <c r="AG1103" s="249">
        <v>0</v>
      </c>
      <c r="AH1103" s="249">
        <v>0</v>
      </c>
      <c r="AI1103" s="249">
        <v>0</v>
      </c>
      <c r="AJ1103" s="249">
        <v>33048.01</v>
      </c>
      <c r="AK1103" s="249">
        <v>188789.09</v>
      </c>
      <c r="AL1103" s="249">
        <v>908982.68</v>
      </c>
      <c r="AM1103" s="91">
        <v>0</v>
      </c>
      <c r="AN1103" s="249">
        <v>3495965.66</v>
      </c>
      <c r="AO1103" s="249">
        <v>1325490.99</v>
      </c>
      <c r="AP1103" s="249">
        <v>8293.4</v>
      </c>
      <c r="AQ1103" s="249">
        <v>0</v>
      </c>
      <c r="AR1103" s="249">
        <v>0</v>
      </c>
      <c r="AS1103" s="249">
        <v>1381714.8299999998</v>
      </c>
      <c r="AT1103" s="249">
        <v>36283339.879999995</v>
      </c>
      <c r="AU1103" s="249">
        <v>30355818.059999999</v>
      </c>
      <c r="AV1103" s="92">
        <v>45291</v>
      </c>
      <c r="AW1103" t="s">
        <v>11</v>
      </c>
      <c r="AX1103">
        <v>2023</v>
      </c>
      <c r="AY1103" t="s">
        <v>173</v>
      </c>
    </row>
    <row r="1104" spans="1:51" x14ac:dyDescent="0.25">
      <c r="A1104" s="247">
        <v>52</v>
      </c>
      <c r="B1104" s="248" t="s">
        <v>72</v>
      </c>
      <c r="C1104" s="249">
        <v>61876053.769999996</v>
      </c>
      <c r="D1104" s="249">
        <v>0</v>
      </c>
      <c r="E1104" s="249">
        <v>0</v>
      </c>
      <c r="F1104" s="249">
        <v>0</v>
      </c>
      <c r="G1104" s="249">
        <v>84174.14</v>
      </c>
      <c r="H1104" s="91">
        <v>0</v>
      </c>
      <c r="I1104" s="91">
        <v>0</v>
      </c>
      <c r="J1104" s="249">
        <v>0.05</v>
      </c>
      <c r="K1104" s="249">
        <v>304749.75</v>
      </c>
      <c r="L1104" s="91">
        <v>0</v>
      </c>
      <c r="M1104" s="249">
        <v>0</v>
      </c>
      <c r="N1104" s="249">
        <v>0</v>
      </c>
      <c r="O1104" s="249">
        <v>0</v>
      </c>
      <c r="P1104" s="249">
        <v>162195.07</v>
      </c>
      <c r="Q1104" s="91">
        <v>0</v>
      </c>
      <c r="R1104" s="91">
        <v>0</v>
      </c>
      <c r="S1104" s="91">
        <v>0</v>
      </c>
      <c r="T1104" s="249">
        <v>551119.01</v>
      </c>
      <c r="U1104" s="249">
        <v>1575018.11</v>
      </c>
      <c r="V1104" s="249">
        <v>65995.240000000005</v>
      </c>
      <c r="W1104" s="249">
        <v>185808.46</v>
      </c>
      <c r="X1104" s="249">
        <v>11059178.33</v>
      </c>
      <c r="Y1104" s="249">
        <v>2320177.91</v>
      </c>
      <c r="Z1104" s="249">
        <v>0</v>
      </c>
      <c r="AA1104" s="249">
        <v>0</v>
      </c>
      <c r="AB1104" s="249">
        <v>0</v>
      </c>
      <c r="AC1104" s="330">
        <v>15888378.719999999</v>
      </c>
      <c r="AD1104" s="249">
        <v>1172277.92</v>
      </c>
      <c r="AE1104" s="249">
        <v>748643.63</v>
      </c>
      <c r="AF1104" s="249">
        <v>0</v>
      </c>
      <c r="AG1104" s="249">
        <v>0</v>
      </c>
      <c r="AH1104" s="249">
        <v>0</v>
      </c>
      <c r="AI1104" s="249">
        <v>0</v>
      </c>
      <c r="AJ1104" s="249">
        <v>6771203.3200000003</v>
      </c>
      <c r="AK1104" s="249">
        <v>7861910.4699999997</v>
      </c>
      <c r="AL1104" s="249">
        <v>1318488.96</v>
      </c>
      <c r="AM1104" s="91">
        <v>0</v>
      </c>
      <c r="AN1104" s="249">
        <v>9297738.040000001</v>
      </c>
      <c r="AO1104" s="249">
        <v>28473.4</v>
      </c>
      <c r="AP1104" s="249">
        <v>839640.71</v>
      </c>
      <c r="AQ1104" s="249">
        <v>0</v>
      </c>
      <c r="AR1104" s="249">
        <v>0</v>
      </c>
      <c r="AS1104" s="249">
        <v>39786681.640000001</v>
      </c>
      <c r="AT1104" s="249">
        <v>21538253.119999997</v>
      </c>
      <c r="AU1104" s="249">
        <v>2192001.54</v>
      </c>
      <c r="AV1104" s="92">
        <v>45291</v>
      </c>
      <c r="AW1104" t="s">
        <v>11</v>
      </c>
      <c r="AX1104">
        <v>2023</v>
      </c>
      <c r="AY1104" t="s">
        <v>170</v>
      </c>
    </row>
    <row r="1105" spans="1:51" x14ac:dyDescent="0.25">
      <c r="A1105" s="247">
        <v>96</v>
      </c>
      <c r="B1105" s="248" t="s">
        <v>73</v>
      </c>
      <c r="C1105" s="249">
        <v>916713096.33999991</v>
      </c>
      <c r="D1105" s="249">
        <v>159170.75</v>
      </c>
      <c r="E1105" s="249">
        <v>0</v>
      </c>
      <c r="F1105" s="249">
        <v>0</v>
      </c>
      <c r="G1105" s="249">
        <v>664406.76</v>
      </c>
      <c r="H1105" s="91">
        <v>0</v>
      </c>
      <c r="I1105" s="91">
        <v>0</v>
      </c>
      <c r="J1105" s="249">
        <v>6572238.2400000002</v>
      </c>
      <c r="K1105" s="249">
        <v>5806997.8300000001</v>
      </c>
      <c r="L1105" s="91">
        <v>0</v>
      </c>
      <c r="M1105" s="249">
        <v>375253420.37</v>
      </c>
      <c r="N1105" s="249">
        <v>399800148.39999998</v>
      </c>
      <c r="O1105" s="249">
        <v>775053568.76999998</v>
      </c>
      <c r="P1105" s="249">
        <v>4708698.07</v>
      </c>
      <c r="Q1105" s="91">
        <v>0</v>
      </c>
      <c r="R1105" s="91">
        <v>0</v>
      </c>
      <c r="S1105" s="91">
        <v>0</v>
      </c>
      <c r="T1105" s="249">
        <v>792965080.41999996</v>
      </c>
      <c r="U1105" s="249">
        <v>13942352.92</v>
      </c>
      <c r="V1105" s="249">
        <v>2389268.4300000002</v>
      </c>
      <c r="W1105" s="249">
        <v>1006883.7400000001</v>
      </c>
      <c r="X1105" s="249">
        <v>3757390.31</v>
      </c>
      <c r="Y1105" s="249">
        <v>563160.7300000001</v>
      </c>
      <c r="Z1105" s="249">
        <v>0</v>
      </c>
      <c r="AA1105" s="249">
        <v>152798.88999999998</v>
      </c>
      <c r="AB1105" s="249">
        <v>64789.05</v>
      </c>
      <c r="AC1105" s="330">
        <v>46421619.329999998</v>
      </c>
      <c r="AD1105" s="249">
        <v>4706536.45</v>
      </c>
      <c r="AE1105" s="249">
        <v>2551197.9899999998</v>
      </c>
      <c r="AF1105" s="249">
        <v>0</v>
      </c>
      <c r="AG1105" s="249">
        <v>0</v>
      </c>
      <c r="AH1105" s="249">
        <v>0</v>
      </c>
      <c r="AI1105" s="249">
        <v>0</v>
      </c>
      <c r="AJ1105" s="249">
        <v>846733.66</v>
      </c>
      <c r="AK1105" s="249">
        <v>6092820.9699999997</v>
      </c>
      <c r="AL1105" s="249">
        <v>4196326.63</v>
      </c>
      <c r="AM1105" s="91">
        <v>0</v>
      </c>
      <c r="AN1105" s="249">
        <v>12445539.879999999</v>
      </c>
      <c r="AO1105" s="249">
        <v>0</v>
      </c>
      <c r="AP1105" s="249">
        <v>511937.03</v>
      </c>
      <c r="AQ1105" s="249">
        <v>0</v>
      </c>
      <c r="AR1105" s="249">
        <v>0</v>
      </c>
      <c r="AS1105" s="249">
        <v>76402731.5</v>
      </c>
      <c r="AT1105" s="249">
        <v>47345284.420000002</v>
      </c>
      <c r="AU1105" s="249">
        <v>24098659.91</v>
      </c>
      <c r="AV1105" s="92">
        <v>45291</v>
      </c>
      <c r="AW1105" t="s">
        <v>11</v>
      </c>
      <c r="AX1105">
        <v>2023</v>
      </c>
      <c r="AY1105" t="s">
        <v>153</v>
      </c>
    </row>
    <row r="1106" spans="1:51" x14ac:dyDescent="0.25">
      <c r="A1106" s="247">
        <v>103</v>
      </c>
      <c r="B1106" s="248" t="s">
        <v>74</v>
      </c>
      <c r="C1106" s="249">
        <v>3062012.59</v>
      </c>
      <c r="D1106" s="249">
        <v>0</v>
      </c>
      <c r="E1106" s="249">
        <v>0</v>
      </c>
      <c r="F1106" s="249">
        <v>0</v>
      </c>
      <c r="G1106" s="249">
        <v>0</v>
      </c>
      <c r="H1106" s="91">
        <v>0</v>
      </c>
      <c r="I1106" s="91">
        <v>0</v>
      </c>
      <c r="J1106" s="249">
        <v>0</v>
      </c>
      <c r="K1106" s="249">
        <v>0</v>
      </c>
      <c r="L1106" s="91">
        <v>0</v>
      </c>
      <c r="M1106" s="249">
        <v>116132.96</v>
      </c>
      <c r="N1106" s="249">
        <v>0</v>
      </c>
      <c r="O1106" s="249">
        <v>116132.96</v>
      </c>
      <c r="P1106" s="249">
        <v>0</v>
      </c>
      <c r="Q1106" s="91">
        <v>0</v>
      </c>
      <c r="R1106" s="91">
        <v>0</v>
      </c>
      <c r="S1106" s="91">
        <v>0</v>
      </c>
      <c r="T1106" s="249">
        <v>116132.96</v>
      </c>
      <c r="U1106" s="249">
        <v>141226.48000000001</v>
      </c>
      <c r="V1106" s="249">
        <v>0</v>
      </c>
      <c r="W1106" s="249">
        <v>0</v>
      </c>
      <c r="X1106" s="249">
        <v>0</v>
      </c>
      <c r="Y1106" s="249">
        <v>0</v>
      </c>
      <c r="Z1106" s="249">
        <v>0</v>
      </c>
      <c r="AA1106" s="249">
        <v>0</v>
      </c>
      <c r="AB1106" s="249">
        <v>0</v>
      </c>
      <c r="AC1106" s="330">
        <v>3224.83</v>
      </c>
      <c r="AD1106" s="249">
        <v>163488.23000000001</v>
      </c>
      <c r="AE1106" s="249">
        <v>307454.67</v>
      </c>
      <c r="AF1106" s="249">
        <v>0</v>
      </c>
      <c r="AG1106" s="249">
        <v>0</v>
      </c>
      <c r="AH1106" s="249">
        <v>0</v>
      </c>
      <c r="AI1106" s="249">
        <v>0</v>
      </c>
      <c r="AJ1106" s="249">
        <v>0</v>
      </c>
      <c r="AK1106" s="249">
        <v>1865.06</v>
      </c>
      <c r="AL1106" s="249">
        <v>30212.93</v>
      </c>
      <c r="AM1106" s="91">
        <v>0</v>
      </c>
      <c r="AN1106" s="249">
        <v>556611.19999999995</v>
      </c>
      <c r="AO1106" s="249">
        <v>0</v>
      </c>
      <c r="AP1106" s="249">
        <v>12200.66</v>
      </c>
      <c r="AQ1106" s="249">
        <v>0</v>
      </c>
      <c r="AR1106" s="249">
        <v>0</v>
      </c>
      <c r="AS1106" s="249">
        <v>615394.21</v>
      </c>
      <c r="AT1106" s="249">
        <v>2330485.42</v>
      </c>
      <c r="AU1106" s="249">
        <v>1729595.57</v>
      </c>
      <c r="AV1106" s="92">
        <v>45291</v>
      </c>
      <c r="AW1106" t="s">
        <v>11</v>
      </c>
      <c r="AX1106">
        <v>2023</v>
      </c>
      <c r="AY1106" t="s">
        <v>184</v>
      </c>
    </row>
    <row r="1107" spans="1:51" x14ac:dyDescent="0.25">
      <c r="A1107" s="247">
        <v>23</v>
      </c>
      <c r="B1107" s="248" t="s">
        <v>75</v>
      </c>
      <c r="C1107" s="249">
        <v>601879396.75999999</v>
      </c>
      <c r="D1107" s="249">
        <v>1529004.52</v>
      </c>
      <c r="E1107" s="249">
        <v>0</v>
      </c>
      <c r="F1107" s="249">
        <v>0</v>
      </c>
      <c r="G1107" s="249">
        <v>649525.97</v>
      </c>
      <c r="H1107" s="91">
        <v>0</v>
      </c>
      <c r="I1107" s="91">
        <v>0</v>
      </c>
      <c r="J1107" s="249">
        <v>11249313.289999999</v>
      </c>
      <c r="K1107" s="249">
        <v>11043481.51</v>
      </c>
      <c r="L1107" s="91">
        <v>0</v>
      </c>
      <c r="M1107" s="249">
        <v>47965518.18</v>
      </c>
      <c r="N1107" s="249">
        <v>142021431.59</v>
      </c>
      <c r="O1107" s="249">
        <v>189986949.77000001</v>
      </c>
      <c r="P1107" s="249">
        <v>0</v>
      </c>
      <c r="Q1107" s="91">
        <v>0</v>
      </c>
      <c r="R1107" s="91">
        <v>0</v>
      </c>
      <c r="S1107" s="91">
        <v>0</v>
      </c>
      <c r="T1107" s="249">
        <v>214458275.06</v>
      </c>
      <c r="U1107" s="249">
        <v>136958559.66</v>
      </c>
      <c r="V1107" s="249">
        <v>51852506.129999995</v>
      </c>
      <c r="W1107" s="249">
        <v>4323388.5399999991</v>
      </c>
      <c r="X1107" s="249">
        <v>20961699.919999998</v>
      </c>
      <c r="Y1107" s="249">
        <v>10273926.24</v>
      </c>
      <c r="Z1107" s="249">
        <v>0</v>
      </c>
      <c r="AA1107" s="249">
        <v>3145616.1</v>
      </c>
      <c r="AB1107" s="249">
        <v>7652001.3700000001</v>
      </c>
      <c r="AC1107" s="330">
        <v>70494569.040000007</v>
      </c>
      <c r="AD1107" s="249">
        <v>9802705.879999999</v>
      </c>
      <c r="AE1107" s="249">
        <v>10746845.73</v>
      </c>
      <c r="AF1107" s="249">
        <v>0</v>
      </c>
      <c r="AG1107" s="249">
        <v>0</v>
      </c>
      <c r="AH1107" s="249">
        <v>0</v>
      </c>
      <c r="AI1107" s="249">
        <v>0</v>
      </c>
      <c r="AJ1107" s="249">
        <v>6396950.9199999999</v>
      </c>
      <c r="AK1107" s="249">
        <v>8680132.3000000007</v>
      </c>
      <c r="AL1107" s="249">
        <v>3614675.5</v>
      </c>
      <c r="AM1107" s="91">
        <v>0</v>
      </c>
      <c r="AN1107" s="249">
        <v>24585058.57</v>
      </c>
      <c r="AO1107" s="249">
        <v>0</v>
      </c>
      <c r="AP1107" s="249">
        <v>2357640.34</v>
      </c>
      <c r="AQ1107" s="249">
        <v>0</v>
      </c>
      <c r="AR1107" s="249">
        <v>0</v>
      </c>
      <c r="AS1107" s="249">
        <v>332608769.53000003</v>
      </c>
      <c r="AT1107" s="249">
        <v>54812352.170000002</v>
      </c>
      <c r="AU1107" s="249">
        <v>15574845.459999999</v>
      </c>
      <c r="AV1107" s="92">
        <v>45291</v>
      </c>
      <c r="AW1107" t="s">
        <v>11</v>
      </c>
      <c r="AX1107">
        <v>2023</v>
      </c>
      <c r="AY1107" t="s">
        <v>159</v>
      </c>
    </row>
    <row r="1108" spans="1:51" x14ac:dyDescent="0.25">
      <c r="A1108" s="247">
        <v>62</v>
      </c>
      <c r="B1108" s="248" t="s">
        <v>203</v>
      </c>
      <c r="C1108" s="249">
        <v>69362370.519999996</v>
      </c>
      <c r="D1108" s="249">
        <v>6037317.3399999999</v>
      </c>
      <c r="E1108" s="249">
        <v>0</v>
      </c>
      <c r="F1108" s="249">
        <v>0</v>
      </c>
      <c r="G1108" s="249">
        <v>0</v>
      </c>
      <c r="H1108" s="91">
        <v>0</v>
      </c>
      <c r="I1108" s="91">
        <v>0</v>
      </c>
      <c r="J1108" s="249">
        <v>0</v>
      </c>
      <c r="K1108" s="249">
        <v>0</v>
      </c>
      <c r="L1108" s="91">
        <v>0</v>
      </c>
      <c r="M1108" s="249">
        <v>0</v>
      </c>
      <c r="N1108" s="249">
        <v>0</v>
      </c>
      <c r="O1108" s="249">
        <v>0</v>
      </c>
      <c r="P1108" s="249">
        <v>63297049.490000002</v>
      </c>
      <c r="Q1108" s="91">
        <v>0</v>
      </c>
      <c r="R1108" s="91">
        <v>0</v>
      </c>
      <c r="S1108" s="91">
        <v>0</v>
      </c>
      <c r="T1108" s="249">
        <v>69334366.829999998</v>
      </c>
      <c r="U1108" s="249">
        <v>0</v>
      </c>
      <c r="V1108" s="249">
        <v>0</v>
      </c>
      <c r="W1108" s="249">
        <v>0</v>
      </c>
      <c r="X1108" s="249">
        <v>0</v>
      </c>
      <c r="Y1108" s="249">
        <v>0</v>
      </c>
      <c r="Z1108" s="249">
        <v>0</v>
      </c>
      <c r="AA1108" s="249">
        <v>0</v>
      </c>
      <c r="AB1108" s="249">
        <v>0</v>
      </c>
      <c r="AC1108" s="330">
        <v>0</v>
      </c>
      <c r="AD1108" s="249">
        <v>0</v>
      </c>
      <c r="AE1108" s="249">
        <v>0</v>
      </c>
      <c r="AF1108" s="249">
        <v>0</v>
      </c>
      <c r="AG1108" s="249">
        <v>0</v>
      </c>
      <c r="AH1108" s="249">
        <v>0</v>
      </c>
      <c r="AI1108" s="249">
        <v>0</v>
      </c>
      <c r="AJ1108" s="249">
        <v>0</v>
      </c>
      <c r="AK1108" s="249">
        <v>28003.69</v>
      </c>
      <c r="AL1108" s="249">
        <v>0</v>
      </c>
      <c r="AM1108" s="91">
        <v>0</v>
      </c>
      <c r="AN1108" s="249">
        <v>0</v>
      </c>
      <c r="AO1108" s="249">
        <v>0</v>
      </c>
      <c r="AP1108" s="249">
        <v>0</v>
      </c>
      <c r="AQ1108" s="249">
        <v>0</v>
      </c>
      <c r="AR1108" s="249">
        <v>0</v>
      </c>
      <c r="AS1108" s="249">
        <v>0</v>
      </c>
      <c r="AT1108" s="249">
        <v>28003.69</v>
      </c>
      <c r="AU1108" s="249">
        <v>0</v>
      </c>
      <c r="AV1108" s="92">
        <v>45291</v>
      </c>
      <c r="AW1108" t="s">
        <v>11</v>
      </c>
      <c r="AX1108">
        <v>2023</v>
      </c>
      <c r="AY1108" t="s">
        <v>169</v>
      </c>
    </row>
    <row r="1109" spans="1:51" x14ac:dyDescent="0.25">
      <c r="A1109" s="247">
        <v>114</v>
      </c>
      <c r="B1109" s="248" t="s">
        <v>76</v>
      </c>
      <c r="C1109" s="249">
        <v>955552816.13000011</v>
      </c>
      <c r="D1109" s="249">
        <v>0</v>
      </c>
      <c r="E1109" s="249">
        <v>0</v>
      </c>
      <c r="F1109" s="249">
        <v>0</v>
      </c>
      <c r="G1109" s="249">
        <v>0</v>
      </c>
      <c r="H1109" s="91">
        <v>0</v>
      </c>
      <c r="I1109" s="91">
        <v>0</v>
      </c>
      <c r="J1109" s="249">
        <v>232621.25</v>
      </c>
      <c r="K1109" s="249">
        <v>8362899.370000001</v>
      </c>
      <c r="L1109" s="91">
        <v>0</v>
      </c>
      <c r="M1109" s="249">
        <v>415260281.25</v>
      </c>
      <c r="N1109" s="249">
        <v>229554784.03</v>
      </c>
      <c r="O1109" s="249">
        <v>644815065.27999997</v>
      </c>
      <c r="P1109" s="249">
        <v>235145.33</v>
      </c>
      <c r="Q1109" s="91">
        <v>0</v>
      </c>
      <c r="R1109" s="91">
        <v>0</v>
      </c>
      <c r="S1109" s="91">
        <v>0</v>
      </c>
      <c r="T1109" s="249">
        <v>653645731.23000002</v>
      </c>
      <c r="U1109" s="249">
        <v>13504846.07</v>
      </c>
      <c r="V1109" s="249">
        <v>5050331.82</v>
      </c>
      <c r="W1109" s="249">
        <v>2388340.52</v>
      </c>
      <c r="X1109" s="249">
        <v>59953243.130000003</v>
      </c>
      <c r="Y1109" s="249">
        <v>11208384.460000001</v>
      </c>
      <c r="Z1109" s="249">
        <v>0</v>
      </c>
      <c r="AA1109" s="249">
        <v>0</v>
      </c>
      <c r="AB1109" s="249">
        <v>0</v>
      </c>
      <c r="AC1109" s="330">
        <v>41342145.020000003</v>
      </c>
      <c r="AD1109" s="249">
        <v>8713960.5500000007</v>
      </c>
      <c r="AE1109" s="249">
        <v>2629473.1800000002</v>
      </c>
      <c r="AF1109" s="249">
        <v>0</v>
      </c>
      <c r="AG1109" s="249">
        <v>0</v>
      </c>
      <c r="AH1109" s="249">
        <v>0</v>
      </c>
      <c r="AI1109" s="249">
        <v>0</v>
      </c>
      <c r="AJ1109" s="249">
        <v>100276707.70999999</v>
      </c>
      <c r="AK1109" s="249">
        <v>9353000.1699999999</v>
      </c>
      <c r="AL1109" s="249">
        <v>2831224.5</v>
      </c>
      <c r="AM1109" s="91">
        <v>0</v>
      </c>
      <c r="AN1109" s="249">
        <v>9190918.6500000004</v>
      </c>
      <c r="AO1109" s="249">
        <v>0</v>
      </c>
      <c r="AP1109" s="249">
        <v>1392865.9</v>
      </c>
      <c r="AQ1109" s="249">
        <v>0</v>
      </c>
      <c r="AR1109" s="249">
        <v>0</v>
      </c>
      <c r="AS1109" s="249">
        <v>245067432.46000004</v>
      </c>
      <c r="AT1109" s="249">
        <v>56839652.439999998</v>
      </c>
      <c r="AU1109" s="249">
        <v>34071643.219999999</v>
      </c>
      <c r="AV1109" s="92">
        <v>45291</v>
      </c>
      <c r="AW1109" t="s">
        <v>11</v>
      </c>
      <c r="AX1109">
        <v>2023</v>
      </c>
      <c r="AY1109" t="s">
        <v>154</v>
      </c>
    </row>
    <row r="1110" spans="1:51" x14ac:dyDescent="0.25">
      <c r="A1110" s="247">
        <v>48</v>
      </c>
      <c r="B1110" s="248" t="s">
        <v>77</v>
      </c>
      <c r="C1110" s="249">
        <v>338300505.82999998</v>
      </c>
      <c r="D1110" s="249">
        <v>178455.6</v>
      </c>
      <c r="E1110" s="249">
        <v>0</v>
      </c>
      <c r="F1110" s="249">
        <v>0</v>
      </c>
      <c r="G1110" s="249">
        <v>889041.93</v>
      </c>
      <c r="H1110" s="91">
        <v>0</v>
      </c>
      <c r="I1110" s="91">
        <v>0</v>
      </c>
      <c r="J1110" s="249">
        <v>5412351.5800000001</v>
      </c>
      <c r="K1110" s="249">
        <v>3044861.77</v>
      </c>
      <c r="L1110" s="91">
        <v>0</v>
      </c>
      <c r="M1110" s="249">
        <v>7343812.8100000005</v>
      </c>
      <c r="N1110" s="249">
        <v>107552015.03</v>
      </c>
      <c r="O1110" s="249">
        <v>114895827.84</v>
      </c>
      <c r="P1110" s="249">
        <v>13228292.17</v>
      </c>
      <c r="Q1110" s="91">
        <v>0</v>
      </c>
      <c r="R1110" s="91">
        <v>0</v>
      </c>
      <c r="S1110" s="91">
        <v>0</v>
      </c>
      <c r="T1110" s="249">
        <v>137648830.88999999</v>
      </c>
      <c r="U1110" s="249">
        <v>80556.55</v>
      </c>
      <c r="V1110" s="249">
        <v>13339.08</v>
      </c>
      <c r="W1110" s="249">
        <v>0</v>
      </c>
      <c r="X1110" s="249">
        <v>0</v>
      </c>
      <c r="Y1110" s="249">
        <v>63648684.07</v>
      </c>
      <c r="Z1110" s="249">
        <v>0</v>
      </c>
      <c r="AA1110" s="249">
        <v>85604837.549999997</v>
      </c>
      <c r="AB1110" s="249">
        <v>0</v>
      </c>
      <c r="AC1110" s="330">
        <v>5409575.1100000003</v>
      </c>
      <c r="AD1110" s="249">
        <v>4741301.62</v>
      </c>
      <c r="AE1110" s="249">
        <v>5506658.9500000002</v>
      </c>
      <c r="AF1110" s="249">
        <v>0</v>
      </c>
      <c r="AG1110" s="249">
        <v>0</v>
      </c>
      <c r="AH1110" s="249">
        <v>0</v>
      </c>
      <c r="AI1110" s="249">
        <v>0</v>
      </c>
      <c r="AJ1110" s="249">
        <v>249203.31</v>
      </c>
      <c r="AK1110" s="249">
        <v>5671601.8200000003</v>
      </c>
      <c r="AL1110" s="249">
        <v>125250.5</v>
      </c>
      <c r="AM1110" s="91">
        <v>0</v>
      </c>
      <c r="AN1110" s="249">
        <v>17077924.940000001</v>
      </c>
      <c r="AO1110" s="249">
        <v>0</v>
      </c>
      <c r="AP1110" s="249">
        <v>1374291.52</v>
      </c>
      <c r="AQ1110" s="249">
        <v>0</v>
      </c>
      <c r="AR1110" s="249">
        <v>0</v>
      </c>
      <c r="AS1110" s="249">
        <v>165254156.24000001</v>
      </c>
      <c r="AT1110" s="249">
        <v>35397518.700000003</v>
      </c>
      <c r="AU1110" s="249">
        <v>11148449.92</v>
      </c>
      <c r="AV1110" s="92">
        <v>45291</v>
      </c>
      <c r="AW1110" t="s">
        <v>11</v>
      </c>
      <c r="AX1110">
        <v>2023</v>
      </c>
      <c r="AY1110" t="s">
        <v>163</v>
      </c>
    </row>
    <row r="1111" spans="1:51" x14ac:dyDescent="0.25">
      <c r="A1111" s="247">
        <v>120</v>
      </c>
      <c r="B1111" s="248" t="s">
        <v>78</v>
      </c>
      <c r="C1111" s="249">
        <v>1220876.99</v>
      </c>
      <c r="D1111" s="249">
        <v>0</v>
      </c>
      <c r="E1111" s="249">
        <v>0</v>
      </c>
      <c r="F1111" s="249">
        <v>0</v>
      </c>
      <c r="G1111" s="249">
        <v>32735.86</v>
      </c>
      <c r="H1111" s="91">
        <v>0</v>
      </c>
      <c r="I1111" s="91">
        <v>0</v>
      </c>
      <c r="J1111" s="249">
        <v>0</v>
      </c>
      <c r="K1111" s="249">
        <v>17388.509999999998</v>
      </c>
      <c r="L1111" s="91">
        <v>0</v>
      </c>
      <c r="M1111" s="249">
        <v>0</v>
      </c>
      <c r="N1111" s="249">
        <v>1136203.98</v>
      </c>
      <c r="O1111" s="249">
        <v>1136203.98</v>
      </c>
      <c r="P1111" s="249">
        <v>34548.639999999999</v>
      </c>
      <c r="Q1111" s="91">
        <v>0</v>
      </c>
      <c r="R1111" s="91">
        <v>0</v>
      </c>
      <c r="S1111" s="91">
        <v>0</v>
      </c>
      <c r="T1111" s="249">
        <v>1220876.99</v>
      </c>
      <c r="U1111" s="249">
        <v>0</v>
      </c>
      <c r="V1111" s="249">
        <v>0</v>
      </c>
      <c r="W1111" s="249">
        <v>0</v>
      </c>
      <c r="X1111" s="249">
        <v>0</v>
      </c>
      <c r="Y1111" s="249">
        <v>0</v>
      </c>
      <c r="Z1111" s="249">
        <v>0</v>
      </c>
      <c r="AA1111" s="249">
        <v>0</v>
      </c>
      <c r="AB1111" s="249">
        <v>0</v>
      </c>
      <c r="AC1111" s="330">
        <v>0</v>
      </c>
      <c r="AD1111" s="249">
        <v>0</v>
      </c>
      <c r="AE1111" s="249">
        <v>0</v>
      </c>
      <c r="AF1111" s="249">
        <v>0</v>
      </c>
      <c r="AG1111" s="249">
        <v>0</v>
      </c>
      <c r="AH1111" s="249">
        <v>0</v>
      </c>
      <c r="AI1111" s="249">
        <v>0</v>
      </c>
      <c r="AJ1111" s="249">
        <v>0</v>
      </c>
      <c r="AK1111" s="249">
        <v>0</v>
      </c>
      <c r="AL1111" s="249">
        <v>0</v>
      </c>
      <c r="AM1111" s="91">
        <v>0</v>
      </c>
      <c r="AN1111" s="249">
        <v>0</v>
      </c>
      <c r="AO1111" s="249">
        <v>0</v>
      </c>
      <c r="AP1111" s="249">
        <v>0</v>
      </c>
      <c r="AQ1111" s="249">
        <v>0</v>
      </c>
      <c r="AR1111" s="249">
        <v>0</v>
      </c>
      <c r="AS1111" s="249">
        <v>0</v>
      </c>
      <c r="AT1111" s="249">
        <v>0</v>
      </c>
      <c r="AU1111" s="249">
        <v>0</v>
      </c>
      <c r="AV1111" s="92">
        <v>45291</v>
      </c>
      <c r="AW1111" t="s">
        <v>11</v>
      </c>
      <c r="AX1111">
        <v>2023</v>
      </c>
      <c r="AY1111" t="s">
        <v>187</v>
      </c>
    </row>
    <row r="1112" spans="1:51" x14ac:dyDescent="0.25">
      <c r="A1112" s="247">
        <v>100</v>
      </c>
      <c r="B1112" s="248" t="s">
        <v>79</v>
      </c>
      <c r="C1112" s="249">
        <v>1541385920.75</v>
      </c>
      <c r="D1112" s="249">
        <v>689761.56</v>
      </c>
      <c r="E1112" s="249">
        <v>0</v>
      </c>
      <c r="F1112" s="249">
        <v>0</v>
      </c>
      <c r="G1112" s="249">
        <v>260209.5</v>
      </c>
      <c r="H1112" s="91">
        <v>0</v>
      </c>
      <c r="I1112" s="91">
        <v>0</v>
      </c>
      <c r="J1112" s="249">
        <v>15128479.23</v>
      </c>
      <c r="K1112" s="249">
        <v>5755358.8799999999</v>
      </c>
      <c r="L1112" s="91">
        <v>0</v>
      </c>
      <c r="M1112" s="249">
        <v>704981371.36000001</v>
      </c>
      <c r="N1112" s="249">
        <v>428402080.12</v>
      </c>
      <c r="O1112" s="249">
        <v>1133383451.48</v>
      </c>
      <c r="P1112" s="249">
        <v>11497771.539999999</v>
      </c>
      <c r="Q1112" s="91">
        <v>0</v>
      </c>
      <c r="R1112" s="91">
        <v>0</v>
      </c>
      <c r="S1112" s="91">
        <v>0</v>
      </c>
      <c r="T1112" s="249">
        <v>1166715032.1900001</v>
      </c>
      <c r="U1112" s="249">
        <v>35268072.119999997</v>
      </c>
      <c r="V1112" s="249">
        <v>558898.12</v>
      </c>
      <c r="W1112" s="249">
        <v>251631.87</v>
      </c>
      <c r="X1112" s="249">
        <v>3045417.67</v>
      </c>
      <c r="Y1112" s="249">
        <v>850986.52</v>
      </c>
      <c r="Z1112" s="249">
        <v>0</v>
      </c>
      <c r="AA1112" s="249">
        <v>0</v>
      </c>
      <c r="AB1112" s="249">
        <v>0</v>
      </c>
      <c r="AC1112" s="330">
        <v>46967278.479999997</v>
      </c>
      <c r="AD1112" s="249">
        <v>4610197.4400000004</v>
      </c>
      <c r="AE1112" s="249">
        <v>52684237.009999998</v>
      </c>
      <c r="AF1112" s="249">
        <v>0</v>
      </c>
      <c r="AG1112" s="249">
        <v>0</v>
      </c>
      <c r="AH1112" s="249">
        <v>0</v>
      </c>
      <c r="AI1112" s="249">
        <v>0</v>
      </c>
      <c r="AJ1112" s="249">
        <v>174071887.28</v>
      </c>
      <c r="AK1112" s="249">
        <v>6219116.3599999994</v>
      </c>
      <c r="AL1112" s="249">
        <v>863840.33</v>
      </c>
      <c r="AM1112" s="91">
        <v>0</v>
      </c>
      <c r="AN1112" s="249">
        <v>44203143.789999999</v>
      </c>
      <c r="AO1112" s="249">
        <v>0</v>
      </c>
      <c r="AP1112" s="249">
        <v>73526.78</v>
      </c>
      <c r="AQ1112" s="249">
        <v>419020.93</v>
      </c>
      <c r="AR1112" s="249">
        <v>0</v>
      </c>
      <c r="AS1112" s="249">
        <v>318308606.50999999</v>
      </c>
      <c r="AT1112" s="249">
        <v>56362282.049999997</v>
      </c>
      <c r="AU1112" s="249">
        <v>4583633.8600000003</v>
      </c>
      <c r="AV1112" s="92">
        <v>45291</v>
      </c>
      <c r="AW1112" t="s">
        <v>11</v>
      </c>
      <c r="AX1112">
        <v>2023</v>
      </c>
      <c r="AY1112" t="s">
        <v>151</v>
      </c>
    </row>
    <row r="1113" spans="1:51" x14ac:dyDescent="0.25">
      <c r="A1113" s="247">
        <v>127</v>
      </c>
      <c r="B1113" s="248" t="s">
        <v>80</v>
      </c>
      <c r="C1113" s="249">
        <v>2399708.19</v>
      </c>
      <c r="D1113" s="249">
        <v>0</v>
      </c>
      <c r="E1113" s="249">
        <v>0</v>
      </c>
      <c r="F1113" s="249">
        <v>0</v>
      </c>
      <c r="G1113" s="249">
        <v>0</v>
      </c>
      <c r="H1113" s="91">
        <v>0</v>
      </c>
      <c r="I1113" s="91">
        <v>0</v>
      </c>
      <c r="J1113" s="249">
        <v>0</v>
      </c>
      <c r="K1113" s="249">
        <v>0</v>
      </c>
      <c r="L1113" s="91">
        <v>0</v>
      </c>
      <c r="M1113" s="249">
        <v>0</v>
      </c>
      <c r="N1113" s="249">
        <v>0</v>
      </c>
      <c r="O1113" s="249">
        <v>0</v>
      </c>
      <c r="P1113" s="249">
        <v>0</v>
      </c>
      <c r="Q1113" s="91">
        <v>0</v>
      </c>
      <c r="R1113" s="91">
        <v>0</v>
      </c>
      <c r="S1113" s="91">
        <v>0</v>
      </c>
      <c r="T1113" s="249">
        <v>0</v>
      </c>
      <c r="U1113" s="249">
        <v>0</v>
      </c>
      <c r="V1113" s="249">
        <v>0</v>
      </c>
      <c r="W1113" s="249">
        <v>0</v>
      </c>
      <c r="X1113" s="249">
        <v>91116.6</v>
      </c>
      <c r="Y1113" s="249">
        <v>0</v>
      </c>
      <c r="Z1113" s="249">
        <v>0</v>
      </c>
      <c r="AA1113" s="249">
        <v>0</v>
      </c>
      <c r="AB1113" s="249">
        <v>0</v>
      </c>
      <c r="AC1113" s="330">
        <v>589657.25</v>
      </c>
      <c r="AD1113" s="249">
        <v>0</v>
      </c>
      <c r="AE1113" s="249">
        <v>0</v>
      </c>
      <c r="AF1113" s="249">
        <v>0</v>
      </c>
      <c r="AG1113" s="249">
        <v>0</v>
      </c>
      <c r="AH1113" s="249">
        <v>0</v>
      </c>
      <c r="AI1113" s="249">
        <v>0</v>
      </c>
      <c r="AJ1113" s="249">
        <v>0</v>
      </c>
      <c r="AK1113" s="249">
        <v>68354.81</v>
      </c>
      <c r="AL1113" s="249">
        <v>0</v>
      </c>
      <c r="AM1113" s="91">
        <v>0</v>
      </c>
      <c r="AN1113" s="249">
        <v>0</v>
      </c>
      <c r="AO1113" s="249">
        <v>0</v>
      </c>
      <c r="AP1113" s="249">
        <v>0</v>
      </c>
      <c r="AQ1113" s="249">
        <v>0</v>
      </c>
      <c r="AR1113" s="249">
        <v>0</v>
      </c>
      <c r="AS1113" s="249">
        <v>680773.85</v>
      </c>
      <c r="AT1113" s="249">
        <v>1718934.34</v>
      </c>
      <c r="AU1113" s="249">
        <v>1650579.53</v>
      </c>
      <c r="AV1113" s="92">
        <v>45291</v>
      </c>
      <c r="AW1113" t="s">
        <v>11</v>
      </c>
      <c r="AX1113">
        <v>2023</v>
      </c>
      <c r="AY1113" t="s">
        <v>186</v>
      </c>
    </row>
    <row r="1114" spans="1:51" x14ac:dyDescent="0.25">
      <c r="A1114" s="247">
        <v>12</v>
      </c>
      <c r="B1114" s="248" t="s">
        <v>81</v>
      </c>
      <c r="C1114" s="249">
        <v>1177659824.3199997</v>
      </c>
      <c r="D1114" s="249">
        <v>1366833.08</v>
      </c>
      <c r="E1114" s="249">
        <v>0</v>
      </c>
      <c r="F1114" s="249">
        <v>0</v>
      </c>
      <c r="G1114" s="249">
        <v>21562804.949999999</v>
      </c>
      <c r="H1114" s="91">
        <v>0</v>
      </c>
      <c r="I1114" s="91">
        <v>0</v>
      </c>
      <c r="J1114" s="249">
        <v>9009233.4500000011</v>
      </c>
      <c r="K1114" s="249">
        <v>27247656.220000003</v>
      </c>
      <c r="L1114" s="91">
        <v>0</v>
      </c>
      <c r="M1114" s="249">
        <v>472222854.77999997</v>
      </c>
      <c r="N1114" s="249">
        <v>243023170.11999997</v>
      </c>
      <c r="O1114" s="249">
        <v>715246024.89999998</v>
      </c>
      <c r="P1114" s="249">
        <v>22530912.420000002</v>
      </c>
      <c r="Q1114" s="91">
        <v>0</v>
      </c>
      <c r="R1114" s="91">
        <v>0</v>
      </c>
      <c r="S1114" s="91">
        <v>0</v>
      </c>
      <c r="T1114" s="249">
        <v>796963465.01999986</v>
      </c>
      <c r="U1114" s="249">
        <v>7721923.5800000001</v>
      </c>
      <c r="V1114" s="249">
        <v>1763686.1400000001</v>
      </c>
      <c r="W1114" s="249">
        <v>804846.7</v>
      </c>
      <c r="X1114" s="249">
        <v>23294854.449999999</v>
      </c>
      <c r="Y1114" s="249">
        <v>2108750.29</v>
      </c>
      <c r="Z1114" s="249">
        <v>0</v>
      </c>
      <c r="AA1114" s="249">
        <v>27218118.68</v>
      </c>
      <c r="AB1114" s="249">
        <v>0</v>
      </c>
      <c r="AC1114" s="330">
        <v>57724210.129999995</v>
      </c>
      <c r="AD1114" s="249">
        <v>23883094.150000002</v>
      </c>
      <c r="AE1114" s="249">
        <v>650527.72</v>
      </c>
      <c r="AF1114" s="249">
        <v>0</v>
      </c>
      <c r="AG1114" s="249">
        <v>0</v>
      </c>
      <c r="AH1114" s="249">
        <v>0</v>
      </c>
      <c r="AI1114" s="249">
        <v>0</v>
      </c>
      <c r="AJ1114" s="249">
        <v>184244582.20000002</v>
      </c>
      <c r="AK1114" s="249">
        <v>27179905.66</v>
      </c>
      <c r="AL1114" s="249">
        <v>1735596.77</v>
      </c>
      <c r="AM1114" s="91">
        <v>0</v>
      </c>
      <c r="AN1114" s="249">
        <v>17289916.09</v>
      </c>
      <c r="AO1114" s="249">
        <v>1275388.5900000001</v>
      </c>
      <c r="AP1114" s="249">
        <v>2614120.64</v>
      </c>
      <c r="AQ1114" s="249">
        <v>1175017.3500000001</v>
      </c>
      <c r="AR1114" s="249">
        <v>0</v>
      </c>
      <c r="AS1114" s="249">
        <v>329414594.04000002</v>
      </c>
      <c r="AT1114" s="249">
        <v>51281765.18</v>
      </c>
      <c r="AU1114" s="249">
        <v>11820.08</v>
      </c>
      <c r="AV1114" s="92">
        <v>45291</v>
      </c>
      <c r="AW1114" t="s">
        <v>11</v>
      </c>
      <c r="AX1114">
        <v>2023</v>
      </c>
      <c r="AY1114" t="s">
        <v>152</v>
      </c>
    </row>
    <row r="1115" spans="1:51" x14ac:dyDescent="0.25">
      <c r="A1115" s="247">
        <v>74</v>
      </c>
      <c r="B1115" s="248" t="s">
        <v>82</v>
      </c>
      <c r="C1115" s="249">
        <v>6831104746.250001</v>
      </c>
      <c r="D1115" s="249">
        <v>41407415.829999998</v>
      </c>
      <c r="E1115" s="249">
        <v>0</v>
      </c>
      <c r="F1115" s="249">
        <v>0</v>
      </c>
      <c r="G1115" s="249">
        <v>7635740.7200000007</v>
      </c>
      <c r="H1115" s="91">
        <v>0</v>
      </c>
      <c r="I1115" s="91">
        <v>0</v>
      </c>
      <c r="J1115" s="249">
        <v>49848992.25</v>
      </c>
      <c r="K1115" s="249">
        <v>18893207.650000002</v>
      </c>
      <c r="L1115" s="91">
        <v>0</v>
      </c>
      <c r="M1115" s="249">
        <v>4064435990.9900002</v>
      </c>
      <c r="N1115" s="249">
        <v>1568724014.6200001</v>
      </c>
      <c r="O1115" s="249">
        <v>5633160005.6100006</v>
      </c>
      <c r="P1115" s="249">
        <v>53319651.710000001</v>
      </c>
      <c r="Q1115" s="91">
        <v>0</v>
      </c>
      <c r="R1115" s="91">
        <v>0</v>
      </c>
      <c r="S1115" s="91">
        <v>0</v>
      </c>
      <c r="T1115" s="249">
        <v>5804265013.7700005</v>
      </c>
      <c r="U1115" s="249">
        <v>2627124.36</v>
      </c>
      <c r="V1115" s="249">
        <v>2252326.9500000002</v>
      </c>
      <c r="W1115" s="249">
        <v>2043472.49</v>
      </c>
      <c r="X1115" s="249">
        <v>38150087.939999998</v>
      </c>
      <c r="Y1115" s="249">
        <v>3154859.14</v>
      </c>
      <c r="Z1115" s="249">
        <v>0</v>
      </c>
      <c r="AA1115" s="249">
        <v>423413002.21000004</v>
      </c>
      <c r="AB1115" s="249">
        <v>6047191.8500000006</v>
      </c>
      <c r="AC1115" s="330">
        <v>337488135.13</v>
      </c>
      <c r="AD1115" s="249">
        <v>4146099.71</v>
      </c>
      <c r="AE1115" s="249">
        <v>8029325.5</v>
      </c>
      <c r="AF1115" s="249">
        <v>0</v>
      </c>
      <c r="AG1115" s="249">
        <v>0</v>
      </c>
      <c r="AH1115" s="249">
        <v>81326519.930000007</v>
      </c>
      <c r="AI1115" s="249">
        <v>0</v>
      </c>
      <c r="AJ1115" s="249">
        <v>52839454.440000005</v>
      </c>
      <c r="AK1115" s="249">
        <v>312931.36</v>
      </c>
      <c r="AL1115" s="249">
        <v>2982278.55</v>
      </c>
      <c r="AM1115" s="91">
        <v>0</v>
      </c>
      <c r="AN1115" s="249">
        <v>54782896.899999999</v>
      </c>
      <c r="AO1115" s="249">
        <v>1094195.6199999999</v>
      </c>
      <c r="AP1115" s="249">
        <v>5491469.1699999999</v>
      </c>
      <c r="AQ1115" s="249">
        <v>0</v>
      </c>
      <c r="AR1115" s="249">
        <v>0</v>
      </c>
      <c r="AS1115" s="249">
        <v>961517599.6500001</v>
      </c>
      <c r="AT1115" s="249">
        <v>65322132.829999991</v>
      </c>
      <c r="AU1115" s="249">
        <v>658361.23</v>
      </c>
      <c r="AV1115" s="92">
        <v>45291</v>
      </c>
      <c r="AW1115" t="s">
        <v>11</v>
      </c>
      <c r="AX1115">
        <v>2023</v>
      </c>
      <c r="AY1115" t="s">
        <v>148</v>
      </c>
    </row>
    <row r="1116" spans="1:51" x14ac:dyDescent="0.25">
      <c r="A1116" s="247">
        <v>71</v>
      </c>
      <c r="B1116" s="248" t="s">
        <v>83</v>
      </c>
      <c r="C1116" s="249">
        <v>347337333.94999999</v>
      </c>
      <c r="D1116" s="249">
        <v>0</v>
      </c>
      <c r="E1116" s="249">
        <v>0</v>
      </c>
      <c r="F1116" s="249">
        <v>0</v>
      </c>
      <c r="G1116" s="249">
        <v>527642.74</v>
      </c>
      <c r="H1116" s="91">
        <v>0</v>
      </c>
      <c r="I1116" s="91">
        <v>0</v>
      </c>
      <c r="J1116" s="249">
        <v>0</v>
      </c>
      <c r="K1116" s="249">
        <v>275860.25</v>
      </c>
      <c r="L1116" s="91">
        <v>0</v>
      </c>
      <c r="M1116" s="249">
        <v>5495005.46</v>
      </c>
      <c r="N1116" s="249">
        <v>59753716.409999996</v>
      </c>
      <c r="O1116" s="249">
        <v>65248721.869999997</v>
      </c>
      <c r="P1116" s="249">
        <v>2246521.52</v>
      </c>
      <c r="Q1116" s="91">
        <v>0</v>
      </c>
      <c r="R1116" s="91">
        <v>0</v>
      </c>
      <c r="S1116" s="91">
        <v>0</v>
      </c>
      <c r="T1116" s="249">
        <v>68298746.379999995</v>
      </c>
      <c r="U1116" s="249">
        <v>706816.73</v>
      </c>
      <c r="V1116" s="249">
        <v>0</v>
      </c>
      <c r="W1116" s="249">
        <v>0</v>
      </c>
      <c r="X1116" s="249">
        <v>0</v>
      </c>
      <c r="Y1116" s="249">
        <v>43503465.060000002</v>
      </c>
      <c r="Z1116" s="249">
        <v>0</v>
      </c>
      <c r="AA1116" s="249">
        <v>46979441.850000001</v>
      </c>
      <c r="AB1116" s="249">
        <v>0</v>
      </c>
      <c r="AC1116" s="330">
        <v>13308585.550000001</v>
      </c>
      <c r="AD1116" s="249">
        <v>109382591.45999999</v>
      </c>
      <c r="AE1116" s="249">
        <v>24399.4</v>
      </c>
      <c r="AF1116" s="249">
        <v>0</v>
      </c>
      <c r="AG1116" s="249">
        <v>0</v>
      </c>
      <c r="AH1116" s="249">
        <v>0</v>
      </c>
      <c r="AI1116" s="249">
        <v>0</v>
      </c>
      <c r="AJ1116" s="249">
        <v>37339586.890000001</v>
      </c>
      <c r="AK1116" s="249">
        <v>282191.62</v>
      </c>
      <c r="AL1116" s="249">
        <v>1325243.3899999999</v>
      </c>
      <c r="AM1116" s="91">
        <v>0</v>
      </c>
      <c r="AN1116" s="249">
        <v>6069314.7199999997</v>
      </c>
      <c r="AO1116" s="249">
        <v>0</v>
      </c>
      <c r="AP1116" s="249">
        <v>491554.11</v>
      </c>
      <c r="AQ1116" s="249">
        <v>0</v>
      </c>
      <c r="AR1116" s="249">
        <v>0</v>
      </c>
      <c r="AS1116" s="249">
        <v>251244886.94</v>
      </c>
      <c r="AT1116" s="249">
        <v>27793700.629999999</v>
      </c>
      <c r="AU1116" s="249">
        <v>19625396.789999999</v>
      </c>
      <c r="AV1116" s="92">
        <v>45291</v>
      </c>
      <c r="AW1116" t="s">
        <v>11</v>
      </c>
      <c r="AX1116">
        <v>2023</v>
      </c>
      <c r="AY1116" t="s">
        <v>161</v>
      </c>
    </row>
    <row r="1117" spans="1:51" x14ac:dyDescent="0.25">
      <c r="A1117" s="247">
        <v>91</v>
      </c>
      <c r="B1117" s="248" t="s">
        <v>106</v>
      </c>
      <c r="C1117" s="249">
        <v>2045328.4100000001</v>
      </c>
      <c r="D1117" s="249">
        <v>1256182.74</v>
      </c>
      <c r="E1117" s="249">
        <v>0</v>
      </c>
      <c r="F1117" s="249">
        <v>0</v>
      </c>
      <c r="G1117" s="249">
        <v>0</v>
      </c>
      <c r="H1117" s="91">
        <v>0</v>
      </c>
      <c r="I1117" s="91">
        <v>0</v>
      </c>
      <c r="J1117" s="249">
        <v>0</v>
      </c>
      <c r="K1117" s="249">
        <v>0</v>
      </c>
      <c r="L1117" s="91">
        <v>0</v>
      </c>
      <c r="M1117" s="249">
        <v>0</v>
      </c>
      <c r="N1117" s="249">
        <v>0</v>
      </c>
      <c r="O1117" s="249">
        <v>0</v>
      </c>
      <c r="P1117" s="249">
        <v>442182.26</v>
      </c>
      <c r="Q1117" s="91">
        <v>0</v>
      </c>
      <c r="R1117" s="91">
        <v>0</v>
      </c>
      <c r="S1117" s="91">
        <v>0</v>
      </c>
      <c r="T1117" s="249">
        <v>1698365</v>
      </c>
      <c r="U1117" s="249">
        <v>0</v>
      </c>
      <c r="V1117" s="249">
        <v>0</v>
      </c>
      <c r="W1117" s="249">
        <v>0</v>
      </c>
      <c r="X1117" s="249">
        <v>0</v>
      </c>
      <c r="Y1117" s="249">
        <v>0</v>
      </c>
      <c r="Z1117" s="249">
        <v>0</v>
      </c>
      <c r="AA1117" s="249">
        <v>0</v>
      </c>
      <c r="AB1117" s="249">
        <v>0</v>
      </c>
      <c r="AC1117" s="330">
        <v>0</v>
      </c>
      <c r="AD1117" s="249">
        <v>294531.20000000001</v>
      </c>
      <c r="AE1117" s="249">
        <v>7357.5</v>
      </c>
      <c r="AF1117" s="249">
        <v>0</v>
      </c>
      <c r="AG1117" s="249">
        <v>0</v>
      </c>
      <c r="AH1117" s="249">
        <v>0</v>
      </c>
      <c r="AI1117" s="249">
        <v>0</v>
      </c>
      <c r="AJ1117" s="249">
        <v>0</v>
      </c>
      <c r="AK1117" s="249">
        <v>21771.71</v>
      </c>
      <c r="AL1117" s="249">
        <v>0</v>
      </c>
      <c r="AM1117" s="91">
        <v>0</v>
      </c>
      <c r="AN1117" s="249">
        <v>500</v>
      </c>
      <c r="AO1117" s="249">
        <v>0</v>
      </c>
      <c r="AP1117" s="249">
        <v>2000</v>
      </c>
      <c r="AQ1117" s="249">
        <v>0</v>
      </c>
      <c r="AR1117" s="249">
        <v>0</v>
      </c>
      <c r="AS1117" s="249">
        <v>301888.7</v>
      </c>
      <c r="AT1117" s="249">
        <v>45074.71</v>
      </c>
      <c r="AU1117" s="249">
        <v>20803</v>
      </c>
      <c r="AV1117" s="92">
        <v>45291</v>
      </c>
      <c r="AW1117" t="s">
        <v>11</v>
      </c>
      <c r="AX1117">
        <v>2023</v>
      </c>
      <c r="AY1117" t="s">
        <v>192</v>
      </c>
    </row>
    <row r="1118" spans="1:51" x14ac:dyDescent="0.25">
      <c r="A1118" s="247">
        <v>73</v>
      </c>
      <c r="B1118" s="248" t="s">
        <v>84</v>
      </c>
      <c r="C1118" s="249">
        <v>248338279</v>
      </c>
      <c r="D1118" s="249">
        <v>185835.4</v>
      </c>
      <c r="E1118" s="249">
        <v>0</v>
      </c>
      <c r="F1118" s="249">
        <v>0</v>
      </c>
      <c r="G1118" s="249">
        <v>0</v>
      </c>
      <c r="H1118" s="91">
        <v>0</v>
      </c>
      <c r="I1118" s="91">
        <v>0</v>
      </c>
      <c r="J1118" s="249">
        <v>0</v>
      </c>
      <c r="K1118" s="249">
        <v>1324327.1499999999</v>
      </c>
      <c r="L1118" s="91">
        <v>0</v>
      </c>
      <c r="M1118" s="249">
        <v>395000.72</v>
      </c>
      <c r="N1118" s="249">
        <v>1039712.96</v>
      </c>
      <c r="O1118" s="249">
        <v>1434713.68</v>
      </c>
      <c r="P1118" s="249">
        <v>25104.95</v>
      </c>
      <c r="Q1118" s="91">
        <v>0</v>
      </c>
      <c r="R1118" s="91">
        <v>0</v>
      </c>
      <c r="S1118" s="91">
        <v>0</v>
      </c>
      <c r="T1118" s="249">
        <v>2969981.1799999997</v>
      </c>
      <c r="U1118" s="249">
        <v>352788.53</v>
      </c>
      <c r="V1118" s="249">
        <v>0</v>
      </c>
      <c r="W1118" s="249">
        <v>0</v>
      </c>
      <c r="X1118" s="249">
        <v>25131.42</v>
      </c>
      <c r="Y1118" s="249">
        <v>6931635.3499999996</v>
      </c>
      <c r="Z1118" s="249">
        <v>0</v>
      </c>
      <c r="AA1118" s="249">
        <v>1972173.05</v>
      </c>
      <c r="AB1118" s="249">
        <v>0</v>
      </c>
      <c r="AC1118" s="330">
        <v>914162.32</v>
      </c>
      <c r="AD1118" s="249">
        <v>59426315.359999999</v>
      </c>
      <c r="AE1118" s="249">
        <v>35827.96</v>
      </c>
      <c r="AF1118" s="249">
        <v>0</v>
      </c>
      <c r="AG1118" s="249">
        <v>0</v>
      </c>
      <c r="AH1118" s="249">
        <v>69381325.319999993</v>
      </c>
      <c r="AI1118" s="249">
        <v>0</v>
      </c>
      <c r="AJ1118" s="249">
        <v>25039075.16</v>
      </c>
      <c r="AK1118" s="249">
        <v>568474.53</v>
      </c>
      <c r="AL1118" s="249">
        <v>0</v>
      </c>
      <c r="AM1118" s="91">
        <v>0</v>
      </c>
      <c r="AN1118" s="249">
        <v>19401008.600000001</v>
      </c>
      <c r="AO1118" s="249">
        <v>1309479.73</v>
      </c>
      <c r="AP1118" s="249">
        <v>5671.8</v>
      </c>
      <c r="AQ1118" s="249">
        <v>0</v>
      </c>
      <c r="AR1118" s="249">
        <v>0</v>
      </c>
      <c r="AS1118" s="249">
        <v>164078434.47</v>
      </c>
      <c r="AT1118" s="249">
        <v>81289863.349999994</v>
      </c>
      <c r="AU1118" s="249">
        <v>60005228.689999998</v>
      </c>
      <c r="AV1118" s="92">
        <v>45291</v>
      </c>
      <c r="AW1118" t="s">
        <v>11</v>
      </c>
      <c r="AX1118">
        <v>2023</v>
      </c>
      <c r="AY1118" t="s">
        <v>190</v>
      </c>
    </row>
    <row r="1119" spans="1:51" x14ac:dyDescent="0.25">
      <c r="A1119" s="247">
        <v>46</v>
      </c>
      <c r="B1119" s="248" t="s">
        <v>85</v>
      </c>
      <c r="C1119" s="249">
        <v>36018307.899999999</v>
      </c>
      <c r="D1119" s="249">
        <v>125684.39</v>
      </c>
      <c r="E1119" s="249">
        <v>0</v>
      </c>
      <c r="F1119" s="249">
        <v>0</v>
      </c>
      <c r="G1119" s="249">
        <v>0</v>
      </c>
      <c r="H1119" s="91">
        <v>0</v>
      </c>
      <c r="I1119" s="91">
        <v>0</v>
      </c>
      <c r="J1119" s="249">
        <v>1312322.51</v>
      </c>
      <c r="K1119" s="249">
        <v>1415011.16</v>
      </c>
      <c r="L1119" s="91">
        <v>0</v>
      </c>
      <c r="M1119" s="249">
        <v>13222380.309999999</v>
      </c>
      <c r="N1119" s="249">
        <v>0</v>
      </c>
      <c r="O1119" s="249">
        <v>13222380.309999999</v>
      </c>
      <c r="P1119" s="249">
        <v>759957.69000000006</v>
      </c>
      <c r="Q1119" s="91">
        <v>0</v>
      </c>
      <c r="R1119" s="91">
        <v>0</v>
      </c>
      <c r="S1119" s="91">
        <v>0</v>
      </c>
      <c r="T1119" s="249">
        <v>16835356.059999999</v>
      </c>
      <c r="U1119" s="249">
        <v>1416861.48</v>
      </c>
      <c r="V1119" s="249">
        <v>539049.56999999995</v>
      </c>
      <c r="W1119" s="249">
        <v>450286.13</v>
      </c>
      <c r="X1119" s="249">
        <v>70800</v>
      </c>
      <c r="Y1119" s="249">
        <v>634595.70000000007</v>
      </c>
      <c r="Z1119" s="249">
        <v>0</v>
      </c>
      <c r="AA1119" s="249">
        <v>0</v>
      </c>
      <c r="AB1119" s="249">
        <v>0</v>
      </c>
      <c r="AC1119" s="330">
        <v>10494800.930000002</v>
      </c>
      <c r="AD1119" s="249">
        <v>0</v>
      </c>
      <c r="AE1119" s="249">
        <v>34993.599999999999</v>
      </c>
      <c r="AF1119" s="249">
        <v>0</v>
      </c>
      <c r="AG1119" s="249">
        <v>0</v>
      </c>
      <c r="AH1119" s="249">
        <v>0</v>
      </c>
      <c r="AI1119" s="249">
        <v>0</v>
      </c>
      <c r="AJ1119" s="249">
        <v>101580.76000000001</v>
      </c>
      <c r="AK1119" s="249">
        <v>4296024.43</v>
      </c>
      <c r="AL1119" s="249">
        <v>131898.34</v>
      </c>
      <c r="AM1119" s="91">
        <v>0</v>
      </c>
      <c r="AN1119" s="249">
        <v>790339.46</v>
      </c>
      <c r="AO1119" s="249">
        <v>0</v>
      </c>
      <c r="AP1119" s="249">
        <v>22500.84</v>
      </c>
      <c r="AQ1119" s="249">
        <v>0</v>
      </c>
      <c r="AR1119" s="249">
        <v>0</v>
      </c>
      <c r="AS1119" s="249">
        <v>13742968.170000002</v>
      </c>
      <c r="AT1119" s="249">
        <v>5439983.669999999</v>
      </c>
      <c r="AU1119" s="249">
        <v>199220.6</v>
      </c>
      <c r="AV1119" s="92">
        <v>45291</v>
      </c>
      <c r="AW1119" t="s">
        <v>11</v>
      </c>
      <c r="AX1119">
        <v>2023</v>
      </c>
      <c r="AY1119" t="s">
        <v>176</v>
      </c>
    </row>
    <row r="1120" spans="1:51" x14ac:dyDescent="0.25">
      <c r="A1120" s="247">
        <v>51</v>
      </c>
      <c r="B1120" s="248" t="s">
        <v>86</v>
      </c>
      <c r="C1120" s="249">
        <v>19483080.420000002</v>
      </c>
      <c r="D1120" s="249">
        <v>30349.7</v>
      </c>
      <c r="E1120" s="249">
        <v>0</v>
      </c>
      <c r="F1120" s="249">
        <v>0</v>
      </c>
      <c r="G1120" s="249">
        <v>0</v>
      </c>
      <c r="H1120" s="91">
        <v>0</v>
      </c>
      <c r="I1120" s="91">
        <v>0</v>
      </c>
      <c r="J1120" s="249">
        <v>31896.850000000002</v>
      </c>
      <c r="K1120" s="249">
        <v>588904.18000000005</v>
      </c>
      <c r="L1120" s="91">
        <v>0</v>
      </c>
      <c r="M1120" s="249">
        <v>2437244.6399999997</v>
      </c>
      <c r="N1120" s="249">
        <v>549216.92000000004</v>
      </c>
      <c r="O1120" s="249">
        <v>2986461.5599999996</v>
      </c>
      <c r="P1120" s="249">
        <v>176148.29</v>
      </c>
      <c r="Q1120" s="91">
        <v>0</v>
      </c>
      <c r="R1120" s="91">
        <v>0</v>
      </c>
      <c r="S1120" s="91">
        <v>0</v>
      </c>
      <c r="T1120" s="249">
        <v>3813760.58</v>
      </c>
      <c r="U1120" s="249">
        <v>375015.88</v>
      </c>
      <c r="V1120" s="249">
        <v>77625.11</v>
      </c>
      <c r="W1120" s="249">
        <v>27146.03</v>
      </c>
      <c r="X1120" s="249">
        <v>336653.54</v>
      </c>
      <c r="Y1120" s="249">
        <v>9279.3799999999992</v>
      </c>
      <c r="Z1120" s="249">
        <v>0</v>
      </c>
      <c r="AA1120" s="249">
        <v>0</v>
      </c>
      <c r="AB1120" s="249">
        <v>0</v>
      </c>
      <c r="AC1120" s="330">
        <v>301547.67000000004</v>
      </c>
      <c r="AD1120" s="249">
        <v>431371.52000000002</v>
      </c>
      <c r="AE1120" s="249">
        <v>134515.67000000001</v>
      </c>
      <c r="AF1120" s="249">
        <v>0</v>
      </c>
      <c r="AG1120" s="249">
        <v>0</v>
      </c>
      <c r="AH1120" s="249">
        <v>3744.91</v>
      </c>
      <c r="AI1120" s="249">
        <v>0</v>
      </c>
      <c r="AJ1120" s="249">
        <v>633907.54</v>
      </c>
      <c r="AK1120" s="249">
        <v>1723736.82</v>
      </c>
      <c r="AL1120" s="249">
        <v>236234.7</v>
      </c>
      <c r="AM1120" s="91">
        <v>0</v>
      </c>
      <c r="AN1120" s="249">
        <v>1152776.5900000001</v>
      </c>
      <c r="AO1120" s="249">
        <v>0</v>
      </c>
      <c r="AP1120" s="249">
        <v>28640</v>
      </c>
      <c r="AQ1120" s="249">
        <v>0</v>
      </c>
      <c r="AR1120" s="249">
        <v>0</v>
      </c>
      <c r="AS1120" s="249">
        <v>2330807.25</v>
      </c>
      <c r="AT1120" s="249">
        <v>13338512.59</v>
      </c>
      <c r="AU1120" s="249">
        <v>10197124.48</v>
      </c>
      <c r="AV1120" s="92">
        <v>45291</v>
      </c>
      <c r="AW1120" t="s">
        <v>11</v>
      </c>
      <c r="AX1120">
        <v>2023</v>
      </c>
      <c r="AY1120" t="s">
        <v>179</v>
      </c>
    </row>
    <row r="1121" spans="1:51" x14ac:dyDescent="0.25">
      <c r="A1121" s="247">
        <v>117</v>
      </c>
      <c r="B1121" s="248" t="s">
        <v>87</v>
      </c>
      <c r="C1121" s="249">
        <v>1167293240.27</v>
      </c>
      <c r="D1121" s="249">
        <v>1261721.97</v>
      </c>
      <c r="E1121" s="249">
        <v>0</v>
      </c>
      <c r="F1121" s="249">
        <v>0</v>
      </c>
      <c r="G1121" s="249">
        <v>663598.61</v>
      </c>
      <c r="H1121" s="91">
        <v>0</v>
      </c>
      <c r="I1121" s="91">
        <v>0</v>
      </c>
      <c r="J1121" s="249">
        <v>1556148.39</v>
      </c>
      <c r="K1121" s="249">
        <v>13138698.83</v>
      </c>
      <c r="L1121" s="91">
        <v>0</v>
      </c>
      <c r="M1121" s="249">
        <v>265474508.16999999</v>
      </c>
      <c r="N1121" s="249">
        <v>319669042.47999996</v>
      </c>
      <c r="O1121" s="249">
        <v>585143550.64999998</v>
      </c>
      <c r="P1121" s="249">
        <v>7246969.3899999997</v>
      </c>
      <c r="Q1121" s="91">
        <v>0</v>
      </c>
      <c r="R1121" s="91">
        <v>0</v>
      </c>
      <c r="S1121" s="91">
        <v>0</v>
      </c>
      <c r="T1121" s="249">
        <v>609010687.83999991</v>
      </c>
      <c r="U1121" s="249">
        <v>40902175.160000004</v>
      </c>
      <c r="V1121" s="249">
        <v>2960092.14</v>
      </c>
      <c r="W1121" s="249">
        <v>2499392.48</v>
      </c>
      <c r="X1121" s="249">
        <v>3852759.41</v>
      </c>
      <c r="Y1121" s="249">
        <v>85656813.710000008</v>
      </c>
      <c r="Z1121" s="249">
        <v>0</v>
      </c>
      <c r="AA1121" s="249">
        <v>0</v>
      </c>
      <c r="AB1121" s="249">
        <v>0</v>
      </c>
      <c r="AC1121" s="330">
        <v>89693085.960000008</v>
      </c>
      <c r="AD1121" s="249">
        <v>66921783.819999993</v>
      </c>
      <c r="AE1121" s="249">
        <v>17319145.489999998</v>
      </c>
      <c r="AF1121" s="249">
        <v>0</v>
      </c>
      <c r="AG1121" s="249">
        <v>0</v>
      </c>
      <c r="AH1121" s="249">
        <v>0</v>
      </c>
      <c r="AI1121" s="249">
        <v>0</v>
      </c>
      <c r="AJ1121" s="249">
        <v>172220779.20000002</v>
      </c>
      <c r="AK1121" s="249">
        <v>10338297.619999999</v>
      </c>
      <c r="AL1121" s="249">
        <v>5870205.8899999997</v>
      </c>
      <c r="AM1121" s="91">
        <v>0</v>
      </c>
      <c r="AN1121" s="249">
        <v>14784354.25</v>
      </c>
      <c r="AO1121" s="249">
        <v>0</v>
      </c>
      <c r="AP1121" s="249">
        <v>542190.97000000009</v>
      </c>
      <c r="AQ1121" s="249">
        <v>0</v>
      </c>
      <c r="AR1121" s="249">
        <v>0</v>
      </c>
      <c r="AS1121" s="249">
        <v>482026027.37</v>
      </c>
      <c r="AT1121" s="249">
        <v>76256525.060000002</v>
      </c>
      <c r="AU1121" s="249">
        <v>44721476.329999998</v>
      </c>
      <c r="AV1121" s="92">
        <v>45291</v>
      </c>
      <c r="AW1121" t="s">
        <v>11</v>
      </c>
      <c r="AX1121">
        <v>2023</v>
      </c>
      <c r="AY1121" t="s">
        <v>155</v>
      </c>
    </row>
    <row r="1122" spans="1:51" x14ac:dyDescent="0.25">
      <c r="A1122" s="247">
        <v>78</v>
      </c>
      <c r="B1122" s="248" t="s">
        <v>88</v>
      </c>
      <c r="C1122" s="249">
        <v>3228989.07</v>
      </c>
      <c r="D1122" s="249">
        <v>3730.14</v>
      </c>
      <c r="E1122" s="249">
        <v>0</v>
      </c>
      <c r="F1122" s="249">
        <v>0</v>
      </c>
      <c r="G1122" s="249">
        <v>486.02</v>
      </c>
      <c r="H1122" s="91">
        <v>0</v>
      </c>
      <c r="I1122" s="91">
        <v>0</v>
      </c>
      <c r="J1122" s="249">
        <v>8429.6299999999992</v>
      </c>
      <c r="K1122" s="249">
        <v>30021.599999999999</v>
      </c>
      <c r="L1122" s="91">
        <v>0</v>
      </c>
      <c r="M1122" s="249">
        <v>0</v>
      </c>
      <c r="N1122" s="249">
        <v>0</v>
      </c>
      <c r="O1122" s="249">
        <v>0</v>
      </c>
      <c r="P1122" s="249">
        <v>34720.83</v>
      </c>
      <c r="Q1122" s="91">
        <v>0</v>
      </c>
      <c r="R1122" s="91">
        <v>0</v>
      </c>
      <c r="S1122" s="91">
        <v>0</v>
      </c>
      <c r="T1122" s="249">
        <v>77388.22</v>
      </c>
      <c r="U1122" s="249">
        <v>20813.87</v>
      </c>
      <c r="V1122" s="249">
        <v>14282.83</v>
      </c>
      <c r="W1122" s="249">
        <v>0</v>
      </c>
      <c r="X1122" s="249">
        <v>0</v>
      </c>
      <c r="Y1122" s="249">
        <v>0</v>
      </c>
      <c r="Z1122" s="249">
        <v>0</v>
      </c>
      <c r="AA1122" s="249">
        <v>1253918.6399999999</v>
      </c>
      <c r="AB1122" s="249">
        <v>0</v>
      </c>
      <c r="AC1122" s="330">
        <v>361285.91</v>
      </c>
      <c r="AD1122" s="249">
        <v>0</v>
      </c>
      <c r="AE1122" s="249">
        <v>15150</v>
      </c>
      <c r="AF1122" s="249">
        <v>0</v>
      </c>
      <c r="AG1122" s="249">
        <v>0</v>
      </c>
      <c r="AH1122" s="249">
        <v>0</v>
      </c>
      <c r="AI1122" s="249">
        <v>0</v>
      </c>
      <c r="AJ1122" s="249">
        <v>0</v>
      </c>
      <c r="AK1122" s="249">
        <v>929835.34</v>
      </c>
      <c r="AL1122" s="249">
        <v>5780.39</v>
      </c>
      <c r="AM1122" s="91">
        <v>0</v>
      </c>
      <c r="AN1122" s="249">
        <v>58285.5</v>
      </c>
      <c r="AO1122" s="249">
        <v>0</v>
      </c>
      <c r="AP1122" s="249">
        <v>2500</v>
      </c>
      <c r="AQ1122" s="249">
        <v>0</v>
      </c>
      <c r="AR1122" s="249">
        <v>0</v>
      </c>
      <c r="AS1122" s="249">
        <v>1665451.2499999998</v>
      </c>
      <c r="AT1122" s="249">
        <v>1486149.6</v>
      </c>
      <c r="AU1122" s="249">
        <v>489748.37</v>
      </c>
      <c r="AV1122" s="92">
        <v>45291</v>
      </c>
      <c r="AW1122" t="s">
        <v>11</v>
      </c>
      <c r="AX1122">
        <v>2023</v>
      </c>
      <c r="AY1122" t="s">
        <v>185</v>
      </c>
    </row>
    <row r="1123" spans="1:51" x14ac:dyDescent="0.25">
      <c r="A1123" s="247">
        <v>80</v>
      </c>
      <c r="B1123" s="248" t="s">
        <v>89</v>
      </c>
      <c r="C1123" s="249">
        <v>1935873883.3100002</v>
      </c>
      <c r="D1123" s="249">
        <v>1612218.62</v>
      </c>
      <c r="E1123" s="249">
        <v>0</v>
      </c>
      <c r="F1123" s="249">
        <v>0</v>
      </c>
      <c r="G1123" s="249">
        <v>2991781.08</v>
      </c>
      <c r="H1123" s="91">
        <v>0</v>
      </c>
      <c r="I1123" s="91">
        <v>0</v>
      </c>
      <c r="J1123" s="249">
        <v>2101036.4899999998</v>
      </c>
      <c r="K1123" s="249">
        <v>15661111.200000001</v>
      </c>
      <c r="L1123" s="91">
        <v>0</v>
      </c>
      <c r="M1123" s="249">
        <v>341655972.58999997</v>
      </c>
      <c r="N1123" s="249">
        <v>1084509097</v>
      </c>
      <c r="O1123" s="249">
        <v>1426165069.5899999</v>
      </c>
      <c r="P1123" s="249">
        <v>16545313.4</v>
      </c>
      <c r="Q1123" s="91">
        <v>0</v>
      </c>
      <c r="R1123" s="91">
        <v>0</v>
      </c>
      <c r="S1123" s="91">
        <v>0</v>
      </c>
      <c r="T1123" s="249">
        <v>1465076530.3800001</v>
      </c>
      <c r="U1123" s="249">
        <v>14721889.800000001</v>
      </c>
      <c r="V1123" s="249">
        <v>3537570.44</v>
      </c>
      <c r="W1123" s="249">
        <v>2470099.61</v>
      </c>
      <c r="X1123" s="249">
        <v>10689468.859999999</v>
      </c>
      <c r="Y1123" s="249">
        <v>9968208.790000001</v>
      </c>
      <c r="Z1123" s="249">
        <v>0</v>
      </c>
      <c r="AA1123" s="249">
        <v>0</v>
      </c>
      <c r="AB1123" s="249">
        <v>0</v>
      </c>
      <c r="AC1123" s="330">
        <v>160804799.75999999</v>
      </c>
      <c r="AD1123" s="249">
        <v>45057004.68</v>
      </c>
      <c r="AE1123" s="249">
        <v>3328515.88</v>
      </c>
      <c r="AF1123" s="249">
        <v>0</v>
      </c>
      <c r="AG1123" s="249">
        <v>0</v>
      </c>
      <c r="AH1123" s="249">
        <v>0</v>
      </c>
      <c r="AI1123" s="249">
        <v>0</v>
      </c>
      <c r="AJ1123" s="249">
        <v>91393021</v>
      </c>
      <c r="AK1123" s="249">
        <v>18151680.100000001</v>
      </c>
      <c r="AL1123" s="249">
        <v>11242857.09</v>
      </c>
      <c r="AM1123" s="91">
        <v>0</v>
      </c>
      <c r="AN1123" s="249">
        <v>23295015.77</v>
      </c>
      <c r="AO1123" s="249">
        <v>0</v>
      </c>
      <c r="AP1123" s="249">
        <v>1806318.89</v>
      </c>
      <c r="AQ1123" s="249">
        <v>0</v>
      </c>
      <c r="AR1123" s="249">
        <v>0</v>
      </c>
      <c r="AS1123" s="249">
        <v>341970578.81999999</v>
      </c>
      <c r="AT1123" s="249">
        <v>128826774.11</v>
      </c>
      <c r="AU1123" s="249">
        <v>74330902.260000005</v>
      </c>
      <c r="AV1123" s="92">
        <v>45291</v>
      </c>
      <c r="AW1123" t="s">
        <v>11</v>
      </c>
      <c r="AX1123">
        <v>2023</v>
      </c>
      <c r="AY1123" t="s">
        <v>288</v>
      </c>
    </row>
    <row r="1124" spans="1:51" x14ac:dyDescent="0.25">
      <c r="A1124" s="247">
        <v>2</v>
      </c>
      <c r="B1124" s="248" t="s">
        <v>90</v>
      </c>
      <c r="C1124" s="249">
        <v>58382049.530000001</v>
      </c>
      <c r="D1124" s="249">
        <v>51263.97</v>
      </c>
      <c r="E1124" s="249">
        <v>0</v>
      </c>
      <c r="F1124" s="249">
        <v>0</v>
      </c>
      <c r="G1124" s="249">
        <v>224377.30000000002</v>
      </c>
      <c r="H1124" s="91">
        <v>0</v>
      </c>
      <c r="I1124" s="91">
        <v>0</v>
      </c>
      <c r="J1124" s="249">
        <v>6246.88</v>
      </c>
      <c r="K1124" s="249">
        <v>137386.26999999999</v>
      </c>
      <c r="L1124" s="91">
        <v>0</v>
      </c>
      <c r="M1124" s="249">
        <v>589146.25</v>
      </c>
      <c r="N1124" s="249">
        <v>10772669.710000001</v>
      </c>
      <c r="O1124" s="249">
        <v>11361815.960000001</v>
      </c>
      <c r="P1124" s="249">
        <v>2267083.9300000002</v>
      </c>
      <c r="Q1124" s="91">
        <v>0</v>
      </c>
      <c r="R1124" s="91">
        <v>0</v>
      </c>
      <c r="S1124" s="91">
        <v>0</v>
      </c>
      <c r="T1124" s="249">
        <v>14048174.310000001</v>
      </c>
      <c r="U1124" s="249">
        <v>3481.54</v>
      </c>
      <c r="V1124" s="249">
        <v>503.17</v>
      </c>
      <c r="W1124" s="249">
        <v>336.12</v>
      </c>
      <c r="X1124" s="249">
        <v>0</v>
      </c>
      <c r="Y1124" s="249">
        <v>1782461.34</v>
      </c>
      <c r="Z1124" s="249">
        <v>0</v>
      </c>
      <c r="AA1124" s="249">
        <v>6862789.71</v>
      </c>
      <c r="AB1124" s="249">
        <v>0</v>
      </c>
      <c r="AC1124" s="330">
        <v>4182511.4800000004</v>
      </c>
      <c r="AD1124" s="249">
        <v>3488686.42</v>
      </c>
      <c r="AE1124" s="249">
        <v>14892.48</v>
      </c>
      <c r="AF1124" s="249">
        <v>0</v>
      </c>
      <c r="AG1124" s="249">
        <v>0</v>
      </c>
      <c r="AH1124" s="249">
        <v>0</v>
      </c>
      <c r="AI1124" s="249">
        <v>0</v>
      </c>
      <c r="AJ1124" s="249">
        <v>21393479.539999999</v>
      </c>
      <c r="AK1124" s="249">
        <v>1935953.17</v>
      </c>
      <c r="AL1124" s="249">
        <v>44240.85</v>
      </c>
      <c r="AM1124" s="91">
        <v>0</v>
      </c>
      <c r="AN1124" s="249">
        <v>229821.13999999998</v>
      </c>
      <c r="AO1124" s="249">
        <v>0</v>
      </c>
      <c r="AP1124" s="249">
        <v>3227832.66</v>
      </c>
      <c r="AQ1124" s="249">
        <v>0</v>
      </c>
      <c r="AR1124" s="249">
        <v>0</v>
      </c>
      <c r="AS1124" s="249">
        <v>37729141.799999997</v>
      </c>
      <c r="AT1124" s="249">
        <v>6604733.4199999999</v>
      </c>
      <c r="AU1124" s="249">
        <v>1166885.6000000001</v>
      </c>
      <c r="AV1124" s="92">
        <v>45291</v>
      </c>
      <c r="AW1124" t="s">
        <v>11</v>
      </c>
      <c r="AX1124">
        <v>2023</v>
      </c>
      <c r="AY1124" t="s">
        <v>168</v>
      </c>
    </row>
    <row r="1125" spans="1:51" x14ac:dyDescent="0.25">
      <c r="A1125" s="247">
        <v>115</v>
      </c>
      <c r="B1125" s="90" t="s">
        <v>290</v>
      </c>
      <c r="C1125" s="249">
        <v>152554.92000000001</v>
      </c>
      <c r="D1125" s="249">
        <v>15844.76</v>
      </c>
      <c r="E1125" s="249">
        <v>0</v>
      </c>
      <c r="F1125" s="249">
        <v>0</v>
      </c>
      <c r="G1125" s="249">
        <v>0</v>
      </c>
      <c r="H1125" s="91">
        <v>0</v>
      </c>
      <c r="I1125" s="91">
        <v>0</v>
      </c>
      <c r="J1125" s="249">
        <v>0</v>
      </c>
      <c r="K1125" s="249">
        <v>0</v>
      </c>
      <c r="L1125" s="91">
        <v>0</v>
      </c>
      <c r="M1125" s="249">
        <v>0</v>
      </c>
      <c r="N1125" s="249">
        <v>0</v>
      </c>
      <c r="O1125" s="249">
        <v>0</v>
      </c>
      <c r="P1125" s="249">
        <v>0</v>
      </c>
      <c r="Q1125" s="91">
        <v>0</v>
      </c>
      <c r="R1125" s="91">
        <v>0</v>
      </c>
      <c r="S1125" s="91">
        <v>0</v>
      </c>
      <c r="T1125" s="249">
        <v>15844.76</v>
      </c>
      <c r="U1125" s="249">
        <v>87377.46</v>
      </c>
      <c r="V1125" s="249">
        <v>49332.7</v>
      </c>
      <c r="W1125" s="249">
        <v>0</v>
      </c>
      <c r="X1125" s="249">
        <v>0</v>
      </c>
      <c r="Y1125" s="249">
        <v>0</v>
      </c>
      <c r="Z1125" s="249">
        <v>0</v>
      </c>
      <c r="AA1125" s="249">
        <v>0</v>
      </c>
      <c r="AB1125" s="249">
        <v>0</v>
      </c>
      <c r="AC1125" s="330">
        <v>0</v>
      </c>
      <c r="AD1125" s="249">
        <v>0</v>
      </c>
      <c r="AE1125" s="249">
        <v>0</v>
      </c>
      <c r="AF1125" s="249">
        <v>0</v>
      </c>
      <c r="AG1125" s="249">
        <v>0</v>
      </c>
      <c r="AH1125" s="249">
        <v>0</v>
      </c>
      <c r="AI1125" s="249">
        <v>0</v>
      </c>
      <c r="AJ1125" s="249">
        <v>0</v>
      </c>
      <c r="AK1125" s="249">
        <v>0</v>
      </c>
      <c r="AL1125" s="249">
        <v>0</v>
      </c>
      <c r="AM1125" s="91">
        <v>0</v>
      </c>
      <c r="AN1125" s="249">
        <v>0</v>
      </c>
      <c r="AO1125" s="249">
        <v>0</v>
      </c>
      <c r="AP1125" s="249">
        <v>0</v>
      </c>
      <c r="AQ1125" s="249">
        <v>0</v>
      </c>
      <c r="AR1125" s="249">
        <v>0</v>
      </c>
      <c r="AS1125" s="249">
        <v>136710.16</v>
      </c>
      <c r="AT1125" s="249">
        <v>0</v>
      </c>
      <c r="AU1125" s="249">
        <v>0</v>
      </c>
      <c r="AV1125" s="92">
        <v>45291</v>
      </c>
      <c r="AW1125" t="s">
        <v>11</v>
      </c>
      <c r="AX1125">
        <v>2023</v>
      </c>
      <c r="AY1125" t="s">
        <v>291</v>
      </c>
    </row>
    <row r="1126" spans="1:51" x14ac:dyDescent="0.25">
      <c r="A1126" s="247">
        <v>106</v>
      </c>
      <c r="B1126" s="248" t="s">
        <v>92</v>
      </c>
      <c r="C1126" s="249">
        <v>62041512.239999987</v>
      </c>
      <c r="D1126" s="249">
        <v>0</v>
      </c>
      <c r="E1126" s="249">
        <v>0</v>
      </c>
      <c r="F1126" s="249">
        <v>0</v>
      </c>
      <c r="G1126" s="249">
        <v>3526.5</v>
      </c>
      <c r="H1126" s="91">
        <v>0</v>
      </c>
      <c r="I1126" s="91">
        <v>0</v>
      </c>
      <c r="J1126" s="249">
        <v>1117763.48</v>
      </c>
      <c r="K1126" s="249">
        <v>-1458.6</v>
      </c>
      <c r="L1126" s="91">
        <v>0</v>
      </c>
      <c r="M1126" s="249">
        <v>0</v>
      </c>
      <c r="N1126" s="249">
        <v>0</v>
      </c>
      <c r="O1126" s="249">
        <v>0</v>
      </c>
      <c r="P1126" s="249">
        <v>590812.88</v>
      </c>
      <c r="Q1126" s="91">
        <v>0</v>
      </c>
      <c r="R1126" s="91">
        <v>0</v>
      </c>
      <c r="S1126" s="91">
        <v>0</v>
      </c>
      <c r="T1126" s="249">
        <v>1710644.2599999998</v>
      </c>
      <c r="U1126" s="249">
        <v>388549.60000000003</v>
      </c>
      <c r="V1126" s="249">
        <v>82416.09</v>
      </c>
      <c r="W1126" s="249">
        <v>36033.9</v>
      </c>
      <c r="X1126" s="249">
        <v>75404.2</v>
      </c>
      <c r="Y1126" s="249">
        <v>971391.06</v>
      </c>
      <c r="Z1126" s="249">
        <v>0</v>
      </c>
      <c r="AA1126" s="249">
        <v>3402998.78</v>
      </c>
      <c r="AB1126" s="249">
        <v>0</v>
      </c>
      <c r="AC1126" s="330">
        <v>4725541.72</v>
      </c>
      <c r="AD1126" s="249">
        <v>220979.85</v>
      </c>
      <c r="AE1126" s="249">
        <v>30709.599999999999</v>
      </c>
      <c r="AF1126" s="249">
        <v>0</v>
      </c>
      <c r="AG1126" s="249">
        <v>0</v>
      </c>
      <c r="AH1126" s="249">
        <v>0</v>
      </c>
      <c r="AI1126" s="249">
        <v>0</v>
      </c>
      <c r="AJ1126" s="249">
        <v>119060.15</v>
      </c>
      <c r="AK1126" s="249">
        <v>7336953.9299999997</v>
      </c>
      <c r="AL1126" s="249">
        <v>1270073.2</v>
      </c>
      <c r="AM1126" s="91">
        <v>0</v>
      </c>
      <c r="AN1126" s="249">
        <v>2451876.7000000002</v>
      </c>
      <c r="AO1126" s="249">
        <v>0</v>
      </c>
      <c r="AP1126" s="249">
        <v>73603.509999999995</v>
      </c>
      <c r="AQ1126" s="249">
        <v>0</v>
      </c>
      <c r="AR1126" s="249">
        <v>0</v>
      </c>
      <c r="AS1126" s="249">
        <v>10053084.949999999</v>
      </c>
      <c r="AT1126" s="249">
        <v>50277783.029999994</v>
      </c>
      <c r="AU1126" s="249">
        <v>39145275.689999998</v>
      </c>
      <c r="AV1126" s="92">
        <v>45291</v>
      </c>
      <c r="AW1126" t="s">
        <v>11</v>
      </c>
      <c r="AX1126">
        <v>2023</v>
      </c>
      <c r="AY1126" t="s">
        <v>172</v>
      </c>
    </row>
    <row r="1127" spans="1:51" x14ac:dyDescent="0.25">
      <c r="A1127" s="247">
        <v>118</v>
      </c>
      <c r="B1127" s="248" t="s">
        <v>93</v>
      </c>
      <c r="C1127" s="249">
        <v>334401718.25999999</v>
      </c>
      <c r="D1127" s="249">
        <v>39947.83</v>
      </c>
      <c r="E1127" s="249">
        <v>0</v>
      </c>
      <c r="F1127" s="249">
        <v>0</v>
      </c>
      <c r="G1127" s="249">
        <v>465653.89</v>
      </c>
      <c r="H1127" s="91">
        <v>0</v>
      </c>
      <c r="I1127" s="91">
        <v>0</v>
      </c>
      <c r="J1127" s="249">
        <v>1339716.1099999999</v>
      </c>
      <c r="K1127" s="249">
        <v>16323812.440000001</v>
      </c>
      <c r="L1127" s="91">
        <v>0</v>
      </c>
      <c r="M1127" s="249">
        <v>91089957.879999995</v>
      </c>
      <c r="N1127" s="249">
        <v>193034582.53</v>
      </c>
      <c r="O1127" s="249">
        <v>284124540.40999997</v>
      </c>
      <c r="P1127" s="249">
        <v>2160282.5700000003</v>
      </c>
      <c r="Q1127" s="91">
        <v>0</v>
      </c>
      <c r="R1127" s="91">
        <v>0</v>
      </c>
      <c r="S1127" s="91">
        <v>0</v>
      </c>
      <c r="T1127" s="249">
        <v>304453953.25</v>
      </c>
      <c r="U1127" s="249">
        <v>379778.44999999995</v>
      </c>
      <c r="V1127" s="249">
        <v>185900.31</v>
      </c>
      <c r="W1127" s="249">
        <v>0</v>
      </c>
      <c r="X1127" s="249">
        <v>0</v>
      </c>
      <c r="Y1127" s="249">
        <v>14772.41</v>
      </c>
      <c r="Z1127" s="249">
        <v>0</v>
      </c>
      <c r="AA1127" s="249">
        <v>0</v>
      </c>
      <c r="AB1127" s="249">
        <v>0</v>
      </c>
      <c r="AC1127" s="330">
        <v>0</v>
      </c>
      <c r="AD1127" s="249">
        <v>0</v>
      </c>
      <c r="AE1127" s="249">
        <v>0</v>
      </c>
      <c r="AF1127" s="249">
        <v>0</v>
      </c>
      <c r="AG1127" s="249">
        <v>0</v>
      </c>
      <c r="AH1127" s="249">
        <v>0</v>
      </c>
      <c r="AI1127" s="249">
        <v>0</v>
      </c>
      <c r="AJ1127" s="249">
        <v>277273.84999999998</v>
      </c>
      <c r="AK1127" s="249">
        <v>0</v>
      </c>
      <c r="AL1127" s="249">
        <v>776709.09</v>
      </c>
      <c r="AM1127" s="91">
        <v>0</v>
      </c>
      <c r="AN1127" s="249">
        <v>2847420.6599999997</v>
      </c>
      <c r="AO1127" s="249">
        <v>0</v>
      </c>
      <c r="AP1127" s="249">
        <v>50605.73</v>
      </c>
      <c r="AQ1127" s="249">
        <v>0</v>
      </c>
      <c r="AR1127" s="249">
        <v>0</v>
      </c>
      <c r="AS1127" s="249">
        <v>857725.02</v>
      </c>
      <c r="AT1127" s="249">
        <v>29090039.990000002</v>
      </c>
      <c r="AU1127" s="249">
        <v>25415304.510000002</v>
      </c>
      <c r="AV1127" s="92">
        <v>45291</v>
      </c>
      <c r="AW1127" t="s">
        <v>11</v>
      </c>
      <c r="AX1127">
        <v>2023</v>
      </c>
      <c r="AY1127" t="s">
        <v>162</v>
      </c>
    </row>
    <row r="1128" spans="1:51" x14ac:dyDescent="0.25">
      <c r="A1128" s="247">
        <v>29</v>
      </c>
      <c r="B1128" s="248" t="s">
        <v>94</v>
      </c>
      <c r="C1128" s="249">
        <v>645344934.72000003</v>
      </c>
      <c r="D1128" s="249">
        <v>227536.08</v>
      </c>
      <c r="E1128" s="249">
        <v>0</v>
      </c>
      <c r="F1128" s="249">
        <v>0</v>
      </c>
      <c r="G1128" s="249">
        <v>4208888.99</v>
      </c>
      <c r="H1128" s="91">
        <v>0</v>
      </c>
      <c r="I1128" s="91">
        <v>0</v>
      </c>
      <c r="J1128" s="249">
        <v>215.87</v>
      </c>
      <c r="K1128" s="249">
        <v>353212.58</v>
      </c>
      <c r="L1128" s="91">
        <v>0</v>
      </c>
      <c r="M1128" s="249">
        <v>29512629.060000002</v>
      </c>
      <c r="N1128" s="249">
        <v>318302405.01999998</v>
      </c>
      <c r="O1128" s="249">
        <v>347815034.07999998</v>
      </c>
      <c r="P1128" s="249">
        <v>665328.74</v>
      </c>
      <c r="Q1128" s="91">
        <v>0</v>
      </c>
      <c r="R1128" s="91">
        <v>0</v>
      </c>
      <c r="S1128" s="91">
        <v>0</v>
      </c>
      <c r="T1128" s="249">
        <v>353270216.33999997</v>
      </c>
      <c r="U1128" s="249">
        <v>78536376.560000002</v>
      </c>
      <c r="V1128" s="249">
        <v>69990722.569999993</v>
      </c>
      <c r="W1128" s="249">
        <v>3618730.33</v>
      </c>
      <c r="X1128" s="249">
        <v>40430104.280000001</v>
      </c>
      <c r="Y1128" s="249">
        <v>31190711.990000002</v>
      </c>
      <c r="Z1128" s="249">
        <v>0</v>
      </c>
      <c r="AA1128" s="249">
        <v>0</v>
      </c>
      <c r="AB1128" s="249">
        <v>2103157.64</v>
      </c>
      <c r="AC1128" s="330">
        <v>272046.21999999997</v>
      </c>
      <c r="AD1128" s="249">
        <v>0</v>
      </c>
      <c r="AE1128" s="249">
        <v>2460905.2200000002</v>
      </c>
      <c r="AF1128" s="249">
        <v>0</v>
      </c>
      <c r="AG1128" s="249">
        <v>0</v>
      </c>
      <c r="AH1128" s="249">
        <v>0</v>
      </c>
      <c r="AI1128" s="249">
        <v>0</v>
      </c>
      <c r="AJ1128" s="249">
        <v>3227609.0300000003</v>
      </c>
      <c r="AK1128" s="249">
        <v>35516.879999999997</v>
      </c>
      <c r="AL1128" s="249">
        <v>694658.79</v>
      </c>
      <c r="AM1128" s="91">
        <v>0</v>
      </c>
      <c r="AN1128" s="249">
        <v>16107638.140000001</v>
      </c>
      <c r="AO1128" s="249">
        <v>0</v>
      </c>
      <c r="AP1128" s="249">
        <v>37902450.810000002</v>
      </c>
      <c r="AQ1128" s="249">
        <v>5270664.04</v>
      </c>
      <c r="AR1128" s="249">
        <v>0</v>
      </c>
      <c r="AS1128" s="249">
        <v>231830363.84</v>
      </c>
      <c r="AT1128" s="249">
        <v>60244354.539999999</v>
      </c>
      <c r="AU1128" s="249">
        <v>233425.88</v>
      </c>
      <c r="AV1128" s="92">
        <v>45291</v>
      </c>
      <c r="AW1128" t="s">
        <v>11</v>
      </c>
      <c r="AX1128">
        <v>2023</v>
      </c>
      <c r="AY1128" t="s">
        <v>156</v>
      </c>
    </row>
    <row r="1129" spans="1:51" x14ac:dyDescent="0.25">
      <c r="A1129" s="247">
        <v>111</v>
      </c>
      <c r="B1129" s="248" t="s">
        <v>95</v>
      </c>
      <c r="C1129" s="249">
        <v>6022953.620000001</v>
      </c>
      <c r="D1129" s="249">
        <v>0</v>
      </c>
      <c r="E1129" s="249">
        <v>0</v>
      </c>
      <c r="F1129" s="249">
        <v>0</v>
      </c>
      <c r="G1129" s="249">
        <v>0</v>
      </c>
      <c r="H1129" s="91">
        <v>0</v>
      </c>
      <c r="I1129" s="91">
        <v>0</v>
      </c>
      <c r="J1129" s="249">
        <v>0</v>
      </c>
      <c r="K1129" s="249">
        <v>0</v>
      </c>
      <c r="L1129" s="91">
        <v>0</v>
      </c>
      <c r="M1129" s="249">
        <v>133724.46</v>
      </c>
      <c r="N1129" s="249">
        <v>0</v>
      </c>
      <c r="O1129" s="249">
        <v>133724.46</v>
      </c>
      <c r="P1129" s="249">
        <v>25068.11</v>
      </c>
      <c r="Q1129" s="91">
        <v>0</v>
      </c>
      <c r="R1129" s="91">
        <v>0</v>
      </c>
      <c r="S1129" s="91">
        <v>0</v>
      </c>
      <c r="T1129" s="249">
        <v>158792.57</v>
      </c>
      <c r="U1129" s="249">
        <v>345126.83</v>
      </c>
      <c r="V1129" s="249">
        <v>0</v>
      </c>
      <c r="W1129" s="249">
        <v>0</v>
      </c>
      <c r="X1129" s="249">
        <v>0</v>
      </c>
      <c r="Y1129" s="249">
        <v>0</v>
      </c>
      <c r="Z1129" s="249">
        <v>0</v>
      </c>
      <c r="AA1129" s="249">
        <v>0</v>
      </c>
      <c r="AB1129" s="249">
        <v>0</v>
      </c>
      <c r="AC1129" s="330">
        <v>249474.26</v>
      </c>
      <c r="AD1129" s="249">
        <v>126660.8</v>
      </c>
      <c r="AE1129" s="249">
        <v>0</v>
      </c>
      <c r="AF1129" s="249">
        <v>0</v>
      </c>
      <c r="AG1129" s="249">
        <v>0</v>
      </c>
      <c r="AH1129" s="249">
        <v>0</v>
      </c>
      <c r="AI1129" s="249">
        <v>0</v>
      </c>
      <c r="AJ1129" s="249">
        <v>340008.3</v>
      </c>
      <c r="AK1129" s="249">
        <v>338331.33</v>
      </c>
      <c r="AL1129" s="249">
        <v>56244.58</v>
      </c>
      <c r="AM1129" s="91">
        <v>0</v>
      </c>
      <c r="AN1129" s="249">
        <v>491311.19</v>
      </c>
      <c r="AO1129" s="249">
        <v>0</v>
      </c>
      <c r="AP1129" s="249">
        <v>68429.289999999994</v>
      </c>
      <c r="AQ1129" s="249">
        <v>0</v>
      </c>
      <c r="AR1129" s="249">
        <v>0</v>
      </c>
      <c r="AS1129" s="249">
        <v>1061270.1900000002</v>
      </c>
      <c r="AT1129" s="249">
        <v>4802890.8600000003</v>
      </c>
      <c r="AU1129" s="249">
        <v>3848574.47</v>
      </c>
      <c r="AV1129" s="92">
        <v>45291</v>
      </c>
      <c r="AW1129" t="s">
        <v>11</v>
      </c>
      <c r="AX1129">
        <v>2023</v>
      </c>
      <c r="AY1129" t="s">
        <v>182</v>
      </c>
    </row>
    <row r="1130" spans="1:51" x14ac:dyDescent="0.25">
      <c r="A1130" s="247">
        <v>83</v>
      </c>
      <c r="B1130" s="248" t="s">
        <v>96</v>
      </c>
      <c r="C1130" s="249">
        <v>604470983.46000004</v>
      </c>
      <c r="D1130" s="249">
        <v>1811152.54</v>
      </c>
      <c r="E1130" s="249">
        <v>0</v>
      </c>
      <c r="F1130" s="249">
        <v>0</v>
      </c>
      <c r="G1130" s="249">
        <v>7650655.1199999992</v>
      </c>
      <c r="H1130" s="91">
        <v>0</v>
      </c>
      <c r="I1130" s="91">
        <v>0</v>
      </c>
      <c r="J1130" s="249">
        <v>17467089.93</v>
      </c>
      <c r="K1130" s="249">
        <v>7457391.04</v>
      </c>
      <c r="L1130" s="91">
        <v>0</v>
      </c>
      <c r="M1130" s="249">
        <v>169835732.13999999</v>
      </c>
      <c r="N1130" s="249">
        <v>135131041.81</v>
      </c>
      <c r="O1130" s="249">
        <v>304966773.94999999</v>
      </c>
      <c r="P1130" s="249">
        <v>16466609.910000002</v>
      </c>
      <c r="Q1130" s="91">
        <v>0</v>
      </c>
      <c r="R1130" s="91">
        <v>0</v>
      </c>
      <c r="S1130" s="91">
        <v>0</v>
      </c>
      <c r="T1130" s="249">
        <v>355819672.49000001</v>
      </c>
      <c r="U1130" s="249">
        <v>22170588.640000001</v>
      </c>
      <c r="V1130" s="249">
        <v>1169756.04</v>
      </c>
      <c r="W1130" s="249">
        <v>920697.31</v>
      </c>
      <c r="X1130" s="249">
        <v>7736285.4499999993</v>
      </c>
      <c r="Y1130" s="249">
        <v>451133.45999999996</v>
      </c>
      <c r="Z1130" s="249">
        <v>0</v>
      </c>
      <c r="AA1130" s="249">
        <v>392572.75</v>
      </c>
      <c r="AB1130" s="249">
        <v>0</v>
      </c>
      <c r="AC1130" s="330">
        <v>133951621.63000001</v>
      </c>
      <c r="AD1130" s="249">
        <v>25573343.640000001</v>
      </c>
      <c r="AE1130" s="249">
        <v>1903512.73</v>
      </c>
      <c r="AF1130" s="249">
        <v>0</v>
      </c>
      <c r="AG1130" s="249">
        <v>0</v>
      </c>
      <c r="AH1130" s="249">
        <v>0</v>
      </c>
      <c r="AI1130" s="249">
        <v>0</v>
      </c>
      <c r="AJ1130" s="249">
        <v>628552.54</v>
      </c>
      <c r="AK1130" s="249">
        <v>18765243.949999999</v>
      </c>
      <c r="AL1130" s="249">
        <v>3130969.65</v>
      </c>
      <c r="AM1130" s="91">
        <v>0</v>
      </c>
      <c r="AN1130" s="249">
        <v>11629057.200000001</v>
      </c>
      <c r="AO1130" s="249">
        <v>0</v>
      </c>
      <c r="AP1130" s="249">
        <v>569098.29</v>
      </c>
      <c r="AQ1130" s="249">
        <v>0</v>
      </c>
      <c r="AR1130" s="249">
        <v>0</v>
      </c>
      <c r="AS1130" s="249">
        <v>194898064.19</v>
      </c>
      <c r="AT1130" s="249">
        <v>53753246.779999994</v>
      </c>
      <c r="AU1130" s="249">
        <v>19658877.690000001</v>
      </c>
      <c r="AV1130" s="92">
        <v>45291</v>
      </c>
      <c r="AW1130" t="s">
        <v>11</v>
      </c>
      <c r="AX1130">
        <v>2023</v>
      </c>
      <c r="AY1130" t="s">
        <v>158</v>
      </c>
    </row>
    <row r="1131" spans="1:51" x14ac:dyDescent="0.25">
      <c r="A1131" s="247">
        <v>40</v>
      </c>
      <c r="B1131" s="248" t="s">
        <v>97</v>
      </c>
      <c r="C1131" s="249">
        <v>84569288.939999998</v>
      </c>
      <c r="D1131" s="249">
        <v>0</v>
      </c>
      <c r="E1131" s="249">
        <v>0</v>
      </c>
      <c r="F1131" s="249">
        <v>0</v>
      </c>
      <c r="G1131" s="249">
        <v>0</v>
      </c>
      <c r="H1131" s="91">
        <v>0</v>
      </c>
      <c r="I1131" s="91">
        <v>0</v>
      </c>
      <c r="J1131" s="249">
        <v>33580.74</v>
      </c>
      <c r="K1131" s="249">
        <v>431123.77999999997</v>
      </c>
      <c r="L1131" s="91">
        <v>0</v>
      </c>
      <c r="M1131" s="249">
        <v>11593528.139999999</v>
      </c>
      <c r="N1131" s="249">
        <v>23716147.880000003</v>
      </c>
      <c r="O1131" s="249">
        <v>35309676.020000003</v>
      </c>
      <c r="P1131" s="249">
        <v>185276.6</v>
      </c>
      <c r="Q1131" s="91">
        <v>0</v>
      </c>
      <c r="R1131" s="91">
        <v>0</v>
      </c>
      <c r="S1131" s="91">
        <v>0</v>
      </c>
      <c r="T1131" s="249">
        <v>35959657.140000001</v>
      </c>
      <c r="U1131" s="249">
        <v>1383785.91</v>
      </c>
      <c r="V1131" s="249">
        <v>337970.26</v>
      </c>
      <c r="W1131" s="249">
        <v>35303.54</v>
      </c>
      <c r="X1131" s="249">
        <v>54215.3</v>
      </c>
      <c r="Y1131" s="249">
        <v>578635.92000000004</v>
      </c>
      <c r="Z1131" s="249">
        <v>0</v>
      </c>
      <c r="AA1131" s="249">
        <v>30321.71</v>
      </c>
      <c r="AB1131" s="249">
        <v>0</v>
      </c>
      <c r="AC1131" s="330">
        <v>3570167.7800000003</v>
      </c>
      <c r="AD1131" s="249">
        <v>28195415.25</v>
      </c>
      <c r="AE1131" s="249">
        <v>1291125.3500000001</v>
      </c>
      <c r="AF1131" s="249">
        <v>0</v>
      </c>
      <c r="AG1131" s="249">
        <v>0</v>
      </c>
      <c r="AH1131" s="249">
        <v>0</v>
      </c>
      <c r="AI1131" s="249">
        <v>0</v>
      </c>
      <c r="AJ1131" s="249">
        <v>586254</v>
      </c>
      <c r="AK1131" s="249">
        <v>1665030.9100000001</v>
      </c>
      <c r="AL1131" s="249">
        <v>303679.61</v>
      </c>
      <c r="AM1131" s="91">
        <v>0</v>
      </c>
      <c r="AN1131" s="249">
        <v>1128286.07</v>
      </c>
      <c r="AO1131" s="249">
        <v>0</v>
      </c>
      <c r="AP1131" s="249">
        <v>57924.72</v>
      </c>
      <c r="AQ1131" s="249">
        <v>0</v>
      </c>
      <c r="AR1131" s="249">
        <v>0</v>
      </c>
      <c r="AS1131" s="249">
        <v>36063195.020000003</v>
      </c>
      <c r="AT1131" s="249">
        <v>12546436.780000001</v>
      </c>
      <c r="AU1131" s="249">
        <v>9391515.4700000007</v>
      </c>
      <c r="AV1131" s="92">
        <v>45291</v>
      </c>
      <c r="AW1131" t="s">
        <v>11</v>
      </c>
      <c r="AX1131">
        <v>2023</v>
      </c>
      <c r="AY1131" t="s">
        <v>166</v>
      </c>
    </row>
    <row r="1132" spans="1:51" x14ac:dyDescent="0.25">
      <c r="A1132" s="247">
        <v>24</v>
      </c>
      <c r="B1132" s="248" t="s">
        <v>98</v>
      </c>
      <c r="C1132" s="249">
        <v>170118063.88</v>
      </c>
      <c r="D1132" s="249">
        <v>6136632.2400000002</v>
      </c>
      <c r="E1132" s="249">
        <v>0</v>
      </c>
      <c r="F1132" s="249">
        <v>0</v>
      </c>
      <c r="G1132" s="249">
        <v>9424251.7799999993</v>
      </c>
      <c r="H1132" s="91">
        <v>0</v>
      </c>
      <c r="I1132" s="91">
        <v>0</v>
      </c>
      <c r="J1132" s="249">
        <v>2837430.89</v>
      </c>
      <c r="K1132" s="249">
        <v>4994368.5999999996</v>
      </c>
      <c r="L1132" s="91">
        <v>0</v>
      </c>
      <c r="M1132" s="249">
        <v>125955.32</v>
      </c>
      <c r="N1132" s="249">
        <v>127236428.80000001</v>
      </c>
      <c r="O1132" s="249">
        <v>127362384.12</v>
      </c>
      <c r="P1132" s="249">
        <v>1504598.17</v>
      </c>
      <c r="Q1132" s="91">
        <v>0</v>
      </c>
      <c r="R1132" s="91">
        <v>0</v>
      </c>
      <c r="S1132" s="91">
        <v>0</v>
      </c>
      <c r="T1132" s="249">
        <v>152259665.79999998</v>
      </c>
      <c r="U1132" s="249">
        <v>1436111.62</v>
      </c>
      <c r="V1132" s="249">
        <v>0</v>
      </c>
      <c r="W1132" s="249">
        <v>0</v>
      </c>
      <c r="X1132" s="249">
        <v>111138.76</v>
      </c>
      <c r="Y1132" s="249">
        <v>0</v>
      </c>
      <c r="Z1132" s="249">
        <v>0</v>
      </c>
      <c r="AA1132" s="249">
        <v>151276.04999999999</v>
      </c>
      <c r="AB1132" s="249">
        <v>0</v>
      </c>
      <c r="AC1132" s="330">
        <v>1073709.6200000001</v>
      </c>
      <c r="AD1132" s="249">
        <v>12723664.75</v>
      </c>
      <c r="AE1132" s="249">
        <v>851121.55</v>
      </c>
      <c r="AF1132" s="249">
        <v>0</v>
      </c>
      <c r="AG1132" s="249">
        <v>0</v>
      </c>
      <c r="AH1132" s="249">
        <v>0</v>
      </c>
      <c r="AI1132" s="249">
        <v>0</v>
      </c>
      <c r="AJ1132" s="249">
        <v>1145706.69</v>
      </c>
      <c r="AK1132" s="249">
        <v>185563.72999999998</v>
      </c>
      <c r="AL1132" s="249">
        <v>0</v>
      </c>
      <c r="AM1132" s="91">
        <v>0</v>
      </c>
      <c r="AN1132" s="249">
        <v>180105.31</v>
      </c>
      <c r="AO1132" s="249">
        <v>0</v>
      </c>
      <c r="AP1132" s="249">
        <v>0</v>
      </c>
      <c r="AQ1132" s="249">
        <v>0</v>
      </c>
      <c r="AR1132" s="249">
        <v>0</v>
      </c>
      <c r="AS1132" s="249">
        <v>17492729.040000003</v>
      </c>
      <c r="AT1132" s="249">
        <v>365669.04</v>
      </c>
      <c r="AU1132" s="249">
        <v>0</v>
      </c>
      <c r="AV1132" s="92">
        <v>45291</v>
      </c>
      <c r="AW1132" t="s">
        <v>11</v>
      </c>
      <c r="AX1132">
        <v>2023</v>
      </c>
      <c r="AY1132" t="s">
        <v>164</v>
      </c>
    </row>
    <row r="1133" spans="1:51" x14ac:dyDescent="0.25">
      <c r="A1133" s="247">
        <v>124</v>
      </c>
      <c r="B1133" s="248" t="s">
        <v>99</v>
      </c>
      <c r="C1133" s="249">
        <v>22207485.419999998</v>
      </c>
      <c r="D1133" s="249">
        <v>0</v>
      </c>
      <c r="E1133" s="249">
        <v>0</v>
      </c>
      <c r="F1133" s="249">
        <v>0</v>
      </c>
      <c r="G1133" s="249">
        <v>0</v>
      </c>
      <c r="H1133" s="91">
        <v>0</v>
      </c>
      <c r="I1133" s="91">
        <v>0</v>
      </c>
      <c r="J1133" s="249">
        <v>0</v>
      </c>
      <c r="K1133" s="249">
        <v>0</v>
      </c>
      <c r="L1133" s="91">
        <v>0</v>
      </c>
      <c r="M1133" s="249">
        <v>0</v>
      </c>
      <c r="N1133" s="249">
        <v>4442972.91</v>
      </c>
      <c r="O1133" s="249">
        <v>4442972.91</v>
      </c>
      <c r="P1133" s="249">
        <v>0</v>
      </c>
      <c r="Q1133" s="91">
        <v>0</v>
      </c>
      <c r="R1133" s="91">
        <v>0</v>
      </c>
      <c r="S1133" s="91">
        <v>0</v>
      </c>
      <c r="T1133" s="249">
        <v>4442972.91</v>
      </c>
      <c r="U1133" s="249">
        <v>26212.65</v>
      </c>
      <c r="V1133" s="249">
        <v>15020.7</v>
      </c>
      <c r="W1133" s="249">
        <v>806.88</v>
      </c>
      <c r="X1133" s="249">
        <v>0</v>
      </c>
      <c r="Y1133" s="249">
        <v>5685.88</v>
      </c>
      <c r="Z1133" s="249">
        <v>0</v>
      </c>
      <c r="AA1133" s="249">
        <v>0</v>
      </c>
      <c r="AB1133" s="249">
        <v>0</v>
      </c>
      <c r="AC1133" s="330">
        <v>0</v>
      </c>
      <c r="AD1133" s="249">
        <v>0</v>
      </c>
      <c r="AE1133" s="249">
        <v>0</v>
      </c>
      <c r="AF1133" s="249">
        <v>0</v>
      </c>
      <c r="AG1133" s="249">
        <v>0</v>
      </c>
      <c r="AH1133" s="249">
        <v>0</v>
      </c>
      <c r="AI1133" s="249">
        <v>0</v>
      </c>
      <c r="AJ1133" s="249">
        <v>126838.86</v>
      </c>
      <c r="AK1133" s="249">
        <v>938095.46</v>
      </c>
      <c r="AL1133" s="249">
        <v>501180.61</v>
      </c>
      <c r="AM1133" s="91">
        <v>0</v>
      </c>
      <c r="AN1133" s="249">
        <v>799988.99</v>
      </c>
      <c r="AO1133" s="249">
        <v>0</v>
      </c>
      <c r="AP1133" s="249">
        <v>0</v>
      </c>
      <c r="AQ1133" s="249">
        <v>0</v>
      </c>
      <c r="AR1133" s="249">
        <v>0</v>
      </c>
      <c r="AS1133" s="249">
        <v>174564.97</v>
      </c>
      <c r="AT1133" s="249">
        <v>17589947.539999999</v>
      </c>
      <c r="AU1133" s="249">
        <v>15350682.48</v>
      </c>
      <c r="AV1133" s="92">
        <v>45291</v>
      </c>
      <c r="AW1133" t="s">
        <v>11</v>
      </c>
      <c r="AX1133">
        <v>2023</v>
      </c>
      <c r="AY1133" t="s">
        <v>289</v>
      </c>
    </row>
    <row r="1134" spans="1:51" x14ac:dyDescent="0.25">
      <c r="A1134" s="247">
        <v>70</v>
      </c>
      <c r="B1134" s="248" t="s">
        <v>100</v>
      </c>
      <c r="C1134" s="249">
        <v>6060747.8600000003</v>
      </c>
      <c r="D1134" s="249">
        <v>0</v>
      </c>
      <c r="E1134" s="249">
        <v>0</v>
      </c>
      <c r="F1134" s="249">
        <v>0</v>
      </c>
      <c r="G1134" s="249">
        <v>0</v>
      </c>
      <c r="H1134" s="91">
        <v>0</v>
      </c>
      <c r="I1134" s="91">
        <v>0</v>
      </c>
      <c r="J1134" s="249">
        <v>0</v>
      </c>
      <c r="K1134" s="249">
        <v>0</v>
      </c>
      <c r="L1134" s="91">
        <v>0</v>
      </c>
      <c r="M1134" s="249">
        <v>0</v>
      </c>
      <c r="N1134" s="249">
        <v>0</v>
      </c>
      <c r="O1134" s="249">
        <v>0</v>
      </c>
      <c r="P1134" s="249">
        <v>6060747.8600000003</v>
      </c>
      <c r="Q1134" s="91">
        <v>0</v>
      </c>
      <c r="R1134" s="91">
        <v>0</v>
      </c>
      <c r="S1134" s="91">
        <v>0</v>
      </c>
      <c r="T1134" s="249">
        <v>6060747.8600000003</v>
      </c>
      <c r="U1134" s="249">
        <v>0</v>
      </c>
      <c r="V1134" s="249">
        <v>0</v>
      </c>
      <c r="W1134" s="249">
        <v>0</v>
      </c>
      <c r="X1134" s="249">
        <v>0</v>
      </c>
      <c r="Y1134" s="249">
        <v>0</v>
      </c>
      <c r="Z1134" s="249">
        <v>0</v>
      </c>
      <c r="AA1134" s="249">
        <v>0</v>
      </c>
      <c r="AB1134" s="249">
        <v>0</v>
      </c>
      <c r="AC1134" s="330">
        <v>0</v>
      </c>
      <c r="AD1134" s="249">
        <v>0</v>
      </c>
      <c r="AE1134" s="249">
        <v>0</v>
      </c>
      <c r="AF1134" s="249">
        <v>0</v>
      </c>
      <c r="AG1134" s="249">
        <v>0</v>
      </c>
      <c r="AH1134" s="249">
        <v>0</v>
      </c>
      <c r="AI1134" s="249">
        <v>0</v>
      </c>
      <c r="AJ1134" s="249">
        <v>0</v>
      </c>
      <c r="AK1134" s="249">
        <v>0</v>
      </c>
      <c r="AL1134" s="249">
        <v>0</v>
      </c>
      <c r="AM1134" s="91">
        <v>0</v>
      </c>
      <c r="AN1134" s="249">
        <v>0</v>
      </c>
      <c r="AO1134" s="249">
        <v>0</v>
      </c>
      <c r="AP1134" s="249">
        <v>0</v>
      </c>
      <c r="AQ1134" s="249">
        <v>0</v>
      </c>
      <c r="AR1134" s="249">
        <v>0</v>
      </c>
      <c r="AS1134" s="249">
        <v>0</v>
      </c>
      <c r="AT1134" s="249">
        <v>0</v>
      </c>
      <c r="AU1134" s="249">
        <v>0</v>
      </c>
      <c r="AV1134" s="92">
        <v>45291</v>
      </c>
      <c r="AW1134" t="s">
        <v>11</v>
      </c>
      <c r="AX1134">
        <v>2023</v>
      </c>
      <c r="AY1134" t="s">
        <v>181</v>
      </c>
    </row>
    <row r="1135" spans="1:51" x14ac:dyDescent="0.25">
      <c r="A1135" s="247">
        <v>119</v>
      </c>
      <c r="B1135" s="248" t="s">
        <v>101</v>
      </c>
      <c r="C1135" s="249">
        <v>0.26</v>
      </c>
      <c r="D1135" s="249">
        <v>0</v>
      </c>
      <c r="E1135" s="249">
        <v>0</v>
      </c>
      <c r="F1135" s="249">
        <v>0</v>
      </c>
      <c r="G1135" s="249">
        <v>0</v>
      </c>
      <c r="H1135" s="91">
        <v>0</v>
      </c>
      <c r="I1135" s="91">
        <v>0</v>
      </c>
      <c r="J1135" s="249">
        <v>0</v>
      </c>
      <c r="K1135" s="249">
        <v>0</v>
      </c>
      <c r="L1135" s="91">
        <v>0</v>
      </c>
      <c r="M1135" s="249">
        <v>0</v>
      </c>
      <c r="N1135" s="249">
        <v>0</v>
      </c>
      <c r="O1135" s="249">
        <v>0</v>
      </c>
      <c r="P1135" s="249">
        <v>0</v>
      </c>
      <c r="Q1135" s="91">
        <v>0</v>
      </c>
      <c r="R1135" s="91">
        <v>0</v>
      </c>
      <c r="S1135" s="91">
        <v>0</v>
      </c>
      <c r="T1135" s="249">
        <v>0</v>
      </c>
      <c r="U1135" s="249">
        <v>0</v>
      </c>
      <c r="V1135" s="249">
        <v>0</v>
      </c>
      <c r="W1135" s="249">
        <v>0</v>
      </c>
      <c r="X1135" s="249">
        <v>0</v>
      </c>
      <c r="Y1135" s="249">
        <v>0</v>
      </c>
      <c r="Z1135" s="249">
        <v>0</v>
      </c>
      <c r="AA1135" s="249">
        <v>0</v>
      </c>
      <c r="AB1135" s="249">
        <v>0</v>
      </c>
      <c r="AC1135" s="330">
        <v>0</v>
      </c>
      <c r="AD1135" s="249">
        <v>0</v>
      </c>
      <c r="AE1135" s="249">
        <v>0</v>
      </c>
      <c r="AF1135" s="249">
        <v>0</v>
      </c>
      <c r="AG1135" s="249">
        <v>0</v>
      </c>
      <c r="AH1135" s="249">
        <v>0</v>
      </c>
      <c r="AI1135" s="249">
        <v>0</v>
      </c>
      <c r="AJ1135" s="249">
        <v>0</v>
      </c>
      <c r="AK1135" s="249">
        <v>0.26</v>
      </c>
      <c r="AL1135" s="249">
        <v>0</v>
      </c>
      <c r="AM1135" s="91">
        <v>0</v>
      </c>
      <c r="AN1135" s="249">
        <v>0</v>
      </c>
      <c r="AO1135" s="249">
        <v>0</v>
      </c>
      <c r="AP1135" s="249">
        <v>0</v>
      </c>
      <c r="AQ1135" s="249">
        <v>0</v>
      </c>
      <c r="AR1135" s="249">
        <v>0</v>
      </c>
      <c r="AS1135" s="249">
        <v>0</v>
      </c>
      <c r="AT1135" s="249">
        <v>0.26</v>
      </c>
      <c r="AU1135" s="249">
        <v>0</v>
      </c>
      <c r="AV1135" s="92">
        <v>45291</v>
      </c>
      <c r="AW1135" t="s">
        <v>11</v>
      </c>
      <c r="AX1135">
        <v>2023</v>
      </c>
      <c r="AY1135" t="s">
        <v>189</v>
      </c>
    </row>
    <row r="1136" spans="1:51" x14ac:dyDescent="0.25">
      <c r="A1136" s="247">
        <v>108</v>
      </c>
      <c r="B1136" s="248" t="s">
        <v>102</v>
      </c>
      <c r="C1136" s="249">
        <v>5647826.8799999999</v>
      </c>
      <c r="D1136" s="249">
        <v>10513.25</v>
      </c>
      <c r="E1136" s="249">
        <v>0</v>
      </c>
      <c r="F1136" s="249">
        <v>0</v>
      </c>
      <c r="G1136" s="249">
        <v>44285.479999999996</v>
      </c>
      <c r="H1136" s="91">
        <v>0</v>
      </c>
      <c r="I1136" s="91">
        <v>0</v>
      </c>
      <c r="J1136" s="249">
        <v>17504.330000000002</v>
      </c>
      <c r="K1136" s="249">
        <v>409935.51999999996</v>
      </c>
      <c r="L1136" s="91">
        <v>0</v>
      </c>
      <c r="M1136" s="249">
        <v>1408660.56</v>
      </c>
      <c r="N1136" s="249">
        <v>10682.2</v>
      </c>
      <c r="O1136" s="249">
        <v>1419342.76</v>
      </c>
      <c r="P1136" s="249">
        <v>87195.790000000008</v>
      </c>
      <c r="Q1136" s="91">
        <v>0</v>
      </c>
      <c r="R1136" s="91">
        <v>0</v>
      </c>
      <c r="S1136" s="91">
        <v>0</v>
      </c>
      <c r="T1136" s="249">
        <v>1988777.1300000001</v>
      </c>
      <c r="U1136" s="249">
        <v>89631.67</v>
      </c>
      <c r="V1136" s="249">
        <v>0</v>
      </c>
      <c r="W1136" s="249">
        <v>0</v>
      </c>
      <c r="X1136" s="249">
        <v>173066.38</v>
      </c>
      <c r="Y1136" s="249">
        <v>0</v>
      </c>
      <c r="Z1136" s="249">
        <v>0</v>
      </c>
      <c r="AA1136" s="249">
        <v>97817.59</v>
      </c>
      <c r="AB1136" s="249">
        <v>0</v>
      </c>
      <c r="AC1136" s="330">
        <v>998129.57</v>
      </c>
      <c r="AD1136" s="249">
        <v>101961.29</v>
      </c>
      <c r="AE1136" s="249">
        <v>1924765.47</v>
      </c>
      <c r="AF1136" s="249">
        <v>0</v>
      </c>
      <c r="AG1136" s="249">
        <v>0</v>
      </c>
      <c r="AH1136" s="249">
        <v>0</v>
      </c>
      <c r="AI1136" s="249">
        <v>0</v>
      </c>
      <c r="AJ1136" s="249">
        <v>62165.95</v>
      </c>
      <c r="AK1136" s="249">
        <v>0</v>
      </c>
      <c r="AL1136" s="249">
        <v>9662.7800000000007</v>
      </c>
      <c r="AM1136" s="91">
        <v>0</v>
      </c>
      <c r="AN1136" s="249">
        <v>110495.05</v>
      </c>
      <c r="AO1136" s="249">
        <v>0</v>
      </c>
      <c r="AP1136" s="249">
        <v>0</v>
      </c>
      <c r="AQ1136" s="249">
        <v>0</v>
      </c>
      <c r="AR1136" s="249">
        <v>0</v>
      </c>
      <c r="AS1136" s="249">
        <v>3447537.92</v>
      </c>
      <c r="AT1136" s="249">
        <v>211511.83000000002</v>
      </c>
      <c r="AU1136" s="249">
        <v>91354</v>
      </c>
      <c r="AV1136" s="92">
        <v>45291</v>
      </c>
      <c r="AW1136" t="s">
        <v>11</v>
      </c>
      <c r="AX1136">
        <v>2023</v>
      </c>
      <c r="AY1136" t="s">
        <v>183</v>
      </c>
    </row>
    <row r="1137" spans="1:51" x14ac:dyDescent="0.25">
      <c r="A1137" s="247">
        <v>93</v>
      </c>
      <c r="B1137" s="248" t="s">
        <v>103</v>
      </c>
      <c r="C1137" s="249">
        <v>40828957.289999999</v>
      </c>
      <c r="D1137" s="249">
        <v>0</v>
      </c>
      <c r="E1137" s="249">
        <v>0</v>
      </c>
      <c r="F1137" s="249">
        <v>0</v>
      </c>
      <c r="G1137" s="249">
        <v>67818.210000000006</v>
      </c>
      <c r="H1137" s="91">
        <v>0</v>
      </c>
      <c r="I1137" s="91">
        <v>0</v>
      </c>
      <c r="J1137" s="249">
        <v>7325.2</v>
      </c>
      <c r="K1137" s="249">
        <v>111283.47</v>
      </c>
      <c r="L1137" s="91">
        <v>0</v>
      </c>
      <c r="M1137" s="249">
        <v>9.27</v>
      </c>
      <c r="N1137" s="249">
        <v>0</v>
      </c>
      <c r="O1137" s="249">
        <v>9.27</v>
      </c>
      <c r="P1137" s="249">
        <v>198953.60000000001</v>
      </c>
      <c r="Q1137" s="91">
        <v>0</v>
      </c>
      <c r="R1137" s="91">
        <v>0</v>
      </c>
      <c r="S1137" s="91">
        <v>0</v>
      </c>
      <c r="T1137" s="249">
        <v>385389.75</v>
      </c>
      <c r="U1137" s="249">
        <v>147782.74</v>
      </c>
      <c r="V1137" s="249">
        <v>68241.31</v>
      </c>
      <c r="W1137" s="249">
        <v>0</v>
      </c>
      <c r="X1137" s="249">
        <v>541794.94999999995</v>
      </c>
      <c r="Y1137" s="249">
        <v>19853.43</v>
      </c>
      <c r="Z1137" s="249">
        <v>0</v>
      </c>
      <c r="AA1137" s="249">
        <v>67925.009999999995</v>
      </c>
      <c r="AB1137" s="249">
        <v>0</v>
      </c>
      <c r="AC1137" s="330">
        <v>0</v>
      </c>
      <c r="AD1137" s="249">
        <v>149436</v>
      </c>
      <c r="AE1137" s="249">
        <v>15211</v>
      </c>
      <c r="AF1137" s="249">
        <v>0</v>
      </c>
      <c r="AG1137" s="249">
        <v>0</v>
      </c>
      <c r="AH1137" s="249">
        <v>0</v>
      </c>
      <c r="AI1137" s="249">
        <v>0</v>
      </c>
      <c r="AJ1137" s="249">
        <v>580249.31000000006</v>
      </c>
      <c r="AK1137" s="249">
        <v>696860.18</v>
      </c>
      <c r="AL1137" s="249">
        <v>1845617.27</v>
      </c>
      <c r="AM1137" s="91">
        <v>0</v>
      </c>
      <c r="AN1137" s="249">
        <v>3390506.83</v>
      </c>
      <c r="AO1137" s="249">
        <v>0</v>
      </c>
      <c r="AP1137" s="249">
        <v>13288.2</v>
      </c>
      <c r="AQ1137" s="249">
        <v>0</v>
      </c>
      <c r="AR1137" s="249">
        <v>0</v>
      </c>
      <c r="AS1137" s="249">
        <v>1590493.75</v>
      </c>
      <c r="AT1137" s="249">
        <v>38853073.789999999</v>
      </c>
      <c r="AU1137" s="249">
        <v>32906801.309999999</v>
      </c>
      <c r="AV1137" s="92">
        <v>45291</v>
      </c>
      <c r="AW1137" t="s">
        <v>11</v>
      </c>
      <c r="AX1137">
        <v>2023</v>
      </c>
      <c r="AY1137" t="s">
        <v>175</v>
      </c>
    </row>
    <row r="1138" spans="1:51" x14ac:dyDescent="0.25">
      <c r="A1138" s="93">
        <v>32</v>
      </c>
      <c r="B1138" s="94" t="s">
        <v>104</v>
      </c>
      <c r="C1138" s="95">
        <v>0</v>
      </c>
      <c r="D1138" s="95">
        <v>0</v>
      </c>
      <c r="E1138" s="95">
        <v>0</v>
      </c>
      <c r="F1138" s="95">
        <v>0</v>
      </c>
      <c r="G1138" s="95">
        <v>0</v>
      </c>
      <c r="H1138" s="91">
        <v>0</v>
      </c>
      <c r="I1138" s="91">
        <v>0</v>
      </c>
      <c r="J1138" s="95">
        <v>0</v>
      </c>
      <c r="K1138" s="95">
        <v>0</v>
      </c>
      <c r="L1138" s="91">
        <v>0</v>
      </c>
      <c r="M1138" s="95">
        <v>0</v>
      </c>
      <c r="N1138" s="95">
        <v>0</v>
      </c>
      <c r="O1138" s="95">
        <v>0</v>
      </c>
      <c r="P1138" s="95">
        <v>0</v>
      </c>
      <c r="Q1138" s="91">
        <v>0</v>
      </c>
      <c r="R1138" s="91">
        <v>0</v>
      </c>
      <c r="S1138" s="91">
        <v>0</v>
      </c>
      <c r="T1138" s="95">
        <v>0</v>
      </c>
      <c r="U1138" s="95">
        <v>0</v>
      </c>
      <c r="V1138" s="95">
        <v>0</v>
      </c>
      <c r="W1138" s="95">
        <v>0</v>
      </c>
      <c r="X1138" s="95">
        <v>0</v>
      </c>
      <c r="Y1138" s="95">
        <v>0</v>
      </c>
      <c r="Z1138" s="95">
        <v>0</v>
      </c>
      <c r="AA1138" s="95">
        <v>0</v>
      </c>
      <c r="AB1138" s="95">
        <v>0</v>
      </c>
      <c r="AC1138" s="327">
        <v>0</v>
      </c>
      <c r="AD1138" s="95">
        <v>0</v>
      </c>
      <c r="AE1138" s="95">
        <v>0</v>
      </c>
      <c r="AF1138" s="95">
        <v>0</v>
      </c>
      <c r="AG1138" s="95">
        <v>0</v>
      </c>
      <c r="AH1138" s="95">
        <v>0</v>
      </c>
      <c r="AI1138" s="95">
        <v>0</v>
      </c>
      <c r="AJ1138" s="95">
        <v>0</v>
      </c>
      <c r="AK1138" s="95">
        <v>0</v>
      </c>
      <c r="AL1138" s="95">
        <v>0</v>
      </c>
      <c r="AM1138" s="91">
        <v>0</v>
      </c>
      <c r="AN1138" s="95">
        <v>0</v>
      </c>
      <c r="AO1138" s="95">
        <v>0</v>
      </c>
      <c r="AP1138" s="95">
        <v>0</v>
      </c>
      <c r="AQ1138" s="95">
        <v>0</v>
      </c>
      <c r="AR1138" s="95">
        <v>0</v>
      </c>
      <c r="AS1138" s="95">
        <v>0</v>
      </c>
      <c r="AT1138" s="95">
        <v>0</v>
      </c>
      <c r="AU1138" s="95">
        <v>0</v>
      </c>
      <c r="AV1138" s="92">
        <v>45322</v>
      </c>
      <c r="AW1138" t="s">
        <v>0</v>
      </c>
      <c r="AX1138">
        <v>2024</v>
      </c>
      <c r="AY1138" t="s">
        <v>287</v>
      </c>
    </row>
    <row r="1139" spans="1:51" x14ac:dyDescent="0.25">
      <c r="A1139" s="93">
        <v>107</v>
      </c>
      <c r="B1139" s="94" t="s">
        <v>60</v>
      </c>
      <c r="C1139" s="95">
        <v>41593730.009999998</v>
      </c>
      <c r="D1139" s="95">
        <v>0</v>
      </c>
      <c r="E1139" s="95">
        <v>0</v>
      </c>
      <c r="F1139" s="95">
        <v>0</v>
      </c>
      <c r="G1139" s="95">
        <v>0</v>
      </c>
      <c r="H1139" s="91">
        <v>0</v>
      </c>
      <c r="I1139" s="91">
        <v>0</v>
      </c>
      <c r="J1139" s="95">
        <v>200841.65</v>
      </c>
      <c r="K1139" s="95">
        <v>142156.4</v>
      </c>
      <c r="L1139" s="91">
        <v>0</v>
      </c>
      <c r="M1139" s="95">
        <v>1239303.79</v>
      </c>
      <c r="N1139" s="95">
        <v>31994293.02</v>
      </c>
      <c r="O1139" s="95">
        <v>33233596.809999999</v>
      </c>
      <c r="P1139" s="95">
        <v>126778.5</v>
      </c>
      <c r="Q1139" s="91">
        <v>0</v>
      </c>
      <c r="R1139" s="91">
        <v>0</v>
      </c>
      <c r="S1139" s="91">
        <v>0</v>
      </c>
      <c r="T1139" s="95">
        <v>33703373.359999999</v>
      </c>
      <c r="U1139" s="95">
        <v>58334.23</v>
      </c>
      <c r="V1139" s="95">
        <v>28940.57</v>
      </c>
      <c r="W1139" s="95">
        <v>0</v>
      </c>
      <c r="X1139" s="95">
        <v>109051.25</v>
      </c>
      <c r="Y1139" s="95">
        <v>106390.39999999999</v>
      </c>
      <c r="Z1139" s="95">
        <v>0</v>
      </c>
      <c r="AA1139" s="95">
        <v>422688.51</v>
      </c>
      <c r="AB1139" s="95">
        <v>0</v>
      </c>
      <c r="AC1139" s="327">
        <v>1323045.43</v>
      </c>
      <c r="AD1139" s="95">
        <v>0</v>
      </c>
      <c r="AE1139" s="95">
        <v>6974</v>
      </c>
      <c r="AF1139" s="95">
        <v>0</v>
      </c>
      <c r="AG1139" s="95">
        <v>0</v>
      </c>
      <c r="AH1139" s="95">
        <v>0</v>
      </c>
      <c r="AI1139" s="95">
        <v>0</v>
      </c>
      <c r="AJ1139" s="95">
        <v>129547</v>
      </c>
      <c r="AK1139" s="95">
        <v>597071.34</v>
      </c>
      <c r="AL1139" s="95">
        <v>410450.57</v>
      </c>
      <c r="AM1139" s="91">
        <v>0</v>
      </c>
      <c r="AN1139" s="95">
        <v>597675.55000000005</v>
      </c>
      <c r="AO1139" s="95">
        <v>0</v>
      </c>
      <c r="AP1139" s="95">
        <v>0</v>
      </c>
      <c r="AQ1139" s="95">
        <v>0</v>
      </c>
      <c r="AR1139" s="95">
        <v>0</v>
      </c>
      <c r="AS1139" s="95">
        <v>2184971.3899999997</v>
      </c>
      <c r="AT1139" s="95">
        <v>5705385.2599999998</v>
      </c>
      <c r="AU1139" s="95">
        <v>4100187.8</v>
      </c>
      <c r="AV1139" s="92">
        <v>45322</v>
      </c>
      <c r="AW1139" t="s">
        <v>0</v>
      </c>
      <c r="AX1139">
        <v>2024</v>
      </c>
      <c r="AY1139" t="s">
        <v>160</v>
      </c>
    </row>
    <row r="1140" spans="1:51" x14ac:dyDescent="0.25">
      <c r="A1140" s="93">
        <v>66</v>
      </c>
      <c r="B1140" s="94" t="s">
        <v>61</v>
      </c>
      <c r="C1140" s="95">
        <v>6326139.3099999996</v>
      </c>
      <c r="D1140" s="95">
        <v>0</v>
      </c>
      <c r="E1140" s="95">
        <v>0</v>
      </c>
      <c r="F1140" s="95">
        <v>0</v>
      </c>
      <c r="G1140" s="95">
        <v>0</v>
      </c>
      <c r="H1140" s="91">
        <v>0</v>
      </c>
      <c r="I1140" s="91">
        <v>0</v>
      </c>
      <c r="J1140" s="95">
        <v>0</v>
      </c>
      <c r="K1140" s="95">
        <v>186671.26</v>
      </c>
      <c r="L1140" s="91">
        <v>0</v>
      </c>
      <c r="M1140" s="95">
        <v>0</v>
      </c>
      <c r="N1140" s="95">
        <v>0</v>
      </c>
      <c r="O1140" s="95">
        <v>0</v>
      </c>
      <c r="P1140" s="95">
        <v>0</v>
      </c>
      <c r="Q1140" s="91">
        <v>0</v>
      </c>
      <c r="R1140" s="91">
        <v>0</v>
      </c>
      <c r="S1140" s="91">
        <v>0</v>
      </c>
      <c r="T1140" s="95">
        <v>186671.26</v>
      </c>
      <c r="U1140" s="95">
        <v>400140.23</v>
      </c>
      <c r="V1140" s="95">
        <v>0</v>
      </c>
      <c r="W1140" s="95">
        <v>0</v>
      </c>
      <c r="X1140" s="95">
        <v>5111092.3600000003</v>
      </c>
      <c r="Y1140" s="95">
        <v>0</v>
      </c>
      <c r="Z1140" s="95">
        <v>0</v>
      </c>
      <c r="AA1140" s="95">
        <v>0</v>
      </c>
      <c r="AB1140" s="95">
        <v>0</v>
      </c>
      <c r="AC1140" s="327">
        <v>0</v>
      </c>
      <c r="AD1140" s="95">
        <v>0</v>
      </c>
      <c r="AE1140" s="95">
        <v>0</v>
      </c>
      <c r="AF1140" s="95">
        <v>0</v>
      </c>
      <c r="AG1140" s="95">
        <v>0</v>
      </c>
      <c r="AH1140" s="95">
        <v>0</v>
      </c>
      <c r="AI1140" s="95">
        <v>0</v>
      </c>
      <c r="AJ1140" s="95">
        <v>0</v>
      </c>
      <c r="AK1140" s="95">
        <v>0</v>
      </c>
      <c r="AL1140" s="95">
        <v>0</v>
      </c>
      <c r="AM1140" s="91">
        <v>0</v>
      </c>
      <c r="AN1140" s="95">
        <v>276368.06</v>
      </c>
      <c r="AO1140" s="95">
        <v>351867.4</v>
      </c>
      <c r="AP1140" s="95">
        <v>0</v>
      </c>
      <c r="AQ1140" s="95">
        <v>0</v>
      </c>
      <c r="AR1140" s="95">
        <v>0</v>
      </c>
      <c r="AS1140" s="95">
        <v>5511232.5899999999</v>
      </c>
      <c r="AT1140" s="95">
        <v>628235.46</v>
      </c>
      <c r="AU1140" s="95">
        <v>0</v>
      </c>
      <c r="AV1140" s="92">
        <v>45322</v>
      </c>
      <c r="AW1140" t="s">
        <v>0</v>
      </c>
      <c r="AX1140">
        <v>2024</v>
      </c>
      <c r="AY1140" t="s">
        <v>178</v>
      </c>
    </row>
    <row r="1141" spans="1:51" x14ac:dyDescent="0.25">
      <c r="A1141" s="93">
        <v>44</v>
      </c>
      <c r="B1141" s="94" t="s">
        <v>62</v>
      </c>
      <c r="C1141" s="95">
        <v>3299043.9099999997</v>
      </c>
      <c r="D1141" s="95">
        <v>1966.28</v>
      </c>
      <c r="E1141" s="95">
        <v>0</v>
      </c>
      <c r="F1141" s="95">
        <v>0</v>
      </c>
      <c r="G1141" s="95">
        <v>0</v>
      </c>
      <c r="H1141" s="91">
        <v>0</v>
      </c>
      <c r="I1141" s="91">
        <v>0</v>
      </c>
      <c r="J1141" s="95">
        <v>42759.69</v>
      </c>
      <c r="K1141" s="95">
        <v>568205.24</v>
      </c>
      <c r="L1141" s="91">
        <v>0</v>
      </c>
      <c r="M1141" s="95">
        <v>389239.66</v>
      </c>
      <c r="N1141" s="95">
        <v>188.23</v>
      </c>
      <c r="O1141" s="95">
        <v>389427.88999999996</v>
      </c>
      <c r="P1141" s="95">
        <v>3361.7</v>
      </c>
      <c r="Q1141" s="91">
        <v>0</v>
      </c>
      <c r="R1141" s="91">
        <v>0</v>
      </c>
      <c r="S1141" s="91">
        <v>0</v>
      </c>
      <c r="T1141" s="95">
        <v>1005720.7999999998</v>
      </c>
      <c r="U1141" s="95">
        <v>9987.44</v>
      </c>
      <c r="V1141" s="95">
        <v>1885.71</v>
      </c>
      <c r="W1141" s="95">
        <v>3213.62</v>
      </c>
      <c r="X1141" s="95">
        <v>0</v>
      </c>
      <c r="Y1141" s="95">
        <v>0</v>
      </c>
      <c r="Z1141" s="95">
        <v>0</v>
      </c>
      <c r="AA1141" s="95">
        <v>0</v>
      </c>
      <c r="AB1141" s="95">
        <v>0</v>
      </c>
      <c r="AC1141" s="327">
        <v>405749.08</v>
      </c>
      <c r="AD1141" s="95">
        <v>0</v>
      </c>
      <c r="AE1141" s="95">
        <v>0</v>
      </c>
      <c r="AF1141" s="95">
        <v>0</v>
      </c>
      <c r="AG1141" s="95">
        <v>0</v>
      </c>
      <c r="AH1141" s="95">
        <v>0</v>
      </c>
      <c r="AI1141" s="95">
        <v>0</v>
      </c>
      <c r="AJ1141" s="95">
        <v>456.78</v>
      </c>
      <c r="AK1141" s="95">
        <v>1183209.6599999999</v>
      </c>
      <c r="AL1141" s="95">
        <v>4978.47</v>
      </c>
      <c r="AM1141" s="91">
        <v>0</v>
      </c>
      <c r="AN1141" s="95">
        <v>100515.58</v>
      </c>
      <c r="AO1141" s="95">
        <v>0</v>
      </c>
      <c r="AP1141" s="95">
        <v>17700</v>
      </c>
      <c r="AQ1141" s="95">
        <v>0</v>
      </c>
      <c r="AR1141" s="95">
        <v>0</v>
      </c>
      <c r="AS1141" s="95">
        <v>421292.63000000006</v>
      </c>
      <c r="AT1141" s="95">
        <v>1872030.48</v>
      </c>
      <c r="AU1141" s="95">
        <v>565626.77</v>
      </c>
      <c r="AV1141" s="92">
        <v>45322</v>
      </c>
      <c r="AW1141" t="s">
        <v>0</v>
      </c>
      <c r="AX1141">
        <v>2024</v>
      </c>
      <c r="AY1141" t="s">
        <v>167</v>
      </c>
    </row>
    <row r="1142" spans="1:51" x14ac:dyDescent="0.25">
      <c r="A1142" s="93">
        <v>113</v>
      </c>
      <c r="B1142" s="94" t="s">
        <v>63</v>
      </c>
      <c r="C1142" s="95">
        <v>6256428.4399999995</v>
      </c>
      <c r="D1142" s="95">
        <v>0</v>
      </c>
      <c r="E1142" s="95">
        <v>0</v>
      </c>
      <c r="F1142" s="95">
        <v>0</v>
      </c>
      <c r="G1142" s="95">
        <v>6305.25</v>
      </c>
      <c r="H1142" s="91">
        <v>0</v>
      </c>
      <c r="I1142" s="91">
        <v>0</v>
      </c>
      <c r="J1142" s="95">
        <v>24738.04</v>
      </c>
      <c r="K1142" s="95">
        <v>6390.81</v>
      </c>
      <c r="L1142" s="91">
        <v>0</v>
      </c>
      <c r="M1142" s="95">
        <v>1317779.54</v>
      </c>
      <c r="N1142" s="95">
        <v>4120730.23</v>
      </c>
      <c r="O1142" s="95">
        <v>5438509.7699999996</v>
      </c>
      <c r="P1142" s="95">
        <v>152317.72999999998</v>
      </c>
      <c r="Q1142" s="91">
        <v>0</v>
      </c>
      <c r="R1142" s="91">
        <v>0</v>
      </c>
      <c r="S1142" s="91">
        <v>0</v>
      </c>
      <c r="T1142" s="95">
        <v>5628261.5999999996</v>
      </c>
      <c r="U1142" s="95">
        <v>13370.8</v>
      </c>
      <c r="V1142" s="95">
        <v>0</v>
      </c>
      <c r="W1142" s="95">
        <v>0</v>
      </c>
      <c r="X1142" s="95">
        <v>0</v>
      </c>
      <c r="Y1142" s="95">
        <v>0</v>
      </c>
      <c r="Z1142" s="95">
        <v>0</v>
      </c>
      <c r="AA1142" s="95">
        <v>183420.06</v>
      </c>
      <c r="AB1142" s="95">
        <v>0</v>
      </c>
      <c r="AC1142" s="327">
        <v>231050.98</v>
      </c>
      <c r="AD1142" s="95">
        <v>0</v>
      </c>
      <c r="AE1142" s="95">
        <v>2702.25</v>
      </c>
      <c r="AF1142" s="95">
        <v>0</v>
      </c>
      <c r="AG1142" s="95">
        <v>0</v>
      </c>
      <c r="AH1142" s="95">
        <v>0</v>
      </c>
      <c r="AI1142" s="95">
        <v>0</v>
      </c>
      <c r="AJ1142" s="95">
        <v>0</v>
      </c>
      <c r="AK1142" s="95">
        <v>159952.15</v>
      </c>
      <c r="AL1142" s="95">
        <v>0</v>
      </c>
      <c r="AM1142" s="91">
        <v>0</v>
      </c>
      <c r="AN1142" s="95">
        <v>0</v>
      </c>
      <c r="AO1142" s="95">
        <v>0</v>
      </c>
      <c r="AP1142" s="95">
        <v>18720.8</v>
      </c>
      <c r="AQ1142" s="95">
        <v>0</v>
      </c>
      <c r="AR1142" s="95">
        <v>0</v>
      </c>
      <c r="AS1142" s="95">
        <v>430544.08999999997</v>
      </c>
      <c r="AT1142" s="95">
        <v>197622.74999999997</v>
      </c>
      <c r="AU1142" s="95">
        <v>18949.8</v>
      </c>
      <c r="AV1142" s="92">
        <v>45322</v>
      </c>
      <c r="AW1142" t="s">
        <v>0</v>
      </c>
      <c r="AX1142">
        <v>2024</v>
      </c>
      <c r="AY1142" t="s">
        <v>171</v>
      </c>
    </row>
    <row r="1143" spans="1:51" x14ac:dyDescent="0.25">
      <c r="A1143" s="93">
        <v>98</v>
      </c>
      <c r="B1143" s="94" t="s">
        <v>64</v>
      </c>
      <c r="C1143" s="95">
        <v>27871495.430000003</v>
      </c>
      <c r="D1143" s="95">
        <v>17104.8</v>
      </c>
      <c r="E1143" s="95">
        <v>0</v>
      </c>
      <c r="F1143" s="95">
        <v>0</v>
      </c>
      <c r="G1143" s="95">
        <v>192.18</v>
      </c>
      <c r="H1143" s="91">
        <v>0</v>
      </c>
      <c r="I1143" s="91">
        <v>0</v>
      </c>
      <c r="J1143" s="95">
        <v>268014.96000000002</v>
      </c>
      <c r="K1143" s="95">
        <v>1692.68</v>
      </c>
      <c r="L1143" s="91">
        <v>0</v>
      </c>
      <c r="M1143" s="95">
        <v>3510071.3000000003</v>
      </c>
      <c r="N1143" s="95">
        <v>24923.789999999997</v>
      </c>
      <c r="O1143" s="95">
        <v>3534995.0900000003</v>
      </c>
      <c r="P1143" s="95">
        <v>36352.050000000003</v>
      </c>
      <c r="Q1143" s="91">
        <v>0</v>
      </c>
      <c r="R1143" s="91">
        <v>0</v>
      </c>
      <c r="S1143" s="91">
        <v>0</v>
      </c>
      <c r="T1143" s="95">
        <v>3858351.7600000002</v>
      </c>
      <c r="U1143" s="95">
        <v>12770.47</v>
      </c>
      <c r="V1143" s="95">
        <v>11583.41</v>
      </c>
      <c r="W1143" s="95">
        <v>0</v>
      </c>
      <c r="X1143" s="95">
        <v>18372624.82</v>
      </c>
      <c r="Y1143" s="95">
        <v>4315.2</v>
      </c>
      <c r="Z1143" s="95">
        <v>0</v>
      </c>
      <c r="AA1143" s="95">
        <v>184775.12</v>
      </c>
      <c r="AB1143" s="95">
        <v>0</v>
      </c>
      <c r="AC1143" s="327">
        <v>688743.64</v>
      </c>
      <c r="AD1143" s="95">
        <v>17924.93</v>
      </c>
      <c r="AE1143" s="95">
        <v>41541.160000000003</v>
      </c>
      <c r="AF1143" s="95">
        <v>0</v>
      </c>
      <c r="AG1143" s="95">
        <v>0</v>
      </c>
      <c r="AH1143" s="95">
        <v>0</v>
      </c>
      <c r="AI1143" s="95">
        <v>0</v>
      </c>
      <c r="AJ1143" s="95">
        <v>98590.75</v>
      </c>
      <c r="AK1143" s="95">
        <v>177092.4</v>
      </c>
      <c r="AL1143" s="95">
        <v>153752.84</v>
      </c>
      <c r="AM1143" s="91">
        <v>0</v>
      </c>
      <c r="AN1143" s="95">
        <v>437932.59</v>
      </c>
      <c r="AO1143" s="95">
        <v>0</v>
      </c>
      <c r="AP1143" s="95">
        <v>4884</v>
      </c>
      <c r="AQ1143" s="95">
        <v>0</v>
      </c>
      <c r="AR1143" s="95">
        <v>0</v>
      </c>
      <c r="AS1143" s="95">
        <v>19432869.5</v>
      </c>
      <c r="AT1143" s="95">
        <v>4580274.17</v>
      </c>
      <c r="AU1143" s="95">
        <v>3806612.34</v>
      </c>
      <c r="AV1143" s="92">
        <v>45322</v>
      </c>
      <c r="AW1143" t="s">
        <v>0</v>
      </c>
      <c r="AX1143">
        <v>2024</v>
      </c>
      <c r="AY1143" t="s">
        <v>165</v>
      </c>
    </row>
    <row r="1144" spans="1:51" x14ac:dyDescent="0.25">
      <c r="A1144" s="93">
        <v>1</v>
      </c>
      <c r="B1144" s="94" t="s">
        <v>65</v>
      </c>
      <c r="C1144" s="95">
        <v>1459981.1500000001</v>
      </c>
      <c r="D1144" s="95">
        <v>0</v>
      </c>
      <c r="E1144" s="95">
        <v>0</v>
      </c>
      <c r="F1144" s="95">
        <v>0</v>
      </c>
      <c r="G1144" s="95">
        <v>0</v>
      </c>
      <c r="H1144" s="91">
        <v>0</v>
      </c>
      <c r="I1144" s="91">
        <v>0</v>
      </c>
      <c r="J1144" s="95">
        <v>0</v>
      </c>
      <c r="K1144" s="95">
        <v>0</v>
      </c>
      <c r="L1144" s="91">
        <v>0</v>
      </c>
      <c r="M1144" s="95">
        <v>85505.45</v>
      </c>
      <c r="N1144" s="95">
        <v>0</v>
      </c>
      <c r="O1144" s="95">
        <v>85505.45</v>
      </c>
      <c r="P1144" s="95">
        <v>0</v>
      </c>
      <c r="Q1144" s="91">
        <v>0</v>
      </c>
      <c r="R1144" s="91">
        <v>0</v>
      </c>
      <c r="S1144" s="91">
        <v>0</v>
      </c>
      <c r="T1144" s="95">
        <v>85505.45</v>
      </c>
      <c r="U1144" s="95">
        <v>0</v>
      </c>
      <c r="V1144" s="95">
        <v>0</v>
      </c>
      <c r="W1144" s="95">
        <v>0</v>
      </c>
      <c r="X1144" s="95">
        <v>0</v>
      </c>
      <c r="Y1144" s="95">
        <v>0</v>
      </c>
      <c r="Z1144" s="95">
        <v>0</v>
      </c>
      <c r="AA1144" s="95">
        <v>0</v>
      </c>
      <c r="AB1144" s="95">
        <v>0</v>
      </c>
      <c r="AC1144" s="327">
        <v>18887.59</v>
      </c>
      <c r="AD1144" s="95">
        <v>337902.58</v>
      </c>
      <c r="AE1144" s="95">
        <v>0</v>
      </c>
      <c r="AF1144" s="95">
        <v>0</v>
      </c>
      <c r="AG1144" s="95">
        <v>0</v>
      </c>
      <c r="AH1144" s="95">
        <v>0</v>
      </c>
      <c r="AI1144" s="95">
        <v>0</v>
      </c>
      <c r="AJ1144" s="95">
        <v>0</v>
      </c>
      <c r="AK1144" s="95">
        <v>26226.57</v>
      </c>
      <c r="AL1144" s="95">
        <v>71586.679999999993</v>
      </c>
      <c r="AM1144" s="91">
        <v>0</v>
      </c>
      <c r="AN1144" s="95">
        <v>273839.75</v>
      </c>
      <c r="AO1144" s="95">
        <v>0</v>
      </c>
      <c r="AP1144" s="95">
        <v>2160</v>
      </c>
      <c r="AQ1144" s="95">
        <v>0</v>
      </c>
      <c r="AR1144" s="95">
        <v>0</v>
      </c>
      <c r="AS1144" s="95">
        <v>356790.17000000004</v>
      </c>
      <c r="AT1144" s="95">
        <v>1017685.53</v>
      </c>
      <c r="AU1144" s="95">
        <v>643872.53</v>
      </c>
      <c r="AV1144" s="92">
        <v>45322</v>
      </c>
      <c r="AW1144" t="s">
        <v>0</v>
      </c>
      <c r="AX1144">
        <v>2024</v>
      </c>
      <c r="AY1144" t="s">
        <v>177</v>
      </c>
    </row>
    <row r="1145" spans="1:51" x14ac:dyDescent="0.25">
      <c r="A1145" s="93">
        <v>109</v>
      </c>
      <c r="B1145" s="94" t="s">
        <v>66</v>
      </c>
      <c r="C1145" s="95">
        <v>84717935.769999996</v>
      </c>
      <c r="D1145" s="95">
        <v>3495414.06</v>
      </c>
      <c r="E1145" s="95">
        <v>0</v>
      </c>
      <c r="F1145" s="95">
        <v>0</v>
      </c>
      <c r="G1145" s="95">
        <v>0</v>
      </c>
      <c r="H1145" s="91">
        <v>0</v>
      </c>
      <c r="I1145" s="91">
        <v>0</v>
      </c>
      <c r="J1145" s="95">
        <v>773930.11</v>
      </c>
      <c r="K1145" s="95">
        <v>535449.62</v>
      </c>
      <c r="L1145" s="91">
        <v>0</v>
      </c>
      <c r="M1145" s="95">
        <v>26089.48</v>
      </c>
      <c r="N1145" s="95">
        <v>34143471.780000001</v>
      </c>
      <c r="O1145" s="95">
        <v>34169561.259999998</v>
      </c>
      <c r="P1145" s="95">
        <v>4152827.55</v>
      </c>
      <c r="Q1145" s="91">
        <v>0</v>
      </c>
      <c r="R1145" s="91">
        <v>0</v>
      </c>
      <c r="S1145" s="91">
        <v>0</v>
      </c>
      <c r="T1145" s="95">
        <v>43127182.599999994</v>
      </c>
      <c r="U1145" s="95">
        <v>10298752.75</v>
      </c>
      <c r="V1145" s="95">
        <v>2393937.15</v>
      </c>
      <c r="W1145" s="95">
        <v>0</v>
      </c>
      <c r="X1145" s="95">
        <v>0</v>
      </c>
      <c r="Y1145" s="95">
        <v>89637.759999999995</v>
      </c>
      <c r="Z1145" s="95">
        <v>0</v>
      </c>
      <c r="AA1145" s="95">
        <v>16249065.74</v>
      </c>
      <c r="AB1145" s="95">
        <v>0</v>
      </c>
      <c r="AC1145" s="327">
        <v>9023828.0399999991</v>
      </c>
      <c r="AD1145" s="95">
        <v>0</v>
      </c>
      <c r="AE1145" s="95">
        <v>22089.38</v>
      </c>
      <c r="AF1145" s="95">
        <v>0</v>
      </c>
      <c r="AG1145" s="95">
        <v>0</v>
      </c>
      <c r="AH1145" s="95">
        <v>0</v>
      </c>
      <c r="AI1145" s="95">
        <v>0</v>
      </c>
      <c r="AJ1145" s="95">
        <v>2747304.02</v>
      </c>
      <c r="AK1145" s="95">
        <v>506570.53</v>
      </c>
      <c r="AL1145" s="95">
        <v>7903.21</v>
      </c>
      <c r="AM1145" s="91">
        <v>0</v>
      </c>
      <c r="AN1145" s="95">
        <v>228920.18</v>
      </c>
      <c r="AO1145" s="95">
        <v>22744.41</v>
      </c>
      <c r="AP1145" s="95">
        <v>0</v>
      </c>
      <c r="AQ1145" s="95">
        <v>0</v>
      </c>
      <c r="AR1145" s="95">
        <v>0</v>
      </c>
      <c r="AS1145" s="95">
        <v>40824614.840000004</v>
      </c>
      <c r="AT1145" s="95">
        <v>766138.33000000007</v>
      </c>
      <c r="AU1145" s="95">
        <v>0</v>
      </c>
      <c r="AV1145" s="92">
        <v>45322</v>
      </c>
      <c r="AW1145" t="s">
        <v>0</v>
      </c>
      <c r="AX1145">
        <v>2024</v>
      </c>
      <c r="AY1145" t="s">
        <v>157</v>
      </c>
    </row>
    <row r="1146" spans="1:51" x14ac:dyDescent="0.25">
      <c r="A1146" s="93">
        <v>25</v>
      </c>
      <c r="B1146" s="94" t="s">
        <v>67</v>
      </c>
      <c r="C1146" s="95">
        <v>5848956.0899999999</v>
      </c>
      <c r="D1146" s="95">
        <v>2193708.92</v>
      </c>
      <c r="E1146" s="95">
        <v>0</v>
      </c>
      <c r="F1146" s="95">
        <v>0</v>
      </c>
      <c r="G1146" s="95">
        <v>0</v>
      </c>
      <c r="H1146" s="91">
        <v>0</v>
      </c>
      <c r="I1146" s="91">
        <v>0</v>
      </c>
      <c r="J1146" s="95">
        <v>0</v>
      </c>
      <c r="K1146" s="95">
        <v>0</v>
      </c>
      <c r="L1146" s="91">
        <v>0</v>
      </c>
      <c r="M1146" s="95">
        <v>0</v>
      </c>
      <c r="N1146" s="95">
        <v>0</v>
      </c>
      <c r="O1146" s="95">
        <v>0</v>
      </c>
      <c r="P1146" s="95">
        <v>3652815.6799999997</v>
      </c>
      <c r="Q1146" s="91">
        <v>0</v>
      </c>
      <c r="R1146" s="91">
        <v>0</v>
      </c>
      <c r="S1146" s="91">
        <v>0</v>
      </c>
      <c r="T1146" s="95">
        <v>5846524.5999999996</v>
      </c>
      <c r="U1146" s="95">
        <v>0</v>
      </c>
      <c r="V1146" s="95">
        <v>0</v>
      </c>
      <c r="W1146" s="95">
        <v>0</v>
      </c>
      <c r="X1146" s="95">
        <v>0</v>
      </c>
      <c r="Y1146" s="95">
        <v>0</v>
      </c>
      <c r="Z1146" s="95">
        <v>0</v>
      </c>
      <c r="AA1146" s="95">
        <v>0</v>
      </c>
      <c r="AB1146" s="95">
        <v>0</v>
      </c>
      <c r="AC1146" s="327">
        <v>2431.4899999999998</v>
      </c>
      <c r="AD1146" s="95">
        <v>0</v>
      </c>
      <c r="AE1146" s="95">
        <v>0</v>
      </c>
      <c r="AF1146" s="95">
        <v>0</v>
      </c>
      <c r="AG1146" s="95">
        <v>0</v>
      </c>
      <c r="AH1146" s="95">
        <v>0</v>
      </c>
      <c r="AI1146" s="95">
        <v>0</v>
      </c>
      <c r="AJ1146" s="95">
        <v>0</v>
      </c>
      <c r="AK1146" s="95">
        <v>0</v>
      </c>
      <c r="AL1146" s="95">
        <v>0</v>
      </c>
      <c r="AM1146" s="91">
        <v>0</v>
      </c>
      <c r="AN1146" s="95">
        <v>0</v>
      </c>
      <c r="AO1146" s="95">
        <v>0</v>
      </c>
      <c r="AP1146" s="95">
        <v>0</v>
      </c>
      <c r="AQ1146" s="95">
        <v>0</v>
      </c>
      <c r="AR1146" s="95">
        <v>0</v>
      </c>
      <c r="AS1146" s="95">
        <v>2431.4899999999998</v>
      </c>
      <c r="AT1146" s="95">
        <v>0</v>
      </c>
      <c r="AU1146" s="95">
        <v>0</v>
      </c>
      <c r="AV1146" s="92">
        <v>45322</v>
      </c>
      <c r="AW1146" t="s">
        <v>0</v>
      </c>
      <c r="AX1146">
        <v>2024</v>
      </c>
      <c r="AY1146" t="s">
        <v>174</v>
      </c>
    </row>
    <row r="1147" spans="1:51" x14ac:dyDescent="0.25">
      <c r="A1147" s="93">
        <v>121</v>
      </c>
      <c r="B1147" s="94" t="s">
        <v>68</v>
      </c>
      <c r="C1147" s="95">
        <v>1080</v>
      </c>
      <c r="D1147" s="95">
        <v>0</v>
      </c>
      <c r="E1147" s="95">
        <v>0</v>
      </c>
      <c r="F1147" s="95">
        <v>0</v>
      </c>
      <c r="G1147" s="95">
        <v>0</v>
      </c>
      <c r="H1147" s="91">
        <v>0</v>
      </c>
      <c r="I1147" s="91">
        <v>0</v>
      </c>
      <c r="J1147" s="95">
        <v>0</v>
      </c>
      <c r="K1147" s="95">
        <v>0</v>
      </c>
      <c r="L1147" s="91">
        <v>0</v>
      </c>
      <c r="M1147" s="95">
        <v>0</v>
      </c>
      <c r="N1147" s="95">
        <v>0</v>
      </c>
      <c r="O1147" s="95">
        <v>0</v>
      </c>
      <c r="P1147" s="95">
        <v>0</v>
      </c>
      <c r="Q1147" s="91">
        <v>0</v>
      </c>
      <c r="R1147" s="91">
        <v>0</v>
      </c>
      <c r="S1147" s="91">
        <v>0</v>
      </c>
      <c r="T1147" s="95">
        <v>0</v>
      </c>
      <c r="U1147" s="95">
        <v>0</v>
      </c>
      <c r="V1147" s="95">
        <v>0</v>
      </c>
      <c r="W1147" s="95">
        <v>0</v>
      </c>
      <c r="X1147" s="95">
        <v>0</v>
      </c>
      <c r="Y1147" s="95">
        <v>0</v>
      </c>
      <c r="Z1147" s="95">
        <v>0</v>
      </c>
      <c r="AA1147" s="95">
        <v>0</v>
      </c>
      <c r="AB1147" s="95">
        <v>0</v>
      </c>
      <c r="AC1147" s="327">
        <v>0</v>
      </c>
      <c r="AD1147" s="95">
        <v>0</v>
      </c>
      <c r="AE1147" s="95">
        <v>0</v>
      </c>
      <c r="AF1147" s="95">
        <v>0</v>
      </c>
      <c r="AG1147" s="95">
        <v>0</v>
      </c>
      <c r="AH1147" s="95">
        <v>0</v>
      </c>
      <c r="AI1147" s="95">
        <v>0</v>
      </c>
      <c r="AJ1147" s="95">
        <v>0</v>
      </c>
      <c r="AK1147" s="95">
        <v>0</v>
      </c>
      <c r="AL1147" s="95">
        <v>0</v>
      </c>
      <c r="AM1147" s="91">
        <v>0</v>
      </c>
      <c r="AN1147" s="95">
        <v>0</v>
      </c>
      <c r="AO1147" s="95">
        <v>0</v>
      </c>
      <c r="AP1147" s="95">
        <v>1080</v>
      </c>
      <c r="AQ1147" s="95">
        <v>0</v>
      </c>
      <c r="AR1147" s="95">
        <v>0</v>
      </c>
      <c r="AS1147" s="95">
        <v>0</v>
      </c>
      <c r="AT1147" s="95">
        <v>1080</v>
      </c>
      <c r="AU1147" s="95">
        <v>0</v>
      </c>
      <c r="AV1147" s="92">
        <v>45322</v>
      </c>
      <c r="AW1147" t="s">
        <v>0</v>
      </c>
      <c r="AX1147">
        <v>2024</v>
      </c>
      <c r="AY1147" t="s">
        <v>188</v>
      </c>
    </row>
    <row r="1148" spans="1:51" x14ac:dyDescent="0.25">
      <c r="A1148" s="93">
        <v>122</v>
      </c>
      <c r="B1148" s="94" t="s">
        <v>69</v>
      </c>
      <c r="C1148" s="95">
        <v>3211135.9000000004</v>
      </c>
      <c r="D1148" s="95">
        <v>0</v>
      </c>
      <c r="E1148" s="95">
        <v>0</v>
      </c>
      <c r="F1148" s="95">
        <v>0</v>
      </c>
      <c r="G1148" s="95">
        <v>0</v>
      </c>
      <c r="H1148" s="91">
        <v>0</v>
      </c>
      <c r="I1148" s="91">
        <v>0</v>
      </c>
      <c r="J1148" s="95">
        <v>0</v>
      </c>
      <c r="K1148" s="95">
        <v>0</v>
      </c>
      <c r="L1148" s="91">
        <v>0</v>
      </c>
      <c r="M1148" s="95">
        <v>483866.15</v>
      </c>
      <c r="N1148" s="95">
        <v>167900.6</v>
      </c>
      <c r="O1148" s="95">
        <v>651766.75</v>
      </c>
      <c r="P1148" s="95">
        <v>1186363.1100000001</v>
      </c>
      <c r="Q1148" s="91">
        <v>0</v>
      </c>
      <c r="R1148" s="91">
        <v>0</v>
      </c>
      <c r="S1148" s="91">
        <v>0</v>
      </c>
      <c r="T1148" s="95">
        <v>1838129.86</v>
      </c>
      <c r="U1148" s="95">
        <v>0</v>
      </c>
      <c r="V1148" s="95">
        <v>0</v>
      </c>
      <c r="W1148" s="95">
        <v>0</v>
      </c>
      <c r="X1148" s="95">
        <v>0</v>
      </c>
      <c r="Y1148" s="95">
        <v>0</v>
      </c>
      <c r="Z1148" s="95">
        <v>0</v>
      </c>
      <c r="AA1148" s="95">
        <v>0</v>
      </c>
      <c r="AB1148" s="95">
        <v>0</v>
      </c>
      <c r="AC1148" s="327">
        <v>1300964.04</v>
      </c>
      <c r="AD1148" s="95">
        <v>0</v>
      </c>
      <c r="AE1148" s="95">
        <v>0</v>
      </c>
      <c r="AF1148" s="95">
        <v>0</v>
      </c>
      <c r="AG1148" s="95">
        <v>0</v>
      </c>
      <c r="AH1148" s="95">
        <v>0</v>
      </c>
      <c r="AI1148" s="95">
        <v>0</v>
      </c>
      <c r="AJ1148" s="95">
        <v>72042</v>
      </c>
      <c r="AK1148" s="95">
        <v>0</v>
      </c>
      <c r="AL1148" s="95">
        <v>0</v>
      </c>
      <c r="AM1148" s="91">
        <v>0</v>
      </c>
      <c r="AN1148" s="95">
        <v>0</v>
      </c>
      <c r="AO1148" s="95">
        <v>0</v>
      </c>
      <c r="AP1148" s="95">
        <v>0</v>
      </c>
      <c r="AQ1148" s="95">
        <v>0</v>
      </c>
      <c r="AR1148" s="95">
        <v>0</v>
      </c>
      <c r="AS1148" s="95">
        <v>1373006.04</v>
      </c>
      <c r="AT1148" s="95">
        <v>0</v>
      </c>
      <c r="AU1148" s="95">
        <v>0</v>
      </c>
      <c r="AV1148" s="92">
        <v>45322</v>
      </c>
      <c r="AW1148" t="s">
        <v>0</v>
      </c>
      <c r="AX1148">
        <v>2024</v>
      </c>
      <c r="AY1148" t="s">
        <v>267</v>
      </c>
    </row>
    <row r="1149" spans="1:51" x14ac:dyDescent="0.25">
      <c r="A1149" s="93">
        <v>13</v>
      </c>
      <c r="B1149" s="94" t="s">
        <v>70</v>
      </c>
      <c r="C1149" s="95">
        <v>525878635.63</v>
      </c>
      <c r="D1149" s="95">
        <v>64648.99</v>
      </c>
      <c r="E1149" s="95">
        <v>0</v>
      </c>
      <c r="F1149" s="95">
        <v>0</v>
      </c>
      <c r="G1149" s="95">
        <v>672513.41</v>
      </c>
      <c r="H1149" s="91">
        <v>0</v>
      </c>
      <c r="I1149" s="91">
        <v>0</v>
      </c>
      <c r="J1149" s="95">
        <v>16569447.680000002</v>
      </c>
      <c r="K1149" s="95">
        <v>7205980.4699999997</v>
      </c>
      <c r="L1149" s="91">
        <v>0</v>
      </c>
      <c r="M1149" s="95">
        <v>328083886.13</v>
      </c>
      <c r="N1149" s="95">
        <v>93076175.909999996</v>
      </c>
      <c r="O1149" s="95">
        <v>421160062.03999996</v>
      </c>
      <c r="P1149" s="95">
        <v>0</v>
      </c>
      <c r="Q1149" s="91">
        <v>0</v>
      </c>
      <c r="R1149" s="91">
        <v>0</v>
      </c>
      <c r="S1149" s="91">
        <v>0</v>
      </c>
      <c r="T1149" s="95">
        <v>445672652.58999997</v>
      </c>
      <c r="U1149" s="95">
        <v>1346996.81</v>
      </c>
      <c r="V1149" s="95">
        <v>0</v>
      </c>
      <c r="W1149" s="95">
        <v>24809.439999999999</v>
      </c>
      <c r="X1149" s="95">
        <v>817789.53</v>
      </c>
      <c r="Y1149" s="95">
        <v>64640.95</v>
      </c>
      <c r="Z1149" s="95">
        <v>0</v>
      </c>
      <c r="AA1149" s="95">
        <v>17228089.359999999</v>
      </c>
      <c r="AB1149" s="95">
        <v>0</v>
      </c>
      <c r="AC1149" s="327">
        <v>42106822.089999996</v>
      </c>
      <c r="AD1149" s="95">
        <v>0</v>
      </c>
      <c r="AE1149" s="95">
        <v>875948.23</v>
      </c>
      <c r="AF1149" s="95">
        <v>0</v>
      </c>
      <c r="AG1149" s="95">
        <v>0</v>
      </c>
      <c r="AH1149" s="95">
        <v>0</v>
      </c>
      <c r="AI1149" s="95">
        <v>0</v>
      </c>
      <c r="AJ1149" s="95">
        <v>418309.54</v>
      </c>
      <c r="AK1149" s="95">
        <v>7653337.3499999996</v>
      </c>
      <c r="AL1149" s="95">
        <v>6964333.9199999999</v>
      </c>
      <c r="AM1149" s="91">
        <v>0</v>
      </c>
      <c r="AN1149" s="95">
        <v>2198799.2799999998</v>
      </c>
      <c r="AO1149" s="95">
        <v>0</v>
      </c>
      <c r="AP1149" s="95">
        <v>0</v>
      </c>
      <c r="AQ1149" s="95">
        <v>0</v>
      </c>
      <c r="AR1149" s="95">
        <v>0</v>
      </c>
      <c r="AS1149" s="95">
        <v>62883405.949999988</v>
      </c>
      <c r="AT1149" s="95">
        <v>17322577.09</v>
      </c>
      <c r="AU1149" s="95">
        <v>506106.54</v>
      </c>
      <c r="AV1149" s="92">
        <v>45322</v>
      </c>
      <c r="AW1149" t="s">
        <v>0</v>
      </c>
      <c r="AX1149">
        <v>2024</v>
      </c>
      <c r="AY1149" t="s">
        <v>149</v>
      </c>
    </row>
    <row r="1150" spans="1:51" x14ac:dyDescent="0.25">
      <c r="A1150" s="93">
        <v>110</v>
      </c>
      <c r="B1150" s="94" t="s">
        <v>71</v>
      </c>
      <c r="C1150" s="95">
        <v>3643533.39</v>
      </c>
      <c r="D1150" s="95">
        <v>0</v>
      </c>
      <c r="E1150" s="95">
        <v>0</v>
      </c>
      <c r="F1150" s="95">
        <v>0</v>
      </c>
      <c r="G1150" s="95">
        <v>4881.62</v>
      </c>
      <c r="H1150" s="91">
        <v>0</v>
      </c>
      <c r="I1150" s="91">
        <v>0</v>
      </c>
      <c r="J1150" s="95">
        <v>7383.51</v>
      </c>
      <c r="K1150" s="95">
        <v>4371.13</v>
      </c>
      <c r="L1150" s="91">
        <v>0</v>
      </c>
      <c r="M1150" s="95">
        <v>0</v>
      </c>
      <c r="N1150" s="95">
        <v>569701.89</v>
      </c>
      <c r="O1150" s="95">
        <v>569701.89</v>
      </c>
      <c r="P1150" s="95">
        <v>18458.45</v>
      </c>
      <c r="Q1150" s="91">
        <v>0</v>
      </c>
      <c r="R1150" s="91">
        <v>0</v>
      </c>
      <c r="S1150" s="91">
        <v>0</v>
      </c>
      <c r="T1150" s="95">
        <v>604796.6</v>
      </c>
      <c r="U1150" s="95">
        <v>3500</v>
      </c>
      <c r="V1150" s="95">
        <v>0</v>
      </c>
      <c r="W1150" s="95">
        <v>0</v>
      </c>
      <c r="X1150" s="95">
        <v>0</v>
      </c>
      <c r="Y1150" s="95">
        <v>0</v>
      </c>
      <c r="Z1150" s="95">
        <v>0</v>
      </c>
      <c r="AA1150" s="95">
        <v>0</v>
      </c>
      <c r="AB1150" s="95">
        <v>0</v>
      </c>
      <c r="AC1150" s="327">
        <v>0</v>
      </c>
      <c r="AD1150" s="95">
        <v>0</v>
      </c>
      <c r="AE1150" s="95">
        <v>0</v>
      </c>
      <c r="AF1150" s="95">
        <v>0</v>
      </c>
      <c r="AG1150" s="95">
        <v>0</v>
      </c>
      <c r="AH1150" s="95">
        <v>0</v>
      </c>
      <c r="AI1150" s="95">
        <v>0</v>
      </c>
      <c r="AJ1150" s="95">
        <v>0</v>
      </c>
      <c r="AK1150" s="95">
        <v>27006.54</v>
      </c>
      <c r="AL1150" s="95">
        <v>40698.230000000003</v>
      </c>
      <c r="AM1150" s="91">
        <v>0</v>
      </c>
      <c r="AN1150" s="95">
        <v>614037.74</v>
      </c>
      <c r="AO1150" s="95">
        <v>16148.66</v>
      </c>
      <c r="AP1150" s="95">
        <v>2800</v>
      </c>
      <c r="AQ1150" s="95">
        <v>0</v>
      </c>
      <c r="AR1150" s="95">
        <v>0</v>
      </c>
      <c r="AS1150" s="95">
        <v>3500</v>
      </c>
      <c r="AT1150" s="95">
        <v>3035236.79</v>
      </c>
      <c r="AU1150" s="95">
        <v>2334545.62</v>
      </c>
      <c r="AV1150" s="92">
        <v>45322</v>
      </c>
      <c r="AW1150" t="s">
        <v>0</v>
      </c>
      <c r="AX1150">
        <v>2024</v>
      </c>
      <c r="AY1150" t="s">
        <v>173</v>
      </c>
    </row>
    <row r="1151" spans="1:51" x14ac:dyDescent="0.25">
      <c r="A1151" s="93">
        <v>52</v>
      </c>
      <c r="B1151" s="94" t="s">
        <v>72</v>
      </c>
      <c r="C1151" s="95">
        <v>9414664.3600000013</v>
      </c>
      <c r="D1151" s="95">
        <v>0</v>
      </c>
      <c r="E1151" s="95">
        <v>0</v>
      </c>
      <c r="F1151" s="95">
        <v>0</v>
      </c>
      <c r="G1151" s="95">
        <v>0</v>
      </c>
      <c r="H1151" s="91">
        <v>0</v>
      </c>
      <c r="I1151" s="91">
        <v>0</v>
      </c>
      <c r="J1151" s="95">
        <v>0</v>
      </c>
      <c r="K1151" s="95">
        <v>0</v>
      </c>
      <c r="L1151" s="91">
        <v>0</v>
      </c>
      <c r="M1151" s="95">
        <v>0</v>
      </c>
      <c r="N1151" s="95">
        <v>0</v>
      </c>
      <c r="O1151" s="95">
        <v>0</v>
      </c>
      <c r="P1151" s="95">
        <v>1260.1600000000001</v>
      </c>
      <c r="Q1151" s="91">
        <v>0</v>
      </c>
      <c r="R1151" s="91">
        <v>0</v>
      </c>
      <c r="S1151" s="91">
        <v>0</v>
      </c>
      <c r="T1151" s="95">
        <v>1260.1600000000001</v>
      </c>
      <c r="U1151" s="95">
        <v>570758.74</v>
      </c>
      <c r="V1151" s="95">
        <v>98192.01</v>
      </c>
      <c r="W1151" s="95">
        <v>2187.54</v>
      </c>
      <c r="X1151" s="95">
        <v>622303.35</v>
      </c>
      <c r="Y1151" s="95">
        <v>3876.46</v>
      </c>
      <c r="Z1151" s="95">
        <v>0</v>
      </c>
      <c r="AA1151" s="95">
        <v>0</v>
      </c>
      <c r="AB1151" s="95">
        <v>0</v>
      </c>
      <c r="AC1151" s="327">
        <v>1135860.83</v>
      </c>
      <c r="AD1151" s="95">
        <v>1222065.8700000001</v>
      </c>
      <c r="AE1151" s="95">
        <v>900</v>
      </c>
      <c r="AF1151" s="95">
        <v>0</v>
      </c>
      <c r="AG1151" s="95">
        <v>0</v>
      </c>
      <c r="AH1151" s="95">
        <v>0</v>
      </c>
      <c r="AI1151" s="95">
        <v>0</v>
      </c>
      <c r="AJ1151" s="95">
        <v>2598955.7599999998</v>
      </c>
      <c r="AK1151" s="95">
        <v>1060571.52</v>
      </c>
      <c r="AL1151" s="95">
        <v>48438.71</v>
      </c>
      <c r="AM1151" s="91">
        <v>0</v>
      </c>
      <c r="AN1151" s="95">
        <v>1923960.73</v>
      </c>
      <c r="AO1151" s="95">
        <v>0</v>
      </c>
      <c r="AP1151" s="95">
        <v>30631.1</v>
      </c>
      <c r="AQ1151" s="95">
        <v>0</v>
      </c>
      <c r="AR1151" s="95">
        <v>0</v>
      </c>
      <c r="AS1151" s="95">
        <v>6255100.5600000005</v>
      </c>
      <c r="AT1151" s="95">
        <v>3158303.64</v>
      </c>
      <c r="AU1151" s="95">
        <v>94701.58</v>
      </c>
      <c r="AV1151" s="92">
        <v>45322</v>
      </c>
      <c r="AW1151" t="s">
        <v>0</v>
      </c>
      <c r="AX1151">
        <v>2024</v>
      </c>
      <c r="AY1151" t="s">
        <v>170</v>
      </c>
    </row>
    <row r="1152" spans="1:51" x14ac:dyDescent="0.25">
      <c r="A1152" s="93">
        <v>96</v>
      </c>
      <c r="B1152" s="94" t="s">
        <v>73</v>
      </c>
      <c r="C1152" s="95">
        <v>103793223.97999999</v>
      </c>
      <c r="D1152" s="95">
        <v>0</v>
      </c>
      <c r="E1152" s="95">
        <v>0</v>
      </c>
      <c r="F1152" s="95">
        <v>0</v>
      </c>
      <c r="G1152" s="95">
        <v>89205.65</v>
      </c>
      <c r="H1152" s="91">
        <v>0</v>
      </c>
      <c r="I1152" s="91">
        <v>0</v>
      </c>
      <c r="J1152" s="95">
        <v>579662.34</v>
      </c>
      <c r="K1152" s="95">
        <v>90121.11</v>
      </c>
      <c r="L1152" s="91">
        <v>0</v>
      </c>
      <c r="M1152" s="95">
        <v>33199321.559999999</v>
      </c>
      <c r="N1152" s="95">
        <v>59431456</v>
      </c>
      <c r="O1152" s="95">
        <v>92630777.560000002</v>
      </c>
      <c r="P1152" s="95">
        <v>537429.06999999995</v>
      </c>
      <c r="Q1152" s="91">
        <v>0</v>
      </c>
      <c r="R1152" s="91">
        <v>0</v>
      </c>
      <c r="S1152" s="91">
        <v>0</v>
      </c>
      <c r="T1152" s="95">
        <v>93927195.729999989</v>
      </c>
      <c r="U1152" s="95">
        <v>650551.26</v>
      </c>
      <c r="V1152" s="95">
        <v>312103.46999999997</v>
      </c>
      <c r="W1152" s="95">
        <v>151644.87</v>
      </c>
      <c r="X1152" s="95">
        <v>0</v>
      </c>
      <c r="Y1152" s="95">
        <v>92986.99</v>
      </c>
      <c r="Z1152" s="95">
        <v>0</v>
      </c>
      <c r="AA1152" s="95">
        <v>18730.810000000001</v>
      </c>
      <c r="AB1152" s="95">
        <v>0</v>
      </c>
      <c r="AC1152" s="327">
        <v>2567994.52</v>
      </c>
      <c r="AD1152" s="95">
        <v>180650</v>
      </c>
      <c r="AE1152" s="95">
        <v>0</v>
      </c>
      <c r="AF1152" s="95">
        <v>0</v>
      </c>
      <c r="AG1152" s="95">
        <v>0</v>
      </c>
      <c r="AH1152" s="95">
        <v>0</v>
      </c>
      <c r="AI1152" s="95">
        <v>0</v>
      </c>
      <c r="AJ1152" s="95">
        <v>360.29</v>
      </c>
      <c r="AK1152" s="95">
        <v>608708.93000000005</v>
      </c>
      <c r="AL1152" s="95">
        <v>1480251.46</v>
      </c>
      <c r="AM1152" s="91">
        <v>0</v>
      </c>
      <c r="AN1152" s="95">
        <v>748955.11</v>
      </c>
      <c r="AO1152" s="95">
        <v>0</v>
      </c>
      <c r="AP1152" s="95">
        <v>62201.66</v>
      </c>
      <c r="AQ1152" s="95">
        <v>0</v>
      </c>
      <c r="AR1152" s="95">
        <v>0</v>
      </c>
      <c r="AS1152" s="95">
        <v>3975022.21</v>
      </c>
      <c r="AT1152" s="95">
        <v>5891006.04</v>
      </c>
      <c r="AU1152" s="95">
        <v>2990888.88</v>
      </c>
      <c r="AV1152" s="92">
        <v>45322</v>
      </c>
      <c r="AW1152" t="s">
        <v>0</v>
      </c>
      <c r="AX1152">
        <v>2024</v>
      </c>
      <c r="AY1152" t="s">
        <v>153</v>
      </c>
    </row>
    <row r="1153" spans="1:51" x14ac:dyDescent="0.25">
      <c r="A1153" s="93">
        <v>103</v>
      </c>
      <c r="B1153" s="94" t="s">
        <v>74</v>
      </c>
      <c r="C1153" s="95">
        <v>917138.32</v>
      </c>
      <c r="D1153" s="95">
        <v>0</v>
      </c>
      <c r="E1153" s="95">
        <v>0</v>
      </c>
      <c r="F1153" s="95">
        <v>0</v>
      </c>
      <c r="G1153" s="95">
        <v>0</v>
      </c>
      <c r="H1153" s="91">
        <v>0</v>
      </c>
      <c r="I1153" s="91">
        <v>0</v>
      </c>
      <c r="J1153" s="95">
        <v>0</v>
      </c>
      <c r="K1153" s="95">
        <v>0</v>
      </c>
      <c r="L1153" s="91">
        <v>0</v>
      </c>
      <c r="M1153" s="95">
        <v>0</v>
      </c>
      <c r="N1153" s="95">
        <v>0</v>
      </c>
      <c r="O1153" s="95">
        <v>0</v>
      </c>
      <c r="P1153" s="95">
        <v>0</v>
      </c>
      <c r="Q1153" s="91">
        <v>0</v>
      </c>
      <c r="R1153" s="91">
        <v>0</v>
      </c>
      <c r="S1153" s="91">
        <v>0</v>
      </c>
      <c r="T1153" s="95">
        <v>0</v>
      </c>
      <c r="U1153" s="95">
        <v>11857.7</v>
      </c>
      <c r="V1153" s="95">
        <v>0</v>
      </c>
      <c r="W1153" s="95">
        <v>0</v>
      </c>
      <c r="X1153" s="95">
        <v>0</v>
      </c>
      <c r="Y1153" s="95">
        <v>0</v>
      </c>
      <c r="Z1153" s="95">
        <v>0</v>
      </c>
      <c r="AA1153" s="95">
        <v>0</v>
      </c>
      <c r="AB1153" s="95">
        <v>0</v>
      </c>
      <c r="AC1153" s="327">
        <v>0</v>
      </c>
      <c r="AD1153" s="95">
        <v>0</v>
      </c>
      <c r="AE1153" s="95">
        <v>0</v>
      </c>
      <c r="AF1153" s="95">
        <v>0</v>
      </c>
      <c r="AG1153" s="95">
        <v>0</v>
      </c>
      <c r="AH1153" s="95">
        <v>0</v>
      </c>
      <c r="AI1153" s="95">
        <v>0</v>
      </c>
      <c r="AJ1153" s="95">
        <v>0</v>
      </c>
      <c r="AK1153" s="95">
        <v>0</v>
      </c>
      <c r="AL1153" s="95">
        <v>0</v>
      </c>
      <c r="AM1153" s="91">
        <v>0</v>
      </c>
      <c r="AN1153" s="95">
        <v>13176.28</v>
      </c>
      <c r="AO1153" s="95">
        <v>0</v>
      </c>
      <c r="AP1153" s="95">
        <v>2885.01</v>
      </c>
      <c r="AQ1153" s="95">
        <v>0</v>
      </c>
      <c r="AR1153" s="95">
        <v>0</v>
      </c>
      <c r="AS1153" s="95">
        <v>11857.7</v>
      </c>
      <c r="AT1153" s="95">
        <v>905280.62</v>
      </c>
      <c r="AU1153" s="95">
        <v>889219.33</v>
      </c>
      <c r="AV1153" s="92">
        <v>45322</v>
      </c>
      <c r="AW1153" t="s">
        <v>0</v>
      </c>
      <c r="AX1153">
        <v>2024</v>
      </c>
      <c r="AY1153" t="s">
        <v>184</v>
      </c>
    </row>
    <row r="1154" spans="1:51" x14ac:dyDescent="0.25">
      <c r="A1154" s="93">
        <v>23</v>
      </c>
      <c r="B1154" s="94" t="s">
        <v>75</v>
      </c>
      <c r="C1154" s="95">
        <v>73302619.680000007</v>
      </c>
      <c r="D1154" s="95">
        <v>160449.97</v>
      </c>
      <c r="E1154" s="95">
        <v>0</v>
      </c>
      <c r="F1154" s="95">
        <v>0</v>
      </c>
      <c r="G1154" s="95">
        <v>145272.95999999999</v>
      </c>
      <c r="H1154" s="91">
        <v>0</v>
      </c>
      <c r="I1154" s="91">
        <v>0</v>
      </c>
      <c r="J1154" s="95">
        <v>1174566.3400000001</v>
      </c>
      <c r="K1154" s="95">
        <v>1350578.91</v>
      </c>
      <c r="L1154" s="91">
        <v>0</v>
      </c>
      <c r="M1154" s="95">
        <v>7498689.0600000005</v>
      </c>
      <c r="N1154" s="95">
        <v>17295226.150000002</v>
      </c>
      <c r="O1154" s="95">
        <v>24793915.210000001</v>
      </c>
      <c r="P1154" s="95">
        <v>0</v>
      </c>
      <c r="Q1154" s="91">
        <v>0</v>
      </c>
      <c r="R1154" s="91">
        <v>0</v>
      </c>
      <c r="S1154" s="91">
        <v>0</v>
      </c>
      <c r="T1154" s="95">
        <v>27624783.390000001</v>
      </c>
      <c r="U1154" s="95">
        <v>17024114.219999999</v>
      </c>
      <c r="V1154" s="95">
        <v>6153016.6799999997</v>
      </c>
      <c r="W1154" s="95">
        <v>897151.86</v>
      </c>
      <c r="X1154" s="95">
        <v>1338730.98</v>
      </c>
      <c r="Y1154" s="95">
        <v>369444.36</v>
      </c>
      <c r="Z1154" s="95">
        <v>0</v>
      </c>
      <c r="AA1154" s="95">
        <v>317566.78999999998</v>
      </c>
      <c r="AB1154" s="95">
        <v>811429.37</v>
      </c>
      <c r="AC1154" s="327">
        <v>6797478.0999999996</v>
      </c>
      <c r="AD1154" s="95">
        <v>3027402.79</v>
      </c>
      <c r="AE1154" s="95">
        <v>1144665.21</v>
      </c>
      <c r="AF1154" s="95">
        <v>0</v>
      </c>
      <c r="AG1154" s="95">
        <v>0</v>
      </c>
      <c r="AH1154" s="95">
        <v>0</v>
      </c>
      <c r="AI1154" s="95">
        <v>0</v>
      </c>
      <c r="AJ1154" s="95">
        <v>829454.13</v>
      </c>
      <c r="AK1154" s="95">
        <v>1497134.6700000002</v>
      </c>
      <c r="AL1154" s="95">
        <v>143269.44</v>
      </c>
      <c r="AM1154" s="91">
        <v>0</v>
      </c>
      <c r="AN1154" s="95">
        <v>2830539.23</v>
      </c>
      <c r="AO1154" s="95">
        <v>0</v>
      </c>
      <c r="AP1154" s="95">
        <v>350595</v>
      </c>
      <c r="AQ1154" s="95">
        <v>0</v>
      </c>
      <c r="AR1154" s="95">
        <v>0</v>
      </c>
      <c r="AS1154" s="95">
        <v>38710454.490000002</v>
      </c>
      <c r="AT1154" s="95">
        <v>6967381.7999999998</v>
      </c>
      <c r="AU1154" s="95">
        <v>2145843.46</v>
      </c>
      <c r="AV1154" s="92">
        <v>45322</v>
      </c>
      <c r="AW1154" t="s">
        <v>0</v>
      </c>
      <c r="AX1154">
        <v>2024</v>
      </c>
      <c r="AY1154" t="s">
        <v>159</v>
      </c>
    </row>
    <row r="1155" spans="1:51" x14ac:dyDescent="0.25">
      <c r="A1155" s="93">
        <v>62</v>
      </c>
      <c r="B1155" s="94" t="s">
        <v>203</v>
      </c>
      <c r="C1155" s="95">
        <v>7055791</v>
      </c>
      <c r="D1155" s="95">
        <v>614152.19000000006</v>
      </c>
      <c r="E1155" s="95">
        <v>0</v>
      </c>
      <c r="F1155" s="95">
        <v>0</v>
      </c>
      <c r="G1155" s="95">
        <v>0</v>
      </c>
      <c r="H1155" s="91">
        <v>0</v>
      </c>
      <c r="I1155" s="91">
        <v>0</v>
      </c>
      <c r="J1155" s="95">
        <v>0</v>
      </c>
      <c r="K1155" s="95">
        <v>0</v>
      </c>
      <c r="L1155" s="91">
        <v>0</v>
      </c>
      <c r="M1155" s="95">
        <v>0</v>
      </c>
      <c r="N1155" s="95">
        <v>0</v>
      </c>
      <c r="O1155" s="95">
        <v>0</v>
      </c>
      <c r="P1155" s="95">
        <v>6441583.5699999994</v>
      </c>
      <c r="Q1155" s="91">
        <v>0</v>
      </c>
      <c r="R1155" s="91">
        <v>0</v>
      </c>
      <c r="S1155" s="91">
        <v>0</v>
      </c>
      <c r="T1155" s="95">
        <v>7055735.7599999998</v>
      </c>
      <c r="U1155" s="95">
        <v>0</v>
      </c>
      <c r="V1155" s="95">
        <v>0</v>
      </c>
      <c r="W1155" s="95">
        <v>0</v>
      </c>
      <c r="X1155" s="95">
        <v>0</v>
      </c>
      <c r="Y1155" s="95">
        <v>0</v>
      </c>
      <c r="Z1155" s="95">
        <v>0</v>
      </c>
      <c r="AA1155" s="95">
        <v>0</v>
      </c>
      <c r="AB1155" s="95">
        <v>0</v>
      </c>
      <c r="AC1155" s="327">
        <v>0</v>
      </c>
      <c r="AD1155" s="95">
        <v>0</v>
      </c>
      <c r="AE1155" s="95">
        <v>0</v>
      </c>
      <c r="AF1155" s="95">
        <v>0</v>
      </c>
      <c r="AG1155" s="95">
        <v>0</v>
      </c>
      <c r="AH1155" s="95">
        <v>0</v>
      </c>
      <c r="AI1155" s="95">
        <v>0</v>
      </c>
      <c r="AJ1155" s="95">
        <v>0</v>
      </c>
      <c r="AK1155" s="95">
        <v>55.24</v>
      </c>
      <c r="AL1155" s="95">
        <v>0</v>
      </c>
      <c r="AM1155" s="91">
        <v>0</v>
      </c>
      <c r="AN1155" s="95">
        <v>0</v>
      </c>
      <c r="AO1155" s="95">
        <v>0</v>
      </c>
      <c r="AP1155" s="95">
        <v>0</v>
      </c>
      <c r="AQ1155" s="95">
        <v>0</v>
      </c>
      <c r="AR1155" s="95">
        <v>0</v>
      </c>
      <c r="AS1155" s="95">
        <v>0</v>
      </c>
      <c r="AT1155" s="95">
        <v>55.24</v>
      </c>
      <c r="AU1155" s="95">
        <v>0</v>
      </c>
      <c r="AV1155" s="92">
        <v>45322</v>
      </c>
      <c r="AW1155" t="s">
        <v>0</v>
      </c>
      <c r="AX1155">
        <v>2024</v>
      </c>
      <c r="AY1155" t="s">
        <v>169</v>
      </c>
    </row>
    <row r="1156" spans="1:51" x14ac:dyDescent="0.25">
      <c r="A1156" s="93">
        <v>114</v>
      </c>
      <c r="B1156" s="94" t="s">
        <v>76</v>
      </c>
      <c r="C1156" s="95">
        <v>84605833.850000009</v>
      </c>
      <c r="D1156" s="95">
        <v>0</v>
      </c>
      <c r="E1156" s="95">
        <v>0</v>
      </c>
      <c r="F1156" s="95">
        <v>0</v>
      </c>
      <c r="G1156" s="95">
        <v>0</v>
      </c>
      <c r="H1156" s="91">
        <v>0</v>
      </c>
      <c r="I1156" s="91">
        <v>0</v>
      </c>
      <c r="J1156" s="95">
        <v>10259.56</v>
      </c>
      <c r="K1156" s="95">
        <v>193745.84</v>
      </c>
      <c r="L1156" s="91">
        <v>0</v>
      </c>
      <c r="M1156" s="95">
        <v>38522566.080000006</v>
      </c>
      <c r="N1156" s="95">
        <v>21583800.490000002</v>
      </c>
      <c r="O1156" s="95">
        <v>60106366.570000008</v>
      </c>
      <c r="P1156" s="95">
        <v>7666.15</v>
      </c>
      <c r="Q1156" s="91">
        <v>0</v>
      </c>
      <c r="R1156" s="91">
        <v>0</v>
      </c>
      <c r="S1156" s="91">
        <v>0</v>
      </c>
      <c r="T1156" s="95">
        <v>60318038.120000005</v>
      </c>
      <c r="U1156" s="95">
        <v>1466888.2</v>
      </c>
      <c r="V1156" s="95">
        <v>562511.49</v>
      </c>
      <c r="W1156" s="95">
        <v>207228.92</v>
      </c>
      <c r="X1156" s="95">
        <v>7565833.1699999999</v>
      </c>
      <c r="Y1156" s="95">
        <v>154617.5</v>
      </c>
      <c r="Z1156" s="95">
        <v>0</v>
      </c>
      <c r="AA1156" s="95">
        <v>0</v>
      </c>
      <c r="AB1156" s="95">
        <v>0</v>
      </c>
      <c r="AC1156" s="327">
        <v>4173473.33</v>
      </c>
      <c r="AD1156" s="95">
        <v>853974.81</v>
      </c>
      <c r="AE1156" s="95">
        <v>2251689.64</v>
      </c>
      <c r="AF1156" s="95">
        <v>0</v>
      </c>
      <c r="AG1156" s="95">
        <v>0</v>
      </c>
      <c r="AH1156" s="95">
        <v>0</v>
      </c>
      <c r="AI1156" s="95">
        <v>0</v>
      </c>
      <c r="AJ1156" s="95">
        <v>175939.01</v>
      </c>
      <c r="AK1156" s="95">
        <v>1406276.19</v>
      </c>
      <c r="AL1156" s="95">
        <v>240385.56</v>
      </c>
      <c r="AM1156" s="91">
        <v>0</v>
      </c>
      <c r="AN1156" s="95">
        <v>550936.36</v>
      </c>
      <c r="AO1156" s="95">
        <v>0</v>
      </c>
      <c r="AP1156" s="95">
        <v>283730.93</v>
      </c>
      <c r="AQ1156" s="95">
        <v>0</v>
      </c>
      <c r="AR1156" s="95">
        <v>0</v>
      </c>
      <c r="AS1156" s="95">
        <v>17412156.07</v>
      </c>
      <c r="AT1156" s="95">
        <v>6875639.6600000001</v>
      </c>
      <c r="AU1156" s="95">
        <v>4394310.62</v>
      </c>
      <c r="AV1156" s="92">
        <v>45322</v>
      </c>
      <c r="AW1156" t="s">
        <v>0</v>
      </c>
      <c r="AX1156">
        <v>2024</v>
      </c>
      <c r="AY1156" t="s">
        <v>154</v>
      </c>
    </row>
    <row r="1157" spans="1:51" x14ac:dyDescent="0.25">
      <c r="A1157" s="93">
        <v>48</v>
      </c>
      <c r="B1157" s="94" t="s">
        <v>77</v>
      </c>
      <c r="C1157" s="95">
        <v>25001631.440000001</v>
      </c>
      <c r="D1157" s="95">
        <v>17025.64</v>
      </c>
      <c r="E1157" s="95">
        <v>0</v>
      </c>
      <c r="F1157" s="95">
        <v>0</v>
      </c>
      <c r="G1157" s="95">
        <v>1426.7</v>
      </c>
      <c r="H1157" s="91">
        <v>0</v>
      </c>
      <c r="I1157" s="91">
        <v>0</v>
      </c>
      <c r="J1157" s="95">
        <v>834367.57</v>
      </c>
      <c r="K1157" s="95">
        <v>1223.05</v>
      </c>
      <c r="L1157" s="91">
        <v>0</v>
      </c>
      <c r="M1157" s="95">
        <v>849443.57</v>
      </c>
      <c r="N1157" s="95">
        <v>18202705.989999998</v>
      </c>
      <c r="O1157" s="95">
        <v>19052149.559999999</v>
      </c>
      <c r="P1157" s="95">
        <v>906263.76</v>
      </c>
      <c r="Q1157" s="91">
        <v>0</v>
      </c>
      <c r="R1157" s="91">
        <v>0</v>
      </c>
      <c r="S1157" s="91">
        <v>0</v>
      </c>
      <c r="T1157" s="95">
        <v>20812456.280000001</v>
      </c>
      <c r="U1157" s="95">
        <v>228836.31</v>
      </c>
      <c r="V1157" s="95">
        <v>161261.88</v>
      </c>
      <c r="W1157" s="95">
        <v>0</v>
      </c>
      <c r="X1157" s="95">
        <v>0</v>
      </c>
      <c r="Y1157" s="95">
        <v>0</v>
      </c>
      <c r="Z1157" s="95">
        <v>0</v>
      </c>
      <c r="AA1157" s="95">
        <v>0</v>
      </c>
      <c r="AB1157" s="95">
        <v>0</v>
      </c>
      <c r="AC1157" s="327">
        <v>617128.18000000005</v>
      </c>
      <c r="AD1157" s="95">
        <v>88862.399999999994</v>
      </c>
      <c r="AE1157" s="95">
        <v>708032.35</v>
      </c>
      <c r="AF1157" s="95">
        <v>0</v>
      </c>
      <c r="AG1157" s="95">
        <v>0</v>
      </c>
      <c r="AH1157" s="95">
        <v>0</v>
      </c>
      <c r="AI1157" s="95">
        <v>0</v>
      </c>
      <c r="AJ1157" s="95">
        <v>0</v>
      </c>
      <c r="AK1157" s="95">
        <v>596729.59999999998</v>
      </c>
      <c r="AL1157" s="95">
        <v>0</v>
      </c>
      <c r="AM1157" s="91">
        <v>0</v>
      </c>
      <c r="AN1157" s="95">
        <v>824007.72</v>
      </c>
      <c r="AO1157" s="95">
        <v>0</v>
      </c>
      <c r="AP1157" s="95">
        <v>762668.72</v>
      </c>
      <c r="AQ1157" s="95">
        <v>0</v>
      </c>
      <c r="AR1157" s="95">
        <v>0</v>
      </c>
      <c r="AS1157" s="95">
        <v>1804121.12</v>
      </c>
      <c r="AT1157" s="95">
        <v>2385054.04</v>
      </c>
      <c r="AU1157" s="95">
        <v>201648</v>
      </c>
      <c r="AV1157" s="92">
        <v>45322</v>
      </c>
      <c r="AW1157" t="s">
        <v>0</v>
      </c>
      <c r="AX1157">
        <v>2024</v>
      </c>
      <c r="AY1157" t="s">
        <v>163</v>
      </c>
    </row>
    <row r="1158" spans="1:51" x14ac:dyDescent="0.25">
      <c r="A1158" s="93">
        <v>120</v>
      </c>
      <c r="B1158" s="94" t="s">
        <v>78</v>
      </c>
      <c r="C1158" s="95">
        <v>0</v>
      </c>
      <c r="D1158" s="95">
        <v>0</v>
      </c>
      <c r="E1158" s="95">
        <v>0</v>
      </c>
      <c r="F1158" s="95">
        <v>0</v>
      </c>
      <c r="G1158" s="95">
        <v>0</v>
      </c>
      <c r="H1158" s="91">
        <v>0</v>
      </c>
      <c r="I1158" s="91">
        <v>0</v>
      </c>
      <c r="J1158" s="95">
        <v>0</v>
      </c>
      <c r="K1158" s="95">
        <v>0</v>
      </c>
      <c r="L1158" s="91">
        <v>0</v>
      </c>
      <c r="M1158" s="95">
        <v>0</v>
      </c>
      <c r="N1158" s="95">
        <v>0</v>
      </c>
      <c r="O1158" s="95">
        <v>0</v>
      </c>
      <c r="P1158" s="95">
        <v>0</v>
      </c>
      <c r="Q1158" s="91">
        <v>0</v>
      </c>
      <c r="R1158" s="91">
        <v>0</v>
      </c>
      <c r="S1158" s="91">
        <v>0</v>
      </c>
      <c r="T1158" s="95">
        <v>0</v>
      </c>
      <c r="U1158" s="95">
        <v>0</v>
      </c>
      <c r="V1158" s="95">
        <v>0</v>
      </c>
      <c r="W1158" s="95">
        <v>0</v>
      </c>
      <c r="X1158" s="95">
        <v>0</v>
      </c>
      <c r="Y1158" s="95">
        <v>0</v>
      </c>
      <c r="Z1158" s="95">
        <v>0</v>
      </c>
      <c r="AA1158" s="95">
        <v>0</v>
      </c>
      <c r="AB1158" s="95">
        <v>0</v>
      </c>
      <c r="AC1158" s="327">
        <v>0</v>
      </c>
      <c r="AD1158" s="95">
        <v>0</v>
      </c>
      <c r="AE1158" s="95">
        <v>0</v>
      </c>
      <c r="AF1158" s="95">
        <v>0</v>
      </c>
      <c r="AG1158" s="95">
        <v>0</v>
      </c>
      <c r="AH1158" s="95">
        <v>0</v>
      </c>
      <c r="AI1158" s="95">
        <v>0</v>
      </c>
      <c r="AJ1158" s="95">
        <v>0</v>
      </c>
      <c r="AK1158" s="95">
        <v>0</v>
      </c>
      <c r="AL1158" s="95">
        <v>0</v>
      </c>
      <c r="AM1158" s="91">
        <v>0</v>
      </c>
      <c r="AN1158" s="95">
        <v>0</v>
      </c>
      <c r="AO1158" s="95">
        <v>0</v>
      </c>
      <c r="AP1158" s="95">
        <v>0</v>
      </c>
      <c r="AQ1158" s="95">
        <v>0</v>
      </c>
      <c r="AR1158" s="95">
        <v>0</v>
      </c>
      <c r="AS1158" s="95">
        <v>0</v>
      </c>
      <c r="AT1158" s="95">
        <v>0</v>
      </c>
      <c r="AU1158" s="95">
        <v>0</v>
      </c>
      <c r="AV1158" s="92">
        <v>45322</v>
      </c>
      <c r="AW1158" t="s">
        <v>0</v>
      </c>
      <c r="AX1158">
        <v>2024</v>
      </c>
      <c r="AY1158" t="s">
        <v>187</v>
      </c>
    </row>
    <row r="1159" spans="1:51" x14ac:dyDescent="0.25">
      <c r="A1159" s="93">
        <v>100</v>
      </c>
      <c r="B1159" s="94" t="s">
        <v>79</v>
      </c>
      <c r="C1159" s="95">
        <v>147132282.67999998</v>
      </c>
      <c r="D1159" s="95">
        <v>106115.27</v>
      </c>
      <c r="E1159" s="95">
        <v>0</v>
      </c>
      <c r="F1159" s="95">
        <v>0</v>
      </c>
      <c r="G1159" s="95">
        <v>-0.01</v>
      </c>
      <c r="H1159" s="91">
        <v>0</v>
      </c>
      <c r="I1159" s="91">
        <v>0</v>
      </c>
      <c r="J1159" s="95">
        <v>1836024.36</v>
      </c>
      <c r="K1159" s="95">
        <v>227985.59</v>
      </c>
      <c r="L1159" s="91">
        <v>0</v>
      </c>
      <c r="M1159" s="95">
        <v>62389192.269999996</v>
      </c>
      <c r="N1159" s="95">
        <v>71398966.5</v>
      </c>
      <c r="O1159" s="95">
        <v>133788158.77</v>
      </c>
      <c r="P1159" s="95">
        <v>1560449.38</v>
      </c>
      <c r="Q1159" s="91">
        <v>0</v>
      </c>
      <c r="R1159" s="91">
        <v>0</v>
      </c>
      <c r="S1159" s="91">
        <v>0</v>
      </c>
      <c r="T1159" s="95">
        <v>137518733.35999998</v>
      </c>
      <c r="U1159" s="95">
        <v>2954809.85</v>
      </c>
      <c r="V1159" s="95">
        <v>43463.74</v>
      </c>
      <c r="W1159" s="95">
        <v>31778.639999999999</v>
      </c>
      <c r="X1159" s="95">
        <v>184232.86</v>
      </c>
      <c r="Y1159" s="95">
        <v>15364.47</v>
      </c>
      <c r="Z1159" s="95">
        <v>0</v>
      </c>
      <c r="AA1159" s="95">
        <v>0</v>
      </c>
      <c r="AB1159" s="95">
        <v>0</v>
      </c>
      <c r="AC1159" s="327">
        <v>4528515.53</v>
      </c>
      <c r="AD1159" s="95">
        <v>572172.74</v>
      </c>
      <c r="AE1159" s="95">
        <v>38485.26</v>
      </c>
      <c r="AF1159" s="95">
        <v>0</v>
      </c>
      <c r="AG1159" s="95">
        <v>0</v>
      </c>
      <c r="AH1159" s="95">
        <v>0</v>
      </c>
      <c r="AI1159" s="95">
        <v>0</v>
      </c>
      <c r="AJ1159" s="95">
        <v>23964.67</v>
      </c>
      <c r="AK1159" s="95">
        <v>661732.73</v>
      </c>
      <c r="AL1159" s="95">
        <v>57072.22</v>
      </c>
      <c r="AM1159" s="91">
        <v>0</v>
      </c>
      <c r="AN1159" s="95">
        <v>422854.1</v>
      </c>
      <c r="AO1159" s="95">
        <v>0</v>
      </c>
      <c r="AP1159" s="95">
        <v>34142.93</v>
      </c>
      <c r="AQ1159" s="95">
        <v>44959.56</v>
      </c>
      <c r="AR1159" s="95">
        <v>0</v>
      </c>
      <c r="AS1159" s="95">
        <v>8392787.7600000016</v>
      </c>
      <c r="AT1159" s="95">
        <v>1220761.5599999998</v>
      </c>
      <c r="AU1159" s="95">
        <v>0.02</v>
      </c>
      <c r="AV1159" s="92">
        <v>45322</v>
      </c>
      <c r="AW1159" t="s">
        <v>0</v>
      </c>
      <c r="AX1159">
        <v>2024</v>
      </c>
      <c r="AY1159" t="s">
        <v>151</v>
      </c>
    </row>
    <row r="1160" spans="1:51" x14ac:dyDescent="0.25">
      <c r="A1160" s="93">
        <v>127</v>
      </c>
      <c r="B1160" s="94" t="s">
        <v>80</v>
      </c>
      <c r="C1160" s="95">
        <v>7120656.1299999999</v>
      </c>
      <c r="D1160" s="95">
        <v>0</v>
      </c>
      <c r="E1160" s="95">
        <v>0</v>
      </c>
      <c r="F1160" s="95">
        <v>0</v>
      </c>
      <c r="G1160" s="95">
        <v>0</v>
      </c>
      <c r="H1160" s="91">
        <v>0</v>
      </c>
      <c r="I1160" s="91">
        <v>0</v>
      </c>
      <c r="J1160" s="95">
        <v>0</v>
      </c>
      <c r="K1160" s="95">
        <v>0</v>
      </c>
      <c r="L1160" s="91">
        <v>0</v>
      </c>
      <c r="M1160" s="95">
        <v>0</v>
      </c>
      <c r="N1160" s="95">
        <v>0</v>
      </c>
      <c r="O1160" s="95">
        <v>0</v>
      </c>
      <c r="P1160" s="95">
        <v>0</v>
      </c>
      <c r="Q1160" s="91">
        <v>0</v>
      </c>
      <c r="R1160" s="91">
        <v>0</v>
      </c>
      <c r="S1160" s="91">
        <v>0</v>
      </c>
      <c r="T1160" s="95">
        <v>0</v>
      </c>
      <c r="U1160" s="95">
        <v>0</v>
      </c>
      <c r="V1160" s="95">
        <v>0</v>
      </c>
      <c r="W1160" s="95">
        <v>0</v>
      </c>
      <c r="X1160" s="95">
        <v>66465.279999999999</v>
      </c>
      <c r="Y1160" s="95">
        <v>0</v>
      </c>
      <c r="Z1160" s="95">
        <v>0</v>
      </c>
      <c r="AA1160" s="95">
        <v>0</v>
      </c>
      <c r="AB1160" s="95">
        <v>0</v>
      </c>
      <c r="AC1160" s="327">
        <v>0</v>
      </c>
      <c r="AD1160" s="95">
        <v>0</v>
      </c>
      <c r="AE1160" s="95">
        <v>0</v>
      </c>
      <c r="AF1160" s="95">
        <v>0</v>
      </c>
      <c r="AG1160" s="95">
        <v>0</v>
      </c>
      <c r="AH1160" s="95">
        <v>0</v>
      </c>
      <c r="AI1160" s="95">
        <v>0</v>
      </c>
      <c r="AJ1160" s="95">
        <v>0</v>
      </c>
      <c r="AK1160" s="95">
        <v>0</v>
      </c>
      <c r="AL1160" s="95">
        <v>975</v>
      </c>
      <c r="AM1160" s="91">
        <v>0</v>
      </c>
      <c r="AN1160" s="95">
        <v>250</v>
      </c>
      <c r="AO1160" s="95">
        <v>0</v>
      </c>
      <c r="AP1160" s="95">
        <v>0</v>
      </c>
      <c r="AQ1160" s="95">
        <v>0</v>
      </c>
      <c r="AR1160" s="95">
        <v>0</v>
      </c>
      <c r="AS1160" s="95">
        <v>66465.279999999999</v>
      </c>
      <c r="AT1160" s="95">
        <v>7054190.8499999996</v>
      </c>
      <c r="AU1160" s="95">
        <v>7052965.8499999996</v>
      </c>
      <c r="AV1160" s="92">
        <v>45322</v>
      </c>
      <c r="AW1160" t="s">
        <v>0</v>
      </c>
      <c r="AX1160">
        <v>2024</v>
      </c>
      <c r="AY1160" t="s">
        <v>186</v>
      </c>
    </row>
    <row r="1161" spans="1:51" x14ac:dyDescent="0.25">
      <c r="A1161" s="93">
        <v>12</v>
      </c>
      <c r="B1161" s="94" t="s">
        <v>81</v>
      </c>
      <c r="C1161" s="95">
        <v>203586300.63</v>
      </c>
      <c r="D1161" s="95">
        <v>991883.54</v>
      </c>
      <c r="E1161" s="95">
        <v>0</v>
      </c>
      <c r="F1161" s="95">
        <v>0</v>
      </c>
      <c r="G1161" s="95">
        <v>49625752.810000002</v>
      </c>
      <c r="H1161" s="91">
        <v>0</v>
      </c>
      <c r="I1161" s="91">
        <v>0</v>
      </c>
      <c r="J1161" s="95">
        <v>1000959.98</v>
      </c>
      <c r="K1161" s="95">
        <v>3442644.36</v>
      </c>
      <c r="L1161" s="91">
        <v>0</v>
      </c>
      <c r="M1161" s="95">
        <v>54239957.240000002</v>
      </c>
      <c r="N1161" s="95">
        <v>21508387.949999999</v>
      </c>
      <c r="O1161" s="95">
        <v>75748345.189999998</v>
      </c>
      <c r="P1161" s="95">
        <v>1895560.59</v>
      </c>
      <c r="Q1161" s="91">
        <v>0</v>
      </c>
      <c r="R1161" s="91">
        <v>0</v>
      </c>
      <c r="S1161" s="91">
        <v>0</v>
      </c>
      <c r="T1161" s="95">
        <v>132705146.47</v>
      </c>
      <c r="U1161" s="95">
        <v>318142.11</v>
      </c>
      <c r="V1161" s="95">
        <v>65624.67</v>
      </c>
      <c r="W1161" s="95">
        <v>32677.33</v>
      </c>
      <c r="X1161" s="95">
        <v>1359951.24</v>
      </c>
      <c r="Y1161" s="95">
        <v>295476.71999999997</v>
      </c>
      <c r="Z1161" s="95">
        <v>0</v>
      </c>
      <c r="AA1161" s="95">
        <v>2009624.11</v>
      </c>
      <c r="AB1161" s="95">
        <v>0</v>
      </c>
      <c r="AC1161" s="327">
        <v>5364491.41</v>
      </c>
      <c r="AD1161" s="95">
        <v>0</v>
      </c>
      <c r="AE1161" s="95">
        <v>26315.49</v>
      </c>
      <c r="AF1161" s="95">
        <v>0</v>
      </c>
      <c r="AG1161" s="95">
        <v>0</v>
      </c>
      <c r="AH1161" s="95">
        <v>0</v>
      </c>
      <c r="AI1161" s="95">
        <v>0</v>
      </c>
      <c r="AJ1161" s="95">
        <v>56609577.729999997</v>
      </c>
      <c r="AK1161" s="95">
        <v>2508592.35</v>
      </c>
      <c r="AL1161" s="95">
        <v>17616.79</v>
      </c>
      <c r="AM1161" s="91">
        <v>0</v>
      </c>
      <c r="AN1161" s="95">
        <v>1532945.74</v>
      </c>
      <c r="AO1161" s="95">
        <v>252571.56</v>
      </c>
      <c r="AP1161" s="95">
        <v>425496.38</v>
      </c>
      <c r="AQ1161" s="95">
        <v>20702.48</v>
      </c>
      <c r="AR1161" s="95">
        <v>0</v>
      </c>
      <c r="AS1161" s="95">
        <v>66081880.809999995</v>
      </c>
      <c r="AT1161" s="95">
        <v>4799273.3</v>
      </c>
      <c r="AU1161" s="95">
        <v>41348</v>
      </c>
      <c r="AV1161" s="92">
        <v>45322</v>
      </c>
      <c r="AW1161" t="s">
        <v>0</v>
      </c>
      <c r="AX1161">
        <v>2024</v>
      </c>
      <c r="AY1161" t="s">
        <v>152</v>
      </c>
    </row>
    <row r="1162" spans="1:51" x14ac:dyDescent="0.25">
      <c r="A1162" s="93">
        <v>74</v>
      </c>
      <c r="B1162" s="94" t="s">
        <v>82</v>
      </c>
      <c r="C1162" s="95">
        <v>837283344.81999993</v>
      </c>
      <c r="D1162" s="95">
        <v>5169215.3499999996</v>
      </c>
      <c r="E1162" s="95">
        <v>0</v>
      </c>
      <c r="F1162" s="95">
        <v>0</v>
      </c>
      <c r="G1162" s="95">
        <v>1095867.95</v>
      </c>
      <c r="H1162" s="91">
        <v>0</v>
      </c>
      <c r="I1162" s="91">
        <v>0</v>
      </c>
      <c r="J1162" s="95">
        <v>5629957.5700000003</v>
      </c>
      <c r="K1162" s="95">
        <v>520802.8</v>
      </c>
      <c r="L1162" s="91">
        <v>0</v>
      </c>
      <c r="M1162" s="95">
        <v>478556777.27999997</v>
      </c>
      <c r="N1162" s="95">
        <v>161079854.36000001</v>
      </c>
      <c r="O1162" s="95">
        <v>639636631.63999999</v>
      </c>
      <c r="P1162" s="95">
        <v>10396118.5</v>
      </c>
      <c r="Q1162" s="91">
        <v>0</v>
      </c>
      <c r="R1162" s="91">
        <v>0</v>
      </c>
      <c r="S1162" s="91">
        <v>0</v>
      </c>
      <c r="T1162" s="95">
        <v>662448593.80999994</v>
      </c>
      <c r="U1162" s="95">
        <v>422115.77</v>
      </c>
      <c r="V1162" s="95">
        <v>271822.87</v>
      </c>
      <c r="W1162" s="95">
        <v>192048.93</v>
      </c>
      <c r="X1162" s="95">
        <v>732370.84</v>
      </c>
      <c r="Y1162" s="95">
        <v>117186.15</v>
      </c>
      <c r="Z1162" s="95">
        <v>0</v>
      </c>
      <c r="AA1162" s="95">
        <v>104607158.64</v>
      </c>
      <c r="AB1162" s="95">
        <v>5446.59</v>
      </c>
      <c r="AC1162" s="327">
        <v>39919985.189999998</v>
      </c>
      <c r="AD1162" s="95">
        <v>0</v>
      </c>
      <c r="AE1162" s="95">
        <v>176345.13</v>
      </c>
      <c r="AF1162" s="95">
        <v>0</v>
      </c>
      <c r="AG1162" s="95">
        <v>0</v>
      </c>
      <c r="AH1162" s="95">
        <v>18655482.370000001</v>
      </c>
      <c r="AI1162" s="95">
        <v>0</v>
      </c>
      <c r="AJ1162" s="95">
        <v>2519606.6100000003</v>
      </c>
      <c r="AK1162" s="95">
        <v>116341.71</v>
      </c>
      <c r="AL1162" s="95">
        <v>260466.9</v>
      </c>
      <c r="AM1162" s="91">
        <v>0</v>
      </c>
      <c r="AN1162" s="95">
        <v>5750965.4900000002</v>
      </c>
      <c r="AO1162" s="95">
        <v>59229.27</v>
      </c>
      <c r="AP1162" s="95">
        <v>871676.63</v>
      </c>
      <c r="AQ1162" s="95">
        <v>0</v>
      </c>
      <c r="AR1162" s="95">
        <v>0</v>
      </c>
      <c r="AS1162" s="95">
        <v>167619569.09000003</v>
      </c>
      <c r="AT1162" s="95">
        <v>7215181.9199999999</v>
      </c>
      <c r="AU1162" s="95">
        <v>156501.92000000001</v>
      </c>
      <c r="AV1162" s="92">
        <v>45322</v>
      </c>
      <c r="AW1162" t="s">
        <v>0</v>
      </c>
      <c r="AX1162">
        <v>2024</v>
      </c>
      <c r="AY1162" t="s">
        <v>148</v>
      </c>
    </row>
    <row r="1163" spans="1:51" x14ac:dyDescent="0.25">
      <c r="A1163" s="93">
        <v>71</v>
      </c>
      <c r="B1163" s="94" t="s">
        <v>83</v>
      </c>
      <c r="C1163" s="95">
        <v>26867071.710000001</v>
      </c>
      <c r="D1163" s="95">
        <v>0</v>
      </c>
      <c r="E1163" s="95">
        <v>0</v>
      </c>
      <c r="F1163" s="95">
        <v>0</v>
      </c>
      <c r="G1163" s="95">
        <v>0</v>
      </c>
      <c r="H1163" s="91">
        <v>0</v>
      </c>
      <c r="I1163" s="91">
        <v>0</v>
      </c>
      <c r="J1163" s="95">
        <v>0</v>
      </c>
      <c r="K1163" s="95">
        <v>0</v>
      </c>
      <c r="L1163" s="91">
        <v>0</v>
      </c>
      <c r="M1163" s="95">
        <v>2622820.8199999998</v>
      </c>
      <c r="N1163" s="95">
        <v>6191893.8300000001</v>
      </c>
      <c r="O1163" s="95">
        <v>8814714.6500000004</v>
      </c>
      <c r="P1163" s="95">
        <v>49494.32</v>
      </c>
      <c r="Q1163" s="91">
        <v>0</v>
      </c>
      <c r="R1163" s="91">
        <v>0</v>
      </c>
      <c r="S1163" s="91">
        <v>0</v>
      </c>
      <c r="T1163" s="95">
        <v>8864208.9700000007</v>
      </c>
      <c r="U1163" s="95">
        <v>0</v>
      </c>
      <c r="V1163" s="95">
        <v>0</v>
      </c>
      <c r="W1163" s="95">
        <v>0</v>
      </c>
      <c r="X1163" s="95">
        <v>0</v>
      </c>
      <c r="Y1163" s="95">
        <v>0</v>
      </c>
      <c r="Z1163" s="95">
        <v>0</v>
      </c>
      <c r="AA1163" s="95">
        <v>0</v>
      </c>
      <c r="AB1163" s="95">
        <v>0</v>
      </c>
      <c r="AC1163" s="327">
        <v>3685925.46</v>
      </c>
      <c r="AD1163" s="95">
        <v>12649673.58</v>
      </c>
      <c r="AE1163" s="95">
        <v>17285.400000000001</v>
      </c>
      <c r="AF1163" s="95">
        <v>0</v>
      </c>
      <c r="AG1163" s="95">
        <v>0</v>
      </c>
      <c r="AH1163" s="95">
        <v>0</v>
      </c>
      <c r="AI1163" s="95">
        <v>0</v>
      </c>
      <c r="AJ1163" s="95">
        <v>0</v>
      </c>
      <c r="AK1163" s="95">
        <v>0</v>
      </c>
      <c r="AL1163" s="95">
        <v>160584.70000000001</v>
      </c>
      <c r="AM1163" s="91">
        <v>0</v>
      </c>
      <c r="AN1163" s="95">
        <v>16032.8</v>
      </c>
      <c r="AO1163" s="95">
        <v>0</v>
      </c>
      <c r="AP1163" s="95">
        <v>185215.52</v>
      </c>
      <c r="AQ1163" s="95">
        <v>0</v>
      </c>
      <c r="AR1163" s="95">
        <v>0</v>
      </c>
      <c r="AS1163" s="95">
        <v>16352884.439999999</v>
      </c>
      <c r="AT1163" s="95">
        <v>1649978.3</v>
      </c>
      <c r="AU1163" s="95">
        <v>1288145.28</v>
      </c>
      <c r="AV1163" s="92">
        <v>45322</v>
      </c>
      <c r="AW1163" t="s">
        <v>0</v>
      </c>
      <c r="AX1163">
        <v>2024</v>
      </c>
      <c r="AY1163" t="s">
        <v>161</v>
      </c>
    </row>
    <row r="1164" spans="1:51" x14ac:dyDescent="0.25">
      <c r="A1164" s="93">
        <v>91</v>
      </c>
      <c r="B1164" s="94" t="s">
        <v>106</v>
      </c>
      <c r="C1164" s="95">
        <v>150441.5</v>
      </c>
      <c r="D1164" s="95">
        <v>0</v>
      </c>
      <c r="E1164" s="95">
        <v>0</v>
      </c>
      <c r="F1164" s="95">
        <v>0</v>
      </c>
      <c r="G1164" s="95">
        <v>0</v>
      </c>
      <c r="H1164" s="91">
        <v>0</v>
      </c>
      <c r="I1164" s="91">
        <v>0</v>
      </c>
      <c r="J1164" s="95">
        <v>0</v>
      </c>
      <c r="K1164" s="95">
        <v>0</v>
      </c>
      <c r="L1164" s="91">
        <v>0</v>
      </c>
      <c r="M1164" s="95">
        <v>0</v>
      </c>
      <c r="N1164" s="95">
        <v>0</v>
      </c>
      <c r="O1164" s="95">
        <v>0</v>
      </c>
      <c r="P1164" s="95">
        <v>0</v>
      </c>
      <c r="Q1164" s="91">
        <v>0</v>
      </c>
      <c r="R1164" s="91">
        <v>0</v>
      </c>
      <c r="S1164" s="91">
        <v>0</v>
      </c>
      <c r="T1164" s="95">
        <v>0</v>
      </c>
      <c r="U1164" s="95">
        <v>0</v>
      </c>
      <c r="V1164" s="95">
        <v>0</v>
      </c>
      <c r="W1164" s="95">
        <v>0</v>
      </c>
      <c r="X1164" s="95">
        <v>0</v>
      </c>
      <c r="Y1164" s="95">
        <v>0</v>
      </c>
      <c r="Z1164" s="95">
        <v>0</v>
      </c>
      <c r="AA1164" s="95">
        <v>0</v>
      </c>
      <c r="AB1164" s="95">
        <v>0</v>
      </c>
      <c r="AC1164" s="327">
        <v>0</v>
      </c>
      <c r="AD1164" s="95">
        <v>149441.5</v>
      </c>
      <c r="AE1164" s="95">
        <v>0</v>
      </c>
      <c r="AF1164" s="95">
        <v>0</v>
      </c>
      <c r="AG1164" s="95">
        <v>0</v>
      </c>
      <c r="AH1164" s="95">
        <v>0</v>
      </c>
      <c r="AI1164" s="95">
        <v>0</v>
      </c>
      <c r="AJ1164" s="95">
        <v>0</v>
      </c>
      <c r="AK1164" s="95">
        <v>0</v>
      </c>
      <c r="AL1164" s="95">
        <v>0</v>
      </c>
      <c r="AM1164" s="91">
        <v>0</v>
      </c>
      <c r="AN1164" s="95">
        <v>1000</v>
      </c>
      <c r="AO1164" s="95">
        <v>0</v>
      </c>
      <c r="AP1164" s="95">
        <v>0</v>
      </c>
      <c r="AQ1164" s="95">
        <v>0</v>
      </c>
      <c r="AR1164" s="95">
        <v>0</v>
      </c>
      <c r="AS1164" s="95">
        <v>149441.5</v>
      </c>
      <c r="AT1164" s="95">
        <v>1000</v>
      </c>
      <c r="AU1164" s="95">
        <v>0</v>
      </c>
      <c r="AV1164" s="92">
        <v>45322</v>
      </c>
      <c r="AW1164" t="s">
        <v>0</v>
      </c>
      <c r="AX1164">
        <v>2024</v>
      </c>
      <c r="AY1164" t="s">
        <v>192</v>
      </c>
    </row>
    <row r="1165" spans="1:51" x14ac:dyDescent="0.25">
      <c r="A1165" s="93">
        <v>73</v>
      </c>
      <c r="B1165" s="94" t="s">
        <v>84</v>
      </c>
      <c r="C1165" s="95">
        <v>17448303.219999999</v>
      </c>
      <c r="D1165" s="95">
        <v>1515.01</v>
      </c>
      <c r="E1165" s="95">
        <v>0</v>
      </c>
      <c r="F1165" s="95">
        <v>0</v>
      </c>
      <c r="G1165" s="95">
        <v>0</v>
      </c>
      <c r="H1165" s="91">
        <v>0</v>
      </c>
      <c r="I1165" s="91">
        <v>0</v>
      </c>
      <c r="J1165" s="95">
        <v>0</v>
      </c>
      <c r="K1165" s="95">
        <v>49289.46</v>
      </c>
      <c r="L1165" s="91">
        <v>0</v>
      </c>
      <c r="M1165" s="95">
        <v>229608.71</v>
      </c>
      <c r="N1165" s="95">
        <v>0</v>
      </c>
      <c r="O1165" s="95">
        <v>229608.71</v>
      </c>
      <c r="P1165" s="95">
        <v>3583.38</v>
      </c>
      <c r="Q1165" s="91">
        <v>0</v>
      </c>
      <c r="R1165" s="91">
        <v>0</v>
      </c>
      <c r="S1165" s="91">
        <v>0</v>
      </c>
      <c r="T1165" s="95">
        <v>283996.56</v>
      </c>
      <c r="U1165" s="95">
        <v>191195.18</v>
      </c>
      <c r="V1165" s="95">
        <v>0</v>
      </c>
      <c r="W1165" s="95">
        <v>0</v>
      </c>
      <c r="X1165" s="95">
        <v>0</v>
      </c>
      <c r="Y1165" s="95">
        <v>377485.87</v>
      </c>
      <c r="Z1165" s="95">
        <v>0</v>
      </c>
      <c r="AA1165" s="95">
        <v>310383.93</v>
      </c>
      <c r="AB1165" s="95">
        <v>0</v>
      </c>
      <c r="AC1165" s="327">
        <v>320726.13</v>
      </c>
      <c r="AD1165" s="95">
        <v>1960721.5</v>
      </c>
      <c r="AE1165" s="95">
        <v>33602.559999999998</v>
      </c>
      <c r="AF1165" s="95">
        <v>0</v>
      </c>
      <c r="AG1165" s="95">
        <v>0</v>
      </c>
      <c r="AH1165" s="95">
        <v>7341194.3200000003</v>
      </c>
      <c r="AI1165" s="95">
        <v>0</v>
      </c>
      <c r="AJ1165" s="95">
        <v>74771.86</v>
      </c>
      <c r="AK1165" s="95">
        <v>0</v>
      </c>
      <c r="AL1165" s="95">
        <v>0</v>
      </c>
      <c r="AM1165" s="91">
        <v>0</v>
      </c>
      <c r="AN1165" s="95">
        <v>425213.6</v>
      </c>
      <c r="AO1165" s="95">
        <v>145215.53</v>
      </c>
      <c r="AP1165" s="95">
        <v>0</v>
      </c>
      <c r="AQ1165" s="95">
        <v>0</v>
      </c>
      <c r="AR1165" s="95">
        <v>0</v>
      </c>
      <c r="AS1165" s="95">
        <v>10610081.35</v>
      </c>
      <c r="AT1165" s="95">
        <v>6554225.3099999996</v>
      </c>
      <c r="AU1165" s="95">
        <v>5983796.1799999997</v>
      </c>
      <c r="AV1165" s="92">
        <v>45322</v>
      </c>
      <c r="AW1165" t="s">
        <v>0</v>
      </c>
      <c r="AX1165">
        <v>2024</v>
      </c>
      <c r="AY1165" t="s">
        <v>190</v>
      </c>
    </row>
    <row r="1166" spans="1:51" x14ac:dyDescent="0.25">
      <c r="A1166" s="93">
        <v>46</v>
      </c>
      <c r="B1166" s="94" t="s">
        <v>85</v>
      </c>
      <c r="C1166" s="95">
        <v>4816367.1099999994</v>
      </c>
      <c r="D1166" s="95">
        <v>9979.34</v>
      </c>
      <c r="E1166" s="95">
        <v>0</v>
      </c>
      <c r="F1166" s="95">
        <v>0</v>
      </c>
      <c r="G1166" s="95">
        <v>0</v>
      </c>
      <c r="H1166" s="91">
        <v>0</v>
      </c>
      <c r="I1166" s="91">
        <v>0</v>
      </c>
      <c r="J1166" s="95">
        <v>145902.5</v>
      </c>
      <c r="K1166" s="95">
        <v>33308.21</v>
      </c>
      <c r="L1166" s="91">
        <v>0</v>
      </c>
      <c r="M1166" s="95">
        <v>1457414.47</v>
      </c>
      <c r="N1166" s="95">
        <v>0</v>
      </c>
      <c r="O1166" s="95">
        <v>1457414.47</v>
      </c>
      <c r="P1166" s="95">
        <v>147390.51999999999</v>
      </c>
      <c r="Q1166" s="91">
        <v>0</v>
      </c>
      <c r="R1166" s="91">
        <v>0</v>
      </c>
      <c r="S1166" s="91">
        <v>0</v>
      </c>
      <c r="T1166" s="95">
        <v>1793995.04</v>
      </c>
      <c r="U1166" s="95">
        <v>371788.48</v>
      </c>
      <c r="V1166" s="95">
        <v>149789.84</v>
      </c>
      <c r="W1166" s="95">
        <v>88929.59</v>
      </c>
      <c r="X1166" s="95">
        <v>0</v>
      </c>
      <c r="Y1166" s="95">
        <v>801872.89</v>
      </c>
      <c r="Z1166" s="95">
        <v>0</v>
      </c>
      <c r="AA1166" s="95">
        <v>0</v>
      </c>
      <c r="AB1166" s="95">
        <v>0</v>
      </c>
      <c r="AC1166" s="327">
        <v>933936.17</v>
      </c>
      <c r="AD1166" s="95">
        <v>0</v>
      </c>
      <c r="AE1166" s="95">
        <v>0</v>
      </c>
      <c r="AF1166" s="95">
        <v>0</v>
      </c>
      <c r="AG1166" s="95">
        <v>0</v>
      </c>
      <c r="AH1166" s="95">
        <v>0</v>
      </c>
      <c r="AI1166" s="95">
        <v>0</v>
      </c>
      <c r="AJ1166" s="95">
        <v>51250.95</v>
      </c>
      <c r="AK1166" s="95">
        <v>433597.38</v>
      </c>
      <c r="AL1166" s="95">
        <v>24749.81</v>
      </c>
      <c r="AM1166" s="91">
        <v>0</v>
      </c>
      <c r="AN1166" s="95">
        <v>109720.38</v>
      </c>
      <c r="AO1166" s="95">
        <v>0</v>
      </c>
      <c r="AP1166" s="95">
        <v>13536.58</v>
      </c>
      <c r="AQ1166" s="95">
        <v>0</v>
      </c>
      <c r="AR1166" s="95">
        <v>0</v>
      </c>
      <c r="AS1166" s="95">
        <v>2397567.92</v>
      </c>
      <c r="AT1166" s="95">
        <v>624804.15</v>
      </c>
      <c r="AU1166" s="95">
        <v>43200</v>
      </c>
      <c r="AV1166" s="92">
        <v>45322</v>
      </c>
      <c r="AW1166" t="s">
        <v>0</v>
      </c>
      <c r="AX1166">
        <v>2024</v>
      </c>
      <c r="AY1166" t="s">
        <v>176</v>
      </c>
    </row>
    <row r="1167" spans="1:51" x14ac:dyDescent="0.25">
      <c r="A1167" s="93">
        <v>51</v>
      </c>
      <c r="B1167" s="94" t="s">
        <v>86</v>
      </c>
      <c r="C1167" s="95">
        <v>2284287.4899999998</v>
      </c>
      <c r="D1167" s="95">
        <v>2754.7</v>
      </c>
      <c r="E1167" s="95">
        <v>0</v>
      </c>
      <c r="F1167" s="95">
        <v>0</v>
      </c>
      <c r="G1167" s="95">
        <v>0</v>
      </c>
      <c r="H1167" s="91">
        <v>0</v>
      </c>
      <c r="I1167" s="91">
        <v>0</v>
      </c>
      <c r="J1167" s="95">
        <v>1958.85</v>
      </c>
      <c r="K1167" s="95">
        <v>179588.4</v>
      </c>
      <c r="L1167" s="91">
        <v>0</v>
      </c>
      <c r="M1167" s="95">
        <v>264443.14</v>
      </c>
      <c r="N1167" s="95">
        <v>-3727.59</v>
      </c>
      <c r="O1167" s="95">
        <v>260715.55000000002</v>
      </c>
      <c r="P1167" s="95">
        <v>66217.350000000006</v>
      </c>
      <c r="Q1167" s="91">
        <v>0</v>
      </c>
      <c r="R1167" s="91">
        <v>0</v>
      </c>
      <c r="S1167" s="91">
        <v>0</v>
      </c>
      <c r="T1167" s="95">
        <v>511234.85</v>
      </c>
      <c r="U1167" s="95">
        <v>43687.13</v>
      </c>
      <c r="V1167" s="95">
        <v>727.62</v>
      </c>
      <c r="W1167" s="95">
        <v>3493.74</v>
      </c>
      <c r="X1167" s="95">
        <v>0</v>
      </c>
      <c r="Y1167" s="95">
        <v>1881.42</v>
      </c>
      <c r="Z1167" s="95">
        <v>0</v>
      </c>
      <c r="AA1167" s="95">
        <v>0</v>
      </c>
      <c r="AB1167" s="95">
        <v>0</v>
      </c>
      <c r="AC1167" s="327">
        <v>154253.26</v>
      </c>
      <c r="AD1167" s="95">
        <v>0</v>
      </c>
      <c r="AE1167" s="95">
        <v>18439.98</v>
      </c>
      <c r="AF1167" s="95">
        <v>0</v>
      </c>
      <c r="AG1167" s="95">
        <v>0</v>
      </c>
      <c r="AH1167" s="95">
        <v>1156.06</v>
      </c>
      <c r="AI1167" s="95">
        <v>0</v>
      </c>
      <c r="AJ1167" s="95">
        <v>0</v>
      </c>
      <c r="AK1167" s="95">
        <v>294156.63</v>
      </c>
      <c r="AL1167" s="95">
        <v>62870</v>
      </c>
      <c r="AM1167" s="91">
        <v>0</v>
      </c>
      <c r="AN1167" s="95">
        <v>152625.31</v>
      </c>
      <c r="AO1167" s="95">
        <v>0</v>
      </c>
      <c r="AP1167" s="95">
        <v>3950</v>
      </c>
      <c r="AQ1167" s="95">
        <v>0</v>
      </c>
      <c r="AR1167" s="95">
        <v>0</v>
      </c>
      <c r="AS1167" s="95">
        <v>223639.21000000002</v>
      </c>
      <c r="AT1167" s="95">
        <v>1549413.43</v>
      </c>
      <c r="AU1167" s="95">
        <v>1035811.49</v>
      </c>
      <c r="AV1167" s="92">
        <v>45322</v>
      </c>
      <c r="AW1167" t="s">
        <v>0</v>
      </c>
      <c r="AX1167">
        <v>2024</v>
      </c>
      <c r="AY1167" t="s">
        <v>179</v>
      </c>
    </row>
    <row r="1168" spans="1:51" x14ac:dyDescent="0.25">
      <c r="A1168" s="93">
        <v>117</v>
      </c>
      <c r="B1168" s="94" t="s">
        <v>87</v>
      </c>
      <c r="C1168" s="95">
        <v>107190595.55</v>
      </c>
      <c r="D1168" s="95">
        <v>113027.04</v>
      </c>
      <c r="E1168" s="95">
        <v>0</v>
      </c>
      <c r="F1168" s="95">
        <v>0</v>
      </c>
      <c r="G1168" s="95">
        <v>162723.06999999998</v>
      </c>
      <c r="H1168" s="91">
        <v>0</v>
      </c>
      <c r="I1168" s="91">
        <v>0</v>
      </c>
      <c r="J1168" s="95">
        <v>135248.21000000002</v>
      </c>
      <c r="K1168" s="95">
        <v>357803.16</v>
      </c>
      <c r="L1168" s="91">
        <v>0</v>
      </c>
      <c r="M1168" s="95">
        <v>25298789.790000003</v>
      </c>
      <c r="N1168" s="95">
        <v>53815265.549999997</v>
      </c>
      <c r="O1168" s="95">
        <v>79114055.340000004</v>
      </c>
      <c r="P1168" s="95">
        <v>629566.76</v>
      </c>
      <c r="Q1168" s="91">
        <v>0</v>
      </c>
      <c r="R1168" s="91">
        <v>0</v>
      </c>
      <c r="S1168" s="91">
        <v>0</v>
      </c>
      <c r="T1168" s="95">
        <v>80512423.579999998</v>
      </c>
      <c r="U1168" s="95">
        <v>1476934.65</v>
      </c>
      <c r="V1168" s="95">
        <v>281749.93</v>
      </c>
      <c r="W1168" s="95">
        <v>129418.4</v>
      </c>
      <c r="X1168" s="95">
        <v>118773.25</v>
      </c>
      <c r="Y1168" s="95">
        <v>1390215.58</v>
      </c>
      <c r="Z1168" s="95">
        <v>0</v>
      </c>
      <c r="AA1168" s="95">
        <v>0</v>
      </c>
      <c r="AB1168" s="95">
        <v>0</v>
      </c>
      <c r="AC1168" s="327">
        <v>7240953.0899999999</v>
      </c>
      <c r="AD1168" s="95">
        <v>8527152.2200000007</v>
      </c>
      <c r="AE1168" s="95">
        <v>436717.3</v>
      </c>
      <c r="AF1168" s="95">
        <v>0</v>
      </c>
      <c r="AG1168" s="95">
        <v>0</v>
      </c>
      <c r="AH1168" s="95">
        <v>0</v>
      </c>
      <c r="AI1168" s="95">
        <v>0</v>
      </c>
      <c r="AJ1168" s="95">
        <v>457631.95</v>
      </c>
      <c r="AK1168" s="95">
        <v>997548.43</v>
      </c>
      <c r="AL1168" s="95">
        <v>603892.92000000004</v>
      </c>
      <c r="AM1168" s="91">
        <v>0</v>
      </c>
      <c r="AN1168" s="95">
        <v>1684929.09</v>
      </c>
      <c r="AO1168" s="95">
        <v>0</v>
      </c>
      <c r="AP1168" s="95">
        <v>50789.78</v>
      </c>
      <c r="AQ1168" s="95">
        <v>0</v>
      </c>
      <c r="AR1168" s="95">
        <v>0</v>
      </c>
      <c r="AS1168" s="95">
        <v>20059546.369999997</v>
      </c>
      <c r="AT1168" s="95">
        <v>6618625.6000000006</v>
      </c>
      <c r="AU1168" s="95">
        <v>3281465.38</v>
      </c>
      <c r="AV1168" s="92">
        <v>45322</v>
      </c>
      <c r="AW1168" t="s">
        <v>0</v>
      </c>
      <c r="AX1168">
        <v>2024</v>
      </c>
      <c r="AY1168" t="s">
        <v>155</v>
      </c>
    </row>
    <row r="1169" spans="1:51" x14ac:dyDescent="0.25">
      <c r="A1169" s="93">
        <v>78</v>
      </c>
      <c r="B1169" s="94" t="s">
        <v>88</v>
      </c>
      <c r="C1169" s="95">
        <v>338921.45999999996</v>
      </c>
      <c r="D1169" s="95">
        <v>0</v>
      </c>
      <c r="E1169" s="95">
        <v>0</v>
      </c>
      <c r="F1169" s="95">
        <v>0</v>
      </c>
      <c r="G1169" s="95">
        <v>0</v>
      </c>
      <c r="H1169" s="91">
        <v>0</v>
      </c>
      <c r="I1169" s="91">
        <v>0</v>
      </c>
      <c r="J1169" s="95">
        <v>1094.75</v>
      </c>
      <c r="K1169" s="95">
        <v>11598.42</v>
      </c>
      <c r="L1169" s="91">
        <v>0</v>
      </c>
      <c r="M1169" s="95">
        <v>0</v>
      </c>
      <c r="N1169" s="95">
        <v>0</v>
      </c>
      <c r="O1169" s="95">
        <v>0</v>
      </c>
      <c r="P1169" s="95">
        <v>3782.19</v>
      </c>
      <c r="Q1169" s="91">
        <v>0</v>
      </c>
      <c r="R1169" s="91">
        <v>0</v>
      </c>
      <c r="S1169" s="91">
        <v>0</v>
      </c>
      <c r="T1169" s="95">
        <v>16475.36</v>
      </c>
      <c r="U1169" s="95">
        <v>1782.98</v>
      </c>
      <c r="V1169" s="95">
        <v>1052.7</v>
      </c>
      <c r="W1169" s="95">
        <v>0</v>
      </c>
      <c r="X1169" s="95">
        <v>0</v>
      </c>
      <c r="Y1169" s="95">
        <v>0</v>
      </c>
      <c r="Z1169" s="95">
        <v>0</v>
      </c>
      <c r="AA1169" s="95">
        <v>108992.09</v>
      </c>
      <c r="AB1169" s="95">
        <v>0</v>
      </c>
      <c r="AC1169" s="327">
        <v>54453.83</v>
      </c>
      <c r="AD1169" s="95">
        <v>0</v>
      </c>
      <c r="AE1169" s="95">
        <v>1050</v>
      </c>
      <c r="AF1169" s="95">
        <v>0</v>
      </c>
      <c r="AG1169" s="95">
        <v>0</v>
      </c>
      <c r="AH1169" s="95">
        <v>0</v>
      </c>
      <c r="AI1169" s="95">
        <v>0</v>
      </c>
      <c r="AJ1169" s="95">
        <v>0</v>
      </c>
      <c r="AK1169" s="95">
        <v>121826.5</v>
      </c>
      <c r="AL1169" s="95">
        <v>0</v>
      </c>
      <c r="AM1169" s="91">
        <v>0</v>
      </c>
      <c r="AN1169" s="95">
        <v>4490</v>
      </c>
      <c r="AO1169" s="95">
        <v>0</v>
      </c>
      <c r="AP1169" s="95">
        <v>0</v>
      </c>
      <c r="AQ1169" s="95">
        <v>0</v>
      </c>
      <c r="AR1169" s="95">
        <v>0</v>
      </c>
      <c r="AS1169" s="95">
        <v>167331.59999999998</v>
      </c>
      <c r="AT1169" s="95">
        <v>155114.5</v>
      </c>
      <c r="AU1169" s="95">
        <v>28798</v>
      </c>
      <c r="AV1169" s="92">
        <v>45322</v>
      </c>
      <c r="AW1169" t="s">
        <v>0</v>
      </c>
      <c r="AX1169">
        <v>2024</v>
      </c>
      <c r="AY1169" t="s">
        <v>185</v>
      </c>
    </row>
    <row r="1170" spans="1:51" x14ac:dyDescent="0.25">
      <c r="A1170" s="93">
        <v>80</v>
      </c>
      <c r="B1170" s="94" t="s">
        <v>89</v>
      </c>
      <c r="C1170" s="95">
        <v>120904178.57000001</v>
      </c>
      <c r="D1170" s="95">
        <v>163453.26</v>
      </c>
      <c r="E1170" s="95">
        <v>0</v>
      </c>
      <c r="F1170" s="95">
        <v>0</v>
      </c>
      <c r="G1170" s="95">
        <v>8965.34</v>
      </c>
      <c r="H1170" s="91">
        <v>0</v>
      </c>
      <c r="I1170" s="91">
        <v>0</v>
      </c>
      <c r="J1170" s="95">
        <v>104527</v>
      </c>
      <c r="K1170" s="95">
        <v>576917.04999999993</v>
      </c>
      <c r="L1170" s="91">
        <v>0</v>
      </c>
      <c r="M1170" s="95">
        <v>29344144.43</v>
      </c>
      <c r="N1170" s="95">
        <v>48146474.200000003</v>
      </c>
      <c r="O1170" s="95">
        <v>77490618.629999995</v>
      </c>
      <c r="P1170" s="95">
        <v>1732500.29</v>
      </c>
      <c r="Q1170" s="91">
        <v>0</v>
      </c>
      <c r="R1170" s="91">
        <v>0</v>
      </c>
      <c r="S1170" s="91">
        <v>0</v>
      </c>
      <c r="T1170" s="95">
        <v>80076981.570000008</v>
      </c>
      <c r="U1170" s="95">
        <v>1945242.97</v>
      </c>
      <c r="V1170" s="95">
        <v>572877.52</v>
      </c>
      <c r="W1170" s="95">
        <v>604744.97</v>
      </c>
      <c r="X1170" s="95">
        <v>1129889.29</v>
      </c>
      <c r="Y1170" s="95">
        <v>860834.51</v>
      </c>
      <c r="Z1170" s="95">
        <v>0</v>
      </c>
      <c r="AA1170" s="95">
        <v>0</v>
      </c>
      <c r="AB1170" s="95">
        <v>0</v>
      </c>
      <c r="AC1170" s="327">
        <v>13883271.57</v>
      </c>
      <c r="AD1170" s="95">
        <v>4903449.16</v>
      </c>
      <c r="AE1170" s="95">
        <v>60286.38</v>
      </c>
      <c r="AF1170" s="95">
        <v>0</v>
      </c>
      <c r="AG1170" s="95">
        <v>0</v>
      </c>
      <c r="AH1170" s="95">
        <v>0</v>
      </c>
      <c r="AI1170" s="95">
        <v>0</v>
      </c>
      <c r="AJ1170" s="95">
        <v>984184.31</v>
      </c>
      <c r="AK1170" s="95">
        <v>1588392.59</v>
      </c>
      <c r="AL1170" s="95">
        <v>554395.63</v>
      </c>
      <c r="AM1170" s="91">
        <v>0</v>
      </c>
      <c r="AN1170" s="95">
        <v>2247335.7400000002</v>
      </c>
      <c r="AO1170" s="95">
        <v>0</v>
      </c>
      <c r="AP1170" s="95">
        <v>541055.49</v>
      </c>
      <c r="AQ1170" s="95">
        <v>0</v>
      </c>
      <c r="AR1170" s="95">
        <v>0</v>
      </c>
      <c r="AS1170" s="95">
        <v>24944780.679999996</v>
      </c>
      <c r="AT1170" s="95">
        <v>15882416.32</v>
      </c>
      <c r="AU1170" s="95">
        <v>10951236.869999999</v>
      </c>
      <c r="AV1170" s="92">
        <v>45322</v>
      </c>
      <c r="AW1170" t="s">
        <v>0</v>
      </c>
      <c r="AX1170">
        <v>2024</v>
      </c>
      <c r="AY1170" t="s">
        <v>288</v>
      </c>
    </row>
    <row r="1171" spans="1:51" x14ac:dyDescent="0.25">
      <c r="A1171" s="93">
        <v>2</v>
      </c>
      <c r="B1171" s="94" t="s">
        <v>90</v>
      </c>
      <c r="C1171" s="95">
        <v>54750131.130000003</v>
      </c>
      <c r="D1171" s="95">
        <v>19.71</v>
      </c>
      <c r="E1171" s="95">
        <v>0</v>
      </c>
      <c r="F1171" s="95">
        <v>0</v>
      </c>
      <c r="G1171" s="95">
        <v>0</v>
      </c>
      <c r="H1171" s="91">
        <v>0</v>
      </c>
      <c r="I1171" s="91">
        <v>0</v>
      </c>
      <c r="J1171" s="95">
        <v>5.13</v>
      </c>
      <c r="K1171" s="95">
        <v>0</v>
      </c>
      <c r="L1171" s="91">
        <v>0</v>
      </c>
      <c r="M1171" s="95">
        <v>1503.62</v>
      </c>
      <c r="N1171" s="95">
        <v>2165188.15</v>
      </c>
      <c r="O1171" s="95">
        <v>2166691.77</v>
      </c>
      <c r="P1171" s="95">
        <v>1501293.96</v>
      </c>
      <c r="Q1171" s="91">
        <v>0</v>
      </c>
      <c r="R1171" s="91">
        <v>0</v>
      </c>
      <c r="S1171" s="91">
        <v>0</v>
      </c>
      <c r="T1171" s="95">
        <v>3668010.57</v>
      </c>
      <c r="U1171" s="95">
        <v>7222.08</v>
      </c>
      <c r="V1171" s="95">
        <v>0</v>
      </c>
      <c r="W1171" s="95">
        <v>0</v>
      </c>
      <c r="X1171" s="95">
        <v>0</v>
      </c>
      <c r="Y1171" s="95">
        <v>0</v>
      </c>
      <c r="Z1171" s="95">
        <v>0</v>
      </c>
      <c r="AA1171" s="95">
        <v>6316773.5700000003</v>
      </c>
      <c r="AB1171" s="95">
        <v>0</v>
      </c>
      <c r="AC1171" s="327">
        <v>3233173.38</v>
      </c>
      <c r="AD1171" s="95">
        <v>0</v>
      </c>
      <c r="AE1171" s="95">
        <v>0</v>
      </c>
      <c r="AF1171" s="95">
        <v>0</v>
      </c>
      <c r="AG1171" s="95">
        <v>0</v>
      </c>
      <c r="AH1171" s="95">
        <v>0</v>
      </c>
      <c r="AI1171" s="95">
        <v>0</v>
      </c>
      <c r="AJ1171" s="95">
        <v>39304321.189999998</v>
      </c>
      <c r="AK1171" s="95">
        <v>815897.9</v>
      </c>
      <c r="AL1171" s="95">
        <v>0</v>
      </c>
      <c r="AM1171" s="91">
        <v>0</v>
      </c>
      <c r="AN1171" s="95">
        <v>30223.71</v>
      </c>
      <c r="AO1171" s="95">
        <v>0</v>
      </c>
      <c r="AP1171" s="95">
        <v>1260139.49</v>
      </c>
      <c r="AQ1171" s="95">
        <v>0</v>
      </c>
      <c r="AR1171" s="95">
        <v>0</v>
      </c>
      <c r="AS1171" s="95">
        <v>48861490.219999999</v>
      </c>
      <c r="AT1171" s="95">
        <v>2220630.34</v>
      </c>
      <c r="AU1171" s="95">
        <v>114369.24</v>
      </c>
      <c r="AV1171" s="92">
        <v>45322</v>
      </c>
      <c r="AW1171" t="s">
        <v>0</v>
      </c>
      <c r="AX1171">
        <v>2024</v>
      </c>
      <c r="AY1171" t="s">
        <v>168</v>
      </c>
    </row>
    <row r="1172" spans="1:51" x14ac:dyDescent="0.25">
      <c r="A1172" s="93">
        <v>115</v>
      </c>
      <c r="B1172" s="90" t="s">
        <v>290</v>
      </c>
      <c r="C1172" s="95">
        <v>122972.67</v>
      </c>
      <c r="D1172" s="95">
        <v>1750</v>
      </c>
      <c r="E1172" s="95">
        <v>0</v>
      </c>
      <c r="F1172" s="95">
        <v>0</v>
      </c>
      <c r="G1172" s="95">
        <v>0</v>
      </c>
      <c r="H1172" s="91">
        <v>0</v>
      </c>
      <c r="I1172" s="91">
        <v>0</v>
      </c>
      <c r="J1172" s="95">
        <v>0</v>
      </c>
      <c r="K1172" s="95">
        <v>0</v>
      </c>
      <c r="L1172" s="91">
        <v>0</v>
      </c>
      <c r="M1172" s="95">
        <v>0</v>
      </c>
      <c r="N1172" s="95">
        <v>0</v>
      </c>
      <c r="O1172" s="95">
        <v>0</v>
      </c>
      <c r="P1172" s="95">
        <v>0</v>
      </c>
      <c r="Q1172" s="91">
        <v>0</v>
      </c>
      <c r="R1172" s="91">
        <v>0</v>
      </c>
      <c r="S1172" s="91">
        <v>0</v>
      </c>
      <c r="T1172" s="95">
        <v>1750</v>
      </c>
      <c r="U1172" s="95">
        <v>80815.11</v>
      </c>
      <c r="V1172" s="95">
        <v>40407.56</v>
      </c>
      <c r="W1172" s="95">
        <v>0</v>
      </c>
      <c r="X1172" s="95">
        <v>0</v>
      </c>
      <c r="Y1172" s="95">
        <v>0</v>
      </c>
      <c r="Z1172" s="95">
        <v>0</v>
      </c>
      <c r="AA1172" s="95">
        <v>0</v>
      </c>
      <c r="AB1172" s="95">
        <v>0</v>
      </c>
      <c r="AC1172" s="327">
        <v>0</v>
      </c>
      <c r="AD1172" s="95">
        <v>0</v>
      </c>
      <c r="AE1172" s="95">
        <v>0</v>
      </c>
      <c r="AF1172" s="95">
        <v>0</v>
      </c>
      <c r="AG1172" s="95">
        <v>0</v>
      </c>
      <c r="AH1172" s="95">
        <v>0</v>
      </c>
      <c r="AI1172" s="95">
        <v>0</v>
      </c>
      <c r="AJ1172" s="95">
        <v>0</v>
      </c>
      <c r="AK1172" s="95">
        <v>0</v>
      </c>
      <c r="AL1172" s="95">
        <v>0</v>
      </c>
      <c r="AM1172" s="91">
        <v>0</v>
      </c>
      <c r="AN1172" s="95">
        <v>0</v>
      </c>
      <c r="AO1172" s="95">
        <v>0</v>
      </c>
      <c r="AP1172" s="95">
        <v>0</v>
      </c>
      <c r="AQ1172" s="95">
        <v>0</v>
      </c>
      <c r="AR1172" s="95">
        <v>0</v>
      </c>
      <c r="AS1172" s="95">
        <v>121222.67</v>
      </c>
      <c r="AT1172" s="95">
        <v>0</v>
      </c>
      <c r="AU1172" s="95">
        <v>0</v>
      </c>
      <c r="AV1172" s="92">
        <v>45322</v>
      </c>
      <c r="AW1172" t="s">
        <v>0</v>
      </c>
      <c r="AX1172">
        <v>2024</v>
      </c>
      <c r="AY1172" t="s">
        <v>291</v>
      </c>
    </row>
    <row r="1173" spans="1:51" x14ac:dyDescent="0.25">
      <c r="A1173" s="93">
        <v>106</v>
      </c>
      <c r="B1173" s="94" t="s">
        <v>92</v>
      </c>
      <c r="C1173" s="95">
        <v>6024660.8800000008</v>
      </c>
      <c r="D1173" s="95">
        <v>0</v>
      </c>
      <c r="E1173" s="95">
        <v>0</v>
      </c>
      <c r="F1173" s="95">
        <v>0</v>
      </c>
      <c r="G1173" s="95">
        <v>0</v>
      </c>
      <c r="H1173" s="91">
        <v>0</v>
      </c>
      <c r="I1173" s="91">
        <v>0</v>
      </c>
      <c r="J1173" s="95">
        <v>130187.44</v>
      </c>
      <c r="K1173" s="95">
        <v>0</v>
      </c>
      <c r="L1173" s="91">
        <v>0</v>
      </c>
      <c r="M1173" s="95">
        <v>0</v>
      </c>
      <c r="N1173" s="95">
        <v>0</v>
      </c>
      <c r="O1173" s="95">
        <v>0</v>
      </c>
      <c r="P1173" s="95">
        <v>36755.97</v>
      </c>
      <c r="Q1173" s="91">
        <v>0</v>
      </c>
      <c r="R1173" s="91">
        <v>0</v>
      </c>
      <c r="S1173" s="91">
        <v>0</v>
      </c>
      <c r="T1173" s="95">
        <v>166943.41</v>
      </c>
      <c r="U1173" s="95">
        <v>39679.160000000003</v>
      </c>
      <c r="V1173" s="95">
        <v>4096.01</v>
      </c>
      <c r="W1173" s="95">
        <v>6390.35</v>
      </c>
      <c r="X1173" s="95">
        <v>0</v>
      </c>
      <c r="Y1173" s="95">
        <v>0</v>
      </c>
      <c r="Z1173" s="95">
        <v>0</v>
      </c>
      <c r="AA1173" s="95">
        <v>25078.27</v>
      </c>
      <c r="AB1173" s="95">
        <v>0</v>
      </c>
      <c r="AC1173" s="327">
        <v>95766.8</v>
      </c>
      <c r="AD1173" s="95">
        <v>0</v>
      </c>
      <c r="AE1173" s="95">
        <v>0</v>
      </c>
      <c r="AF1173" s="95">
        <v>0</v>
      </c>
      <c r="AG1173" s="95">
        <v>0</v>
      </c>
      <c r="AH1173" s="95">
        <v>0</v>
      </c>
      <c r="AI1173" s="95">
        <v>0</v>
      </c>
      <c r="AJ1173" s="95">
        <v>0</v>
      </c>
      <c r="AK1173" s="95">
        <v>717211.79</v>
      </c>
      <c r="AL1173" s="95">
        <v>193114.41</v>
      </c>
      <c r="AM1173" s="91">
        <v>0</v>
      </c>
      <c r="AN1173" s="95">
        <v>313930.19</v>
      </c>
      <c r="AO1173" s="95">
        <v>0</v>
      </c>
      <c r="AP1173" s="95">
        <v>12357.26</v>
      </c>
      <c r="AQ1173" s="95">
        <v>0</v>
      </c>
      <c r="AR1173" s="95">
        <v>0</v>
      </c>
      <c r="AS1173" s="95">
        <v>171010.59000000003</v>
      </c>
      <c r="AT1173" s="95">
        <v>5686706.8800000008</v>
      </c>
      <c r="AU1173" s="95">
        <v>4450093.2300000004</v>
      </c>
      <c r="AV1173" s="92">
        <v>45322</v>
      </c>
      <c r="AW1173" t="s">
        <v>0</v>
      </c>
      <c r="AX1173">
        <v>2024</v>
      </c>
      <c r="AY1173" t="s">
        <v>172</v>
      </c>
    </row>
    <row r="1174" spans="1:51" x14ac:dyDescent="0.25">
      <c r="A1174" s="93">
        <v>118</v>
      </c>
      <c r="B1174" s="94" t="s">
        <v>93</v>
      </c>
      <c r="C1174" s="95">
        <v>19250861.84</v>
      </c>
      <c r="D1174" s="95">
        <v>11122.74</v>
      </c>
      <c r="E1174" s="95">
        <v>0</v>
      </c>
      <c r="F1174" s="95">
        <v>0</v>
      </c>
      <c r="G1174" s="95">
        <v>0</v>
      </c>
      <c r="H1174" s="91">
        <v>0</v>
      </c>
      <c r="I1174" s="91">
        <v>0</v>
      </c>
      <c r="J1174" s="95">
        <v>66006.100000000006</v>
      </c>
      <c r="K1174" s="95">
        <v>313481.20999999996</v>
      </c>
      <c r="L1174" s="91">
        <v>0</v>
      </c>
      <c r="M1174" s="95">
        <v>9648911.8800000008</v>
      </c>
      <c r="N1174" s="95">
        <v>4287269.59</v>
      </c>
      <c r="O1174" s="95">
        <v>13936181.470000001</v>
      </c>
      <c r="P1174" s="95">
        <v>80983.25</v>
      </c>
      <c r="Q1174" s="91">
        <v>0</v>
      </c>
      <c r="R1174" s="91">
        <v>0</v>
      </c>
      <c r="S1174" s="91">
        <v>0</v>
      </c>
      <c r="T1174" s="95">
        <v>14407774.77</v>
      </c>
      <c r="U1174" s="95">
        <v>9983.57</v>
      </c>
      <c r="V1174" s="95">
        <v>5449.08</v>
      </c>
      <c r="W1174" s="95">
        <v>0</v>
      </c>
      <c r="X1174" s="95">
        <v>0</v>
      </c>
      <c r="Y1174" s="95">
        <v>0</v>
      </c>
      <c r="Z1174" s="95">
        <v>0</v>
      </c>
      <c r="AA1174" s="95">
        <v>0</v>
      </c>
      <c r="AB1174" s="95">
        <v>0</v>
      </c>
      <c r="AC1174" s="327">
        <v>0</v>
      </c>
      <c r="AD1174" s="95">
        <v>0</v>
      </c>
      <c r="AE1174" s="95">
        <v>0</v>
      </c>
      <c r="AF1174" s="95">
        <v>0</v>
      </c>
      <c r="AG1174" s="95">
        <v>0</v>
      </c>
      <c r="AH1174" s="95">
        <v>0</v>
      </c>
      <c r="AI1174" s="95">
        <v>0</v>
      </c>
      <c r="AJ1174" s="95">
        <v>0</v>
      </c>
      <c r="AK1174" s="95">
        <v>0</v>
      </c>
      <c r="AL1174" s="95">
        <v>32193.759999999998</v>
      </c>
      <c r="AM1174" s="91">
        <v>0</v>
      </c>
      <c r="AN1174" s="95">
        <v>65504.7</v>
      </c>
      <c r="AO1174" s="95">
        <v>0</v>
      </c>
      <c r="AP1174" s="95">
        <v>8106.71</v>
      </c>
      <c r="AQ1174" s="95">
        <v>0</v>
      </c>
      <c r="AR1174" s="95">
        <v>0</v>
      </c>
      <c r="AS1174" s="95">
        <v>15432.65</v>
      </c>
      <c r="AT1174" s="95">
        <v>4827654.42</v>
      </c>
      <c r="AU1174" s="95">
        <v>4721849.25</v>
      </c>
      <c r="AV1174" s="92">
        <v>45322</v>
      </c>
      <c r="AW1174" t="s">
        <v>0</v>
      </c>
      <c r="AX1174">
        <v>2024</v>
      </c>
      <c r="AY1174" t="s">
        <v>162</v>
      </c>
    </row>
    <row r="1175" spans="1:51" x14ac:dyDescent="0.25">
      <c r="A1175" s="93">
        <v>29</v>
      </c>
      <c r="B1175" s="94" t="s">
        <v>94</v>
      </c>
      <c r="C1175" s="95">
        <v>34139152.649999991</v>
      </c>
      <c r="D1175" s="95">
        <v>18706.23</v>
      </c>
      <c r="E1175" s="95">
        <v>0</v>
      </c>
      <c r="F1175" s="95">
        <v>0</v>
      </c>
      <c r="G1175" s="95">
        <v>87493.82</v>
      </c>
      <c r="H1175" s="91">
        <v>0</v>
      </c>
      <c r="I1175" s="91">
        <v>0</v>
      </c>
      <c r="J1175" s="95">
        <v>0</v>
      </c>
      <c r="K1175" s="95">
        <v>29184.14</v>
      </c>
      <c r="L1175" s="91">
        <v>0</v>
      </c>
      <c r="M1175" s="95">
        <v>5924385.5699999994</v>
      </c>
      <c r="N1175" s="95">
        <v>11306318.300000001</v>
      </c>
      <c r="O1175" s="95">
        <v>17230703.870000001</v>
      </c>
      <c r="P1175" s="95">
        <v>85723.74</v>
      </c>
      <c r="Q1175" s="91">
        <v>0</v>
      </c>
      <c r="R1175" s="91">
        <v>0</v>
      </c>
      <c r="S1175" s="91">
        <v>0</v>
      </c>
      <c r="T1175" s="95">
        <v>17451811.799999997</v>
      </c>
      <c r="U1175" s="95">
        <v>3882810.0500000003</v>
      </c>
      <c r="V1175" s="95">
        <v>4357376.3</v>
      </c>
      <c r="W1175" s="95">
        <v>300170.27</v>
      </c>
      <c r="X1175" s="95">
        <v>3448850.67</v>
      </c>
      <c r="Y1175" s="95">
        <v>1936993.76</v>
      </c>
      <c r="Z1175" s="95">
        <v>0</v>
      </c>
      <c r="AA1175" s="95">
        <v>0</v>
      </c>
      <c r="AB1175" s="95">
        <v>146189.41</v>
      </c>
      <c r="AC1175" s="327">
        <v>45177.68</v>
      </c>
      <c r="AD1175" s="95">
        <v>0</v>
      </c>
      <c r="AE1175" s="95">
        <v>0</v>
      </c>
      <c r="AF1175" s="95">
        <v>0</v>
      </c>
      <c r="AG1175" s="95">
        <v>0</v>
      </c>
      <c r="AH1175" s="95">
        <v>0</v>
      </c>
      <c r="AI1175" s="95">
        <v>0</v>
      </c>
      <c r="AJ1175" s="95">
        <v>151842.6</v>
      </c>
      <c r="AK1175" s="95">
        <v>4932.34</v>
      </c>
      <c r="AL1175" s="95">
        <v>31904.86</v>
      </c>
      <c r="AM1175" s="91">
        <v>0</v>
      </c>
      <c r="AN1175" s="95">
        <v>1959194.31</v>
      </c>
      <c r="AO1175" s="95">
        <v>0</v>
      </c>
      <c r="AP1175" s="95">
        <v>256217.79</v>
      </c>
      <c r="AQ1175" s="95">
        <v>165680.81</v>
      </c>
      <c r="AR1175" s="95">
        <v>0</v>
      </c>
      <c r="AS1175" s="95">
        <v>14269410.739999998</v>
      </c>
      <c r="AT1175" s="95">
        <v>2417930.11</v>
      </c>
      <c r="AU1175" s="95">
        <v>0</v>
      </c>
      <c r="AV1175" s="92">
        <v>45322</v>
      </c>
      <c r="AW1175" t="s">
        <v>0</v>
      </c>
      <c r="AX1175">
        <v>2024</v>
      </c>
      <c r="AY1175" t="s">
        <v>156</v>
      </c>
    </row>
    <row r="1176" spans="1:51" x14ac:dyDescent="0.25">
      <c r="A1176" s="93">
        <v>111</v>
      </c>
      <c r="B1176" s="94" t="s">
        <v>95</v>
      </c>
      <c r="C1176" s="95">
        <v>1006781.29</v>
      </c>
      <c r="D1176" s="95">
        <v>13518</v>
      </c>
      <c r="E1176" s="95">
        <v>0</v>
      </c>
      <c r="F1176" s="95">
        <v>0</v>
      </c>
      <c r="G1176" s="95">
        <v>0</v>
      </c>
      <c r="H1176" s="91">
        <v>0</v>
      </c>
      <c r="I1176" s="91">
        <v>0</v>
      </c>
      <c r="J1176" s="95">
        <v>1752.66</v>
      </c>
      <c r="K1176" s="95">
        <v>0</v>
      </c>
      <c r="L1176" s="91">
        <v>0</v>
      </c>
      <c r="M1176" s="95">
        <v>0</v>
      </c>
      <c r="N1176" s="95">
        <v>0</v>
      </c>
      <c r="O1176" s="95">
        <v>0</v>
      </c>
      <c r="P1176" s="95">
        <v>32312.58</v>
      </c>
      <c r="Q1176" s="91">
        <v>0</v>
      </c>
      <c r="R1176" s="91">
        <v>0</v>
      </c>
      <c r="S1176" s="91">
        <v>0</v>
      </c>
      <c r="T1176" s="95">
        <v>47583.240000000005</v>
      </c>
      <c r="U1176" s="95">
        <v>168795.72</v>
      </c>
      <c r="V1176" s="95">
        <v>0</v>
      </c>
      <c r="W1176" s="95">
        <v>0</v>
      </c>
      <c r="X1176" s="95">
        <v>0</v>
      </c>
      <c r="Y1176" s="95">
        <v>0</v>
      </c>
      <c r="Z1176" s="95">
        <v>0</v>
      </c>
      <c r="AA1176" s="95">
        <v>0</v>
      </c>
      <c r="AB1176" s="95">
        <v>0</v>
      </c>
      <c r="AC1176" s="327">
        <v>399135.38</v>
      </c>
      <c r="AD1176" s="95">
        <v>0</v>
      </c>
      <c r="AE1176" s="95">
        <v>0</v>
      </c>
      <c r="AF1176" s="95">
        <v>0</v>
      </c>
      <c r="AG1176" s="95">
        <v>0</v>
      </c>
      <c r="AH1176" s="95">
        <v>0</v>
      </c>
      <c r="AI1176" s="95">
        <v>0</v>
      </c>
      <c r="AJ1176" s="95">
        <v>0</v>
      </c>
      <c r="AK1176" s="95">
        <v>17151.830000000002</v>
      </c>
      <c r="AL1176" s="95">
        <v>0</v>
      </c>
      <c r="AM1176" s="91">
        <v>0</v>
      </c>
      <c r="AN1176" s="95">
        <v>13634.2</v>
      </c>
      <c r="AO1176" s="95">
        <v>0</v>
      </c>
      <c r="AP1176" s="95">
        <v>10420</v>
      </c>
      <c r="AQ1176" s="95">
        <v>0</v>
      </c>
      <c r="AR1176" s="95">
        <v>0</v>
      </c>
      <c r="AS1176" s="95">
        <v>567931.1</v>
      </c>
      <c r="AT1176" s="95">
        <v>391266.95</v>
      </c>
      <c r="AU1176" s="95">
        <v>350060.92</v>
      </c>
      <c r="AV1176" s="92">
        <v>45322</v>
      </c>
      <c r="AW1176" t="s">
        <v>0</v>
      </c>
      <c r="AX1176">
        <v>2024</v>
      </c>
      <c r="AY1176" t="s">
        <v>182</v>
      </c>
    </row>
    <row r="1177" spans="1:51" x14ac:dyDescent="0.25">
      <c r="A1177" s="93">
        <v>83</v>
      </c>
      <c r="B1177" s="94" t="s">
        <v>96</v>
      </c>
      <c r="C1177" s="95">
        <v>54921534.590000004</v>
      </c>
      <c r="D1177" s="95">
        <v>248439.74</v>
      </c>
      <c r="E1177" s="95">
        <v>0</v>
      </c>
      <c r="F1177" s="95">
        <v>0</v>
      </c>
      <c r="G1177" s="95">
        <v>0</v>
      </c>
      <c r="H1177" s="91">
        <v>0</v>
      </c>
      <c r="I1177" s="91">
        <v>0</v>
      </c>
      <c r="J1177" s="95">
        <v>1939340.03</v>
      </c>
      <c r="K1177" s="95">
        <v>126126.43000000001</v>
      </c>
      <c r="L1177" s="91">
        <v>0</v>
      </c>
      <c r="M1177" s="95">
        <v>20229510.130000003</v>
      </c>
      <c r="N1177" s="95">
        <v>4855693.57</v>
      </c>
      <c r="O1177" s="95">
        <v>25085203.700000003</v>
      </c>
      <c r="P1177" s="95">
        <v>1596575.8</v>
      </c>
      <c r="Q1177" s="91">
        <v>0</v>
      </c>
      <c r="R1177" s="91">
        <v>0</v>
      </c>
      <c r="S1177" s="91">
        <v>0</v>
      </c>
      <c r="T1177" s="95">
        <v>28995685.700000003</v>
      </c>
      <c r="U1177" s="95">
        <v>4799546.51</v>
      </c>
      <c r="V1177" s="95">
        <v>91111.83</v>
      </c>
      <c r="W1177" s="95">
        <v>67724.990000000005</v>
      </c>
      <c r="X1177" s="95">
        <v>83110.23</v>
      </c>
      <c r="Y1177" s="95">
        <v>19123.14</v>
      </c>
      <c r="Z1177" s="95">
        <v>0</v>
      </c>
      <c r="AA1177" s="95">
        <v>49635.6</v>
      </c>
      <c r="AB1177" s="95">
        <v>0</v>
      </c>
      <c r="AC1177" s="327">
        <v>16700089.890000002</v>
      </c>
      <c r="AD1177" s="95">
        <v>188864.92</v>
      </c>
      <c r="AE1177" s="95">
        <v>-35328.229999999996</v>
      </c>
      <c r="AF1177" s="95">
        <v>0</v>
      </c>
      <c r="AG1177" s="95">
        <v>0</v>
      </c>
      <c r="AH1177" s="95">
        <v>0</v>
      </c>
      <c r="AI1177" s="95">
        <v>0</v>
      </c>
      <c r="AJ1177" s="95">
        <v>39738.43</v>
      </c>
      <c r="AK1177" s="95">
        <v>1977426.28</v>
      </c>
      <c r="AL1177" s="95">
        <v>106064.18</v>
      </c>
      <c r="AM1177" s="91">
        <v>0</v>
      </c>
      <c r="AN1177" s="95">
        <v>535202.82999999996</v>
      </c>
      <c r="AO1177" s="95">
        <v>0</v>
      </c>
      <c r="AP1177" s="95">
        <v>154887.59</v>
      </c>
      <c r="AQ1177" s="95">
        <v>0</v>
      </c>
      <c r="AR1177" s="95">
        <v>0</v>
      </c>
      <c r="AS1177" s="95">
        <v>22003617.310000002</v>
      </c>
      <c r="AT1177" s="95">
        <v>3922231.58</v>
      </c>
      <c r="AU1177" s="95">
        <v>1148650.7</v>
      </c>
      <c r="AV1177" s="92">
        <v>45322</v>
      </c>
      <c r="AW1177" t="s">
        <v>0</v>
      </c>
      <c r="AX1177">
        <v>2024</v>
      </c>
      <c r="AY1177" t="s">
        <v>158</v>
      </c>
    </row>
    <row r="1178" spans="1:51" x14ac:dyDescent="0.25">
      <c r="A1178" s="93">
        <v>40</v>
      </c>
      <c r="B1178" s="94" t="s">
        <v>97</v>
      </c>
      <c r="C1178" s="95">
        <v>1423007.56</v>
      </c>
      <c r="D1178" s="95">
        <v>0</v>
      </c>
      <c r="E1178" s="95">
        <v>0</v>
      </c>
      <c r="F1178" s="95">
        <v>0</v>
      </c>
      <c r="G1178" s="95">
        <v>0</v>
      </c>
      <c r="H1178" s="91">
        <v>0</v>
      </c>
      <c r="I1178" s="91">
        <v>0</v>
      </c>
      <c r="J1178" s="95">
        <v>157.33000000000001</v>
      </c>
      <c r="K1178" s="95">
        <v>15352.63</v>
      </c>
      <c r="L1178" s="91">
        <v>0</v>
      </c>
      <c r="M1178" s="95">
        <v>501644.39</v>
      </c>
      <c r="N1178" s="95">
        <v>13192.83</v>
      </c>
      <c r="O1178" s="95">
        <v>514837.22000000003</v>
      </c>
      <c r="P1178" s="95">
        <v>4363.82</v>
      </c>
      <c r="Q1178" s="91">
        <v>0</v>
      </c>
      <c r="R1178" s="91">
        <v>0</v>
      </c>
      <c r="S1178" s="91">
        <v>0</v>
      </c>
      <c r="T1178" s="95">
        <v>534711</v>
      </c>
      <c r="U1178" s="95">
        <v>51719.68</v>
      </c>
      <c r="V1178" s="95">
        <v>7751.33</v>
      </c>
      <c r="W1178" s="95">
        <v>26.01</v>
      </c>
      <c r="X1178" s="95">
        <v>2789</v>
      </c>
      <c r="Y1178" s="95">
        <v>90.25</v>
      </c>
      <c r="Z1178" s="95">
        <v>0</v>
      </c>
      <c r="AA1178" s="95">
        <v>4674.8</v>
      </c>
      <c r="AB1178" s="95">
        <v>0</v>
      </c>
      <c r="AC1178" s="327">
        <v>240359.3</v>
      </c>
      <c r="AD1178" s="95">
        <v>0</v>
      </c>
      <c r="AE1178" s="95">
        <v>0</v>
      </c>
      <c r="AF1178" s="95">
        <v>0</v>
      </c>
      <c r="AG1178" s="95">
        <v>0</v>
      </c>
      <c r="AH1178" s="95">
        <v>0</v>
      </c>
      <c r="AI1178" s="95">
        <v>0</v>
      </c>
      <c r="AJ1178" s="95">
        <v>0</v>
      </c>
      <c r="AK1178" s="95">
        <v>239180.28</v>
      </c>
      <c r="AL1178" s="95">
        <v>18478.900000000001</v>
      </c>
      <c r="AM1178" s="91">
        <v>0</v>
      </c>
      <c r="AN1178" s="95">
        <v>71626.39</v>
      </c>
      <c r="AO1178" s="95">
        <v>0</v>
      </c>
      <c r="AP1178" s="95">
        <v>23040.97</v>
      </c>
      <c r="AQ1178" s="95">
        <v>0</v>
      </c>
      <c r="AR1178" s="95">
        <v>0</v>
      </c>
      <c r="AS1178" s="95">
        <v>307410.37</v>
      </c>
      <c r="AT1178" s="95">
        <v>580886.18999999994</v>
      </c>
      <c r="AU1178" s="95">
        <v>228559.65</v>
      </c>
      <c r="AV1178" s="92">
        <v>45322</v>
      </c>
      <c r="AW1178" t="s">
        <v>0</v>
      </c>
      <c r="AX1178">
        <v>2024</v>
      </c>
      <c r="AY1178" t="s">
        <v>166</v>
      </c>
    </row>
    <row r="1179" spans="1:51" x14ac:dyDescent="0.25">
      <c r="A1179" s="93">
        <v>24</v>
      </c>
      <c r="B1179" s="94" t="s">
        <v>98</v>
      </c>
      <c r="C1179" s="95">
        <v>15007905.949999999</v>
      </c>
      <c r="D1179" s="95">
        <v>828222.09</v>
      </c>
      <c r="E1179" s="95">
        <v>0</v>
      </c>
      <c r="F1179" s="95">
        <v>0</v>
      </c>
      <c r="G1179" s="95">
        <v>1687477.28</v>
      </c>
      <c r="H1179" s="91">
        <v>0</v>
      </c>
      <c r="I1179" s="91">
        <v>0</v>
      </c>
      <c r="J1179" s="95">
        <v>348732.25</v>
      </c>
      <c r="K1179" s="95">
        <v>285211.45</v>
      </c>
      <c r="L1179" s="91">
        <v>0</v>
      </c>
      <c r="M1179" s="95">
        <v>19589.5</v>
      </c>
      <c r="N1179" s="95">
        <v>7529171.6800000006</v>
      </c>
      <c r="O1179" s="95">
        <v>7548761.1800000006</v>
      </c>
      <c r="P1179" s="95">
        <v>140486.95000000001</v>
      </c>
      <c r="Q1179" s="91">
        <v>0</v>
      </c>
      <c r="R1179" s="91">
        <v>0</v>
      </c>
      <c r="S1179" s="91">
        <v>0</v>
      </c>
      <c r="T1179" s="95">
        <v>10838891.199999999</v>
      </c>
      <c r="U1179" s="95">
        <v>664068.43999999994</v>
      </c>
      <c r="V1179" s="95">
        <v>1079.58</v>
      </c>
      <c r="W1179" s="95">
        <v>0</v>
      </c>
      <c r="X1179" s="95">
        <v>0</v>
      </c>
      <c r="Y1179" s="95">
        <v>0</v>
      </c>
      <c r="Z1179" s="95">
        <v>0</v>
      </c>
      <c r="AA1179" s="95">
        <v>46972.63</v>
      </c>
      <c r="AB1179" s="95">
        <v>0</v>
      </c>
      <c r="AC1179" s="327">
        <v>1997860.27</v>
      </c>
      <c r="AD1179" s="95">
        <v>1183696.6499999999</v>
      </c>
      <c r="AE1179" s="95">
        <v>190666.77</v>
      </c>
      <c r="AF1179" s="95">
        <v>0</v>
      </c>
      <c r="AG1179" s="95">
        <v>0</v>
      </c>
      <c r="AH1179" s="95">
        <v>0</v>
      </c>
      <c r="AI1179" s="95">
        <v>0</v>
      </c>
      <c r="AJ1179" s="95">
        <v>18932.009999999998</v>
      </c>
      <c r="AK1179" s="95">
        <v>34261.089999999997</v>
      </c>
      <c r="AL1179" s="95">
        <v>0</v>
      </c>
      <c r="AM1179" s="91">
        <v>0</v>
      </c>
      <c r="AN1179" s="95">
        <v>31477.31</v>
      </c>
      <c r="AO1179" s="95">
        <v>0</v>
      </c>
      <c r="AP1179" s="95">
        <v>0</v>
      </c>
      <c r="AQ1179" s="95">
        <v>0</v>
      </c>
      <c r="AR1179" s="95">
        <v>0</v>
      </c>
      <c r="AS1179" s="95">
        <v>4103276.3499999996</v>
      </c>
      <c r="AT1179" s="95">
        <v>65738.399999999994</v>
      </c>
      <c r="AU1179" s="95">
        <v>0</v>
      </c>
      <c r="AV1179" s="92">
        <v>45322</v>
      </c>
      <c r="AW1179" t="s">
        <v>0</v>
      </c>
      <c r="AX1179">
        <v>2024</v>
      </c>
      <c r="AY1179" t="s">
        <v>164</v>
      </c>
    </row>
    <row r="1180" spans="1:51" x14ac:dyDescent="0.25">
      <c r="A1180" s="93">
        <v>124</v>
      </c>
      <c r="B1180" s="94" t="s">
        <v>99</v>
      </c>
      <c r="C1180" s="95">
        <v>1354517.23</v>
      </c>
      <c r="D1180" s="95">
        <v>0</v>
      </c>
      <c r="E1180" s="95">
        <v>0</v>
      </c>
      <c r="F1180" s="95">
        <v>0</v>
      </c>
      <c r="G1180" s="95">
        <v>0</v>
      </c>
      <c r="H1180" s="91">
        <v>0</v>
      </c>
      <c r="I1180" s="91">
        <v>0</v>
      </c>
      <c r="J1180" s="95">
        <v>0</v>
      </c>
      <c r="K1180" s="95">
        <v>0</v>
      </c>
      <c r="L1180" s="91">
        <v>0</v>
      </c>
      <c r="M1180" s="95">
        <v>0</v>
      </c>
      <c r="N1180" s="95">
        <v>0</v>
      </c>
      <c r="O1180" s="95">
        <v>0</v>
      </c>
      <c r="P1180" s="95">
        <v>0</v>
      </c>
      <c r="Q1180" s="91">
        <v>0</v>
      </c>
      <c r="R1180" s="91">
        <v>0</v>
      </c>
      <c r="S1180" s="91">
        <v>0</v>
      </c>
      <c r="T1180" s="95">
        <v>0</v>
      </c>
      <c r="U1180" s="95">
        <v>0</v>
      </c>
      <c r="V1180" s="95">
        <v>0</v>
      </c>
      <c r="W1180" s="95">
        <v>0</v>
      </c>
      <c r="X1180" s="95">
        <v>0</v>
      </c>
      <c r="Y1180" s="95">
        <v>0</v>
      </c>
      <c r="Z1180" s="95">
        <v>0</v>
      </c>
      <c r="AA1180" s="95">
        <v>0</v>
      </c>
      <c r="AB1180" s="95">
        <v>0</v>
      </c>
      <c r="AC1180" s="327">
        <v>0</v>
      </c>
      <c r="AD1180" s="95">
        <v>0</v>
      </c>
      <c r="AE1180" s="95">
        <v>0</v>
      </c>
      <c r="AF1180" s="95">
        <v>0</v>
      </c>
      <c r="AG1180" s="95">
        <v>0</v>
      </c>
      <c r="AH1180" s="95">
        <v>0</v>
      </c>
      <c r="AI1180" s="95">
        <v>0</v>
      </c>
      <c r="AJ1180" s="95">
        <v>0</v>
      </c>
      <c r="AK1180" s="95">
        <v>0</v>
      </c>
      <c r="AL1180" s="95">
        <v>125670.16</v>
      </c>
      <c r="AM1180" s="91">
        <v>0</v>
      </c>
      <c r="AN1180" s="95">
        <v>127873.47</v>
      </c>
      <c r="AO1180" s="95">
        <v>0</v>
      </c>
      <c r="AP1180" s="95">
        <v>0</v>
      </c>
      <c r="AQ1180" s="95">
        <v>0</v>
      </c>
      <c r="AR1180" s="95">
        <v>0</v>
      </c>
      <c r="AS1180" s="95">
        <v>0</v>
      </c>
      <c r="AT1180" s="95">
        <v>1354517.23</v>
      </c>
      <c r="AU1180" s="95">
        <v>1100973.6000000001</v>
      </c>
      <c r="AV1180" s="92">
        <v>45322</v>
      </c>
      <c r="AW1180" t="s">
        <v>0</v>
      </c>
      <c r="AX1180">
        <v>2024</v>
      </c>
      <c r="AY1180" t="s">
        <v>289</v>
      </c>
    </row>
    <row r="1181" spans="1:51" x14ac:dyDescent="0.25">
      <c r="A1181" s="93">
        <v>70</v>
      </c>
      <c r="B1181" s="94" t="s">
        <v>100</v>
      </c>
      <c r="C1181" s="95">
        <v>832641</v>
      </c>
      <c r="D1181" s="95">
        <v>0</v>
      </c>
      <c r="E1181" s="95">
        <v>0</v>
      </c>
      <c r="F1181" s="95">
        <v>0</v>
      </c>
      <c r="G1181" s="95">
        <v>0</v>
      </c>
      <c r="H1181" s="91">
        <v>0</v>
      </c>
      <c r="I1181" s="91">
        <v>0</v>
      </c>
      <c r="J1181" s="95">
        <v>0</v>
      </c>
      <c r="K1181" s="95">
        <v>0</v>
      </c>
      <c r="L1181" s="91">
        <v>0</v>
      </c>
      <c r="M1181" s="95">
        <v>0</v>
      </c>
      <c r="N1181" s="95">
        <v>0</v>
      </c>
      <c r="O1181" s="95">
        <v>0</v>
      </c>
      <c r="P1181" s="95">
        <v>832641</v>
      </c>
      <c r="Q1181" s="91">
        <v>0</v>
      </c>
      <c r="R1181" s="91">
        <v>0</v>
      </c>
      <c r="S1181" s="91">
        <v>0</v>
      </c>
      <c r="T1181" s="95">
        <v>832641</v>
      </c>
      <c r="U1181" s="95">
        <v>0</v>
      </c>
      <c r="V1181" s="95">
        <v>0</v>
      </c>
      <c r="W1181" s="95">
        <v>0</v>
      </c>
      <c r="X1181" s="95">
        <v>0</v>
      </c>
      <c r="Y1181" s="95">
        <v>0</v>
      </c>
      <c r="Z1181" s="95">
        <v>0</v>
      </c>
      <c r="AA1181" s="95">
        <v>0</v>
      </c>
      <c r="AB1181" s="95">
        <v>0</v>
      </c>
      <c r="AC1181" s="327">
        <v>0</v>
      </c>
      <c r="AD1181" s="95">
        <v>0</v>
      </c>
      <c r="AE1181" s="95">
        <v>0</v>
      </c>
      <c r="AF1181" s="95">
        <v>0</v>
      </c>
      <c r="AG1181" s="95">
        <v>0</v>
      </c>
      <c r="AH1181" s="95">
        <v>0</v>
      </c>
      <c r="AI1181" s="95">
        <v>0</v>
      </c>
      <c r="AJ1181" s="95">
        <v>0</v>
      </c>
      <c r="AK1181" s="95">
        <v>0</v>
      </c>
      <c r="AL1181" s="95">
        <v>0</v>
      </c>
      <c r="AM1181" s="91">
        <v>0</v>
      </c>
      <c r="AN1181" s="95">
        <v>0</v>
      </c>
      <c r="AO1181" s="95">
        <v>0</v>
      </c>
      <c r="AP1181" s="95">
        <v>0</v>
      </c>
      <c r="AQ1181" s="95">
        <v>0</v>
      </c>
      <c r="AR1181" s="95">
        <v>0</v>
      </c>
      <c r="AS1181" s="95">
        <v>0</v>
      </c>
      <c r="AT1181" s="95">
        <v>0</v>
      </c>
      <c r="AU1181" s="95">
        <v>0</v>
      </c>
      <c r="AV1181" s="92">
        <v>45322</v>
      </c>
      <c r="AW1181" t="s">
        <v>0</v>
      </c>
      <c r="AX1181">
        <v>2024</v>
      </c>
      <c r="AY1181" t="s">
        <v>181</v>
      </c>
    </row>
    <row r="1182" spans="1:51" x14ac:dyDescent="0.25">
      <c r="A1182" s="93">
        <v>119</v>
      </c>
      <c r="B1182" s="94" t="s">
        <v>101</v>
      </c>
      <c r="C1182" s="95">
        <v>0</v>
      </c>
      <c r="D1182" s="95">
        <v>0</v>
      </c>
      <c r="E1182" s="95">
        <v>0</v>
      </c>
      <c r="F1182" s="95">
        <v>0</v>
      </c>
      <c r="G1182" s="95">
        <v>0</v>
      </c>
      <c r="H1182" s="91">
        <v>0</v>
      </c>
      <c r="I1182" s="91">
        <v>0</v>
      </c>
      <c r="J1182" s="95">
        <v>0</v>
      </c>
      <c r="K1182" s="95">
        <v>0</v>
      </c>
      <c r="L1182" s="91">
        <v>0</v>
      </c>
      <c r="M1182" s="95">
        <v>0</v>
      </c>
      <c r="N1182" s="95">
        <v>0</v>
      </c>
      <c r="O1182" s="95">
        <v>0</v>
      </c>
      <c r="P1182" s="95">
        <v>0</v>
      </c>
      <c r="Q1182" s="91">
        <v>0</v>
      </c>
      <c r="R1182" s="91">
        <v>0</v>
      </c>
      <c r="S1182" s="91">
        <v>0</v>
      </c>
      <c r="T1182" s="95">
        <v>0</v>
      </c>
      <c r="U1182" s="95">
        <v>0</v>
      </c>
      <c r="V1182" s="95">
        <v>0</v>
      </c>
      <c r="W1182" s="95">
        <v>0</v>
      </c>
      <c r="X1182" s="95">
        <v>0</v>
      </c>
      <c r="Y1182" s="95">
        <v>0</v>
      </c>
      <c r="Z1182" s="95">
        <v>0</v>
      </c>
      <c r="AA1182" s="95">
        <v>0</v>
      </c>
      <c r="AB1182" s="95">
        <v>0</v>
      </c>
      <c r="AC1182" s="327">
        <v>0</v>
      </c>
      <c r="AD1182" s="95">
        <v>0</v>
      </c>
      <c r="AE1182" s="95">
        <v>0</v>
      </c>
      <c r="AF1182" s="95">
        <v>0</v>
      </c>
      <c r="AG1182" s="95">
        <v>0</v>
      </c>
      <c r="AH1182" s="95">
        <v>0</v>
      </c>
      <c r="AI1182" s="95">
        <v>0</v>
      </c>
      <c r="AJ1182" s="95">
        <v>0</v>
      </c>
      <c r="AK1182" s="95">
        <v>0</v>
      </c>
      <c r="AL1182" s="95">
        <v>0</v>
      </c>
      <c r="AM1182" s="91">
        <v>0</v>
      </c>
      <c r="AN1182" s="95">
        <v>0</v>
      </c>
      <c r="AO1182" s="95">
        <v>0</v>
      </c>
      <c r="AP1182" s="95">
        <v>0</v>
      </c>
      <c r="AQ1182" s="95">
        <v>0</v>
      </c>
      <c r="AR1182" s="95">
        <v>0</v>
      </c>
      <c r="AS1182" s="95">
        <v>0</v>
      </c>
      <c r="AT1182" s="95">
        <v>0</v>
      </c>
      <c r="AU1182" s="95">
        <v>0</v>
      </c>
      <c r="AV1182" s="92">
        <v>45322</v>
      </c>
      <c r="AW1182" t="s">
        <v>0</v>
      </c>
      <c r="AX1182">
        <v>2024</v>
      </c>
      <c r="AY1182" t="s">
        <v>189</v>
      </c>
    </row>
    <row r="1183" spans="1:51" x14ac:dyDescent="0.25">
      <c r="A1183" s="93">
        <v>108</v>
      </c>
      <c r="B1183" s="94" t="s">
        <v>102</v>
      </c>
      <c r="C1183" s="95">
        <v>236072.09999999998</v>
      </c>
      <c r="D1183" s="95">
        <v>0</v>
      </c>
      <c r="E1183" s="95">
        <v>0</v>
      </c>
      <c r="F1183" s="95">
        <v>0</v>
      </c>
      <c r="G1183" s="95">
        <v>0</v>
      </c>
      <c r="H1183" s="91">
        <v>0</v>
      </c>
      <c r="I1183" s="91">
        <v>0</v>
      </c>
      <c r="J1183" s="95">
        <v>0</v>
      </c>
      <c r="K1183" s="95">
        <v>0</v>
      </c>
      <c r="L1183" s="91">
        <v>0</v>
      </c>
      <c r="M1183" s="95">
        <v>138087.74</v>
      </c>
      <c r="N1183" s="95">
        <v>5057.12</v>
      </c>
      <c r="O1183" s="95">
        <v>143144.85999999999</v>
      </c>
      <c r="P1183" s="95">
        <v>0</v>
      </c>
      <c r="Q1183" s="91">
        <v>0</v>
      </c>
      <c r="R1183" s="91">
        <v>0</v>
      </c>
      <c r="S1183" s="91">
        <v>0</v>
      </c>
      <c r="T1183" s="95">
        <v>143144.85999999999</v>
      </c>
      <c r="U1183" s="95">
        <v>0</v>
      </c>
      <c r="V1183" s="95">
        <v>0</v>
      </c>
      <c r="W1183" s="95">
        <v>0</v>
      </c>
      <c r="X1183" s="95">
        <v>0</v>
      </c>
      <c r="Y1183" s="95">
        <v>0</v>
      </c>
      <c r="Z1183" s="95">
        <v>0</v>
      </c>
      <c r="AA1183" s="95">
        <v>5476.8</v>
      </c>
      <c r="AB1183" s="95">
        <v>0</v>
      </c>
      <c r="AC1183" s="327">
        <v>64424.04</v>
      </c>
      <c r="AD1183" s="95">
        <v>0</v>
      </c>
      <c r="AE1183" s="95">
        <v>6418</v>
      </c>
      <c r="AF1183" s="95">
        <v>0</v>
      </c>
      <c r="AG1183" s="95">
        <v>0</v>
      </c>
      <c r="AH1183" s="95">
        <v>0</v>
      </c>
      <c r="AI1183" s="95">
        <v>0</v>
      </c>
      <c r="AJ1183" s="95">
        <v>0</v>
      </c>
      <c r="AK1183" s="95">
        <v>0</v>
      </c>
      <c r="AL1183" s="95">
        <v>0</v>
      </c>
      <c r="AM1183" s="91">
        <v>0</v>
      </c>
      <c r="AN1183" s="95">
        <v>5766.4</v>
      </c>
      <c r="AO1183" s="95">
        <v>0</v>
      </c>
      <c r="AP1183" s="95">
        <v>0</v>
      </c>
      <c r="AQ1183" s="95">
        <v>0</v>
      </c>
      <c r="AR1183" s="95">
        <v>0</v>
      </c>
      <c r="AS1183" s="95">
        <v>76318.84</v>
      </c>
      <c r="AT1183" s="95">
        <v>16608.400000000001</v>
      </c>
      <c r="AU1183" s="95">
        <v>10842</v>
      </c>
      <c r="AV1183" s="92">
        <v>45322</v>
      </c>
      <c r="AW1183" t="s">
        <v>0</v>
      </c>
      <c r="AX1183">
        <v>2024</v>
      </c>
      <c r="AY1183" t="s">
        <v>183</v>
      </c>
    </row>
    <row r="1184" spans="1:51" x14ac:dyDescent="0.25">
      <c r="A1184" s="93">
        <v>93</v>
      </c>
      <c r="B1184" s="94" t="s">
        <v>103</v>
      </c>
      <c r="C1184" s="95">
        <v>3972583.8099999996</v>
      </c>
      <c r="D1184" s="95">
        <v>0</v>
      </c>
      <c r="E1184" s="95">
        <v>0</v>
      </c>
      <c r="F1184" s="95">
        <v>0</v>
      </c>
      <c r="G1184" s="95">
        <v>0</v>
      </c>
      <c r="H1184" s="91">
        <v>0</v>
      </c>
      <c r="I1184" s="91">
        <v>0</v>
      </c>
      <c r="J1184" s="95">
        <v>0.5</v>
      </c>
      <c r="K1184" s="95">
        <v>0</v>
      </c>
      <c r="L1184" s="91">
        <v>0</v>
      </c>
      <c r="M1184" s="95">
        <v>2</v>
      </c>
      <c r="N1184" s="95">
        <v>0</v>
      </c>
      <c r="O1184" s="95">
        <v>2</v>
      </c>
      <c r="P1184" s="95">
        <v>2</v>
      </c>
      <c r="Q1184" s="91">
        <v>0</v>
      </c>
      <c r="R1184" s="91">
        <v>0</v>
      </c>
      <c r="S1184" s="91">
        <v>0</v>
      </c>
      <c r="T1184" s="95">
        <v>4.5</v>
      </c>
      <c r="U1184" s="95">
        <v>12511.17</v>
      </c>
      <c r="V1184" s="95">
        <v>3959.99</v>
      </c>
      <c r="W1184" s="95">
        <v>0</v>
      </c>
      <c r="X1184" s="95">
        <v>0</v>
      </c>
      <c r="Y1184" s="95">
        <v>389033.41</v>
      </c>
      <c r="Z1184" s="95">
        <v>0</v>
      </c>
      <c r="AA1184" s="95">
        <v>0</v>
      </c>
      <c r="AB1184" s="95">
        <v>0</v>
      </c>
      <c r="AC1184" s="327">
        <v>0</v>
      </c>
      <c r="AD1184" s="95">
        <v>468678.36</v>
      </c>
      <c r="AE1184" s="95">
        <v>0</v>
      </c>
      <c r="AF1184" s="95">
        <v>0</v>
      </c>
      <c r="AG1184" s="95">
        <v>0</v>
      </c>
      <c r="AH1184" s="95">
        <v>0</v>
      </c>
      <c r="AI1184" s="95">
        <v>0</v>
      </c>
      <c r="AJ1184" s="95">
        <v>0</v>
      </c>
      <c r="AK1184" s="95">
        <v>27446.63</v>
      </c>
      <c r="AL1184" s="95">
        <v>226011.67</v>
      </c>
      <c r="AM1184" s="91">
        <v>0</v>
      </c>
      <c r="AN1184" s="95">
        <v>351274.94</v>
      </c>
      <c r="AO1184" s="95">
        <v>0</v>
      </c>
      <c r="AP1184" s="95">
        <v>3400</v>
      </c>
      <c r="AQ1184" s="95">
        <v>0</v>
      </c>
      <c r="AR1184" s="95">
        <v>0</v>
      </c>
      <c r="AS1184" s="95">
        <v>874182.92999999993</v>
      </c>
      <c r="AT1184" s="95">
        <v>3098396.38</v>
      </c>
      <c r="AU1184" s="95">
        <v>2490263.14</v>
      </c>
      <c r="AV1184" s="92">
        <v>45322</v>
      </c>
      <c r="AW1184" t="s">
        <v>0</v>
      </c>
      <c r="AX1184">
        <v>2024</v>
      </c>
      <c r="AY1184" t="s">
        <v>175</v>
      </c>
    </row>
    <row r="1185" spans="1:51" x14ac:dyDescent="0.25">
      <c r="A1185" s="93">
        <v>32</v>
      </c>
      <c r="B1185" s="94" t="s">
        <v>104</v>
      </c>
      <c r="C1185" s="95">
        <v>0</v>
      </c>
      <c r="D1185" s="95">
        <v>0</v>
      </c>
      <c r="E1185" s="95">
        <v>0</v>
      </c>
      <c r="F1185" s="95">
        <v>0</v>
      </c>
      <c r="G1185" s="95">
        <v>0</v>
      </c>
      <c r="H1185" s="91">
        <v>0</v>
      </c>
      <c r="I1185" s="91">
        <v>0</v>
      </c>
      <c r="J1185" s="95">
        <v>0</v>
      </c>
      <c r="K1185" s="95">
        <v>0</v>
      </c>
      <c r="L1185" s="91">
        <v>0</v>
      </c>
      <c r="M1185" s="95">
        <v>0</v>
      </c>
      <c r="N1185" s="95">
        <v>0</v>
      </c>
      <c r="O1185" s="95">
        <v>0</v>
      </c>
      <c r="P1185" s="95">
        <v>0</v>
      </c>
      <c r="Q1185" s="91">
        <v>0</v>
      </c>
      <c r="R1185" s="91">
        <v>0</v>
      </c>
      <c r="S1185" s="91">
        <v>0</v>
      </c>
      <c r="T1185" s="95">
        <v>0</v>
      </c>
      <c r="U1185" s="95">
        <v>0</v>
      </c>
      <c r="V1185" s="95">
        <v>0</v>
      </c>
      <c r="W1185" s="95">
        <v>0</v>
      </c>
      <c r="X1185" s="95">
        <v>0</v>
      </c>
      <c r="Y1185" s="95">
        <v>0</v>
      </c>
      <c r="Z1185" s="95">
        <v>0</v>
      </c>
      <c r="AA1185" s="95">
        <v>0</v>
      </c>
      <c r="AB1185" s="95">
        <v>0</v>
      </c>
      <c r="AC1185" s="327">
        <v>0</v>
      </c>
      <c r="AD1185" s="95">
        <v>0</v>
      </c>
      <c r="AE1185" s="95">
        <v>0</v>
      </c>
      <c r="AF1185" s="95">
        <v>0</v>
      </c>
      <c r="AG1185" s="95">
        <v>0</v>
      </c>
      <c r="AH1185" s="95">
        <v>0</v>
      </c>
      <c r="AI1185" s="95">
        <v>0</v>
      </c>
      <c r="AJ1185" s="95">
        <v>0</v>
      </c>
      <c r="AK1185" s="95">
        <v>0</v>
      </c>
      <c r="AL1185" s="95">
        <v>0</v>
      </c>
      <c r="AM1185" s="91">
        <v>0</v>
      </c>
      <c r="AN1185" s="95">
        <v>0</v>
      </c>
      <c r="AO1185" s="95">
        <v>0</v>
      </c>
      <c r="AP1185" s="95">
        <v>0</v>
      </c>
      <c r="AQ1185" s="95">
        <v>0</v>
      </c>
      <c r="AR1185" s="95">
        <v>0</v>
      </c>
      <c r="AS1185" s="95">
        <v>0</v>
      </c>
      <c r="AT1185" s="95">
        <v>0</v>
      </c>
      <c r="AU1185" s="95">
        <v>0</v>
      </c>
      <c r="AV1185" s="92">
        <v>45350</v>
      </c>
      <c r="AW1185" t="s">
        <v>1</v>
      </c>
      <c r="AX1185">
        <v>2024</v>
      </c>
      <c r="AY1185" t="s">
        <v>287</v>
      </c>
    </row>
    <row r="1186" spans="1:51" x14ac:dyDescent="0.25">
      <c r="A1186" s="93">
        <v>107</v>
      </c>
      <c r="B1186" s="94" t="s">
        <v>60</v>
      </c>
      <c r="C1186" s="95">
        <v>110747058.93000001</v>
      </c>
      <c r="D1186" s="95">
        <v>0</v>
      </c>
      <c r="E1186" s="95">
        <v>0</v>
      </c>
      <c r="F1186" s="95">
        <v>0</v>
      </c>
      <c r="G1186" s="95">
        <v>0</v>
      </c>
      <c r="H1186" s="91">
        <v>0</v>
      </c>
      <c r="I1186" s="91">
        <v>0</v>
      </c>
      <c r="J1186" s="95">
        <v>375021.61</v>
      </c>
      <c r="K1186" s="95">
        <v>391331.69</v>
      </c>
      <c r="L1186" s="91">
        <v>0</v>
      </c>
      <c r="M1186" s="95">
        <v>3149570.18</v>
      </c>
      <c r="N1186" s="95">
        <v>68120835.530000001</v>
      </c>
      <c r="O1186" s="95">
        <v>71270405.710000008</v>
      </c>
      <c r="P1186" s="95">
        <v>218154.31</v>
      </c>
      <c r="Q1186" s="91">
        <v>0</v>
      </c>
      <c r="R1186" s="91">
        <v>0</v>
      </c>
      <c r="S1186" s="91">
        <v>0</v>
      </c>
      <c r="T1186" s="95">
        <v>72254913.320000008</v>
      </c>
      <c r="U1186" s="95">
        <v>110090.5</v>
      </c>
      <c r="V1186" s="95">
        <v>48011.26</v>
      </c>
      <c r="W1186" s="95">
        <v>0</v>
      </c>
      <c r="X1186" s="95">
        <v>109051.25</v>
      </c>
      <c r="Y1186" s="95">
        <v>107595.4</v>
      </c>
      <c r="Z1186" s="95">
        <v>0</v>
      </c>
      <c r="AA1186" s="95">
        <v>600710.43999999994</v>
      </c>
      <c r="AB1186" s="95">
        <v>0</v>
      </c>
      <c r="AC1186" s="327">
        <v>2610777.3299999996</v>
      </c>
      <c r="AD1186" s="95">
        <v>132814.10999999999</v>
      </c>
      <c r="AE1186" s="95">
        <v>17311.05</v>
      </c>
      <c r="AF1186" s="95">
        <v>0</v>
      </c>
      <c r="AG1186" s="95">
        <v>0</v>
      </c>
      <c r="AH1186" s="95">
        <v>0</v>
      </c>
      <c r="AI1186" s="95">
        <v>0</v>
      </c>
      <c r="AJ1186" s="95">
        <v>21179297</v>
      </c>
      <c r="AK1186" s="95">
        <v>1118299.17</v>
      </c>
      <c r="AL1186" s="95">
        <v>743682.92</v>
      </c>
      <c r="AM1186" s="91">
        <v>0</v>
      </c>
      <c r="AN1186" s="95">
        <v>1743177.48</v>
      </c>
      <c r="AO1186" s="95">
        <v>0</v>
      </c>
      <c r="AP1186" s="95">
        <v>0</v>
      </c>
      <c r="AQ1186" s="95">
        <v>0</v>
      </c>
      <c r="AR1186" s="95">
        <v>0</v>
      </c>
      <c r="AS1186" s="95">
        <v>24915658.34</v>
      </c>
      <c r="AT1186" s="95">
        <v>13576487.27</v>
      </c>
      <c r="AU1186" s="95">
        <v>9971327.6999999993</v>
      </c>
      <c r="AV1186" s="92">
        <v>45350</v>
      </c>
      <c r="AW1186" t="s">
        <v>1</v>
      </c>
      <c r="AX1186">
        <v>2024</v>
      </c>
      <c r="AY1186" t="s">
        <v>160</v>
      </c>
    </row>
    <row r="1187" spans="1:51" x14ac:dyDescent="0.25">
      <c r="A1187" s="93">
        <v>66</v>
      </c>
      <c r="B1187" s="94" t="s">
        <v>61</v>
      </c>
      <c r="C1187" s="95">
        <v>5648824</v>
      </c>
      <c r="D1187" s="95">
        <v>0</v>
      </c>
      <c r="E1187" s="95">
        <v>0</v>
      </c>
      <c r="F1187" s="95">
        <v>0</v>
      </c>
      <c r="G1187" s="95">
        <v>0</v>
      </c>
      <c r="H1187" s="91">
        <v>0</v>
      </c>
      <c r="I1187" s="91">
        <v>0</v>
      </c>
      <c r="J1187" s="95">
        <v>0</v>
      </c>
      <c r="K1187" s="95">
        <v>369067.57</v>
      </c>
      <c r="L1187" s="91">
        <v>0</v>
      </c>
      <c r="M1187" s="95">
        <v>0</v>
      </c>
      <c r="N1187" s="95">
        <v>0</v>
      </c>
      <c r="O1187" s="95">
        <v>0</v>
      </c>
      <c r="P1187" s="95">
        <v>0</v>
      </c>
      <c r="Q1187" s="91">
        <v>0</v>
      </c>
      <c r="R1187" s="91">
        <v>0</v>
      </c>
      <c r="S1187" s="91">
        <v>0</v>
      </c>
      <c r="T1187" s="95">
        <v>369067.57</v>
      </c>
      <c r="U1187" s="95">
        <v>400140.23</v>
      </c>
      <c r="V1187" s="95">
        <v>0</v>
      </c>
      <c r="W1187" s="95">
        <v>0</v>
      </c>
      <c r="X1187" s="95">
        <v>3923592.29</v>
      </c>
      <c r="Y1187" s="95">
        <v>0</v>
      </c>
      <c r="Z1187" s="95">
        <v>0</v>
      </c>
      <c r="AA1187" s="95">
        <v>0</v>
      </c>
      <c r="AB1187" s="95">
        <v>0</v>
      </c>
      <c r="AC1187" s="327">
        <v>0</v>
      </c>
      <c r="AD1187" s="95">
        <v>0</v>
      </c>
      <c r="AE1187" s="95">
        <v>0</v>
      </c>
      <c r="AF1187" s="95">
        <v>0</v>
      </c>
      <c r="AG1187" s="95">
        <v>0</v>
      </c>
      <c r="AH1187" s="95">
        <v>0</v>
      </c>
      <c r="AI1187" s="95">
        <v>0</v>
      </c>
      <c r="AJ1187" s="95">
        <v>0</v>
      </c>
      <c r="AK1187" s="95">
        <v>0</v>
      </c>
      <c r="AL1187" s="95">
        <v>0</v>
      </c>
      <c r="AM1187" s="91">
        <v>0</v>
      </c>
      <c r="AN1187" s="95">
        <v>276368.06</v>
      </c>
      <c r="AO1187" s="95">
        <v>679655.85</v>
      </c>
      <c r="AP1187" s="95">
        <v>0</v>
      </c>
      <c r="AQ1187" s="95">
        <v>0</v>
      </c>
      <c r="AR1187" s="95">
        <v>0</v>
      </c>
      <c r="AS1187" s="95">
        <v>4323732.5199999996</v>
      </c>
      <c r="AT1187" s="95">
        <v>956023.90999999992</v>
      </c>
      <c r="AU1187" s="95">
        <v>0</v>
      </c>
      <c r="AV1187" s="92">
        <v>45350</v>
      </c>
      <c r="AW1187" t="s">
        <v>1</v>
      </c>
      <c r="AX1187">
        <v>2024</v>
      </c>
      <c r="AY1187" t="s">
        <v>178</v>
      </c>
    </row>
    <row r="1188" spans="1:51" x14ac:dyDescent="0.25">
      <c r="A1188" s="93">
        <v>44</v>
      </c>
      <c r="B1188" s="94" t="s">
        <v>62</v>
      </c>
      <c r="C1188" s="95">
        <v>6361537.9199999999</v>
      </c>
      <c r="D1188" s="95">
        <v>8248.67</v>
      </c>
      <c r="E1188" s="95">
        <v>0</v>
      </c>
      <c r="F1188" s="95">
        <v>0</v>
      </c>
      <c r="G1188" s="95">
        <v>0</v>
      </c>
      <c r="H1188" s="91">
        <v>0</v>
      </c>
      <c r="I1188" s="91">
        <v>0</v>
      </c>
      <c r="J1188" s="95">
        <v>73259.67</v>
      </c>
      <c r="K1188" s="95">
        <v>981888.06</v>
      </c>
      <c r="L1188" s="91">
        <v>0</v>
      </c>
      <c r="M1188" s="95">
        <v>950228.66</v>
      </c>
      <c r="N1188" s="95">
        <v>188.23</v>
      </c>
      <c r="O1188" s="95">
        <v>950416.89</v>
      </c>
      <c r="P1188" s="95">
        <v>10574.26</v>
      </c>
      <c r="Q1188" s="91">
        <v>0</v>
      </c>
      <c r="R1188" s="91">
        <v>0</v>
      </c>
      <c r="S1188" s="91">
        <v>0</v>
      </c>
      <c r="T1188" s="95">
        <v>2024387.55</v>
      </c>
      <c r="U1188" s="95">
        <v>35932.22</v>
      </c>
      <c r="V1188" s="95">
        <v>19739.3</v>
      </c>
      <c r="W1188" s="95">
        <v>31672.49</v>
      </c>
      <c r="X1188" s="95">
        <v>0</v>
      </c>
      <c r="Y1188" s="95">
        <v>0</v>
      </c>
      <c r="Z1188" s="95">
        <v>0</v>
      </c>
      <c r="AA1188" s="95">
        <v>0</v>
      </c>
      <c r="AB1188" s="95">
        <v>0</v>
      </c>
      <c r="AC1188" s="327">
        <v>540432.29</v>
      </c>
      <c r="AD1188" s="95">
        <v>576824.5</v>
      </c>
      <c r="AE1188" s="95">
        <v>5075.4799999999996</v>
      </c>
      <c r="AF1188" s="95">
        <v>0</v>
      </c>
      <c r="AG1188" s="95">
        <v>0</v>
      </c>
      <c r="AH1188" s="95">
        <v>0</v>
      </c>
      <c r="AI1188" s="95">
        <v>0</v>
      </c>
      <c r="AJ1188" s="95">
        <v>12808.21</v>
      </c>
      <c r="AK1188" s="95">
        <v>1826639.65</v>
      </c>
      <c r="AL1188" s="95">
        <v>21920.53</v>
      </c>
      <c r="AM1188" s="91">
        <v>0</v>
      </c>
      <c r="AN1188" s="95">
        <v>219114.06</v>
      </c>
      <c r="AO1188" s="95">
        <v>0</v>
      </c>
      <c r="AP1188" s="95">
        <v>49150</v>
      </c>
      <c r="AQ1188" s="95">
        <v>0</v>
      </c>
      <c r="AR1188" s="95">
        <v>0</v>
      </c>
      <c r="AS1188" s="95">
        <v>1222484.49</v>
      </c>
      <c r="AT1188" s="95">
        <v>3114665.88</v>
      </c>
      <c r="AU1188" s="95">
        <v>997841.64</v>
      </c>
      <c r="AV1188" s="92">
        <v>45350</v>
      </c>
      <c r="AW1188" t="s">
        <v>1</v>
      </c>
      <c r="AX1188">
        <v>2024</v>
      </c>
      <c r="AY1188" t="s">
        <v>167</v>
      </c>
    </row>
    <row r="1189" spans="1:51" x14ac:dyDescent="0.25">
      <c r="A1189" s="93">
        <v>113</v>
      </c>
      <c r="B1189" s="94" t="s">
        <v>63</v>
      </c>
      <c r="C1189" s="95">
        <v>9742587.5700000003</v>
      </c>
      <c r="D1189" s="95">
        <v>0</v>
      </c>
      <c r="E1189" s="95">
        <v>0</v>
      </c>
      <c r="F1189" s="95">
        <v>0</v>
      </c>
      <c r="G1189" s="95">
        <v>61390.25</v>
      </c>
      <c r="H1189" s="91">
        <v>0</v>
      </c>
      <c r="I1189" s="91">
        <v>0</v>
      </c>
      <c r="J1189" s="95">
        <v>46590.3</v>
      </c>
      <c r="K1189" s="95">
        <v>42213.3</v>
      </c>
      <c r="L1189" s="91">
        <v>0</v>
      </c>
      <c r="M1189" s="95">
        <v>2526035.6</v>
      </c>
      <c r="N1189" s="95">
        <v>5339175.71</v>
      </c>
      <c r="O1189" s="95">
        <v>7865211.3100000005</v>
      </c>
      <c r="P1189" s="95">
        <v>193744.03</v>
      </c>
      <c r="Q1189" s="91">
        <v>0</v>
      </c>
      <c r="R1189" s="91">
        <v>0</v>
      </c>
      <c r="S1189" s="91">
        <v>0</v>
      </c>
      <c r="T1189" s="95">
        <v>8209149.1900000004</v>
      </c>
      <c r="U1189" s="95">
        <v>13370.8</v>
      </c>
      <c r="V1189" s="95">
        <v>0</v>
      </c>
      <c r="W1189" s="95">
        <v>0</v>
      </c>
      <c r="X1189" s="95">
        <v>0</v>
      </c>
      <c r="Y1189" s="95">
        <v>0</v>
      </c>
      <c r="Z1189" s="95">
        <v>0</v>
      </c>
      <c r="AA1189" s="95">
        <v>472140.02</v>
      </c>
      <c r="AB1189" s="95">
        <v>0</v>
      </c>
      <c r="AC1189" s="327">
        <v>555446.30000000005</v>
      </c>
      <c r="AD1189" s="95">
        <v>0</v>
      </c>
      <c r="AE1189" s="95">
        <v>4880.8500000000004</v>
      </c>
      <c r="AF1189" s="95">
        <v>0</v>
      </c>
      <c r="AG1189" s="95">
        <v>0</v>
      </c>
      <c r="AH1189" s="95">
        <v>0</v>
      </c>
      <c r="AI1189" s="95">
        <v>0</v>
      </c>
      <c r="AJ1189" s="95">
        <v>0</v>
      </c>
      <c r="AK1189" s="95">
        <v>401351.81</v>
      </c>
      <c r="AL1189" s="95">
        <v>5172</v>
      </c>
      <c r="AM1189" s="91">
        <v>0</v>
      </c>
      <c r="AN1189" s="95">
        <v>15218.6</v>
      </c>
      <c r="AO1189" s="95">
        <v>0</v>
      </c>
      <c r="AP1189" s="95">
        <v>21619.200000000001</v>
      </c>
      <c r="AQ1189" s="95">
        <v>0</v>
      </c>
      <c r="AR1189" s="95">
        <v>0</v>
      </c>
      <c r="AS1189" s="95">
        <v>1045837.9700000001</v>
      </c>
      <c r="AT1189" s="95">
        <v>487600.41</v>
      </c>
      <c r="AU1189" s="95">
        <v>44238.8</v>
      </c>
      <c r="AV1189" s="92">
        <v>45350</v>
      </c>
      <c r="AW1189" t="s">
        <v>1</v>
      </c>
      <c r="AX1189">
        <v>2024</v>
      </c>
      <c r="AY1189" t="s">
        <v>171</v>
      </c>
    </row>
    <row r="1190" spans="1:51" x14ac:dyDescent="0.25">
      <c r="A1190" s="93">
        <v>98</v>
      </c>
      <c r="B1190" s="94" t="s">
        <v>64</v>
      </c>
      <c r="C1190" s="95">
        <v>56813059.339999996</v>
      </c>
      <c r="D1190" s="95">
        <v>34155.870000000003</v>
      </c>
      <c r="E1190" s="95">
        <v>0</v>
      </c>
      <c r="F1190" s="95">
        <v>0</v>
      </c>
      <c r="G1190" s="95">
        <v>71765.98</v>
      </c>
      <c r="H1190" s="91">
        <v>0</v>
      </c>
      <c r="I1190" s="91">
        <v>0</v>
      </c>
      <c r="J1190" s="95">
        <v>639727.92999999993</v>
      </c>
      <c r="K1190" s="95">
        <v>44313.04</v>
      </c>
      <c r="L1190" s="91">
        <v>0</v>
      </c>
      <c r="M1190" s="95">
        <v>7291847.04</v>
      </c>
      <c r="N1190" s="95">
        <v>550166.59</v>
      </c>
      <c r="O1190" s="95">
        <v>7842013.6299999999</v>
      </c>
      <c r="P1190" s="95">
        <v>228909.49</v>
      </c>
      <c r="Q1190" s="91">
        <v>0</v>
      </c>
      <c r="R1190" s="91">
        <v>0</v>
      </c>
      <c r="S1190" s="91">
        <v>0</v>
      </c>
      <c r="T1190" s="95">
        <v>8860885.9399999995</v>
      </c>
      <c r="U1190" s="95">
        <v>23773.02</v>
      </c>
      <c r="V1190" s="95">
        <v>23056.28</v>
      </c>
      <c r="W1190" s="95">
        <v>0</v>
      </c>
      <c r="X1190" s="95">
        <v>29859762.559999999</v>
      </c>
      <c r="Y1190" s="95">
        <v>44176.800000000003</v>
      </c>
      <c r="Z1190" s="95">
        <v>0</v>
      </c>
      <c r="AA1190" s="95">
        <v>247127.24</v>
      </c>
      <c r="AB1190" s="95">
        <v>0</v>
      </c>
      <c r="AC1190" s="327">
        <v>1670420.37</v>
      </c>
      <c r="AD1190" s="95">
        <v>19736.93</v>
      </c>
      <c r="AE1190" s="95">
        <v>61808.959999999999</v>
      </c>
      <c r="AF1190" s="95">
        <v>0</v>
      </c>
      <c r="AG1190" s="95">
        <v>0</v>
      </c>
      <c r="AH1190" s="95">
        <v>0</v>
      </c>
      <c r="AI1190" s="95">
        <v>0</v>
      </c>
      <c r="AJ1190" s="95">
        <v>5912749.6299999999</v>
      </c>
      <c r="AK1190" s="95">
        <v>388654.81</v>
      </c>
      <c r="AL1190" s="95">
        <v>366616.57</v>
      </c>
      <c r="AM1190" s="91">
        <v>0</v>
      </c>
      <c r="AN1190" s="95">
        <v>1489280.57</v>
      </c>
      <c r="AO1190" s="95">
        <v>0</v>
      </c>
      <c r="AP1190" s="95">
        <v>17395.97</v>
      </c>
      <c r="AQ1190" s="95">
        <v>0</v>
      </c>
      <c r="AR1190" s="95">
        <v>0</v>
      </c>
      <c r="AS1190" s="95">
        <v>37862611.789999999</v>
      </c>
      <c r="AT1190" s="95">
        <v>10089561.610000001</v>
      </c>
      <c r="AU1190" s="95">
        <v>7827613.6900000004</v>
      </c>
      <c r="AV1190" s="92">
        <v>45350</v>
      </c>
      <c r="AW1190" t="s">
        <v>1</v>
      </c>
      <c r="AX1190">
        <v>2024</v>
      </c>
      <c r="AY1190" t="s">
        <v>165</v>
      </c>
    </row>
    <row r="1191" spans="1:51" x14ac:dyDescent="0.25">
      <c r="A1191" s="93">
        <v>1</v>
      </c>
      <c r="B1191" s="94" t="s">
        <v>65</v>
      </c>
      <c r="C1191" s="95">
        <v>8096708.7299999995</v>
      </c>
      <c r="D1191" s="95">
        <v>0</v>
      </c>
      <c r="E1191" s="95">
        <v>0</v>
      </c>
      <c r="F1191" s="95">
        <v>0</v>
      </c>
      <c r="G1191" s="95">
        <v>0</v>
      </c>
      <c r="H1191" s="91">
        <v>0</v>
      </c>
      <c r="I1191" s="91">
        <v>0</v>
      </c>
      <c r="J1191" s="95">
        <v>0</v>
      </c>
      <c r="K1191" s="95">
        <v>0</v>
      </c>
      <c r="L1191" s="91">
        <v>0</v>
      </c>
      <c r="M1191" s="95">
        <v>85505.45</v>
      </c>
      <c r="N1191" s="95">
        <v>0</v>
      </c>
      <c r="O1191" s="95">
        <v>85505.45</v>
      </c>
      <c r="P1191" s="95">
        <v>0</v>
      </c>
      <c r="Q1191" s="91">
        <v>0</v>
      </c>
      <c r="R1191" s="91">
        <v>0</v>
      </c>
      <c r="S1191" s="91">
        <v>0</v>
      </c>
      <c r="T1191" s="95">
        <v>85505.45</v>
      </c>
      <c r="U1191" s="95">
        <v>1466937.33</v>
      </c>
      <c r="V1191" s="95">
        <v>2242.7600000000002</v>
      </c>
      <c r="W1191" s="95">
        <v>0</v>
      </c>
      <c r="X1191" s="95">
        <v>0</v>
      </c>
      <c r="Y1191" s="95">
        <v>0</v>
      </c>
      <c r="Z1191" s="95">
        <v>0</v>
      </c>
      <c r="AA1191" s="95">
        <v>0</v>
      </c>
      <c r="AB1191" s="95">
        <v>0</v>
      </c>
      <c r="AC1191" s="327">
        <v>41636.93</v>
      </c>
      <c r="AD1191" s="95">
        <v>3866718.32</v>
      </c>
      <c r="AE1191" s="95">
        <v>0</v>
      </c>
      <c r="AF1191" s="95">
        <v>0</v>
      </c>
      <c r="AG1191" s="95">
        <v>0</v>
      </c>
      <c r="AH1191" s="95">
        <v>0</v>
      </c>
      <c r="AI1191" s="95">
        <v>0</v>
      </c>
      <c r="AJ1191" s="95">
        <v>0</v>
      </c>
      <c r="AK1191" s="95">
        <v>72382.899999999994</v>
      </c>
      <c r="AL1191" s="95">
        <v>75931.679999999993</v>
      </c>
      <c r="AM1191" s="91">
        <v>0</v>
      </c>
      <c r="AN1191" s="95">
        <v>342214.98</v>
      </c>
      <c r="AO1191" s="95">
        <v>0</v>
      </c>
      <c r="AP1191" s="95">
        <v>11344.5</v>
      </c>
      <c r="AQ1191" s="95">
        <v>0</v>
      </c>
      <c r="AR1191" s="95">
        <v>0</v>
      </c>
      <c r="AS1191" s="95">
        <v>5377535.3399999999</v>
      </c>
      <c r="AT1191" s="95">
        <v>2633667.94</v>
      </c>
      <c r="AU1191" s="95">
        <v>2131793.88</v>
      </c>
      <c r="AV1191" s="92">
        <v>45350</v>
      </c>
      <c r="AW1191" t="s">
        <v>1</v>
      </c>
      <c r="AX1191">
        <v>2024</v>
      </c>
      <c r="AY1191" t="s">
        <v>177</v>
      </c>
    </row>
    <row r="1192" spans="1:51" x14ac:dyDescent="0.25">
      <c r="A1192" s="93">
        <v>109</v>
      </c>
      <c r="B1192" s="94" t="s">
        <v>66</v>
      </c>
      <c r="C1192" s="95">
        <v>166018701.00999999</v>
      </c>
      <c r="D1192" s="95">
        <v>6788879.0499999998</v>
      </c>
      <c r="E1192" s="95">
        <v>0</v>
      </c>
      <c r="F1192" s="95">
        <v>0</v>
      </c>
      <c r="G1192" s="95">
        <v>0</v>
      </c>
      <c r="H1192" s="91">
        <v>0</v>
      </c>
      <c r="I1192" s="91">
        <v>0</v>
      </c>
      <c r="J1192" s="95">
        <v>1701559.65</v>
      </c>
      <c r="K1192" s="95">
        <v>1307708.27</v>
      </c>
      <c r="L1192" s="91">
        <v>0</v>
      </c>
      <c r="M1192" s="95">
        <v>66703.789999999994</v>
      </c>
      <c r="N1192" s="95">
        <v>70655088.510000005</v>
      </c>
      <c r="O1192" s="95">
        <v>70721792.300000012</v>
      </c>
      <c r="P1192" s="95">
        <v>7944269.9199999999</v>
      </c>
      <c r="Q1192" s="91">
        <v>0</v>
      </c>
      <c r="R1192" s="91">
        <v>0</v>
      </c>
      <c r="S1192" s="91">
        <v>0</v>
      </c>
      <c r="T1192" s="95">
        <v>88464209.190000013</v>
      </c>
      <c r="U1192" s="95">
        <v>10798131</v>
      </c>
      <c r="V1192" s="95">
        <v>2453278.79</v>
      </c>
      <c r="W1192" s="95">
        <v>0</v>
      </c>
      <c r="X1192" s="95">
        <v>1581698.38</v>
      </c>
      <c r="Y1192" s="95">
        <v>331775.49</v>
      </c>
      <c r="Z1192" s="95">
        <v>0</v>
      </c>
      <c r="AA1192" s="95">
        <v>21378013.229999997</v>
      </c>
      <c r="AB1192" s="95">
        <v>0</v>
      </c>
      <c r="AC1192" s="327">
        <v>15184572.780000001</v>
      </c>
      <c r="AD1192" s="95">
        <v>0</v>
      </c>
      <c r="AE1192" s="95">
        <v>22089.38</v>
      </c>
      <c r="AF1192" s="95">
        <v>0</v>
      </c>
      <c r="AG1192" s="95">
        <v>0</v>
      </c>
      <c r="AH1192" s="95">
        <v>0</v>
      </c>
      <c r="AI1192" s="95">
        <v>0</v>
      </c>
      <c r="AJ1192" s="95">
        <v>24427850.640000001</v>
      </c>
      <c r="AK1192" s="95">
        <v>977297.4</v>
      </c>
      <c r="AL1192" s="95">
        <v>38596.11</v>
      </c>
      <c r="AM1192" s="91">
        <v>0</v>
      </c>
      <c r="AN1192" s="95">
        <v>335944.21</v>
      </c>
      <c r="AO1192" s="95">
        <v>22744.41</v>
      </c>
      <c r="AP1192" s="95">
        <v>2500</v>
      </c>
      <c r="AQ1192" s="95">
        <v>0</v>
      </c>
      <c r="AR1192" s="95">
        <v>0</v>
      </c>
      <c r="AS1192" s="95">
        <v>76177409.689999998</v>
      </c>
      <c r="AT1192" s="95">
        <v>1377082.13</v>
      </c>
      <c r="AU1192" s="95">
        <v>0</v>
      </c>
      <c r="AV1192" s="92">
        <v>45350</v>
      </c>
      <c r="AW1192" t="s">
        <v>1</v>
      </c>
      <c r="AX1192">
        <v>2024</v>
      </c>
      <c r="AY1192" t="s">
        <v>157</v>
      </c>
    </row>
    <row r="1193" spans="1:51" x14ac:dyDescent="0.25">
      <c r="A1193" s="93">
        <v>25</v>
      </c>
      <c r="B1193" s="94" t="s">
        <v>67</v>
      </c>
      <c r="C1193" s="95">
        <v>12882732.970000001</v>
      </c>
      <c r="D1193" s="95">
        <v>5010161.45</v>
      </c>
      <c r="E1193" s="95">
        <v>0</v>
      </c>
      <c r="F1193" s="95">
        <v>0</v>
      </c>
      <c r="G1193" s="95">
        <v>0</v>
      </c>
      <c r="H1193" s="91">
        <v>0</v>
      </c>
      <c r="I1193" s="91">
        <v>0</v>
      </c>
      <c r="J1193" s="95">
        <v>0</v>
      </c>
      <c r="K1193" s="95">
        <v>0</v>
      </c>
      <c r="L1193" s="91">
        <v>0</v>
      </c>
      <c r="M1193" s="95">
        <v>0</v>
      </c>
      <c r="N1193" s="95">
        <v>0</v>
      </c>
      <c r="O1193" s="95">
        <v>0</v>
      </c>
      <c r="P1193" s="95">
        <v>7870140.0299999993</v>
      </c>
      <c r="Q1193" s="91">
        <v>0</v>
      </c>
      <c r="R1193" s="91">
        <v>0</v>
      </c>
      <c r="S1193" s="91">
        <v>0</v>
      </c>
      <c r="T1193" s="95">
        <v>12880301.48</v>
      </c>
      <c r="U1193" s="95">
        <v>0</v>
      </c>
      <c r="V1193" s="95">
        <v>0</v>
      </c>
      <c r="W1193" s="95">
        <v>0</v>
      </c>
      <c r="X1193" s="95">
        <v>0</v>
      </c>
      <c r="Y1193" s="95">
        <v>0</v>
      </c>
      <c r="Z1193" s="95">
        <v>0</v>
      </c>
      <c r="AA1193" s="95">
        <v>0</v>
      </c>
      <c r="AB1193" s="95">
        <v>0</v>
      </c>
      <c r="AC1193" s="327">
        <v>2431.4899999999998</v>
      </c>
      <c r="AD1193" s="95">
        <v>0</v>
      </c>
      <c r="AE1193" s="95">
        <v>0</v>
      </c>
      <c r="AF1193" s="95">
        <v>0</v>
      </c>
      <c r="AG1193" s="95">
        <v>0</v>
      </c>
      <c r="AH1193" s="95">
        <v>0</v>
      </c>
      <c r="AI1193" s="95">
        <v>0</v>
      </c>
      <c r="AJ1193" s="95">
        <v>0</v>
      </c>
      <c r="AK1193" s="95">
        <v>0</v>
      </c>
      <c r="AL1193" s="95">
        <v>0</v>
      </c>
      <c r="AM1193" s="91">
        <v>0</v>
      </c>
      <c r="AN1193" s="95">
        <v>0</v>
      </c>
      <c r="AO1193" s="95">
        <v>0</v>
      </c>
      <c r="AP1193" s="95">
        <v>0</v>
      </c>
      <c r="AQ1193" s="95">
        <v>0</v>
      </c>
      <c r="AR1193" s="95">
        <v>0</v>
      </c>
      <c r="AS1193" s="95">
        <v>2431.4899999999998</v>
      </c>
      <c r="AT1193" s="95">
        <v>0</v>
      </c>
      <c r="AU1193" s="95">
        <v>0</v>
      </c>
      <c r="AV1193" s="92">
        <v>45350</v>
      </c>
      <c r="AW1193" t="s">
        <v>1</v>
      </c>
      <c r="AX1193">
        <v>2024</v>
      </c>
      <c r="AY1193" t="s">
        <v>174</v>
      </c>
    </row>
    <row r="1194" spans="1:51" x14ac:dyDescent="0.25">
      <c r="A1194" s="93">
        <v>121</v>
      </c>
      <c r="B1194" s="94" t="s">
        <v>68</v>
      </c>
      <c r="C1194" s="95">
        <v>683412.7</v>
      </c>
      <c r="D1194" s="95">
        <v>0</v>
      </c>
      <c r="E1194" s="95">
        <v>0</v>
      </c>
      <c r="F1194" s="95">
        <v>0</v>
      </c>
      <c r="G1194" s="95">
        <v>0</v>
      </c>
      <c r="H1194" s="91">
        <v>0</v>
      </c>
      <c r="I1194" s="91">
        <v>0</v>
      </c>
      <c r="J1194" s="95">
        <v>0</v>
      </c>
      <c r="K1194" s="95">
        <v>0</v>
      </c>
      <c r="L1194" s="91">
        <v>0</v>
      </c>
      <c r="M1194" s="95">
        <v>0</v>
      </c>
      <c r="N1194" s="95">
        <v>0</v>
      </c>
      <c r="O1194" s="95">
        <v>0</v>
      </c>
      <c r="P1194" s="95">
        <v>0</v>
      </c>
      <c r="Q1194" s="91">
        <v>0</v>
      </c>
      <c r="R1194" s="91">
        <v>0</v>
      </c>
      <c r="S1194" s="91">
        <v>0</v>
      </c>
      <c r="T1194" s="95">
        <v>0</v>
      </c>
      <c r="U1194" s="95">
        <v>0</v>
      </c>
      <c r="V1194" s="95">
        <v>0</v>
      </c>
      <c r="W1194" s="95">
        <v>0</v>
      </c>
      <c r="X1194" s="95">
        <v>0</v>
      </c>
      <c r="Y1194" s="95">
        <v>0</v>
      </c>
      <c r="Z1194" s="95">
        <v>0</v>
      </c>
      <c r="AA1194" s="95">
        <v>0</v>
      </c>
      <c r="AB1194" s="95">
        <v>0</v>
      </c>
      <c r="AC1194" s="327">
        <v>0</v>
      </c>
      <c r="AD1194" s="95">
        <v>0</v>
      </c>
      <c r="AE1194" s="95">
        <v>0</v>
      </c>
      <c r="AF1194" s="95">
        <v>0</v>
      </c>
      <c r="AG1194" s="95">
        <v>0</v>
      </c>
      <c r="AH1194" s="95">
        <v>0</v>
      </c>
      <c r="AI1194" s="95">
        <v>0</v>
      </c>
      <c r="AJ1194" s="95">
        <v>0</v>
      </c>
      <c r="AK1194" s="95">
        <v>0</v>
      </c>
      <c r="AL1194" s="95">
        <v>0</v>
      </c>
      <c r="AM1194" s="91">
        <v>0</v>
      </c>
      <c r="AN1194" s="95">
        <v>0</v>
      </c>
      <c r="AO1194" s="95">
        <v>0</v>
      </c>
      <c r="AP1194" s="95">
        <v>1080</v>
      </c>
      <c r="AQ1194" s="95">
        <v>0</v>
      </c>
      <c r="AR1194" s="95">
        <v>0</v>
      </c>
      <c r="AS1194" s="95">
        <v>0</v>
      </c>
      <c r="AT1194" s="95">
        <v>683412.7</v>
      </c>
      <c r="AU1194" s="95">
        <v>682332.7</v>
      </c>
      <c r="AV1194" s="92">
        <v>45350</v>
      </c>
      <c r="AW1194" t="s">
        <v>1</v>
      </c>
      <c r="AX1194">
        <v>2024</v>
      </c>
      <c r="AY1194" t="s">
        <v>188</v>
      </c>
    </row>
    <row r="1195" spans="1:51" x14ac:dyDescent="0.25">
      <c r="A1195" s="93">
        <v>122</v>
      </c>
      <c r="B1195" s="94" t="s">
        <v>69</v>
      </c>
      <c r="C1195" s="95">
        <v>6233095.6099999994</v>
      </c>
      <c r="D1195" s="95">
        <v>0</v>
      </c>
      <c r="E1195" s="95">
        <v>0</v>
      </c>
      <c r="F1195" s="95">
        <v>0</v>
      </c>
      <c r="G1195" s="95">
        <v>0</v>
      </c>
      <c r="H1195" s="91">
        <v>0</v>
      </c>
      <c r="I1195" s="91">
        <v>0</v>
      </c>
      <c r="J1195" s="95">
        <v>0</v>
      </c>
      <c r="K1195" s="95">
        <v>0</v>
      </c>
      <c r="L1195" s="91">
        <v>0</v>
      </c>
      <c r="M1195" s="95">
        <v>908502.38</v>
      </c>
      <c r="N1195" s="95">
        <v>318394.67</v>
      </c>
      <c r="O1195" s="95">
        <v>1226897.05</v>
      </c>
      <c r="P1195" s="95">
        <v>2202947.87</v>
      </c>
      <c r="Q1195" s="91">
        <v>0</v>
      </c>
      <c r="R1195" s="91">
        <v>0</v>
      </c>
      <c r="S1195" s="91">
        <v>0</v>
      </c>
      <c r="T1195" s="95">
        <v>3429844.92</v>
      </c>
      <c r="U1195" s="95">
        <v>0</v>
      </c>
      <c r="V1195" s="95">
        <v>0</v>
      </c>
      <c r="W1195" s="95">
        <v>0</v>
      </c>
      <c r="X1195" s="95">
        <v>0</v>
      </c>
      <c r="Y1195" s="95">
        <v>0</v>
      </c>
      <c r="Z1195" s="95">
        <v>0</v>
      </c>
      <c r="AA1195" s="95">
        <v>19014.419999999998</v>
      </c>
      <c r="AB1195" s="95">
        <v>0</v>
      </c>
      <c r="AC1195" s="327">
        <v>2606356.08</v>
      </c>
      <c r="AD1195" s="95">
        <v>0</v>
      </c>
      <c r="AE1195" s="95">
        <v>0</v>
      </c>
      <c r="AF1195" s="95">
        <v>0</v>
      </c>
      <c r="AG1195" s="95">
        <v>0</v>
      </c>
      <c r="AH1195" s="95">
        <v>0</v>
      </c>
      <c r="AI1195" s="95">
        <v>0</v>
      </c>
      <c r="AJ1195" s="95">
        <v>174251</v>
      </c>
      <c r="AK1195" s="95">
        <v>0</v>
      </c>
      <c r="AL1195" s="95">
        <v>0</v>
      </c>
      <c r="AM1195" s="91">
        <v>0</v>
      </c>
      <c r="AN1195" s="95">
        <v>3629.19</v>
      </c>
      <c r="AO1195" s="95">
        <v>0</v>
      </c>
      <c r="AP1195" s="95">
        <v>0</v>
      </c>
      <c r="AQ1195" s="95">
        <v>0</v>
      </c>
      <c r="AR1195" s="95">
        <v>0</v>
      </c>
      <c r="AS1195" s="95">
        <v>2799621.5</v>
      </c>
      <c r="AT1195" s="95">
        <v>3629.19</v>
      </c>
      <c r="AU1195" s="95">
        <v>0</v>
      </c>
      <c r="AV1195" s="92">
        <v>45350</v>
      </c>
      <c r="AW1195" t="s">
        <v>1</v>
      </c>
      <c r="AX1195">
        <v>2024</v>
      </c>
      <c r="AY1195" t="s">
        <v>267</v>
      </c>
    </row>
    <row r="1196" spans="1:51" x14ac:dyDescent="0.25">
      <c r="A1196" s="93">
        <v>13</v>
      </c>
      <c r="B1196" s="94" t="s">
        <v>70</v>
      </c>
      <c r="C1196" s="95">
        <v>1021083992.3</v>
      </c>
      <c r="D1196" s="95">
        <v>109153.44</v>
      </c>
      <c r="E1196" s="95">
        <v>0</v>
      </c>
      <c r="F1196" s="95">
        <v>0</v>
      </c>
      <c r="G1196" s="95">
        <v>1191415.28</v>
      </c>
      <c r="H1196" s="91">
        <v>0</v>
      </c>
      <c r="I1196" s="91">
        <v>0</v>
      </c>
      <c r="J1196" s="95">
        <v>32345923.32</v>
      </c>
      <c r="K1196" s="95">
        <v>9990941.4299999997</v>
      </c>
      <c r="L1196" s="91">
        <v>0</v>
      </c>
      <c r="M1196" s="95">
        <v>633398339.71000004</v>
      </c>
      <c r="N1196" s="95">
        <v>182563723.11999997</v>
      </c>
      <c r="O1196" s="95">
        <v>815962062.83000004</v>
      </c>
      <c r="P1196" s="95">
        <v>0</v>
      </c>
      <c r="Q1196" s="91">
        <v>0</v>
      </c>
      <c r="R1196" s="91">
        <v>0</v>
      </c>
      <c r="S1196" s="91">
        <v>0</v>
      </c>
      <c r="T1196" s="95">
        <v>859599496.29999995</v>
      </c>
      <c r="U1196" s="95">
        <v>3475271.15</v>
      </c>
      <c r="V1196" s="95">
        <v>0</v>
      </c>
      <c r="W1196" s="95">
        <v>24809.439999999999</v>
      </c>
      <c r="X1196" s="95">
        <v>2206351.64</v>
      </c>
      <c r="Y1196" s="95">
        <v>148566.18</v>
      </c>
      <c r="Z1196" s="95">
        <v>0</v>
      </c>
      <c r="AA1196" s="95">
        <v>30915109.869999997</v>
      </c>
      <c r="AB1196" s="95">
        <v>0</v>
      </c>
      <c r="AC1196" s="327">
        <v>89258515.629999995</v>
      </c>
      <c r="AD1196" s="95">
        <v>0</v>
      </c>
      <c r="AE1196" s="95">
        <v>1059557.52</v>
      </c>
      <c r="AF1196" s="95">
        <v>0</v>
      </c>
      <c r="AG1196" s="95">
        <v>0</v>
      </c>
      <c r="AH1196" s="95">
        <v>0</v>
      </c>
      <c r="AI1196" s="95">
        <v>0</v>
      </c>
      <c r="AJ1196" s="95">
        <v>488673.14</v>
      </c>
      <c r="AK1196" s="95">
        <v>14597362.26</v>
      </c>
      <c r="AL1196" s="95">
        <v>13856138.470000001</v>
      </c>
      <c r="AM1196" s="91">
        <v>0</v>
      </c>
      <c r="AN1196" s="95">
        <v>4916034.16</v>
      </c>
      <c r="AO1196" s="95">
        <v>0</v>
      </c>
      <c r="AP1196" s="95">
        <v>0</v>
      </c>
      <c r="AQ1196" s="95">
        <v>0</v>
      </c>
      <c r="AR1196" s="95">
        <v>0</v>
      </c>
      <c r="AS1196" s="95">
        <v>127576854.56999999</v>
      </c>
      <c r="AT1196" s="95">
        <v>33907641.43</v>
      </c>
      <c r="AU1196" s="95">
        <v>538106.54</v>
      </c>
      <c r="AV1196" s="92">
        <v>45350</v>
      </c>
      <c r="AW1196" t="s">
        <v>1</v>
      </c>
      <c r="AX1196">
        <v>2024</v>
      </c>
      <c r="AY1196" t="s">
        <v>149</v>
      </c>
    </row>
    <row r="1197" spans="1:51" x14ac:dyDescent="0.25">
      <c r="A1197" s="93">
        <v>110</v>
      </c>
      <c r="B1197" s="94" t="s">
        <v>71</v>
      </c>
      <c r="C1197" s="95">
        <v>8930687.4100000001</v>
      </c>
      <c r="D1197" s="95">
        <v>0</v>
      </c>
      <c r="E1197" s="95">
        <v>0</v>
      </c>
      <c r="F1197" s="95">
        <v>0</v>
      </c>
      <c r="G1197" s="95">
        <v>9861.42</v>
      </c>
      <c r="H1197" s="91">
        <v>0</v>
      </c>
      <c r="I1197" s="91">
        <v>0</v>
      </c>
      <c r="J1197" s="95">
        <v>19149.03</v>
      </c>
      <c r="K1197" s="95">
        <v>8829.82</v>
      </c>
      <c r="L1197" s="91">
        <v>0</v>
      </c>
      <c r="M1197" s="95">
        <v>9830.49</v>
      </c>
      <c r="N1197" s="95">
        <v>1151340.79</v>
      </c>
      <c r="O1197" s="95">
        <v>1161171.28</v>
      </c>
      <c r="P1197" s="95">
        <v>37537.69</v>
      </c>
      <c r="Q1197" s="91">
        <v>0</v>
      </c>
      <c r="R1197" s="91">
        <v>0</v>
      </c>
      <c r="S1197" s="91">
        <v>0</v>
      </c>
      <c r="T1197" s="95">
        <v>1236549.24</v>
      </c>
      <c r="U1197" s="95">
        <v>17991.080000000002</v>
      </c>
      <c r="V1197" s="95">
        <v>0</v>
      </c>
      <c r="W1197" s="95">
        <v>0</v>
      </c>
      <c r="X1197" s="95">
        <v>0</v>
      </c>
      <c r="Y1197" s="95">
        <v>0</v>
      </c>
      <c r="Z1197" s="95">
        <v>0</v>
      </c>
      <c r="AA1197" s="95">
        <v>0</v>
      </c>
      <c r="AB1197" s="95">
        <v>0</v>
      </c>
      <c r="AC1197" s="327">
        <v>0</v>
      </c>
      <c r="AD1197" s="95">
        <v>0</v>
      </c>
      <c r="AE1197" s="95">
        <v>0</v>
      </c>
      <c r="AF1197" s="95">
        <v>0</v>
      </c>
      <c r="AG1197" s="95">
        <v>0</v>
      </c>
      <c r="AH1197" s="95">
        <v>0</v>
      </c>
      <c r="AI1197" s="95">
        <v>0</v>
      </c>
      <c r="AJ1197" s="95">
        <v>0</v>
      </c>
      <c r="AK1197" s="95">
        <v>86606.25</v>
      </c>
      <c r="AL1197" s="95">
        <v>138600.12</v>
      </c>
      <c r="AM1197" s="91">
        <v>0</v>
      </c>
      <c r="AN1197" s="95">
        <v>1100803.22</v>
      </c>
      <c r="AO1197" s="95">
        <v>44301.8</v>
      </c>
      <c r="AP1197" s="95">
        <v>3500</v>
      </c>
      <c r="AQ1197" s="95">
        <v>0</v>
      </c>
      <c r="AR1197" s="95">
        <v>0</v>
      </c>
      <c r="AS1197" s="95">
        <v>17991.080000000002</v>
      </c>
      <c r="AT1197" s="95">
        <v>7676147.0899999999</v>
      </c>
      <c r="AU1197" s="95">
        <v>6302335.7000000002</v>
      </c>
      <c r="AV1197" s="92">
        <v>45350</v>
      </c>
      <c r="AW1197" t="s">
        <v>1</v>
      </c>
      <c r="AX1197">
        <v>2024</v>
      </c>
      <c r="AY1197" t="s">
        <v>173</v>
      </c>
    </row>
    <row r="1198" spans="1:51" x14ac:dyDescent="0.25">
      <c r="A1198" s="93">
        <v>52</v>
      </c>
      <c r="B1198" s="94" t="s">
        <v>72</v>
      </c>
      <c r="C1198" s="95">
        <v>18438261.109999999</v>
      </c>
      <c r="D1198" s="95">
        <v>0</v>
      </c>
      <c r="E1198" s="95">
        <v>0</v>
      </c>
      <c r="F1198" s="95">
        <v>0</v>
      </c>
      <c r="G1198" s="95">
        <v>0</v>
      </c>
      <c r="H1198" s="91">
        <v>0</v>
      </c>
      <c r="I1198" s="91">
        <v>0</v>
      </c>
      <c r="J1198" s="95">
        <v>0</v>
      </c>
      <c r="K1198" s="95">
        <v>0</v>
      </c>
      <c r="L1198" s="91">
        <v>0</v>
      </c>
      <c r="M1198" s="95">
        <v>0</v>
      </c>
      <c r="N1198" s="95">
        <v>0</v>
      </c>
      <c r="O1198" s="95">
        <v>0</v>
      </c>
      <c r="P1198" s="95">
        <v>1313.01</v>
      </c>
      <c r="Q1198" s="91">
        <v>0</v>
      </c>
      <c r="R1198" s="91">
        <v>0</v>
      </c>
      <c r="S1198" s="91">
        <v>0</v>
      </c>
      <c r="T1198" s="95">
        <v>1313.01</v>
      </c>
      <c r="U1198" s="95">
        <v>572753.67000000004</v>
      </c>
      <c r="V1198" s="95">
        <v>98631.16</v>
      </c>
      <c r="W1198" s="95">
        <v>2658.02</v>
      </c>
      <c r="X1198" s="95">
        <v>3399775.88</v>
      </c>
      <c r="Y1198" s="95">
        <v>8211.44</v>
      </c>
      <c r="Z1198" s="95">
        <v>0</v>
      </c>
      <c r="AA1198" s="95">
        <v>0</v>
      </c>
      <c r="AB1198" s="95">
        <v>0</v>
      </c>
      <c r="AC1198" s="327">
        <v>3281346.93</v>
      </c>
      <c r="AD1198" s="95">
        <v>1448596.87</v>
      </c>
      <c r="AE1198" s="95">
        <v>79014.28</v>
      </c>
      <c r="AF1198" s="95">
        <v>0</v>
      </c>
      <c r="AG1198" s="95">
        <v>0</v>
      </c>
      <c r="AH1198" s="95">
        <v>0</v>
      </c>
      <c r="AI1198" s="95">
        <v>0</v>
      </c>
      <c r="AJ1198" s="95">
        <v>3730426.06</v>
      </c>
      <c r="AK1198" s="95">
        <v>1902882.45</v>
      </c>
      <c r="AL1198" s="95">
        <v>63749.65</v>
      </c>
      <c r="AM1198" s="91">
        <v>0</v>
      </c>
      <c r="AN1198" s="95">
        <v>2571350.4500000002</v>
      </c>
      <c r="AO1198" s="95">
        <v>0</v>
      </c>
      <c r="AP1198" s="95">
        <v>1107965.5900000001</v>
      </c>
      <c r="AQ1198" s="95">
        <v>0</v>
      </c>
      <c r="AR1198" s="95">
        <v>0</v>
      </c>
      <c r="AS1198" s="95">
        <v>12621414.309999999</v>
      </c>
      <c r="AT1198" s="95">
        <v>5815533.79</v>
      </c>
      <c r="AU1198" s="95">
        <v>169585.65</v>
      </c>
      <c r="AV1198" s="92">
        <v>45350</v>
      </c>
      <c r="AW1198" t="s">
        <v>1</v>
      </c>
      <c r="AX1198">
        <v>2024</v>
      </c>
      <c r="AY1198" t="s">
        <v>170</v>
      </c>
    </row>
    <row r="1199" spans="1:51" x14ac:dyDescent="0.25">
      <c r="A1199" s="93">
        <v>96</v>
      </c>
      <c r="B1199" s="94" t="s">
        <v>73</v>
      </c>
      <c r="C1199" s="95">
        <v>304499854.45999998</v>
      </c>
      <c r="D1199" s="95">
        <v>103542.75</v>
      </c>
      <c r="E1199" s="95">
        <v>0</v>
      </c>
      <c r="F1199" s="95">
        <v>0</v>
      </c>
      <c r="G1199" s="95">
        <v>145428</v>
      </c>
      <c r="H1199" s="91">
        <v>0</v>
      </c>
      <c r="I1199" s="91">
        <v>0</v>
      </c>
      <c r="J1199" s="95">
        <v>1133230.8699999999</v>
      </c>
      <c r="K1199" s="95">
        <v>472897.08</v>
      </c>
      <c r="L1199" s="91">
        <v>0</v>
      </c>
      <c r="M1199" s="95">
        <v>69935224.909999996</v>
      </c>
      <c r="N1199" s="95">
        <v>166561653.12</v>
      </c>
      <c r="O1199" s="95">
        <v>236496878.03</v>
      </c>
      <c r="P1199" s="95">
        <v>599197.31000000006</v>
      </c>
      <c r="Q1199" s="91">
        <v>0</v>
      </c>
      <c r="R1199" s="91">
        <v>0</v>
      </c>
      <c r="S1199" s="91">
        <v>0</v>
      </c>
      <c r="T1199" s="95">
        <v>238951174.03999999</v>
      </c>
      <c r="U1199" s="95">
        <v>3646866.26</v>
      </c>
      <c r="V1199" s="95">
        <v>381375.97</v>
      </c>
      <c r="W1199" s="95">
        <v>198447.34</v>
      </c>
      <c r="X1199" s="95">
        <v>16693.400000000001</v>
      </c>
      <c r="Y1199" s="95">
        <v>2925291.96</v>
      </c>
      <c r="Z1199" s="95">
        <v>0</v>
      </c>
      <c r="AA1199" s="95">
        <v>39084.870000000003</v>
      </c>
      <c r="AB1199" s="95">
        <v>0</v>
      </c>
      <c r="AC1199" s="327">
        <v>5689424.1800000006</v>
      </c>
      <c r="AD1199" s="95">
        <v>23283349.579999998</v>
      </c>
      <c r="AE1199" s="95">
        <v>1011983.24</v>
      </c>
      <c r="AF1199" s="95">
        <v>0</v>
      </c>
      <c r="AG1199" s="95">
        <v>0</v>
      </c>
      <c r="AH1199" s="95">
        <v>0</v>
      </c>
      <c r="AI1199" s="95">
        <v>0</v>
      </c>
      <c r="AJ1199" s="95">
        <v>194136.37</v>
      </c>
      <c r="AK1199" s="95">
        <v>1131525.57</v>
      </c>
      <c r="AL1199" s="95">
        <v>1682524.86</v>
      </c>
      <c r="AM1199" s="91">
        <v>0</v>
      </c>
      <c r="AN1199" s="95">
        <v>3237080.89</v>
      </c>
      <c r="AO1199" s="95">
        <v>0</v>
      </c>
      <c r="AP1199" s="95">
        <v>193447.64</v>
      </c>
      <c r="AQ1199" s="95">
        <v>0</v>
      </c>
      <c r="AR1199" s="95">
        <v>0</v>
      </c>
      <c r="AS1199" s="95">
        <v>37386653.170000002</v>
      </c>
      <c r="AT1199" s="95">
        <v>28162027.25</v>
      </c>
      <c r="AU1199" s="95">
        <v>21917448.289999999</v>
      </c>
      <c r="AV1199" s="92">
        <v>45350</v>
      </c>
      <c r="AW1199" t="s">
        <v>1</v>
      </c>
      <c r="AX1199">
        <v>2024</v>
      </c>
      <c r="AY1199" t="s">
        <v>153</v>
      </c>
    </row>
    <row r="1200" spans="1:51" x14ac:dyDescent="0.25">
      <c r="A1200" s="93">
        <v>103</v>
      </c>
      <c r="B1200" s="94" t="s">
        <v>74</v>
      </c>
      <c r="C1200" s="95">
        <v>1107484.1399999999</v>
      </c>
      <c r="D1200" s="95">
        <v>0</v>
      </c>
      <c r="E1200" s="95">
        <v>0</v>
      </c>
      <c r="F1200" s="95">
        <v>0</v>
      </c>
      <c r="G1200" s="95">
        <v>0</v>
      </c>
      <c r="H1200" s="91">
        <v>0</v>
      </c>
      <c r="I1200" s="91">
        <v>0</v>
      </c>
      <c r="J1200" s="95">
        <v>0</v>
      </c>
      <c r="K1200" s="95">
        <v>0</v>
      </c>
      <c r="L1200" s="91">
        <v>0</v>
      </c>
      <c r="M1200" s="95">
        <v>17856.400000000001</v>
      </c>
      <c r="N1200" s="95">
        <v>0</v>
      </c>
      <c r="O1200" s="95">
        <v>17856.400000000001</v>
      </c>
      <c r="P1200" s="95">
        <v>0</v>
      </c>
      <c r="Q1200" s="91">
        <v>0</v>
      </c>
      <c r="R1200" s="91">
        <v>0</v>
      </c>
      <c r="S1200" s="91">
        <v>0</v>
      </c>
      <c r="T1200" s="95">
        <v>17856.400000000001</v>
      </c>
      <c r="U1200" s="95">
        <v>25619.26</v>
      </c>
      <c r="V1200" s="95">
        <v>0</v>
      </c>
      <c r="W1200" s="95">
        <v>0</v>
      </c>
      <c r="X1200" s="95">
        <v>0</v>
      </c>
      <c r="Y1200" s="95">
        <v>0</v>
      </c>
      <c r="Z1200" s="95">
        <v>0</v>
      </c>
      <c r="AA1200" s="95">
        <v>0</v>
      </c>
      <c r="AB1200" s="95">
        <v>0</v>
      </c>
      <c r="AC1200" s="327">
        <v>180.3</v>
      </c>
      <c r="AD1200" s="95">
        <v>0</v>
      </c>
      <c r="AE1200" s="95">
        <v>0</v>
      </c>
      <c r="AF1200" s="95">
        <v>0</v>
      </c>
      <c r="AG1200" s="95">
        <v>0</v>
      </c>
      <c r="AH1200" s="95">
        <v>0</v>
      </c>
      <c r="AI1200" s="95">
        <v>0</v>
      </c>
      <c r="AJ1200" s="95">
        <v>0</v>
      </c>
      <c r="AK1200" s="95">
        <v>180.3</v>
      </c>
      <c r="AL1200" s="95">
        <v>0</v>
      </c>
      <c r="AM1200" s="91">
        <v>0</v>
      </c>
      <c r="AN1200" s="95">
        <v>22486.01</v>
      </c>
      <c r="AO1200" s="95">
        <v>0</v>
      </c>
      <c r="AP1200" s="95">
        <v>12673.01</v>
      </c>
      <c r="AQ1200" s="95">
        <v>0</v>
      </c>
      <c r="AR1200" s="95">
        <v>0</v>
      </c>
      <c r="AS1200" s="95">
        <v>25799.559999999998</v>
      </c>
      <c r="AT1200" s="95">
        <v>1063828.18</v>
      </c>
      <c r="AU1200" s="95">
        <v>1028488.86</v>
      </c>
      <c r="AV1200" s="92">
        <v>45350</v>
      </c>
      <c r="AW1200" t="s">
        <v>1</v>
      </c>
      <c r="AX1200">
        <v>2024</v>
      </c>
      <c r="AY1200" t="s">
        <v>184</v>
      </c>
    </row>
    <row r="1201" spans="1:51" x14ac:dyDescent="0.25">
      <c r="A1201" s="93">
        <v>23</v>
      </c>
      <c r="B1201" s="94" t="s">
        <v>75</v>
      </c>
      <c r="C1201" s="95">
        <v>145913810.62</v>
      </c>
      <c r="D1201" s="95">
        <v>224778.23999999999</v>
      </c>
      <c r="E1201" s="95">
        <v>0</v>
      </c>
      <c r="F1201" s="95">
        <v>0</v>
      </c>
      <c r="G1201" s="95">
        <v>180169.92</v>
      </c>
      <c r="H1201" s="91">
        <v>0</v>
      </c>
      <c r="I1201" s="91">
        <v>0</v>
      </c>
      <c r="J1201" s="95">
        <v>2137298.9400000004</v>
      </c>
      <c r="K1201" s="95">
        <v>2274504.7400000002</v>
      </c>
      <c r="L1201" s="91">
        <v>0</v>
      </c>
      <c r="M1201" s="95">
        <v>16517517.57</v>
      </c>
      <c r="N1201" s="95">
        <v>27215641.5</v>
      </c>
      <c r="O1201" s="95">
        <v>43733159.07</v>
      </c>
      <c r="P1201" s="95">
        <v>0</v>
      </c>
      <c r="Q1201" s="91">
        <v>0</v>
      </c>
      <c r="R1201" s="91">
        <v>0</v>
      </c>
      <c r="S1201" s="91">
        <v>0</v>
      </c>
      <c r="T1201" s="95">
        <v>48549910.909999996</v>
      </c>
      <c r="U1201" s="95">
        <v>36225868.420000002</v>
      </c>
      <c r="V1201" s="95">
        <v>12519305.139999999</v>
      </c>
      <c r="W1201" s="95">
        <v>1224482.67</v>
      </c>
      <c r="X1201" s="95">
        <v>6532591.6100000003</v>
      </c>
      <c r="Y1201" s="95">
        <v>1596375.69</v>
      </c>
      <c r="Z1201" s="95">
        <v>0</v>
      </c>
      <c r="AA1201" s="95">
        <v>592791.85</v>
      </c>
      <c r="AB1201" s="95">
        <v>1654476.48</v>
      </c>
      <c r="AC1201" s="327">
        <v>14120162.689999999</v>
      </c>
      <c r="AD1201" s="95">
        <v>4864158.09</v>
      </c>
      <c r="AE1201" s="95">
        <v>2694746.96</v>
      </c>
      <c r="AF1201" s="95">
        <v>0</v>
      </c>
      <c r="AG1201" s="95">
        <v>0</v>
      </c>
      <c r="AH1201" s="95">
        <v>0</v>
      </c>
      <c r="AI1201" s="95">
        <v>0</v>
      </c>
      <c r="AJ1201" s="95">
        <v>1311962.19</v>
      </c>
      <c r="AK1201" s="95">
        <v>2690863.0700000003</v>
      </c>
      <c r="AL1201" s="95">
        <v>1854519.71</v>
      </c>
      <c r="AM1201" s="91">
        <v>0</v>
      </c>
      <c r="AN1201" s="95">
        <v>4318367.87</v>
      </c>
      <c r="AO1201" s="95">
        <v>0</v>
      </c>
      <c r="AP1201" s="95">
        <v>477997.18</v>
      </c>
      <c r="AQ1201" s="95">
        <v>0</v>
      </c>
      <c r="AR1201" s="95">
        <v>0</v>
      </c>
      <c r="AS1201" s="95">
        <v>83336921.789999992</v>
      </c>
      <c r="AT1201" s="95">
        <v>14026977.92</v>
      </c>
      <c r="AU1201" s="95">
        <v>4685230.09</v>
      </c>
      <c r="AV1201" s="92">
        <v>45350</v>
      </c>
      <c r="AW1201" t="s">
        <v>1</v>
      </c>
      <c r="AX1201">
        <v>2024</v>
      </c>
      <c r="AY1201" t="s">
        <v>159</v>
      </c>
    </row>
    <row r="1202" spans="1:51" x14ac:dyDescent="0.25">
      <c r="A1202" s="93">
        <v>62</v>
      </c>
      <c r="B1202" s="94" t="s">
        <v>203</v>
      </c>
      <c r="C1202" s="95">
        <v>13401036.41</v>
      </c>
      <c r="D1202" s="95">
        <v>1175086.93</v>
      </c>
      <c r="E1202" s="95">
        <v>0</v>
      </c>
      <c r="F1202" s="95">
        <v>0</v>
      </c>
      <c r="G1202" s="95">
        <v>0</v>
      </c>
      <c r="H1202" s="91">
        <v>0</v>
      </c>
      <c r="I1202" s="91">
        <v>0</v>
      </c>
      <c r="J1202" s="95">
        <v>192.85</v>
      </c>
      <c r="K1202" s="95">
        <v>5272.61</v>
      </c>
      <c r="L1202" s="91">
        <v>0</v>
      </c>
      <c r="M1202" s="95">
        <v>0</v>
      </c>
      <c r="N1202" s="95">
        <v>0</v>
      </c>
      <c r="O1202" s="95">
        <v>0</v>
      </c>
      <c r="P1202" s="95">
        <v>12219045.67</v>
      </c>
      <c r="Q1202" s="91">
        <v>0</v>
      </c>
      <c r="R1202" s="91">
        <v>0</v>
      </c>
      <c r="S1202" s="91">
        <v>0</v>
      </c>
      <c r="T1202" s="95">
        <v>13399598.060000001</v>
      </c>
      <c r="U1202" s="95">
        <v>0</v>
      </c>
      <c r="V1202" s="95">
        <v>0</v>
      </c>
      <c r="W1202" s="95">
        <v>0</v>
      </c>
      <c r="X1202" s="95">
        <v>0</v>
      </c>
      <c r="Y1202" s="95">
        <v>0</v>
      </c>
      <c r="Z1202" s="95">
        <v>0</v>
      </c>
      <c r="AA1202" s="95">
        <v>0</v>
      </c>
      <c r="AB1202" s="95">
        <v>0</v>
      </c>
      <c r="AC1202" s="327">
        <v>0</v>
      </c>
      <c r="AD1202" s="95">
        <v>0</v>
      </c>
      <c r="AE1202" s="95">
        <v>0</v>
      </c>
      <c r="AF1202" s="95">
        <v>0</v>
      </c>
      <c r="AG1202" s="95">
        <v>0</v>
      </c>
      <c r="AH1202" s="95">
        <v>0</v>
      </c>
      <c r="AI1202" s="95">
        <v>0</v>
      </c>
      <c r="AJ1202" s="95">
        <v>0</v>
      </c>
      <c r="AK1202" s="95">
        <v>1438.35</v>
      </c>
      <c r="AL1202" s="95">
        <v>0</v>
      </c>
      <c r="AM1202" s="91">
        <v>0</v>
      </c>
      <c r="AN1202" s="95">
        <v>0</v>
      </c>
      <c r="AO1202" s="95">
        <v>0</v>
      </c>
      <c r="AP1202" s="95">
        <v>0</v>
      </c>
      <c r="AQ1202" s="95">
        <v>0</v>
      </c>
      <c r="AR1202" s="95">
        <v>0</v>
      </c>
      <c r="AS1202" s="95">
        <v>0</v>
      </c>
      <c r="AT1202" s="95">
        <v>1438.35</v>
      </c>
      <c r="AU1202" s="95">
        <v>0</v>
      </c>
      <c r="AV1202" s="92">
        <v>45350</v>
      </c>
      <c r="AW1202" t="s">
        <v>1</v>
      </c>
      <c r="AX1202">
        <v>2024</v>
      </c>
      <c r="AY1202" t="s">
        <v>169</v>
      </c>
    </row>
    <row r="1203" spans="1:51" x14ac:dyDescent="0.25">
      <c r="A1203" s="93">
        <v>114</v>
      </c>
      <c r="B1203" s="94" t="s">
        <v>76</v>
      </c>
      <c r="C1203" s="95">
        <v>192590374.94999999</v>
      </c>
      <c r="D1203" s="95">
        <v>0</v>
      </c>
      <c r="E1203" s="95">
        <v>0</v>
      </c>
      <c r="F1203" s="95">
        <v>0</v>
      </c>
      <c r="G1203" s="95">
        <v>0</v>
      </c>
      <c r="H1203" s="91">
        <v>0</v>
      </c>
      <c r="I1203" s="91">
        <v>0</v>
      </c>
      <c r="J1203" s="95">
        <v>29339.99</v>
      </c>
      <c r="K1203" s="95">
        <v>832589.44</v>
      </c>
      <c r="L1203" s="91">
        <v>0</v>
      </c>
      <c r="M1203" s="95">
        <v>80192546.070000008</v>
      </c>
      <c r="N1203" s="95">
        <v>44416113.93</v>
      </c>
      <c r="O1203" s="95">
        <v>124608660</v>
      </c>
      <c r="P1203" s="95">
        <v>15853.97</v>
      </c>
      <c r="Q1203" s="91">
        <v>0</v>
      </c>
      <c r="R1203" s="91">
        <v>0</v>
      </c>
      <c r="S1203" s="91">
        <v>0</v>
      </c>
      <c r="T1203" s="95">
        <v>125486443.40000001</v>
      </c>
      <c r="U1203" s="95">
        <v>5047131.0999999996</v>
      </c>
      <c r="V1203" s="95">
        <v>2768175.29</v>
      </c>
      <c r="W1203" s="95">
        <v>535179.67000000004</v>
      </c>
      <c r="X1203" s="95">
        <v>13962907.199999999</v>
      </c>
      <c r="Y1203" s="95">
        <v>1564606.52</v>
      </c>
      <c r="Z1203" s="95">
        <v>0</v>
      </c>
      <c r="AA1203" s="95">
        <v>0</v>
      </c>
      <c r="AB1203" s="95">
        <v>0</v>
      </c>
      <c r="AC1203" s="327">
        <v>9502227.4299999997</v>
      </c>
      <c r="AD1203" s="95">
        <v>2138529.6</v>
      </c>
      <c r="AE1203" s="95">
        <v>2455924.0499999998</v>
      </c>
      <c r="AF1203" s="95">
        <v>0</v>
      </c>
      <c r="AG1203" s="95">
        <v>0</v>
      </c>
      <c r="AH1203" s="95">
        <v>0</v>
      </c>
      <c r="AI1203" s="95">
        <v>0</v>
      </c>
      <c r="AJ1203" s="95">
        <v>5093732.29</v>
      </c>
      <c r="AK1203" s="95">
        <v>2856897.57</v>
      </c>
      <c r="AL1203" s="95">
        <v>513002.13</v>
      </c>
      <c r="AM1203" s="91">
        <v>0</v>
      </c>
      <c r="AN1203" s="95">
        <v>9534749.5500000007</v>
      </c>
      <c r="AO1203" s="95">
        <v>0</v>
      </c>
      <c r="AP1203" s="95">
        <v>1057645.02</v>
      </c>
      <c r="AQ1203" s="95">
        <v>0</v>
      </c>
      <c r="AR1203" s="95">
        <v>0</v>
      </c>
      <c r="AS1203" s="95">
        <v>43068413.149999991</v>
      </c>
      <c r="AT1203" s="95">
        <v>24035518.400000002</v>
      </c>
      <c r="AU1203" s="95">
        <v>10073224.130000001</v>
      </c>
      <c r="AV1203" s="92">
        <v>45350</v>
      </c>
      <c r="AW1203" t="s">
        <v>1</v>
      </c>
      <c r="AX1203">
        <v>2024</v>
      </c>
      <c r="AY1203" t="s">
        <v>154</v>
      </c>
    </row>
    <row r="1204" spans="1:51" x14ac:dyDescent="0.25">
      <c r="A1204" s="93">
        <v>48</v>
      </c>
      <c r="B1204" s="94" t="s">
        <v>77</v>
      </c>
      <c r="C1204" s="95">
        <v>42718296.330000006</v>
      </c>
      <c r="D1204" s="95">
        <v>32450.91</v>
      </c>
      <c r="E1204" s="95">
        <v>0</v>
      </c>
      <c r="F1204" s="95">
        <v>0</v>
      </c>
      <c r="G1204" s="95">
        <v>12552.71</v>
      </c>
      <c r="H1204" s="91">
        <v>0</v>
      </c>
      <c r="I1204" s="91">
        <v>0</v>
      </c>
      <c r="J1204" s="95">
        <v>2022449.95</v>
      </c>
      <c r="K1204" s="95">
        <v>4638.62</v>
      </c>
      <c r="L1204" s="91">
        <v>0</v>
      </c>
      <c r="M1204" s="95">
        <v>1682451.69</v>
      </c>
      <c r="N1204" s="95">
        <v>27094877.010000002</v>
      </c>
      <c r="O1204" s="95">
        <v>28777328.700000003</v>
      </c>
      <c r="P1204" s="95">
        <v>2070908.02</v>
      </c>
      <c r="Q1204" s="91">
        <v>0</v>
      </c>
      <c r="R1204" s="91">
        <v>0</v>
      </c>
      <c r="S1204" s="91">
        <v>0</v>
      </c>
      <c r="T1204" s="95">
        <v>32920328.910000004</v>
      </c>
      <c r="U1204" s="95">
        <v>229542.55</v>
      </c>
      <c r="V1204" s="95">
        <v>162003.44</v>
      </c>
      <c r="W1204" s="95">
        <v>0</v>
      </c>
      <c r="X1204" s="95">
        <v>0</v>
      </c>
      <c r="Y1204" s="95">
        <v>0</v>
      </c>
      <c r="Z1204" s="95">
        <v>0</v>
      </c>
      <c r="AA1204" s="95">
        <v>9359.0499999999993</v>
      </c>
      <c r="AB1204" s="95">
        <v>0</v>
      </c>
      <c r="AC1204" s="327">
        <v>1258496.77</v>
      </c>
      <c r="AD1204" s="95">
        <v>1787694.04</v>
      </c>
      <c r="AE1204" s="95">
        <v>708032.35</v>
      </c>
      <c r="AF1204" s="95">
        <v>0</v>
      </c>
      <c r="AG1204" s="95">
        <v>0</v>
      </c>
      <c r="AH1204" s="95">
        <v>0</v>
      </c>
      <c r="AI1204" s="95">
        <v>0</v>
      </c>
      <c r="AJ1204" s="95">
        <v>2000</v>
      </c>
      <c r="AK1204" s="95">
        <v>2154314.1</v>
      </c>
      <c r="AL1204" s="95">
        <v>0</v>
      </c>
      <c r="AM1204" s="91">
        <v>0</v>
      </c>
      <c r="AN1204" s="95">
        <v>870748.25</v>
      </c>
      <c r="AO1204" s="95">
        <v>0</v>
      </c>
      <c r="AP1204" s="95">
        <v>1531159.73</v>
      </c>
      <c r="AQ1204" s="95">
        <v>0</v>
      </c>
      <c r="AR1204" s="95">
        <v>0</v>
      </c>
      <c r="AS1204" s="95">
        <v>4157128.2</v>
      </c>
      <c r="AT1204" s="95">
        <v>5640839.2200000007</v>
      </c>
      <c r="AU1204" s="95">
        <v>1084617.1399999999</v>
      </c>
      <c r="AV1204" s="92">
        <v>45350</v>
      </c>
      <c r="AW1204" t="s">
        <v>1</v>
      </c>
      <c r="AX1204">
        <v>2024</v>
      </c>
      <c r="AY1204" t="s">
        <v>163</v>
      </c>
    </row>
    <row r="1205" spans="1:51" x14ac:dyDescent="0.25">
      <c r="A1205" s="93">
        <v>120</v>
      </c>
      <c r="B1205" s="94" t="s">
        <v>78</v>
      </c>
      <c r="C1205" s="95">
        <v>0</v>
      </c>
      <c r="D1205" s="95">
        <v>0</v>
      </c>
      <c r="E1205" s="95">
        <v>0</v>
      </c>
      <c r="F1205" s="95">
        <v>0</v>
      </c>
      <c r="G1205" s="95">
        <v>0</v>
      </c>
      <c r="H1205" s="91">
        <v>0</v>
      </c>
      <c r="I1205" s="91">
        <v>0</v>
      </c>
      <c r="J1205" s="95">
        <v>0</v>
      </c>
      <c r="K1205" s="95">
        <v>0</v>
      </c>
      <c r="L1205" s="91">
        <v>0</v>
      </c>
      <c r="M1205" s="95">
        <v>0</v>
      </c>
      <c r="N1205" s="95">
        <v>0</v>
      </c>
      <c r="O1205" s="95">
        <v>0</v>
      </c>
      <c r="P1205" s="95">
        <v>0</v>
      </c>
      <c r="Q1205" s="91">
        <v>0</v>
      </c>
      <c r="R1205" s="91">
        <v>0</v>
      </c>
      <c r="S1205" s="91">
        <v>0</v>
      </c>
      <c r="T1205" s="95">
        <v>0</v>
      </c>
      <c r="U1205" s="95">
        <v>0</v>
      </c>
      <c r="V1205" s="95">
        <v>0</v>
      </c>
      <c r="W1205" s="95">
        <v>0</v>
      </c>
      <c r="X1205" s="95">
        <v>0</v>
      </c>
      <c r="Y1205" s="95">
        <v>0</v>
      </c>
      <c r="Z1205" s="95">
        <v>0</v>
      </c>
      <c r="AA1205" s="95">
        <v>0</v>
      </c>
      <c r="AB1205" s="95">
        <v>0</v>
      </c>
      <c r="AC1205" s="327">
        <v>0</v>
      </c>
      <c r="AD1205" s="95">
        <v>0</v>
      </c>
      <c r="AE1205" s="95">
        <v>0</v>
      </c>
      <c r="AF1205" s="95">
        <v>0</v>
      </c>
      <c r="AG1205" s="95">
        <v>0</v>
      </c>
      <c r="AH1205" s="95">
        <v>0</v>
      </c>
      <c r="AI1205" s="95">
        <v>0</v>
      </c>
      <c r="AJ1205" s="95">
        <v>0</v>
      </c>
      <c r="AK1205" s="95">
        <v>0</v>
      </c>
      <c r="AL1205" s="95">
        <v>0</v>
      </c>
      <c r="AM1205" s="91">
        <v>0</v>
      </c>
      <c r="AN1205" s="95">
        <v>0</v>
      </c>
      <c r="AO1205" s="95">
        <v>0</v>
      </c>
      <c r="AP1205" s="95">
        <v>0</v>
      </c>
      <c r="AQ1205" s="95">
        <v>0</v>
      </c>
      <c r="AR1205" s="95">
        <v>0</v>
      </c>
      <c r="AS1205" s="95">
        <v>0</v>
      </c>
      <c r="AT1205" s="95">
        <v>0</v>
      </c>
      <c r="AU1205" s="95">
        <v>0</v>
      </c>
      <c r="AV1205" s="92">
        <v>45350</v>
      </c>
      <c r="AW1205" t="s">
        <v>1</v>
      </c>
      <c r="AX1205">
        <v>2024</v>
      </c>
      <c r="AY1205" t="s">
        <v>187</v>
      </c>
    </row>
    <row r="1206" spans="1:51" x14ac:dyDescent="0.25">
      <c r="A1206" s="93">
        <v>100</v>
      </c>
      <c r="B1206" s="94" t="s">
        <v>79</v>
      </c>
      <c r="C1206" s="95">
        <v>283469505.89000005</v>
      </c>
      <c r="D1206" s="95">
        <v>401623.83</v>
      </c>
      <c r="E1206" s="95">
        <v>0</v>
      </c>
      <c r="F1206" s="95">
        <v>0</v>
      </c>
      <c r="G1206" s="95">
        <v>-0.01</v>
      </c>
      <c r="H1206" s="91">
        <v>0</v>
      </c>
      <c r="I1206" s="91">
        <v>0</v>
      </c>
      <c r="J1206" s="95">
        <v>3895620.83</v>
      </c>
      <c r="K1206" s="95">
        <v>569063.87</v>
      </c>
      <c r="L1206" s="91">
        <v>0</v>
      </c>
      <c r="M1206" s="95">
        <v>129055302.28</v>
      </c>
      <c r="N1206" s="95">
        <v>124413878</v>
      </c>
      <c r="O1206" s="95">
        <v>253469180.28</v>
      </c>
      <c r="P1206" s="95">
        <v>3002941.59</v>
      </c>
      <c r="Q1206" s="91">
        <v>0</v>
      </c>
      <c r="R1206" s="91">
        <v>0</v>
      </c>
      <c r="S1206" s="91">
        <v>0</v>
      </c>
      <c r="T1206" s="95">
        <v>261338430.39000002</v>
      </c>
      <c r="U1206" s="95">
        <v>6406445.6799999997</v>
      </c>
      <c r="V1206" s="95">
        <v>120360.46</v>
      </c>
      <c r="W1206" s="95">
        <v>59884.9</v>
      </c>
      <c r="X1206" s="95">
        <v>255023.08</v>
      </c>
      <c r="Y1206" s="95">
        <v>147214.07</v>
      </c>
      <c r="Z1206" s="95">
        <v>0</v>
      </c>
      <c r="AA1206" s="95">
        <v>0</v>
      </c>
      <c r="AB1206" s="95">
        <v>0</v>
      </c>
      <c r="AC1206" s="327">
        <v>11061647.57</v>
      </c>
      <c r="AD1206" s="95">
        <v>1133261.46</v>
      </c>
      <c r="AE1206" s="95">
        <v>62142.66</v>
      </c>
      <c r="AF1206" s="95">
        <v>0</v>
      </c>
      <c r="AG1206" s="95">
        <v>0</v>
      </c>
      <c r="AH1206" s="95">
        <v>0</v>
      </c>
      <c r="AI1206" s="95">
        <v>0</v>
      </c>
      <c r="AJ1206" s="95">
        <v>154682.37</v>
      </c>
      <c r="AK1206" s="95">
        <v>1557285.57</v>
      </c>
      <c r="AL1206" s="95">
        <v>130483.73</v>
      </c>
      <c r="AM1206" s="91">
        <v>0</v>
      </c>
      <c r="AN1206" s="95">
        <v>767323.27</v>
      </c>
      <c r="AO1206" s="95">
        <v>0</v>
      </c>
      <c r="AP1206" s="95">
        <v>35142.93</v>
      </c>
      <c r="AQ1206" s="95">
        <v>103692.73</v>
      </c>
      <c r="AR1206" s="95">
        <v>0</v>
      </c>
      <c r="AS1206" s="95">
        <v>19400662.250000004</v>
      </c>
      <c r="AT1206" s="95">
        <v>2730413.2500000005</v>
      </c>
      <c r="AU1206" s="95">
        <v>136485.01999999999</v>
      </c>
      <c r="AV1206" s="92">
        <v>45350</v>
      </c>
      <c r="AW1206" t="s">
        <v>1</v>
      </c>
      <c r="AX1206">
        <v>2024</v>
      </c>
      <c r="AY1206" t="s">
        <v>151</v>
      </c>
    </row>
    <row r="1207" spans="1:51" x14ac:dyDescent="0.25">
      <c r="A1207" s="93">
        <v>127</v>
      </c>
      <c r="B1207" s="94" t="s">
        <v>80</v>
      </c>
      <c r="C1207" s="95">
        <v>9376111.1600000001</v>
      </c>
      <c r="D1207" s="95">
        <v>0</v>
      </c>
      <c r="E1207" s="95">
        <v>0</v>
      </c>
      <c r="F1207" s="95">
        <v>0</v>
      </c>
      <c r="G1207" s="95">
        <v>0</v>
      </c>
      <c r="H1207" s="91">
        <v>0</v>
      </c>
      <c r="I1207" s="91">
        <v>0</v>
      </c>
      <c r="J1207" s="95">
        <v>0</v>
      </c>
      <c r="K1207" s="95">
        <v>0</v>
      </c>
      <c r="L1207" s="91">
        <v>0</v>
      </c>
      <c r="M1207" s="95">
        <v>0</v>
      </c>
      <c r="N1207" s="95">
        <v>0</v>
      </c>
      <c r="O1207" s="95">
        <v>0</v>
      </c>
      <c r="P1207" s="95">
        <v>0</v>
      </c>
      <c r="Q1207" s="91">
        <v>0</v>
      </c>
      <c r="R1207" s="91">
        <v>0</v>
      </c>
      <c r="S1207" s="91">
        <v>0</v>
      </c>
      <c r="T1207" s="95">
        <v>0</v>
      </c>
      <c r="U1207" s="95">
        <v>0</v>
      </c>
      <c r="V1207" s="95">
        <v>0</v>
      </c>
      <c r="W1207" s="95">
        <v>0</v>
      </c>
      <c r="X1207" s="95">
        <v>90895.57</v>
      </c>
      <c r="Y1207" s="95">
        <v>0</v>
      </c>
      <c r="Z1207" s="95">
        <v>0</v>
      </c>
      <c r="AA1207" s="95">
        <v>0</v>
      </c>
      <c r="AB1207" s="95">
        <v>0</v>
      </c>
      <c r="AC1207" s="327">
        <v>308657.11</v>
      </c>
      <c r="AD1207" s="95">
        <v>0</v>
      </c>
      <c r="AE1207" s="95">
        <v>0</v>
      </c>
      <c r="AF1207" s="95">
        <v>0</v>
      </c>
      <c r="AG1207" s="95">
        <v>0</v>
      </c>
      <c r="AH1207" s="95">
        <v>0</v>
      </c>
      <c r="AI1207" s="95">
        <v>0</v>
      </c>
      <c r="AJ1207" s="95">
        <v>0</v>
      </c>
      <c r="AK1207" s="95">
        <v>1922367.63</v>
      </c>
      <c r="AL1207" s="95">
        <v>975</v>
      </c>
      <c r="AM1207" s="91">
        <v>0</v>
      </c>
      <c r="AN1207" s="95">
        <v>250</v>
      </c>
      <c r="AO1207" s="95">
        <v>0</v>
      </c>
      <c r="AP1207" s="95">
        <v>0</v>
      </c>
      <c r="AQ1207" s="95">
        <v>0</v>
      </c>
      <c r="AR1207" s="95">
        <v>0</v>
      </c>
      <c r="AS1207" s="95">
        <v>399552.68</v>
      </c>
      <c r="AT1207" s="95">
        <v>8976558.4800000004</v>
      </c>
      <c r="AU1207" s="95">
        <v>7052965.8499999996</v>
      </c>
      <c r="AV1207" s="92">
        <v>45350</v>
      </c>
      <c r="AW1207" t="s">
        <v>1</v>
      </c>
      <c r="AX1207">
        <v>2024</v>
      </c>
      <c r="AY1207" t="s">
        <v>186</v>
      </c>
    </row>
    <row r="1208" spans="1:51" x14ac:dyDescent="0.25">
      <c r="A1208" s="93">
        <v>12</v>
      </c>
      <c r="B1208" s="94" t="s">
        <v>81</v>
      </c>
      <c r="C1208" s="95">
        <v>305327349.31999999</v>
      </c>
      <c r="D1208" s="95">
        <v>1102984.8700000001</v>
      </c>
      <c r="E1208" s="95">
        <v>0</v>
      </c>
      <c r="F1208" s="95">
        <v>0</v>
      </c>
      <c r="G1208" s="95">
        <v>50127542.149999999</v>
      </c>
      <c r="H1208" s="91">
        <v>0</v>
      </c>
      <c r="I1208" s="91">
        <v>0</v>
      </c>
      <c r="J1208" s="95">
        <v>1999390.37</v>
      </c>
      <c r="K1208" s="95">
        <v>4248483.67</v>
      </c>
      <c r="L1208" s="91">
        <v>0</v>
      </c>
      <c r="M1208" s="95">
        <v>98329671.870000005</v>
      </c>
      <c r="N1208" s="95">
        <v>43667584.420000002</v>
      </c>
      <c r="O1208" s="95">
        <v>141997256.29000002</v>
      </c>
      <c r="P1208" s="95">
        <v>4369238.7600000007</v>
      </c>
      <c r="Q1208" s="91">
        <v>0</v>
      </c>
      <c r="R1208" s="91">
        <v>0</v>
      </c>
      <c r="S1208" s="91">
        <v>0</v>
      </c>
      <c r="T1208" s="95">
        <v>203844896.10999998</v>
      </c>
      <c r="U1208" s="95">
        <v>1351416.5</v>
      </c>
      <c r="V1208" s="95">
        <v>143548.96</v>
      </c>
      <c r="W1208" s="95">
        <v>161972.65</v>
      </c>
      <c r="X1208" s="95">
        <v>5227647.59</v>
      </c>
      <c r="Y1208" s="95">
        <v>852451.29</v>
      </c>
      <c r="Z1208" s="95">
        <v>0</v>
      </c>
      <c r="AA1208" s="95">
        <v>4880402.5500000007</v>
      </c>
      <c r="AB1208" s="95">
        <v>0</v>
      </c>
      <c r="AC1208" s="327">
        <v>9749656.6600000001</v>
      </c>
      <c r="AD1208" s="95">
        <v>1092661.58</v>
      </c>
      <c r="AE1208" s="95">
        <v>33194.25</v>
      </c>
      <c r="AF1208" s="95">
        <v>0</v>
      </c>
      <c r="AG1208" s="95">
        <v>0</v>
      </c>
      <c r="AH1208" s="95">
        <v>0</v>
      </c>
      <c r="AI1208" s="95">
        <v>0</v>
      </c>
      <c r="AJ1208" s="95">
        <v>68716946.510000005</v>
      </c>
      <c r="AK1208" s="95">
        <v>4649895.3899999997</v>
      </c>
      <c r="AL1208" s="95">
        <v>180739.91</v>
      </c>
      <c r="AM1208" s="91">
        <v>0</v>
      </c>
      <c r="AN1208" s="95">
        <v>3345906.47</v>
      </c>
      <c r="AO1208" s="95">
        <v>360520.81000000006</v>
      </c>
      <c r="AP1208" s="95">
        <v>661900.14</v>
      </c>
      <c r="AQ1208" s="95">
        <v>32243.9</v>
      </c>
      <c r="AR1208" s="95">
        <v>0</v>
      </c>
      <c r="AS1208" s="95">
        <v>92209898.540000007</v>
      </c>
      <c r="AT1208" s="95">
        <v>9272554.620000001</v>
      </c>
      <c r="AU1208" s="95">
        <v>41348</v>
      </c>
      <c r="AV1208" s="92">
        <v>45350</v>
      </c>
      <c r="AW1208" t="s">
        <v>1</v>
      </c>
      <c r="AX1208">
        <v>2024</v>
      </c>
      <c r="AY1208" t="s">
        <v>152</v>
      </c>
    </row>
    <row r="1209" spans="1:51" x14ac:dyDescent="0.25">
      <c r="A1209" s="93">
        <v>74</v>
      </c>
      <c r="B1209" s="94" t="s">
        <v>82</v>
      </c>
      <c r="C1209" s="95">
        <v>1660466840.1900001</v>
      </c>
      <c r="D1209" s="95">
        <v>10291847.280000001</v>
      </c>
      <c r="E1209" s="95">
        <v>0</v>
      </c>
      <c r="F1209" s="95">
        <v>0</v>
      </c>
      <c r="G1209" s="95">
        <v>2530645.42</v>
      </c>
      <c r="H1209" s="91">
        <v>0</v>
      </c>
      <c r="I1209" s="91">
        <v>0</v>
      </c>
      <c r="J1209" s="95">
        <v>11042270.470000001</v>
      </c>
      <c r="K1209" s="95">
        <v>934176.72</v>
      </c>
      <c r="L1209" s="91">
        <v>0</v>
      </c>
      <c r="M1209" s="95">
        <v>904437885.96000004</v>
      </c>
      <c r="N1209" s="95">
        <v>366820128.86000001</v>
      </c>
      <c r="O1209" s="95">
        <v>1271258014.8200002</v>
      </c>
      <c r="P1209" s="95">
        <v>25797979.099999998</v>
      </c>
      <c r="Q1209" s="91">
        <v>0</v>
      </c>
      <c r="R1209" s="91">
        <v>0</v>
      </c>
      <c r="S1209" s="91">
        <v>0</v>
      </c>
      <c r="T1209" s="95">
        <v>1321854933.8099999</v>
      </c>
      <c r="U1209" s="95">
        <v>18201600.789999999</v>
      </c>
      <c r="V1209" s="95">
        <v>39468315.609999999</v>
      </c>
      <c r="W1209" s="95">
        <v>510244.14</v>
      </c>
      <c r="X1209" s="95">
        <v>6902080.6600000001</v>
      </c>
      <c r="Y1209" s="95">
        <v>732721.63</v>
      </c>
      <c r="Z1209" s="95">
        <v>0</v>
      </c>
      <c r="AA1209" s="95">
        <v>146526811.09999999</v>
      </c>
      <c r="AB1209" s="95">
        <v>156914.98000000001</v>
      </c>
      <c r="AC1209" s="327">
        <v>76887472.920000002</v>
      </c>
      <c r="AD1209" s="95">
        <v>370719.84</v>
      </c>
      <c r="AE1209" s="95">
        <v>1968622.13</v>
      </c>
      <c r="AF1209" s="95">
        <v>0</v>
      </c>
      <c r="AG1209" s="95">
        <v>0</v>
      </c>
      <c r="AH1209" s="95">
        <v>23767718.920000002</v>
      </c>
      <c r="AI1209" s="95">
        <v>0</v>
      </c>
      <c r="AJ1209" s="95">
        <v>10148795.109999999</v>
      </c>
      <c r="AK1209" s="95">
        <v>2844663.58</v>
      </c>
      <c r="AL1209" s="95">
        <v>624319.38</v>
      </c>
      <c r="AM1209" s="91">
        <v>0</v>
      </c>
      <c r="AN1209" s="95">
        <v>7796727.0700000003</v>
      </c>
      <c r="AO1209" s="95">
        <v>187948.89</v>
      </c>
      <c r="AP1209" s="95">
        <v>1359727.71</v>
      </c>
      <c r="AQ1209" s="95">
        <v>0</v>
      </c>
      <c r="AR1209" s="95">
        <v>0</v>
      </c>
      <c r="AS1209" s="95">
        <v>325642017.82999998</v>
      </c>
      <c r="AT1209" s="95">
        <v>12969888.550000001</v>
      </c>
      <c r="AU1209" s="95">
        <v>156501.92000000001</v>
      </c>
      <c r="AV1209" s="92">
        <v>45350</v>
      </c>
      <c r="AW1209" t="s">
        <v>1</v>
      </c>
      <c r="AX1209">
        <v>2024</v>
      </c>
      <c r="AY1209" t="s">
        <v>148</v>
      </c>
    </row>
    <row r="1210" spans="1:51" x14ac:dyDescent="0.25">
      <c r="A1210" s="93">
        <v>71</v>
      </c>
      <c r="B1210" s="94" t="s">
        <v>83</v>
      </c>
      <c r="C1210" s="95">
        <v>114412533.45</v>
      </c>
      <c r="D1210" s="95">
        <v>0</v>
      </c>
      <c r="E1210" s="95">
        <v>0</v>
      </c>
      <c r="F1210" s="95">
        <v>0</v>
      </c>
      <c r="G1210" s="95">
        <v>75605</v>
      </c>
      <c r="H1210" s="91">
        <v>0</v>
      </c>
      <c r="I1210" s="91">
        <v>0</v>
      </c>
      <c r="J1210" s="95">
        <v>0</v>
      </c>
      <c r="K1210" s="95">
        <v>35464.800000000003</v>
      </c>
      <c r="L1210" s="91">
        <v>0</v>
      </c>
      <c r="M1210" s="95">
        <v>2632788.7000000002</v>
      </c>
      <c r="N1210" s="95">
        <v>26341720.399999999</v>
      </c>
      <c r="O1210" s="95">
        <v>28974509.099999998</v>
      </c>
      <c r="P1210" s="95">
        <v>608815.41</v>
      </c>
      <c r="Q1210" s="91">
        <v>0</v>
      </c>
      <c r="R1210" s="91">
        <v>0</v>
      </c>
      <c r="S1210" s="91">
        <v>0</v>
      </c>
      <c r="T1210" s="95">
        <v>29694394.309999999</v>
      </c>
      <c r="U1210" s="95">
        <v>6853.3</v>
      </c>
      <c r="V1210" s="95">
        <v>0</v>
      </c>
      <c r="W1210" s="95">
        <v>0</v>
      </c>
      <c r="X1210" s="95">
        <v>0</v>
      </c>
      <c r="Y1210" s="95">
        <v>17919012.100000001</v>
      </c>
      <c r="Z1210" s="95">
        <v>0</v>
      </c>
      <c r="AA1210" s="95">
        <v>23759864.940000001</v>
      </c>
      <c r="AB1210" s="95">
        <v>0</v>
      </c>
      <c r="AC1210" s="327">
        <v>3678499.37</v>
      </c>
      <c r="AD1210" s="95">
        <v>25367678.84</v>
      </c>
      <c r="AE1210" s="95">
        <v>22711.200000000001</v>
      </c>
      <c r="AF1210" s="95">
        <v>0</v>
      </c>
      <c r="AG1210" s="95">
        <v>0</v>
      </c>
      <c r="AH1210" s="95">
        <v>0</v>
      </c>
      <c r="AI1210" s="95">
        <v>0</v>
      </c>
      <c r="AJ1210" s="95">
        <v>0</v>
      </c>
      <c r="AK1210" s="95">
        <v>3187320.09</v>
      </c>
      <c r="AL1210" s="95">
        <v>357907.88</v>
      </c>
      <c r="AM1210" s="91">
        <v>0</v>
      </c>
      <c r="AN1210" s="95">
        <v>3266064.56</v>
      </c>
      <c r="AO1210" s="95">
        <v>0</v>
      </c>
      <c r="AP1210" s="95">
        <v>274400.52</v>
      </c>
      <c r="AQ1210" s="95">
        <v>0</v>
      </c>
      <c r="AR1210" s="95">
        <v>0</v>
      </c>
      <c r="AS1210" s="95">
        <v>70754619.75</v>
      </c>
      <c r="AT1210" s="95">
        <v>13963519.389999999</v>
      </c>
      <c r="AU1210" s="95">
        <v>6877826.3399999999</v>
      </c>
      <c r="AV1210" s="92">
        <v>45350</v>
      </c>
      <c r="AW1210" t="s">
        <v>1</v>
      </c>
      <c r="AX1210">
        <v>2024</v>
      </c>
      <c r="AY1210" t="s">
        <v>161</v>
      </c>
    </row>
    <row r="1211" spans="1:51" x14ac:dyDescent="0.25">
      <c r="A1211" s="93">
        <v>91</v>
      </c>
      <c r="B1211" s="94" t="s">
        <v>106</v>
      </c>
      <c r="C1211" s="95">
        <v>480738.5</v>
      </c>
      <c r="D1211" s="95">
        <v>0</v>
      </c>
      <c r="E1211" s="95">
        <v>0</v>
      </c>
      <c r="F1211" s="95">
        <v>0</v>
      </c>
      <c r="G1211" s="95">
        <v>0</v>
      </c>
      <c r="H1211" s="91">
        <v>0</v>
      </c>
      <c r="I1211" s="91">
        <v>0</v>
      </c>
      <c r="J1211" s="95">
        <v>0</v>
      </c>
      <c r="K1211" s="95">
        <v>0</v>
      </c>
      <c r="L1211" s="91">
        <v>0</v>
      </c>
      <c r="M1211" s="95">
        <v>0</v>
      </c>
      <c r="N1211" s="95">
        <v>0</v>
      </c>
      <c r="O1211" s="95">
        <v>0</v>
      </c>
      <c r="P1211" s="95">
        <v>0</v>
      </c>
      <c r="Q1211" s="91">
        <v>0</v>
      </c>
      <c r="R1211" s="91">
        <v>0</v>
      </c>
      <c r="S1211" s="91">
        <v>0</v>
      </c>
      <c r="T1211" s="95">
        <v>0</v>
      </c>
      <c r="U1211" s="95">
        <v>0</v>
      </c>
      <c r="V1211" s="95">
        <v>0</v>
      </c>
      <c r="W1211" s="95">
        <v>0</v>
      </c>
      <c r="X1211" s="95">
        <v>0</v>
      </c>
      <c r="Y1211" s="95">
        <v>0</v>
      </c>
      <c r="Z1211" s="95">
        <v>0</v>
      </c>
      <c r="AA1211" s="95">
        <v>0</v>
      </c>
      <c r="AB1211" s="95">
        <v>0</v>
      </c>
      <c r="AC1211" s="327">
        <v>0</v>
      </c>
      <c r="AD1211" s="95">
        <v>475477.5</v>
      </c>
      <c r="AE1211" s="95">
        <v>1000</v>
      </c>
      <c r="AF1211" s="95">
        <v>0</v>
      </c>
      <c r="AG1211" s="95">
        <v>0</v>
      </c>
      <c r="AH1211" s="95">
        <v>0</v>
      </c>
      <c r="AI1211" s="95">
        <v>0</v>
      </c>
      <c r="AJ1211" s="95">
        <v>0</v>
      </c>
      <c r="AK1211" s="95">
        <v>3261</v>
      </c>
      <c r="AL1211" s="95">
        <v>0</v>
      </c>
      <c r="AM1211" s="91">
        <v>0</v>
      </c>
      <c r="AN1211" s="95">
        <v>1000</v>
      </c>
      <c r="AO1211" s="95">
        <v>0</v>
      </c>
      <c r="AP1211" s="95">
        <v>0</v>
      </c>
      <c r="AQ1211" s="95">
        <v>0</v>
      </c>
      <c r="AR1211" s="95">
        <v>0</v>
      </c>
      <c r="AS1211" s="95">
        <v>476477.5</v>
      </c>
      <c r="AT1211" s="95">
        <v>4261</v>
      </c>
      <c r="AU1211" s="95">
        <v>0</v>
      </c>
      <c r="AV1211" s="92">
        <v>45350</v>
      </c>
      <c r="AW1211" t="s">
        <v>1</v>
      </c>
      <c r="AX1211">
        <v>2024</v>
      </c>
      <c r="AY1211" t="s">
        <v>192</v>
      </c>
    </row>
    <row r="1212" spans="1:51" x14ac:dyDescent="0.25">
      <c r="A1212" s="93">
        <v>73</v>
      </c>
      <c r="B1212" s="94" t="s">
        <v>84</v>
      </c>
      <c r="C1212" s="95">
        <v>50669311.449999996</v>
      </c>
      <c r="D1212" s="95">
        <v>4704.45</v>
      </c>
      <c r="E1212" s="95">
        <v>0</v>
      </c>
      <c r="F1212" s="95">
        <v>0</v>
      </c>
      <c r="G1212" s="95">
        <v>0</v>
      </c>
      <c r="H1212" s="91">
        <v>0</v>
      </c>
      <c r="I1212" s="91">
        <v>0</v>
      </c>
      <c r="J1212" s="95">
        <v>0</v>
      </c>
      <c r="K1212" s="95">
        <v>117037.51</v>
      </c>
      <c r="L1212" s="91">
        <v>0</v>
      </c>
      <c r="M1212" s="95">
        <v>503208.18</v>
      </c>
      <c r="N1212" s="95">
        <v>29856.36</v>
      </c>
      <c r="O1212" s="95">
        <v>533064.54</v>
      </c>
      <c r="P1212" s="95">
        <v>5480.19</v>
      </c>
      <c r="Q1212" s="91">
        <v>0</v>
      </c>
      <c r="R1212" s="91">
        <v>0</v>
      </c>
      <c r="S1212" s="91">
        <v>0</v>
      </c>
      <c r="T1212" s="95">
        <v>660286.68999999994</v>
      </c>
      <c r="U1212" s="95">
        <v>199903.8</v>
      </c>
      <c r="V1212" s="95">
        <v>0</v>
      </c>
      <c r="W1212" s="95">
        <v>0</v>
      </c>
      <c r="X1212" s="95">
        <v>0</v>
      </c>
      <c r="Y1212" s="95">
        <v>400671.8</v>
      </c>
      <c r="Z1212" s="95">
        <v>0</v>
      </c>
      <c r="AA1212" s="95">
        <v>378477.57</v>
      </c>
      <c r="AB1212" s="95">
        <v>0</v>
      </c>
      <c r="AC1212" s="327">
        <v>469239.99</v>
      </c>
      <c r="AD1212" s="95">
        <v>2317920.63</v>
      </c>
      <c r="AE1212" s="95">
        <v>39043.56</v>
      </c>
      <c r="AF1212" s="95">
        <v>0</v>
      </c>
      <c r="AG1212" s="95">
        <v>0</v>
      </c>
      <c r="AH1212" s="95">
        <v>14737400.84</v>
      </c>
      <c r="AI1212" s="95">
        <v>0</v>
      </c>
      <c r="AJ1212" s="95">
        <v>19968335.640000001</v>
      </c>
      <c r="AK1212" s="95">
        <v>0</v>
      </c>
      <c r="AL1212" s="95">
        <v>0</v>
      </c>
      <c r="AM1212" s="91">
        <v>0</v>
      </c>
      <c r="AN1212" s="95">
        <v>852654.66</v>
      </c>
      <c r="AO1212" s="95">
        <v>468562</v>
      </c>
      <c r="AP1212" s="95">
        <v>1812.78</v>
      </c>
      <c r="AQ1212" s="95">
        <v>0</v>
      </c>
      <c r="AR1212" s="95">
        <v>0</v>
      </c>
      <c r="AS1212" s="95">
        <v>38510993.829999998</v>
      </c>
      <c r="AT1212" s="95">
        <v>11498030.93</v>
      </c>
      <c r="AU1212" s="95">
        <v>10175001.49</v>
      </c>
      <c r="AV1212" s="92">
        <v>45350</v>
      </c>
      <c r="AW1212" t="s">
        <v>1</v>
      </c>
      <c r="AX1212">
        <v>2024</v>
      </c>
      <c r="AY1212" t="s">
        <v>190</v>
      </c>
    </row>
    <row r="1213" spans="1:51" x14ac:dyDescent="0.25">
      <c r="A1213" s="93">
        <v>46</v>
      </c>
      <c r="B1213" s="94" t="s">
        <v>85</v>
      </c>
      <c r="C1213" s="95">
        <v>7703308.0999999996</v>
      </c>
      <c r="D1213" s="95">
        <v>17914.86</v>
      </c>
      <c r="E1213" s="95">
        <v>0</v>
      </c>
      <c r="F1213" s="95">
        <v>0</v>
      </c>
      <c r="G1213" s="95">
        <v>0</v>
      </c>
      <c r="H1213" s="91">
        <v>0</v>
      </c>
      <c r="I1213" s="91">
        <v>0</v>
      </c>
      <c r="J1213" s="95">
        <v>280986.71000000002</v>
      </c>
      <c r="K1213" s="95">
        <v>54647.199999999997</v>
      </c>
      <c r="L1213" s="91">
        <v>0</v>
      </c>
      <c r="M1213" s="95">
        <v>2375940.4500000002</v>
      </c>
      <c r="N1213" s="95">
        <v>0</v>
      </c>
      <c r="O1213" s="95">
        <v>2375940.4500000002</v>
      </c>
      <c r="P1213" s="95">
        <v>246560.62</v>
      </c>
      <c r="Q1213" s="91">
        <v>0</v>
      </c>
      <c r="R1213" s="91">
        <v>0</v>
      </c>
      <c r="S1213" s="91">
        <v>0</v>
      </c>
      <c r="T1213" s="95">
        <v>2976049.8400000003</v>
      </c>
      <c r="U1213" s="95">
        <v>410504.4</v>
      </c>
      <c r="V1213" s="95">
        <v>164113.53</v>
      </c>
      <c r="W1213" s="95">
        <v>100715.96</v>
      </c>
      <c r="X1213" s="95">
        <v>0</v>
      </c>
      <c r="Y1213" s="95">
        <v>807957.25</v>
      </c>
      <c r="Z1213" s="95">
        <v>0</v>
      </c>
      <c r="AA1213" s="95">
        <v>0</v>
      </c>
      <c r="AB1213" s="95">
        <v>0</v>
      </c>
      <c r="AC1213" s="327">
        <v>1979684.6199999999</v>
      </c>
      <c r="AD1213" s="95">
        <v>0</v>
      </c>
      <c r="AE1213" s="95">
        <v>0</v>
      </c>
      <c r="AF1213" s="95">
        <v>0</v>
      </c>
      <c r="AG1213" s="95">
        <v>0</v>
      </c>
      <c r="AH1213" s="95">
        <v>0</v>
      </c>
      <c r="AI1213" s="95">
        <v>0</v>
      </c>
      <c r="AJ1213" s="95">
        <v>53379.12</v>
      </c>
      <c r="AK1213" s="95">
        <v>917617.35</v>
      </c>
      <c r="AL1213" s="95">
        <v>40060.78</v>
      </c>
      <c r="AM1213" s="91">
        <v>0</v>
      </c>
      <c r="AN1213" s="95">
        <v>160408.09</v>
      </c>
      <c r="AO1213" s="95">
        <v>0</v>
      </c>
      <c r="AP1213" s="95">
        <v>25045.16</v>
      </c>
      <c r="AQ1213" s="95">
        <v>0</v>
      </c>
      <c r="AR1213" s="95">
        <v>0</v>
      </c>
      <c r="AS1213" s="95">
        <v>3516354.88</v>
      </c>
      <c r="AT1213" s="95">
        <v>1210903.3799999999</v>
      </c>
      <c r="AU1213" s="95">
        <v>67772</v>
      </c>
      <c r="AV1213" s="92">
        <v>45350</v>
      </c>
      <c r="AW1213" t="s">
        <v>1</v>
      </c>
      <c r="AX1213">
        <v>2024</v>
      </c>
      <c r="AY1213" t="s">
        <v>176</v>
      </c>
    </row>
    <row r="1214" spans="1:51" x14ac:dyDescent="0.25">
      <c r="A1214" s="93">
        <v>51</v>
      </c>
      <c r="B1214" s="94" t="s">
        <v>86</v>
      </c>
      <c r="C1214" s="95">
        <v>4148469.56</v>
      </c>
      <c r="D1214" s="95">
        <v>11926.91</v>
      </c>
      <c r="E1214" s="95">
        <v>0</v>
      </c>
      <c r="F1214" s="95">
        <v>0</v>
      </c>
      <c r="G1214" s="95">
        <v>0</v>
      </c>
      <c r="H1214" s="91">
        <v>0</v>
      </c>
      <c r="I1214" s="91">
        <v>0</v>
      </c>
      <c r="J1214" s="95">
        <v>3421.55</v>
      </c>
      <c r="K1214" s="95">
        <v>179588.4</v>
      </c>
      <c r="L1214" s="91">
        <v>0</v>
      </c>
      <c r="M1214" s="95">
        <v>545339.21</v>
      </c>
      <c r="N1214" s="95">
        <v>160789.42000000001</v>
      </c>
      <c r="O1214" s="95">
        <v>706128.63</v>
      </c>
      <c r="P1214" s="95">
        <v>72685.86</v>
      </c>
      <c r="Q1214" s="91">
        <v>0</v>
      </c>
      <c r="R1214" s="91">
        <v>0</v>
      </c>
      <c r="S1214" s="91">
        <v>0</v>
      </c>
      <c r="T1214" s="95">
        <v>973751.35</v>
      </c>
      <c r="U1214" s="95">
        <v>47425.11</v>
      </c>
      <c r="V1214" s="95">
        <v>1432.34</v>
      </c>
      <c r="W1214" s="95">
        <v>3493.74</v>
      </c>
      <c r="X1214" s="95">
        <v>0</v>
      </c>
      <c r="Y1214" s="95">
        <v>1881.42</v>
      </c>
      <c r="Z1214" s="95">
        <v>0</v>
      </c>
      <c r="AA1214" s="95">
        <v>0</v>
      </c>
      <c r="AB1214" s="95">
        <v>0</v>
      </c>
      <c r="AC1214" s="327">
        <v>637561.81000000006</v>
      </c>
      <c r="AD1214" s="95">
        <v>0</v>
      </c>
      <c r="AE1214" s="95">
        <v>24792.73</v>
      </c>
      <c r="AF1214" s="95">
        <v>0</v>
      </c>
      <c r="AG1214" s="95">
        <v>0</v>
      </c>
      <c r="AH1214" s="95">
        <v>1156.06</v>
      </c>
      <c r="AI1214" s="95">
        <v>0</v>
      </c>
      <c r="AJ1214" s="95">
        <v>0</v>
      </c>
      <c r="AK1214" s="95">
        <v>776819.51</v>
      </c>
      <c r="AL1214" s="95">
        <v>66170</v>
      </c>
      <c r="AM1214" s="91">
        <v>0</v>
      </c>
      <c r="AN1214" s="95">
        <v>213510.53</v>
      </c>
      <c r="AO1214" s="95">
        <v>0</v>
      </c>
      <c r="AP1214" s="95">
        <v>11130</v>
      </c>
      <c r="AQ1214" s="95">
        <v>0</v>
      </c>
      <c r="AR1214" s="95">
        <v>0</v>
      </c>
      <c r="AS1214" s="95">
        <v>717743.21000000008</v>
      </c>
      <c r="AT1214" s="95">
        <v>2456975</v>
      </c>
      <c r="AU1214" s="95">
        <v>1389344.96</v>
      </c>
      <c r="AV1214" s="92">
        <v>45350</v>
      </c>
      <c r="AW1214" t="s">
        <v>1</v>
      </c>
      <c r="AX1214">
        <v>2024</v>
      </c>
      <c r="AY1214" t="s">
        <v>179</v>
      </c>
    </row>
    <row r="1215" spans="1:51" x14ac:dyDescent="0.25">
      <c r="A1215" s="93">
        <v>117</v>
      </c>
      <c r="B1215" s="94" t="s">
        <v>87</v>
      </c>
      <c r="C1215" s="95">
        <v>186810390.97</v>
      </c>
      <c r="D1215" s="95">
        <v>251809.77000000002</v>
      </c>
      <c r="E1215" s="95">
        <v>0</v>
      </c>
      <c r="F1215" s="95">
        <v>0</v>
      </c>
      <c r="G1215" s="95">
        <v>195953.51</v>
      </c>
      <c r="H1215" s="91">
        <v>0</v>
      </c>
      <c r="I1215" s="91">
        <v>0</v>
      </c>
      <c r="J1215" s="95">
        <v>294354.92</v>
      </c>
      <c r="K1215" s="95">
        <v>954465.68</v>
      </c>
      <c r="L1215" s="91">
        <v>0</v>
      </c>
      <c r="M1215" s="95">
        <v>52866420.950000003</v>
      </c>
      <c r="N1215" s="95">
        <v>77203889.189999998</v>
      </c>
      <c r="O1215" s="95">
        <v>130070310.14</v>
      </c>
      <c r="P1215" s="95">
        <v>1194222.9700000002</v>
      </c>
      <c r="Q1215" s="91">
        <v>0</v>
      </c>
      <c r="R1215" s="91">
        <v>0</v>
      </c>
      <c r="S1215" s="91">
        <v>0</v>
      </c>
      <c r="T1215" s="95">
        <v>132961116.98999999</v>
      </c>
      <c r="U1215" s="95">
        <v>2871571</v>
      </c>
      <c r="V1215" s="95">
        <v>549197.63</v>
      </c>
      <c r="W1215" s="95">
        <v>344545.28000000003</v>
      </c>
      <c r="X1215" s="95">
        <v>244852.66</v>
      </c>
      <c r="Y1215" s="95">
        <v>2295736.11</v>
      </c>
      <c r="Z1215" s="95">
        <v>0</v>
      </c>
      <c r="AA1215" s="95">
        <v>0</v>
      </c>
      <c r="AB1215" s="95">
        <v>0</v>
      </c>
      <c r="AC1215" s="327">
        <v>19207666</v>
      </c>
      <c r="AD1215" s="95">
        <v>9606629.8000000007</v>
      </c>
      <c r="AE1215" s="95">
        <v>1734032.24</v>
      </c>
      <c r="AF1215" s="95">
        <v>0</v>
      </c>
      <c r="AG1215" s="95">
        <v>0</v>
      </c>
      <c r="AH1215" s="95">
        <v>0</v>
      </c>
      <c r="AI1215" s="95">
        <v>0</v>
      </c>
      <c r="AJ1215" s="95">
        <v>850935.82</v>
      </c>
      <c r="AK1215" s="95">
        <v>2260191.4300000002</v>
      </c>
      <c r="AL1215" s="95">
        <v>1324510.18</v>
      </c>
      <c r="AM1215" s="91">
        <v>0</v>
      </c>
      <c r="AN1215" s="95">
        <v>3633506.04</v>
      </c>
      <c r="AO1215" s="95">
        <v>0</v>
      </c>
      <c r="AP1215" s="95">
        <v>81306.62</v>
      </c>
      <c r="AQ1215" s="95">
        <v>0</v>
      </c>
      <c r="AR1215" s="95">
        <v>0</v>
      </c>
      <c r="AS1215" s="95">
        <v>37705166.540000007</v>
      </c>
      <c r="AT1215" s="95">
        <v>16144107.439999999</v>
      </c>
      <c r="AU1215" s="95">
        <v>8844593.1699999999</v>
      </c>
      <c r="AV1215" s="92">
        <v>45350</v>
      </c>
      <c r="AW1215" t="s">
        <v>1</v>
      </c>
      <c r="AX1215">
        <v>2024</v>
      </c>
      <c r="AY1215" t="s">
        <v>155</v>
      </c>
    </row>
    <row r="1216" spans="1:51" x14ac:dyDescent="0.25">
      <c r="A1216" s="93">
        <v>78</v>
      </c>
      <c r="B1216" s="94" t="s">
        <v>88</v>
      </c>
      <c r="C1216" s="95">
        <v>637201.74999999988</v>
      </c>
      <c r="D1216" s="95">
        <v>0</v>
      </c>
      <c r="E1216" s="95">
        <v>0</v>
      </c>
      <c r="F1216" s="95">
        <v>0</v>
      </c>
      <c r="G1216" s="95">
        <v>0</v>
      </c>
      <c r="H1216" s="91">
        <v>0</v>
      </c>
      <c r="I1216" s="91">
        <v>0</v>
      </c>
      <c r="J1216" s="95">
        <v>2329.33</v>
      </c>
      <c r="K1216" s="95">
        <v>11598.42</v>
      </c>
      <c r="L1216" s="91">
        <v>0</v>
      </c>
      <c r="M1216" s="95">
        <v>0</v>
      </c>
      <c r="N1216" s="95">
        <v>0</v>
      </c>
      <c r="O1216" s="95">
        <v>0</v>
      </c>
      <c r="P1216" s="95">
        <v>6795.07</v>
      </c>
      <c r="Q1216" s="91">
        <v>0</v>
      </c>
      <c r="R1216" s="91">
        <v>0</v>
      </c>
      <c r="S1216" s="91">
        <v>0</v>
      </c>
      <c r="T1216" s="95">
        <v>20722.82</v>
      </c>
      <c r="U1216" s="95">
        <v>2970.58</v>
      </c>
      <c r="V1216" s="95">
        <v>1786.54</v>
      </c>
      <c r="W1216" s="95">
        <v>0</v>
      </c>
      <c r="X1216" s="95">
        <v>0</v>
      </c>
      <c r="Y1216" s="95">
        <v>0</v>
      </c>
      <c r="Z1216" s="95">
        <v>0</v>
      </c>
      <c r="AA1216" s="95">
        <v>217848.91</v>
      </c>
      <c r="AB1216" s="95">
        <v>0</v>
      </c>
      <c r="AC1216" s="327">
        <v>90280.27</v>
      </c>
      <c r="AD1216" s="95">
        <v>0</v>
      </c>
      <c r="AE1216" s="95">
        <v>3930</v>
      </c>
      <c r="AF1216" s="95">
        <v>0</v>
      </c>
      <c r="AG1216" s="95">
        <v>0</v>
      </c>
      <c r="AH1216" s="95">
        <v>0</v>
      </c>
      <c r="AI1216" s="95">
        <v>0</v>
      </c>
      <c r="AJ1216" s="95">
        <v>0</v>
      </c>
      <c r="AK1216" s="95">
        <v>222650.72</v>
      </c>
      <c r="AL1216" s="95">
        <v>3666.91</v>
      </c>
      <c r="AM1216" s="91">
        <v>0</v>
      </c>
      <c r="AN1216" s="95">
        <v>17395</v>
      </c>
      <c r="AO1216" s="95">
        <v>0</v>
      </c>
      <c r="AP1216" s="95">
        <v>0</v>
      </c>
      <c r="AQ1216" s="95">
        <v>0</v>
      </c>
      <c r="AR1216" s="95">
        <v>0</v>
      </c>
      <c r="AS1216" s="95">
        <v>316816.3</v>
      </c>
      <c r="AT1216" s="95">
        <v>299662.63</v>
      </c>
      <c r="AU1216" s="95">
        <v>55950</v>
      </c>
      <c r="AV1216" s="92">
        <v>45350</v>
      </c>
      <c r="AW1216" t="s">
        <v>1</v>
      </c>
      <c r="AX1216">
        <v>2024</v>
      </c>
      <c r="AY1216" t="s">
        <v>185</v>
      </c>
    </row>
    <row r="1217" spans="1:51" x14ac:dyDescent="0.25">
      <c r="A1217" s="93">
        <v>80</v>
      </c>
      <c r="B1217" s="94" t="s">
        <v>89</v>
      </c>
      <c r="C1217" s="95">
        <v>284289333.21000004</v>
      </c>
      <c r="D1217" s="95">
        <v>313263.49</v>
      </c>
      <c r="E1217" s="95">
        <v>0</v>
      </c>
      <c r="F1217" s="95">
        <v>0</v>
      </c>
      <c r="G1217" s="95">
        <v>335880.64999999997</v>
      </c>
      <c r="H1217" s="91">
        <v>0</v>
      </c>
      <c r="I1217" s="91">
        <v>0</v>
      </c>
      <c r="J1217" s="95">
        <v>317389.68</v>
      </c>
      <c r="K1217" s="95">
        <v>1465855.53</v>
      </c>
      <c r="L1217" s="91">
        <v>0</v>
      </c>
      <c r="M1217" s="95">
        <v>62592319.799999997</v>
      </c>
      <c r="N1217" s="95">
        <v>132222684.47000001</v>
      </c>
      <c r="O1217" s="95">
        <v>194815004.27000001</v>
      </c>
      <c r="P1217" s="95">
        <v>3669447.65</v>
      </c>
      <c r="Q1217" s="91">
        <v>0</v>
      </c>
      <c r="R1217" s="91">
        <v>0</v>
      </c>
      <c r="S1217" s="91">
        <v>0</v>
      </c>
      <c r="T1217" s="95">
        <v>200916841.27000001</v>
      </c>
      <c r="U1217" s="95">
        <v>3543273.47</v>
      </c>
      <c r="V1217" s="95">
        <v>881468.45</v>
      </c>
      <c r="W1217" s="95">
        <v>778746.4</v>
      </c>
      <c r="X1217" s="95">
        <v>2308206.54</v>
      </c>
      <c r="Y1217" s="95">
        <v>1619567.8</v>
      </c>
      <c r="Z1217" s="95">
        <v>0</v>
      </c>
      <c r="AA1217" s="95">
        <v>0</v>
      </c>
      <c r="AB1217" s="95">
        <v>0</v>
      </c>
      <c r="AC1217" s="327">
        <v>26280872.25</v>
      </c>
      <c r="AD1217" s="95">
        <v>8057938.7800000003</v>
      </c>
      <c r="AE1217" s="95">
        <v>154652.93</v>
      </c>
      <c r="AF1217" s="95">
        <v>0</v>
      </c>
      <c r="AG1217" s="95">
        <v>0</v>
      </c>
      <c r="AH1217" s="95">
        <v>0</v>
      </c>
      <c r="AI1217" s="95">
        <v>0</v>
      </c>
      <c r="AJ1217" s="95">
        <v>8865835.9000000004</v>
      </c>
      <c r="AK1217" s="95">
        <v>3306603.3299999996</v>
      </c>
      <c r="AL1217" s="95">
        <v>2532092.6800000002</v>
      </c>
      <c r="AM1217" s="91">
        <v>0</v>
      </c>
      <c r="AN1217" s="95">
        <v>5504955.4100000001</v>
      </c>
      <c r="AO1217" s="95">
        <v>0</v>
      </c>
      <c r="AP1217" s="95">
        <v>1486080.74</v>
      </c>
      <c r="AQ1217" s="95">
        <v>0</v>
      </c>
      <c r="AR1217" s="95">
        <v>0</v>
      </c>
      <c r="AS1217" s="95">
        <v>52490562.519999996</v>
      </c>
      <c r="AT1217" s="95">
        <v>30881929.419999998</v>
      </c>
      <c r="AU1217" s="95">
        <v>18052197.260000002</v>
      </c>
      <c r="AV1217" s="92">
        <v>45350</v>
      </c>
      <c r="AW1217" t="s">
        <v>1</v>
      </c>
      <c r="AX1217">
        <v>2024</v>
      </c>
      <c r="AY1217" t="s">
        <v>288</v>
      </c>
    </row>
    <row r="1218" spans="1:51" x14ac:dyDescent="0.25">
      <c r="A1218" s="93">
        <v>2</v>
      </c>
      <c r="B1218" s="94" t="s">
        <v>90</v>
      </c>
      <c r="C1218" s="95">
        <v>76731914.399999991</v>
      </c>
      <c r="D1218" s="95">
        <v>919.46</v>
      </c>
      <c r="E1218" s="95">
        <v>0</v>
      </c>
      <c r="F1218" s="95">
        <v>0</v>
      </c>
      <c r="G1218" s="95">
        <v>0</v>
      </c>
      <c r="H1218" s="91">
        <v>0</v>
      </c>
      <c r="I1218" s="91">
        <v>0</v>
      </c>
      <c r="J1218" s="95">
        <v>573.23</v>
      </c>
      <c r="K1218" s="95">
        <v>0</v>
      </c>
      <c r="L1218" s="91">
        <v>0</v>
      </c>
      <c r="M1218" s="95">
        <v>10430.879999999999</v>
      </c>
      <c r="N1218" s="95">
        <v>4249900.95</v>
      </c>
      <c r="O1218" s="95">
        <v>4260331.83</v>
      </c>
      <c r="P1218" s="95">
        <v>2908413.8299999996</v>
      </c>
      <c r="Q1218" s="91">
        <v>0</v>
      </c>
      <c r="R1218" s="91">
        <v>0</v>
      </c>
      <c r="S1218" s="91">
        <v>0</v>
      </c>
      <c r="T1218" s="95">
        <v>7170238.3499999996</v>
      </c>
      <c r="U1218" s="95">
        <v>7222.08</v>
      </c>
      <c r="V1218" s="95">
        <v>0</v>
      </c>
      <c r="W1218" s="95">
        <v>0</v>
      </c>
      <c r="X1218" s="95">
        <v>0</v>
      </c>
      <c r="Y1218" s="95">
        <v>0</v>
      </c>
      <c r="Z1218" s="95">
        <v>0</v>
      </c>
      <c r="AA1218" s="95">
        <v>9282006.6999999993</v>
      </c>
      <c r="AB1218" s="95">
        <v>0</v>
      </c>
      <c r="AC1218" s="327">
        <v>11700643.689999999</v>
      </c>
      <c r="AD1218" s="95">
        <v>0</v>
      </c>
      <c r="AE1218" s="95">
        <v>0</v>
      </c>
      <c r="AF1218" s="95">
        <v>0</v>
      </c>
      <c r="AG1218" s="95">
        <v>0</v>
      </c>
      <c r="AH1218" s="95">
        <v>0</v>
      </c>
      <c r="AI1218" s="95">
        <v>0</v>
      </c>
      <c r="AJ1218" s="95">
        <v>44099493.149999999</v>
      </c>
      <c r="AK1218" s="95">
        <v>2810907.42</v>
      </c>
      <c r="AL1218" s="95">
        <v>0</v>
      </c>
      <c r="AM1218" s="91">
        <v>0</v>
      </c>
      <c r="AN1218" s="95">
        <v>84392.79</v>
      </c>
      <c r="AO1218" s="95">
        <v>0</v>
      </c>
      <c r="AP1218" s="95">
        <v>1342273.77</v>
      </c>
      <c r="AQ1218" s="95">
        <v>0</v>
      </c>
      <c r="AR1218" s="95">
        <v>0</v>
      </c>
      <c r="AS1218" s="95">
        <v>65089365.619999997</v>
      </c>
      <c r="AT1218" s="95">
        <v>4472310.43</v>
      </c>
      <c r="AU1218" s="95">
        <v>234736.45</v>
      </c>
      <c r="AV1218" s="92">
        <v>45350</v>
      </c>
      <c r="AW1218" t="s">
        <v>1</v>
      </c>
      <c r="AX1218">
        <v>2024</v>
      </c>
      <c r="AY1218" t="s">
        <v>168</v>
      </c>
    </row>
    <row r="1219" spans="1:51" x14ac:dyDescent="0.25">
      <c r="A1219" s="93">
        <v>115</v>
      </c>
      <c r="B1219" s="90" t="s">
        <v>290</v>
      </c>
      <c r="C1219" s="95">
        <v>216074.42</v>
      </c>
      <c r="D1219" s="95">
        <v>9897.9</v>
      </c>
      <c r="E1219" s="95">
        <v>0</v>
      </c>
      <c r="F1219" s="95">
        <v>0</v>
      </c>
      <c r="G1219" s="95">
        <v>0</v>
      </c>
      <c r="H1219" s="91">
        <v>0</v>
      </c>
      <c r="I1219" s="91">
        <v>0</v>
      </c>
      <c r="J1219" s="95">
        <v>0</v>
      </c>
      <c r="K1219" s="95">
        <v>0</v>
      </c>
      <c r="L1219" s="91">
        <v>0</v>
      </c>
      <c r="M1219" s="95">
        <v>0</v>
      </c>
      <c r="N1219" s="95">
        <v>0</v>
      </c>
      <c r="O1219" s="95">
        <v>0</v>
      </c>
      <c r="P1219" s="95">
        <v>0</v>
      </c>
      <c r="Q1219" s="91">
        <v>0</v>
      </c>
      <c r="R1219" s="91">
        <v>0</v>
      </c>
      <c r="S1219" s="91">
        <v>0</v>
      </c>
      <c r="T1219" s="95">
        <v>9897.9</v>
      </c>
      <c r="U1219" s="95">
        <v>141779.41</v>
      </c>
      <c r="V1219" s="95">
        <v>64397.11</v>
      </c>
      <c r="W1219" s="95">
        <v>0</v>
      </c>
      <c r="X1219" s="95">
        <v>0</v>
      </c>
      <c r="Y1219" s="95">
        <v>0</v>
      </c>
      <c r="Z1219" s="95">
        <v>0</v>
      </c>
      <c r="AA1219" s="95">
        <v>0</v>
      </c>
      <c r="AB1219" s="95">
        <v>0</v>
      </c>
      <c r="AC1219" s="327">
        <v>0</v>
      </c>
      <c r="AD1219" s="95">
        <v>0</v>
      </c>
      <c r="AE1219" s="95">
        <v>0</v>
      </c>
      <c r="AF1219" s="95">
        <v>0</v>
      </c>
      <c r="AG1219" s="95">
        <v>0</v>
      </c>
      <c r="AH1219" s="95">
        <v>0</v>
      </c>
      <c r="AI1219" s="95">
        <v>0</v>
      </c>
      <c r="AJ1219" s="95">
        <v>0</v>
      </c>
      <c r="AK1219" s="95">
        <v>0</v>
      </c>
      <c r="AL1219" s="95">
        <v>0</v>
      </c>
      <c r="AM1219" s="91">
        <v>0</v>
      </c>
      <c r="AN1219" s="95">
        <v>0</v>
      </c>
      <c r="AO1219" s="95">
        <v>0</v>
      </c>
      <c r="AP1219" s="95">
        <v>0</v>
      </c>
      <c r="AQ1219" s="95">
        <v>0</v>
      </c>
      <c r="AR1219" s="95">
        <v>0</v>
      </c>
      <c r="AS1219" s="95">
        <v>206176.52000000002</v>
      </c>
      <c r="AT1219" s="95">
        <v>0</v>
      </c>
      <c r="AU1219" s="95">
        <v>0</v>
      </c>
      <c r="AV1219" s="92">
        <v>45350</v>
      </c>
      <c r="AW1219" t="s">
        <v>1</v>
      </c>
      <c r="AX1219">
        <v>2024</v>
      </c>
      <c r="AY1219" t="s">
        <v>291</v>
      </c>
    </row>
    <row r="1220" spans="1:51" x14ac:dyDescent="0.25">
      <c r="A1220" s="93">
        <v>106</v>
      </c>
      <c r="B1220" s="94" t="s">
        <v>92</v>
      </c>
      <c r="C1220" s="95">
        <v>16964658.32</v>
      </c>
      <c r="D1220" s="95">
        <v>0</v>
      </c>
      <c r="E1220" s="95">
        <v>0</v>
      </c>
      <c r="F1220" s="95">
        <v>0</v>
      </c>
      <c r="G1220" s="95">
        <v>0</v>
      </c>
      <c r="H1220" s="91">
        <v>0</v>
      </c>
      <c r="I1220" s="91">
        <v>0</v>
      </c>
      <c r="J1220" s="95">
        <v>191859.31</v>
      </c>
      <c r="K1220" s="95">
        <v>-1764.23</v>
      </c>
      <c r="L1220" s="91">
        <v>0</v>
      </c>
      <c r="M1220" s="95">
        <v>0</v>
      </c>
      <c r="N1220" s="95">
        <v>0</v>
      </c>
      <c r="O1220" s="95">
        <v>0</v>
      </c>
      <c r="P1220" s="95">
        <v>65692.27</v>
      </c>
      <c r="Q1220" s="91">
        <v>0</v>
      </c>
      <c r="R1220" s="91">
        <v>0</v>
      </c>
      <c r="S1220" s="91">
        <v>0</v>
      </c>
      <c r="T1220" s="95">
        <v>255787.34999999998</v>
      </c>
      <c r="U1220" s="95">
        <v>77545.789999999994</v>
      </c>
      <c r="V1220" s="95">
        <v>13311.72</v>
      </c>
      <c r="W1220" s="95">
        <v>9169.9599999999991</v>
      </c>
      <c r="X1220" s="95">
        <v>0</v>
      </c>
      <c r="Y1220" s="95">
        <v>191139.44</v>
      </c>
      <c r="Z1220" s="95">
        <v>0</v>
      </c>
      <c r="AA1220" s="95">
        <v>3567544.09</v>
      </c>
      <c r="AB1220" s="95">
        <v>0</v>
      </c>
      <c r="AC1220" s="327">
        <v>3046685.35</v>
      </c>
      <c r="AD1220" s="95">
        <v>0</v>
      </c>
      <c r="AE1220" s="95">
        <v>10521.6</v>
      </c>
      <c r="AF1220" s="95">
        <v>0</v>
      </c>
      <c r="AG1220" s="95">
        <v>0</v>
      </c>
      <c r="AH1220" s="95">
        <v>0</v>
      </c>
      <c r="AI1220" s="95">
        <v>0</v>
      </c>
      <c r="AJ1220" s="95">
        <v>183864.03</v>
      </c>
      <c r="AK1220" s="95">
        <v>2135720.33</v>
      </c>
      <c r="AL1220" s="95">
        <v>294935.01</v>
      </c>
      <c r="AM1220" s="91">
        <v>0</v>
      </c>
      <c r="AN1220" s="95">
        <v>668369.23</v>
      </c>
      <c r="AO1220" s="95">
        <v>0</v>
      </c>
      <c r="AP1220" s="95">
        <v>34887.26</v>
      </c>
      <c r="AQ1220" s="95">
        <v>0</v>
      </c>
      <c r="AR1220" s="95">
        <v>0</v>
      </c>
      <c r="AS1220" s="95">
        <v>7099781.9799999995</v>
      </c>
      <c r="AT1220" s="95">
        <v>9609088.9900000002</v>
      </c>
      <c r="AU1220" s="95">
        <v>6475177.1600000001</v>
      </c>
      <c r="AV1220" s="92">
        <v>45350</v>
      </c>
      <c r="AW1220" t="s">
        <v>1</v>
      </c>
      <c r="AX1220">
        <v>2024</v>
      </c>
      <c r="AY1220" t="s">
        <v>172</v>
      </c>
    </row>
    <row r="1221" spans="1:51" x14ac:dyDescent="0.25">
      <c r="A1221" s="93">
        <v>118</v>
      </c>
      <c r="B1221" s="94" t="s">
        <v>93</v>
      </c>
      <c r="C1221" s="95">
        <v>41573352.869999997</v>
      </c>
      <c r="D1221" s="95">
        <v>11122.74</v>
      </c>
      <c r="E1221" s="95">
        <v>0</v>
      </c>
      <c r="F1221" s="95">
        <v>0</v>
      </c>
      <c r="G1221" s="95">
        <v>59442.8</v>
      </c>
      <c r="H1221" s="91">
        <v>0</v>
      </c>
      <c r="I1221" s="91">
        <v>0</v>
      </c>
      <c r="J1221" s="95">
        <v>136485.42000000001</v>
      </c>
      <c r="K1221" s="95">
        <v>1360001.06</v>
      </c>
      <c r="L1221" s="91">
        <v>0</v>
      </c>
      <c r="M1221" s="95">
        <v>20090355.969999999</v>
      </c>
      <c r="N1221" s="95">
        <v>11690690.959999999</v>
      </c>
      <c r="O1221" s="95">
        <v>31781046.93</v>
      </c>
      <c r="P1221" s="95">
        <v>290545.71999999997</v>
      </c>
      <c r="Q1221" s="91">
        <v>0</v>
      </c>
      <c r="R1221" s="91">
        <v>0</v>
      </c>
      <c r="S1221" s="91">
        <v>0</v>
      </c>
      <c r="T1221" s="95">
        <v>33638644.669999994</v>
      </c>
      <c r="U1221" s="95">
        <v>18958.91</v>
      </c>
      <c r="V1221" s="95">
        <v>12700.42</v>
      </c>
      <c r="W1221" s="95">
        <v>0</v>
      </c>
      <c r="X1221" s="95">
        <v>0</v>
      </c>
      <c r="Y1221" s="95">
        <v>189900.37</v>
      </c>
      <c r="Z1221" s="95">
        <v>0</v>
      </c>
      <c r="AA1221" s="95">
        <v>0</v>
      </c>
      <c r="AB1221" s="95">
        <v>0</v>
      </c>
      <c r="AC1221" s="327">
        <v>0</v>
      </c>
      <c r="AD1221" s="95">
        <v>0</v>
      </c>
      <c r="AE1221" s="95">
        <v>0</v>
      </c>
      <c r="AF1221" s="95">
        <v>0</v>
      </c>
      <c r="AG1221" s="95">
        <v>0</v>
      </c>
      <c r="AH1221" s="95">
        <v>0</v>
      </c>
      <c r="AI1221" s="95">
        <v>0</v>
      </c>
      <c r="AJ1221" s="95">
        <v>0</v>
      </c>
      <c r="AK1221" s="95">
        <v>0</v>
      </c>
      <c r="AL1221" s="95">
        <v>98235.13</v>
      </c>
      <c r="AM1221" s="91">
        <v>0</v>
      </c>
      <c r="AN1221" s="95">
        <v>340028.41</v>
      </c>
      <c r="AO1221" s="95">
        <v>0</v>
      </c>
      <c r="AP1221" s="95">
        <v>14204.98</v>
      </c>
      <c r="AQ1221" s="95">
        <v>0</v>
      </c>
      <c r="AR1221" s="95">
        <v>0</v>
      </c>
      <c r="AS1221" s="95">
        <v>221559.7</v>
      </c>
      <c r="AT1221" s="95">
        <v>7713148.5000000009</v>
      </c>
      <c r="AU1221" s="95">
        <v>7260679.9800000004</v>
      </c>
      <c r="AV1221" s="92">
        <v>45350</v>
      </c>
      <c r="AW1221" t="s">
        <v>1</v>
      </c>
      <c r="AX1221">
        <v>2024</v>
      </c>
      <c r="AY1221" t="s">
        <v>162</v>
      </c>
    </row>
    <row r="1222" spans="1:51" x14ac:dyDescent="0.25">
      <c r="A1222" s="93">
        <v>29</v>
      </c>
      <c r="B1222" s="94" t="s">
        <v>94</v>
      </c>
      <c r="C1222" s="95">
        <v>131453384.72000001</v>
      </c>
      <c r="D1222" s="95">
        <v>161689.45000000001</v>
      </c>
      <c r="E1222" s="95">
        <v>0</v>
      </c>
      <c r="F1222" s="95">
        <v>0</v>
      </c>
      <c r="G1222" s="95">
        <v>87493.82</v>
      </c>
      <c r="H1222" s="91">
        <v>0</v>
      </c>
      <c r="I1222" s="91">
        <v>0</v>
      </c>
      <c r="J1222" s="95">
        <v>0</v>
      </c>
      <c r="K1222" s="95">
        <v>29184.14</v>
      </c>
      <c r="L1222" s="91">
        <v>0</v>
      </c>
      <c r="M1222" s="95">
        <v>11991673.040000001</v>
      </c>
      <c r="N1222" s="95">
        <v>40315498.860000007</v>
      </c>
      <c r="O1222" s="95">
        <v>52307171.900000006</v>
      </c>
      <c r="P1222" s="95">
        <v>112255.7</v>
      </c>
      <c r="Q1222" s="91">
        <v>0</v>
      </c>
      <c r="R1222" s="91">
        <v>0</v>
      </c>
      <c r="S1222" s="91">
        <v>0</v>
      </c>
      <c r="T1222" s="95">
        <v>52697795.010000005</v>
      </c>
      <c r="U1222" s="95">
        <v>26951371.800000001</v>
      </c>
      <c r="V1222" s="95">
        <v>16295668.129999999</v>
      </c>
      <c r="W1222" s="95">
        <v>689190</v>
      </c>
      <c r="X1222" s="95">
        <v>13294282.49</v>
      </c>
      <c r="Y1222" s="95">
        <v>5624798.0300000003</v>
      </c>
      <c r="Z1222" s="95">
        <v>0</v>
      </c>
      <c r="AA1222" s="95">
        <v>0</v>
      </c>
      <c r="AB1222" s="95">
        <v>1021245.11</v>
      </c>
      <c r="AC1222" s="327">
        <v>63663.99</v>
      </c>
      <c r="AD1222" s="95">
        <v>0</v>
      </c>
      <c r="AE1222" s="95">
        <v>380639.09</v>
      </c>
      <c r="AF1222" s="95">
        <v>0</v>
      </c>
      <c r="AG1222" s="95">
        <v>0</v>
      </c>
      <c r="AH1222" s="95">
        <v>0</v>
      </c>
      <c r="AI1222" s="95">
        <v>0</v>
      </c>
      <c r="AJ1222" s="95">
        <v>3403107.33</v>
      </c>
      <c r="AK1222" s="95">
        <v>25162.65</v>
      </c>
      <c r="AL1222" s="95">
        <v>42783.360000000001</v>
      </c>
      <c r="AM1222" s="91">
        <v>0</v>
      </c>
      <c r="AN1222" s="95">
        <v>2928237.22</v>
      </c>
      <c r="AO1222" s="95">
        <v>0</v>
      </c>
      <c r="AP1222" s="95">
        <v>7480134.2699999996</v>
      </c>
      <c r="AQ1222" s="95">
        <v>555306.23999999999</v>
      </c>
      <c r="AR1222" s="95">
        <v>0</v>
      </c>
      <c r="AS1222" s="95">
        <v>67723965.970000014</v>
      </c>
      <c r="AT1222" s="95">
        <v>11031623.74</v>
      </c>
      <c r="AU1222" s="95">
        <v>0</v>
      </c>
      <c r="AV1222" s="92">
        <v>45350</v>
      </c>
      <c r="AW1222" t="s">
        <v>1</v>
      </c>
      <c r="AX1222">
        <v>2024</v>
      </c>
      <c r="AY1222" t="s">
        <v>156</v>
      </c>
    </row>
    <row r="1223" spans="1:51" x14ac:dyDescent="0.25">
      <c r="A1223" s="93">
        <v>111</v>
      </c>
      <c r="B1223" s="94" t="s">
        <v>95</v>
      </c>
      <c r="C1223" s="95">
        <v>3301240.2</v>
      </c>
      <c r="D1223" s="95">
        <v>13518</v>
      </c>
      <c r="E1223" s="95">
        <v>0</v>
      </c>
      <c r="F1223" s="95">
        <v>0</v>
      </c>
      <c r="G1223" s="95">
        <v>0</v>
      </c>
      <c r="H1223" s="91">
        <v>0</v>
      </c>
      <c r="I1223" s="91">
        <v>0</v>
      </c>
      <c r="J1223" s="95">
        <v>1752.66</v>
      </c>
      <c r="K1223" s="95">
        <v>0</v>
      </c>
      <c r="L1223" s="91">
        <v>0</v>
      </c>
      <c r="M1223" s="95">
        <v>0</v>
      </c>
      <c r="N1223" s="95">
        <v>0</v>
      </c>
      <c r="O1223" s="95">
        <v>0</v>
      </c>
      <c r="P1223" s="95">
        <v>32312.58</v>
      </c>
      <c r="Q1223" s="91">
        <v>0</v>
      </c>
      <c r="R1223" s="91">
        <v>0</v>
      </c>
      <c r="S1223" s="91">
        <v>0</v>
      </c>
      <c r="T1223" s="95">
        <v>47583.240000000005</v>
      </c>
      <c r="U1223" s="95">
        <v>1449242.92</v>
      </c>
      <c r="V1223" s="95">
        <v>0</v>
      </c>
      <c r="W1223" s="95">
        <v>0</v>
      </c>
      <c r="X1223" s="95">
        <v>0</v>
      </c>
      <c r="Y1223" s="95">
        <v>0</v>
      </c>
      <c r="Z1223" s="95">
        <v>0</v>
      </c>
      <c r="AA1223" s="95">
        <v>0</v>
      </c>
      <c r="AB1223" s="95">
        <v>0</v>
      </c>
      <c r="AC1223" s="327">
        <v>399135.38</v>
      </c>
      <c r="AD1223" s="95">
        <v>143688.18</v>
      </c>
      <c r="AE1223" s="95">
        <v>0</v>
      </c>
      <c r="AF1223" s="95">
        <v>0</v>
      </c>
      <c r="AG1223" s="95">
        <v>0</v>
      </c>
      <c r="AH1223" s="95">
        <v>0</v>
      </c>
      <c r="AI1223" s="95">
        <v>0</v>
      </c>
      <c r="AJ1223" s="95">
        <v>136466.12</v>
      </c>
      <c r="AK1223" s="95">
        <v>36125.629999999997</v>
      </c>
      <c r="AL1223" s="95">
        <v>0</v>
      </c>
      <c r="AM1223" s="91">
        <v>0</v>
      </c>
      <c r="AN1223" s="95">
        <v>47622.86</v>
      </c>
      <c r="AO1223" s="95">
        <v>16702.560000000001</v>
      </c>
      <c r="AP1223" s="95">
        <v>16260</v>
      </c>
      <c r="AQ1223" s="95">
        <v>0</v>
      </c>
      <c r="AR1223" s="95">
        <v>0</v>
      </c>
      <c r="AS1223" s="95">
        <v>2128532.5999999996</v>
      </c>
      <c r="AT1223" s="95">
        <v>1125124.3600000001</v>
      </c>
      <c r="AU1223" s="95">
        <v>1008413.31</v>
      </c>
      <c r="AV1223" s="92">
        <v>45350</v>
      </c>
      <c r="AW1223" t="s">
        <v>1</v>
      </c>
      <c r="AX1223">
        <v>2024</v>
      </c>
      <c r="AY1223" t="s">
        <v>182</v>
      </c>
    </row>
    <row r="1224" spans="1:51" x14ac:dyDescent="0.25">
      <c r="A1224" s="93">
        <v>83</v>
      </c>
      <c r="B1224" s="94" t="s">
        <v>96</v>
      </c>
      <c r="C1224" s="95">
        <v>127124714.17</v>
      </c>
      <c r="D1224" s="95">
        <v>473568.88</v>
      </c>
      <c r="E1224" s="95">
        <v>0</v>
      </c>
      <c r="F1224" s="95">
        <v>0</v>
      </c>
      <c r="G1224" s="95">
        <v>14632.8</v>
      </c>
      <c r="H1224" s="91">
        <v>0</v>
      </c>
      <c r="I1224" s="91">
        <v>0</v>
      </c>
      <c r="J1224" s="95">
        <v>3956800.77</v>
      </c>
      <c r="K1224" s="95">
        <v>456263.91</v>
      </c>
      <c r="L1224" s="91">
        <v>0</v>
      </c>
      <c r="M1224" s="95">
        <v>45371227.939999998</v>
      </c>
      <c r="N1224" s="95">
        <v>16828603.780000001</v>
      </c>
      <c r="O1224" s="95">
        <v>62199831.719999999</v>
      </c>
      <c r="P1224" s="95">
        <v>3727236.8699999996</v>
      </c>
      <c r="Q1224" s="91">
        <v>0</v>
      </c>
      <c r="R1224" s="91">
        <v>0</v>
      </c>
      <c r="S1224" s="91">
        <v>0</v>
      </c>
      <c r="T1224" s="95">
        <v>70828334.950000003</v>
      </c>
      <c r="U1224" s="95">
        <v>8302885.7300000004</v>
      </c>
      <c r="V1224" s="95">
        <v>204189.6</v>
      </c>
      <c r="W1224" s="95">
        <v>167503.09</v>
      </c>
      <c r="X1224" s="95">
        <v>156339.53</v>
      </c>
      <c r="Y1224" s="95">
        <v>25198.35</v>
      </c>
      <c r="Z1224" s="95">
        <v>0</v>
      </c>
      <c r="AA1224" s="95">
        <v>91700.19</v>
      </c>
      <c r="AB1224" s="95">
        <v>0</v>
      </c>
      <c r="AC1224" s="327">
        <v>32390900.890000001</v>
      </c>
      <c r="AD1224" s="95">
        <v>5125512.6100000003</v>
      </c>
      <c r="AE1224" s="95">
        <v>-35328.229999999996</v>
      </c>
      <c r="AF1224" s="95">
        <v>0</v>
      </c>
      <c r="AG1224" s="95">
        <v>0</v>
      </c>
      <c r="AH1224" s="95">
        <v>0</v>
      </c>
      <c r="AI1224" s="95">
        <v>0</v>
      </c>
      <c r="AJ1224" s="95">
        <v>66957.36</v>
      </c>
      <c r="AK1224" s="95">
        <v>4350976.4400000004</v>
      </c>
      <c r="AL1224" s="95">
        <v>793839.59</v>
      </c>
      <c r="AM1224" s="91">
        <v>0</v>
      </c>
      <c r="AN1224" s="95">
        <v>2598494.6</v>
      </c>
      <c r="AO1224" s="95">
        <v>0</v>
      </c>
      <c r="AP1224" s="95">
        <v>177397.06</v>
      </c>
      <c r="AQ1224" s="95">
        <v>0</v>
      </c>
      <c r="AR1224" s="95">
        <v>0</v>
      </c>
      <c r="AS1224" s="95">
        <v>46495859.119999997</v>
      </c>
      <c r="AT1224" s="95">
        <v>9800520.1000000015</v>
      </c>
      <c r="AU1224" s="95">
        <v>1879812.41</v>
      </c>
      <c r="AV1224" s="92">
        <v>45350</v>
      </c>
      <c r="AW1224" t="s">
        <v>1</v>
      </c>
      <c r="AX1224">
        <v>2024</v>
      </c>
      <c r="AY1224" t="s">
        <v>158</v>
      </c>
    </row>
    <row r="1225" spans="1:51" x14ac:dyDescent="0.25">
      <c r="A1225" s="93">
        <v>40</v>
      </c>
      <c r="B1225" s="94" t="s">
        <v>97</v>
      </c>
      <c r="C1225" s="95">
        <v>5767440.830000001</v>
      </c>
      <c r="D1225" s="95">
        <v>0</v>
      </c>
      <c r="E1225" s="95">
        <v>0</v>
      </c>
      <c r="F1225" s="95">
        <v>0</v>
      </c>
      <c r="G1225" s="95">
        <v>0</v>
      </c>
      <c r="H1225" s="91">
        <v>0</v>
      </c>
      <c r="I1225" s="91">
        <v>0</v>
      </c>
      <c r="J1225" s="95">
        <v>1545.3</v>
      </c>
      <c r="K1225" s="95">
        <v>15352.63</v>
      </c>
      <c r="L1225" s="91">
        <v>0</v>
      </c>
      <c r="M1225" s="95">
        <v>1095567.27</v>
      </c>
      <c r="N1225" s="95">
        <v>13192.83</v>
      </c>
      <c r="O1225" s="95">
        <v>1108760.1000000001</v>
      </c>
      <c r="P1225" s="95">
        <v>12961.25</v>
      </c>
      <c r="Q1225" s="91">
        <v>0</v>
      </c>
      <c r="R1225" s="91">
        <v>0</v>
      </c>
      <c r="S1225" s="91">
        <v>0</v>
      </c>
      <c r="T1225" s="95">
        <v>1138619.28</v>
      </c>
      <c r="U1225" s="95">
        <v>61625.83</v>
      </c>
      <c r="V1225" s="95">
        <v>12654.74</v>
      </c>
      <c r="W1225" s="95">
        <v>1933.65</v>
      </c>
      <c r="X1225" s="95">
        <v>2789</v>
      </c>
      <c r="Y1225" s="95">
        <v>122.96</v>
      </c>
      <c r="Z1225" s="95">
        <v>0</v>
      </c>
      <c r="AA1225" s="95">
        <v>5405.22</v>
      </c>
      <c r="AB1225" s="95">
        <v>0</v>
      </c>
      <c r="AC1225" s="327">
        <v>469843.46</v>
      </c>
      <c r="AD1225" s="95">
        <v>2834785.45</v>
      </c>
      <c r="AE1225" s="95">
        <v>125403.7</v>
      </c>
      <c r="AF1225" s="95">
        <v>0</v>
      </c>
      <c r="AG1225" s="95">
        <v>0</v>
      </c>
      <c r="AH1225" s="95">
        <v>0</v>
      </c>
      <c r="AI1225" s="95">
        <v>0</v>
      </c>
      <c r="AJ1225" s="95">
        <v>19507.47</v>
      </c>
      <c r="AK1225" s="95">
        <v>425807.27</v>
      </c>
      <c r="AL1225" s="95">
        <v>31451</v>
      </c>
      <c r="AM1225" s="91">
        <v>0</v>
      </c>
      <c r="AN1225" s="95">
        <v>174017.19</v>
      </c>
      <c r="AO1225" s="95">
        <v>0</v>
      </c>
      <c r="AP1225" s="95">
        <v>25379.97</v>
      </c>
      <c r="AQ1225" s="95">
        <v>0</v>
      </c>
      <c r="AR1225" s="95">
        <v>0</v>
      </c>
      <c r="AS1225" s="95">
        <v>3534071.4800000004</v>
      </c>
      <c r="AT1225" s="95">
        <v>1094750.07</v>
      </c>
      <c r="AU1225" s="95">
        <v>438094.64</v>
      </c>
      <c r="AV1225" s="92">
        <v>45350</v>
      </c>
      <c r="AW1225" t="s">
        <v>1</v>
      </c>
      <c r="AX1225">
        <v>2024</v>
      </c>
      <c r="AY1225" t="s">
        <v>166</v>
      </c>
    </row>
    <row r="1226" spans="1:51" x14ac:dyDescent="0.25">
      <c r="A1226" s="93">
        <v>24</v>
      </c>
      <c r="B1226" s="94" t="s">
        <v>98</v>
      </c>
      <c r="C1226" s="95">
        <v>36210683.710000001</v>
      </c>
      <c r="D1226" s="95">
        <v>1551078.87</v>
      </c>
      <c r="E1226" s="95">
        <v>0</v>
      </c>
      <c r="F1226" s="95">
        <v>0</v>
      </c>
      <c r="G1226" s="95">
        <v>4965729.08</v>
      </c>
      <c r="H1226" s="91">
        <v>0</v>
      </c>
      <c r="I1226" s="91">
        <v>0</v>
      </c>
      <c r="J1226" s="95">
        <v>688085.25</v>
      </c>
      <c r="K1226" s="95">
        <v>710608.65</v>
      </c>
      <c r="L1226" s="91">
        <v>0</v>
      </c>
      <c r="M1226" s="95">
        <v>34645.72</v>
      </c>
      <c r="N1226" s="95">
        <v>17573524.120000001</v>
      </c>
      <c r="O1226" s="95">
        <v>17608169.84</v>
      </c>
      <c r="P1226" s="95">
        <v>269365.8</v>
      </c>
      <c r="Q1226" s="91">
        <v>0</v>
      </c>
      <c r="R1226" s="91">
        <v>0</v>
      </c>
      <c r="S1226" s="91">
        <v>0</v>
      </c>
      <c r="T1226" s="95">
        <v>25793037.490000002</v>
      </c>
      <c r="U1226" s="95">
        <v>665119.16</v>
      </c>
      <c r="V1226" s="95">
        <v>1585.95</v>
      </c>
      <c r="W1226" s="95">
        <v>0</v>
      </c>
      <c r="X1226" s="95">
        <v>0</v>
      </c>
      <c r="Y1226" s="95">
        <v>0</v>
      </c>
      <c r="Z1226" s="95">
        <v>0</v>
      </c>
      <c r="AA1226" s="95">
        <v>55557.45</v>
      </c>
      <c r="AB1226" s="95">
        <v>0</v>
      </c>
      <c r="AC1226" s="327">
        <v>5356937.8199999994</v>
      </c>
      <c r="AD1226" s="95">
        <v>1301531.52</v>
      </c>
      <c r="AE1226" s="95">
        <v>190666.77</v>
      </c>
      <c r="AF1226" s="95">
        <v>0</v>
      </c>
      <c r="AG1226" s="95">
        <v>0</v>
      </c>
      <c r="AH1226" s="95">
        <v>0</v>
      </c>
      <c r="AI1226" s="95">
        <v>0</v>
      </c>
      <c r="AJ1226" s="95">
        <v>2723455.91</v>
      </c>
      <c r="AK1226" s="95">
        <v>81763.929999999993</v>
      </c>
      <c r="AL1226" s="95">
        <v>0</v>
      </c>
      <c r="AM1226" s="91">
        <v>0</v>
      </c>
      <c r="AN1226" s="95">
        <v>41027.71</v>
      </c>
      <c r="AO1226" s="95">
        <v>0</v>
      </c>
      <c r="AP1226" s="95">
        <v>0</v>
      </c>
      <c r="AQ1226" s="95">
        <v>0</v>
      </c>
      <c r="AR1226" s="95">
        <v>0</v>
      </c>
      <c r="AS1226" s="95">
        <v>10294854.579999998</v>
      </c>
      <c r="AT1226" s="95">
        <v>122791.63999999998</v>
      </c>
      <c r="AU1226" s="95">
        <v>0</v>
      </c>
      <c r="AV1226" s="92">
        <v>45350</v>
      </c>
      <c r="AW1226" t="s">
        <v>1</v>
      </c>
      <c r="AX1226">
        <v>2024</v>
      </c>
      <c r="AY1226" t="s">
        <v>164</v>
      </c>
    </row>
    <row r="1227" spans="1:51" x14ac:dyDescent="0.25">
      <c r="A1227" s="93">
        <v>124</v>
      </c>
      <c r="B1227" s="94" t="s">
        <v>99</v>
      </c>
      <c r="C1227" s="95">
        <v>2178325.11</v>
      </c>
      <c r="D1227" s="95">
        <v>0</v>
      </c>
      <c r="E1227" s="95">
        <v>0</v>
      </c>
      <c r="F1227" s="95">
        <v>0</v>
      </c>
      <c r="G1227" s="95">
        <v>0</v>
      </c>
      <c r="H1227" s="91">
        <v>0</v>
      </c>
      <c r="I1227" s="91">
        <v>0</v>
      </c>
      <c r="J1227" s="95">
        <v>0</v>
      </c>
      <c r="K1227" s="95">
        <v>0</v>
      </c>
      <c r="L1227" s="91">
        <v>0</v>
      </c>
      <c r="M1227" s="95">
        <v>0</v>
      </c>
      <c r="N1227" s="95">
        <v>0</v>
      </c>
      <c r="O1227" s="95">
        <v>0</v>
      </c>
      <c r="P1227" s="95">
        <v>0</v>
      </c>
      <c r="Q1227" s="91">
        <v>0</v>
      </c>
      <c r="R1227" s="91">
        <v>0</v>
      </c>
      <c r="S1227" s="91">
        <v>0</v>
      </c>
      <c r="T1227" s="95">
        <v>0</v>
      </c>
      <c r="U1227" s="95">
        <v>0</v>
      </c>
      <c r="V1227" s="95">
        <v>0</v>
      </c>
      <c r="W1227" s="95">
        <v>0</v>
      </c>
      <c r="X1227" s="95">
        <v>0</v>
      </c>
      <c r="Y1227" s="95">
        <v>6500</v>
      </c>
      <c r="Z1227" s="95">
        <v>0</v>
      </c>
      <c r="AA1227" s="95">
        <v>0</v>
      </c>
      <c r="AB1227" s="95">
        <v>0</v>
      </c>
      <c r="AC1227" s="327">
        <v>0</v>
      </c>
      <c r="AD1227" s="95">
        <v>0</v>
      </c>
      <c r="AE1227" s="95">
        <v>0</v>
      </c>
      <c r="AF1227" s="95">
        <v>0</v>
      </c>
      <c r="AG1227" s="95">
        <v>0</v>
      </c>
      <c r="AH1227" s="95">
        <v>0</v>
      </c>
      <c r="AI1227" s="95">
        <v>0</v>
      </c>
      <c r="AJ1227" s="95">
        <v>0</v>
      </c>
      <c r="AK1227" s="95">
        <v>2251.7600000000002</v>
      </c>
      <c r="AL1227" s="95">
        <v>171550.96</v>
      </c>
      <c r="AM1227" s="91">
        <v>0</v>
      </c>
      <c r="AN1227" s="95">
        <v>167614.97</v>
      </c>
      <c r="AO1227" s="95">
        <v>0</v>
      </c>
      <c r="AP1227" s="95">
        <v>0</v>
      </c>
      <c r="AQ1227" s="95">
        <v>0</v>
      </c>
      <c r="AR1227" s="95">
        <v>0</v>
      </c>
      <c r="AS1227" s="95">
        <v>6500</v>
      </c>
      <c r="AT1227" s="95">
        <v>2171825.11</v>
      </c>
      <c r="AU1227" s="95">
        <v>1830407.42</v>
      </c>
      <c r="AV1227" s="92">
        <v>45350</v>
      </c>
      <c r="AW1227" t="s">
        <v>1</v>
      </c>
      <c r="AX1227">
        <v>2024</v>
      </c>
      <c r="AY1227" t="s">
        <v>289</v>
      </c>
    </row>
    <row r="1228" spans="1:51" x14ac:dyDescent="0.25">
      <c r="A1228" s="93">
        <v>70</v>
      </c>
      <c r="B1228" s="94" t="s">
        <v>100</v>
      </c>
      <c r="C1228" s="95">
        <v>1806164.32</v>
      </c>
      <c r="D1228" s="95">
        <v>0</v>
      </c>
      <c r="E1228" s="95">
        <v>0</v>
      </c>
      <c r="F1228" s="95">
        <v>0</v>
      </c>
      <c r="G1228" s="95">
        <v>0</v>
      </c>
      <c r="H1228" s="91">
        <v>0</v>
      </c>
      <c r="I1228" s="91">
        <v>0</v>
      </c>
      <c r="J1228" s="95">
        <v>0</v>
      </c>
      <c r="K1228" s="95">
        <v>0</v>
      </c>
      <c r="L1228" s="91">
        <v>0</v>
      </c>
      <c r="M1228" s="95">
        <v>0</v>
      </c>
      <c r="N1228" s="95">
        <v>0</v>
      </c>
      <c r="O1228" s="95">
        <v>0</v>
      </c>
      <c r="P1228" s="95">
        <v>1806164.32</v>
      </c>
      <c r="Q1228" s="91">
        <v>0</v>
      </c>
      <c r="R1228" s="91">
        <v>0</v>
      </c>
      <c r="S1228" s="91">
        <v>0</v>
      </c>
      <c r="T1228" s="95">
        <v>1806164.32</v>
      </c>
      <c r="U1228" s="95">
        <v>0</v>
      </c>
      <c r="V1228" s="95">
        <v>0</v>
      </c>
      <c r="W1228" s="95">
        <v>0</v>
      </c>
      <c r="X1228" s="95">
        <v>0</v>
      </c>
      <c r="Y1228" s="95">
        <v>0</v>
      </c>
      <c r="Z1228" s="95">
        <v>0</v>
      </c>
      <c r="AA1228" s="95">
        <v>0</v>
      </c>
      <c r="AB1228" s="95">
        <v>0</v>
      </c>
      <c r="AC1228" s="327">
        <v>0</v>
      </c>
      <c r="AD1228" s="95">
        <v>0</v>
      </c>
      <c r="AE1228" s="95">
        <v>0</v>
      </c>
      <c r="AF1228" s="95">
        <v>0</v>
      </c>
      <c r="AG1228" s="95">
        <v>0</v>
      </c>
      <c r="AH1228" s="95">
        <v>0</v>
      </c>
      <c r="AI1228" s="95">
        <v>0</v>
      </c>
      <c r="AJ1228" s="95">
        <v>0</v>
      </c>
      <c r="AK1228" s="95">
        <v>0</v>
      </c>
      <c r="AL1228" s="95">
        <v>0</v>
      </c>
      <c r="AM1228" s="91">
        <v>0</v>
      </c>
      <c r="AN1228" s="95">
        <v>0</v>
      </c>
      <c r="AO1228" s="95">
        <v>0</v>
      </c>
      <c r="AP1228" s="95">
        <v>0</v>
      </c>
      <c r="AQ1228" s="95">
        <v>0</v>
      </c>
      <c r="AR1228" s="95">
        <v>0</v>
      </c>
      <c r="AS1228" s="95">
        <v>0</v>
      </c>
      <c r="AT1228" s="95">
        <v>0</v>
      </c>
      <c r="AU1228" s="95">
        <v>0</v>
      </c>
      <c r="AV1228" s="92">
        <v>45350</v>
      </c>
      <c r="AW1228" t="s">
        <v>1</v>
      </c>
      <c r="AX1228">
        <v>2024</v>
      </c>
      <c r="AY1228" t="s">
        <v>181</v>
      </c>
    </row>
    <row r="1229" spans="1:51" x14ac:dyDescent="0.25">
      <c r="A1229" s="93">
        <v>119</v>
      </c>
      <c r="B1229" s="94" t="s">
        <v>101</v>
      </c>
      <c r="C1229" s="95">
        <v>0</v>
      </c>
      <c r="D1229" s="95">
        <v>0</v>
      </c>
      <c r="E1229" s="95">
        <v>0</v>
      </c>
      <c r="F1229" s="95">
        <v>0</v>
      </c>
      <c r="G1229" s="95">
        <v>0</v>
      </c>
      <c r="H1229" s="91">
        <v>0</v>
      </c>
      <c r="I1229" s="91">
        <v>0</v>
      </c>
      <c r="J1229" s="95">
        <v>0</v>
      </c>
      <c r="K1229" s="95">
        <v>0</v>
      </c>
      <c r="L1229" s="91">
        <v>0</v>
      </c>
      <c r="M1229" s="95">
        <v>0</v>
      </c>
      <c r="N1229" s="95">
        <v>0</v>
      </c>
      <c r="O1229" s="95">
        <v>0</v>
      </c>
      <c r="P1229" s="95">
        <v>0</v>
      </c>
      <c r="Q1229" s="91">
        <v>0</v>
      </c>
      <c r="R1229" s="91">
        <v>0</v>
      </c>
      <c r="S1229" s="91">
        <v>0</v>
      </c>
      <c r="T1229" s="95">
        <v>0</v>
      </c>
      <c r="U1229" s="95">
        <v>0</v>
      </c>
      <c r="V1229" s="95">
        <v>0</v>
      </c>
      <c r="W1229" s="95">
        <v>0</v>
      </c>
      <c r="X1229" s="95">
        <v>0</v>
      </c>
      <c r="Y1229" s="95">
        <v>0</v>
      </c>
      <c r="Z1229" s="95">
        <v>0</v>
      </c>
      <c r="AA1229" s="95">
        <v>0</v>
      </c>
      <c r="AB1229" s="95">
        <v>0</v>
      </c>
      <c r="AC1229" s="327">
        <v>0</v>
      </c>
      <c r="AD1229" s="95">
        <v>0</v>
      </c>
      <c r="AE1229" s="95">
        <v>0</v>
      </c>
      <c r="AF1229" s="95">
        <v>0</v>
      </c>
      <c r="AG1229" s="95">
        <v>0</v>
      </c>
      <c r="AH1229" s="95">
        <v>0</v>
      </c>
      <c r="AI1229" s="95">
        <v>0</v>
      </c>
      <c r="AJ1229" s="95">
        <v>0</v>
      </c>
      <c r="AK1229" s="95">
        <v>0</v>
      </c>
      <c r="AL1229" s="95">
        <v>0</v>
      </c>
      <c r="AM1229" s="91">
        <v>0</v>
      </c>
      <c r="AN1229" s="95">
        <v>0</v>
      </c>
      <c r="AO1229" s="95">
        <v>0</v>
      </c>
      <c r="AP1229" s="95">
        <v>0</v>
      </c>
      <c r="AQ1229" s="95">
        <v>0</v>
      </c>
      <c r="AR1229" s="95">
        <v>0</v>
      </c>
      <c r="AS1229" s="95">
        <v>0</v>
      </c>
      <c r="AT1229" s="95">
        <v>0</v>
      </c>
      <c r="AU1229" s="95">
        <v>0</v>
      </c>
      <c r="AV1229" s="92">
        <v>45350</v>
      </c>
      <c r="AW1229" t="s">
        <v>1</v>
      </c>
      <c r="AX1229">
        <v>2024</v>
      </c>
      <c r="AY1229" t="s">
        <v>189</v>
      </c>
    </row>
    <row r="1230" spans="1:51" x14ac:dyDescent="0.25">
      <c r="A1230" s="93">
        <v>108</v>
      </c>
      <c r="B1230" s="94" t="s">
        <v>102</v>
      </c>
      <c r="C1230" s="95">
        <v>751410.13</v>
      </c>
      <c r="D1230" s="95">
        <v>0</v>
      </c>
      <c r="E1230" s="95">
        <v>0</v>
      </c>
      <c r="F1230" s="95">
        <v>0</v>
      </c>
      <c r="G1230" s="95">
        <v>0</v>
      </c>
      <c r="H1230" s="91">
        <v>0</v>
      </c>
      <c r="I1230" s="91">
        <v>0</v>
      </c>
      <c r="J1230" s="95">
        <v>540</v>
      </c>
      <c r="K1230" s="95">
        <v>0</v>
      </c>
      <c r="L1230" s="91">
        <v>0</v>
      </c>
      <c r="M1230" s="95">
        <v>496720.87</v>
      </c>
      <c r="N1230" s="95">
        <v>5057.12</v>
      </c>
      <c r="O1230" s="95">
        <v>501777.99</v>
      </c>
      <c r="P1230" s="95">
        <v>1621.8</v>
      </c>
      <c r="Q1230" s="91">
        <v>0</v>
      </c>
      <c r="R1230" s="91">
        <v>0</v>
      </c>
      <c r="S1230" s="91">
        <v>0</v>
      </c>
      <c r="T1230" s="95">
        <v>503939.79</v>
      </c>
      <c r="U1230" s="95">
        <v>5785.6</v>
      </c>
      <c r="V1230" s="95">
        <v>0</v>
      </c>
      <c r="W1230" s="95">
        <v>0</v>
      </c>
      <c r="X1230" s="95">
        <v>9422.4</v>
      </c>
      <c r="Y1230" s="95">
        <v>0</v>
      </c>
      <c r="Z1230" s="95">
        <v>0</v>
      </c>
      <c r="AA1230" s="95">
        <v>5476.8</v>
      </c>
      <c r="AB1230" s="95">
        <v>0</v>
      </c>
      <c r="AC1230" s="327">
        <v>177157.58</v>
      </c>
      <c r="AD1230" s="95">
        <v>0</v>
      </c>
      <c r="AE1230" s="95">
        <v>8341.2000000000007</v>
      </c>
      <c r="AF1230" s="95">
        <v>0</v>
      </c>
      <c r="AG1230" s="95">
        <v>0</v>
      </c>
      <c r="AH1230" s="95">
        <v>0</v>
      </c>
      <c r="AI1230" s="95">
        <v>0</v>
      </c>
      <c r="AJ1230" s="95">
        <v>0</v>
      </c>
      <c r="AK1230" s="95">
        <v>0</v>
      </c>
      <c r="AL1230" s="95">
        <v>750</v>
      </c>
      <c r="AM1230" s="91">
        <v>0</v>
      </c>
      <c r="AN1230" s="95">
        <v>-6633.24</v>
      </c>
      <c r="AO1230" s="95">
        <v>0</v>
      </c>
      <c r="AP1230" s="95">
        <v>0</v>
      </c>
      <c r="AQ1230" s="95">
        <v>0</v>
      </c>
      <c r="AR1230" s="95">
        <v>0</v>
      </c>
      <c r="AS1230" s="95">
        <v>206183.58</v>
      </c>
      <c r="AT1230" s="95">
        <v>41286.76</v>
      </c>
      <c r="AU1230" s="95">
        <v>47170</v>
      </c>
      <c r="AV1230" s="92">
        <v>45350</v>
      </c>
      <c r="AW1230" t="s">
        <v>1</v>
      </c>
      <c r="AX1230">
        <v>2024</v>
      </c>
      <c r="AY1230" t="s">
        <v>183</v>
      </c>
    </row>
    <row r="1231" spans="1:51" x14ac:dyDescent="0.25">
      <c r="A1231" s="93">
        <v>93</v>
      </c>
      <c r="B1231" s="94" t="s">
        <v>103</v>
      </c>
      <c r="C1231" s="95">
        <v>12184091.15</v>
      </c>
      <c r="D1231" s="95">
        <v>0</v>
      </c>
      <c r="E1231" s="95">
        <v>0</v>
      </c>
      <c r="F1231" s="95">
        <v>0</v>
      </c>
      <c r="G1231" s="95">
        <v>0</v>
      </c>
      <c r="H1231" s="91">
        <v>0</v>
      </c>
      <c r="I1231" s="91">
        <v>0</v>
      </c>
      <c r="J1231" s="95">
        <v>3619.25</v>
      </c>
      <c r="K1231" s="95">
        <v>0</v>
      </c>
      <c r="L1231" s="91">
        <v>0</v>
      </c>
      <c r="M1231" s="95">
        <v>3</v>
      </c>
      <c r="N1231" s="95">
        <v>0</v>
      </c>
      <c r="O1231" s="95">
        <v>3</v>
      </c>
      <c r="P1231" s="95">
        <v>3</v>
      </c>
      <c r="Q1231" s="91">
        <v>0</v>
      </c>
      <c r="R1231" s="91">
        <v>0</v>
      </c>
      <c r="S1231" s="91">
        <v>0</v>
      </c>
      <c r="T1231" s="95">
        <v>3625.25</v>
      </c>
      <c r="U1231" s="95">
        <v>15773.17</v>
      </c>
      <c r="V1231" s="95">
        <v>7221.99</v>
      </c>
      <c r="W1231" s="95">
        <v>0</v>
      </c>
      <c r="X1231" s="95">
        <v>0</v>
      </c>
      <c r="Y1231" s="95">
        <v>944581</v>
      </c>
      <c r="Z1231" s="95">
        <v>0</v>
      </c>
      <c r="AA1231" s="95">
        <v>634420</v>
      </c>
      <c r="AB1231" s="95">
        <v>0</v>
      </c>
      <c r="AC1231" s="327">
        <v>0</v>
      </c>
      <c r="AD1231" s="95">
        <v>468678.36</v>
      </c>
      <c r="AE1231" s="95">
        <v>0</v>
      </c>
      <c r="AF1231" s="95">
        <v>0</v>
      </c>
      <c r="AG1231" s="95">
        <v>0</v>
      </c>
      <c r="AH1231" s="95">
        <v>0</v>
      </c>
      <c r="AI1231" s="95">
        <v>0</v>
      </c>
      <c r="AJ1231" s="95">
        <v>0</v>
      </c>
      <c r="AK1231" s="95">
        <v>84998.99</v>
      </c>
      <c r="AL1231" s="95">
        <v>376345.45</v>
      </c>
      <c r="AM1231" s="91">
        <v>0</v>
      </c>
      <c r="AN1231" s="95">
        <v>739989.88</v>
      </c>
      <c r="AO1231" s="95">
        <v>0</v>
      </c>
      <c r="AP1231" s="95">
        <v>3400</v>
      </c>
      <c r="AQ1231" s="95">
        <v>0</v>
      </c>
      <c r="AR1231" s="95">
        <v>0</v>
      </c>
      <c r="AS1231" s="95">
        <v>2070674.52</v>
      </c>
      <c r="AT1231" s="95">
        <v>10109791.380000001</v>
      </c>
      <c r="AU1231" s="95">
        <v>8905057.0600000005</v>
      </c>
      <c r="AV1231" s="92">
        <v>45350</v>
      </c>
      <c r="AW1231" t="s">
        <v>1</v>
      </c>
      <c r="AX1231">
        <v>2024</v>
      </c>
      <c r="AY1231" t="s">
        <v>175</v>
      </c>
    </row>
    <row r="1232" spans="1:51" x14ac:dyDescent="0.25">
      <c r="A1232" s="93">
        <v>32</v>
      </c>
      <c r="B1232" s="94" t="s">
        <v>104</v>
      </c>
      <c r="C1232" s="95">
        <v>0</v>
      </c>
      <c r="D1232" s="95">
        <v>0</v>
      </c>
      <c r="E1232" s="95">
        <v>0</v>
      </c>
      <c r="F1232" s="95">
        <v>0</v>
      </c>
      <c r="G1232" s="95">
        <v>0</v>
      </c>
      <c r="H1232" s="91">
        <v>0</v>
      </c>
      <c r="I1232" s="91">
        <v>0</v>
      </c>
      <c r="J1232" s="95">
        <v>0</v>
      </c>
      <c r="K1232" s="95">
        <v>0</v>
      </c>
      <c r="L1232" s="91">
        <v>0</v>
      </c>
      <c r="M1232" s="95">
        <v>0</v>
      </c>
      <c r="N1232" s="95">
        <v>0</v>
      </c>
      <c r="O1232" s="95">
        <v>0</v>
      </c>
      <c r="P1232" s="95">
        <v>0</v>
      </c>
      <c r="Q1232" s="91">
        <v>0</v>
      </c>
      <c r="R1232" s="91">
        <v>0</v>
      </c>
      <c r="S1232" s="91">
        <v>0</v>
      </c>
      <c r="T1232" s="95">
        <v>0</v>
      </c>
      <c r="U1232" s="95">
        <v>0</v>
      </c>
      <c r="V1232" s="95">
        <v>0</v>
      </c>
      <c r="W1232" s="95">
        <v>0</v>
      </c>
      <c r="X1232" s="95">
        <v>0</v>
      </c>
      <c r="Y1232" s="95">
        <v>0</v>
      </c>
      <c r="Z1232" s="95">
        <v>0</v>
      </c>
      <c r="AA1232" s="95">
        <v>0</v>
      </c>
      <c r="AB1232" s="95">
        <v>0</v>
      </c>
      <c r="AC1232" s="327">
        <v>0</v>
      </c>
      <c r="AD1232" s="95">
        <v>0</v>
      </c>
      <c r="AE1232" s="95">
        <v>0</v>
      </c>
      <c r="AF1232" s="95">
        <v>0</v>
      </c>
      <c r="AG1232" s="95">
        <v>0</v>
      </c>
      <c r="AH1232" s="95">
        <v>0</v>
      </c>
      <c r="AI1232" s="95">
        <v>0</v>
      </c>
      <c r="AJ1232" s="95">
        <v>0</v>
      </c>
      <c r="AK1232" s="95">
        <v>0</v>
      </c>
      <c r="AL1232" s="95">
        <v>0</v>
      </c>
      <c r="AM1232" s="91">
        <v>0</v>
      </c>
      <c r="AN1232" s="95">
        <v>0</v>
      </c>
      <c r="AO1232" s="95">
        <v>0</v>
      </c>
      <c r="AP1232" s="95">
        <v>0</v>
      </c>
      <c r="AQ1232" s="95">
        <v>0</v>
      </c>
      <c r="AR1232" s="95">
        <v>0</v>
      </c>
      <c r="AS1232" s="95">
        <v>0</v>
      </c>
      <c r="AT1232" s="95">
        <v>0</v>
      </c>
      <c r="AU1232" s="95">
        <v>0</v>
      </c>
      <c r="AV1232" s="92">
        <v>45382</v>
      </c>
      <c r="AW1232" t="s">
        <v>2</v>
      </c>
      <c r="AX1232">
        <v>2024</v>
      </c>
      <c r="AY1232" t="s">
        <v>287</v>
      </c>
    </row>
    <row r="1233" spans="1:51" x14ac:dyDescent="0.25">
      <c r="A1233" s="93">
        <v>107</v>
      </c>
      <c r="B1233" s="94" t="s">
        <v>60</v>
      </c>
      <c r="C1233" s="95">
        <v>175649883.78999999</v>
      </c>
      <c r="D1233" s="95">
        <v>11981.88</v>
      </c>
      <c r="E1233" s="95">
        <v>0</v>
      </c>
      <c r="F1233" s="95">
        <v>0</v>
      </c>
      <c r="G1233" s="95">
        <v>325406.59000000003</v>
      </c>
      <c r="H1233" s="91">
        <v>0</v>
      </c>
      <c r="I1233" s="91">
        <v>0</v>
      </c>
      <c r="J1233" s="95">
        <v>770100.95</v>
      </c>
      <c r="K1233" s="95">
        <v>564685.41</v>
      </c>
      <c r="L1233" s="91">
        <v>0</v>
      </c>
      <c r="M1233" s="95">
        <v>4657043.99</v>
      </c>
      <c r="N1233" s="95">
        <v>118525419.28</v>
      </c>
      <c r="O1233" s="95">
        <v>123182463.27</v>
      </c>
      <c r="P1233" s="95">
        <v>798077.29</v>
      </c>
      <c r="Q1233" s="91">
        <v>0</v>
      </c>
      <c r="R1233" s="91">
        <v>0</v>
      </c>
      <c r="S1233" s="91">
        <v>0</v>
      </c>
      <c r="T1233" s="95">
        <v>125652715.39</v>
      </c>
      <c r="U1233" s="95">
        <v>146350.22</v>
      </c>
      <c r="V1233" s="95">
        <v>53475.83</v>
      </c>
      <c r="W1233" s="95">
        <v>0</v>
      </c>
      <c r="X1233" s="95">
        <v>648434.9</v>
      </c>
      <c r="Y1233" s="95">
        <v>107595.4</v>
      </c>
      <c r="Z1233" s="95">
        <v>0</v>
      </c>
      <c r="AA1233" s="95">
        <v>984089.73</v>
      </c>
      <c r="AB1233" s="95">
        <v>0</v>
      </c>
      <c r="AC1233" s="327">
        <v>4652114.0199999996</v>
      </c>
      <c r="AD1233" s="95">
        <v>132814.10999999999</v>
      </c>
      <c r="AE1233" s="95">
        <v>24667.32</v>
      </c>
      <c r="AF1233" s="95">
        <v>0</v>
      </c>
      <c r="AG1233" s="95">
        <v>0</v>
      </c>
      <c r="AH1233" s="95">
        <v>0</v>
      </c>
      <c r="AI1233" s="95">
        <v>0</v>
      </c>
      <c r="AJ1233" s="95">
        <v>21236666</v>
      </c>
      <c r="AK1233" s="95">
        <v>1976273.81</v>
      </c>
      <c r="AL1233" s="95">
        <v>990332.96</v>
      </c>
      <c r="AM1233" s="91">
        <v>0</v>
      </c>
      <c r="AN1233" s="95">
        <v>2417738.83</v>
      </c>
      <c r="AO1233" s="95">
        <v>0</v>
      </c>
      <c r="AP1233" s="95">
        <v>0</v>
      </c>
      <c r="AQ1233" s="95">
        <v>0</v>
      </c>
      <c r="AR1233" s="95">
        <v>0</v>
      </c>
      <c r="AS1233" s="95">
        <v>27986207.530000001</v>
      </c>
      <c r="AT1233" s="95">
        <v>22010960.869999997</v>
      </c>
      <c r="AU1233" s="95">
        <v>16626615.27</v>
      </c>
      <c r="AV1233" s="92">
        <v>45382</v>
      </c>
      <c r="AW1233" t="s">
        <v>2</v>
      </c>
      <c r="AX1233">
        <v>2024</v>
      </c>
      <c r="AY1233" t="s">
        <v>160</v>
      </c>
    </row>
    <row r="1234" spans="1:51" x14ac:dyDescent="0.25">
      <c r="A1234" s="93">
        <v>66</v>
      </c>
      <c r="B1234" s="353" t="s">
        <v>61</v>
      </c>
      <c r="C1234" s="95">
        <v>6390743.1999999993</v>
      </c>
      <c r="D1234" s="95">
        <v>0</v>
      </c>
      <c r="E1234" s="95">
        <v>0</v>
      </c>
      <c r="F1234" s="95">
        <v>0</v>
      </c>
      <c r="G1234" s="95">
        <v>0</v>
      </c>
      <c r="H1234" s="91">
        <v>0</v>
      </c>
      <c r="I1234" s="91">
        <v>0</v>
      </c>
      <c r="J1234" s="95">
        <v>0</v>
      </c>
      <c r="K1234" s="95">
        <v>548177.57999999996</v>
      </c>
      <c r="L1234" s="91">
        <v>0</v>
      </c>
      <c r="M1234" s="95">
        <v>0</v>
      </c>
      <c r="N1234" s="95">
        <v>0</v>
      </c>
      <c r="O1234" s="95">
        <v>0</v>
      </c>
      <c r="P1234" s="95">
        <v>0</v>
      </c>
      <c r="Q1234" s="91">
        <v>0</v>
      </c>
      <c r="R1234" s="91">
        <v>0</v>
      </c>
      <c r="S1234" s="91">
        <v>0</v>
      </c>
      <c r="T1234" s="95">
        <v>548177.57999999996</v>
      </c>
      <c r="U1234" s="95">
        <v>400140.23</v>
      </c>
      <c r="V1234" s="95">
        <v>0</v>
      </c>
      <c r="W1234" s="95">
        <v>0</v>
      </c>
      <c r="X1234" s="95">
        <v>4386516.8</v>
      </c>
      <c r="Y1234" s="95">
        <v>0</v>
      </c>
      <c r="Z1234" s="95">
        <v>0</v>
      </c>
      <c r="AA1234" s="95">
        <v>0</v>
      </c>
      <c r="AB1234" s="95">
        <v>0</v>
      </c>
      <c r="AC1234" s="327">
        <v>0</v>
      </c>
      <c r="AD1234" s="95">
        <v>0</v>
      </c>
      <c r="AE1234" s="95">
        <v>0</v>
      </c>
      <c r="AF1234" s="95">
        <v>0</v>
      </c>
      <c r="AG1234" s="95">
        <v>0</v>
      </c>
      <c r="AH1234" s="95">
        <v>0</v>
      </c>
      <c r="AI1234" s="95">
        <v>0</v>
      </c>
      <c r="AJ1234" s="95">
        <v>0</v>
      </c>
      <c r="AK1234" s="95">
        <v>0</v>
      </c>
      <c r="AL1234" s="95">
        <v>0</v>
      </c>
      <c r="AM1234" s="91">
        <v>0</v>
      </c>
      <c r="AN1234" s="95">
        <v>276368.06</v>
      </c>
      <c r="AO1234" s="95">
        <v>779540.53</v>
      </c>
      <c r="AP1234" s="95">
        <v>0</v>
      </c>
      <c r="AQ1234" s="95">
        <v>0</v>
      </c>
      <c r="AR1234" s="95">
        <v>0</v>
      </c>
      <c r="AS1234" s="95">
        <v>4786657.0299999993</v>
      </c>
      <c r="AT1234" s="95">
        <v>1055908.5900000001</v>
      </c>
      <c r="AU1234" s="95">
        <v>0</v>
      </c>
      <c r="AV1234" s="92">
        <v>45382</v>
      </c>
      <c r="AW1234" t="s">
        <v>2</v>
      </c>
      <c r="AX1234">
        <v>2024</v>
      </c>
      <c r="AY1234" t="s">
        <v>178</v>
      </c>
    </row>
    <row r="1235" spans="1:51" x14ac:dyDescent="0.25">
      <c r="A1235" s="348">
        <v>44</v>
      </c>
      <c r="B1235" s="353" t="s">
        <v>62</v>
      </c>
      <c r="C1235" s="356">
        <v>15822437.319999998</v>
      </c>
      <c r="D1235" s="356">
        <v>10715.06</v>
      </c>
      <c r="E1235" s="356">
        <v>0</v>
      </c>
      <c r="F1235" s="356">
        <v>0</v>
      </c>
      <c r="G1235" s="356">
        <v>140026.06</v>
      </c>
      <c r="H1235" s="91">
        <v>0</v>
      </c>
      <c r="I1235" s="91">
        <v>0</v>
      </c>
      <c r="J1235" s="356">
        <v>100021.11</v>
      </c>
      <c r="K1235" s="356">
        <v>1537627.12</v>
      </c>
      <c r="L1235" s="91">
        <v>0</v>
      </c>
      <c r="M1235" s="356">
        <v>1947915.8499999999</v>
      </c>
      <c r="N1235" s="356">
        <v>4904785.43</v>
      </c>
      <c r="O1235" s="356">
        <v>6852701.2799999993</v>
      </c>
      <c r="P1235" s="356">
        <v>296117.25</v>
      </c>
      <c r="Q1235" s="91">
        <v>0</v>
      </c>
      <c r="R1235" s="91">
        <v>0</v>
      </c>
      <c r="S1235" s="91">
        <v>0</v>
      </c>
      <c r="T1235" s="356">
        <v>8937207.879999999</v>
      </c>
      <c r="U1235" s="356">
        <v>85818.26</v>
      </c>
      <c r="V1235" s="356">
        <v>49117.2</v>
      </c>
      <c r="W1235" s="356">
        <v>58611.59</v>
      </c>
      <c r="X1235" s="356">
        <v>0</v>
      </c>
      <c r="Y1235" s="356">
        <v>26941.360000000001</v>
      </c>
      <c r="Z1235" s="356">
        <v>0</v>
      </c>
      <c r="AA1235" s="356">
        <v>89.88</v>
      </c>
      <c r="AB1235" s="356">
        <v>0</v>
      </c>
      <c r="AC1235" s="361">
        <v>621893.32000000007</v>
      </c>
      <c r="AD1235" s="356">
        <v>1156217.51</v>
      </c>
      <c r="AE1235" s="356">
        <v>5075.4799999999996</v>
      </c>
      <c r="AF1235" s="356">
        <v>0</v>
      </c>
      <c r="AG1235" s="356">
        <v>0</v>
      </c>
      <c r="AH1235" s="356">
        <v>0</v>
      </c>
      <c r="AI1235" s="356">
        <v>0</v>
      </c>
      <c r="AJ1235" s="356">
        <v>20668.810000000001</v>
      </c>
      <c r="AK1235" s="356">
        <v>2280134.34</v>
      </c>
      <c r="AL1235" s="356">
        <v>56291.21</v>
      </c>
      <c r="AM1235" s="91">
        <v>0</v>
      </c>
      <c r="AN1235" s="356">
        <v>434211.19</v>
      </c>
      <c r="AO1235" s="356">
        <v>0</v>
      </c>
      <c r="AP1235" s="356">
        <v>124000</v>
      </c>
      <c r="AQ1235" s="356">
        <v>0</v>
      </c>
      <c r="AR1235" s="356">
        <v>0</v>
      </c>
      <c r="AS1235" s="356">
        <v>2024433.4100000001</v>
      </c>
      <c r="AT1235" s="356">
        <v>4860796.0299999993</v>
      </c>
      <c r="AU1235" s="356">
        <v>1966159.29</v>
      </c>
      <c r="AV1235" s="92">
        <v>45382</v>
      </c>
      <c r="AW1235" t="s">
        <v>2</v>
      </c>
      <c r="AX1235">
        <v>2024</v>
      </c>
      <c r="AY1235" t="s">
        <v>167</v>
      </c>
    </row>
    <row r="1236" spans="1:51" x14ac:dyDescent="0.25">
      <c r="A1236" s="93">
        <v>113</v>
      </c>
      <c r="B1236" s="94" t="s">
        <v>63</v>
      </c>
      <c r="C1236" s="95">
        <v>15629945.77</v>
      </c>
      <c r="D1236" s="95">
        <v>0</v>
      </c>
      <c r="E1236" s="95">
        <v>0</v>
      </c>
      <c r="F1236" s="95">
        <v>0</v>
      </c>
      <c r="G1236" s="95">
        <v>61390.25</v>
      </c>
      <c r="H1236" s="91">
        <v>0</v>
      </c>
      <c r="I1236" s="91">
        <v>0</v>
      </c>
      <c r="J1236" s="95">
        <v>72533.820000000007</v>
      </c>
      <c r="K1236" s="95">
        <v>58790.93</v>
      </c>
      <c r="L1236" s="91">
        <v>0</v>
      </c>
      <c r="M1236" s="95">
        <v>4112396.61</v>
      </c>
      <c r="N1236" s="95">
        <v>8860330.9900000002</v>
      </c>
      <c r="O1236" s="95">
        <v>12972727.6</v>
      </c>
      <c r="P1236" s="95">
        <v>232268.55</v>
      </c>
      <c r="Q1236" s="91">
        <v>0</v>
      </c>
      <c r="R1236" s="91">
        <v>0</v>
      </c>
      <c r="S1236" s="91">
        <v>0</v>
      </c>
      <c r="T1236" s="95">
        <v>13397711.15</v>
      </c>
      <c r="U1236" s="95">
        <v>13370.8</v>
      </c>
      <c r="V1236" s="95">
        <v>0</v>
      </c>
      <c r="W1236" s="95">
        <v>0</v>
      </c>
      <c r="X1236" s="95">
        <v>0</v>
      </c>
      <c r="Y1236" s="95">
        <v>0</v>
      </c>
      <c r="Z1236" s="95">
        <v>0</v>
      </c>
      <c r="AA1236" s="95">
        <v>796521.94</v>
      </c>
      <c r="AB1236" s="95">
        <v>0</v>
      </c>
      <c r="AC1236" s="327">
        <v>703260.33</v>
      </c>
      <c r="AD1236" s="95">
        <v>0</v>
      </c>
      <c r="AE1236" s="95">
        <v>4880.8500000000004</v>
      </c>
      <c r="AF1236" s="95">
        <v>0</v>
      </c>
      <c r="AG1236" s="95">
        <v>0</v>
      </c>
      <c r="AH1236" s="95">
        <v>0</v>
      </c>
      <c r="AI1236" s="95">
        <v>0</v>
      </c>
      <c r="AJ1236" s="95">
        <v>0</v>
      </c>
      <c r="AK1236" s="95">
        <v>584147.6</v>
      </c>
      <c r="AL1236" s="95">
        <v>11369.14</v>
      </c>
      <c r="AM1236" s="91">
        <v>0</v>
      </c>
      <c r="AN1236" s="95">
        <v>43825.4</v>
      </c>
      <c r="AO1236" s="95">
        <v>0</v>
      </c>
      <c r="AP1236" s="95">
        <v>30619.759999999998</v>
      </c>
      <c r="AQ1236" s="95">
        <v>0</v>
      </c>
      <c r="AR1236" s="95">
        <v>0</v>
      </c>
      <c r="AS1236" s="95">
        <v>1518033.9199999999</v>
      </c>
      <c r="AT1236" s="95">
        <v>714200.70000000007</v>
      </c>
      <c r="AU1236" s="95">
        <v>44238.8</v>
      </c>
      <c r="AV1236" s="92">
        <v>45382</v>
      </c>
      <c r="AW1236" t="s">
        <v>2</v>
      </c>
      <c r="AX1236">
        <v>2024</v>
      </c>
      <c r="AY1236" t="s">
        <v>171</v>
      </c>
    </row>
    <row r="1237" spans="1:51" x14ac:dyDescent="0.25">
      <c r="A1237" s="93">
        <v>98</v>
      </c>
      <c r="B1237" s="94" t="s">
        <v>64</v>
      </c>
      <c r="C1237" s="95">
        <v>79241296.189999998</v>
      </c>
      <c r="D1237" s="95">
        <v>53533.43</v>
      </c>
      <c r="E1237" s="95">
        <v>0</v>
      </c>
      <c r="F1237" s="95">
        <v>0</v>
      </c>
      <c r="G1237" s="95">
        <v>128034.32999999999</v>
      </c>
      <c r="H1237" s="91">
        <v>0</v>
      </c>
      <c r="I1237" s="91">
        <v>0</v>
      </c>
      <c r="J1237" s="95">
        <v>989242.73</v>
      </c>
      <c r="K1237" s="95">
        <v>58545.51</v>
      </c>
      <c r="L1237" s="91">
        <v>0</v>
      </c>
      <c r="M1237" s="95">
        <v>11436586.4</v>
      </c>
      <c r="N1237" s="95">
        <v>3115678.12</v>
      </c>
      <c r="O1237" s="95">
        <v>14552264.52</v>
      </c>
      <c r="P1237" s="95">
        <v>303424.34999999998</v>
      </c>
      <c r="Q1237" s="91">
        <v>0</v>
      </c>
      <c r="R1237" s="91">
        <v>0</v>
      </c>
      <c r="S1237" s="91">
        <v>0</v>
      </c>
      <c r="T1237" s="95">
        <v>16085044.869999999</v>
      </c>
      <c r="U1237" s="95">
        <v>28810.58</v>
      </c>
      <c r="V1237" s="95">
        <v>26801.919999999998</v>
      </c>
      <c r="W1237" s="95">
        <v>0</v>
      </c>
      <c r="X1237" s="95">
        <v>35640000.729999997</v>
      </c>
      <c r="Y1237" s="95">
        <v>44176.800000000003</v>
      </c>
      <c r="Z1237" s="95">
        <v>0</v>
      </c>
      <c r="AA1237" s="95">
        <v>332690.12</v>
      </c>
      <c r="AB1237" s="95">
        <v>0</v>
      </c>
      <c r="AC1237" s="327">
        <v>2522460.88</v>
      </c>
      <c r="AD1237" s="95">
        <v>21546.45</v>
      </c>
      <c r="AE1237" s="95">
        <v>166815.07</v>
      </c>
      <c r="AF1237" s="95">
        <v>0</v>
      </c>
      <c r="AG1237" s="95">
        <v>0</v>
      </c>
      <c r="AH1237" s="95">
        <v>0</v>
      </c>
      <c r="AI1237" s="95">
        <v>0</v>
      </c>
      <c r="AJ1237" s="95">
        <v>8589552.8699999992</v>
      </c>
      <c r="AK1237" s="95">
        <v>617172.31999999995</v>
      </c>
      <c r="AL1237" s="95">
        <v>519023.6</v>
      </c>
      <c r="AM1237" s="91">
        <v>0</v>
      </c>
      <c r="AN1237" s="95">
        <v>1907578.12</v>
      </c>
      <c r="AO1237" s="95">
        <v>0</v>
      </c>
      <c r="AP1237" s="95">
        <v>68135.820000000007</v>
      </c>
      <c r="AQ1237" s="95">
        <v>0</v>
      </c>
      <c r="AR1237" s="95">
        <v>0</v>
      </c>
      <c r="AS1237" s="95">
        <v>47372855.419999994</v>
      </c>
      <c r="AT1237" s="95">
        <v>15783395.899999999</v>
      </c>
      <c r="AU1237" s="95">
        <v>12671486.039999999</v>
      </c>
      <c r="AV1237" s="92">
        <v>45382</v>
      </c>
      <c r="AW1237" t="s">
        <v>2</v>
      </c>
      <c r="AX1237">
        <v>2024</v>
      </c>
      <c r="AY1237" t="s">
        <v>165</v>
      </c>
    </row>
    <row r="1238" spans="1:51" x14ac:dyDescent="0.25">
      <c r="A1238" s="93">
        <v>1</v>
      </c>
      <c r="B1238" s="94" t="s">
        <v>65</v>
      </c>
      <c r="C1238" s="95">
        <v>10356154.83</v>
      </c>
      <c r="D1238" s="95">
        <v>0</v>
      </c>
      <c r="E1238" s="95">
        <v>0</v>
      </c>
      <c r="F1238" s="95">
        <v>0</v>
      </c>
      <c r="G1238" s="95">
        <v>0</v>
      </c>
      <c r="H1238" s="91">
        <v>0</v>
      </c>
      <c r="I1238" s="91">
        <v>0</v>
      </c>
      <c r="J1238" s="95">
        <v>0.05</v>
      </c>
      <c r="K1238" s="95">
        <v>0</v>
      </c>
      <c r="L1238" s="91">
        <v>0</v>
      </c>
      <c r="M1238" s="95">
        <v>85508.05</v>
      </c>
      <c r="N1238" s="95">
        <v>0</v>
      </c>
      <c r="O1238" s="95">
        <v>85508.05</v>
      </c>
      <c r="P1238" s="95">
        <v>0.32</v>
      </c>
      <c r="Q1238" s="91">
        <v>0</v>
      </c>
      <c r="R1238" s="91">
        <v>0</v>
      </c>
      <c r="S1238" s="91">
        <v>0</v>
      </c>
      <c r="T1238" s="95">
        <v>85508.420000000013</v>
      </c>
      <c r="U1238" s="95">
        <v>1466937.33</v>
      </c>
      <c r="V1238" s="95">
        <v>2242.7600000000002</v>
      </c>
      <c r="W1238" s="95">
        <v>0</v>
      </c>
      <c r="X1238" s="95">
        <v>0</v>
      </c>
      <c r="Y1238" s="95">
        <v>0</v>
      </c>
      <c r="Z1238" s="95">
        <v>0</v>
      </c>
      <c r="AA1238" s="95">
        <v>13046.4</v>
      </c>
      <c r="AB1238" s="95">
        <v>0</v>
      </c>
      <c r="AC1238" s="327">
        <v>58295.71</v>
      </c>
      <c r="AD1238" s="95">
        <v>5085235.22</v>
      </c>
      <c r="AE1238" s="95">
        <v>2180.4</v>
      </c>
      <c r="AF1238" s="95">
        <v>0</v>
      </c>
      <c r="AG1238" s="95">
        <v>0</v>
      </c>
      <c r="AH1238" s="95">
        <v>0</v>
      </c>
      <c r="AI1238" s="95">
        <v>0</v>
      </c>
      <c r="AJ1238" s="95">
        <v>18140</v>
      </c>
      <c r="AK1238" s="95">
        <v>108242.54000000001</v>
      </c>
      <c r="AL1238" s="95">
        <v>97770.45</v>
      </c>
      <c r="AM1238" s="91">
        <v>0</v>
      </c>
      <c r="AN1238" s="95">
        <v>485296.63</v>
      </c>
      <c r="AO1238" s="95">
        <v>0</v>
      </c>
      <c r="AP1238" s="95">
        <v>11344.5</v>
      </c>
      <c r="AQ1238" s="95">
        <v>0</v>
      </c>
      <c r="AR1238" s="95">
        <v>0</v>
      </c>
      <c r="AS1238" s="95">
        <v>6646077.8200000003</v>
      </c>
      <c r="AT1238" s="95">
        <v>3624568.5900000003</v>
      </c>
      <c r="AU1238" s="95">
        <v>2921914.47</v>
      </c>
      <c r="AV1238" s="92">
        <v>45382</v>
      </c>
      <c r="AW1238" t="s">
        <v>2</v>
      </c>
      <c r="AX1238">
        <v>2024</v>
      </c>
      <c r="AY1238" t="s">
        <v>177</v>
      </c>
    </row>
    <row r="1239" spans="1:51" x14ac:dyDescent="0.25">
      <c r="A1239" s="93">
        <v>109</v>
      </c>
      <c r="B1239" s="94" t="s">
        <v>66</v>
      </c>
      <c r="C1239" s="95">
        <v>238153551.41000003</v>
      </c>
      <c r="D1239" s="95">
        <v>10129428.699999999</v>
      </c>
      <c r="E1239" s="95">
        <v>0</v>
      </c>
      <c r="F1239" s="95">
        <v>0</v>
      </c>
      <c r="G1239" s="95">
        <v>0</v>
      </c>
      <c r="H1239" s="91">
        <v>0</v>
      </c>
      <c r="I1239" s="91">
        <v>0</v>
      </c>
      <c r="J1239" s="95">
        <v>2902416.9099999997</v>
      </c>
      <c r="K1239" s="95">
        <v>1897710.66</v>
      </c>
      <c r="L1239" s="91">
        <v>0</v>
      </c>
      <c r="M1239" s="95">
        <v>111730.67</v>
      </c>
      <c r="N1239" s="95">
        <v>116207558.34</v>
      </c>
      <c r="O1239" s="95">
        <v>116319289.01000001</v>
      </c>
      <c r="P1239" s="95">
        <v>11503317.210000001</v>
      </c>
      <c r="Q1239" s="91">
        <v>0</v>
      </c>
      <c r="R1239" s="91">
        <v>0</v>
      </c>
      <c r="S1239" s="91">
        <v>0</v>
      </c>
      <c r="T1239" s="95">
        <v>142752162.49000001</v>
      </c>
      <c r="U1239" s="95">
        <v>11097417.310000001</v>
      </c>
      <c r="V1239" s="95">
        <v>2464891.39</v>
      </c>
      <c r="W1239" s="95">
        <v>0</v>
      </c>
      <c r="X1239" s="95">
        <v>2298177.12</v>
      </c>
      <c r="Y1239" s="95">
        <v>405484.04</v>
      </c>
      <c r="Z1239" s="95">
        <v>0</v>
      </c>
      <c r="AA1239" s="95">
        <v>26798432.550000001</v>
      </c>
      <c r="AB1239" s="95">
        <v>4485.6499999999996</v>
      </c>
      <c r="AC1239" s="327">
        <v>23985844.270000003</v>
      </c>
      <c r="AD1239" s="95">
        <v>0</v>
      </c>
      <c r="AE1239" s="95">
        <v>22089.38</v>
      </c>
      <c r="AF1239" s="95">
        <v>0</v>
      </c>
      <c r="AG1239" s="95">
        <v>0</v>
      </c>
      <c r="AH1239" s="95">
        <v>0</v>
      </c>
      <c r="AI1239" s="95">
        <v>0</v>
      </c>
      <c r="AJ1239" s="95">
        <v>25011344.330000002</v>
      </c>
      <c r="AK1239" s="95">
        <v>1637744.72</v>
      </c>
      <c r="AL1239" s="95">
        <v>272315.11</v>
      </c>
      <c r="AM1239" s="91">
        <v>0</v>
      </c>
      <c r="AN1239" s="95">
        <v>1272287.54</v>
      </c>
      <c r="AO1239" s="95">
        <v>22744.41</v>
      </c>
      <c r="AP1239" s="95">
        <v>2500</v>
      </c>
      <c r="AQ1239" s="95">
        <v>0</v>
      </c>
      <c r="AR1239" s="95">
        <v>0</v>
      </c>
      <c r="AS1239" s="95">
        <v>92088166.040000007</v>
      </c>
      <c r="AT1239" s="95">
        <v>3313222.8800000004</v>
      </c>
      <c r="AU1239" s="95">
        <v>105631.1</v>
      </c>
      <c r="AV1239" s="92">
        <v>45382</v>
      </c>
      <c r="AW1239" t="s">
        <v>2</v>
      </c>
      <c r="AX1239">
        <v>2024</v>
      </c>
      <c r="AY1239" t="s">
        <v>157</v>
      </c>
    </row>
    <row r="1240" spans="1:51" x14ac:dyDescent="0.25">
      <c r="A1240" s="93">
        <v>25</v>
      </c>
      <c r="B1240" s="94" t="s">
        <v>67</v>
      </c>
      <c r="C1240" s="95">
        <v>19880911.559999999</v>
      </c>
      <c r="D1240" s="95">
        <v>7747525.29</v>
      </c>
      <c r="E1240" s="95">
        <v>0</v>
      </c>
      <c r="F1240" s="95">
        <v>0</v>
      </c>
      <c r="G1240" s="95">
        <v>0</v>
      </c>
      <c r="H1240" s="91">
        <v>0</v>
      </c>
      <c r="I1240" s="91">
        <v>0</v>
      </c>
      <c r="J1240" s="95">
        <v>0</v>
      </c>
      <c r="K1240" s="95">
        <v>0</v>
      </c>
      <c r="L1240" s="91">
        <v>0</v>
      </c>
      <c r="M1240" s="95">
        <v>0</v>
      </c>
      <c r="N1240" s="95">
        <v>0</v>
      </c>
      <c r="O1240" s="95">
        <v>0</v>
      </c>
      <c r="P1240" s="95">
        <v>12126546.039999999</v>
      </c>
      <c r="Q1240" s="91">
        <v>0</v>
      </c>
      <c r="R1240" s="91">
        <v>0</v>
      </c>
      <c r="S1240" s="91">
        <v>0</v>
      </c>
      <c r="T1240" s="95">
        <v>19874071.329999998</v>
      </c>
      <c r="U1240" s="95">
        <v>0</v>
      </c>
      <c r="V1240" s="95">
        <v>0</v>
      </c>
      <c r="W1240" s="95">
        <v>0</v>
      </c>
      <c r="X1240" s="95">
        <v>0</v>
      </c>
      <c r="Y1240" s="95">
        <v>0</v>
      </c>
      <c r="Z1240" s="95">
        <v>0</v>
      </c>
      <c r="AA1240" s="95">
        <v>0</v>
      </c>
      <c r="AB1240" s="95">
        <v>0</v>
      </c>
      <c r="AC1240" s="327">
        <v>6840.23</v>
      </c>
      <c r="AD1240" s="95">
        <v>0</v>
      </c>
      <c r="AE1240" s="95">
        <v>0</v>
      </c>
      <c r="AF1240" s="95">
        <v>0</v>
      </c>
      <c r="AG1240" s="95">
        <v>0</v>
      </c>
      <c r="AH1240" s="95">
        <v>0</v>
      </c>
      <c r="AI1240" s="95">
        <v>0</v>
      </c>
      <c r="AJ1240" s="95">
        <v>0</v>
      </c>
      <c r="AK1240" s="95">
        <v>0</v>
      </c>
      <c r="AL1240" s="95">
        <v>0</v>
      </c>
      <c r="AM1240" s="91">
        <v>0</v>
      </c>
      <c r="AN1240" s="95">
        <v>0</v>
      </c>
      <c r="AO1240" s="95">
        <v>0</v>
      </c>
      <c r="AP1240" s="95">
        <v>0</v>
      </c>
      <c r="AQ1240" s="95">
        <v>0</v>
      </c>
      <c r="AR1240" s="95">
        <v>0</v>
      </c>
      <c r="AS1240" s="95">
        <v>6840.23</v>
      </c>
      <c r="AT1240" s="95">
        <v>0</v>
      </c>
      <c r="AU1240" s="95">
        <v>0</v>
      </c>
      <c r="AV1240" s="92">
        <v>45382</v>
      </c>
      <c r="AW1240" t="s">
        <v>2</v>
      </c>
      <c r="AX1240">
        <v>2024</v>
      </c>
      <c r="AY1240" t="s">
        <v>174</v>
      </c>
    </row>
    <row r="1241" spans="1:51" x14ac:dyDescent="0.25">
      <c r="A1241" s="93">
        <v>121</v>
      </c>
      <c r="B1241" s="94" t="s">
        <v>68</v>
      </c>
      <c r="C1241" s="95">
        <v>1073984.6599999999</v>
      </c>
      <c r="D1241" s="95">
        <v>0</v>
      </c>
      <c r="E1241" s="95">
        <v>0</v>
      </c>
      <c r="F1241" s="95">
        <v>0</v>
      </c>
      <c r="G1241" s="95">
        <v>0</v>
      </c>
      <c r="H1241" s="91">
        <v>0</v>
      </c>
      <c r="I1241" s="91">
        <v>0</v>
      </c>
      <c r="J1241" s="95">
        <v>0</v>
      </c>
      <c r="K1241" s="95">
        <v>0</v>
      </c>
      <c r="L1241" s="91">
        <v>0</v>
      </c>
      <c r="M1241" s="95">
        <v>0</v>
      </c>
      <c r="N1241" s="95">
        <v>0</v>
      </c>
      <c r="O1241" s="95">
        <v>0</v>
      </c>
      <c r="P1241" s="95">
        <v>0</v>
      </c>
      <c r="Q1241" s="91">
        <v>0</v>
      </c>
      <c r="R1241" s="91">
        <v>0</v>
      </c>
      <c r="S1241" s="91">
        <v>0</v>
      </c>
      <c r="T1241" s="95">
        <v>0</v>
      </c>
      <c r="U1241" s="95">
        <v>364790.69</v>
      </c>
      <c r="V1241" s="95">
        <v>0</v>
      </c>
      <c r="W1241" s="95">
        <v>0</v>
      </c>
      <c r="X1241" s="95">
        <v>0</v>
      </c>
      <c r="Y1241" s="95">
        <v>0</v>
      </c>
      <c r="Z1241" s="95">
        <v>0</v>
      </c>
      <c r="AA1241" s="95">
        <v>0</v>
      </c>
      <c r="AB1241" s="95">
        <v>0</v>
      </c>
      <c r="AC1241" s="327">
        <v>0</v>
      </c>
      <c r="AD1241" s="95">
        <v>0</v>
      </c>
      <c r="AE1241" s="95">
        <v>0</v>
      </c>
      <c r="AF1241" s="95">
        <v>0</v>
      </c>
      <c r="AG1241" s="95">
        <v>0</v>
      </c>
      <c r="AH1241" s="95">
        <v>0</v>
      </c>
      <c r="AI1241" s="95">
        <v>0</v>
      </c>
      <c r="AJ1241" s="95">
        <v>0</v>
      </c>
      <c r="AK1241" s="95">
        <v>0</v>
      </c>
      <c r="AL1241" s="95">
        <v>0</v>
      </c>
      <c r="AM1241" s="91">
        <v>0</v>
      </c>
      <c r="AN1241" s="95">
        <v>25781.27</v>
      </c>
      <c r="AO1241" s="95">
        <v>0</v>
      </c>
      <c r="AP1241" s="95">
        <v>1080</v>
      </c>
      <c r="AQ1241" s="95">
        <v>0</v>
      </c>
      <c r="AR1241" s="95">
        <v>0</v>
      </c>
      <c r="AS1241" s="95">
        <v>364790.69</v>
      </c>
      <c r="AT1241" s="95">
        <v>709193.97</v>
      </c>
      <c r="AU1241" s="95">
        <v>682332.7</v>
      </c>
      <c r="AV1241" s="92">
        <v>45382</v>
      </c>
      <c r="AW1241" t="s">
        <v>2</v>
      </c>
      <c r="AX1241">
        <v>2024</v>
      </c>
      <c r="AY1241" t="s">
        <v>188</v>
      </c>
    </row>
    <row r="1242" spans="1:51" x14ac:dyDescent="0.25">
      <c r="A1242" s="93">
        <v>122</v>
      </c>
      <c r="B1242" s="94" t="s">
        <v>69</v>
      </c>
      <c r="C1242" s="95">
        <v>11060242.709999999</v>
      </c>
      <c r="D1242" s="95">
        <v>0</v>
      </c>
      <c r="E1242" s="95">
        <v>0</v>
      </c>
      <c r="F1242" s="95">
        <v>0</v>
      </c>
      <c r="G1242" s="95">
        <v>0</v>
      </c>
      <c r="H1242" s="91">
        <v>0</v>
      </c>
      <c r="I1242" s="91">
        <v>0</v>
      </c>
      <c r="J1242" s="95">
        <v>0</v>
      </c>
      <c r="K1242" s="95">
        <v>0</v>
      </c>
      <c r="L1242" s="91">
        <v>0</v>
      </c>
      <c r="M1242" s="95">
        <v>1307827.67</v>
      </c>
      <c r="N1242" s="95">
        <v>477720.06</v>
      </c>
      <c r="O1242" s="95">
        <v>1785547.73</v>
      </c>
      <c r="P1242" s="95">
        <v>3183331.4</v>
      </c>
      <c r="Q1242" s="91">
        <v>0</v>
      </c>
      <c r="R1242" s="91">
        <v>0</v>
      </c>
      <c r="S1242" s="91">
        <v>0</v>
      </c>
      <c r="T1242" s="95">
        <v>4968879.13</v>
      </c>
      <c r="U1242" s="95">
        <v>0</v>
      </c>
      <c r="V1242" s="95">
        <v>0</v>
      </c>
      <c r="W1242" s="95">
        <v>0</v>
      </c>
      <c r="X1242" s="95">
        <v>638810.22</v>
      </c>
      <c r="Y1242" s="95">
        <v>0</v>
      </c>
      <c r="Z1242" s="95">
        <v>0</v>
      </c>
      <c r="AA1242" s="95">
        <v>1190298.98</v>
      </c>
      <c r="AB1242" s="95">
        <v>0</v>
      </c>
      <c r="AC1242" s="327">
        <v>3908569.32</v>
      </c>
      <c r="AD1242" s="95">
        <v>0</v>
      </c>
      <c r="AE1242" s="95">
        <v>0</v>
      </c>
      <c r="AF1242" s="95">
        <v>0</v>
      </c>
      <c r="AG1242" s="95">
        <v>0</v>
      </c>
      <c r="AH1242" s="95">
        <v>0</v>
      </c>
      <c r="AI1242" s="95">
        <v>0</v>
      </c>
      <c r="AJ1242" s="95">
        <v>277699</v>
      </c>
      <c r="AK1242" s="95">
        <v>57145.39</v>
      </c>
      <c r="AL1242" s="95">
        <v>0</v>
      </c>
      <c r="AM1242" s="91">
        <v>0</v>
      </c>
      <c r="AN1242" s="95">
        <v>18840.669999999998</v>
      </c>
      <c r="AO1242" s="95">
        <v>0</v>
      </c>
      <c r="AP1242" s="95">
        <v>0</v>
      </c>
      <c r="AQ1242" s="95">
        <v>0</v>
      </c>
      <c r="AR1242" s="95">
        <v>0</v>
      </c>
      <c r="AS1242" s="95">
        <v>6015377.5199999996</v>
      </c>
      <c r="AT1242" s="95">
        <v>75986.06</v>
      </c>
      <c r="AU1242" s="95">
        <v>0</v>
      </c>
      <c r="AV1242" s="92">
        <v>45382</v>
      </c>
      <c r="AW1242" t="s">
        <v>2</v>
      </c>
      <c r="AX1242">
        <v>2024</v>
      </c>
      <c r="AY1242" t="s">
        <v>267</v>
      </c>
    </row>
    <row r="1243" spans="1:51" x14ac:dyDescent="0.25">
      <c r="A1243" s="93">
        <v>13</v>
      </c>
      <c r="B1243" s="94" t="s">
        <v>70</v>
      </c>
      <c r="C1243" s="95">
        <v>1576455504.26</v>
      </c>
      <c r="D1243" s="95">
        <v>165563.64000000001</v>
      </c>
      <c r="E1243" s="95">
        <v>0</v>
      </c>
      <c r="F1243" s="95">
        <v>0</v>
      </c>
      <c r="G1243" s="95">
        <v>1947429.1</v>
      </c>
      <c r="H1243" s="91">
        <v>0</v>
      </c>
      <c r="I1243" s="91">
        <v>0</v>
      </c>
      <c r="J1243" s="95">
        <v>46408002.090000004</v>
      </c>
      <c r="K1243" s="95">
        <v>19450628.470000003</v>
      </c>
      <c r="L1243" s="91">
        <v>0</v>
      </c>
      <c r="M1243" s="95">
        <v>937248198.51999998</v>
      </c>
      <c r="N1243" s="95">
        <v>327288448.06999999</v>
      </c>
      <c r="O1243" s="95">
        <v>1264536646.5899999</v>
      </c>
      <c r="P1243" s="95">
        <v>0</v>
      </c>
      <c r="Q1243" s="91">
        <v>0</v>
      </c>
      <c r="R1243" s="91">
        <v>0</v>
      </c>
      <c r="S1243" s="91">
        <v>0</v>
      </c>
      <c r="T1243" s="95">
        <v>1332508269.8899999</v>
      </c>
      <c r="U1243" s="95">
        <v>4240763.2300000004</v>
      </c>
      <c r="V1243" s="95">
        <v>0</v>
      </c>
      <c r="W1243" s="95">
        <v>27047.03</v>
      </c>
      <c r="X1243" s="95">
        <v>2512959.48</v>
      </c>
      <c r="Y1243" s="95">
        <v>273737.94</v>
      </c>
      <c r="Z1243" s="95">
        <v>0</v>
      </c>
      <c r="AA1243" s="95">
        <v>46764467.640000001</v>
      </c>
      <c r="AB1243" s="95">
        <v>0</v>
      </c>
      <c r="AC1243" s="327">
        <v>134144703.56999999</v>
      </c>
      <c r="AD1243" s="95">
        <v>1076198.72</v>
      </c>
      <c r="AE1243" s="95">
        <v>1340295.7</v>
      </c>
      <c r="AF1243" s="95">
        <v>0</v>
      </c>
      <c r="AG1243" s="95">
        <v>0</v>
      </c>
      <c r="AH1243" s="95">
        <v>0</v>
      </c>
      <c r="AI1243" s="95">
        <v>0</v>
      </c>
      <c r="AJ1243" s="95">
        <v>898415.24</v>
      </c>
      <c r="AK1243" s="95">
        <v>21215418.829999998</v>
      </c>
      <c r="AL1243" s="95">
        <v>22881366.75</v>
      </c>
      <c r="AM1243" s="91">
        <v>0</v>
      </c>
      <c r="AN1243" s="95">
        <v>7996188.75</v>
      </c>
      <c r="AO1243" s="95">
        <v>0</v>
      </c>
      <c r="AP1243" s="95">
        <v>0</v>
      </c>
      <c r="AQ1243" s="95">
        <v>0</v>
      </c>
      <c r="AR1243" s="95">
        <v>0</v>
      </c>
      <c r="AS1243" s="95">
        <v>191278588.54999998</v>
      </c>
      <c r="AT1243" s="95">
        <v>52668645.619999997</v>
      </c>
      <c r="AU1243" s="95">
        <v>575671.29</v>
      </c>
      <c r="AV1243" s="92">
        <v>45382</v>
      </c>
      <c r="AW1243" t="s">
        <v>2</v>
      </c>
      <c r="AX1243">
        <v>2024</v>
      </c>
      <c r="AY1243" t="s">
        <v>149</v>
      </c>
    </row>
    <row r="1244" spans="1:51" x14ac:dyDescent="0.25">
      <c r="A1244" s="93">
        <v>110</v>
      </c>
      <c r="B1244" s="94" t="s">
        <v>71</v>
      </c>
      <c r="C1244" s="95">
        <v>13276789.029999999</v>
      </c>
      <c r="D1244" s="95">
        <v>0</v>
      </c>
      <c r="E1244" s="95">
        <v>0</v>
      </c>
      <c r="F1244" s="95">
        <v>0</v>
      </c>
      <c r="G1244" s="95">
        <v>14683.22</v>
      </c>
      <c r="H1244" s="91">
        <v>0</v>
      </c>
      <c r="I1244" s="91">
        <v>0</v>
      </c>
      <c r="J1244" s="95">
        <v>25510.58</v>
      </c>
      <c r="K1244" s="95">
        <v>13147.67</v>
      </c>
      <c r="L1244" s="91">
        <v>0</v>
      </c>
      <c r="M1244" s="95">
        <v>9830.49</v>
      </c>
      <c r="N1244" s="95">
        <v>1718322.43</v>
      </c>
      <c r="O1244" s="95">
        <v>1728152.92</v>
      </c>
      <c r="P1244" s="95">
        <v>55651.12</v>
      </c>
      <c r="Q1244" s="91">
        <v>0</v>
      </c>
      <c r="R1244" s="91">
        <v>0</v>
      </c>
      <c r="S1244" s="91">
        <v>0</v>
      </c>
      <c r="T1244" s="95">
        <v>1837145.51</v>
      </c>
      <c r="U1244" s="95">
        <v>17991.080000000002</v>
      </c>
      <c r="V1244" s="95">
        <v>0</v>
      </c>
      <c r="W1244" s="95">
        <v>0</v>
      </c>
      <c r="X1244" s="95">
        <v>0</v>
      </c>
      <c r="Y1244" s="95">
        <v>0</v>
      </c>
      <c r="Z1244" s="95">
        <v>0</v>
      </c>
      <c r="AA1244" s="95">
        <v>0</v>
      </c>
      <c r="AB1244" s="95">
        <v>0</v>
      </c>
      <c r="AC1244" s="327">
        <v>0</v>
      </c>
      <c r="AD1244" s="95">
        <v>0</v>
      </c>
      <c r="AE1244" s="95">
        <v>0</v>
      </c>
      <c r="AF1244" s="95">
        <v>0</v>
      </c>
      <c r="AG1244" s="95">
        <v>0</v>
      </c>
      <c r="AH1244" s="95">
        <v>0</v>
      </c>
      <c r="AI1244" s="95">
        <v>0</v>
      </c>
      <c r="AJ1244" s="95">
        <v>0</v>
      </c>
      <c r="AK1244" s="95">
        <v>129957.78</v>
      </c>
      <c r="AL1244" s="95">
        <v>202198.6</v>
      </c>
      <c r="AM1244" s="91">
        <v>0</v>
      </c>
      <c r="AN1244" s="95">
        <v>1356484.32</v>
      </c>
      <c r="AO1244" s="95">
        <v>58529.8</v>
      </c>
      <c r="AP1244" s="95">
        <v>4900</v>
      </c>
      <c r="AQ1244" s="95">
        <v>0</v>
      </c>
      <c r="AR1244" s="95">
        <v>0</v>
      </c>
      <c r="AS1244" s="95">
        <v>17991.080000000002</v>
      </c>
      <c r="AT1244" s="95">
        <v>11421652.439999999</v>
      </c>
      <c r="AU1244" s="95">
        <v>9669581.9399999995</v>
      </c>
      <c r="AV1244" s="92">
        <v>45382</v>
      </c>
      <c r="AW1244" t="s">
        <v>2</v>
      </c>
      <c r="AX1244">
        <v>2024</v>
      </c>
      <c r="AY1244" t="s">
        <v>173</v>
      </c>
    </row>
    <row r="1245" spans="1:51" x14ac:dyDescent="0.25">
      <c r="A1245" s="93">
        <v>52</v>
      </c>
      <c r="B1245" s="94" t="s">
        <v>72</v>
      </c>
      <c r="C1245" s="95">
        <v>24606070.190000005</v>
      </c>
      <c r="D1245" s="95">
        <v>0</v>
      </c>
      <c r="E1245" s="95">
        <v>0</v>
      </c>
      <c r="F1245" s="95">
        <v>0</v>
      </c>
      <c r="G1245" s="95">
        <v>0</v>
      </c>
      <c r="H1245" s="91">
        <v>0</v>
      </c>
      <c r="I1245" s="91">
        <v>0</v>
      </c>
      <c r="J1245" s="95">
        <v>0</v>
      </c>
      <c r="K1245" s="95">
        <v>0</v>
      </c>
      <c r="L1245" s="91">
        <v>0</v>
      </c>
      <c r="M1245" s="95">
        <v>0</v>
      </c>
      <c r="N1245" s="95">
        <v>0</v>
      </c>
      <c r="O1245" s="95">
        <v>0</v>
      </c>
      <c r="P1245" s="95">
        <v>1317.16</v>
      </c>
      <c r="Q1245" s="91">
        <v>0</v>
      </c>
      <c r="R1245" s="91">
        <v>0</v>
      </c>
      <c r="S1245" s="91">
        <v>0</v>
      </c>
      <c r="T1245" s="95">
        <v>1317.16</v>
      </c>
      <c r="U1245" s="95">
        <v>587657.15</v>
      </c>
      <c r="V1245" s="95">
        <v>101991.16</v>
      </c>
      <c r="W1245" s="95">
        <v>2658.02</v>
      </c>
      <c r="X1245" s="95">
        <v>3823196.06</v>
      </c>
      <c r="Y1245" s="95">
        <v>12517.23</v>
      </c>
      <c r="Z1245" s="95">
        <v>0</v>
      </c>
      <c r="AA1245" s="95">
        <v>0</v>
      </c>
      <c r="AB1245" s="95">
        <v>0</v>
      </c>
      <c r="AC1245" s="327">
        <v>5425087.5300000003</v>
      </c>
      <c r="AD1245" s="95">
        <v>1448596.87</v>
      </c>
      <c r="AE1245" s="95">
        <v>94014.28</v>
      </c>
      <c r="AF1245" s="95">
        <v>0</v>
      </c>
      <c r="AG1245" s="95">
        <v>0</v>
      </c>
      <c r="AH1245" s="95">
        <v>0</v>
      </c>
      <c r="AI1245" s="95">
        <v>0</v>
      </c>
      <c r="AJ1245" s="95">
        <v>5289290.95</v>
      </c>
      <c r="AK1245" s="95">
        <v>2962555.0900000003</v>
      </c>
      <c r="AL1245" s="95">
        <v>99194.95</v>
      </c>
      <c r="AM1245" s="91">
        <v>0</v>
      </c>
      <c r="AN1245" s="95">
        <v>3205643</v>
      </c>
      <c r="AO1245" s="95">
        <v>0</v>
      </c>
      <c r="AP1245" s="95">
        <v>1110935.5900000001</v>
      </c>
      <c r="AQ1245" s="95">
        <v>0</v>
      </c>
      <c r="AR1245" s="95">
        <v>0</v>
      </c>
      <c r="AS1245" s="95">
        <v>16785009.250000004</v>
      </c>
      <c r="AT1245" s="95">
        <v>7819743.7800000012</v>
      </c>
      <c r="AU1245" s="95">
        <v>441415.15</v>
      </c>
      <c r="AV1245" s="92">
        <v>45382</v>
      </c>
      <c r="AW1245" t="s">
        <v>2</v>
      </c>
      <c r="AX1245">
        <v>2024</v>
      </c>
      <c r="AY1245" t="s">
        <v>170</v>
      </c>
    </row>
    <row r="1246" spans="1:51" x14ac:dyDescent="0.25">
      <c r="A1246" s="93">
        <v>96</v>
      </c>
      <c r="B1246" s="94" t="s">
        <v>73</v>
      </c>
      <c r="C1246" s="95">
        <v>500846100.26999998</v>
      </c>
      <c r="D1246" s="95">
        <v>155357.89000000001</v>
      </c>
      <c r="E1246" s="95">
        <v>0</v>
      </c>
      <c r="F1246" s="95">
        <v>0</v>
      </c>
      <c r="G1246" s="95">
        <v>190382.18</v>
      </c>
      <c r="H1246" s="91">
        <v>0</v>
      </c>
      <c r="I1246" s="91">
        <v>0</v>
      </c>
      <c r="J1246" s="95">
        <v>1519549.77</v>
      </c>
      <c r="K1246" s="95">
        <v>553654.19999999995</v>
      </c>
      <c r="L1246" s="91">
        <v>0</v>
      </c>
      <c r="M1246" s="95">
        <v>111187962.41</v>
      </c>
      <c r="N1246" s="95">
        <v>302315330.68000001</v>
      </c>
      <c r="O1246" s="95">
        <v>413503293.09000003</v>
      </c>
      <c r="P1246" s="95">
        <v>705387.52000000002</v>
      </c>
      <c r="Q1246" s="91">
        <v>0</v>
      </c>
      <c r="R1246" s="91">
        <v>0</v>
      </c>
      <c r="S1246" s="91">
        <v>0</v>
      </c>
      <c r="T1246" s="95">
        <v>416627624.64999998</v>
      </c>
      <c r="U1246" s="95">
        <v>5203258.96</v>
      </c>
      <c r="V1246" s="95">
        <v>907900.94</v>
      </c>
      <c r="W1246" s="95">
        <v>485962.91</v>
      </c>
      <c r="X1246" s="95">
        <v>16693.400000000001</v>
      </c>
      <c r="Y1246" s="95">
        <v>3158549.52</v>
      </c>
      <c r="Z1246" s="95">
        <v>0</v>
      </c>
      <c r="AA1246" s="95">
        <v>-32642.51999999999</v>
      </c>
      <c r="AB1246" s="95">
        <v>0</v>
      </c>
      <c r="AC1246" s="327">
        <v>8833061.3699999992</v>
      </c>
      <c r="AD1246" s="95">
        <v>23347997.5</v>
      </c>
      <c r="AE1246" s="95">
        <v>2715163.64</v>
      </c>
      <c r="AF1246" s="95">
        <v>0</v>
      </c>
      <c r="AG1246" s="95">
        <v>0</v>
      </c>
      <c r="AH1246" s="95">
        <v>0</v>
      </c>
      <c r="AI1246" s="95">
        <v>0</v>
      </c>
      <c r="AJ1246" s="95">
        <v>255570.44</v>
      </c>
      <c r="AK1246" s="95">
        <v>1618164.02</v>
      </c>
      <c r="AL1246" s="95">
        <v>3451172.81</v>
      </c>
      <c r="AM1246" s="91">
        <v>0</v>
      </c>
      <c r="AN1246" s="95">
        <v>5282957.1900000004</v>
      </c>
      <c r="AO1246" s="95">
        <v>0</v>
      </c>
      <c r="AP1246" s="95">
        <v>265347.34999999998</v>
      </c>
      <c r="AQ1246" s="95">
        <v>0</v>
      </c>
      <c r="AR1246" s="95">
        <v>0</v>
      </c>
      <c r="AS1246" s="95">
        <v>44891516.159999996</v>
      </c>
      <c r="AT1246" s="95">
        <v>39326959.460000001</v>
      </c>
      <c r="AU1246" s="95">
        <v>28709318.09</v>
      </c>
      <c r="AV1246" s="92">
        <v>45382</v>
      </c>
      <c r="AW1246" t="s">
        <v>2</v>
      </c>
      <c r="AX1246">
        <v>2024</v>
      </c>
      <c r="AY1246" t="s">
        <v>153</v>
      </c>
    </row>
    <row r="1247" spans="1:51" x14ac:dyDescent="0.25">
      <c r="A1247" s="93">
        <v>103</v>
      </c>
      <c r="B1247" s="94" t="s">
        <v>74</v>
      </c>
      <c r="C1247" s="95">
        <v>1914068.61</v>
      </c>
      <c r="D1247" s="95">
        <v>0</v>
      </c>
      <c r="E1247" s="95">
        <v>0</v>
      </c>
      <c r="F1247" s="95">
        <v>0</v>
      </c>
      <c r="G1247" s="95">
        <v>0</v>
      </c>
      <c r="H1247" s="91">
        <v>0</v>
      </c>
      <c r="I1247" s="91">
        <v>0</v>
      </c>
      <c r="J1247" s="95">
        <v>0</v>
      </c>
      <c r="K1247" s="95">
        <v>0</v>
      </c>
      <c r="L1247" s="91">
        <v>0</v>
      </c>
      <c r="M1247" s="95">
        <v>39571.06</v>
      </c>
      <c r="N1247" s="95">
        <v>0</v>
      </c>
      <c r="O1247" s="95">
        <v>39571.06</v>
      </c>
      <c r="P1247" s="95">
        <v>0</v>
      </c>
      <c r="Q1247" s="91">
        <v>0</v>
      </c>
      <c r="R1247" s="91">
        <v>0</v>
      </c>
      <c r="S1247" s="91">
        <v>0</v>
      </c>
      <c r="T1247" s="95">
        <v>39571.06</v>
      </c>
      <c r="U1247" s="95">
        <v>26704.69</v>
      </c>
      <c r="V1247" s="95">
        <v>0</v>
      </c>
      <c r="W1247" s="95">
        <v>0</v>
      </c>
      <c r="X1247" s="95">
        <v>0</v>
      </c>
      <c r="Y1247" s="95">
        <v>0</v>
      </c>
      <c r="Z1247" s="95">
        <v>0</v>
      </c>
      <c r="AA1247" s="95">
        <v>0</v>
      </c>
      <c r="AB1247" s="95">
        <v>0</v>
      </c>
      <c r="AC1247" s="327">
        <v>180.3</v>
      </c>
      <c r="AD1247" s="95">
        <v>537240</v>
      </c>
      <c r="AE1247" s="95">
        <v>0</v>
      </c>
      <c r="AF1247" s="95">
        <v>0</v>
      </c>
      <c r="AG1247" s="95">
        <v>0</v>
      </c>
      <c r="AH1247" s="95">
        <v>0</v>
      </c>
      <c r="AI1247" s="95">
        <v>0</v>
      </c>
      <c r="AJ1247" s="95">
        <v>0</v>
      </c>
      <c r="AK1247" s="95">
        <v>180.3</v>
      </c>
      <c r="AL1247" s="95">
        <v>6480.71</v>
      </c>
      <c r="AM1247" s="91">
        <v>0</v>
      </c>
      <c r="AN1247" s="95">
        <v>18092.52</v>
      </c>
      <c r="AO1247" s="95">
        <v>0</v>
      </c>
      <c r="AP1247" s="95">
        <v>16293.92</v>
      </c>
      <c r="AQ1247" s="95">
        <v>0</v>
      </c>
      <c r="AR1247" s="95">
        <v>0</v>
      </c>
      <c r="AS1247" s="95">
        <v>564124.99</v>
      </c>
      <c r="AT1247" s="95">
        <v>1310372.56</v>
      </c>
      <c r="AU1247" s="95">
        <v>1269325.1100000001</v>
      </c>
      <c r="AV1247" s="92">
        <v>45382</v>
      </c>
      <c r="AW1247" t="s">
        <v>2</v>
      </c>
      <c r="AX1247">
        <v>2024</v>
      </c>
      <c r="AY1247" t="s">
        <v>184</v>
      </c>
    </row>
    <row r="1248" spans="1:51" x14ac:dyDescent="0.25">
      <c r="A1248" s="93">
        <v>23</v>
      </c>
      <c r="B1248" s="94" t="s">
        <v>75</v>
      </c>
      <c r="C1248" s="95">
        <v>224539127.32999998</v>
      </c>
      <c r="D1248" s="95">
        <v>421161.58</v>
      </c>
      <c r="E1248" s="95">
        <v>0</v>
      </c>
      <c r="F1248" s="95">
        <v>0</v>
      </c>
      <c r="G1248" s="95">
        <v>197013.74</v>
      </c>
      <c r="H1248" s="91">
        <v>0</v>
      </c>
      <c r="I1248" s="91">
        <v>0</v>
      </c>
      <c r="J1248" s="95">
        <v>5267317.99</v>
      </c>
      <c r="K1248" s="95">
        <v>2982216.1500000004</v>
      </c>
      <c r="L1248" s="91">
        <v>0</v>
      </c>
      <c r="M1248" s="95">
        <v>26492257.190000001</v>
      </c>
      <c r="N1248" s="95">
        <v>46825502.649999999</v>
      </c>
      <c r="O1248" s="95">
        <v>73317759.840000004</v>
      </c>
      <c r="P1248" s="95">
        <v>0</v>
      </c>
      <c r="Q1248" s="91">
        <v>0</v>
      </c>
      <c r="R1248" s="91">
        <v>0</v>
      </c>
      <c r="S1248" s="91">
        <v>0</v>
      </c>
      <c r="T1248" s="95">
        <v>82185469.299999997</v>
      </c>
      <c r="U1248" s="95">
        <v>49526434.520000003</v>
      </c>
      <c r="V1248" s="95">
        <v>17161263.279999997</v>
      </c>
      <c r="W1248" s="95">
        <v>1419304.21</v>
      </c>
      <c r="X1248" s="95">
        <v>13481610.109999999</v>
      </c>
      <c r="Y1248" s="95">
        <v>3159957.81</v>
      </c>
      <c r="Z1248" s="95">
        <v>0</v>
      </c>
      <c r="AA1248" s="95">
        <v>749351.45</v>
      </c>
      <c r="AB1248" s="95">
        <v>2341259.25</v>
      </c>
      <c r="AC1248" s="327">
        <v>22343436.75</v>
      </c>
      <c r="AD1248" s="95">
        <v>6775869.1899999995</v>
      </c>
      <c r="AE1248" s="95">
        <v>3478979.78</v>
      </c>
      <c r="AF1248" s="95">
        <v>0</v>
      </c>
      <c r="AG1248" s="95">
        <v>0</v>
      </c>
      <c r="AH1248" s="95">
        <v>0</v>
      </c>
      <c r="AI1248" s="95">
        <v>0</v>
      </c>
      <c r="AJ1248" s="95">
        <v>2024101.38</v>
      </c>
      <c r="AK1248" s="95">
        <v>3918198.4299999997</v>
      </c>
      <c r="AL1248" s="95">
        <v>2563368.9700000002</v>
      </c>
      <c r="AM1248" s="91">
        <v>0</v>
      </c>
      <c r="AN1248" s="95">
        <v>7081156.6000000006</v>
      </c>
      <c r="AO1248" s="95">
        <v>0</v>
      </c>
      <c r="AP1248" s="95">
        <v>682751.67</v>
      </c>
      <c r="AQ1248" s="95">
        <v>0</v>
      </c>
      <c r="AR1248" s="95">
        <v>0</v>
      </c>
      <c r="AS1248" s="95">
        <v>122461567.72999999</v>
      </c>
      <c r="AT1248" s="95">
        <v>19892090.300000001</v>
      </c>
      <c r="AU1248" s="95">
        <v>5646614.6299999999</v>
      </c>
      <c r="AV1248" s="92">
        <v>45382</v>
      </c>
      <c r="AW1248" t="s">
        <v>2</v>
      </c>
      <c r="AX1248">
        <v>2024</v>
      </c>
      <c r="AY1248" t="s">
        <v>159</v>
      </c>
    </row>
    <row r="1249" spans="1:51" x14ac:dyDescent="0.25">
      <c r="A1249" s="93">
        <v>62</v>
      </c>
      <c r="B1249" s="94" t="s">
        <v>203</v>
      </c>
      <c r="C1249" s="95">
        <v>19678845.509999998</v>
      </c>
      <c r="D1249" s="95">
        <v>1699450.14</v>
      </c>
      <c r="E1249" s="95">
        <v>0</v>
      </c>
      <c r="F1249" s="95">
        <v>0</v>
      </c>
      <c r="G1249" s="95">
        <v>0</v>
      </c>
      <c r="H1249" s="91">
        <v>0</v>
      </c>
      <c r="I1249" s="91">
        <v>0</v>
      </c>
      <c r="J1249" s="95">
        <v>35815.57</v>
      </c>
      <c r="K1249" s="95">
        <v>15178.21</v>
      </c>
      <c r="L1249" s="91">
        <v>0</v>
      </c>
      <c r="M1249" s="95">
        <v>0</v>
      </c>
      <c r="N1249" s="95">
        <v>0</v>
      </c>
      <c r="O1249" s="95">
        <v>0</v>
      </c>
      <c r="P1249" s="95">
        <v>17925246.91</v>
      </c>
      <c r="Q1249" s="91">
        <v>0</v>
      </c>
      <c r="R1249" s="91">
        <v>0</v>
      </c>
      <c r="S1249" s="91">
        <v>0</v>
      </c>
      <c r="T1249" s="95">
        <v>19675690.829999998</v>
      </c>
      <c r="U1249" s="95">
        <v>0</v>
      </c>
      <c r="V1249" s="95">
        <v>0</v>
      </c>
      <c r="W1249" s="95">
        <v>0</v>
      </c>
      <c r="X1249" s="95">
        <v>0</v>
      </c>
      <c r="Y1249" s="95">
        <v>0</v>
      </c>
      <c r="Z1249" s="95">
        <v>0</v>
      </c>
      <c r="AA1249" s="95">
        <v>0</v>
      </c>
      <c r="AB1249" s="95">
        <v>0</v>
      </c>
      <c r="AC1249" s="327">
        <v>0</v>
      </c>
      <c r="AD1249" s="95">
        <v>0</v>
      </c>
      <c r="AE1249" s="95">
        <v>0</v>
      </c>
      <c r="AF1249" s="95">
        <v>0</v>
      </c>
      <c r="AG1249" s="95">
        <v>0</v>
      </c>
      <c r="AH1249" s="95">
        <v>0</v>
      </c>
      <c r="AI1249" s="95">
        <v>0</v>
      </c>
      <c r="AJ1249" s="95">
        <v>0</v>
      </c>
      <c r="AK1249" s="95">
        <v>3154.68</v>
      </c>
      <c r="AL1249" s="95">
        <v>0</v>
      </c>
      <c r="AM1249" s="91">
        <v>0</v>
      </c>
      <c r="AN1249" s="95">
        <v>0</v>
      </c>
      <c r="AO1249" s="95">
        <v>0</v>
      </c>
      <c r="AP1249" s="95">
        <v>0</v>
      </c>
      <c r="AQ1249" s="95">
        <v>0</v>
      </c>
      <c r="AR1249" s="95">
        <v>0</v>
      </c>
      <c r="AS1249" s="95">
        <v>0</v>
      </c>
      <c r="AT1249" s="95">
        <v>3154.68</v>
      </c>
      <c r="AU1249" s="95">
        <v>0</v>
      </c>
      <c r="AV1249" s="92">
        <v>45382</v>
      </c>
      <c r="AW1249" t="s">
        <v>2</v>
      </c>
      <c r="AX1249">
        <v>2024</v>
      </c>
      <c r="AY1249" t="s">
        <v>169</v>
      </c>
    </row>
    <row r="1250" spans="1:51" x14ac:dyDescent="0.25">
      <c r="A1250" s="93">
        <v>114</v>
      </c>
      <c r="B1250" s="94" t="s">
        <v>76</v>
      </c>
      <c r="C1250" s="95">
        <v>300043187.29000002</v>
      </c>
      <c r="D1250" s="95">
        <v>0</v>
      </c>
      <c r="E1250" s="95">
        <v>0</v>
      </c>
      <c r="F1250" s="95">
        <v>0</v>
      </c>
      <c r="G1250" s="95">
        <v>0</v>
      </c>
      <c r="H1250" s="91">
        <v>0</v>
      </c>
      <c r="I1250" s="91">
        <v>0</v>
      </c>
      <c r="J1250" s="95">
        <v>42933.45</v>
      </c>
      <c r="K1250" s="95">
        <v>1067066.5900000001</v>
      </c>
      <c r="L1250" s="91">
        <v>0</v>
      </c>
      <c r="M1250" s="95">
        <v>124095149.16999999</v>
      </c>
      <c r="N1250" s="95">
        <v>78217956.820000008</v>
      </c>
      <c r="O1250" s="95">
        <v>202313105.99000001</v>
      </c>
      <c r="P1250" s="95">
        <v>97986.58</v>
      </c>
      <c r="Q1250" s="91">
        <v>0</v>
      </c>
      <c r="R1250" s="91">
        <v>0</v>
      </c>
      <c r="S1250" s="91">
        <v>0</v>
      </c>
      <c r="T1250" s="95">
        <v>203521092.61000001</v>
      </c>
      <c r="U1250" s="95">
        <v>7757637.75</v>
      </c>
      <c r="V1250" s="95">
        <v>3731149.99</v>
      </c>
      <c r="W1250" s="95">
        <v>889156.38</v>
      </c>
      <c r="X1250" s="95">
        <v>19358927.68</v>
      </c>
      <c r="Y1250" s="95">
        <v>1721181.77</v>
      </c>
      <c r="Z1250" s="95">
        <v>0</v>
      </c>
      <c r="AA1250" s="95">
        <v>0</v>
      </c>
      <c r="AB1250" s="95">
        <v>0</v>
      </c>
      <c r="AC1250" s="327">
        <v>14952446.700000001</v>
      </c>
      <c r="AD1250" s="95">
        <v>4324476.7299999995</v>
      </c>
      <c r="AE1250" s="95">
        <v>2623638.9</v>
      </c>
      <c r="AF1250" s="95">
        <v>0</v>
      </c>
      <c r="AG1250" s="95">
        <v>0</v>
      </c>
      <c r="AH1250" s="95">
        <v>0</v>
      </c>
      <c r="AI1250" s="95">
        <v>0</v>
      </c>
      <c r="AJ1250" s="95">
        <v>10701334.529999999</v>
      </c>
      <c r="AK1250" s="95">
        <v>4385607.4000000004</v>
      </c>
      <c r="AL1250" s="95">
        <v>763812.46</v>
      </c>
      <c r="AM1250" s="91">
        <v>0</v>
      </c>
      <c r="AN1250" s="95">
        <v>11805582.82</v>
      </c>
      <c r="AO1250" s="95">
        <v>0</v>
      </c>
      <c r="AP1250" s="95">
        <v>1287121.01</v>
      </c>
      <c r="AQ1250" s="95">
        <v>0</v>
      </c>
      <c r="AR1250" s="95">
        <v>0</v>
      </c>
      <c r="AS1250" s="95">
        <v>66059950.43</v>
      </c>
      <c r="AT1250" s="95">
        <v>30462144.250000004</v>
      </c>
      <c r="AU1250" s="95">
        <v>12220020.560000001</v>
      </c>
      <c r="AV1250" s="92">
        <v>45382</v>
      </c>
      <c r="AW1250" t="s">
        <v>2</v>
      </c>
      <c r="AX1250">
        <v>2024</v>
      </c>
      <c r="AY1250" t="s">
        <v>154</v>
      </c>
    </row>
    <row r="1251" spans="1:51" x14ac:dyDescent="0.25">
      <c r="A1251" s="93">
        <v>48</v>
      </c>
      <c r="B1251" s="94" t="s">
        <v>77</v>
      </c>
      <c r="C1251" s="95">
        <v>60263939.939999998</v>
      </c>
      <c r="D1251" s="95">
        <v>52775.51</v>
      </c>
      <c r="E1251" s="95">
        <v>0</v>
      </c>
      <c r="F1251" s="95">
        <v>0</v>
      </c>
      <c r="G1251" s="95">
        <v>12751.52</v>
      </c>
      <c r="H1251" s="91">
        <v>0</v>
      </c>
      <c r="I1251" s="91">
        <v>0</v>
      </c>
      <c r="J1251" s="95">
        <v>2768985.23</v>
      </c>
      <c r="K1251" s="95">
        <v>8207.2199999999993</v>
      </c>
      <c r="L1251" s="91">
        <v>0</v>
      </c>
      <c r="M1251" s="95">
        <v>2589032.7200000002</v>
      </c>
      <c r="N1251" s="95">
        <v>32707387.870000001</v>
      </c>
      <c r="O1251" s="95">
        <v>35296420.590000004</v>
      </c>
      <c r="P1251" s="95">
        <v>2691232.0500000003</v>
      </c>
      <c r="Q1251" s="91">
        <v>0</v>
      </c>
      <c r="R1251" s="91">
        <v>0</v>
      </c>
      <c r="S1251" s="91">
        <v>0</v>
      </c>
      <c r="T1251" s="95">
        <v>40830372.119999997</v>
      </c>
      <c r="U1251" s="95">
        <v>229542.55</v>
      </c>
      <c r="V1251" s="95">
        <v>162003.44</v>
      </c>
      <c r="W1251" s="95">
        <v>0</v>
      </c>
      <c r="X1251" s="95">
        <v>0</v>
      </c>
      <c r="Y1251" s="95">
        <v>0</v>
      </c>
      <c r="Z1251" s="95">
        <v>0</v>
      </c>
      <c r="AA1251" s="95">
        <v>1236280.17</v>
      </c>
      <c r="AB1251" s="95">
        <v>0</v>
      </c>
      <c r="AC1251" s="327">
        <v>4178512.97</v>
      </c>
      <c r="AD1251" s="95">
        <v>2263897.1</v>
      </c>
      <c r="AE1251" s="95">
        <v>1970882.62</v>
      </c>
      <c r="AF1251" s="95">
        <v>0</v>
      </c>
      <c r="AG1251" s="95">
        <v>0</v>
      </c>
      <c r="AH1251" s="95">
        <v>0</v>
      </c>
      <c r="AI1251" s="95">
        <v>0</v>
      </c>
      <c r="AJ1251" s="95">
        <v>21444.44</v>
      </c>
      <c r="AK1251" s="95">
        <v>3639102.7</v>
      </c>
      <c r="AL1251" s="95">
        <v>0</v>
      </c>
      <c r="AM1251" s="91">
        <v>0</v>
      </c>
      <c r="AN1251" s="95">
        <v>1024517.51</v>
      </c>
      <c r="AO1251" s="95">
        <v>0</v>
      </c>
      <c r="AP1251" s="95">
        <v>2077591.24</v>
      </c>
      <c r="AQ1251" s="95">
        <v>0</v>
      </c>
      <c r="AR1251" s="95">
        <v>0</v>
      </c>
      <c r="AS1251" s="95">
        <v>10062563.290000001</v>
      </c>
      <c r="AT1251" s="95">
        <v>9371004.5299999993</v>
      </c>
      <c r="AU1251" s="95">
        <v>2629793.08</v>
      </c>
      <c r="AV1251" s="92">
        <v>45382</v>
      </c>
      <c r="AW1251" t="s">
        <v>2</v>
      </c>
      <c r="AX1251">
        <v>2024</v>
      </c>
      <c r="AY1251" t="s">
        <v>163</v>
      </c>
    </row>
    <row r="1252" spans="1:51" x14ac:dyDescent="0.25">
      <c r="A1252" s="93">
        <v>120</v>
      </c>
      <c r="B1252" s="94" t="s">
        <v>78</v>
      </c>
      <c r="C1252" s="95">
        <v>43899.81</v>
      </c>
      <c r="D1252" s="95">
        <v>0</v>
      </c>
      <c r="E1252" s="95">
        <v>0</v>
      </c>
      <c r="F1252" s="95">
        <v>0</v>
      </c>
      <c r="G1252" s="95">
        <v>0</v>
      </c>
      <c r="H1252" s="91">
        <v>0</v>
      </c>
      <c r="I1252" s="91">
        <v>0</v>
      </c>
      <c r="J1252" s="95">
        <v>0</v>
      </c>
      <c r="K1252" s="95">
        <v>0</v>
      </c>
      <c r="L1252" s="91">
        <v>0</v>
      </c>
      <c r="M1252" s="95">
        <v>0</v>
      </c>
      <c r="N1252" s="95">
        <v>0</v>
      </c>
      <c r="O1252" s="95">
        <v>0</v>
      </c>
      <c r="P1252" s="95">
        <v>0</v>
      </c>
      <c r="Q1252" s="91">
        <v>0</v>
      </c>
      <c r="R1252" s="91">
        <v>0</v>
      </c>
      <c r="S1252" s="91">
        <v>0</v>
      </c>
      <c r="T1252" s="95">
        <v>0</v>
      </c>
      <c r="U1252" s="95">
        <v>0</v>
      </c>
      <c r="V1252" s="95">
        <v>0</v>
      </c>
      <c r="W1252" s="95">
        <v>0</v>
      </c>
      <c r="X1252" s="95">
        <v>0</v>
      </c>
      <c r="Y1252" s="95">
        <v>0</v>
      </c>
      <c r="Z1252" s="95">
        <v>0</v>
      </c>
      <c r="AA1252" s="95">
        <v>0</v>
      </c>
      <c r="AB1252" s="95">
        <v>0</v>
      </c>
      <c r="AC1252" s="327">
        <v>0</v>
      </c>
      <c r="AD1252" s="95">
        <v>0</v>
      </c>
      <c r="AE1252" s="95">
        <v>0</v>
      </c>
      <c r="AF1252" s="95">
        <v>0</v>
      </c>
      <c r="AG1252" s="95">
        <v>0</v>
      </c>
      <c r="AH1252" s="95">
        <v>0</v>
      </c>
      <c r="AI1252" s="95">
        <v>0</v>
      </c>
      <c r="AJ1252" s="95">
        <v>0</v>
      </c>
      <c r="AK1252" s="95">
        <v>0</v>
      </c>
      <c r="AL1252" s="95">
        <v>0</v>
      </c>
      <c r="AM1252" s="91">
        <v>0</v>
      </c>
      <c r="AN1252" s="95">
        <v>0</v>
      </c>
      <c r="AO1252" s="95">
        <v>0</v>
      </c>
      <c r="AP1252" s="95">
        <v>0</v>
      </c>
      <c r="AQ1252" s="95">
        <v>0</v>
      </c>
      <c r="AR1252" s="95">
        <v>0</v>
      </c>
      <c r="AS1252" s="95">
        <v>0</v>
      </c>
      <c r="AT1252" s="95">
        <v>43899.81</v>
      </c>
      <c r="AU1252" s="95">
        <v>43899.81</v>
      </c>
      <c r="AV1252" s="92">
        <v>45382</v>
      </c>
      <c r="AW1252" t="s">
        <v>2</v>
      </c>
      <c r="AX1252">
        <v>2024</v>
      </c>
      <c r="AY1252" t="s">
        <v>187</v>
      </c>
    </row>
    <row r="1253" spans="1:51" x14ac:dyDescent="0.25">
      <c r="A1253" s="93">
        <v>100</v>
      </c>
      <c r="B1253" s="94" t="s">
        <v>79</v>
      </c>
      <c r="C1253" s="95">
        <v>418356997.15999997</v>
      </c>
      <c r="D1253" s="95">
        <v>645635.93000000005</v>
      </c>
      <c r="E1253" s="95">
        <v>0</v>
      </c>
      <c r="F1253" s="95">
        <v>0</v>
      </c>
      <c r="G1253" s="95">
        <v>1141.9000000000001</v>
      </c>
      <c r="H1253" s="91">
        <v>0</v>
      </c>
      <c r="I1253" s="91">
        <v>0</v>
      </c>
      <c r="J1253" s="95">
        <v>6120147.0199999996</v>
      </c>
      <c r="K1253" s="95">
        <v>685259.88</v>
      </c>
      <c r="L1253" s="91">
        <v>0</v>
      </c>
      <c r="M1253" s="95">
        <v>228456641.53</v>
      </c>
      <c r="N1253" s="95">
        <v>143438049.02000001</v>
      </c>
      <c r="O1253" s="95">
        <v>371894690.55000001</v>
      </c>
      <c r="P1253" s="95">
        <v>4619840.7300000004</v>
      </c>
      <c r="Q1253" s="91">
        <v>0</v>
      </c>
      <c r="R1253" s="91">
        <v>0</v>
      </c>
      <c r="S1253" s="91">
        <v>0</v>
      </c>
      <c r="T1253" s="95">
        <v>383966716.00999999</v>
      </c>
      <c r="U1253" s="95">
        <v>10350432.25</v>
      </c>
      <c r="V1253" s="95">
        <v>182735.5</v>
      </c>
      <c r="W1253" s="95">
        <v>82552.070000000007</v>
      </c>
      <c r="X1253" s="95">
        <v>344696.91</v>
      </c>
      <c r="Y1253" s="95">
        <v>241349.02</v>
      </c>
      <c r="Z1253" s="95">
        <v>0</v>
      </c>
      <c r="AA1253" s="95">
        <v>0</v>
      </c>
      <c r="AB1253" s="95">
        <v>0</v>
      </c>
      <c r="AC1253" s="327">
        <v>16904819.579999998</v>
      </c>
      <c r="AD1253" s="95">
        <v>1415440.95</v>
      </c>
      <c r="AE1253" s="95">
        <v>101378.42</v>
      </c>
      <c r="AF1253" s="95">
        <v>0</v>
      </c>
      <c r="AG1253" s="95">
        <v>0</v>
      </c>
      <c r="AH1253" s="95">
        <v>0</v>
      </c>
      <c r="AI1253" s="95">
        <v>0</v>
      </c>
      <c r="AJ1253" s="95">
        <v>177920.8</v>
      </c>
      <c r="AK1253" s="95">
        <v>2241906.08</v>
      </c>
      <c r="AL1253" s="95">
        <v>161475.37</v>
      </c>
      <c r="AM1253" s="91">
        <v>0</v>
      </c>
      <c r="AN1253" s="95">
        <v>1147998.08</v>
      </c>
      <c r="AO1253" s="95">
        <v>0</v>
      </c>
      <c r="AP1253" s="95">
        <v>55502.93</v>
      </c>
      <c r="AQ1253" s="95">
        <v>125122.17</v>
      </c>
      <c r="AR1253" s="95">
        <v>0</v>
      </c>
      <c r="AS1253" s="95">
        <v>29801325.5</v>
      </c>
      <c r="AT1253" s="95">
        <v>4588955.6500000004</v>
      </c>
      <c r="AU1253" s="95">
        <v>856951.02</v>
      </c>
      <c r="AV1253" s="92">
        <v>45382</v>
      </c>
      <c r="AW1253" t="s">
        <v>2</v>
      </c>
      <c r="AX1253">
        <v>2024</v>
      </c>
      <c r="AY1253" t="s">
        <v>151</v>
      </c>
    </row>
    <row r="1254" spans="1:51" x14ac:dyDescent="0.25">
      <c r="A1254" s="93">
        <v>127</v>
      </c>
      <c r="B1254" s="94" t="s">
        <v>80</v>
      </c>
      <c r="C1254" s="95">
        <v>9704659.8300000001</v>
      </c>
      <c r="D1254" s="95">
        <v>0</v>
      </c>
      <c r="E1254" s="95">
        <v>0</v>
      </c>
      <c r="F1254" s="95">
        <v>0</v>
      </c>
      <c r="G1254" s="95">
        <v>0</v>
      </c>
      <c r="H1254" s="91">
        <v>0</v>
      </c>
      <c r="I1254" s="91">
        <v>0</v>
      </c>
      <c r="J1254" s="95">
        <v>0</v>
      </c>
      <c r="K1254" s="95">
        <v>0</v>
      </c>
      <c r="L1254" s="91">
        <v>0</v>
      </c>
      <c r="M1254" s="95">
        <v>0</v>
      </c>
      <c r="N1254" s="95">
        <v>0</v>
      </c>
      <c r="O1254" s="95">
        <v>0</v>
      </c>
      <c r="P1254" s="95">
        <v>0</v>
      </c>
      <c r="Q1254" s="91">
        <v>0</v>
      </c>
      <c r="R1254" s="91">
        <v>0</v>
      </c>
      <c r="S1254" s="91">
        <v>0</v>
      </c>
      <c r="T1254" s="95">
        <v>0</v>
      </c>
      <c r="U1254" s="95">
        <v>0</v>
      </c>
      <c r="V1254" s="95">
        <v>0</v>
      </c>
      <c r="W1254" s="95">
        <v>0</v>
      </c>
      <c r="X1254" s="95">
        <v>151802.59</v>
      </c>
      <c r="Y1254" s="95">
        <v>0</v>
      </c>
      <c r="Z1254" s="95">
        <v>0</v>
      </c>
      <c r="AA1254" s="95">
        <v>0</v>
      </c>
      <c r="AB1254" s="95">
        <v>0</v>
      </c>
      <c r="AC1254" s="327">
        <v>359366.47</v>
      </c>
      <c r="AD1254" s="95">
        <v>0</v>
      </c>
      <c r="AE1254" s="95">
        <v>0</v>
      </c>
      <c r="AF1254" s="95">
        <v>0</v>
      </c>
      <c r="AG1254" s="95">
        <v>0</v>
      </c>
      <c r="AH1254" s="95">
        <v>0</v>
      </c>
      <c r="AI1254" s="95">
        <v>0</v>
      </c>
      <c r="AJ1254" s="95">
        <v>0</v>
      </c>
      <c r="AK1254" s="95">
        <v>1922367.63</v>
      </c>
      <c r="AL1254" s="95">
        <v>975</v>
      </c>
      <c r="AM1254" s="91">
        <v>0</v>
      </c>
      <c r="AN1254" s="95">
        <v>500</v>
      </c>
      <c r="AO1254" s="95">
        <v>0</v>
      </c>
      <c r="AP1254" s="95">
        <v>0</v>
      </c>
      <c r="AQ1254" s="95">
        <v>0</v>
      </c>
      <c r="AR1254" s="95">
        <v>0</v>
      </c>
      <c r="AS1254" s="95">
        <v>511169.05999999994</v>
      </c>
      <c r="AT1254" s="95">
        <v>9193490.7699999996</v>
      </c>
      <c r="AU1254" s="95">
        <v>7269648.1399999997</v>
      </c>
      <c r="AV1254" s="92">
        <v>45382</v>
      </c>
      <c r="AW1254" t="s">
        <v>2</v>
      </c>
      <c r="AX1254">
        <v>2024</v>
      </c>
      <c r="AY1254" t="s">
        <v>186</v>
      </c>
    </row>
    <row r="1255" spans="1:51" x14ac:dyDescent="0.25">
      <c r="A1255" s="93">
        <v>12</v>
      </c>
      <c r="B1255" s="94" t="s">
        <v>81</v>
      </c>
      <c r="C1255" s="95">
        <v>433944247.63000005</v>
      </c>
      <c r="D1255" s="95">
        <v>1212299.47</v>
      </c>
      <c r="E1255" s="95">
        <v>0</v>
      </c>
      <c r="F1255" s="95">
        <v>0</v>
      </c>
      <c r="G1255" s="95">
        <v>50638647.890000001</v>
      </c>
      <c r="H1255" s="91">
        <v>0</v>
      </c>
      <c r="I1255" s="91">
        <v>0</v>
      </c>
      <c r="J1255" s="95">
        <v>2897620.48</v>
      </c>
      <c r="K1255" s="95">
        <v>5637681.3900000006</v>
      </c>
      <c r="L1255" s="91">
        <v>0</v>
      </c>
      <c r="M1255" s="95">
        <v>141521360.00999999</v>
      </c>
      <c r="N1255" s="95">
        <v>79545425.150000006</v>
      </c>
      <c r="O1255" s="95">
        <v>221066785.16</v>
      </c>
      <c r="P1255" s="95">
        <v>6889172.79</v>
      </c>
      <c r="Q1255" s="91">
        <v>0</v>
      </c>
      <c r="R1255" s="91">
        <v>0</v>
      </c>
      <c r="S1255" s="91">
        <v>0</v>
      </c>
      <c r="T1255" s="95">
        <v>288342207.18000001</v>
      </c>
      <c r="U1255" s="95">
        <v>2616126.17</v>
      </c>
      <c r="V1255" s="95">
        <v>335458.51</v>
      </c>
      <c r="W1255" s="95">
        <v>263078.34000000003</v>
      </c>
      <c r="X1255" s="95">
        <v>8310993.6799999997</v>
      </c>
      <c r="Y1255" s="95">
        <v>910061.14</v>
      </c>
      <c r="Z1255" s="95">
        <v>0</v>
      </c>
      <c r="AA1255" s="95">
        <v>7816515.2199999997</v>
      </c>
      <c r="AB1255" s="95">
        <v>0</v>
      </c>
      <c r="AC1255" s="327">
        <v>16854682.879999999</v>
      </c>
      <c r="AD1255" s="95">
        <v>3151943.21</v>
      </c>
      <c r="AE1255" s="95">
        <v>61569.539999999994</v>
      </c>
      <c r="AF1255" s="95">
        <v>0</v>
      </c>
      <c r="AG1255" s="95">
        <v>0</v>
      </c>
      <c r="AH1255" s="95">
        <v>0</v>
      </c>
      <c r="AI1255" s="95">
        <v>0</v>
      </c>
      <c r="AJ1255" s="95">
        <v>90268357.010000005</v>
      </c>
      <c r="AK1255" s="95">
        <v>7750260.2599999998</v>
      </c>
      <c r="AL1255" s="95">
        <v>278421.73</v>
      </c>
      <c r="AM1255" s="91">
        <v>0</v>
      </c>
      <c r="AN1255" s="95">
        <v>4287902.51</v>
      </c>
      <c r="AO1255" s="95">
        <v>956201.65999999992</v>
      </c>
      <c r="AP1255" s="95">
        <v>787517.62999999989</v>
      </c>
      <c r="AQ1255" s="95">
        <v>911602.91</v>
      </c>
      <c r="AR1255" s="95">
        <v>0</v>
      </c>
      <c r="AS1255" s="95">
        <v>130588785.7</v>
      </c>
      <c r="AT1255" s="95">
        <v>15013254.699999999</v>
      </c>
      <c r="AU1255" s="95">
        <v>41348</v>
      </c>
      <c r="AV1255" s="92">
        <v>45382</v>
      </c>
      <c r="AW1255" t="s">
        <v>2</v>
      </c>
      <c r="AX1255">
        <v>2024</v>
      </c>
      <c r="AY1255" t="s">
        <v>152</v>
      </c>
    </row>
    <row r="1256" spans="1:51" x14ac:dyDescent="0.25">
      <c r="A1256" s="93">
        <v>74</v>
      </c>
      <c r="B1256" s="94" t="s">
        <v>82</v>
      </c>
      <c r="C1256" s="95">
        <v>2287030687.48</v>
      </c>
      <c r="D1256" s="95">
        <v>13093265.289999999</v>
      </c>
      <c r="E1256" s="95">
        <v>0</v>
      </c>
      <c r="F1256" s="95">
        <v>0</v>
      </c>
      <c r="G1256" s="95">
        <v>2848249.3899999997</v>
      </c>
      <c r="H1256" s="91">
        <v>0</v>
      </c>
      <c r="I1256" s="91">
        <v>0</v>
      </c>
      <c r="J1256" s="95">
        <v>13623260.43</v>
      </c>
      <c r="K1256" s="95">
        <v>986789.9</v>
      </c>
      <c r="L1256" s="91">
        <v>0</v>
      </c>
      <c r="M1256" s="95">
        <v>1348008350.6300001</v>
      </c>
      <c r="N1256" s="95">
        <v>420730225.96000004</v>
      </c>
      <c r="O1256" s="95">
        <v>1768738576.5900002</v>
      </c>
      <c r="P1256" s="95">
        <v>38836709.689999998</v>
      </c>
      <c r="Q1256" s="91">
        <v>0</v>
      </c>
      <c r="R1256" s="91">
        <v>0</v>
      </c>
      <c r="S1256" s="91">
        <v>0</v>
      </c>
      <c r="T1256" s="95">
        <v>1838126851.2900002</v>
      </c>
      <c r="U1256" s="95">
        <v>22760893.32</v>
      </c>
      <c r="V1256" s="95">
        <v>49354676.369999997</v>
      </c>
      <c r="W1256" s="95">
        <v>692445.78</v>
      </c>
      <c r="X1256" s="95">
        <v>9830738.75</v>
      </c>
      <c r="Y1256" s="95">
        <v>820556.2</v>
      </c>
      <c r="Z1256" s="95">
        <v>0</v>
      </c>
      <c r="AA1256" s="95">
        <v>183270999.34</v>
      </c>
      <c r="AB1256" s="95">
        <v>639542.72</v>
      </c>
      <c r="AC1256" s="327">
        <v>111315487.67999999</v>
      </c>
      <c r="AD1256" s="95">
        <v>370719.84</v>
      </c>
      <c r="AE1256" s="95">
        <v>2279985.54</v>
      </c>
      <c r="AF1256" s="95">
        <v>0</v>
      </c>
      <c r="AG1256" s="95">
        <v>0</v>
      </c>
      <c r="AH1256" s="95">
        <v>34483156.509999998</v>
      </c>
      <c r="AI1256" s="95">
        <v>0</v>
      </c>
      <c r="AJ1256" s="95">
        <v>13226267.66</v>
      </c>
      <c r="AK1256" s="95">
        <v>6526564.1600000001</v>
      </c>
      <c r="AL1256" s="95">
        <v>866261.67</v>
      </c>
      <c r="AM1256" s="91">
        <v>0</v>
      </c>
      <c r="AN1256" s="95">
        <v>9810253.1300000008</v>
      </c>
      <c r="AO1256" s="95">
        <v>303845.24</v>
      </c>
      <c r="AP1256" s="95">
        <v>2194940.36</v>
      </c>
      <c r="AQ1256" s="95">
        <v>0</v>
      </c>
      <c r="AR1256" s="95">
        <v>0</v>
      </c>
      <c r="AS1256" s="95">
        <v>429045469.70999998</v>
      </c>
      <c r="AT1256" s="95">
        <v>19858366.48</v>
      </c>
      <c r="AU1256" s="95">
        <v>156501.92000000001</v>
      </c>
      <c r="AV1256" s="92">
        <v>45382</v>
      </c>
      <c r="AW1256" t="s">
        <v>2</v>
      </c>
      <c r="AX1256">
        <v>2024</v>
      </c>
      <c r="AY1256" t="s">
        <v>148</v>
      </c>
    </row>
    <row r="1257" spans="1:51" x14ac:dyDescent="0.25">
      <c r="A1257" s="93">
        <v>71</v>
      </c>
      <c r="B1257" s="94" t="s">
        <v>83</v>
      </c>
      <c r="C1257" s="95">
        <v>191126927.24000001</v>
      </c>
      <c r="D1257" s="95">
        <v>0</v>
      </c>
      <c r="E1257" s="95">
        <v>0</v>
      </c>
      <c r="F1257" s="95">
        <v>0</v>
      </c>
      <c r="G1257" s="95">
        <v>142906.76</v>
      </c>
      <c r="H1257" s="91">
        <v>0</v>
      </c>
      <c r="I1257" s="91">
        <v>0</v>
      </c>
      <c r="J1257" s="95">
        <v>0</v>
      </c>
      <c r="K1257" s="95">
        <v>66760.22</v>
      </c>
      <c r="L1257" s="91">
        <v>0</v>
      </c>
      <c r="M1257" s="95">
        <v>2645081.9300000002</v>
      </c>
      <c r="N1257" s="95">
        <v>43968933.060000002</v>
      </c>
      <c r="O1257" s="95">
        <v>46614014.990000002</v>
      </c>
      <c r="P1257" s="95">
        <v>1122585.21</v>
      </c>
      <c r="Q1257" s="91">
        <v>0</v>
      </c>
      <c r="R1257" s="91">
        <v>0</v>
      </c>
      <c r="S1257" s="91">
        <v>0</v>
      </c>
      <c r="T1257" s="95">
        <v>47946267.18</v>
      </c>
      <c r="U1257" s="95">
        <v>6853.3</v>
      </c>
      <c r="V1257" s="95">
        <v>0</v>
      </c>
      <c r="W1257" s="95">
        <v>0</v>
      </c>
      <c r="X1257" s="95">
        <v>0</v>
      </c>
      <c r="Y1257" s="95">
        <v>26873803.280000001</v>
      </c>
      <c r="Z1257" s="95">
        <v>0</v>
      </c>
      <c r="AA1257" s="95">
        <v>35633545.700000003</v>
      </c>
      <c r="AB1257" s="95">
        <v>0</v>
      </c>
      <c r="AC1257" s="327">
        <v>6364027.4000000004</v>
      </c>
      <c r="AD1257" s="95">
        <v>38047698.549999997</v>
      </c>
      <c r="AE1257" s="95">
        <v>24883.200000000001</v>
      </c>
      <c r="AF1257" s="95">
        <v>0</v>
      </c>
      <c r="AG1257" s="95">
        <v>0</v>
      </c>
      <c r="AH1257" s="95">
        <v>0</v>
      </c>
      <c r="AI1257" s="95">
        <v>0</v>
      </c>
      <c r="AJ1257" s="95">
        <v>16484138.85</v>
      </c>
      <c r="AK1257" s="95">
        <v>3187320.09</v>
      </c>
      <c r="AL1257" s="95">
        <v>967971.93</v>
      </c>
      <c r="AM1257" s="91">
        <v>0</v>
      </c>
      <c r="AN1257" s="95">
        <v>4885676.18</v>
      </c>
      <c r="AO1257" s="95">
        <v>0</v>
      </c>
      <c r="AP1257" s="95">
        <v>388788.02</v>
      </c>
      <c r="AQ1257" s="95">
        <v>0</v>
      </c>
      <c r="AR1257" s="95">
        <v>0</v>
      </c>
      <c r="AS1257" s="95">
        <v>123434950.28</v>
      </c>
      <c r="AT1257" s="95">
        <v>19745709.779999997</v>
      </c>
      <c r="AU1257" s="95">
        <v>10315953.560000001</v>
      </c>
      <c r="AV1257" s="92">
        <v>45382</v>
      </c>
      <c r="AW1257" t="s">
        <v>2</v>
      </c>
      <c r="AX1257">
        <v>2024</v>
      </c>
      <c r="AY1257" t="s">
        <v>161</v>
      </c>
    </row>
    <row r="1258" spans="1:51" x14ac:dyDescent="0.25">
      <c r="A1258" s="93">
        <v>91</v>
      </c>
      <c r="B1258" s="94" t="s">
        <v>106</v>
      </c>
      <c r="C1258" s="95">
        <v>482903.6</v>
      </c>
      <c r="D1258" s="95">
        <v>0</v>
      </c>
      <c r="E1258" s="95">
        <v>0</v>
      </c>
      <c r="F1258" s="95">
        <v>0</v>
      </c>
      <c r="G1258" s="95">
        <v>0</v>
      </c>
      <c r="H1258" s="91">
        <v>0</v>
      </c>
      <c r="I1258" s="91">
        <v>0</v>
      </c>
      <c r="J1258" s="95">
        <v>0</v>
      </c>
      <c r="K1258" s="95">
        <v>0</v>
      </c>
      <c r="L1258" s="91">
        <v>0</v>
      </c>
      <c r="M1258" s="95">
        <v>0</v>
      </c>
      <c r="N1258" s="95">
        <v>0</v>
      </c>
      <c r="O1258" s="95">
        <v>0</v>
      </c>
      <c r="P1258" s="95">
        <v>0</v>
      </c>
      <c r="Q1258" s="91">
        <v>0</v>
      </c>
      <c r="R1258" s="91">
        <v>0</v>
      </c>
      <c r="S1258" s="91">
        <v>0</v>
      </c>
      <c r="T1258" s="95">
        <v>0</v>
      </c>
      <c r="U1258" s="95">
        <v>0</v>
      </c>
      <c r="V1258" s="95">
        <v>0</v>
      </c>
      <c r="W1258" s="95">
        <v>0</v>
      </c>
      <c r="X1258" s="95">
        <v>0</v>
      </c>
      <c r="Y1258" s="95">
        <v>0</v>
      </c>
      <c r="Z1258" s="95">
        <v>0</v>
      </c>
      <c r="AA1258" s="95">
        <v>0</v>
      </c>
      <c r="AB1258" s="95">
        <v>0</v>
      </c>
      <c r="AC1258" s="327">
        <v>0</v>
      </c>
      <c r="AD1258" s="95">
        <v>475477.5</v>
      </c>
      <c r="AE1258" s="95">
        <v>1000</v>
      </c>
      <c r="AF1258" s="95">
        <v>0</v>
      </c>
      <c r="AG1258" s="95">
        <v>0</v>
      </c>
      <c r="AH1258" s="95">
        <v>0</v>
      </c>
      <c r="AI1258" s="95">
        <v>0</v>
      </c>
      <c r="AJ1258" s="95">
        <v>0</v>
      </c>
      <c r="AK1258" s="95">
        <v>5426.1</v>
      </c>
      <c r="AL1258" s="95">
        <v>0</v>
      </c>
      <c r="AM1258" s="91">
        <v>0</v>
      </c>
      <c r="AN1258" s="95">
        <v>1000</v>
      </c>
      <c r="AO1258" s="95">
        <v>0</v>
      </c>
      <c r="AP1258" s="95">
        <v>0</v>
      </c>
      <c r="AQ1258" s="95">
        <v>0</v>
      </c>
      <c r="AR1258" s="95">
        <v>0</v>
      </c>
      <c r="AS1258" s="95">
        <v>476477.5</v>
      </c>
      <c r="AT1258" s="95">
        <v>6426.1</v>
      </c>
      <c r="AU1258" s="95">
        <v>0</v>
      </c>
      <c r="AV1258" s="92">
        <v>45382</v>
      </c>
      <c r="AW1258" t="s">
        <v>2</v>
      </c>
      <c r="AX1258">
        <v>2024</v>
      </c>
      <c r="AY1258" t="s">
        <v>192</v>
      </c>
    </row>
    <row r="1259" spans="1:51" x14ac:dyDescent="0.25">
      <c r="A1259" s="93">
        <v>73</v>
      </c>
      <c r="B1259" s="94" t="s">
        <v>84</v>
      </c>
      <c r="C1259" s="95">
        <v>97756500.959999993</v>
      </c>
      <c r="D1259" s="95">
        <v>5057.3500000000004</v>
      </c>
      <c r="E1259" s="95">
        <v>0</v>
      </c>
      <c r="F1259" s="95">
        <v>0</v>
      </c>
      <c r="G1259" s="95">
        <v>0</v>
      </c>
      <c r="H1259" s="91">
        <v>0</v>
      </c>
      <c r="I1259" s="91">
        <v>0</v>
      </c>
      <c r="J1259" s="95">
        <v>0</v>
      </c>
      <c r="K1259" s="95">
        <v>169328.23</v>
      </c>
      <c r="L1259" s="91">
        <v>0</v>
      </c>
      <c r="M1259" s="95">
        <v>702346.9</v>
      </c>
      <c r="N1259" s="95">
        <v>480863.81</v>
      </c>
      <c r="O1259" s="95">
        <v>1183210.71</v>
      </c>
      <c r="P1259" s="95">
        <v>7628.85</v>
      </c>
      <c r="Q1259" s="91">
        <v>0</v>
      </c>
      <c r="R1259" s="91">
        <v>0</v>
      </c>
      <c r="S1259" s="91">
        <v>0</v>
      </c>
      <c r="T1259" s="95">
        <v>1365225.1400000001</v>
      </c>
      <c r="U1259" s="95">
        <v>201802.12</v>
      </c>
      <c r="V1259" s="95">
        <v>0</v>
      </c>
      <c r="W1259" s="95">
        <v>0</v>
      </c>
      <c r="X1259" s="95">
        <v>1268013.49</v>
      </c>
      <c r="Y1259" s="95">
        <v>461477.15</v>
      </c>
      <c r="Z1259" s="95">
        <v>0</v>
      </c>
      <c r="AA1259" s="95">
        <v>382094.83</v>
      </c>
      <c r="AB1259" s="95">
        <v>0</v>
      </c>
      <c r="AC1259" s="327">
        <v>833549.15</v>
      </c>
      <c r="AD1259" s="95">
        <v>2815736.97</v>
      </c>
      <c r="AE1259" s="95">
        <v>39043.56</v>
      </c>
      <c r="AF1259" s="95">
        <v>0</v>
      </c>
      <c r="AG1259" s="95">
        <v>0</v>
      </c>
      <c r="AH1259" s="95">
        <v>22114121.079999998</v>
      </c>
      <c r="AI1259" s="95">
        <v>0</v>
      </c>
      <c r="AJ1259" s="95">
        <v>48264982.390000001</v>
      </c>
      <c r="AK1259" s="95">
        <v>18882.07</v>
      </c>
      <c r="AL1259" s="95">
        <v>28246.19</v>
      </c>
      <c r="AM1259" s="91">
        <v>0</v>
      </c>
      <c r="AN1259" s="95">
        <v>1667037.6</v>
      </c>
      <c r="AO1259" s="95">
        <v>755306.31</v>
      </c>
      <c r="AP1259" s="95">
        <v>5575.78</v>
      </c>
      <c r="AQ1259" s="95">
        <v>0</v>
      </c>
      <c r="AR1259" s="95">
        <v>231630.23</v>
      </c>
      <c r="AS1259" s="95">
        <v>76380820.739999995</v>
      </c>
      <c r="AT1259" s="95">
        <v>20010455.080000002</v>
      </c>
      <c r="AU1259" s="95">
        <v>17303776.899999999</v>
      </c>
      <c r="AV1259" s="92">
        <v>45382</v>
      </c>
      <c r="AW1259" t="s">
        <v>2</v>
      </c>
      <c r="AX1259">
        <v>2024</v>
      </c>
      <c r="AY1259" t="s">
        <v>190</v>
      </c>
    </row>
    <row r="1260" spans="1:51" x14ac:dyDescent="0.25">
      <c r="A1260" s="93">
        <v>46</v>
      </c>
      <c r="B1260" s="94" t="s">
        <v>85</v>
      </c>
      <c r="C1260" s="95">
        <v>11198115.880000001</v>
      </c>
      <c r="D1260" s="95">
        <v>28256.879999999997</v>
      </c>
      <c r="E1260" s="95">
        <v>0</v>
      </c>
      <c r="F1260" s="95">
        <v>0</v>
      </c>
      <c r="G1260" s="95">
        <v>0</v>
      </c>
      <c r="H1260" s="91">
        <v>0</v>
      </c>
      <c r="I1260" s="91">
        <v>0</v>
      </c>
      <c r="J1260" s="95">
        <v>402936.74</v>
      </c>
      <c r="K1260" s="95">
        <v>56614.77</v>
      </c>
      <c r="L1260" s="91">
        <v>0</v>
      </c>
      <c r="M1260" s="95">
        <v>3934268.74</v>
      </c>
      <c r="N1260" s="95">
        <v>0</v>
      </c>
      <c r="O1260" s="95">
        <v>3934268.74</v>
      </c>
      <c r="P1260" s="95">
        <v>456109.69</v>
      </c>
      <c r="Q1260" s="91">
        <v>0</v>
      </c>
      <c r="R1260" s="91">
        <v>0</v>
      </c>
      <c r="S1260" s="91">
        <v>0</v>
      </c>
      <c r="T1260" s="95">
        <v>4878186.82</v>
      </c>
      <c r="U1260" s="95">
        <v>524553.72</v>
      </c>
      <c r="V1260" s="95">
        <v>201056.8</v>
      </c>
      <c r="W1260" s="95">
        <v>146871.64000000001</v>
      </c>
      <c r="X1260" s="95">
        <v>0</v>
      </c>
      <c r="Y1260" s="95">
        <v>813712.82</v>
      </c>
      <c r="Z1260" s="95">
        <v>0</v>
      </c>
      <c r="AA1260" s="95">
        <v>0</v>
      </c>
      <c r="AB1260" s="95">
        <v>0</v>
      </c>
      <c r="AC1260" s="327">
        <v>2924260.01</v>
      </c>
      <c r="AD1260" s="95">
        <v>0</v>
      </c>
      <c r="AE1260" s="95">
        <v>0</v>
      </c>
      <c r="AF1260" s="95">
        <v>0</v>
      </c>
      <c r="AG1260" s="95">
        <v>0</v>
      </c>
      <c r="AH1260" s="95">
        <v>0</v>
      </c>
      <c r="AI1260" s="95">
        <v>0</v>
      </c>
      <c r="AJ1260" s="95">
        <v>65299.29</v>
      </c>
      <c r="AK1260" s="95">
        <v>1226485.8499999999</v>
      </c>
      <c r="AL1260" s="95">
        <v>54352.32</v>
      </c>
      <c r="AM1260" s="91">
        <v>0</v>
      </c>
      <c r="AN1260" s="95">
        <v>227043.25</v>
      </c>
      <c r="AO1260" s="95">
        <v>0</v>
      </c>
      <c r="AP1260" s="95">
        <v>35903.360000000001</v>
      </c>
      <c r="AQ1260" s="95">
        <v>0</v>
      </c>
      <c r="AR1260" s="95">
        <v>0</v>
      </c>
      <c r="AS1260" s="95">
        <v>4675754.28</v>
      </c>
      <c r="AT1260" s="95">
        <v>1644174.78</v>
      </c>
      <c r="AU1260" s="95">
        <v>100390</v>
      </c>
      <c r="AV1260" s="92">
        <v>45382</v>
      </c>
      <c r="AW1260" t="s">
        <v>2</v>
      </c>
      <c r="AX1260">
        <v>2024</v>
      </c>
      <c r="AY1260" t="s">
        <v>176</v>
      </c>
    </row>
    <row r="1261" spans="1:51" x14ac:dyDescent="0.25">
      <c r="A1261" s="93">
        <v>51</v>
      </c>
      <c r="B1261" s="94" t="s">
        <v>86</v>
      </c>
      <c r="C1261" s="95">
        <v>6175952.2699999996</v>
      </c>
      <c r="D1261" s="95">
        <v>14351.04</v>
      </c>
      <c r="E1261" s="95">
        <v>0</v>
      </c>
      <c r="F1261" s="95">
        <v>0</v>
      </c>
      <c r="G1261" s="95">
        <v>0</v>
      </c>
      <c r="H1261" s="91">
        <v>0</v>
      </c>
      <c r="I1261" s="91">
        <v>0</v>
      </c>
      <c r="J1261" s="95">
        <v>62668.54</v>
      </c>
      <c r="K1261" s="95">
        <v>179588.4</v>
      </c>
      <c r="L1261" s="91">
        <v>0</v>
      </c>
      <c r="M1261" s="95">
        <v>859305.03</v>
      </c>
      <c r="N1261" s="95">
        <v>160789.42000000001</v>
      </c>
      <c r="O1261" s="95">
        <v>1020094.4500000001</v>
      </c>
      <c r="P1261" s="95">
        <v>79411.649999999994</v>
      </c>
      <c r="Q1261" s="91">
        <v>0</v>
      </c>
      <c r="R1261" s="91">
        <v>0</v>
      </c>
      <c r="S1261" s="91">
        <v>0</v>
      </c>
      <c r="T1261" s="95">
        <v>1356114.08</v>
      </c>
      <c r="U1261" s="95">
        <v>129236.03</v>
      </c>
      <c r="V1261" s="95">
        <v>19208.63</v>
      </c>
      <c r="W1261" s="95">
        <v>3493.74</v>
      </c>
      <c r="X1261" s="95">
        <v>0</v>
      </c>
      <c r="Y1261" s="95">
        <v>1881.42</v>
      </c>
      <c r="Z1261" s="95">
        <v>0</v>
      </c>
      <c r="AA1261" s="95">
        <v>0</v>
      </c>
      <c r="AB1261" s="95">
        <v>0</v>
      </c>
      <c r="AC1261" s="327">
        <v>672501.75999999989</v>
      </c>
      <c r="AD1261" s="95">
        <v>0</v>
      </c>
      <c r="AE1261" s="95">
        <v>38466.629999999997</v>
      </c>
      <c r="AF1261" s="95">
        <v>0</v>
      </c>
      <c r="AG1261" s="95">
        <v>0</v>
      </c>
      <c r="AH1261" s="95">
        <v>1156.06</v>
      </c>
      <c r="AI1261" s="95">
        <v>0</v>
      </c>
      <c r="AJ1261" s="95">
        <v>14596.16</v>
      </c>
      <c r="AK1261" s="95">
        <v>1178755.6199999999</v>
      </c>
      <c r="AL1261" s="95">
        <v>76420</v>
      </c>
      <c r="AM1261" s="91">
        <v>0</v>
      </c>
      <c r="AN1261" s="95">
        <v>361874.94</v>
      </c>
      <c r="AO1261" s="95">
        <v>0</v>
      </c>
      <c r="AP1261" s="95">
        <v>21980</v>
      </c>
      <c r="AQ1261" s="95">
        <v>0</v>
      </c>
      <c r="AR1261" s="95">
        <v>0</v>
      </c>
      <c r="AS1261" s="95">
        <v>880540.42999999993</v>
      </c>
      <c r="AT1261" s="95">
        <v>3939297.76</v>
      </c>
      <c r="AU1261" s="95">
        <v>2300267.2000000002</v>
      </c>
      <c r="AV1261" s="92">
        <v>45382</v>
      </c>
      <c r="AW1261" t="s">
        <v>2</v>
      </c>
      <c r="AX1261">
        <v>2024</v>
      </c>
      <c r="AY1261" t="s">
        <v>179</v>
      </c>
    </row>
    <row r="1262" spans="1:51" x14ac:dyDescent="0.25">
      <c r="A1262" s="93">
        <v>117</v>
      </c>
      <c r="B1262" s="94" t="s">
        <v>87</v>
      </c>
      <c r="C1262" s="95">
        <v>270429777.88</v>
      </c>
      <c r="D1262" s="95">
        <v>422011.31</v>
      </c>
      <c r="E1262" s="95">
        <v>0</v>
      </c>
      <c r="F1262" s="95">
        <v>0</v>
      </c>
      <c r="G1262" s="95">
        <v>264943.73</v>
      </c>
      <c r="H1262" s="91">
        <v>0</v>
      </c>
      <c r="I1262" s="91">
        <v>0</v>
      </c>
      <c r="J1262" s="95">
        <v>568681.4</v>
      </c>
      <c r="K1262" s="95">
        <v>2187206.3199999998</v>
      </c>
      <c r="L1262" s="91">
        <v>0</v>
      </c>
      <c r="M1262" s="95">
        <v>83257166.670000002</v>
      </c>
      <c r="N1262" s="95">
        <v>101716172.31999999</v>
      </c>
      <c r="O1262" s="95">
        <v>184973338.99000001</v>
      </c>
      <c r="P1262" s="95">
        <v>2172432.09</v>
      </c>
      <c r="Q1262" s="91">
        <v>0</v>
      </c>
      <c r="R1262" s="91">
        <v>0</v>
      </c>
      <c r="S1262" s="91">
        <v>0</v>
      </c>
      <c r="T1262" s="95">
        <v>190588613.84</v>
      </c>
      <c r="U1262" s="95">
        <v>3850503.43</v>
      </c>
      <c r="V1262" s="95">
        <v>707488.64</v>
      </c>
      <c r="W1262" s="95">
        <v>545058.19999999995</v>
      </c>
      <c r="X1262" s="95">
        <v>441904.39</v>
      </c>
      <c r="Y1262" s="95">
        <v>2361348.09</v>
      </c>
      <c r="Z1262" s="95">
        <v>0</v>
      </c>
      <c r="AA1262" s="95">
        <v>0</v>
      </c>
      <c r="AB1262" s="95">
        <v>0</v>
      </c>
      <c r="AC1262" s="327">
        <v>30571912.93</v>
      </c>
      <c r="AD1262" s="95">
        <v>10657542.810000001</v>
      </c>
      <c r="AE1262" s="95">
        <v>1931092.37</v>
      </c>
      <c r="AF1262" s="95">
        <v>0</v>
      </c>
      <c r="AG1262" s="95">
        <v>0</v>
      </c>
      <c r="AH1262" s="95">
        <v>0</v>
      </c>
      <c r="AI1262" s="95">
        <v>0</v>
      </c>
      <c r="AJ1262" s="95">
        <v>1057811.21</v>
      </c>
      <c r="AK1262" s="95">
        <v>3389121.85</v>
      </c>
      <c r="AL1262" s="95">
        <v>1973157.11</v>
      </c>
      <c r="AM1262" s="91">
        <v>0</v>
      </c>
      <c r="AN1262" s="95">
        <v>5576858.4799999995</v>
      </c>
      <c r="AO1262" s="95">
        <v>0</v>
      </c>
      <c r="AP1262" s="95">
        <v>132065.60999999999</v>
      </c>
      <c r="AQ1262" s="95">
        <v>0</v>
      </c>
      <c r="AR1262" s="95">
        <v>0</v>
      </c>
      <c r="AS1262" s="95">
        <v>52124662.07</v>
      </c>
      <c r="AT1262" s="95">
        <v>27716501.969999999</v>
      </c>
      <c r="AU1262" s="95">
        <v>16645298.92</v>
      </c>
      <c r="AV1262" s="92">
        <v>45382</v>
      </c>
      <c r="AW1262" t="s">
        <v>2</v>
      </c>
      <c r="AX1262">
        <v>2024</v>
      </c>
      <c r="AY1262" t="s">
        <v>155</v>
      </c>
    </row>
    <row r="1263" spans="1:51" x14ac:dyDescent="0.25">
      <c r="A1263" s="93">
        <v>78</v>
      </c>
      <c r="B1263" s="94" t="s">
        <v>88</v>
      </c>
      <c r="C1263" s="95">
        <v>961825.1599999998</v>
      </c>
      <c r="D1263" s="95">
        <v>0</v>
      </c>
      <c r="E1263" s="95">
        <v>0</v>
      </c>
      <c r="F1263" s="95">
        <v>0</v>
      </c>
      <c r="G1263" s="95">
        <v>0</v>
      </c>
      <c r="H1263" s="91">
        <v>0</v>
      </c>
      <c r="I1263" s="91">
        <v>0</v>
      </c>
      <c r="J1263" s="95">
        <v>3052.34</v>
      </c>
      <c r="K1263" s="95">
        <v>11598.42</v>
      </c>
      <c r="L1263" s="91">
        <v>0</v>
      </c>
      <c r="M1263" s="95">
        <v>0</v>
      </c>
      <c r="N1263" s="95">
        <v>0</v>
      </c>
      <c r="O1263" s="95">
        <v>0</v>
      </c>
      <c r="P1263" s="95">
        <v>8766.56</v>
      </c>
      <c r="Q1263" s="91">
        <v>0</v>
      </c>
      <c r="R1263" s="91">
        <v>0</v>
      </c>
      <c r="S1263" s="91">
        <v>0</v>
      </c>
      <c r="T1263" s="95">
        <v>23417.32</v>
      </c>
      <c r="U1263" s="95">
        <v>2970.58</v>
      </c>
      <c r="V1263" s="95">
        <v>1786.54</v>
      </c>
      <c r="W1263" s="95">
        <v>0</v>
      </c>
      <c r="X1263" s="95">
        <v>0</v>
      </c>
      <c r="Y1263" s="95">
        <v>0</v>
      </c>
      <c r="Z1263" s="95">
        <v>0</v>
      </c>
      <c r="AA1263" s="95">
        <v>361753.92</v>
      </c>
      <c r="AB1263" s="95">
        <v>0</v>
      </c>
      <c r="AC1263" s="327">
        <v>114143.65</v>
      </c>
      <c r="AD1263" s="95">
        <v>0</v>
      </c>
      <c r="AE1263" s="95">
        <v>3930</v>
      </c>
      <c r="AF1263" s="95">
        <v>0</v>
      </c>
      <c r="AG1263" s="95">
        <v>0</v>
      </c>
      <c r="AH1263" s="95">
        <v>0</v>
      </c>
      <c r="AI1263" s="95">
        <v>0</v>
      </c>
      <c r="AJ1263" s="95">
        <v>0</v>
      </c>
      <c r="AK1263" s="95">
        <v>278407.25</v>
      </c>
      <c r="AL1263" s="95">
        <v>3666.91</v>
      </c>
      <c r="AM1263" s="91">
        <v>0</v>
      </c>
      <c r="AN1263" s="95">
        <v>17395</v>
      </c>
      <c r="AO1263" s="95">
        <v>0</v>
      </c>
      <c r="AP1263" s="95">
        <v>0</v>
      </c>
      <c r="AQ1263" s="95">
        <v>0</v>
      </c>
      <c r="AR1263" s="95">
        <v>0</v>
      </c>
      <c r="AS1263" s="95">
        <v>484584.68999999994</v>
      </c>
      <c r="AT1263" s="95">
        <v>453823.14999999997</v>
      </c>
      <c r="AU1263" s="95">
        <v>154353.99</v>
      </c>
      <c r="AV1263" s="92">
        <v>45382</v>
      </c>
      <c r="AW1263" t="s">
        <v>2</v>
      </c>
      <c r="AX1263">
        <v>2024</v>
      </c>
      <c r="AY1263" t="s">
        <v>185</v>
      </c>
    </row>
    <row r="1264" spans="1:51" x14ac:dyDescent="0.25">
      <c r="A1264" s="93">
        <v>80</v>
      </c>
      <c r="B1264" s="94" t="s">
        <v>89</v>
      </c>
      <c r="C1264" s="95">
        <v>413474904.52999997</v>
      </c>
      <c r="D1264" s="95">
        <v>499362.65</v>
      </c>
      <c r="E1264" s="95">
        <v>0</v>
      </c>
      <c r="F1264" s="95">
        <v>0</v>
      </c>
      <c r="G1264" s="95">
        <v>604976.55999999994</v>
      </c>
      <c r="H1264" s="91">
        <v>0</v>
      </c>
      <c r="I1264" s="91">
        <v>0</v>
      </c>
      <c r="J1264" s="95">
        <v>540153.09</v>
      </c>
      <c r="K1264" s="95">
        <v>2344308.4300000002</v>
      </c>
      <c r="L1264" s="91">
        <v>0</v>
      </c>
      <c r="M1264" s="95">
        <v>93828784.299999997</v>
      </c>
      <c r="N1264" s="95">
        <v>187229124.60999998</v>
      </c>
      <c r="O1264" s="95">
        <v>281057908.90999997</v>
      </c>
      <c r="P1264" s="95">
        <v>4836854.25</v>
      </c>
      <c r="Q1264" s="91">
        <v>0</v>
      </c>
      <c r="R1264" s="91">
        <v>0</v>
      </c>
      <c r="S1264" s="91">
        <v>0</v>
      </c>
      <c r="T1264" s="95">
        <v>289883563.88999999</v>
      </c>
      <c r="U1264" s="95">
        <v>4556438.17</v>
      </c>
      <c r="V1264" s="95">
        <v>1062540.58</v>
      </c>
      <c r="W1264" s="95">
        <v>895519.72</v>
      </c>
      <c r="X1264" s="95">
        <v>3639488.95</v>
      </c>
      <c r="Y1264" s="95">
        <v>2330861.98</v>
      </c>
      <c r="Z1264" s="95">
        <v>0</v>
      </c>
      <c r="AA1264" s="95">
        <v>0</v>
      </c>
      <c r="AB1264" s="95">
        <v>0</v>
      </c>
      <c r="AC1264" s="327">
        <v>40917247.399999999</v>
      </c>
      <c r="AD1264" s="95">
        <v>16674275.85</v>
      </c>
      <c r="AE1264" s="95">
        <v>321637.78000000003</v>
      </c>
      <c r="AF1264" s="95">
        <v>0</v>
      </c>
      <c r="AG1264" s="95">
        <v>0</v>
      </c>
      <c r="AH1264" s="95">
        <v>0</v>
      </c>
      <c r="AI1264" s="95">
        <v>0</v>
      </c>
      <c r="AJ1264" s="95">
        <v>9028405.4000000004</v>
      </c>
      <c r="AK1264" s="95">
        <v>5277026.34</v>
      </c>
      <c r="AL1264" s="95">
        <v>3403946.75</v>
      </c>
      <c r="AM1264" s="91">
        <v>0</v>
      </c>
      <c r="AN1264" s="95">
        <v>8055119.5899999999</v>
      </c>
      <c r="AO1264" s="95">
        <v>0</v>
      </c>
      <c r="AP1264" s="95">
        <v>1505166.06</v>
      </c>
      <c r="AQ1264" s="95">
        <v>0</v>
      </c>
      <c r="AR1264" s="95">
        <v>0</v>
      </c>
      <c r="AS1264" s="95">
        <v>79426415.829999998</v>
      </c>
      <c r="AT1264" s="95">
        <v>44164924.810000002</v>
      </c>
      <c r="AU1264" s="95">
        <v>25923666.07</v>
      </c>
      <c r="AV1264" s="92">
        <v>45382</v>
      </c>
      <c r="AW1264" t="s">
        <v>2</v>
      </c>
      <c r="AX1264">
        <v>2024</v>
      </c>
      <c r="AY1264" t="s">
        <v>288</v>
      </c>
    </row>
    <row r="1265" spans="1:51" x14ac:dyDescent="0.25">
      <c r="A1265" s="93">
        <v>2</v>
      </c>
      <c r="B1265" s="94" t="s">
        <v>90</v>
      </c>
      <c r="C1265" s="95">
        <v>86279118.399999991</v>
      </c>
      <c r="D1265" s="95">
        <v>926.03</v>
      </c>
      <c r="E1265" s="95">
        <v>0</v>
      </c>
      <c r="F1265" s="95">
        <v>0</v>
      </c>
      <c r="G1265" s="95">
        <v>84213.92</v>
      </c>
      <c r="H1265" s="91">
        <v>0</v>
      </c>
      <c r="I1265" s="91">
        <v>0</v>
      </c>
      <c r="J1265" s="95">
        <v>574.94000000000005</v>
      </c>
      <c r="K1265" s="95">
        <v>23840.46</v>
      </c>
      <c r="L1265" s="91">
        <v>0</v>
      </c>
      <c r="M1265" s="95">
        <v>31026.79</v>
      </c>
      <c r="N1265" s="95">
        <v>6759245.0099999998</v>
      </c>
      <c r="O1265" s="95">
        <v>6790271.7999999998</v>
      </c>
      <c r="P1265" s="95">
        <v>4426618.5900000008</v>
      </c>
      <c r="Q1265" s="91">
        <v>0</v>
      </c>
      <c r="R1265" s="91">
        <v>0</v>
      </c>
      <c r="S1265" s="91">
        <v>0</v>
      </c>
      <c r="T1265" s="95">
        <v>11326445.74</v>
      </c>
      <c r="U1265" s="95">
        <v>7222.08</v>
      </c>
      <c r="V1265" s="95">
        <v>0</v>
      </c>
      <c r="W1265" s="95">
        <v>0</v>
      </c>
      <c r="X1265" s="95">
        <v>0</v>
      </c>
      <c r="Y1265" s="95">
        <v>0</v>
      </c>
      <c r="Z1265" s="95">
        <v>0</v>
      </c>
      <c r="AA1265" s="95">
        <v>9282006.6999999993</v>
      </c>
      <c r="AB1265" s="95">
        <v>0</v>
      </c>
      <c r="AC1265" s="327">
        <v>14103803.199999999</v>
      </c>
      <c r="AD1265" s="95">
        <v>0</v>
      </c>
      <c r="AE1265" s="95">
        <v>0</v>
      </c>
      <c r="AF1265" s="95">
        <v>0</v>
      </c>
      <c r="AG1265" s="95">
        <v>0</v>
      </c>
      <c r="AH1265" s="95">
        <v>0</v>
      </c>
      <c r="AI1265" s="95">
        <v>0</v>
      </c>
      <c r="AJ1265" s="95">
        <v>44099493.149999999</v>
      </c>
      <c r="AK1265" s="95">
        <v>2971824.72</v>
      </c>
      <c r="AL1265" s="95">
        <v>14891.9</v>
      </c>
      <c r="AM1265" s="91">
        <v>0</v>
      </c>
      <c r="AN1265" s="95">
        <v>109719.86</v>
      </c>
      <c r="AO1265" s="95">
        <v>0</v>
      </c>
      <c r="AP1265" s="95">
        <v>2815302.42</v>
      </c>
      <c r="AQ1265" s="95">
        <v>0</v>
      </c>
      <c r="AR1265" s="95">
        <v>0</v>
      </c>
      <c r="AS1265" s="95">
        <v>67492525.129999995</v>
      </c>
      <c r="AT1265" s="95">
        <v>7460147.5299999993</v>
      </c>
      <c r="AU1265" s="95">
        <v>1548408.63</v>
      </c>
      <c r="AV1265" s="92">
        <v>45382</v>
      </c>
      <c r="AW1265" t="s">
        <v>2</v>
      </c>
      <c r="AX1265">
        <v>2024</v>
      </c>
      <c r="AY1265" t="s">
        <v>168</v>
      </c>
    </row>
    <row r="1266" spans="1:51" x14ac:dyDescent="0.25">
      <c r="A1266" s="93">
        <v>115</v>
      </c>
      <c r="B1266" s="90" t="s">
        <v>290</v>
      </c>
      <c r="C1266" s="95">
        <v>311260.99000000005</v>
      </c>
      <c r="D1266" s="95">
        <v>10178.9</v>
      </c>
      <c r="E1266" s="95">
        <v>0</v>
      </c>
      <c r="F1266" s="95">
        <v>0</v>
      </c>
      <c r="G1266" s="95">
        <v>0</v>
      </c>
      <c r="H1266" s="91">
        <v>0</v>
      </c>
      <c r="I1266" s="91">
        <v>0</v>
      </c>
      <c r="J1266" s="95">
        <v>0</v>
      </c>
      <c r="K1266" s="95">
        <v>0</v>
      </c>
      <c r="L1266" s="91">
        <v>0</v>
      </c>
      <c r="M1266" s="95">
        <v>0</v>
      </c>
      <c r="N1266" s="95">
        <v>0</v>
      </c>
      <c r="O1266" s="95">
        <v>0</v>
      </c>
      <c r="P1266" s="95">
        <v>0</v>
      </c>
      <c r="Q1266" s="91">
        <v>0</v>
      </c>
      <c r="R1266" s="91">
        <v>0</v>
      </c>
      <c r="S1266" s="91">
        <v>0</v>
      </c>
      <c r="T1266" s="95">
        <v>10178.9</v>
      </c>
      <c r="U1266" s="95">
        <v>205049.79</v>
      </c>
      <c r="V1266" s="95">
        <v>96032.3</v>
      </c>
      <c r="W1266" s="95">
        <v>0</v>
      </c>
      <c r="X1266" s="95">
        <v>0</v>
      </c>
      <c r="Y1266" s="95">
        <v>0</v>
      </c>
      <c r="Z1266" s="95">
        <v>0</v>
      </c>
      <c r="AA1266" s="95">
        <v>0</v>
      </c>
      <c r="AB1266" s="95">
        <v>0</v>
      </c>
      <c r="AC1266" s="327">
        <v>0</v>
      </c>
      <c r="AD1266" s="95">
        <v>0</v>
      </c>
      <c r="AE1266" s="95">
        <v>0</v>
      </c>
      <c r="AF1266" s="95">
        <v>0</v>
      </c>
      <c r="AG1266" s="95">
        <v>0</v>
      </c>
      <c r="AH1266" s="95">
        <v>0</v>
      </c>
      <c r="AI1266" s="95">
        <v>0</v>
      </c>
      <c r="AJ1266" s="95">
        <v>0</v>
      </c>
      <c r="AK1266" s="95">
        <v>0</v>
      </c>
      <c r="AL1266" s="95">
        <v>0</v>
      </c>
      <c r="AM1266" s="91">
        <v>0</v>
      </c>
      <c r="AN1266" s="95">
        <v>0</v>
      </c>
      <c r="AO1266" s="95">
        <v>0</v>
      </c>
      <c r="AP1266" s="95">
        <v>0</v>
      </c>
      <c r="AQ1266" s="95">
        <v>0</v>
      </c>
      <c r="AR1266" s="95">
        <v>0</v>
      </c>
      <c r="AS1266" s="95">
        <v>301082.09000000003</v>
      </c>
      <c r="AT1266" s="95">
        <v>0</v>
      </c>
      <c r="AU1266" s="95">
        <v>0</v>
      </c>
      <c r="AV1266" s="92">
        <v>45382</v>
      </c>
      <c r="AW1266" t="s">
        <v>2</v>
      </c>
      <c r="AX1266">
        <v>2024</v>
      </c>
      <c r="AY1266" t="s">
        <v>291</v>
      </c>
    </row>
    <row r="1267" spans="1:51" x14ac:dyDescent="0.25">
      <c r="A1267" s="93">
        <v>106</v>
      </c>
      <c r="B1267" s="94" t="s">
        <v>92</v>
      </c>
      <c r="C1267" s="95">
        <v>21195664.32</v>
      </c>
      <c r="D1267" s="95">
        <v>0</v>
      </c>
      <c r="E1267" s="95">
        <v>0</v>
      </c>
      <c r="F1267" s="95">
        <v>0</v>
      </c>
      <c r="G1267" s="95">
        <v>904.75</v>
      </c>
      <c r="H1267" s="91">
        <v>0</v>
      </c>
      <c r="I1267" s="91">
        <v>0</v>
      </c>
      <c r="J1267" s="95">
        <v>245428.75999999998</v>
      </c>
      <c r="K1267" s="95">
        <v>-1764.23</v>
      </c>
      <c r="L1267" s="91">
        <v>0</v>
      </c>
      <c r="M1267" s="95">
        <v>0</v>
      </c>
      <c r="N1267" s="95">
        <v>0</v>
      </c>
      <c r="O1267" s="95">
        <v>0</v>
      </c>
      <c r="P1267" s="95">
        <v>95635.34</v>
      </c>
      <c r="Q1267" s="91">
        <v>0</v>
      </c>
      <c r="R1267" s="91">
        <v>0</v>
      </c>
      <c r="S1267" s="91">
        <v>0</v>
      </c>
      <c r="T1267" s="95">
        <v>340204.62</v>
      </c>
      <c r="U1267" s="95">
        <v>104071.7</v>
      </c>
      <c r="V1267" s="95">
        <v>22064.91</v>
      </c>
      <c r="W1267" s="95">
        <v>11016.15</v>
      </c>
      <c r="X1267" s="95">
        <v>0</v>
      </c>
      <c r="Y1267" s="95">
        <v>227438.13</v>
      </c>
      <c r="Z1267" s="95">
        <v>0</v>
      </c>
      <c r="AA1267" s="95">
        <v>3572079.28</v>
      </c>
      <c r="AB1267" s="95">
        <v>0</v>
      </c>
      <c r="AC1267" s="327">
        <v>3352103.93</v>
      </c>
      <c r="AD1267" s="95">
        <v>15254.4</v>
      </c>
      <c r="AE1267" s="95">
        <v>11968.4</v>
      </c>
      <c r="AF1267" s="95">
        <v>0</v>
      </c>
      <c r="AG1267" s="95">
        <v>0</v>
      </c>
      <c r="AH1267" s="95">
        <v>0</v>
      </c>
      <c r="AI1267" s="95">
        <v>0</v>
      </c>
      <c r="AJ1267" s="95">
        <v>192537.63</v>
      </c>
      <c r="AK1267" s="95">
        <v>2897513.67</v>
      </c>
      <c r="AL1267" s="95">
        <v>477159.88</v>
      </c>
      <c r="AM1267" s="91">
        <v>0</v>
      </c>
      <c r="AN1267" s="95">
        <v>996604.54999999993</v>
      </c>
      <c r="AO1267" s="95">
        <v>0</v>
      </c>
      <c r="AP1267" s="95">
        <v>54025.56</v>
      </c>
      <c r="AQ1267" s="95">
        <v>0</v>
      </c>
      <c r="AR1267" s="95">
        <v>0</v>
      </c>
      <c r="AS1267" s="95">
        <v>7508534.5300000003</v>
      </c>
      <c r="AT1267" s="95">
        <v>13346925.17</v>
      </c>
      <c r="AU1267" s="95">
        <v>8921621.5099999998</v>
      </c>
      <c r="AV1267" s="92">
        <v>45382</v>
      </c>
      <c r="AW1267" t="s">
        <v>2</v>
      </c>
      <c r="AX1267">
        <v>2024</v>
      </c>
      <c r="AY1267" t="s">
        <v>172</v>
      </c>
    </row>
    <row r="1268" spans="1:51" x14ac:dyDescent="0.25">
      <c r="A1268" s="93">
        <v>118</v>
      </c>
      <c r="B1268" s="94" t="s">
        <v>93</v>
      </c>
      <c r="C1268" s="95">
        <v>64335648.109999999</v>
      </c>
      <c r="D1268" s="95">
        <v>11122.74</v>
      </c>
      <c r="E1268" s="95">
        <v>0</v>
      </c>
      <c r="F1268" s="95">
        <v>0</v>
      </c>
      <c r="G1268" s="95">
        <v>59187.340000000004</v>
      </c>
      <c r="H1268" s="91">
        <v>0</v>
      </c>
      <c r="I1268" s="91">
        <v>0</v>
      </c>
      <c r="J1268" s="95">
        <v>289921.75</v>
      </c>
      <c r="K1268" s="95">
        <v>1952265.48</v>
      </c>
      <c r="L1268" s="91">
        <v>0</v>
      </c>
      <c r="M1268" s="95">
        <v>28921795.279999997</v>
      </c>
      <c r="N1268" s="95">
        <v>21781940.469999999</v>
      </c>
      <c r="O1268" s="95">
        <v>50703735.75</v>
      </c>
      <c r="P1268" s="95">
        <v>445825.13999999996</v>
      </c>
      <c r="Q1268" s="91">
        <v>0</v>
      </c>
      <c r="R1268" s="91">
        <v>0</v>
      </c>
      <c r="S1268" s="91">
        <v>0</v>
      </c>
      <c r="T1268" s="95">
        <v>53462058.199999996</v>
      </c>
      <c r="U1268" s="95">
        <v>62389.04</v>
      </c>
      <c r="V1268" s="95">
        <v>21672.14</v>
      </c>
      <c r="W1268" s="95">
        <v>0</v>
      </c>
      <c r="X1268" s="95">
        <v>0</v>
      </c>
      <c r="Y1268" s="95">
        <v>189900.37</v>
      </c>
      <c r="Z1268" s="95">
        <v>0</v>
      </c>
      <c r="AA1268" s="95">
        <v>0</v>
      </c>
      <c r="AB1268" s="95">
        <v>0</v>
      </c>
      <c r="AC1268" s="327">
        <v>0</v>
      </c>
      <c r="AD1268" s="95">
        <v>0</v>
      </c>
      <c r="AE1268" s="95">
        <v>0</v>
      </c>
      <c r="AF1268" s="95">
        <v>0</v>
      </c>
      <c r="AG1268" s="95">
        <v>0</v>
      </c>
      <c r="AH1268" s="95">
        <v>0</v>
      </c>
      <c r="AI1268" s="95">
        <v>0</v>
      </c>
      <c r="AJ1268" s="95">
        <v>0</v>
      </c>
      <c r="AK1268" s="95">
        <v>0</v>
      </c>
      <c r="AL1268" s="95">
        <v>165187.09</v>
      </c>
      <c r="AM1268" s="91">
        <v>0</v>
      </c>
      <c r="AN1268" s="95">
        <v>459215.61</v>
      </c>
      <c r="AO1268" s="95">
        <v>0</v>
      </c>
      <c r="AP1268" s="95">
        <v>18224.98</v>
      </c>
      <c r="AQ1268" s="95">
        <v>0</v>
      </c>
      <c r="AR1268" s="95">
        <v>0</v>
      </c>
      <c r="AS1268" s="95">
        <v>273961.55</v>
      </c>
      <c r="AT1268" s="95">
        <v>10599628.359999999</v>
      </c>
      <c r="AU1268" s="95">
        <v>9957000.6799999997</v>
      </c>
      <c r="AV1268" s="92">
        <v>45382</v>
      </c>
      <c r="AW1268" t="s">
        <v>2</v>
      </c>
      <c r="AX1268">
        <v>2024</v>
      </c>
      <c r="AY1268" t="s">
        <v>162</v>
      </c>
    </row>
    <row r="1269" spans="1:51" x14ac:dyDescent="0.25">
      <c r="A1269" s="93">
        <v>29</v>
      </c>
      <c r="B1269" s="94" t="s">
        <v>94</v>
      </c>
      <c r="C1269" s="95">
        <v>175817021.81</v>
      </c>
      <c r="D1269" s="95">
        <v>167410.95000000001</v>
      </c>
      <c r="E1269" s="95">
        <v>0</v>
      </c>
      <c r="F1269" s="95">
        <v>0</v>
      </c>
      <c r="G1269" s="95">
        <v>266641.17</v>
      </c>
      <c r="H1269" s="91">
        <v>0</v>
      </c>
      <c r="I1269" s="91">
        <v>0</v>
      </c>
      <c r="J1269" s="95">
        <v>0</v>
      </c>
      <c r="K1269" s="95">
        <v>103190.08</v>
      </c>
      <c r="L1269" s="91">
        <v>0</v>
      </c>
      <c r="M1269" s="95">
        <v>18628825.619999997</v>
      </c>
      <c r="N1269" s="95">
        <v>58901178.979999997</v>
      </c>
      <c r="O1269" s="95">
        <v>77530004.599999994</v>
      </c>
      <c r="P1269" s="95">
        <v>244479.53</v>
      </c>
      <c r="Q1269" s="91">
        <v>0</v>
      </c>
      <c r="R1269" s="91">
        <v>0</v>
      </c>
      <c r="S1269" s="91">
        <v>0</v>
      </c>
      <c r="T1269" s="95">
        <v>78311726.329999998</v>
      </c>
      <c r="U1269" s="95">
        <v>28625062.75</v>
      </c>
      <c r="V1269" s="95">
        <v>17644612.25</v>
      </c>
      <c r="W1269" s="95">
        <v>959862.93</v>
      </c>
      <c r="X1269" s="95">
        <v>18815755.190000001</v>
      </c>
      <c r="Y1269" s="95">
        <v>7246474.9000000004</v>
      </c>
      <c r="Z1269" s="95">
        <v>0</v>
      </c>
      <c r="AA1269" s="95">
        <v>0</v>
      </c>
      <c r="AB1269" s="95">
        <v>1039540.25</v>
      </c>
      <c r="AC1269" s="327">
        <v>71202.02</v>
      </c>
      <c r="AD1269" s="95">
        <v>0</v>
      </c>
      <c r="AE1269" s="95">
        <v>839911.43</v>
      </c>
      <c r="AF1269" s="95">
        <v>0</v>
      </c>
      <c r="AG1269" s="95">
        <v>0</v>
      </c>
      <c r="AH1269" s="95">
        <v>0</v>
      </c>
      <c r="AI1269" s="95">
        <v>0</v>
      </c>
      <c r="AJ1269" s="95">
        <v>3504195.87</v>
      </c>
      <c r="AK1269" s="95">
        <v>31519.98</v>
      </c>
      <c r="AL1269" s="95">
        <v>62450.75</v>
      </c>
      <c r="AM1269" s="91">
        <v>0</v>
      </c>
      <c r="AN1269" s="95">
        <v>3613242.59</v>
      </c>
      <c r="AO1269" s="95">
        <v>0</v>
      </c>
      <c r="AP1269" s="95">
        <v>14474761.800000001</v>
      </c>
      <c r="AQ1269" s="95">
        <v>576702.77</v>
      </c>
      <c r="AR1269" s="95">
        <v>0</v>
      </c>
      <c r="AS1269" s="95">
        <v>78746617.590000018</v>
      </c>
      <c r="AT1269" s="95">
        <v>18758677.890000001</v>
      </c>
      <c r="AU1269" s="95">
        <v>0</v>
      </c>
      <c r="AV1269" s="92">
        <v>45382</v>
      </c>
      <c r="AW1269" t="s">
        <v>2</v>
      </c>
      <c r="AX1269">
        <v>2024</v>
      </c>
      <c r="AY1269" t="s">
        <v>156</v>
      </c>
    </row>
    <row r="1270" spans="1:51" x14ac:dyDescent="0.25">
      <c r="A1270" s="93">
        <v>111</v>
      </c>
      <c r="B1270" s="94" t="s">
        <v>95</v>
      </c>
      <c r="C1270" s="95">
        <v>5486628.6100000003</v>
      </c>
      <c r="D1270" s="95">
        <v>13518</v>
      </c>
      <c r="E1270" s="95">
        <v>0</v>
      </c>
      <c r="F1270" s="95">
        <v>0</v>
      </c>
      <c r="G1270" s="95">
        <v>0</v>
      </c>
      <c r="H1270" s="91">
        <v>0</v>
      </c>
      <c r="I1270" s="91">
        <v>0</v>
      </c>
      <c r="J1270" s="95">
        <v>1752.66</v>
      </c>
      <c r="K1270" s="95">
        <v>0</v>
      </c>
      <c r="L1270" s="91">
        <v>0</v>
      </c>
      <c r="M1270" s="95">
        <v>0</v>
      </c>
      <c r="N1270" s="95">
        <v>0</v>
      </c>
      <c r="O1270" s="95">
        <v>0</v>
      </c>
      <c r="P1270" s="95">
        <v>32312.58</v>
      </c>
      <c r="Q1270" s="91">
        <v>0</v>
      </c>
      <c r="R1270" s="91">
        <v>0</v>
      </c>
      <c r="S1270" s="91">
        <v>0</v>
      </c>
      <c r="T1270" s="95">
        <v>47583.240000000005</v>
      </c>
      <c r="U1270" s="95">
        <v>1449242.92</v>
      </c>
      <c r="V1270" s="95">
        <v>0</v>
      </c>
      <c r="W1270" s="95">
        <v>0</v>
      </c>
      <c r="X1270" s="95">
        <v>0</v>
      </c>
      <c r="Y1270" s="95">
        <v>0</v>
      </c>
      <c r="Z1270" s="95">
        <v>0</v>
      </c>
      <c r="AA1270" s="95">
        <v>0</v>
      </c>
      <c r="AB1270" s="95">
        <v>0</v>
      </c>
      <c r="AC1270" s="327">
        <v>1015243.32</v>
      </c>
      <c r="AD1270" s="95">
        <v>143688.18</v>
      </c>
      <c r="AE1270" s="95">
        <v>0</v>
      </c>
      <c r="AF1270" s="95">
        <v>0</v>
      </c>
      <c r="AG1270" s="95">
        <v>0</v>
      </c>
      <c r="AH1270" s="95">
        <v>0</v>
      </c>
      <c r="AI1270" s="95">
        <v>0</v>
      </c>
      <c r="AJ1270" s="95">
        <v>136466.12</v>
      </c>
      <c r="AK1270" s="95">
        <v>47475.08</v>
      </c>
      <c r="AL1270" s="95">
        <v>2902.4</v>
      </c>
      <c r="AM1270" s="91">
        <v>0</v>
      </c>
      <c r="AN1270" s="95">
        <v>190427.06</v>
      </c>
      <c r="AO1270" s="95">
        <v>16702.560000000001</v>
      </c>
      <c r="AP1270" s="95">
        <v>18860</v>
      </c>
      <c r="AQ1270" s="95">
        <v>0</v>
      </c>
      <c r="AR1270" s="95">
        <v>0</v>
      </c>
      <c r="AS1270" s="95">
        <v>2744640.54</v>
      </c>
      <c r="AT1270" s="95">
        <v>2694404.83</v>
      </c>
      <c r="AU1270" s="95">
        <v>2418037.73</v>
      </c>
      <c r="AV1270" s="92">
        <v>45382</v>
      </c>
      <c r="AW1270" t="s">
        <v>2</v>
      </c>
      <c r="AX1270">
        <v>2024</v>
      </c>
      <c r="AY1270" t="s">
        <v>182</v>
      </c>
    </row>
    <row r="1271" spans="1:51" x14ac:dyDescent="0.25">
      <c r="A1271" s="93">
        <v>83</v>
      </c>
      <c r="B1271" s="94" t="s">
        <v>96</v>
      </c>
      <c r="C1271" s="95">
        <v>199139870.32999998</v>
      </c>
      <c r="D1271" s="95">
        <v>700971.55999999994</v>
      </c>
      <c r="E1271" s="95">
        <v>0</v>
      </c>
      <c r="F1271" s="95">
        <v>0</v>
      </c>
      <c r="G1271" s="95">
        <v>14632.8</v>
      </c>
      <c r="H1271" s="91">
        <v>0</v>
      </c>
      <c r="I1271" s="91">
        <v>0</v>
      </c>
      <c r="J1271" s="95">
        <v>6026640.2200000007</v>
      </c>
      <c r="K1271" s="95">
        <v>522887.79</v>
      </c>
      <c r="L1271" s="91">
        <v>0</v>
      </c>
      <c r="M1271" s="95">
        <v>68124114.890000001</v>
      </c>
      <c r="N1271" s="95">
        <v>30069163.629999999</v>
      </c>
      <c r="O1271" s="95">
        <v>98193278.519999996</v>
      </c>
      <c r="P1271" s="95">
        <v>5359880.5799999991</v>
      </c>
      <c r="Q1271" s="91">
        <v>0</v>
      </c>
      <c r="R1271" s="91">
        <v>0</v>
      </c>
      <c r="S1271" s="91">
        <v>0</v>
      </c>
      <c r="T1271" s="95">
        <v>110818291.47</v>
      </c>
      <c r="U1271" s="95">
        <v>11005370.390000001</v>
      </c>
      <c r="V1271" s="95">
        <v>344181.45</v>
      </c>
      <c r="W1271" s="95">
        <v>264730.93000000005</v>
      </c>
      <c r="X1271" s="95">
        <v>1498191.07</v>
      </c>
      <c r="Y1271" s="95">
        <v>123286.41</v>
      </c>
      <c r="Z1271" s="95">
        <v>0</v>
      </c>
      <c r="AA1271" s="95">
        <v>142264.71</v>
      </c>
      <c r="AB1271" s="95">
        <v>0</v>
      </c>
      <c r="AC1271" s="327">
        <v>49847714.059999995</v>
      </c>
      <c r="AD1271" s="95">
        <v>9240127.2599999998</v>
      </c>
      <c r="AE1271" s="95">
        <v>247505.95</v>
      </c>
      <c r="AF1271" s="95">
        <v>0</v>
      </c>
      <c r="AG1271" s="95">
        <v>0</v>
      </c>
      <c r="AH1271" s="95">
        <v>0</v>
      </c>
      <c r="AI1271" s="95">
        <v>0</v>
      </c>
      <c r="AJ1271" s="95">
        <v>372582.24</v>
      </c>
      <c r="AK1271" s="95">
        <v>6443473.3799999999</v>
      </c>
      <c r="AL1271" s="95">
        <v>1151007.6900000002</v>
      </c>
      <c r="AM1271" s="91">
        <v>0</v>
      </c>
      <c r="AN1271" s="95">
        <v>3334740.86</v>
      </c>
      <c r="AO1271" s="95">
        <v>0</v>
      </c>
      <c r="AP1271" s="95">
        <v>648460.51</v>
      </c>
      <c r="AQ1271" s="95">
        <v>0</v>
      </c>
      <c r="AR1271" s="95">
        <v>0</v>
      </c>
      <c r="AS1271" s="95">
        <v>73085954.469999999</v>
      </c>
      <c r="AT1271" s="95">
        <v>15235624.389999999</v>
      </c>
      <c r="AU1271" s="95">
        <v>3657941.95</v>
      </c>
      <c r="AV1271" s="92">
        <v>45382</v>
      </c>
      <c r="AW1271" t="s">
        <v>2</v>
      </c>
      <c r="AX1271">
        <v>2024</v>
      </c>
      <c r="AY1271" t="s">
        <v>158</v>
      </c>
    </row>
    <row r="1272" spans="1:51" x14ac:dyDescent="0.25">
      <c r="A1272" s="93">
        <v>40</v>
      </c>
      <c r="B1272" s="94" t="s">
        <v>97</v>
      </c>
      <c r="C1272" s="95">
        <v>9861762.3500000015</v>
      </c>
      <c r="D1272" s="95">
        <v>0</v>
      </c>
      <c r="E1272" s="95">
        <v>0</v>
      </c>
      <c r="F1272" s="95">
        <v>0</v>
      </c>
      <c r="G1272" s="95">
        <v>0</v>
      </c>
      <c r="H1272" s="91">
        <v>0</v>
      </c>
      <c r="I1272" s="91">
        <v>0</v>
      </c>
      <c r="J1272" s="95">
        <v>2017.2</v>
      </c>
      <c r="K1272" s="95">
        <v>26835.05</v>
      </c>
      <c r="L1272" s="91">
        <v>0</v>
      </c>
      <c r="M1272" s="95">
        <v>1776040.23</v>
      </c>
      <c r="N1272" s="95">
        <v>26389.31</v>
      </c>
      <c r="O1272" s="95">
        <v>1802429.54</v>
      </c>
      <c r="P1272" s="95">
        <v>27880.67</v>
      </c>
      <c r="Q1272" s="91">
        <v>0</v>
      </c>
      <c r="R1272" s="91">
        <v>0</v>
      </c>
      <c r="S1272" s="91">
        <v>0</v>
      </c>
      <c r="T1272" s="95">
        <v>1859162.46</v>
      </c>
      <c r="U1272" s="95">
        <v>1020160</v>
      </c>
      <c r="V1272" s="95">
        <v>119677.8</v>
      </c>
      <c r="W1272" s="95">
        <v>212980.54</v>
      </c>
      <c r="X1272" s="95">
        <v>2789</v>
      </c>
      <c r="Y1272" s="95">
        <v>316699.78000000003</v>
      </c>
      <c r="Z1272" s="95">
        <v>0</v>
      </c>
      <c r="AA1272" s="95">
        <v>5405.22</v>
      </c>
      <c r="AB1272" s="95">
        <v>0</v>
      </c>
      <c r="AC1272" s="327">
        <v>1703421.81</v>
      </c>
      <c r="AD1272" s="95">
        <v>2834785.45</v>
      </c>
      <c r="AE1272" s="95">
        <v>129030.7</v>
      </c>
      <c r="AF1272" s="95">
        <v>0</v>
      </c>
      <c r="AG1272" s="95">
        <v>0</v>
      </c>
      <c r="AH1272" s="95">
        <v>0</v>
      </c>
      <c r="AI1272" s="95">
        <v>0</v>
      </c>
      <c r="AJ1272" s="95">
        <v>19507.47</v>
      </c>
      <c r="AK1272" s="95">
        <v>554604</v>
      </c>
      <c r="AL1272" s="95">
        <v>36325</v>
      </c>
      <c r="AM1272" s="91">
        <v>0</v>
      </c>
      <c r="AN1272" s="95">
        <v>292677.78999999998</v>
      </c>
      <c r="AO1272" s="95">
        <v>0</v>
      </c>
      <c r="AP1272" s="95">
        <v>25379.97</v>
      </c>
      <c r="AQ1272" s="95">
        <v>0</v>
      </c>
      <c r="AR1272" s="95">
        <v>0</v>
      </c>
      <c r="AS1272" s="95">
        <v>6364457.7700000005</v>
      </c>
      <c r="AT1272" s="95">
        <v>1638142.1199999999</v>
      </c>
      <c r="AU1272" s="95">
        <v>729155.36</v>
      </c>
      <c r="AV1272" s="92">
        <v>45382</v>
      </c>
      <c r="AW1272" t="s">
        <v>2</v>
      </c>
      <c r="AX1272">
        <v>2024</v>
      </c>
      <c r="AY1272" t="s">
        <v>166</v>
      </c>
    </row>
    <row r="1273" spans="1:51" x14ac:dyDescent="0.25">
      <c r="A1273" s="93">
        <v>24</v>
      </c>
      <c r="B1273" s="94" t="s">
        <v>98</v>
      </c>
      <c r="C1273" s="95">
        <v>94615132.770000011</v>
      </c>
      <c r="D1273" s="95">
        <v>2346939.09</v>
      </c>
      <c r="E1273" s="95">
        <v>0</v>
      </c>
      <c r="F1273" s="95">
        <v>0</v>
      </c>
      <c r="G1273" s="95">
        <v>7460751.4800000004</v>
      </c>
      <c r="H1273" s="91">
        <v>0</v>
      </c>
      <c r="I1273" s="91">
        <v>0</v>
      </c>
      <c r="J1273" s="95">
        <v>1078068.83</v>
      </c>
      <c r="K1273" s="95">
        <v>1530116.0799999998</v>
      </c>
      <c r="L1273" s="91">
        <v>0</v>
      </c>
      <c r="M1273" s="95">
        <v>55520.38</v>
      </c>
      <c r="N1273" s="95">
        <v>52813336.109999999</v>
      </c>
      <c r="O1273" s="95">
        <v>52868856.490000002</v>
      </c>
      <c r="P1273" s="95">
        <v>409060.82</v>
      </c>
      <c r="Q1273" s="91">
        <v>0</v>
      </c>
      <c r="R1273" s="91">
        <v>0</v>
      </c>
      <c r="S1273" s="91">
        <v>0</v>
      </c>
      <c r="T1273" s="95">
        <v>65693792.790000007</v>
      </c>
      <c r="U1273" s="95">
        <v>13341447.470000001</v>
      </c>
      <c r="V1273" s="95">
        <v>1585.95</v>
      </c>
      <c r="W1273" s="95">
        <v>0</v>
      </c>
      <c r="X1273" s="95">
        <v>0</v>
      </c>
      <c r="Y1273" s="95">
        <v>0</v>
      </c>
      <c r="Z1273" s="95">
        <v>0</v>
      </c>
      <c r="AA1273" s="95">
        <v>55557.45</v>
      </c>
      <c r="AB1273" s="95">
        <v>0</v>
      </c>
      <c r="AC1273" s="327">
        <v>7745970.79</v>
      </c>
      <c r="AD1273" s="95">
        <v>2137317.56</v>
      </c>
      <c r="AE1273" s="95">
        <v>1266898.3400000001</v>
      </c>
      <c r="AF1273" s="95">
        <v>0</v>
      </c>
      <c r="AG1273" s="95">
        <v>0</v>
      </c>
      <c r="AH1273" s="95">
        <v>0</v>
      </c>
      <c r="AI1273" s="95">
        <v>0</v>
      </c>
      <c r="AJ1273" s="95">
        <v>3722251.32</v>
      </c>
      <c r="AK1273" s="95">
        <v>113823.48</v>
      </c>
      <c r="AL1273" s="95">
        <v>0</v>
      </c>
      <c r="AM1273" s="91">
        <v>0</v>
      </c>
      <c r="AN1273" s="95">
        <v>185353.32</v>
      </c>
      <c r="AO1273" s="95">
        <v>0</v>
      </c>
      <c r="AP1273" s="95">
        <v>0</v>
      </c>
      <c r="AQ1273" s="95">
        <v>0</v>
      </c>
      <c r="AR1273" s="95">
        <v>0</v>
      </c>
      <c r="AS1273" s="95">
        <v>28271028.879999999</v>
      </c>
      <c r="AT1273" s="95">
        <v>650311.1</v>
      </c>
      <c r="AU1273" s="95">
        <v>351134.3</v>
      </c>
      <c r="AV1273" s="92">
        <v>45382</v>
      </c>
      <c r="AW1273" t="s">
        <v>2</v>
      </c>
      <c r="AX1273">
        <v>2024</v>
      </c>
      <c r="AY1273" t="s">
        <v>164</v>
      </c>
    </row>
    <row r="1274" spans="1:51" x14ac:dyDescent="0.25">
      <c r="A1274" s="93">
        <v>124</v>
      </c>
      <c r="B1274" s="94" t="s">
        <v>99</v>
      </c>
      <c r="C1274" s="95">
        <v>3924373.6400000006</v>
      </c>
      <c r="D1274" s="95">
        <v>0</v>
      </c>
      <c r="E1274" s="95">
        <v>0</v>
      </c>
      <c r="F1274" s="95">
        <v>0</v>
      </c>
      <c r="G1274" s="95">
        <v>0</v>
      </c>
      <c r="H1274" s="91">
        <v>0</v>
      </c>
      <c r="I1274" s="91">
        <v>0</v>
      </c>
      <c r="J1274" s="95">
        <v>0</v>
      </c>
      <c r="K1274" s="95">
        <v>0</v>
      </c>
      <c r="L1274" s="91">
        <v>0</v>
      </c>
      <c r="M1274" s="95">
        <v>0</v>
      </c>
      <c r="N1274" s="95">
        <v>0</v>
      </c>
      <c r="O1274" s="95">
        <v>0</v>
      </c>
      <c r="P1274" s="95">
        <v>0</v>
      </c>
      <c r="Q1274" s="91">
        <v>0</v>
      </c>
      <c r="R1274" s="91">
        <v>0</v>
      </c>
      <c r="S1274" s="91">
        <v>0</v>
      </c>
      <c r="T1274" s="95">
        <v>0</v>
      </c>
      <c r="U1274" s="95">
        <v>0</v>
      </c>
      <c r="V1274" s="95">
        <v>0</v>
      </c>
      <c r="W1274" s="95">
        <v>0</v>
      </c>
      <c r="X1274" s="95">
        <v>0</v>
      </c>
      <c r="Y1274" s="95">
        <v>6500</v>
      </c>
      <c r="Z1274" s="95">
        <v>0</v>
      </c>
      <c r="AA1274" s="95">
        <v>0</v>
      </c>
      <c r="AB1274" s="95">
        <v>0</v>
      </c>
      <c r="AC1274" s="327">
        <v>0</v>
      </c>
      <c r="AD1274" s="95">
        <v>0</v>
      </c>
      <c r="AE1274" s="95">
        <v>0</v>
      </c>
      <c r="AF1274" s="95">
        <v>0</v>
      </c>
      <c r="AG1274" s="95">
        <v>0</v>
      </c>
      <c r="AH1274" s="95">
        <v>0</v>
      </c>
      <c r="AI1274" s="95">
        <v>0</v>
      </c>
      <c r="AJ1274" s="95">
        <v>984376.16</v>
      </c>
      <c r="AK1274" s="95">
        <v>2251.7600000000002</v>
      </c>
      <c r="AL1274" s="95">
        <v>196228.12</v>
      </c>
      <c r="AM1274" s="91">
        <v>0</v>
      </c>
      <c r="AN1274" s="95">
        <v>213342.86</v>
      </c>
      <c r="AO1274" s="95">
        <v>0</v>
      </c>
      <c r="AP1274" s="95">
        <v>0</v>
      </c>
      <c r="AQ1274" s="95">
        <v>0</v>
      </c>
      <c r="AR1274" s="95">
        <v>0</v>
      </c>
      <c r="AS1274" s="95">
        <v>990876.16000000003</v>
      </c>
      <c r="AT1274" s="95">
        <v>2933497.4800000004</v>
      </c>
      <c r="AU1274" s="95">
        <v>2521674.7400000002</v>
      </c>
      <c r="AV1274" s="92">
        <v>45382</v>
      </c>
      <c r="AW1274" t="s">
        <v>2</v>
      </c>
      <c r="AX1274">
        <v>2024</v>
      </c>
      <c r="AY1274" t="s">
        <v>289</v>
      </c>
    </row>
    <row r="1275" spans="1:51" x14ac:dyDescent="0.25">
      <c r="A1275" s="93">
        <v>70</v>
      </c>
      <c r="B1275" s="94" t="s">
        <v>100</v>
      </c>
      <c r="C1275" s="95">
        <v>2517978.62</v>
      </c>
      <c r="D1275" s="95">
        <v>0</v>
      </c>
      <c r="E1275" s="95">
        <v>0</v>
      </c>
      <c r="F1275" s="95">
        <v>0</v>
      </c>
      <c r="G1275" s="95">
        <v>0</v>
      </c>
      <c r="H1275" s="91">
        <v>0</v>
      </c>
      <c r="I1275" s="91">
        <v>0</v>
      </c>
      <c r="J1275" s="95">
        <v>0</v>
      </c>
      <c r="K1275" s="95">
        <v>0</v>
      </c>
      <c r="L1275" s="91">
        <v>0</v>
      </c>
      <c r="M1275" s="95">
        <v>0</v>
      </c>
      <c r="N1275" s="95">
        <v>0</v>
      </c>
      <c r="O1275" s="95">
        <v>0</v>
      </c>
      <c r="P1275" s="95">
        <v>2517978.62</v>
      </c>
      <c r="Q1275" s="91">
        <v>0</v>
      </c>
      <c r="R1275" s="91">
        <v>0</v>
      </c>
      <c r="S1275" s="91">
        <v>0</v>
      </c>
      <c r="T1275" s="95">
        <v>2517978.62</v>
      </c>
      <c r="U1275" s="95">
        <v>0</v>
      </c>
      <c r="V1275" s="95">
        <v>0</v>
      </c>
      <c r="W1275" s="95">
        <v>0</v>
      </c>
      <c r="X1275" s="95">
        <v>0</v>
      </c>
      <c r="Y1275" s="95">
        <v>0</v>
      </c>
      <c r="Z1275" s="95">
        <v>0</v>
      </c>
      <c r="AA1275" s="95">
        <v>0</v>
      </c>
      <c r="AB1275" s="95">
        <v>0</v>
      </c>
      <c r="AC1275" s="327">
        <v>0</v>
      </c>
      <c r="AD1275" s="95">
        <v>0</v>
      </c>
      <c r="AE1275" s="95">
        <v>0</v>
      </c>
      <c r="AF1275" s="95">
        <v>0</v>
      </c>
      <c r="AG1275" s="95">
        <v>0</v>
      </c>
      <c r="AH1275" s="95">
        <v>0</v>
      </c>
      <c r="AI1275" s="95">
        <v>0</v>
      </c>
      <c r="AJ1275" s="95">
        <v>0</v>
      </c>
      <c r="AK1275" s="95">
        <v>0</v>
      </c>
      <c r="AL1275" s="95">
        <v>0</v>
      </c>
      <c r="AM1275" s="91">
        <v>0</v>
      </c>
      <c r="AN1275" s="95">
        <v>0</v>
      </c>
      <c r="AO1275" s="95">
        <v>0</v>
      </c>
      <c r="AP1275" s="95">
        <v>0</v>
      </c>
      <c r="AQ1275" s="95">
        <v>0</v>
      </c>
      <c r="AR1275" s="95">
        <v>0</v>
      </c>
      <c r="AS1275" s="95">
        <v>0</v>
      </c>
      <c r="AT1275" s="95">
        <v>0</v>
      </c>
      <c r="AU1275" s="95">
        <v>0</v>
      </c>
      <c r="AV1275" s="92">
        <v>45382</v>
      </c>
      <c r="AW1275" t="s">
        <v>2</v>
      </c>
      <c r="AX1275">
        <v>2024</v>
      </c>
      <c r="AY1275" t="s">
        <v>181</v>
      </c>
    </row>
    <row r="1276" spans="1:51" x14ac:dyDescent="0.25">
      <c r="A1276" s="93">
        <v>119</v>
      </c>
      <c r="B1276" s="94" t="s">
        <v>101</v>
      </c>
      <c r="C1276" s="95">
        <v>0</v>
      </c>
      <c r="D1276" s="95">
        <v>0</v>
      </c>
      <c r="E1276" s="95">
        <v>0</v>
      </c>
      <c r="F1276" s="95">
        <v>0</v>
      </c>
      <c r="G1276" s="95">
        <v>0</v>
      </c>
      <c r="H1276" s="91">
        <v>0</v>
      </c>
      <c r="I1276" s="91">
        <v>0</v>
      </c>
      <c r="J1276" s="95">
        <v>0</v>
      </c>
      <c r="K1276" s="95">
        <v>0</v>
      </c>
      <c r="L1276" s="91">
        <v>0</v>
      </c>
      <c r="M1276" s="95">
        <v>0</v>
      </c>
      <c r="N1276" s="95">
        <v>0</v>
      </c>
      <c r="O1276" s="95">
        <v>0</v>
      </c>
      <c r="P1276" s="95">
        <v>0</v>
      </c>
      <c r="Q1276" s="91">
        <v>0</v>
      </c>
      <c r="R1276" s="91">
        <v>0</v>
      </c>
      <c r="S1276" s="91">
        <v>0</v>
      </c>
      <c r="T1276" s="95">
        <v>0</v>
      </c>
      <c r="U1276" s="95">
        <v>0</v>
      </c>
      <c r="V1276" s="95">
        <v>0</v>
      </c>
      <c r="W1276" s="95">
        <v>0</v>
      </c>
      <c r="X1276" s="95">
        <v>0</v>
      </c>
      <c r="Y1276" s="95">
        <v>0</v>
      </c>
      <c r="Z1276" s="95">
        <v>0</v>
      </c>
      <c r="AA1276" s="95">
        <v>0</v>
      </c>
      <c r="AB1276" s="95">
        <v>0</v>
      </c>
      <c r="AC1276" s="327">
        <v>0</v>
      </c>
      <c r="AD1276" s="95">
        <v>0</v>
      </c>
      <c r="AE1276" s="95">
        <v>0</v>
      </c>
      <c r="AF1276" s="95">
        <v>0</v>
      </c>
      <c r="AG1276" s="95">
        <v>0</v>
      </c>
      <c r="AH1276" s="95">
        <v>0</v>
      </c>
      <c r="AI1276" s="95">
        <v>0</v>
      </c>
      <c r="AJ1276" s="95">
        <v>0</v>
      </c>
      <c r="AK1276" s="95">
        <v>0</v>
      </c>
      <c r="AL1276" s="95">
        <v>0</v>
      </c>
      <c r="AM1276" s="91">
        <v>0</v>
      </c>
      <c r="AN1276" s="95">
        <v>0</v>
      </c>
      <c r="AO1276" s="95">
        <v>0</v>
      </c>
      <c r="AP1276" s="95">
        <v>0</v>
      </c>
      <c r="AQ1276" s="95">
        <v>0</v>
      </c>
      <c r="AR1276" s="95">
        <v>0</v>
      </c>
      <c r="AS1276" s="95">
        <v>0</v>
      </c>
      <c r="AT1276" s="95">
        <v>0</v>
      </c>
      <c r="AU1276" s="95">
        <v>0</v>
      </c>
      <c r="AV1276" s="92">
        <v>45382</v>
      </c>
      <c r="AW1276" t="s">
        <v>2</v>
      </c>
      <c r="AX1276">
        <v>2024</v>
      </c>
      <c r="AY1276" t="s">
        <v>189</v>
      </c>
    </row>
    <row r="1277" spans="1:51" x14ac:dyDescent="0.25">
      <c r="A1277" s="93">
        <v>108</v>
      </c>
      <c r="B1277" s="94" t="s">
        <v>102</v>
      </c>
      <c r="C1277" s="95">
        <v>1612635.5699999998</v>
      </c>
      <c r="D1277" s="95">
        <v>0</v>
      </c>
      <c r="E1277" s="95">
        <v>0</v>
      </c>
      <c r="F1277" s="95">
        <v>0</v>
      </c>
      <c r="G1277" s="95">
        <v>22059.72</v>
      </c>
      <c r="H1277" s="91">
        <v>0</v>
      </c>
      <c r="I1277" s="91">
        <v>0</v>
      </c>
      <c r="J1277" s="95">
        <v>540</v>
      </c>
      <c r="K1277" s="95">
        <v>5916.14</v>
      </c>
      <c r="L1277" s="91">
        <v>0</v>
      </c>
      <c r="M1277" s="95">
        <v>608976.32999999996</v>
      </c>
      <c r="N1277" s="95">
        <v>5057.12</v>
      </c>
      <c r="O1277" s="95">
        <v>614033.44999999995</v>
      </c>
      <c r="P1277" s="95">
        <v>10776.77</v>
      </c>
      <c r="Q1277" s="91">
        <v>0</v>
      </c>
      <c r="R1277" s="91">
        <v>0</v>
      </c>
      <c r="S1277" s="91">
        <v>0</v>
      </c>
      <c r="T1277" s="95">
        <v>653326.07999999996</v>
      </c>
      <c r="U1277" s="95">
        <v>5785.6</v>
      </c>
      <c r="V1277" s="95">
        <v>0</v>
      </c>
      <c r="W1277" s="95">
        <v>0</v>
      </c>
      <c r="X1277" s="95">
        <v>177938.4</v>
      </c>
      <c r="Y1277" s="95">
        <v>0</v>
      </c>
      <c r="Z1277" s="95">
        <v>0</v>
      </c>
      <c r="AA1277" s="95">
        <v>48557.120000000003</v>
      </c>
      <c r="AB1277" s="95">
        <v>0</v>
      </c>
      <c r="AC1277" s="327">
        <v>271542.59000000003</v>
      </c>
      <c r="AD1277" s="95">
        <v>269918.63</v>
      </c>
      <c r="AE1277" s="95">
        <v>116865.59</v>
      </c>
      <c r="AF1277" s="95">
        <v>0</v>
      </c>
      <c r="AG1277" s="95">
        <v>0</v>
      </c>
      <c r="AH1277" s="95">
        <v>0</v>
      </c>
      <c r="AI1277" s="95">
        <v>0</v>
      </c>
      <c r="AJ1277" s="95">
        <v>0</v>
      </c>
      <c r="AK1277" s="95">
        <v>0</v>
      </c>
      <c r="AL1277" s="95">
        <v>750</v>
      </c>
      <c r="AM1277" s="91">
        <v>0</v>
      </c>
      <c r="AN1277" s="95">
        <v>-4468.4400000000005</v>
      </c>
      <c r="AO1277" s="95">
        <v>0</v>
      </c>
      <c r="AP1277" s="95">
        <v>0</v>
      </c>
      <c r="AQ1277" s="95">
        <v>0</v>
      </c>
      <c r="AR1277" s="95">
        <v>0</v>
      </c>
      <c r="AS1277" s="95">
        <v>890607.93</v>
      </c>
      <c r="AT1277" s="95">
        <v>68701.56</v>
      </c>
      <c r="AU1277" s="95">
        <v>72420</v>
      </c>
      <c r="AV1277" s="92">
        <v>45382</v>
      </c>
      <c r="AW1277" t="s">
        <v>2</v>
      </c>
      <c r="AX1277">
        <v>2024</v>
      </c>
      <c r="AY1277" t="s">
        <v>183</v>
      </c>
    </row>
    <row r="1278" spans="1:51" x14ac:dyDescent="0.25">
      <c r="A1278" s="93">
        <v>93</v>
      </c>
      <c r="B1278" s="94" t="s">
        <v>103</v>
      </c>
      <c r="C1278" s="95">
        <v>19577180.57</v>
      </c>
      <c r="D1278" s="95">
        <v>0</v>
      </c>
      <c r="E1278" s="95">
        <v>0</v>
      </c>
      <c r="F1278" s="95">
        <v>0</v>
      </c>
      <c r="G1278" s="95">
        <v>0</v>
      </c>
      <c r="H1278" s="91">
        <v>0</v>
      </c>
      <c r="I1278" s="91">
        <v>0</v>
      </c>
      <c r="J1278" s="95">
        <v>4524</v>
      </c>
      <c r="K1278" s="95">
        <v>0</v>
      </c>
      <c r="L1278" s="91">
        <v>0</v>
      </c>
      <c r="M1278" s="95">
        <v>3</v>
      </c>
      <c r="N1278" s="95">
        <v>0</v>
      </c>
      <c r="O1278" s="95">
        <v>3</v>
      </c>
      <c r="P1278" s="95">
        <v>1258.98</v>
      </c>
      <c r="Q1278" s="91">
        <v>0</v>
      </c>
      <c r="R1278" s="91">
        <v>0</v>
      </c>
      <c r="S1278" s="91">
        <v>0</v>
      </c>
      <c r="T1278" s="95">
        <v>5785.98</v>
      </c>
      <c r="U1278" s="95">
        <v>30716.06</v>
      </c>
      <c r="V1278" s="95">
        <v>20232.099999999999</v>
      </c>
      <c r="W1278" s="95">
        <v>0</v>
      </c>
      <c r="X1278" s="95">
        <v>0</v>
      </c>
      <c r="Y1278" s="95">
        <v>1636251.19</v>
      </c>
      <c r="Z1278" s="95">
        <v>0</v>
      </c>
      <c r="AA1278" s="95">
        <v>634420</v>
      </c>
      <c r="AB1278" s="95">
        <v>0</v>
      </c>
      <c r="AC1278" s="327">
        <v>0</v>
      </c>
      <c r="AD1278" s="95">
        <v>2051970.22</v>
      </c>
      <c r="AE1278" s="95">
        <v>0</v>
      </c>
      <c r="AF1278" s="95">
        <v>0</v>
      </c>
      <c r="AG1278" s="95">
        <v>0</v>
      </c>
      <c r="AH1278" s="95">
        <v>0</v>
      </c>
      <c r="AI1278" s="95">
        <v>0</v>
      </c>
      <c r="AJ1278" s="95">
        <v>0</v>
      </c>
      <c r="AK1278" s="95">
        <v>134574.18</v>
      </c>
      <c r="AL1278" s="95">
        <v>720661.53</v>
      </c>
      <c r="AM1278" s="91">
        <v>0</v>
      </c>
      <c r="AN1278" s="95">
        <v>1353283.1</v>
      </c>
      <c r="AO1278" s="95">
        <v>0</v>
      </c>
      <c r="AP1278" s="95">
        <v>3400</v>
      </c>
      <c r="AQ1278" s="95">
        <v>0</v>
      </c>
      <c r="AR1278" s="95">
        <v>0</v>
      </c>
      <c r="AS1278" s="95">
        <v>4373589.5699999994</v>
      </c>
      <c r="AT1278" s="95">
        <v>15197805.020000001</v>
      </c>
      <c r="AU1278" s="95">
        <v>12985886.210000001</v>
      </c>
      <c r="AV1278" s="92">
        <v>45382</v>
      </c>
      <c r="AW1278" t="s">
        <v>2</v>
      </c>
      <c r="AX1278">
        <v>2024</v>
      </c>
      <c r="AY1278" t="s">
        <v>175</v>
      </c>
    </row>
    <row r="1279" spans="1:51" x14ac:dyDescent="0.25">
      <c r="A1279" s="93">
        <v>32</v>
      </c>
      <c r="B1279" s="94" t="s">
        <v>104</v>
      </c>
      <c r="C1279" s="95">
        <v>0</v>
      </c>
      <c r="D1279" s="95">
        <v>0</v>
      </c>
      <c r="E1279" s="95">
        <v>0</v>
      </c>
      <c r="F1279" s="95">
        <v>0</v>
      </c>
      <c r="G1279" s="95">
        <v>0</v>
      </c>
      <c r="H1279" s="91">
        <v>0</v>
      </c>
      <c r="I1279" s="91">
        <v>0</v>
      </c>
      <c r="J1279" s="95">
        <v>0</v>
      </c>
      <c r="K1279" s="95">
        <v>0</v>
      </c>
      <c r="L1279" s="91">
        <v>0</v>
      </c>
      <c r="M1279" s="95">
        <v>0</v>
      </c>
      <c r="N1279" s="95">
        <v>0</v>
      </c>
      <c r="O1279" s="95">
        <v>0</v>
      </c>
      <c r="P1279" s="95">
        <v>0</v>
      </c>
      <c r="Q1279" s="91">
        <v>0</v>
      </c>
      <c r="R1279" s="91">
        <v>0</v>
      </c>
      <c r="S1279" s="91">
        <v>0</v>
      </c>
      <c r="T1279" s="95">
        <v>0</v>
      </c>
      <c r="U1279" s="95">
        <v>0</v>
      </c>
      <c r="V1279" s="95">
        <v>0</v>
      </c>
      <c r="W1279" s="95">
        <v>0</v>
      </c>
      <c r="X1279" s="95">
        <v>0</v>
      </c>
      <c r="Y1279" s="95">
        <v>0</v>
      </c>
      <c r="Z1279" s="95">
        <v>0</v>
      </c>
      <c r="AA1279" s="95">
        <v>0</v>
      </c>
      <c r="AB1279" s="95">
        <v>0</v>
      </c>
      <c r="AC1279" s="327">
        <v>0</v>
      </c>
      <c r="AD1279" s="95">
        <v>0</v>
      </c>
      <c r="AE1279" s="95">
        <v>0</v>
      </c>
      <c r="AF1279" s="95">
        <v>0</v>
      </c>
      <c r="AG1279" s="95">
        <v>0</v>
      </c>
      <c r="AH1279" s="95">
        <v>0</v>
      </c>
      <c r="AI1279" s="95">
        <v>0</v>
      </c>
      <c r="AJ1279" s="95">
        <v>0</v>
      </c>
      <c r="AK1279" s="95">
        <v>0</v>
      </c>
      <c r="AL1279" s="95">
        <v>0</v>
      </c>
      <c r="AM1279" s="91">
        <v>0</v>
      </c>
      <c r="AN1279" s="95">
        <v>0</v>
      </c>
      <c r="AO1279" s="95">
        <v>0</v>
      </c>
      <c r="AP1279" s="95">
        <v>0</v>
      </c>
      <c r="AQ1279" s="95">
        <v>0</v>
      </c>
      <c r="AR1279" s="95">
        <v>0</v>
      </c>
      <c r="AS1279" s="95">
        <v>0</v>
      </c>
      <c r="AT1279" s="95">
        <v>0</v>
      </c>
      <c r="AU1279" s="95">
        <v>0</v>
      </c>
      <c r="AV1279" s="92">
        <v>45412</v>
      </c>
      <c r="AW1279" t="s">
        <v>3</v>
      </c>
      <c r="AX1279">
        <v>2024</v>
      </c>
      <c r="AY1279" t="s">
        <v>287</v>
      </c>
    </row>
    <row r="1280" spans="1:51" x14ac:dyDescent="0.25">
      <c r="A1280" s="93">
        <v>107</v>
      </c>
      <c r="B1280" s="94" t="s">
        <v>60</v>
      </c>
      <c r="C1280" s="95">
        <v>236306226.31999999</v>
      </c>
      <c r="D1280" s="95">
        <v>25049.88</v>
      </c>
      <c r="E1280" s="95">
        <v>0</v>
      </c>
      <c r="F1280" s="95">
        <v>0</v>
      </c>
      <c r="G1280" s="95">
        <v>330038.90999999997</v>
      </c>
      <c r="H1280" s="91">
        <v>0</v>
      </c>
      <c r="I1280" s="91">
        <v>0</v>
      </c>
      <c r="J1280" s="95">
        <v>1021812.33</v>
      </c>
      <c r="K1280" s="95">
        <v>768400.27</v>
      </c>
      <c r="L1280" s="91">
        <v>0</v>
      </c>
      <c r="M1280" s="95">
        <v>6440307.3499999996</v>
      </c>
      <c r="N1280" s="95">
        <v>162507053.58000001</v>
      </c>
      <c r="O1280" s="95">
        <v>168947360.93000001</v>
      </c>
      <c r="P1280" s="95">
        <v>1008035.4500000001</v>
      </c>
      <c r="Q1280" s="91">
        <v>0</v>
      </c>
      <c r="R1280" s="91">
        <v>0</v>
      </c>
      <c r="S1280" s="91">
        <v>0</v>
      </c>
      <c r="T1280" s="95">
        <v>172100697.76999998</v>
      </c>
      <c r="U1280" s="95">
        <v>160197.20000000001</v>
      </c>
      <c r="V1280" s="95">
        <v>59979.55</v>
      </c>
      <c r="W1280" s="95">
        <v>0</v>
      </c>
      <c r="X1280" s="95">
        <v>797827.49</v>
      </c>
      <c r="Y1280" s="95">
        <v>1843828.94</v>
      </c>
      <c r="Z1280" s="95">
        <v>0</v>
      </c>
      <c r="AA1280" s="95">
        <v>1133899.68</v>
      </c>
      <c r="AB1280" s="95">
        <v>0</v>
      </c>
      <c r="AC1280" s="327">
        <v>7187775.21</v>
      </c>
      <c r="AD1280" s="95">
        <v>532513.02</v>
      </c>
      <c r="AE1280" s="95">
        <v>42863.94</v>
      </c>
      <c r="AF1280" s="95">
        <v>0</v>
      </c>
      <c r="AG1280" s="95">
        <v>0</v>
      </c>
      <c r="AH1280" s="95">
        <v>0</v>
      </c>
      <c r="AI1280" s="95">
        <v>0</v>
      </c>
      <c r="AJ1280" s="95">
        <v>21265916</v>
      </c>
      <c r="AK1280" s="95">
        <v>2690952.18</v>
      </c>
      <c r="AL1280" s="95">
        <v>1348276.17</v>
      </c>
      <c r="AM1280" s="91">
        <v>0</v>
      </c>
      <c r="AN1280" s="95">
        <v>3811395.19</v>
      </c>
      <c r="AO1280" s="95">
        <v>0</v>
      </c>
      <c r="AP1280" s="95">
        <v>0</v>
      </c>
      <c r="AQ1280" s="95">
        <v>0</v>
      </c>
      <c r="AR1280" s="95">
        <v>0</v>
      </c>
      <c r="AS1280" s="95">
        <v>33024801.030000001</v>
      </c>
      <c r="AT1280" s="95">
        <v>31180727.52</v>
      </c>
      <c r="AU1280" s="95">
        <v>23330103.98</v>
      </c>
      <c r="AV1280" s="92">
        <v>45412</v>
      </c>
      <c r="AW1280" t="s">
        <v>3</v>
      </c>
      <c r="AX1280">
        <v>2024</v>
      </c>
      <c r="AY1280" t="s">
        <v>160</v>
      </c>
    </row>
    <row r="1281" spans="1:51" x14ac:dyDescent="0.25">
      <c r="A1281" s="93">
        <v>66</v>
      </c>
      <c r="B1281" s="353" t="s">
        <v>61</v>
      </c>
      <c r="C1281" s="95">
        <v>17836125.270000003</v>
      </c>
      <c r="D1281" s="95">
        <v>0</v>
      </c>
      <c r="E1281" s="95">
        <v>0</v>
      </c>
      <c r="F1281" s="95">
        <v>0</v>
      </c>
      <c r="G1281" s="95">
        <v>0</v>
      </c>
      <c r="H1281" s="91">
        <v>0</v>
      </c>
      <c r="I1281" s="91">
        <v>0</v>
      </c>
      <c r="J1281" s="95">
        <v>0</v>
      </c>
      <c r="K1281" s="95">
        <v>1073736.8799999999</v>
      </c>
      <c r="L1281" s="91">
        <v>0</v>
      </c>
      <c r="M1281" s="95">
        <v>0</v>
      </c>
      <c r="N1281" s="95">
        <v>0</v>
      </c>
      <c r="O1281" s="95">
        <v>0</v>
      </c>
      <c r="P1281" s="95">
        <v>0</v>
      </c>
      <c r="Q1281" s="91">
        <v>0</v>
      </c>
      <c r="R1281" s="91">
        <v>0</v>
      </c>
      <c r="S1281" s="91">
        <v>0</v>
      </c>
      <c r="T1281" s="95">
        <v>1073736.8799999999</v>
      </c>
      <c r="U1281" s="95">
        <v>400140.23</v>
      </c>
      <c r="V1281" s="95">
        <v>7875866.4000000004</v>
      </c>
      <c r="W1281" s="95">
        <v>0</v>
      </c>
      <c r="X1281" s="95">
        <v>6269338.4500000002</v>
      </c>
      <c r="Y1281" s="95">
        <v>0</v>
      </c>
      <c r="Z1281" s="95">
        <v>0</v>
      </c>
      <c r="AA1281" s="95">
        <v>0</v>
      </c>
      <c r="AB1281" s="95">
        <v>0</v>
      </c>
      <c r="AC1281" s="327">
        <v>0</v>
      </c>
      <c r="AD1281" s="95">
        <v>0</v>
      </c>
      <c r="AE1281" s="95">
        <v>0</v>
      </c>
      <c r="AF1281" s="95">
        <v>0</v>
      </c>
      <c r="AG1281" s="95">
        <v>0</v>
      </c>
      <c r="AH1281" s="95">
        <v>0</v>
      </c>
      <c r="AI1281" s="95">
        <v>0</v>
      </c>
      <c r="AJ1281" s="95">
        <v>0</v>
      </c>
      <c r="AK1281" s="95">
        <v>0</v>
      </c>
      <c r="AL1281" s="95">
        <v>0</v>
      </c>
      <c r="AM1281" s="91">
        <v>0</v>
      </c>
      <c r="AN1281" s="95">
        <v>1023879.34</v>
      </c>
      <c r="AO1281" s="95">
        <v>1193163.97</v>
      </c>
      <c r="AP1281" s="95">
        <v>0</v>
      </c>
      <c r="AQ1281" s="95">
        <v>0</v>
      </c>
      <c r="AR1281" s="95">
        <v>0</v>
      </c>
      <c r="AS1281" s="95">
        <v>14545345.080000002</v>
      </c>
      <c r="AT1281" s="95">
        <v>2217043.31</v>
      </c>
      <c r="AU1281" s="95">
        <v>0</v>
      </c>
      <c r="AV1281" s="92">
        <v>45412</v>
      </c>
      <c r="AW1281" t="s">
        <v>3</v>
      </c>
      <c r="AX1281">
        <v>2024</v>
      </c>
      <c r="AY1281" t="s">
        <v>178</v>
      </c>
    </row>
    <row r="1282" spans="1:51" x14ac:dyDescent="0.25">
      <c r="A1282" s="348">
        <v>44</v>
      </c>
      <c r="B1282" s="353" t="s">
        <v>62</v>
      </c>
      <c r="C1282" s="356">
        <v>30305444.900000002</v>
      </c>
      <c r="D1282" s="356">
        <v>13837.71</v>
      </c>
      <c r="E1282" s="356">
        <v>0</v>
      </c>
      <c r="F1282" s="356">
        <v>0</v>
      </c>
      <c r="G1282" s="356">
        <v>308444.71999999997</v>
      </c>
      <c r="H1282" s="91">
        <v>0</v>
      </c>
      <c r="I1282" s="91">
        <v>0</v>
      </c>
      <c r="J1282" s="356">
        <v>127214.71</v>
      </c>
      <c r="K1282" s="356">
        <v>2208527.42</v>
      </c>
      <c r="L1282" s="91">
        <v>0</v>
      </c>
      <c r="M1282" s="356">
        <v>2804023.32</v>
      </c>
      <c r="N1282" s="356">
        <v>12155413.550000001</v>
      </c>
      <c r="O1282" s="356">
        <v>14959436.870000001</v>
      </c>
      <c r="P1282" s="356">
        <v>645372.43999999994</v>
      </c>
      <c r="Q1282" s="91">
        <v>0</v>
      </c>
      <c r="R1282" s="91">
        <v>0</v>
      </c>
      <c r="S1282" s="91">
        <v>0</v>
      </c>
      <c r="T1282" s="356">
        <v>18262833.870000001</v>
      </c>
      <c r="U1282" s="356">
        <v>629372.15</v>
      </c>
      <c r="V1282" s="356">
        <v>428696.92</v>
      </c>
      <c r="W1282" s="356">
        <v>100954.78</v>
      </c>
      <c r="X1282" s="356">
        <v>0</v>
      </c>
      <c r="Y1282" s="356">
        <v>2388821.48</v>
      </c>
      <c r="Z1282" s="356">
        <v>0</v>
      </c>
      <c r="AA1282" s="356">
        <v>615.14</v>
      </c>
      <c r="AB1282" s="356">
        <v>0</v>
      </c>
      <c r="AC1282" s="361">
        <v>816308.96</v>
      </c>
      <c r="AD1282" s="356">
        <v>1156217.51</v>
      </c>
      <c r="AE1282" s="356">
        <v>9064.24</v>
      </c>
      <c r="AF1282" s="356">
        <v>0</v>
      </c>
      <c r="AG1282" s="356">
        <v>0</v>
      </c>
      <c r="AH1282" s="356">
        <v>0</v>
      </c>
      <c r="AI1282" s="356">
        <v>0</v>
      </c>
      <c r="AJ1282" s="356">
        <v>31551.07</v>
      </c>
      <c r="AK1282" s="356">
        <v>2847496.3200000003</v>
      </c>
      <c r="AL1282" s="356">
        <v>71257.61</v>
      </c>
      <c r="AM1282" s="91">
        <v>0</v>
      </c>
      <c r="AN1282" s="356">
        <v>730185.73</v>
      </c>
      <c r="AO1282" s="356">
        <v>0</v>
      </c>
      <c r="AP1282" s="356">
        <v>146200</v>
      </c>
      <c r="AQ1282" s="356">
        <v>0</v>
      </c>
      <c r="AR1282" s="356">
        <v>0</v>
      </c>
      <c r="AS1282" s="356">
        <v>5561602.25</v>
      </c>
      <c r="AT1282" s="356">
        <v>6481008.7800000003</v>
      </c>
      <c r="AU1282" s="356">
        <v>2685869.12</v>
      </c>
      <c r="AV1282" s="92">
        <v>45412</v>
      </c>
      <c r="AW1282" t="s">
        <v>3</v>
      </c>
      <c r="AX1282">
        <v>2024</v>
      </c>
      <c r="AY1282" t="s">
        <v>167</v>
      </c>
    </row>
    <row r="1283" spans="1:51" x14ac:dyDescent="0.25">
      <c r="A1283" s="93">
        <v>113</v>
      </c>
      <c r="B1283" s="94" t="s">
        <v>63</v>
      </c>
      <c r="C1283" s="95">
        <v>21108460.510000002</v>
      </c>
      <c r="D1283" s="95">
        <v>0</v>
      </c>
      <c r="E1283" s="95">
        <v>0</v>
      </c>
      <c r="F1283" s="95">
        <v>0</v>
      </c>
      <c r="G1283" s="95">
        <v>61390.25</v>
      </c>
      <c r="H1283" s="91">
        <v>0</v>
      </c>
      <c r="I1283" s="91">
        <v>0</v>
      </c>
      <c r="J1283" s="95">
        <v>97515.59</v>
      </c>
      <c r="K1283" s="95">
        <v>83642.37000000001</v>
      </c>
      <c r="L1283" s="91">
        <v>0</v>
      </c>
      <c r="M1283" s="95">
        <v>5339591.03</v>
      </c>
      <c r="N1283" s="95">
        <v>12207438.390000001</v>
      </c>
      <c r="O1283" s="95">
        <v>17547029.420000002</v>
      </c>
      <c r="P1283" s="95">
        <v>268684.07999999996</v>
      </c>
      <c r="Q1283" s="91">
        <v>0</v>
      </c>
      <c r="R1283" s="91">
        <v>0</v>
      </c>
      <c r="S1283" s="91">
        <v>0</v>
      </c>
      <c r="T1283" s="95">
        <v>18058261.710000001</v>
      </c>
      <c r="U1283" s="95">
        <v>13370.8</v>
      </c>
      <c r="V1283" s="95">
        <v>0</v>
      </c>
      <c r="W1283" s="95">
        <v>0</v>
      </c>
      <c r="X1283" s="95">
        <v>0</v>
      </c>
      <c r="Y1283" s="95">
        <v>0</v>
      </c>
      <c r="Z1283" s="95">
        <v>0</v>
      </c>
      <c r="AA1283" s="95">
        <v>877610.14</v>
      </c>
      <c r="AB1283" s="95">
        <v>0</v>
      </c>
      <c r="AC1283" s="327">
        <v>920077.26</v>
      </c>
      <c r="AD1283" s="95">
        <v>0</v>
      </c>
      <c r="AE1283" s="95">
        <v>4880.8500000000004</v>
      </c>
      <c r="AF1283" s="95">
        <v>0</v>
      </c>
      <c r="AG1283" s="95">
        <v>0</v>
      </c>
      <c r="AH1283" s="95">
        <v>0</v>
      </c>
      <c r="AI1283" s="95">
        <v>0</v>
      </c>
      <c r="AJ1283" s="95">
        <v>0</v>
      </c>
      <c r="AK1283" s="95">
        <v>858388.66</v>
      </c>
      <c r="AL1283" s="95">
        <v>22203.08</v>
      </c>
      <c r="AM1283" s="91">
        <v>0</v>
      </c>
      <c r="AN1283" s="95">
        <v>115364.3</v>
      </c>
      <c r="AO1283" s="95">
        <v>0</v>
      </c>
      <c r="AP1283" s="95">
        <v>39457.910000000003</v>
      </c>
      <c r="AQ1283" s="95">
        <v>0</v>
      </c>
      <c r="AR1283" s="95">
        <v>0</v>
      </c>
      <c r="AS1283" s="95">
        <v>1815939.0500000003</v>
      </c>
      <c r="AT1283" s="95">
        <v>1234259.75</v>
      </c>
      <c r="AU1283" s="95">
        <v>198845.8</v>
      </c>
      <c r="AV1283" s="92">
        <v>45412</v>
      </c>
      <c r="AW1283" t="s">
        <v>3</v>
      </c>
      <c r="AX1283">
        <v>2024</v>
      </c>
      <c r="AY1283" t="s">
        <v>171</v>
      </c>
    </row>
    <row r="1284" spans="1:51" x14ac:dyDescent="0.25">
      <c r="A1284" s="93">
        <v>98</v>
      </c>
      <c r="B1284" s="94" t="s">
        <v>64</v>
      </c>
      <c r="C1284" s="95">
        <v>103055819.16</v>
      </c>
      <c r="D1284" s="95">
        <v>82260.009999999995</v>
      </c>
      <c r="E1284" s="95">
        <v>0</v>
      </c>
      <c r="F1284" s="95">
        <v>0</v>
      </c>
      <c r="G1284" s="95">
        <v>250945.87</v>
      </c>
      <c r="H1284" s="91">
        <v>0</v>
      </c>
      <c r="I1284" s="91">
        <v>0</v>
      </c>
      <c r="J1284" s="95">
        <v>1277063.8699999999</v>
      </c>
      <c r="K1284" s="95">
        <v>195423.09</v>
      </c>
      <c r="L1284" s="91">
        <v>0</v>
      </c>
      <c r="M1284" s="95">
        <v>15643006.460000001</v>
      </c>
      <c r="N1284" s="95">
        <v>4661620.2699999996</v>
      </c>
      <c r="O1284" s="95">
        <v>20304626.73</v>
      </c>
      <c r="P1284" s="95">
        <v>443262.68</v>
      </c>
      <c r="Q1284" s="91">
        <v>0</v>
      </c>
      <c r="R1284" s="91">
        <v>0</v>
      </c>
      <c r="S1284" s="91">
        <v>0</v>
      </c>
      <c r="T1284" s="95">
        <v>22553582.25</v>
      </c>
      <c r="U1284" s="95">
        <v>38127.71</v>
      </c>
      <c r="V1284" s="95">
        <v>31971.83</v>
      </c>
      <c r="W1284" s="95">
        <v>0</v>
      </c>
      <c r="X1284" s="95">
        <v>35676504.75</v>
      </c>
      <c r="Y1284" s="95">
        <v>95166.8</v>
      </c>
      <c r="Z1284" s="95">
        <v>0</v>
      </c>
      <c r="AA1284" s="95">
        <v>457762.83</v>
      </c>
      <c r="AB1284" s="95">
        <v>0</v>
      </c>
      <c r="AC1284" s="327">
        <v>5437738.9399999995</v>
      </c>
      <c r="AD1284" s="95">
        <v>26991.95</v>
      </c>
      <c r="AE1284" s="95">
        <v>230343.62</v>
      </c>
      <c r="AF1284" s="95">
        <v>0</v>
      </c>
      <c r="AG1284" s="95">
        <v>0</v>
      </c>
      <c r="AH1284" s="95">
        <v>0</v>
      </c>
      <c r="AI1284" s="95">
        <v>0</v>
      </c>
      <c r="AJ1284" s="95">
        <v>13110512.65</v>
      </c>
      <c r="AK1284" s="95">
        <v>963815.05999999994</v>
      </c>
      <c r="AL1284" s="95">
        <v>742751.54999999993</v>
      </c>
      <c r="AM1284" s="91">
        <v>0</v>
      </c>
      <c r="AN1284" s="95">
        <v>2880762.52</v>
      </c>
      <c r="AO1284" s="95">
        <v>0</v>
      </c>
      <c r="AP1284" s="95">
        <v>121766.61</v>
      </c>
      <c r="AQ1284" s="95">
        <v>0</v>
      </c>
      <c r="AR1284" s="95">
        <v>0</v>
      </c>
      <c r="AS1284" s="95">
        <v>55105121.079999991</v>
      </c>
      <c r="AT1284" s="95">
        <v>25397115.829999998</v>
      </c>
      <c r="AU1284" s="95">
        <v>20688020.09</v>
      </c>
      <c r="AV1284" s="92">
        <v>45412</v>
      </c>
      <c r="AW1284" t="s">
        <v>3</v>
      </c>
      <c r="AX1284">
        <v>2024</v>
      </c>
      <c r="AY1284" t="s">
        <v>165</v>
      </c>
    </row>
    <row r="1285" spans="1:51" x14ac:dyDescent="0.25">
      <c r="A1285" s="93">
        <v>1</v>
      </c>
      <c r="B1285" s="94" t="s">
        <v>65</v>
      </c>
      <c r="C1285" s="95">
        <v>13923844.489999998</v>
      </c>
      <c r="D1285" s="95">
        <v>0</v>
      </c>
      <c r="E1285" s="95">
        <v>0</v>
      </c>
      <c r="F1285" s="95">
        <v>0</v>
      </c>
      <c r="G1285" s="95">
        <v>-5.81</v>
      </c>
      <c r="H1285" s="91">
        <v>0</v>
      </c>
      <c r="I1285" s="91">
        <v>0</v>
      </c>
      <c r="J1285" s="95">
        <v>4292.38</v>
      </c>
      <c r="K1285" s="95">
        <v>-10.89</v>
      </c>
      <c r="L1285" s="91">
        <v>0</v>
      </c>
      <c r="M1285" s="95">
        <v>85508.05</v>
      </c>
      <c r="N1285" s="95">
        <v>0</v>
      </c>
      <c r="O1285" s="95">
        <v>85508.05</v>
      </c>
      <c r="P1285" s="95">
        <v>2413.86</v>
      </c>
      <c r="Q1285" s="91">
        <v>0</v>
      </c>
      <c r="R1285" s="91">
        <v>0</v>
      </c>
      <c r="S1285" s="91">
        <v>0</v>
      </c>
      <c r="T1285" s="95">
        <v>92197.59</v>
      </c>
      <c r="U1285" s="95">
        <v>1484146.58</v>
      </c>
      <c r="V1285" s="95">
        <v>2242.7600000000002</v>
      </c>
      <c r="W1285" s="95">
        <v>0</v>
      </c>
      <c r="X1285" s="95">
        <v>0</v>
      </c>
      <c r="Y1285" s="95">
        <v>0</v>
      </c>
      <c r="Z1285" s="95">
        <v>0</v>
      </c>
      <c r="AA1285" s="95">
        <v>13046.4</v>
      </c>
      <c r="AB1285" s="95">
        <v>0</v>
      </c>
      <c r="AC1285" s="327">
        <v>74565.88</v>
      </c>
      <c r="AD1285" s="95">
        <v>7311560.3499999996</v>
      </c>
      <c r="AE1285" s="95">
        <v>2180.4</v>
      </c>
      <c r="AF1285" s="95">
        <v>0</v>
      </c>
      <c r="AG1285" s="95">
        <v>0</v>
      </c>
      <c r="AH1285" s="95">
        <v>0</v>
      </c>
      <c r="AI1285" s="95">
        <v>0</v>
      </c>
      <c r="AJ1285" s="95">
        <v>18140</v>
      </c>
      <c r="AK1285" s="95">
        <v>142000.70000000001</v>
      </c>
      <c r="AL1285" s="95">
        <v>130526.8</v>
      </c>
      <c r="AM1285" s="91">
        <v>0</v>
      </c>
      <c r="AN1285" s="95">
        <v>539058.93000000005</v>
      </c>
      <c r="AO1285" s="95">
        <v>0</v>
      </c>
      <c r="AP1285" s="95">
        <v>11344.5</v>
      </c>
      <c r="AQ1285" s="95">
        <v>0</v>
      </c>
      <c r="AR1285" s="95">
        <v>0</v>
      </c>
      <c r="AS1285" s="95">
        <v>8905882.3699999992</v>
      </c>
      <c r="AT1285" s="95">
        <v>4925764.53</v>
      </c>
      <c r="AU1285" s="95">
        <v>4102833.6</v>
      </c>
      <c r="AV1285" s="92">
        <v>45412</v>
      </c>
      <c r="AW1285" t="s">
        <v>3</v>
      </c>
      <c r="AX1285">
        <v>2024</v>
      </c>
      <c r="AY1285" t="s">
        <v>177</v>
      </c>
    </row>
    <row r="1286" spans="1:51" x14ac:dyDescent="0.25">
      <c r="A1286" s="93">
        <v>109</v>
      </c>
      <c r="B1286" s="94" t="s">
        <v>66</v>
      </c>
      <c r="C1286" s="95">
        <v>301481786.97999996</v>
      </c>
      <c r="D1286" s="95">
        <v>13357636.93</v>
      </c>
      <c r="E1286" s="95">
        <v>0</v>
      </c>
      <c r="F1286" s="95">
        <v>0</v>
      </c>
      <c r="G1286" s="95">
        <v>0</v>
      </c>
      <c r="H1286" s="91">
        <v>0</v>
      </c>
      <c r="I1286" s="91">
        <v>0</v>
      </c>
      <c r="J1286" s="95">
        <v>4069307.31</v>
      </c>
      <c r="K1286" s="95">
        <v>4046276.31</v>
      </c>
      <c r="L1286" s="91">
        <v>0</v>
      </c>
      <c r="M1286" s="95">
        <v>167020.95000000001</v>
      </c>
      <c r="N1286" s="95">
        <v>153869726.06999999</v>
      </c>
      <c r="O1286" s="95">
        <v>154036747.01999998</v>
      </c>
      <c r="P1286" s="95">
        <v>15388457.449999999</v>
      </c>
      <c r="Q1286" s="91">
        <v>0</v>
      </c>
      <c r="R1286" s="91">
        <v>0</v>
      </c>
      <c r="S1286" s="91">
        <v>0</v>
      </c>
      <c r="T1286" s="95">
        <v>190898425.01999998</v>
      </c>
      <c r="U1286" s="95">
        <v>12518732.199999999</v>
      </c>
      <c r="V1286" s="95">
        <v>2909240.57</v>
      </c>
      <c r="W1286" s="95">
        <v>0</v>
      </c>
      <c r="X1286" s="95">
        <v>2201032.5699999998</v>
      </c>
      <c r="Y1286" s="95">
        <v>431412.58</v>
      </c>
      <c r="Z1286" s="95">
        <v>0</v>
      </c>
      <c r="AA1286" s="95">
        <v>32669136.939999998</v>
      </c>
      <c r="AB1286" s="95">
        <v>4485.6499999999996</v>
      </c>
      <c r="AC1286" s="327">
        <v>28520084.84</v>
      </c>
      <c r="AD1286" s="95">
        <v>0</v>
      </c>
      <c r="AE1286" s="95">
        <v>145675.01</v>
      </c>
      <c r="AF1286" s="95">
        <v>0</v>
      </c>
      <c r="AG1286" s="95">
        <v>0</v>
      </c>
      <c r="AH1286" s="95">
        <v>0</v>
      </c>
      <c r="AI1286" s="95">
        <v>0</v>
      </c>
      <c r="AJ1286" s="95">
        <v>26281765.349999998</v>
      </c>
      <c r="AK1286" s="95">
        <v>2054709.52</v>
      </c>
      <c r="AL1286" s="95">
        <v>838130.6</v>
      </c>
      <c r="AM1286" s="91">
        <v>0</v>
      </c>
      <c r="AN1286" s="95">
        <v>1864059.53</v>
      </c>
      <c r="AO1286" s="95">
        <v>36765.5</v>
      </c>
      <c r="AP1286" s="95">
        <v>2500</v>
      </c>
      <c r="AQ1286" s="95">
        <v>0</v>
      </c>
      <c r="AR1286" s="95">
        <v>0</v>
      </c>
      <c r="AS1286" s="95">
        <v>105681565.70999999</v>
      </c>
      <c r="AT1286" s="95">
        <v>4901796.25</v>
      </c>
      <c r="AU1286" s="95">
        <v>105631.1</v>
      </c>
      <c r="AV1286" s="92">
        <v>45412</v>
      </c>
      <c r="AW1286" t="s">
        <v>3</v>
      </c>
      <c r="AX1286">
        <v>2024</v>
      </c>
      <c r="AY1286" t="s">
        <v>157</v>
      </c>
    </row>
    <row r="1287" spans="1:51" x14ac:dyDescent="0.25">
      <c r="A1287" s="93">
        <v>25</v>
      </c>
      <c r="B1287" s="94" t="s">
        <v>67</v>
      </c>
      <c r="C1287" s="95">
        <v>27297742.129999999</v>
      </c>
      <c r="D1287" s="95">
        <v>10546815.119999999</v>
      </c>
      <c r="E1287" s="95">
        <v>0</v>
      </c>
      <c r="F1287" s="95">
        <v>0</v>
      </c>
      <c r="G1287" s="95">
        <v>0</v>
      </c>
      <c r="H1287" s="91">
        <v>0</v>
      </c>
      <c r="I1287" s="91">
        <v>0</v>
      </c>
      <c r="J1287" s="95">
        <v>0</v>
      </c>
      <c r="K1287" s="95">
        <v>0</v>
      </c>
      <c r="L1287" s="91">
        <v>0</v>
      </c>
      <c r="M1287" s="95">
        <v>0</v>
      </c>
      <c r="N1287" s="95">
        <v>0</v>
      </c>
      <c r="O1287" s="95">
        <v>0</v>
      </c>
      <c r="P1287" s="95">
        <v>16733532.1</v>
      </c>
      <c r="Q1287" s="91">
        <v>0</v>
      </c>
      <c r="R1287" s="91">
        <v>0</v>
      </c>
      <c r="S1287" s="91">
        <v>0</v>
      </c>
      <c r="T1287" s="95">
        <v>27280347.219999999</v>
      </c>
      <c r="U1287" s="95">
        <v>0</v>
      </c>
      <c r="V1287" s="95">
        <v>0</v>
      </c>
      <c r="W1287" s="95">
        <v>0</v>
      </c>
      <c r="X1287" s="95">
        <v>0</v>
      </c>
      <c r="Y1287" s="95">
        <v>0</v>
      </c>
      <c r="Z1287" s="95">
        <v>0</v>
      </c>
      <c r="AA1287" s="95">
        <v>0</v>
      </c>
      <c r="AB1287" s="95">
        <v>0</v>
      </c>
      <c r="AC1287" s="327">
        <v>17394.91</v>
      </c>
      <c r="AD1287" s="95">
        <v>0</v>
      </c>
      <c r="AE1287" s="95">
        <v>0</v>
      </c>
      <c r="AF1287" s="95">
        <v>0</v>
      </c>
      <c r="AG1287" s="95">
        <v>0</v>
      </c>
      <c r="AH1287" s="95">
        <v>0</v>
      </c>
      <c r="AI1287" s="95">
        <v>0</v>
      </c>
      <c r="AJ1287" s="95">
        <v>0</v>
      </c>
      <c r="AK1287" s="95">
        <v>0</v>
      </c>
      <c r="AL1287" s="95">
        <v>0</v>
      </c>
      <c r="AM1287" s="91">
        <v>0</v>
      </c>
      <c r="AN1287" s="95">
        <v>0</v>
      </c>
      <c r="AO1287" s="95">
        <v>0</v>
      </c>
      <c r="AP1287" s="95">
        <v>0</v>
      </c>
      <c r="AQ1287" s="95">
        <v>0</v>
      </c>
      <c r="AR1287" s="95">
        <v>0</v>
      </c>
      <c r="AS1287" s="95">
        <v>17394.91</v>
      </c>
      <c r="AT1287" s="95">
        <v>0</v>
      </c>
      <c r="AU1287" s="95">
        <v>0</v>
      </c>
      <c r="AV1287" s="92">
        <v>45412</v>
      </c>
      <c r="AW1287" t="s">
        <v>3</v>
      </c>
      <c r="AX1287">
        <v>2024</v>
      </c>
      <c r="AY1287" t="s">
        <v>174</v>
      </c>
    </row>
    <row r="1288" spans="1:51" x14ac:dyDescent="0.25">
      <c r="A1288" s="93">
        <v>121</v>
      </c>
      <c r="B1288" s="94" t="s">
        <v>68</v>
      </c>
      <c r="C1288" s="95">
        <v>1074524.6599999999</v>
      </c>
      <c r="D1288" s="95">
        <v>0</v>
      </c>
      <c r="E1288" s="95">
        <v>0</v>
      </c>
      <c r="F1288" s="95">
        <v>0</v>
      </c>
      <c r="G1288" s="95">
        <v>0</v>
      </c>
      <c r="H1288" s="91">
        <v>0</v>
      </c>
      <c r="I1288" s="91">
        <v>0</v>
      </c>
      <c r="J1288" s="95">
        <v>0</v>
      </c>
      <c r="K1288" s="95">
        <v>0</v>
      </c>
      <c r="L1288" s="91">
        <v>0</v>
      </c>
      <c r="M1288" s="95">
        <v>0</v>
      </c>
      <c r="N1288" s="95">
        <v>0</v>
      </c>
      <c r="O1288" s="95">
        <v>0</v>
      </c>
      <c r="P1288" s="95">
        <v>0</v>
      </c>
      <c r="Q1288" s="91">
        <v>0</v>
      </c>
      <c r="R1288" s="91">
        <v>0</v>
      </c>
      <c r="S1288" s="91">
        <v>0</v>
      </c>
      <c r="T1288" s="95">
        <v>0</v>
      </c>
      <c r="U1288" s="95">
        <v>364790.69</v>
      </c>
      <c r="V1288" s="95">
        <v>0</v>
      </c>
      <c r="W1288" s="95">
        <v>0</v>
      </c>
      <c r="X1288" s="95">
        <v>0</v>
      </c>
      <c r="Y1288" s="95">
        <v>0</v>
      </c>
      <c r="Z1288" s="95">
        <v>0</v>
      </c>
      <c r="AA1288" s="95">
        <v>0</v>
      </c>
      <c r="AB1288" s="95">
        <v>0</v>
      </c>
      <c r="AC1288" s="327">
        <v>0</v>
      </c>
      <c r="AD1288" s="95">
        <v>0</v>
      </c>
      <c r="AE1288" s="95">
        <v>0</v>
      </c>
      <c r="AF1288" s="95">
        <v>0</v>
      </c>
      <c r="AG1288" s="95">
        <v>0</v>
      </c>
      <c r="AH1288" s="95">
        <v>0</v>
      </c>
      <c r="AI1288" s="95">
        <v>0</v>
      </c>
      <c r="AJ1288" s="95">
        <v>0</v>
      </c>
      <c r="AK1288" s="95">
        <v>0</v>
      </c>
      <c r="AL1288" s="95">
        <v>0</v>
      </c>
      <c r="AM1288" s="91">
        <v>0</v>
      </c>
      <c r="AN1288" s="95">
        <v>25781.27</v>
      </c>
      <c r="AO1288" s="95">
        <v>0</v>
      </c>
      <c r="AP1288" s="95">
        <v>1620</v>
      </c>
      <c r="AQ1288" s="95">
        <v>0</v>
      </c>
      <c r="AR1288" s="95">
        <v>0</v>
      </c>
      <c r="AS1288" s="95">
        <v>364790.69</v>
      </c>
      <c r="AT1288" s="95">
        <v>709733.97</v>
      </c>
      <c r="AU1288" s="95">
        <v>682332.7</v>
      </c>
      <c r="AV1288" s="92">
        <v>45412</v>
      </c>
      <c r="AW1288" t="s">
        <v>3</v>
      </c>
      <c r="AX1288">
        <v>2024</v>
      </c>
      <c r="AY1288" t="s">
        <v>188</v>
      </c>
    </row>
    <row r="1289" spans="1:51" x14ac:dyDescent="0.25">
      <c r="A1289" s="93">
        <v>122</v>
      </c>
      <c r="B1289" s="94" t="s">
        <v>69</v>
      </c>
      <c r="C1289" s="95">
        <v>16397775.649999999</v>
      </c>
      <c r="D1289" s="95">
        <v>0</v>
      </c>
      <c r="E1289" s="95">
        <v>0</v>
      </c>
      <c r="F1289" s="95">
        <v>0</v>
      </c>
      <c r="G1289" s="95">
        <v>0</v>
      </c>
      <c r="H1289" s="91">
        <v>0</v>
      </c>
      <c r="I1289" s="91">
        <v>0</v>
      </c>
      <c r="J1289" s="95">
        <v>0</v>
      </c>
      <c r="K1289" s="95">
        <v>0</v>
      </c>
      <c r="L1289" s="91">
        <v>0</v>
      </c>
      <c r="M1289" s="95">
        <v>1820662.41</v>
      </c>
      <c r="N1289" s="95">
        <v>637844.73</v>
      </c>
      <c r="O1289" s="95">
        <v>2458507.1399999997</v>
      </c>
      <c r="P1289" s="95">
        <v>4415272.01</v>
      </c>
      <c r="Q1289" s="91">
        <v>0</v>
      </c>
      <c r="R1289" s="91">
        <v>0</v>
      </c>
      <c r="S1289" s="91">
        <v>0</v>
      </c>
      <c r="T1289" s="95">
        <v>6873779.1499999994</v>
      </c>
      <c r="U1289" s="95">
        <v>0</v>
      </c>
      <c r="V1289" s="95">
        <v>0</v>
      </c>
      <c r="W1289" s="95">
        <v>0</v>
      </c>
      <c r="X1289" s="95">
        <v>1282898.28</v>
      </c>
      <c r="Y1289" s="95">
        <v>0</v>
      </c>
      <c r="Z1289" s="95">
        <v>0</v>
      </c>
      <c r="AA1289" s="95">
        <v>2371127.1</v>
      </c>
      <c r="AB1289" s="95">
        <v>0</v>
      </c>
      <c r="AC1289" s="327">
        <v>5212146.96</v>
      </c>
      <c r="AD1289" s="95">
        <v>0</v>
      </c>
      <c r="AE1289" s="95">
        <v>0</v>
      </c>
      <c r="AF1289" s="95">
        <v>0</v>
      </c>
      <c r="AG1289" s="95">
        <v>0</v>
      </c>
      <c r="AH1289" s="95">
        <v>0</v>
      </c>
      <c r="AI1289" s="95">
        <v>0</v>
      </c>
      <c r="AJ1289" s="95">
        <v>355515</v>
      </c>
      <c r="AK1289" s="95">
        <v>238989.92</v>
      </c>
      <c r="AL1289" s="95">
        <v>0</v>
      </c>
      <c r="AM1289" s="91">
        <v>0</v>
      </c>
      <c r="AN1289" s="95">
        <v>45103.040000000001</v>
      </c>
      <c r="AO1289" s="95">
        <v>0</v>
      </c>
      <c r="AP1289" s="95">
        <v>0</v>
      </c>
      <c r="AQ1289" s="95">
        <v>0</v>
      </c>
      <c r="AR1289" s="95">
        <v>0</v>
      </c>
      <c r="AS1289" s="95">
        <v>9221687.3399999999</v>
      </c>
      <c r="AT1289" s="95">
        <v>302309.16000000003</v>
      </c>
      <c r="AU1289" s="95">
        <v>18216.2</v>
      </c>
      <c r="AV1289" s="92">
        <v>45412</v>
      </c>
      <c r="AW1289" t="s">
        <v>3</v>
      </c>
      <c r="AX1289">
        <v>2024</v>
      </c>
      <c r="AY1289" t="s">
        <v>267</v>
      </c>
    </row>
    <row r="1290" spans="1:51" x14ac:dyDescent="0.25">
      <c r="A1290" s="93">
        <v>13</v>
      </c>
      <c r="B1290" s="94" t="s">
        <v>70</v>
      </c>
      <c r="C1290" s="95">
        <v>2290178439.6399999</v>
      </c>
      <c r="D1290" s="95">
        <v>205068.53</v>
      </c>
      <c r="E1290" s="95">
        <v>0</v>
      </c>
      <c r="F1290" s="95">
        <v>0</v>
      </c>
      <c r="G1290" s="95">
        <v>2511798.92</v>
      </c>
      <c r="H1290" s="91">
        <v>0</v>
      </c>
      <c r="I1290" s="91">
        <v>0</v>
      </c>
      <c r="J1290" s="95">
        <v>60972079.470000006</v>
      </c>
      <c r="K1290" s="95">
        <v>30162012.890000001</v>
      </c>
      <c r="L1290" s="91">
        <v>0</v>
      </c>
      <c r="M1290" s="95">
        <v>1288413569.23</v>
      </c>
      <c r="N1290" s="95">
        <v>573430869.56999993</v>
      </c>
      <c r="O1290" s="95">
        <v>1861844438.8</v>
      </c>
      <c r="P1290" s="95">
        <v>0</v>
      </c>
      <c r="Q1290" s="91">
        <v>0</v>
      </c>
      <c r="R1290" s="91">
        <v>0</v>
      </c>
      <c r="S1290" s="91">
        <v>0</v>
      </c>
      <c r="T1290" s="95">
        <v>1955695398.6099999</v>
      </c>
      <c r="U1290" s="95">
        <v>6153008.5199999996</v>
      </c>
      <c r="V1290" s="95">
        <v>0</v>
      </c>
      <c r="W1290" s="95">
        <v>33177.75</v>
      </c>
      <c r="X1290" s="95">
        <v>3590332.38</v>
      </c>
      <c r="Y1290" s="95">
        <v>396336.6</v>
      </c>
      <c r="Z1290" s="95">
        <v>0</v>
      </c>
      <c r="AA1290" s="95">
        <v>66047586.82</v>
      </c>
      <c r="AB1290" s="95">
        <v>0</v>
      </c>
      <c r="AC1290" s="327">
        <v>183353226.5</v>
      </c>
      <c r="AD1290" s="95">
        <v>1076198.72</v>
      </c>
      <c r="AE1290" s="95">
        <v>2754504.44</v>
      </c>
      <c r="AF1290" s="95">
        <v>0</v>
      </c>
      <c r="AG1290" s="95">
        <v>0</v>
      </c>
      <c r="AH1290" s="95">
        <v>0</v>
      </c>
      <c r="AI1290" s="95">
        <v>0</v>
      </c>
      <c r="AJ1290" s="95">
        <v>1239976.21</v>
      </c>
      <c r="AK1290" s="95">
        <v>28565961.960000001</v>
      </c>
      <c r="AL1290" s="95">
        <v>29568243.169999998</v>
      </c>
      <c r="AM1290" s="91">
        <v>0</v>
      </c>
      <c r="AN1290" s="95">
        <v>11090300.67</v>
      </c>
      <c r="AO1290" s="95">
        <v>0</v>
      </c>
      <c r="AP1290" s="95">
        <v>14516</v>
      </c>
      <c r="AQ1290" s="95">
        <v>0</v>
      </c>
      <c r="AR1290" s="95">
        <v>0</v>
      </c>
      <c r="AS1290" s="95">
        <v>264644347.94</v>
      </c>
      <c r="AT1290" s="95">
        <v>69838693.090000004</v>
      </c>
      <c r="AU1290" s="95">
        <v>599671.29</v>
      </c>
      <c r="AV1290" s="92">
        <v>45412</v>
      </c>
      <c r="AW1290" t="s">
        <v>3</v>
      </c>
      <c r="AX1290">
        <v>2024</v>
      </c>
      <c r="AY1290" t="s">
        <v>149</v>
      </c>
    </row>
    <row r="1291" spans="1:51" x14ac:dyDescent="0.25">
      <c r="A1291" s="93">
        <v>110</v>
      </c>
      <c r="B1291" s="94" t="s">
        <v>71</v>
      </c>
      <c r="C1291" s="95">
        <v>21341757.770000003</v>
      </c>
      <c r="D1291" s="95">
        <v>0</v>
      </c>
      <c r="E1291" s="95">
        <v>0</v>
      </c>
      <c r="F1291" s="95">
        <v>0</v>
      </c>
      <c r="G1291" s="95">
        <v>19593.379999999997</v>
      </c>
      <c r="H1291" s="91">
        <v>0</v>
      </c>
      <c r="I1291" s="91">
        <v>0</v>
      </c>
      <c r="J1291" s="95">
        <v>28866.52</v>
      </c>
      <c r="K1291" s="95">
        <v>17544.13</v>
      </c>
      <c r="L1291" s="91">
        <v>0</v>
      </c>
      <c r="M1291" s="95">
        <v>61923.64</v>
      </c>
      <c r="N1291" s="95">
        <v>2311489.63</v>
      </c>
      <c r="O1291" s="95">
        <v>2373413.27</v>
      </c>
      <c r="P1291" s="95">
        <v>78597.75</v>
      </c>
      <c r="Q1291" s="91">
        <v>0</v>
      </c>
      <c r="R1291" s="91">
        <v>0</v>
      </c>
      <c r="S1291" s="91">
        <v>0</v>
      </c>
      <c r="T1291" s="95">
        <v>2518015.0499999998</v>
      </c>
      <c r="U1291" s="95">
        <v>17991.080000000002</v>
      </c>
      <c r="V1291" s="95">
        <v>0</v>
      </c>
      <c r="W1291" s="95">
        <v>0</v>
      </c>
      <c r="X1291" s="95">
        <v>0</v>
      </c>
      <c r="Y1291" s="95">
        <v>0</v>
      </c>
      <c r="Z1291" s="95">
        <v>0</v>
      </c>
      <c r="AA1291" s="95">
        <v>0</v>
      </c>
      <c r="AB1291" s="95">
        <v>0</v>
      </c>
      <c r="AC1291" s="327">
        <v>0</v>
      </c>
      <c r="AD1291" s="95">
        <v>987908.06</v>
      </c>
      <c r="AE1291" s="95">
        <v>0</v>
      </c>
      <c r="AF1291" s="95">
        <v>0</v>
      </c>
      <c r="AG1291" s="95">
        <v>0</v>
      </c>
      <c r="AH1291" s="95">
        <v>0</v>
      </c>
      <c r="AI1291" s="95">
        <v>0</v>
      </c>
      <c r="AJ1291" s="95">
        <v>0</v>
      </c>
      <c r="AK1291" s="95">
        <v>144273.95000000001</v>
      </c>
      <c r="AL1291" s="95">
        <v>440790.44</v>
      </c>
      <c r="AM1291" s="91">
        <v>0</v>
      </c>
      <c r="AN1291" s="95">
        <v>2150311.5699999998</v>
      </c>
      <c r="AO1291" s="95">
        <v>84079.16</v>
      </c>
      <c r="AP1291" s="95">
        <v>5600</v>
      </c>
      <c r="AQ1291" s="95">
        <v>0</v>
      </c>
      <c r="AR1291" s="95">
        <v>0</v>
      </c>
      <c r="AS1291" s="95">
        <v>1005899.14</v>
      </c>
      <c r="AT1291" s="95">
        <v>17817843.580000002</v>
      </c>
      <c r="AU1291" s="95">
        <v>14992788.460000001</v>
      </c>
      <c r="AV1291" s="92">
        <v>45412</v>
      </c>
      <c r="AW1291" t="s">
        <v>3</v>
      </c>
      <c r="AX1291">
        <v>2024</v>
      </c>
      <c r="AY1291" t="s">
        <v>173</v>
      </c>
    </row>
    <row r="1292" spans="1:51" x14ac:dyDescent="0.25">
      <c r="A1292" s="93">
        <v>52</v>
      </c>
      <c r="B1292" s="94" t="s">
        <v>72</v>
      </c>
      <c r="C1292" s="95">
        <v>30533011.149999999</v>
      </c>
      <c r="D1292" s="95">
        <v>0</v>
      </c>
      <c r="E1292" s="95">
        <v>0</v>
      </c>
      <c r="F1292" s="95">
        <v>0</v>
      </c>
      <c r="G1292" s="95">
        <v>251560.13</v>
      </c>
      <c r="H1292" s="91">
        <v>0</v>
      </c>
      <c r="I1292" s="91">
        <v>0</v>
      </c>
      <c r="J1292" s="95">
        <v>0</v>
      </c>
      <c r="K1292" s="95">
        <v>652606.64</v>
      </c>
      <c r="L1292" s="91">
        <v>0</v>
      </c>
      <c r="M1292" s="95">
        <v>0</v>
      </c>
      <c r="N1292" s="95">
        <v>0</v>
      </c>
      <c r="O1292" s="95">
        <v>0</v>
      </c>
      <c r="P1292" s="95">
        <v>1237.4599999999998</v>
      </c>
      <c r="Q1292" s="91">
        <v>0</v>
      </c>
      <c r="R1292" s="91">
        <v>0</v>
      </c>
      <c r="S1292" s="91">
        <v>0</v>
      </c>
      <c r="T1292" s="95">
        <v>905404.23</v>
      </c>
      <c r="U1292" s="95">
        <v>700313.88</v>
      </c>
      <c r="V1292" s="95">
        <v>114659.66</v>
      </c>
      <c r="W1292" s="95">
        <v>10615.51</v>
      </c>
      <c r="X1292" s="95">
        <v>4091596.11</v>
      </c>
      <c r="Y1292" s="95">
        <v>18751.150000000001</v>
      </c>
      <c r="Z1292" s="95">
        <v>0</v>
      </c>
      <c r="AA1292" s="95">
        <v>0</v>
      </c>
      <c r="AB1292" s="95">
        <v>0</v>
      </c>
      <c r="AC1292" s="327">
        <v>6697928.7699999996</v>
      </c>
      <c r="AD1292" s="95">
        <v>1593029.26</v>
      </c>
      <c r="AE1292" s="95">
        <v>103189.28</v>
      </c>
      <c r="AF1292" s="95">
        <v>0</v>
      </c>
      <c r="AG1292" s="95">
        <v>0</v>
      </c>
      <c r="AH1292" s="95">
        <v>0</v>
      </c>
      <c r="AI1292" s="95">
        <v>0</v>
      </c>
      <c r="AJ1292" s="95">
        <v>6530168.4199999999</v>
      </c>
      <c r="AK1292" s="95">
        <v>3966813.74</v>
      </c>
      <c r="AL1292" s="95">
        <v>256456.18</v>
      </c>
      <c r="AM1292" s="91">
        <v>0</v>
      </c>
      <c r="AN1292" s="95">
        <v>3693826.71</v>
      </c>
      <c r="AO1292" s="95">
        <v>0</v>
      </c>
      <c r="AP1292" s="95">
        <v>1118085.5900000001</v>
      </c>
      <c r="AQ1292" s="95">
        <v>0</v>
      </c>
      <c r="AR1292" s="95">
        <v>0</v>
      </c>
      <c r="AS1292" s="95">
        <v>19860252.039999999</v>
      </c>
      <c r="AT1292" s="95">
        <v>9767354.879999999</v>
      </c>
      <c r="AU1292" s="95">
        <v>732172.66</v>
      </c>
      <c r="AV1292" s="92">
        <v>45412</v>
      </c>
      <c r="AW1292" t="s">
        <v>3</v>
      </c>
      <c r="AX1292">
        <v>2024</v>
      </c>
      <c r="AY1292" t="s">
        <v>170</v>
      </c>
    </row>
    <row r="1293" spans="1:51" x14ac:dyDescent="0.25">
      <c r="A1293" s="93">
        <v>96</v>
      </c>
      <c r="B1293" s="94" t="s">
        <v>73</v>
      </c>
      <c r="C1293" s="95">
        <v>802967672.48000002</v>
      </c>
      <c r="D1293" s="95">
        <v>163763.44</v>
      </c>
      <c r="E1293" s="95">
        <v>0</v>
      </c>
      <c r="F1293" s="95">
        <v>0</v>
      </c>
      <c r="G1293" s="95">
        <v>296292.03000000003</v>
      </c>
      <c r="H1293" s="91">
        <v>0</v>
      </c>
      <c r="I1293" s="91">
        <v>0</v>
      </c>
      <c r="J1293" s="95">
        <v>1922428.5899999999</v>
      </c>
      <c r="K1293" s="95">
        <v>810224.59</v>
      </c>
      <c r="L1293" s="91">
        <v>0</v>
      </c>
      <c r="M1293" s="95">
        <v>151935483.13999999</v>
      </c>
      <c r="N1293" s="95">
        <v>514928578.93000001</v>
      </c>
      <c r="O1293" s="95">
        <v>666864062.06999993</v>
      </c>
      <c r="P1293" s="95">
        <v>2124090.34</v>
      </c>
      <c r="Q1293" s="91">
        <v>0</v>
      </c>
      <c r="R1293" s="91">
        <v>0</v>
      </c>
      <c r="S1293" s="91">
        <v>0</v>
      </c>
      <c r="T1293" s="95">
        <v>672180861.06000006</v>
      </c>
      <c r="U1293" s="95">
        <v>5591359.8300000001</v>
      </c>
      <c r="V1293" s="95">
        <v>1035352.82</v>
      </c>
      <c r="W1293" s="95">
        <v>567870.31000000006</v>
      </c>
      <c r="X1293" s="95">
        <v>294189.89</v>
      </c>
      <c r="Y1293" s="95">
        <v>4198502.67</v>
      </c>
      <c r="Z1293" s="95">
        <v>0</v>
      </c>
      <c r="AA1293" s="95">
        <v>-18206.580000000002</v>
      </c>
      <c r="AB1293" s="95">
        <v>0</v>
      </c>
      <c r="AC1293" s="327">
        <v>10871518.620000001</v>
      </c>
      <c r="AD1293" s="95">
        <v>58740788.520000003</v>
      </c>
      <c r="AE1293" s="95">
        <v>2715163.64</v>
      </c>
      <c r="AF1293" s="95">
        <v>0</v>
      </c>
      <c r="AG1293" s="95">
        <v>0</v>
      </c>
      <c r="AH1293" s="95">
        <v>0</v>
      </c>
      <c r="AI1293" s="95">
        <v>0</v>
      </c>
      <c r="AJ1293" s="95">
        <v>307087.37</v>
      </c>
      <c r="AK1293" s="95">
        <v>2246767.6800000002</v>
      </c>
      <c r="AL1293" s="95">
        <v>3633005.83</v>
      </c>
      <c r="AM1293" s="91">
        <v>0</v>
      </c>
      <c r="AN1293" s="95">
        <v>6333996.6999999993</v>
      </c>
      <c r="AO1293" s="95">
        <v>0</v>
      </c>
      <c r="AP1293" s="95">
        <v>324418.63</v>
      </c>
      <c r="AQ1293" s="95">
        <v>0</v>
      </c>
      <c r="AR1293" s="95">
        <v>0</v>
      </c>
      <c r="AS1293" s="95">
        <v>84303627.090000018</v>
      </c>
      <c r="AT1293" s="95">
        <v>46483184.330000006</v>
      </c>
      <c r="AU1293" s="95">
        <v>33944995.490000002</v>
      </c>
      <c r="AV1293" s="92">
        <v>45412</v>
      </c>
      <c r="AW1293" t="s">
        <v>3</v>
      </c>
      <c r="AX1293">
        <v>2024</v>
      </c>
      <c r="AY1293" t="s">
        <v>153</v>
      </c>
    </row>
    <row r="1294" spans="1:51" x14ac:dyDescent="0.25">
      <c r="A1294" s="93">
        <v>103</v>
      </c>
      <c r="B1294" s="94" t="s">
        <v>74</v>
      </c>
      <c r="C1294" s="95">
        <v>2587764.5399999996</v>
      </c>
      <c r="D1294" s="95">
        <v>0</v>
      </c>
      <c r="E1294" s="95">
        <v>0</v>
      </c>
      <c r="F1294" s="95">
        <v>0</v>
      </c>
      <c r="G1294" s="95">
        <v>0</v>
      </c>
      <c r="H1294" s="91">
        <v>0</v>
      </c>
      <c r="I1294" s="91">
        <v>0</v>
      </c>
      <c r="J1294" s="95">
        <v>0</v>
      </c>
      <c r="K1294" s="95">
        <v>0</v>
      </c>
      <c r="L1294" s="91">
        <v>0</v>
      </c>
      <c r="M1294" s="95">
        <v>39571.06</v>
      </c>
      <c r="N1294" s="95">
        <v>0</v>
      </c>
      <c r="O1294" s="95">
        <v>39571.06</v>
      </c>
      <c r="P1294" s="95">
        <v>0</v>
      </c>
      <c r="Q1294" s="91">
        <v>0</v>
      </c>
      <c r="R1294" s="91">
        <v>0</v>
      </c>
      <c r="S1294" s="91">
        <v>0</v>
      </c>
      <c r="T1294" s="95">
        <v>39571.06</v>
      </c>
      <c r="U1294" s="95">
        <v>26704.69</v>
      </c>
      <c r="V1294" s="95">
        <v>0</v>
      </c>
      <c r="W1294" s="95">
        <v>0</v>
      </c>
      <c r="X1294" s="95">
        <v>0</v>
      </c>
      <c r="Y1294" s="95">
        <v>0</v>
      </c>
      <c r="Z1294" s="95">
        <v>0</v>
      </c>
      <c r="AA1294" s="95">
        <v>0</v>
      </c>
      <c r="AB1294" s="95">
        <v>0</v>
      </c>
      <c r="AC1294" s="327">
        <v>2695.3</v>
      </c>
      <c r="AD1294" s="95">
        <v>947905.25</v>
      </c>
      <c r="AE1294" s="95">
        <v>0</v>
      </c>
      <c r="AF1294" s="95">
        <v>0</v>
      </c>
      <c r="AG1294" s="95">
        <v>0</v>
      </c>
      <c r="AH1294" s="95">
        <v>0</v>
      </c>
      <c r="AI1294" s="95">
        <v>0</v>
      </c>
      <c r="AJ1294" s="95">
        <v>0</v>
      </c>
      <c r="AK1294" s="95">
        <v>1215.3</v>
      </c>
      <c r="AL1294" s="95">
        <v>6480.71</v>
      </c>
      <c r="AM1294" s="91">
        <v>0</v>
      </c>
      <c r="AN1294" s="95">
        <v>21353.119999999999</v>
      </c>
      <c r="AO1294" s="95">
        <v>0</v>
      </c>
      <c r="AP1294" s="95">
        <v>23909.9</v>
      </c>
      <c r="AQ1294" s="95">
        <v>0</v>
      </c>
      <c r="AR1294" s="95">
        <v>0</v>
      </c>
      <c r="AS1294" s="95">
        <v>977305.24</v>
      </c>
      <c r="AT1294" s="95">
        <v>1570888.2399999998</v>
      </c>
      <c r="AU1294" s="95">
        <v>1517929.21</v>
      </c>
      <c r="AV1294" s="92">
        <v>45412</v>
      </c>
      <c r="AW1294" t="s">
        <v>3</v>
      </c>
      <c r="AX1294">
        <v>2024</v>
      </c>
      <c r="AY1294" t="s">
        <v>184</v>
      </c>
    </row>
    <row r="1295" spans="1:51" x14ac:dyDescent="0.25">
      <c r="A1295" s="93">
        <v>23</v>
      </c>
      <c r="B1295" s="94" t="s">
        <v>75</v>
      </c>
      <c r="C1295" s="95">
        <v>336349407.22999996</v>
      </c>
      <c r="D1295" s="95">
        <v>682900.83</v>
      </c>
      <c r="E1295" s="95">
        <v>0</v>
      </c>
      <c r="F1295" s="95">
        <v>0</v>
      </c>
      <c r="G1295" s="95">
        <v>331083.45</v>
      </c>
      <c r="H1295" s="91">
        <v>0</v>
      </c>
      <c r="I1295" s="91">
        <v>0</v>
      </c>
      <c r="J1295" s="95">
        <v>6327600.4500000002</v>
      </c>
      <c r="K1295" s="95">
        <v>4630900.3499999996</v>
      </c>
      <c r="L1295" s="91">
        <v>0</v>
      </c>
      <c r="M1295" s="95">
        <v>38459171.059999995</v>
      </c>
      <c r="N1295" s="95">
        <v>67000704.170000002</v>
      </c>
      <c r="O1295" s="95">
        <v>105459875.22999999</v>
      </c>
      <c r="P1295" s="95">
        <v>0</v>
      </c>
      <c r="Q1295" s="91">
        <v>0</v>
      </c>
      <c r="R1295" s="91">
        <v>0</v>
      </c>
      <c r="S1295" s="91">
        <v>0</v>
      </c>
      <c r="T1295" s="95">
        <v>117432360.31</v>
      </c>
      <c r="U1295" s="95">
        <v>82158580.670000002</v>
      </c>
      <c r="V1295" s="95">
        <v>30928031.719999999</v>
      </c>
      <c r="W1295" s="95">
        <v>1662992.35</v>
      </c>
      <c r="X1295" s="95">
        <v>15686333.720000001</v>
      </c>
      <c r="Y1295" s="95">
        <v>4217775.5799999991</v>
      </c>
      <c r="Z1295" s="95">
        <v>0</v>
      </c>
      <c r="AA1295" s="95">
        <v>1063445.26</v>
      </c>
      <c r="AB1295" s="95">
        <v>7777980.3200000003</v>
      </c>
      <c r="AC1295" s="327">
        <v>33631632.199999996</v>
      </c>
      <c r="AD1295" s="95">
        <v>7662681.6899999995</v>
      </c>
      <c r="AE1295" s="95">
        <v>4260460.66</v>
      </c>
      <c r="AF1295" s="95">
        <v>0</v>
      </c>
      <c r="AG1295" s="95">
        <v>0</v>
      </c>
      <c r="AH1295" s="95">
        <v>0</v>
      </c>
      <c r="AI1295" s="95">
        <v>0</v>
      </c>
      <c r="AJ1295" s="95">
        <v>2131805.75</v>
      </c>
      <c r="AK1295" s="95">
        <v>5454270.3799999999</v>
      </c>
      <c r="AL1295" s="95">
        <v>3006704.5500000003</v>
      </c>
      <c r="AM1295" s="91">
        <v>0</v>
      </c>
      <c r="AN1295" s="95">
        <v>9873021.6600000001</v>
      </c>
      <c r="AO1295" s="95">
        <v>0</v>
      </c>
      <c r="AP1295" s="95">
        <v>861838.3</v>
      </c>
      <c r="AQ1295" s="95">
        <v>0</v>
      </c>
      <c r="AR1295" s="95">
        <v>0</v>
      </c>
      <c r="AS1295" s="95">
        <v>191181719.91999996</v>
      </c>
      <c r="AT1295" s="95">
        <v>27735326.989999998</v>
      </c>
      <c r="AU1295" s="95">
        <v>8539492.0999999996</v>
      </c>
      <c r="AV1295" s="92">
        <v>45412</v>
      </c>
      <c r="AW1295" t="s">
        <v>3</v>
      </c>
      <c r="AX1295">
        <v>2024</v>
      </c>
      <c r="AY1295" t="s">
        <v>159</v>
      </c>
    </row>
    <row r="1296" spans="1:51" x14ac:dyDescent="0.25">
      <c r="A1296" s="93">
        <v>62</v>
      </c>
      <c r="B1296" s="94" t="s">
        <v>203</v>
      </c>
      <c r="C1296" s="95">
        <v>26318680.390000001</v>
      </c>
      <c r="D1296" s="95">
        <v>2235341.7000000002</v>
      </c>
      <c r="E1296" s="95">
        <v>0</v>
      </c>
      <c r="F1296" s="95">
        <v>0</v>
      </c>
      <c r="G1296" s="95">
        <v>0</v>
      </c>
      <c r="H1296" s="91">
        <v>0</v>
      </c>
      <c r="I1296" s="91">
        <v>0</v>
      </c>
      <c r="J1296" s="95">
        <v>184192.49</v>
      </c>
      <c r="K1296" s="95">
        <v>38486.449999999997</v>
      </c>
      <c r="L1296" s="91">
        <v>0</v>
      </c>
      <c r="M1296" s="95">
        <v>0</v>
      </c>
      <c r="N1296" s="95">
        <v>0</v>
      </c>
      <c r="O1296" s="95">
        <v>0</v>
      </c>
      <c r="P1296" s="95">
        <v>23855497.109999999</v>
      </c>
      <c r="Q1296" s="91">
        <v>0</v>
      </c>
      <c r="R1296" s="91">
        <v>0</v>
      </c>
      <c r="S1296" s="91">
        <v>0</v>
      </c>
      <c r="T1296" s="95">
        <v>26313517.75</v>
      </c>
      <c r="U1296" s="95">
        <v>0</v>
      </c>
      <c r="V1296" s="95">
        <v>0</v>
      </c>
      <c r="W1296" s="95">
        <v>0</v>
      </c>
      <c r="X1296" s="95">
        <v>0</v>
      </c>
      <c r="Y1296" s="95">
        <v>0</v>
      </c>
      <c r="Z1296" s="95">
        <v>0</v>
      </c>
      <c r="AA1296" s="95">
        <v>0</v>
      </c>
      <c r="AB1296" s="95">
        <v>0</v>
      </c>
      <c r="AC1296" s="327">
        <v>0</v>
      </c>
      <c r="AD1296" s="95">
        <v>0</v>
      </c>
      <c r="AE1296" s="95">
        <v>0</v>
      </c>
      <c r="AF1296" s="95">
        <v>0</v>
      </c>
      <c r="AG1296" s="95">
        <v>0</v>
      </c>
      <c r="AH1296" s="95">
        <v>0</v>
      </c>
      <c r="AI1296" s="95">
        <v>0</v>
      </c>
      <c r="AJ1296" s="95">
        <v>0</v>
      </c>
      <c r="AK1296" s="95">
        <v>5162.6400000000003</v>
      </c>
      <c r="AL1296" s="95">
        <v>0</v>
      </c>
      <c r="AM1296" s="91">
        <v>0</v>
      </c>
      <c r="AN1296" s="95">
        <v>0</v>
      </c>
      <c r="AO1296" s="95">
        <v>0</v>
      </c>
      <c r="AP1296" s="95">
        <v>0</v>
      </c>
      <c r="AQ1296" s="95">
        <v>0</v>
      </c>
      <c r="AR1296" s="95">
        <v>0</v>
      </c>
      <c r="AS1296" s="95">
        <v>0</v>
      </c>
      <c r="AT1296" s="95">
        <v>5162.6400000000003</v>
      </c>
      <c r="AU1296" s="95">
        <v>0</v>
      </c>
      <c r="AV1296" s="92">
        <v>45412</v>
      </c>
      <c r="AW1296" t="s">
        <v>3</v>
      </c>
      <c r="AX1296">
        <v>2024</v>
      </c>
      <c r="AY1296" t="s">
        <v>169</v>
      </c>
    </row>
    <row r="1297" spans="1:51" x14ac:dyDescent="0.25">
      <c r="A1297" s="93">
        <v>114</v>
      </c>
      <c r="B1297" s="94" t="s">
        <v>76</v>
      </c>
      <c r="C1297" s="95">
        <v>393613905</v>
      </c>
      <c r="D1297" s="95">
        <v>0</v>
      </c>
      <c r="E1297" s="95">
        <v>0</v>
      </c>
      <c r="F1297" s="95">
        <v>0</v>
      </c>
      <c r="G1297" s="95">
        <v>0</v>
      </c>
      <c r="H1297" s="91">
        <v>0</v>
      </c>
      <c r="I1297" s="91">
        <v>0</v>
      </c>
      <c r="J1297" s="95">
        <v>53088.56</v>
      </c>
      <c r="K1297" s="95">
        <v>1394714.4700000002</v>
      </c>
      <c r="L1297" s="91">
        <v>0</v>
      </c>
      <c r="M1297" s="95">
        <v>167434910.34</v>
      </c>
      <c r="N1297" s="95">
        <v>104854045.09999999</v>
      </c>
      <c r="O1297" s="95">
        <v>272288955.44</v>
      </c>
      <c r="P1297" s="95">
        <v>127968.37</v>
      </c>
      <c r="Q1297" s="91">
        <v>0</v>
      </c>
      <c r="R1297" s="91">
        <v>0</v>
      </c>
      <c r="S1297" s="91">
        <v>0</v>
      </c>
      <c r="T1297" s="95">
        <v>273864726.84000003</v>
      </c>
      <c r="U1297" s="95">
        <v>8477242.9100000001</v>
      </c>
      <c r="V1297" s="95">
        <v>3951270.2600000002</v>
      </c>
      <c r="W1297" s="95">
        <v>1070260.57</v>
      </c>
      <c r="X1297" s="95">
        <v>26430765.280000001</v>
      </c>
      <c r="Y1297" s="95">
        <v>2840591.58</v>
      </c>
      <c r="Z1297" s="95">
        <v>0</v>
      </c>
      <c r="AA1297" s="95">
        <v>0</v>
      </c>
      <c r="AB1297" s="95">
        <v>0</v>
      </c>
      <c r="AC1297" s="327">
        <v>19679930.34</v>
      </c>
      <c r="AD1297" s="95">
        <v>5025584.88</v>
      </c>
      <c r="AE1297" s="95">
        <v>2760260.29</v>
      </c>
      <c r="AF1297" s="95">
        <v>0</v>
      </c>
      <c r="AG1297" s="95">
        <v>0</v>
      </c>
      <c r="AH1297" s="95">
        <v>0</v>
      </c>
      <c r="AI1297" s="95">
        <v>0</v>
      </c>
      <c r="AJ1297" s="95">
        <v>11152807.939999999</v>
      </c>
      <c r="AK1297" s="95">
        <v>5815072.4299999997</v>
      </c>
      <c r="AL1297" s="95">
        <v>981017</v>
      </c>
      <c r="AM1297" s="91">
        <v>0</v>
      </c>
      <c r="AN1297" s="95">
        <v>12606958.24</v>
      </c>
      <c r="AO1297" s="95">
        <v>0</v>
      </c>
      <c r="AP1297" s="95">
        <v>1260169.1500000001</v>
      </c>
      <c r="AQ1297" s="95">
        <v>0</v>
      </c>
      <c r="AR1297" s="95">
        <v>0</v>
      </c>
      <c r="AS1297" s="95">
        <v>81388714.049999997</v>
      </c>
      <c r="AT1297" s="95">
        <v>38360464.110000007</v>
      </c>
      <c r="AU1297" s="95">
        <v>17697247.290000003</v>
      </c>
      <c r="AV1297" s="92">
        <v>45412</v>
      </c>
      <c r="AW1297" t="s">
        <v>3</v>
      </c>
      <c r="AX1297">
        <v>2024</v>
      </c>
      <c r="AY1297" t="s">
        <v>154</v>
      </c>
    </row>
    <row r="1298" spans="1:51" x14ac:dyDescent="0.25">
      <c r="A1298" s="93">
        <v>48</v>
      </c>
      <c r="B1298" s="94" t="s">
        <v>77</v>
      </c>
      <c r="C1298" s="95">
        <v>90065614.789999992</v>
      </c>
      <c r="D1298" s="95">
        <v>77834.98</v>
      </c>
      <c r="E1298" s="95">
        <v>0</v>
      </c>
      <c r="F1298" s="95">
        <v>0</v>
      </c>
      <c r="G1298" s="95">
        <v>12956.2</v>
      </c>
      <c r="H1298" s="91">
        <v>0</v>
      </c>
      <c r="I1298" s="91">
        <v>0</v>
      </c>
      <c r="J1298" s="95">
        <v>4571830.82</v>
      </c>
      <c r="K1298" s="95">
        <v>9182.08</v>
      </c>
      <c r="L1298" s="91">
        <v>0</v>
      </c>
      <c r="M1298" s="95">
        <v>3668179.7</v>
      </c>
      <c r="N1298" s="95">
        <v>48355866.75</v>
      </c>
      <c r="O1298" s="95">
        <v>52024046.450000003</v>
      </c>
      <c r="P1298" s="95">
        <v>4553351.54</v>
      </c>
      <c r="Q1298" s="91">
        <v>0</v>
      </c>
      <c r="R1298" s="91">
        <v>0</v>
      </c>
      <c r="S1298" s="91">
        <v>0</v>
      </c>
      <c r="T1298" s="95">
        <v>61249202.07</v>
      </c>
      <c r="U1298" s="95">
        <v>229542.55</v>
      </c>
      <c r="V1298" s="95">
        <v>162003.44</v>
      </c>
      <c r="W1298" s="95">
        <v>0</v>
      </c>
      <c r="X1298" s="95">
        <v>0</v>
      </c>
      <c r="Y1298" s="95">
        <v>0</v>
      </c>
      <c r="Z1298" s="95">
        <v>0</v>
      </c>
      <c r="AA1298" s="95">
        <v>1236280.17</v>
      </c>
      <c r="AB1298" s="95">
        <v>0</v>
      </c>
      <c r="AC1298" s="327">
        <v>4869347.07</v>
      </c>
      <c r="AD1298" s="95">
        <v>7778875.5</v>
      </c>
      <c r="AE1298" s="95">
        <v>1970882.62</v>
      </c>
      <c r="AF1298" s="95">
        <v>0</v>
      </c>
      <c r="AG1298" s="95">
        <v>0</v>
      </c>
      <c r="AH1298" s="95">
        <v>0</v>
      </c>
      <c r="AI1298" s="95">
        <v>0</v>
      </c>
      <c r="AJ1298" s="95">
        <v>21444.44</v>
      </c>
      <c r="AK1298" s="95">
        <v>5493450.6299999999</v>
      </c>
      <c r="AL1298" s="95">
        <v>7865.86</v>
      </c>
      <c r="AM1298" s="91">
        <v>0</v>
      </c>
      <c r="AN1298" s="95">
        <v>1095941.94</v>
      </c>
      <c r="AO1298" s="95">
        <v>0</v>
      </c>
      <c r="AP1298" s="95">
        <v>2537700.3199999998</v>
      </c>
      <c r="AQ1298" s="95">
        <v>0</v>
      </c>
      <c r="AR1298" s="95">
        <v>0</v>
      </c>
      <c r="AS1298" s="95">
        <v>16268375.790000001</v>
      </c>
      <c r="AT1298" s="95">
        <v>12548036.93</v>
      </c>
      <c r="AU1298" s="95">
        <v>3413078.18</v>
      </c>
      <c r="AV1298" s="92">
        <v>45412</v>
      </c>
      <c r="AW1298" t="s">
        <v>3</v>
      </c>
      <c r="AX1298">
        <v>2024</v>
      </c>
      <c r="AY1298" t="s">
        <v>163</v>
      </c>
    </row>
    <row r="1299" spans="1:51" x14ac:dyDescent="0.25">
      <c r="A1299" s="93">
        <v>120</v>
      </c>
      <c r="B1299" s="94" t="s">
        <v>78</v>
      </c>
      <c r="C1299" s="95">
        <v>286757.58</v>
      </c>
      <c r="D1299" s="95">
        <v>0</v>
      </c>
      <c r="E1299" s="95">
        <v>0</v>
      </c>
      <c r="F1299" s="95">
        <v>0</v>
      </c>
      <c r="G1299" s="95">
        <v>0</v>
      </c>
      <c r="H1299" s="91">
        <v>0</v>
      </c>
      <c r="I1299" s="91">
        <v>0</v>
      </c>
      <c r="J1299" s="95">
        <v>0</v>
      </c>
      <c r="K1299" s="95">
        <v>0</v>
      </c>
      <c r="L1299" s="91">
        <v>0</v>
      </c>
      <c r="M1299" s="95">
        <v>0</v>
      </c>
      <c r="N1299" s="95">
        <v>0</v>
      </c>
      <c r="O1299" s="95">
        <v>0</v>
      </c>
      <c r="P1299" s="95">
        <v>0</v>
      </c>
      <c r="Q1299" s="91">
        <v>0</v>
      </c>
      <c r="R1299" s="91">
        <v>0</v>
      </c>
      <c r="S1299" s="91">
        <v>0</v>
      </c>
      <c r="T1299" s="95">
        <v>0</v>
      </c>
      <c r="U1299" s="95">
        <v>0</v>
      </c>
      <c r="V1299" s="95">
        <v>0</v>
      </c>
      <c r="W1299" s="95">
        <v>0</v>
      </c>
      <c r="X1299" s="95">
        <v>0</v>
      </c>
      <c r="Y1299" s="95">
        <v>0</v>
      </c>
      <c r="Z1299" s="95">
        <v>0</v>
      </c>
      <c r="AA1299" s="95">
        <v>0</v>
      </c>
      <c r="AB1299" s="95">
        <v>0</v>
      </c>
      <c r="AC1299" s="327">
        <v>0</v>
      </c>
      <c r="AD1299" s="95">
        <v>0</v>
      </c>
      <c r="AE1299" s="95">
        <v>0</v>
      </c>
      <c r="AF1299" s="95">
        <v>0</v>
      </c>
      <c r="AG1299" s="95">
        <v>0</v>
      </c>
      <c r="AH1299" s="95">
        <v>0</v>
      </c>
      <c r="AI1299" s="95">
        <v>0</v>
      </c>
      <c r="AJ1299" s="95">
        <v>0</v>
      </c>
      <c r="AK1299" s="95">
        <v>0</v>
      </c>
      <c r="AL1299" s="95">
        <v>0</v>
      </c>
      <c r="AM1299" s="91">
        <v>0</v>
      </c>
      <c r="AN1299" s="95">
        <v>0</v>
      </c>
      <c r="AO1299" s="95">
        <v>0</v>
      </c>
      <c r="AP1299" s="95">
        <v>0</v>
      </c>
      <c r="AQ1299" s="95">
        <v>0</v>
      </c>
      <c r="AR1299" s="95">
        <v>0</v>
      </c>
      <c r="AS1299" s="95">
        <v>0</v>
      </c>
      <c r="AT1299" s="95">
        <v>286757.58</v>
      </c>
      <c r="AU1299" s="95">
        <v>286757.58</v>
      </c>
      <c r="AV1299" s="92">
        <v>45412</v>
      </c>
      <c r="AW1299" t="s">
        <v>3</v>
      </c>
      <c r="AX1299">
        <v>2024</v>
      </c>
      <c r="AY1299" t="s">
        <v>187</v>
      </c>
    </row>
    <row r="1300" spans="1:51" x14ac:dyDescent="0.25">
      <c r="A1300" s="93">
        <v>100</v>
      </c>
      <c r="B1300" s="94" t="s">
        <v>79</v>
      </c>
      <c r="C1300" s="95">
        <v>620554030.51000011</v>
      </c>
      <c r="D1300" s="95">
        <v>836433.2</v>
      </c>
      <c r="E1300" s="95">
        <v>0</v>
      </c>
      <c r="F1300" s="95">
        <v>0</v>
      </c>
      <c r="G1300" s="95">
        <v>74260.19</v>
      </c>
      <c r="H1300" s="91">
        <v>0</v>
      </c>
      <c r="I1300" s="91">
        <v>0</v>
      </c>
      <c r="J1300" s="95">
        <v>8533121.2700000014</v>
      </c>
      <c r="K1300" s="95">
        <v>1226316.97</v>
      </c>
      <c r="L1300" s="91">
        <v>0</v>
      </c>
      <c r="M1300" s="95">
        <v>352714286.47999996</v>
      </c>
      <c r="N1300" s="95">
        <v>200851036.13999999</v>
      </c>
      <c r="O1300" s="95">
        <v>553565322.61999989</v>
      </c>
      <c r="P1300" s="95">
        <v>6029929.8199999994</v>
      </c>
      <c r="Q1300" s="91">
        <v>0</v>
      </c>
      <c r="R1300" s="91">
        <v>0</v>
      </c>
      <c r="S1300" s="91">
        <v>0</v>
      </c>
      <c r="T1300" s="95">
        <v>570265384.07000005</v>
      </c>
      <c r="U1300" s="95">
        <v>15575377.25</v>
      </c>
      <c r="V1300" s="95">
        <v>262477.73</v>
      </c>
      <c r="W1300" s="95">
        <v>125440.18</v>
      </c>
      <c r="X1300" s="95">
        <v>1072542.76</v>
      </c>
      <c r="Y1300" s="95">
        <v>361732.33</v>
      </c>
      <c r="Z1300" s="95">
        <v>0</v>
      </c>
      <c r="AA1300" s="95">
        <v>0</v>
      </c>
      <c r="AB1300" s="95">
        <v>0</v>
      </c>
      <c r="AC1300" s="327">
        <v>23569546.199999999</v>
      </c>
      <c r="AD1300" s="95">
        <v>1979332.77</v>
      </c>
      <c r="AE1300" s="95">
        <v>257451.42</v>
      </c>
      <c r="AF1300" s="95">
        <v>0</v>
      </c>
      <c r="AG1300" s="95">
        <v>0</v>
      </c>
      <c r="AH1300" s="95">
        <v>0</v>
      </c>
      <c r="AI1300" s="95">
        <v>0</v>
      </c>
      <c r="AJ1300" s="95">
        <v>196771.54</v>
      </c>
      <c r="AK1300" s="95">
        <v>3414684.37</v>
      </c>
      <c r="AL1300" s="95">
        <v>182562.56</v>
      </c>
      <c r="AM1300" s="91">
        <v>0</v>
      </c>
      <c r="AN1300" s="95">
        <v>1913658.26</v>
      </c>
      <c r="AO1300" s="95">
        <v>0</v>
      </c>
      <c r="AP1300" s="95">
        <v>61683.68</v>
      </c>
      <c r="AQ1300" s="95">
        <v>155639.37</v>
      </c>
      <c r="AR1300" s="95">
        <v>0</v>
      </c>
      <c r="AS1300" s="95">
        <v>43400672.180000007</v>
      </c>
      <c r="AT1300" s="95">
        <v>6887974.2600000007</v>
      </c>
      <c r="AU1300" s="95">
        <v>1159746.02</v>
      </c>
      <c r="AV1300" s="92">
        <v>45412</v>
      </c>
      <c r="AW1300" t="s">
        <v>3</v>
      </c>
      <c r="AX1300">
        <v>2024</v>
      </c>
      <c r="AY1300" t="s">
        <v>151</v>
      </c>
    </row>
    <row r="1301" spans="1:51" x14ac:dyDescent="0.25">
      <c r="A1301" s="93">
        <v>127</v>
      </c>
      <c r="B1301" s="94" t="s">
        <v>80</v>
      </c>
      <c r="C1301" s="95">
        <v>9842991.6999999993</v>
      </c>
      <c r="D1301" s="95">
        <v>0</v>
      </c>
      <c r="E1301" s="95">
        <v>0</v>
      </c>
      <c r="F1301" s="95">
        <v>0</v>
      </c>
      <c r="G1301" s="95">
        <v>0</v>
      </c>
      <c r="H1301" s="91">
        <v>0</v>
      </c>
      <c r="I1301" s="91">
        <v>0</v>
      </c>
      <c r="J1301" s="95">
        <v>0</v>
      </c>
      <c r="K1301" s="95">
        <v>0</v>
      </c>
      <c r="L1301" s="91">
        <v>0</v>
      </c>
      <c r="M1301" s="95">
        <v>0</v>
      </c>
      <c r="N1301" s="95">
        <v>0</v>
      </c>
      <c r="O1301" s="95">
        <v>0</v>
      </c>
      <c r="P1301" s="95">
        <v>0</v>
      </c>
      <c r="Q1301" s="91">
        <v>0</v>
      </c>
      <c r="R1301" s="91">
        <v>0</v>
      </c>
      <c r="S1301" s="91">
        <v>0</v>
      </c>
      <c r="T1301" s="95">
        <v>0</v>
      </c>
      <c r="U1301" s="95">
        <v>0</v>
      </c>
      <c r="V1301" s="95">
        <v>0</v>
      </c>
      <c r="W1301" s="95">
        <v>0</v>
      </c>
      <c r="X1301" s="95">
        <v>164660.12</v>
      </c>
      <c r="Y1301" s="95">
        <v>0</v>
      </c>
      <c r="Z1301" s="95">
        <v>0</v>
      </c>
      <c r="AA1301" s="95">
        <v>0</v>
      </c>
      <c r="AB1301" s="95">
        <v>0</v>
      </c>
      <c r="AC1301" s="327">
        <v>479950.04</v>
      </c>
      <c r="AD1301" s="95">
        <v>0</v>
      </c>
      <c r="AE1301" s="95">
        <v>0</v>
      </c>
      <c r="AF1301" s="95">
        <v>0</v>
      </c>
      <c r="AG1301" s="95">
        <v>0</v>
      </c>
      <c r="AH1301" s="95">
        <v>0</v>
      </c>
      <c r="AI1301" s="95">
        <v>0</v>
      </c>
      <c r="AJ1301" s="95">
        <v>0</v>
      </c>
      <c r="AK1301" s="95">
        <v>1923558.3999999999</v>
      </c>
      <c r="AL1301" s="95">
        <v>975</v>
      </c>
      <c r="AM1301" s="91">
        <v>0</v>
      </c>
      <c r="AN1301" s="95">
        <v>4200</v>
      </c>
      <c r="AO1301" s="95">
        <v>0</v>
      </c>
      <c r="AP1301" s="95">
        <v>0</v>
      </c>
      <c r="AQ1301" s="95">
        <v>0</v>
      </c>
      <c r="AR1301" s="95">
        <v>0</v>
      </c>
      <c r="AS1301" s="95">
        <v>644610.15999999992</v>
      </c>
      <c r="AT1301" s="95">
        <v>9198381.5399999991</v>
      </c>
      <c r="AU1301" s="95">
        <v>7269648.1399999997</v>
      </c>
      <c r="AV1301" s="92">
        <v>45412</v>
      </c>
      <c r="AW1301" t="s">
        <v>3</v>
      </c>
      <c r="AX1301">
        <v>2024</v>
      </c>
      <c r="AY1301" t="s">
        <v>186</v>
      </c>
    </row>
    <row r="1302" spans="1:51" x14ac:dyDescent="0.25">
      <c r="A1302" s="93">
        <v>12</v>
      </c>
      <c r="B1302" s="94" t="s">
        <v>81</v>
      </c>
      <c r="C1302" s="95">
        <v>566293465.29999995</v>
      </c>
      <c r="D1302" s="95">
        <v>1322805.77</v>
      </c>
      <c r="E1302" s="95">
        <v>0</v>
      </c>
      <c r="F1302" s="95">
        <v>0</v>
      </c>
      <c r="G1302" s="95">
        <v>51067788.390000001</v>
      </c>
      <c r="H1302" s="91">
        <v>0</v>
      </c>
      <c r="I1302" s="91">
        <v>0</v>
      </c>
      <c r="J1302" s="95">
        <v>4139970.7199999997</v>
      </c>
      <c r="K1302" s="95">
        <v>6391434.0899999999</v>
      </c>
      <c r="L1302" s="91">
        <v>0</v>
      </c>
      <c r="M1302" s="95">
        <v>195786020.56999999</v>
      </c>
      <c r="N1302" s="95">
        <v>114303277.31</v>
      </c>
      <c r="O1302" s="95">
        <v>310089297.88</v>
      </c>
      <c r="P1302" s="95">
        <v>10258799.550000001</v>
      </c>
      <c r="Q1302" s="91">
        <v>0</v>
      </c>
      <c r="R1302" s="91">
        <v>0</v>
      </c>
      <c r="S1302" s="91">
        <v>0</v>
      </c>
      <c r="T1302" s="95">
        <v>383270096.40000004</v>
      </c>
      <c r="U1302" s="95">
        <v>3141709.91</v>
      </c>
      <c r="V1302" s="95">
        <v>479938.61</v>
      </c>
      <c r="W1302" s="95">
        <v>288981.65999999997</v>
      </c>
      <c r="X1302" s="95">
        <v>11745022.699999999</v>
      </c>
      <c r="Y1302" s="95">
        <v>1000221.19</v>
      </c>
      <c r="Z1302" s="95">
        <v>0</v>
      </c>
      <c r="AA1302" s="95">
        <v>10737521.77</v>
      </c>
      <c r="AB1302" s="95">
        <v>0</v>
      </c>
      <c r="AC1302" s="327">
        <v>23422579.09</v>
      </c>
      <c r="AD1302" s="95">
        <v>13491746.640000001</v>
      </c>
      <c r="AE1302" s="95">
        <v>198018.05</v>
      </c>
      <c r="AF1302" s="95">
        <v>0</v>
      </c>
      <c r="AG1302" s="95">
        <v>0</v>
      </c>
      <c r="AH1302" s="95">
        <v>0</v>
      </c>
      <c r="AI1302" s="95">
        <v>0</v>
      </c>
      <c r="AJ1302" s="95">
        <v>98541731.450000003</v>
      </c>
      <c r="AK1302" s="95">
        <v>10763240.25</v>
      </c>
      <c r="AL1302" s="95">
        <v>324578.61</v>
      </c>
      <c r="AM1302" s="91">
        <v>0</v>
      </c>
      <c r="AN1302" s="95">
        <v>5410606.6499999994</v>
      </c>
      <c r="AO1302" s="95">
        <v>1555400.32</v>
      </c>
      <c r="AP1302" s="95">
        <v>826992.74</v>
      </c>
      <c r="AQ1302" s="95">
        <v>1053731.21</v>
      </c>
      <c r="AR1302" s="95">
        <v>0</v>
      </c>
      <c r="AS1302" s="95">
        <v>163047471.06999999</v>
      </c>
      <c r="AT1302" s="95">
        <v>19975897.779999997</v>
      </c>
      <c r="AU1302" s="95">
        <v>41348</v>
      </c>
      <c r="AV1302" s="92">
        <v>45412</v>
      </c>
      <c r="AW1302" t="s">
        <v>3</v>
      </c>
      <c r="AX1302">
        <v>2024</v>
      </c>
      <c r="AY1302" t="s">
        <v>152</v>
      </c>
    </row>
    <row r="1303" spans="1:51" x14ac:dyDescent="0.25">
      <c r="A1303" s="93">
        <v>74</v>
      </c>
      <c r="B1303" s="94" t="s">
        <v>82</v>
      </c>
      <c r="C1303" s="95">
        <v>3166975427.0700002</v>
      </c>
      <c r="D1303" s="95">
        <v>19256746.219999999</v>
      </c>
      <c r="E1303" s="95">
        <v>0</v>
      </c>
      <c r="F1303" s="95">
        <v>0</v>
      </c>
      <c r="G1303" s="95">
        <v>3138369.48</v>
      </c>
      <c r="H1303" s="91">
        <v>0</v>
      </c>
      <c r="I1303" s="91">
        <v>0</v>
      </c>
      <c r="J1303" s="95">
        <v>21577846.259999998</v>
      </c>
      <c r="K1303" s="95">
        <v>1271901.9000000001</v>
      </c>
      <c r="L1303" s="91">
        <v>0</v>
      </c>
      <c r="M1303" s="95">
        <v>1798575498.6300001</v>
      </c>
      <c r="N1303" s="95">
        <v>701052279.37</v>
      </c>
      <c r="O1303" s="95">
        <v>2499627778</v>
      </c>
      <c r="P1303" s="95">
        <v>63596945.609999999</v>
      </c>
      <c r="Q1303" s="91">
        <v>0</v>
      </c>
      <c r="R1303" s="91">
        <v>0</v>
      </c>
      <c r="S1303" s="91">
        <v>0</v>
      </c>
      <c r="T1303" s="95">
        <v>2608469587.4700003</v>
      </c>
      <c r="U1303" s="95">
        <v>2205436.94</v>
      </c>
      <c r="V1303" s="95">
        <v>2301552.35</v>
      </c>
      <c r="W1303" s="95">
        <v>1086959.08</v>
      </c>
      <c r="X1303" s="95">
        <v>15325275.26</v>
      </c>
      <c r="Y1303" s="95">
        <v>1793242.76</v>
      </c>
      <c r="Z1303" s="95">
        <v>0</v>
      </c>
      <c r="AA1303" s="95">
        <v>303900055.06</v>
      </c>
      <c r="AB1303" s="95">
        <v>1024435.42</v>
      </c>
      <c r="AC1303" s="327">
        <v>145089931.75999999</v>
      </c>
      <c r="AD1303" s="95">
        <v>2056403.13</v>
      </c>
      <c r="AE1303" s="95">
        <v>4368645.03</v>
      </c>
      <c r="AF1303" s="95">
        <v>0</v>
      </c>
      <c r="AG1303" s="95">
        <v>0</v>
      </c>
      <c r="AH1303" s="95">
        <v>34483156.509999998</v>
      </c>
      <c r="AI1303" s="95">
        <v>0</v>
      </c>
      <c r="AJ1303" s="95">
        <v>16308492.25</v>
      </c>
      <c r="AK1303" s="95">
        <v>11582583.33</v>
      </c>
      <c r="AL1303" s="95">
        <v>1493261.36</v>
      </c>
      <c r="AM1303" s="91">
        <v>0</v>
      </c>
      <c r="AN1303" s="95">
        <v>12298181.300000001</v>
      </c>
      <c r="AO1303" s="95">
        <v>401013.12</v>
      </c>
      <c r="AP1303" s="95">
        <v>2538228.75</v>
      </c>
      <c r="AQ1303" s="95">
        <v>0</v>
      </c>
      <c r="AR1303" s="95">
        <v>0</v>
      </c>
      <c r="AS1303" s="95">
        <v>529943585.54999995</v>
      </c>
      <c r="AT1303" s="95">
        <v>28562254.050000004</v>
      </c>
      <c r="AU1303" s="95">
        <v>248986.19</v>
      </c>
      <c r="AV1303" s="92">
        <v>45412</v>
      </c>
      <c r="AW1303" t="s">
        <v>3</v>
      </c>
      <c r="AX1303">
        <v>2024</v>
      </c>
      <c r="AY1303" t="s">
        <v>148</v>
      </c>
    </row>
    <row r="1304" spans="1:51" x14ac:dyDescent="0.25">
      <c r="A1304" s="93">
        <v>71</v>
      </c>
      <c r="B1304" s="94" t="s">
        <v>83</v>
      </c>
      <c r="C1304" s="95">
        <v>277702523.13000005</v>
      </c>
      <c r="D1304" s="95">
        <v>0</v>
      </c>
      <c r="E1304" s="95">
        <v>0</v>
      </c>
      <c r="F1304" s="95">
        <v>0</v>
      </c>
      <c r="G1304" s="95">
        <v>196190.92</v>
      </c>
      <c r="H1304" s="91">
        <v>0</v>
      </c>
      <c r="I1304" s="91">
        <v>0</v>
      </c>
      <c r="J1304" s="95">
        <v>0</v>
      </c>
      <c r="K1304" s="95">
        <v>110158</v>
      </c>
      <c r="L1304" s="91">
        <v>0</v>
      </c>
      <c r="M1304" s="95">
        <v>3668095.02</v>
      </c>
      <c r="N1304" s="95">
        <v>64108047.270000003</v>
      </c>
      <c r="O1304" s="95">
        <v>67776142.290000007</v>
      </c>
      <c r="P1304" s="95">
        <v>1902022.79</v>
      </c>
      <c r="Q1304" s="91">
        <v>0</v>
      </c>
      <c r="R1304" s="91">
        <v>0</v>
      </c>
      <c r="S1304" s="91">
        <v>0</v>
      </c>
      <c r="T1304" s="95">
        <v>69984514.000000015</v>
      </c>
      <c r="U1304" s="95">
        <v>6853.3</v>
      </c>
      <c r="V1304" s="95">
        <v>0</v>
      </c>
      <c r="W1304" s="95">
        <v>0</v>
      </c>
      <c r="X1304" s="95">
        <v>0</v>
      </c>
      <c r="Y1304" s="95">
        <v>35816597.469999999</v>
      </c>
      <c r="Z1304" s="95">
        <v>0</v>
      </c>
      <c r="AA1304" s="95">
        <v>47491318.939999998</v>
      </c>
      <c r="AB1304" s="95">
        <v>0</v>
      </c>
      <c r="AC1304" s="327">
        <v>9206831.5</v>
      </c>
      <c r="AD1304" s="95">
        <v>50776050.759999998</v>
      </c>
      <c r="AE1304" s="95">
        <v>28146.9</v>
      </c>
      <c r="AF1304" s="95">
        <v>0</v>
      </c>
      <c r="AG1304" s="95">
        <v>0</v>
      </c>
      <c r="AH1304" s="95">
        <v>0</v>
      </c>
      <c r="AI1304" s="95">
        <v>0</v>
      </c>
      <c r="AJ1304" s="95">
        <v>32921284.989999998</v>
      </c>
      <c r="AK1304" s="95">
        <v>3187320.09</v>
      </c>
      <c r="AL1304" s="95">
        <v>1567447.66</v>
      </c>
      <c r="AM1304" s="91">
        <v>0</v>
      </c>
      <c r="AN1304" s="95">
        <v>6501372.4400000004</v>
      </c>
      <c r="AO1304" s="95">
        <v>0</v>
      </c>
      <c r="AP1304" s="95">
        <v>571921.86</v>
      </c>
      <c r="AQ1304" s="95">
        <v>0</v>
      </c>
      <c r="AR1304" s="95">
        <v>0</v>
      </c>
      <c r="AS1304" s="95">
        <v>176247083.86000001</v>
      </c>
      <c r="AT1304" s="95">
        <v>31470925.27</v>
      </c>
      <c r="AU1304" s="95">
        <v>19642863.219999999</v>
      </c>
      <c r="AV1304" s="92">
        <v>45412</v>
      </c>
      <c r="AW1304" t="s">
        <v>3</v>
      </c>
      <c r="AX1304">
        <v>2024</v>
      </c>
      <c r="AY1304" t="s">
        <v>161</v>
      </c>
    </row>
    <row r="1305" spans="1:51" x14ac:dyDescent="0.25">
      <c r="A1305" s="93">
        <v>91</v>
      </c>
      <c r="B1305" s="94" t="s">
        <v>106</v>
      </c>
      <c r="C1305" s="95">
        <v>648317.62</v>
      </c>
      <c r="D1305" s="95">
        <v>0</v>
      </c>
      <c r="E1305" s="95">
        <v>0</v>
      </c>
      <c r="F1305" s="95">
        <v>0</v>
      </c>
      <c r="G1305" s="95">
        <v>0</v>
      </c>
      <c r="H1305" s="91">
        <v>0</v>
      </c>
      <c r="I1305" s="91">
        <v>0</v>
      </c>
      <c r="J1305" s="95">
        <v>0</v>
      </c>
      <c r="K1305" s="95">
        <v>0</v>
      </c>
      <c r="L1305" s="91">
        <v>0</v>
      </c>
      <c r="M1305" s="95">
        <v>0</v>
      </c>
      <c r="N1305" s="95">
        <v>0</v>
      </c>
      <c r="O1305" s="95">
        <v>0</v>
      </c>
      <c r="P1305" s="95">
        <v>100259.04</v>
      </c>
      <c r="Q1305" s="91">
        <v>0</v>
      </c>
      <c r="R1305" s="91">
        <v>0</v>
      </c>
      <c r="S1305" s="91">
        <v>0</v>
      </c>
      <c r="T1305" s="95">
        <v>100259.04</v>
      </c>
      <c r="U1305" s="95">
        <v>0</v>
      </c>
      <c r="V1305" s="95">
        <v>0</v>
      </c>
      <c r="W1305" s="95">
        <v>0</v>
      </c>
      <c r="X1305" s="95">
        <v>0</v>
      </c>
      <c r="Y1305" s="95">
        <v>0</v>
      </c>
      <c r="Z1305" s="95">
        <v>0</v>
      </c>
      <c r="AA1305" s="95">
        <v>0</v>
      </c>
      <c r="AB1305" s="95">
        <v>0</v>
      </c>
      <c r="AC1305" s="327">
        <v>0</v>
      </c>
      <c r="AD1305" s="95">
        <v>475477.5</v>
      </c>
      <c r="AE1305" s="95">
        <v>2000</v>
      </c>
      <c r="AF1305" s="95">
        <v>0</v>
      </c>
      <c r="AG1305" s="95">
        <v>0</v>
      </c>
      <c r="AH1305" s="95">
        <v>0</v>
      </c>
      <c r="AI1305" s="95">
        <v>0</v>
      </c>
      <c r="AJ1305" s="95">
        <v>0</v>
      </c>
      <c r="AK1305" s="95">
        <v>11959.08</v>
      </c>
      <c r="AL1305" s="95">
        <v>0</v>
      </c>
      <c r="AM1305" s="91">
        <v>0</v>
      </c>
      <c r="AN1305" s="95">
        <v>1000</v>
      </c>
      <c r="AO1305" s="95">
        <v>0</v>
      </c>
      <c r="AP1305" s="95">
        <v>0</v>
      </c>
      <c r="AQ1305" s="95">
        <v>0</v>
      </c>
      <c r="AR1305" s="95">
        <v>0</v>
      </c>
      <c r="AS1305" s="95">
        <v>477477.5</v>
      </c>
      <c r="AT1305" s="95">
        <v>70581.08</v>
      </c>
      <c r="AU1305" s="95">
        <v>57622</v>
      </c>
      <c r="AV1305" s="92">
        <v>45412</v>
      </c>
      <c r="AW1305" t="s">
        <v>3</v>
      </c>
      <c r="AX1305">
        <v>2024</v>
      </c>
      <c r="AY1305" t="s">
        <v>192</v>
      </c>
    </row>
    <row r="1306" spans="1:51" x14ac:dyDescent="0.25">
      <c r="A1306" s="93">
        <v>73</v>
      </c>
      <c r="B1306" s="94" t="s">
        <v>84</v>
      </c>
      <c r="C1306" s="95">
        <v>117686825.17</v>
      </c>
      <c r="D1306" s="95">
        <v>5277.05</v>
      </c>
      <c r="E1306" s="95">
        <v>0</v>
      </c>
      <c r="F1306" s="95">
        <v>0</v>
      </c>
      <c r="G1306" s="95">
        <v>0</v>
      </c>
      <c r="H1306" s="91">
        <v>0</v>
      </c>
      <c r="I1306" s="91">
        <v>0</v>
      </c>
      <c r="J1306" s="95">
        <v>1665.08</v>
      </c>
      <c r="K1306" s="95">
        <v>221317.83</v>
      </c>
      <c r="L1306" s="91">
        <v>0</v>
      </c>
      <c r="M1306" s="95">
        <v>1500310.35</v>
      </c>
      <c r="N1306" s="95">
        <v>545109.5</v>
      </c>
      <c r="O1306" s="95">
        <v>2045419.85</v>
      </c>
      <c r="P1306" s="95">
        <v>113557.46</v>
      </c>
      <c r="Q1306" s="91">
        <v>0</v>
      </c>
      <c r="R1306" s="91">
        <v>0</v>
      </c>
      <c r="S1306" s="91">
        <v>0</v>
      </c>
      <c r="T1306" s="95">
        <v>2387237.27</v>
      </c>
      <c r="U1306" s="95">
        <v>201802.12</v>
      </c>
      <c r="V1306" s="95">
        <v>0</v>
      </c>
      <c r="W1306" s="95">
        <v>0</v>
      </c>
      <c r="X1306" s="95">
        <v>1295230.99</v>
      </c>
      <c r="Y1306" s="95">
        <v>906149.84</v>
      </c>
      <c r="Z1306" s="95">
        <v>0</v>
      </c>
      <c r="AA1306" s="95">
        <v>403212.15</v>
      </c>
      <c r="AB1306" s="95">
        <v>0</v>
      </c>
      <c r="AC1306" s="327">
        <v>1182369.8600000001</v>
      </c>
      <c r="AD1306" s="95">
        <v>2926179</v>
      </c>
      <c r="AE1306" s="95">
        <v>39043.56</v>
      </c>
      <c r="AF1306" s="95">
        <v>0</v>
      </c>
      <c r="AG1306" s="95">
        <v>0</v>
      </c>
      <c r="AH1306" s="95">
        <v>29498403.460000001</v>
      </c>
      <c r="AI1306" s="95">
        <v>0</v>
      </c>
      <c r="AJ1306" s="95">
        <v>48446034.890000001</v>
      </c>
      <c r="AK1306" s="95">
        <v>90595.89</v>
      </c>
      <c r="AL1306" s="95">
        <v>159198.04</v>
      </c>
      <c r="AM1306" s="91">
        <v>0</v>
      </c>
      <c r="AN1306" s="95">
        <v>1830221.5</v>
      </c>
      <c r="AO1306" s="95">
        <v>757118.81</v>
      </c>
      <c r="AP1306" s="95">
        <v>5575.78</v>
      </c>
      <c r="AQ1306" s="95">
        <v>0</v>
      </c>
      <c r="AR1306" s="95">
        <v>231630.23</v>
      </c>
      <c r="AS1306" s="95">
        <v>84898425.870000005</v>
      </c>
      <c r="AT1306" s="95">
        <v>30401162.030000005</v>
      </c>
      <c r="AU1306" s="95">
        <v>27326821.780000001</v>
      </c>
      <c r="AV1306" s="92">
        <v>45412</v>
      </c>
      <c r="AW1306" t="s">
        <v>3</v>
      </c>
      <c r="AX1306">
        <v>2024</v>
      </c>
      <c r="AY1306" t="s">
        <v>190</v>
      </c>
    </row>
    <row r="1307" spans="1:51" x14ac:dyDescent="0.25">
      <c r="A1307" s="93">
        <v>46</v>
      </c>
      <c r="B1307" s="94" t="s">
        <v>85</v>
      </c>
      <c r="C1307" s="95">
        <v>14680146.060000001</v>
      </c>
      <c r="D1307" s="95">
        <v>41384.770000000004</v>
      </c>
      <c r="E1307" s="95">
        <v>0</v>
      </c>
      <c r="F1307" s="95">
        <v>0</v>
      </c>
      <c r="G1307" s="95">
        <v>0</v>
      </c>
      <c r="H1307" s="91">
        <v>0</v>
      </c>
      <c r="I1307" s="91">
        <v>0</v>
      </c>
      <c r="J1307" s="95">
        <v>534581.22</v>
      </c>
      <c r="K1307" s="95">
        <v>59562.41</v>
      </c>
      <c r="L1307" s="91">
        <v>0</v>
      </c>
      <c r="M1307" s="95">
        <v>5506359.0499999998</v>
      </c>
      <c r="N1307" s="95">
        <v>0</v>
      </c>
      <c r="O1307" s="95">
        <v>5506359.0499999998</v>
      </c>
      <c r="P1307" s="95">
        <v>643642.99</v>
      </c>
      <c r="Q1307" s="91">
        <v>0</v>
      </c>
      <c r="R1307" s="91">
        <v>0</v>
      </c>
      <c r="S1307" s="91">
        <v>0</v>
      </c>
      <c r="T1307" s="95">
        <v>6785530.4400000004</v>
      </c>
      <c r="U1307" s="95">
        <v>575100.5</v>
      </c>
      <c r="V1307" s="95">
        <v>220760.44</v>
      </c>
      <c r="W1307" s="95">
        <v>157373.91</v>
      </c>
      <c r="X1307" s="95">
        <v>0</v>
      </c>
      <c r="Y1307" s="95">
        <v>842296.87</v>
      </c>
      <c r="Z1307" s="95">
        <v>0</v>
      </c>
      <c r="AA1307" s="95">
        <v>0</v>
      </c>
      <c r="AB1307" s="95">
        <v>0</v>
      </c>
      <c r="AC1307" s="327">
        <v>3909217.07</v>
      </c>
      <c r="AD1307" s="95">
        <v>0</v>
      </c>
      <c r="AE1307" s="95">
        <v>750</v>
      </c>
      <c r="AF1307" s="95">
        <v>0</v>
      </c>
      <c r="AG1307" s="95">
        <v>0</v>
      </c>
      <c r="AH1307" s="95">
        <v>0</v>
      </c>
      <c r="AI1307" s="95">
        <v>0</v>
      </c>
      <c r="AJ1307" s="95">
        <v>70753.08</v>
      </c>
      <c r="AK1307" s="95">
        <v>1601290.7899999998</v>
      </c>
      <c r="AL1307" s="95">
        <v>100686.06</v>
      </c>
      <c r="AM1307" s="91">
        <v>0</v>
      </c>
      <c r="AN1307" s="95">
        <v>279008.44</v>
      </c>
      <c r="AO1307" s="95">
        <v>0</v>
      </c>
      <c r="AP1307" s="95">
        <v>36988.46</v>
      </c>
      <c r="AQ1307" s="95">
        <v>0</v>
      </c>
      <c r="AR1307" s="95">
        <v>0</v>
      </c>
      <c r="AS1307" s="95">
        <v>5776251.8700000001</v>
      </c>
      <c r="AT1307" s="95">
        <v>2118363.75</v>
      </c>
      <c r="AU1307" s="95">
        <v>100390</v>
      </c>
      <c r="AV1307" s="92">
        <v>45412</v>
      </c>
      <c r="AW1307" t="s">
        <v>3</v>
      </c>
      <c r="AX1307">
        <v>2024</v>
      </c>
      <c r="AY1307" t="s">
        <v>176</v>
      </c>
    </row>
    <row r="1308" spans="1:51" x14ac:dyDescent="0.25">
      <c r="A1308" s="93">
        <v>51</v>
      </c>
      <c r="B1308" s="94" t="s">
        <v>86</v>
      </c>
      <c r="C1308" s="95">
        <v>8347169.9299999997</v>
      </c>
      <c r="D1308" s="95">
        <v>15618.45</v>
      </c>
      <c r="E1308" s="95">
        <v>0</v>
      </c>
      <c r="F1308" s="95">
        <v>0</v>
      </c>
      <c r="G1308" s="95">
        <v>0</v>
      </c>
      <c r="H1308" s="91">
        <v>0</v>
      </c>
      <c r="I1308" s="91">
        <v>0</v>
      </c>
      <c r="J1308" s="95">
        <v>63358.97</v>
      </c>
      <c r="K1308" s="95">
        <v>538765.19999999995</v>
      </c>
      <c r="L1308" s="91">
        <v>0</v>
      </c>
      <c r="M1308" s="95">
        <v>977500.07</v>
      </c>
      <c r="N1308" s="95">
        <v>160789.42000000001</v>
      </c>
      <c r="O1308" s="95">
        <v>1138289.49</v>
      </c>
      <c r="P1308" s="95">
        <v>202406.54</v>
      </c>
      <c r="Q1308" s="91">
        <v>0</v>
      </c>
      <c r="R1308" s="91">
        <v>0</v>
      </c>
      <c r="S1308" s="91">
        <v>0</v>
      </c>
      <c r="T1308" s="95">
        <v>1958438.65</v>
      </c>
      <c r="U1308" s="95">
        <v>264329.44</v>
      </c>
      <c r="V1308" s="95">
        <v>29718.73</v>
      </c>
      <c r="W1308" s="95">
        <v>23616.73</v>
      </c>
      <c r="X1308" s="95">
        <v>0</v>
      </c>
      <c r="Y1308" s="95">
        <v>2438.08</v>
      </c>
      <c r="Z1308" s="95">
        <v>0</v>
      </c>
      <c r="AA1308" s="95">
        <v>0</v>
      </c>
      <c r="AB1308" s="95">
        <v>0</v>
      </c>
      <c r="AC1308" s="327">
        <v>725097.04999999993</v>
      </c>
      <c r="AD1308" s="95">
        <v>0</v>
      </c>
      <c r="AE1308" s="95">
        <v>49345.62</v>
      </c>
      <c r="AF1308" s="95">
        <v>0</v>
      </c>
      <c r="AG1308" s="95">
        <v>0</v>
      </c>
      <c r="AH1308" s="95">
        <v>1586.46</v>
      </c>
      <c r="AI1308" s="95">
        <v>0</v>
      </c>
      <c r="AJ1308" s="95">
        <v>14600.8</v>
      </c>
      <c r="AK1308" s="95">
        <v>1446160.31</v>
      </c>
      <c r="AL1308" s="95">
        <v>98823.97</v>
      </c>
      <c r="AM1308" s="91">
        <v>0</v>
      </c>
      <c r="AN1308" s="95">
        <v>477897.15</v>
      </c>
      <c r="AO1308" s="95">
        <v>0</v>
      </c>
      <c r="AP1308" s="95">
        <v>30005</v>
      </c>
      <c r="AQ1308" s="95">
        <v>0</v>
      </c>
      <c r="AR1308" s="95">
        <v>0</v>
      </c>
      <c r="AS1308" s="95">
        <v>1110732.9099999999</v>
      </c>
      <c r="AT1308" s="95">
        <v>5277998.37</v>
      </c>
      <c r="AU1308" s="95">
        <v>3225111.94</v>
      </c>
      <c r="AV1308" s="92">
        <v>45412</v>
      </c>
      <c r="AW1308" t="s">
        <v>3</v>
      </c>
      <c r="AX1308">
        <v>2024</v>
      </c>
      <c r="AY1308" t="s">
        <v>179</v>
      </c>
    </row>
    <row r="1309" spans="1:51" x14ac:dyDescent="0.25">
      <c r="A1309" s="93">
        <v>117</v>
      </c>
      <c r="B1309" s="94" t="s">
        <v>87</v>
      </c>
      <c r="C1309" s="95">
        <v>395570226.44999999</v>
      </c>
      <c r="D1309" s="95">
        <v>630880.49</v>
      </c>
      <c r="E1309" s="95">
        <v>0</v>
      </c>
      <c r="F1309" s="95">
        <v>0</v>
      </c>
      <c r="G1309" s="95">
        <v>380150.33</v>
      </c>
      <c r="H1309" s="91">
        <v>0</v>
      </c>
      <c r="I1309" s="91">
        <v>0</v>
      </c>
      <c r="J1309" s="95">
        <v>880954.42</v>
      </c>
      <c r="K1309" s="95">
        <v>2929963.82</v>
      </c>
      <c r="L1309" s="91">
        <v>0</v>
      </c>
      <c r="M1309" s="95">
        <v>114963265.79000001</v>
      </c>
      <c r="N1309" s="95">
        <v>170698979.72</v>
      </c>
      <c r="O1309" s="95">
        <v>285662245.50999999</v>
      </c>
      <c r="P1309" s="95">
        <v>3147315.6100000003</v>
      </c>
      <c r="Q1309" s="91">
        <v>0</v>
      </c>
      <c r="R1309" s="91">
        <v>0</v>
      </c>
      <c r="S1309" s="91">
        <v>0</v>
      </c>
      <c r="T1309" s="95">
        <v>293631510.18000001</v>
      </c>
      <c r="U1309" s="95">
        <v>4398682.75</v>
      </c>
      <c r="V1309" s="95">
        <v>853546.28</v>
      </c>
      <c r="W1309" s="95">
        <v>675250.73</v>
      </c>
      <c r="X1309" s="95">
        <v>806065.87</v>
      </c>
      <c r="Y1309" s="95">
        <v>3303824.17</v>
      </c>
      <c r="Z1309" s="95">
        <v>0</v>
      </c>
      <c r="AA1309" s="95">
        <v>0</v>
      </c>
      <c r="AB1309" s="95">
        <v>0</v>
      </c>
      <c r="AC1309" s="327">
        <v>39432855.140000001</v>
      </c>
      <c r="AD1309" s="95">
        <v>11076851.609999999</v>
      </c>
      <c r="AE1309" s="95">
        <v>2636811.4300000002</v>
      </c>
      <c r="AF1309" s="95">
        <v>0</v>
      </c>
      <c r="AG1309" s="95">
        <v>0</v>
      </c>
      <c r="AH1309" s="95">
        <v>0</v>
      </c>
      <c r="AI1309" s="95">
        <v>0</v>
      </c>
      <c r="AJ1309" s="95">
        <v>1336228.6000000001</v>
      </c>
      <c r="AK1309" s="95">
        <v>4418419.93</v>
      </c>
      <c r="AL1309" s="95">
        <v>3263745.6</v>
      </c>
      <c r="AM1309" s="91">
        <v>0</v>
      </c>
      <c r="AN1309" s="95">
        <v>7636918.21</v>
      </c>
      <c r="AO1309" s="95">
        <v>0</v>
      </c>
      <c r="AP1309" s="95">
        <v>167804.31</v>
      </c>
      <c r="AQ1309" s="95">
        <v>0</v>
      </c>
      <c r="AR1309" s="95">
        <v>0</v>
      </c>
      <c r="AS1309" s="95">
        <v>64520116.579999998</v>
      </c>
      <c r="AT1309" s="95">
        <v>37418599.689999998</v>
      </c>
      <c r="AU1309" s="95">
        <v>21931711.640000001</v>
      </c>
      <c r="AV1309" s="92">
        <v>45412</v>
      </c>
      <c r="AW1309" t="s">
        <v>3</v>
      </c>
      <c r="AX1309">
        <v>2024</v>
      </c>
      <c r="AY1309" t="s">
        <v>155</v>
      </c>
    </row>
    <row r="1310" spans="1:51" x14ac:dyDescent="0.25">
      <c r="A1310" s="93">
        <v>78</v>
      </c>
      <c r="B1310" s="94" t="s">
        <v>88</v>
      </c>
      <c r="C1310" s="95">
        <v>1344126.04</v>
      </c>
      <c r="D1310" s="95">
        <v>0</v>
      </c>
      <c r="E1310" s="95">
        <v>0</v>
      </c>
      <c r="F1310" s="95">
        <v>0</v>
      </c>
      <c r="G1310" s="95">
        <v>0</v>
      </c>
      <c r="H1310" s="91">
        <v>0</v>
      </c>
      <c r="I1310" s="91">
        <v>0</v>
      </c>
      <c r="J1310" s="95">
        <v>4192.95</v>
      </c>
      <c r="K1310" s="95">
        <v>23083.13</v>
      </c>
      <c r="L1310" s="91">
        <v>0</v>
      </c>
      <c r="M1310" s="95">
        <v>0</v>
      </c>
      <c r="N1310" s="95">
        <v>0</v>
      </c>
      <c r="O1310" s="95">
        <v>0</v>
      </c>
      <c r="P1310" s="95">
        <v>11957.69</v>
      </c>
      <c r="Q1310" s="91">
        <v>0</v>
      </c>
      <c r="R1310" s="91">
        <v>0</v>
      </c>
      <c r="S1310" s="91">
        <v>0</v>
      </c>
      <c r="T1310" s="95">
        <v>39233.770000000004</v>
      </c>
      <c r="U1310" s="95">
        <v>4415.8599999999997</v>
      </c>
      <c r="V1310" s="95">
        <v>2577.15</v>
      </c>
      <c r="W1310" s="95">
        <v>0</v>
      </c>
      <c r="X1310" s="95">
        <v>0</v>
      </c>
      <c r="Y1310" s="95">
        <v>0</v>
      </c>
      <c r="Z1310" s="95">
        <v>0</v>
      </c>
      <c r="AA1310" s="95">
        <v>543638.07999999996</v>
      </c>
      <c r="AB1310" s="95">
        <v>0</v>
      </c>
      <c r="AC1310" s="327">
        <v>133540.87</v>
      </c>
      <c r="AD1310" s="95">
        <v>0</v>
      </c>
      <c r="AE1310" s="95">
        <v>3930</v>
      </c>
      <c r="AF1310" s="95">
        <v>0</v>
      </c>
      <c r="AG1310" s="95">
        <v>0</v>
      </c>
      <c r="AH1310" s="95">
        <v>0</v>
      </c>
      <c r="AI1310" s="95">
        <v>0</v>
      </c>
      <c r="AJ1310" s="95">
        <v>0</v>
      </c>
      <c r="AK1310" s="95">
        <v>414768.38</v>
      </c>
      <c r="AL1310" s="95">
        <v>3666.91</v>
      </c>
      <c r="AM1310" s="91">
        <v>0</v>
      </c>
      <c r="AN1310" s="95">
        <v>21600</v>
      </c>
      <c r="AO1310" s="95">
        <v>0</v>
      </c>
      <c r="AP1310" s="95">
        <v>0</v>
      </c>
      <c r="AQ1310" s="95">
        <v>0</v>
      </c>
      <c r="AR1310" s="95">
        <v>0</v>
      </c>
      <c r="AS1310" s="95">
        <v>688101.96</v>
      </c>
      <c r="AT1310" s="95">
        <v>616790.30999999994</v>
      </c>
      <c r="AU1310" s="95">
        <v>176755.02</v>
      </c>
      <c r="AV1310" s="92">
        <v>45412</v>
      </c>
      <c r="AW1310" t="s">
        <v>3</v>
      </c>
      <c r="AX1310">
        <v>2024</v>
      </c>
      <c r="AY1310" t="s">
        <v>185</v>
      </c>
    </row>
    <row r="1311" spans="1:51" x14ac:dyDescent="0.25">
      <c r="A1311" s="93">
        <v>80</v>
      </c>
      <c r="B1311" s="94" t="s">
        <v>89</v>
      </c>
      <c r="C1311" s="95">
        <v>545527886.54999995</v>
      </c>
      <c r="D1311" s="95">
        <v>715087.53</v>
      </c>
      <c r="E1311" s="95">
        <v>0</v>
      </c>
      <c r="F1311" s="95">
        <v>0</v>
      </c>
      <c r="G1311" s="95">
        <v>740396.95</v>
      </c>
      <c r="H1311" s="91">
        <v>0</v>
      </c>
      <c r="I1311" s="91">
        <v>0</v>
      </c>
      <c r="J1311" s="95">
        <v>768082.05999999994</v>
      </c>
      <c r="K1311" s="95">
        <v>3394620.44</v>
      </c>
      <c r="L1311" s="91">
        <v>0</v>
      </c>
      <c r="M1311" s="95">
        <v>128606009.94</v>
      </c>
      <c r="N1311" s="95">
        <v>235583053.01999998</v>
      </c>
      <c r="O1311" s="95">
        <v>364189062.95999998</v>
      </c>
      <c r="P1311" s="95">
        <v>5975877.0600000005</v>
      </c>
      <c r="Q1311" s="91">
        <v>0</v>
      </c>
      <c r="R1311" s="91">
        <v>0</v>
      </c>
      <c r="S1311" s="91">
        <v>0</v>
      </c>
      <c r="T1311" s="95">
        <v>375783126.99999994</v>
      </c>
      <c r="U1311" s="95">
        <v>5551068.3200000003</v>
      </c>
      <c r="V1311" s="95">
        <v>1308956.73</v>
      </c>
      <c r="W1311" s="95">
        <v>997380.9</v>
      </c>
      <c r="X1311" s="95">
        <v>4615265.6499999994</v>
      </c>
      <c r="Y1311" s="95">
        <v>2680932.4200000004</v>
      </c>
      <c r="Z1311" s="95">
        <v>0</v>
      </c>
      <c r="AA1311" s="95">
        <v>0</v>
      </c>
      <c r="AB1311" s="95">
        <v>0</v>
      </c>
      <c r="AC1311" s="327">
        <v>62416349.769999996</v>
      </c>
      <c r="AD1311" s="95">
        <v>19023567.920000002</v>
      </c>
      <c r="AE1311" s="95">
        <v>937113.42</v>
      </c>
      <c r="AF1311" s="95">
        <v>0</v>
      </c>
      <c r="AG1311" s="95">
        <v>0</v>
      </c>
      <c r="AH1311" s="95">
        <v>0</v>
      </c>
      <c r="AI1311" s="95">
        <v>0</v>
      </c>
      <c r="AJ1311" s="95">
        <v>10096288.48</v>
      </c>
      <c r="AK1311" s="95">
        <v>7900638.4500000002</v>
      </c>
      <c r="AL1311" s="95">
        <v>5163112.3500000006</v>
      </c>
      <c r="AM1311" s="91">
        <v>0</v>
      </c>
      <c r="AN1311" s="95">
        <v>11125048.029999999</v>
      </c>
      <c r="AO1311" s="95">
        <v>0</v>
      </c>
      <c r="AP1311" s="95">
        <v>1765056.78</v>
      </c>
      <c r="AQ1311" s="95">
        <v>0</v>
      </c>
      <c r="AR1311" s="95">
        <v>0</v>
      </c>
      <c r="AS1311" s="95">
        <v>107626923.61</v>
      </c>
      <c r="AT1311" s="95">
        <v>62117835.939999998</v>
      </c>
      <c r="AU1311" s="95">
        <v>36163980.329999998</v>
      </c>
      <c r="AV1311" s="92">
        <v>45412</v>
      </c>
      <c r="AW1311" t="s">
        <v>3</v>
      </c>
      <c r="AX1311">
        <v>2024</v>
      </c>
      <c r="AY1311" t="s">
        <v>288</v>
      </c>
    </row>
    <row r="1312" spans="1:51" x14ac:dyDescent="0.25">
      <c r="A1312" s="93">
        <v>2</v>
      </c>
      <c r="B1312" s="94" t="s">
        <v>90</v>
      </c>
      <c r="C1312" s="95">
        <v>96678687.180000007</v>
      </c>
      <c r="D1312" s="95">
        <v>930.41</v>
      </c>
      <c r="E1312" s="95">
        <v>0</v>
      </c>
      <c r="F1312" s="95">
        <v>0</v>
      </c>
      <c r="G1312" s="95">
        <v>188057.43</v>
      </c>
      <c r="H1312" s="91">
        <v>0</v>
      </c>
      <c r="I1312" s="91">
        <v>0</v>
      </c>
      <c r="J1312" s="95">
        <v>576.65</v>
      </c>
      <c r="K1312" s="95">
        <v>916167.30999999994</v>
      </c>
      <c r="L1312" s="91">
        <v>0</v>
      </c>
      <c r="M1312" s="95">
        <v>31965.78</v>
      </c>
      <c r="N1312" s="95">
        <v>8325898.8700000001</v>
      </c>
      <c r="O1312" s="95">
        <v>8357864.6500000004</v>
      </c>
      <c r="P1312" s="95">
        <v>5891073.2200000007</v>
      </c>
      <c r="Q1312" s="91">
        <v>0</v>
      </c>
      <c r="R1312" s="91">
        <v>0</v>
      </c>
      <c r="S1312" s="91">
        <v>0</v>
      </c>
      <c r="T1312" s="95">
        <v>15354669.67</v>
      </c>
      <c r="U1312" s="95">
        <v>7222.08</v>
      </c>
      <c r="V1312" s="95">
        <v>0</v>
      </c>
      <c r="W1312" s="95">
        <v>0</v>
      </c>
      <c r="X1312" s="95">
        <v>0</v>
      </c>
      <c r="Y1312" s="95">
        <v>0</v>
      </c>
      <c r="Z1312" s="95">
        <v>0</v>
      </c>
      <c r="AA1312" s="95">
        <v>9282006.6999999993</v>
      </c>
      <c r="AB1312" s="95">
        <v>0</v>
      </c>
      <c r="AC1312" s="327">
        <v>14436627.85</v>
      </c>
      <c r="AD1312" s="95">
        <v>0</v>
      </c>
      <c r="AE1312" s="95">
        <v>0</v>
      </c>
      <c r="AF1312" s="95">
        <v>0</v>
      </c>
      <c r="AG1312" s="95">
        <v>0</v>
      </c>
      <c r="AH1312" s="95">
        <v>0</v>
      </c>
      <c r="AI1312" s="95">
        <v>0</v>
      </c>
      <c r="AJ1312" s="95">
        <v>44099493.149999999</v>
      </c>
      <c r="AK1312" s="95">
        <v>3130411.87</v>
      </c>
      <c r="AL1312" s="95">
        <v>14891.9</v>
      </c>
      <c r="AM1312" s="91">
        <v>0</v>
      </c>
      <c r="AN1312" s="95">
        <v>366934.42</v>
      </c>
      <c r="AO1312" s="95">
        <v>0</v>
      </c>
      <c r="AP1312" s="95">
        <v>2880953.29</v>
      </c>
      <c r="AQ1312" s="95">
        <v>0</v>
      </c>
      <c r="AR1312" s="95">
        <v>0</v>
      </c>
      <c r="AS1312" s="95">
        <v>67825349.780000001</v>
      </c>
      <c r="AT1312" s="95">
        <v>13498667.73</v>
      </c>
      <c r="AU1312" s="95">
        <v>7105476.25</v>
      </c>
      <c r="AV1312" s="92">
        <v>45412</v>
      </c>
      <c r="AW1312" t="s">
        <v>3</v>
      </c>
      <c r="AX1312">
        <v>2024</v>
      </c>
      <c r="AY1312" t="s">
        <v>168</v>
      </c>
    </row>
    <row r="1313" spans="1:51" x14ac:dyDescent="0.25">
      <c r="A1313" s="93">
        <v>115</v>
      </c>
      <c r="B1313" s="90" t="s">
        <v>290</v>
      </c>
      <c r="C1313" s="95">
        <v>407766.83</v>
      </c>
      <c r="D1313" s="95">
        <v>11994.9</v>
      </c>
      <c r="E1313" s="95">
        <v>0</v>
      </c>
      <c r="F1313" s="95">
        <v>0</v>
      </c>
      <c r="G1313" s="95">
        <v>0</v>
      </c>
      <c r="H1313" s="91">
        <v>0</v>
      </c>
      <c r="I1313" s="91">
        <v>0</v>
      </c>
      <c r="J1313" s="95">
        <v>0</v>
      </c>
      <c r="K1313" s="95">
        <v>0</v>
      </c>
      <c r="L1313" s="91">
        <v>0</v>
      </c>
      <c r="M1313" s="95">
        <v>0</v>
      </c>
      <c r="N1313" s="95">
        <v>0</v>
      </c>
      <c r="O1313" s="95">
        <v>0</v>
      </c>
      <c r="P1313" s="95">
        <v>0</v>
      </c>
      <c r="Q1313" s="91">
        <v>0</v>
      </c>
      <c r="R1313" s="91">
        <v>0</v>
      </c>
      <c r="S1313" s="91">
        <v>0</v>
      </c>
      <c r="T1313" s="95">
        <v>11994.9</v>
      </c>
      <c r="U1313" s="95">
        <v>268176.36</v>
      </c>
      <c r="V1313" s="95">
        <v>127595.57</v>
      </c>
      <c r="W1313" s="95">
        <v>0</v>
      </c>
      <c r="X1313" s="95">
        <v>0</v>
      </c>
      <c r="Y1313" s="95">
        <v>0</v>
      </c>
      <c r="Z1313" s="95">
        <v>0</v>
      </c>
      <c r="AA1313" s="95">
        <v>0</v>
      </c>
      <c r="AB1313" s="95">
        <v>0</v>
      </c>
      <c r="AC1313" s="327">
        <v>0</v>
      </c>
      <c r="AD1313" s="95">
        <v>0</v>
      </c>
      <c r="AE1313" s="95">
        <v>0</v>
      </c>
      <c r="AF1313" s="95">
        <v>0</v>
      </c>
      <c r="AG1313" s="95">
        <v>0</v>
      </c>
      <c r="AH1313" s="95">
        <v>0</v>
      </c>
      <c r="AI1313" s="95">
        <v>0</v>
      </c>
      <c r="AJ1313" s="95">
        <v>0</v>
      </c>
      <c r="AK1313" s="95">
        <v>0</v>
      </c>
      <c r="AL1313" s="95">
        <v>0</v>
      </c>
      <c r="AM1313" s="91">
        <v>0</v>
      </c>
      <c r="AN1313" s="95">
        <v>0</v>
      </c>
      <c r="AO1313" s="95">
        <v>0</v>
      </c>
      <c r="AP1313" s="95">
        <v>0</v>
      </c>
      <c r="AQ1313" s="95">
        <v>0</v>
      </c>
      <c r="AR1313" s="95">
        <v>0</v>
      </c>
      <c r="AS1313" s="95">
        <v>395771.93</v>
      </c>
      <c r="AT1313" s="95">
        <v>0</v>
      </c>
      <c r="AU1313" s="95">
        <v>0</v>
      </c>
      <c r="AV1313" s="92">
        <v>45412</v>
      </c>
      <c r="AW1313" t="s">
        <v>3</v>
      </c>
      <c r="AX1313">
        <v>2024</v>
      </c>
      <c r="AY1313" t="s">
        <v>291</v>
      </c>
    </row>
    <row r="1314" spans="1:51" x14ac:dyDescent="0.25">
      <c r="A1314" s="93">
        <v>106</v>
      </c>
      <c r="B1314" s="94" t="s">
        <v>92</v>
      </c>
      <c r="C1314" s="95">
        <v>25775716.160000004</v>
      </c>
      <c r="D1314" s="95">
        <v>0</v>
      </c>
      <c r="E1314" s="95">
        <v>0</v>
      </c>
      <c r="F1314" s="95">
        <v>0</v>
      </c>
      <c r="G1314" s="95">
        <v>904.75</v>
      </c>
      <c r="H1314" s="91">
        <v>0</v>
      </c>
      <c r="I1314" s="91">
        <v>0</v>
      </c>
      <c r="J1314" s="95">
        <v>281844.34000000003</v>
      </c>
      <c r="K1314" s="95">
        <v>-4518.3900000000003</v>
      </c>
      <c r="L1314" s="91">
        <v>0</v>
      </c>
      <c r="M1314" s="95">
        <v>0</v>
      </c>
      <c r="N1314" s="95">
        <v>0</v>
      </c>
      <c r="O1314" s="95">
        <v>0</v>
      </c>
      <c r="P1314" s="95">
        <v>119300.9</v>
      </c>
      <c r="Q1314" s="91">
        <v>0</v>
      </c>
      <c r="R1314" s="91">
        <v>0</v>
      </c>
      <c r="S1314" s="91">
        <v>0</v>
      </c>
      <c r="T1314" s="95">
        <v>397531.6</v>
      </c>
      <c r="U1314" s="95">
        <v>124710.61</v>
      </c>
      <c r="V1314" s="95">
        <v>32591.38</v>
      </c>
      <c r="W1314" s="95">
        <v>15498.33</v>
      </c>
      <c r="X1314" s="95">
        <v>32987.5</v>
      </c>
      <c r="Y1314" s="95">
        <v>319328.69</v>
      </c>
      <c r="Z1314" s="95">
        <v>0</v>
      </c>
      <c r="AA1314" s="95">
        <v>3577846.22</v>
      </c>
      <c r="AB1314" s="95">
        <v>0</v>
      </c>
      <c r="AC1314" s="327">
        <v>3508311.61</v>
      </c>
      <c r="AD1314" s="95">
        <v>150254.66</v>
      </c>
      <c r="AE1314" s="95">
        <v>16323.2</v>
      </c>
      <c r="AF1314" s="95">
        <v>0</v>
      </c>
      <c r="AG1314" s="95">
        <v>0</v>
      </c>
      <c r="AH1314" s="95">
        <v>0</v>
      </c>
      <c r="AI1314" s="95">
        <v>0</v>
      </c>
      <c r="AJ1314" s="95">
        <v>222801.3</v>
      </c>
      <c r="AK1314" s="95">
        <v>3821763.4899999998</v>
      </c>
      <c r="AL1314" s="95">
        <v>760397.68</v>
      </c>
      <c r="AM1314" s="91">
        <v>0</v>
      </c>
      <c r="AN1314" s="95">
        <v>1320258.3999999999</v>
      </c>
      <c r="AO1314" s="95">
        <v>0</v>
      </c>
      <c r="AP1314" s="95">
        <v>57463.76</v>
      </c>
      <c r="AQ1314" s="95">
        <v>0</v>
      </c>
      <c r="AR1314" s="95">
        <v>0</v>
      </c>
      <c r="AS1314" s="95">
        <v>8000653.5</v>
      </c>
      <c r="AT1314" s="95">
        <v>17377531.060000002</v>
      </c>
      <c r="AU1314" s="95">
        <v>11417647.73</v>
      </c>
      <c r="AV1314" s="92">
        <v>45412</v>
      </c>
      <c r="AW1314" t="s">
        <v>3</v>
      </c>
      <c r="AX1314">
        <v>2024</v>
      </c>
      <c r="AY1314" t="s">
        <v>172</v>
      </c>
    </row>
    <row r="1315" spans="1:51" x14ac:dyDescent="0.25">
      <c r="A1315" s="93">
        <v>118</v>
      </c>
      <c r="B1315" s="94" t="s">
        <v>93</v>
      </c>
      <c r="C1315" s="95">
        <v>87703853.350000009</v>
      </c>
      <c r="D1315" s="95">
        <v>11122.74</v>
      </c>
      <c r="E1315" s="95">
        <v>0</v>
      </c>
      <c r="F1315" s="95">
        <v>0</v>
      </c>
      <c r="G1315" s="95">
        <v>107768.18</v>
      </c>
      <c r="H1315" s="91">
        <v>0</v>
      </c>
      <c r="I1315" s="91">
        <v>0</v>
      </c>
      <c r="J1315" s="95">
        <v>372274.81</v>
      </c>
      <c r="K1315" s="95">
        <v>2179374.91</v>
      </c>
      <c r="L1315" s="91">
        <v>0</v>
      </c>
      <c r="M1315" s="95">
        <v>39267401.760000005</v>
      </c>
      <c r="N1315" s="95">
        <v>29151088.239999998</v>
      </c>
      <c r="O1315" s="95">
        <v>68418490</v>
      </c>
      <c r="P1315" s="95">
        <v>704794.34</v>
      </c>
      <c r="Q1315" s="91">
        <v>0</v>
      </c>
      <c r="R1315" s="91">
        <v>0</v>
      </c>
      <c r="S1315" s="91">
        <v>0</v>
      </c>
      <c r="T1315" s="95">
        <v>71793824.980000004</v>
      </c>
      <c r="U1315" s="95">
        <v>130590.62</v>
      </c>
      <c r="V1315" s="95">
        <v>34498.699999999997</v>
      </c>
      <c r="W1315" s="95">
        <v>0</v>
      </c>
      <c r="X1315" s="95">
        <v>0</v>
      </c>
      <c r="Y1315" s="95">
        <v>189900.37</v>
      </c>
      <c r="Z1315" s="95">
        <v>0</v>
      </c>
      <c r="AA1315" s="95">
        <v>0</v>
      </c>
      <c r="AB1315" s="95">
        <v>0</v>
      </c>
      <c r="AC1315" s="327">
        <v>0</v>
      </c>
      <c r="AD1315" s="95">
        <v>0</v>
      </c>
      <c r="AE1315" s="95">
        <v>0</v>
      </c>
      <c r="AF1315" s="95">
        <v>0</v>
      </c>
      <c r="AG1315" s="95">
        <v>0</v>
      </c>
      <c r="AH1315" s="95">
        <v>0</v>
      </c>
      <c r="AI1315" s="95">
        <v>0</v>
      </c>
      <c r="AJ1315" s="95">
        <v>5463.93</v>
      </c>
      <c r="AK1315" s="95">
        <v>0</v>
      </c>
      <c r="AL1315" s="95">
        <v>260707.68</v>
      </c>
      <c r="AM1315" s="91">
        <v>0</v>
      </c>
      <c r="AN1315" s="95">
        <v>587417.71</v>
      </c>
      <c r="AO1315" s="95">
        <v>0</v>
      </c>
      <c r="AP1315" s="95">
        <v>21415.23</v>
      </c>
      <c r="AQ1315" s="95">
        <v>0</v>
      </c>
      <c r="AR1315" s="95">
        <v>0</v>
      </c>
      <c r="AS1315" s="95">
        <v>360453.62</v>
      </c>
      <c r="AT1315" s="95">
        <v>15549574.750000002</v>
      </c>
      <c r="AU1315" s="95">
        <v>14680034.130000001</v>
      </c>
      <c r="AV1315" s="92">
        <v>45412</v>
      </c>
      <c r="AW1315" t="s">
        <v>3</v>
      </c>
      <c r="AX1315">
        <v>2024</v>
      </c>
      <c r="AY1315" t="s">
        <v>162</v>
      </c>
    </row>
    <row r="1316" spans="1:51" x14ac:dyDescent="0.25">
      <c r="A1316" s="93">
        <v>29</v>
      </c>
      <c r="B1316" s="94" t="s">
        <v>94</v>
      </c>
      <c r="C1316" s="95">
        <v>234119104.24000001</v>
      </c>
      <c r="D1316" s="95">
        <v>237750.7</v>
      </c>
      <c r="E1316" s="95">
        <v>0</v>
      </c>
      <c r="F1316" s="95">
        <v>0</v>
      </c>
      <c r="G1316" s="95">
        <v>425576.6</v>
      </c>
      <c r="H1316" s="91">
        <v>0</v>
      </c>
      <c r="I1316" s="91">
        <v>0</v>
      </c>
      <c r="J1316" s="95">
        <v>13827.81</v>
      </c>
      <c r="K1316" s="95">
        <v>158627.39000000001</v>
      </c>
      <c r="L1316" s="91">
        <v>0</v>
      </c>
      <c r="M1316" s="95">
        <v>25274231.940000001</v>
      </c>
      <c r="N1316" s="95">
        <v>72917845.670000002</v>
      </c>
      <c r="O1316" s="95">
        <v>98192077.609999999</v>
      </c>
      <c r="P1316" s="95">
        <v>385323.47000000003</v>
      </c>
      <c r="Q1316" s="91">
        <v>0</v>
      </c>
      <c r="R1316" s="91">
        <v>0</v>
      </c>
      <c r="S1316" s="91">
        <v>0</v>
      </c>
      <c r="T1316" s="95">
        <v>99413183.579999998</v>
      </c>
      <c r="U1316" s="95">
        <v>35997489.890000001</v>
      </c>
      <c r="V1316" s="95">
        <v>27854175.950000003</v>
      </c>
      <c r="W1316" s="95">
        <v>1391363.85</v>
      </c>
      <c r="X1316" s="95">
        <v>22772143.960000001</v>
      </c>
      <c r="Y1316" s="95">
        <v>14233752.67</v>
      </c>
      <c r="Z1316" s="95">
        <v>0</v>
      </c>
      <c r="AA1316" s="95">
        <v>0</v>
      </c>
      <c r="AB1316" s="95">
        <v>1435670.76</v>
      </c>
      <c r="AC1316" s="327">
        <v>102011.49</v>
      </c>
      <c r="AD1316" s="95">
        <v>0</v>
      </c>
      <c r="AE1316" s="95">
        <v>1338667.8400000001</v>
      </c>
      <c r="AF1316" s="95">
        <v>0</v>
      </c>
      <c r="AG1316" s="95">
        <v>0</v>
      </c>
      <c r="AH1316" s="95">
        <v>0</v>
      </c>
      <c r="AI1316" s="95">
        <v>0</v>
      </c>
      <c r="AJ1316" s="95">
        <v>3591986.73</v>
      </c>
      <c r="AK1316" s="95">
        <v>58969.919999999998</v>
      </c>
      <c r="AL1316" s="95">
        <v>394244.19</v>
      </c>
      <c r="AM1316" s="91">
        <v>0</v>
      </c>
      <c r="AN1316" s="95">
        <v>6174990.7599999998</v>
      </c>
      <c r="AO1316" s="95">
        <v>0</v>
      </c>
      <c r="AP1316" s="95">
        <v>14824815.109999999</v>
      </c>
      <c r="AQ1316" s="95">
        <v>4535637.54</v>
      </c>
      <c r="AR1316" s="95">
        <v>0</v>
      </c>
      <c r="AS1316" s="95">
        <v>108717263.14000002</v>
      </c>
      <c r="AT1316" s="95">
        <v>25988657.52</v>
      </c>
      <c r="AU1316" s="95">
        <v>0</v>
      </c>
      <c r="AV1316" s="92">
        <v>45412</v>
      </c>
      <c r="AW1316" t="s">
        <v>3</v>
      </c>
      <c r="AX1316">
        <v>2024</v>
      </c>
      <c r="AY1316" t="s">
        <v>156</v>
      </c>
    </row>
    <row r="1317" spans="1:51" x14ac:dyDescent="0.25">
      <c r="A1317" s="93">
        <v>111</v>
      </c>
      <c r="B1317" s="94" t="s">
        <v>95</v>
      </c>
      <c r="C1317" s="95">
        <v>6504833.2100000009</v>
      </c>
      <c r="D1317" s="95">
        <v>13518</v>
      </c>
      <c r="E1317" s="95">
        <v>0</v>
      </c>
      <c r="F1317" s="95">
        <v>0</v>
      </c>
      <c r="G1317" s="95">
        <v>0</v>
      </c>
      <c r="H1317" s="91">
        <v>0</v>
      </c>
      <c r="I1317" s="91">
        <v>0</v>
      </c>
      <c r="J1317" s="95">
        <v>1752.66</v>
      </c>
      <c r="K1317" s="95">
        <v>0</v>
      </c>
      <c r="L1317" s="91">
        <v>0</v>
      </c>
      <c r="M1317" s="95">
        <v>0</v>
      </c>
      <c r="N1317" s="95">
        <v>0</v>
      </c>
      <c r="O1317" s="95">
        <v>0</v>
      </c>
      <c r="P1317" s="95">
        <v>32312.58</v>
      </c>
      <c r="Q1317" s="91">
        <v>0</v>
      </c>
      <c r="R1317" s="91">
        <v>0</v>
      </c>
      <c r="S1317" s="91">
        <v>0</v>
      </c>
      <c r="T1317" s="95">
        <v>47583.240000000005</v>
      </c>
      <c r="U1317" s="95">
        <v>1452521.92</v>
      </c>
      <c r="V1317" s="95">
        <v>0</v>
      </c>
      <c r="W1317" s="95">
        <v>0</v>
      </c>
      <c r="X1317" s="95">
        <v>0</v>
      </c>
      <c r="Y1317" s="95">
        <v>0</v>
      </c>
      <c r="Z1317" s="95">
        <v>0</v>
      </c>
      <c r="AA1317" s="95">
        <v>0</v>
      </c>
      <c r="AB1317" s="95">
        <v>0</v>
      </c>
      <c r="AC1317" s="327">
        <v>1037205.14</v>
      </c>
      <c r="AD1317" s="95">
        <v>215631.42</v>
      </c>
      <c r="AE1317" s="95">
        <v>0</v>
      </c>
      <c r="AF1317" s="95">
        <v>0</v>
      </c>
      <c r="AG1317" s="95">
        <v>0</v>
      </c>
      <c r="AH1317" s="95">
        <v>0</v>
      </c>
      <c r="AI1317" s="95">
        <v>0</v>
      </c>
      <c r="AJ1317" s="95">
        <v>322073.26</v>
      </c>
      <c r="AK1317" s="95">
        <v>72915.48</v>
      </c>
      <c r="AL1317" s="95">
        <v>9786.1</v>
      </c>
      <c r="AM1317" s="91">
        <v>0</v>
      </c>
      <c r="AN1317" s="95">
        <v>775593.8</v>
      </c>
      <c r="AO1317" s="95">
        <v>16702.560000000001</v>
      </c>
      <c r="AP1317" s="95">
        <v>55782.559999999998</v>
      </c>
      <c r="AQ1317" s="95">
        <v>0</v>
      </c>
      <c r="AR1317" s="95">
        <v>0</v>
      </c>
      <c r="AS1317" s="95">
        <v>3027431.74</v>
      </c>
      <c r="AT1317" s="95">
        <v>3429818.23</v>
      </c>
      <c r="AU1317" s="95">
        <v>2499037.73</v>
      </c>
      <c r="AV1317" s="92">
        <v>45412</v>
      </c>
      <c r="AW1317" t="s">
        <v>3</v>
      </c>
      <c r="AX1317">
        <v>2024</v>
      </c>
      <c r="AY1317" t="s">
        <v>182</v>
      </c>
    </row>
    <row r="1318" spans="1:51" x14ac:dyDescent="0.25">
      <c r="A1318" s="93">
        <v>83</v>
      </c>
      <c r="B1318" s="94" t="s">
        <v>96</v>
      </c>
      <c r="C1318" s="95">
        <v>287658975.79999995</v>
      </c>
      <c r="D1318" s="95">
        <v>945703.10000000009</v>
      </c>
      <c r="E1318" s="95">
        <v>0</v>
      </c>
      <c r="F1318" s="95">
        <v>0</v>
      </c>
      <c r="G1318" s="95">
        <v>97622.18</v>
      </c>
      <c r="H1318" s="91">
        <v>0</v>
      </c>
      <c r="I1318" s="91">
        <v>0</v>
      </c>
      <c r="J1318" s="95">
        <v>7906034.2000000002</v>
      </c>
      <c r="K1318" s="95">
        <v>1756588.9000000001</v>
      </c>
      <c r="L1318" s="91">
        <v>0</v>
      </c>
      <c r="M1318" s="95">
        <v>89164271.239999995</v>
      </c>
      <c r="N1318" s="95">
        <v>68321856.510000005</v>
      </c>
      <c r="O1318" s="95">
        <v>157486127.75</v>
      </c>
      <c r="P1318" s="95">
        <v>9006026.9100000001</v>
      </c>
      <c r="Q1318" s="91">
        <v>0</v>
      </c>
      <c r="R1318" s="91">
        <v>0</v>
      </c>
      <c r="S1318" s="91">
        <v>0</v>
      </c>
      <c r="T1318" s="95">
        <v>177198103.03999999</v>
      </c>
      <c r="U1318" s="95">
        <v>11786896.51</v>
      </c>
      <c r="V1318" s="95">
        <v>417932.27</v>
      </c>
      <c r="W1318" s="95">
        <v>330270.23</v>
      </c>
      <c r="X1318" s="95">
        <v>1782999.56</v>
      </c>
      <c r="Y1318" s="95">
        <v>129545.44</v>
      </c>
      <c r="Z1318" s="95">
        <v>0</v>
      </c>
      <c r="AA1318" s="95">
        <v>187933.74000000002</v>
      </c>
      <c r="AB1318" s="95">
        <v>0</v>
      </c>
      <c r="AC1318" s="327">
        <v>65698995.469999999</v>
      </c>
      <c r="AD1318" s="95">
        <v>9319718.0800000001</v>
      </c>
      <c r="AE1318" s="95">
        <v>273228</v>
      </c>
      <c r="AF1318" s="95">
        <v>0</v>
      </c>
      <c r="AG1318" s="95">
        <v>0</v>
      </c>
      <c r="AH1318" s="95">
        <v>0</v>
      </c>
      <c r="AI1318" s="95">
        <v>0</v>
      </c>
      <c r="AJ1318" s="95">
        <v>476304.83</v>
      </c>
      <c r="AK1318" s="95">
        <v>8088730.8700000001</v>
      </c>
      <c r="AL1318" s="95">
        <v>1495191.08</v>
      </c>
      <c r="AM1318" s="91">
        <v>0</v>
      </c>
      <c r="AN1318" s="95">
        <v>4050567.6999999997</v>
      </c>
      <c r="AO1318" s="95">
        <v>0</v>
      </c>
      <c r="AP1318" s="95">
        <v>651060.51</v>
      </c>
      <c r="AQ1318" s="95">
        <v>0</v>
      </c>
      <c r="AR1318" s="95">
        <v>0</v>
      </c>
      <c r="AS1318" s="95">
        <v>90403824.129999995</v>
      </c>
      <c r="AT1318" s="95">
        <v>20057048.629999999</v>
      </c>
      <c r="AU1318" s="95">
        <v>5771498.4699999997</v>
      </c>
      <c r="AV1318" s="92">
        <v>45412</v>
      </c>
      <c r="AW1318" t="s">
        <v>3</v>
      </c>
      <c r="AX1318">
        <v>2024</v>
      </c>
      <c r="AY1318" t="s">
        <v>158</v>
      </c>
    </row>
    <row r="1319" spans="1:51" x14ac:dyDescent="0.25">
      <c r="A1319" s="93">
        <v>40</v>
      </c>
      <c r="B1319" s="94" t="s">
        <v>97</v>
      </c>
      <c r="C1319" s="95">
        <v>10941708.630000001</v>
      </c>
      <c r="D1319" s="95">
        <v>0</v>
      </c>
      <c r="E1319" s="95">
        <v>0</v>
      </c>
      <c r="F1319" s="95">
        <v>0</v>
      </c>
      <c r="G1319" s="95">
        <v>66066</v>
      </c>
      <c r="H1319" s="91">
        <v>0</v>
      </c>
      <c r="I1319" s="91">
        <v>0</v>
      </c>
      <c r="J1319" s="95">
        <v>4281.33</v>
      </c>
      <c r="K1319" s="95">
        <v>31928.71</v>
      </c>
      <c r="L1319" s="91">
        <v>0</v>
      </c>
      <c r="M1319" s="95">
        <v>2344411.5100000002</v>
      </c>
      <c r="N1319" s="95">
        <v>26389.31</v>
      </c>
      <c r="O1319" s="95">
        <v>2370800.8200000003</v>
      </c>
      <c r="P1319" s="95">
        <v>37655.279999999999</v>
      </c>
      <c r="Q1319" s="91">
        <v>0</v>
      </c>
      <c r="R1319" s="91">
        <v>0</v>
      </c>
      <c r="S1319" s="91">
        <v>0</v>
      </c>
      <c r="T1319" s="95">
        <v>2510732.14</v>
      </c>
      <c r="U1319" s="95">
        <v>1032923.14</v>
      </c>
      <c r="V1319" s="95">
        <v>124098.92</v>
      </c>
      <c r="W1319" s="95">
        <v>212990.67</v>
      </c>
      <c r="X1319" s="95">
        <v>2789</v>
      </c>
      <c r="Y1319" s="95">
        <v>316721.49</v>
      </c>
      <c r="Z1319" s="95">
        <v>0</v>
      </c>
      <c r="AA1319" s="95">
        <v>5405.22</v>
      </c>
      <c r="AB1319" s="95">
        <v>0</v>
      </c>
      <c r="AC1319" s="327">
        <v>1798966.51</v>
      </c>
      <c r="AD1319" s="95">
        <v>2834785.45</v>
      </c>
      <c r="AE1319" s="95">
        <v>248005.68</v>
      </c>
      <c r="AF1319" s="95">
        <v>0</v>
      </c>
      <c r="AG1319" s="95">
        <v>0</v>
      </c>
      <c r="AH1319" s="95">
        <v>0</v>
      </c>
      <c r="AI1319" s="95">
        <v>0</v>
      </c>
      <c r="AJ1319" s="95">
        <v>19507.47</v>
      </c>
      <c r="AK1319" s="95">
        <v>701709.51</v>
      </c>
      <c r="AL1319" s="95">
        <v>40685.800000000003</v>
      </c>
      <c r="AM1319" s="91">
        <v>0</v>
      </c>
      <c r="AN1319" s="95">
        <v>326654.24</v>
      </c>
      <c r="AO1319" s="95">
        <v>0</v>
      </c>
      <c r="AP1319" s="95">
        <v>25379.97</v>
      </c>
      <c r="AQ1319" s="95">
        <v>0</v>
      </c>
      <c r="AR1319" s="95">
        <v>0</v>
      </c>
      <c r="AS1319" s="95">
        <v>6596193.5499999998</v>
      </c>
      <c r="AT1319" s="95">
        <v>1834782.9400000002</v>
      </c>
      <c r="AU1319" s="95">
        <v>740353.42</v>
      </c>
      <c r="AV1319" s="92">
        <v>45412</v>
      </c>
      <c r="AW1319" t="s">
        <v>3</v>
      </c>
      <c r="AX1319">
        <v>2024</v>
      </c>
      <c r="AY1319" t="s">
        <v>166</v>
      </c>
    </row>
    <row r="1320" spans="1:51" x14ac:dyDescent="0.25">
      <c r="A1320" s="93">
        <v>24</v>
      </c>
      <c r="B1320" s="94" t="s">
        <v>98</v>
      </c>
      <c r="C1320" s="95">
        <v>130093327.44</v>
      </c>
      <c r="D1320" s="95">
        <v>3361379.02</v>
      </c>
      <c r="E1320" s="95">
        <v>0</v>
      </c>
      <c r="F1320" s="95">
        <v>0</v>
      </c>
      <c r="G1320" s="95">
        <v>9553564.2599999998</v>
      </c>
      <c r="H1320" s="91">
        <v>0</v>
      </c>
      <c r="I1320" s="91">
        <v>0</v>
      </c>
      <c r="J1320" s="95">
        <v>1570904.14</v>
      </c>
      <c r="K1320" s="95">
        <v>1653943.8800000001</v>
      </c>
      <c r="L1320" s="91">
        <v>0</v>
      </c>
      <c r="M1320" s="95">
        <v>83866.48</v>
      </c>
      <c r="N1320" s="95">
        <v>75413368.61999999</v>
      </c>
      <c r="O1320" s="95">
        <v>75497235.099999994</v>
      </c>
      <c r="P1320" s="95">
        <v>541532.25</v>
      </c>
      <c r="Q1320" s="91">
        <v>0</v>
      </c>
      <c r="R1320" s="91">
        <v>0</v>
      </c>
      <c r="S1320" s="91">
        <v>0</v>
      </c>
      <c r="T1320" s="95">
        <v>92178558.649999991</v>
      </c>
      <c r="U1320" s="95">
        <v>16223176.98</v>
      </c>
      <c r="V1320" s="95">
        <v>5491.5</v>
      </c>
      <c r="W1320" s="95">
        <v>0</v>
      </c>
      <c r="X1320" s="95">
        <v>0</v>
      </c>
      <c r="Y1320" s="95">
        <v>0</v>
      </c>
      <c r="Z1320" s="95">
        <v>0</v>
      </c>
      <c r="AA1320" s="95">
        <v>109816.89</v>
      </c>
      <c r="AB1320" s="95">
        <v>0</v>
      </c>
      <c r="AC1320" s="327">
        <v>11325403.449999999</v>
      </c>
      <c r="AD1320" s="95">
        <v>3153695.52</v>
      </c>
      <c r="AE1320" s="95">
        <v>1313441.8799999999</v>
      </c>
      <c r="AF1320" s="95">
        <v>0</v>
      </c>
      <c r="AG1320" s="95">
        <v>0</v>
      </c>
      <c r="AH1320" s="95">
        <v>0</v>
      </c>
      <c r="AI1320" s="95">
        <v>0</v>
      </c>
      <c r="AJ1320" s="95">
        <v>3765772.14</v>
      </c>
      <c r="AK1320" s="95">
        <v>1281970.01</v>
      </c>
      <c r="AL1320" s="95">
        <v>0</v>
      </c>
      <c r="AM1320" s="91">
        <v>0</v>
      </c>
      <c r="AN1320" s="95">
        <v>374901.41</v>
      </c>
      <c r="AO1320" s="95">
        <v>0</v>
      </c>
      <c r="AP1320" s="95">
        <v>0</v>
      </c>
      <c r="AQ1320" s="95">
        <v>0</v>
      </c>
      <c r="AR1320" s="95">
        <v>0</v>
      </c>
      <c r="AS1320" s="95">
        <v>35896798.359999999</v>
      </c>
      <c r="AT1320" s="95">
        <v>2017970.43</v>
      </c>
      <c r="AU1320" s="95">
        <v>361099.01</v>
      </c>
      <c r="AV1320" s="92">
        <v>45412</v>
      </c>
      <c r="AW1320" t="s">
        <v>3</v>
      </c>
      <c r="AX1320">
        <v>2024</v>
      </c>
      <c r="AY1320" t="s">
        <v>164</v>
      </c>
    </row>
    <row r="1321" spans="1:51" x14ac:dyDescent="0.25">
      <c r="A1321" s="93">
        <v>124</v>
      </c>
      <c r="B1321" s="94" t="s">
        <v>99</v>
      </c>
      <c r="C1321" s="95">
        <v>7679290.1699999999</v>
      </c>
      <c r="D1321" s="95">
        <v>0</v>
      </c>
      <c r="E1321" s="95">
        <v>0</v>
      </c>
      <c r="F1321" s="95">
        <v>0</v>
      </c>
      <c r="G1321" s="95">
        <v>0</v>
      </c>
      <c r="H1321" s="91">
        <v>0</v>
      </c>
      <c r="I1321" s="91">
        <v>0</v>
      </c>
      <c r="J1321" s="95">
        <v>0</v>
      </c>
      <c r="K1321" s="95">
        <v>0</v>
      </c>
      <c r="L1321" s="91">
        <v>0</v>
      </c>
      <c r="M1321" s="95">
        <v>0</v>
      </c>
      <c r="N1321" s="95">
        <v>0</v>
      </c>
      <c r="O1321" s="95">
        <v>0</v>
      </c>
      <c r="P1321" s="95">
        <v>0</v>
      </c>
      <c r="Q1321" s="91">
        <v>0</v>
      </c>
      <c r="R1321" s="91">
        <v>0</v>
      </c>
      <c r="S1321" s="91">
        <v>0</v>
      </c>
      <c r="T1321" s="95">
        <v>0</v>
      </c>
      <c r="U1321" s="95">
        <v>20078.12</v>
      </c>
      <c r="V1321" s="95">
        <v>21333</v>
      </c>
      <c r="W1321" s="95">
        <v>1145.97</v>
      </c>
      <c r="X1321" s="95">
        <v>0</v>
      </c>
      <c r="Y1321" s="95">
        <v>14575.32</v>
      </c>
      <c r="Z1321" s="95">
        <v>0</v>
      </c>
      <c r="AA1321" s="95">
        <v>0</v>
      </c>
      <c r="AB1321" s="95">
        <v>0</v>
      </c>
      <c r="AC1321" s="327">
        <v>0</v>
      </c>
      <c r="AD1321" s="95">
        <v>0</v>
      </c>
      <c r="AE1321" s="95">
        <v>0</v>
      </c>
      <c r="AF1321" s="95">
        <v>0</v>
      </c>
      <c r="AG1321" s="95">
        <v>0</v>
      </c>
      <c r="AH1321" s="95">
        <v>0</v>
      </c>
      <c r="AI1321" s="95">
        <v>0</v>
      </c>
      <c r="AJ1321" s="95">
        <v>984376.16</v>
      </c>
      <c r="AK1321" s="95">
        <v>2251.7600000000002</v>
      </c>
      <c r="AL1321" s="95">
        <v>220112.39</v>
      </c>
      <c r="AM1321" s="91">
        <v>0</v>
      </c>
      <c r="AN1321" s="95">
        <v>307176.08</v>
      </c>
      <c r="AO1321" s="95">
        <v>0</v>
      </c>
      <c r="AP1321" s="95">
        <v>0</v>
      </c>
      <c r="AQ1321" s="95">
        <v>0</v>
      </c>
      <c r="AR1321" s="95">
        <v>0</v>
      </c>
      <c r="AS1321" s="95">
        <v>1041508.5700000001</v>
      </c>
      <c r="AT1321" s="95">
        <v>6637781.5999999996</v>
      </c>
      <c r="AU1321" s="95">
        <v>6108241.3700000001</v>
      </c>
      <c r="AV1321" s="92">
        <v>45412</v>
      </c>
      <c r="AW1321" t="s">
        <v>3</v>
      </c>
      <c r="AX1321">
        <v>2024</v>
      </c>
      <c r="AY1321" t="s">
        <v>289</v>
      </c>
    </row>
    <row r="1322" spans="1:51" x14ac:dyDescent="0.25">
      <c r="A1322" s="93">
        <v>70</v>
      </c>
      <c r="B1322" s="94" t="s">
        <v>100</v>
      </c>
      <c r="C1322" s="95">
        <v>3656087.62</v>
      </c>
      <c r="D1322" s="95">
        <v>0</v>
      </c>
      <c r="E1322" s="95">
        <v>0</v>
      </c>
      <c r="F1322" s="95">
        <v>0</v>
      </c>
      <c r="G1322" s="95">
        <v>0</v>
      </c>
      <c r="H1322" s="91">
        <v>0</v>
      </c>
      <c r="I1322" s="91">
        <v>0</v>
      </c>
      <c r="J1322" s="95">
        <v>0</v>
      </c>
      <c r="K1322" s="95">
        <v>0</v>
      </c>
      <c r="L1322" s="91">
        <v>0</v>
      </c>
      <c r="M1322" s="95">
        <v>0</v>
      </c>
      <c r="N1322" s="95">
        <v>0</v>
      </c>
      <c r="O1322" s="95">
        <v>0</v>
      </c>
      <c r="P1322" s="95">
        <v>3656087.62</v>
      </c>
      <c r="Q1322" s="91">
        <v>0</v>
      </c>
      <c r="R1322" s="91">
        <v>0</v>
      </c>
      <c r="S1322" s="91">
        <v>0</v>
      </c>
      <c r="T1322" s="95">
        <v>3656087.62</v>
      </c>
      <c r="U1322" s="95">
        <v>0</v>
      </c>
      <c r="V1322" s="95">
        <v>0</v>
      </c>
      <c r="W1322" s="95">
        <v>0</v>
      </c>
      <c r="X1322" s="95">
        <v>0</v>
      </c>
      <c r="Y1322" s="95">
        <v>0</v>
      </c>
      <c r="Z1322" s="95">
        <v>0</v>
      </c>
      <c r="AA1322" s="95">
        <v>0</v>
      </c>
      <c r="AB1322" s="95">
        <v>0</v>
      </c>
      <c r="AC1322" s="327">
        <v>0</v>
      </c>
      <c r="AD1322" s="95">
        <v>0</v>
      </c>
      <c r="AE1322" s="95">
        <v>0</v>
      </c>
      <c r="AF1322" s="95">
        <v>0</v>
      </c>
      <c r="AG1322" s="95">
        <v>0</v>
      </c>
      <c r="AH1322" s="95">
        <v>0</v>
      </c>
      <c r="AI1322" s="95">
        <v>0</v>
      </c>
      <c r="AJ1322" s="95">
        <v>0</v>
      </c>
      <c r="AK1322" s="95">
        <v>0</v>
      </c>
      <c r="AL1322" s="95">
        <v>0</v>
      </c>
      <c r="AM1322" s="91">
        <v>0</v>
      </c>
      <c r="AN1322" s="95">
        <v>0</v>
      </c>
      <c r="AO1322" s="95">
        <v>0</v>
      </c>
      <c r="AP1322" s="95">
        <v>0</v>
      </c>
      <c r="AQ1322" s="95">
        <v>0</v>
      </c>
      <c r="AR1322" s="95">
        <v>0</v>
      </c>
      <c r="AS1322" s="95">
        <v>0</v>
      </c>
      <c r="AT1322" s="95">
        <v>0</v>
      </c>
      <c r="AU1322" s="95">
        <v>0</v>
      </c>
      <c r="AV1322" s="92">
        <v>45412</v>
      </c>
      <c r="AW1322" t="s">
        <v>3</v>
      </c>
      <c r="AX1322">
        <v>2024</v>
      </c>
      <c r="AY1322" t="s">
        <v>181</v>
      </c>
    </row>
    <row r="1323" spans="1:51" x14ac:dyDescent="0.25">
      <c r="A1323" s="93">
        <v>119</v>
      </c>
      <c r="B1323" s="94" t="s">
        <v>101</v>
      </c>
      <c r="C1323" s="95">
        <v>0</v>
      </c>
      <c r="D1323" s="95">
        <v>0</v>
      </c>
      <c r="E1323" s="95">
        <v>0</v>
      </c>
      <c r="F1323" s="95">
        <v>0</v>
      </c>
      <c r="G1323" s="95">
        <v>0</v>
      </c>
      <c r="H1323" s="91">
        <v>0</v>
      </c>
      <c r="I1323" s="91">
        <v>0</v>
      </c>
      <c r="J1323" s="95">
        <v>0</v>
      </c>
      <c r="K1323" s="95">
        <v>0</v>
      </c>
      <c r="L1323" s="91">
        <v>0</v>
      </c>
      <c r="M1323" s="95">
        <v>0</v>
      </c>
      <c r="N1323" s="95">
        <v>0</v>
      </c>
      <c r="O1323" s="95">
        <v>0</v>
      </c>
      <c r="P1323" s="95">
        <v>0</v>
      </c>
      <c r="Q1323" s="91">
        <v>0</v>
      </c>
      <c r="R1323" s="91">
        <v>0</v>
      </c>
      <c r="S1323" s="91">
        <v>0</v>
      </c>
      <c r="T1323" s="95">
        <v>0</v>
      </c>
      <c r="U1323" s="95">
        <v>0</v>
      </c>
      <c r="V1323" s="95">
        <v>0</v>
      </c>
      <c r="W1323" s="95">
        <v>0</v>
      </c>
      <c r="X1323" s="95">
        <v>0</v>
      </c>
      <c r="Y1323" s="95">
        <v>0</v>
      </c>
      <c r="Z1323" s="95">
        <v>0</v>
      </c>
      <c r="AA1323" s="95">
        <v>0</v>
      </c>
      <c r="AB1323" s="95">
        <v>0</v>
      </c>
      <c r="AC1323" s="327">
        <v>0</v>
      </c>
      <c r="AD1323" s="95">
        <v>0</v>
      </c>
      <c r="AE1323" s="95">
        <v>0</v>
      </c>
      <c r="AF1323" s="95">
        <v>0</v>
      </c>
      <c r="AG1323" s="95">
        <v>0</v>
      </c>
      <c r="AH1323" s="95">
        <v>0</v>
      </c>
      <c r="AI1323" s="95">
        <v>0</v>
      </c>
      <c r="AJ1323" s="95">
        <v>0</v>
      </c>
      <c r="AK1323" s="95">
        <v>0</v>
      </c>
      <c r="AL1323" s="95">
        <v>0</v>
      </c>
      <c r="AM1323" s="91">
        <v>0</v>
      </c>
      <c r="AN1323" s="95">
        <v>0</v>
      </c>
      <c r="AO1323" s="95">
        <v>0</v>
      </c>
      <c r="AP1323" s="95">
        <v>0</v>
      </c>
      <c r="AQ1323" s="95">
        <v>0</v>
      </c>
      <c r="AR1323" s="95">
        <v>0</v>
      </c>
      <c r="AS1323" s="95">
        <v>0</v>
      </c>
      <c r="AT1323" s="95">
        <v>0</v>
      </c>
      <c r="AU1323" s="95">
        <v>0</v>
      </c>
      <c r="AV1323" s="92">
        <v>45412</v>
      </c>
      <c r="AW1323" t="s">
        <v>3</v>
      </c>
      <c r="AX1323">
        <v>2024</v>
      </c>
      <c r="AY1323" t="s">
        <v>189</v>
      </c>
    </row>
    <row r="1324" spans="1:51" x14ac:dyDescent="0.25">
      <c r="A1324" s="93">
        <v>108</v>
      </c>
      <c r="B1324" s="94" t="s">
        <v>102</v>
      </c>
      <c r="C1324" s="95">
        <v>2179664.69</v>
      </c>
      <c r="D1324" s="95">
        <v>3633</v>
      </c>
      <c r="E1324" s="95">
        <v>0</v>
      </c>
      <c r="F1324" s="95">
        <v>0</v>
      </c>
      <c r="G1324" s="95">
        <v>21516.78</v>
      </c>
      <c r="H1324" s="91">
        <v>0</v>
      </c>
      <c r="I1324" s="91">
        <v>0</v>
      </c>
      <c r="J1324" s="95">
        <v>540</v>
      </c>
      <c r="K1324" s="95">
        <v>5898.45</v>
      </c>
      <c r="L1324" s="91">
        <v>0</v>
      </c>
      <c r="M1324" s="95">
        <v>957366.72</v>
      </c>
      <c r="N1324" s="95">
        <v>5057.12</v>
      </c>
      <c r="O1324" s="95">
        <v>962423.84</v>
      </c>
      <c r="P1324" s="95">
        <v>11039.98</v>
      </c>
      <c r="Q1324" s="91">
        <v>0</v>
      </c>
      <c r="R1324" s="91">
        <v>0</v>
      </c>
      <c r="S1324" s="91">
        <v>0</v>
      </c>
      <c r="T1324" s="95">
        <v>1005052.0499999999</v>
      </c>
      <c r="U1324" s="95">
        <v>5785.6</v>
      </c>
      <c r="V1324" s="95">
        <v>0</v>
      </c>
      <c r="W1324" s="95">
        <v>0</v>
      </c>
      <c r="X1324" s="95">
        <v>177938.4</v>
      </c>
      <c r="Y1324" s="95">
        <v>0</v>
      </c>
      <c r="Z1324" s="95">
        <v>0</v>
      </c>
      <c r="AA1324" s="95">
        <v>51155.79</v>
      </c>
      <c r="AB1324" s="95">
        <v>0</v>
      </c>
      <c r="AC1324" s="327">
        <v>377178.27</v>
      </c>
      <c r="AD1324" s="95">
        <v>341015.43</v>
      </c>
      <c r="AE1324" s="95">
        <v>131395.59</v>
      </c>
      <c r="AF1324" s="95">
        <v>0</v>
      </c>
      <c r="AG1324" s="95">
        <v>0</v>
      </c>
      <c r="AH1324" s="95">
        <v>0</v>
      </c>
      <c r="AI1324" s="95">
        <v>0</v>
      </c>
      <c r="AJ1324" s="95">
        <v>0</v>
      </c>
      <c r="AK1324" s="95">
        <v>0</v>
      </c>
      <c r="AL1324" s="95">
        <v>750</v>
      </c>
      <c r="AM1324" s="91">
        <v>0</v>
      </c>
      <c r="AN1324" s="95">
        <v>16973.559999999998</v>
      </c>
      <c r="AO1324" s="95">
        <v>0</v>
      </c>
      <c r="AP1324" s="95">
        <v>0</v>
      </c>
      <c r="AQ1324" s="95">
        <v>0</v>
      </c>
      <c r="AR1324" s="95">
        <v>0</v>
      </c>
      <c r="AS1324" s="95">
        <v>1084469.08</v>
      </c>
      <c r="AT1324" s="95">
        <v>90143.56</v>
      </c>
      <c r="AU1324" s="95">
        <v>72420</v>
      </c>
      <c r="AV1324" s="92">
        <v>45412</v>
      </c>
      <c r="AW1324" t="s">
        <v>3</v>
      </c>
      <c r="AX1324">
        <v>2024</v>
      </c>
      <c r="AY1324" t="s">
        <v>183</v>
      </c>
    </row>
    <row r="1325" spans="1:51" x14ac:dyDescent="0.25">
      <c r="A1325" s="93">
        <v>93</v>
      </c>
      <c r="B1325" s="94" t="s">
        <v>103</v>
      </c>
      <c r="C1325" s="95">
        <v>27641446.200000003</v>
      </c>
      <c r="D1325" s="95">
        <v>0</v>
      </c>
      <c r="E1325" s="95">
        <v>0</v>
      </c>
      <c r="F1325" s="95">
        <v>0</v>
      </c>
      <c r="G1325" s="95">
        <v>0</v>
      </c>
      <c r="H1325" s="91">
        <v>0</v>
      </c>
      <c r="I1325" s="91">
        <v>0</v>
      </c>
      <c r="J1325" s="95">
        <v>7248.25</v>
      </c>
      <c r="K1325" s="95">
        <v>0</v>
      </c>
      <c r="L1325" s="91">
        <v>0</v>
      </c>
      <c r="M1325" s="95">
        <v>4</v>
      </c>
      <c r="N1325" s="95">
        <v>0</v>
      </c>
      <c r="O1325" s="95">
        <v>4</v>
      </c>
      <c r="P1325" s="95">
        <v>1259.98</v>
      </c>
      <c r="Q1325" s="91">
        <v>0</v>
      </c>
      <c r="R1325" s="91">
        <v>0</v>
      </c>
      <c r="S1325" s="91">
        <v>0</v>
      </c>
      <c r="T1325" s="95">
        <v>8512.23</v>
      </c>
      <c r="U1325" s="95">
        <v>36570.339999999997</v>
      </c>
      <c r="V1325" s="95">
        <v>25975.38</v>
      </c>
      <c r="W1325" s="95">
        <v>0</v>
      </c>
      <c r="X1325" s="95">
        <v>0</v>
      </c>
      <c r="Y1325" s="95">
        <v>1913365.98</v>
      </c>
      <c r="Z1325" s="95">
        <v>0</v>
      </c>
      <c r="AA1325" s="95">
        <v>634420</v>
      </c>
      <c r="AB1325" s="95">
        <v>0</v>
      </c>
      <c r="AC1325" s="327">
        <v>0</v>
      </c>
      <c r="AD1325" s="95">
        <v>2679642.0499999998</v>
      </c>
      <c r="AE1325" s="95">
        <v>17699.28</v>
      </c>
      <c r="AF1325" s="95">
        <v>0</v>
      </c>
      <c r="AG1325" s="95">
        <v>0</v>
      </c>
      <c r="AH1325" s="95">
        <v>0</v>
      </c>
      <c r="AI1325" s="95">
        <v>0</v>
      </c>
      <c r="AJ1325" s="95">
        <v>0</v>
      </c>
      <c r="AK1325" s="95">
        <v>181904.86</v>
      </c>
      <c r="AL1325" s="95">
        <v>916802.51</v>
      </c>
      <c r="AM1325" s="91">
        <v>0</v>
      </c>
      <c r="AN1325" s="95">
        <v>3301063.45</v>
      </c>
      <c r="AO1325" s="95">
        <v>0</v>
      </c>
      <c r="AP1325" s="95">
        <v>3400</v>
      </c>
      <c r="AQ1325" s="95">
        <v>0</v>
      </c>
      <c r="AR1325" s="95">
        <v>0</v>
      </c>
      <c r="AS1325" s="95">
        <v>5307673.03</v>
      </c>
      <c r="AT1325" s="95">
        <v>22325260.940000001</v>
      </c>
      <c r="AU1325" s="95">
        <v>17922090.120000001</v>
      </c>
      <c r="AV1325" s="92">
        <v>45412</v>
      </c>
      <c r="AW1325" t="s">
        <v>3</v>
      </c>
      <c r="AX1325">
        <v>2024</v>
      </c>
      <c r="AY1325" t="s">
        <v>175</v>
      </c>
    </row>
    <row r="1326" spans="1:51" x14ac:dyDescent="0.25">
      <c r="A1326" s="93">
        <v>32</v>
      </c>
      <c r="B1326" s="94" t="s">
        <v>104</v>
      </c>
      <c r="C1326" s="95">
        <v>0</v>
      </c>
      <c r="D1326" s="95">
        <v>0</v>
      </c>
      <c r="E1326" s="95">
        <v>0</v>
      </c>
      <c r="F1326" s="95">
        <v>0</v>
      </c>
      <c r="G1326" s="95">
        <v>0</v>
      </c>
      <c r="H1326" s="91">
        <v>0</v>
      </c>
      <c r="I1326" s="91">
        <v>0</v>
      </c>
      <c r="J1326" s="95">
        <v>0</v>
      </c>
      <c r="K1326" s="95">
        <v>0</v>
      </c>
      <c r="L1326" s="91">
        <v>0</v>
      </c>
      <c r="M1326" s="95">
        <v>0</v>
      </c>
      <c r="N1326" s="95">
        <v>0</v>
      </c>
      <c r="O1326" s="95">
        <v>0</v>
      </c>
      <c r="P1326" s="95">
        <v>0</v>
      </c>
      <c r="Q1326" s="91">
        <v>0</v>
      </c>
      <c r="R1326" s="91">
        <v>0</v>
      </c>
      <c r="S1326" s="91">
        <v>0</v>
      </c>
      <c r="T1326" s="95">
        <v>0</v>
      </c>
      <c r="U1326" s="95">
        <v>0</v>
      </c>
      <c r="V1326" s="95">
        <v>0</v>
      </c>
      <c r="W1326" s="95">
        <v>0</v>
      </c>
      <c r="X1326" s="95">
        <v>0</v>
      </c>
      <c r="Y1326" s="95">
        <v>0</v>
      </c>
      <c r="Z1326" s="95">
        <v>0</v>
      </c>
      <c r="AA1326" s="95">
        <v>0</v>
      </c>
      <c r="AB1326" s="95">
        <v>0</v>
      </c>
      <c r="AC1326" s="327">
        <v>0</v>
      </c>
      <c r="AD1326" s="95">
        <v>0</v>
      </c>
      <c r="AE1326" s="95">
        <v>0</v>
      </c>
      <c r="AF1326" s="95">
        <v>0</v>
      </c>
      <c r="AG1326" s="95">
        <v>0</v>
      </c>
      <c r="AH1326" s="95">
        <v>0</v>
      </c>
      <c r="AI1326" s="95">
        <v>0</v>
      </c>
      <c r="AJ1326" s="95">
        <v>0</v>
      </c>
      <c r="AK1326" s="95">
        <v>0</v>
      </c>
      <c r="AL1326" s="95">
        <v>0</v>
      </c>
      <c r="AM1326" s="91">
        <v>0</v>
      </c>
      <c r="AN1326" s="95">
        <v>0</v>
      </c>
      <c r="AO1326" s="95">
        <v>0</v>
      </c>
      <c r="AP1326" s="95">
        <v>0</v>
      </c>
      <c r="AQ1326" s="95">
        <v>0</v>
      </c>
      <c r="AR1326" s="95">
        <v>0</v>
      </c>
      <c r="AS1326" s="95">
        <v>0</v>
      </c>
      <c r="AT1326" s="95">
        <v>0</v>
      </c>
      <c r="AU1326" s="95">
        <v>0</v>
      </c>
      <c r="AV1326" s="92">
        <v>45443</v>
      </c>
      <c r="AW1326" t="s">
        <v>4</v>
      </c>
      <c r="AX1326">
        <v>2024</v>
      </c>
      <c r="AY1326" t="s">
        <v>287</v>
      </c>
    </row>
    <row r="1327" spans="1:51" x14ac:dyDescent="0.25">
      <c r="A1327" s="93">
        <v>107</v>
      </c>
      <c r="B1327" s="94" t="s">
        <v>60</v>
      </c>
      <c r="C1327" s="95">
        <v>307853657.45999998</v>
      </c>
      <c r="D1327" s="95">
        <v>25049.88</v>
      </c>
      <c r="E1327" s="95">
        <v>0</v>
      </c>
      <c r="F1327" s="95">
        <v>0</v>
      </c>
      <c r="G1327" s="95">
        <v>330318.65000000002</v>
      </c>
      <c r="H1327" s="91">
        <v>0</v>
      </c>
      <c r="I1327" s="91">
        <v>0</v>
      </c>
      <c r="J1327" s="95">
        <v>1175432.23</v>
      </c>
      <c r="K1327" s="95">
        <v>770982.11</v>
      </c>
      <c r="L1327" s="91">
        <v>0</v>
      </c>
      <c r="M1327" s="95">
        <v>8331205.5</v>
      </c>
      <c r="N1327" s="95">
        <v>199936506.51999998</v>
      </c>
      <c r="O1327" s="95">
        <v>208267712.01999998</v>
      </c>
      <c r="P1327" s="95">
        <v>1373164.48</v>
      </c>
      <c r="Q1327" s="91">
        <v>0</v>
      </c>
      <c r="R1327" s="91">
        <v>0</v>
      </c>
      <c r="S1327" s="91">
        <v>0</v>
      </c>
      <c r="T1327" s="95">
        <v>211942659.36999997</v>
      </c>
      <c r="U1327" s="95">
        <v>216899.57</v>
      </c>
      <c r="V1327" s="95">
        <v>82792.14</v>
      </c>
      <c r="W1327" s="95">
        <v>0</v>
      </c>
      <c r="X1327" s="95">
        <v>1176859.82</v>
      </c>
      <c r="Y1327" s="95">
        <v>3467269.51</v>
      </c>
      <c r="Z1327" s="95">
        <v>0</v>
      </c>
      <c r="AA1327" s="95">
        <v>1231176.46</v>
      </c>
      <c r="AB1327" s="95">
        <v>0</v>
      </c>
      <c r="AC1327" s="327">
        <v>9047996.1500000004</v>
      </c>
      <c r="AD1327" s="95">
        <v>733100.79</v>
      </c>
      <c r="AE1327" s="95">
        <v>57408.28</v>
      </c>
      <c r="AF1327" s="95">
        <v>0</v>
      </c>
      <c r="AG1327" s="95">
        <v>0</v>
      </c>
      <c r="AH1327" s="95">
        <v>0</v>
      </c>
      <c r="AI1327" s="95">
        <v>0</v>
      </c>
      <c r="AJ1327" s="95">
        <v>42461676</v>
      </c>
      <c r="AK1327" s="95">
        <v>3133794.45</v>
      </c>
      <c r="AL1327" s="95">
        <v>1628843.91</v>
      </c>
      <c r="AM1327" s="91">
        <v>0</v>
      </c>
      <c r="AN1327" s="95">
        <v>5508980.04</v>
      </c>
      <c r="AO1327" s="95">
        <v>0</v>
      </c>
      <c r="AP1327" s="95">
        <v>0</v>
      </c>
      <c r="AQ1327" s="95">
        <v>0</v>
      </c>
      <c r="AR1327" s="95">
        <v>0</v>
      </c>
      <c r="AS1327" s="95">
        <v>58475178.719999999</v>
      </c>
      <c r="AT1327" s="95">
        <v>37435819.369999997</v>
      </c>
      <c r="AU1327" s="95">
        <v>27164200.969999999</v>
      </c>
      <c r="AV1327" s="92">
        <v>45443</v>
      </c>
      <c r="AW1327" t="s">
        <v>4</v>
      </c>
      <c r="AX1327">
        <v>2024</v>
      </c>
      <c r="AY1327" t="s">
        <v>160</v>
      </c>
    </row>
    <row r="1328" spans="1:51" x14ac:dyDescent="0.25">
      <c r="A1328" s="93">
        <v>66</v>
      </c>
      <c r="B1328" s="94" t="s">
        <v>61</v>
      </c>
      <c r="C1328" s="95">
        <v>17837727.66</v>
      </c>
      <c r="D1328" s="95">
        <v>0</v>
      </c>
      <c r="E1328" s="95">
        <v>0</v>
      </c>
      <c r="F1328" s="95">
        <v>0</v>
      </c>
      <c r="G1328" s="95">
        <v>0</v>
      </c>
      <c r="H1328" s="91">
        <v>0</v>
      </c>
      <c r="I1328" s="91">
        <v>0</v>
      </c>
      <c r="J1328" s="95">
        <v>0</v>
      </c>
      <c r="K1328" s="95">
        <v>1073736.8799999999</v>
      </c>
      <c r="L1328" s="91">
        <v>0</v>
      </c>
      <c r="M1328" s="95">
        <v>0</v>
      </c>
      <c r="N1328" s="95">
        <v>0</v>
      </c>
      <c r="O1328" s="95">
        <v>0</v>
      </c>
      <c r="P1328" s="95">
        <v>0</v>
      </c>
      <c r="Q1328" s="91">
        <v>0</v>
      </c>
      <c r="R1328" s="91">
        <v>0</v>
      </c>
      <c r="S1328" s="91">
        <v>0</v>
      </c>
      <c r="T1328" s="95">
        <v>1073736.8799999999</v>
      </c>
      <c r="U1328" s="95">
        <v>400140.23</v>
      </c>
      <c r="V1328" s="95">
        <v>7875866.4000000004</v>
      </c>
      <c r="W1328" s="95">
        <v>0</v>
      </c>
      <c r="X1328" s="95">
        <v>6270940.8399999999</v>
      </c>
      <c r="Y1328" s="95">
        <v>0</v>
      </c>
      <c r="Z1328" s="95">
        <v>0</v>
      </c>
      <c r="AA1328" s="95">
        <v>0</v>
      </c>
      <c r="AB1328" s="95">
        <v>0</v>
      </c>
      <c r="AC1328" s="327">
        <v>0</v>
      </c>
      <c r="AD1328" s="95">
        <v>0</v>
      </c>
      <c r="AE1328" s="95">
        <v>0</v>
      </c>
      <c r="AF1328" s="95">
        <v>0</v>
      </c>
      <c r="AG1328" s="95">
        <v>0</v>
      </c>
      <c r="AH1328" s="95">
        <v>0</v>
      </c>
      <c r="AI1328" s="95">
        <v>0</v>
      </c>
      <c r="AJ1328" s="95">
        <v>0</v>
      </c>
      <c r="AK1328" s="95">
        <v>0</v>
      </c>
      <c r="AL1328" s="95">
        <v>0</v>
      </c>
      <c r="AM1328" s="91">
        <v>0</v>
      </c>
      <c r="AN1328" s="95">
        <v>1023879.34</v>
      </c>
      <c r="AO1328" s="95">
        <v>1193163.97</v>
      </c>
      <c r="AP1328" s="95">
        <v>0</v>
      </c>
      <c r="AQ1328" s="95">
        <v>0</v>
      </c>
      <c r="AR1328" s="95">
        <v>0</v>
      </c>
      <c r="AS1328" s="95">
        <v>14546947.470000001</v>
      </c>
      <c r="AT1328" s="95">
        <v>2217043.31</v>
      </c>
      <c r="AU1328" s="95">
        <v>0</v>
      </c>
      <c r="AV1328" s="92">
        <v>45443</v>
      </c>
      <c r="AW1328" t="s">
        <v>4</v>
      </c>
      <c r="AX1328">
        <v>2024</v>
      </c>
      <c r="AY1328" t="s">
        <v>178</v>
      </c>
    </row>
    <row r="1329" spans="1:51" x14ac:dyDescent="0.25">
      <c r="A1329" s="93">
        <v>44</v>
      </c>
      <c r="B1329" s="94" t="s">
        <v>62</v>
      </c>
      <c r="C1329" s="95">
        <v>44205090.880000003</v>
      </c>
      <c r="D1329" s="95">
        <v>17429.11</v>
      </c>
      <c r="E1329" s="95">
        <v>0</v>
      </c>
      <c r="F1329" s="95">
        <v>0</v>
      </c>
      <c r="G1329" s="95">
        <v>489057.38</v>
      </c>
      <c r="H1329" s="91">
        <v>0</v>
      </c>
      <c r="I1329" s="91">
        <v>0</v>
      </c>
      <c r="J1329" s="95">
        <v>164014.89000000001</v>
      </c>
      <c r="K1329" s="95">
        <v>2906870.55</v>
      </c>
      <c r="L1329" s="91">
        <v>0</v>
      </c>
      <c r="M1329" s="95">
        <v>3446624.78</v>
      </c>
      <c r="N1329" s="95">
        <v>20164952.059999999</v>
      </c>
      <c r="O1329" s="95">
        <v>23611576.84</v>
      </c>
      <c r="P1329" s="95">
        <v>1056997.1399999999</v>
      </c>
      <c r="Q1329" s="91">
        <v>0</v>
      </c>
      <c r="R1329" s="91">
        <v>0</v>
      </c>
      <c r="S1329" s="91">
        <v>0</v>
      </c>
      <c r="T1329" s="95">
        <v>28245945.91</v>
      </c>
      <c r="U1329" s="95">
        <v>671723.23</v>
      </c>
      <c r="V1329" s="95">
        <v>447585.35</v>
      </c>
      <c r="W1329" s="95">
        <v>135983.09</v>
      </c>
      <c r="X1329" s="95">
        <v>0</v>
      </c>
      <c r="Y1329" s="95">
        <v>2390284.94</v>
      </c>
      <c r="Z1329" s="95">
        <v>0</v>
      </c>
      <c r="AA1329" s="95">
        <v>944.42</v>
      </c>
      <c r="AB1329" s="95">
        <v>0</v>
      </c>
      <c r="AC1329" s="327">
        <v>933299</v>
      </c>
      <c r="AD1329" s="95">
        <v>1156217.51</v>
      </c>
      <c r="AE1329" s="95">
        <v>9064.24</v>
      </c>
      <c r="AF1329" s="95">
        <v>0</v>
      </c>
      <c r="AG1329" s="95">
        <v>0</v>
      </c>
      <c r="AH1329" s="95">
        <v>0</v>
      </c>
      <c r="AI1329" s="95">
        <v>0</v>
      </c>
      <c r="AJ1329" s="95">
        <v>39618.120000000003</v>
      </c>
      <c r="AK1329" s="95">
        <v>3646503.68</v>
      </c>
      <c r="AL1329" s="95">
        <v>106388.65</v>
      </c>
      <c r="AM1329" s="91">
        <v>0</v>
      </c>
      <c r="AN1329" s="95">
        <v>874525.74</v>
      </c>
      <c r="AO1329" s="95">
        <v>0</v>
      </c>
      <c r="AP1329" s="95">
        <v>176200</v>
      </c>
      <c r="AQ1329" s="95">
        <v>0</v>
      </c>
      <c r="AR1329" s="95">
        <v>0</v>
      </c>
      <c r="AS1329" s="95">
        <v>5784719.9000000004</v>
      </c>
      <c r="AT1329" s="95">
        <v>10174425.07</v>
      </c>
      <c r="AU1329" s="95">
        <v>5370807</v>
      </c>
      <c r="AV1329" s="92">
        <v>45443</v>
      </c>
      <c r="AW1329" t="s">
        <v>4</v>
      </c>
      <c r="AX1329">
        <v>2024</v>
      </c>
      <c r="AY1329" t="s">
        <v>167</v>
      </c>
    </row>
    <row r="1330" spans="1:51" x14ac:dyDescent="0.25">
      <c r="A1330" s="93">
        <v>113</v>
      </c>
      <c r="B1330" s="94" t="s">
        <v>63</v>
      </c>
      <c r="C1330" s="95">
        <v>29382246.34</v>
      </c>
      <c r="D1330" s="95">
        <v>0</v>
      </c>
      <c r="E1330" s="95">
        <v>0</v>
      </c>
      <c r="F1330" s="95">
        <v>0</v>
      </c>
      <c r="G1330" s="95">
        <v>151392.05000000002</v>
      </c>
      <c r="H1330" s="91">
        <v>0</v>
      </c>
      <c r="I1330" s="91">
        <v>0</v>
      </c>
      <c r="J1330" s="95">
        <v>122194.66</v>
      </c>
      <c r="K1330" s="95">
        <v>93490.94</v>
      </c>
      <c r="L1330" s="91">
        <v>0</v>
      </c>
      <c r="M1330" s="95">
        <v>6874624.1399999997</v>
      </c>
      <c r="N1330" s="95">
        <v>16253270.73</v>
      </c>
      <c r="O1330" s="95">
        <v>23127894.870000001</v>
      </c>
      <c r="P1330" s="95">
        <v>322685.18</v>
      </c>
      <c r="Q1330" s="91">
        <v>0</v>
      </c>
      <c r="R1330" s="91">
        <v>0</v>
      </c>
      <c r="S1330" s="91">
        <v>0</v>
      </c>
      <c r="T1330" s="95">
        <v>23817657.699999999</v>
      </c>
      <c r="U1330" s="95">
        <v>22503.3</v>
      </c>
      <c r="V1330" s="95">
        <v>9132.5</v>
      </c>
      <c r="W1330" s="95">
        <v>0</v>
      </c>
      <c r="X1330" s="95">
        <v>91275</v>
      </c>
      <c r="Y1330" s="95">
        <v>0</v>
      </c>
      <c r="Z1330" s="95">
        <v>0</v>
      </c>
      <c r="AA1330" s="95">
        <v>1064828.6299999999</v>
      </c>
      <c r="AB1330" s="95">
        <v>0</v>
      </c>
      <c r="AC1330" s="327">
        <v>1461569.38</v>
      </c>
      <c r="AD1330" s="95">
        <v>0</v>
      </c>
      <c r="AE1330" s="95">
        <v>4880.8500000000004</v>
      </c>
      <c r="AF1330" s="95">
        <v>0</v>
      </c>
      <c r="AG1330" s="95">
        <v>0</v>
      </c>
      <c r="AH1330" s="95">
        <v>0</v>
      </c>
      <c r="AI1330" s="95">
        <v>0</v>
      </c>
      <c r="AJ1330" s="95">
        <v>0</v>
      </c>
      <c r="AK1330" s="95">
        <v>1216176.3899999999</v>
      </c>
      <c r="AL1330" s="95">
        <v>25272.18</v>
      </c>
      <c r="AM1330" s="91">
        <v>0</v>
      </c>
      <c r="AN1330" s="95">
        <v>161436.9</v>
      </c>
      <c r="AO1330" s="95">
        <v>0</v>
      </c>
      <c r="AP1330" s="95">
        <v>39457.910000000003</v>
      </c>
      <c r="AQ1330" s="95">
        <v>0</v>
      </c>
      <c r="AR1330" s="95">
        <v>0</v>
      </c>
      <c r="AS1330" s="95">
        <v>2654189.6599999997</v>
      </c>
      <c r="AT1330" s="95">
        <v>2910398.98</v>
      </c>
      <c r="AU1330" s="95">
        <v>1468055.6</v>
      </c>
      <c r="AV1330" s="92">
        <v>45443</v>
      </c>
      <c r="AW1330" t="s">
        <v>4</v>
      </c>
      <c r="AX1330">
        <v>2024</v>
      </c>
      <c r="AY1330" t="s">
        <v>171</v>
      </c>
    </row>
    <row r="1331" spans="1:51" x14ac:dyDescent="0.25">
      <c r="A1331" s="93">
        <v>98</v>
      </c>
      <c r="B1331" s="94" t="s">
        <v>64</v>
      </c>
      <c r="C1331" s="95">
        <v>121272628.67</v>
      </c>
      <c r="D1331" s="95">
        <v>97719.78</v>
      </c>
      <c r="E1331" s="95">
        <v>0</v>
      </c>
      <c r="F1331" s="95">
        <v>0</v>
      </c>
      <c r="G1331" s="95">
        <v>250945.87</v>
      </c>
      <c r="H1331" s="91">
        <v>0</v>
      </c>
      <c r="I1331" s="91">
        <v>0</v>
      </c>
      <c r="J1331" s="95">
        <v>1729300.68</v>
      </c>
      <c r="K1331" s="95">
        <v>274601.57</v>
      </c>
      <c r="L1331" s="91">
        <v>0</v>
      </c>
      <c r="M1331" s="95">
        <v>18377061.989999998</v>
      </c>
      <c r="N1331" s="95">
        <v>4661620.2699999996</v>
      </c>
      <c r="O1331" s="95">
        <v>23038682.259999998</v>
      </c>
      <c r="P1331" s="95">
        <v>499591.41</v>
      </c>
      <c r="Q1331" s="91">
        <v>0</v>
      </c>
      <c r="R1331" s="91">
        <v>0</v>
      </c>
      <c r="S1331" s="91">
        <v>0</v>
      </c>
      <c r="T1331" s="95">
        <v>25890841.569999997</v>
      </c>
      <c r="U1331" s="95">
        <v>78571.94</v>
      </c>
      <c r="V1331" s="95">
        <v>54539.95</v>
      </c>
      <c r="W1331" s="95">
        <v>0</v>
      </c>
      <c r="X1331" s="95">
        <v>38234030.25</v>
      </c>
      <c r="Y1331" s="95">
        <v>95166.8</v>
      </c>
      <c r="Z1331" s="95">
        <v>0</v>
      </c>
      <c r="AA1331" s="95">
        <v>562520.67000000004</v>
      </c>
      <c r="AB1331" s="95">
        <v>0</v>
      </c>
      <c r="AC1331" s="327">
        <v>6254582.21</v>
      </c>
      <c r="AD1331" s="95">
        <v>89906.63</v>
      </c>
      <c r="AE1331" s="95">
        <v>360514.22</v>
      </c>
      <c r="AF1331" s="95">
        <v>0</v>
      </c>
      <c r="AG1331" s="95">
        <v>0</v>
      </c>
      <c r="AH1331" s="95">
        <v>0</v>
      </c>
      <c r="AI1331" s="95">
        <v>0</v>
      </c>
      <c r="AJ1331" s="95">
        <v>17330763.210000001</v>
      </c>
      <c r="AK1331" s="95">
        <v>1247361.3299999998</v>
      </c>
      <c r="AL1331" s="95">
        <v>880835.64999999991</v>
      </c>
      <c r="AM1331" s="91">
        <v>0</v>
      </c>
      <c r="AN1331" s="95">
        <v>3713459.93</v>
      </c>
      <c r="AO1331" s="95">
        <v>0</v>
      </c>
      <c r="AP1331" s="95">
        <v>186687.87</v>
      </c>
      <c r="AQ1331" s="95">
        <v>0</v>
      </c>
      <c r="AR1331" s="95">
        <v>0</v>
      </c>
      <c r="AS1331" s="95">
        <v>63060595.880000003</v>
      </c>
      <c r="AT1331" s="95">
        <v>32321191.220000003</v>
      </c>
      <c r="AU1331" s="95">
        <v>26292846.440000001</v>
      </c>
      <c r="AV1331" s="92">
        <v>45443</v>
      </c>
      <c r="AW1331" t="s">
        <v>4</v>
      </c>
      <c r="AX1331">
        <v>2024</v>
      </c>
      <c r="AY1331" t="s">
        <v>165</v>
      </c>
    </row>
    <row r="1332" spans="1:51" x14ac:dyDescent="0.25">
      <c r="A1332" s="93">
        <v>1</v>
      </c>
      <c r="B1332" s="94" t="s">
        <v>65</v>
      </c>
      <c r="C1332" s="95">
        <v>17419743.5</v>
      </c>
      <c r="D1332" s="95">
        <v>0</v>
      </c>
      <c r="E1332" s="95">
        <v>0</v>
      </c>
      <c r="F1332" s="95">
        <v>0</v>
      </c>
      <c r="G1332" s="95">
        <v>-5.81</v>
      </c>
      <c r="H1332" s="91">
        <v>0</v>
      </c>
      <c r="I1332" s="91">
        <v>0</v>
      </c>
      <c r="J1332" s="95">
        <v>4292.38</v>
      </c>
      <c r="K1332" s="95">
        <v>-10.75</v>
      </c>
      <c r="L1332" s="91">
        <v>0</v>
      </c>
      <c r="M1332" s="95">
        <v>281746.03000000003</v>
      </c>
      <c r="N1332" s="95">
        <v>168576.89</v>
      </c>
      <c r="O1332" s="95">
        <v>450322.92000000004</v>
      </c>
      <c r="P1332" s="95">
        <v>5424.58</v>
      </c>
      <c r="Q1332" s="91">
        <v>0</v>
      </c>
      <c r="R1332" s="91">
        <v>0</v>
      </c>
      <c r="S1332" s="91">
        <v>0</v>
      </c>
      <c r="T1332" s="95">
        <v>460023.32000000007</v>
      </c>
      <c r="U1332" s="95">
        <v>1502466.43</v>
      </c>
      <c r="V1332" s="95">
        <v>3324.86</v>
      </c>
      <c r="W1332" s="95">
        <v>0</v>
      </c>
      <c r="X1332" s="95">
        <v>0</v>
      </c>
      <c r="Y1332" s="95">
        <v>0</v>
      </c>
      <c r="Z1332" s="95">
        <v>0</v>
      </c>
      <c r="AA1332" s="95">
        <v>13046.4</v>
      </c>
      <c r="AB1332" s="95">
        <v>0</v>
      </c>
      <c r="AC1332" s="327">
        <v>87050.72</v>
      </c>
      <c r="AD1332" s="95">
        <v>8462848.5199999996</v>
      </c>
      <c r="AE1332" s="95">
        <v>2180.4</v>
      </c>
      <c r="AF1332" s="95">
        <v>0</v>
      </c>
      <c r="AG1332" s="95">
        <v>0</v>
      </c>
      <c r="AH1332" s="95">
        <v>0</v>
      </c>
      <c r="AI1332" s="95">
        <v>0</v>
      </c>
      <c r="AJ1332" s="95">
        <v>18140</v>
      </c>
      <c r="AK1332" s="95">
        <v>162573.04</v>
      </c>
      <c r="AL1332" s="95">
        <v>162356.4</v>
      </c>
      <c r="AM1332" s="91">
        <v>0</v>
      </c>
      <c r="AN1332" s="95">
        <v>725123.79</v>
      </c>
      <c r="AO1332" s="95">
        <v>0</v>
      </c>
      <c r="AP1332" s="95">
        <v>11344.5</v>
      </c>
      <c r="AQ1332" s="95">
        <v>0</v>
      </c>
      <c r="AR1332" s="95">
        <v>0</v>
      </c>
      <c r="AS1332" s="95">
        <v>10089057.33</v>
      </c>
      <c r="AT1332" s="95">
        <v>6870662.8499999996</v>
      </c>
      <c r="AU1332" s="95">
        <v>5809265.1200000001</v>
      </c>
      <c r="AV1332" s="92">
        <v>45443</v>
      </c>
      <c r="AW1332" t="s">
        <v>4</v>
      </c>
      <c r="AX1332">
        <v>2024</v>
      </c>
      <c r="AY1332" t="s">
        <v>177</v>
      </c>
    </row>
    <row r="1333" spans="1:51" x14ac:dyDescent="0.25">
      <c r="A1333" s="93">
        <v>109</v>
      </c>
      <c r="B1333" s="94" t="s">
        <v>66</v>
      </c>
      <c r="C1333" s="95">
        <v>363931760.88999999</v>
      </c>
      <c r="D1333" s="95">
        <v>16700324.790000001</v>
      </c>
      <c r="E1333" s="95">
        <v>0</v>
      </c>
      <c r="F1333" s="95">
        <v>0</v>
      </c>
      <c r="G1333" s="95">
        <v>0</v>
      </c>
      <c r="H1333" s="91">
        <v>0</v>
      </c>
      <c r="I1333" s="91">
        <v>0</v>
      </c>
      <c r="J1333" s="95">
        <v>5462245.3799999999</v>
      </c>
      <c r="K1333" s="95">
        <v>4621352.3099999996</v>
      </c>
      <c r="L1333" s="91">
        <v>0</v>
      </c>
      <c r="M1333" s="95">
        <v>201422.11</v>
      </c>
      <c r="N1333" s="95">
        <v>187628412.68000001</v>
      </c>
      <c r="O1333" s="95">
        <v>187829834.79000002</v>
      </c>
      <c r="P1333" s="95">
        <v>19652787.579999998</v>
      </c>
      <c r="Q1333" s="91">
        <v>0</v>
      </c>
      <c r="R1333" s="91">
        <v>0</v>
      </c>
      <c r="S1333" s="91">
        <v>0</v>
      </c>
      <c r="T1333" s="95">
        <v>234266544.85000002</v>
      </c>
      <c r="U1333" s="95">
        <v>12930576.689999999</v>
      </c>
      <c r="V1333" s="95">
        <v>2940918.05</v>
      </c>
      <c r="W1333" s="95">
        <v>0</v>
      </c>
      <c r="X1333" s="95">
        <v>3122179.34</v>
      </c>
      <c r="Y1333" s="95">
        <v>585950.6</v>
      </c>
      <c r="Z1333" s="95">
        <v>0</v>
      </c>
      <c r="AA1333" s="95">
        <v>40216341.119999997</v>
      </c>
      <c r="AB1333" s="95">
        <v>4485.6499999999996</v>
      </c>
      <c r="AC1333" s="327">
        <v>36772388.370000005</v>
      </c>
      <c r="AD1333" s="95">
        <v>0</v>
      </c>
      <c r="AE1333" s="95">
        <v>145675.01</v>
      </c>
      <c r="AF1333" s="95">
        <v>0</v>
      </c>
      <c r="AG1333" s="95">
        <v>0</v>
      </c>
      <c r="AH1333" s="95">
        <v>0</v>
      </c>
      <c r="AI1333" s="95">
        <v>0</v>
      </c>
      <c r="AJ1333" s="95">
        <v>27228256.52</v>
      </c>
      <c r="AK1333" s="95">
        <v>2481076.56</v>
      </c>
      <c r="AL1333" s="95">
        <v>948479.99</v>
      </c>
      <c r="AM1333" s="91">
        <v>0</v>
      </c>
      <c r="AN1333" s="95">
        <v>2143991.54</v>
      </c>
      <c r="AO1333" s="95">
        <v>36765.5</v>
      </c>
      <c r="AP1333" s="95">
        <v>2500</v>
      </c>
      <c r="AQ1333" s="95">
        <v>0</v>
      </c>
      <c r="AR1333" s="95">
        <v>0</v>
      </c>
      <c r="AS1333" s="95">
        <v>123946771.34999999</v>
      </c>
      <c r="AT1333" s="95">
        <v>5718444.6899999995</v>
      </c>
      <c r="AU1333" s="95">
        <v>105631.1</v>
      </c>
      <c r="AV1333" s="92">
        <v>45443</v>
      </c>
      <c r="AW1333" t="s">
        <v>4</v>
      </c>
      <c r="AX1333">
        <v>2024</v>
      </c>
      <c r="AY1333" t="s">
        <v>157</v>
      </c>
    </row>
    <row r="1334" spans="1:51" x14ac:dyDescent="0.25">
      <c r="A1334" s="93">
        <v>25</v>
      </c>
      <c r="B1334" s="94" t="s">
        <v>67</v>
      </c>
      <c r="C1334" s="95">
        <v>35790823.719999999</v>
      </c>
      <c r="D1334" s="95">
        <v>13854973.439999999</v>
      </c>
      <c r="E1334" s="95">
        <v>0</v>
      </c>
      <c r="F1334" s="95">
        <v>0</v>
      </c>
      <c r="G1334" s="95">
        <v>0</v>
      </c>
      <c r="H1334" s="91">
        <v>0</v>
      </c>
      <c r="I1334" s="91">
        <v>0</v>
      </c>
      <c r="J1334" s="95">
        <v>0</v>
      </c>
      <c r="K1334" s="95">
        <v>0</v>
      </c>
      <c r="L1334" s="91">
        <v>0</v>
      </c>
      <c r="M1334" s="95">
        <v>0</v>
      </c>
      <c r="N1334" s="95">
        <v>0</v>
      </c>
      <c r="O1334" s="95">
        <v>0</v>
      </c>
      <c r="P1334" s="95">
        <v>21918455.370000001</v>
      </c>
      <c r="Q1334" s="91">
        <v>0</v>
      </c>
      <c r="R1334" s="91">
        <v>0</v>
      </c>
      <c r="S1334" s="91">
        <v>0</v>
      </c>
      <c r="T1334" s="95">
        <v>35773428.810000002</v>
      </c>
      <c r="U1334" s="95">
        <v>0</v>
      </c>
      <c r="V1334" s="95">
        <v>0</v>
      </c>
      <c r="W1334" s="95">
        <v>0</v>
      </c>
      <c r="X1334" s="95">
        <v>0</v>
      </c>
      <c r="Y1334" s="95">
        <v>0</v>
      </c>
      <c r="Z1334" s="95">
        <v>0</v>
      </c>
      <c r="AA1334" s="95">
        <v>0</v>
      </c>
      <c r="AB1334" s="95">
        <v>0</v>
      </c>
      <c r="AC1334" s="327">
        <v>17394.91</v>
      </c>
      <c r="AD1334" s="95">
        <v>0</v>
      </c>
      <c r="AE1334" s="95">
        <v>0</v>
      </c>
      <c r="AF1334" s="95">
        <v>0</v>
      </c>
      <c r="AG1334" s="95">
        <v>0</v>
      </c>
      <c r="AH1334" s="95">
        <v>0</v>
      </c>
      <c r="AI1334" s="95">
        <v>0</v>
      </c>
      <c r="AJ1334" s="95">
        <v>0</v>
      </c>
      <c r="AK1334" s="95">
        <v>0</v>
      </c>
      <c r="AL1334" s="95">
        <v>0</v>
      </c>
      <c r="AM1334" s="91">
        <v>0</v>
      </c>
      <c r="AN1334" s="95">
        <v>0</v>
      </c>
      <c r="AO1334" s="95">
        <v>0</v>
      </c>
      <c r="AP1334" s="95">
        <v>0</v>
      </c>
      <c r="AQ1334" s="95">
        <v>0</v>
      </c>
      <c r="AR1334" s="95">
        <v>0</v>
      </c>
      <c r="AS1334" s="95">
        <v>17394.91</v>
      </c>
      <c r="AT1334" s="95">
        <v>0</v>
      </c>
      <c r="AU1334" s="95">
        <v>0</v>
      </c>
      <c r="AV1334" s="92">
        <v>45443</v>
      </c>
      <c r="AW1334" t="s">
        <v>4</v>
      </c>
      <c r="AX1334">
        <v>2024</v>
      </c>
      <c r="AY1334" t="s">
        <v>174</v>
      </c>
    </row>
    <row r="1335" spans="1:51" x14ac:dyDescent="0.25">
      <c r="A1335" s="93">
        <v>121</v>
      </c>
      <c r="B1335" s="94" t="s">
        <v>68</v>
      </c>
      <c r="C1335" s="95">
        <v>1343500.86</v>
      </c>
      <c r="D1335" s="95">
        <v>0</v>
      </c>
      <c r="E1335" s="95">
        <v>0</v>
      </c>
      <c r="F1335" s="95">
        <v>0</v>
      </c>
      <c r="G1335" s="95">
        <v>0</v>
      </c>
      <c r="H1335" s="91">
        <v>0</v>
      </c>
      <c r="I1335" s="91">
        <v>0</v>
      </c>
      <c r="J1335" s="95">
        <v>0</v>
      </c>
      <c r="K1335" s="95">
        <v>0</v>
      </c>
      <c r="L1335" s="91">
        <v>0</v>
      </c>
      <c r="M1335" s="95">
        <v>0</v>
      </c>
      <c r="N1335" s="95">
        <v>0</v>
      </c>
      <c r="O1335" s="95">
        <v>0</v>
      </c>
      <c r="P1335" s="95">
        <v>0</v>
      </c>
      <c r="Q1335" s="91">
        <v>0</v>
      </c>
      <c r="R1335" s="91">
        <v>0</v>
      </c>
      <c r="S1335" s="91">
        <v>0</v>
      </c>
      <c r="T1335" s="95">
        <v>0</v>
      </c>
      <c r="U1335" s="95">
        <v>364790.69</v>
      </c>
      <c r="V1335" s="95">
        <v>0</v>
      </c>
      <c r="W1335" s="95">
        <v>0</v>
      </c>
      <c r="X1335" s="95">
        <v>0</v>
      </c>
      <c r="Y1335" s="95">
        <v>0</v>
      </c>
      <c r="Z1335" s="95">
        <v>0</v>
      </c>
      <c r="AA1335" s="95">
        <v>0</v>
      </c>
      <c r="AB1335" s="95">
        <v>0</v>
      </c>
      <c r="AC1335" s="327">
        <v>0</v>
      </c>
      <c r="AD1335" s="95">
        <v>0</v>
      </c>
      <c r="AE1335" s="95">
        <v>0</v>
      </c>
      <c r="AF1335" s="95">
        <v>0</v>
      </c>
      <c r="AG1335" s="95">
        <v>0</v>
      </c>
      <c r="AH1335" s="95">
        <v>0</v>
      </c>
      <c r="AI1335" s="95">
        <v>0</v>
      </c>
      <c r="AJ1335" s="95">
        <v>0</v>
      </c>
      <c r="AK1335" s="95">
        <v>0</v>
      </c>
      <c r="AL1335" s="95">
        <v>0</v>
      </c>
      <c r="AM1335" s="91">
        <v>0</v>
      </c>
      <c r="AN1335" s="95">
        <v>25781.27</v>
      </c>
      <c r="AO1335" s="95">
        <v>0</v>
      </c>
      <c r="AP1335" s="95">
        <v>1620</v>
      </c>
      <c r="AQ1335" s="95">
        <v>0</v>
      </c>
      <c r="AR1335" s="95">
        <v>0</v>
      </c>
      <c r="AS1335" s="95">
        <v>364790.69</v>
      </c>
      <c r="AT1335" s="95">
        <v>978710.17</v>
      </c>
      <c r="AU1335" s="95">
        <v>951308.9</v>
      </c>
      <c r="AV1335" s="92">
        <v>45443</v>
      </c>
      <c r="AW1335" t="s">
        <v>4</v>
      </c>
      <c r="AX1335">
        <v>2024</v>
      </c>
      <c r="AY1335" t="s">
        <v>188</v>
      </c>
    </row>
    <row r="1336" spans="1:51" x14ac:dyDescent="0.25">
      <c r="A1336" s="93">
        <v>122</v>
      </c>
      <c r="B1336" s="94" t="s">
        <v>69</v>
      </c>
      <c r="C1336" s="95">
        <v>19808649.589999996</v>
      </c>
      <c r="D1336" s="95">
        <v>0</v>
      </c>
      <c r="E1336" s="95">
        <v>0</v>
      </c>
      <c r="F1336" s="95">
        <v>0</v>
      </c>
      <c r="G1336" s="95">
        <v>0</v>
      </c>
      <c r="H1336" s="91">
        <v>0</v>
      </c>
      <c r="I1336" s="91">
        <v>0</v>
      </c>
      <c r="J1336" s="95">
        <v>0</v>
      </c>
      <c r="K1336" s="95">
        <v>0</v>
      </c>
      <c r="L1336" s="91">
        <v>0</v>
      </c>
      <c r="M1336" s="95">
        <v>2262833.7600000002</v>
      </c>
      <c r="N1336" s="95">
        <v>798300.25</v>
      </c>
      <c r="O1336" s="95">
        <v>3061134.0100000002</v>
      </c>
      <c r="P1336" s="95">
        <v>5547009.7400000002</v>
      </c>
      <c r="Q1336" s="91">
        <v>0</v>
      </c>
      <c r="R1336" s="91">
        <v>0</v>
      </c>
      <c r="S1336" s="91">
        <v>0</v>
      </c>
      <c r="T1336" s="95">
        <v>8608143.75</v>
      </c>
      <c r="U1336" s="95">
        <v>0</v>
      </c>
      <c r="V1336" s="95">
        <v>0</v>
      </c>
      <c r="W1336" s="95">
        <v>0</v>
      </c>
      <c r="X1336" s="95">
        <v>1282898.28</v>
      </c>
      <c r="Y1336" s="95">
        <v>0</v>
      </c>
      <c r="Z1336" s="95">
        <v>0</v>
      </c>
      <c r="AA1336" s="95">
        <v>2371127.1</v>
      </c>
      <c r="AB1336" s="95">
        <v>0</v>
      </c>
      <c r="AC1336" s="327">
        <v>6529203</v>
      </c>
      <c r="AD1336" s="95">
        <v>0</v>
      </c>
      <c r="AE1336" s="95">
        <v>0</v>
      </c>
      <c r="AF1336" s="95">
        <v>0</v>
      </c>
      <c r="AG1336" s="95">
        <v>0</v>
      </c>
      <c r="AH1336" s="95">
        <v>0</v>
      </c>
      <c r="AI1336" s="95">
        <v>0</v>
      </c>
      <c r="AJ1336" s="95">
        <v>611470.02</v>
      </c>
      <c r="AK1336" s="95">
        <v>342488.2</v>
      </c>
      <c r="AL1336" s="95">
        <v>0</v>
      </c>
      <c r="AM1336" s="91">
        <v>0</v>
      </c>
      <c r="AN1336" s="95">
        <v>45103.040000000001</v>
      </c>
      <c r="AO1336" s="95">
        <v>0</v>
      </c>
      <c r="AP1336" s="95">
        <v>0</v>
      </c>
      <c r="AQ1336" s="95">
        <v>0</v>
      </c>
      <c r="AR1336" s="95">
        <v>0</v>
      </c>
      <c r="AS1336" s="95">
        <v>10794698.399999999</v>
      </c>
      <c r="AT1336" s="95">
        <v>405807.44</v>
      </c>
      <c r="AU1336" s="95">
        <v>18216.2</v>
      </c>
      <c r="AV1336" s="92">
        <v>45443</v>
      </c>
      <c r="AW1336" t="s">
        <v>4</v>
      </c>
      <c r="AX1336">
        <v>2024</v>
      </c>
      <c r="AY1336" t="s">
        <v>267</v>
      </c>
    </row>
    <row r="1337" spans="1:51" x14ac:dyDescent="0.25">
      <c r="A1337" s="93">
        <v>13</v>
      </c>
      <c r="B1337" s="94" t="s">
        <v>70</v>
      </c>
      <c r="C1337" s="95">
        <v>2848577410.2899995</v>
      </c>
      <c r="D1337" s="95">
        <v>299870.43</v>
      </c>
      <c r="E1337" s="95">
        <v>0</v>
      </c>
      <c r="F1337" s="95">
        <v>0</v>
      </c>
      <c r="G1337" s="95">
        <v>2933826.28</v>
      </c>
      <c r="H1337" s="91">
        <v>0</v>
      </c>
      <c r="I1337" s="91">
        <v>0</v>
      </c>
      <c r="J1337" s="95">
        <v>75489334.5</v>
      </c>
      <c r="K1337" s="95">
        <v>34624655.129999995</v>
      </c>
      <c r="L1337" s="91">
        <v>0</v>
      </c>
      <c r="M1337" s="95">
        <v>1643388208.3099999</v>
      </c>
      <c r="N1337" s="95">
        <v>662662779.29999995</v>
      </c>
      <c r="O1337" s="95">
        <v>2306050987.6099997</v>
      </c>
      <c r="P1337" s="95">
        <v>0</v>
      </c>
      <c r="Q1337" s="91">
        <v>0</v>
      </c>
      <c r="R1337" s="91">
        <v>0</v>
      </c>
      <c r="S1337" s="91">
        <v>0</v>
      </c>
      <c r="T1337" s="95">
        <v>2419398673.9499998</v>
      </c>
      <c r="U1337" s="95">
        <v>7694717.0899999999</v>
      </c>
      <c r="V1337" s="95">
        <v>0</v>
      </c>
      <c r="W1337" s="95">
        <v>64947.5</v>
      </c>
      <c r="X1337" s="95">
        <v>4414755.46</v>
      </c>
      <c r="Y1337" s="95">
        <v>449694.1</v>
      </c>
      <c r="Z1337" s="95">
        <v>0</v>
      </c>
      <c r="AA1337" s="95">
        <v>83977615.309999987</v>
      </c>
      <c r="AB1337" s="95">
        <v>0</v>
      </c>
      <c r="AC1337" s="327">
        <v>238123088.12</v>
      </c>
      <c r="AD1337" s="95">
        <v>1076198.72</v>
      </c>
      <c r="AE1337" s="95">
        <v>3261307.82</v>
      </c>
      <c r="AF1337" s="95">
        <v>0</v>
      </c>
      <c r="AG1337" s="95">
        <v>0</v>
      </c>
      <c r="AH1337" s="95">
        <v>0</v>
      </c>
      <c r="AI1337" s="95">
        <v>0</v>
      </c>
      <c r="AJ1337" s="95">
        <v>1672880.96</v>
      </c>
      <c r="AK1337" s="95">
        <v>35666011.850000001</v>
      </c>
      <c r="AL1337" s="95">
        <v>37018537.020000003</v>
      </c>
      <c r="AM1337" s="91">
        <v>0</v>
      </c>
      <c r="AN1337" s="95">
        <v>15030941.450000001</v>
      </c>
      <c r="AO1337" s="95">
        <v>0</v>
      </c>
      <c r="AP1337" s="95">
        <v>14516</v>
      </c>
      <c r="AQ1337" s="95">
        <v>0</v>
      </c>
      <c r="AR1337" s="95">
        <v>0</v>
      </c>
      <c r="AS1337" s="95">
        <v>340735205.07999998</v>
      </c>
      <c r="AT1337" s="95">
        <v>88443530.810000002</v>
      </c>
      <c r="AU1337" s="95">
        <v>713524.49</v>
      </c>
      <c r="AV1337" s="92">
        <v>45443</v>
      </c>
      <c r="AW1337" t="s">
        <v>4</v>
      </c>
      <c r="AX1337">
        <v>2024</v>
      </c>
      <c r="AY1337" t="s">
        <v>149</v>
      </c>
    </row>
    <row r="1338" spans="1:51" x14ac:dyDescent="0.25">
      <c r="A1338" s="93">
        <v>110</v>
      </c>
      <c r="B1338" s="94" t="s">
        <v>71</v>
      </c>
      <c r="C1338" s="95">
        <v>28401373.719999999</v>
      </c>
      <c r="D1338" s="95">
        <v>0</v>
      </c>
      <c r="E1338" s="95">
        <v>0</v>
      </c>
      <c r="F1338" s="95">
        <v>0</v>
      </c>
      <c r="G1338" s="95">
        <v>24503.78</v>
      </c>
      <c r="H1338" s="91">
        <v>0</v>
      </c>
      <c r="I1338" s="91">
        <v>0</v>
      </c>
      <c r="J1338" s="95">
        <v>34151.11</v>
      </c>
      <c r="K1338" s="95">
        <v>21940.61</v>
      </c>
      <c r="L1338" s="91">
        <v>0</v>
      </c>
      <c r="M1338" s="95">
        <v>73034.8</v>
      </c>
      <c r="N1338" s="95">
        <v>2906134.17</v>
      </c>
      <c r="O1338" s="95">
        <v>2979168.9699999997</v>
      </c>
      <c r="P1338" s="95">
        <v>95481.900000000009</v>
      </c>
      <c r="Q1338" s="91">
        <v>0</v>
      </c>
      <c r="R1338" s="91">
        <v>0</v>
      </c>
      <c r="S1338" s="91">
        <v>0</v>
      </c>
      <c r="T1338" s="95">
        <v>3155246.3699999996</v>
      </c>
      <c r="U1338" s="95">
        <v>17991.080000000002</v>
      </c>
      <c r="V1338" s="95">
        <v>0</v>
      </c>
      <c r="W1338" s="95">
        <v>0</v>
      </c>
      <c r="X1338" s="95">
        <v>0</v>
      </c>
      <c r="Y1338" s="95">
        <v>0</v>
      </c>
      <c r="Z1338" s="95">
        <v>0</v>
      </c>
      <c r="AA1338" s="95">
        <v>0</v>
      </c>
      <c r="AB1338" s="95">
        <v>0</v>
      </c>
      <c r="AC1338" s="327">
        <v>0</v>
      </c>
      <c r="AD1338" s="95">
        <v>1045935.16</v>
      </c>
      <c r="AE1338" s="95">
        <v>0</v>
      </c>
      <c r="AF1338" s="95">
        <v>0</v>
      </c>
      <c r="AG1338" s="95">
        <v>0</v>
      </c>
      <c r="AH1338" s="95">
        <v>0</v>
      </c>
      <c r="AI1338" s="95">
        <v>0</v>
      </c>
      <c r="AJ1338" s="95">
        <v>0</v>
      </c>
      <c r="AK1338" s="95">
        <v>166743.42000000001</v>
      </c>
      <c r="AL1338" s="95">
        <v>575659.42000000004</v>
      </c>
      <c r="AM1338" s="91">
        <v>0</v>
      </c>
      <c r="AN1338" s="95">
        <v>2869814.96</v>
      </c>
      <c r="AO1338" s="95">
        <v>118669.31</v>
      </c>
      <c r="AP1338" s="95">
        <v>11600</v>
      </c>
      <c r="AQ1338" s="95">
        <v>0</v>
      </c>
      <c r="AR1338" s="95">
        <v>0</v>
      </c>
      <c r="AS1338" s="95">
        <v>1063926.24</v>
      </c>
      <c r="AT1338" s="95">
        <v>24182201.109999999</v>
      </c>
      <c r="AU1338" s="95">
        <v>20439714</v>
      </c>
      <c r="AV1338" s="92">
        <v>45443</v>
      </c>
      <c r="AW1338" t="s">
        <v>4</v>
      </c>
      <c r="AX1338">
        <v>2024</v>
      </c>
      <c r="AY1338" t="s">
        <v>173</v>
      </c>
    </row>
    <row r="1339" spans="1:51" x14ac:dyDescent="0.25">
      <c r="A1339" s="93">
        <v>52</v>
      </c>
      <c r="B1339" s="94" t="s">
        <v>72</v>
      </c>
      <c r="C1339" s="95">
        <v>40232312.530000001</v>
      </c>
      <c r="D1339" s="95">
        <v>0</v>
      </c>
      <c r="E1339" s="95">
        <v>0</v>
      </c>
      <c r="F1339" s="95">
        <v>0</v>
      </c>
      <c r="G1339" s="95">
        <v>251560.13</v>
      </c>
      <c r="H1339" s="91">
        <v>0</v>
      </c>
      <c r="I1339" s="91">
        <v>0</v>
      </c>
      <c r="J1339" s="95">
        <v>0</v>
      </c>
      <c r="K1339" s="95">
        <v>652606.64</v>
      </c>
      <c r="L1339" s="91">
        <v>0</v>
      </c>
      <c r="M1339" s="95">
        <v>0</v>
      </c>
      <c r="N1339" s="95">
        <v>0</v>
      </c>
      <c r="O1339" s="95">
        <v>0</v>
      </c>
      <c r="P1339" s="95">
        <v>1237.4599999999998</v>
      </c>
      <c r="Q1339" s="91">
        <v>0</v>
      </c>
      <c r="R1339" s="91">
        <v>0</v>
      </c>
      <c r="S1339" s="91">
        <v>0</v>
      </c>
      <c r="T1339" s="95">
        <v>905404.23</v>
      </c>
      <c r="U1339" s="95">
        <v>710743.42</v>
      </c>
      <c r="V1339" s="95">
        <v>114659.66</v>
      </c>
      <c r="W1339" s="95">
        <v>10615.51</v>
      </c>
      <c r="X1339" s="95">
        <v>7544327.6799999997</v>
      </c>
      <c r="Y1339" s="95">
        <v>300189.01</v>
      </c>
      <c r="Z1339" s="95">
        <v>0</v>
      </c>
      <c r="AA1339" s="95">
        <v>0</v>
      </c>
      <c r="AB1339" s="95">
        <v>0</v>
      </c>
      <c r="AC1339" s="327">
        <v>9521641.4299999997</v>
      </c>
      <c r="AD1339" s="95">
        <v>1593029.26</v>
      </c>
      <c r="AE1339" s="95">
        <v>115714.28</v>
      </c>
      <c r="AF1339" s="95">
        <v>0</v>
      </c>
      <c r="AG1339" s="95">
        <v>0</v>
      </c>
      <c r="AH1339" s="95">
        <v>0</v>
      </c>
      <c r="AI1339" s="95">
        <v>0</v>
      </c>
      <c r="AJ1339" s="95">
        <v>7190837.5099999998</v>
      </c>
      <c r="AK1339" s="95">
        <v>4880468.0199999996</v>
      </c>
      <c r="AL1339" s="95">
        <v>616458.63</v>
      </c>
      <c r="AM1339" s="91">
        <v>0</v>
      </c>
      <c r="AN1339" s="95">
        <v>4598247.47</v>
      </c>
      <c r="AO1339" s="95">
        <v>0</v>
      </c>
      <c r="AP1339" s="95">
        <v>1122605.5900000001</v>
      </c>
      <c r="AQ1339" s="95">
        <v>0</v>
      </c>
      <c r="AR1339" s="95">
        <v>0</v>
      </c>
      <c r="AS1339" s="95">
        <v>27101757.760000005</v>
      </c>
      <c r="AT1339" s="95">
        <v>12225150.539999999</v>
      </c>
      <c r="AU1339" s="95">
        <v>1007370.83</v>
      </c>
      <c r="AV1339" s="92">
        <v>45443</v>
      </c>
      <c r="AW1339" t="s">
        <v>4</v>
      </c>
      <c r="AX1339">
        <v>2024</v>
      </c>
      <c r="AY1339" t="s">
        <v>170</v>
      </c>
    </row>
    <row r="1340" spans="1:51" x14ac:dyDescent="0.25">
      <c r="A1340" s="93">
        <v>96</v>
      </c>
      <c r="B1340" s="94" t="s">
        <v>73</v>
      </c>
      <c r="C1340" s="95">
        <v>1031590385.7199999</v>
      </c>
      <c r="D1340" s="95">
        <v>178343.26</v>
      </c>
      <c r="E1340" s="95">
        <v>0</v>
      </c>
      <c r="F1340" s="95">
        <v>0</v>
      </c>
      <c r="G1340" s="95">
        <v>350826.54</v>
      </c>
      <c r="H1340" s="91">
        <v>0</v>
      </c>
      <c r="I1340" s="91">
        <v>0</v>
      </c>
      <c r="J1340" s="95">
        <v>2516197.65</v>
      </c>
      <c r="K1340" s="95">
        <v>886665.34</v>
      </c>
      <c r="L1340" s="91">
        <v>0</v>
      </c>
      <c r="M1340" s="95">
        <v>193362830.03</v>
      </c>
      <c r="N1340" s="95">
        <v>673996941.07999992</v>
      </c>
      <c r="O1340" s="95">
        <v>867359771.1099999</v>
      </c>
      <c r="P1340" s="95">
        <v>2495627.4699999997</v>
      </c>
      <c r="Q1340" s="91">
        <v>0</v>
      </c>
      <c r="R1340" s="91">
        <v>0</v>
      </c>
      <c r="S1340" s="91">
        <v>0</v>
      </c>
      <c r="T1340" s="95">
        <v>873787431.36999989</v>
      </c>
      <c r="U1340" s="95">
        <v>5994447.5700000003</v>
      </c>
      <c r="V1340" s="95">
        <v>1166033.75</v>
      </c>
      <c r="W1340" s="95">
        <v>704312.9</v>
      </c>
      <c r="X1340" s="95">
        <v>332358.53000000003</v>
      </c>
      <c r="Y1340" s="95">
        <v>9674681.0399999991</v>
      </c>
      <c r="Z1340" s="95">
        <v>0</v>
      </c>
      <c r="AA1340" s="95">
        <v>13589.149999999994</v>
      </c>
      <c r="AB1340" s="95">
        <v>0</v>
      </c>
      <c r="AC1340" s="327">
        <v>17795797.650000002</v>
      </c>
      <c r="AD1340" s="95">
        <v>66254793.700000003</v>
      </c>
      <c r="AE1340" s="95">
        <v>2715163.64</v>
      </c>
      <c r="AF1340" s="95">
        <v>0</v>
      </c>
      <c r="AG1340" s="95">
        <v>0</v>
      </c>
      <c r="AH1340" s="95">
        <v>0</v>
      </c>
      <c r="AI1340" s="95">
        <v>0</v>
      </c>
      <c r="AJ1340" s="95">
        <v>357964.24</v>
      </c>
      <c r="AK1340" s="95">
        <v>2786690.12</v>
      </c>
      <c r="AL1340" s="95">
        <v>3932270.4899999998</v>
      </c>
      <c r="AM1340" s="91">
        <v>0</v>
      </c>
      <c r="AN1340" s="95">
        <v>7264069.2399999993</v>
      </c>
      <c r="AO1340" s="95">
        <v>-4210.7</v>
      </c>
      <c r="AP1340" s="95">
        <v>388919.95</v>
      </c>
      <c r="AQ1340" s="95">
        <v>0</v>
      </c>
      <c r="AR1340" s="95">
        <v>0</v>
      </c>
      <c r="AS1340" s="95">
        <v>105009142.17</v>
      </c>
      <c r="AT1340" s="95">
        <v>52793812.18</v>
      </c>
      <c r="AU1340" s="95">
        <v>38426073.079999998</v>
      </c>
      <c r="AV1340" s="92">
        <v>45443</v>
      </c>
      <c r="AW1340" t="s">
        <v>4</v>
      </c>
      <c r="AX1340">
        <v>2024</v>
      </c>
      <c r="AY1340" t="s">
        <v>153</v>
      </c>
    </row>
    <row r="1341" spans="1:51" x14ac:dyDescent="0.25">
      <c r="A1341" s="93">
        <v>103</v>
      </c>
      <c r="B1341" s="94" t="s">
        <v>74</v>
      </c>
      <c r="C1341" s="95">
        <v>3183170.5100000002</v>
      </c>
      <c r="D1341" s="95">
        <v>0</v>
      </c>
      <c r="E1341" s="95">
        <v>0</v>
      </c>
      <c r="F1341" s="95">
        <v>0</v>
      </c>
      <c r="G1341" s="95">
        <v>0</v>
      </c>
      <c r="H1341" s="91">
        <v>0</v>
      </c>
      <c r="I1341" s="91">
        <v>0</v>
      </c>
      <c r="J1341" s="95">
        <v>0</v>
      </c>
      <c r="K1341" s="95">
        <v>0</v>
      </c>
      <c r="L1341" s="91">
        <v>0</v>
      </c>
      <c r="M1341" s="95">
        <v>39571.06</v>
      </c>
      <c r="N1341" s="95">
        <v>0</v>
      </c>
      <c r="O1341" s="95">
        <v>39571.06</v>
      </c>
      <c r="P1341" s="95">
        <v>0</v>
      </c>
      <c r="Q1341" s="91">
        <v>0</v>
      </c>
      <c r="R1341" s="91">
        <v>0</v>
      </c>
      <c r="S1341" s="91">
        <v>0</v>
      </c>
      <c r="T1341" s="95">
        <v>39571.06</v>
      </c>
      <c r="U1341" s="95">
        <v>54279.09</v>
      </c>
      <c r="V1341" s="95">
        <v>0</v>
      </c>
      <c r="W1341" s="95">
        <v>0</v>
      </c>
      <c r="X1341" s="95">
        <v>0</v>
      </c>
      <c r="Y1341" s="95">
        <v>0</v>
      </c>
      <c r="Z1341" s="95">
        <v>0</v>
      </c>
      <c r="AA1341" s="95">
        <v>0</v>
      </c>
      <c r="AB1341" s="95">
        <v>0</v>
      </c>
      <c r="AC1341" s="327">
        <v>2695.3</v>
      </c>
      <c r="AD1341" s="95">
        <v>1216856.04</v>
      </c>
      <c r="AE1341" s="95">
        <v>0</v>
      </c>
      <c r="AF1341" s="95">
        <v>0</v>
      </c>
      <c r="AG1341" s="95">
        <v>0</v>
      </c>
      <c r="AH1341" s="95">
        <v>0</v>
      </c>
      <c r="AI1341" s="95">
        <v>0</v>
      </c>
      <c r="AJ1341" s="95">
        <v>0</v>
      </c>
      <c r="AK1341" s="95">
        <v>1215.3</v>
      </c>
      <c r="AL1341" s="95">
        <v>13776.72</v>
      </c>
      <c r="AM1341" s="91">
        <v>0</v>
      </c>
      <c r="AN1341" s="95">
        <v>107915.85</v>
      </c>
      <c r="AO1341" s="95">
        <v>0</v>
      </c>
      <c r="AP1341" s="95">
        <v>26837.7</v>
      </c>
      <c r="AQ1341" s="95">
        <v>0</v>
      </c>
      <c r="AR1341" s="95">
        <v>0</v>
      </c>
      <c r="AS1341" s="95">
        <v>1273830.43</v>
      </c>
      <c r="AT1341" s="95">
        <v>1869769.02</v>
      </c>
      <c r="AU1341" s="95">
        <v>1720023.45</v>
      </c>
      <c r="AV1341" s="92">
        <v>45443</v>
      </c>
      <c r="AW1341" t="s">
        <v>4</v>
      </c>
      <c r="AX1341">
        <v>2024</v>
      </c>
      <c r="AY1341" t="s">
        <v>184</v>
      </c>
    </row>
    <row r="1342" spans="1:51" x14ac:dyDescent="0.25">
      <c r="A1342" s="93">
        <v>23</v>
      </c>
      <c r="B1342" s="94" t="s">
        <v>75</v>
      </c>
      <c r="C1342" s="95">
        <v>415091973.95000005</v>
      </c>
      <c r="D1342" s="95">
        <v>990372.02</v>
      </c>
      <c r="E1342" s="95">
        <v>0</v>
      </c>
      <c r="F1342" s="95">
        <v>0</v>
      </c>
      <c r="G1342" s="95">
        <v>371294.57</v>
      </c>
      <c r="H1342" s="91">
        <v>0</v>
      </c>
      <c r="I1342" s="91">
        <v>0</v>
      </c>
      <c r="J1342" s="95">
        <v>8252784.54</v>
      </c>
      <c r="K1342" s="95">
        <v>5371735.5700000003</v>
      </c>
      <c r="L1342" s="91">
        <v>0</v>
      </c>
      <c r="M1342" s="95">
        <v>53270426.079999998</v>
      </c>
      <c r="N1342" s="95">
        <v>86963015.170000002</v>
      </c>
      <c r="O1342" s="95">
        <v>140233441.25</v>
      </c>
      <c r="P1342" s="95">
        <v>0</v>
      </c>
      <c r="Q1342" s="91">
        <v>0</v>
      </c>
      <c r="R1342" s="91">
        <v>0</v>
      </c>
      <c r="S1342" s="91">
        <v>0</v>
      </c>
      <c r="T1342" s="95">
        <v>155219627.94999999</v>
      </c>
      <c r="U1342" s="95">
        <v>92101173.100000009</v>
      </c>
      <c r="V1342" s="95">
        <v>34434955.200000003</v>
      </c>
      <c r="W1342" s="95">
        <v>2395907.42</v>
      </c>
      <c r="X1342" s="95">
        <v>19073489.239999998</v>
      </c>
      <c r="Y1342" s="95">
        <v>4819890.26</v>
      </c>
      <c r="Z1342" s="95">
        <v>0</v>
      </c>
      <c r="AA1342" s="95">
        <v>1471723.1500000001</v>
      </c>
      <c r="AB1342" s="95">
        <v>7902016.8300000001</v>
      </c>
      <c r="AC1342" s="327">
        <v>44550347.609999999</v>
      </c>
      <c r="AD1342" s="95">
        <v>10484900.050000001</v>
      </c>
      <c r="AE1342" s="95">
        <v>5584199.5800000001</v>
      </c>
      <c r="AF1342" s="95">
        <v>0</v>
      </c>
      <c r="AG1342" s="95">
        <v>0</v>
      </c>
      <c r="AH1342" s="95">
        <v>0</v>
      </c>
      <c r="AI1342" s="95">
        <v>0</v>
      </c>
      <c r="AJ1342" s="95">
        <v>2358046.5299999998</v>
      </c>
      <c r="AK1342" s="95">
        <v>6639415.7999999998</v>
      </c>
      <c r="AL1342" s="95">
        <v>3433912.22</v>
      </c>
      <c r="AM1342" s="91">
        <v>0</v>
      </c>
      <c r="AN1342" s="95">
        <v>13855064.460000001</v>
      </c>
      <c r="AO1342" s="95">
        <v>0</v>
      </c>
      <c r="AP1342" s="95">
        <v>1022667.68</v>
      </c>
      <c r="AQ1342" s="95">
        <v>0</v>
      </c>
      <c r="AR1342" s="95">
        <v>0</v>
      </c>
      <c r="AS1342" s="95">
        <v>225176648.97000003</v>
      </c>
      <c r="AT1342" s="95">
        <v>34695697.030000001</v>
      </c>
      <c r="AU1342" s="95">
        <v>9744636.8699999992</v>
      </c>
      <c r="AV1342" s="92">
        <v>45443</v>
      </c>
      <c r="AW1342" t="s">
        <v>4</v>
      </c>
      <c r="AX1342">
        <v>2024</v>
      </c>
      <c r="AY1342" t="s">
        <v>159</v>
      </c>
    </row>
    <row r="1343" spans="1:51" x14ac:dyDescent="0.25">
      <c r="A1343" s="93">
        <v>62</v>
      </c>
      <c r="B1343" s="94" t="s">
        <v>203</v>
      </c>
      <c r="C1343" s="95">
        <v>33333099.719999999</v>
      </c>
      <c r="D1343" s="95">
        <v>2786773.84</v>
      </c>
      <c r="E1343" s="95">
        <v>0</v>
      </c>
      <c r="F1343" s="95">
        <v>0</v>
      </c>
      <c r="G1343" s="95">
        <v>0</v>
      </c>
      <c r="H1343" s="91">
        <v>0</v>
      </c>
      <c r="I1343" s="91">
        <v>0</v>
      </c>
      <c r="J1343" s="95">
        <v>364098.83</v>
      </c>
      <c r="K1343" s="95">
        <v>52286.53</v>
      </c>
      <c r="L1343" s="91">
        <v>0</v>
      </c>
      <c r="M1343" s="95">
        <v>0</v>
      </c>
      <c r="N1343" s="95">
        <v>0</v>
      </c>
      <c r="O1343" s="95">
        <v>0</v>
      </c>
      <c r="P1343" s="95">
        <v>30113603.620000001</v>
      </c>
      <c r="Q1343" s="91">
        <v>0</v>
      </c>
      <c r="R1343" s="91">
        <v>0</v>
      </c>
      <c r="S1343" s="91">
        <v>0</v>
      </c>
      <c r="T1343" s="95">
        <v>33316762.82</v>
      </c>
      <c r="U1343" s="95">
        <v>0</v>
      </c>
      <c r="V1343" s="95">
        <v>0</v>
      </c>
      <c r="W1343" s="95">
        <v>0</v>
      </c>
      <c r="X1343" s="95">
        <v>0</v>
      </c>
      <c r="Y1343" s="95">
        <v>0</v>
      </c>
      <c r="Z1343" s="95">
        <v>0</v>
      </c>
      <c r="AA1343" s="95">
        <v>0</v>
      </c>
      <c r="AB1343" s="95">
        <v>0</v>
      </c>
      <c r="AC1343" s="327">
        <v>0</v>
      </c>
      <c r="AD1343" s="95">
        <v>0</v>
      </c>
      <c r="AE1343" s="95">
        <v>0</v>
      </c>
      <c r="AF1343" s="95">
        <v>0</v>
      </c>
      <c r="AG1343" s="95">
        <v>0</v>
      </c>
      <c r="AH1343" s="95">
        <v>0</v>
      </c>
      <c r="AI1343" s="95">
        <v>0</v>
      </c>
      <c r="AJ1343" s="95">
        <v>0</v>
      </c>
      <c r="AK1343" s="95">
        <v>16336.9</v>
      </c>
      <c r="AL1343" s="95">
        <v>0</v>
      </c>
      <c r="AM1343" s="91">
        <v>0</v>
      </c>
      <c r="AN1343" s="95">
        <v>0</v>
      </c>
      <c r="AO1343" s="95">
        <v>0</v>
      </c>
      <c r="AP1343" s="95">
        <v>0</v>
      </c>
      <c r="AQ1343" s="95">
        <v>0</v>
      </c>
      <c r="AR1343" s="95">
        <v>0</v>
      </c>
      <c r="AS1343" s="95">
        <v>0</v>
      </c>
      <c r="AT1343" s="95">
        <v>16336.9</v>
      </c>
      <c r="AU1343" s="95">
        <v>0</v>
      </c>
      <c r="AV1343" s="92">
        <v>45443</v>
      </c>
      <c r="AW1343" t="s">
        <v>4</v>
      </c>
      <c r="AX1343">
        <v>2024</v>
      </c>
      <c r="AY1343" t="s">
        <v>169</v>
      </c>
    </row>
    <row r="1344" spans="1:51" x14ac:dyDescent="0.25">
      <c r="A1344" s="93">
        <v>114</v>
      </c>
      <c r="B1344" s="94" t="s">
        <v>76</v>
      </c>
      <c r="C1344" s="95">
        <v>561024596.95000005</v>
      </c>
      <c r="D1344" s="95">
        <v>0</v>
      </c>
      <c r="E1344" s="95">
        <v>0</v>
      </c>
      <c r="F1344" s="95">
        <v>0</v>
      </c>
      <c r="G1344" s="95">
        <v>0</v>
      </c>
      <c r="H1344" s="91">
        <v>0</v>
      </c>
      <c r="I1344" s="91">
        <v>0</v>
      </c>
      <c r="J1344" s="95">
        <v>72106.179999999993</v>
      </c>
      <c r="K1344" s="95">
        <v>2333370.04</v>
      </c>
      <c r="L1344" s="91">
        <v>0</v>
      </c>
      <c r="M1344" s="95">
        <v>219700276.22999999</v>
      </c>
      <c r="N1344" s="95">
        <v>117217990.42999999</v>
      </c>
      <c r="O1344" s="95">
        <v>336918266.65999997</v>
      </c>
      <c r="P1344" s="95">
        <v>172703.62</v>
      </c>
      <c r="Q1344" s="91">
        <v>0</v>
      </c>
      <c r="R1344" s="91">
        <v>0</v>
      </c>
      <c r="S1344" s="91">
        <v>0</v>
      </c>
      <c r="T1344" s="95">
        <v>339496446.5</v>
      </c>
      <c r="U1344" s="95">
        <v>9848759.0700000003</v>
      </c>
      <c r="V1344" s="95">
        <v>4423916.1399999997</v>
      </c>
      <c r="W1344" s="95">
        <v>1372121.19</v>
      </c>
      <c r="X1344" s="95">
        <v>33267357.640000001</v>
      </c>
      <c r="Y1344" s="95">
        <v>5331257.8100000005</v>
      </c>
      <c r="Z1344" s="95">
        <v>0</v>
      </c>
      <c r="AA1344" s="95">
        <v>0</v>
      </c>
      <c r="AB1344" s="95">
        <v>0</v>
      </c>
      <c r="AC1344" s="327">
        <v>24216192.100000001</v>
      </c>
      <c r="AD1344" s="95">
        <v>6556753.25</v>
      </c>
      <c r="AE1344" s="95">
        <v>3102958.48</v>
      </c>
      <c r="AF1344" s="95">
        <v>0</v>
      </c>
      <c r="AG1344" s="95">
        <v>0</v>
      </c>
      <c r="AH1344" s="95">
        <v>0</v>
      </c>
      <c r="AI1344" s="95">
        <v>0</v>
      </c>
      <c r="AJ1344" s="95">
        <v>77843450.849999994</v>
      </c>
      <c r="AK1344" s="95">
        <v>7111909.8600000003</v>
      </c>
      <c r="AL1344" s="95">
        <v>2138398.9</v>
      </c>
      <c r="AM1344" s="91">
        <v>0</v>
      </c>
      <c r="AN1344" s="95">
        <v>13526909.91</v>
      </c>
      <c r="AO1344" s="95">
        <v>0</v>
      </c>
      <c r="AP1344" s="95">
        <v>1405926.05</v>
      </c>
      <c r="AQ1344" s="95">
        <v>0</v>
      </c>
      <c r="AR1344" s="95">
        <v>0</v>
      </c>
      <c r="AS1344" s="95">
        <v>165962766.53</v>
      </c>
      <c r="AT1344" s="95">
        <v>55565383.920000002</v>
      </c>
      <c r="AU1344" s="95">
        <v>31382239.200000003</v>
      </c>
      <c r="AV1344" s="92">
        <v>45443</v>
      </c>
      <c r="AW1344" t="s">
        <v>4</v>
      </c>
      <c r="AX1344">
        <v>2024</v>
      </c>
      <c r="AY1344" t="s">
        <v>154</v>
      </c>
    </row>
    <row r="1345" spans="1:51" x14ac:dyDescent="0.25">
      <c r="A1345" s="93">
        <v>48</v>
      </c>
      <c r="B1345" s="94" t="s">
        <v>77</v>
      </c>
      <c r="C1345" s="95">
        <v>116789868.69000003</v>
      </c>
      <c r="D1345" s="95">
        <v>97704.62000000001</v>
      </c>
      <c r="E1345" s="95">
        <v>0</v>
      </c>
      <c r="F1345" s="95">
        <v>0</v>
      </c>
      <c r="G1345" s="95">
        <v>24382.58</v>
      </c>
      <c r="H1345" s="91">
        <v>0</v>
      </c>
      <c r="I1345" s="91">
        <v>0</v>
      </c>
      <c r="J1345" s="95">
        <v>6279728.96</v>
      </c>
      <c r="K1345" s="95">
        <v>37412.54</v>
      </c>
      <c r="L1345" s="91">
        <v>0</v>
      </c>
      <c r="M1345" s="95">
        <v>4688195.04</v>
      </c>
      <c r="N1345" s="95">
        <v>68514374.88000001</v>
      </c>
      <c r="O1345" s="95">
        <v>73202569.920000017</v>
      </c>
      <c r="P1345" s="95">
        <v>6560508.29</v>
      </c>
      <c r="Q1345" s="91">
        <v>0</v>
      </c>
      <c r="R1345" s="91">
        <v>0</v>
      </c>
      <c r="S1345" s="91">
        <v>0</v>
      </c>
      <c r="T1345" s="95">
        <v>86202306.910000026</v>
      </c>
      <c r="U1345" s="95">
        <v>232813.15</v>
      </c>
      <c r="V1345" s="95">
        <v>162003.44</v>
      </c>
      <c r="W1345" s="95">
        <v>0</v>
      </c>
      <c r="X1345" s="95">
        <v>0</v>
      </c>
      <c r="Y1345" s="95">
        <v>0</v>
      </c>
      <c r="Z1345" s="95">
        <v>0</v>
      </c>
      <c r="AA1345" s="95">
        <v>1251226.17</v>
      </c>
      <c r="AB1345" s="95">
        <v>0</v>
      </c>
      <c r="AC1345" s="327">
        <v>4959134.74</v>
      </c>
      <c r="AD1345" s="95">
        <v>7778875.5</v>
      </c>
      <c r="AE1345" s="95">
        <v>1970882.62</v>
      </c>
      <c r="AF1345" s="95">
        <v>0</v>
      </c>
      <c r="AG1345" s="95">
        <v>0</v>
      </c>
      <c r="AH1345" s="95">
        <v>0</v>
      </c>
      <c r="AI1345" s="95">
        <v>0</v>
      </c>
      <c r="AJ1345" s="95">
        <v>21444.44</v>
      </c>
      <c r="AK1345" s="95">
        <v>6350104.0800000001</v>
      </c>
      <c r="AL1345" s="95">
        <v>86612.26</v>
      </c>
      <c r="AM1345" s="91">
        <v>0</v>
      </c>
      <c r="AN1345" s="95">
        <v>1226645.0900000001</v>
      </c>
      <c r="AO1345" s="95">
        <v>0</v>
      </c>
      <c r="AP1345" s="95">
        <v>2891569.86</v>
      </c>
      <c r="AQ1345" s="95">
        <v>0</v>
      </c>
      <c r="AR1345" s="95">
        <v>0</v>
      </c>
      <c r="AS1345" s="95">
        <v>16376380.060000001</v>
      </c>
      <c r="AT1345" s="95">
        <v>14211181.719999999</v>
      </c>
      <c r="AU1345" s="95">
        <v>3656250.43</v>
      </c>
      <c r="AV1345" s="92">
        <v>45443</v>
      </c>
      <c r="AW1345" t="s">
        <v>4</v>
      </c>
      <c r="AX1345">
        <v>2024</v>
      </c>
      <c r="AY1345" t="s">
        <v>163</v>
      </c>
    </row>
    <row r="1346" spans="1:51" x14ac:dyDescent="0.25">
      <c r="A1346" s="93">
        <v>120</v>
      </c>
      <c r="B1346" s="94" t="s">
        <v>78</v>
      </c>
      <c r="C1346" s="95">
        <v>312200.77</v>
      </c>
      <c r="D1346" s="95">
        <v>0</v>
      </c>
      <c r="E1346" s="95">
        <v>0</v>
      </c>
      <c r="F1346" s="95">
        <v>0</v>
      </c>
      <c r="G1346" s="95">
        <v>0</v>
      </c>
      <c r="H1346" s="91">
        <v>0</v>
      </c>
      <c r="I1346" s="91">
        <v>0</v>
      </c>
      <c r="J1346" s="95">
        <v>0</v>
      </c>
      <c r="K1346" s="95">
        <v>0</v>
      </c>
      <c r="L1346" s="91">
        <v>0</v>
      </c>
      <c r="M1346" s="95">
        <v>0</v>
      </c>
      <c r="N1346" s="95">
        <v>0</v>
      </c>
      <c r="O1346" s="95">
        <v>0</v>
      </c>
      <c r="P1346" s="95">
        <v>0</v>
      </c>
      <c r="Q1346" s="91">
        <v>0</v>
      </c>
      <c r="R1346" s="91">
        <v>0</v>
      </c>
      <c r="S1346" s="91">
        <v>0</v>
      </c>
      <c r="T1346" s="95">
        <v>0</v>
      </c>
      <c r="U1346" s="95">
        <v>0</v>
      </c>
      <c r="V1346" s="95">
        <v>0</v>
      </c>
      <c r="W1346" s="95">
        <v>0</v>
      </c>
      <c r="X1346" s="95">
        <v>0</v>
      </c>
      <c r="Y1346" s="95">
        <v>0</v>
      </c>
      <c r="Z1346" s="95">
        <v>0</v>
      </c>
      <c r="AA1346" s="95">
        <v>0</v>
      </c>
      <c r="AB1346" s="95">
        <v>0</v>
      </c>
      <c r="AC1346" s="327">
        <v>0</v>
      </c>
      <c r="AD1346" s="95">
        <v>0</v>
      </c>
      <c r="AE1346" s="95">
        <v>0</v>
      </c>
      <c r="AF1346" s="95">
        <v>0</v>
      </c>
      <c r="AG1346" s="95">
        <v>0</v>
      </c>
      <c r="AH1346" s="95">
        <v>0</v>
      </c>
      <c r="AI1346" s="95">
        <v>0</v>
      </c>
      <c r="AJ1346" s="95">
        <v>0</v>
      </c>
      <c r="AK1346" s="95">
        <v>0</v>
      </c>
      <c r="AL1346" s="95">
        <v>0</v>
      </c>
      <c r="AM1346" s="91">
        <v>0</v>
      </c>
      <c r="AN1346" s="95">
        <v>0</v>
      </c>
      <c r="AO1346" s="95">
        <v>0</v>
      </c>
      <c r="AP1346" s="95">
        <v>0</v>
      </c>
      <c r="AQ1346" s="95">
        <v>0</v>
      </c>
      <c r="AR1346" s="95">
        <v>0</v>
      </c>
      <c r="AS1346" s="95">
        <v>0</v>
      </c>
      <c r="AT1346" s="95">
        <v>312200.77</v>
      </c>
      <c r="AU1346" s="95">
        <v>312200.77</v>
      </c>
      <c r="AV1346" s="92">
        <v>45443</v>
      </c>
      <c r="AW1346" t="s">
        <v>4</v>
      </c>
      <c r="AX1346">
        <v>2024</v>
      </c>
      <c r="AY1346" t="s">
        <v>187</v>
      </c>
    </row>
    <row r="1347" spans="1:51" x14ac:dyDescent="0.25">
      <c r="A1347" s="93">
        <v>100</v>
      </c>
      <c r="B1347" s="94" t="s">
        <v>79</v>
      </c>
      <c r="C1347" s="95">
        <v>790306281.21999991</v>
      </c>
      <c r="D1347" s="95">
        <v>915257.12</v>
      </c>
      <c r="E1347" s="95">
        <v>0</v>
      </c>
      <c r="F1347" s="95">
        <v>0</v>
      </c>
      <c r="G1347" s="95">
        <v>75415.569999999992</v>
      </c>
      <c r="H1347" s="91">
        <v>0</v>
      </c>
      <c r="I1347" s="91">
        <v>0</v>
      </c>
      <c r="J1347" s="95">
        <v>11032436.880000001</v>
      </c>
      <c r="K1347" s="95">
        <v>1497864.1700000002</v>
      </c>
      <c r="L1347" s="91">
        <v>0</v>
      </c>
      <c r="M1347" s="95">
        <v>455209730.98000002</v>
      </c>
      <c r="N1347" s="95">
        <v>252882692.31999999</v>
      </c>
      <c r="O1347" s="95">
        <v>708092423.29999995</v>
      </c>
      <c r="P1347" s="95">
        <v>7816076.8100000005</v>
      </c>
      <c r="Q1347" s="91">
        <v>0</v>
      </c>
      <c r="R1347" s="91">
        <v>0</v>
      </c>
      <c r="S1347" s="91">
        <v>0</v>
      </c>
      <c r="T1347" s="95">
        <v>729429473.8499999</v>
      </c>
      <c r="U1347" s="95">
        <v>16920851.780000001</v>
      </c>
      <c r="V1347" s="95">
        <v>337637.55</v>
      </c>
      <c r="W1347" s="95">
        <v>151871.85</v>
      </c>
      <c r="X1347" s="95">
        <v>1151314.3600000001</v>
      </c>
      <c r="Y1347" s="95">
        <v>395210.93</v>
      </c>
      <c r="Z1347" s="95">
        <v>0</v>
      </c>
      <c r="AA1347" s="95">
        <v>0</v>
      </c>
      <c r="AB1347" s="95">
        <v>0</v>
      </c>
      <c r="AC1347" s="327">
        <v>30125981.760000002</v>
      </c>
      <c r="AD1347" s="95">
        <v>2847459.75</v>
      </c>
      <c r="AE1347" s="95">
        <v>266580.42</v>
      </c>
      <c r="AF1347" s="95">
        <v>0</v>
      </c>
      <c r="AG1347" s="95">
        <v>0</v>
      </c>
      <c r="AH1347" s="95">
        <v>0</v>
      </c>
      <c r="AI1347" s="95">
        <v>0</v>
      </c>
      <c r="AJ1347" s="95">
        <v>240020.58</v>
      </c>
      <c r="AK1347" s="95">
        <v>4179783.7</v>
      </c>
      <c r="AL1347" s="95">
        <v>344861.6</v>
      </c>
      <c r="AM1347" s="91">
        <v>0</v>
      </c>
      <c r="AN1347" s="95">
        <v>2281598.4300000002</v>
      </c>
      <c r="AO1347" s="95">
        <v>0</v>
      </c>
      <c r="AP1347" s="95">
        <v>69722.210000000006</v>
      </c>
      <c r="AQ1347" s="95">
        <v>287655.43</v>
      </c>
      <c r="AR1347" s="95">
        <v>0</v>
      </c>
      <c r="AS1347" s="95">
        <v>52436928.980000004</v>
      </c>
      <c r="AT1347" s="95">
        <v>8439878.3900000006</v>
      </c>
      <c r="AU1347" s="95">
        <v>1276257.02</v>
      </c>
      <c r="AV1347" s="92">
        <v>45443</v>
      </c>
      <c r="AW1347" t="s">
        <v>4</v>
      </c>
      <c r="AX1347">
        <v>2024</v>
      </c>
      <c r="AY1347" t="s">
        <v>151</v>
      </c>
    </row>
    <row r="1348" spans="1:51" x14ac:dyDescent="0.25">
      <c r="A1348" s="93">
        <v>127</v>
      </c>
      <c r="B1348" s="94" t="s">
        <v>80</v>
      </c>
      <c r="C1348" s="95">
        <v>9947272.870000001</v>
      </c>
      <c r="D1348" s="95">
        <v>0</v>
      </c>
      <c r="E1348" s="95">
        <v>0</v>
      </c>
      <c r="F1348" s="95">
        <v>0</v>
      </c>
      <c r="G1348" s="95">
        <v>0</v>
      </c>
      <c r="H1348" s="91">
        <v>0</v>
      </c>
      <c r="I1348" s="91">
        <v>0</v>
      </c>
      <c r="J1348" s="95">
        <v>0</v>
      </c>
      <c r="K1348" s="95">
        <v>0</v>
      </c>
      <c r="L1348" s="91">
        <v>0</v>
      </c>
      <c r="M1348" s="95">
        <v>0</v>
      </c>
      <c r="N1348" s="95">
        <v>0</v>
      </c>
      <c r="O1348" s="95">
        <v>0</v>
      </c>
      <c r="P1348" s="95">
        <v>0</v>
      </c>
      <c r="Q1348" s="91">
        <v>0</v>
      </c>
      <c r="R1348" s="91">
        <v>0</v>
      </c>
      <c r="S1348" s="91">
        <v>0</v>
      </c>
      <c r="T1348" s="95">
        <v>0</v>
      </c>
      <c r="U1348" s="95">
        <v>0</v>
      </c>
      <c r="V1348" s="95">
        <v>0</v>
      </c>
      <c r="W1348" s="95">
        <v>0</v>
      </c>
      <c r="X1348" s="95">
        <v>170429.67</v>
      </c>
      <c r="Y1348" s="95">
        <v>0</v>
      </c>
      <c r="Z1348" s="95">
        <v>0</v>
      </c>
      <c r="AA1348" s="95">
        <v>0</v>
      </c>
      <c r="AB1348" s="95">
        <v>0</v>
      </c>
      <c r="AC1348" s="327">
        <v>576254.62</v>
      </c>
      <c r="AD1348" s="95">
        <v>0</v>
      </c>
      <c r="AE1348" s="95">
        <v>0</v>
      </c>
      <c r="AF1348" s="95">
        <v>0</v>
      </c>
      <c r="AG1348" s="95">
        <v>0</v>
      </c>
      <c r="AH1348" s="95">
        <v>0</v>
      </c>
      <c r="AI1348" s="95">
        <v>0</v>
      </c>
      <c r="AJ1348" s="95">
        <v>0</v>
      </c>
      <c r="AK1348" s="95">
        <v>1925765.44</v>
      </c>
      <c r="AL1348" s="95">
        <v>975</v>
      </c>
      <c r="AM1348" s="91">
        <v>0</v>
      </c>
      <c r="AN1348" s="95">
        <v>4200</v>
      </c>
      <c r="AO1348" s="95">
        <v>0</v>
      </c>
      <c r="AP1348" s="95">
        <v>0</v>
      </c>
      <c r="AQ1348" s="95">
        <v>0</v>
      </c>
      <c r="AR1348" s="95">
        <v>0</v>
      </c>
      <c r="AS1348" s="95">
        <v>746684.29</v>
      </c>
      <c r="AT1348" s="95">
        <v>9200588.5800000001</v>
      </c>
      <c r="AU1348" s="95">
        <v>7269648.1399999997</v>
      </c>
      <c r="AV1348" s="92">
        <v>45443</v>
      </c>
      <c r="AW1348" t="s">
        <v>4</v>
      </c>
      <c r="AX1348">
        <v>2024</v>
      </c>
      <c r="AY1348" t="s">
        <v>186</v>
      </c>
    </row>
    <row r="1349" spans="1:51" x14ac:dyDescent="0.25">
      <c r="A1349" s="93">
        <v>12</v>
      </c>
      <c r="B1349" s="94" t="s">
        <v>81</v>
      </c>
      <c r="C1349" s="95">
        <v>678109806.21000004</v>
      </c>
      <c r="D1349" s="95">
        <v>1451869.31</v>
      </c>
      <c r="E1349" s="95">
        <v>0</v>
      </c>
      <c r="F1349" s="95">
        <v>0</v>
      </c>
      <c r="G1349" s="95">
        <v>51611942.979999997</v>
      </c>
      <c r="H1349" s="91">
        <v>0</v>
      </c>
      <c r="I1349" s="91">
        <v>0</v>
      </c>
      <c r="J1349" s="95">
        <v>5058607.3100000005</v>
      </c>
      <c r="K1349" s="95">
        <v>8323592.2699999996</v>
      </c>
      <c r="L1349" s="91">
        <v>0</v>
      </c>
      <c r="M1349" s="95">
        <v>244747067.63000003</v>
      </c>
      <c r="N1349" s="95">
        <v>146932439.44</v>
      </c>
      <c r="O1349" s="95">
        <v>391679507.07000005</v>
      </c>
      <c r="P1349" s="95">
        <v>13507286.08</v>
      </c>
      <c r="Q1349" s="91">
        <v>0</v>
      </c>
      <c r="R1349" s="91">
        <v>0</v>
      </c>
      <c r="S1349" s="91">
        <v>0</v>
      </c>
      <c r="T1349" s="95">
        <v>471632805.02000004</v>
      </c>
      <c r="U1349" s="95">
        <v>3658554.3600000003</v>
      </c>
      <c r="V1349" s="95">
        <v>635606.99</v>
      </c>
      <c r="W1349" s="95">
        <v>296870.39</v>
      </c>
      <c r="X1349" s="95">
        <v>13516212.5</v>
      </c>
      <c r="Y1349" s="95">
        <v>1075919.83</v>
      </c>
      <c r="Z1349" s="95">
        <v>0</v>
      </c>
      <c r="AA1349" s="95">
        <v>13699368.35</v>
      </c>
      <c r="AB1349" s="95">
        <v>0</v>
      </c>
      <c r="AC1349" s="327">
        <v>28670609.130000003</v>
      </c>
      <c r="AD1349" s="95">
        <v>13491746.640000001</v>
      </c>
      <c r="AE1349" s="95">
        <v>113747.97</v>
      </c>
      <c r="AF1349" s="95">
        <v>0</v>
      </c>
      <c r="AG1349" s="95">
        <v>0</v>
      </c>
      <c r="AH1349" s="95">
        <v>0</v>
      </c>
      <c r="AI1349" s="95">
        <v>0</v>
      </c>
      <c r="AJ1349" s="95">
        <v>105419249.14</v>
      </c>
      <c r="AK1349" s="95">
        <v>13933786.060000001</v>
      </c>
      <c r="AL1349" s="95">
        <v>548892.22</v>
      </c>
      <c r="AM1349" s="91">
        <v>0</v>
      </c>
      <c r="AN1349" s="95">
        <v>7636385.5999999996</v>
      </c>
      <c r="AO1349" s="95">
        <v>1716327.81</v>
      </c>
      <c r="AP1349" s="95">
        <v>966093.50999999989</v>
      </c>
      <c r="AQ1349" s="95">
        <v>1056282.6399999999</v>
      </c>
      <c r="AR1349" s="95">
        <v>0</v>
      </c>
      <c r="AS1349" s="95">
        <v>180577885.30000001</v>
      </c>
      <c r="AT1349" s="95">
        <v>25899115.840000004</v>
      </c>
      <c r="AU1349" s="95">
        <v>41348</v>
      </c>
      <c r="AV1349" s="92">
        <v>45443</v>
      </c>
      <c r="AW1349" t="s">
        <v>4</v>
      </c>
      <c r="AX1349">
        <v>2024</v>
      </c>
      <c r="AY1349" t="s">
        <v>152</v>
      </c>
    </row>
    <row r="1350" spans="1:51" x14ac:dyDescent="0.25">
      <c r="A1350" s="93">
        <v>74</v>
      </c>
      <c r="B1350" s="94" t="s">
        <v>82</v>
      </c>
      <c r="C1350" s="95">
        <v>4013532555.5999999</v>
      </c>
      <c r="D1350" s="95">
        <v>24489016.5</v>
      </c>
      <c r="E1350" s="95">
        <v>0</v>
      </c>
      <c r="F1350" s="95">
        <v>0</v>
      </c>
      <c r="G1350" s="95">
        <v>3988189.06</v>
      </c>
      <c r="H1350" s="91">
        <v>0</v>
      </c>
      <c r="I1350" s="91">
        <v>0</v>
      </c>
      <c r="J1350" s="95">
        <v>27922081.389999997</v>
      </c>
      <c r="K1350" s="95">
        <v>1629160.4</v>
      </c>
      <c r="L1350" s="91">
        <v>0</v>
      </c>
      <c r="M1350" s="95">
        <v>2260908933.5</v>
      </c>
      <c r="N1350" s="95">
        <v>972611775.29999995</v>
      </c>
      <c r="O1350" s="95">
        <v>3233520708.8000002</v>
      </c>
      <c r="P1350" s="95">
        <v>82595268</v>
      </c>
      <c r="Q1350" s="91">
        <v>0</v>
      </c>
      <c r="R1350" s="91">
        <v>0</v>
      </c>
      <c r="S1350" s="91">
        <v>0</v>
      </c>
      <c r="T1350" s="95">
        <v>3374144424.1500001</v>
      </c>
      <c r="U1350" s="95">
        <v>2390312.2200000002</v>
      </c>
      <c r="V1350" s="95">
        <v>2494480.5699999998</v>
      </c>
      <c r="W1350" s="95">
        <v>1332314.69</v>
      </c>
      <c r="X1350" s="95">
        <v>19889808.34</v>
      </c>
      <c r="Y1350" s="95">
        <v>2052072.4300000002</v>
      </c>
      <c r="Z1350" s="95">
        <v>0</v>
      </c>
      <c r="AA1350" s="95">
        <v>329372031.94</v>
      </c>
      <c r="AB1350" s="95">
        <v>1415460.2599999998</v>
      </c>
      <c r="AC1350" s="327">
        <v>177300577.19999999</v>
      </c>
      <c r="AD1350" s="95">
        <v>2430806.65</v>
      </c>
      <c r="AE1350" s="95">
        <v>4393676.28</v>
      </c>
      <c r="AF1350" s="95">
        <v>0</v>
      </c>
      <c r="AG1350" s="95">
        <v>0</v>
      </c>
      <c r="AH1350" s="95">
        <v>34483156.509999998</v>
      </c>
      <c r="AI1350" s="95">
        <v>0</v>
      </c>
      <c r="AJ1350" s="95">
        <v>27161680.330000002</v>
      </c>
      <c r="AK1350" s="95">
        <v>16039433.050000001</v>
      </c>
      <c r="AL1350" s="95">
        <v>1689319.66</v>
      </c>
      <c r="AM1350" s="91">
        <v>0</v>
      </c>
      <c r="AN1350" s="95">
        <v>13434932.58</v>
      </c>
      <c r="AO1350" s="95">
        <v>486548.95</v>
      </c>
      <c r="AP1350" s="95">
        <v>2772533.6</v>
      </c>
      <c r="AQ1350" s="95">
        <v>0</v>
      </c>
      <c r="AR1350" s="95">
        <v>0</v>
      </c>
      <c r="AS1350" s="95">
        <v>604716377.41999996</v>
      </c>
      <c r="AT1350" s="95">
        <v>34671754.030000001</v>
      </c>
      <c r="AU1350" s="95">
        <v>248986.19</v>
      </c>
      <c r="AV1350" s="92">
        <v>45443</v>
      </c>
      <c r="AW1350" t="s">
        <v>4</v>
      </c>
      <c r="AX1350">
        <v>2024</v>
      </c>
      <c r="AY1350" t="s">
        <v>148</v>
      </c>
    </row>
    <row r="1351" spans="1:51" x14ac:dyDescent="0.25">
      <c r="A1351" s="93">
        <v>71</v>
      </c>
      <c r="B1351" s="94" t="s">
        <v>83</v>
      </c>
      <c r="C1351" s="95">
        <v>336331130.96999997</v>
      </c>
      <c r="D1351" s="95">
        <v>0</v>
      </c>
      <c r="E1351" s="95">
        <v>0</v>
      </c>
      <c r="F1351" s="95">
        <v>0</v>
      </c>
      <c r="G1351" s="95">
        <v>502260.82</v>
      </c>
      <c r="H1351" s="91">
        <v>0</v>
      </c>
      <c r="I1351" s="91">
        <v>0</v>
      </c>
      <c r="J1351" s="95">
        <v>0</v>
      </c>
      <c r="K1351" s="95">
        <v>140620.29</v>
      </c>
      <c r="L1351" s="91">
        <v>0</v>
      </c>
      <c r="M1351" s="95">
        <v>4076779.1</v>
      </c>
      <c r="N1351" s="95">
        <v>82780592.019999996</v>
      </c>
      <c r="O1351" s="95">
        <v>86857371.11999999</v>
      </c>
      <c r="P1351" s="95">
        <v>2555843.15</v>
      </c>
      <c r="Q1351" s="91">
        <v>0</v>
      </c>
      <c r="R1351" s="91">
        <v>0</v>
      </c>
      <c r="S1351" s="91">
        <v>0</v>
      </c>
      <c r="T1351" s="95">
        <v>90056095.379999995</v>
      </c>
      <c r="U1351" s="95">
        <v>6853.3</v>
      </c>
      <c r="V1351" s="95">
        <v>0</v>
      </c>
      <c r="W1351" s="95">
        <v>0</v>
      </c>
      <c r="X1351" s="95">
        <v>0</v>
      </c>
      <c r="Y1351" s="95">
        <v>44829127.25</v>
      </c>
      <c r="Z1351" s="95">
        <v>0</v>
      </c>
      <c r="AA1351" s="95">
        <v>59441558.68</v>
      </c>
      <c r="AB1351" s="95">
        <v>0</v>
      </c>
      <c r="AC1351" s="327">
        <v>9217859.4199999999</v>
      </c>
      <c r="AD1351" s="95">
        <v>63582197.939999998</v>
      </c>
      <c r="AE1351" s="95">
        <v>29244</v>
      </c>
      <c r="AF1351" s="95">
        <v>0</v>
      </c>
      <c r="AG1351" s="95">
        <v>0</v>
      </c>
      <c r="AH1351" s="95">
        <v>0</v>
      </c>
      <c r="AI1351" s="95">
        <v>0</v>
      </c>
      <c r="AJ1351" s="95">
        <v>32921284.989999998</v>
      </c>
      <c r="AK1351" s="95">
        <v>3187320.09</v>
      </c>
      <c r="AL1351" s="95">
        <v>1922872.66</v>
      </c>
      <c r="AM1351" s="91">
        <v>0</v>
      </c>
      <c r="AN1351" s="95">
        <v>8142576.5599999996</v>
      </c>
      <c r="AO1351" s="95">
        <v>0</v>
      </c>
      <c r="AP1351" s="95">
        <v>630121.86</v>
      </c>
      <c r="AQ1351" s="95">
        <v>0</v>
      </c>
      <c r="AR1351" s="95">
        <v>0</v>
      </c>
      <c r="AS1351" s="95">
        <v>210028125.57999998</v>
      </c>
      <c r="AT1351" s="95">
        <v>36246910.009999998</v>
      </c>
      <c r="AU1351" s="95">
        <v>22364018.84</v>
      </c>
      <c r="AV1351" s="92">
        <v>45443</v>
      </c>
      <c r="AW1351" t="s">
        <v>4</v>
      </c>
      <c r="AX1351">
        <v>2024</v>
      </c>
      <c r="AY1351" t="s">
        <v>161</v>
      </c>
    </row>
    <row r="1352" spans="1:51" x14ac:dyDescent="0.25">
      <c r="A1352" s="93">
        <v>91</v>
      </c>
      <c r="B1352" s="94" t="s">
        <v>106</v>
      </c>
      <c r="C1352" s="95">
        <v>648317.62</v>
      </c>
      <c r="D1352" s="95">
        <v>0</v>
      </c>
      <c r="E1352" s="95">
        <v>0</v>
      </c>
      <c r="F1352" s="95">
        <v>0</v>
      </c>
      <c r="G1352" s="95">
        <v>0</v>
      </c>
      <c r="H1352" s="91">
        <v>0</v>
      </c>
      <c r="I1352" s="91">
        <v>0</v>
      </c>
      <c r="J1352" s="95">
        <v>0</v>
      </c>
      <c r="K1352" s="95">
        <v>0</v>
      </c>
      <c r="L1352" s="91">
        <v>0</v>
      </c>
      <c r="M1352" s="95">
        <v>0</v>
      </c>
      <c r="N1352" s="95">
        <v>0</v>
      </c>
      <c r="O1352" s="95">
        <v>0</v>
      </c>
      <c r="P1352" s="95">
        <v>100259.04</v>
      </c>
      <c r="Q1352" s="91">
        <v>0</v>
      </c>
      <c r="R1352" s="91">
        <v>0</v>
      </c>
      <c r="S1352" s="91">
        <v>0</v>
      </c>
      <c r="T1352" s="95">
        <v>100259.04</v>
      </c>
      <c r="U1352" s="95">
        <v>0</v>
      </c>
      <c r="V1352" s="95">
        <v>0</v>
      </c>
      <c r="W1352" s="95">
        <v>0</v>
      </c>
      <c r="X1352" s="95">
        <v>0</v>
      </c>
      <c r="Y1352" s="95">
        <v>0</v>
      </c>
      <c r="Z1352" s="95">
        <v>0</v>
      </c>
      <c r="AA1352" s="95">
        <v>0</v>
      </c>
      <c r="AB1352" s="95">
        <v>0</v>
      </c>
      <c r="AC1352" s="327">
        <v>0</v>
      </c>
      <c r="AD1352" s="95">
        <v>475477.5</v>
      </c>
      <c r="AE1352" s="95">
        <v>2000</v>
      </c>
      <c r="AF1352" s="95">
        <v>0</v>
      </c>
      <c r="AG1352" s="95">
        <v>0</v>
      </c>
      <c r="AH1352" s="95">
        <v>0</v>
      </c>
      <c r="AI1352" s="95">
        <v>0</v>
      </c>
      <c r="AJ1352" s="95">
        <v>0</v>
      </c>
      <c r="AK1352" s="95">
        <v>11959.08</v>
      </c>
      <c r="AL1352" s="95">
        <v>0</v>
      </c>
      <c r="AM1352" s="91">
        <v>0</v>
      </c>
      <c r="AN1352" s="95">
        <v>1000</v>
      </c>
      <c r="AO1352" s="95">
        <v>0</v>
      </c>
      <c r="AP1352" s="95">
        <v>0</v>
      </c>
      <c r="AQ1352" s="95">
        <v>0</v>
      </c>
      <c r="AR1352" s="95">
        <v>0</v>
      </c>
      <c r="AS1352" s="95">
        <v>477477.5</v>
      </c>
      <c r="AT1352" s="95">
        <v>70581.08</v>
      </c>
      <c r="AU1352" s="95">
        <v>57622</v>
      </c>
      <c r="AV1352" s="92">
        <v>45443</v>
      </c>
      <c r="AW1352" t="s">
        <v>4</v>
      </c>
      <c r="AX1352">
        <v>2024</v>
      </c>
      <c r="AY1352" t="s">
        <v>192</v>
      </c>
    </row>
    <row r="1353" spans="1:51" x14ac:dyDescent="0.25">
      <c r="A1353" s="93">
        <v>73</v>
      </c>
      <c r="B1353" s="94" t="s">
        <v>84</v>
      </c>
      <c r="C1353" s="95">
        <v>193511516.24000001</v>
      </c>
      <c r="D1353" s="95">
        <v>5277.05</v>
      </c>
      <c r="E1353" s="95">
        <v>0</v>
      </c>
      <c r="F1353" s="95">
        <v>0</v>
      </c>
      <c r="G1353" s="95">
        <v>0</v>
      </c>
      <c r="H1353" s="91">
        <v>0</v>
      </c>
      <c r="I1353" s="91">
        <v>0</v>
      </c>
      <c r="J1353" s="95">
        <v>68242.679999999993</v>
      </c>
      <c r="K1353" s="95">
        <v>227604.47</v>
      </c>
      <c r="L1353" s="91">
        <v>0</v>
      </c>
      <c r="M1353" s="95">
        <v>1702635.48</v>
      </c>
      <c r="N1353" s="95">
        <v>580228.36</v>
      </c>
      <c r="O1353" s="95">
        <v>2282863.84</v>
      </c>
      <c r="P1353" s="95">
        <v>116504.25</v>
      </c>
      <c r="Q1353" s="91">
        <v>0</v>
      </c>
      <c r="R1353" s="91">
        <v>0</v>
      </c>
      <c r="S1353" s="91">
        <v>0</v>
      </c>
      <c r="T1353" s="95">
        <v>2700492.29</v>
      </c>
      <c r="U1353" s="95">
        <v>516257.34</v>
      </c>
      <c r="V1353" s="95">
        <v>0</v>
      </c>
      <c r="W1353" s="95">
        <v>0</v>
      </c>
      <c r="X1353" s="95">
        <v>1295230.99</v>
      </c>
      <c r="Y1353" s="95">
        <v>51995182.810000002</v>
      </c>
      <c r="Z1353" s="95">
        <v>0</v>
      </c>
      <c r="AA1353" s="95">
        <v>441239</v>
      </c>
      <c r="AB1353" s="95">
        <v>0</v>
      </c>
      <c r="AC1353" s="327">
        <v>1594097.89</v>
      </c>
      <c r="AD1353" s="95">
        <v>3020173.03</v>
      </c>
      <c r="AE1353" s="95">
        <v>43260.63</v>
      </c>
      <c r="AF1353" s="95">
        <v>0</v>
      </c>
      <c r="AG1353" s="95">
        <v>0</v>
      </c>
      <c r="AH1353" s="95">
        <v>29498403.460000001</v>
      </c>
      <c r="AI1353" s="95">
        <v>0</v>
      </c>
      <c r="AJ1353" s="95">
        <v>48446034.890000001</v>
      </c>
      <c r="AK1353" s="95">
        <v>197064.06</v>
      </c>
      <c r="AL1353" s="95">
        <v>284907.05</v>
      </c>
      <c r="AM1353" s="91">
        <v>0</v>
      </c>
      <c r="AN1353" s="95">
        <v>2290444.2200000002</v>
      </c>
      <c r="AO1353" s="95">
        <v>778996.6</v>
      </c>
      <c r="AP1353" s="95">
        <v>5575.78</v>
      </c>
      <c r="AQ1353" s="95">
        <v>0</v>
      </c>
      <c r="AR1353" s="95">
        <v>231630.23</v>
      </c>
      <c r="AS1353" s="95">
        <v>136849880.04000002</v>
      </c>
      <c r="AT1353" s="95">
        <v>53961143.909999996</v>
      </c>
      <c r="AU1353" s="95">
        <v>50172525.969999999</v>
      </c>
      <c r="AV1353" s="92">
        <v>45443</v>
      </c>
      <c r="AW1353" t="s">
        <v>4</v>
      </c>
      <c r="AX1353">
        <v>2024</v>
      </c>
      <c r="AY1353" t="s">
        <v>190</v>
      </c>
    </row>
    <row r="1354" spans="1:51" x14ac:dyDescent="0.25">
      <c r="A1354" s="93">
        <v>46</v>
      </c>
      <c r="B1354" s="94" t="s">
        <v>85</v>
      </c>
      <c r="C1354" s="95">
        <v>18254322.219999999</v>
      </c>
      <c r="D1354" s="95">
        <v>56480.58</v>
      </c>
      <c r="E1354" s="95">
        <v>0</v>
      </c>
      <c r="F1354" s="95">
        <v>0</v>
      </c>
      <c r="G1354" s="95">
        <v>0</v>
      </c>
      <c r="H1354" s="91">
        <v>0</v>
      </c>
      <c r="I1354" s="91">
        <v>0</v>
      </c>
      <c r="J1354" s="95">
        <v>651704.93000000005</v>
      </c>
      <c r="K1354" s="95">
        <v>69998.59</v>
      </c>
      <c r="L1354" s="91">
        <v>0</v>
      </c>
      <c r="M1354" s="95">
        <v>6776110.9199999999</v>
      </c>
      <c r="N1354" s="95">
        <v>0</v>
      </c>
      <c r="O1354" s="95">
        <v>6776110.9199999999</v>
      </c>
      <c r="P1354" s="95">
        <v>826433.49</v>
      </c>
      <c r="Q1354" s="91">
        <v>0</v>
      </c>
      <c r="R1354" s="91">
        <v>0</v>
      </c>
      <c r="S1354" s="91">
        <v>0</v>
      </c>
      <c r="T1354" s="95">
        <v>8380728.5099999998</v>
      </c>
      <c r="U1354" s="95">
        <v>632589.72</v>
      </c>
      <c r="V1354" s="95">
        <v>235377.71000000002</v>
      </c>
      <c r="W1354" s="95">
        <v>183806.84</v>
      </c>
      <c r="X1354" s="95">
        <v>0</v>
      </c>
      <c r="Y1354" s="95">
        <v>931483.6</v>
      </c>
      <c r="Z1354" s="95">
        <v>0</v>
      </c>
      <c r="AA1354" s="95">
        <v>0</v>
      </c>
      <c r="AB1354" s="95">
        <v>0</v>
      </c>
      <c r="AC1354" s="327">
        <v>5187631.1499999994</v>
      </c>
      <c r="AD1354" s="95">
        <v>0</v>
      </c>
      <c r="AE1354" s="95">
        <v>5153.8</v>
      </c>
      <c r="AF1354" s="95">
        <v>0</v>
      </c>
      <c r="AG1354" s="95">
        <v>0</v>
      </c>
      <c r="AH1354" s="95">
        <v>0</v>
      </c>
      <c r="AI1354" s="95">
        <v>0</v>
      </c>
      <c r="AJ1354" s="95">
        <v>70346.930000000008</v>
      </c>
      <c r="AK1354" s="95">
        <v>2048299.7000000002</v>
      </c>
      <c r="AL1354" s="95">
        <v>106284.49</v>
      </c>
      <c r="AM1354" s="91">
        <v>0</v>
      </c>
      <c r="AN1354" s="95">
        <v>333060.01</v>
      </c>
      <c r="AO1354" s="95">
        <v>0</v>
      </c>
      <c r="AP1354" s="95">
        <v>39169.760000000002</v>
      </c>
      <c r="AQ1354" s="95">
        <v>0</v>
      </c>
      <c r="AR1354" s="95">
        <v>0</v>
      </c>
      <c r="AS1354" s="95">
        <v>7246389.7499999991</v>
      </c>
      <c r="AT1354" s="95">
        <v>2627203.96</v>
      </c>
      <c r="AU1354" s="95">
        <v>100390</v>
      </c>
      <c r="AV1354" s="92">
        <v>45443</v>
      </c>
      <c r="AW1354" t="s">
        <v>4</v>
      </c>
      <c r="AX1354">
        <v>2024</v>
      </c>
      <c r="AY1354" t="s">
        <v>176</v>
      </c>
    </row>
    <row r="1355" spans="1:51" x14ac:dyDescent="0.25">
      <c r="A1355" s="93">
        <v>51</v>
      </c>
      <c r="B1355" s="94" t="s">
        <v>86</v>
      </c>
      <c r="C1355" s="95">
        <v>10624923</v>
      </c>
      <c r="D1355" s="95">
        <v>18838.02</v>
      </c>
      <c r="E1355" s="95">
        <v>0</v>
      </c>
      <c r="F1355" s="95">
        <v>0</v>
      </c>
      <c r="G1355" s="95">
        <v>0</v>
      </c>
      <c r="H1355" s="91">
        <v>0</v>
      </c>
      <c r="I1355" s="91">
        <v>0</v>
      </c>
      <c r="J1355" s="95">
        <v>83198.8</v>
      </c>
      <c r="K1355" s="95">
        <v>538765.21</v>
      </c>
      <c r="L1355" s="91">
        <v>0</v>
      </c>
      <c r="M1355" s="95">
        <v>1271450.52</v>
      </c>
      <c r="N1355" s="95">
        <v>165223.44</v>
      </c>
      <c r="O1355" s="95">
        <v>1436673.96</v>
      </c>
      <c r="P1355" s="95">
        <v>210207.73</v>
      </c>
      <c r="Q1355" s="91">
        <v>0</v>
      </c>
      <c r="R1355" s="91">
        <v>0</v>
      </c>
      <c r="S1355" s="91">
        <v>0</v>
      </c>
      <c r="T1355" s="95">
        <v>2287683.7200000002</v>
      </c>
      <c r="U1355" s="95">
        <v>350406.28</v>
      </c>
      <c r="V1355" s="95">
        <v>50275.3</v>
      </c>
      <c r="W1355" s="95">
        <v>26759.62</v>
      </c>
      <c r="X1355" s="95">
        <v>0</v>
      </c>
      <c r="Y1355" s="95">
        <v>2438.06</v>
      </c>
      <c r="Z1355" s="95">
        <v>0</v>
      </c>
      <c r="AA1355" s="95">
        <v>0</v>
      </c>
      <c r="AB1355" s="95">
        <v>0</v>
      </c>
      <c r="AC1355" s="327">
        <v>738674.67999999993</v>
      </c>
      <c r="AD1355" s="95">
        <v>0</v>
      </c>
      <c r="AE1355" s="95">
        <v>92999.31</v>
      </c>
      <c r="AF1355" s="95">
        <v>0</v>
      </c>
      <c r="AG1355" s="95">
        <v>0</v>
      </c>
      <c r="AH1355" s="95">
        <v>1586.46</v>
      </c>
      <c r="AI1355" s="95">
        <v>0</v>
      </c>
      <c r="AJ1355" s="95">
        <v>14930.79</v>
      </c>
      <c r="AK1355" s="95">
        <v>1684773.55</v>
      </c>
      <c r="AL1355" s="95">
        <v>123806.96</v>
      </c>
      <c r="AM1355" s="91">
        <v>0</v>
      </c>
      <c r="AN1355" s="95">
        <v>714713.39</v>
      </c>
      <c r="AO1355" s="95">
        <v>0</v>
      </c>
      <c r="AP1355" s="95">
        <v>37230</v>
      </c>
      <c r="AQ1355" s="95">
        <v>0</v>
      </c>
      <c r="AR1355" s="95">
        <v>0</v>
      </c>
      <c r="AS1355" s="95">
        <v>1278070.5</v>
      </c>
      <c r="AT1355" s="95">
        <v>7059168.7799999993</v>
      </c>
      <c r="AU1355" s="95">
        <v>4498644.88</v>
      </c>
      <c r="AV1355" s="92">
        <v>45443</v>
      </c>
      <c r="AW1355" t="s">
        <v>4</v>
      </c>
      <c r="AX1355">
        <v>2024</v>
      </c>
      <c r="AY1355" t="s">
        <v>179</v>
      </c>
    </row>
    <row r="1356" spans="1:51" x14ac:dyDescent="0.25">
      <c r="A1356" s="93">
        <v>117</v>
      </c>
      <c r="B1356" s="94" t="s">
        <v>87</v>
      </c>
      <c r="C1356" s="95">
        <v>514167971.91999996</v>
      </c>
      <c r="D1356" s="95">
        <v>867075.92999999993</v>
      </c>
      <c r="E1356" s="95">
        <v>0</v>
      </c>
      <c r="F1356" s="95">
        <v>0</v>
      </c>
      <c r="G1356" s="95">
        <v>515110.54999999993</v>
      </c>
      <c r="H1356" s="91">
        <v>0</v>
      </c>
      <c r="I1356" s="91">
        <v>0</v>
      </c>
      <c r="J1356" s="95">
        <v>1099243.06</v>
      </c>
      <c r="K1356" s="95">
        <v>3332872.0100000002</v>
      </c>
      <c r="L1356" s="91">
        <v>0</v>
      </c>
      <c r="M1356" s="95">
        <v>148462058.66999999</v>
      </c>
      <c r="N1356" s="95">
        <v>218101213.15000001</v>
      </c>
      <c r="O1356" s="95">
        <v>366563271.81999999</v>
      </c>
      <c r="P1356" s="95">
        <v>3888451.02</v>
      </c>
      <c r="Q1356" s="91">
        <v>0</v>
      </c>
      <c r="R1356" s="91">
        <v>0</v>
      </c>
      <c r="S1356" s="91">
        <v>0</v>
      </c>
      <c r="T1356" s="95">
        <v>376266024.38999999</v>
      </c>
      <c r="U1356" s="95">
        <v>5741840.8499999996</v>
      </c>
      <c r="V1356" s="95">
        <v>1130151.57</v>
      </c>
      <c r="W1356" s="95">
        <v>834101.28</v>
      </c>
      <c r="X1356" s="95">
        <v>1092999.48</v>
      </c>
      <c r="Y1356" s="95">
        <v>4762624.16</v>
      </c>
      <c r="Z1356" s="95">
        <v>0</v>
      </c>
      <c r="AA1356" s="95">
        <v>0</v>
      </c>
      <c r="AB1356" s="95">
        <v>0</v>
      </c>
      <c r="AC1356" s="327">
        <v>52164520.380000003</v>
      </c>
      <c r="AD1356" s="95">
        <v>12405225.32</v>
      </c>
      <c r="AE1356" s="95">
        <v>4655656.6500000004</v>
      </c>
      <c r="AF1356" s="95">
        <v>0</v>
      </c>
      <c r="AG1356" s="95">
        <v>0</v>
      </c>
      <c r="AH1356" s="95">
        <v>0</v>
      </c>
      <c r="AI1356" s="95">
        <v>0</v>
      </c>
      <c r="AJ1356" s="95">
        <v>2265433.98</v>
      </c>
      <c r="AK1356" s="95">
        <v>5672226.6000000006</v>
      </c>
      <c r="AL1356" s="95">
        <v>3874279.3000000003</v>
      </c>
      <c r="AM1356" s="91">
        <v>0</v>
      </c>
      <c r="AN1356" s="95">
        <v>9785932.6099999994</v>
      </c>
      <c r="AO1356" s="95">
        <v>0</v>
      </c>
      <c r="AP1356" s="95">
        <v>423665.75</v>
      </c>
      <c r="AQ1356" s="95">
        <v>0</v>
      </c>
      <c r="AR1356" s="95">
        <v>0</v>
      </c>
      <c r="AS1356" s="95">
        <v>85052553.670000002</v>
      </c>
      <c r="AT1356" s="95">
        <v>52849393.859999999</v>
      </c>
      <c r="AU1356" s="95">
        <v>33093289.599999998</v>
      </c>
      <c r="AV1356" s="92">
        <v>45443</v>
      </c>
      <c r="AW1356" t="s">
        <v>4</v>
      </c>
      <c r="AX1356">
        <v>2024</v>
      </c>
      <c r="AY1356" t="s">
        <v>155</v>
      </c>
    </row>
    <row r="1357" spans="1:51" x14ac:dyDescent="0.25">
      <c r="A1357" s="93">
        <v>78</v>
      </c>
      <c r="B1357" s="94" t="s">
        <v>88</v>
      </c>
      <c r="C1357" s="95">
        <v>1904518.28</v>
      </c>
      <c r="D1357" s="95">
        <v>285.5</v>
      </c>
      <c r="E1357" s="95">
        <v>0</v>
      </c>
      <c r="F1357" s="95">
        <v>0</v>
      </c>
      <c r="G1357" s="95">
        <v>0</v>
      </c>
      <c r="H1357" s="91">
        <v>0</v>
      </c>
      <c r="I1357" s="91">
        <v>0</v>
      </c>
      <c r="J1357" s="95">
        <v>10884.88</v>
      </c>
      <c r="K1357" s="95">
        <v>23083.13</v>
      </c>
      <c r="L1357" s="91">
        <v>0</v>
      </c>
      <c r="M1357" s="95">
        <v>0</v>
      </c>
      <c r="N1357" s="95">
        <v>0</v>
      </c>
      <c r="O1357" s="95">
        <v>0</v>
      </c>
      <c r="P1357" s="95">
        <v>16454.21</v>
      </c>
      <c r="Q1357" s="91">
        <v>0</v>
      </c>
      <c r="R1357" s="91">
        <v>0</v>
      </c>
      <c r="S1357" s="91">
        <v>0</v>
      </c>
      <c r="T1357" s="95">
        <v>50707.72</v>
      </c>
      <c r="U1357" s="95">
        <v>12346.27</v>
      </c>
      <c r="V1357" s="95">
        <v>7445</v>
      </c>
      <c r="W1357" s="95">
        <v>0</v>
      </c>
      <c r="X1357" s="95">
        <v>0</v>
      </c>
      <c r="Y1357" s="95">
        <v>0</v>
      </c>
      <c r="Z1357" s="95">
        <v>0</v>
      </c>
      <c r="AA1357" s="95">
        <v>711051.37</v>
      </c>
      <c r="AB1357" s="95">
        <v>0</v>
      </c>
      <c r="AC1357" s="327">
        <v>210715.2</v>
      </c>
      <c r="AD1357" s="95">
        <v>0</v>
      </c>
      <c r="AE1357" s="95">
        <v>3930</v>
      </c>
      <c r="AF1357" s="95">
        <v>0</v>
      </c>
      <c r="AG1357" s="95">
        <v>0</v>
      </c>
      <c r="AH1357" s="95">
        <v>0</v>
      </c>
      <c r="AI1357" s="95">
        <v>0</v>
      </c>
      <c r="AJ1357" s="95">
        <v>0</v>
      </c>
      <c r="AK1357" s="95">
        <v>632416.29</v>
      </c>
      <c r="AL1357" s="95">
        <v>3666.91</v>
      </c>
      <c r="AM1357" s="91">
        <v>0</v>
      </c>
      <c r="AN1357" s="95">
        <v>46265</v>
      </c>
      <c r="AO1357" s="95">
        <v>0</v>
      </c>
      <c r="AP1357" s="95">
        <v>0</v>
      </c>
      <c r="AQ1357" s="95">
        <v>0</v>
      </c>
      <c r="AR1357" s="95">
        <v>0</v>
      </c>
      <c r="AS1357" s="95">
        <v>945487.84000000008</v>
      </c>
      <c r="AT1357" s="95">
        <v>908322.72000000009</v>
      </c>
      <c r="AU1357" s="95">
        <v>225974.52</v>
      </c>
      <c r="AV1357" s="92">
        <v>45443</v>
      </c>
      <c r="AW1357" t="s">
        <v>4</v>
      </c>
      <c r="AX1357">
        <v>2024</v>
      </c>
      <c r="AY1357" t="s">
        <v>185</v>
      </c>
    </row>
    <row r="1358" spans="1:51" x14ac:dyDescent="0.25">
      <c r="A1358" s="93">
        <v>80</v>
      </c>
      <c r="B1358" s="94" t="s">
        <v>89</v>
      </c>
      <c r="C1358" s="95">
        <v>669672120.2299999</v>
      </c>
      <c r="D1358" s="95">
        <v>932421.36</v>
      </c>
      <c r="E1358" s="95">
        <v>0</v>
      </c>
      <c r="F1358" s="95">
        <v>0</v>
      </c>
      <c r="G1358" s="95">
        <v>920035.83000000007</v>
      </c>
      <c r="H1358" s="91">
        <v>0</v>
      </c>
      <c r="I1358" s="91">
        <v>0</v>
      </c>
      <c r="J1358" s="95">
        <v>1019661.59</v>
      </c>
      <c r="K1358" s="95">
        <v>3873707.35</v>
      </c>
      <c r="L1358" s="91">
        <v>0</v>
      </c>
      <c r="M1358" s="95">
        <v>163702970.72999999</v>
      </c>
      <c r="N1358" s="95">
        <v>280741152.47999996</v>
      </c>
      <c r="O1358" s="95">
        <v>444444123.20999992</v>
      </c>
      <c r="P1358" s="95">
        <v>7209858.8300000001</v>
      </c>
      <c r="Q1358" s="91">
        <v>0</v>
      </c>
      <c r="R1358" s="91">
        <v>0</v>
      </c>
      <c r="S1358" s="91">
        <v>0</v>
      </c>
      <c r="T1358" s="95">
        <v>458399808.1699999</v>
      </c>
      <c r="U1358" s="95">
        <v>7236905.6900000004</v>
      </c>
      <c r="V1358" s="95">
        <v>1705607.2</v>
      </c>
      <c r="W1358" s="95">
        <v>1171512.2999999998</v>
      </c>
      <c r="X1358" s="95">
        <v>5933091.9499999993</v>
      </c>
      <c r="Y1358" s="95">
        <v>6528036.0199999996</v>
      </c>
      <c r="Z1358" s="95">
        <v>0</v>
      </c>
      <c r="AA1358" s="95">
        <v>0</v>
      </c>
      <c r="AB1358" s="95">
        <v>0</v>
      </c>
      <c r="AC1358" s="327">
        <v>77246198.760000005</v>
      </c>
      <c r="AD1358" s="95">
        <v>20574426.300000001</v>
      </c>
      <c r="AE1358" s="95">
        <v>1535608.4</v>
      </c>
      <c r="AF1358" s="95">
        <v>0</v>
      </c>
      <c r="AG1358" s="95">
        <v>0</v>
      </c>
      <c r="AH1358" s="95">
        <v>0</v>
      </c>
      <c r="AI1358" s="95">
        <v>0</v>
      </c>
      <c r="AJ1358" s="95">
        <v>10525642.07</v>
      </c>
      <c r="AK1358" s="95">
        <v>9864479.7199999988</v>
      </c>
      <c r="AL1358" s="95">
        <v>6412319.21</v>
      </c>
      <c r="AM1358" s="91">
        <v>0</v>
      </c>
      <c r="AN1358" s="95">
        <v>13579983.83</v>
      </c>
      <c r="AO1358" s="95">
        <v>0</v>
      </c>
      <c r="AP1358" s="95">
        <v>2036714.44</v>
      </c>
      <c r="AQ1358" s="95">
        <v>0</v>
      </c>
      <c r="AR1358" s="95">
        <v>0</v>
      </c>
      <c r="AS1358" s="95">
        <v>132457028.69</v>
      </c>
      <c r="AT1358" s="95">
        <v>78815283.370000005</v>
      </c>
      <c r="AU1358" s="95">
        <v>46921786.170000002</v>
      </c>
      <c r="AV1358" s="92">
        <v>45443</v>
      </c>
      <c r="AW1358" t="s">
        <v>4</v>
      </c>
      <c r="AX1358">
        <v>2024</v>
      </c>
      <c r="AY1358" t="s">
        <v>288</v>
      </c>
    </row>
    <row r="1359" spans="1:51" x14ac:dyDescent="0.25">
      <c r="A1359" s="93">
        <v>2</v>
      </c>
      <c r="B1359" s="94" t="s">
        <v>90</v>
      </c>
      <c r="C1359" s="95">
        <v>111876633.99999999</v>
      </c>
      <c r="D1359" s="95">
        <v>15125.94</v>
      </c>
      <c r="E1359" s="95">
        <v>0</v>
      </c>
      <c r="F1359" s="95">
        <v>0</v>
      </c>
      <c r="G1359" s="95">
        <v>216636.68</v>
      </c>
      <c r="H1359" s="91">
        <v>0</v>
      </c>
      <c r="I1359" s="91">
        <v>0</v>
      </c>
      <c r="J1359" s="95">
        <v>8064.24</v>
      </c>
      <c r="K1359" s="95">
        <v>918745.52</v>
      </c>
      <c r="L1359" s="91">
        <v>0</v>
      </c>
      <c r="M1359" s="95">
        <v>264870.48</v>
      </c>
      <c r="N1359" s="95">
        <v>10699297.489999998</v>
      </c>
      <c r="O1359" s="95">
        <v>10964167.969999999</v>
      </c>
      <c r="P1359" s="95">
        <v>7412992.4500000002</v>
      </c>
      <c r="Q1359" s="91">
        <v>0</v>
      </c>
      <c r="R1359" s="91">
        <v>0</v>
      </c>
      <c r="S1359" s="91">
        <v>0</v>
      </c>
      <c r="T1359" s="95">
        <v>19535732.799999997</v>
      </c>
      <c r="U1359" s="95">
        <v>7222.08</v>
      </c>
      <c r="V1359" s="95">
        <v>0</v>
      </c>
      <c r="W1359" s="95">
        <v>0</v>
      </c>
      <c r="X1359" s="95">
        <v>0</v>
      </c>
      <c r="Y1359" s="95">
        <v>48313.71</v>
      </c>
      <c r="Z1359" s="95">
        <v>0</v>
      </c>
      <c r="AA1359" s="95">
        <v>18518121.379999999</v>
      </c>
      <c r="AB1359" s="95">
        <v>0</v>
      </c>
      <c r="AC1359" s="327">
        <v>14673886.379999999</v>
      </c>
      <c r="AD1359" s="95">
        <v>0</v>
      </c>
      <c r="AE1359" s="95">
        <v>0</v>
      </c>
      <c r="AF1359" s="95">
        <v>0</v>
      </c>
      <c r="AG1359" s="95">
        <v>0</v>
      </c>
      <c r="AH1359" s="95">
        <v>0</v>
      </c>
      <c r="AI1359" s="95">
        <v>0</v>
      </c>
      <c r="AJ1359" s="95">
        <v>44099493.149999999</v>
      </c>
      <c r="AK1359" s="95">
        <v>3380812.02</v>
      </c>
      <c r="AL1359" s="95">
        <v>623122.78</v>
      </c>
      <c r="AM1359" s="91">
        <v>0</v>
      </c>
      <c r="AN1359" s="95">
        <v>416449.62</v>
      </c>
      <c r="AO1359" s="95">
        <v>0</v>
      </c>
      <c r="AP1359" s="95">
        <v>2904183.05</v>
      </c>
      <c r="AQ1359" s="95">
        <v>0</v>
      </c>
      <c r="AR1359" s="95">
        <v>0</v>
      </c>
      <c r="AS1359" s="95">
        <v>77347036.699999988</v>
      </c>
      <c r="AT1359" s="95">
        <v>14993864.5</v>
      </c>
      <c r="AU1359" s="95">
        <v>7669297.0300000003</v>
      </c>
      <c r="AV1359" s="92">
        <v>45443</v>
      </c>
      <c r="AW1359" t="s">
        <v>4</v>
      </c>
      <c r="AX1359">
        <v>2024</v>
      </c>
      <c r="AY1359" t="s">
        <v>168</v>
      </c>
    </row>
    <row r="1360" spans="1:51" x14ac:dyDescent="0.25">
      <c r="A1360" s="93">
        <v>115</v>
      </c>
      <c r="B1360" s="90" t="s">
        <v>290</v>
      </c>
      <c r="C1360" s="95">
        <v>475935.97000000003</v>
      </c>
      <c r="D1360" s="95">
        <v>19430.900000000001</v>
      </c>
      <c r="E1360" s="95">
        <v>0</v>
      </c>
      <c r="F1360" s="95">
        <v>0</v>
      </c>
      <c r="G1360" s="95">
        <v>0</v>
      </c>
      <c r="H1360" s="91">
        <v>0</v>
      </c>
      <c r="I1360" s="91">
        <v>0</v>
      </c>
      <c r="J1360" s="95">
        <v>0</v>
      </c>
      <c r="K1360" s="95">
        <v>0</v>
      </c>
      <c r="L1360" s="91">
        <v>0</v>
      </c>
      <c r="M1360" s="95">
        <v>0</v>
      </c>
      <c r="N1360" s="95">
        <v>0</v>
      </c>
      <c r="O1360" s="95">
        <v>0</v>
      </c>
      <c r="P1360" s="95">
        <v>0</v>
      </c>
      <c r="Q1360" s="91">
        <v>0</v>
      </c>
      <c r="R1360" s="91">
        <v>0</v>
      </c>
      <c r="S1360" s="91">
        <v>0</v>
      </c>
      <c r="T1360" s="95">
        <v>19430.900000000001</v>
      </c>
      <c r="U1360" s="95">
        <v>308665.13</v>
      </c>
      <c r="V1360" s="95">
        <v>147839.94</v>
      </c>
      <c r="W1360" s="95">
        <v>0</v>
      </c>
      <c r="X1360" s="95">
        <v>0</v>
      </c>
      <c r="Y1360" s="95">
        <v>0</v>
      </c>
      <c r="Z1360" s="95">
        <v>0</v>
      </c>
      <c r="AA1360" s="95">
        <v>0</v>
      </c>
      <c r="AB1360" s="95">
        <v>0</v>
      </c>
      <c r="AC1360" s="327">
        <v>0</v>
      </c>
      <c r="AD1360" s="95">
        <v>0</v>
      </c>
      <c r="AE1360" s="95">
        <v>0</v>
      </c>
      <c r="AF1360" s="95">
        <v>0</v>
      </c>
      <c r="AG1360" s="95">
        <v>0</v>
      </c>
      <c r="AH1360" s="95">
        <v>0</v>
      </c>
      <c r="AI1360" s="95">
        <v>0</v>
      </c>
      <c r="AJ1360" s="95">
        <v>0</v>
      </c>
      <c r="AK1360" s="95">
        <v>0</v>
      </c>
      <c r="AL1360" s="95">
        <v>0</v>
      </c>
      <c r="AM1360" s="91">
        <v>0</v>
      </c>
      <c r="AN1360" s="95">
        <v>0</v>
      </c>
      <c r="AO1360" s="95">
        <v>0</v>
      </c>
      <c r="AP1360" s="95">
        <v>0</v>
      </c>
      <c r="AQ1360" s="95">
        <v>0</v>
      </c>
      <c r="AR1360" s="95">
        <v>0</v>
      </c>
      <c r="AS1360" s="95">
        <v>456505.07</v>
      </c>
      <c r="AT1360" s="95">
        <v>0</v>
      </c>
      <c r="AU1360" s="95">
        <v>0</v>
      </c>
      <c r="AV1360" s="92">
        <v>45443</v>
      </c>
      <c r="AW1360" t="s">
        <v>4</v>
      </c>
      <c r="AX1360">
        <v>2024</v>
      </c>
      <c r="AY1360" t="s">
        <v>291</v>
      </c>
    </row>
    <row r="1361" spans="1:51" x14ac:dyDescent="0.25">
      <c r="A1361" s="93">
        <v>106</v>
      </c>
      <c r="B1361" s="94" t="s">
        <v>92</v>
      </c>
      <c r="C1361" s="95">
        <v>32976255.590000004</v>
      </c>
      <c r="D1361" s="95">
        <v>0</v>
      </c>
      <c r="E1361" s="95">
        <v>0</v>
      </c>
      <c r="F1361" s="95">
        <v>0</v>
      </c>
      <c r="G1361" s="95">
        <v>1817.5</v>
      </c>
      <c r="H1361" s="91">
        <v>0</v>
      </c>
      <c r="I1361" s="91">
        <v>0</v>
      </c>
      <c r="J1361" s="95">
        <v>310767.51</v>
      </c>
      <c r="K1361" s="95">
        <v>-8252.14</v>
      </c>
      <c r="L1361" s="91">
        <v>0</v>
      </c>
      <c r="M1361" s="95">
        <v>0</v>
      </c>
      <c r="N1361" s="95">
        <v>0</v>
      </c>
      <c r="O1361" s="95">
        <v>0</v>
      </c>
      <c r="P1361" s="95">
        <v>384641.32</v>
      </c>
      <c r="Q1361" s="91">
        <v>0</v>
      </c>
      <c r="R1361" s="91">
        <v>0</v>
      </c>
      <c r="S1361" s="91">
        <v>0</v>
      </c>
      <c r="T1361" s="95">
        <v>688974.19</v>
      </c>
      <c r="U1361" s="95">
        <v>163089.70000000001</v>
      </c>
      <c r="V1361" s="95">
        <v>34235.06</v>
      </c>
      <c r="W1361" s="95">
        <v>16412.55</v>
      </c>
      <c r="X1361" s="95">
        <v>74594.11</v>
      </c>
      <c r="Y1361" s="95">
        <v>339059.09</v>
      </c>
      <c r="Z1361" s="95">
        <v>0</v>
      </c>
      <c r="AA1361" s="95">
        <v>4672360.18</v>
      </c>
      <c r="AB1361" s="95">
        <v>0</v>
      </c>
      <c r="AC1361" s="327">
        <v>5074060.18</v>
      </c>
      <c r="AD1361" s="95">
        <v>150254.66</v>
      </c>
      <c r="AE1361" s="95">
        <v>16323.2</v>
      </c>
      <c r="AF1361" s="95">
        <v>0</v>
      </c>
      <c r="AG1361" s="95">
        <v>0</v>
      </c>
      <c r="AH1361" s="95">
        <v>0</v>
      </c>
      <c r="AI1361" s="95">
        <v>0</v>
      </c>
      <c r="AJ1361" s="95">
        <v>226083.6</v>
      </c>
      <c r="AK1361" s="95">
        <v>4992139.8899999997</v>
      </c>
      <c r="AL1361" s="95">
        <v>976033.71000000008</v>
      </c>
      <c r="AM1361" s="91">
        <v>0</v>
      </c>
      <c r="AN1361" s="95">
        <v>1719933.16</v>
      </c>
      <c r="AO1361" s="95">
        <v>0</v>
      </c>
      <c r="AP1361" s="95">
        <v>57463.76</v>
      </c>
      <c r="AQ1361" s="95">
        <v>0</v>
      </c>
      <c r="AR1361" s="95">
        <v>0</v>
      </c>
      <c r="AS1361" s="95">
        <v>10766472.329999998</v>
      </c>
      <c r="AT1361" s="95">
        <v>21520809.070000004</v>
      </c>
      <c r="AU1361" s="95">
        <v>13775238.550000001</v>
      </c>
      <c r="AV1361" s="92">
        <v>45443</v>
      </c>
      <c r="AW1361" t="s">
        <v>4</v>
      </c>
      <c r="AX1361">
        <v>2024</v>
      </c>
      <c r="AY1361" t="s">
        <v>172</v>
      </c>
    </row>
    <row r="1362" spans="1:51" x14ac:dyDescent="0.25">
      <c r="A1362" s="93">
        <v>118</v>
      </c>
      <c r="B1362" s="94" t="s">
        <v>93</v>
      </c>
      <c r="C1362" s="95">
        <v>111588857.50999999</v>
      </c>
      <c r="D1362" s="95">
        <v>11122.74</v>
      </c>
      <c r="E1362" s="95">
        <v>0</v>
      </c>
      <c r="F1362" s="95">
        <v>0</v>
      </c>
      <c r="G1362" s="95">
        <v>593821.36</v>
      </c>
      <c r="H1362" s="91">
        <v>0</v>
      </c>
      <c r="I1362" s="91">
        <v>0</v>
      </c>
      <c r="J1362" s="95">
        <v>530982.34</v>
      </c>
      <c r="K1362" s="95">
        <v>2801263.0700000003</v>
      </c>
      <c r="L1362" s="91">
        <v>0</v>
      </c>
      <c r="M1362" s="95">
        <v>49521960.600000001</v>
      </c>
      <c r="N1362" s="95">
        <v>36112714.219999999</v>
      </c>
      <c r="O1362" s="95">
        <v>85634674.819999993</v>
      </c>
      <c r="P1362" s="95">
        <v>1160115.6199999999</v>
      </c>
      <c r="Q1362" s="91">
        <v>0</v>
      </c>
      <c r="R1362" s="91">
        <v>0</v>
      </c>
      <c r="S1362" s="91">
        <v>0</v>
      </c>
      <c r="T1362" s="95">
        <v>90731979.950000003</v>
      </c>
      <c r="U1362" s="95">
        <v>153199.29</v>
      </c>
      <c r="V1362" s="95">
        <v>57607.55</v>
      </c>
      <c r="W1362" s="95">
        <v>0</v>
      </c>
      <c r="X1362" s="95">
        <v>0</v>
      </c>
      <c r="Y1362" s="95">
        <v>189900.37</v>
      </c>
      <c r="Z1362" s="95">
        <v>0</v>
      </c>
      <c r="AA1362" s="95">
        <v>0</v>
      </c>
      <c r="AB1362" s="95">
        <v>0</v>
      </c>
      <c r="AC1362" s="327">
        <v>0</v>
      </c>
      <c r="AD1362" s="95">
        <v>0</v>
      </c>
      <c r="AE1362" s="95">
        <v>0</v>
      </c>
      <c r="AF1362" s="95">
        <v>0</v>
      </c>
      <c r="AG1362" s="95">
        <v>0</v>
      </c>
      <c r="AH1362" s="95">
        <v>0</v>
      </c>
      <c r="AI1362" s="95">
        <v>0</v>
      </c>
      <c r="AJ1362" s="95">
        <v>20114.53</v>
      </c>
      <c r="AK1362" s="95">
        <v>0</v>
      </c>
      <c r="AL1362" s="95">
        <v>346148.25</v>
      </c>
      <c r="AM1362" s="91">
        <v>0</v>
      </c>
      <c r="AN1362" s="95">
        <v>843665.69</v>
      </c>
      <c r="AO1362" s="95">
        <v>0</v>
      </c>
      <c r="AP1362" s="95">
        <v>32134.99</v>
      </c>
      <c r="AQ1362" s="95">
        <v>0</v>
      </c>
      <c r="AR1362" s="95">
        <v>0</v>
      </c>
      <c r="AS1362" s="95">
        <v>420821.74</v>
      </c>
      <c r="AT1362" s="95">
        <v>20436055.819999997</v>
      </c>
      <c r="AU1362" s="95">
        <v>19214106.889999997</v>
      </c>
      <c r="AV1362" s="92">
        <v>45443</v>
      </c>
      <c r="AW1362" t="s">
        <v>4</v>
      </c>
      <c r="AX1362">
        <v>2024</v>
      </c>
      <c r="AY1362" t="s">
        <v>162</v>
      </c>
    </row>
    <row r="1363" spans="1:51" x14ac:dyDescent="0.25">
      <c r="A1363" s="93">
        <v>29</v>
      </c>
      <c r="B1363" s="94" t="s">
        <v>94</v>
      </c>
      <c r="C1363" s="95">
        <v>339759601.31999999</v>
      </c>
      <c r="D1363" s="95">
        <v>439728.64000000001</v>
      </c>
      <c r="E1363" s="95">
        <v>0</v>
      </c>
      <c r="F1363" s="95">
        <v>0</v>
      </c>
      <c r="G1363" s="95">
        <v>728588.62</v>
      </c>
      <c r="H1363" s="91">
        <v>0</v>
      </c>
      <c r="I1363" s="91">
        <v>0</v>
      </c>
      <c r="J1363" s="95">
        <v>79087.960000000006</v>
      </c>
      <c r="K1363" s="95">
        <v>244768.5</v>
      </c>
      <c r="L1363" s="91">
        <v>0</v>
      </c>
      <c r="M1363" s="95">
        <v>33064325.870000001</v>
      </c>
      <c r="N1363" s="95">
        <v>95747235.159999996</v>
      </c>
      <c r="O1363" s="95">
        <v>128811561.03</v>
      </c>
      <c r="P1363" s="95">
        <v>493962.52999999997</v>
      </c>
      <c r="Q1363" s="91">
        <v>0</v>
      </c>
      <c r="R1363" s="91">
        <v>0</v>
      </c>
      <c r="S1363" s="91">
        <v>0</v>
      </c>
      <c r="T1363" s="95">
        <v>130797697.28</v>
      </c>
      <c r="U1363" s="95">
        <v>71759963.370000005</v>
      </c>
      <c r="V1363" s="95">
        <v>54295905.219999999</v>
      </c>
      <c r="W1363" s="95">
        <v>2161662.19</v>
      </c>
      <c r="X1363" s="95">
        <v>26803995.559999999</v>
      </c>
      <c r="Y1363" s="95">
        <v>19680096.189999998</v>
      </c>
      <c r="Z1363" s="95">
        <v>0</v>
      </c>
      <c r="AA1363" s="95">
        <v>0</v>
      </c>
      <c r="AB1363" s="95">
        <v>1499281.56</v>
      </c>
      <c r="AC1363" s="327">
        <v>146331.48000000001</v>
      </c>
      <c r="AD1363" s="95">
        <v>0</v>
      </c>
      <c r="AE1363" s="95">
        <v>1481350.34</v>
      </c>
      <c r="AF1363" s="95">
        <v>0</v>
      </c>
      <c r="AG1363" s="95">
        <v>0</v>
      </c>
      <c r="AH1363" s="95">
        <v>0</v>
      </c>
      <c r="AI1363" s="95">
        <v>0</v>
      </c>
      <c r="AJ1363" s="95">
        <v>3679305</v>
      </c>
      <c r="AK1363" s="95">
        <v>80759.570000000007</v>
      </c>
      <c r="AL1363" s="95">
        <v>529220.44999999995</v>
      </c>
      <c r="AM1363" s="91">
        <v>0</v>
      </c>
      <c r="AN1363" s="95">
        <v>6992781.9800000004</v>
      </c>
      <c r="AO1363" s="95">
        <v>0</v>
      </c>
      <c r="AP1363" s="95">
        <v>15275946.58</v>
      </c>
      <c r="AQ1363" s="95">
        <v>4575304.55</v>
      </c>
      <c r="AR1363" s="95">
        <v>0</v>
      </c>
      <c r="AS1363" s="95">
        <v>181507890.91</v>
      </c>
      <c r="AT1363" s="95">
        <v>27454013.129999999</v>
      </c>
      <c r="AU1363" s="95">
        <v>0</v>
      </c>
      <c r="AV1363" s="92">
        <v>45443</v>
      </c>
      <c r="AW1363" t="s">
        <v>4</v>
      </c>
      <c r="AX1363">
        <v>2024</v>
      </c>
      <c r="AY1363" t="s">
        <v>156</v>
      </c>
    </row>
    <row r="1364" spans="1:51" x14ac:dyDescent="0.25">
      <c r="A1364" s="93">
        <v>111</v>
      </c>
      <c r="B1364" s="94" t="s">
        <v>95</v>
      </c>
      <c r="C1364" s="95">
        <v>7151533.1400000006</v>
      </c>
      <c r="D1364" s="95">
        <v>13518</v>
      </c>
      <c r="E1364" s="95">
        <v>0</v>
      </c>
      <c r="F1364" s="95">
        <v>0</v>
      </c>
      <c r="G1364" s="95">
        <v>0</v>
      </c>
      <c r="H1364" s="91">
        <v>0</v>
      </c>
      <c r="I1364" s="91">
        <v>0</v>
      </c>
      <c r="J1364" s="95">
        <v>1752.66</v>
      </c>
      <c r="K1364" s="95">
        <v>0</v>
      </c>
      <c r="L1364" s="91">
        <v>0</v>
      </c>
      <c r="M1364" s="95">
        <v>0</v>
      </c>
      <c r="N1364" s="95">
        <v>239872.62</v>
      </c>
      <c r="O1364" s="95">
        <v>239872.62</v>
      </c>
      <c r="P1364" s="95">
        <v>32312.58</v>
      </c>
      <c r="Q1364" s="91">
        <v>0</v>
      </c>
      <c r="R1364" s="91">
        <v>0</v>
      </c>
      <c r="S1364" s="91">
        <v>0</v>
      </c>
      <c r="T1364" s="95">
        <v>287455.86</v>
      </c>
      <c r="U1364" s="95">
        <v>1452521.92</v>
      </c>
      <c r="V1364" s="95">
        <v>0</v>
      </c>
      <c r="W1364" s="95">
        <v>0</v>
      </c>
      <c r="X1364" s="95">
        <v>1828.5</v>
      </c>
      <c r="Y1364" s="95">
        <v>0</v>
      </c>
      <c r="Z1364" s="95">
        <v>0</v>
      </c>
      <c r="AA1364" s="95">
        <v>0</v>
      </c>
      <c r="AB1364" s="95">
        <v>0</v>
      </c>
      <c r="AC1364" s="327">
        <v>1037205.14</v>
      </c>
      <c r="AD1364" s="95">
        <v>215631.42</v>
      </c>
      <c r="AE1364" s="95">
        <v>0</v>
      </c>
      <c r="AF1364" s="95">
        <v>0</v>
      </c>
      <c r="AG1364" s="95">
        <v>0</v>
      </c>
      <c r="AH1364" s="95">
        <v>0</v>
      </c>
      <c r="AI1364" s="95">
        <v>0</v>
      </c>
      <c r="AJ1364" s="95">
        <v>322073.26</v>
      </c>
      <c r="AK1364" s="95">
        <v>102888.22</v>
      </c>
      <c r="AL1364" s="95">
        <v>17831.5</v>
      </c>
      <c r="AM1364" s="91">
        <v>0</v>
      </c>
      <c r="AN1364" s="95">
        <v>879718.83</v>
      </c>
      <c r="AO1364" s="95">
        <v>16702.560000000001</v>
      </c>
      <c r="AP1364" s="95">
        <v>57432.56</v>
      </c>
      <c r="AQ1364" s="95">
        <v>0</v>
      </c>
      <c r="AR1364" s="95">
        <v>0</v>
      </c>
      <c r="AS1364" s="95">
        <v>3029260.24</v>
      </c>
      <c r="AT1364" s="95">
        <v>3834817.04</v>
      </c>
      <c r="AU1364" s="95">
        <v>2760243.37</v>
      </c>
      <c r="AV1364" s="92">
        <v>45443</v>
      </c>
      <c r="AW1364" t="s">
        <v>4</v>
      </c>
      <c r="AX1364">
        <v>2024</v>
      </c>
      <c r="AY1364" t="s">
        <v>182</v>
      </c>
    </row>
    <row r="1365" spans="1:51" x14ac:dyDescent="0.25">
      <c r="A1365" s="93">
        <v>83</v>
      </c>
      <c r="B1365" s="94" t="s">
        <v>96</v>
      </c>
      <c r="C1365" s="95">
        <v>368686061.88</v>
      </c>
      <c r="D1365" s="95">
        <v>1310587.44</v>
      </c>
      <c r="E1365" s="95">
        <v>0</v>
      </c>
      <c r="F1365" s="95">
        <v>0</v>
      </c>
      <c r="G1365" s="95">
        <v>97622.18</v>
      </c>
      <c r="H1365" s="91">
        <v>0</v>
      </c>
      <c r="I1365" s="91">
        <v>0</v>
      </c>
      <c r="J1365" s="95">
        <v>9840299.4300000016</v>
      </c>
      <c r="K1365" s="95">
        <v>3290987.73</v>
      </c>
      <c r="L1365" s="91">
        <v>0</v>
      </c>
      <c r="M1365" s="95">
        <v>115104825.60000001</v>
      </c>
      <c r="N1365" s="95">
        <v>80071205.949999988</v>
      </c>
      <c r="O1365" s="95">
        <v>195176031.55000001</v>
      </c>
      <c r="P1365" s="95">
        <v>11077611.550000001</v>
      </c>
      <c r="Q1365" s="91">
        <v>0</v>
      </c>
      <c r="R1365" s="91">
        <v>0</v>
      </c>
      <c r="S1365" s="91">
        <v>0</v>
      </c>
      <c r="T1365" s="95">
        <v>220793139.88</v>
      </c>
      <c r="U1365" s="95">
        <v>17198827.649999999</v>
      </c>
      <c r="V1365" s="95">
        <v>553260.56000000006</v>
      </c>
      <c r="W1365" s="95">
        <v>423599.00999999995</v>
      </c>
      <c r="X1365" s="95">
        <v>1934989.07</v>
      </c>
      <c r="Y1365" s="95">
        <v>135388.84</v>
      </c>
      <c r="Z1365" s="95">
        <v>0</v>
      </c>
      <c r="AA1365" s="95">
        <v>259409.96999999997</v>
      </c>
      <c r="AB1365" s="95">
        <v>0</v>
      </c>
      <c r="AC1365" s="327">
        <v>85740178.689999998</v>
      </c>
      <c r="AD1365" s="95">
        <v>14464055.130000001</v>
      </c>
      <c r="AE1365" s="95">
        <v>941349.88</v>
      </c>
      <c r="AF1365" s="95">
        <v>0</v>
      </c>
      <c r="AG1365" s="95">
        <v>0</v>
      </c>
      <c r="AH1365" s="95">
        <v>0</v>
      </c>
      <c r="AI1365" s="95">
        <v>0</v>
      </c>
      <c r="AJ1365" s="95">
        <v>543303.67000000004</v>
      </c>
      <c r="AK1365" s="95">
        <v>10183776.420000002</v>
      </c>
      <c r="AL1365" s="95">
        <v>2091639.91</v>
      </c>
      <c r="AM1365" s="91">
        <v>0</v>
      </c>
      <c r="AN1365" s="95">
        <v>5417659.1699999999</v>
      </c>
      <c r="AO1365" s="95">
        <v>0</v>
      </c>
      <c r="AP1365" s="95">
        <v>653260.51</v>
      </c>
      <c r="AQ1365" s="95">
        <v>0</v>
      </c>
      <c r="AR1365" s="95">
        <v>0</v>
      </c>
      <c r="AS1365" s="95">
        <v>122194362.46999998</v>
      </c>
      <c r="AT1365" s="95">
        <v>25698559.530000001</v>
      </c>
      <c r="AU1365" s="95">
        <v>7352223.5199999996</v>
      </c>
      <c r="AV1365" s="92">
        <v>45443</v>
      </c>
      <c r="AW1365" t="s">
        <v>4</v>
      </c>
      <c r="AX1365">
        <v>2024</v>
      </c>
      <c r="AY1365" t="s">
        <v>158</v>
      </c>
    </row>
    <row r="1366" spans="1:51" x14ac:dyDescent="0.25">
      <c r="A1366" s="93">
        <v>40</v>
      </c>
      <c r="B1366" s="94" t="s">
        <v>97</v>
      </c>
      <c r="C1366" s="95">
        <v>14865846.699999999</v>
      </c>
      <c r="D1366" s="95">
        <v>0</v>
      </c>
      <c r="E1366" s="95">
        <v>0</v>
      </c>
      <c r="F1366" s="95">
        <v>0</v>
      </c>
      <c r="G1366" s="95">
        <v>66066</v>
      </c>
      <c r="H1366" s="91">
        <v>0</v>
      </c>
      <c r="I1366" s="91">
        <v>0</v>
      </c>
      <c r="J1366" s="95">
        <v>6234.06</v>
      </c>
      <c r="K1366" s="95">
        <v>31094.459999999995</v>
      </c>
      <c r="L1366" s="91">
        <v>0</v>
      </c>
      <c r="M1366" s="95">
        <v>2908603.5300000003</v>
      </c>
      <c r="N1366" s="95">
        <v>26389.31</v>
      </c>
      <c r="O1366" s="95">
        <v>2934992.8400000003</v>
      </c>
      <c r="P1366" s="95">
        <v>53422.22</v>
      </c>
      <c r="Q1366" s="91">
        <v>0</v>
      </c>
      <c r="R1366" s="91">
        <v>0</v>
      </c>
      <c r="S1366" s="91">
        <v>0</v>
      </c>
      <c r="T1366" s="95">
        <v>3091809.5800000005</v>
      </c>
      <c r="U1366" s="95">
        <v>1042305.25</v>
      </c>
      <c r="V1366" s="95">
        <v>125561.63</v>
      </c>
      <c r="W1366" s="95">
        <v>213000.91</v>
      </c>
      <c r="X1366" s="95">
        <v>2789</v>
      </c>
      <c r="Y1366" s="95">
        <v>316743.43</v>
      </c>
      <c r="Z1366" s="95">
        <v>0</v>
      </c>
      <c r="AA1366" s="95">
        <v>11995.02</v>
      </c>
      <c r="AB1366" s="95">
        <v>0</v>
      </c>
      <c r="AC1366" s="327">
        <v>1934861.1500000001</v>
      </c>
      <c r="AD1366" s="95">
        <v>5705662.8300000001</v>
      </c>
      <c r="AE1366" s="95">
        <v>249837.18</v>
      </c>
      <c r="AF1366" s="95">
        <v>0</v>
      </c>
      <c r="AG1366" s="95">
        <v>0</v>
      </c>
      <c r="AH1366" s="95">
        <v>0</v>
      </c>
      <c r="AI1366" s="95">
        <v>0</v>
      </c>
      <c r="AJ1366" s="95">
        <v>19507.47</v>
      </c>
      <c r="AK1366" s="95">
        <v>867238.45</v>
      </c>
      <c r="AL1366" s="95">
        <v>41285.800000000003</v>
      </c>
      <c r="AM1366" s="91">
        <v>0</v>
      </c>
      <c r="AN1366" s="95">
        <v>361042.61</v>
      </c>
      <c r="AO1366" s="95">
        <v>0</v>
      </c>
      <c r="AP1366" s="95">
        <v>141852.97</v>
      </c>
      <c r="AQ1366" s="95">
        <v>0</v>
      </c>
      <c r="AR1366" s="95">
        <v>0</v>
      </c>
      <c r="AS1366" s="95">
        <v>9622263.8699999992</v>
      </c>
      <c r="AT1366" s="95">
        <v>2151773.25</v>
      </c>
      <c r="AU1366" s="95">
        <v>740353.42</v>
      </c>
      <c r="AV1366" s="92">
        <v>45443</v>
      </c>
      <c r="AW1366" t="s">
        <v>4</v>
      </c>
      <c r="AX1366">
        <v>2024</v>
      </c>
      <c r="AY1366" t="s">
        <v>166</v>
      </c>
    </row>
    <row r="1367" spans="1:51" x14ac:dyDescent="0.25">
      <c r="A1367" s="93">
        <v>24</v>
      </c>
      <c r="B1367" s="94" t="s">
        <v>98</v>
      </c>
      <c r="C1367" s="95">
        <v>169778006.97999999</v>
      </c>
      <c r="D1367" s="95">
        <v>4805914.96</v>
      </c>
      <c r="E1367" s="95">
        <v>0</v>
      </c>
      <c r="F1367" s="95">
        <v>0</v>
      </c>
      <c r="G1367" s="95">
        <v>10222709.550000001</v>
      </c>
      <c r="H1367" s="91">
        <v>0</v>
      </c>
      <c r="I1367" s="91">
        <v>0</v>
      </c>
      <c r="J1367" s="95">
        <v>2090543.58</v>
      </c>
      <c r="K1367" s="95">
        <v>1880707.1600000001</v>
      </c>
      <c r="L1367" s="91">
        <v>0</v>
      </c>
      <c r="M1367" s="95">
        <v>120496.34</v>
      </c>
      <c r="N1367" s="95">
        <v>85537209.859999999</v>
      </c>
      <c r="O1367" s="95">
        <v>85657706.200000003</v>
      </c>
      <c r="P1367" s="95">
        <v>700181.85</v>
      </c>
      <c r="Q1367" s="91">
        <v>0</v>
      </c>
      <c r="R1367" s="91">
        <v>0</v>
      </c>
      <c r="S1367" s="91">
        <v>0</v>
      </c>
      <c r="T1367" s="95">
        <v>105357763.3</v>
      </c>
      <c r="U1367" s="95">
        <v>17956726.75</v>
      </c>
      <c r="V1367" s="95">
        <v>64575.23</v>
      </c>
      <c r="W1367" s="95">
        <v>0</v>
      </c>
      <c r="X1367" s="95">
        <v>157672.12</v>
      </c>
      <c r="Y1367" s="95">
        <v>0</v>
      </c>
      <c r="Z1367" s="95">
        <v>0</v>
      </c>
      <c r="AA1367" s="95">
        <v>188818.39</v>
      </c>
      <c r="AB1367" s="95">
        <v>0</v>
      </c>
      <c r="AC1367" s="327">
        <v>15486354.73</v>
      </c>
      <c r="AD1367" s="95">
        <v>4025033.59</v>
      </c>
      <c r="AE1367" s="95">
        <v>1402376.18</v>
      </c>
      <c r="AF1367" s="95">
        <v>0</v>
      </c>
      <c r="AG1367" s="95">
        <v>0</v>
      </c>
      <c r="AH1367" s="95">
        <v>0</v>
      </c>
      <c r="AI1367" s="95">
        <v>0</v>
      </c>
      <c r="AJ1367" s="95">
        <v>21569469.289999999</v>
      </c>
      <c r="AK1367" s="95">
        <v>2792621.6799999997</v>
      </c>
      <c r="AL1367" s="95">
        <v>0</v>
      </c>
      <c r="AM1367" s="91">
        <v>0</v>
      </c>
      <c r="AN1367" s="95">
        <v>411873.78</v>
      </c>
      <c r="AO1367" s="95">
        <v>0</v>
      </c>
      <c r="AP1367" s="95">
        <v>0</v>
      </c>
      <c r="AQ1367" s="95">
        <v>0</v>
      </c>
      <c r="AR1367" s="95">
        <v>0</v>
      </c>
      <c r="AS1367" s="95">
        <v>60851026.280000001</v>
      </c>
      <c r="AT1367" s="95">
        <v>3569217.4</v>
      </c>
      <c r="AU1367" s="95">
        <v>364721.94</v>
      </c>
      <c r="AV1367" s="92">
        <v>45443</v>
      </c>
      <c r="AW1367" t="s">
        <v>4</v>
      </c>
      <c r="AX1367">
        <v>2024</v>
      </c>
      <c r="AY1367" t="s">
        <v>164</v>
      </c>
    </row>
    <row r="1368" spans="1:51" x14ac:dyDescent="0.25">
      <c r="A1368" s="93">
        <v>124</v>
      </c>
      <c r="B1368" s="94" t="s">
        <v>99</v>
      </c>
      <c r="C1368" s="95">
        <v>9322933.8000000007</v>
      </c>
      <c r="D1368" s="95">
        <v>0</v>
      </c>
      <c r="E1368" s="95">
        <v>0</v>
      </c>
      <c r="F1368" s="95">
        <v>0</v>
      </c>
      <c r="G1368" s="95">
        <v>0</v>
      </c>
      <c r="H1368" s="91">
        <v>0</v>
      </c>
      <c r="I1368" s="91">
        <v>0</v>
      </c>
      <c r="J1368" s="95">
        <v>0</v>
      </c>
      <c r="K1368" s="95">
        <v>0</v>
      </c>
      <c r="L1368" s="91">
        <v>0</v>
      </c>
      <c r="M1368" s="95">
        <v>0</v>
      </c>
      <c r="N1368" s="95">
        <v>0</v>
      </c>
      <c r="O1368" s="95">
        <v>0</v>
      </c>
      <c r="P1368" s="95">
        <v>0</v>
      </c>
      <c r="Q1368" s="91">
        <v>0</v>
      </c>
      <c r="R1368" s="91">
        <v>0</v>
      </c>
      <c r="S1368" s="91">
        <v>0</v>
      </c>
      <c r="T1368" s="95">
        <v>0</v>
      </c>
      <c r="U1368" s="95">
        <v>20078.12</v>
      </c>
      <c r="V1368" s="95">
        <v>21333</v>
      </c>
      <c r="W1368" s="95">
        <v>1145.97</v>
      </c>
      <c r="X1368" s="95">
        <v>0</v>
      </c>
      <c r="Y1368" s="95">
        <v>14575.32</v>
      </c>
      <c r="Z1368" s="95">
        <v>0</v>
      </c>
      <c r="AA1368" s="95">
        <v>0</v>
      </c>
      <c r="AB1368" s="95">
        <v>0</v>
      </c>
      <c r="AC1368" s="327">
        <v>0</v>
      </c>
      <c r="AD1368" s="95">
        <v>0</v>
      </c>
      <c r="AE1368" s="95">
        <v>0</v>
      </c>
      <c r="AF1368" s="95">
        <v>0</v>
      </c>
      <c r="AG1368" s="95">
        <v>0</v>
      </c>
      <c r="AH1368" s="95">
        <v>0</v>
      </c>
      <c r="AI1368" s="95">
        <v>0</v>
      </c>
      <c r="AJ1368" s="95">
        <v>984376.16</v>
      </c>
      <c r="AK1368" s="95">
        <v>2251.7600000000002</v>
      </c>
      <c r="AL1368" s="95">
        <v>220112.39</v>
      </c>
      <c r="AM1368" s="91">
        <v>0</v>
      </c>
      <c r="AN1368" s="95">
        <v>307176.08</v>
      </c>
      <c r="AO1368" s="95">
        <v>0</v>
      </c>
      <c r="AP1368" s="95">
        <v>0</v>
      </c>
      <c r="AQ1368" s="95">
        <v>0</v>
      </c>
      <c r="AR1368" s="95">
        <v>0</v>
      </c>
      <c r="AS1368" s="95">
        <v>1041508.5700000001</v>
      </c>
      <c r="AT1368" s="95">
        <v>8281425.2300000004</v>
      </c>
      <c r="AU1368" s="95">
        <v>7751885</v>
      </c>
      <c r="AV1368" s="92">
        <v>45443</v>
      </c>
      <c r="AW1368" t="s">
        <v>4</v>
      </c>
      <c r="AX1368">
        <v>2024</v>
      </c>
      <c r="AY1368" t="s">
        <v>289</v>
      </c>
    </row>
    <row r="1369" spans="1:51" x14ac:dyDescent="0.25">
      <c r="A1369" s="93">
        <v>70</v>
      </c>
      <c r="B1369" s="94" t="s">
        <v>100</v>
      </c>
      <c r="C1369" s="95">
        <v>4959032.3600000003</v>
      </c>
      <c r="D1369" s="95">
        <v>0</v>
      </c>
      <c r="E1369" s="95">
        <v>0</v>
      </c>
      <c r="F1369" s="95">
        <v>0</v>
      </c>
      <c r="G1369" s="95">
        <v>0</v>
      </c>
      <c r="H1369" s="91">
        <v>0</v>
      </c>
      <c r="I1369" s="91">
        <v>0</v>
      </c>
      <c r="J1369" s="95">
        <v>0</v>
      </c>
      <c r="K1369" s="95">
        <v>0</v>
      </c>
      <c r="L1369" s="91">
        <v>0</v>
      </c>
      <c r="M1369" s="95">
        <v>0</v>
      </c>
      <c r="N1369" s="95">
        <v>0</v>
      </c>
      <c r="O1369" s="95">
        <v>0</v>
      </c>
      <c r="P1369" s="95">
        <v>4959032.3600000003</v>
      </c>
      <c r="Q1369" s="91">
        <v>0</v>
      </c>
      <c r="R1369" s="91">
        <v>0</v>
      </c>
      <c r="S1369" s="91">
        <v>0</v>
      </c>
      <c r="T1369" s="95">
        <v>4959032.3600000003</v>
      </c>
      <c r="U1369" s="95">
        <v>0</v>
      </c>
      <c r="V1369" s="95">
        <v>0</v>
      </c>
      <c r="W1369" s="95">
        <v>0</v>
      </c>
      <c r="X1369" s="95">
        <v>0</v>
      </c>
      <c r="Y1369" s="95">
        <v>0</v>
      </c>
      <c r="Z1369" s="95">
        <v>0</v>
      </c>
      <c r="AA1369" s="95">
        <v>0</v>
      </c>
      <c r="AB1369" s="95">
        <v>0</v>
      </c>
      <c r="AC1369" s="327">
        <v>0</v>
      </c>
      <c r="AD1369" s="95">
        <v>0</v>
      </c>
      <c r="AE1369" s="95">
        <v>0</v>
      </c>
      <c r="AF1369" s="95">
        <v>0</v>
      </c>
      <c r="AG1369" s="95">
        <v>0</v>
      </c>
      <c r="AH1369" s="95">
        <v>0</v>
      </c>
      <c r="AI1369" s="95">
        <v>0</v>
      </c>
      <c r="AJ1369" s="95">
        <v>0</v>
      </c>
      <c r="AK1369" s="95">
        <v>0</v>
      </c>
      <c r="AL1369" s="95">
        <v>0</v>
      </c>
      <c r="AM1369" s="91">
        <v>0</v>
      </c>
      <c r="AN1369" s="95">
        <v>0</v>
      </c>
      <c r="AO1369" s="95">
        <v>0</v>
      </c>
      <c r="AP1369" s="95">
        <v>0</v>
      </c>
      <c r="AQ1369" s="95">
        <v>0</v>
      </c>
      <c r="AR1369" s="95">
        <v>0</v>
      </c>
      <c r="AS1369" s="95">
        <v>0</v>
      </c>
      <c r="AT1369" s="95">
        <v>0</v>
      </c>
      <c r="AU1369" s="95">
        <v>0</v>
      </c>
      <c r="AV1369" s="92">
        <v>45443</v>
      </c>
      <c r="AW1369" t="s">
        <v>4</v>
      </c>
      <c r="AX1369">
        <v>2024</v>
      </c>
      <c r="AY1369" t="s">
        <v>181</v>
      </c>
    </row>
    <row r="1370" spans="1:51" x14ac:dyDescent="0.25">
      <c r="A1370" s="93">
        <v>119</v>
      </c>
      <c r="B1370" s="94" t="s">
        <v>101</v>
      </c>
      <c r="C1370" s="95">
        <v>308053.83</v>
      </c>
      <c r="D1370" s="95">
        <v>0</v>
      </c>
      <c r="E1370" s="95">
        <v>0</v>
      </c>
      <c r="F1370" s="95">
        <v>0</v>
      </c>
      <c r="G1370" s="95">
        <v>0</v>
      </c>
      <c r="H1370" s="91">
        <v>0</v>
      </c>
      <c r="I1370" s="91">
        <v>0</v>
      </c>
      <c r="J1370" s="95">
        <v>15865.92</v>
      </c>
      <c r="K1370" s="95">
        <v>0</v>
      </c>
      <c r="L1370" s="91">
        <v>0</v>
      </c>
      <c r="M1370" s="95">
        <v>0</v>
      </c>
      <c r="N1370" s="95">
        <v>0</v>
      </c>
      <c r="O1370" s="95">
        <v>0</v>
      </c>
      <c r="P1370" s="95">
        <v>0</v>
      </c>
      <c r="Q1370" s="91">
        <v>0</v>
      </c>
      <c r="R1370" s="91">
        <v>0</v>
      </c>
      <c r="S1370" s="91">
        <v>0</v>
      </c>
      <c r="T1370" s="95">
        <v>15865.92</v>
      </c>
      <c r="U1370" s="95">
        <v>0</v>
      </c>
      <c r="V1370" s="95">
        <v>0</v>
      </c>
      <c r="W1370" s="95">
        <v>0</v>
      </c>
      <c r="X1370" s="95">
        <v>0</v>
      </c>
      <c r="Y1370" s="95">
        <v>0</v>
      </c>
      <c r="Z1370" s="95">
        <v>0</v>
      </c>
      <c r="AA1370" s="95">
        <v>0</v>
      </c>
      <c r="AB1370" s="95">
        <v>0</v>
      </c>
      <c r="AC1370" s="327">
        <v>213059.14</v>
      </c>
      <c r="AD1370" s="95">
        <v>0</v>
      </c>
      <c r="AE1370" s="95">
        <v>0</v>
      </c>
      <c r="AF1370" s="95">
        <v>0</v>
      </c>
      <c r="AG1370" s="95">
        <v>0</v>
      </c>
      <c r="AH1370" s="95">
        <v>0</v>
      </c>
      <c r="AI1370" s="95">
        <v>0</v>
      </c>
      <c r="AJ1370" s="95">
        <v>0</v>
      </c>
      <c r="AK1370" s="95">
        <v>79128.77</v>
      </c>
      <c r="AL1370" s="95">
        <v>0</v>
      </c>
      <c r="AM1370" s="91">
        <v>0</v>
      </c>
      <c r="AN1370" s="95">
        <v>0</v>
      </c>
      <c r="AO1370" s="95">
        <v>0</v>
      </c>
      <c r="AP1370" s="95">
        <v>0</v>
      </c>
      <c r="AQ1370" s="95">
        <v>0</v>
      </c>
      <c r="AR1370" s="95">
        <v>0</v>
      </c>
      <c r="AS1370" s="95">
        <v>213059.14</v>
      </c>
      <c r="AT1370" s="95">
        <v>79128.77</v>
      </c>
      <c r="AU1370" s="95">
        <v>0</v>
      </c>
      <c r="AV1370" s="92">
        <v>45443</v>
      </c>
      <c r="AW1370" t="s">
        <v>4</v>
      </c>
      <c r="AX1370">
        <v>2024</v>
      </c>
      <c r="AY1370" t="s">
        <v>189</v>
      </c>
    </row>
    <row r="1371" spans="1:51" x14ac:dyDescent="0.25">
      <c r="A1371" s="93">
        <v>108</v>
      </c>
      <c r="B1371" s="94" t="s">
        <v>102</v>
      </c>
      <c r="C1371" s="95">
        <v>2837181.8999999994</v>
      </c>
      <c r="D1371" s="95">
        <v>3662</v>
      </c>
      <c r="E1371" s="95">
        <v>0</v>
      </c>
      <c r="F1371" s="95">
        <v>0</v>
      </c>
      <c r="G1371" s="95">
        <v>21516.78</v>
      </c>
      <c r="H1371" s="91">
        <v>0</v>
      </c>
      <c r="I1371" s="91">
        <v>0</v>
      </c>
      <c r="J1371" s="95">
        <v>540</v>
      </c>
      <c r="K1371" s="95">
        <v>18858.87</v>
      </c>
      <c r="L1371" s="91">
        <v>0</v>
      </c>
      <c r="M1371" s="95">
        <v>1015965.2</v>
      </c>
      <c r="N1371" s="95">
        <v>11340.48</v>
      </c>
      <c r="O1371" s="95">
        <v>1027305.6799999999</v>
      </c>
      <c r="P1371" s="95">
        <v>17512.16</v>
      </c>
      <c r="Q1371" s="91">
        <v>0</v>
      </c>
      <c r="R1371" s="91">
        <v>0</v>
      </c>
      <c r="S1371" s="91">
        <v>0</v>
      </c>
      <c r="T1371" s="95">
        <v>1089395.4899999998</v>
      </c>
      <c r="U1371" s="95">
        <v>11495.74</v>
      </c>
      <c r="V1371" s="95">
        <v>0</v>
      </c>
      <c r="W1371" s="95">
        <v>0</v>
      </c>
      <c r="X1371" s="95">
        <v>177938.4</v>
      </c>
      <c r="Y1371" s="95">
        <v>0</v>
      </c>
      <c r="Z1371" s="95">
        <v>0</v>
      </c>
      <c r="AA1371" s="95">
        <v>60268.29</v>
      </c>
      <c r="AB1371" s="95">
        <v>0</v>
      </c>
      <c r="AC1371" s="327">
        <v>448201.68</v>
      </c>
      <c r="AD1371" s="95">
        <v>341015.43</v>
      </c>
      <c r="AE1371" s="95">
        <v>545376.44999999995</v>
      </c>
      <c r="AF1371" s="95">
        <v>0</v>
      </c>
      <c r="AG1371" s="95">
        <v>0</v>
      </c>
      <c r="AH1371" s="95">
        <v>0</v>
      </c>
      <c r="AI1371" s="95">
        <v>0</v>
      </c>
      <c r="AJ1371" s="95">
        <v>7481.77</v>
      </c>
      <c r="AK1371" s="95">
        <v>0</v>
      </c>
      <c r="AL1371" s="95">
        <v>1950</v>
      </c>
      <c r="AM1371" s="91">
        <v>0</v>
      </c>
      <c r="AN1371" s="95">
        <v>68738.649999999994</v>
      </c>
      <c r="AO1371" s="95">
        <v>0</v>
      </c>
      <c r="AP1371" s="95">
        <v>0</v>
      </c>
      <c r="AQ1371" s="95">
        <v>0</v>
      </c>
      <c r="AR1371" s="95">
        <v>0</v>
      </c>
      <c r="AS1371" s="95">
        <v>1591777.76</v>
      </c>
      <c r="AT1371" s="95">
        <v>156008.65</v>
      </c>
      <c r="AU1371" s="95">
        <v>85320</v>
      </c>
      <c r="AV1371" s="92">
        <v>45443</v>
      </c>
      <c r="AW1371" t="s">
        <v>4</v>
      </c>
      <c r="AX1371">
        <v>2024</v>
      </c>
      <c r="AY1371" t="s">
        <v>183</v>
      </c>
    </row>
    <row r="1372" spans="1:51" x14ac:dyDescent="0.25">
      <c r="A1372" s="93">
        <v>93</v>
      </c>
      <c r="B1372" s="94" t="s">
        <v>103</v>
      </c>
      <c r="C1372" s="95">
        <v>35534326.899999999</v>
      </c>
      <c r="D1372" s="95">
        <v>0</v>
      </c>
      <c r="E1372" s="95">
        <v>0</v>
      </c>
      <c r="F1372" s="95">
        <v>0</v>
      </c>
      <c r="G1372" s="95">
        <v>44360.91</v>
      </c>
      <c r="H1372" s="91">
        <v>0</v>
      </c>
      <c r="I1372" s="91">
        <v>0</v>
      </c>
      <c r="J1372" s="95">
        <v>7248.5</v>
      </c>
      <c r="K1372" s="95">
        <v>13908.58</v>
      </c>
      <c r="L1372" s="91">
        <v>0</v>
      </c>
      <c r="M1372" s="95">
        <v>5</v>
      </c>
      <c r="N1372" s="95">
        <v>0</v>
      </c>
      <c r="O1372" s="95">
        <v>5</v>
      </c>
      <c r="P1372" s="95">
        <v>114478.05</v>
      </c>
      <c r="Q1372" s="91">
        <v>0</v>
      </c>
      <c r="R1372" s="91">
        <v>0</v>
      </c>
      <c r="S1372" s="91">
        <v>0</v>
      </c>
      <c r="T1372" s="95">
        <v>180001.04</v>
      </c>
      <c r="U1372" s="95">
        <v>40227.339999999997</v>
      </c>
      <c r="V1372" s="95">
        <v>29632.38</v>
      </c>
      <c r="W1372" s="95">
        <v>0</v>
      </c>
      <c r="X1372" s="95">
        <v>5488.5</v>
      </c>
      <c r="Y1372" s="95">
        <v>1920685.98</v>
      </c>
      <c r="Z1372" s="95">
        <v>0</v>
      </c>
      <c r="AA1372" s="95">
        <v>639905.5</v>
      </c>
      <c r="AB1372" s="95">
        <v>0</v>
      </c>
      <c r="AC1372" s="327">
        <v>0</v>
      </c>
      <c r="AD1372" s="95">
        <v>2679642.0499999998</v>
      </c>
      <c r="AE1372" s="95">
        <v>438139.28</v>
      </c>
      <c r="AF1372" s="95">
        <v>0</v>
      </c>
      <c r="AG1372" s="95">
        <v>0</v>
      </c>
      <c r="AH1372" s="95">
        <v>0</v>
      </c>
      <c r="AI1372" s="95">
        <v>0</v>
      </c>
      <c r="AJ1372" s="95">
        <v>0</v>
      </c>
      <c r="AK1372" s="95">
        <v>287045.14</v>
      </c>
      <c r="AL1372" s="95">
        <v>1218000.05</v>
      </c>
      <c r="AM1372" s="91">
        <v>0</v>
      </c>
      <c r="AN1372" s="95">
        <v>3824767.24</v>
      </c>
      <c r="AO1372" s="95">
        <v>0</v>
      </c>
      <c r="AP1372" s="95">
        <v>9150</v>
      </c>
      <c r="AQ1372" s="95">
        <v>0</v>
      </c>
      <c r="AR1372" s="95">
        <v>0</v>
      </c>
      <c r="AS1372" s="95">
        <v>5753721.0300000003</v>
      </c>
      <c r="AT1372" s="95">
        <v>29600604.829999998</v>
      </c>
      <c r="AU1372" s="95">
        <v>24261642.399999999</v>
      </c>
      <c r="AV1372" s="92">
        <v>45443</v>
      </c>
      <c r="AW1372" t="s">
        <v>4</v>
      </c>
      <c r="AX1372">
        <v>2024</v>
      </c>
      <c r="AY1372" t="s">
        <v>175</v>
      </c>
    </row>
    <row r="1373" spans="1:51" x14ac:dyDescent="0.25">
      <c r="A1373" s="336">
        <v>107</v>
      </c>
      <c r="B1373" s="336" t="s">
        <v>60</v>
      </c>
      <c r="C1373" s="339">
        <v>351614497.77999997</v>
      </c>
      <c r="D1373" s="339">
        <v>25049.88</v>
      </c>
      <c r="E1373" s="339">
        <v>0</v>
      </c>
      <c r="F1373" s="339">
        <v>0</v>
      </c>
      <c r="G1373" s="339">
        <v>330318.65000000002</v>
      </c>
      <c r="H1373" s="91">
        <v>0</v>
      </c>
      <c r="I1373" s="91">
        <v>0</v>
      </c>
      <c r="J1373" s="339">
        <v>1307686.99</v>
      </c>
      <c r="K1373" s="339">
        <v>795436.07</v>
      </c>
      <c r="L1373" s="91">
        <v>0</v>
      </c>
      <c r="M1373" s="339">
        <v>10245475.9</v>
      </c>
      <c r="N1373" s="339">
        <v>231311619.31</v>
      </c>
      <c r="O1373" s="339">
        <v>241557095.21000001</v>
      </c>
      <c r="P1373" s="339">
        <v>1476555.78</v>
      </c>
      <c r="Q1373" s="91">
        <v>0</v>
      </c>
      <c r="R1373" s="91">
        <v>0</v>
      </c>
      <c r="S1373" s="91">
        <v>0</v>
      </c>
      <c r="T1373" s="339">
        <v>245492142.58000001</v>
      </c>
      <c r="U1373" s="339">
        <v>314250.49</v>
      </c>
      <c r="V1373" s="339">
        <v>103950.99</v>
      </c>
      <c r="W1373" s="339">
        <v>0</v>
      </c>
      <c r="X1373" s="339">
        <v>1435049.37</v>
      </c>
      <c r="Y1373" s="339">
        <v>3953091.79</v>
      </c>
      <c r="Z1373" s="339">
        <v>0</v>
      </c>
      <c r="AA1373" s="339">
        <v>1762521.61</v>
      </c>
      <c r="AB1373" s="339">
        <v>0</v>
      </c>
      <c r="AC1373" s="359">
        <v>10572363.27</v>
      </c>
      <c r="AD1373" s="339">
        <v>1136774.98</v>
      </c>
      <c r="AE1373" s="339">
        <v>74856.95</v>
      </c>
      <c r="AF1373" s="339">
        <v>0</v>
      </c>
      <c r="AG1373" s="339">
        <v>0</v>
      </c>
      <c r="AH1373" s="339">
        <v>0</v>
      </c>
      <c r="AI1373" s="339">
        <v>0</v>
      </c>
      <c r="AJ1373" s="339">
        <v>42491126</v>
      </c>
      <c r="AK1373" s="339">
        <v>3573852.67</v>
      </c>
      <c r="AL1373" s="339">
        <v>2321294.9700000002</v>
      </c>
      <c r="AM1373" s="91">
        <v>0</v>
      </c>
      <c r="AN1373" s="339">
        <v>6559250.0199999996</v>
      </c>
      <c r="AO1373" s="339">
        <v>0</v>
      </c>
      <c r="AP1373" s="339">
        <v>0</v>
      </c>
      <c r="AQ1373" s="339">
        <v>0</v>
      </c>
      <c r="AR1373" s="339">
        <v>0</v>
      </c>
      <c r="AS1373" s="339">
        <v>61843985.450000003</v>
      </c>
      <c r="AT1373" s="339">
        <v>44278369.75</v>
      </c>
      <c r="AU1373" s="339">
        <v>31823972.09</v>
      </c>
      <c r="AV1373" s="92">
        <v>45473</v>
      </c>
      <c r="AW1373" t="s">
        <v>5</v>
      </c>
      <c r="AX1373">
        <v>2024</v>
      </c>
      <c r="AY1373" t="s">
        <v>160</v>
      </c>
    </row>
    <row r="1374" spans="1:51" x14ac:dyDescent="0.25">
      <c r="A1374" s="336">
        <v>66</v>
      </c>
      <c r="B1374" s="336" t="s">
        <v>61</v>
      </c>
      <c r="C1374" s="339">
        <v>18122629.850000001</v>
      </c>
      <c r="D1374" s="339">
        <v>0</v>
      </c>
      <c r="E1374" s="339">
        <v>0</v>
      </c>
      <c r="F1374" s="339">
        <v>0</v>
      </c>
      <c r="G1374" s="339">
        <v>0</v>
      </c>
      <c r="H1374" s="91">
        <v>0</v>
      </c>
      <c r="I1374" s="91">
        <v>0</v>
      </c>
      <c r="J1374" s="339">
        <v>0</v>
      </c>
      <c r="K1374" s="339">
        <v>1361269.28</v>
      </c>
      <c r="L1374" s="91">
        <v>0</v>
      </c>
      <c r="M1374" s="339">
        <v>0</v>
      </c>
      <c r="N1374" s="339">
        <v>0</v>
      </c>
      <c r="O1374" s="339">
        <v>0</v>
      </c>
      <c r="P1374" s="339">
        <v>0</v>
      </c>
      <c r="Q1374" s="91">
        <v>0</v>
      </c>
      <c r="R1374" s="91">
        <v>0</v>
      </c>
      <c r="S1374" s="91">
        <v>0</v>
      </c>
      <c r="T1374" s="339">
        <v>1361269.28</v>
      </c>
      <c r="U1374" s="339">
        <v>400140.23</v>
      </c>
      <c r="V1374" s="339">
        <v>7875866.4000000004</v>
      </c>
      <c r="W1374" s="339">
        <v>0</v>
      </c>
      <c r="X1374" s="339">
        <v>6268310.6299999999</v>
      </c>
      <c r="Y1374" s="339">
        <v>0</v>
      </c>
      <c r="Z1374" s="339">
        <v>0</v>
      </c>
      <c r="AA1374" s="339">
        <v>0</v>
      </c>
      <c r="AB1374" s="339">
        <v>0</v>
      </c>
      <c r="AC1374" s="359">
        <v>0</v>
      </c>
      <c r="AD1374" s="339">
        <v>0</v>
      </c>
      <c r="AE1374" s="339">
        <v>0</v>
      </c>
      <c r="AF1374" s="339">
        <v>0</v>
      </c>
      <c r="AG1374" s="339">
        <v>0</v>
      </c>
      <c r="AH1374" s="339">
        <v>0</v>
      </c>
      <c r="AI1374" s="339">
        <v>0</v>
      </c>
      <c r="AJ1374" s="339">
        <v>0</v>
      </c>
      <c r="AK1374" s="339">
        <v>0</v>
      </c>
      <c r="AL1374" s="339">
        <v>0</v>
      </c>
      <c r="AM1374" s="91">
        <v>0</v>
      </c>
      <c r="AN1374" s="339">
        <v>1023879.34</v>
      </c>
      <c r="AO1374" s="339">
        <v>1193163.97</v>
      </c>
      <c r="AP1374" s="339">
        <v>0</v>
      </c>
      <c r="AQ1374" s="339">
        <v>0</v>
      </c>
      <c r="AR1374" s="339">
        <v>0</v>
      </c>
      <c r="AS1374" s="339">
        <v>14544317.26</v>
      </c>
      <c r="AT1374" s="339">
        <v>2217043.31</v>
      </c>
      <c r="AU1374" s="339">
        <v>0</v>
      </c>
      <c r="AV1374" s="92">
        <v>45473</v>
      </c>
      <c r="AW1374" t="s">
        <v>5</v>
      </c>
      <c r="AX1374">
        <v>2024</v>
      </c>
      <c r="AY1374" t="s">
        <v>178</v>
      </c>
    </row>
    <row r="1375" spans="1:51" x14ac:dyDescent="0.25">
      <c r="A1375" s="336">
        <v>44</v>
      </c>
      <c r="B1375" s="336" t="s">
        <v>62</v>
      </c>
      <c r="C1375" s="339">
        <v>56298047.850000001</v>
      </c>
      <c r="D1375" s="339">
        <v>18959.95</v>
      </c>
      <c r="E1375" s="339">
        <v>0</v>
      </c>
      <c r="F1375" s="339">
        <v>0</v>
      </c>
      <c r="G1375" s="339">
        <v>687585.19</v>
      </c>
      <c r="H1375" s="91">
        <v>0</v>
      </c>
      <c r="I1375" s="91">
        <v>0</v>
      </c>
      <c r="J1375" s="339">
        <v>180307.85</v>
      </c>
      <c r="K1375" s="339">
        <v>3576740.12</v>
      </c>
      <c r="L1375" s="91">
        <v>0</v>
      </c>
      <c r="M1375" s="339">
        <v>3720132.81</v>
      </c>
      <c r="N1375" s="339">
        <v>27371734.620000001</v>
      </c>
      <c r="O1375" s="339">
        <v>31091867.43</v>
      </c>
      <c r="P1375" s="339">
        <v>1394052.51</v>
      </c>
      <c r="Q1375" s="91">
        <v>0</v>
      </c>
      <c r="R1375" s="91">
        <v>0</v>
      </c>
      <c r="S1375" s="91">
        <v>0</v>
      </c>
      <c r="T1375" s="339">
        <v>36949513.049999997</v>
      </c>
      <c r="U1375" s="339">
        <v>695623.77</v>
      </c>
      <c r="V1375" s="339">
        <v>461776.27</v>
      </c>
      <c r="W1375" s="339">
        <v>160091.07</v>
      </c>
      <c r="X1375" s="339">
        <v>0</v>
      </c>
      <c r="Y1375" s="339">
        <v>2391206.09</v>
      </c>
      <c r="Z1375" s="339">
        <v>0</v>
      </c>
      <c r="AA1375" s="339">
        <v>1054.02</v>
      </c>
      <c r="AB1375" s="339">
        <v>0</v>
      </c>
      <c r="AC1375" s="359">
        <v>1388748.2</v>
      </c>
      <c r="AD1375" s="339">
        <v>1471863.4</v>
      </c>
      <c r="AE1375" s="339">
        <v>15977.78</v>
      </c>
      <c r="AF1375" s="339">
        <v>0</v>
      </c>
      <c r="AG1375" s="339">
        <v>0</v>
      </c>
      <c r="AH1375" s="339">
        <v>0</v>
      </c>
      <c r="AI1375" s="339">
        <v>0</v>
      </c>
      <c r="AJ1375" s="339">
        <v>47552.47</v>
      </c>
      <c r="AK1375" s="339">
        <v>4367086.8099999996</v>
      </c>
      <c r="AL1375" s="339">
        <v>429001.62</v>
      </c>
      <c r="AM1375" s="91">
        <v>0</v>
      </c>
      <c r="AN1375" s="339">
        <v>1165386.3799999999</v>
      </c>
      <c r="AO1375" s="339">
        <v>0</v>
      </c>
      <c r="AP1375" s="339">
        <v>194845</v>
      </c>
      <c r="AQ1375" s="339">
        <v>0</v>
      </c>
      <c r="AR1375" s="339">
        <v>0</v>
      </c>
      <c r="AS1375" s="339">
        <v>6633893.0700000003</v>
      </c>
      <c r="AT1375" s="339">
        <v>12714641.73</v>
      </c>
      <c r="AU1375" s="339">
        <v>6558321.9199999999</v>
      </c>
      <c r="AV1375" s="92">
        <v>45473</v>
      </c>
      <c r="AW1375" t="s">
        <v>5</v>
      </c>
      <c r="AX1375">
        <v>2024</v>
      </c>
      <c r="AY1375" t="s">
        <v>167</v>
      </c>
    </row>
    <row r="1376" spans="1:51" x14ac:dyDescent="0.25">
      <c r="A1376" s="336">
        <v>113</v>
      </c>
      <c r="B1376" s="336" t="s">
        <v>63</v>
      </c>
      <c r="C1376" s="339">
        <v>34240232.409999996</v>
      </c>
      <c r="D1376" s="339">
        <v>0</v>
      </c>
      <c r="E1376" s="339">
        <v>0</v>
      </c>
      <c r="F1376" s="339">
        <v>0</v>
      </c>
      <c r="G1376" s="339">
        <v>151392.04999999999</v>
      </c>
      <c r="H1376" s="91">
        <v>0</v>
      </c>
      <c r="I1376" s="91">
        <v>0</v>
      </c>
      <c r="J1376" s="339">
        <v>151482.85</v>
      </c>
      <c r="K1376" s="339">
        <v>100588.94</v>
      </c>
      <c r="L1376" s="91">
        <v>0</v>
      </c>
      <c r="M1376" s="339">
        <v>8562269.1799999997</v>
      </c>
      <c r="N1376" s="339">
        <v>18150588.52</v>
      </c>
      <c r="O1376" s="339">
        <v>26712857.699999999</v>
      </c>
      <c r="P1376" s="339">
        <v>360840.93</v>
      </c>
      <c r="Q1376" s="91">
        <v>0</v>
      </c>
      <c r="R1376" s="91">
        <v>0</v>
      </c>
      <c r="S1376" s="91">
        <v>0</v>
      </c>
      <c r="T1376" s="339">
        <v>27477162.469999999</v>
      </c>
      <c r="U1376" s="339">
        <v>29973.85</v>
      </c>
      <c r="V1376" s="339">
        <v>14784.5</v>
      </c>
      <c r="W1376" s="339">
        <v>0</v>
      </c>
      <c r="X1376" s="339">
        <v>91275</v>
      </c>
      <c r="Y1376" s="339">
        <v>0</v>
      </c>
      <c r="Z1376" s="339">
        <v>0</v>
      </c>
      <c r="AA1376" s="339">
        <v>1257208</v>
      </c>
      <c r="AB1376" s="339">
        <v>0</v>
      </c>
      <c r="AC1376" s="359">
        <v>1757950.95</v>
      </c>
      <c r="AD1376" s="339">
        <v>0</v>
      </c>
      <c r="AE1376" s="339">
        <v>7972.3</v>
      </c>
      <c r="AF1376" s="339">
        <v>0</v>
      </c>
      <c r="AG1376" s="339">
        <v>0</v>
      </c>
      <c r="AH1376" s="339">
        <v>0</v>
      </c>
      <c r="AI1376" s="339">
        <v>0</v>
      </c>
      <c r="AJ1376" s="339">
        <v>8024</v>
      </c>
      <c r="AK1376" s="339">
        <v>1651280.25</v>
      </c>
      <c r="AL1376" s="339">
        <v>58177.06</v>
      </c>
      <c r="AM1376" s="91">
        <v>0</v>
      </c>
      <c r="AN1376" s="339">
        <v>378910.52</v>
      </c>
      <c r="AO1376" s="339">
        <v>0</v>
      </c>
      <c r="AP1376" s="339">
        <v>39457.910000000003</v>
      </c>
      <c r="AQ1376" s="339">
        <v>0</v>
      </c>
      <c r="AR1376" s="339">
        <v>0</v>
      </c>
      <c r="AS1376" s="339">
        <v>3167188.6</v>
      </c>
      <c r="AT1376" s="339">
        <v>3595881.34</v>
      </c>
      <c r="AU1376" s="339">
        <v>1468055.6</v>
      </c>
      <c r="AV1376" s="92">
        <v>45473</v>
      </c>
      <c r="AW1376" t="s">
        <v>5</v>
      </c>
      <c r="AX1376">
        <v>2024</v>
      </c>
      <c r="AY1376" t="s">
        <v>171</v>
      </c>
    </row>
    <row r="1377" spans="1:51" x14ac:dyDescent="0.25">
      <c r="A1377" s="336">
        <v>98</v>
      </c>
      <c r="B1377" s="336" t="s">
        <v>64</v>
      </c>
      <c r="C1377" s="339">
        <v>139639505.68000001</v>
      </c>
      <c r="D1377" s="339">
        <v>113482.91</v>
      </c>
      <c r="E1377" s="339">
        <v>0</v>
      </c>
      <c r="F1377" s="339">
        <v>0</v>
      </c>
      <c r="G1377" s="339">
        <v>286430.19</v>
      </c>
      <c r="H1377" s="91">
        <v>0</v>
      </c>
      <c r="I1377" s="91">
        <v>0</v>
      </c>
      <c r="J1377" s="339">
        <v>2016332.46</v>
      </c>
      <c r="K1377" s="339">
        <v>350395.88</v>
      </c>
      <c r="L1377" s="91">
        <v>0</v>
      </c>
      <c r="M1377" s="339">
        <v>21720767.609999999</v>
      </c>
      <c r="N1377" s="339">
        <v>5761796.7400000002</v>
      </c>
      <c r="O1377" s="339">
        <v>27482564.350000001</v>
      </c>
      <c r="P1377" s="339">
        <v>552075.81000000006</v>
      </c>
      <c r="Q1377" s="91">
        <v>0</v>
      </c>
      <c r="R1377" s="91">
        <v>0</v>
      </c>
      <c r="S1377" s="91">
        <v>0</v>
      </c>
      <c r="T1377" s="339">
        <v>30801281.600000001</v>
      </c>
      <c r="U1377" s="339">
        <v>89509.93</v>
      </c>
      <c r="V1377" s="339">
        <v>58594.55</v>
      </c>
      <c r="W1377" s="339">
        <v>0</v>
      </c>
      <c r="X1377" s="339">
        <v>39910736.109999999</v>
      </c>
      <c r="Y1377" s="339">
        <v>95166.8</v>
      </c>
      <c r="Z1377" s="339">
        <v>0</v>
      </c>
      <c r="AA1377" s="339">
        <v>635652.74</v>
      </c>
      <c r="AB1377" s="339">
        <v>0</v>
      </c>
      <c r="AC1377" s="359">
        <v>6912275.7199999997</v>
      </c>
      <c r="AD1377" s="339">
        <v>161743.01999999999</v>
      </c>
      <c r="AE1377" s="339">
        <v>418466.42</v>
      </c>
      <c r="AF1377" s="339">
        <v>0</v>
      </c>
      <c r="AG1377" s="339">
        <v>0</v>
      </c>
      <c r="AH1377" s="339">
        <v>0</v>
      </c>
      <c r="AI1377" s="339">
        <v>0</v>
      </c>
      <c r="AJ1377" s="339">
        <v>18320024.059999999</v>
      </c>
      <c r="AK1377" s="339">
        <v>1456393.91</v>
      </c>
      <c r="AL1377" s="339">
        <v>1392193.6</v>
      </c>
      <c r="AM1377" s="91">
        <v>0</v>
      </c>
      <c r="AN1377" s="339">
        <v>5001547.6500000004</v>
      </c>
      <c r="AO1377" s="339">
        <v>0</v>
      </c>
      <c r="AP1377" s="339">
        <v>193287.87</v>
      </c>
      <c r="AQ1377" s="339">
        <v>0</v>
      </c>
      <c r="AR1377" s="339">
        <v>0</v>
      </c>
      <c r="AS1377" s="339">
        <v>66602169.350000001</v>
      </c>
      <c r="AT1377" s="339">
        <v>42236054.729999997</v>
      </c>
      <c r="AU1377" s="339">
        <v>34192631.700000003</v>
      </c>
      <c r="AV1377" s="92">
        <v>45473</v>
      </c>
      <c r="AW1377" t="s">
        <v>5</v>
      </c>
      <c r="AX1377">
        <v>2024</v>
      </c>
      <c r="AY1377" t="s">
        <v>165</v>
      </c>
    </row>
    <row r="1378" spans="1:51" x14ac:dyDescent="0.25">
      <c r="A1378" s="350">
        <v>1</v>
      </c>
      <c r="B1378" s="336" t="s">
        <v>65</v>
      </c>
      <c r="C1378" s="358">
        <v>19629133.640000001</v>
      </c>
      <c r="D1378" s="358">
        <v>0</v>
      </c>
      <c r="E1378" s="358">
        <v>0</v>
      </c>
      <c r="F1378" s="358">
        <v>0</v>
      </c>
      <c r="G1378" s="358">
        <v>-5.81</v>
      </c>
      <c r="H1378" s="91">
        <v>0</v>
      </c>
      <c r="I1378" s="91">
        <v>0</v>
      </c>
      <c r="J1378" s="358">
        <v>4292.38</v>
      </c>
      <c r="K1378" s="358">
        <v>-4.25</v>
      </c>
      <c r="L1378" s="91">
        <v>0</v>
      </c>
      <c r="M1378" s="358">
        <v>281746.03000000003</v>
      </c>
      <c r="N1378" s="358">
        <v>168576.89</v>
      </c>
      <c r="O1378" s="358">
        <v>450322.92</v>
      </c>
      <c r="P1378" s="358">
        <v>5424.58</v>
      </c>
      <c r="Q1378" s="91">
        <v>0</v>
      </c>
      <c r="R1378" s="91">
        <v>0</v>
      </c>
      <c r="S1378" s="91">
        <v>0</v>
      </c>
      <c r="T1378" s="358">
        <v>460029.82</v>
      </c>
      <c r="U1378" s="358">
        <v>1502466.43</v>
      </c>
      <c r="V1378" s="358">
        <v>3324.86</v>
      </c>
      <c r="W1378" s="358">
        <v>0</v>
      </c>
      <c r="X1378" s="358">
        <v>0</v>
      </c>
      <c r="Y1378" s="358">
        <v>7675.5</v>
      </c>
      <c r="Z1378" s="358">
        <v>0</v>
      </c>
      <c r="AA1378" s="358">
        <v>13046.4</v>
      </c>
      <c r="AB1378" s="358">
        <v>0</v>
      </c>
      <c r="AC1378" s="362">
        <v>99999.49</v>
      </c>
      <c r="AD1378" s="358">
        <v>9203516.9600000009</v>
      </c>
      <c r="AE1378" s="358">
        <v>52467.6</v>
      </c>
      <c r="AF1378" s="358">
        <v>0</v>
      </c>
      <c r="AG1378" s="358">
        <v>0</v>
      </c>
      <c r="AH1378" s="358">
        <v>0</v>
      </c>
      <c r="AI1378" s="358">
        <v>0</v>
      </c>
      <c r="AJ1378" s="358">
        <v>18140</v>
      </c>
      <c r="AK1378" s="358">
        <v>187970.84</v>
      </c>
      <c r="AL1378" s="358">
        <v>209762.4</v>
      </c>
      <c r="AM1378" s="91">
        <v>0</v>
      </c>
      <c r="AN1378" s="358">
        <v>841043.17</v>
      </c>
      <c r="AO1378" s="358">
        <v>0</v>
      </c>
      <c r="AP1378" s="358">
        <v>11344.5</v>
      </c>
      <c r="AQ1378" s="358">
        <v>0</v>
      </c>
      <c r="AR1378" s="358">
        <v>0</v>
      </c>
      <c r="AS1378" s="358">
        <v>10900637.24</v>
      </c>
      <c r="AT1378" s="358">
        <v>8268466.5800000001</v>
      </c>
      <c r="AU1378" s="358">
        <v>7018345.6699999999</v>
      </c>
      <c r="AV1378" s="92">
        <v>45473</v>
      </c>
      <c r="AW1378" t="s">
        <v>5</v>
      </c>
      <c r="AX1378">
        <v>2024</v>
      </c>
      <c r="AY1378" t="s">
        <v>177</v>
      </c>
    </row>
    <row r="1379" spans="1:51" x14ac:dyDescent="0.25">
      <c r="A1379" s="336">
        <v>109</v>
      </c>
      <c r="B1379" s="336" t="s">
        <v>66</v>
      </c>
      <c r="C1379" s="339">
        <v>478995381.02999997</v>
      </c>
      <c r="D1379" s="339">
        <v>20220674.050000001</v>
      </c>
      <c r="E1379" s="339">
        <v>0</v>
      </c>
      <c r="F1379" s="339">
        <v>0</v>
      </c>
      <c r="G1379" s="339">
        <v>0</v>
      </c>
      <c r="H1379" s="91">
        <v>0</v>
      </c>
      <c r="I1379" s="91">
        <v>0</v>
      </c>
      <c r="J1379" s="339">
        <v>7049942.5700000003</v>
      </c>
      <c r="K1379" s="339">
        <v>5272882.91</v>
      </c>
      <c r="L1379" s="91">
        <v>0</v>
      </c>
      <c r="M1379" s="339">
        <v>225764.6</v>
      </c>
      <c r="N1379" s="339">
        <v>270892246.88</v>
      </c>
      <c r="O1379" s="339">
        <v>271118011.48000002</v>
      </c>
      <c r="P1379" s="339">
        <v>24196914.190000001</v>
      </c>
      <c r="Q1379" s="91">
        <v>0</v>
      </c>
      <c r="R1379" s="91">
        <v>0</v>
      </c>
      <c r="S1379" s="91">
        <v>0</v>
      </c>
      <c r="T1379" s="339">
        <v>327858425.19999999</v>
      </c>
      <c r="U1379" s="339">
        <v>13411283.789999999</v>
      </c>
      <c r="V1379" s="339">
        <v>2982458.36</v>
      </c>
      <c r="W1379" s="339">
        <v>0</v>
      </c>
      <c r="X1379" s="339">
        <v>4617455.3</v>
      </c>
      <c r="Y1379" s="339">
        <v>667578.37</v>
      </c>
      <c r="Z1379" s="339">
        <v>0</v>
      </c>
      <c r="AA1379" s="339">
        <v>49054076.390000001</v>
      </c>
      <c r="AB1379" s="339">
        <v>4485.6499999999996</v>
      </c>
      <c r="AC1379" s="359">
        <v>45042017.600000001</v>
      </c>
      <c r="AD1379" s="339">
        <v>0</v>
      </c>
      <c r="AE1379" s="339">
        <v>145675.01</v>
      </c>
      <c r="AF1379" s="339">
        <v>0</v>
      </c>
      <c r="AG1379" s="339">
        <v>0</v>
      </c>
      <c r="AH1379" s="339">
        <v>0</v>
      </c>
      <c r="AI1379" s="339">
        <v>0</v>
      </c>
      <c r="AJ1379" s="339">
        <v>28383550.859999999</v>
      </c>
      <c r="AK1379" s="339">
        <v>3079948.96</v>
      </c>
      <c r="AL1379" s="339">
        <v>1337597.28</v>
      </c>
      <c r="AM1379" s="91">
        <v>0</v>
      </c>
      <c r="AN1379" s="339">
        <v>2265931.66</v>
      </c>
      <c r="AO1379" s="339">
        <v>36765.5</v>
      </c>
      <c r="AP1379" s="339">
        <v>2500</v>
      </c>
      <c r="AQ1379" s="339">
        <v>0</v>
      </c>
      <c r="AR1379" s="339">
        <v>0</v>
      </c>
      <c r="AS1379" s="339">
        <v>144308581.33000001</v>
      </c>
      <c r="AT1379" s="339">
        <v>6828374.5</v>
      </c>
      <c r="AU1379" s="339">
        <v>105631.1</v>
      </c>
      <c r="AV1379" s="92">
        <v>45473</v>
      </c>
      <c r="AW1379" t="s">
        <v>5</v>
      </c>
      <c r="AX1379">
        <v>2024</v>
      </c>
      <c r="AY1379" t="s">
        <v>157</v>
      </c>
    </row>
    <row r="1380" spans="1:51" x14ac:dyDescent="0.25">
      <c r="A1380" s="336">
        <v>25</v>
      </c>
      <c r="B1380" s="336" t="s">
        <v>67</v>
      </c>
      <c r="C1380" s="339">
        <v>43425096.259999998</v>
      </c>
      <c r="D1380" s="339">
        <v>16726874.6</v>
      </c>
      <c r="E1380" s="339">
        <v>0</v>
      </c>
      <c r="F1380" s="339">
        <v>0</v>
      </c>
      <c r="G1380" s="339">
        <v>0</v>
      </c>
      <c r="H1380" s="91">
        <v>0</v>
      </c>
      <c r="I1380" s="91">
        <v>0</v>
      </c>
      <c r="J1380" s="339">
        <v>0</v>
      </c>
      <c r="K1380" s="339">
        <v>0</v>
      </c>
      <c r="L1380" s="91">
        <v>0</v>
      </c>
      <c r="M1380" s="339">
        <v>0</v>
      </c>
      <c r="N1380" s="339">
        <v>0</v>
      </c>
      <c r="O1380" s="339">
        <v>0</v>
      </c>
      <c r="P1380" s="339">
        <v>26680826.75</v>
      </c>
      <c r="Q1380" s="91">
        <v>0</v>
      </c>
      <c r="R1380" s="91">
        <v>0</v>
      </c>
      <c r="S1380" s="91">
        <v>0</v>
      </c>
      <c r="T1380" s="339">
        <v>43407701.350000001</v>
      </c>
      <c r="U1380" s="339">
        <v>0</v>
      </c>
      <c r="V1380" s="339">
        <v>0</v>
      </c>
      <c r="W1380" s="339">
        <v>0</v>
      </c>
      <c r="X1380" s="339">
        <v>0</v>
      </c>
      <c r="Y1380" s="339">
        <v>0</v>
      </c>
      <c r="Z1380" s="339">
        <v>0</v>
      </c>
      <c r="AA1380" s="339">
        <v>0</v>
      </c>
      <c r="AB1380" s="339">
        <v>0</v>
      </c>
      <c r="AC1380" s="359">
        <v>17394.91</v>
      </c>
      <c r="AD1380" s="339">
        <v>0</v>
      </c>
      <c r="AE1380" s="339">
        <v>0</v>
      </c>
      <c r="AF1380" s="339">
        <v>0</v>
      </c>
      <c r="AG1380" s="339">
        <v>0</v>
      </c>
      <c r="AH1380" s="339">
        <v>0</v>
      </c>
      <c r="AI1380" s="339">
        <v>0</v>
      </c>
      <c r="AJ1380" s="339">
        <v>0</v>
      </c>
      <c r="AK1380" s="339">
        <v>0</v>
      </c>
      <c r="AL1380" s="339">
        <v>0</v>
      </c>
      <c r="AM1380" s="91">
        <v>0</v>
      </c>
      <c r="AN1380" s="339">
        <v>0</v>
      </c>
      <c r="AO1380" s="339">
        <v>0</v>
      </c>
      <c r="AP1380" s="339">
        <v>0</v>
      </c>
      <c r="AQ1380" s="339">
        <v>0</v>
      </c>
      <c r="AR1380" s="339">
        <v>0</v>
      </c>
      <c r="AS1380" s="339">
        <v>17394.91</v>
      </c>
      <c r="AT1380" s="339">
        <v>0</v>
      </c>
      <c r="AU1380" s="339">
        <v>0</v>
      </c>
      <c r="AV1380" s="92">
        <v>45473</v>
      </c>
      <c r="AW1380" t="s">
        <v>5</v>
      </c>
      <c r="AX1380">
        <v>2024</v>
      </c>
      <c r="AY1380" t="s">
        <v>174</v>
      </c>
    </row>
    <row r="1381" spans="1:51" x14ac:dyDescent="0.25">
      <c r="A1381" s="336">
        <v>121</v>
      </c>
      <c r="B1381" s="336" t="s">
        <v>68</v>
      </c>
      <c r="C1381" s="339">
        <v>4679598.6900000004</v>
      </c>
      <c r="D1381" s="339">
        <v>0</v>
      </c>
      <c r="E1381" s="339">
        <v>0</v>
      </c>
      <c r="F1381" s="339">
        <v>0</v>
      </c>
      <c r="G1381" s="339">
        <v>0</v>
      </c>
      <c r="H1381" s="91">
        <v>0</v>
      </c>
      <c r="I1381" s="91">
        <v>0</v>
      </c>
      <c r="J1381" s="339">
        <v>0</v>
      </c>
      <c r="K1381" s="339">
        <v>0</v>
      </c>
      <c r="L1381" s="91">
        <v>0</v>
      </c>
      <c r="M1381" s="339">
        <v>0</v>
      </c>
      <c r="N1381" s="339">
        <v>0</v>
      </c>
      <c r="O1381" s="339">
        <v>0</v>
      </c>
      <c r="P1381" s="339">
        <v>0</v>
      </c>
      <c r="Q1381" s="91">
        <v>0</v>
      </c>
      <c r="R1381" s="91">
        <v>0</v>
      </c>
      <c r="S1381" s="91">
        <v>0</v>
      </c>
      <c r="T1381" s="339">
        <v>0</v>
      </c>
      <c r="U1381" s="339">
        <v>364790.69</v>
      </c>
      <c r="V1381" s="339">
        <v>0</v>
      </c>
      <c r="W1381" s="339">
        <v>0</v>
      </c>
      <c r="X1381" s="339">
        <v>0</v>
      </c>
      <c r="Y1381" s="339">
        <v>0</v>
      </c>
      <c r="Z1381" s="339">
        <v>0</v>
      </c>
      <c r="AA1381" s="339">
        <v>0</v>
      </c>
      <c r="AB1381" s="339">
        <v>0</v>
      </c>
      <c r="AC1381" s="359">
        <v>0</v>
      </c>
      <c r="AD1381" s="339">
        <v>0</v>
      </c>
      <c r="AE1381" s="339">
        <v>0</v>
      </c>
      <c r="AF1381" s="339">
        <v>0</v>
      </c>
      <c r="AG1381" s="339">
        <v>0</v>
      </c>
      <c r="AH1381" s="339">
        <v>0</v>
      </c>
      <c r="AI1381" s="339">
        <v>0</v>
      </c>
      <c r="AJ1381" s="339">
        <v>3336097.83</v>
      </c>
      <c r="AK1381" s="339">
        <v>0</v>
      </c>
      <c r="AL1381" s="339">
        <v>0</v>
      </c>
      <c r="AM1381" s="91">
        <v>0</v>
      </c>
      <c r="AN1381" s="339">
        <v>25781.27</v>
      </c>
      <c r="AO1381" s="339">
        <v>0</v>
      </c>
      <c r="AP1381" s="339">
        <v>1620</v>
      </c>
      <c r="AQ1381" s="339">
        <v>0</v>
      </c>
      <c r="AR1381" s="339">
        <v>0</v>
      </c>
      <c r="AS1381" s="339">
        <v>3700888.52</v>
      </c>
      <c r="AT1381" s="339">
        <v>978710.17</v>
      </c>
      <c r="AU1381" s="339">
        <v>951308.9</v>
      </c>
      <c r="AV1381" s="92">
        <v>45473</v>
      </c>
      <c r="AW1381" t="s">
        <v>5</v>
      </c>
      <c r="AX1381">
        <v>2024</v>
      </c>
      <c r="AY1381" t="s">
        <v>188</v>
      </c>
    </row>
    <row r="1382" spans="1:51" x14ac:dyDescent="0.25">
      <c r="A1382" s="336">
        <v>122</v>
      </c>
      <c r="B1382" s="336" t="s">
        <v>69</v>
      </c>
      <c r="C1382" s="339">
        <v>26430590.719999999</v>
      </c>
      <c r="D1382" s="339">
        <v>0</v>
      </c>
      <c r="E1382" s="339">
        <v>0</v>
      </c>
      <c r="F1382" s="339">
        <v>0</v>
      </c>
      <c r="G1382" s="339">
        <v>0</v>
      </c>
      <c r="H1382" s="91">
        <v>0</v>
      </c>
      <c r="I1382" s="91">
        <v>0</v>
      </c>
      <c r="J1382" s="339">
        <v>0</v>
      </c>
      <c r="K1382" s="339">
        <v>0</v>
      </c>
      <c r="L1382" s="91">
        <v>0</v>
      </c>
      <c r="M1382" s="339">
        <v>2647847.39</v>
      </c>
      <c r="N1382" s="339">
        <v>807848.88</v>
      </c>
      <c r="O1382" s="339">
        <v>3455696.27</v>
      </c>
      <c r="P1382" s="339">
        <v>6626267.3700000001</v>
      </c>
      <c r="Q1382" s="91">
        <v>0</v>
      </c>
      <c r="R1382" s="91">
        <v>0</v>
      </c>
      <c r="S1382" s="91">
        <v>0</v>
      </c>
      <c r="T1382" s="339">
        <v>10081963.640000001</v>
      </c>
      <c r="U1382" s="339">
        <v>0</v>
      </c>
      <c r="V1382" s="339">
        <v>0</v>
      </c>
      <c r="W1382" s="339">
        <v>0</v>
      </c>
      <c r="X1382" s="339">
        <v>1927914.66</v>
      </c>
      <c r="Y1382" s="339">
        <v>0</v>
      </c>
      <c r="Z1382" s="339">
        <v>0</v>
      </c>
      <c r="AA1382" s="339">
        <v>3865327.89</v>
      </c>
      <c r="AB1382" s="339">
        <v>0</v>
      </c>
      <c r="AC1382" s="359">
        <v>9156734.2699999996</v>
      </c>
      <c r="AD1382" s="339">
        <v>0</v>
      </c>
      <c r="AE1382" s="339">
        <v>0</v>
      </c>
      <c r="AF1382" s="339">
        <v>0</v>
      </c>
      <c r="AG1382" s="339">
        <v>0</v>
      </c>
      <c r="AH1382" s="339">
        <v>0</v>
      </c>
      <c r="AI1382" s="339">
        <v>0</v>
      </c>
      <c r="AJ1382" s="339">
        <v>786381.14</v>
      </c>
      <c r="AK1382" s="339">
        <v>498968.45</v>
      </c>
      <c r="AL1382" s="339">
        <v>0</v>
      </c>
      <c r="AM1382" s="91">
        <v>0</v>
      </c>
      <c r="AN1382" s="339">
        <v>95084.47</v>
      </c>
      <c r="AO1382" s="339">
        <v>0</v>
      </c>
      <c r="AP1382" s="339">
        <v>0</v>
      </c>
      <c r="AQ1382" s="339">
        <v>0</v>
      </c>
      <c r="AR1382" s="339">
        <v>0</v>
      </c>
      <c r="AS1382" s="339">
        <v>15736357.960000001</v>
      </c>
      <c r="AT1382" s="339">
        <v>612269.12</v>
      </c>
      <c r="AU1382" s="339">
        <v>18216.2</v>
      </c>
      <c r="AV1382" s="92">
        <v>45473</v>
      </c>
      <c r="AW1382" t="s">
        <v>5</v>
      </c>
      <c r="AX1382">
        <v>2024</v>
      </c>
      <c r="AY1382" t="s">
        <v>267</v>
      </c>
    </row>
    <row r="1383" spans="1:51" x14ac:dyDescent="0.25">
      <c r="A1383" s="336">
        <v>13</v>
      </c>
      <c r="B1383" s="336" t="s">
        <v>70</v>
      </c>
      <c r="C1383" s="339">
        <v>3531564160.0300002</v>
      </c>
      <c r="D1383" s="339">
        <v>364733.8</v>
      </c>
      <c r="E1383" s="339">
        <v>0</v>
      </c>
      <c r="F1383" s="339">
        <v>0</v>
      </c>
      <c r="G1383" s="339">
        <v>3492125.94</v>
      </c>
      <c r="H1383" s="91">
        <v>0</v>
      </c>
      <c r="I1383" s="91">
        <v>0</v>
      </c>
      <c r="J1383" s="339">
        <v>88914304.969999999</v>
      </c>
      <c r="K1383" s="339">
        <v>43726394.899999999</v>
      </c>
      <c r="L1383" s="91">
        <v>0</v>
      </c>
      <c r="M1383" s="339">
        <v>1960096944.24</v>
      </c>
      <c r="N1383" s="339">
        <v>916254238.14999998</v>
      </c>
      <c r="O1383" s="339">
        <v>2876351182.3899999</v>
      </c>
      <c r="P1383" s="339">
        <v>0</v>
      </c>
      <c r="Q1383" s="91">
        <v>0</v>
      </c>
      <c r="R1383" s="91">
        <v>0</v>
      </c>
      <c r="S1383" s="91">
        <v>0</v>
      </c>
      <c r="T1383" s="339">
        <v>3012848742</v>
      </c>
      <c r="U1383" s="339">
        <v>9720297.0899999999</v>
      </c>
      <c r="V1383" s="339">
        <v>0</v>
      </c>
      <c r="W1383" s="339">
        <v>64947.5</v>
      </c>
      <c r="X1383" s="339">
        <v>4942729.47</v>
      </c>
      <c r="Y1383" s="339">
        <v>478440.75</v>
      </c>
      <c r="Z1383" s="339">
        <v>0</v>
      </c>
      <c r="AA1383" s="339">
        <v>101212727.72</v>
      </c>
      <c r="AB1383" s="339">
        <v>0</v>
      </c>
      <c r="AC1383" s="359">
        <v>288080493.58999997</v>
      </c>
      <c r="AD1383" s="339">
        <v>1076198.72</v>
      </c>
      <c r="AE1383" s="339">
        <v>3784468.24</v>
      </c>
      <c r="AF1383" s="339">
        <v>0</v>
      </c>
      <c r="AG1383" s="339">
        <v>0</v>
      </c>
      <c r="AH1383" s="339">
        <v>0</v>
      </c>
      <c r="AI1383" s="339">
        <v>0</v>
      </c>
      <c r="AJ1383" s="339">
        <v>2089149.57</v>
      </c>
      <c r="AK1383" s="339">
        <v>42239446.049999997</v>
      </c>
      <c r="AL1383" s="339">
        <v>46712305.579999998</v>
      </c>
      <c r="AM1383" s="91">
        <v>0</v>
      </c>
      <c r="AN1383" s="339">
        <v>17562170.670000002</v>
      </c>
      <c r="AO1383" s="339">
        <v>0</v>
      </c>
      <c r="AP1383" s="339">
        <v>14516</v>
      </c>
      <c r="AQ1383" s="339">
        <v>0</v>
      </c>
      <c r="AR1383" s="339">
        <v>0</v>
      </c>
      <c r="AS1383" s="339">
        <v>411449452.64999998</v>
      </c>
      <c r="AT1383" s="339">
        <v>107265964.93000001</v>
      </c>
      <c r="AU1383" s="339">
        <v>737526.63</v>
      </c>
      <c r="AV1383" s="92">
        <v>45473</v>
      </c>
      <c r="AW1383" t="s">
        <v>5</v>
      </c>
      <c r="AX1383">
        <v>2024</v>
      </c>
      <c r="AY1383" t="s">
        <v>149</v>
      </c>
    </row>
    <row r="1384" spans="1:51" x14ac:dyDescent="0.25">
      <c r="A1384" s="336">
        <v>110</v>
      </c>
      <c r="B1384" s="336" t="s">
        <v>71</v>
      </c>
      <c r="C1384" s="339">
        <v>36862939.149999999</v>
      </c>
      <c r="D1384" s="339">
        <v>0</v>
      </c>
      <c r="E1384" s="339">
        <v>0</v>
      </c>
      <c r="F1384" s="339">
        <v>0</v>
      </c>
      <c r="G1384" s="339">
        <v>29408.9</v>
      </c>
      <c r="H1384" s="91">
        <v>0</v>
      </c>
      <c r="I1384" s="91">
        <v>0</v>
      </c>
      <c r="J1384" s="339">
        <v>39920.97</v>
      </c>
      <c r="K1384" s="339">
        <v>26332.69</v>
      </c>
      <c r="L1384" s="91">
        <v>0</v>
      </c>
      <c r="M1384" s="339">
        <v>73034.8</v>
      </c>
      <c r="N1384" s="339">
        <v>3500211.08</v>
      </c>
      <c r="O1384" s="339">
        <v>3573245.88</v>
      </c>
      <c r="P1384" s="339">
        <v>114734.34</v>
      </c>
      <c r="Q1384" s="91">
        <v>0</v>
      </c>
      <c r="R1384" s="91">
        <v>0</v>
      </c>
      <c r="S1384" s="91">
        <v>0</v>
      </c>
      <c r="T1384" s="339">
        <v>3783642.78</v>
      </c>
      <c r="U1384" s="339">
        <v>17991.080000000002</v>
      </c>
      <c r="V1384" s="339">
        <v>0</v>
      </c>
      <c r="W1384" s="339">
        <v>0</v>
      </c>
      <c r="X1384" s="339">
        <v>0</v>
      </c>
      <c r="Y1384" s="339">
        <v>0</v>
      </c>
      <c r="Z1384" s="339">
        <v>0</v>
      </c>
      <c r="AA1384" s="339">
        <v>0</v>
      </c>
      <c r="AB1384" s="339">
        <v>0</v>
      </c>
      <c r="AC1384" s="359">
        <v>0</v>
      </c>
      <c r="AD1384" s="339">
        <v>1045935.16</v>
      </c>
      <c r="AE1384" s="339">
        <v>0</v>
      </c>
      <c r="AF1384" s="339">
        <v>0</v>
      </c>
      <c r="AG1384" s="339">
        <v>0</v>
      </c>
      <c r="AH1384" s="339">
        <v>0</v>
      </c>
      <c r="AI1384" s="339">
        <v>0</v>
      </c>
      <c r="AJ1384" s="339">
        <v>0</v>
      </c>
      <c r="AK1384" s="339">
        <v>184575.18</v>
      </c>
      <c r="AL1384" s="339">
        <v>704127.46</v>
      </c>
      <c r="AM1384" s="91">
        <v>0</v>
      </c>
      <c r="AN1384" s="339">
        <v>3228266.32</v>
      </c>
      <c r="AO1384" s="339">
        <v>154539.04999999999</v>
      </c>
      <c r="AP1384" s="339">
        <v>14800</v>
      </c>
      <c r="AQ1384" s="339">
        <v>0</v>
      </c>
      <c r="AR1384" s="339">
        <v>0</v>
      </c>
      <c r="AS1384" s="339">
        <v>1063926.24</v>
      </c>
      <c r="AT1384" s="339">
        <v>32015370.129999999</v>
      </c>
      <c r="AU1384" s="339">
        <v>27729062.120000001</v>
      </c>
      <c r="AV1384" s="92">
        <v>45473</v>
      </c>
      <c r="AW1384" t="s">
        <v>5</v>
      </c>
      <c r="AX1384">
        <v>2024</v>
      </c>
      <c r="AY1384" t="s">
        <v>173</v>
      </c>
    </row>
    <row r="1385" spans="1:51" x14ac:dyDescent="0.25">
      <c r="A1385" s="336">
        <v>52</v>
      </c>
      <c r="B1385" s="336" t="s">
        <v>72</v>
      </c>
      <c r="C1385" s="339">
        <v>53151427.479999997</v>
      </c>
      <c r="D1385" s="339">
        <v>0</v>
      </c>
      <c r="E1385" s="339">
        <v>0</v>
      </c>
      <c r="F1385" s="339">
        <v>0</v>
      </c>
      <c r="G1385" s="339">
        <v>251560.13</v>
      </c>
      <c r="H1385" s="91">
        <v>0</v>
      </c>
      <c r="I1385" s="91">
        <v>0</v>
      </c>
      <c r="J1385" s="339">
        <v>0</v>
      </c>
      <c r="K1385" s="339">
        <v>652606.64</v>
      </c>
      <c r="L1385" s="91">
        <v>0</v>
      </c>
      <c r="M1385" s="339">
        <v>0</v>
      </c>
      <c r="N1385" s="339">
        <v>0</v>
      </c>
      <c r="O1385" s="339">
        <v>0</v>
      </c>
      <c r="P1385" s="339">
        <v>1185.06</v>
      </c>
      <c r="Q1385" s="91">
        <v>0</v>
      </c>
      <c r="R1385" s="91">
        <v>0</v>
      </c>
      <c r="S1385" s="91">
        <v>0</v>
      </c>
      <c r="T1385" s="339">
        <v>905351.83</v>
      </c>
      <c r="U1385" s="339">
        <v>716994.93</v>
      </c>
      <c r="V1385" s="339">
        <v>116489.4</v>
      </c>
      <c r="W1385" s="339">
        <v>10615.51</v>
      </c>
      <c r="X1385" s="339">
        <v>8093659.3399999999</v>
      </c>
      <c r="Y1385" s="339">
        <v>3098692.78</v>
      </c>
      <c r="Z1385" s="339">
        <v>0</v>
      </c>
      <c r="AA1385" s="339">
        <v>0</v>
      </c>
      <c r="AB1385" s="339">
        <v>0</v>
      </c>
      <c r="AC1385" s="359">
        <v>11605244.51</v>
      </c>
      <c r="AD1385" s="339">
        <v>3026330.68</v>
      </c>
      <c r="AE1385" s="339">
        <v>127367.72</v>
      </c>
      <c r="AF1385" s="339">
        <v>0</v>
      </c>
      <c r="AG1385" s="339">
        <v>0</v>
      </c>
      <c r="AH1385" s="339">
        <v>0</v>
      </c>
      <c r="AI1385" s="339">
        <v>0</v>
      </c>
      <c r="AJ1385" s="339">
        <v>11126373.93</v>
      </c>
      <c r="AK1385" s="339">
        <v>5638262.9400000004</v>
      </c>
      <c r="AL1385" s="339">
        <v>827246.58</v>
      </c>
      <c r="AM1385" s="91">
        <v>0</v>
      </c>
      <c r="AN1385" s="339">
        <v>5332983.18</v>
      </c>
      <c r="AO1385" s="339">
        <v>0</v>
      </c>
      <c r="AP1385" s="339">
        <v>1455939.44</v>
      </c>
      <c r="AQ1385" s="339">
        <v>0</v>
      </c>
      <c r="AR1385" s="339">
        <v>0</v>
      </c>
      <c r="AS1385" s="339">
        <v>37921768.799999997</v>
      </c>
      <c r="AT1385" s="339">
        <v>14324306.85</v>
      </c>
      <c r="AU1385" s="339">
        <v>1069874.71</v>
      </c>
      <c r="AV1385" s="92">
        <v>45473</v>
      </c>
      <c r="AW1385" t="s">
        <v>5</v>
      </c>
      <c r="AX1385">
        <v>2024</v>
      </c>
      <c r="AY1385" t="s">
        <v>170</v>
      </c>
    </row>
    <row r="1386" spans="1:51" x14ac:dyDescent="0.25">
      <c r="A1386" s="336">
        <v>96</v>
      </c>
      <c r="B1386" s="336" t="s">
        <v>73</v>
      </c>
      <c r="C1386" s="339">
        <v>1243990182.5999999</v>
      </c>
      <c r="D1386" s="339">
        <v>229828.22</v>
      </c>
      <c r="E1386" s="339">
        <v>0</v>
      </c>
      <c r="F1386" s="339">
        <v>0</v>
      </c>
      <c r="G1386" s="339">
        <v>396872.55</v>
      </c>
      <c r="H1386" s="91">
        <v>0</v>
      </c>
      <c r="I1386" s="91">
        <v>0</v>
      </c>
      <c r="J1386" s="339">
        <v>3212826.16</v>
      </c>
      <c r="K1386" s="339">
        <v>935185.31</v>
      </c>
      <c r="L1386" s="91">
        <v>0</v>
      </c>
      <c r="M1386" s="339">
        <v>232480624.12</v>
      </c>
      <c r="N1386" s="339">
        <v>790069277.78999996</v>
      </c>
      <c r="O1386" s="339">
        <v>1022549901.91</v>
      </c>
      <c r="P1386" s="339">
        <v>2670939.27</v>
      </c>
      <c r="Q1386" s="91">
        <v>0</v>
      </c>
      <c r="R1386" s="91">
        <v>0</v>
      </c>
      <c r="S1386" s="91">
        <v>0</v>
      </c>
      <c r="T1386" s="339">
        <v>1029995553.42</v>
      </c>
      <c r="U1386" s="339">
        <v>9624456.9000000004</v>
      </c>
      <c r="V1386" s="339">
        <v>1548398.81</v>
      </c>
      <c r="W1386" s="339">
        <v>949158.36</v>
      </c>
      <c r="X1386" s="339">
        <v>332358.53000000003</v>
      </c>
      <c r="Y1386" s="339">
        <v>6299406.0499999998</v>
      </c>
      <c r="Z1386" s="339">
        <v>0</v>
      </c>
      <c r="AA1386" s="339">
        <v>56242.96</v>
      </c>
      <c r="AB1386" s="339">
        <v>0</v>
      </c>
      <c r="AC1386" s="359">
        <v>25412337.02</v>
      </c>
      <c r="AD1386" s="339">
        <v>73342555.920000002</v>
      </c>
      <c r="AE1386" s="339">
        <v>3019688.87</v>
      </c>
      <c r="AF1386" s="339">
        <v>0</v>
      </c>
      <c r="AG1386" s="339">
        <v>0</v>
      </c>
      <c r="AH1386" s="339">
        <v>0</v>
      </c>
      <c r="AI1386" s="339">
        <v>0</v>
      </c>
      <c r="AJ1386" s="339">
        <v>3139067.88</v>
      </c>
      <c r="AK1386" s="339">
        <v>3302199.28</v>
      </c>
      <c r="AL1386" s="339">
        <v>5497412.4500000002</v>
      </c>
      <c r="AM1386" s="91">
        <v>0</v>
      </c>
      <c r="AN1386" s="339">
        <v>8366239.5300000003</v>
      </c>
      <c r="AO1386" s="339">
        <v>-4210.7</v>
      </c>
      <c r="AP1386" s="339">
        <v>447290.91</v>
      </c>
      <c r="AQ1386" s="339">
        <v>0</v>
      </c>
      <c r="AR1386" s="339">
        <v>0</v>
      </c>
      <c r="AS1386" s="339">
        <v>123723671.3</v>
      </c>
      <c r="AT1386" s="339">
        <v>90270957.879999995</v>
      </c>
      <c r="AU1386" s="339">
        <v>72662026.409999996</v>
      </c>
      <c r="AV1386" s="92">
        <v>45473</v>
      </c>
      <c r="AW1386" t="s">
        <v>5</v>
      </c>
      <c r="AX1386">
        <v>2024</v>
      </c>
      <c r="AY1386" t="s">
        <v>153</v>
      </c>
    </row>
    <row r="1387" spans="1:51" x14ac:dyDescent="0.25">
      <c r="A1387" s="336">
        <v>103</v>
      </c>
      <c r="B1387" s="336" t="s">
        <v>74</v>
      </c>
      <c r="C1387" s="339">
        <v>3717472.86</v>
      </c>
      <c r="D1387" s="339">
        <v>0</v>
      </c>
      <c r="E1387" s="339">
        <v>0</v>
      </c>
      <c r="F1387" s="339">
        <v>0</v>
      </c>
      <c r="G1387" s="339">
        <v>0</v>
      </c>
      <c r="H1387" s="91">
        <v>0</v>
      </c>
      <c r="I1387" s="91">
        <v>0</v>
      </c>
      <c r="J1387" s="339">
        <v>0</v>
      </c>
      <c r="K1387" s="339">
        <v>0</v>
      </c>
      <c r="L1387" s="91">
        <v>0</v>
      </c>
      <c r="M1387" s="339">
        <v>103536.14</v>
      </c>
      <c r="N1387" s="339">
        <v>0</v>
      </c>
      <c r="O1387" s="339">
        <v>103536.14</v>
      </c>
      <c r="P1387" s="339">
        <v>0</v>
      </c>
      <c r="Q1387" s="91">
        <v>0</v>
      </c>
      <c r="R1387" s="91">
        <v>0</v>
      </c>
      <c r="S1387" s="91">
        <v>0</v>
      </c>
      <c r="T1387" s="339">
        <v>103536.14</v>
      </c>
      <c r="U1387" s="339">
        <v>68797.05</v>
      </c>
      <c r="V1387" s="339">
        <v>0</v>
      </c>
      <c r="W1387" s="339">
        <v>0</v>
      </c>
      <c r="X1387" s="339">
        <v>0</v>
      </c>
      <c r="Y1387" s="339">
        <v>0</v>
      </c>
      <c r="Z1387" s="339">
        <v>0</v>
      </c>
      <c r="AA1387" s="339">
        <v>0</v>
      </c>
      <c r="AB1387" s="339">
        <v>0</v>
      </c>
      <c r="AC1387" s="359">
        <v>2877.7</v>
      </c>
      <c r="AD1387" s="339">
        <v>1216856.04</v>
      </c>
      <c r="AE1387" s="339">
        <v>0</v>
      </c>
      <c r="AF1387" s="339">
        <v>0</v>
      </c>
      <c r="AG1387" s="339">
        <v>0</v>
      </c>
      <c r="AH1387" s="339">
        <v>0</v>
      </c>
      <c r="AI1387" s="339">
        <v>0</v>
      </c>
      <c r="AJ1387" s="339">
        <v>0</v>
      </c>
      <c r="AK1387" s="339">
        <v>1398.6</v>
      </c>
      <c r="AL1387" s="339">
        <v>13776.72</v>
      </c>
      <c r="AM1387" s="91">
        <v>0</v>
      </c>
      <c r="AN1387" s="339">
        <v>126068.06</v>
      </c>
      <c r="AO1387" s="339">
        <v>0</v>
      </c>
      <c r="AP1387" s="339">
        <v>27565.9</v>
      </c>
      <c r="AQ1387" s="339">
        <v>0</v>
      </c>
      <c r="AR1387" s="339">
        <v>0</v>
      </c>
      <c r="AS1387" s="339">
        <v>1288530.79</v>
      </c>
      <c r="AT1387" s="339">
        <v>2325405.9300000002</v>
      </c>
      <c r="AU1387" s="339">
        <v>2156596.65</v>
      </c>
      <c r="AV1387" s="92">
        <v>45473</v>
      </c>
      <c r="AW1387" t="s">
        <v>5</v>
      </c>
      <c r="AX1387">
        <v>2024</v>
      </c>
      <c r="AY1387" t="s">
        <v>184</v>
      </c>
    </row>
    <row r="1388" spans="1:51" x14ac:dyDescent="0.25">
      <c r="A1388" s="336">
        <v>23</v>
      </c>
      <c r="B1388" s="336" t="s">
        <v>75</v>
      </c>
      <c r="C1388" s="339">
        <v>491001996.22000003</v>
      </c>
      <c r="D1388" s="339">
        <v>1169750.4099999999</v>
      </c>
      <c r="E1388" s="339">
        <v>0</v>
      </c>
      <c r="F1388" s="339">
        <v>0</v>
      </c>
      <c r="G1388" s="339">
        <v>596552.32999999996</v>
      </c>
      <c r="H1388" s="91">
        <v>0</v>
      </c>
      <c r="I1388" s="91">
        <v>0</v>
      </c>
      <c r="J1388" s="339">
        <v>8286417.9100000001</v>
      </c>
      <c r="K1388" s="339">
        <v>7476062.2699999996</v>
      </c>
      <c r="L1388" s="91">
        <v>0</v>
      </c>
      <c r="M1388" s="339">
        <v>66138642.869999997</v>
      </c>
      <c r="N1388" s="339">
        <v>109290900.44</v>
      </c>
      <c r="O1388" s="339">
        <v>175429543.31</v>
      </c>
      <c r="P1388" s="339">
        <v>0</v>
      </c>
      <c r="Q1388" s="91">
        <v>0</v>
      </c>
      <c r="R1388" s="91">
        <v>0</v>
      </c>
      <c r="S1388" s="91">
        <v>0</v>
      </c>
      <c r="T1388" s="339">
        <v>192958326.22999999</v>
      </c>
      <c r="U1388" s="339">
        <v>102440940.09</v>
      </c>
      <c r="V1388" s="339">
        <v>38115812.380000003</v>
      </c>
      <c r="W1388" s="339">
        <v>2697016.12</v>
      </c>
      <c r="X1388" s="339">
        <v>20135933.030000001</v>
      </c>
      <c r="Y1388" s="339">
        <v>6113428.1699999999</v>
      </c>
      <c r="Z1388" s="339">
        <v>0</v>
      </c>
      <c r="AA1388" s="339">
        <v>1939639.68</v>
      </c>
      <c r="AB1388" s="339">
        <v>8718051.6099999994</v>
      </c>
      <c r="AC1388" s="359">
        <v>54818442.82</v>
      </c>
      <c r="AD1388" s="339">
        <v>11203696.970000001</v>
      </c>
      <c r="AE1388" s="339">
        <v>6393944.5499999998</v>
      </c>
      <c r="AF1388" s="339">
        <v>0</v>
      </c>
      <c r="AG1388" s="339">
        <v>0</v>
      </c>
      <c r="AH1388" s="339">
        <v>0</v>
      </c>
      <c r="AI1388" s="339">
        <v>0</v>
      </c>
      <c r="AJ1388" s="339">
        <v>4362480.17</v>
      </c>
      <c r="AK1388" s="339">
        <v>7825049.6399999997</v>
      </c>
      <c r="AL1388" s="339">
        <v>3935146.7</v>
      </c>
      <c r="AM1388" s="91">
        <v>0</v>
      </c>
      <c r="AN1388" s="339">
        <v>17003176.640000001</v>
      </c>
      <c r="AO1388" s="339">
        <v>0</v>
      </c>
      <c r="AP1388" s="339">
        <v>1259268</v>
      </c>
      <c r="AQ1388" s="339">
        <v>0</v>
      </c>
      <c r="AR1388" s="339">
        <v>0</v>
      </c>
      <c r="AS1388" s="339">
        <v>256939385.59</v>
      </c>
      <c r="AT1388" s="339">
        <v>41104284.399999999</v>
      </c>
      <c r="AU1388" s="339">
        <v>11081643.42</v>
      </c>
      <c r="AV1388" s="92">
        <v>45473</v>
      </c>
      <c r="AW1388" t="s">
        <v>5</v>
      </c>
      <c r="AX1388">
        <v>2024</v>
      </c>
      <c r="AY1388" t="s">
        <v>159</v>
      </c>
    </row>
    <row r="1389" spans="1:51" x14ac:dyDescent="0.25">
      <c r="A1389" s="336">
        <v>62</v>
      </c>
      <c r="B1389" s="336" t="s">
        <v>203</v>
      </c>
      <c r="C1389" s="339">
        <v>40340839.039999999</v>
      </c>
      <c r="D1389" s="339">
        <v>3354802</v>
      </c>
      <c r="E1389" s="339">
        <v>0</v>
      </c>
      <c r="F1389" s="339">
        <v>0</v>
      </c>
      <c r="G1389" s="339">
        <v>0</v>
      </c>
      <c r="H1389" s="91">
        <v>0</v>
      </c>
      <c r="I1389" s="91">
        <v>0</v>
      </c>
      <c r="J1389" s="339">
        <v>607992.36</v>
      </c>
      <c r="K1389" s="339">
        <v>59934.06</v>
      </c>
      <c r="L1389" s="91">
        <v>0</v>
      </c>
      <c r="M1389" s="339">
        <v>0</v>
      </c>
      <c r="N1389" s="339">
        <v>0</v>
      </c>
      <c r="O1389" s="339">
        <v>0</v>
      </c>
      <c r="P1389" s="339">
        <v>36300297.359999999</v>
      </c>
      <c r="Q1389" s="91">
        <v>0</v>
      </c>
      <c r="R1389" s="91">
        <v>0</v>
      </c>
      <c r="S1389" s="91">
        <v>0</v>
      </c>
      <c r="T1389" s="339">
        <v>40323025.780000001</v>
      </c>
      <c r="U1389" s="339">
        <v>0</v>
      </c>
      <c r="V1389" s="339">
        <v>0</v>
      </c>
      <c r="W1389" s="339">
        <v>0</v>
      </c>
      <c r="X1389" s="339">
        <v>0</v>
      </c>
      <c r="Y1389" s="339">
        <v>0</v>
      </c>
      <c r="Z1389" s="339">
        <v>0</v>
      </c>
      <c r="AA1389" s="339">
        <v>0</v>
      </c>
      <c r="AB1389" s="339">
        <v>0</v>
      </c>
      <c r="AC1389" s="359">
        <v>0</v>
      </c>
      <c r="AD1389" s="339">
        <v>0</v>
      </c>
      <c r="AE1389" s="339">
        <v>0</v>
      </c>
      <c r="AF1389" s="339">
        <v>0</v>
      </c>
      <c r="AG1389" s="339">
        <v>0</v>
      </c>
      <c r="AH1389" s="339">
        <v>0</v>
      </c>
      <c r="AI1389" s="339">
        <v>0</v>
      </c>
      <c r="AJ1389" s="339">
        <v>0</v>
      </c>
      <c r="AK1389" s="339">
        <v>17813.259999999998</v>
      </c>
      <c r="AL1389" s="339">
        <v>0</v>
      </c>
      <c r="AM1389" s="91">
        <v>0</v>
      </c>
      <c r="AN1389" s="339">
        <v>0</v>
      </c>
      <c r="AO1389" s="339">
        <v>0</v>
      </c>
      <c r="AP1389" s="339">
        <v>0</v>
      </c>
      <c r="AQ1389" s="339">
        <v>0</v>
      </c>
      <c r="AR1389" s="339">
        <v>0</v>
      </c>
      <c r="AS1389" s="339">
        <v>0</v>
      </c>
      <c r="AT1389" s="339">
        <v>17813.259999999998</v>
      </c>
      <c r="AU1389" s="339">
        <v>0</v>
      </c>
      <c r="AV1389" s="92">
        <v>45473</v>
      </c>
      <c r="AW1389" t="s">
        <v>5</v>
      </c>
      <c r="AX1389">
        <v>2024</v>
      </c>
      <c r="AY1389" t="s">
        <v>169</v>
      </c>
    </row>
    <row r="1390" spans="1:51" x14ac:dyDescent="0.25">
      <c r="A1390" s="336">
        <v>114</v>
      </c>
      <c r="B1390" s="336" t="s">
        <v>76</v>
      </c>
      <c r="C1390" s="339">
        <v>681119988.63999999</v>
      </c>
      <c r="D1390" s="339">
        <v>0</v>
      </c>
      <c r="E1390" s="339">
        <v>0</v>
      </c>
      <c r="F1390" s="339">
        <v>0</v>
      </c>
      <c r="G1390" s="339">
        <v>0</v>
      </c>
      <c r="H1390" s="91">
        <v>0</v>
      </c>
      <c r="I1390" s="91">
        <v>0</v>
      </c>
      <c r="J1390" s="339">
        <v>97092.31</v>
      </c>
      <c r="K1390" s="339">
        <v>2584758.87</v>
      </c>
      <c r="L1390" s="91">
        <v>0</v>
      </c>
      <c r="M1390" s="339">
        <v>265592274.59999999</v>
      </c>
      <c r="N1390" s="339">
        <v>162649395.19999999</v>
      </c>
      <c r="O1390" s="339">
        <v>428241669.80000001</v>
      </c>
      <c r="P1390" s="339">
        <v>214331.15</v>
      </c>
      <c r="Q1390" s="91">
        <v>0</v>
      </c>
      <c r="R1390" s="91">
        <v>0</v>
      </c>
      <c r="S1390" s="91">
        <v>0</v>
      </c>
      <c r="T1390" s="339">
        <v>431137852.13</v>
      </c>
      <c r="U1390" s="339">
        <v>11089480.02</v>
      </c>
      <c r="V1390" s="339">
        <v>4888992.1399999997</v>
      </c>
      <c r="W1390" s="339">
        <v>1621983.54</v>
      </c>
      <c r="X1390" s="339">
        <v>39510089.390000001</v>
      </c>
      <c r="Y1390" s="339">
        <v>7817602.9400000004</v>
      </c>
      <c r="Z1390" s="339">
        <v>0</v>
      </c>
      <c r="AA1390" s="339">
        <v>0</v>
      </c>
      <c r="AB1390" s="339">
        <v>0</v>
      </c>
      <c r="AC1390" s="359">
        <v>28648457.43</v>
      </c>
      <c r="AD1390" s="339">
        <v>7933205.5300000003</v>
      </c>
      <c r="AE1390" s="339">
        <v>5017897.68</v>
      </c>
      <c r="AF1390" s="339">
        <v>0</v>
      </c>
      <c r="AG1390" s="339">
        <v>0</v>
      </c>
      <c r="AH1390" s="339">
        <v>0</v>
      </c>
      <c r="AI1390" s="339">
        <v>0</v>
      </c>
      <c r="AJ1390" s="339">
        <v>82511909.75</v>
      </c>
      <c r="AK1390" s="339">
        <v>8305247.7800000003</v>
      </c>
      <c r="AL1390" s="339">
        <v>2431796.56</v>
      </c>
      <c r="AM1390" s="91">
        <v>0</v>
      </c>
      <c r="AN1390" s="339">
        <v>14014883.859999999</v>
      </c>
      <c r="AO1390" s="339">
        <v>0</v>
      </c>
      <c r="AP1390" s="339">
        <v>1462851.4</v>
      </c>
      <c r="AQ1390" s="339">
        <v>0</v>
      </c>
      <c r="AR1390" s="339">
        <v>0</v>
      </c>
      <c r="AS1390" s="339">
        <v>189039618.41999999</v>
      </c>
      <c r="AT1390" s="339">
        <v>60942518.090000004</v>
      </c>
      <c r="AU1390" s="339">
        <v>34727738.490000002</v>
      </c>
      <c r="AV1390" s="92">
        <v>45473</v>
      </c>
      <c r="AW1390" t="s">
        <v>5</v>
      </c>
      <c r="AX1390">
        <v>2024</v>
      </c>
      <c r="AY1390" t="s">
        <v>154</v>
      </c>
    </row>
    <row r="1391" spans="1:51" x14ac:dyDescent="0.25">
      <c r="A1391" s="336">
        <v>48</v>
      </c>
      <c r="B1391" s="336" t="s">
        <v>77</v>
      </c>
      <c r="C1391" s="339">
        <v>187401072.25</v>
      </c>
      <c r="D1391" s="339">
        <v>117190.86</v>
      </c>
      <c r="E1391" s="339">
        <v>0</v>
      </c>
      <c r="F1391" s="339">
        <v>0</v>
      </c>
      <c r="G1391" s="339">
        <v>24782.63</v>
      </c>
      <c r="H1391" s="91">
        <v>0</v>
      </c>
      <c r="I1391" s="91">
        <v>0</v>
      </c>
      <c r="J1391" s="339">
        <v>7918676.7699999996</v>
      </c>
      <c r="K1391" s="339">
        <v>40275.64</v>
      </c>
      <c r="L1391" s="91">
        <v>0</v>
      </c>
      <c r="M1391" s="339">
        <v>5699913.1900000004</v>
      </c>
      <c r="N1391" s="339">
        <v>131017862.33</v>
      </c>
      <c r="O1391" s="339">
        <v>136717775.52000001</v>
      </c>
      <c r="P1391" s="339">
        <v>8073495.7400000002</v>
      </c>
      <c r="Q1391" s="91">
        <v>0</v>
      </c>
      <c r="R1391" s="91">
        <v>0</v>
      </c>
      <c r="S1391" s="91">
        <v>0</v>
      </c>
      <c r="T1391" s="339">
        <v>152892197.16</v>
      </c>
      <c r="U1391" s="339">
        <v>242267.15</v>
      </c>
      <c r="V1391" s="339">
        <v>162003.44</v>
      </c>
      <c r="W1391" s="339">
        <v>0</v>
      </c>
      <c r="X1391" s="339">
        <v>0</v>
      </c>
      <c r="Y1391" s="339">
        <v>0</v>
      </c>
      <c r="Z1391" s="339">
        <v>0</v>
      </c>
      <c r="AA1391" s="339">
        <v>1257426.17</v>
      </c>
      <c r="AB1391" s="339">
        <v>0</v>
      </c>
      <c r="AC1391" s="359">
        <v>5029691.59</v>
      </c>
      <c r="AD1391" s="339">
        <v>7977154.8799999999</v>
      </c>
      <c r="AE1391" s="339">
        <v>3238612.79</v>
      </c>
      <c r="AF1391" s="339">
        <v>0</v>
      </c>
      <c r="AG1391" s="339">
        <v>0</v>
      </c>
      <c r="AH1391" s="339">
        <v>0</v>
      </c>
      <c r="AI1391" s="339">
        <v>0</v>
      </c>
      <c r="AJ1391" s="339">
        <v>21444.44</v>
      </c>
      <c r="AK1391" s="339">
        <v>7210017.1799999997</v>
      </c>
      <c r="AL1391" s="339">
        <v>196568.54</v>
      </c>
      <c r="AM1391" s="91">
        <v>0</v>
      </c>
      <c r="AN1391" s="339">
        <v>1848560.28</v>
      </c>
      <c r="AO1391" s="339">
        <v>0</v>
      </c>
      <c r="AP1391" s="339">
        <v>3054784.21</v>
      </c>
      <c r="AQ1391" s="339">
        <v>0</v>
      </c>
      <c r="AR1391" s="339">
        <v>0</v>
      </c>
      <c r="AS1391" s="339">
        <v>17928600.460000001</v>
      </c>
      <c r="AT1391" s="339">
        <v>16580274.630000001</v>
      </c>
      <c r="AU1391" s="339">
        <v>4270344.42</v>
      </c>
      <c r="AV1391" s="92">
        <v>45473</v>
      </c>
      <c r="AW1391" t="s">
        <v>5</v>
      </c>
      <c r="AX1391">
        <v>2024</v>
      </c>
      <c r="AY1391" t="s">
        <v>163</v>
      </c>
    </row>
    <row r="1392" spans="1:51" x14ac:dyDescent="0.25">
      <c r="A1392" s="336">
        <v>120</v>
      </c>
      <c r="B1392" s="336" t="s">
        <v>78</v>
      </c>
      <c r="C1392" s="339">
        <v>1133920.3799999999</v>
      </c>
      <c r="D1392" s="339">
        <v>0</v>
      </c>
      <c r="E1392" s="339">
        <v>0</v>
      </c>
      <c r="F1392" s="339">
        <v>0</v>
      </c>
      <c r="G1392" s="339">
        <v>0</v>
      </c>
      <c r="H1392" s="91">
        <v>0</v>
      </c>
      <c r="I1392" s="91">
        <v>0</v>
      </c>
      <c r="J1392" s="339">
        <v>0</v>
      </c>
      <c r="K1392" s="339">
        <v>199868.45</v>
      </c>
      <c r="L1392" s="91">
        <v>0</v>
      </c>
      <c r="M1392" s="339">
        <v>0</v>
      </c>
      <c r="N1392" s="339">
        <v>0</v>
      </c>
      <c r="O1392" s="339">
        <v>0</v>
      </c>
      <c r="P1392" s="339">
        <v>0</v>
      </c>
      <c r="Q1392" s="91">
        <v>0</v>
      </c>
      <c r="R1392" s="91">
        <v>0</v>
      </c>
      <c r="S1392" s="91">
        <v>0</v>
      </c>
      <c r="T1392" s="339">
        <v>199868.45</v>
      </c>
      <c r="U1392" s="339">
        <v>0</v>
      </c>
      <c r="V1392" s="339">
        <v>0</v>
      </c>
      <c r="W1392" s="339">
        <v>0</v>
      </c>
      <c r="X1392" s="339">
        <v>0</v>
      </c>
      <c r="Y1392" s="339">
        <v>0</v>
      </c>
      <c r="Z1392" s="339">
        <v>0</v>
      </c>
      <c r="AA1392" s="339">
        <v>0</v>
      </c>
      <c r="AB1392" s="339">
        <v>0</v>
      </c>
      <c r="AC1392" s="359">
        <v>0</v>
      </c>
      <c r="AD1392" s="339">
        <v>433802.04</v>
      </c>
      <c r="AE1392" s="339">
        <v>0</v>
      </c>
      <c r="AF1392" s="339">
        <v>0</v>
      </c>
      <c r="AG1392" s="339">
        <v>0</v>
      </c>
      <c r="AH1392" s="339">
        <v>0</v>
      </c>
      <c r="AI1392" s="339">
        <v>0</v>
      </c>
      <c r="AJ1392" s="339">
        <v>0</v>
      </c>
      <c r="AK1392" s="339">
        <v>0</v>
      </c>
      <c r="AL1392" s="339">
        <v>0</v>
      </c>
      <c r="AM1392" s="91">
        <v>0</v>
      </c>
      <c r="AN1392" s="339">
        <v>43788</v>
      </c>
      <c r="AO1392" s="339">
        <v>0</v>
      </c>
      <c r="AP1392" s="339">
        <v>0</v>
      </c>
      <c r="AQ1392" s="339">
        <v>0</v>
      </c>
      <c r="AR1392" s="339">
        <v>0</v>
      </c>
      <c r="AS1392" s="339">
        <v>433802.04</v>
      </c>
      <c r="AT1392" s="339">
        <v>500249.89</v>
      </c>
      <c r="AU1392" s="339">
        <v>456461.89</v>
      </c>
      <c r="AV1392" s="92">
        <v>45473</v>
      </c>
      <c r="AW1392" t="s">
        <v>5</v>
      </c>
      <c r="AX1392">
        <v>2024</v>
      </c>
      <c r="AY1392" t="s">
        <v>187</v>
      </c>
    </row>
    <row r="1393" spans="1:51" x14ac:dyDescent="0.25">
      <c r="A1393" s="336">
        <v>100</v>
      </c>
      <c r="B1393" s="336" t="s">
        <v>79</v>
      </c>
      <c r="C1393" s="339">
        <v>940487862.27999997</v>
      </c>
      <c r="D1393" s="339">
        <v>946810.01</v>
      </c>
      <c r="E1393" s="339">
        <v>0</v>
      </c>
      <c r="F1393" s="339">
        <v>0</v>
      </c>
      <c r="G1393" s="339">
        <v>75415.570000000007</v>
      </c>
      <c r="H1393" s="91">
        <v>0</v>
      </c>
      <c r="I1393" s="91">
        <v>0</v>
      </c>
      <c r="J1393" s="339">
        <v>13182293.460000001</v>
      </c>
      <c r="K1393" s="339">
        <v>1497758.51</v>
      </c>
      <c r="L1393" s="91">
        <v>0</v>
      </c>
      <c r="M1393" s="339">
        <v>549772442.72000003</v>
      </c>
      <c r="N1393" s="339">
        <v>294461444.00999999</v>
      </c>
      <c r="O1393" s="339">
        <v>844233886.73000002</v>
      </c>
      <c r="P1393" s="339">
        <v>9286796.2400000002</v>
      </c>
      <c r="Q1393" s="91">
        <v>0</v>
      </c>
      <c r="R1393" s="91">
        <v>0</v>
      </c>
      <c r="S1393" s="91">
        <v>0</v>
      </c>
      <c r="T1393" s="339">
        <v>869222960.51999998</v>
      </c>
      <c r="U1393" s="339">
        <v>17169480.420000002</v>
      </c>
      <c r="V1393" s="339">
        <v>366787.71</v>
      </c>
      <c r="W1393" s="339">
        <v>184007.73</v>
      </c>
      <c r="X1393" s="339">
        <v>1314067.56</v>
      </c>
      <c r="Y1393" s="339">
        <v>410513.56</v>
      </c>
      <c r="Z1393" s="339">
        <v>0</v>
      </c>
      <c r="AA1393" s="339">
        <v>0</v>
      </c>
      <c r="AB1393" s="339">
        <v>0</v>
      </c>
      <c r="AC1393" s="359">
        <v>35712790.659999996</v>
      </c>
      <c r="AD1393" s="339">
        <v>4032185.02</v>
      </c>
      <c r="AE1393" s="339">
        <v>277307.92</v>
      </c>
      <c r="AF1393" s="339">
        <v>0</v>
      </c>
      <c r="AG1393" s="339">
        <v>0</v>
      </c>
      <c r="AH1393" s="339">
        <v>0</v>
      </c>
      <c r="AI1393" s="339">
        <v>0</v>
      </c>
      <c r="AJ1393" s="339">
        <v>247203.59</v>
      </c>
      <c r="AK1393" s="339">
        <v>4813512.1500000004</v>
      </c>
      <c r="AL1393" s="339">
        <v>468686.92</v>
      </c>
      <c r="AM1393" s="91">
        <v>0</v>
      </c>
      <c r="AN1393" s="339">
        <v>4408878.83</v>
      </c>
      <c r="AO1393" s="339">
        <v>0</v>
      </c>
      <c r="AP1393" s="339">
        <v>72885.05</v>
      </c>
      <c r="AQ1393" s="339">
        <v>369678.62</v>
      </c>
      <c r="AR1393" s="339">
        <v>0</v>
      </c>
      <c r="AS1393" s="339">
        <v>59714344.170000002</v>
      </c>
      <c r="AT1393" s="339">
        <v>11550557.59</v>
      </c>
      <c r="AU1393" s="339">
        <v>1416916.02</v>
      </c>
      <c r="AV1393" s="92">
        <v>45473</v>
      </c>
      <c r="AW1393" t="s">
        <v>5</v>
      </c>
      <c r="AX1393">
        <v>2024</v>
      </c>
      <c r="AY1393" t="s">
        <v>151</v>
      </c>
    </row>
    <row r="1394" spans="1:51" x14ac:dyDescent="0.25">
      <c r="A1394" s="336">
        <v>127</v>
      </c>
      <c r="B1394" s="336" t="s">
        <v>80</v>
      </c>
      <c r="C1394" s="339">
        <v>11747977.99</v>
      </c>
      <c r="D1394" s="339">
        <v>0</v>
      </c>
      <c r="E1394" s="339">
        <v>0</v>
      </c>
      <c r="F1394" s="339">
        <v>0</v>
      </c>
      <c r="G1394" s="339">
        <v>0</v>
      </c>
      <c r="H1394" s="91">
        <v>0</v>
      </c>
      <c r="I1394" s="91">
        <v>0</v>
      </c>
      <c r="J1394" s="339">
        <v>0</v>
      </c>
      <c r="K1394" s="339">
        <v>0</v>
      </c>
      <c r="L1394" s="91">
        <v>0</v>
      </c>
      <c r="M1394" s="339">
        <v>0</v>
      </c>
      <c r="N1394" s="339">
        <v>0</v>
      </c>
      <c r="O1394" s="339">
        <v>0</v>
      </c>
      <c r="P1394" s="339">
        <v>0</v>
      </c>
      <c r="Q1394" s="91">
        <v>0</v>
      </c>
      <c r="R1394" s="91">
        <v>0</v>
      </c>
      <c r="S1394" s="91">
        <v>0</v>
      </c>
      <c r="T1394" s="339">
        <v>0</v>
      </c>
      <c r="U1394" s="339">
        <v>11455.58</v>
      </c>
      <c r="V1394" s="339">
        <v>6603.04</v>
      </c>
      <c r="W1394" s="339">
        <v>0</v>
      </c>
      <c r="X1394" s="339">
        <v>213190.61</v>
      </c>
      <c r="Y1394" s="339">
        <v>0</v>
      </c>
      <c r="Z1394" s="339">
        <v>0</v>
      </c>
      <c r="AA1394" s="339">
        <v>0</v>
      </c>
      <c r="AB1394" s="339">
        <v>0</v>
      </c>
      <c r="AC1394" s="359">
        <v>1242901.8799999999</v>
      </c>
      <c r="AD1394" s="339">
        <v>0</v>
      </c>
      <c r="AE1394" s="339">
        <v>0</v>
      </c>
      <c r="AF1394" s="339">
        <v>0</v>
      </c>
      <c r="AG1394" s="339">
        <v>0</v>
      </c>
      <c r="AH1394" s="339">
        <v>0</v>
      </c>
      <c r="AI1394" s="339">
        <v>0</v>
      </c>
      <c r="AJ1394" s="339">
        <v>807462.08</v>
      </c>
      <c r="AK1394" s="339">
        <v>1953309.93</v>
      </c>
      <c r="AL1394" s="339">
        <v>975</v>
      </c>
      <c r="AM1394" s="91">
        <v>0</v>
      </c>
      <c r="AN1394" s="339">
        <v>76221.320000000007</v>
      </c>
      <c r="AO1394" s="339">
        <v>0</v>
      </c>
      <c r="AP1394" s="339">
        <v>0</v>
      </c>
      <c r="AQ1394" s="339">
        <v>0</v>
      </c>
      <c r="AR1394" s="339">
        <v>0</v>
      </c>
      <c r="AS1394" s="339">
        <v>2281613.19</v>
      </c>
      <c r="AT1394" s="339">
        <v>9466364.8000000007</v>
      </c>
      <c r="AU1394" s="339">
        <v>7435858.5499999998</v>
      </c>
      <c r="AV1394" s="92">
        <v>45473</v>
      </c>
      <c r="AW1394" t="s">
        <v>5</v>
      </c>
      <c r="AX1394">
        <v>2024</v>
      </c>
      <c r="AY1394" t="s">
        <v>186</v>
      </c>
    </row>
    <row r="1395" spans="1:51" x14ac:dyDescent="0.25">
      <c r="A1395" s="336">
        <v>12</v>
      </c>
      <c r="B1395" s="336" t="s">
        <v>81</v>
      </c>
      <c r="C1395" s="339">
        <v>796992875.89999998</v>
      </c>
      <c r="D1395" s="339">
        <v>1594420.09</v>
      </c>
      <c r="E1395" s="339">
        <v>0</v>
      </c>
      <c r="F1395" s="339">
        <v>0</v>
      </c>
      <c r="G1395" s="339">
        <v>52009678.450000003</v>
      </c>
      <c r="H1395" s="91">
        <v>0</v>
      </c>
      <c r="I1395" s="91">
        <v>0</v>
      </c>
      <c r="J1395" s="339">
        <v>6018626.8399999999</v>
      </c>
      <c r="K1395" s="339">
        <v>8910758.7200000007</v>
      </c>
      <c r="L1395" s="91">
        <v>0</v>
      </c>
      <c r="M1395" s="339">
        <v>289341952.80000001</v>
      </c>
      <c r="N1395" s="339">
        <v>181451323.02000001</v>
      </c>
      <c r="O1395" s="339">
        <v>470793275.81999999</v>
      </c>
      <c r="P1395" s="339">
        <v>16593501.5</v>
      </c>
      <c r="Q1395" s="91">
        <v>0</v>
      </c>
      <c r="R1395" s="91">
        <v>0</v>
      </c>
      <c r="S1395" s="91">
        <v>0</v>
      </c>
      <c r="T1395" s="339">
        <v>555920261.41999996</v>
      </c>
      <c r="U1395" s="339">
        <v>4393681.3</v>
      </c>
      <c r="V1395" s="339">
        <v>664662.49</v>
      </c>
      <c r="W1395" s="339">
        <v>399403.51</v>
      </c>
      <c r="X1395" s="339">
        <v>14644194.210000001</v>
      </c>
      <c r="Y1395" s="339">
        <v>1075919.83</v>
      </c>
      <c r="Z1395" s="339">
        <v>0</v>
      </c>
      <c r="AA1395" s="339">
        <v>15960554.98</v>
      </c>
      <c r="AB1395" s="339">
        <v>0</v>
      </c>
      <c r="AC1395" s="359">
        <v>34194456.259999998</v>
      </c>
      <c r="AD1395" s="339">
        <v>14426298.779999999</v>
      </c>
      <c r="AE1395" s="339">
        <v>116518.41</v>
      </c>
      <c r="AF1395" s="339">
        <v>0</v>
      </c>
      <c r="AG1395" s="339">
        <v>0</v>
      </c>
      <c r="AH1395" s="339">
        <v>0</v>
      </c>
      <c r="AI1395" s="339">
        <v>0</v>
      </c>
      <c r="AJ1395" s="339">
        <v>123411768.66</v>
      </c>
      <c r="AK1395" s="339">
        <v>16545798.449999999</v>
      </c>
      <c r="AL1395" s="339">
        <v>658712.18999999994</v>
      </c>
      <c r="AM1395" s="91">
        <v>0</v>
      </c>
      <c r="AN1395" s="339">
        <v>9820737.4499999993</v>
      </c>
      <c r="AO1395" s="339">
        <v>2097399.12</v>
      </c>
      <c r="AP1395" s="339">
        <v>1426026.54</v>
      </c>
      <c r="AQ1395" s="339">
        <v>1195134.1100000001</v>
      </c>
      <c r="AR1395" s="339">
        <v>0</v>
      </c>
      <c r="AS1395" s="339">
        <v>209287458.43000001</v>
      </c>
      <c r="AT1395" s="339">
        <v>31785155.859999999</v>
      </c>
      <c r="AU1395" s="339">
        <v>41348</v>
      </c>
      <c r="AV1395" s="92">
        <v>45473</v>
      </c>
      <c r="AW1395" t="s">
        <v>5</v>
      </c>
      <c r="AX1395">
        <v>2024</v>
      </c>
      <c r="AY1395" t="s">
        <v>152</v>
      </c>
    </row>
    <row r="1396" spans="1:51" x14ac:dyDescent="0.25">
      <c r="A1396" s="336">
        <v>74</v>
      </c>
      <c r="B1396" s="336" t="s">
        <v>82</v>
      </c>
      <c r="C1396" s="339">
        <v>4743209902.9200001</v>
      </c>
      <c r="D1396" s="339">
        <v>28650815.969999999</v>
      </c>
      <c r="E1396" s="339">
        <v>0</v>
      </c>
      <c r="F1396" s="339">
        <v>0</v>
      </c>
      <c r="G1396" s="339">
        <v>4776553.68</v>
      </c>
      <c r="H1396" s="91">
        <v>0</v>
      </c>
      <c r="I1396" s="91">
        <v>0</v>
      </c>
      <c r="J1396" s="339">
        <v>33357870.649999999</v>
      </c>
      <c r="K1396" s="339">
        <v>3208589.81</v>
      </c>
      <c r="L1396" s="91">
        <v>0</v>
      </c>
      <c r="M1396" s="339">
        <v>2687959069.5900002</v>
      </c>
      <c r="N1396" s="339">
        <v>1164992380.4400001</v>
      </c>
      <c r="O1396" s="339">
        <v>3852951450.0300002</v>
      </c>
      <c r="P1396" s="339">
        <v>100521358.52</v>
      </c>
      <c r="Q1396" s="91">
        <v>0</v>
      </c>
      <c r="R1396" s="91">
        <v>0</v>
      </c>
      <c r="S1396" s="91">
        <v>0</v>
      </c>
      <c r="T1396" s="339">
        <v>4023466638.6599998</v>
      </c>
      <c r="U1396" s="339">
        <v>2544499.9500000002</v>
      </c>
      <c r="V1396" s="339">
        <v>2655387.7000000002</v>
      </c>
      <c r="W1396" s="339">
        <v>1561636.15</v>
      </c>
      <c r="X1396" s="339">
        <v>22631692.52</v>
      </c>
      <c r="Y1396" s="339">
        <v>2159812.44</v>
      </c>
      <c r="Z1396" s="339">
        <v>0</v>
      </c>
      <c r="AA1396" s="339">
        <v>350653230.06999999</v>
      </c>
      <c r="AB1396" s="339">
        <v>1751893.07</v>
      </c>
      <c r="AC1396" s="359">
        <v>209780677.78</v>
      </c>
      <c r="AD1396" s="339">
        <v>2430806.65</v>
      </c>
      <c r="AE1396" s="339">
        <v>4454976.58</v>
      </c>
      <c r="AF1396" s="339">
        <v>0</v>
      </c>
      <c r="AG1396" s="339">
        <v>0</v>
      </c>
      <c r="AH1396" s="339">
        <v>48184354.57</v>
      </c>
      <c r="AI1396" s="339">
        <v>0</v>
      </c>
      <c r="AJ1396" s="339">
        <v>29544973.960000001</v>
      </c>
      <c r="AK1396" s="339">
        <v>20321728.129999999</v>
      </c>
      <c r="AL1396" s="339">
        <v>2051427.32</v>
      </c>
      <c r="AM1396" s="91">
        <v>0</v>
      </c>
      <c r="AN1396" s="339">
        <v>15251055.35</v>
      </c>
      <c r="AO1396" s="339">
        <v>566004.09</v>
      </c>
      <c r="AP1396" s="339">
        <v>2912897.02</v>
      </c>
      <c r="AQ1396" s="339">
        <v>0</v>
      </c>
      <c r="AR1396" s="339">
        <v>0</v>
      </c>
      <c r="AS1396" s="339">
        <v>678353941.44000006</v>
      </c>
      <c r="AT1396" s="339">
        <v>41389322.82</v>
      </c>
      <c r="AU1396" s="339">
        <v>286210.90999999997</v>
      </c>
      <c r="AV1396" s="92">
        <v>45473</v>
      </c>
      <c r="AW1396" t="s">
        <v>5</v>
      </c>
      <c r="AX1396">
        <v>2024</v>
      </c>
      <c r="AY1396" t="s">
        <v>148</v>
      </c>
    </row>
    <row r="1397" spans="1:51" x14ac:dyDescent="0.25">
      <c r="A1397" s="336">
        <v>71</v>
      </c>
      <c r="B1397" s="336" t="s">
        <v>83</v>
      </c>
      <c r="C1397" s="339">
        <v>421160893.37</v>
      </c>
      <c r="D1397" s="339">
        <v>0</v>
      </c>
      <c r="E1397" s="339">
        <v>0</v>
      </c>
      <c r="F1397" s="339">
        <v>0</v>
      </c>
      <c r="G1397" s="339">
        <v>539214.78</v>
      </c>
      <c r="H1397" s="91">
        <v>0</v>
      </c>
      <c r="I1397" s="91">
        <v>0</v>
      </c>
      <c r="J1397" s="339">
        <v>0</v>
      </c>
      <c r="K1397" s="339">
        <v>201016.66</v>
      </c>
      <c r="L1397" s="91">
        <v>0</v>
      </c>
      <c r="M1397" s="339">
        <v>4681993.1500000004</v>
      </c>
      <c r="N1397" s="339">
        <v>101030177.90000001</v>
      </c>
      <c r="O1397" s="339">
        <v>105712171.05</v>
      </c>
      <c r="P1397" s="339">
        <v>3180387.32</v>
      </c>
      <c r="Q1397" s="91">
        <v>0</v>
      </c>
      <c r="R1397" s="91">
        <v>0</v>
      </c>
      <c r="S1397" s="91">
        <v>0</v>
      </c>
      <c r="T1397" s="339">
        <v>109632789.81</v>
      </c>
      <c r="U1397" s="339">
        <v>6853.3</v>
      </c>
      <c r="V1397" s="339">
        <v>0</v>
      </c>
      <c r="W1397" s="339">
        <v>0</v>
      </c>
      <c r="X1397" s="339">
        <v>0</v>
      </c>
      <c r="Y1397" s="339">
        <v>68400879.900000006</v>
      </c>
      <c r="Z1397" s="339">
        <v>0</v>
      </c>
      <c r="AA1397" s="339">
        <v>83305699.920000002</v>
      </c>
      <c r="AB1397" s="339">
        <v>0</v>
      </c>
      <c r="AC1397" s="359">
        <v>9360945.4700000007</v>
      </c>
      <c r="AD1397" s="339">
        <v>76352253.579999998</v>
      </c>
      <c r="AE1397" s="339">
        <v>33616.5</v>
      </c>
      <c r="AF1397" s="339">
        <v>0</v>
      </c>
      <c r="AG1397" s="339">
        <v>0</v>
      </c>
      <c r="AH1397" s="339">
        <v>0</v>
      </c>
      <c r="AI1397" s="339">
        <v>0</v>
      </c>
      <c r="AJ1397" s="339">
        <v>32921284.989999998</v>
      </c>
      <c r="AK1397" s="339">
        <v>3187320.09</v>
      </c>
      <c r="AL1397" s="339">
        <v>1979687.86</v>
      </c>
      <c r="AM1397" s="91">
        <v>0</v>
      </c>
      <c r="AN1397" s="339">
        <v>11332335.720000001</v>
      </c>
      <c r="AO1397" s="339">
        <v>0</v>
      </c>
      <c r="AP1397" s="339">
        <v>705789.83</v>
      </c>
      <c r="AQ1397" s="339">
        <v>0</v>
      </c>
      <c r="AR1397" s="339">
        <v>0</v>
      </c>
      <c r="AS1397" s="339">
        <v>270381533.66000003</v>
      </c>
      <c r="AT1397" s="339">
        <v>41146569.899999999</v>
      </c>
      <c r="AU1397" s="339">
        <v>23941436.399999999</v>
      </c>
      <c r="AV1397" s="92">
        <v>45473</v>
      </c>
      <c r="AW1397" t="s">
        <v>5</v>
      </c>
      <c r="AX1397">
        <v>2024</v>
      </c>
      <c r="AY1397" t="s">
        <v>161</v>
      </c>
    </row>
    <row r="1398" spans="1:51" x14ac:dyDescent="0.25">
      <c r="A1398" s="336">
        <v>91</v>
      </c>
      <c r="B1398" s="336" t="s">
        <v>106</v>
      </c>
      <c r="C1398" s="339">
        <v>648317.62</v>
      </c>
      <c r="D1398" s="339">
        <v>0</v>
      </c>
      <c r="E1398" s="339">
        <v>0</v>
      </c>
      <c r="F1398" s="339">
        <v>0</v>
      </c>
      <c r="G1398" s="339">
        <v>0</v>
      </c>
      <c r="H1398" s="91">
        <v>0</v>
      </c>
      <c r="I1398" s="91">
        <v>0</v>
      </c>
      <c r="J1398" s="339">
        <v>0</v>
      </c>
      <c r="K1398" s="339">
        <v>0</v>
      </c>
      <c r="L1398" s="91">
        <v>0</v>
      </c>
      <c r="M1398" s="339">
        <v>0</v>
      </c>
      <c r="N1398" s="339">
        <v>0</v>
      </c>
      <c r="O1398" s="339">
        <v>0</v>
      </c>
      <c r="P1398" s="339">
        <v>100259.04</v>
      </c>
      <c r="Q1398" s="91">
        <v>0</v>
      </c>
      <c r="R1398" s="91">
        <v>0</v>
      </c>
      <c r="S1398" s="91">
        <v>0</v>
      </c>
      <c r="T1398" s="339">
        <v>100259.04</v>
      </c>
      <c r="U1398" s="339">
        <v>0</v>
      </c>
      <c r="V1398" s="339">
        <v>0</v>
      </c>
      <c r="W1398" s="339">
        <v>0</v>
      </c>
      <c r="X1398" s="339">
        <v>0</v>
      </c>
      <c r="Y1398" s="339">
        <v>0</v>
      </c>
      <c r="Z1398" s="339">
        <v>0</v>
      </c>
      <c r="AA1398" s="339">
        <v>0</v>
      </c>
      <c r="AB1398" s="339">
        <v>0</v>
      </c>
      <c r="AC1398" s="359">
        <v>0</v>
      </c>
      <c r="AD1398" s="339">
        <v>475477.5</v>
      </c>
      <c r="AE1398" s="339">
        <v>2000</v>
      </c>
      <c r="AF1398" s="339">
        <v>0</v>
      </c>
      <c r="AG1398" s="339">
        <v>0</v>
      </c>
      <c r="AH1398" s="339">
        <v>0</v>
      </c>
      <c r="AI1398" s="339">
        <v>0</v>
      </c>
      <c r="AJ1398" s="339">
        <v>0</v>
      </c>
      <c r="AK1398" s="339">
        <v>11959.08</v>
      </c>
      <c r="AL1398" s="339">
        <v>0</v>
      </c>
      <c r="AM1398" s="91">
        <v>0</v>
      </c>
      <c r="AN1398" s="339">
        <v>1000</v>
      </c>
      <c r="AO1398" s="339">
        <v>0</v>
      </c>
      <c r="AP1398" s="339">
        <v>0</v>
      </c>
      <c r="AQ1398" s="339">
        <v>0</v>
      </c>
      <c r="AR1398" s="339">
        <v>0</v>
      </c>
      <c r="AS1398" s="339">
        <v>477477.5</v>
      </c>
      <c r="AT1398" s="339">
        <v>70581.08</v>
      </c>
      <c r="AU1398" s="339">
        <v>57622</v>
      </c>
      <c r="AV1398" s="92">
        <v>45473</v>
      </c>
      <c r="AW1398" t="s">
        <v>5</v>
      </c>
      <c r="AX1398">
        <v>2024</v>
      </c>
      <c r="AY1398" t="s">
        <v>192</v>
      </c>
    </row>
    <row r="1399" spans="1:51" x14ac:dyDescent="0.25">
      <c r="A1399" s="336">
        <v>73</v>
      </c>
      <c r="B1399" s="336" t="s">
        <v>84</v>
      </c>
      <c r="C1399" s="339">
        <v>228925601.34999999</v>
      </c>
      <c r="D1399" s="339">
        <v>6174.83</v>
      </c>
      <c r="E1399" s="339">
        <v>0</v>
      </c>
      <c r="F1399" s="339">
        <v>0</v>
      </c>
      <c r="G1399" s="339">
        <v>0</v>
      </c>
      <c r="H1399" s="91">
        <v>0</v>
      </c>
      <c r="I1399" s="91">
        <v>0</v>
      </c>
      <c r="J1399" s="339">
        <v>92085.06</v>
      </c>
      <c r="K1399" s="339">
        <v>1026045.67</v>
      </c>
      <c r="L1399" s="91">
        <v>0</v>
      </c>
      <c r="M1399" s="339">
        <v>2119673.4300000002</v>
      </c>
      <c r="N1399" s="339">
        <v>765348.13</v>
      </c>
      <c r="O1399" s="339">
        <v>2885021.56</v>
      </c>
      <c r="P1399" s="339">
        <v>122641.28</v>
      </c>
      <c r="Q1399" s="91">
        <v>0</v>
      </c>
      <c r="R1399" s="91">
        <v>0</v>
      </c>
      <c r="S1399" s="91">
        <v>0</v>
      </c>
      <c r="T1399" s="339">
        <v>4131968.4</v>
      </c>
      <c r="U1399" s="339">
        <v>516257.34</v>
      </c>
      <c r="V1399" s="339">
        <v>0</v>
      </c>
      <c r="W1399" s="339">
        <v>0</v>
      </c>
      <c r="X1399" s="339">
        <v>1295230.99</v>
      </c>
      <c r="Y1399" s="339">
        <v>52015838.759999998</v>
      </c>
      <c r="Z1399" s="339">
        <v>0</v>
      </c>
      <c r="AA1399" s="339">
        <v>509866.79</v>
      </c>
      <c r="AB1399" s="339">
        <v>0</v>
      </c>
      <c r="AC1399" s="359">
        <v>1748183.59</v>
      </c>
      <c r="AD1399" s="339">
        <v>3020173.03</v>
      </c>
      <c r="AE1399" s="339">
        <v>145858.67000000001</v>
      </c>
      <c r="AF1399" s="339">
        <v>0</v>
      </c>
      <c r="AG1399" s="339">
        <v>0</v>
      </c>
      <c r="AH1399" s="339">
        <v>44366458.350000001</v>
      </c>
      <c r="AI1399" s="339">
        <v>0</v>
      </c>
      <c r="AJ1399" s="339">
        <v>55449358.240000002</v>
      </c>
      <c r="AK1399" s="339">
        <v>618209.99</v>
      </c>
      <c r="AL1399" s="339">
        <v>371375.08</v>
      </c>
      <c r="AM1399" s="91">
        <v>0</v>
      </c>
      <c r="AN1399" s="339">
        <v>2818308.27</v>
      </c>
      <c r="AO1399" s="339">
        <v>787454.32</v>
      </c>
      <c r="AP1399" s="339">
        <v>5575.78</v>
      </c>
      <c r="AQ1399" s="339">
        <v>0</v>
      </c>
      <c r="AR1399" s="339">
        <v>503162.76</v>
      </c>
      <c r="AS1399" s="339">
        <v>159067225.75999999</v>
      </c>
      <c r="AT1399" s="339">
        <v>65726407.189999998</v>
      </c>
      <c r="AU1399" s="339">
        <v>60622320.990000002</v>
      </c>
      <c r="AV1399" s="92">
        <v>45473</v>
      </c>
      <c r="AW1399" t="s">
        <v>5</v>
      </c>
      <c r="AX1399">
        <v>2024</v>
      </c>
      <c r="AY1399" t="s">
        <v>190</v>
      </c>
    </row>
    <row r="1400" spans="1:51" x14ac:dyDescent="0.25">
      <c r="A1400" s="336">
        <v>46</v>
      </c>
      <c r="B1400" s="336" t="s">
        <v>85</v>
      </c>
      <c r="C1400" s="339">
        <v>22206618.370000001</v>
      </c>
      <c r="D1400" s="339">
        <v>68500.649999999994</v>
      </c>
      <c r="E1400" s="339">
        <v>0</v>
      </c>
      <c r="F1400" s="339">
        <v>0</v>
      </c>
      <c r="G1400" s="339">
        <v>0</v>
      </c>
      <c r="H1400" s="91">
        <v>0</v>
      </c>
      <c r="I1400" s="91">
        <v>0</v>
      </c>
      <c r="J1400" s="339">
        <v>774739.14</v>
      </c>
      <c r="K1400" s="339">
        <v>75418.539999999994</v>
      </c>
      <c r="L1400" s="91">
        <v>0</v>
      </c>
      <c r="M1400" s="339">
        <v>8398879.5700000003</v>
      </c>
      <c r="N1400" s="339">
        <v>0</v>
      </c>
      <c r="O1400" s="339">
        <v>8398879.5700000003</v>
      </c>
      <c r="P1400" s="339">
        <v>969237.9</v>
      </c>
      <c r="Q1400" s="91">
        <v>0</v>
      </c>
      <c r="R1400" s="91">
        <v>0</v>
      </c>
      <c r="S1400" s="91">
        <v>0</v>
      </c>
      <c r="T1400" s="339">
        <v>10286775.800000001</v>
      </c>
      <c r="U1400" s="339">
        <v>800873.41</v>
      </c>
      <c r="V1400" s="339">
        <v>320865.69</v>
      </c>
      <c r="W1400" s="339">
        <v>337363.83</v>
      </c>
      <c r="X1400" s="339">
        <v>0</v>
      </c>
      <c r="Y1400" s="339">
        <v>962808.37</v>
      </c>
      <c r="Z1400" s="339">
        <v>0</v>
      </c>
      <c r="AA1400" s="339">
        <v>0</v>
      </c>
      <c r="AB1400" s="339">
        <v>0</v>
      </c>
      <c r="AC1400" s="359">
        <v>6224119.8600000003</v>
      </c>
      <c r="AD1400" s="339">
        <v>0</v>
      </c>
      <c r="AE1400" s="339">
        <v>37265</v>
      </c>
      <c r="AF1400" s="339">
        <v>0</v>
      </c>
      <c r="AG1400" s="339">
        <v>0</v>
      </c>
      <c r="AH1400" s="339">
        <v>0</v>
      </c>
      <c r="AI1400" s="339">
        <v>0</v>
      </c>
      <c r="AJ1400" s="339">
        <v>79810.02</v>
      </c>
      <c r="AK1400" s="339">
        <v>2497344.7000000002</v>
      </c>
      <c r="AL1400" s="339">
        <v>106284.49</v>
      </c>
      <c r="AM1400" s="91">
        <v>0</v>
      </c>
      <c r="AN1400" s="339">
        <v>401877.11</v>
      </c>
      <c r="AO1400" s="339">
        <v>0</v>
      </c>
      <c r="AP1400" s="339">
        <v>39929.089999999997</v>
      </c>
      <c r="AQ1400" s="339">
        <v>0</v>
      </c>
      <c r="AR1400" s="339">
        <v>0</v>
      </c>
      <c r="AS1400" s="339">
        <v>8763106.1799999997</v>
      </c>
      <c r="AT1400" s="339">
        <v>3156736.39</v>
      </c>
      <c r="AU1400" s="339">
        <v>111301</v>
      </c>
      <c r="AV1400" s="92">
        <v>45473</v>
      </c>
      <c r="AW1400" t="s">
        <v>5</v>
      </c>
      <c r="AX1400">
        <v>2024</v>
      </c>
      <c r="AY1400" t="s">
        <v>176</v>
      </c>
    </row>
    <row r="1401" spans="1:51" x14ac:dyDescent="0.25">
      <c r="A1401" s="336">
        <v>51</v>
      </c>
      <c r="B1401" s="336" t="s">
        <v>86</v>
      </c>
      <c r="C1401" s="339">
        <v>12561286.060000001</v>
      </c>
      <c r="D1401" s="339">
        <v>24258.58</v>
      </c>
      <c r="E1401" s="339">
        <v>0</v>
      </c>
      <c r="F1401" s="339">
        <v>0</v>
      </c>
      <c r="G1401" s="339">
        <v>0</v>
      </c>
      <c r="H1401" s="91">
        <v>0</v>
      </c>
      <c r="I1401" s="91">
        <v>0</v>
      </c>
      <c r="J1401" s="339">
        <v>89911.88</v>
      </c>
      <c r="K1401" s="339">
        <v>656035.32999999996</v>
      </c>
      <c r="L1401" s="91">
        <v>0</v>
      </c>
      <c r="M1401" s="339">
        <v>1691104.1</v>
      </c>
      <c r="N1401" s="339">
        <v>347308.79999999999</v>
      </c>
      <c r="O1401" s="339">
        <v>2038412.9</v>
      </c>
      <c r="P1401" s="339">
        <v>223429.9</v>
      </c>
      <c r="Q1401" s="91">
        <v>0</v>
      </c>
      <c r="R1401" s="91">
        <v>0</v>
      </c>
      <c r="S1401" s="91">
        <v>0</v>
      </c>
      <c r="T1401" s="339">
        <v>3032048.59</v>
      </c>
      <c r="U1401" s="339">
        <v>350406.28</v>
      </c>
      <c r="V1401" s="339">
        <v>50275.31</v>
      </c>
      <c r="W1401" s="339">
        <v>26759.62</v>
      </c>
      <c r="X1401" s="339">
        <v>0</v>
      </c>
      <c r="Y1401" s="339">
        <v>5388.06</v>
      </c>
      <c r="Z1401" s="339">
        <v>0</v>
      </c>
      <c r="AA1401" s="339">
        <v>0</v>
      </c>
      <c r="AB1401" s="339">
        <v>0</v>
      </c>
      <c r="AC1401" s="359">
        <v>701530.8</v>
      </c>
      <c r="AD1401" s="339">
        <v>0</v>
      </c>
      <c r="AE1401" s="339">
        <v>97559.15</v>
      </c>
      <c r="AF1401" s="339">
        <v>0</v>
      </c>
      <c r="AG1401" s="339">
        <v>0</v>
      </c>
      <c r="AH1401" s="339">
        <v>1586.46</v>
      </c>
      <c r="AI1401" s="339">
        <v>0</v>
      </c>
      <c r="AJ1401" s="339">
        <v>14930.79</v>
      </c>
      <c r="AK1401" s="339">
        <v>1930852.4</v>
      </c>
      <c r="AL1401" s="339">
        <v>147610.97</v>
      </c>
      <c r="AM1401" s="91">
        <v>0</v>
      </c>
      <c r="AN1401" s="339">
        <v>818805.41</v>
      </c>
      <c r="AO1401" s="339">
        <v>0</v>
      </c>
      <c r="AP1401" s="339">
        <v>45180</v>
      </c>
      <c r="AQ1401" s="339">
        <v>0</v>
      </c>
      <c r="AR1401" s="339">
        <v>0</v>
      </c>
      <c r="AS1401" s="339">
        <v>1248436.47</v>
      </c>
      <c r="AT1401" s="339">
        <v>8280801</v>
      </c>
      <c r="AU1401" s="339">
        <v>5338352.22</v>
      </c>
      <c r="AV1401" s="92">
        <v>45473</v>
      </c>
      <c r="AW1401" t="s">
        <v>5</v>
      </c>
      <c r="AX1401">
        <v>2024</v>
      </c>
      <c r="AY1401" t="s">
        <v>179</v>
      </c>
    </row>
    <row r="1402" spans="1:51" x14ac:dyDescent="0.25">
      <c r="A1402" s="336">
        <v>117</v>
      </c>
      <c r="B1402" s="336" t="s">
        <v>87</v>
      </c>
      <c r="C1402" s="339">
        <v>607607752.96000004</v>
      </c>
      <c r="D1402" s="339">
        <v>1068338.3500000001</v>
      </c>
      <c r="E1402" s="339">
        <v>0</v>
      </c>
      <c r="F1402" s="339">
        <v>0</v>
      </c>
      <c r="G1402" s="339">
        <v>566141.5</v>
      </c>
      <c r="H1402" s="91">
        <v>0</v>
      </c>
      <c r="I1402" s="91">
        <v>0</v>
      </c>
      <c r="J1402" s="339">
        <v>1273570.75</v>
      </c>
      <c r="K1402" s="339">
        <v>3799829.97</v>
      </c>
      <c r="L1402" s="91">
        <v>0</v>
      </c>
      <c r="M1402" s="339">
        <v>184281259.47999999</v>
      </c>
      <c r="N1402" s="339">
        <v>243367085.50999999</v>
      </c>
      <c r="O1402" s="339">
        <v>427648344.99000001</v>
      </c>
      <c r="P1402" s="339">
        <v>4577636.66</v>
      </c>
      <c r="Q1402" s="91">
        <v>0</v>
      </c>
      <c r="R1402" s="91">
        <v>0</v>
      </c>
      <c r="S1402" s="91">
        <v>0</v>
      </c>
      <c r="T1402" s="339">
        <v>438933862.22000003</v>
      </c>
      <c r="U1402" s="339">
        <v>7696025.9199999999</v>
      </c>
      <c r="V1402" s="339">
        <v>1410003.88</v>
      </c>
      <c r="W1402" s="339">
        <v>1472836.05</v>
      </c>
      <c r="X1402" s="339">
        <v>1192085.69</v>
      </c>
      <c r="Y1402" s="339">
        <v>4935788.26</v>
      </c>
      <c r="Z1402" s="339">
        <v>0</v>
      </c>
      <c r="AA1402" s="339">
        <v>0</v>
      </c>
      <c r="AB1402" s="339">
        <v>0</v>
      </c>
      <c r="AC1402" s="359">
        <v>65861417.060000002</v>
      </c>
      <c r="AD1402" s="339">
        <v>12405225.289999999</v>
      </c>
      <c r="AE1402" s="339">
        <v>5354246.13</v>
      </c>
      <c r="AF1402" s="339">
        <v>0</v>
      </c>
      <c r="AG1402" s="339">
        <v>0</v>
      </c>
      <c r="AH1402" s="339">
        <v>0</v>
      </c>
      <c r="AI1402" s="339">
        <v>0</v>
      </c>
      <c r="AJ1402" s="339">
        <v>2843112.46</v>
      </c>
      <c r="AK1402" s="339">
        <v>6772392.0800000001</v>
      </c>
      <c r="AL1402" s="339">
        <v>4583204.32</v>
      </c>
      <c r="AM1402" s="91">
        <v>0</v>
      </c>
      <c r="AN1402" s="339">
        <v>11696110.609999999</v>
      </c>
      <c r="AO1402" s="339">
        <v>0</v>
      </c>
      <c r="AP1402" s="339">
        <v>474131.23</v>
      </c>
      <c r="AQ1402" s="339">
        <v>0</v>
      </c>
      <c r="AR1402" s="339">
        <v>0</v>
      </c>
      <c r="AS1402" s="339">
        <v>103170740.73999999</v>
      </c>
      <c r="AT1402" s="339">
        <v>65503150</v>
      </c>
      <c r="AU1402" s="339">
        <v>41977311.759999998</v>
      </c>
      <c r="AV1402" s="92">
        <v>45473</v>
      </c>
      <c r="AW1402" t="s">
        <v>5</v>
      </c>
      <c r="AX1402">
        <v>2024</v>
      </c>
      <c r="AY1402" t="s">
        <v>155</v>
      </c>
    </row>
    <row r="1403" spans="1:51" x14ac:dyDescent="0.25">
      <c r="A1403" s="336">
        <v>78</v>
      </c>
      <c r="B1403" s="336" t="s">
        <v>88</v>
      </c>
      <c r="C1403" s="339">
        <v>2180924.04</v>
      </c>
      <c r="D1403" s="339">
        <v>285.5</v>
      </c>
      <c r="E1403" s="339">
        <v>0</v>
      </c>
      <c r="F1403" s="339">
        <v>0</v>
      </c>
      <c r="G1403" s="339">
        <v>0</v>
      </c>
      <c r="H1403" s="91">
        <v>0</v>
      </c>
      <c r="I1403" s="91">
        <v>0</v>
      </c>
      <c r="J1403" s="339">
        <v>11458.18</v>
      </c>
      <c r="K1403" s="339">
        <v>23083.13</v>
      </c>
      <c r="L1403" s="91">
        <v>0</v>
      </c>
      <c r="M1403" s="339">
        <v>0</v>
      </c>
      <c r="N1403" s="339">
        <v>0</v>
      </c>
      <c r="O1403" s="339">
        <v>0</v>
      </c>
      <c r="P1403" s="339">
        <v>17967.82</v>
      </c>
      <c r="Q1403" s="91">
        <v>0</v>
      </c>
      <c r="R1403" s="91">
        <v>0</v>
      </c>
      <c r="S1403" s="91">
        <v>0</v>
      </c>
      <c r="T1403" s="339">
        <v>52794.63</v>
      </c>
      <c r="U1403" s="339">
        <v>12434.51</v>
      </c>
      <c r="V1403" s="339">
        <v>7517.2</v>
      </c>
      <c r="W1403" s="339">
        <v>0</v>
      </c>
      <c r="X1403" s="339">
        <v>0</v>
      </c>
      <c r="Y1403" s="339">
        <v>0</v>
      </c>
      <c r="Z1403" s="339">
        <v>0</v>
      </c>
      <c r="AA1403" s="339">
        <v>867182.6</v>
      </c>
      <c r="AB1403" s="339">
        <v>0</v>
      </c>
      <c r="AC1403" s="359">
        <v>232629.13</v>
      </c>
      <c r="AD1403" s="339">
        <v>0</v>
      </c>
      <c r="AE1403" s="339">
        <v>3930</v>
      </c>
      <c r="AF1403" s="339">
        <v>0</v>
      </c>
      <c r="AG1403" s="339">
        <v>0</v>
      </c>
      <c r="AH1403" s="339">
        <v>0</v>
      </c>
      <c r="AI1403" s="339">
        <v>0</v>
      </c>
      <c r="AJ1403" s="339">
        <v>0</v>
      </c>
      <c r="AK1403" s="339">
        <v>694515.31</v>
      </c>
      <c r="AL1403" s="339">
        <v>3666.91</v>
      </c>
      <c r="AM1403" s="91">
        <v>0</v>
      </c>
      <c r="AN1403" s="339">
        <v>46265</v>
      </c>
      <c r="AO1403" s="339">
        <v>0</v>
      </c>
      <c r="AP1403" s="339">
        <v>0</v>
      </c>
      <c r="AQ1403" s="339">
        <v>0</v>
      </c>
      <c r="AR1403" s="339">
        <v>0</v>
      </c>
      <c r="AS1403" s="339">
        <v>1123693.44</v>
      </c>
      <c r="AT1403" s="339">
        <v>1004435.97</v>
      </c>
      <c r="AU1403" s="339">
        <v>259988.75</v>
      </c>
      <c r="AV1403" s="92">
        <v>45473</v>
      </c>
      <c r="AW1403" t="s">
        <v>5</v>
      </c>
      <c r="AX1403">
        <v>2024</v>
      </c>
      <c r="AY1403" t="s">
        <v>185</v>
      </c>
    </row>
    <row r="1404" spans="1:51" x14ac:dyDescent="0.25">
      <c r="A1404" s="336">
        <v>80</v>
      </c>
      <c r="B1404" s="336" t="s">
        <v>89</v>
      </c>
      <c r="C1404" s="339">
        <v>790712517.45000005</v>
      </c>
      <c r="D1404" s="339">
        <v>1175633.21</v>
      </c>
      <c r="E1404" s="339">
        <v>0</v>
      </c>
      <c r="F1404" s="339">
        <v>0</v>
      </c>
      <c r="G1404" s="339">
        <v>1114838.22</v>
      </c>
      <c r="H1404" s="91">
        <v>0</v>
      </c>
      <c r="I1404" s="91">
        <v>0</v>
      </c>
      <c r="J1404" s="339">
        <v>1268894.47</v>
      </c>
      <c r="K1404" s="339">
        <v>4845562.5999999996</v>
      </c>
      <c r="L1404" s="91">
        <v>0</v>
      </c>
      <c r="M1404" s="339">
        <v>197887008.44</v>
      </c>
      <c r="N1404" s="339">
        <v>318248561.5</v>
      </c>
      <c r="O1404" s="339">
        <v>516135569.94</v>
      </c>
      <c r="P1404" s="339">
        <v>8862201.0399999991</v>
      </c>
      <c r="Q1404" s="91">
        <v>0</v>
      </c>
      <c r="R1404" s="91">
        <v>0</v>
      </c>
      <c r="S1404" s="91">
        <v>0</v>
      </c>
      <c r="T1404" s="339">
        <v>533402699.48000002</v>
      </c>
      <c r="U1404" s="339">
        <v>8906452.5600000005</v>
      </c>
      <c r="V1404" s="339">
        <v>2120022.81</v>
      </c>
      <c r="W1404" s="339">
        <v>1574047.84</v>
      </c>
      <c r="X1404" s="339">
        <v>8070587.1200000001</v>
      </c>
      <c r="Y1404" s="339">
        <v>7634506.3799999999</v>
      </c>
      <c r="Z1404" s="339">
        <v>0</v>
      </c>
      <c r="AA1404" s="339">
        <v>0</v>
      </c>
      <c r="AB1404" s="339">
        <v>0</v>
      </c>
      <c r="AC1404" s="359">
        <v>96491890.560000002</v>
      </c>
      <c r="AD1404" s="339">
        <v>25062582.489999998</v>
      </c>
      <c r="AE1404" s="339">
        <v>2093632.14</v>
      </c>
      <c r="AF1404" s="339">
        <v>0</v>
      </c>
      <c r="AG1404" s="339">
        <v>0</v>
      </c>
      <c r="AH1404" s="339">
        <v>0</v>
      </c>
      <c r="AI1404" s="339">
        <v>0</v>
      </c>
      <c r="AJ1404" s="339">
        <v>10730212.869999999</v>
      </c>
      <c r="AK1404" s="339">
        <v>12017119.35</v>
      </c>
      <c r="AL1404" s="339">
        <v>7330307.4000000004</v>
      </c>
      <c r="AM1404" s="91">
        <v>0</v>
      </c>
      <c r="AN1404" s="339">
        <v>16309470.869999999</v>
      </c>
      <c r="AO1404" s="339">
        <v>0</v>
      </c>
      <c r="AP1404" s="339">
        <v>2075989.99</v>
      </c>
      <c r="AQ1404" s="339">
        <v>0</v>
      </c>
      <c r="AR1404" s="339">
        <v>0</v>
      </c>
      <c r="AS1404" s="339">
        <v>162683934.77000001</v>
      </c>
      <c r="AT1404" s="339">
        <v>94625883.200000003</v>
      </c>
      <c r="AU1404" s="339">
        <v>56892995.590000004</v>
      </c>
      <c r="AV1404" s="92">
        <v>45473</v>
      </c>
      <c r="AW1404" t="s">
        <v>5</v>
      </c>
      <c r="AX1404">
        <v>2024</v>
      </c>
      <c r="AY1404" t="s">
        <v>288</v>
      </c>
    </row>
    <row r="1405" spans="1:51" x14ac:dyDescent="0.25">
      <c r="A1405" s="336">
        <v>2</v>
      </c>
      <c r="B1405" s="336" t="s">
        <v>90</v>
      </c>
      <c r="C1405" s="339">
        <v>122262687.14</v>
      </c>
      <c r="D1405" s="339">
        <v>15132.51</v>
      </c>
      <c r="E1405" s="339">
        <v>0</v>
      </c>
      <c r="F1405" s="339">
        <v>0</v>
      </c>
      <c r="G1405" s="339">
        <v>246215.99</v>
      </c>
      <c r="H1405" s="91">
        <v>0</v>
      </c>
      <c r="I1405" s="91">
        <v>0</v>
      </c>
      <c r="J1405" s="339">
        <v>8799.93</v>
      </c>
      <c r="K1405" s="339">
        <v>921258.17</v>
      </c>
      <c r="L1405" s="91">
        <v>0</v>
      </c>
      <c r="M1405" s="339">
        <v>293486.14</v>
      </c>
      <c r="N1405" s="339">
        <v>13009012.77</v>
      </c>
      <c r="O1405" s="339">
        <v>13302498.91</v>
      </c>
      <c r="P1405" s="339">
        <v>8859092.1099999994</v>
      </c>
      <c r="Q1405" s="91">
        <v>0</v>
      </c>
      <c r="R1405" s="91">
        <v>0</v>
      </c>
      <c r="S1405" s="91">
        <v>0</v>
      </c>
      <c r="T1405" s="339">
        <v>23352997.620000001</v>
      </c>
      <c r="U1405" s="339">
        <v>7222.08</v>
      </c>
      <c r="V1405" s="339">
        <v>0</v>
      </c>
      <c r="W1405" s="339">
        <v>0</v>
      </c>
      <c r="X1405" s="339">
        <v>0</v>
      </c>
      <c r="Y1405" s="339">
        <v>48313.71</v>
      </c>
      <c r="Z1405" s="339">
        <v>0</v>
      </c>
      <c r="AA1405" s="339">
        <v>19325808.25</v>
      </c>
      <c r="AB1405" s="339">
        <v>0</v>
      </c>
      <c r="AC1405" s="359">
        <v>14934293.77</v>
      </c>
      <c r="AD1405" s="339">
        <v>906814.8</v>
      </c>
      <c r="AE1405" s="339">
        <v>0</v>
      </c>
      <c r="AF1405" s="339">
        <v>0</v>
      </c>
      <c r="AG1405" s="339">
        <v>0</v>
      </c>
      <c r="AH1405" s="339">
        <v>0</v>
      </c>
      <c r="AI1405" s="339">
        <v>0</v>
      </c>
      <c r="AJ1405" s="339">
        <v>44099493.149999999</v>
      </c>
      <c r="AK1405" s="339">
        <v>3680453.54</v>
      </c>
      <c r="AL1405" s="339">
        <v>704011.65</v>
      </c>
      <c r="AM1405" s="91">
        <v>0</v>
      </c>
      <c r="AN1405" s="339">
        <v>445431.63</v>
      </c>
      <c r="AO1405" s="339">
        <v>0</v>
      </c>
      <c r="AP1405" s="339">
        <v>2968760.79</v>
      </c>
      <c r="AQ1405" s="339">
        <v>0</v>
      </c>
      <c r="AR1405" s="339">
        <v>0</v>
      </c>
      <c r="AS1405" s="339">
        <v>79321945.760000005</v>
      </c>
      <c r="AT1405" s="339">
        <v>19587743.760000002</v>
      </c>
      <c r="AU1405" s="339">
        <v>11789086.15</v>
      </c>
      <c r="AV1405" s="92">
        <v>45473</v>
      </c>
      <c r="AW1405" t="s">
        <v>5</v>
      </c>
      <c r="AX1405">
        <v>2024</v>
      </c>
      <c r="AY1405" t="s">
        <v>168</v>
      </c>
    </row>
    <row r="1406" spans="1:51" x14ac:dyDescent="0.25">
      <c r="A1406" s="336">
        <v>115</v>
      </c>
      <c r="B1406" s="90" t="s">
        <v>290</v>
      </c>
      <c r="C1406" s="339">
        <v>605339.23</v>
      </c>
      <c r="D1406" s="339">
        <v>22527.9</v>
      </c>
      <c r="E1406" s="339">
        <v>0</v>
      </c>
      <c r="F1406" s="339">
        <v>0</v>
      </c>
      <c r="G1406" s="339">
        <v>0</v>
      </c>
      <c r="H1406" s="91">
        <v>0</v>
      </c>
      <c r="I1406" s="91">
        <v>0</v>
      </c>
      <c r="J1406" s="339">
        <v>0</v>
      </c>
      <c r="K1406" s="339">
        <v>0</v>
      </c>
      <c r="L1406" s="91">
        <v>0</v>
      </c>
      <c r="M1406" s="339">
        <v>0</v>
      </c>
      <c r="N1406" s="339">
        <v>0</v>
      </c>
      <c r="O1406" s="339">
        <v>0</v>
      </c>
      <c r="P1406" s="339">
        <v>0</v>
      </c>
      <c r="Q1406" s="91">
        <v>0</v>
      </c>
      <c r="R1406" s="91">
        <v>0</v>
      </c>
      <c r="S1406" s="91">
        <v>0</v>
      </c>
      <c r="T1406" s="339">
        <v>22527.9</v>
      </c>
      <c r="U1406" s="339">
        <v>391866.55</v>
      </c>
      <c r="V1406" s="339">
        <v>190944.78</v>
      </c>
      <c r="W1406" s="339">
        <v>0</v>
      </c>
      <c r="X1406" s="339">
        <v>0</v>
      </c>
      <c r="Y1406" s="339">
        <v>0</v>
      </c>
      <c r="Z1406" s="339">
        <v>0</v>
      </c>
      <c r="AA1406" s="339">
        <v>0</v>
      </c>
      <c r="AB1406" s="339">
        <v>0</v>
      </c>
      <c r="AC1406" s="359">
        <v>0</v>
      </c>
      <c r="AD1406" s="339">
        <v>0</v>
      </c>
      <c r="AE1406" s="339">
        <v>0</v>
      </c>
      <c r="AF1406" s="339">
        <v>0</v>
      </c>
      <c r="AG1406" s="339">
        <v>0</v>
      </c>
      <c r="AH1406" s="339">
        <v>0</v>
      </c>
      <c r="AI1406" s="339">
        <v>0</v>
      </c>
      <c r="AJ1406" s="339">
        <v>0</v>
      </c>
      <c r="AK1406" s="339">
        <v>0</v>
      </c>
      <c r="AL1406" s="339">
        <v>0</v>
      </c>
      <c r="AM1406" s="91">
        <v>0</v>
      </c>
      <c r="AN1406" s="339">
        <v>0</v>
      </c>
      <c r="AO1406" s="339">
        <v>0</v>
      </c>
      <c r="AP1406" s="339">
        <v>0</v>
      </c>
      <c r="AQ1406" s="339">
        <v>0</v>
      </c>
      <c r="AR1406" s="339">
        <v>0</v>
      </c>
      <c r="AS1406" s="339">
        <v>582811.32999999996</v>
      </c>
      <c r="AT1406" s="339">
        <v>0</v>
      </c>
      <c r="AU1406" s="339">
        <v>0</v>
      </c>
      <c r="AV1406" s="92">
        <v>45473</v>
      </c>
      <c r="AW1406" t="s">
        <v>5</v>
      </c>
      <c r="AX1406">
        <v>2024</v>
      </c>
      <c r="AY1406" t="s">
        <v>291</v>
      </c>
    </row>
    <row r="1407" spans="1:51" x14ac:dyDescent="0.25">
      <c r="A1407" s="336">
        <v>106</v>
      </c>
      <c r="B1407" s="336" t="s">
        <v>92</v>
      </c>
      <c r="C1407" s="339">
        <v>38332447.520000003</v>
      </c>
      <c r="D1407" s="339">
        <v>0</v>
      </c>
      <c r="E1407" s="339">
        <v>0</v>
      </c>
      <c r="F1407" s="339">
        <v>0</v>
      </c>
      <c r="G1407" s="339">
        <v>8029.3</v>
      </c>
      <c r="H1407" s="91">
        <v>0</v>
      </c>
      <c r="I1407" s="91">
        <v>0</v>
      </c>
      <c r="J1407" s="339">
        <v>329805.63</v>
      </c>
      <c r="K1407" s="339">
        <v>-9404.7800000000007</v>
      </c>
      <c r="L1407" s="91">
        <v>0</v>
      </c>
      <c r="M1407" s="339">
        <v>0</v>
      </c>
      <c r="N1407" s="339">
        <v>0</v>
      </c>
      <c r="O1407" s="339">
        <v>0</v>
      </c>
      <c r="P1407" s="339">
        <v>415004.63</v>
      </c>
      <c r="Q1407" s="91">
        <v>0</v>
      </c>
      <c r="R1407" s="91">
        <v>0</v>
      </c>
      <c r="S1407" s="91">
        <v>0</v>
      </c>
      <c r="T1407" s="339">
        <v>743434.78</v>
      </c>
      <c r="U1407" s="339">
        <v>195176.48</v>
      </c>
      <c r="V1407" s="339">
        <v>36634.589999999997</v>
      </c>
      <c r="W1407" s="339">
        <v>16412.55</v>
      </c>
      <c r="X1407" s="339">
        <v>322813.17</v>
      </c>
      <c r="Y1407" s="339">
        <v>339059.09</v>
      </c>
      <c r="Z1407" s="339">
        <v>0</v>
      </c>
      <c r="AA1407" s="339">
        <v>4672583.1399999997</v>
      </c>
      <c r="AB1407" s="339">
        <v>0</v>
      </c>
      <c r="AC1407" s="359">
        <v>5149518.63</v>
      </c>
      <c r="AD1407" s="339">
        <v>150254.66</v>
      </c>
      <c r="AE1407" s="339">
        <v>23256.3</v>
      </c>
      <c r="AF1407" s="339">
        <v>0</v>
      </c>
      <c r="AG1407" s="339">
        <v>0</v>
      </c>
      <c r="AH1407" s="339">
        <v>0</v>
      </c>
      <c r="AI1407" s="339">
        <v>0</v>
      </c>
      <c r="AJ1407" s="339">
        <v>251816.42</v>
      </c>
      <c r="AK1407" s="339">
        <v>5718107.5099999998</v>
      </c>
      <c r="AL1407" s="339">
        <v>1154643.3400000001</v>
      </c>
      <c r="AM1407" s="91">
        <v>0</v>
      </c>
      <c r="AN1407" s="339">
        <v>2040134.02</v>
      </c>
      <c r="AO1407" s="339">
        <v>0</v>
      </c>
      <c r="AP1407" s="339">
        <v>58919.360000000001</v>
      </c>
      <c r="AQ1407" s="339">
        <v>0</v>
      </c>
      <c r="AR1407" s="339">
        <v>0</v>
      </c>
      <c r="AS1407" s="339">
        <v>11157525.029999999</v>
      </c>
      <c r="AT1407" s="339">
        <v>26431487.710000001</v>
      </c>
      <c r="AU1407" s="339">
        <v>17459683.48</v>
      </c>
      <c r="AV1407" s="92">
        <v>45473</v>
      </c>
      <c r="AW1407" t="s">
        <v>5</v>
      </c>
      <c r="AX1407">
        <v>2024</v>
      </c>
      <c r="AY1407" t="s">
        <v>172</v>
      </c>
    </row>
    <row r="1408" spans="1:51" x14ac:dyDescent="0.25">
      <c r="A1408" s="336">
        <v>118</v>
      </c>
      <c r="B1408" s="336" t="s">
        <v>93</v>
      </c>
      <c r="C1408" s="339">
        <v>136255338.30000001</v>
      </c>
      <c r="D1408" s="339">
        <v>17004.669999999998</v>
      </c>
      <c r="E1408" s="339">
        <v>0</v>
      </c>
      <c r="F1408" s="339">
        <v>0</v>
      </c>
      <c r="G1408" s="339">
        <v>601864.64</v>
      </c>
      <c r="H1408" s="91">
        <v>0</v>
      </c>
      <c r="I1408" s="91">
        <v>0</v>
      </c>
      <c r="J1408" s="339">
        <v>670283.43999999994</v>
      </c>
      <c r="K1408" s="339">
        <v>2893858.12</v>
      </c>
      <c r="L1408" s="91">
        <v>0</v>
      </c>
      <c r="M1408" s="339">
        <v>57674881.490000002</v>
      </c>
      <c r="N1408" s="339">
        <v>47740318.68</v>
      </c>
      <c r="O1408" s="339">
        <v>105415200.17</v>
      </c>
      <c r="P1408" s="339">
        <v>1431164.69</v>
      </c>
      <c r="Q1408" s="91">
        <v>0</v>
      </c>
      <c r="R1408" s="91">
        <v>0</v>
      </c>
      <c r="S1408" s="91">
        <v>0</v>
      </c>
      <c r="T1408" s="339">
        <v>111029375.73</v>
      </c>
      <c r="U1408" s="339">
        <v>170448.72</v>
      </c>
      <c r="V1408" s="339">
        <v>69925.039999999994</v>
      </c>
      <c r="W1408" s="339">
        <v>0</v>
      </c>
      <c r="X1408" s="339">
        <v>0</v>
      </c>
      <c r="Y1408" s="339">
        <v>189900.37</v>
      </c>
      <c r="Z1408" s="339">
        <v>0</v>
      </c>
      <c r="AA1408" s="339">
        <v>0</v>
      </c>
      <c r="AB1408" s="339">
        <v>0</v>
      </c>
      <c r="AC1408" s="359">
        <v>0</v>
      </c>
      <c r="AD1408" s="339">
        <v>0</v>
      </c>
      <c r="AE1408" s="339">
        <v>0</v>
      </c>
      <c r="AF1408" s="339">
        <v>0</v>
      </c>
      <c r="AG1408" s="339">
        <v>0</v>
      </c>
      <c r="AH1408" s="339">
        <v>0</v>
      </c>
      <c r="AI1408" s="339">
        <v>0</v>
      </c>
      <c r="AJ1408" s="339">
        <v>20114.53</v>
      </c>
      <c r="AK1408" s="339">
        <v>0</v>
      </c>
      <c r="AL1408" s="339">
        <v>368512.01</v>
      </c>
      <c r="AM1408" s="91">
        <v>0</v>
      </c>
      <c r="AN1408" s="339">
        <v>1123356.9099999999</v>
      </c>
      <c r="AO1408" s="339">
        <v>0</v>
      </c>
      <c r="AP1408" s="339">
        <v>38323.660000000003</v>
      </c>
      <c r="AQ1408" s="339">
        <v>0</v>
      </c>
      <c r="AR1408" s="339">
        <v>0</v>
      </c>
      <c r="AS1408" s="339">
        <v>450388.66</v>
      </c>
      <c r="AT1408" s="339">
        <v>24775573.91</v>
      </c>
      <c r="AU1408" s="339">
        <v>23245381.329999998</v>
      </c>
      <c r="AV1408" s="92">
        <v>45473</v>
      </c>
      <c r="AW1408" t="s">
        <v>5</v>
      </c>
      <c r="AX1408">
        <v>2024</v>
      </c>
      <c r="AY1408" t="s">
        <v>162</v>
      </c>
    </row>
    <row r="1409" spans="1:51" x14ac:dyDescent="0.25">
      <c r="A1409" s="336">
        <v>29</v>
      </c>
      <c r="B1409" s="336" t="s">
        <v>94</v>
      </c>
      <c r="C1409" s="339">
        <v>379988633.88</v>
      </c>
      <c r="D1409" s="339">
        <v>557349.68999999994</v>
      </c>
      <c r="E1409" s="339">
        <v>0</v>
      </c>
      <c r="F1409" s="339">
        <v>0</v>
      </c>
      <c r="G1409" s="339">
        <v>805690.35</v>
      </c>
      <c r="H1409" s="91">
        <v>0</v>
      </c>
      <c r="I1409" s="91">
        <v>0</v>
      </c>
      <c r="J1409" s="339">
        <v>146218.74</v>
      </c>
      <c r="K1409" s="339">
        <v>244426.97</v>
      </c>
      <c r="L1409" s="91">
        <v>0</v>
      </c>
      <c r="M1409" s="339">
        <v>39625552.530000001</v>
      </c>
      <c r="N1409" s="339">
        <v>112233077.69</v>
      </c>
      <c r="O1409" s="339">
        <v>151858630.22</v>
      </c>
      <c r="P1409" s="339">
        <v>557800.51</v>
      </c>
      <c r="Q1409" s="91">
        <v>0</v>
      </c>
      <c r="R1409" s="91">
        <v>0</v>
      </c>
      <c r="S1409" s="91">
        <v>0</v>
      </c>
      <c r="T1409" s="339">
        <v>154170116.47999999</v>
      </c>
      <c r="U1409" s="339">
        <v>75703534.109999999</v>
      </c>
      <c r="V1409" s="339">
        <v>59138517.079999998</v>
      </c>
      <c r="W1409" s="339">
        <v>2359358.5099999998</v>
      </c>
      <c r="X1409" s="339">
        <v>31120312.010000002</v>
      </c>
      <c r="Y1409" s="339">
        <v>22217968.780000001</v>
      </c>
      <c r="Z1409" s="339">
        <v>0</v>
      </c>
      <c r="AA1409" s="339">
        <v>0</v>
      </c>
      <c r="AB1409" s="339">
        <v>1598081.01</v>
      </c>
      <c r="AC1409" s="359">
        <v>213262.07</v>
      </c>
      <c r="AD1409" s="339">
        <v>0</v>
      </c>
      <c r="AE1409" s="339">
        <v>1690326.94</v>
      </c>
      <c r="AF1409" s="339">
        <v>0</v>
      </c>
      <c r="AG1409" s="339">
        <v>0</v>
      </c>
      <c r="AH1409" s="339">
        <v>0</v>
      </c>
      <c r="AI1409" s="339">
        <v>0</v>
      </c>
      <c r="AJ1409" s="339">
        <v>3747910.81</v>
      </c>
      <c r="AK1409" s="339">
        <v>158655.76</v>
      </c>
      <c r="AL1409" s="339">
        <v>604625.63</v>
      </c>
      <c r="AM1409" s="91">
        <v>0</v>
      </c>
      <c r="AN1409" s="339">
        <v>7406194.2300000004</v>
      </c>
      <c r="AO1409" s="339">
        <v>0</v>
      </c>
      <c r="AP1409" s="339">
        <v>15276202.220000001</v>
      </c>
      <c r="AQ1409" s="339">
        <v>4583568.24</v>
      </c>
      <c r="AR1409" s="339">
        <v>0</v>
      </c>
      <c r="AS1409" s="339">
        <v>197789271.31999999</v>
      </c>
      <c r="AT1409" s="339">
        <v>28029246.079999998</v>
      </c>
      <c r="AU1409" s="339">
        <v>0</v>
      </c>
      <c r="AV1409" s="92">
        <v>45473</v>
      </c>
      <c r="AW1409" t="s">
        <v>5</v>
      </c>
      <c r="AX1409">
        <v>2024</v>
      </c>
      <c r="AY1409" t="s">
        <v>156</v>
      </c>
    </row>
    <row r="1410" spans="1:51" x14ac:dyDescent="0.25">
      <c r="A1410" s="336">
        <v>111</v>
      </c>
      <c r="B1410" s="336" t="s">
        <v>95</v>
      </c>
      <c r="C1410" s="339">
        <v>7328104.5899999999</v>
      </c>
      <c r="D1410" s="339">
        <v>13518</v>
      </c>
      <c r="E1410" s="339">
        <v>0</v>
      </c>
      <c r="F1410" s="339">
        <v>0</v>
      </c>
      <c r="G1410" s="339">
        <v>0</v>
      </c>
      <c r="H1410" s="91">
        <v>0</v>
      </c>
      <c r="I1410" s="91">
        <v>0</v>
      </c>
      <c r="J1410" s="339">
        <v>1752.66</v>
      </c>
      <c r="K1410" s="339">
        <v>0</v>
      </c>
      <c r="L1410" s="91">
        <v>0</v>
      </c>
      <c r="M1410" s="339">
        <v>0</v>
      </c>
      <c r="N1410" s="339">
        <v>239872.62</v>
      </c>
      <c r="O1410" s="339">
        <v>239872.62</v>
      </c>
      <c r="P1410" s="339">
        <v>32312.58</v>
      </c>
      <c r="Q1410" s="91">
        <v>0</v>
      </c>
      <c r="R1410" s="91">
        <v>0</v>
      </c>
      <c r="S1410" s="91">
        <v>0</v>
      </c>
      <c r="T1410" s="339">
        <v>287455.86</v>
      </c>
      <c r="U1410" s="339">
        <v>1452521.92</v>
      </c>
      <c r="V1410" s="339">
        <v>0</v>
      </c>
      <c r="W1410" s="339">
        <v>0</v>
      </c>
      <c r="X1410" s="339">
        <v>1828.5</v>
      </c>
      <c r="Y1410" s="339">
        <v>0</v>
      </c>
      <c r="Z1410" s="339">
        <v>0</v>
      </c>
      <c r="AA1410" s="339">
        <v>0</v>
      </c>
      <c r="AB1410" s="339">
        <v>0</v>
      </c>
      <c r="AC1410" s="359">
        <v>1037205.14</v>
      </c>
      <c r="AD1410" s="339">
        <v>215631.42</v>
      </c>
      <c r="AE1410" s="339">
        <v>0</v>
      </c>
      <c r="AF1410" s="339">
        <v>0</v>
      </c>
      <c r="AG1410" s="339">
        <v>0</v>
      </c>
      <c r="AH1410" s="339">
        <v>0</v>
      </c>
      <c r="AI1410" s="339">
        <v>0</v>
      </c>
      <c r="AJ1410" s="339">
        <v>322073.26</v>
      </c>
      <c r="AK1410" s="339">
        <v>121053.5</v>
      </c>
      <c r="AL1410" s="339">
        <v>20752.3</v>
      </c>
      <c r="AM1410" s="91">
        <v>0</v>
      </c>
      <c r="AN1410" s="339">
        <v>909932.7</v>
      </c>
      <c r="AO1410" s="339">
        <v>16702.560000000001</v>
      </c>
      <c r="AP1410" s="339">
        <v>57432.56</v>
      </c>
      <c r="AQ1410" s="339">
        <v>0</v>
      </c>
      <c r="AR1410" s="339">
        <v>0</v>
      </c>
      <c r="AS1410" s="339">
        <v>3029260.24</v>
      </c>
      <c r="AT1410" s="339">
        <v>4011388.49</v>
      </c>
      <c r="AU1410" s="339">
        <v>2885514.87</v>
      </c>
      <c r="AV1410" s="92">
        <v>45473</v>
      </c>
      <c r="AW1410" t="s">
        <v>5</v>
      </c>
      <c r="AX1410">
        <v>2024</v>
      </c>
      <c r="AY1410" t="s">
        <v>182</v>
      </c>
    </row>
    <row r="1411" spans="1:51" x14ac:dyDescent="0.25">
      <c r="A1411" s="336">
        <v>83</v>
      </c>
      <c r="B1411" s="336" t="s">
        <v>96</v>
      </c>
      <c r="C1411" s="339">
        <v>432776644.87</v>
      </c>
      <c r="D1411" s="339">
        <v>1509087.94</v>
      </c>
      <c r="E1411" s="339">
        <v>0</v>
      </c>
      <c r="F1411" s="339">
        <v>0</v>
      </c>
      <c r="G1411" s="339">
        <v>108176.43</v>
      </c>
      <c r="H1411" s="91">
        <v>0</v>
      </c>
      <c r="I1411" s="91">
        <v>0</v>
      </c>
      <c r="J1411" s="339">
        <v>11575233.029999999</v>
      </c>
      <c r="K1411" s="339">
        <v>4370365.09</v>
      </c>
      <c r="L1411" s="91">
        <v>0</v>
      </c>
      <c r="M1411" s="339">
        <v>140166906.33000001</v>
      </c>
      <c r="N1411" s="339">
        <v>90190422.680000007</v>
      </c>
      <c r="O1411" s="339">
        <v>230357329.00999999</v>
      </c>
      <c r="P1411" s="339">
        <v>12846212.43</v>
      </c>
      <c r="Q1411" s="91">
        <v>0</v>
      </c>
      <c r="R1411" s="91">
        <v>0</v>
      </c>
      <c r="S1411" s="91">
        <v>0</v>
      </c>
      <c r="T1411" s="339">
        <v>260766403.93000001</v>
      </c>
      <c r="U1411" s="339">
        <v>18032550.550000001</v>
      </c>
      <c r="V1411" s="339">
        <v>651797.77</v>
      </c>
      <c r="W1411" s="339">
        <v>510537.58</v>
      </c>
      <c r="X1411" s="339">
        <v>2044611.47</v>
      </c>
      <c r="Y1411" s="339">
        <v>141555.31</v>
      </c>
      <c r="Z1411" s="339">
        <v>0</v>
      </c>
      <c r="AA1411" s="339">
        <v>320181.02</v>
      </c>
      <c r="AB1411" s="339">
        <v>0</v>
      </c>
      <c r="AC1411" s="359">
        <v>101283369.17</v>
      </c>
      <c r="AD1411" s="339">
        <v>17280298.09</v>
      </c>
      <c r="AE1411" s="339">
        <v>941349.88</v>
      </c>
      <c r="AF1411" s="339">
        <v>0</v>
      </c>
      <c r="AG1411" s="339">
        <v>0</v>
      </c>
      <c r="AH1411" s="339">
        <v>0</v>
      </c>
      <c r="AI1411" s="339">
        <v>0</v>
      </c>
      <c r="AJ1411" s="339">
        <v>640531.05000000005</v>
      </c>
      <c r="AK1411" s="339">
        <v>12108767.18</v>
      </c>
      <c r="AL1411" s="339">
        <v>2931018.74</v>
      </c>
      <c r="AM1411" s="91">
        <v>0</v>
      </c>
      <c r="AN1411" s="339">
        <v>6500314.0899999999</v>
      </c>
      <c r="AO1411" s="339">
        <v>0</v>
      </c>
      <c r="AP1411" s="339">
        <v>659827.78</v>
      </c>
      <c r="AQ1411" s="339">
        <v>0</v>
      </c>
      <c r="AR1411" s="339">
        <v>0</v>
      </c>
      <c r="AS1411" s="339">
        <v>141846781.88999999</v>
      </c>
      <c r="AT1411" s="339">
        <v>30163459.050000001</v>
      </c>
      <c r="AU1411" s="339">
        <v>7963531.2599999998</v>
      </c>
      <c r="AV1411" s="92">
        <v>45473</v>
      </c>
      <c r="AW1411" t="s">
        <v>5</v>
      </c>
      <c r="AX1411">
        <v>2024</v>
      </c>
      <c r="AY1411" t="s">
        <v>158</v>
      </c>
    </row>
    <row r="1412" spans="1:51" x14ac:dyDescent="0.25">
      <c r="A1412" s="336">
        <v>40</v>
      </c>
      <c r="B1412" s="336" t="s">
        <v>97</v>
      </c>
      <c r="C1412" s="339">
        <v>16456466.18</v>
      </c>
      <c r="D1412" s="339">
        <v>1828.1</v>
      </c>
      <c r="E1412" s="339">
        <v>0</v>
      </c>
      <c r="F1412" s="339">
        <v>0</v>
      </c>
      <c r="G1412" s="339">
        <v>65541.100000000006</v>
      </c>
      <c r="H1412" s="91">
        <v>0</v>
      </c>
      <c r="I1412" s="91">
        <v>0</v>
      </c>
      <c r="J1412" s="339">
        <v>8315.01</v>
      </c>
      <c r="K1412" s="339">
        <v>31094.46</v>
      </c>
      <c r="L1412" s="91">
        <v>0</v>
      </c>
      <c r="M1412" s="339">
        <v>3509775.73</v>
      </c>
      <c r="N1412" s="339">
        <v>26389.31</v>
      </c>
      <c r="O1412" s="339">
        <v>3536165.04</v>
      </c>
      <c r="P1412" s="339">
        <v>70351.3</v>
      </c>
      <c r="Q1412" s="91">
        <v>0</v>
      </c>
      <c r="R1412" s="91">
        <v>0</v>
      </c>
      <c r="S1412" s="91">
        <v>0</v>
      </c>
      <c r="T1412" s="339">
        <v>3713295.01</v>
      </c>
      <c r="U1412" s="339">
        <v>1052947.23</v>
      </c>
      <c r="V1412" s="339">
        <v>127740.17</v>
      </c>
      <c r="W1412" s="339">
        <v>216710.76</v>
      </c>
      <c r="X1412" s="339">
        <v>2789</v>
      </c>
      <c r="Y1412" s="339">
        <v>316831.51</v>
      </c>
      <c r="Z1412" s="339">
        <v>0</v>
      </c>
      <c r="AA1412" s="339">
        <v>12734.96</v>
      </c>
      <c r="AB1412" s="339">
        <v>0</v>
      </c>
      <c r="AC1412" s="359">
        <v>2046884.96</v>
      </c>
      <c r="AD1412" s="339">
        <v>5861990.4299999997</v>
      </c>
      <c r="AE1412" s="339">
        <v>502608.68</v>
      </c>
      <c r="AF1412" s="339">
        <v>0</v>
      </c>
      <c r="AG1412" s="339">
        <v>0</v>
      </c>
      <c r="AH1412" s="339">
        <v>0</v>
      </c>
      <c r="AI1412" s="339">
        <v>0</v>
      </c>
      <c r="AJ1412" s="339">
        <v>22021.47</v>
      </c>
      <c r="AK1412" s="339">
        <v>1045228.93</v>
      </c>
      <c r="AL1412" s="339">
        <v>45875.8</v>
      </c>
      <c r="AM1412" s="91">
        <v>0</v>
      </c>
      <c r="AN1412" s="339">
        <v>394195.94</v>
      </c>
      <c r="AO1412" s="339">
        <v>0</v>
      </c>
      <c r="AP1412" s="339">
        <v>150784.14000000001</v>
      </c>
      <c r="AQ1412" s="339">
        <v>0</v>
      </c>
      <c r="AR1412" s="339">
        <v>0</v>
      </c>
      <c r="AS1412" s="339">
        <v>10163259.17</v>
      </c>
      <c r="AT1412" s="339">
        <v>2579912</v>
      </c>
      <c r="AU1412" s="339">
        <v>943827.19</v>
      </c>
      <c r="AV1412" s="92">
        <v>45473</v>
      </c>
      <c r="AW1412" t="s">
        <v>5</v>
      </c>
      <c r="AX1412">
        <v>2024</v>
      </c>
      <c r="AY1412" t="s">
        <v>166</v>
      </c>
    </row>
    <row r="1413" spans="1:51" x14ac:dyDescent="0.25">
      <c r="A1413" s="336">
        <v>24</v>
      </c>
      <c r="B1413" s="336" t="s">
        <v>98</v>
      </c>
      <c r="C1413" s="339">
        <v>261260112.81</v>
      </c>
      <c r="D1413" s="339">
        <v>6097805.2199999997</v>
      </c>
      <c r="E1413" s="339">
        <v>0</v>
      </c>
      <c r="F1413" s="339">
        <v>0</v>
      </c>
      <c r="G1413" s="339">
        <v>12604023.550000001</v>
      </c>
      <c r="H1413" s="91">
        <v>0</v>
      </c>
      <c r="I1413" s="91">
        <v>0</v>
      </c>
      <c r="J1413" s="339">
        <v>2617630.85</v>
      </c>
      <c r="K1413" s="339">
        <v>2480465.4300000002</v>
      </c>
      <c r="L1413" s="91">
        <v>0</v>
      </c>
      <c r="M1413" s="339">
        <v>152103.71</v>
      </c>
      <c r="N1413" s="339">
        <v>145200947.65000001</v>
      </c>
      <c r="O1413" s="339">
        <v>145353051.36000001</v>
      </c>
      <c r="P1413" s="339">
        <v>869967.74</v>
      </c>
      <c r="Q1413" s="91">
        <v>0</v>
      </c>
      <c r="R1413" s="91">
        <v>0</v>
      </c>
      <c r="S1413" s="91">
        <v>0</v>
      </c>
      <c r="T1413" s="339">
        <v>170022944.15000001</v>
      </c>
      <c r="U1413" s="339">
        <v>19604425.289999999</v>
      </c>
      <c r="V1413" s="339">
        <v>248925.89</v>
      </c>
      <c r="W1413" s="339">
        <v>0</v>
      </c>
      <c r="X1413" s="339">
        <v>304499.82</v>
      </c>
      <c r="Y1413" s="339">
        <v>0</v>
      </c>
      <c r="Z1413" s="339">
        <v>0</v>
      </c>
      <c r="AA1413" s="339">
        <v>244139.64</v>
      </c>
      <c r="AB1413" s="339">
        <v>0</v>
      </c>
      <c r="AC1413" s="359">
        <v>20093797.41</v>
      </c>
      <c r="AD1413" s="339">
        <v>4445753.91</v>
      </c>
      <c r="AE1413" s="339">
        <v>1402376.18</v>
      </c>
      <c r="AF1413" s="339">
        <v>0</v>
      </c>
      <c r="AG1413" s="339">
        <v>0</v>
      </c>
      <c r="AH1413" s="339">
        <v>0</v>
      </c>
      <c r="AI1413" s="339">
        <v>0</v>
      </c>
      <c r="AJ1413" s="339">
        <v>40360350.289999999</v>
      </c>
      <c r="AK1413" s="339">
        <v>3678907.4</v>
      </c>
      <c r="AL1413" s="339">
        <v>0</v>
      </c>
      <c r="AM1413" s="91">
        <v>0</v>
      </c>
      <c r="AN1413" s="339">
        <v>489270.89</v>
      </c>
      <c r="AO1413" s="339">
        <v>0</v>
      </c>
      <c r="AP1413" s="339">
        <v>0</v>
      </c>
      <c r="AQ1413" s="339">
        <v>0</v>
      </c>
      <c r="AR1413" s="339">
        <v>0</v>
      </c>
      <c r="AS1413" s="339">
        <v>86704268.430000007</v>
      </c>
      <c r="AT1413" s="339">
        <v>4532900.2300000004</v>
      </c>
      <c r="AU1413" s="339">
        <v>364721.94</v>
      </c>
      <c r="AV1413" s="92">
        <v>45473</v>
      </c>
      <c r="AW1413" t="s">
        <v>5</v>
      </c>
      <c r="AX1413">
        <v>2024</v>
      </c>
      <c r="AY1413" t="s">
        <v>164</v>
      </c>
    </row>
    <row r="1414" spans="1:51" x14ac:dyDescent="0.25">
      <c r="A1414" s="336">
        <v>124</v>
      </c>
      <c r="B1414" s="336" t="s">
        <v>99</v>
      </c>
      <c r="C1414" s="339">
        <v>23576168.82</v>
      </c>
      <c r="D1414" s="339">
        <v>0</v>
      </c>
      <c r="E1414" s="339">
        <v>0</v>
      </c>
      <c r="F1414" s="339">
        <v>0</v>
      </c>
      <c r="G1414" s="339">
        <v>0</v>
      </c>
      <c r="H1414" s="91">
        <v>0</v>
      </c>
      <c r="I1414" s="91">
        <v>0</v>
      </c>
      <c r="J1414" s="339">
        <v>0</v>
      </c>
      <c r="K1414" s="339">
        <v>0</v>
      </c>
      <c r="L1414" s="91">
        <v>0</v>
      </c>
      <c r="M1414" s="339">
        <v>0</v>
      </c>
      <c r="N1414" s="339">
        <v>12150840</v>
      </c>
      <c r="O1414" s="339">
        <v>12150840</v>
      </c>
      <c r="P1414" s="339">
        <v>0</v>
      </c>
      <c r="Q1414" s="91">
        <v>0</v>
      </c>
      <c r="R1414" s="91">
        <v>0</v>
      </c>
      <c r="S1414" s="91">
        <v>0</v>
      </c>
      <c r="T1414" s="339">
        <v>12150840</v>
      </c>
      <c r="U1414" s="339">
        <v>20078.12</v>
      </c>
      <c r="V1414" s="339">
        <v>21333</v>
      </c>
      <c r="W1414" s="339">
        <v>1145.97</v>
      </c>
      <c r="X1414" s="339">
        <v>0</v>
      </c>
      <c r="Y1414" s="339">
        <v>14575.32</v>
      </c>
      <c r="Z1414" s="339">
        <v>0</v>
      </c>
      <c r="AA1414" s="339">
        <v>0</v>
      </c>
      <c r="AB1414" s="339">
        <v>0</v>
      </c>
      <c r="AC1414" s="359">
        <v>0</v>
      </c>
      <c r="AD1414" s="339">
        <v>0</v>
      </c>
      <c r="AE1414" s="339">
        <v>0</v>
      </c>
      <c r="AF1414" s="339">
        <v>0</v>
      </c>
      <c r="AG1414" s="339">
        <v>0</v>
      </c>
      <c r="AH1414" s="339">
        <v>0</v>
      </c>
      <c r="AI1414" s="339">
        <v>0</v>
      </c>
      <c r="AJ1414" s="339">
        <v>984376.16</v>
      </c>
      <c r="AK1414" s="339">
        <v>2251.7600000000002</v>
      </c>
      <c r="AL1414" s="339">
        <v>239840.97</v>
      </c>
      <c r="AM1414" s="91">
        <v>0</v>
      </c>
      <c r="AN1414" s="339">
        <v>324196</v>
      </c>
      <c r="AO1414" s="339">
        <v>0</v>
      </c>
      <c r="AP1414" s="339">
        <v>0</v>
      </c>
      <c r="AQ1414" s="339">
        <v>0</v>
      </c>
      <c r="AR1414" s="339">
        <v>0</v>
      </c>
      <c r="AS1414" s="339">
        <v>1041508.57</v>
      </c>
      <c r="AT1414" s="339">
        <v>10383820.25</v>
      </c>
      <c r="AU1414" s="339">
        <v>9817531.5199999996</v>
      </c>
      <c r="AV1414" s="92">
        <v>45473</v>
      </c>
      <c r="AW1414" t="s">
        <v>5</v>
      </c>
      <c r="AX1414">
        <v>2024</v>
      </c>
      <c r="AY1414" t="s">
        <v>289</v>
      </c>
    </row>
    <row r="1415" spans="1:51" x14ac:dyDescent="0.25">
      <c r="A1415" s="336">
        <v>70</v>
      </c>
      <c r="B1415" s="336" t="s">
        <v>100</v>
      </c>
      <c r="C1415" s="339">
        <v>5955632.3600000003</v>
      </c>
      <c r="D1415" s="339">
        <v>0</v>
      </c>
      <c r="E1415" s="339">
        <v>0</v>
      </c>
      <c r="F1415" s="339">
        <v>0</v>
      </c>
      <c r="G1415" s="339">
        <v>0</v>
      </c>
      <c r="H1415" s="91">
        <v>0</v>
      </c>
      <c r="I1415" s="91">
        <v>0</v>
      </c>
      <c r="J1415" s="339">
        <v>0</v>
      </c>
      <c r="K1415" s="339">
        <v>0</v>
      </c>
      <c r="L1415" s="91">
        <v>0</v>
      </c>
      <c r="M1415" s="339">
        <v>0</v>
      </c>
      <c r="N1415" s="339">
        <v>0</v>
      </c>
      <c r="O1415" s="339">
        <v>0</v>
      </c>
      <c r="P1415" s="339">
        <v>5955632.3600000003</v>
      </c>
      <c r="Q1415" s="91">
        <v>0</v>
      </c>
      <c r="R1415" s="91">
        <v>0</v>
      </c>
      <c r="S1415" s="91">
        <v>0</v>
      </c>
      <c r="T1415" s="339">
        <v>5955632.3600000003</v>
      </c>
      <c r="U1415" s="339">
        <v>0</v>
      </c>
      <c r="V1415" s="339">
        <v>0</v>
      </c>
      <c r="W1415" s="339">
        <v>0</v>
      </c>
      <c r="X1415" s="339">
        <v>0</v>
      </c>
      <c r="Y1415" s="339">
        <v>0</v>
      </c>
      <c r="Z1415" s="339">
        <v>0</v>
      </c>
      <c r="AA1415" s="339">
        <v>0</v>
      </c>
      <c r="AB1415" s="339">
        <v>0</v>
      </c>
      <c r="AC1415" s="359">
        <v>0</v>
      </c>
      <c r="AD1415" s="339">
        <v>0</v>
      </c>
      <c r="AE1415" s="339">
        <v>0</v>
      </c>
      <c r="AF1415" s="339">
        <v>0</v>
      </c>
      <c r="AG1415" s="339">
        <v>0</v>
      </c>
      <c r="AH1415" s="339">
        <v>0</v>
      </c>
      <c r="AI1415" s="339">
        <v>0</v>
      </c>
      <c r="AJ1415" s="339">
        <v>0</v>
      </c>
      <c r="AK1415" s="339">
        <v>0</v>
      </c>
      <c r="AL1415" s="339">
        <v>0</v>
      </c>
      <c r="AM1415" s="91">
        <v>0</v>
      </c>
      <c r="AN1415" s="339">
        <v>0</v>
      </c>
      <c r="AO1415" s="339">
        <v>0</v>
      </c>
      <c r="AP1415" s="339">
        <v>0</v>
      </c>
      <c r="AQ1415" s="339">
        <v>0</v>
      </c>
      <c r="AR1415" s="339">
        <v>0</v>
      </c>
      <c r="AS1415" s="339">
        <v>0</v>
      </c>
      <c r="AT1415" s="339">
        <v>0</v>
      </c>
      <c r="AU1415" s="339">
        <v>0</v>
      </c>
      <c r="AV1415" s="92">
        <v>45473</v>
      </c>
      <c r="AW1415" t="s">
        <v>5</v>
      </c>
      <c r="AX1415">
        <v>2024</v>
      </c>
      <c r="AY1415" t="s">
        <v>181</v>
      </c>
    </row>
    <row r="1416" spans="1:51" x14ac:dyDescent="0.25">
      <c r="A1416" s="336">
        <v>119</v>
      </c>
      <c r="B1416" s="336" t="s">
        <v>101</v>
      </c>
      <c r="C1416" s="339">
        <v>348219.69</v>
      </c>
      <c r="D1416" s="339">
        <v>0</v>
      </c>
      <c r="E1416" s="339">
        <v>0</v>
      </c>
      <c r="F1416" s="339">
        <v>0</v>
      </c>
      <c r="G1416" s="339">
        <v>0</v>
      </c>
      <c r="H1416" s="91">
        <v>0</v>
      </c>
      <c r="I1416" s="91">
        <v>0</v>
      </c>
      <c r="J1416" s="339">
        <v>18373.009999999998</v>
      </c>
      <c r="K1416" s="339">
        <v>0</v>
      </c>
      <c r="L1416" s="91">
        <v>0</v>
      </c>
      <c r="M1416" s="339">
        <v>0</v>
      </c>
      <c r="N1416" s="339">
        <v>0</v>
      </c>
      <c r="O1416" s="339">
        <v>0</v>
      </c>
      <c r="P1416" s="339">
        <v>0</v>
      </c>
      <c r="Q1416" s="91">
        <v>0</v>
      </c>
      <c r="R1416" s="91">
        <v>0</v>
      </c>
      <c r="S1416" s="91">
        <v>0</v>
      </c>
      <c r="T1416" s="339">
        <v>18373.009999999998</v>
      </c>
      <c r="U1416" s="339">
        <v>0</v>
      </c>
      <c r="V1416" s="339">
        <v>0</v>
      </c>
      <c r="W1416" s="339">
        <v>0</v>
      </c>
      <c r="X1416" s="339">
        <v>0</v>
      </c>
      <c r="Y1416" s="339">
        <v>0</v>
      </c>
      <c r="Z1416" s="339">
        <v>0</v>
      </c>
      <c r="AA1416" s="339">
        <v>0</v>
      </c>
      <c r="AB1416" s="339">
        <v>0</v>
      </c>
      <c r="AC1416" s="359">
        <v>239130.54</v>
      </c>
      <c r="AD1416" s="339">
        <v>0</v>
      </c>
      <c r="AE1416" s="339">
        <v>0</v>
      </c>
      <c r="AF1416" s="339">
        <v>0</v>
      </c>
      <c r="AG1416" s="339">
        <v>0</v>
      </c>
      <c r="AH1416" s="339">
        <v>0</v>
      </c>
      <c r="AI1416" s="339">
        <v>0</v>
      </c>
      <c r="AJ1416" s="339">
        <v>0</v>
      </c>
      <c r="AK1416" s="339">
        <v>90716.14</v>
      </c>
      <c r="AL1416" s="339">
        <v>0</v>
      </c>
      <c r="AM1416" s="91">
        <v>0</v>
      </c>
      <c r="AN1416" s="339">
        <v>0</v>
      </c>
      <c r="AO1416" s="339">
        <v>0</v>
      </c>
      <c r="AP1416" s="339">
        <v>0</v>
      </c>
      <c r="AQ1416" s="339">
        <v>0</v>
      </c>
      <c r="AR1416" s="339">
        <v>0</v>
      </c>
      <c r="AS1416" s="339">
        <v>239130.54</v>
      </c>
      <c r="AT1416" s="339">
        <v>90716.14</v>
      </c>
      <c r="AU1416" s="339">
        <v>0</v>
      </c>
      <c r="AV1416" s="92">
        <v>45473</v>
      </c>
      <c r="AW1416" t="s">
        <v>5</v>
      </c>
      <c r="AX1416">
        <v>2024</v>
      </c>
      <c r="AY1416" t="s">
        <v>189</v>
      </c>
    </row>
    <row r="1417" spans="1:51" x14ac:dyDescent="0.25">
      <c r="A1417" s="336">
        <v>108</v>
      </c>
      <c r="B1417" s="336" t="s">
        <v>102</v>
      </c>
      <c r="C1417" s="339">
        <v>3388972.89</v>
      </c>
      <c r="D1417" s="339">
        <v>3662</v>
      </c>
      <c r="E1417" s="339">
        <v>0</v>
      </c>
      <c r="F1417" s="339">
        <v>0</v>
      </c>
      <c r="G1417" s="339">
        <v>41987.97</v>
      </c>
      <c r="H1417" s="91">
        <v>0</v>
      </c>
      <c r="I1417" s="91">
        <v>0</v>
      </c>
      <c r="J1417" s="339">
        <v>540</v>
      </c>
      <c r="K1417" s="339">
        <v>24481.64</v>
      </c>
      <c r="L1417" s="91">
        <v>0</v>
      </c>
      <c r="M1417" s="339">
        <v>1158842.3700000001</v>
      </c>
      <c r="N1417" s="339">
        <v>11340.48</v>
      </c>
      <c r="O1417" s="339">
        <v>1170182.8500000001</v>
      </c>
      <c r="P1417" s="339">
        <v>26169.599999999999</v>
      </c>
      <c r="Q1417" s="91">
        <v>0</v>
      </c>
      <c r="R1417" s="91">
        <v>0</v>
      </c>
      <c r="S1417" s="91">
        <v>0</v>
      </c>
      <c r="T1417" s="339">
        <v>1267024.06</v>
      </c>
      <c r="U1417" s="339">
        <v>11495.74</v>
      </c>
      <c r="V1417" s="339">
        <v>0</v>
      </c>
      <c r="W1417" s="339">
        <v>0</v>
      </c>
      <c r="X1417" s="339">
        <v>291938.40000000002</v>
      </c>
      <c r="Y1417" s="339">
        <v>0</v>
      </c>
      <c r="Z1417" s="339">
        <v>0</v>
      </c>
      <c r="AA1417" s="339">
        <v>81474.27</v>
      </c>
      <c r="AB1417" s="339">
        <v>0</v>
      </c>
      <c r="AC1417" s="359">
        <v>578735.77</v>
      </c>
      <c r="AD1417" s="339">
        <v>395555.43</v>
      </c>
      <c r="AE1417" s="339">
        <v>567898.75</v>
      </c>
      <c r="AF1417" s="339">
        <v>0</v>
      </c>
      <c r="AG1417" s="339">
        <v>0</v>
      </c>
      <c r="AH1417" s="339">
        <v>0</v>
      </c>
      <c r="AI1417" s="339">
        <v>0</v>
      </c>
      <c r="AJ1417" s="339">
        <v>12201.66</v>
      </c>
      <c r="AK1417" s="339">
        <v>0</v>
      </c>
      <c r="AL1417" s="339">
        <v>6587.72</v>
      </c>
      <c r="AM1417" s="91">
        <v>0</v>
      </c>
      <c r="AN1417" s="339">
        <v>90741.09</v>
      </c>
      <c r="AO1417" s="339">
        <v>0</v>
      </c>
      <c r="AP1417" s="339">
        <v>0</v>
      </c>
      <c r="AQ1417" s="339">
        <v>0</v>
      </c>
      <c r="AR1417" s="339">
        <v>0</v>
      </c>
      <c r="AS1417" s="339">
        <v>1939300.02</v>
      </c>
      <c r="AT1417" s="339">
        <v>182648.81</v>
      </c>
      <c r="AU1417" s="339">
        <v>85320</v>
      </c>
      <c r="AV1417" s="92">
        <v>45473</v>
      </c>
      <c r="AW1417" t="s">
        <v>5</v>
      </c>
      <c r="AX1417">
        <v>2024</v>
      </c>
      <c r="AY1417" t="s">
        <v>183</v>
      </c>
    </row>
    <row r="1418" spans="1:51" x14ac:dyDescent="0.25">
      <c r="A1418" s="336">
        <v>93</v>
      </c>
      <c r="B1418" s="336" t="s">
        <v>103</v>
      </c>
      <c r="C1418" s="339">
        <v>42636557.960000001</v>
      </c>
      <c r="D1418" s="339">
        <v>0</v>
      </c>
      <c r="E1418" s="339">
        <v>0</v>
      </c>
      <c r="F1418" s="339">
        <v>0</v>
      </c>
      <c r="G1418" s="339">
        <v>49738.05</v>
      </c>
      <c r="H1418" s="91">
        <v>0</v>
      </c>
      <c r="I1418" s="91">
        <v>0</v>
      </c>
      <c r="J1418" s="339">
        <v>7248.5</v>
      </c>
      <c r="K1418" s="339">
        <v>52845.49</v>
      </c>
      <c r="L1418" s="91">
        <v>0</v>
      </c>
      <c r="M1418" s="339">
        <v>5</v>
      </c>
      <c r="N1418" s="339">
        <v>0</v>
      </c>
      <c r="O1418" s="339">
        <v>5</v>
      </c>
      <c r="P1418" s="339">
        <v>128688.45</v>
      </c>
      <c r="Q1418" s="91">
        <v>0</v>
      </c>
      <c r="R1418" s="91">
        <v>0</v>
      </c>
      <c r="S1418" s="91">
        <v>0</v>
      </c>
      <c r="T1418" s="339">
        <v>238525.49</v>
      </c>
      <c r="U1418" s="339">
        <v>43835.53</v>
      </c>
      <c r="V1418" s="339">
        <v>32525.279999999999</v>
      </c>
      <c r="W1418" s="339">
        <v>0</v>
      </c>
      <c r="X1418" s="339">
        <v>5488.5</v>
      </c>
      <c r="Y1418" s="339">
        <v>1920685.98</v>
      </c>
      <c r="Z1418" s="339">
        <v>0</v>
      </c>
      <c r="AA1418" s="339">
        <v>639905.5</v>
      </c>
      <c r="AB1418" s="339">
        <v>0</v>
      </c>
      <c r="AC1418" s="359">
        <v>0</v>
      </c>
      <c r="AD1418" s="339">
        <v>2679642.0499999998</v>
      </c>
      <c r="AE1418" s="339">
        <v>438139.28</v>
      </c>
      <c r="AF1418" s="339">
        <v>0</v>
      </c>
      <c r="AG1418" s="339">
        <v>0</v>
      </c>
      <c r="AH1418" s="339">
        <v>0</v>
      </c>
      <c r="AI1418" s="339">
        <v>0</v>
      </c>
      <c r="AJ1418" s="339">
        <v>0</v>
      </c>
      <c r="AK1418" s="339">
        <v>355688.76</v>
      </c>
      <c r="AL1418" s="339">
        <v>1354674.19</v>
      </c>
      <c r="AM1418" s="91">
        <v>0</v>
      </c>
      <c r="AN1418" s="339">
        <v>4290567.07</v>
      </c>
      <c r="AO1418" s="339">
        <v>0</v>
      </c>
      <c r="AP1418" s="339">
        <v>12775</v>
      </c>
      <c r="AQ1418" s="339">
        <v>0</v>
      </c>
      <c r="AR1418" s="339">
        <v>0</v>
      </c>
      <c r="AS1418" s="339">
        <v>5760222.1200000001</v>
      </c>
      <c r="AT1418" s="339">
        <v>36637810.350000001</v>
      </c>
      <c r="AU1418" s="339">
        <v>30624105.329999998</v>
      </c>
      <c r="AV1418" s="92">
        <v>45473</v>
      </c>
      <c r="AW1418" t="s">
        <v>5</v>
      </c>
      <c r="AX1418">
        <v>2024</v>
      </c>
      <c r="AY1418" t="s">
        <v>175</v>
      </c>
    </row>
    <row r="1419" spans="1:51" x14ac:dyDescent="0.25">
      <c r="A1419" s="93">
        <v>107</v>
      </c>
      <c r="B1419" s="94" t="s">
        <v>60</v>
      </c>
      <c r="C1419" s="95">
        <v>396440819.81999993</v>
      </c>
      <c r="D1419" s="95">
        <v>24122.920000000002</v>
      </c>
      <c r="E1419" s="95">
        <v>0</v>
      </c>
      <c r="F1419" s="95">
        <v>0</v>
      </c>
      <c r="G1419" s="95">
        <v>331618.87</v>
      </c>
      <c r="H1419" s="91">
        <v>0</v>
      </c>
      <c r="I1419" s="91">
        <v>0</v>
      </c>
      <c r="J1419" s="95">
        <v>1454387.39</v>
      </c>
      <c r="K1419" s="95">
        <v>960801.14999999991</v>
      </c>
      <c r="L1419" s="91">
        <v>0</v>
      </c>
      <c r="M1419" s="95">
        <v>11709248.840000002</v>
      </c>
      <c r="N1419" s="95">
        <v>266354302.01999998</v>
      </c>
      <c r="O1419" s="95">
        <v>278063550.85999995</v>
      </c>
      <c r="P1419" s="95">
        <v>1579441.68</v>
      </c>
      <c r="Q1419" s="91">
        <v>0</v>
      </c>
      <c r="R1419" s="91">
        <v>0</v>
      </c>
      <c r="S1419" s="91">
        <v>0</v>
      </c>
      <c r="T1419" s="95">
        <v>282413922.86999995</v>
      </c>
      <c r="U1419" s="95">
        <v>505285.48</v>
      </c>
      <c r="V1419" s="95">
        <v>245475.41</v>
      </c>
      <c r="W1419" s="95">
        <v>1300</v>
      </c>
      <c r="X1419" s="95">
        <v>1435049.37</v>
      </c>
      <c r="Y1419" s="95">
        <v>3953091.79</v>
      </c>
      <c r="Z1419" s="95">
        <v>0</v>
      </c>
      <c r="AA1419" s="95">
        <v>2259588.85</v>
      </c>
      <c r="AB1419" s="95">
        <v>0</v>
      </c>
      <c r="AC1419" s="327">
        <v>11793231.02</v>
      </c>
      <c r="AD1419" s="95">
        <v>2129477.16</v>
      </c>
      <c r="AE1419" s="95">
        <v>101267.27</v>
      </c>
      <c r="AF1419" s="95">
        <v>0</v>
      </c>
      <c r="AG1419" s="95">
        <v>0</v>
      </c>
      <c r="AH1419" s="95">
        <v>0</v>
      </c>
      <c r="AI1419" s="95">
        <v>0</v>
      </c>
      <c r="AJ1419" s="95">
        <v>42543292.25</v>
      </c>
      <c r="AK1419" s="95">
        <v>4077395.78</v>
      </c>
      <c r="AL1419" s="95">
        <v>2493364.4900000002</v>
      </c>
      <c r="AM1419" s="91">
        <v>0</v>
      </c>
      <c r="AN1419" s="95">
        <v>7426373.8600000003</v>
      </c>
      <c r="AO1419" s="95">
        <v>0</v>
      </c>
      <c r="AP1419" s="95">
        <v>0</v>
      </c>
      <c r="AQ1419" s="95">
        <v>0</v>
      </c>
      <c r="AR1419" s="95">
        <v>0</v>
      </c>
      <c r="AS1419" s="95">
        <v>64967058.600000001</v>
      </c>
      <c r="AT1419" s="95">
        <v>49059838.350000009</v>
      </c>
      <c r="AU1419" s="95">
        <v>35062704.220000006</v>
      </c>
      <c r="AV1419" s="92">
        <v>45504</v>
      </c>
      <c r="AW1419" t="s">
        <v>6</v>
      </c>
      <c r="AX1419">
        <v>2024</v>
      </c>
      <c r="AY1419" t="s">
        <v>160</v>
      </c>
    </row>
    <row r="1420" spans="1:51" x14ac:dyDescent="0.25">
      <c r="A1420" s="93">
        <v>66</v>
      </c>
      <c r="B1420" s="94" t="s">
        <v>61</v>
      </c>
      <c r="C1420" s="95">
        <v>18203970.859999999</v>
      </c>
      <c r="D1420" s="95">
        <v>0</v>
      </c>
      <c r="E1420" s="95">
        <v>0</v>
      </c>
      <c r="F1420" s="95">
        <v>0</v>
      </c>
      <c r="G1420" s="95">
        <v>0</v>
      </c>
      <c r="H1420" s="91">
        <v>0</v>
      </c>
      <c r="I1420" s="91">
        <v>0</v>
      </c>
      <c r="J1420" s="95">
        <v>0</v>
      </c>
      <c r="K1420" s="95">
        <v>1669304.37</v>
      </c>
      <c r="L1420" s="91">
        <v>0</v>
      </c>
      <c r="M1420" s="95">
        <v>0</v>
      </c>
      <c r="N1420" s="95">
        <v>0</v>
      </c>
      <c r="O1420" s="95">
        <v>0</v>
      </c>
      <c r="P1420" s="95">
        <v>0</v>
      </c>
      <c r="Q1420" s="91">
        <v>0</v>
      </c>
      <c r="R1420" s="91">
        <v>0</v>
      </c>
      <c r="S1420" s="91">
        <v>0</v>
      </c>
      <c r="T1420" s="95">
        <v>1669304.37</v>
      </c>
      <c r="U1420" s="95">
        <v>400140.23</v>
      </c>
      <c r="V1420" s="95">
        <v>7875866.4000000004</v>
      </c>
      <c r="W1420" s="95">
        <v>0</v>
      </c>
      <c r="X1420" s="95">
        <v>6041616.5499999998</v>
      </c>
      <c r="Y1420" s="95">
        <v>0</v>
      </c>
      <c r="Z1420" s="95">
        <v>0</v>
      </c>
      <c r="AA1420" s="95">
        <v>0</v>
      </c>
      <c r="AB1420" s="95">
        <v>0</v>
      </c>
      <c r="AC1420" s="327">
        <v>0</v>
      </c>
      <c r="AD1420" s="95">
        <v>0</v>
      </c>
      <c r="AE1420" s="95">
        <v>0</v>
      </c>
      <c r="AF1420" s="95">
        <v>0</v>
      </c>
      <c r="AG1420" s="95">
        <v>0</v>
      </c>
      <c r="AH1420" s="95">
        <v>0</v>
      </c>
      <c r="AI1420" s="95">
        <v>0</v>
      </c>
      <c r="AJ1420" s="95">
        <v>0</v>
      </c>
      <c r="AK1420" s="95">
        <v>0</v>
      </c>
      <c r="AL1420" s="95">
        <v>0</v>
      </c>
      <c r="AM1420" s="91">
        <v>0</v>
      </c>
      <c r="AN1420" s="95">
        <v>1023879.34</v>
      </c>
      <c r="AO1420" s="95">
        <v>1193163.97</v>
      </c>
      <c r="AP1420" s="95">
        <v>0</v>
      </c>
      <c r="AQ1420" s="95">
        <v>0</v>
      </c>
      <c r="AR1420" s="95">
        <v>0</v>
      </c>
      <c r="AS1420" s="95">
        <v>14317623.18</v>
      </c>
      <c r="AT1420" s="95">
        <v>2217043.31</v>
      </c>
      <c r="AU1420" s="95">
        <v>0</v>
      </c>
      <c r="AV1420" s="92">
        <v>45504</v>
      </c>
      <c r="AW1420" t="s">
        <v>6</v>
      </c>
      <c r="AX1420">
        <v>2024</v>
      </c>
      <c r="AY1420" t="s">
        <v>178</v>
      </c>
    </row>
    <row r="1421" spans="1:51" x14ac:dyDescent="0.25">
      <c r="A1421" s="93">
        <v>44</v>
      </c>
      <c r="B1421" s="94" t="s">
        <v>62</v>
      </c>
      <c r="C1421" s="95">
        <v>67997467.650000006</v>
      </c>
      <c r="D1421" s="95">
        <v>21274.880000000001</v>
      </c>
      <c r="E1421" s="95">
        <v>0</v>
      </c>
      <c r="F1421" s="95">
        <v>0</v>
      </c>
      <c r="G1421" s="95">
        <v>748413.29</v>
      </c>
      <c r="H1421" s="91">
        <v>0</v>
      </c>
      <c r="I1421" s="91">
        <v>0</v>
      </c>
      <c r="J1421" s="95">
        <v>212752.82</v>
      </c>
      <c r="K1421" s="95">
        <v>3965239.5100000002</v>
      </c>
      <c r="L1421" s="91">
        <v>0</v>
      </c>
      <c r="M1421" s="95">
        <v>4050059.52</v>
      </c>
      <c r="N1421" s="95">
        <v>35125398.469999999</v>
      </c>
      <c r="O1421" s="95">
        <v>39175457.990000002</v>
      </c>
      <c r="P1421" s="95">
        <v>1519171.48</v>
      </c>
      <c r="Q1421" s="91">
        <v>0</v>
      </c>
      <c r="R1421" s="91">
        <v>0</v>
      </c>
      <c r="S1421" s="91">
        <v>0</v>
      </c>
      <c r="T1421" s="95">
        <v>45642309.969999999</v>
      </c>
      <c r="U1421" s="95">
        <v>717545.08</v>
      </c>
      <c r="V1421" s="95">
        <v>474859.58</v>
      </c>
      <c r="W1421" s="95">
        <v>198503.9</v>
      </c>
      <c r="X1421" s="95">
        <v>0</v>
      </c>
      <c r="Y1421" s="95">
        <v>2391206.09</v>
      </c>
      <c r="Z1421" s="95">
        <v>0</v>
      </c>
      <c r="AA1421" s="95">
        <v>1601.72</v>
      </c>
      <c r="AB1421" s="95">
        <v>0</v>
      </c>
      <c r="AC1421" s="327">
        <v>1429762.44</v>
      </c>
      <c r="AD1421" s="95">
        <v>1471863.4</v>
      </c>
      <c r="AE1421" s="95">
        <v>15977.78</v>
      </c>
      <c r="AF1421" s="95">
        <v>0</v>
      </c>
      <c r="AG1421" s="95">
        <v>0</v>
      </c>
      <c r="AH1421" s="95">
        <v>0</v>
      </c>
      <c r="AI1421" s="95">
        <v>0</v>
      </c>
      <c r="AJ1421" s="95">
        <v>53139.02</v>
      </c>
      <c r="AK1421" s="95">
        <v>4865544.09</v>
      </c>
      <c r="AL1421" s="95">
        <v>871561.37</v>
      </c>
      <c r="AM1421" s="91">
        <v>0</v>
      </c>
      <c r="AN1421" s="95">
        <v>1356570.1</v>
      </c>
      <c r="AO1421" s="95">
        <v>0</v>
      </c>
      <c r="AP1421" s="95">
        <v>216295</v>
      </c>
      <c r="AQ1421" s="95">
        <v>0</v>
      </c>
      <c r="AR1421" s="95">
        <v>0</v>
      </c>
      <c r="AS1421" s="95">
        <v>6754459.0099999988</v>
      </c>
      <c r="AT1421" s="95">
        <v>15600698.670000002</v>
      </c>
      <c r="AU1421" s="95">
        <v>8290728.1100000003</v>
      </c>
      <c r="AV1421" s="92">
        <v>45504</v>
      </c>
      <c r="AW1421" t="s">
        <v>6</v>
      </c>
      <c r="AX1421">
        <v>2024</v>
      </c>
      <c r="AY1421" t="s">
        <v>167</v>
      </c>
    </row>
    <row r="1422" spans="1:51" x14ac:dyDescent="0.25">
      <c r="A1422" s="93">
        <v>113</v>
      </c>
      <c r="B1422" s="94" t="s">
        <v>63</v>
      </c>
      <c r="C1422" s="95">
        <v>40923921.270000003</v>
      </c>
      <c r="D1422" s="95">
        <v>0</v>
      </c>
      <c r="E1422" s="95">
        <v>0</v>
      </c>
      <c r="F1422" s="95">
        <v>0</v>
      </c>
      <c r="G1422" s="95">
        <v>251478.56000000003</v>
      </c>
      <c r="H1422" s="91">
        <v>0</v>
      </c>
      <c r="I1422" s="91">
        <v>0</v>
      </c>
      <c r="J1422" s="95">
        <v>183554.27</v>
      </c>
      <c r="K1422" s="95">
        <v>106861.19</v>
      </c>
      <c r="L1422" s="91">
        <v>0</v>
      </c>
      <c r="M1422" s="95">
        <v>10623829.779999999</v>
      </c>
      <c r="N1422" s="95">
        <v>21488438.190000001</v>
      </c>
      <c r="O1422" s="95">
        <v>32112267.969999999</v>
      </c>
      <c r="P1422" s="95">
        <v>424018.45999999996</v>
      </c>
      <c r="Q1422" s="91">
        <v>0</v>
      </c>
      <c r="R1422" s="91">
        <v>0</v>
      </c>
      <c r="S1422" s="91">
        <v>0</v>
      </c>
      <c r="T1422" s="95">
        <v>33078180.450000003</v>
      </c>
      <c r="U1422" s="95">
        <v>29973.85</v>
      </c>
      <c r="V1422" s="95">
        <v>14784.5</v>
      </c>
      <c r="W1422" s="95">
        <v>0</v>
      </c>
      <c r="X1422" s="95">
        <v>396445.34</v>
      </c>
      <c r="Y1422" s="95">
        <v>0</v>
      </c>
      <c r="Z1422" s="95">
        <v>0</v>
      </c>
      <c r="AA1422" s="95">
        <v>1372744.4</v>
      </c>
      <c r="AB1422" s="95">
        <v>0</v>
      </c>
      <c r="AC1422" s="327">
        <v>2044566.05</v>
      </c>
      <c r="AD1422" s="95">
        <v>5038.08</v>
      </c>
      <c r="AE1422" s="95">
        <v>7972.3</v>
      </c>
      <c r="AF1422" s="95">
        <v>0</v>
      </c>
      <c r="AG1422" s="95">
        <v>0</v>
      </c>
      <c r="AH1422" s="95">
        <v>0</v>
      </c>
      <c r="AI1422" s="95">
        <v>0</v>
      </c>
      <c r="AJ1422" s="95">
        <v>8024</v>
      </c>
      <c r="AK1422" s="95">
        <v>1942483.01</v>
      </c>
      <c r="AL1422" s="95">
        <v>64752.46</v>
      </c>
      <c r="AM1422" s="91">
        <v>0</v>
      </c>
      <c r="AN1422" s="95">
        <v>429555.32</v>
      </c>
      <c r="AO1422" s="95">
        <v>0</v>
      </c>
      <c r="AP1422" s="95">
        <v>39457.910000000003</v>
      </c>
      <c r="AQ1422" s="95">
        <v>0</v>
      </c>
      <c r="AR1422" s="95">
        <v>0</v>
      </c>
      <c r="AS1422" s="95">
        <v>3879548.5199999996</v>
      </c>
      <c r="AT1422" s="95">
        <v>3966192.3000000003</v>
      </c>
      <c r="AU1422" s="95">
        <v>1489943.6</v>
      </c>
      <c r="AV1422" s="92">
        <v>45504</v>
      </c>
      <c r="AW1422" t="s">
        <v>6</v>
      </c>
      <c r="AX1422">
        <v>2024</v>
      </c>
      <c r="AY1422" t="s">
        <v>171</v>
      </c>
    </row>
    <row r="1423" spans="1:51" x14ac:dyDescent="0.25">
      <c r="A1423" s="93">
        <v>98</v>
      </c>
      <c r="B1423" s="94" t="s">
        <v>64</v>
      </c>
      <c r="C1423" s="95">
        <v>154391696.98000002</v>
      </c>
      <c r="D1423" s="95">
        <v>132576.83000000002</v>
      </c>
      <c r="E1423" s="95">
        <v>0</v>
      </c>
      <c r="F1423" s="95">
        <v>0</v>
      </c>
      <c r="G1423" s="95">
        <v>286517.69</v>
      </c>
      <c r="H1423" s="91">
        <v>0</v>
      </c>
      <c r="I1423" s="91">
        <v>0</v>
      </c>
      <c r="J1423" s="95">
        <v>2196123.71</v>
      </c>
      <c r="K1423" s="95">
        <v>382279.75</v>
      </c>
      <c r="L1423" s="91">
        <v>0</v>
      </c>
      <c r="M1423" s="95">
        <v>25449697.849999998</v>
      </c>
      <c r="N1423" s="95">
        <v>6293159.5499999998</v>
      </c>
      <c r="O1423" s="95">
        <v>31742857.399999999</v>
      </c>
      <c r="P1423" s="95">
        <v>608676.93999999994</v>
      </c>
      <c r="Q1423" s="91">
        <v>0</v>
      </c>
      <c r="R1423" s="91">
        <v>0</v>
      </c>
      <c r="S1423" s="91">
        <v>0</v>
      </c>
      <c r="T1423" s="95">
        <v>35349032.319999993</v>
      </c>
      <c r="U1423" s="95">
        <v>96348.97</v>
      </c>
      <c r="V1423" s="95">
        <v>61691.199999999997</v>
      </c>
      <c r="W1423" s="95">
        <v>0</v>
      </c>
      <c r="X1423" s="95">
        <v>40075397.039999999</v>
      </c>
      <c r="Y1423" s="95">
        <v>95166.8</v>
      </c>
      <c r="Z1423" s="95">
        <v>0</v>
      </c>
      <c r="AA1423" s="95">
        <v>795064.36</v>
      </c>
      <c r="AB1423" s="95">
        <v>0</v>
      </c>
      <c r="AC1423" s="327">
        <v>7298235.5900000008</v>
      </c>
      <c r="AD1423" s="95">
        <v>161743.01999999999</v>
      </c>
      <c r="AE1423" s="95">
        <v>532801.42000000004</v>
      </c>
      <c r="AF1423" s="95">
        <v>0</v>
      </c>
      <c r="AG1423" s="95">
        <v>0</v>
      </c>
      <c r="AH1423" s="95">
        <v>0</v>
      </c>
      <c r="AI1423" s="95">
        <v>0</v>
      </c>
      <c r="AJ1423" s="95">
        <v>18848466.34</v>
      </c>
      <c r="AK1423" s="95">
        <v>1642068.3099999998</v>
      </c>
      <c r="AL1423" s="95">
        <v>1573007.19</v>
      </c>
      <c r="AM1423" s="91">
        <v>0</v>
      </c>
      <c r="AN1423" s="95">
        <v>5908756.4500000002</v>
      </c>
      <c r="AO1423" s="95">
        <v>-2341.12</v>
      </c>
      <c r="AP1423" s="95">
        <v>239162.53</v>
      </c>
      <c r="AQ1423" s="95">
        <v>0</v>
      </c>
      <c r="AR1423" s="95">
        <v>0</v>
      </c>
      <c r="AS1423" s="95">
        <v>67964914.74000001</v>
      </c>
      <c r="AT1423" s="95">
        <v>51077749.920000002</v>
      </c>
      <c r="AU1423" s="95">
        <v>41717096.560000002</v>
      </c>
      <c r="AV1423" s="92">
        <v>45504</v>
      </c>
      <c r="AW1423" t="s">
        <v>6</v>
      </c>
      <c r="AX1423">
        <v>2024</v>
      </c>
      <c r="AY1423" t="s">
        <v>165</v>
      </c>
    </row>
    <row r="1424" spans="1:51" x14ac:dyDescent="0.25">
      <c r="A1424" s="93">
        <v>1</v>
      </c>
      <c r="B1424" s="94" t="s">
        <v>65</v>
      </c>
      <c r="C1424" s="95">
        <v>21996278.789999999</v>
      </c>
      <c r="D1424" s="95">
        <v>0</v>
      </c>
      <c r="E1424" s="95">
        <v>0</v>
      </c>
      <c r="F1424" s="95">
        <v>0</v>
      </c>
      <c r="G1424" s="95">
        <v>-5.81</v>
      </c>
      <c r="H1424" s="91">
        <v>0</v>
      </c>
      <c r="I1424" s="91">
        <v>0</v>
      </c>
      <c r="J1424" s="95">
        <v>4292.38</v>
      </c>
      <c r="K1424" s="95">
        <v>-4.25</v>
      </c>
      <c r="L1424" s="91">
        <v>0</v>
      </c>
      <c r="M1424" s="95">
        <v>281746.03000000003</v>
      </c>
      <c r="N1424" s="95">
        <v>168576.89</v>
      </c>
      <c r="O1424" s="95">
        <v>450322.92000000004</v>
      </c>
      <c r="P1424" s="95">
        <v>5424.58</v>
      </c>
      <c r="Q1424" s="91">
        <v>0</v>
      </c>
      <c r="R1424" s="91">
        <v>0</v>
      </c>
      <c r="S1424" s="91">
        <v>0</v>
      </c>
      <c r="T1424" s="95">
        <v>460029.82000000007</v>
      </c>
      <c r="U1424" s="95">
        <v>1502466.43</v>
      </c>
      <c r="V1424" s="95">
        <v>3324.86</v>
      </c>
      <c r="W1424" s="95">
        <v>0</v>
      </c>
      <c r="X1424" s="95">
        <v>0</v>
      </c>
      <c r="Y1424" s="95">
        <v>15321.6</v>
      </c>
      <c r="Z1424" s="95">
        <v>0</v>
      </c>
      <c r="AA1424" s="95">
        <v>13046.4</v>
      </c>
      <c r="AB1424" s="95">
        <v>0</v>
      </c>
      <c r="AC1424" s="327">
        <v>355211.7</v>
      </c>
      <c r="AD1424" s="95">
        <v>9860390.0999999996</v>
      </c>
      <c r="AE1424" s="95">
        <v>52467.6</v>
      </c>
      <c r="AF1424" s="95">
        <v>0</v>
      </c>
      <c r="AG1424" s="95">
        <v>0</v>
      </c>
      <c r="AH1424" s="95">
        <v>0</v>
      </c>
      <c r="AI1424" s="95">
        <v>0</v>
      </c>
      <c r="AJ1424" s="95">
        <v>18140</v>
      </c>
      <c r="AK1424" s="95">
        <v>216655.62</v>
      </c>
      <c r="AL1424" s="95">
        <v>274677</v>
      </c>
      <c r="AM1424" s="91">
        <v>0</v>
      </c>
      <c r="AN1424" s="95">
        <v>1049972.1200000001</v>
      </c>
      <c r="AO1424" s="95">
        <v>0</v>
      </c>
      <c r="AP1424" s="95">
        <v>11344.5</v>
      </c>
      <c r="AQ1424" s="95">
        <v>0</v>
      </c>
      <c r="AR1424" s="95">
        <v>0</v>
      </c>
      <c r="AS1424" s="95">
        <v>11820368.689999999</v>
      </c>
      <c r="AT1424" s="95">
        <v>9715880.2800000012</v>
      </c>
      <c r="AU1424" s="95">
        <v>8163231.04</v>
      </c>
      <c r="AV1424" s="92">
        <v>45504</v>
      </c>
      <c r="AW1424" t="s">
        <v>6</v>
      </c>
      <c r="AX1424">
        <v>2024</v>
      </c>
      <c r="AY1424" t="s">
        <v>177</v>
      </c>
    </row>
    <row r="1425" spans="1:51" x14ac:dyDescent="0.25">
      <c r="A1425" s="93">
        <v>109</v>
      </c>
      <c r="B1425" s="94" t="s">
        <v>66</v>
      </c>
      <c r="C1425" s="95">
        <v>558359985.62000012</v>
      </c>
      <c r="D1425" s="95">
        <v>24025679.219999999</v>
      </c>
      <c r="E1425" s="95">
        <v>0</v>
      </c>
      <c r="F1425" s="95">
        <v>0</v>
      </c>
      <c r="G1425" s="95">
        <v>0</v>
      </c>
      <c r="H1425" s="91">
        <v>0</v>
      </c>
      <c r="I1425" s="91">
        <v>0</v>
      </c>
      <c r="J1425" s="95">
        <v>9100782.0899999999</v>
      </c>
      <c r="K1425" s="95">
        <v>5594572.7000000002</v>
      </c>
      <c r="L1425" s="91">
        <v>0</v>
      </c>
      <c r="M1425" s="95">
        <v>250088.3</v>
      </c>
      <c r="N1425" s="95">
        <v>313283987.64000005</v>
      </c>
      <c r="O1425" s="95">
        <v>313534075.94000006</v>
      </c>
      <c r="P1425" s="95">
        <v>30647944.48</v>
      </c>
      <c r="Q1425" s="91">
        <v>0</v>
      </c>
      <c r="R1425" s="91">
        <v>0</v>
      </c>
      <c r="S1425" s="91">
        <v>0</v>
      </c>
      <c r="T1425" s="95">
        <v>382903054.43000007</v>
      </c>
      <c r="U1425" s="95">
        <v>13948763.92</v>
      </c>
      <c r="V1425" s="95">
        <v>3039394.2199999997</v>
      </c>
      <c r="W1425" s="95">
        <v>0</v>
      </c>
      <c r="X1425" s="95">
        <v>5050326.09</v>
      </c>
      <c r="Y1425" s="95">
        <v>692408.8</v>
      </c>
      <c r="Z1425" s="95">
        <v>0</v>
      </c>
      <c r="AA1425" s="95">
        <v>59143721.159999996</v>
      </c>
      <c r="AB1425" s="95">
        <v>9007.6299999999992</v>
      </c>
      <c r="AC1425" s="327">
        <v>54540787.68</v>
      </c>
      <c r="AD1425" s="95">
        <v>0</v>
      </c>
      <c r="AE1425" s="95">
        <v>145675.01</v>
      </c>
      <c r="AF1425" s="95">
        <v>0</v>
      </c>
      <c r="AG1425" s="95">
        <v>0</v>
      </c>
      <c r="AH1425" s="95">
        <v>0</v>
      </c>
      <c r="AI1425" s="95">
        <v>0</v>
      </c>
      <c r="AJ1425" s="95">
        <v>30906751.309999999</v>
      </c>
      <c r="AK1425" s="95">
        <v>3748408.93</v>
      </c>
      <c r="AL1425" s="95">
        <v>1556191.16</v>
      </c>
      <c r="AM1425" s="91">
        <v>0</v>
      </c>
      <c r="AN1425" s="95">
        <v>2440459.36</v>
      </c>
      <c r="AO1425" s="95">
        <v>126904.82</v>
      </c>
      <c r="AP1425" s="95">
        <v>2500</v>
      </c>
      <c r="AQ1425" s="95">
        <v>0</v>
      </c>
      <c r="AR1425" s="95">
        <v>0</v>
      </c>
      <c r="AS1425" s="95">
        <v>167476835.81999999</v>
      </c>
      <c r="AT1425" s="95">
        <v>7980095.3699999992</v>
      </c>
      <c r="AU1425" s="95">
        <v>105631.1</v>
      </c>
      <c r="AV1425" s="92">
        <v>45504</v>
      </c>
      <c r="AW1425" t="s">
        <v>6</v>
      </c>
      <c r="AX1425">
        <v>2024</v>
      </c>
      <c r="AY1425" t="s">
        <v>157</v>
      </c>
    </row>
    <row r="1426" spans="1:51" x14ac:dyDescent="0.25">
      <c r="A1426" s="93">
        <v>25</v>
      </c>
      <c r="B1426" s="94" t="s">
        <v>67</v>
      </c>
      <c r="C1426" s="95">
        <v>52773953.580000006</v>
      </c>
      <c r="D1426" s="95">
        <v>19986413.059999999</v>
      </c>
      <c r="E1426" s="95">
        <v>0</v>
      </c>
      <c r="F1426" s="95">
        <v>0</v>
      </c>
      <c r="G1426" s="95">
        <v>0</v>
      </c>
      <c r="H1426" s="91">
        <v>0</v>
      </c>
      <c r="I1426" s="91">
        <v>0</v>
      </c>
      <c r="J1426" s="95">
        <v>0</v>
      </c>
      <c r="K1426" s="95">
        <v>0</v>
      </c>
      <c r="L1426" s="91">
        <v>0</v>
      </c>
      <c r="M1426" s="95">
        <v>0</v>
      </c>
      <c r="N1426" s="95">
        <v>0</v>
      </c>
      <c r="O1426" s="95">
        <v>0</v>
      </c>
      <c r="P1426" s="95">
        <v>32754203.25</v>
      </c>
      <c r="Q1426" s="91">
        <v>0</v>
      </c>
      <c r="R1426" s="91">
        <v>0</v>
      </c>
      <c r="S1426" s="91">
        <v>0</v>
      </c>
      <c r="T1426" s="95">
        <v>52740616.310000002</v>
      </c>
      <c r="U1426" s="95">
        <v>0</v>
      </c>
      <c r="V1426" s="95">
        <v>0</v>
      </c>
      <c r="W1426" s="95">
        <v>0</v>
      </c>
      <c r="X1426" s="95">
        <v>0</v>
      </c>
      <c r="Y1426" s="95">
        <v>0</v>
      </c>
      <c r="Z1426" s="95">
        <v>0</v>
      </c>
      <c r="AA1426" s="95">
        <v>0</v>
      </c>
      <c r="AB1426" s="95">
        <v>0</v>
      </c>
      <c r="AC1426" s="327">
        <v>33337.269999999997</v>
      </c>
      <c r="AD1426" s="95">
        <v>0</v>
      </c>
      <c r="AE1426" s="95">
        <v>0</v>
      </c>
      <c r="AF1426" s="95">
        <v>0</v>
      </c>
      <c r="AG1426" s="95">
        <v>0</v>
      </c>
      <c r="AH1426" s="95">
        <v>0</v>
      </c>
      <c r="AI1426" s="95">
        <v>0</v>
      </c>
      <c r="AJ1426" s="95">
        <v>0</v>
      </c>
      <c r="AK1426" s="95">
        <v>0</v>
      </c>
      <c r="AL1426" s="95">
        <v>0</v>
      </c>
      <c r="AM1426" s="91">
        <v>0</v>
      </c>
      <c r="AN1426" s="95">
        <v>0</v>
      </c>
      <c r="AO1426" s="95">
        <v>0</v>
      </c>
      <c r="AP1426" s="95">
        <v>0</v>
      </c>
      <c r="AQ1426" s="95">
        <v>0</v>
      </c>
      <c r="AR1426" s="95">
        <v>0</v>
      </c>
      <c r="AS1426" s="95">
        <v>33337.269999999997</v>
      </c>
      <c r="AT1426" s="95">
        <v>0</v>
      </c>
      <c r="AU1426" s="95">
        <v>0</v>
      </c>
      <c r="AV1426" s="92">
        <v>45504</v>
      </c>
      <c r="AW1426" t="s">
        <v>6</v>
      </c>
      <c r="AX1426">
        <v>2024</v>
      </c>
      <c r="AY1426" t="s">
        <v>174</v>
      </c>
    </row>
    <row r="1427" spans="1:51" x14ac:dyDescent="0.25">
      <c r="A1427" s="93">
        <v>121</v>
      </c>
      <c r="B1427" s="94" t="s">
        <v>68</v>
      </c>
      <c r="C1427" s="95">
        <v>5477707.1399999997</v>
      </c>
      <c r="D1427" s="95">
        <v>0</v>
      </c>
      <c r="E1427" s="95">
        <v>0</v>
      </c>
      <c r="F1427" s="95">
        <v>0</v>
      </c>
      <c r="G1427" s="95">
        <v>0</v>
      </c>
      <c r="H1427" s="91">
        <v>0</v>
      </c>
      <c r="I1427" s="91">
        <v>0</v>
      </c>
      <c r="J1427" s="95">
        <v>0</v>
      </c>
      <c r="K1427" s="95">
        <v>0</v>
      </c>
      <c r="L1427" s="91">
        <v>0</v>
      </c>
      <c r="M1427" s="95">
        <v>0</v>
      </c>
      <c r="N1427" s="95">
        <v>0</v>
      </c>
      <c r="O1427" s="95">
        <v>0</v>
      </c>
      <c r="P1427" s="95">
        <v>0</v>
      </c>
      <c r="Q1427" s="91">
        <v>0</v>
      </c>
      <c r="R1427" s="91">
        <v>0</v>
      </c>
      <c r="S1427" s="91">
        <v>0</v>
      </c>
      <c r="T1427" s="95">
        <v>0</v>
      </c>
      <c r="U1427" s="95">
        <v>1106222.96</v>
      </c>
      <c r="V1427" s="95">
        <v>0</v>
      </c>
      <c r="W1427" s="95">
        <v>0</v>
      </c>
      <c r="X1427" s="95">
        <v>0</v>
      </c>
      <c r="Y1427" s="95">
        <v>0</v>
      </c>
      <c r="Z1427" s="95">
        <v>0</v>
      </c>
      <c r="AA1427" s="95">
        <v>0</v>
      </c>
      <c r="AB1427" s="95">
        <v>0</v>
      </c>
      <c r="AC1427" s="327">
        <v>0</v>
      </c>
      <c r="AD1427" s="95">
        <v>0</v>
      </c>
      <c r="AE1427" s="95">
        <v>0</v>
      </c>
      <c r="AF1427" s="95">
        <v>0</v>
      </c>
      <c r="AG1427" s="95">
        <v>0</v>
      </c>
      <c r="AH1427" s="95">
        <v>0</v>
      </c>
      <c r="AI1427" s="95">
        <v>0</v>
      </c>
      <c r="AJ1427" s="95">
        <v>3336097.83</v>
      </c>
      <c r="AK1427" s="95">
        <v>0</v>
      </c>
      <c r="AL1427" s="95">
        <v>0</v>
      </c>
      <c r="AM1427" s="91">
        <v>0</v>
      </c>
      <c r="AN1427" s="95">
        <v>78181.11</v>
      </c>
      <c r="AO1427" s="95">
        <v>0</v>
      </c>
      <c r="AP1427" s="95">
        <v>1620</v>
      </c>
      <c r="AQ1427" s="95">
        <v>0</v>
      </c>
      <c r="AR1427" s="95">
        <v>0</v>
      </c>
      <c r="AS1427" s="95">
        <v>4442320.79</v>
      </c>
      <c r="AT1427" s="95">
        <v>1035386.35</v>
      </c>
      <c r="AU1427" s="95">
        <v>955585.24</v>
      </c>
      <c r="AV1427" s="92">
        <v>45504</v>
      </c>
      <c r="AW1427" t="s">
        <v>6</v>
      </c>
      <c r="AX1427">
        <v>2024</v>
      </c>
      <c r="AY1427" t="s">
        <v>188</v>
      </c>
    </row>
    <row r="1428" spans="1:51" x14ac:dyDescent="0.25">
      <c r="A1428" s="93">
        <v>122</v>
      </c>
      <c r="B1428" s="94" t="s">
        <v>69</v>
      </c>
      <c r="C1428" s="95">
        <v>33539147.530000001</v>
      </c>
      <c r="D1428" s="95">
        <v>0</v>
      </c>
      <c r="E1428" s="95">
        <v>0</v>
      </c>
      <c r="F1428" s="95">
        <v>0</v>
      </c>
      <c r="G1428" s="95">
        <v>0</v>
      </c>
      <c r="H1428" s="91">
        <v>0</v>
      </c>
      <c r="I1428" s="91">
        <v>0</v>
      </c>
      <c r="J1428" s="95">
        <v>0</v>
      </c>
      <c r="K1428" s="95">
        <v>0</v>
      </c>
      <c r="L1428" s="91">
        <v>0</v>
      </c>
      <c r="M1428" s="95">
        <v>3054277.3200000003</v>
      </c>
      <c r="N1428" s="95">
        <v>966692.71</v>
      </c>
      <c r="O1428" s="95">
        <v>4020970.0300000003</v>
      </c>
      <c r="P1428" s="95">
        <v>7606935.5200000005</v>
      </c>
      <c r="Q1428" s="91">
        <v>0</v>
      </c>
      <c r="R1428" s="91">
        <v>0</v>
      </c>
      <c r="S1428" s="91">
        <v>0</v>
      </c>
      <c r="T1428" s="95">
        <v>11627905.550000001</v>
      </c>
      <c r="U1428" s="95">
        <v>0</v>
      </c>
      <c r="V1428" s="95">
        <v>0</v>
      </c>
      <c r="W1428" s="95">
        <v>0</v>
      </c>
      <c r="X1428" s="95">
        <v>2576057.2200000002</v>
      </c>
      <c r="Y1428" s="95">
        <v>0</v>
      </c>
      <c r="Z1428" s="95">
        <v>0</v>
      </c>
      <c r="AA1428" s="95">
        <v>5053589.2300000004</v>
      </c>
      <c r="AB1428" s="95">
        <v>0</v>
      </c>
      <c r="AC1428" s="327">
        <v>10476331.9</v>
      </c>
      <c r="AD1428" s="95">
        <v>0</v>
      </c>
      <c r="AE1428" s="95">
        <v>0</v>
      </c>
      <c r="AF1428" s="95">
        <v>0</v>
      </c>
      <c r="AG1428" s="95">
        <v>0</v>
      </c>
      <c r="AH1428" s="95">
        <v>0</v>
      </c>
      <c r="AI1428" s="95">
        <v>0</v>
      </c>
      <c r="AJ1428" s="95">
        <v>3095575.14</v>
      </c>
      <c r="AK1428" s="95">
        <v>540455.85</v>
      </c>
      <c r="AL1428" s="95">
        <v>0</v>
      </c>
      <c r="AM1428" s="91">
        <v>0</v>
      </c>
      <c r="AN1428" s="95">
        <v>110516.44</v>
      </c>
      <c r="AO1428" s="95">
        <v>0</v>
      </c>
      <c r="AP1428" s="95">
        <v>0</v>
      </c>
      <c r="AQ1428" s="95">
        <v>0</v>
      </c>
      <c r="AR1428" s="95">
        <v>0</v>
      </c>
      <c r="AS1428" s="95">
        <v>21201553.490000002</v>
      </c>
      <c r="AT1428" s="95">
        <v>709688.49</v>
      </c>
      <c r="AU1428" s="95">
        <v>58716.2</v>
      </c>
      <c r="AV1428" s="92">
        <v>45504</v>
      </c>
      <c r="AW1428" t="s">
        <v>6</v>
      </c>
      <c r="AX1428">
        <v>2024</v>
      </c>
      <c r="AY1428" t="s">
        <v>267</v>
      </c>
    </row>
    <row r="1429" spans="1:51" x14ac:dyDescent="0.25">
      <c r="A1429" s="93">
        <v>13</v>
      </c>
      <c r="B1429" s="94" t="s">
        <v>70</v>
      </c>
      <c r="C1429" s="95">
        <v>4139135344.79</v>
      </c>
      <c r="D1429" s="95">
        <v>442586.8</v>
      </c>
      <c r="E1429" s="95">
        <v>0</v>
      </c>
      <c r="F1429" s="95">
        <v>0</v>
      </c>
      <c r="G1429" s="95">
        <v>4281805.4800000004</v>
      </c>
      <c r="H1429" s="91">
        <v>0</v>
      </c>
      <c r="I1429" s="91">
        <v>0</v>
      </c>
      <c r="J1429" s="95">
        <v>103590905.59999999</v>
      </c>
      <c r="K1429" s="95">
        <v>52137634.879999995</v>
      </c>
      <c r="L1429" s="91">
        <v>0</v>
      </c>
      <c r="M1429" s="95">
        <v>2347290623.9000001</v>
      </c>
      <c r="N1429" s="95">
        <v>1008317925.79</v>
      </c>
      <c r="O1429" s="95">
        <v>3355608549.6900001</v>
      </c>
      <c r="P1429" s="95">
        <v>0</v>
      </c>
      <c r="Q1429" s="91">
        <v>0</v>
      </c>
      <c r="R1429" s="91">
        <v>0</v>
      </c>
      <c r="S1429" s="91">
        <v>0</v>
      </c>
      <c r="T1429" s="95">
        <v>3516061482.4499998</v>
      </c>
      <c r="U1429" s="95">
        <v>11903568.5</v>
      </c>
      <c r="V1429" s="95">
        <v>0</v>
      </c>
      <c r="W1429" s="95">
        <v>68658.740000000005</v>
      </c>
      <c r="X1429" s="95">
        <v>5943271.6399999997</v>
      </c>
      <c r="Y1429" s="95">
        <v>712064.24</v>
      </c>
      <c r="Z1429" s="95">
        <v>0</v>
      </c>
      <c r="AA1429" s="95">
        <v>121928593.43000001</v>
      </c>
      <c r="AB1429" s="95">
        <v>0</v>
      </c>
      <c r="AC1429" s="327">
        <v>342317798.14000005</v>
      </c>
      <c r="AD1429" s="95">
        <v>1076198.72</v>
      </c>
      <c r="AE1429" s="95">
        <v>4469385.0999999996</v>
      </c>
      <c r="AF1429" s="95">
        <v>0</v>
      </c>
      <c r="AG1429" s="95">
        <v>0</v>
      </c>
      <c r="AH1429" s="95">
        <v>0</v>
      </c>
      <c r="AI1429" s="95">
        <v>0</v>
      </c>
      <c r="AJ1429" s="95">
        <v>2492882.7200000002</v>
      </c>
      <c r="AK1429" s="95">
        <v>49412413</v>
      </c>
      <c r="AL1429" s="95">
        <v>60815863.710000001</v>
      </c>
      <c r="AM1429" s="91">
        <v>0</v>
      </c>
      <c r="AN1429" s="95">
        <v>20914704.830000002</v>
      </c>
      <c r="AO1429" s="95">
        <v>0</v>
      </c>
      <c r="AP1429" s="95">
        <v>14516</v>
      </c>
      <c r="AQ1429" s="95">
        <v>0</v>
      </c>
      <c r="AR1429" s="95">
        <v>0</v>
      </c>
      <c r="AS1429" s="95">
        <v>490912421.23000014</v>
      </c>
      <c r="AT1429" s="95">
        <v>132161440.65000001</v>
      </c>
      <c r="AU1429" s="95">
        <v>1003943.11</v>
      </c>
      <c r="AV1429" s="92">
        <v>45504</v>
      </c>
      <c r="AW1429" t="s">
        <v>6</v>
      </c>
      <c r="AX1429">
        <v>2024</v>
      </c>
      <c r="AY1429" t="s">
        <v>149</v>
      </c>
    </row>
    <row r="1430" spans="1:51" x14ac:dyDescent="0.25">
      <c r="A1430" s="93">
        <v>110</v>
      </c>
      <c r="B1430" s="94" t="s">
        <v>71</v>
      </c>
      <c r="C1430" s="95">
        <v>40948852.219999999</v>
      </c>
      <c r="D1430" s="95">
        <v>0</v>
      </c>
      <c r="E1430" s="95">
        <v>0</v>
      </c>
      <c r="F1430" s="95">
        <v>0</v>
      </c>
      <c r="G1430" s="95">
        <v>34238.47</v>
      </c>
      <c r="H1430" s="91">
        <v>0</v>
      </c>
      <c r="I1430" s="91">
        <v>0</v>
      </c>
      <c r="J1430" s="95">
        <v>49623.43</v>
      </c>
      <c r="K1430" s="95">
        <v>30657.01</v>
      </c>
      <c r="L1430" s="91">
        <v>0</v>
      </c>
      <c r="M1430" s="95">
        <v>251527.15</v>
      </c>
      <c r="N1430" s="95">
        <v>4081311.43</v>
      </c>
      <c r="O1430" s="95">
        <v>4332838.58</v>
      </c>
      <c r="P1430" s="95">
        <v>138937.54999999999</v>
      </c>
      <c r="Q1430" s="91">
        <v>0</v>
      </c>
      <c r="R1430" s="91">
        <v>0</v>
      </c>
      <c r="S1430" s="91">
        <v>0</v>
      </c>
      <c r="T1430" s="95">
        <v>4586295.04</v>
      </c>
      <c r="U1430" s="95">
        <v>21802.95</v>
      </c>
      <c r="V1430" s="95">
        <v>0</v>
      </c>
      <c r="W1430" s="95">
        <v>0</v>
      </c>
      <c r="X1430" s="95">
        <v>0</v>
      </c>
      <c r="Y1430" s="95">
        <v>1500</v>
      </c>
      <c r="Z1430" s="95">
        <v>0</v>
      </c>
      <c r="AA1430" s="95">
        <v>0</v>
      </c>
      <c r="AB1430" s="95">
        <v>0</v>
      </c>
      <c r="AC1430" s="327">
        <v>0</v>
      </c>
      <c r="AD1430" s="95">
        <v>1045935.16</v>
      </c>
      <c r="AE1430" s="95">
        <v>0</v>
      </c>
      <c r="AF1430" s="95">
        <v>0</v>
      </c>
      <c r="AG1430" s="95">
        <v>0</v>
      </c>
      <c r="AH1430" s="95">
        <v>0</v>
      </c>
      <c r="AI1430" s="95">
        <v>0</v>
      </c>
      <c r="AJ1430" s="95">
        <v>0</v>
      </c>
      <c r="AK1430" s="95">
        <v>226077.96</v>
      </c>
      <c r="AL1430" s="95">
        <v>832679.6</v>
      </c>
      <c r="AM1430" s="91">
        <v>0</v>
      </c>
      <c r="AN1430" s="95">
        <v>3521057.94</v>
      </c>
      <c r="AO1430" s="95">
        <v>248371.01</v>
      </c>
      <c r="AP1430" s="95">
        <v>17150</v>
      </c>
      <c r="AQ1430" s="95">
        <v>0</v>
      </c>
      <c r="AR1430" s="95">
        <v>0</v>
      </c>
      <c r="AS1430" s="95">
        <v>1069238.1100000001</v>
      </c>
      <c r="AT1430" s="95">
        <v>35293319.07</v>
      </c>
      <c r="AU1430" s="95">
        <v>30447982.559999999</v>
      </c>
      <c r="AV1430" s="92">
        <v>45504</v>
      </c>
      <c r="AW1430" t="s">
        <v>6</v>
      </c>
      <c r="AX1430">
        <v>2024</v>
      </c>
      <c r="AY1430" t="s">
        <v>173</v>
      </c>
    </row>
    <row r="1431" spans="1:51" x14ac:dyDescent="0.25">
      <c r="A1431" s="93">
        <v>52</v>
      </c>
      <c r="B1431" s="94" t="s">
        <v>72</v>
      </c>
      <c r="C1431" s="95">
        <v>57450517.519999996</v>
      </c>
      <c r="D1431" s="95">
        <v>0</v>
      </c>
      <c r="E1431" s="95">
        <v>0</v>
      </c>
      <c r="F1431" s="95">
        <v>0</v>
      </c>
      <c r="G1431" s="95">
        <v>480283.93</v>
      </c>
      <c r="H1431" s="91">
        <v>0</v>
      </c>
      <c r="I1431" s="91">
        <v>0</v>
      </c>
      <c r="J1431" s="95">
        <v>0</v>
      </c>
      <c r="K1431" s="95">
        <v>881330.44</v>
      </c>
      <c r="L1431" s="91">
        <v>0</v>
      </c>
      <c r="M1431" s="95">
        <v>0</v>
      </c>
      <c r="N1431" s="95">
        <v>0</v>
      </c>
      <c r="O1431" s="95">
        <v>0</v>
      </c>
      <c r="P1431" s="95">
        <v>1184.8599999999999</v>
      </c>
      <c r="Q1431" s="91">
        <v>0</v>
      </c>
      <c r="R1431" s="91">
        <v>0</v>
      </c>
      <c r="S1431" s="91">
        <v>0</v>
      </c>
      <c r="T1431" s="95">
        <v>1362799.23</v>
      </c>
      <c r="U1431" s="95">
        <v>829155.23</v>
      </c>
      <c r="V1431" s="95">
        <v>126614.94</v>
      </c>
      <c r="W1431" s="95">
        <v>11054.78</v>
      </c>
      <c r="X1431" s="95">
        <v>8639925.9199999999</v>
      </c>
      <c r="Y1431" s="95">
        <v>3102928.01</v>
      </c>
      <c r="Z1431" s="95">
        <v>0</v>
      </c>
      <c r="AA1431" s="95">
        <v>0</v>
      </c>
      <c r="AB1431" s="95">
        <v>0</v>
      </c>
      <c r="AC1431" s="327">
        <v>12836932.210000001</v>
      </c>
      <c r="AD1431" s="95">
        <v>3026330.68</v>
      </c>
      <c r="AE1431" s="95">
        <v>161867.72</v>
      </c>
      <c r="AF1431" s="95">
        <v>0</v>
      </c>
      <c r="AG1431" s="95">
        <v>0</v>
      </c>
      <c r="AH1431" s="95">
        <v>0</v>
      </c>
      <c r="AI1431" s="95">
        <v>0</v>
      </c>
      <c r="AJ1431" s="95">
        <v>11284867.16</v>
      </c>
      <c r="AK1431" s="95">
        <v>6354323.79</v>
      </c>
      <c r="AL1431" s="95">
        <v>864541.7</v>
      </c>
      <c r="AM1431" s="91">
        <v>0</v>
      </c>
      <c r="AN1431" s="95">
        <v>6004237.46</v>
      </c>
      <c r="AO1431" s="95">
        <v>0</v>
      </c>
      <c r="AP1431" s="95">
        <v>1460779.04</v>
      </c>
      <c r="AQ1431" s="95">
        <v>0</v>
      </c>
      <c r="AR1431" s="95">
        <v>0</v>
      </c>
      <c r="AS1431" s="95">
        <v>40019676.649999999</v>
      </c>
      <c r="AT1431" s="95">
        <v>16068041.640000001</v>
      </c>
      <c r="AU1431" s="95">
        <v>1384159.65</v>
      </c>
      <c r="AV1431" s="92">
        <v>45504</v>
      </c>
      <c r="AW1431" t="s">
        <v>6</v>
      </c>
      <c r="AX1431">
        <v>2024</v>
      </c>
      <c r="AY1431" t="s">
        <v>170</v>
      </c>
    </row>
    <row r="1432" spans="1:51" x14ac:dyDescent="0.25">
      <c r="A1432" s="93">
        <v>96</v>
      </c>
      <c r="B1432" s="94" t="s">
        <v>73</v>
      </c>
      <c r="C1432" s="95">
        <v>1373180552.3600001</v>
      </c>
      <c r="D1432" s="95">
        <v>234027.97</v>
      </c>
      <c r="E1432" s="95">
        <v>0</v>
      </c>
      <c r="F1432" s="95">
        <v>0</v>
      </c>
      <c r="G1432" s="95">
        <v>503963.54</v>
      </c>
      <c r="H1432" s="91">
        <v>0</v>
      </c>
      <c r="I1432" s="91">
        <v>0</v>
      </c>
      <c r="J1432" s="95">
        <v>4044004.51</v>
      </c>
      <c r="K1432" s="95">
        <v>1702104.56</v>
      </c>
      <c r="L1432" s="91">
        <v>0</v>
      </c>
      <c r="M1432" s="95">
        <v>268584191.31999999</v>
      </c>
      <c r="N1432" s="95">
        <v>860771392.42999995</v>
      </c>
      <c r="O1432" s="95">
        <v>1129355583.75</v>
      </c>
      <c r="P1432" s="95">
        <v>3370665.38</v>
      </c>
      <c r="Q1432" s="91">
        <v>0</v>
      </c>
      <c r="R1432" s="91">
        <v>0</v>
      </c>
      <c r="S1432" s="91">
        <v>0</v>
      </c>
      <c r="T1432" s="95">
        <v>1139210349.71</v>
      </c>
      <c r="U1432" s="95">
        <v>10531505.98</v>
      </c>
      <c r="V1432" s="95">
        <v>1698214.73</v>
      </c>
      <c r="W1432" s="95">
        <v>1042081.98</v>
      </c>
      <c r="X1432" s="95">
        <v>332358.53000000003</v>
      </c>
      <c r="Y1432" s="95">
        <v>15052636.560000001</v>
      </c>
      <c r="Z1432" s="95">
        <v>0</v>
      </c>
      <c r="AA1432" s="95">
        <v>76451.050000000017</v>
      </c>
      <c r="AB1432" s="95">
        <v>0</v>
      </c>
      <c r="AC1432" s="327">
        <v>30039020.830000002</v>
      </c>
      <c r="AD1432" s="95">
        <v>73559968.920000002</v>
      </c>
      <c r="AE1432" s="95">
        <v>3019688.87</v>
      </c>
      <c r="AF1432" s="95">
        <v>0</v>
      </c>
      <c r="AG1432" s="95">
        <v>0</v>
      </c>
      <c r="AH1432" s="95">
        <v>0</v>
      </c>
      <c r="AI1432" s="95">
        <v>0</v>
      </c>
      <c r="AJ1432" s="95">
        <v>3643097.82</v>
      </c>
      <c r="AK1432" s="95">
        <v>4082128.5900000003</v>
      </c>
      <c r="AL1432" s="95">
        <v>7169427.9199999999</v>
      </c>
      <c r="AM1432" s="91">
        <v>0</v>
      </c>
      <c r="AN1432" s="95">
        <v>19774266.890000001</v>
      </c>
      <c r="AO1432" s="95">
        <v>-4210.7</v>
      </c>
      <c r="AP1432" s="95">
        <v>474651.03</v>
      </c>
      <c r="AQ1432" s="95">
        <v>0</v>
      </c>
      <c r="AR1432" s="95">
        <v>0</v>
      </c>
      <c r="AS1432" s="95">
        <v>138995025.27000001</v>
      </c>
      <c r="AT1432" s="95">
        <v>94975177.379999995</v>
      </c>
      <c r="AU1432" s="95">
        <v>63478913.649999999</v>
      </c>
      <c r="AV1432" s="92">
        <v>45504</v>
      </c>
      <c r="AW1432" t="s">
        <v>6</v>
      </c>
      <c r="AX1432">
        <v>2024</v>
      </c>
      <c r="AY1432" t="s">
        <v>153</v>
      </c>
    </row>
    <row r="1433" spans="1:51" x14ac:dyDescent="0.25">
      <c r="A1433" s="93">
        <v>103</v>
      </c>
      <c r="B1433" s="94" t="s">
        <v>74</v>
      </c>
      <c r="C1433" s="95">
        <v>4268471.2300000004</v>
      </c>
      <c r="D1433" s="95">
        <v>0</v>
      </c>
      <c r="E1433" s="95">
        <v>0</v>
      </c>
      <c r="F1433" s="95">
        <v>0</v>
      </c>
      <c r="G1433" s="95">
        <v>0</v>
      </c>
      <c r="H1433" s="91">
        <v>0</v>
      </c>
      <c r="I1433" s="91">
        <v>0</v>
      </c>
      <c r="J1433" s="95">
        <v>0</v>
      </c>
      <c r="K1433" s="95">
        <v>0</v>
      </c>
      <c r="L1433" s="91">
        <v>0</v>
      </c>
      <c r="M1433" s="95">
        <v>103536.14</v>
      </c>
      <c r="N1433" s="95">
        <v>0</v>
      </c>
      <c r="O1433" s="95">
        <v>103536.14</v>
      </c>
      <c r="P1433" s="95">
        <v>0</v>
      </c>
      <c r="Q1433" s="91">
        <v>0</v>
      </c>
      <c r="R1433" s="91">
        <v>0</v>
      </c>
      <c r="S1433" s="91">
        <v>0</v>
      </c>
      <c r="T1433" s="95">
        <v>103536.14</v>
      </c>
      <c r="U1433" s="95">
        <v>72933.95</v>
      </c>
      <c r="V1433" s="95">
        <v>0</v>
      </c>
      <c r="W1433" s="95">
        <v>0</v>
      </c>
      <c r="X1433" s="95">
        <v>0</v>
      </c>
      <c r="Y1433" s="95">
        <v>0</v>
      </c>
      <c r="Z1433" s="95">
        <v>0</v>
      </c>
      <c r="AA1433" s="95">
        <v>0</v>
      </c>
      <c r="AB1433" s="95">
        <v>0</v>
      </c>
      <c r="AC1433" s="327">
        <v>4520.2</v>
      </c>
      <c r="AD1433" s="95">
        <v>1382018.54</v>
      </c>
      <c r="AE1433" s="95">
        <v>0</v>
      </c>
      <c r="AF1433" s="95">
        <v>0</v>
      </c>
      <c r="AG1433" s="95">
        <v>0</v>
      </c>
      <c r="AH1433" s="95">
        <v>0</v>
      </c>
      <c r="AI1433" s="95">
        <v>0</v>
      </c>
      <c r="AJ1433" s="95">
        <v>0</v>
      </c>
      <c r="AK1433" s="95">
        <v>1946.1</v>
      </c>
      <c r="AL1433" s="95">
        <v>13776.72</v>
      </c>
      <c r="AM1433" s="91">
        <v>0</v>
      </c>
      <c r="AN1433" s="95">
        <v>141753.94</v>
      </c>
      <c r="AO1433" s="95">
        <v>0</v>
      </c>
      <c r="AP1433" s="95">
        <v>32309.200000000001</v>
      </c>
      <c r="AQ1433" s="95">
        <v>0</v>
      </c>
      <c r="AR1433" s="95">
        <v>0</v>
      </c>
      <c r="AS1433" s="95">
        <v>1459472.69</v>
      </c>
      <c r="AT1433" s="95">
        <v>2705462.4000000004</v>
      </c>
      <c r="AU1433" s="95">
        <v>2515676.44</v>
      </c>
      <c r="AV1433" s="92">
        <v>45504</v>
      </c>
      <c r="AW1433" t="s">
        <v>6</v>
      </c>
      <c r="AX1433">
        <v>2024</v>
      </c>
      <c r="AY1433" t="s">
        <v>184</v>
      </c>
    </row>
    <row r="1434" spans="1:51" x14ac:dyDescent="0.25">
      <c r="A1434" s="93">
        <v>23</v>
      </c>
      <c r="B1434" s="94" t="s">
        <v>75</v>
      </c>
      <c r="C1434" s="95">
        <v>584194508.05999994</v>
      </c>
      <c r="D1434" s="95">
        <v>1394652</v>
      </c>
      <c r="E1434" s="95">
        <v>0</v>
      </c>
      <c r="F1434" s="95">
        <v>0</v>
      </c>
      <c r="G1434" s="95">
        <v>756281.17</v>
      </c>
      <c r="H1434" s="91">
        <v>0</v>
      </c>
      <c r="I1434" s="91">
        <v>0</v>
      </c>
      <c r="J1434" s="95">
        <v>9229450.9199999999</v>
      </c>
      <c r="K1434" s="95">
        <v>10478009.51</v>
      </c>
      <c r="L1434" s="91">
        <v>0</v>
      </c>
      <c r="M1434" s="95">
        <v>79800836.299999997</v>
      </c>
      <c r="N1434" s="95">
        <v>134373142.62</v>
      </c>
      <c r="O1434" s="95">
        <v>214173978.92000002</v>
      </c>
      <c r="P1434" s="95">
        <v>0</v>
      </c>
      <c r="Q1434" s="91">
        <v>0</v>
      </c>
      <c r="R1434" s="91">
        <v>0</v>
      </c>
      <c r="S1434" s="91">
        <v>0</v>
      </c>
      <c r="T1434" s="95">
        <v>236032372.51999998</v>
      </c>
      <c r="U1434" s="95">
        <v>116847196.86</v>
      </c>
      <c r="V1434" s="95">
        <v>43917814.739999995</v>
      </c>
      <c r="W1434" s="95">
        <v>3046253.17</v>
      </c>
      <c r="X1434" s="95">
        <v>22259095.239999998</v>
      </c>
      <c r="Y1434" s="95">
        <v>7313053.71</v>
      </c>
      <c r="Z1434" s="95">
        <v>0</v>
      </c>
      <c r="AA1434" s="95">
        <v>2706237.9899999998</v>
      </c>
      <c r="AB1434" s="95">
        <v>9267877.3300000001</v>
      </c>
      <c r="AC1434" s="327">
        <v>65594770.149999999</v>
      </c>
      <c r="AD1434" s="95">
        <v>11867744.26</v>
      </c>
      <c r="AE1434" s="95">
        <v>7355155.3500000006</v>
      </c>
      <c r="AF1434" s="95">
        <v>0</v>
      </c>
      <c r="AG1434" s="95">
        <v>0</v>
      </c>
      <c r="AH1434" s="95">
        <v>0</v>
      </c>
      <c r="AI1434" s="95">
        <v>0</v>
      </c>
      <c r="AJ1434" s="95">
        <v>4892333.37</v>
      </c>
      <c r="AK1434" s="95">
        <v>9269194.0899999999</v>
      </c>
      <c r="AL1434" s="95">
        <v>4689092.8099999996</v>
      </c>
      <c r="AM1434" s="91">
        <v>0</v>
      </c>
      <c r="AN1434" s="95">
        <v>23540143.609999999</v>
      </c>
      <c r="AO1434" s="95">
        <v>0</v>
      </c>
      <c r="AP1434" s="95">
        <v>1437013.63</v>
      </c>
      <c r="AQ1434" s="95">
        <v>0</v>
      </c>
      <c r="AR1434" s="95">
        <v>0</v>
      </c>
      <c r="AS1434" s="95">
        <v>295067532.17000002</v>
      </c>
      <c r="AT1434" s="95">
        <v>53094603.369999997</v>
      </c>
      <c r="AU1434" s="95">
        <v>14159159.23</v>
      </c>
      <c r="AV1434" s="92">
        <v>45504</v>
      </c>
      <c r="AW1434" t="s">
        <v>6</v>
      </c>
      <c r="AX1434">
        <v>2024</v>
      </c>
      <c r="AY1434" t="s">
        <v>159</v>
      </c>
    </row>
    <row r="1435" spans="1:51" x14ac:dyDescent="0.25">
      <c r="A1435" s="93">
        <v>62</v>
      </c>
      <c r="B1435" s="94" t="s">
        <v>203</v>
      </c>
      <c r="C1435" s="95">
        <v>48237886.560000002</v>
      </c>
      <c r="D1435" s="95">
        <v>3981520.85</v>
      </c>
      <c r="E1435" s="95">
        <v>0</v>
      </c>
      <c r="F1435" s="95">
        <v>0</v>
      </c>
      <c r="G1435" s="95">
        <v>0</v>
      </c>
      <c r="H1435" s="91">
        <v>0</v>
      </c>
      <c r="I1435" s="91">
        <v>0</v>
      </c>
      <c r="J1435" s="95">
        <v>956672.08</v>
      </c>
      <c r="K1435" s="95">
        <v>71044.959999999992</v>
      </c>
      <c r="L1435" s="91">
        <v>0</v>
      </c>
      <c r="M1435" s="95">
        <v>0</v>
      </c>
      <c r="N1435" s="95">
        <v>0</v>
      </c>
      <c r="O1435" s="95">
        <v>0</v>
      </c>
      <c r="P1435" s="95">
        <v>43208191.550000004</v>
      </c>
      <c r="Q1435" s="91">
        <v>0</v>
      </c>
      <c r="R1435" s="91">
        <v>0</v>
      </c>
      <c r="S1435" s="91">
        <v>0</v>
      </c>
      <c r="T1435" s="95">
        <v>48217429.440000005</v>
      </c>
      <c r="U1435" s="95">
        <v>0</v>
      </c>
      <c r="V1435" s="95">
        <v>0</v>
      </c>
      <c r="W1435" s="95">
        <v>0</v>
      </c>
      <c r="X1435" s="95">
        <v>0</v>
      </c>
      <c r="Y1435" s="95">
        <v>0</v>
      </c>
      <c r="Z1435" s="95">
        <v>0</v>
      </c>
      <c r="AA1435" s="95">
        <v>0</v>
      </c>
      <c r="AB1435" s="95">
        <v>0</v>
      </c>
      <c r="AC1435" s="327">
        <v>0</v>
      </c>
      <c r="AD1435" s="95">
        <v>0</v>
      </c>
      <c r="AE1435" s="95">
        <v>0</v>
      </c>
      <c r="AF1435" s="95">
        <v>0</v>
      </c>
      <c r="AG1435" s="95">
        <v>0</v>
      </c>
      <c r="AH1435" s="95">
        <v>0</v>
      </c>
      <c r="AI1435" s="95">
        <v>0</v>
      </c>
      <c r="AJ1435" s="95">
        <v>0</v>
      </c>
      <c r="AK1435" s="95">
        <v>20457.12</v>
      </c>
      <c r="AL1435" s="95">
        <v>0</v>
      </c>
      <c r="AM1435" s="91">
        <v>0</v>
      </c>
      <c r="AN1435" s="95">
        <v>0</v>
      </c>
      <c r="AO1435" s="95">
        <v>0</v>
      </c>
      <c r="AP1435" s="95">
        <v>0</v>
      </c>
      <c r="AQ1435" s="95">
        <v>0</v>
      </c>
      <c r="AR1435" s="95">
        <v>0</v>
      </c>
      <c r="AS1435" s="95">
        <v>0</v>
      </c>
      <c r="AT1435" s="95">
        <v>20457.12</v>
      </c>
      <c r="AU1435" s="95">
        <v>0</v>
      </c>
      <c r="AV1435" s="92">
        <v>45504</v>
      </c>
      <c r="AW1435" t="s">
        <v>6</v>
      </c>
      <c r="AX1435">
        <v>2024</v>
      </c>
      <c r="AY1435" t="s">
        <v>169</v>
      </c>
    </row>
    <row r="1436" spans="1:51" x14ac:dyDescent="0.25">
      <c r="A1436" s="93">
        <v>114</v>
      </c>
      <c r="B1436" s="94" t="s">
        <v>76</v>
      </c>
      <c r="C1436" s="95">
        <v>783982411.57999992</v>
      </c>
      <c r="D1436" s="95">
        <v>0</v>
      </c>
      <c r="E1436" s="95">
        <v>0</v>
      </c>
      <c r="F1436" s="95">
        <v>0</v>
      </c>
      <c r="G1436" s="95">
        <v>0</v>
      </c>
      <c r="H1436" s="91">
        <v>0</v>
      </c>
      <c r="I1436" s="91">
        <v>0</v>
      </c>
      <c r="J1436" s="95">
        <v>109726.92</v>
      </c>
      <c r="K1436" s="95">
        <v>2835840.32</v>
      </c>
      <c r="L1436" s="91">
        <v>0</v>
      </c>
      <c r="M1436" s="95">
        <v>315181008.76999998</v>
      </c>
      <c r="N1436" s="95">
        <v>191536688.44999999</v>
      </c>
      <c r="O1436" s="95">
        <v>506717697.21999997</v>
      </c>
      <c r="P1436" s="95">
        <v>267767.26</v>
      </c>
      <c r="Q1436" s="91">
        <v>0</v>
      </c>
      <c r="R1436" s="91">
        <v>0</v>
      </c>
      <c r="S1436" s="91">
        <v>0</v>
      </c>
      <c r="T1436" s="95">
        <v>509931031.71999997</v>
      </c>
      <c r="U1436" s="95">
        <v>11994299.42</v>
      </c>
      <c r="V1436" s="95">
        <v>5192175.42</v>
      </c>
      <c r="W1436" s="95">
        <v>1771503.29</v>
      </c>
      <c r="X1436" s="95">
        <v>46336870.549999997</v>
      </c>
      <c r="Y1436" s="95">
        <v>10696894.649999999</v>
      </c>
      <c r="Z1436" s="95">
        <v>0</v>
      </c>
      <c r="AA1436" s="95">
        <v>0</v>
      </c>
      <c r="AB1436" s="95">
        <v>0</v>
      </c>
      <c r="AC1436" s="327">
        <v>32290331.050000001</v>
      </c>
      <c r="AD1436" s="95">
        <v>9930032.3600000013</v>
      </c>
      <c r="AE1436" s="95">
        <v>5045887.18</v>
      </c>
      <c r="AF1436" s="95">
        <v>0</v>
      </c>
      <c r="AG1436" s="95">
        <v>0</v>
      </c>
      <c r="AH1436" s="95">
        <v>0</v>
      </c>
      <c r="AI1436" s="95">
        <v>0</v>
      </c>
      <c r="AJ1436" s="95">
        <v>84074573.25</v>
      </c>
      <c r="AK1436" s="95">
        <v>9334093</v>
      </c>
      <c r="AL1436" s="95">
        <v>2581957.09</v>
      </c>
      <c r="AM1436" s="91">
        <v>0</v>
      </c>
      <c r="AN1436" s="95">
        <v>14607293.370000001</v>
      </c>
      <c r="AO1436" s="95">
        <v>0</v>
      </c>
      <c r="AP1436" s="95">
        <v>1538603.1300000001</v>
      </c>
      <c r="AQ1436" s="95">
        <v>0</v>
      </c>
      <c r="AR1436" s="95">
        <v>0</v>
      </c>
      <c r="AS1436" s="95">
        <v>207332567.16999999</v>
      </c>
      <c r="AT1436" s="95">
        <v>66718812.690000005</v>
      </c>
      <c r="AU1436" s="95">
        <v>38656866.100000001</v>
      </c>
      <c r="AV1436" s="92">
        <v>45504</v>
      </c>
      <c r="AW1436" t="s">
        <v>6</v>
      </c>
      <c r="AX1436">
        <v>2024</v>
      </c>
      <c r="AY1436" t="s">
        <v>154</v>
      </c>
    </row>
    <row r="1437" spans="1:51" x14ac:dyDescent="0.25">
      <c r="A1437" s="93">
        <v>48</v>
      </c>
      <c r="B1437" s="94" t="s">
        <v>77</v>
      </c>
      <c r="C1437" s="95">
        <v>202318830.41999996</v>
      </c>
      <c r="D1437" s="95">
        <v>136629.25999999998</v>
      </c>
      <c r="E1437" s="95">
        <v>0</v>
      </c>
      <c r="F1437" s="95">
        <v>0</v>
      </c>
      <c r="G1437" s="95">
        <v>24782.63</v>
      </c>
      <c r="H1437" s="91">
        <v>0</v>
      </c>
      <c r="I1437" s="91">
        <v>0</v>
      </c>
      <c r="J1437" s="95">
        <v>8993972.5</v>
      </c>
      <c r="K1437" s="95">
        <v>40275.64</v>
      </c>
      <c r="L1437" s="91">
        <v>0</v>
      </c>
      <c r="M1437" s="95">
        <v>6806112.7299999995</v>
      </c>
      <c r="N1437" s="95">
        <v>138915847.29999998</v>
      </c>
      <c r="O1437" s="95">
        <v>145721960.02999997</v>
      </c>
      <c r="P1437" s="95">
        <v>9241584.7000000011</v>
      </c>
      <c r="Q1437" s="91">
        <v>0</v>
      </c>
      <c r="R1437" s="91">
        <v>0</v>
      </c>
      <c r="S1437" s="91">
        <v>0</v>
      </c>
      <c r="T1437" s="95">
        <v>164159204.75999996</v>
      </c>
      <c r="U1437" s="95">
        <v>243360.1</v>
      </c>
      <c r="V1437" s="95">
        <v>162003.44</v>
      </c>
      <c r="W1437" s="95">
        <v>0</v>
      </c>
      <c r="X1437" s="95">
        <v>0</v>
      </c>
      <c r="Y1437" s="95">
        <v>0</v>
      </c>
      <c r="Z1437" s="95">
        <v>0</v>
      </c>
      <c r="AA1437" s="95">
        <v>1257426.17</v>
      </c>
      <c r="AB1437" s="95">
        <v>0</v>
      </c>
      <c r="AC1437" s="327">
        <v>5548084.9800000004</v>
      </c>
      <c r="AD1437" s="95">
        <v>7983719.5199999996</v>
      </c>
      <c r="AE1437" s="95">
        <v>3972315.29</v>
      </c>
      <c r="AF1437" s="95">
        <v>0</v>
      </c>
      <c r="AG1437" s="95">
        <v>0</v>
      </c>
      <c r="AH1437" s="95">
        <v>0</v>
      </c>
      <c r="AI1437" s="95">
        <v>0</v>
      </c>
      <c r="AJ1437" s="95">
        <v>21444.44</v>
      </c>
      <c r="AK1437" s="95">
        <v>8623805.290000001</v>
      </c>
      <c r="AL1437" s="95">
        <v>196568.54</v>
      </c>
      <c r="AM1437" s="91">
        <v>0</v>
      </c>
      <c r="AN1437" s="95">
        <v>2016137.4</v>
      </c>
      <c r="AO1437" s="95">
        <v>0</v>
      </c>
      <c r="AP1437" s="95">
        <v>3146784.21</v>
      </c>
      <c r="AQ1437" s="95">
        <v>0</v>
      </c>
      <c r="AR1437" s="95">
        <v>0</v>
      </c>
      <c r="AS1437" s="95">
        <v>19188353.940000001</v>
      </c>
      <c r="AT1437" s="95">
        <v>18971271.720000003</v>
      </c>
      <c r="AU1437" s="95">
        <v>4987976.28</v>
      </c>
      <c r="AV1437" s="92">
        <v>45504</v>
      </c>
      <c r="AW1437" t="s">
        <v>6</v>
      </c>
      <c r="AX1437">
        <v>2024</v>
      </c>
      <c r="AY1437" t="s">
        <v>163</v>
      </c>
    </row>
    <row r="1438" spans="1:51" x14ac:dyDescent="0.25">
      <c r="A1438" s="93">
        <v>120</v>
      </c>
      <c r="B1438" s="94" t="s">
        <v>78</v>
      </c>
      <c r="C1438" s="95">
        <v>2968730.6900000004</v>
      </c>
      <c r="D1438" s="95">
        <v>0</v>
      </c>
      <c r="E1438" s="95">
        <v>0</v>
      </c>
      <c r="F1438" s="95">
        <v>0</v>
      </c>
      <c r="G1438" s="95">
        <v>0</v>
      </c>
      <c r="H1438" s="91">
        <v>0</v>
      </c>
      <c r="I1438" s="91">
        <v>0</v>
      </c>
      <c r="J1438" s="95">
        <v>199868.45</v>
      </c>
      <c r="K1438" s="95">
        <v>0</v>
      </c>
      <c r="L1438" s="91">
        <v>0</v>
      </c>
      <c r="M1438" s="95">
        <v>0</v>
      </c>
      <c r="N1438" s="95">
        <v>0</v>
      </c>
      <c r="O1438" s="95">
        <v>0</v>
      </c>
      <c r="P1438" s="95">
        <v>0</v>
      </c>
      <c r="Q1438" s="91">
        <v>0</v>
      </c>
      <c r="R1438" s="91">
        <v>0</v>
      </c>
      <c r="S1438" s="91">
        <v>0</v>
      </c>
      <c r="T1438" s="95">
        <v>199868.45</v>
      </c>
      <c r="U1438" s="95">
        <v>0</v>
      </c>
      <c r="V1438" s="95">
        <v>0</v>
      </c>
      <c r="W1438" s="95">
        <v>0</v>
      </c>
      <c r="X1438" s="95">
        <v>0</v>
      </c>
      <c r="Y1438" s="95">
        <v>0</v>
      </c>
      <c r="Z1438" s="95">
        <v>0</v>
      </c>
      <c r="AA1438" s="95">
        <v>0</v>
      </c>
      <c r="AB1438" s="95">
        <v>0</v>
      </c>
      <c r="AC1438" s="327">
        <v>0</v>
      </c>
      <c r="AD1438" s="95">
        <v>433802.04</v>
      </c>
      <c r="AE1438" s="95">
        <v>1856710.31</v>
      </c>
      <c r="AF1438" s="95">
        <v>0</v>
      </c>
      <c r="AG1438" s="95">
        <v>0</v>
      </c>
      <c r="AH1438" s="95">
        <v>0</v>
      </c>
      <c r="AI1438" s="95">
        <v>0</v>
      </c>
      <c r="AJ1438" s="95">
        <v>0</v>
      </c>
      <c r="AK1438" s="95">
        <v>0</v>
      </c>
      <c r="AL1438" s="95">
        <v>0</v>
      </c>
      <c r="AM1438" s="91">
        <v>0</v>
      </c>
      <c r="AN1438" s="95">
        <v>0</v>
      </c>
      <c r="AO1438" s="95">
        <v>0</v>
      </c>
      <c r="AP1438" s="95">
        <v>0</v>
      </c>
      <c r="AQ1438" s="95">
        <v>0</v>
      </c>
      <c r="AR1438" s="95">
        <v>0</v>
      </c>
      <c r="AS1438" s="95">
        <v>2290512.35</v>
      </c>
      <c r="AT1438" s="95">
        <v>478349.89</v>
      </c>
      <c r="AU1438" s="95">
        <v>478349.89</v>
      </c>
      <c r="AV1438" s="92">
        <v>45504</v>
      </c>
      <c r="AW1438" t="s">
        <v>6</v>
      </c>
      <c r="AX1438">
        <v>2024</v>
      </c>
      <c r="AY1438" t="s">
        <v>187</v>
      </c>
    </row>
    <row r="1439" spans="1:51" x14ac:dyDescent="0.25">
      <c r="A1439" s="93">
        <v>100</v>
      </c>
      <c r="B1439" s="94" t="s">
        <v>79</v>
      </c>
      <c r="C1439" s="95">
        <v>1071075010.3</v>
      </c>
      <c r="D1439" s="95">
        <v>978611.24</v>
      </c>
      <c r="E1439" s="95">
        <v>0</v>
      </c>
      <c r="F1439" s="95">
        <v>0</v>
      </c>
      <c r="G1439" s="95">
        <v>75415.569999999992</v>
      </c>
      <c r="H1439" s="91">
        <v>0</v>
      </c>
      <c r="I1439" s="91">
        <v>0</v>
      </c>
      <c r="J1439" s="95">
        <v>15581839.210000001</v>
      </c>
      <c r="K1439" s="95">
        <v>1503211.0599999998</v>
      </c>
      <c r="L1439" s="91">
        <v>0</v>
      </c>
      <c r="M1439" s="95">
        <v>644542329.87</v>
      </c>
      <c r="N1439" s="95">
        <v>318366509.63</v>
      </c>
      <c r="O1439" s="95">
        <v>962908839.5</v>
      </c>
      <c r="P1439" s="95">
        <v>10652860.460000001</v>
      </c>
      <c r="Q1439" s="91">
        <v>0</v>
      </c>
      <c r="R1439" s="91">
        <v>0</v>
      </c>
      <c r="S1439" s="91">
        <v>0</v>
      </c>
      <c r="T1439" s="95">
        <v>991700777.03999996</v>
      </c>
      <c r="U1439" s="95">
        <v>17780020.989999998</v>
      </c>
      <c r="V1439" s="95">
        <v>445887.25</v>
      </c>
      <c r="W1439" s="95">
        <v>234752.9</v>
      </c>
      <c r="X1439" s="95">
        <v>1388269.77</v>
      </c>
      <c r="Y1439" s="95">
        <v>439857.89</v>
      </c>
      <c r="Z1439" s="95">
        <v>0</v>
      </c>
      <c r="AA1439" s="95">
        <v>0</v>
      </c>
      <c r="AB1439" s="95">
        <v>0</v>
      </c>
      <c r="AC1439" s="327">
        <v>40867873.43</v>
      </c>
      <c r="AD1439" s="95">
        <v>4600281.5</v>
      </c>
      <c r="AE1439" s="95">
        <v>286442.42</v>
      </c>
      <c r="AF1439" s="95">
        <v>0</v>
      </c>
      <c r="AG1439" s="95">
        <v>0</v>
      </c>
      <c r="AH1439" s="95">
        <v>0</v>
      </c>
      <c r="AI1439" s="95">
        <v>0</v>
      </c>
      <c r="AJ1439" s="95">
        <v>263633.74</v>
      </c>
      <c r="AK1439" s="95">
        <v>5522163.0999999996</v>
      </c>
      <c r="AL1439" s="95">
        <v>521290.22</v>
      </c>
      <c r="AM1439" s="91">
        <v>0</v>
      </c>
      <c r="AN1439" s="95">
        <v>4832273.0599999996</v>
      </c>
      <c r="AO1439" s="95">
        <v>0</v>
      </c>
      <c r="AP1439" s="95">
        <v>74385.05</v>
      </c>
      <c r="AQ1439" s="95">
        <v>406795.22</v>
      </c>
      <c r="AR1439" s="95">
        <v>0</v>
      </c>
      <c r="AS1439" s="95">
        <v>66307019.890000001</v>
      </c>
      <c r="AT1439" s="95">
        <v>13067213.370000001</v>
      </c>
      <c r="AU1439" s="95">
        <v>1710306.72</v>
      </c>
      <c r="AV1439" s="92">
        <v>45504</v>
      </c>
      <c r="AW1439" t="s">
        <v>6</v>
      </c>
      <c r="AX1439">
        <v>2024</v>
      </c>
      <c r="AY1439" t="s">
        <v>151</v>
      </c>
    </row>
    <row r="1440" spans="1:51" x14ac:dyDescent="0.25">
      <c r="A1440" s="93">
        <v>127</v>
      </c>
      <c r="B1440" s="94" t="s">
        <v>80</v>
      </c>
      <c r="C1440" s="95">
        <v>12815634.130000001</v>
      </c>
      <c r="D1440" s="95">
        <v>0</v>
      </c>
      <c r="E1440" s="95">
        <v>0</v>
      </c>
      <c r="F1440" s="95">
        <v>0</v>
      </c>
      <c r="G1440" s="95">
        <v>0</v>
      </c>
      <c r="H1440" s="91">
        <v>0</v>
      </c>
      <c r="I1440" s="91">
        <v>0</v>
      </c>
      <c r="J1440" s="95">
        <v>0</v>
      </c>
      <c r="K1440" s="95">
        <v>0</v>
      </c>
      <c r="L1440" s="91">
        <v>0</v>
      </c>
      <c r="M1440" s="95">
        <v>0</v>
      </c>
      <c r="N1440" s="95">
        <v>0</v>
      </c>
      <c r="O1440" s="95">
        <v>0</v>
      </c>
      <c r="P1440" s="95">
        <v>0</v>
      </c>
      <c r="Q1440" s="91">
        <v>0</v>
      </c>
      <c r="R1440" s="91">
        <v>0</v>
      </c>
      <c r="S1440" s="91">
        <v>0</v>
      </c>
      <c r="T1440" s="95">
        <v>0</v>
      </c>
      <c r="U1440" s="95">
        <v>11455.58</v>
      </c>
      <c r="V1440" s="95">
        <v>6603.04</v>
      </c>
      <c r="W1440" s="95">
        <v>0</v>
      </c>
      <c r="X1440" s="95">
        <v>266646.89</v>
      </c>
      <c r="Y1440" s="95">
        <v>0</v>
      </c>
      <c r="Z1440" s="95">
        <v>0</v>
      </c>
      <c r="AA1440" s="95">
        <v>0</v>
      </c>
      <c r="AB1440" s="95">
        <v>0</v>
      </c>
      <c r="AC1440" s="327">
        <v>2067233.06</v>
      </c>
      <c r="AD1440" s="95">
        <v>0</v>
      </c>
      <c r="AE1440" s="95">
        <v>0</v>
      </c>
      <c r="AF1440" s="95">
        <v>0</v>
      </c>
      <c r="AG1440" s="95">
        <v>0</v>
      </c>
      <c r="AH1440" s="95">
        <v>0</v>
      </c>
      <c r="AI1440" s="95">
        <v>0</v>
      </c>
      <c r="AJ1440" s="95">
        <v>807462.08</v>
      </c>
      <c r="AK1440" s="95">
        <v>1965975.31</v>
      </c>
      <c r="AL1440" s="95">
        <v>975</v>
      </c>
      <c r="AM1440" s="91">
        <v>0</v>
      </c>
      <c r="AN1440" s="95">
        <v>71535.850000000006</v>
      </c>
      <c r="AO1440" s="95">
        <v>0</v>
      </c>
      <c r="AP1440" s="95">
        <v>0</v>
      </c>
      <c r="AQ1440" s="95">
        <v>0</v>
      </c>
      <c r="AR1440" s="95">
        <v>0</v>
      </c>
      <c r="AS1440" s="95">
        <v>3159400.6500000004</v>
      </c>
      <c r="AT1440" s="95">
        <v>9656233.4800000004</v>
      </c>
      <c r="AU1440" s="95">
        <v>7617747.3200000003</v>
      </c>
      <c r="AV1440" s="92">
        <v>45504</v>
      </c>
      <c r="AW1440" t="s">
        <v>6</v>
      </c>
      <c r="AX1440">
        <v>2024</v>
      </c>
      <c r="AY1440" t="s">
        <v>186</v>
      </c>
    </row>
    <row r="1441" spans="1:51" x14ac:dyDescent="0.25">
      <c r="A1441" s="93">
        <v>12</v>
      </c>
      <c r="B1441" s="94" t="s">
        <v>81</v>
      </c>
      <c r="C1441" s="95">
        <v>909164395.72000003</v>
      </c>
      <c r="D1441" s="95">
        <v>1694572.11</v>
      </c>
      <c r="E1441" s="95">
        <v>0</v>
      </c>
      <c r="F1441" s="95">
        <v>0</v>
      </c>
      <c r="G1441" s="95">
        <v>52528917.130000003</v>
      </c>
      <c r="H1441" s="91">
        <v>0</v>
      </c>
      <c r="I1441" s="91">
        <v>0</v>
      </c>
      <c r="J1441" s="95">
        <v>6907778.5200000005</v>
      </c>
      <c r="K1441" s="95">
        <v>9831681.1899999995</v>
      </c>
      <c r="L1441" s="91">
        <v>0</v>
      </c>
      <c r="M1441" s="95">
        <v>337407409.49000001</v>
      </c>
      <c r="N1441" s="95">
        <v>212193944.75</v>
      </c>
      <c r="O1441" s="95">
        <v>549601354.24000001</v>
      </c>
      <c r="P1441" s="95">
        <v>18836000.639999997</v>
      </c>
      <c r="Q1441" s="91">
        <v>0</v>
      </c>
      <c r="R1441" s="91">
        <v>0</v>
      </c>
      <c r="S1441" s="91">
        <v>0</v>
      </c>
      <c r="T1441" s="95">
        <v>639400303.83000004</v>
      </c>
      <c r="U1441" s="95">
        <v>5245612.6900000004</v>
      </c>
      <c r="V1441" s="95">
        <v>839108.24</v>
      </c>
      <c r="W1441" s="95">
        <v>592496.36</v>
      </c>
      <c r="X1441" s="95">
        <v>16946679.09</v>
      </c>
      <c r="Y1441" s="95">
        <v>1251554.2100000002</v>
      </c>
      <c r="Z1441" s="95">
        <v>0</v>
      </c>
      <c r="AA1441" s="95">
        <v>18994620.329999998</v>
      </c>
      <c r="AB1441" s="95">
        <v>0</v>
      </c>
      <c r="AC1441" s="327">
        <v>39835667.760000005</v>
      </c>
      <c r="AD1441" s="95">
        <v>17705992.32</v>
      </c>
      <c r="AE1441" s="95">
        <v>149034.79999999999</v>
      </c>
      <c r="AF1441" s="95">
        <v>0</v>
      </c>
      <c r="AG1441" s="95">
        <v>0</v>
      </c>
      <c r="AH1441" s="95">
        <v>0</v>
      </c>
      <c r="AI1441" s="95">
        <v>0</v>
      </c>
      <c r="AJ1441" s="95">
        <v>131175240.23999999</v>
      </c>
      <c r="AK1441" s="95">
        <v>18962968.629999999</v>
      </c>
      <c r="AL1441" s="95">
        <v>854483.21</v>
      </c>
      <c r="AM1441" s="91">
        <v>0</v>
      </c>
      <c r="AN1441" s="95">
        <v>11175489.66</v>
      </c>
      <c r="AO1441" s="95">
        <v>2169367.4700000002</v>
      </c>
      <c r="AP1441" s="95">
        <v>2315923.71</v>
      </c>
      <c r="AQ1441" s="95">
        <v>1508504.98</v>
      </c>
      <c r="AR1441" s="95">
        <v>0</v>
      </c>
      <c r="AS1441" s="95">
        <v>232736006.03999999</v>
      </c>
      <c r="AT1441" s="95">
        <v>37028085.659999996</v>
      </c>
      <c r="AU1441" s="95">
        <v>41348</v>
      </c>
      <c r="AV1441" s="92">
        <v>45504</v>
      </c>
      <c r="AW1441" t="s">
        <v>6</v>
      </c>
      <c r="AX1441">
        <v>2024</v>
      </c>
      <c r="AY1441" t="s">
        <v>152</v>
      </c>
    </row>
    <row r="1442" spans="1:51" x14ac:dyDescent="0.25">
      <c r="A1442" s="93">
        <v>74</v>
      </c>
      <c r="B1442" s="94" t="s">
        <v>82</v>
      </c>
      <c r="C1442" s="95">
        <v>5483433735.5299997</v>
      </c>
      <c r="D1442" s="95">
        <v>34265650.170000002</v>
      </c>
      <c r="E1442" s="95">
        <v>0</v>
      </c>
      <c r="F1442" s="95">
        <v>0</v>
      </c>
      <c r="G1442" s="95">
        <v>5233545.1100000003</v>
      </c>
      <c r="H1442" s="91">
        <v>0</v>
      </c>
      <c r="I1442" s="91">
        <v>0</v>
      </c>
      <c r="J1442" s="95">
        <v>40466567.880000003</v>
      </c>
      <c r="K1442" s="95">
        <v>3563636.1500000004</v>
      </c>
      <c r="L1442" s="91">
        <v>0</v>
      </c>
      <c r="M1442" s="95">
        <v>3161815987.23</v>
      </c>
      <c r="N1442" s="95">
        <v>1287963092.01</v>
      </c>
      <c r="O1442" s="95">
        <v>4449779079.2399998</v>
      </c>
      <c r="P1442" s="95">
        <v>126628239.95</v>
      </c>
      <c r="Q1442" s="91">
        <v>0</v>
      </c>
      <c r="R1442" s="91">
        <v>0</v>
      </c>
      <c r="S1442" s="91">
        <v>0</v>
      </c>
      <c r="T1442" s="95">
        <v>4659936718.5</v>
      </c>
      <c r="U1442" s="95">
        <v>2832462.62</v>
      </c>
      <c r="V1442" s="95">
        <v>2955899.62</v>
      </c>
      <c r="W1442" s="95">
        <v>1912996.22</v>
      </c>
      <c r="X1442" s="95">
        <v>26246199.23</v>
      </c>
      <c r="Y1442" s="95">
        <v>2497831.88</v>
      </c>
      <c r="Z1442" s="95">
        <v>0</v>
      </c>
      <c r="AA1442" s="95">
        <v>390390855.55999994</v>
      </c>
      <c r="AB1442" s="95">
        <v>2301863.62</v>
      </c>
      <c r="AC1442" s="327">
        <v>248194099.5</v>
      </c>
      <c r="AD1442" s="95">
        <v>2430806.65</v>
      </c>
      <c r="AE1442" s="95">
        <v>6556824.04</v>
      </c>
      <c r="AF1442" s="95">
        <v>0</v>
      </c>
      <c r="AG1442" s="95">
        <v>0</v>
      </c>
      <c r="AH1442" s="95">
        <v>53741936.799999997</v>
      </c>
      <c r="AI1442" s="95">
        <v>0</v>
      </c>
      <c r="AJ1442" s="95">
        <v>33653855.739999995</v>
      </c>
      <c r="AK1442" s="95">
        <v>24715953.099999998</v>
      </c>
      <c r="AL1442" s="95">
        <v>2495970.8299999996</v>
      </c>
      <c r="AM1442" s="91">
        <v>0</v>
      </c>
      <c r="AN1442" s="95">
        <v>17998241.129999999</v>
      </c>
      <c r="AO1442" s="95">
        <v>679074.14</v>
      </c>
      <c r="AP1442" s="95">
        <v>3396405.09</v>
      </c>
      <c r="AQ1442" s="95">
        <v>0</v>
      </c>
      <c r="AR1442" s="95">
        <v>0</v>
      </c>
      <c r="AS1442" s="95">
        <v>773715631.4799999</v>
      </c>
      <c r="AT1442" s="95">
        <v>49781385.549999997</v>
      </c>
      <c r="AU1442" s="95">
        <v>495741.26</v>
      </c>
      <c r="AV1442" s="92">
        <v>45504</v>
      </c>
      <c r="AW1442" t="s">
        <v>6</v>
      </c>
      <c r="AX1442">
        <v>2024</v>
      </c>
      <c r="AY1442" t="s">
        <v>148</v>
      </c>
    </row>
    <row r="1443" spans="1:51" x14ac:dyDescent="0.25">
      <c r="A1443" s="93">
        <v>71</v>
      </c>
      <c r="B1443" s="94" t="s">
        <v>83</v>
      </c>
      <c r="C1443" s="95">
        <v>477868911.83999997</v>
      </c>
      <c r="D1443" s="95">
        <v>0</v>
      </c>
      <c r="E1443" s="95">
        <v>0</v>
      </c>
      <c r="F1443" s="95">
        <v>0</v>
      </c>
      <c r="G1443" s="95">
        <v>602841.88</v>
      </c>
      <c r="H1443" s="91">
        <v>0</v>
      </c>
      <c r="I1443" s="91">
        <v>0</v>
      </c>
      <c r="J1443" s="95">
        <v>0</v>
      </c>
      <c r="K1443" s="95">
        <v>234942.13</v>
      </c>
      <c r="L1443" s="91">
        <v>0</v>
      </c>
      <c r="M1443" s="95">
        <v>5817246.7800000003</v>
      </c>
      <c r="N1443" s="95">
        <v>123688904.43000001</v>
      </c>
      <c r="O1443" s="95">
        <v>129506151.21000001</v>
      </c>
      <c r="P1443" s="95">
        <v>3834999.1</v>
      </c>
      <c r="Q1443" s="91">
        <v>0</v>
      </c>
      <c r="R1443" s="91">
        <v>0</v>
      </c>
      <c r="S1443" s="91">
        <v>0</v>
      </c>
      <c r="T1443" s="95">
        <v>134178934.32000001</v>
      </c>
      <c r="U1443" s="95">
        <v>6853.3</v>
      </c>
      <c r="V1443" s="95">
        <v>0</v>
      </c>
      <c r="W1443" s="95">
        <v>0</v>
      </c>
      <c r="X1443" s="95">
        <v>0</v>
      </c>
      <c r="Y1443" s="95">
        <v>77412446.959999993</v>
      </c>
      <c r="Z1443" s="95">
        <v>0</v>
      </c>
      <c r="AA1443" s="95">
        <v>95254663.129999995</v>
      </c>
      <c r="AB1443" s="95">
        <v>0</v>
      </c>
      <c r="AC1443" s="327">
        <v>15274399</v>
      </c>
      <c r="AD1443" s="95">
        <v>76352253.579999998</v>
      </c>
      <c r="AE1443" s="95">
        <v>35807.699999999997</v>
      </c>
      <c r="AF1443" s="95">
        <v>0</v>
      </c>
      <c r="AG1443" s="95">
        <v>0</v>
      </c>
      <c r="AH1443" s="95">
        <v>0</v>
      </c>
      <c r="AI1443" s="95">
        <v>0</v>
      </c>
      <c r="AJ1443" s="95">
        <v>32921284.989999998</v>
      </c>
      <c r="AK1443" s="95">
        <v>3187320.09</v>
      </c>
      <c r="AL1443" s="95">
        <v>2018021.82</v>
      </c>
      <c r="AM1443" s="91">
        <v>0</v>
      </c>
      <c r="AN1443" s="95">
        <v>12929473.220000001</v>
      </c>
      <c r="AO1443" s="95">
        <v>0</v>
      </c>
      <c r="AP1443" s="95">
        <v>709389.83</v>
      </c>
      <c r="AQ1443" s="95">
        <v>0</v>
      </c>
      <c r="AR1443" s="95">
        <v>0</v>
      </c>
      <c r="AS1443" s="95">
        <v>297257708.65999997</v>
      </c>
      <c r="AT1443" s="95">
        <v>46432268.859999999</v>
      </c>
      <c r="AU1443" s="95">
        <v>27588063.899999999</v>
      </c>
      <c r="AV1443" s="92">
        <v>45504</v>
      </c>
      <c r="AW1443" t="s">
        <v>6</v>
      </c>
      <c r="AX1443">
        <v>2024</v>
      </c>
      <c r="AY1443" t="s">
        <v>161</v>
      </c>
    </row>
    <row r="1444" spans="1:51" x14ac:dyDescent="0.25">
      <c r="A1444" s="93">
        <v>91</v>
      </c>
      <c r="B1444" s="94" t="s">
        <v>106</v>
      </c>
      <c r="C1444" s="95">
        <v>648317.62</v>
      </c>
      <c r="D1444" s="95">
        <v>0</v>
      </c>
      <c r="E1444" s="95">
        <v>0</v>
      </c>
      <c r="F1444" s="95">
        <v>0</v>
      </c>
      <c r="G1444" s="95">
        <v>0</v>
      </c>
      <c r="H1444" s="91">
        <v>0</v>
      </c>
      <c r="I1444" s="91">
        <v>0</v>
      </c>
      <c r="J1444" s="95">
        <v>0</v>
      </c>
      <c r="K1444" s="95">
        <v>0</v>
      </c>
      <c r="L1444" s="91">
        <v>0</v>
      </c>
      <c r="M1444" s="95">
        <v>0</v>
      </c>
      <c r="N1444" s="95">
        <v>0</v>
      </c>
      <c r="O1444" s="95">
        <v>0</v>
      </c>
      <c r="P1444" s="95">
        <v>100259.04</v>
      </c>
      <c r="Q1444" s="91">
        <v>0</v>
      </c>
      <c r="R1444" s="91">
        <v>0</v>
      </c>
      <c r="S1444" s="91">
        <v>0</v>
      </c>
      <c r="T1444" s="95">
        <v>100259.04</v>
      </c>
      <c r="U1444" s="95">
        <v>0</v>
      </c>
      <c r="V1444" s="95">
        <v>0</v>
      </c>
      <c r="W1444" s="95">
        <v>0</v>
      </c>
      <c r="X1444" s="95">
        <v>0</v>
      </c>
      <c r="Y1444" s="95">
        <v>0</v>
      </c>
      <c r="Z1444" s="95">
        <v>0</v>
      </c>
      <c r="AA1444" s="95">
        <v>0</v>
      </c>
      <c r="AB1444" s="95">
        <v>0</v>
      </c>
      <c r="AC1444" s="327">
        <v>0</v>
      </c>
      <c r="AD1444" s="95">
        <v>475477.5</v>
      </c>
      <c r="AE1444" s="95">
        <v>2000</v>
      </c>
      <c r="AF1444" s="95">
        <v>0</v>
      </c>
      <c r="AG1444" s="95">
        <v>0</v>
      </c>
      <c r="AH1444" s="95">
        <v>0</v>
      </c>
      <c r="AI1444" s="95">
        <v>0</v>
      </c>
      <c r="AJ1444" s="95">
        <v>0</v>
      </c>
      <c r="AK1444" s="95">
        <v>11959.08</v>
      </c>
      <c r="AL1444" s="95">
        <v>0</v>
      </c>
      <c r="AM1444" s="91">
        <v>0</v>
      </c>
      <c r="AN1444" s="95">
        <v>1000</v>
      </c>
      <c r="AO1444" s="95">
        <v>0</v>
      </c>
      <c r="AP1444" s="95">
        <v>0</v>
      </c>
      <c r="AQ1444" s="95">
        <v>0</v>
      </c>
      <c r="AR1444" s="95">
        <v>0</v>
      </c>
      <c r="AS1444" s="95">
        <v>477477.5</v>
      </c>
      <c r="AT1444" s="95">
        <v>70581.08</v>
      </c>
      <c r="AU1444" s="95">
        <v>57622</v>
      </c>
      <c r="AV1444" s="92">
        <v>45504</v>
      </c>
      <c r="AW1444" t="s">
        <v>6</v>
      </c>
      <c r="AX1444">
        <v>2024</v>
      </c>
      <c r="AY1444" t="s">
        <v>192</v>
      </c>
    </row>
    <row r="1445" spans="1:51" x14ac:dyDescent="0.25">
      <c r="A1445" s="93">
        <v>73</v>
      </c>
      <c r="B1445" s="94" t="s">
        <v>84</v>
      </c>
      <c r="C1445" s="95">
        <v>253002883.35000002</v>
      </c>
      <c r="D1445" s="95">
        <v>10564.93</v>
      </c>
      <c r="E1445" s="95">
        <v>0</v>
      </c>
      <c r="F1445" s="95">
        <v>0</v>
      </c>
      <c r="G1445" s="95">
        <v>0</v>
      </c>
      <c r="H1445" s="91">
        <v>0</v>
      </c>
      <c r="I1445" s="91">
        <v>0</v>
      </c>
      <c r="J1445" s="95">
        <v>143018.94</v>
      </c>
      <c r="K1445" s="95">
        <v>1260585.01</v>
      </c>
      <c r="L1445" s="91">
        <v>0</v>
      </c>
      <c r="M1445" s="95">
        <v>2633756.87</v>
      </c>
      <c r="N1445" s="95">
        <v>1233490.93</v>
      </c>
      <c r="O1445" s="95">
        <v>3867247.8</v>
      </c>
      <c r="P1445" s="95">
        <v>137302.18</v>
      </c>
      <c r="Q1445" s="91">
        <v>0</v>
      </c>
      <c r="R1445" s="91">
        <v>0</v>
      </c>
      <c r="S1445" s="91">
        <v>0</v>
      </c>
      <c r="T1445" s="95">
        <v>5418718.8599999994</v>
      </c>
      <c r="U1445" s="95">
        <v>522092.41</v>
      </c>
      <c r="V1445" s="95">
        <v>0</v>
      </c>
      <c r="W1445" s="95">
        <v>0</v>
      </c>
      <c r="X1445" s="95">
        <v>1371729.74</v>
      </c>
      <c r="Y1445" s="95">
        <v>52067800.020000003</v>
      </c>
      <c r="Z1445" s="95">
        <v>0</v>
      </c>
      <c r="AA1445" s="95">
        <v>637062.24</v>
      </c>
      <c r="AB1445" s="95">
        <v>0</v>
      </c>
      <c r="AC1445" s="327">
        <v>1937919.67</v>
      </c>
      <c r="AD1445" s="95">
        <v>3133443.84</v>
      </c>
      <c r="AE1445" s="95">
        <v>153895.6</v>
      </c>
      <c r="AF1445" s="95">
        <v>0</v>
      </c>
      <c r="AG1445" s="95">
        <v>0</v>
      </c>
      <c r="AH1445" s="95">
        <v>44366458.350000001</v>
      </c>
      <c r="AI1445" s="95">
        <v>0</v>
      </c>
      <c r="AJ1445" s="95">
        <v>56759763.18</v>
      </c>
      <c r="AK1445" s="95">
        <v>879058.34</v>
      </c>
      <c r="AL1445" s="95">
        <v>763266.41</v>
      </c>
      <c r="AM1445" s="91">
        <v>0</v>
      </c>
      <c r="AN1445" s="95">
        <v>3545359.11</v>
      </c>
      <c r="AO1445" s="95">
        <v>787454.32</v>
      </c>
      <c r="AP1445" s="95">
        <v>5575.78</v>
      </c>
      <c r="AQ1445" s="95">
        <v>0</v>
      </c>
      <c r="AR1445" s="95">
        <v>8508585.3499999996</v>
      </c>
      <c r="AS1445" s="95">
        <v>160950165.05000001</v>
      </c>
      <c r="AT1445" s="95">
        <v>86633999.439999998</v>
      </c>
      <c r="AU1445" s="95">
        <v>72144700.129999995</v>
      </c>
      <c r="AV1445" s="92">
        <v>45504</v>
      </c>
      <c r="AW1445" t="s">
        <v>6</v>
      </c>
      <c r="AX1445">
        <v>2024</v>
      </c>
      <c r="AY1445" t="s">
        <v>190</v>
      </c>
    </row>
    <row r="1446" spans="1:51" x14ac:dyDescent="0.25">
      <c r="A1446" s="93">
        <v>46</v>
      </c>
      <c r="B1446" s="94" t="s">
        <v>85</v>
      </c>
      <c r="C1446" s="95">
        <v>24830545.640000001</v>
      </c>
      <c r="D1446" s="95">
        <v>70103.62999999999</v>
      </c>
      <c r="E1446" s="95">
        <v>0</v>
      </c>
      <c r="F1446" s="95">
        <v>0</v>
      </c>
      <c r="G1446" s="95">
        <v>0</v>
      </c>
      <c r="H1446" s="91">
        <v>0</v>
      </c>
      <c r="I1446" s="91">
        <v>0</v>
      </c>
      <c r="J1446" s="95">
        <v>870800.44</v>
      </c>
      <c r="K1446" s="95">
        <v>92819.57</v>
      </c>
      <c r="L1446" s="91">
        <v>0</v>
      </c>
      <c r="M1446" s="95">
        <v>9169324.8599999994</v>
      </c>
      <c r="N1446" s="95">
        <v>0</v>
      </c>
      <c r="O1446" s="95">
        <v>9169324.8599999994</v>
      </c>
      <c r="P1446" s="95">
        <v>1020616.62</v>
      </c>
      <c r="Q1446" s="91">
        <v>0</v>
      </c>
      <c r="R1446" s="91">
        <v>0</v>
      </c>
      <c r="S1446" s="91">
        <v>0</v>
      </c>
      <c r="T1446" s="95">
        <v>11223665.119999999</v>
      </c>
      <c r="U1446" s="95">
        <v>839557.40999999992</v>
      </c>
      <c r="V1446" s="95">
        <v>338975.61</v>
      </c>
      <c r="W1446" s="95">
        <v>368142.25999999995</v>
      </c>
      <c r="X1446" s="95">
        <v>0</v>
      </c>
      <c r="Y1446" s="95">
        <v>973602.85</v>
      </c>
      <c r="Z1446" s="95">
        <v>0</v>
      </c>
      <c r="AA1446" s="95">
        <v>0</v>
      </c>
      <c r="AB1446" s="95">
        <v>0</v>
      </c>
      <c r="AC1446" s="327">
        <v>7115269.75</v>
      </c>
      <c r="AD1446" s="95">
        <v>0</v>
      </c>
      <c r="AE1446" s="95">
        <v>37265</v>
      </c>
      <c r="AF1446" s="95">
        <v>0</v>
      </c>
      <c r="AG1446" s="95">
        <v>0</v>
      </c>
      <c r="AH1446" s="95">
        <v>0</v>
      </c>
      <c r="AI1446" s="95">
        <v>0</v>
      </c>
      <c r="AJ1446" s="95">
        <v>114640.47</v>
      </c>
      <c r="AK1446" s="95">
        <v>3069082.67</v>
      </c>
      <c r="AL1446" s="95">
        <v>113578.68</v>
      </c>
      <c r="AM1446" s="91">
        <v>0</v>
      </c>
      <c r="AN1446" s="95">
        <v>483349.33</v>
      </c>
      <c r="AO1446" s="95">
        <v>0</v>
      </c>
      <c r="AP1446" s="95">
        <v>42115.49</v>
      </c>
      <c r="AQ1446" s="95">
        <v>0</v>
      </c>
      <c r="AR1446" s="95">
        <v>0</v>
      </c>
      <c r="AS1446" s="95">
        <v>9787453.3499999996</v>
      </c>
      <c r="AT1446" s="95">
        <v>3819427.1700000004</v>
      </c>
      <c r="AU1446" s="95">
        <v>111301</v>
      </c>
      <c r="AV1446" s="92">
        <v>45504</v>
      </c>
      <c r="AW1446" t="s">
        <v>6</v>
      </c>
      <c r="AX1446">
        <v>2024</v>
      </c>
      <c r="AY1446" t="s">
        <v>176</v>
      </c>
    </row>
    <row r="1447" spans="1:51" x14ac:dyDescent="0.25">
      <c r="A1447" s="93">
        <v>51</v>
      </c>
      <c r="B1447" s="94" t="s">
        <v>86</v>
      </c>
      <c r="C1447" s="95">
        <v>15508217.199999999</v>
      </c>
      <c r="D1447" s="95">
        <v>32487.26</v>
      </c>
      <c r="E1447" s="95">
        <v>0</v>
      </c>
      <c r="F1447" s="95">
        <v>0</v>
      </c>
      <c r="G1447" s="95">
        <v>0</v>
      </c>
      <c r="H1447" s="91">
        <v>0</v>
      </c>
      <c r="I1447" s="91">
        <v>0</v>
      </c>
      <c r="J1447" s="95">
        <v>91696.61</v>
      </c>
      <c r="K1447" s="95">
        <v>773096.67</v>
      </c>
      <c r="L1447" s="91">
        <v>0</v>
      </c>
      <c r="M1447" s="95">
        <v>1936408.46</v>
      </c>
      <c r="N1447" s="95">
        <v>347308.79999999999</v>
      </c>
      <c r="O1447" s="95">
        <v>2283717.2599999998</v>
      </c>
      <c r="P1447" s="95">
        <v>228416.2</v>
      </c>
      <c r="Q1447" s="91">
        <v>0</v>
      </c>
      <c r="R1447" s="91">
        <v>0</v>
      </c>
      <c r="S1447" s="91">
        <v>0</v>
      </c>
      <c r="T1447" s="95">
        <v>3409414</v>
      </c>
      <c r="U1447" s="95">
        <v>439455.65</v>
      </c>
      <c r="V1447" s="95">
        <v>53368.74</v>
      </c>
      <c r="W1447" s="95">
        <v>26759.62</v>
      </c>
      <c r="X1447" s="95">
        <v>0</v>
      </c>
      <c r="Y1447" s="95">
        <v>5388.06</v>
      </c>
      <c r="Z1447" s="95">
        <v>0</v>
      </c>
      <c r="AA1447" s="95">
        <v>0</v>
      </c>
      <c r="AB1447" s="95">
        <v>0</v>
      </c>
      <c r="AC1447" s="327">
        <v>701530.8</v>
      </c>
      <c r="AD1447" s="95">
        <v>0</v>
      </c>
      <c r="AE1447" s="95">
        <v>121563.86</v>
      </c>
      <c r="AF1447" s="95">
        <v>0</v>
      </c>
      <c r="AG1447" s="95">
        <v>0</v>
      </c>
      <c r="AH1447" s="95">
        <v>1586.46</v>
      </c>
      <c r="AI1447" s="95">
        <v>0</v>
      </c>
      <c r="AJ1447" s="95">
        <v>17659.34</v>
      </c>
      <c r="AK1447" s="95">
        <v>2289351.44</v>
      </c>
      <c r="AL1447" s="95">
        <v>173160.97</v>
      </c>
      <c r="AM1447" s="91">
        <v>0</v>
      </c>
      <c r="AN1447" s="95">
        <v>1104413.33</v>
      </c>
      <c r="AO1447" s="95">
        <v>0</v>
      </c>
      <c r="AP1447" s="95">
        <v>52780</v>
      </c>
      <c r="AQ1447" s="95">
        <v>0</v>
      </c>
      <c r="AR1447" s="95">
        <v>0</v>
      </c>
      <c r="AS1447" s="95">
        <v>1367312.5300000003</v>
      </c>
      <c r="AT1447" s="95">
        <v>10731490.67</v>
      </c>
      <c r="AU1447" s="95">
        <v>7111784.9299999997</v>
      </c>
      <c r="AV1447" s="92">
        <v>45504</v>
      </c>
      <c r="AW1447" t="s">
        <v>6</v>
      </c>
      <c r="AX1447">
        <v>2024</v>
      </c>
      <c r="AY1447" t="s">
        <v>179</v>
      </c>
    </row>
    <row r="1448" spans="1:51" x14ac:dyDescent="0.25">
      <c r="A1448" s="93">
        <v>117</v>
      </c>
      <c r="B1448" s="94" t="s">
        <v>87</v>
      </c>
      <c r="C1448" s="95">
        <v>735606710.54999995</v>
      </c>
      <c r="D1448" s="95">
        <v>1258342.6900000002</v>
      </c>
      <c r="E1448" s="95">
        <v>0</v>
      </c>
      <c r="F1448" s="95">
        <v>0</v>
      </c>
      <c r="G1448" s="95">
        <v>750290.07</v>
      </c>
      <c r="H1448" s="91">
        <v>0</v>
      </c>
      <c r="I1448" s="91">
        <v>0</v>
      </c>
      <c r="J1448" s="95">
        <v>1466202.52</v>
      </c>
      <c r="K1448" s="95">
        <v>5002854.8900000006</v>
      </c>
      <c r="L1448" s="91">
        <v>0</v>
      </c>
      <c r="M1448" s="95">
        <v>219146176.78</v>
      </c>
      <c r="N1448" s="95">
        <v>309667349.81999999</v>
      </c>
      <c r="O1448" s="95">
        <v>528813526.60000002</v>
      </c>
      <c r="P1448" s="95">
        <v>5507204.4299999997</v>
      </c>
      <c r="Q1448" s="91">
        <v>0</v>
      </c>
      <c r="R1448" s="91">
        <v>0</v>
      </c>
      <c r="S1448" s="91">
        <v>0</v>
      </c>
      <c r="T1448" s="95">
        <v>542798421.19999993</v>
      </c>
      <c r="U1448" s="95">
        <v>9281916.540000001</v>
      </c>
      <c r="V1448" s="95">
        <v>1689127.54</v>
      </c>
      <c r="W1448" s="95">
        <v>1731016.05</v>
      </c>
      <c r="X1448" s="95">
        <v>2572900.67</v>
      </c>
      <c r="Y1448" s="95">
        <v>5958545.8999999994</v>
      </c>
      <c r="Z1448" s="95">
        <v>0</v>
      </c>
      <c r="AA1448" s="95">
        <v>0</v>
      </c>
      <c r="AB1448" s="95">
        <v>0</v>
      </c>
      <c r="AC1448" s="327">
        <v>75916445.939999998</v>
      </c>
      <c r="AD1448" s="95">
        <v>13715820.810000001</v>
      </c>
      <c r="AE1448" s="95">
        <v>6493573.4800000004</v>
      </c>
      <c r="AF1448" s="95">
        <v>0</v>
      </c>
      <c r="AG1448" s="95">
        <v>0</v>
      </c>
      <c r="AH1448" s="95">
        <v>0</v>
      </c>
      <c r="AI1448" s="95">
        <v>0</v>
      </c>
      <c r="AJ1448" s="95">
        <v>2930592.91</v>
      </c>
      <c r="AK1448" s="95">
        <v>8042164.6899999995</v>
      </c>
      <c r="AL1448" s="95">
        <v>5221368.57</v>
      </c>
      <c r="AM1448" s="91">
        <v>0</v>
      </c>
      <c r="AN1448" s="95">
        <v>13384422.640000001</v>
      </c>
      <c r="AO1448" s="95">
        <v>0</v>
      </c>
      <c r="AP1448" s="95">
        <v>514090.05</v>
      </c>
      <c r="AQ1448" s="95">
        <v>0</v>
      </c>
      <c r="AR1448" s="95">
        <v>0</v>
      </c>
      <c r="AS1448" s="95">
        <v>120289939.84</v>
      </c>
      <c r="AT1448" s="95">
        <v>72518349.50999999</v>
      </c>
      <c r="AU1448" s="95">
        <v>45356303.559999995</v>
      </c>
      <c r="AV1448" s="92">
        <v>45504</v>
      </c>
      <c r="AW1448" t="s">
        <v>6</v>
      </c>
      <c r="AX1448">
        <v>2024</v>
      </c>
      <c r="AY1448" t="s">
        <v>155</v>
      </c>
    </row>
    <row r="1449" spans="1:51" x14ac:dyDescent="0.25">
      <c r="A1449" s="93">
        <v>78</v>
      </c>
      <c r="B1449" s="94" t="s">
        <v>88</v>
      </c>
      <c r="C1449" s="95">
        <v>2465592.48</v>
      </c>
      <c r="D1449" s="95">
        <v>285.5</v>
      </c>
      <c r="E1449" s="95">
        <v>0</v>
      </c>
      <c r="F1449" s="95">
        <v>0</v>
      </c>
      <c r="G1449" s="95">
        <v>0</v>
      </c>
      <c r="H1449" s="91">
        <v>0</v>
      </c>
      <c r="I1449" s="91">
        <v>0</v>
      </c>
      <c r="J1449" s="95">
        <v>12028.12</v>
      </c>
      <c r="K1449" s="95">
        <v>34908.97</v>
      </c>
      <c r="L1449" s="91">
        <v>0</v>
      </c>
      <c r="M1449" s="95">
        <v>0</v>
      </c>
      <c r="N1449" s="95">
        <v>0</v>
      </c>
      <c r="O1449" s="95">
        <v>0</v>
      </c>
      <c r="P1449" s="95">
        <v>19544.060000000001</v>
      </c>
      <c r="Q1449" s="91">
        <v>0</v>
      </c>
      <c r="R1449" s="91">
        <v>0</v>
      </c>
      <c r="S1449" s="91">
        <v>0</v>
      </c>
      <c r="T1449" s="95">
        <v>66766.650000000009</v>
      </c>
      <c r="U1449" s="95">
        <v>15298.34</v>
      </c>
      <c r="V1449" s="95">
        <v>9688.41</v>
      </c>
      <c r="W1449" s="95">
        <v>0</v>
      </c>
      <c r="X1449" s="95">
        <v>0</v>
      </c>
      <c r="Y1449" s="95">
        <v>0</v>
      </c>
      <c r="Z1449" s="95">
        <v>0</v>
      </c>
      <c r="AA1449" s="95">
        <v>1035367.7</v>
      </c>
      <c r="AB1449" s="95">
        <v>0</v>
      </c>
      <c r="AC1449" s="327">
        <v>255855.11</v>
      </c>
      <c r="AD1449" s="95">
        <v>0</v>
      </c>
      <c r="AE1449" s="95">
        <v>3930</v>
      </c>
      <c r="AF1449" s="95">
        <v>0</v>
      </c>
      <c r="AG1449" s="95">
        <v>0</v>
      </c>
      <c r="AH1449" s="95">
        <v>0</v>
      </c>
      <c r="AI1449" s="95">
        <v>0</v>
      </c>
      <c r="AJ1449" s="95">
        <v>0</v>
      </c>
      <c r="AK1449" s="95">
        <v>750170.61</v>
      </c>
      <c r="AL1449" s="95">
        <v>3666.91</v>
      </c>
      <c r="AM1449" s="91">
        <v>0</v>
      </c>
      <c r="AN1449" s="95">
        <v>64860</v>
      </c>
      <c r="AO1449" s="95">
        <v>0</v>
      </c>
      <c r="AP1449" s="95">
        <v>0</v>
      </c>
      <c r="AQ1449" s="95">
        <v>0</v>
      </c>
      <c r="AR1449" s="95">
        <v>0</v>
      </c>
      <c r="AS1449" s="95">
        <v>1320139.56</v>
      </c>
      <c r="AT1449" s="95">
        <v>1078686.27</v>
      </c>
      <c r="AU1449" s="95">
        <v>259988.75</v>
      </c>
      <c r="AV1449" s="92">
        <v>45504</v>
      </c>
      <c r="AW1449" t="s">
        <v>6</v>
      </c>
      <c r="AX1449">
        <v>2024</v>
      </c>
      <c r="AY1449" t="s">
        <v>185</v>
      </c>
    </row>
    <row r="1450" spans="1:51" x14ac:dyDescent="0.25">
      <c r="A1450" s="93">
        <v>80</v>
      </c>
      <c r="B1450" s="94" t="s">
        <v>89</v>
      </c>
      <c r="C1450" s="95">
        <v>924963852.00999999</v>
      </c>
      <c r="D1450" s="95">
        <v>1364597.72</v>
      </c>
      <c r="E1450" s="95">
        <v>0</v>
      </c>
      <c r="F1450" s="95">
        <v>0</v>
      </c>
      <c r="G1450" s="95">
        <v>1421770.2799999998</v>
      </c>
      <c r="H1450" s="91">
        <v>0</v>
      </c>
      <c r="I1450" s="91">
        <v>0</v>
      </c>
      <c r="J1450" s="95">
        <v>1568627.31</v>
      </c>
      <c r="K1450" s="95">
        <v>5700563.9799999995</v>
      </c>
      <c r="L1450" s="91">
        <v>0</v>
      </c>
      <c r="M1450" s="95">
        <v>232022433.79000002</v>
      </c>
      <c r="N1450" s="95">
        <v>355640191.90999997</v>
      </c>
      <c r="O1450" s="95">
        <v>587662625.70000005</v>
      </c>
      <c r="P1450" s="95">
        <v>10106994.91</v>
      </c>
      <c r="Q1450" s="91">
        <v>0</v>
      </c>
      <c r="R1450" s="91">
        <v>0</v>
      </c>
      <c r="S1450" s="91">
        <v>0</v>
      </c>
      <c r="T1450" s="95">
        <v>607825179.89999998</v>
      </c>
      <c r="U1450" s="95">
        <v>10589087.76</v>
      </c>
      <c r="V1450" s="95">
        <v>2434587.5300000003</v>
      </c>
      <c r="W1450" s="95">
        <v>1833145.33</v>
      </c>
      <c r="X1450" s="95">
        <v>9416097.3300000001</v>
      </c>
      <c r="Y1450" s="95">
        <v>8590008.8899999987</v>
      </c>
      <c r="Z1450" s="95">
        <v>0</v>
      </c>
      <c r="AA1450" s="95">
        <v>0</v>
      </c>
      <c r="AB1450" s="95">
        <v>0</v>
      </c>
      <c r="AC1450" s="327">
        <v>114129228.8</v>
      </c>
      <c r="AD1450" s="95">
        <v>29220842.289999999</v>
      </c>
      <c r="AE1450" s="95">
        <v>2506753.4500000002</v>
      </c>
      <c r="AF1450" s="95">
        <v>0</v>
      </c>
      <c r="AG1450" s="95">
        <v>0</v>
      </c>
      <c r="AH1450" s="95">
        <v>0</v>
      </c>
      <c r="AI1450" s="95">
        <v>0</v>
      </c>
      <c r="AJ1450" s="95">
        <v>28454598.800000001</v>
      </c>
      <c r="AK1450" s="95">
        <v>14071158.34</v>
      </c>
      <c r="AL1450" s="95">
        <v>8388496.919999999</v>
      </c>
      <c r="AM1450" s="91">
        <v>0</v>
      </c>
      <c r="AN1450" s="95">
        <v>19391389.919999998</v>
      </c>
      <c r="AO1450" s="95">
        <v>0</v>
      </c>
      <c r="AP1450" s="95">
        <v>2270814.61</v>
      </c>
      <c r="AQ1450" s="95">
        <v>0</v>
      </c>
      <c r="AR1450" s="95">
        <v>0</v>
      </c>
      <c r="AS1450" s="95">
        <v>207174350.17999998</v>
      </c>
      <c r="AT1450" s="95">
        <v>109964321.92999999</v>
      </c>
      <c r="AU1450" s="95">
        <v>65842462.140000001</v>
      </c>
      <c r="AV1450" s="92">
        <v>45504</v>
      </c>
      <c r="AW1450" t="s">
        <v>6</v>
      </c>
      <c r="AX1450">
        <v>2024</v>
      </c>
      <c r="AY1450" t="s">
        <v>288</v>
      </c>
    </row>
    <row r="1451" spans="1:51" x14ac:dyDescent="0.25">
      <c r="A1451" s="93">
        <v>2</v>
      </c>
      <c r="B1451" s="94" t="s">
        <v>90</v>
      </c>
      <c r="C1451" s="95">
        <v>128252258.08999999</v>
      </c>
      <c r="D1451" s="95">
        <v>19567.21</v>
      </c>
      <c r="E1451" s="95">
        <v>0</v>
      </c>
      <c r="F1451" s="95">
        <v>0</v>
      </c>
      <c r="G1451" s="95">
        <v>275747.94</v>
      </c>
      <c r="H1451" s="91">
        <v>0</v>
      </c>
      <c r="I1451" s="91">
        <v>0</v>
      </c>
      <c r="J1451" s="95">
        <v>11853.67</v>
      </c>
      <c r="K1451" s="95">
        <v>923770.82000000007</v>
      </c>
      <c r="L1451" s="91">
        <v>0</v>
      </c>
      <c r="M1451" s="95">
        <v>533454.03</v>
      </c>
      <c r="N1451" s="95">
        <v>15456491.270000001</v>
      </c>
      <c r="O1451" s="95">
        <v>15989945.300000001</v>
      </c>
      <c r="P1451" s="95">
        <v>10372994.68</v>
      </c>
      <c r="Q1451" s="91">
        <v>0</v>
      </c>
      <c r="R1451" s="91">
        <v>0</v>
      </c>
      <c r="S1451" s="91">
        <v>0</v>
      </c>
      <c r="T1451" s="95">
        <v>27593879.620000001</v>
      </c>
      <c r="U1451" s="95">
        <v>7222.08</v>
      </c>
      <c r="V1451" s="95">
        <v>0</v>
      </c>
      <c r="W1451" s="95">
        <v>0</v>
      </c>
      <c r="X1451" s="95">
        <v>0</v>
      </c>
      <c r="Y1451" s="95">
        <v>48313.71</v>
      </c>
      <c r="Z1451" s="95">
        <v>0</v>
      </c>
      <c r="AA1451" s="95">
        <v>19325808.25</v>
      </c>
      <c r="AB1451" s="95">
        <v>0</v>
      </c>
      <c r="AC1451" s="327">
        <v>15129629.059999999</v>
      </c>
      <c r="AD1451" s="95">
        <v>1808096.95</v>
      </c>
      <c r="AE1451" s="95">
        <v>0</v>
      </c>
      <c r="AF1451" s="95">
        <v>0</v>
      </c>
      <c r="AG1451" s="95">
        <v>0</v>
      </c>
      <c r="AH1451" s="95">
        <v>0</v>
      </c>
      <c r="AI1451" s="95">
        <v>0</v>
      </c>
      <c r="AJ1451" s="95">
        <v>44099493.149999999</v>
      </c>
      <c r="AK1451" s="95">
        <v>3751683.49</v>
      </c>
      <c r="AL1451" s="95">
        <v>709490.3</v>
      </c>
      <c r="AM1451" s="91">
        <v>0</v>
      </c>
      <c r="AN1451" s="95">
        <v>618921.44999999995</v>
      </c>
      <c r="AO1451" s="95">
        <v>0</v>
      </c>
      <c r="AP1451" s="95">
        <v>2997527.45</v>
      </c>
      <c r="AQ1451" s="95">
        <v>0</v>
      </c>
      <c r="AR1451" s="95">
        <v>0</v>
      </c>
      <c r="AS1451" s="95">
        <v>80418563.199999988</v>
      </c>
      <c r="AT1451" s="95">
        <v>20239815.27</v>
      </c>
      <c r="AU1451" s="95">
        <v>12162192.58</v>
      </c>
      <c r="AV1451" s="92">
        <v>45504</v>
      </c>
      <c r="AW1451" t="s">
        <v>6</v>
      </c>
      <c r="AX1451">
        <v>2024</v>
      </c>
      <c r="AY1451" t="s">
        <v>168</v>
      </c>
    </row>
    <row r="1452" spans="1:51" x14ac:dyDescent="0.25">
      <c r="A1452" s="93">
        <v>115</v>
      </c>
      <c r="B1452" s="90" t="s">
        <v>290</v>
      </c>
      <c r="C1452" s="95">
        <v>643206.04999999993</v>
      </c>
      <c r="D1452" s="95">
        <v>26841.9</v>
      </c>
      <c r="E1452" s="95">
        <v>0</v>
      </c>
      <c r="F1452" s="95">
        <v>0</v>
      </c>
      <c r="G1452" s="95">
        <v>0</v>
      </c>
      <c r="H1452" s="91">
        <v>0</v>
      </c>
      <c r="I1452" s="91">
        <v>0</v>
      </c>
      <c r="J1452" s="95">
        <v>0</v>
      </c>
      <c r="K1452" s="95">
        <v>0</v>
      </c>
      <c r="L1452" s="91">
        <v>0</v>
      </c>
      <c r="M1452" s="95">
        <v>0</v>
      </c>
      <c r="N1452" s="95">
        <v>0</v>
      </c>
      <c r="O1452" s="95">
        <v>0</v>
      </c>
      <c r="P1452" s="95">
        <v>0</v>
      </c>
      <c r="Q1452" s="91">
        <v>0</v>
      </c>
      <c r="R1452" s="91">
        <v>0</v>
      </c>
      <c r="S1452" s="91">
        <v>0</v>
      </c>
      <c r="T1452" s="95">
        <v>26841.9</v>
      </c>
      <c r="U1452" s="95">
        <v>414235.1</v>
      </c>
      <c r="V1452" s="95">
        <v>202129.05</v>
      </c>
      <c r="W1452" s="95">
        <v>0</v>
      </c>
      <c r="X1452" s="95">
        <v>0</v>
      </c>
      <c r="Y1452" s="95">
        <v>0</v>
      </c>
      <c r="Z1452" s="95">
        <v>0</v>
      </c>
      <c r="AA1452" s="95">
        <v>0</v>
      </c>
      <c r="AB1452" s="95">
        <v>0</v>
      </c>
      <c r="AC1452" s="327">
        <v>0</v>
      </c>
      <c r="AD1452" s="95">
        <v>0</v>
      </c>
      <c r="AE1452" s="95">
        <v>0</v>
      </c>
      <c r="AF1452" s="95">
        <v>0</v>
      </c>
      <c r="AG1452" s="95">
        <v>0</v>
      </c>
      <c r="AH1452" s="95">
        <v>0</v>
      </c>
      <c r="AI1452" s="95">
        <v>0</v>
      </c>
      <c r="AJ1452" s="95">
        <v>0</v>
      </c>
      <c r="AK1452" s="95">
        <v>0</v>
      </c>
      <c r="AL1452" s="95">
        <v>0</v>
      </c>
      <c r="AM1452" s="91">
        <v>0</v>
      </c>
      <c r="AN1452" s="95">
        <v>0</v>
      </c>
      <c r="AO1452" s="95">
        <v>0</v>
      </c>
      <c r="AP1452" s="95">
        <v>0</v>
      </c>
      <c r="AQ1452" s="95">
        <v>0</v>
      </c>
      <c r="AR1452" s="95">
        <v>0</v>
      </c>
      <c r="AS1452" s="95">
        <v>616364.14999999991</v>
      </c>
      <c r="AT1452" s="95">
        <v>0</v>
      </c>
      <c r="AU1452" s="95">
        <v>0</v>
      </c>
      <c r="AV1452" s="92">
        <v>45504</v>
      </c>
      <c r="AW1452" t="s">
        <v>6</v>
      </c>
      <c r="AX1452">
        <v>2024</v>
      </c>
      <c r="AY1452" t="s">
        <v>291</v>
      </c>
    </row>
    <row r="1453" spans="1:51" x14ac:dyDescent="0.25">
      <c r="A1453" s="93">
        <v>106</v>
      </c>
      <c r="B1453" s="94" t="s">
        <v>92</v>
      </c>
      <c r="C1453" s="95">
        <v>47604429.150000006</v>
      </c>
      <c r="D1453" s="95">
        <v>0</v>
      </c>
      <c r="E1453" s="95">
        <v>0</v>
      </c>
      <c r="F1453" s="95">
        <v>0</v>
      </c>
      <c r="G1453" s="95">
        <v>22646.1</v>
      </c>
      <c r="H1453" s="91">
        <v>0</v>
      </c>
      <c r="I1453" s="91">
        <v>0</v>
      </c>
      <c r="J1453" s="95">
        <v>422203.48000000004</v>
      </c>
      <c r="K1453" s="95">
        <v>-9404.7800000000007</v>
      </c>
      <c r="L1453" s="91">
        <v>0</v>
      </c>
      <c r="M1453" s="95">
        <v>0</v>
      </c>
      <c r="N1453" s="95">
        <v>0</v>
      </c>
      <c r="O1453" s="95">
        <v>0</v>
      </c>
      <c r="P1453" s="95">
        <v>434504.19</v>
      </c>
      <c r="Q1453" s="91">
        <v>0</v>
      </c>
      <c r="R1453" s="91">
        <v>0</v>
      </c>
      <c r="S1453" s="91">
        <v>0</v>
      </c>
      <c r="T1453" s="95">
        <v>869948.99</v>
      </c>
      <c r="U1453" s="95">
        <v>222013.7</v>
      </c>
      <c r="V1453" s="95">
        <v>41662.43</v>
      </c>
      <c r="W1453" s="95">
        <v>18567.82</v>
      </c>
      <c r="X1453" s="95">
        <v>556601.01</v>
      </c>
      <c r="Y1453" s="95">
        <v>339789.69</v>
      </c>
      <c r="Z1453" s="95">
        <v>0</v>
      </c>
      <c r="AA1453" s="95">
        <v>7481959.2300000004</v>
      </c>
      <c r="AB1453" s="95">
        <v>0</v>
      </c>
      <c r="AC1453" s="327">
        <v>6619962.5999999996</v>
      </c>
      <c r="AD1453" s="95">
        <v>182000.96</v>
      </c>
      <c r="AE1453" s="95">
        <v>23256.3</v>
      </c>
      <c r="AF1453" s="95">
        <v>0</v>
      </c>
      <c r="AG1453" s="95">
        <v>0</v>
      </c>
      <c r="AH1453" s="95">
        <v>0</v>
      </c>
      <c r="AI1453" s="95">
        <v>0</v>
      </c>
      <c r="AJ1453" s="95">
        <v>251816.42</v>
      </c>
      <c r="AK1453" s="95">
        <v>6757557.9100000001</v>
      </c>
      <c r="AL1453" s="95">
        <v>1287652.95</v>
      </c>
      <c r="AM1453" s="91">
        <v>0</v>
      </c>
      <c r="AN1453" s="95">
        <v>2401104.5699999998</v>
      </c>
      <c r="AO1453" s="95">
        <v>0</v>
      </c>
      <c r="AP1453" s="95">
        <v>62919.360000000001</v>
      </c>
      <c r="AQ1453" s="95">
        <v>0</v>
      </c>
      <c r="AR1453" s="95">
        <v>0</v>
      </c>
      <c r="AS1453" s="95">
        <v>15737630.160000002</v>
      </c>
      <c r="AT1453" s="95">
        <v>30996850</v>
      </c>
      <c r="AU1453" s="95">
        <v>20487615.210000001</v>
      </c>
      <c r="AV1453" s="92">
        <v>45504</v>
      </c>
      <c r="AW1453" t="s">
        <v>6</v>
      </c>
      <c r="AX1453">
        <v>2024</v>
      </c>
      <c r="AY1453" t="s">
        <v>172</v>
      </c>
    </row>
    <row r="1454" spans="1:51" x14ac:dyDescent="0.25">
      <c r="A1454" s="93">
        <v>118</v>
      </c>
      <c r="B1454" s="94" t="s">
        <v>93</v>
      </c>
      <c r="C1454" s="95">
        <v>159349402.91</v>
      </c>
      <c r="D1454" s="95">
        <v>21258.99</v>
      </c>
      <c r="E1454" s="95">
        <v>0</v>
      </c>
      <c r="F1454" s="95">
        <v>0</v>
      </c>
      <c r="G1454" s="95">
        <v>602919.14</v>
      </c>
      <c r="H1454" s="91">
        <v>0</v>
      </c>
      <c r="I1454" s="91">
        <v>0</v>
      </c>
      <c r="J1454" s="95">
        <v>804432.46000000008</v>
      </c>
      <c r="K1454" s="95">
        <v>3488557.6</v>
      </c>
      <c r="L1454" s="91">
        <v>0</v>
      </c>
      <c r="M1454" s="95">
        <v>68423359.570000008</v>
      </c>
      <c r="N1454" s="95">
        <v>54214455.619999997</v>
      </c>
      <c r="O1454" s="95">
        <v>122637815.19</v>
      </c>
      <c r="P1454" s="95">
        <v>1582863.3800000001</v>
      </c>
      <c r="Q1454" s="91">
        <v>0</v>
      </c>
      <c r="R1454" s="91">
        <v>0</v>
      </c>
      <c r="S1454" s="91">
        <v>0</v>
      </c>
      <c r="T1454" s="95">
        <v>129137846.75999999</v>
      </c>
      <c r="U1454" s="95">
        <v>200799.41</v>
      </c>
      <c r="V1454" s="95">
        <v>99545.95</v>
      </c>
      <c r="W1454" s="95">
        <v>0</v>
      </c>
      <c r="X1454" s="95">
        <v>0</v>
      </c>
      <c r="Y1454" s="95">
        <v>189900.37</v>
      </c>
      <c r="Z1454" s="95">
        <v>0</v>
      </c>
      <c r="AA1454" s="95">
        <v>0</v>
      </c>
      <c r="AB1454" s="95">
        <v>0</v>
      </c>
      <c r="AC1454" s="327">
        <v>0</v>
      </c>
      <c r="AD1454" s="95">
        <v>0</v>
      </c>
      <c r="AE1454" s="95">
        <v>0</v>
      </c>
      <c r="AF1454" s="95">
        <v>0</v>
      </c>
      <c r="AG1454" s="95">
        <v>0</v>
      </c>
      <c r="AH1454" s="95">
        <v>0</v>
      </c>
      <c r="AI1454" s="95">
        <v>0</v>
      </c>
      <c r="AJ1454" s="95">
        <v>27853.8</v>
      </c>
      <c r="AK1454" s="95">
        <v>0</v>
      </c>
      <c r="AL1454" s="95">
        <v>476622.76</v>
      </c>
      <c r="AM1454" s="91">
        <v>0</v>
      </c>
      <c r="AN1454" s="95">
        <v>1337418.8600000001</v>
      </c>
      <c r="AO1454" s="95">
        <v>0</v>
      </c>
      <c r="AP1454" s="95">
        <v>41105.86</v>
      </c>
      <c r="AQ1454" s="95">
        <v>0</v>
      </c>
      <c r="AR1454" s="95">
        <v>0</v>
      </c>
      <c r="AS1454" s="95">
        <v>518099.52999999997</v>
      </c>
      <c r="AT1454" s="95">
        <v>29693456.620000001</v>
      </c>
      <c r="AU1454" s="95">
        <v>27838309.140000001</v>
      </c>
      <c r="AV1454" s="92">
        <v>45504</v>
      </c>
      <c r="AW1454" t="s">
        <v>6</v>
      </c>
      <c r="AX1454">
        <v>2024</v>
      </c>
      <c r="AY1454" t="s">
        <v>162</v>
      </c>
    </row>
    <row r="1455" spans="1:51" x14ac:dyDescent="0.25">
      <c r="A1455" s="93">
        <v>29</v>
      </c>
      <c r="B1455" s="94" t="s">
        <v>94</v>
      </c>
      <c r="C1455" s="95">
        <v>419615800.37</v>
      </c>
      <c r="D1455" s="95">
        <v>696333.16</v>
      </c>
      <c r="E1455" s="95">
        <v>0</v>
      </c>
      <c r="F1455" s="95">
        <v>0</v>
      </c>
      <c r="G1455" s="95">
        <v>948784.40999999992</v>
      </c>
      <c r="H1455" s="91">
        <v>0</v>
      </c>
      <c r="I1455" s="91">
        <v>0</v>
      </c>
      <c r="J1455" s="95">
        <v>229007.16</v>
      </c>
      <c r="K1455" s="95">
        <v>288039.15000000002</v>
      </c>
      <c r="L1455" s="91">
        <v>0</v>
      </c>
      <c r="M1455" s="95">
        <v>46919951.689999998</v>
      </c>
      <c r="N1455" s="95">
        <v>125246040.94</v>
      </c>
      <c r="O1455" s="95">
        <v>172165992.63</v>
      </c>
      <c r="P1455" s="95">
        <v>665942.78</v>
      </c>
      <c r="Q1455" s="91">
        <v>0</v>
      </c>
      <c r="R1455" s="91">
        <v>0</v>
      </c>
      <c r="S1455" s="91">
        <v>0</v>
      </c>
      <c r="T1455" s="95">
        <v>174994099.28999999</v>
      </c>
      <c r="U1455" s="95">
        <v>80278225.150000006</v>
      </c>
      <c r="V1455" s="95">
        <v>64426153.82</v>
      </c>
      <c r="W1455" s="95">
        <v>2653588.86</v>
      </c>
      <c r="X1455" s="95">
        <v>34063074.07</v>
      </c>
      <c r="Y1455" s="95">
        <v>24819610.899999999</v>
      </c>
      <c r="Z1455" s="95">
        <v>0</v>
      </c>
      <c r="AA1455" s="95">
        <v>0</v>
      </c>
      <c r="AB1455" s="95">
        <v>1607109.29</v>
      </c>
      <c r="AC1455" s="327">
        <v>213262.07</v>
      </c>
      <c r="AD1455" s="95">
        <v>0</v>
      </c>
      <c r="AE1455" s="95">
        <v>2569524.58</v>
      </c>
      <c r="AF1455" s="95">
        <v>0</v>
      </c>
      <c r="AG1455" s="95">
        <v>0</v>
      </c>
      <c r="AH1455" s="95">
        <v>0</v>
      </c>
      <c r="AI1455" s="95">
        <v>0</v>
      </c>
      <c r="AJ1455" s="95">
        <v>3801582.4499999997</v>
      </c>
      <c r="AK1455" s="95">
        <v>288372.19999999995</v>
      </c>
      <c r="AL1455" s="95">
        <v>609265.04</v>
      </c>
      <c r="AM1455" s="91">
        <v>0</v>
      </c>
      <c r="AN1455" s="95">
        <v>8686026.0999999996</v>
      </c>
      <c r="AO1455" s="95">
        <v>0</v>
      </c>
      <c r="AP1455" s="95">
        <v>15713418.26</v>
      </c>
      <c r="AQ1455" s="95">
        <v>4691334.3</v>
      </c>
      <c r="AR1455" s="95">
        <v>0</v>
      </c>
      <c r="AS1455" s="95">
        <v>214432131.19</v>
      </c>
      <c r="AT1455" s="95">
        <v>30189569.890000001</v>
      </c>
      <c r="AU1455" s="95">
        <v>201153.99</v>
      </c>
      <c r="AV1455" s="92">
        <v>45504</v>
      </c>
      <c r="AW1455" t="s">
        <v>6</v>
      </c>
      <c r="AX1455">
        <v>2024</v>
      </c>
      <c r="AY1455" t="s">
        <v>156</v>
      </c>
    </row>
    <row r="1456" spans="1:51" x14ac:dyDescent="0.25">
      <c r="A1456" s="93">
        <v>111</v>
      </c>
      <c r="B1456" s="94" t="s">
        <v>95</v>
      </c>
      <c r="C1456" s="95">
        <v>7570558.79</v>
      </c>
      <c r="D1456" s="95">
        <v>13518</v>
      </c>
      <c r="E1456" s="95">
        <v>0</v>
      </c>
      <c r="F1456" s="95">
        <v>0</v>
      </c>
      <c r="G1456" s="95">
        <v>0</v>
      </c>
      <c r="H1456" s="91">
        <v>0</v>
      </c>
      <c r="I1456" s="91">
        <v>0</v>
      </c>
      <c r="J1456" s="95">
        <v>1752.66</v>
      </c>
      <c r="K1456" s="95">
        <v>0</v>
      </c>
      <c r="L1456" s="91">
        <v>0</v>
      </c>
      <c r="M1456" s="95">
        <v>0</v>
      </c>
      <c r="N1456" s="95">
        <v>239872.62</v>
      </c>
      <c r="O1456" s="95">
        <v>239872.62</v>
      </c>
      <c r="P1456" s="95">
        <v>32312.58</v>
      </c>
      <c r="Q1456" s="91">
        <v>0</v>
      </c>
      <c r="R1456" s="91">
        <v>0</v>
      </c>
      <c r="S1456" s="91">
        <v>0</v>
      </c>
      <c r="T1456" s="95">
        <v>287455.86</v>
      </c>
      <c r="U1456" s="95">
        <v>1455794.92</v>
      </c>
      <c r="V1456" s="95">
        <v>0</v>
      </c>
      <c r="W1456" s="95">
        <v>0</v>
      </c>
      <c r="X1456" s="95">
        <v>1828.5</v>
      </c>
      <c r="Y1456" s="95">
        <v>0</v>
      </c>
      <c r="Z1456" s="95">
        <v>0</v>
      </c>
      <c r="AA1456" s="95">
        <v>0</v>
      </c>
      <c r="AB1456" s="95">
        <v>0</v>
      </c>
      <c r="AC1456" s="327">
        <v>1037663.53</v>
      </c>
      <c r="AD1456" s="95">
        <v>288030.75</v>
      </c>
      <c r="AE1456" s="95">
        <v>0</v>
      </c>
      <c r="AF1456" s="95">
        <v>0</v>
      </c>
      <c r="AG1456" s="95">
        <v>0</v>
      </c>
      <c r="AH1456" s="95">
        <v>0</v>
      </c>
      <c r="AI1456" s="95">
        <v>0</v>
      </c>
      <c r="AJ1456" s="95">
        <v>322073.26</v>
      </c>
      <c r="AK1456" s="95">
        <v>131133.56</v>
      </c>
      <c r="AL1456" s="95">
        <v>28073.84</v>
      </c>
      <c r="AM1456" s="91">
        <v>0</v>
      </c>
      <c r="AN1456" s="95">
        <v>939013.58</v>
      </c>
      <c r="AO1456" s="95">
        <v>16702.560000000001</v>
      </c>
      <c r="AP1456" s="95">
        <v>57432.56</v>
      </c>
      <c r="AQ1456" s="95">
        <v>0</v>
      </c>
      <c r="AR1456" s="95">
        <v>0</v>
      </c>
      <c r="AS1456" s="95">
        <v>3105390.96</v>
      </c>
      <c r="AT1456" s="95">
        <v>4177711.97</v>
      </c>
      <c r="AU1456" s="95">
        <v>3005355.87</v>
      </c>
      <c r="AV1456" s="92">
        <v>45504</v>
      </c>
      <c r="AW1456" t="s">
        <v>6</v>
      </c>
      <c r="AX1456">
        <v>2024</v>
      </c>
      <c r="AY1456" t="s">
        <v>182</v>
      </c>
    </row>
    <row r="1457" spans="1:51" x14ac:dyDescent="0.25">
      <c r="A1457" s="93">
        <v>83</v>
      </c>
      <c r="B1457" s="94" t="s">
        <v>96</v>
      </c>
      <c r="C1457" s="95">
        <v>506419940.54000008</v>
      </c>
      <c r="D1457" s="95">
        <v>1778642.26</v>
      </c>
      <c r="E1457" s="95">
        <v>0</v>
      </c>
      <c r="F1457" s="95">
        <v>0</v>
      </c>
      <c r="G1457" s="95">
        <v>183270.33</v>
      </c>
      <c r="H1457" s="91">
        <v>0</v>
      </c>
      <c r="I1457" s="91">
        <v>0</v>
      </c>
      <c r="J1457" s="95">
        <v>13547256.779999999</v>
      </c>
      <c r="K1457" s="95">
        <v>4793999.45</v>
      </c>
      <c r="L1457" s="91">
        <v>0</v>
      </c>
      <c r="M1457" s="95">
        <v>167888545.97</v>
      </c>
      <c r="N1457" s="95">
        <v>104764283.31999999</v>
      </c>
      <c r="O1457" s="95">
        <v>272652829.28999996</v>
      </c>
      <c r="P1457" s="95">
        <v>14340172.539999999</v>
      </c>
      <c r="Q1457" s="91">
        <v>0</v>
      </c>
      <c r="R1457" s="91">
        <v>0</v>
      </c>
      <c r="S1457" s="91">
        <v>0</v>
      </c>
      <c r="T1457" s="95">
        <v>307296170.65000004</v>
      </c>
      <c r="U1457" s="95">
        <v>19179227.25</v>
      </c>
      <c r="V1457" s="95">
        <v>827720.47</v>
      </c>
      <c r="W1457" s="95">
        <v>739771.65</v>
      </c>
      <c r="X1457" s="95">
        <v>2123751.96</v>
      </c>
      <c r="Y1457" s="95">
        <v>170620.6</v>
      </c>
      <c r="Z1457" s="95">
        <v>0</v>
      </c>
      <c r="AA1457" s="95">
        <v>394303.08</v>
      </c>
      <c r="AB1457" s="95">
        <v>0</v>
      </c>
      <c r="AC1457" s="327">
        <v>117927737.16000001</v>
      </c>
      <c r="AD1457" s="95">
        <v>18188068.739999998</v>
      </c>
      <c r="AE1457" s="95">
        <v>1228023.1700000002</v>
      </c>
      <c r="AF1457" s="95">
        <v>0</v>
      </c>
      <c r="AG1457" s="95">
        <v>0</v>
      </c>
      <c r="AH1457" s="95">
        <v>0</v>
      </c>
      <c r="AI1457" s="95">
        <v>0</v>
      </c>
      <c r="AJ1457" s="95">
        <v>778836.3</v>
      </c>
      <c r="AK1457" s="95">
        <v>13884657.34</v>
      </c>
      <c r="AL1457" s="95">
        <v>3351113.4699999997</v>
      </c>
      <c r="AM1457" s="91">
        <v>0</v>
      </c>
      <c r="AN1457" s="95">
        <v>10581181.35</v>
      </c>
      <c r="AO1457" s="95">
        <v>0</v>
      </c>
      <c r="AP1457" s="95">
        <v>681823.6</v>
      </c>
      <c r="AQ1457" s="95">
        <v>0</v>
      </c>
      <c r="AR1457" s="95">
        <v>0</v>
      </c>
      <c r="AS1457" s="95">
        <v>161558060.38000003</v>
      </c>
      <c r="AT1457" s="95">
        <v>37565709.509999998</v>
      </c>
      <c r="AU1457" s="95">
        <v>9066933.75</v>
      </c>
      <c r="AV1457" s="92">
        <v>45504</v>
      </c>
      <c r="AW1457" t="s">
        <v>6</v>
      </c>
      <c r="AX1457">
        <v>2024</v>
      </c>
      <c r="AY1457" t="s">
        <v>158</v>
      </c>
    </row>
    <row r="1458" spans="1:51" x14ac:dyDescent="0.25">
      <c r="A1458" s="93">
        <v>40</v>
      </c>
      <c r="B1458" s="94" t="s">
        <v>97</v>
      </c>
      <c r="C1458" s="95">
        <v>22700089.5</v>
      </c>
      <c r="D1458" s="95">
        <v>1828.1</v>
      </c>
      <c r="E1458" s="95">
        <v>0</v>
      </c>
      <c r="F1458" s="95">
        <v>0</v>
      </c>
      <c r="G1458" s="95">
        <v>69382</v>
      </c>
      <c r="H1458" s="91">
        <v>0</v>
      </c>
      <c r="I1458" s="91">
        <v>0</v>
      </c>
      <c r="J1458" s="95">
        <v>11074.67</v>
      </c>
      <c r="K1458" s="95">
        <v>31094.459999999995</v>
      </c>
      <c r="L1458" s="91">
        <v>0</v>
      </c>
      <c r="M1458" s="95">
        <v>4246353.8699999992</v>
      </c>
      <c r="N1458" s="95">
        <v>39724.589999999997</v>
      </c>
      <c r="O1458" s="95">
        <v>4286078.459999999</v>
      </c>
      <c r="P1458" s="95">
        <v>82877</v>
      </c>
      <c r="Q1458" s="91">
        <v>0</v>
      </c>
      <c r="R1458" s="91">
        <v>0</v>
      </c>
      <c r="S1458" s="91">
        <v>0</v>
      </c>
      <c r="T1458" s="95">
        <v>4482334.6899999995</v>
      </c>
      <c r="U1458" s="95">
        <v>1154452.44</v>
      </c>
      <c r="V1458" s="95">
        <v>129769.78</v>
      </c>
      <c r="W1458" s="95">
        <v>216710.76</v>
      </c>
      <c r="X1458" s="95">
        <v>2789</v>
      </c>
      <c r="Y1458" s="95">
        <v>483225.54</v>
      </c>
      <c r="Z1458" s="95">
        <v>0</v>
      </c>
      <c r="AA1458" s="95">
        <v>12734.96</v>
      </c>
      <c r="AB1458" s="95">
        <v>0</v>
      </c>
      <c r="AC1458" s="327">
        <v>2455374.1</v>
      </c>
      <c r="AD1458" s="95">
        <v>5930383.7699999996</v>
      </c>
      <c r="AE1458" s="95">
        <v>515405.18</v>
      </c>
      <c r="AF1458" s="95">
        <v>0</v>
      </c>
      <c r="AG1458" s="95">
        <v>0</v>
      </c>
      <c r="AH1458" s="95">
        <v>0</v>
      </c>
      <c r="AI1458" s="95">
        <v>0</v>
      </c>
      <c r="AJ1458" s="95">
        <v>22021.47</v>
      </c>
      <c r="AK1458" s="95">
        <v>1248116.1099999999</v>
      </c>
      <c r="AL1458" s="95">
        <v>77191.61</v>
      </c>
      <c r="AM1458" s="91">
        <v>0</v>
      </c>
      <c r="AN1458" s="95">
        <v>477220</v>
      </c>
      <c r="AO1458" s="95">
        <v>0</v>
      </c>
      <c r="AP1458" s="95">
        <v>152242.94</v>
      </c>
      <c r="AQ1458" s="95">
        <v>0</v>
      </c>
      <c r="AR1458" s="95">
        <v>0</v>
      </c>
      <c r="AS1458" s="95">
        <v>10922867</v>
      </c>
      <c r="AT1458" s="95">
        <v>7294887.8100000005</v>
      </c>
      <c r="AU1458" s="95">
        <v>5340117.1500000004</v>
      </c>
      <c r="AV1458" s="92">
        <v>45504</v>
      </c>
      <c r="AW1458" t="s">
        <v>6</v>
      </c>
      <c r="AX1458">
        <v>2024</v>
      </c>
      <c r="AY1458" t="s">
        <v>166</v>
      </c>
    </row>
    <row r="1459" spans="1:51" x14ac:dyDescent="0.25">
      <c r="A1459" s="93">
        <v>24</v>
      </c>
      <c r="B1459" s="94" t="s">
        <v>98</v>
      </c>
      <c r="C1459" s="95">
        <v>335106515.5</v>
      </c>
      <c r="D1459" s="95">
        <v>7252932.25</v>
      </c>
      <c r="E1459" s="95">
        <v>0</v>
      </c>
      <c r="F1459" s="95">
        <v>0</v>
      </c>
      <c r="G1459" s="95">
        <v>15140800.92</v>
      </c>
      <c r="H1459" s="91">
        <v>0</v>
      </c>
      <c r="I1459" s="91">
        <v>0</v>
      </c>
      <c r="J1459" s="95">
        <v>2996901.37</v>
      </c>
      <c r="K1459" s="95">
        <v>3245156.79</v>
      </c>
      <c r="L1459" s="91">
        <v>0</v>
      </c>
      <c r="M1459" s="95">
        <v>182240.09</v>
      </c>
      <c r="N1459" s="95">
        <v>184803680.75</v>
      </c>
      <c r="O1459" s="95">
        <v>184985920.84</v>
      </c>
      <c r="P1459" s="95">
        <v>1120896.1499999999</v>
      </c>
      <c r="Q1459" s="91">
        <v>0</v>
      </c>
      <c r="R1459" s="91">
        <v>0</v>
      </c>
      <c r="S1459" s="91">
        <v>0</v>
      </c>
      <c r="T1459" s="95">
        <v>214742608.32000002</v>
      </c>
      <c r="U1459" s="95">
        <v>21163852.210000001</v>
      </c>
      <c r="V1459" s="95">
        <v>66422.2</v>
      </c>
      <c r="W1459" s="95">
        <v>0</v>
      </c>
      <c r="X1459" s="95">
        <v>315434.61</v>
      </c>
      <c r="Y1459" s="95">
        <v>0</v>
      </c>
      <c r="Z1459" s="95">
        <v>0</v>
      </c>
      <c r="AA1459" s="95">
        <v>249789.28</v>
      </c>
      <c r="AB1459" s="95">
        <v>0</v>
      </c>
      <c r="AC1459" s="327">
        <v>24650296.59</v>
      </c>
      <c r="AD1459" s="95">
        <v>9148954.0500000007</v>
      </c>
      <c r="AE1459" s="95">
        <v>1402376.18</v>
      </c>
      <c r="AF1459" s="95">
        <v>0</v>
      </c>
      <c r="AG1459" s="95">
        <v>0</v>
      </c>
      <c r="AH1459" s="95">
        <v>0</v>
      </c>
      <c r="AI1459" s="95">
        <v>0</v>
      </c>
      <c r="AJ1459" s="95">
        <v>57723753.109999999</v>
      </c>
      <c r="AK1459" s="95">
        <v>4752621.82</v>
      </c>
      <c r="AL1459" s="95">
        <v>0</v>
      </c>
      <c r="AM1459" s="91">
        <v>0</v>
      </c>
      <c r="AN1459" s="95">
        <v>489270.89</v>
      </c>
      <c r="AO1459" s="95">
        <v>0</v>
      </c>
      <c r="AP1459" s="95">
        <v>0</v>
      </c>
      <c r="AQ1459" s="95">
        <v>0</v>
      </c>
      <c r="AR1459" s="95">
        <v>0</v>
      </c>
      <c r="AS1459" s="95">
        <v>114720878.22999999</v>
      </c>
      <c r="AT1459" s="95">
        <v>5643028.9500000002</v>
      </c>
      <c r="AU1459" s="95">
        <v>401136.24</v>
      </c>
      <c r="AV1459" s="92">
        <v>45504</v>
      </c>
      <c r="AW1459" t="s">
        <v>6</v>
      </c>
      <c r="AX1459">
        <v>2024</v>
      </c>
      <c r="AY1459" t="s">
        <v>164</v>
      </c>
    </row>
    <row r="1460" spans="1:51" x14ac:dyDescent="0.25">
      <c r="A1460" s="93">
        <v>124</v>
      </c>
      <c r="B1460" s="94" t="s">
        <v>99</v>
      </c>
      <c r="C1460" s="95">
        <v>25209325.710000001</v>
      </c>
      <c r="D1460" s="95">
        <v>0</v>
      </c>
      <c r="E1460" s="95">
        <v>0</v>
      </c>
      <c r="F1460" s="95">
        <v>0</v>
      </c>
      <c r="G1460" s="95">
        <v>0</v>
      </c>
      <c r="H1460" s="91">
        <v>0</v>
      </c>
      <c r="I1460" s="91">
        <v>0</v>
      </c>
      <c r="J1460" s="95">
        <v>0</v>
      </c>
      <c r="K1460" s="95">
        <v>0</v>
      </c>
      <c r="L1460" s="91">
        <v>0</v>
      </c>
      <c r="M1460" s="95">
        <v>0</v>
      </c>
      <c r="N1460" s="95">
        <v>12150840</v>
      </c>
      <c r="O1460" s="95">
        <v>12150840</v>
      </c>
      <c r="P1460" s="95">
        <v>0</v>
      </c>
      <c r="Q1460" s="91">
        <v>0</v>
      </c>
      <c r="R1460" s="91">
        <v>0</v>
      </c>
      <c r="S1460" s="91">
        <v>0</v>
      </c>
      <c r="T1460" s="95">
        <v>12150840</v>
      </c>
      <c r="U1460" s="95">
        <v>20078.12</v>
      </c>
      <c r="V1460" s="95">
        <v>21333</v>
      </c>
      <c r="W1460" s="95">
        <v>1145.97</v>
      </c>
      <c r="X1460" s="95">
        <v>0</v>
      </c>
      <c r="Y1460" s="95">
        <v>14575.32</v>
      </c>
      <c r="Z1460" s="95">
        <v>0</v>
      </c>
      <c r="AA1460" s="95">
        <v>0</v>
      </c>
      <c r="AB1460" s="95">
        <v>0</v>
      </c>
      <c r="AC1460" s="327">
        <v>0</v>
      </c>
      <c r="AD1460" s="95">
        <v>0</v>
      </c>
      <c r="AE1460" s="95">
        <v>0</v>
      </c>
      <c r="AF1460" s="95">
        <v>0</v>
      </c>
      <c r="AG1460" s="95">
        <v>0</v>
      </c>
      <c r="AH1460" s="95">
        <v>0</v>
      </c>
      <c r="AI1460" s="95">
        <v>0</v>
      </c>
      <c r="AJ1460" s="95">
        <v>984376.16</v>
      </c>
      <c r="AK1460" s="95">
        <v>2251.7600000000002</v>
      </c>
      <c r="AL1460" s="95">
        <v>294626</v>
      </c>
      <c r="AM1460" s="91">
        <v>0</v>
      </c>
      <c r="AN1460" s="95">
        <v>357065.28</v>
      </c>
      <c r="AO1460" s="95">
        <v>0</v>
      </c>
      <c r="AP1460" s="95">
        <v>0</v>
      </c>
      <c r="AQ1460" s="95">
        <v>0</v>
      </c>
      <c r="AR1460" s="95">
        <v>0</v>
      </c>
      <c r="AS1460" s="95">
        <v>1041508.5700000001</v>
      </c>
      <c r="AT1460" s="95">
        <v>12016977.140000001</v>
      </c>
      <c r="AU1460" s="95">
        <v>11363034.1</v>
      </c>
      <c r="AV1460" s="92">
        <v>45504</v>
      </c>
      <c r="AW1460" t="s">
        <v>6</v>
      </c>
      <c r="AX1460">
        <v>2024</v>
      </c>
      <c r="AY1460" t="s">
        <v>289</v>
      </c>
    </row>
    <row r="1461" spans="1:51" x14ac:dyDescent="0.25">
      <c r="A1461" s="93">
        <v>70</v>
      </c>
      <c r="B1461" s="94" t="s">
        <v>100</v>
      </c>
      <c r="C1461" s="95">
        <v>7504566.3600000003</v>
      </c>
      <c r="D1461" s="95">
        <v>0</v>
      </c>
      <c r="E1461" s="95">
        <v>0</v>
      </c>
      <c r="F1461" s="95">
        <v>0</v>
      </c>
      <c r="G1461" s="95">
        <v>0</v>
      </c>
      <c r="H1461" s="91">
        <v>0</v>
      </c>
      <c r="I1461" s="91">
        <v>0</v>
      </c>
      <c r="J1461" s="95">
        <v>0</v>
      </c>
      <c r="K1461" s="95">
        <v>0</v>
      </c>
      <c r="L1461" s="91">
        <v>0</v>
      </c>
      <c r="M1461" s="95">
        <v>0</v>
      </c>
      <c r="N1461" s="95">
        <v>0</v>
      </c>
      <c r="O1461" s="95">
        <v>0</v>
      </c>
      <c r="P1461" s="95">
        <v>7504566.3600000003</v>
      </c>
      <c r="Q1461" s="91">
        <v>0</v>
      </c>
      <c r="R1461" s="91">
        <v>0</v>
      </c>
      <c r="S1461" s="91">
        <v>0</v>
      </c>
      <c r="T1461" s="95">
        <v>7504566.3600000003</v>
      </c>
      <c r="U1461" s="95">
        <v>0</v>
      </c>
      <c r="V1461" s="95">
        <v>0</v>
      </c>
      <c r="W1461" s="95">
        <v>0</v>
      </c>
      <c r="X1461" s="95">
        <v>0</v>
      </c>
      <c r="Y1461" s="95">
        <v>0</v>
      </c>
      <c r="Z1461" s="95">
        <v>0</v>
      </c>
      <c r="AA1461" s="95">
        <v>0</v>
      </c>
      <c r="AB1461" s="95">
        <v>0</v>
      </c>
      <c r="AC1461" s="327">
        <v>0</v>
      </c>
      <c r="AD1461" s="95">
        <v>0</v>
      </c>
      <c r="AE1461" s="95">
        <v>0</v>
      </c>
      <c r="AF1461" s="95">
        <v>0</v>
      </c>
      <c r="AG1461" s="95">
        <v>0</v>
      </c>
      <c r="AH1461" s="95">
        <v>0</v>
      </c>
      <c r="AI1461" s="95">
        <v>0</v>
      </c>
      <c r="AJ1461" s="95">
        <v>0</v>
      </c>
      <c r="AK1461" s="95">
        <v>0</v>
      </c>
      <c r="AL1461" s="95">
        <v>0</v>
      </c>
      <c r="AM1461" s="91">
        <v>0</v>
      </c>
      <c r="AN1461" s="95">
        <v>0</v>
      </c>
      <c r="AO1461" s="95">
        <v>0</v>
      </c>
      <c r="AP1461" s="95">
        <v>0</v>
      </c>
      <c r="AQ1461" s="95">
        <v>0</v>
      </c>
      <c r="AR1461" s="95">
        <v>0</v>
      </c>
      <c r="AS1461" s="95">
        <v>0</v>
      </c>
      <c r="AT1461" s="95">
        <v>0</v>
      </c>
      <c r="AU1461" s="95">
        <v>0</v>
      </c>
      <c r="AV1461" s="92">
        <v>45504</v>
      </c>
      <c r="AW1461" t="s">
        <v>6</v>
      </c>
      <c r="AX1461">
        <v>2024</v>
      </c>
      <c r="AY1461" t="s">
        <v>181</v>
      </c>
    </row>
    <row r="1462" spans="1:51" x14ac:dyDescent="0.25">
      <c r="A1462" s="93">
        <v>119</v>
      </c>
      <c r="B1462" s="94" t="s">
        <v>101</v>
      </c>
      <c r="C1462" s="95">
        <v>396306.33</v>
      </c>
      <c r="D1462" s="95">
        <v>0</v>
      </c>
      <c r="E1462" s="95">
        <v>0</v>
      </c>
      <c r="F1462" s="95">
        <v>0</v>
      </c>
      <c r="G1462" s="95">
        <v>0</v>
      </c>
      <c r="H1462" s="91">
        <v>0</v>
      </c>
      <c r="I1462" s="91">
        <v>0</v>
      </c>
      <c r="J1462" s="95">
        <v>32331.65</v>
      </c>
      <c r="K1462" s="95">
        <v>0</v>
      </c>
      <c r="L1462" s="91">
        <v>0</v>
      </c>
      <c r="M1462" s="95">
        <v>0</v>
      </c>
      <c r="N1462" s="95">
        <v>0</v>
      </c>
      <c r="O1462" s="95">
        <v>0</v>
      </c>
      <c r="P1462" s="95">
        <v>0</v>
      </c>
      <c r="Q1462" s="91">
        <v>0</v>
      </c>
      <c r="R1462" s="91">
        <v>0</v>
      </c>
      <c r="S1462" s="91">
        <v>0</v>
      </c>
      <c r="T1462" s="95">
        <v>32331.65</v>
      </c>
      <c r="U1462" s="95">
        <v>0</v>
      </c>
      <c r="V1462" s="95">
        <v>0</v>
      </c>
      <c r="W1462" s="95">
        <v>0</v>
      </c>
      <c r="X1462" s="95">
        <v>0</v>
      </c>
      <c r="Y1462" s="95">
        <v>0</v>
      </c>
      <c r="Z1462" s="95">
        <v>0</v>
      </c>
      <c r="AA1462" s="95">
        <v>0</v>
      </c>
      <c r="AB1462" s="95">
        <v>0</v>
      </c>
      <c r="AC1462" s="327">
        <v>242000.45</v>
      </c>
      <c r="AD1462" s="95">
        <v>0</v>
      </c>
      <c r="AE1462" s="95">
        <v>0</v>
      </c>
      <c r="AF1462" s="95">
        <v>0</v>
      </c>
      <c r="AG1462" s="95">
        <v>0</v>
      </c>
      <c r="AH1462" s="95">
        <v>0</v>
      </c>
      <c r="AI1462" s="95">
        <v>0</v>
      </c>
      <c r="AJ1462" s="95">
        <v>0</v>
      </c>
      <c r="AK1462" s="95">
        <v>121974.23</v>
      </c>
      <c r="AL1462" s="95">
        <v>0</v>
      </c>
      <c r="AM1462" s="91">
        <v>0</v>
      </c>
      <c r="AN1462" s="95">
        <v>0</v>
      </c>
      <c r="AO1462" s="95">
        <v>0</v>
      </c>
      <c r="AP1462" s="95">
        <v>0</v>
      </c>
      <c r="AQ1462" s="95">
        <v>0</v>
      </c>
      <c r="AR1462" s="95">
        <v>0</v>
      </c>
      <c r="AS1462" s="95">
        <v>242000.45</v>
      </c>
      <c r="AT1462" s="95">
        <v>121974.23</v>
      </c>
      <c r="AU1462" s="95">
        <v>0</v>
      </c>
      <c r="AV1462" s="92">
        <v>45504</v>
      </c>
      <c r="AW1462" t="s">
        <v>6</v>
      </c>
      <c r="AX1462">
        <v>2024</v>
      </c>
      <c r="AY1462" t="s">
        <v>189</v>
      </c>
    </row>
    <row r="1463" spans="1:51" x14ac:dyDescent="0.25">
      <c r="A1463" s="93">
        <v>108</v>
      </c>
      <c r="B1463" s="94" t="s">
        <v>102</v>
      </c>
      <c r="C1463" s="95">
        <v>3782789.3200000003</v>
      </c>
      <c r="D1463" s="95">
        <v>3662</v>
      </c>
      <c r="E1463" s="95">
        <v>0</v>
      </c>
      <c r="F1463" s="95">
        <v>0</v>
      </c>
      <c r="G1463" s="95">
        <v>41987.97</v>
      </c>
      <c r="H1463" s="91">
        <v>0</v>
      </c>
      <c r="I1463" s="91">
        <v>0</v>
      </c>
      <c r="J1463" s="95">
        <v>146460.73000000001</v>
      </c>
      <c r="K1463" s="95">
        <v>25511.43</v>
      </c>
      <c r="L1463" s="91">
        <v>0</v>
      </c>
      <c r="M1463" s="95">
        <v>1225159.06</v>
      </c>
      <c r="N1463" s="95">
        <v>11340.48</v>
      </c>
      <c r="O1463" s="95">
        <v>1236499.54</v>
      </c>
      <c r="P1463" s="95">
        <v>26685.23</v>
      </c>
      <c r="Q1463" s="91">
        <v>0</v>
      </c>
      <c r="R1463" s="91">
        <v>0</v>
      </c>
      <c r="S1463" s="91">
        <v>0</v>
      </c>
      <c r="T1463" s="95">
        <v>1480806.9000000001</v>
      </c>
      <c r="U1463" s="95">
        <v>13938.54</v>
      </c>
      <c r="V1463" s="95">
        <v>0</v>
      </c>
      <c r="W1463" s="95">
        <v>0</v>
      </c>
      <c r="X1463" s="95">
        <v>291938.40000000002</v>
      </c>
      <c r="Y1463" s="95">
        <v>0</v>
      </c>
      <c r="Z1463" s="95">
        <v>0</v>
      </c>
      <c r="AA1463" s="95">
        <v>83167.960000000006</v>
      </c>
      <c r="AB1463" s="95">
        <v>0</v>
      </c>
      <c r="AC1463" s="327">
        <v>655842.66</v>
      </c>
      <c r="AD1463" s="95">
        <v>395555.43</v>
      </c>
      <c r="AE1463" s="95">
        <v>625906.4</v>
      </c>
      <c r="AF1463" s="95">
        <v>0</v>
      </c>
      <c r="AG1463" s="95">
        <v>0</v>
      </c>
      <c r="AH1463" s="95">
        <v>0</v>
      </c>
      <c r="AI1463" s="95">
        <v>0</v>
      </c>
      <c r="AJ1463" s="95">
        <v>14543.02</v>
      </c>
      <c r="AK1463" s="95">
        <v>0</v>
      </c>
      <c r="AL1463" s="95">
        <v>6587.72</v>
      </c>
      <c r="AM1463" s="91">
        <v>0</v>
      </c>
      <c r="AN1463" s="95">
        <v>110927.29</v>
      </c>
      <c r="AO1463" s="95">
        <v>0</v>
      </c>
      <c r="AP1463" s="95">
        <v>0</v>
      </c>
      <c r="AQ1463" s="95">
        <v>0</v>
      </c>
      <c r="AR1463" s="95">
        <v>0</v>
      </c>
      <c r="AS1463" s="95">
        <v>2080892.4100000001</v>
      </c>
      <c r="AT1463" s="95">
        <v>221090.01</v>
      </c>
      <c r="AU1463" s="95">
        <v>103575</v>
      </c>
      <c r="AV1463" s="92">
        <v>45504</v>
      </c>
      <c r="AW1463" t="s">
        <v>6</v>
      </c>
      <c r="AX1463">
        <v>2024</v>
      </c>
      <c r="AY1463" t="s">
        <v>183</v>
      </c>
    </row>
    <row r="1464" spans="1:51" x14ac:dyDescent="0.25">
      <c r="A1464" s="93">
        <v>93</v>
      </c>
      <c r="B1464" s="94" t="s">
        <v>103</v>
      </c>
      <c r="C1464" s="95">
        <v>49728552.230000004</v>
      </c>
      <c r="D1464" s="95">
        <v>0</v>
      </c>
      <c r="E1464" s="95">
        <v>0</v>
      </c>
      <c r="F1464" s="95">
        <v>0</v>
      </c>
      <c r="G1464" s="95">
        <v>49738.05</v>
      </c>
      <c r="H1464" s="91">
        <v>0</v>
      </c>
      <c r="I1464" s="91">
        <v>0</v>
      </c>
      <c r="J1464" s="95">
        <v>9981.25</v>
      </c>
      <c r="K1464" s="95">
        <v>52845.49</v>
      </c>
      <c r="L1464" s="91">
        <v>0</v>
      </c>
      <c r="M1464" s="95">
        <v>5</v>
      </c>
      <c r="N1464" s="95">
        <v>0</v>
      </c>
      <c r="O1464" s="95">
        <v>5</v>
      </c>
      <c r="P1464" s="95">
        <v>132169.45000000001</v>
      </c>
      <c r="Q1464" s="91">
        <v>0</v>
      </c>
      <c r="R1464" s="91">
        <v>0</v>
      </c>
      <c r="S1464" s="91">
        <v>0</v>
      </c>
      <c r="T1464" s="95">
        <v>244739.24000000002</v>
      </c>
      <c r="U1464" s="95">
        <v>47914.57</v>
      </c>
      <c r="V1464" s="95">
        <v>36604.32</v>
      </c>
      <c r="W1464" s="95">
        <v>0</v>
      </c>
      <c r="X1464" s="95">
        <v>5488.5</v>
      </c>
      <c r="Y1464" s="95">
        <v>1926141.48</v>
      </c>
      <c r="Z1464" s="95">
        <v>0</v>
      </c>
      <c r="AA1464" s="95">
        <v>639905.5</v>
      </c>
      <c r="AB1464" s="95">
        <v>0</v>
      </c>
      <c r="AC1464" s="327">
        <v>0</v>
      </c>
      <c r="AD1464" s="95">
        <v>4092848.06</v>
      </c>
      <c r="AE1464" s="95">
        <v>443602.28</v>
      </c>
      <c r="AF1464" s="95">
        <v>0</v>
      </c>
      <c r="AG1464" s="95">
        <v>0</v>
      </c>
      <c r="AH1464" s="95">
        <v>0</v>
      </c>
      <c r="AI1464" s="95">
        <v>0</v>
      </c>
      <c r="AJ1464" s="95">
        <v>0</v>
      </c>
      <c r="AK1464" s="95">
        <v>454599.30000000005</v>
      </c>
      <c r="AL1464" s="95">
        <v>1457372.79</v>
      </c>
      <c r="AM1464" s="91">
        <v>0</v>
      </c>
      <c r="AN1464" s="95">
        <v>4624714.72</v>
      </c>
      <c r="AO1464" s="95">
        <v>0</v>
      </c>
      <c r="AP1464" s="95">
        <v>12775</v>
      </c>
      <c r="AQ1464" s="95">
        <v>0</v>
      </c>
      <c r="AR1464" s="95">
        <v>0</v>
      </c>
      <c r="AS1464" s="95">
        <v>7192504.71</v>
      </c>
      <c r="AT1464" s="95">
        <v>42291308.280000001</v>
      </c>
      <c r="AU1464" s="95">
        <v>35741846.469999999</v>
      </c>
      <c r="AV1464" s="92">
        <v>45504</v>
      </c>
      <c r="AW1464" t="s">
        <v>6</v>
      </c>
      <c r="AX1464">
        <v>2024</v>
      </c>
      <c r="AY1464" t="s">
        <v>175</v>
      </c>
    </row>
    <row r="1465" spans="1:51" x14ac:dyDescent="0.25">
      <c r="A1465" s="93">
        <v>107</v>
      </c>
      <c r="B1465" s="94" t="s">
        <v>60</v>
      </c>
      <c r="C1465" s="95">
        <v>462412729.5</v>
      </c>
      <c r="D1465" s="95">
        <v>24122.920000000002</v>
      </c>
      <c r="E1465" s="95">
        <v>0</v>
      </c>
      <c r="F1465" s="95">
        <v>0</v>
      </c>
      <c r="G1465" s="95">
        <v>331618.87</v>
      </c>
      <c r="H1465" s="91">
        <v>0</v>
      </c>
      <c r="I1465" s="91">
        <v>0</v>
      </c>
      <c r="J1465" s="95">
        <v>1657261.49</v>
      </c>
      <c r="K1465" s="95">
        <v>1090549.05</v>
      </c>
      <c r="L1465" s="91">
        <v>0</v>
      </c>
      <c r="M1465" s="95">
        <v>13522709.120000001</v>
      </c>
      <c r="N1465" s="95">
        <v>298462357.08000004</v>
      </c>
      <c r="O1465" s="95">
        <v>311985066.20000005</v>
      </c>
      <c r="P1465" s="95">
        <v>1911959.14</v>
      </c>
      <c r="Q1465" s="91">
        <v>0</v>
      </c>
      <c r="R1465" s="91">
        <v>0</v>
      </c>
      <c r="S1465" s="91">
        <v>0</v>
      </c>
      <c r="T1465" s="95">
        <v>317000577.67000002</v>
      </c>
      <c r="U1465" s="95">
        <v>571659.41</v>
      </c>
      <c r="V1465" s="95">
        <v>279384.65000000002</v>
      </c>
      <c r="W1465" s="95">
        <v>4739.1000000000004</v>
      </c>
      <c r="X1465" s="95">
        <v>2314903.5299999998</v>
      </c>
      <c r="Y1465" s="95">
        <v>3953091.79</v>
      </c>
      <c r="Z1465" s="95">
        <v>0</v>
      </c>
      <c r="AA1465" s="95">
        <v>2471530.56</v>
      </c>
      <c r="AB1465" s="95">
        <v>0</v>
      </c>
      <c r="AC1465" s="327">
        <v>13738896.83</v>
      </c>
      <c r="AD1465" s="95">
        <v>2129477.16</v>
      </c>
      <c r="AE1465" s="95">
        <v>101942.27</v>
      </c>
      <c r="AF1465" s="95">
        <v>0</v>
      </c>
      <c r="AG1465" s="95">
        <v>0</v>
      </c>
      <c r="AH1465" s="95">
        <v>0</v>
      </c>
      <c r="AI1465" s="95">
        <v>0</v>
      </c>
      <c r="AJ1465" s="95">
        <v>64263949.25</v>
      </c>
      <c r="AK1465" s="95">
        <v>4537656.49</v>
      </c>
      <c r="AL1465" s="95">
        <v>2770639.29</v>
      </c>
      <c r="AM1465" s="91">
        <v>0</v>
      </c>
      <c r="AN1465" s="95">
        <v>8369664.2300000004</v>
      </c>
      <c r="AO1465" s="95">
        <v>0</v>
      </c>
      <c r="AP1465" s="95">
        <v>0</v>
      </c>
      <c r="AQ1465" s="95">
        <v>0</v>
      </c>
      <c r="AR1465" s="95">
        <v>0</v>
      </c>
      <c r="AS1465" s="95">
        <v>89829574.549999997</v>
      </c>
      <c r="AT1465" s="95">
        <v>55582577.280000001</v>
      </c>
      <c r="AU1465" s="95">
        <v>39904617.270000003</v>
      </c>
      <c r="AV1465" s="92">
        <v>45535</v>
      </c>
      <c r="AW1465" t="s">
        <v>7</v>
      </c>
      <c r="AX1465">
        <v>2024</v>
      </c>
      <c r="AY1465" t="s">
        <v>160</v>
      </c>
    </row>
    <row r="1466" spans="1:51" x14ac:dyDescent="0.25">
      <c r="A1466" s="93">
        <v>66</v>
      </c>
      <c r="B1466" s="94" t="s">
        <v>61</v>
      </c>
      <c r="C1466" s="95">
        <v>18739430.629999999</v>
      </c>
      <c r="D1466" s="95">
        <v>0</v>
      </c>
      <c r="E1466" s="95">
        <v>0</v>
      </c>
      <c r="F1466" s="95">
        <v>0</v>
      </c>
      <c r="G1466" s="95">
        <v>0</v>
      </c>
      <c r="H1466" s="91">
        <v>0</v>
      </c>
      <c r="I1466" s="91">
        <v>0</v>
      </c>
      <c r="J1466" s="95">
        <v>0</v>
      </c>
      <c r="K1466" s="95">
        <v>1980505.79</v>
      </c>
      <c r="L1466" s="91">
        <v>0</v>
      </c>
      <c r="M1466" s="95">
        <v>0</v>
      </c>
      <c r="N1466" s="95">
        <v>0</v>
      </c>
      <c r="O1466" s="95">
        <v>0</v>
      </c>
      <c r="P1466" s="95">
        <v>0</v>
      </c>
      <c r="Q1466" s="91">
        <v>0</v>
      </c>
      <c r="R1466" s="91">
        <v>0</v>
      </c>
      <c r="S1466" s="91">
        <v>0</v>
      </c>
      <c r="T1466" s="95">
        <v>1980505.79</v>
      </c>
      <c r="U1466" s="95">
        <v>400140.23</v>
      </c>
      <c r="V1466" s="95">
        <v>7875866.4000000004</v>
      </c>
      <c r="W1466" s="95">
        <v>0</v>
      </c>
      <c r="X1466" s="95">
        <v>6041616.5499999998</v>
      </c>
      <c r="Y1466" s="95">
        <v>0</v>
      </c>
      <c r="Z1466" s="95">
        <v>0</v>
      </c>
      <c r="AA1466" s="95">
        <v>0</v>
      </c>
      <c r="AB1466" s="95">
        <v>0</v>
      </c>
      <c r="AC1466" s="327">
        <v>0</v>
      </c>
      <c r="AD1466" s="95">
        <v>0</v>
      </c>
      <c r="AE1466" s="95">
        <v>0</v>
      </c>
      <c r="AF1466" s="95">
        <v>0</v>
      </c>
      <c r="AG1466" s="95">
        <v>0</v>
      </c>
      <c r="AH1466" s="95">
        <v>0</v>
      </c>
      <c r="AI1466" s="95">
        <v>0</v>
      </c>
      <c r="AJ1466" s="95">
        <v>0</v>
      </c>
      <c r="AK1466" s="95">
        <v>0</v>
      </c>
      <c r="AL1466" s="95">
        <v>0</v>
      </c>
      <c r="AM1466" s="91">
        <v>0</v>
      </c>
      <c r="AN1466" s="95">
        <v>1145245.7</v>
      </c>
      <c r="AO1466" s="95">
        <v>1296055.96</v>
      </c>
      <c r="AP1466" s="95">
        <v>0</v>
      </c>
      <c r="AQ1466" s="95">
        <v>0</v>
      </c>
      <c r="AR1466" s="95">
        <v>0</v>
      </c>
      <c r="AS1466" s="95">
        <v>14317623.18</v>
      </c>
      <c r="AT1466" s="95">
        <v>2441301.66</v>
      </c>
      <c r="AU1466" s="95">
        <v>0</v>
      </c>
      <c r="AV1466" s="92">
        <v>45535</v>
      </c>
      <c r="AW1466" t="s">
        <v>7</v>
      </c>
      <c r="AX1466">
        <v>2024</v>
      </c>
      <c r="AY1466" t="s">
        <v>178</v>
      </c>
    </row>
    <row r="1467" spans="1:51" x14ac:dyDescent="0.25">
      <c r="A1467" s="93">
        <v>44</v>
      </c>
      <c r="B1467" s="94" t="s">
        <v>62</v>
      </c>
      <c r="C1467" s="95">
        <v>80272004.890000001</v>
      </c>
      <c r="D1467" s="95">
        <v>24141.9</v>
      </c>
      <c r="E1467" s="95">
        <v>0</v>
      </c>
      <c r="F1467" s="95">
        <v>0</v>
      </c>
      <c r="G1467" s="95">
        <v>803207.69000000006</v>
      </c>
      <c r="H1467" s="91">
        <v>0</v>
      </c>
      <c r="I1467" s="91">
        <v>0</v>
      </c>
      <c r="J1467" s="95">
        <v>239995.5</v>
      </c>
      <c r="K1467" s="95">
        <v>4835786.9099999992</v>
      </c>
      <c r="L1467" s="91">
        <v>0</v>
      </c>
      <c r="M1467" s="95">
        <v>4639522.84</v>
      </c>
      <c r="N1467" s="95">
        <v>42909319.350000001</v>
      </c>
      <c r="O1467" s="95">
        <v>47548842.189999998</v>
      </c>
      <c r="P1467" s="95">
        <v>1637642.13</v>
      </c>
      <c r="Q1467" s="91">
        <v>0</v>
      </c>
      <c r="R1467" s="91">
        <v>0</v>
      </c>
      <c r="S1467" s="91">
        <v>0</v>
      </c>
      <c r="T1467" s="95">
        <v>55089616.32</v>
      </c>
      <c r="U1467" s="95">
        <v>754012.83</v>
      </c>
      <c r="V1467" s="95">
        <v>502028.48</v>
      </c>
      <c r="W1467" s="95">
        <v>260749.95</v>
      </c>
      <c r="X1467" s="95">
        <v>0</v>
      </c>
      <c r="Y1467" s="95">
        <v>2391401.09</v>
      </c>
      <c r="Z1467" s="95">
        <v>0</v>
      </c>
      <c r="AA1467" s="95">
        <v>1601.72</v>
      </c>
      <c r="AB1467" s="95">
        <v>0</v>
      </c>
      <c r="AC1467" s="327">
        <v>1595855.16</v>
      </c>
      <c r="AD1467" s="95">
        <v>1736902.58</v>
      </c>
      <c r="AE1467" s="95">
        <v>35471.29</v>
      </c>
      <c r="AF1467" s="95">
        <v>0</v>
      </c>
      <c r="AG1467" s="95">
        <v>0</v>
      </c>
      <c r="AH1467" s="95">
        <v>0</v>
      </c>
      <c r="AI1467" s="95">
        <v>0</v>
      </c>
      <c r="AJ1467" s="95">
        <v>73488.789999999994</v>
      </c>
      <c r="AK1467" s="95">
        <v>5945070.75</v>
      </c>
      <c r="AL1467" s="95">
        <v>1054706.2</v>
      </c>
      <c r="AM1467" s="91">
        <v>0</v>
      </c>
      <c r="AN1467" s="95">
        <v>2070296.12</v>
      </c>
      <c r="AO1467" s="95">
        <v>0</v>
      </c>
      <c r="AP1467" s="95">
        <v>226195</v>
      </c>
      <c r="AQ1467" s="95">
        <v>0</v>
      </c>
      <c r="AR1467" s="95">
        <v>0</v>
      </c>
      <c r="AS1467" s="95">
        <v>7351511.8899999997</v>
      </c>
      <c r="AT1467" s="95">
        <v>17830876.68</v>
      </c>
      <c r="AU1467" s="95">
        <v>8534608.6099999994</v>
      </c>
      <c r="AV1467" s="92">
        <v>45535</v>
      </c>
      <c r="AW1467" t="s">
        <v>7</v>
      </c>
      <c r="AX1467">
        <v>2024</v>
      </c>
      <c r="AY1467" t="s">
        <v>167</v>
      </c>
    </row>
    <row r="1468" spans="1:51" x14ac:dyDescent="0.25">
      <c r="A1468" s="93">
        <v>113</v>
      </c>
      <c r="B1468" s="94" t="s">
        <v>63</v>
      </c>
      <c r="C1468" s="95">
        <v>46518448.00999999</v>
      </c>
      <c r="D1468" s="95">
        <v>0</v>
      </c>
      <c r="E1468" s="95">
        <v>0</v>
      </c>
      <c r="F1468" s="95">
        <v>0</v>
      </c>
      <c r="G1468" s="95">
        <v>251478.56000000003</v>
      </c>
      <c r="H1468" s="91">
        <v>0</v>
      </c>
      <c r="I1468" s="91">
        <v>0</v>
      </c>
      <c r="J1468" s="95">
        <v>203852.13</v>
      </c>
      <c r="K1468" s="95">
        <v>126647.99</v>
      </c>
      <c r="L1468" s="91">
        <v>0</v>
      </c>
      <c r="M1468" s="95">
        <v>11960883.710000001</v>
      </c>
      <c r="N1468" s="95">
        <v>24538527.879999999</v>
      </c>
      <c r="O1468" s="95">
        <v>36499411.590000004</v>
      </c>
      <c r="P1468" s="95">
        <v>470179.18</v>
      </c>
      <c r="Q1468" s="91">
        <v>0</v>
      </c>
      <c r="R1468" s="91">
        <v>0</v>
      </c>
      <c r="S1468" s="91">
        <v>0</v>
      </c>
      <c r="T1468" s="95">
        <v>37551569.449999996</v>
      </c>
      <c r="U1468" s="95">
        <v>29973.85</v>
      </c>
      <c r="V1468" s="95">
        <v>14784.5</v>
      </c>
      <c r="W1468" s="95">
        <v>0</v>
      </c>
      <c r="X1468" s="95">
        <v>396445.34</v>
      </c>
      <c r="Y1468" s="95">
        <v>0</v>
      </c>
      <c r="Z1468" s="95">
        <v>0</v>
      </c>
      <c r="AA1468" s="95">
        <v>1579150.53</v>
      </c>
      <c r="AB1468" s="95">
        <v>0</v>
      </c>
      <c r="AC1468" s="327">
        <v>2373824.71</v>
      </c>
      <c r="AD1468" s="95">
        <v>223085.25</v>
      </c>
      <c r="AE1468" s="95">
        <v>7972.3</v>
      </c>
      <c r="AF1468" s="95">
        <v>0</v>
      </c>
      <c r="AG1468" s="95">
        <v>0</v>
      </c>
      <c r="AH1468" s="95">
        <v>0</v>
      </c>
      <c r="AI1468" s="95">
        <v>0</v>
      </c>
      <c r="AJ1468" s="95">
        <v>8024</v>
      </c>
      <c r="AK1468" s="95">
        <v>2199695.0099999998</v>
      </c>
      <c r="AL1468" s="95">
        <v>85298.27</v>
      </c>
      <c r="AM1468" s="91">
        <v>0</v>
      </c>
      <c r="AN1468" s="95">
        <v>480698.79</v>
      </c>
      <c r="AO1468" s="95">
        <v>0</v>
      </c>
      <c r="AP1468" s="95">
        <v>39457.910000000003</v>
      </c>
      <c r="AQ1468" s="95">
        <v>0</v>
      </c>
      <c r="AR1468" s="95">
        <v>0</v>
      </c>
      <c r="AS1468" s="95">
        <v>4633260.4799999995</v>
      </c>
      <c r="AT1468" s="95">
        <v>4333618.08</v>
      </c>
      <c r="AU1468" s="95">
        <v>1528468.1</v>
      </c>
      <c r="AV1468" s="92">
        <v>45535</v>
      </c>
      <c r="AW1468" t="s">
        <v>7</v>
      </c>
      <c r="AX1468">
        <v>2024</v>
      </c>
      <c r="AY1468" t="s">
        <v>171</v>
      </c>
    </row>
    <row r="1469" spans="1:51" x14ac:dyDescent="0.25">
      <c r="A1469" s="93">
        <v>98</v>
      </c>
      <c r="B1469" s="94" t="s">
        <v>64</v>
      </c>
      <c r="C1469" s="95">
        <v>166738309.66</v>
      </c>
      <c r="D1469" s="95">
        <v>151352.20000000001</v>
      </c>
      <c r="E1469" s="95">
        <v>0</v>
      </c>
      <c r="F1469" s="95">
        <v>0</v>
      </c>
      <c r="G1469" s="95">
        <v>296336.04000000004</v>
      </c>
      <c r="H1469" s="91">
        <v>0</v>
      </c>
      <c r="I1469" s="91">
        <v>0</v>
      </c>
      <c r="J1469" s="95">
        <v>2703979.23</v>
      </c>
      <c r="K1469" s="95">
        <v>392692.85</v>
      </c>
      <c r="L1469" s="91">
        <v>0</v>
      </c>
      <c r="M1469" s="95">
        <v>29275220.129999999</v>
      </c>
      <c r="N1469" s="95">
        <v>6997069.8099999996</v>
      </c>
      <c r="O1469" s="95">
        <v>36272289.939999998</v>
      </c>
      <c r="P1469" s="95">
        <v>663267.64</v>
      </c>
      <c r="Q1469" s="91">
        <v>0</v>
      </c>
      <c r="R1469" s="91">
        <v>0</v>
      </c>
      <c r="S1469" s="91">
        <v>0</v>
      </c>
      <c r="T1469" s="95">
        <v>40479917.899999999</v>
      </c>
      <c r="U1469" s="95">
        <v>125038.36</v>
      </c>
      <c r="V1469" s="95">
        <v>73646.28</v>
      </c>
      <c r="W1469" s="95">
        <v>0</v>
      </c>
      <c r="X1469" s="95">
        <v>40132138.359999999</v>
      </c>
      <c r="Y1469" s="95">
        <v>102645.44</v>
      </c>
      <c r="Z1469" s="95">
        <v>0</v>
      </c>
      <c r="AA1469" s="95">
        <v>858639.73</v>
      </c>
      <c r="AB1469" s="95">
        <v>0</v>
      </c>
      <c r="AC1469" s="327">
        <v>8318334.1700000009</v>
      </c>
      <c r="AD1469" s="95">
        <v>333059.40999999997</v>
      </c>
      <c r="AE1469" s="95">
        <v>1254398.6599999999</v>
      </c>
      <c r="AF1469" s="95">
        <v>0</v>
      </c>
      <c r="AG1469" s="95">
        <v>0</v>
      </c>
      <c r="AH1469" s="95">
        <v>0</v>
      </c>
      <c r="AI1469" s="95">
        <v>0</v>
      </c>
      <c r="AJ1469" s="95">
        <v>18860017.390000001</v>
      </c>
      <c r="AK1469" s="95">
        <v>1863986.1300000001</v>
      </c>
      <c r="AL1469" s="95">
        <v>1723978.7</v>
      </c>
      <c r="AM1469" s="91">
        <v>0</v>
      </c>
      <c r="AN1469" s="95">
        <v>6534338.9900000002</v>
      </c>
      <c r="AO1469" s="95">
        <v>-2341.12</v>
      </c>
      <c r="AP1469" s="95">
        <v>241363.33</v>
      </c>
      <c r="AQ1469" s="95">
        <v>0</v>
      </c>
      <c r="AR1469" s="95">
        <v>0</v>
      </c>
      <c r="AS1469" s="95">
        <v>70057917.799999982</v>
      </c>
      <c r="AT1469" s="95">
        <v>56200473.960000001</v>
      </c>
      <c r="AU1469" s="95">
        <v>45839147.93</v>
      </c>
      <c r="AV1469" s="92">
        <v>45535</v>
      </c>
      <c r="AW1469" t="s">
        <v>7</v>
      </c>
      <c r="AX1469">
        <v>2024</v>
      </c>
      <c r="AY1469" t="s">
        <v>165</v>
      </c>
    </row>
    <row r="1470" spans="1:51" x14ac:dyDescent="0.25">
      <c r="A1470" s="93">
        <v>1</v>
      </c>
      <c r="B1470" s="94" t="s">
        <v>65</v>
      </c>
      <c r="C1470" s="95">
        <v>25115222.66</v>
      </c>
      <c r="D1470" s="95">
        <v>0</v>
      </c>
      <c r="E1470" s="95">
        <v>0</v>
      </c>
      <c r="F1470" s="95">
        <v>0</v>
      </c>
      <c r="G1470" s="95">
        <v>-5.81</v>
      </c>
      <c r="H1470" s="91">
        <v>0</v>
      </c>
      <c r="I1470" s="91">
        <v>0</v>
      </c>
      <c r="J1470" s="95">
        <v>4292.38</v>
      </c>
      <c r="K1470" s="95">
        <v>-4.25</v>
      </c>
      <c r="L1470" s="91">
        <v>0</v>
      </c>
      <c r="M1470" s="95">
        <v>281746.03000000003</v>
      </c>
      <c r="N1470" s="95">
        <v>168576.89</v>
      </c>
      <c r="O1470" s="95">
        <v>450322.92000000004</v>
      </c>
      <c r="P1470" s="95">
        <v>5424.58</v>
      </c>
      <c r="Q1470" s="91">
        <v>0</v>
      </c>
      <c r="R1470" s="91">
        <v>0</v>
      </c>
      <c r="S1470" s="91">
        <v>0</v>
      </c>
      <c r="T1470" s="95">
        <v>460029.82000000007</v>
      </c>
      <c r="U1470" s="95">
        <v>1502466.43</v>
      </c>
      <c r="V1470" s="95">
        <v>3324.86</v>
      </c>
      <c r="W1470" s="95">
        <v>0</v>
      </c>
      <c r="X1470" s="95">
        <v>0</v>
      </c>
      <c r="Y1470" s="95">
        <v>15321.6</v>
      </c>
      <c r="Z1470" s="95">
        <v>0</v>
      </c>
      <c r="AA1470" s="95">
        <v>20185.349999999999</v>
      </c>
      <c r="AB1470" s="95">
        <v>0</v>
      </c>
      <c r="AC1470" s="327">
        <v>369467.83</v>
      </c>
      <c r="AD1470" s="95">
        <v>10034053.15</v>
      </c>
      <c r="AE1470" s="95">
        <v>52467.6</v>
      </c>
      <c r="AF1470" s="95">
        <v>0</v>
      </c>
      <c r="AG1470" s="95">
        <v>0</v>
      </c>
      <c r="AH1470" s="95">
        <v>0</v>
      </c>
      <c r="AI1470" s="95">
        <v>0</v>
      </c>
      <c r="AJ1470" s="95">
        <v>18140</v>
      </c>
      <c r="AK1470" s="95">
        <v>260819.24</v>
      </c>
      <c r="AL1470" s="95">
        <v>314922.3</v>
      </c>
      <c r="AM1470" s="91">
        <v>0</v>
      </c>
      <c r="AN1470" s="95">
        <v>1188522.92</v>
      </c>
      <c r="AO1470" s="95">
        <v>0</v>
      </c>
      <c r="AP1470" s="95">
        <v>13544.5</v>
      </c>
      <c r="AQ1470" s="95">
        <v>0</v>
      </c>
      <c r="AR1470" s="95">
        <v>0</v>
      </c>
      <c r="AS1470" s="95">
        <v>12015426.82</v>
      </c>
      <c r="AT1470" s="95">
        <v>12639766.02</v>
      </c>
      <c r="AU1470" s="95">
        <v>10861957.060000001</v>
      </c>
      <c r="AV1470" s="92">
        <v>45535</v>
      </c>
      <c r="AW1470" t="s">
        <v>7</v>
      </c>
      <c r="AX1470">
        <v>2024</v>
      </c>
      <c r="AY1470" t="s">
        <v>177</v>
      </c>
    </row>
    <row r="1471" spans="1:51" x14ac:dyDescent="0.25">
      <c r="A1471" s="93">
        <v>109</v>
      </c>
      <c r="B1471" s="94" t="s">
        <v>66</v>
      </c>
      <c r="C1471" s="95">
        <v>637845804.61999989</v>
      </c>
      <c r="D1471" s="95">
        <v>28240920.080000002</v>
      </c>
      <c r="E1471" s="95">
        <v>0</v>
      </c>
      <c r="F1471" s="95">
        <v>0</v>
      </c>
      <c r="G1471" s="95">
        <v>0</v>
      </c>
      <c r="H1471" s="91">
        <v>0</v>
      </c>
      <c r="I1471" s="91">
        <v>0</v>
      </c>
      <c r="J1471" s="95">
        <v>11432826.16</v>
      </c>
      <c r="K1471" s="95">
        <v>6276023.0999999996</v>
      </c>
      <c r="L1471" s="91">
        <v>0</v>
      </c>
      <c r="M1471" s="95">
        <v>282504.95</v>
      </c>
      <c r="N1471" s="95">
        <v>357552875.67999995</v>
      </c>
      <c r="O1471" s="95">
        <v>357835380.62999994</v>
      </c>
      <c r="P1471" s="95">
        <v>36243930.310000002</v>
      </c>
      <c r="Q1471" s="91">
        <v>0</v>
      </c>
      <c r="R1471" s="91">
        <v>0</v>
      </c>
      <c r="S1471" s="91">
        <v>0</v>
      </c>
      <c r="T1471" s="95">
        <v>440029080.27999997</v>
      </c>
      <c r="U1471" s="95">
        <v>14906348.040000001</v>
      </c>
      <c r="V1471" s="95">
        <v>3131847.77</v>
      </c>
      <c r="W1471" s="95">
        <v>0</v>
      </c>
      <c r="X1471" s="95">
        <v>7199709.6699999999</v>
      </c>
      <c r="Y1471" s="95">
        <v>918955.98</v>
      </c>
      <c r="Z1471" s="95">
        <v>0</v>
      </c>
      <c r="AA1471" s="95">
        <v>65583608.259999998</v>
      </c>
      <c r="AB1471" s="95">
        <v>13533.23</v>
      </c>
      <c r="AC1471" s="327">
        <v>63434247.930000007</v>
      </c>
      <c r="AD1471" s="95">
        <v>0</v>
      </c>
      <c r="AE1471" s="95">
        <v>151675.01</v>
      </c>
      <c r="AF1471" s="95">
        <v>0</v>
      </c>
      <c r="AG1471" s="95">
        <v>0</v>
      </c>
      <c r="AH1471" s="95">
        <v>0</v>
      </c>
      <c r="AI1471" s="95">
        <v>0</v>
      </c>
      <c r="AJ1471" s="95">
        <v>32477083.66</v>
      </c>
      <c r="AK1471" s="95">
        <v>4373331.8800000008</v>
      </c>
      <c r="AL1471" s="95">
        <v>2698505.28</v>
      </c>
      <c r="AM1471" s="91">
        <v>0</v>
      </c>
      <c r="AN1471" s="95">
        <v>2686841.69</v>
      </c>
      <c r="AO1471" s="95">
        <v>126904.82</v>
      </c>
      <c r="AP1471" s="95">
        <v>2500</v>
      </c>
      <c r="AQ1471" s="95">
        <v>0</v>
      </c>
      <c r="AR1471" s="95">
        <v>0</v>
      </c>
      <c r="AS1471" s="95">
        <v>187817009.54999998</v>
      </c>
      <c r="AT1471" s="95">
        <v>9999714.7899999991</v>
      </c>
      <c r="AU1471" s="95">
        <v>111631.12</v>
      </c>
      <c r="AV1471" s="92">
        <v>45535</v>
      </c>
      <c r="AW1471" t="s">
        <v>7</v>
      </c>
      <c r="AX1471">
        <v>2024</v>
      </c>
      <c r="AY1471" t="s">
        <v>157</v>
      </c>
    </row>
    <row r="1472" spans="1:51" x14ac:dyDescent="0.25">
      <c r="A1472" s="93">
        <v>25</v>
      </c>
      <c r="B1472" s="94" t="s">
        <v>67</v>
      </c>
      <c r="C1472" s="95">
        <v>61605010.720000006</v>
      </c>
      <c r="D1472" s="95">
        <v>23532277.57</v>
      </c>
      <c r="E1472" s="95">
        <v>0</v>
      </c>
      <c r="F1472" s="95">
        <v>0</v>
      </c>
      <c r="G1472" s="95">
        <v>0</v>
      </c>
      <c r="H1472" s="91">
        <v>0</v>
      </c>
      <c r="I1472" s="91">
        <v>0</v>
      </c>
      <c r="J1472" s="95">
        <v>0</v>
      </c>
      <c r="K1472" s="95">
        <v>0</v>
      </c>
      <c r="L1472" s="91">
        <v>0</v>
      </c>
      <c r="M1472" s="95">
        <v>0</v>
      </c>
      <c r="N1472" s="95">
        <v>0</v>
      </c>
      <c r="O1472" s="95">
        <v>0</v>
      </c>
      <c r="P1472" s="95">
        <v>38039395.880000003</v>
      </c>
      <c r="Q1472" s="91">
        <v>0</v>
      </c>
      <c r="R1472" s="91">
        <v>0</v>
      </c>
      <c r="S1472" s="91">
        <v>0</v>
      </c>
      <c r="T1472" s="95">
        <v>61571673.450000003</v>
      </c>
      <c r="U1472" s="95">
        <v>0</v>
      </c>
      <c r="V1472" s="95">
        <v>0</v>
      </c>
      <c r="W1472" s="95">
        <v>0</v>
      </c>
      <c r="X1472" s="95">
        <v>0</v>
      </c>
      <c r="Y1472" s="95">
        <v>0</v>
      </c>
      <c r="Z1472" s="95">
        <v>0</v>
      </c>
      <c r="AA1472" s="95">
        <v>0</v>
      </c>
      <c r="AB1472" s="95">
        <v>0</v>
      </c>
      <c r="AC1472" s="327">
        <v>33337.269999999997</v>
      </c>
      <c r="AD1472" s="95">
        <v>0</v>
      </c>
      <c r="AE1472" s="95">
        <v>0</v>
      </c>
      <c r="AF1472" s="95">
        <v>0</v>
      </c>
      <c r="AG1472" s="95">
        <v>0</v>
      </c>
      <c r="AH1472" s="95">
        <v>0</v>
      </c>
      <c r="AI1472" s="95">
        <v>0</v>
      </c>
      <c r="AJ1472" s="95">
        <v>0</v>
      </c>
      <c r="AK1472" s="95">
        <v>0</v>
      </c>
      <c r="AL1472" s="95">
        <v>0</v>
      </c>
      <c r="AM1472" s="91">
        <v>0</v>
      </c>
      <c r="AN1472" s="95">
        <v>0</v>
      </c>
      <c r="AO1472" s="95">
        <v>0</v>
      </c>
      <c r="AP1472" s="95">
        <v>0</v>
      </c>
      <c r="AQ1472" s="95">
        <v>0</v>
      </c>
      <c r="AR1472" s="95">
        <v>0</v>
      </c>
      <c r="AS1472" s="95">
        <v>33337.269999999997</v>
      </c>
      <c r="AT1472" s="95">
        <v>0</v>
      </c>
      <c r="AU1472" s="95">
        <v>0</v>
      </c>
      <c r="AV1472" s="92">
        <v>45535</v>
      </c>
      <c r="AW1472" t="s">
        <v>7</v>
      </c>
      <c r="AX1472">
        <v>2024</v>
      </c>
      <c r="AY1472" t="s">
        <v>174</v>
      </c>
    </row>
    <row r="1473" spans="1:51" x14ac:dyDescent="0.25">
      <c r="A1473" s="93">
        <v>121</v>
      </c>
      <c r="B1473" s="94" t="s">
        <v>68</v>
      </c>
      <c r="C1473" s="95">
        <v>5477707.1399999997</v>
      </c>
      <c r="D1473" s="95">
        <v>0</v>
      </c>
      <c r="E1473" s="95">
        <v>0</v>
      </c>
      <c r="F1473" s="95">
        <v>0</v>
      </c>
      <c r="G1473" s="95">
        <v>0</v>
      </c>
      <c r="H1473" s="91">
        <v>0</v>
      </c>
      <c r="I1473" s="91">
        <v>0</v>
      </c>
      <c r="J1473" s="95">
        <v>0</v>
      </c>
      <c r="K1473" s="95">
        <v>0</v>
      </c>
      <c r="L1473" s="91">
        <v>0</v>
      </c>
      <c r="M1473" s="95">
        <v>0</v>
      </c>
      <c r="N1473" s="95">
        <v>0</v>
      </c>
      <c r="O1473" s="95">
        <v>0</v>
      </c>
      <c r="P1473" s="95">
        <v>0</v>
      </c>
      <c r="Q1473" s="91">
        <v>0</v>
      </c>
      <c r="R1473" s="91">
        <v>0</v>
      </c>
      <c r="S1473" s="91">
        <v>0</v>
      </c>
      <c r="T1473" s="95">
        <v>0</v>
      </c>
      <c r="U1473" s="95">
        <v>1106222.96</v>
      </c>
      <c r="V1473" s="95">
        <v>0</v>
      </c>
      <c r="W1473" s="95">
        <v>0</v>
      </c>
      <c r="X1473" s="95">
        <v>0</v>
      </c>
      <c r="Y1473" s="95">
        <v>0</v>
      </c>
      <c r="Z1473" s="95">
        <v>0</v>
      </c>
      <c r="AA1473" s="95">
        <v>0</v>
      </c>
      <c r="AB1473" s="95">
        <v>0</v>
      </c>
      <c r="AC1473" s="327">
        <v>0</v>
      </c>
      <c r="AD1473" s="95">
        <v>0</v>
      </c>
      <c r="AE1473" s="95">
        <v>0</v>
      </c>
      <c r="AF1473" s="95">
        <v>0</v>
      </c>
      <c r="AG1473" s="95">
        <v>0</v>
      </c>
      <c r="AH1473" s="95">
        <v>0</v>
      </c>
      <c r="AI1473" s="95">
        <v>0</v>
      </c>
      <c r="AJ1473" s="95">
        <v>3336097.83</v>
      </c>
      <c r="AK1473" s="95">
        <v>0</v>
      </c>
      <c r="AL1473" s="95">
        <v>0</v>
      </c>
      <c r="AM1473" s="91">
        <v>0</v>
      </c>
      <c r="AN1473" s="95">
        <v>78181.11</v>
      </c>
      <c r="AO1473" s="95">
        <v>0</v>
      </c>
      <c r="AP1473" s="95">
        <v>1620</v>
      </c>
      <c r="AQ1473" s="95">
        <v>0</v>
      </c>
      <c r="AR1473" s="95">
        <v>0</v>
      </c>
      <c r="AS1473" s="95">
        <v>4442320.79</v>
      </c>
      <c r="AT1473" s="95">
        <v>1035386.35</v>
      </c>
      <c r="AU1473" s="95">
        <v>955585.24</v>
      </c>
      <c r="AV1473" s="92">
        <v>45535</v>
      </c>
      <c r="AW1473" t="s">
        <v>7</v>
      </c>
      <c r="AX1473">
        <v>2024</v>
      </c>
      <c r="AY1473" t="s">
        <v>188</v>
      </c>
    </row>
    <row r="1474" spans="1:51" x14ac:dyDescent="0.25">
      <c r="A1474" s="93">
        <v>122</v>
      </c>
      <c r="B1474" s="94" t="s">
        <v>69</v>
      </c>
      <c r="C1474" s="95">
        <v>35543422.829999998</v>
      </c>
      <c r="D1474" s="95">
        <v>0</v>
      </c>
      <c r="E1474" s="95">
        <v>0</v>
      </c>
      <c r="F1474" s="95">
        <v>0</v>
      </c>
      <c r="G1474" s="95">
        <v>0</v>
      </c>
      <c r="H1474" s="91">
        <v>0</v>
      </c>
      <c r="I1474" s="91">
        <v>0</v>
      </c>
      <c r="J1474" s="95">
        <v>0</v>
      </c>
      <c r="K1474" s="95">
        <v>0</v>
      </c>
      <c r="L1474" s="91">
        <v>0</v>
      </c>
      <c r="M1474" s="95">
        <v>3542726</v>
      </c>
      <c r="N1474" s="95">
        <v>1126356.74</v>
      </c>
      <c r="O1474" s="95">
        <v>4669082.74</v>
      </c>
      <c r="P1474" s="95">
        <v>8704661.0200000014</v>
      </c>
      <c r="Q1474" s="91">
        <v>0</v>
      </c>
      <c r="R1474" s="91">
        <v>0</v>
      </c>
      <c r="S1474" s="91">
        <v>0</v>
      </c>
      <c r="T1474" s="95">
        <v>13373743.760000002</v>
      </c>
      <c r="U1474" s="95">
        <v>0</v>
      </c>
      <c r="V1474" s="95">
        <v>0</v>
      </c>
      <c r="W1474" s="95">
        <v>0</v>
      </c>
      <c r="X1474" s="95">
        <v>2576057.2200000002</v>
      </c>
      <c r="Y1474" s="95">
        <v>0</v>
      </c>
      <c r="Z1474" s="95">
        <v>0</v>
      </c>
      <c r="AA1474" s="95">
        <v>5071729.38</v>
      </c>
      <c r="AB1474" s="95">
        <v>0</v>
      </c>
      <c r="AC1474" s="327">
        <v>10476331.9</v>
      </c>
      <c r="AD1474" s="95">
        <v>0</v>
      </c>
      <c r="AE1474" s="95">
        <v>0</v>
      </c>
      <c r="AF1474" s="95">
        <v>0</v>
      </c>
      <c r="AG1474" s="95">
        <v>0</v>
      </c>
      <c r="AH1474" s="95">
        <v>0</v>
      </c>
      <c r="AI1474" s="95">
        <v>0</v>
      </c>
      <c r="AJ1474" s="95">
        <v>3168668.14</v>
      </c>
      <c r="AK1474" s="95">
        <v>706019.19</v>
      </c>
      <c r="AL1474" s="95">
        <v>0</v>
      </c>
      <c r="AM1474" s="91">
        <v>0</v>
      </c>
      <c r="AN1474" s="95">
        <v>112157.04</v>
      </c>
      <c r="AO1474" s="95">
        <v>0</v>
      </c>
      <c r="AP1474" s="95">
        <v>0</v>
      </c>
      <c r="AQ1474" s="95">
        <v>0</v>
      </c>
      <c r="AR1474" s="95">
        <v>0</v>
      </c>
      <c r="AS1474" s="95">
        <v>21292786.640000001</v>
      </c>
      <c r="AT1474" s="95">
        <v>876892.42999999993</v>
      </c>
      <c r="AU1474" s="95">
        <v>58716.2</v>
      </c>
      <c r="AV1474" s="92">
        <v>45535</v>
      </c>
      <c r="AW1474" t="s">
        <v>7</v>
      </c>
      <c r="AX1474">
        <v>2024</v>
      </c>
      <c r="AY1474" t="s">
        <v>267</v>
      </c>
    </row>
    <row r="1475" spans="1:51" x14ac:dyDescent="0.25">
      <c r="A1475" s="348">
        <v>13</v>
      </c>
      <c r="B1475" s="94" t="s">
        <v>70</v>
      </c>
      <c r="C1475" s="356">
        <v>4783084834.6199999</v>
      </c>
      <c r="D1475" s="356">
        <v>480714.89</v>
      </c>
      <c r="E1475" s="356">
        <v>0</v>
      </c>
      <c r="F1475" s="356">
        <v>0</v>
      </c>
      <c r="G1475" s="356">
        <v>5150215.2299999995</v>
      </c>
      <c r="H1475" s="91">
        <v>0</v>
      </c>
      <c r="I1475" s="91">
        <v>0</v>
      </c>
      <c r="J1475" s="356">
        <v>118851824.42</v>
      </c>
      <c r="K1475" s="356">
        <v>70052978.600000009</v>
      </c>
      <c r="L1475" s="91">
        <v>0</v>
      </c>
      <c r="M1475" s="356">
        <v>2696728147.3499999</v>
      </c>
      <c r="N1475" s="356">
        <v>1176804794.0599999</v>
      </c>
      <c r="O1475" s="356">
        <v>3873532941.4099998</v>
      </c>
      <c r="P1475" s="356">
        <v>0</v>
      </c>
      <c r="Q1475" s="91">
        <v>0</v>
      </c>
      <c r="R1475" s="91">
        <v>0</v>
      </c>
      <c r="S1475" s="91">
        <v>0</v>
      </c>
      <c r="T1475" s="356">
        <v>4068068674.5500002</v>
      </c>
      <c r="U1475" s="356">
        <v>13417714.73</v>
      </c>
      <c r="V1475" s="356">
        <v>0</v>
      </c>
      <c r="W1475" s="356">
        <v>71997.58</v>
      </c>
      <c r="X1475" s="356">
        <v>7025009.1300000008</v>
      </c>
      <c r="Y1475" s="356">
        <v>781760.54</v>
      </c>
      <c r="Z1475" s="356">
        <v>0</v>
      </c>
      <c r="AA1475" s="356">
        <v>138982164.81</v>
      </c>
      <c r="AB1475" s="356">
        <v>0</v>
      </c>
      <c r="AC1475" s="361">
        <v>394665088.36000001</v>
      </c>
      <c r="AD1475" s="356">
        <v>1320578.8500000001</v>
      </c>
      <c r="AE1475" s="356">
        <v>4944508.03</v>
      </c>
      <c r="AF1475" s="356">
        <v>0</v>
      </c>
      <c r="AG1475" s="356">
        <v>0</v>
      </c>
      <c r="AH1475" s="356">
        <v>0</v>
      </c>
      <c r="AI1475" s="356">
        <v>0</v>
      </c>
      <c r="AJ1475" s="356">
        <v>2538869.02</v>
      </c>
      <c r="AK1475" s="356">
        <v>56692065.239999995</v>
      </c>
      <c r="AL1475" s="356">
        <v>68999001.760000005</v>
      </c>
      <c r="AM1475" s="91">
        <v>0</v>
      </c>
      <c r="AN1475" s="356">
        <v>24444708.310000002</v>
      </c>
      <c r="AO1475" s="356">
        <v>0</v>
      </c>
      <c r="AP1475" s="356">
        <v>14516</v>
      </c>
      <c r="AQ1475" s="356">
        <v>0</v>
      </c>
      <c r="AR1475" s="356">
        <v>0</v>
      </c>
      <c r="AS1475" s="356">
        <v>563747691.04999995</v>
      </c>
      <c r="AT1475" s="356">
        <v>151268468.56</v>
      </c>
      <c r="AU1475" s="356">
        <v>1118177.25</v>
      </c>
      <c r="AV1475" s="92">
        <v>45535</v>
      </c>
      <c r="AW1475" t="s">
        <v>7</v>
      </c>
      <c r="AX1475">
        <v>2024</v>
      </c>
      <c r="AY1475" t="s">
        <v>149</v>
      </c>
    </row>
    <row r="1476" spans="1:51" x14ac:dyDescent="0.25">
      <c r="A1476" s="93">
        <v>110</v>
      </c>
      <c r="B1476" s="94" t="s">
        <v>71</v>
      </c>
      <c r="C1476" s="95">
        <v>44189687.590000004</v>
      </c>
      <c r="D1476" s="95">
        <v>0</v>
      </c>
      <c r="E1476" s="95">
        <v>0</v>
      </c>
      <c r="F1476" s="95">
        <v>0</v>
      </c>
      <c r="G1476" s="95">
        <v>39197.410000000003</v>
      </c>
      <c r="H1476" s="91">
        <v>0</v>
      </c>
      <c r="I1476" s="91">
        <v>0</v>
      </c>
      <c r="J1476" s="95">
        <v>63051.3</v>
      </c>
      <c r="K1476" s="95">
        <v>35097.120000000003</v>
      </c>
      <c r="L1476" s="91">
        <v>0</v>
      </c>
      <c r="M1476" s="95">
        <v>344715.6</v>
      </c>
      <c r="N1476" s="95">
        <v>4674152.08</v>
      </c>
      <c r="O1476" s="95">
        <v>5018867.68</v>
      </c>
      <c r="P1476" s="95">
        <v>163486.79</v>
      </c>
      <c r="Q1476" s="91">
        <v>0</v>
      </c>
      <c r="R1476" s="91">
        <v>0</v>
      </c>
      <c r="S1476" s="91">
        <v>0</v>
      </c>
      <c r="T1476" s="95">
        <v>5319700.3</v>
      </c>
      <c r="U1476" s="95">
        <v>63875.1</v>
      </c>
      <c r="V1476" s="95">
        <v>3323.4</v>
      </c>
      <c r="W1476" s="95">
        <v>0</v>
      </c>
      <c r="X1476" s="95">
        <v>0</v>
      </c>
      <c r="Y1476" s="95">
        <v>12477.93</v>
      </c>
      <c r="Z1476" s="95">
        <v>0</v>
      </c>
      <c r="AA1476" s="95">
        <v>0</v>
      </c>
      <c r="AB1476" s="95">
        <v>0</v>
      </c>
      <c r="AC1476" s="327">
        <v>0</v>
      </c>
      <c r="AD1476" s="95">
        <v>1045935.16</v>
      </c>
      <c r="AE1476" s="95">
        <v>0</v>
      </c>
      <c r="AF1476" s="95">
        <v>0</v>
      </c>
      <c r="AG1476" s="95">
        <v>0</v>
      </c>
      <c r="AH1476" s="95">
        <v>0</v>
      </c>
      <c r="AI1476" s="95">
        <v>0</v>
      </c>
      <c r="AJ1476" s="95">
        <v>0</v>
      </c>
      <c r="AK1476" s="95">
        <v>258967.15</v>
      </c>
      <c r="AL1476" s="95">
        <v>887544.45</v>
      </c>
      <c r="AM1476" s="91">
        <v>0</v>
      </c>
      <c r="AN1476" s="95">
        <v>3932991.93</v>
      </c>
      <c r="AO1476" s="95">
        <v>262634.40000000002</v>
      </c>
      <c r="AP1476" s="95">
        <v>23050</v>
      </c>
      <c r="AQ1476" s="95">
        <v>0</v>
      </c>
      <c r="AR1476" s="95">
        <v>0</v>
      </c>
      <c r="AS1476" s="95">
        <v>1125611.5900000001</v>
      </c>
      <c r="AT1476" s="95">
        <v>37744375.700000003</v>
      </c>
      <c r="AU1476" s="95">
        <v>32379187.77</v>
      </c>
      <c r="AV1476" s="92">
        <v>45535</v>
      </c>
      <c r="AW1476" t="s">
        <v>7</v>
      </c>
      <c r="AX1476">
        <v>2024</v>
      </c>
      <c r="AY1476" t="s">
        <v>173</v>
      </c>
    </row>
    <row r="1477" spans="1:51" x14ac:dyDescent="0.25">
      <c r="A1477" s="93">
        <v>52</v>
      </c>
      <c r="B1477" s="94" t="s">
        <v>72</v>
      </c>
      <c r="C1477" s="95">
        <v>67486588.959999993</v>
      </c>
      <c r="D1477" s="95">
        <v>0</v>
      </c>
      <c r="E1477" s="95">
        <v>0</v>
      </c>
      <c r="F1477" s="95">
        <v>0</v>
      </c>
      <c r="G1477" s="95">
        <v>480283.93</v>
      </c>
      <c r="H1477" s="91">
        <v>0</v>
      </c>
      <c r="I1477" s="91">
        <v>0</v>
      </c>
      <c r="J1477" s="95">
        <v>0</v>
      </c>
      <c r="K1477" s="95">
        <v>883970.44</v>
      </c>
      <c r="L1477" s="91">
        <v>0</v>
      </c>
      <c r="M1477" s="95">
        <v>0</v>
      </c>
      <c r="N1477" s="95">
        <v>0</v>
      </c>
      <c r="O1477" s="95">
        <v>0</v>
      </c>
      <c r="P1477" s="95">
        <v>1205.26</v>
      </c>
      <c r="Q1477" s="91">
        <v>0</v>
      </c>
      <c r="R1477" s="91">
        <v>0</v>
      </c>
      <c r="S1477" s="91">
        <v>0</v>
      </c>
      <c r="T1477" s="95">
        <v>1365459.63</v>
      </c>
      <c r="U1477" s="95">
        <v>985727.57</v>
      </c>
      <c r="V1477" s="95">
        <v>136860.31</v>
      </c>
      <c r="W1477" s="95">
        <v>15375.13</v>
      </c>
      <c r="X1477" s="95">
        <v>13335504.83</v>
      </c>
      <c r="Y1477" s="95">
        <v>3103761.32</v>
      </c>
      <c r="Z1477" s="95">
        <v>0</v>
      </c>
      <c r="AA1477" s="95">
        <v>0</v>
      </c>
      <c r="AB1477" s="95">
        <v>0</v>
      </c>
      <c r="AC1477" s="327">
        <v>15413701.629999999</v>
      </c>
      <c r="AD1477" s="95">
        <v>3026330.68</v>
      </c>
      <c r="AE1477" s="95">
        <v>177891.27</v>
      </c>
      <c r="AF1477" s="95">
        <v>0</v>
      </c>
      <c r="AG1477" s="95">
        <v>0</v>
      </c>
      <c r="AH1477" s="95">
        <v>0</v>
      </c>
      <c r="AI1477" s="95">
        <v>0</v>
      </c>
      <c r="AJ1477" s="95">
        <v>11525874.32</v>
      </c>
      <c r="AK1477" s="95">
        <v>7164605.1499999994</v>
      </c>
      <c r="AL1477" s="95">
        <v>1164837.3899999999</v>
      </c>
      <c r="AM1477" s="91">
        <v>0</v>
      </c>
      <c r="AN1477" s="95">
        <v>7004215.1299999999</v>
      </c>
      <c r="AO1477" s="95">
        <v>15025.37</v>
      </c>
      <c r="AP1477" s="95">
        <v>1470887.29</v>
      </c>
      <c r="AQ1477" s="95">
        <v>0</v>
      </c>
      <c r="AR1477" s="95">
        <v>0</v>
      </c>
      <c r="AS1477" s="95">
        <v>47721027.060000002</v>
      </c>
      <c r="AT1477" s="95">
        <v>18400102.269999996</v>
      </c>
      <c r="AU1477" s="95">
        <v>1580531.94</v>
      </c>
      <c r="AV1477" s="92">
        <v>45535</v>
      </c>
      <c r="AW1477" t="s">
        <v>7</v>
      </c>
      <c r="AX1477">
        <v>2024</v>
      </c>
      <c r="AY1477" t="s">
        <v>170</v>
      </c>
    </row>
    <row r="1478" spans="1:51" x14ac:dyDescent="0.25">
      <c r="A1478" s="93">
        <v>96</v>
      </c>
      <c r="B1478" s="94" t="s">
        <v>73</v>
      </c>
      <c r="C1478" s="95">
        <v>1590320866.7399998</v>
      </c>
      <c r="D1478" s="95">
        <v>250772.26</v>
      </c>
      <c r="E1478" s="95">
        <v>0</v>
      </c>
      <c r="F1478" s="95">
        <v>0</v>
      </c>
      <c r="G1478" s="95">
        <v>565295.26</v>
      </c>
      <c r="H1478" s="91">
        <v>0</v>
      </c>
      <c r="I1478" s="91">
        <v>0</v>
      </c>
      <c r="J1478" s="95">
        <v>4448652.63</v>
      </c>
      <c r="K1478" s="95">
        <v>1919914.33</v>
      </c>
      <c r="L1478" s="91">
        <v>0</v>
      </c>
      <c r="M1478" s="95">
        <v>315594354.85999995</v>
      </c>
      <c r="N1478" s="95">
        <v>1009775771.4300001</v>
      </c>
      <c r="O1478" s="95">
        <v>1325370126.29</v>
      </c>
      <c r="P1478" s="95">
        <v>3608080.86</v>
      </c>
      <c r="Q1478" s="91">
        <v>0</v>
      </c>
      <c r="R1478" s="91">
        <v>0</v>
      </c>
      <c r="S1478" s="91">
        <v>0</v>
      </c>
      <c r="T1478" s="95">
        <v>1336162841.6299999</v>
      </c>
      <c r="U1478" s="95">
        <v>11191241.780000001</v>
      </c>
      <c r="V1478" s="95">
        <v>1777058.4200000002</v>
      </c>
      <c r="W1478" s="95">
        <v>1086475.31</v>
      </c>
      <c r="X1478" s="95">
        <v>1061217.17</v>
      </c>
      <c r="Y1478" s="95">
        <v>22846822.469999999</v>
      </c>
      <c r="Z1478" s="95">
        <v>0</v>
      </c>
      <c r="AA1478" s="95">
        <v>81166.319999999978</v>
      </c>
      <c r="AB1478" s="95">
        <v>0</v>
      </c>
      <c r="AC1478" s="327">
        <v>35587768.140000001</v>
      </c>
      <c r="AD1478" s="95">
        <v>74878642.519999996</v>
      </c>
      <c r="AE1478" s="95">
        <v>3019688.87</v>
      </c>
      <c r="AF1478" s="95">
        <v>0</v>
      </c>
      <c r="AG1478" s="95">
        <v>0</v>
      </c>
      <c r="AH1478" s="95">
        <v>0</v>
      </c>
      <c r="AI1478" s="95">
        <v>0</v>
      </c>
      <c r="AJ1478" s="95">
        <v>4102180.41</v>
      </c>
      <c r="AK1478" s="95">
        <v>4565317.34</v>
      </c>
      <c r="AL1478" s="95">
        <v>7352174.1400000006</v>
      </c>
      <c r="AM1478" s="91">
        <v>0</v>
      </c>
      <c r="AN1478" s="95">
        <v>20741683.52</v>
      </c>
      <c r="AO1478" s="95">
        <v>-4210.7</v>
      </c>
      <c r="AP1478" s="95">
        <v>508480.97</v>
      </c>
      <c r="AQ1478" s="95">
        <v>0</v>
      </c>
      <c r="AR1478" s="95">
        <v>0</v>
      </c>
      <c r="AS1478" s="95">
        <v>155632261.41</v>
      </c>
      <c r="AT1478" s="95">
        <v>98525763.700000003</v>
      </c>
      <c r="AU1478" s="95">
        <v>65362318.43</v>
      </c>
      <c r="AV1478" s="92">
        <v>45535</v>
      </c>
      <c r="AW1478" t="s">
        <v>7</v>
      </c>
      <c r="AX1478">
        <v>2024</v>
      </c>
      <c r="AY1478" t="s">
        <v>153</v>
      </c>
    </row>
    <row r="1479" spans="1:51" x14ac:dyDescent="0.25">
      <c r="A1479" s="93">
        <v>103</v>
      </c>
      <c r="B1479" s="94" t="s">
        <v>74</v>
      </c>
      <c r="C1479" s="95">
        <v>4493823.3499999996</v>
      </c>
      <c r="D1479" s="95">
        <v>0</v>
      </c>
      <c r="E1479" s="95">
        <v>0</v>
      </c>
      <c r="F1479" s="95">
        <v>0</v>
      </c>
      <c r="G1479" s="95">
        <v>0</v>
      </c>
      <c r="H1479" s="91">
        <v>0</v>
      </c>
      <c r="I1479" s="91">
        <v>0</v>
      </c>
      <c r="J1479" s="95">
        <v>0</v>
      </c>
      <c r="K1479" s="95">
        <v>0</v>
      </c>
      <c r="L1479" s="91">
        <v>0</v>
      </c>
      <c r="M1479" s="95">
        <v>103536.14</v>
      </c>
      <c r="N1479" s="95">
        <v>0</v>
      </c>
      <c r="O1479" s="95">
        <v>103536.14</v>
      </c>
      <c r="P1479" s="95">
        <v>0</v>
      </c>
      <c r="Q1479" s="91">
        <v>0</v>
      </c>
      <c r="R1479" s="91">
        <v>0</v>
      </c>
      <c r="S1479" s="91">
        <v>0</v>
      </c>
      <c r="T1479" s="95">
        <v>103536.14</v>
      </c>
      <c r="U1479" s="95">
        <v>77217.67</v>
      </c>
      <c r="V1479" s="95">
        <v>0</v>
      </c>
      <c r="W1479" s="95">
        <v>0</v>
      </c>
      <c r="X1479" s="95">
        <v>0</v>
      </c>
      <c r="Y1479" s="95">
        <v>0</v>
      </c>
      <c r="Z1479" s="95">
        <v>0</v>
      </c>
      <c r="AA1479" s="95">
        <v>0</v>
      </c>
      <c r="AB1479" s="95">
        <v>0</v>
      </c>
      <c r="AC1479" s="327">
        <v>4520.2</v>
      </c>
      <c r="AD1479" s="95">
        <v>1547497.79</v>
      </c>
      <c r="AE1479" s="95">
        <v>0</v>
      </c>
      <c r="AF1479" s="95">
        <v>0</v>
      </c>
      <c r="AG1479" s="95">
        <v>0</v>
      </c>
      <c r="AH1479" s="95">
        <v>0</v>
      </c>
      <c r="AI1479" s="95">
        <v>0</v>
      </c>
      <c r="AJ1479" s="95">
        <v>0</v>
      </c>
      <c r="AK1479" s="95">
        <v>1946.1</v>
      </c>
      <c r="AL1479" s="95">
        <v>13776.72</v>
      </c>
      <c r="AM1479" s="91">
        <v>0</v>
      </c>
      <c r="AN1479" s="95">
        <v>168989.14</v>
      </c>
      <c r="AO1479" s="95">
        <v>0</v>
      </c>
      <c r="AP1479" s="95">
        <v>35973.9</v>
      </c>
      <c r="AQ1479" s="95">
        <v>0</v>
      </c>
      <c r="AR1479" s="95">
        <v>0</v>
      </c>
      <c r="AS1479" s="95">
        <v>1629235.6600000001</v>
      </c>
      <c r="AT1479" s="95">
        <v>2761051.55</v>
      </c>
      <c r="AU1479" s="95">
        <v>2540365.69</v>
      </c>
      <c r="AV1479" s="92">
        <v>45535</v>
      </c>
      <c r="AW1479" t="s">
        <v>7</v>
      </c>
      <c r="AX1479">
        <v>2024</v>
      </c>
      <c r="AY1479" t="s">
        <v>184</v>
      </c>
    </row>
    <row r="1480" spans="1:51" x14ac:dyDescent="0.25">
      <c r="A1480" s="93">
        <v>23</v>
      </c>
      <c r="B1480" s="94" t="s">
        <v>75</v>
      </c>
      <c r="C1480" s="95">
        <v>670915304.38</v>
      </c>
      <c r="D1480" s="95">
        <v>1773597.7799999998</v>
      </c>
      <c r="E1480" s="95">
        <v>0</v>
      </c>
      <c r="F1480" s="95">
        <v>0</v>
      </c>
      <c r="G1480" s="95">
        <v>769095.51</v>
      </c>
      <c r="H1480" s="91">
        <v>0</v>
      </c>
      <c r="I1480" s="91">
        <v>0</v>
      </c>
      <c r="J1480" s="95">
        <v>11604917.279999999</v>
      </c>
      <c r="K1480" s="95">
        <v>12464481.609999999</v>
      </c>
      <c r="L1480" s="91">
        <v>0</v>
      </c>
      <c r="M1480" s="95">
        <v>97422917.680000007</v>
      </c>
      <c r="N1480" s="95">
        <v>154281802.16999999</v>
      </c>
      <c r="O1480" s="95">
        <v>251704719.84999999</v>
      </c>
      <c r="P1480" s="95">
        <v>0</v>
      </c>
      <c r="Q1480" s="91">
        <v>0</v>
      </c>
      <c r="R1480" s="91">
        <v>0</v>
      </c>
      <c r="S1480" s="91">
        <v>0</v>
      </c>
      <c r="T1480" s="95">
        <v>278316812.02999997</v>
      </c>
      <c r="U1480" s="95">
        <v>124768693.97</v>
      </c>
      <c r="V1480" s="95">
        <v>46378955.620000005</v>
      </c>
      <c r="W1480" s="95">
        <v>3310396.11</v>
      </c>
      <c r="X1480" s="95">
        <v>25187695.52</v>
      </c>
      <c r="Y1480" s="95">
        <v>7659224.5599999996</v>
      </c>
      <c r="Z1480" s="95">
        <v>0</v>
      </c>
      <c r="AA1480" s="95">
        <v>3022116.27</v>
      </c>
      <c r="AB1480" s="95">
        <v>9405400.6099999994</v>
      </c>
      <c r="AC1480" s="327">
        <v>81247150.890000001</v>
      </c>
      <c r="AD1480" s="95">
        <v>13194688.08</v>
      </c>
      <c r="AE1480" s="95">
        <v>8421407.9800000004</v>
      </c>
      <c r="AF1480" s="95">
        <v>0</v>
      </c>
      <c r="AG1480" s="95">
        <v>0</v>
      </c>
      <c r="AH1480" s="95">
        <v>0</v>
      </c>
      <c r="AI1480" s="95">
        <v>0</v>
      </c>
      <c r="AJ1480" s="95">
        <v>8692042.4499999993</v>
      </c>
      <c r="AK1480" s="95">
        <v>10747417.059999999</v>
      </c>
      <c r="AL1480" s="95">
        <v>5179003.8</v>
      </c>
      <c r="AM1480" s="91">
        <v>0</v>
      </c>
      <c r="AN1480" s="95">
        <v>27965066.82</v>
      </c>
      <c r="AO1480" s="95">
        <v>0</v>
      </c>
      <c r="AP1480" s="95">
        <v>1665455.94</v>
      </c>
      <c r="AQ1480" s="95">
        <v>0</v>
      </c>
      <c r="AR1480" s="95">
        <v>0</v>
      </c>
      <c r="AS1480" s="95">
        <v>331287772.06</v>
      </c>
      <c r="AT1480" s="95">
        <v>61310720.289999999</v>
      </c>
      <c r="AU1480" s="95">
        <v>15753776.67</v>
      </c>
      <c r="AV1480" s="92">
        <v>45535</v>
      </c>
      <c r="AW1480" t="s">
        <v>7</v>
      </c>
      <c r="AX1480">
        <v>2024</v>
      </c>
      <c r="AY1480" t="s">
        <v>159</v>
      </c>
    </row>
    <row r="1481" spans="1:51" x14ac:dyDescent="0.25">
      <c r="A1481" s="93">
        <v>62</v>
      </c>
      <c r="B1481" s="94" t="s">
        <v>203</v>
      </c>
      <c r="C1481" s="95">
        <v>55936277.289999999</v>
      </c>
      <c r="D1481" s="95">
        <v>4613312.45</v>
      </c>
      <c r="E1481" s="95">
        <v>0</v>
      </c>
      <c r="F1481" s="95">
        <v>0</v>
      </c>
      <c r="G1481" s="95">
        <v>0</v>
      </c>
      <c r="H1481" s="91">
        <v>0</v>
      </c>
      <c r="I1481" s="91">
        <v>0</v>
      </c>
      <c r="J1481" s="95">
        <v>1372872.24</v>
      </c>
      <c r="K1481" s="95">
        <v>97416.95</v>
      </c>
      <c r="L1481" s="91">
        <v>0</v>
      </c>
      <c r="M1481" s="95">
        <v>0</v>
      </c>
      <c r="N1481" s="95">
        <v>0</v>
      </c>
      <c r="O1481" s="95">
        <v>0</v>
      </c>
      <c r="P1481" s="95">
        <v>49830776.909999996</v>
      </c>
      <c r="Q1481" s="91">
        <v>0</v>
      </c>
      <c r="R1481" s="91">
        <v>0</v>
      </c>
      <c r="S1481" s="91">
        <v>0</v>
      </c>
      <c r="T1481" s="95">
        <v>55914378.549999997</v>
      </c>
      <c r="U1481" s="95">
        <v>0</v>
      </c>
      <c r="V1481" s="95">
        <v>0</v>
      </c>
      <c r="W1481" s="95">
        <v>0</v>
      </c>
      <c r="X1481" s="95">
        <v>0</v>
      </c>
      <c r="Y1481" s="95">
        <v>0</v>
      </c>
      <c r="Z1481" s="95">
        <v>0</v>
      </c>
      <c r="AA1481" s="95">
        <v>0</v>
      </c>
      <c r="AB1481" s="95">
        <v>0</v>
      </c>
      <c r="AC1481" s="327">
        <v>0</v>
      </c>
      <c r="AD1481" s="95">
        <v>0</v>
      </c>
      <c r="AE1481" s="95">
        <v>0</v>
      </c>
      <c r="AF1481" s="95">
        <v>0</v>
      </c>
      <c r="AG1481" s="95">
        <v>0</v>
      </c>
      <c r="AH1481" s="95">
        <v>0</v>
      </c>
      <c r="AI1481" s="95">
        <v>0</v>
      </c>
      <c r="AJ1481" s="95">
        <v>0</v>
      </c>
      <c r="AK1481" s="95">
        <v>21898.74</v>
      </c>
      <c r="AL1481" s="95">
        <v>0</v>
      </c>
      <c r="AM1481" s="91">
        <v>0</v>
      </c>
      <c r="AN1481" s="95">
        <v>0</v>
      </c>
      <c r="AO1481" s="95">
        <v>0</v>
      </c>
      <c r="AP1481" s="95">
        <v>0</v>
      </c>
      <c r="AQ1481" s="95">
        <v>0</v>
      </c>
      <c r="AR1481" s="95">
        <v>0</v>
      </c>
      <c r="AS1481" s="95">
        <v>0</v>
      </c>
      <c r="AT1481" s="95">
        <v>21898.74</v>
      </c>
      <c r="AU1481" s="95">
        <v>0</v>
      </c>
      <c r="AV1481" s="92">
        <v>45535</v>
      </c>
      <c r="AW1481" t="s">
        <v>7</v>
      </c>
      <c r="AX1481">
        <v>2024</v>
      </c>
      <c r="AY1481" t="s">
        <v>169</v>
      </c>
    </row>
    <row r="1482" spans="1:51" x14ac:dyDescent="0.25">
      <c r="A1482" s="93">
        <v>114</v>
      </c>
      <c r="B1482" s="94" t="s">
        <v>76</v>
      </c>
      <c r="C1482" s="95">
        <v>884316519.5</v>
      </c>
      <c r="D1482" s="95">
        <v>0</v>
      </c>
      <c r="E1482" s="95">
        <v>0</v>
      </c>
      <c r="F1482" s="95">
        <v>0</v>
      </c>
      <c r="G1482" s="95">
        <v>0</v>
      </c>
      <c r="H1482" s="91">
        <v>0</v>
      </c>
      <c r="I1482" s="91">
        <v>0</v>
      </c>
      <c r="J1482" s="95">
        <v>202383.95</v>
      </c>
      <c r="K1482" s="95">
        <v>3716602.7399999998</v>
      </c>
      <c r="L1482" s="91">
        <v>0</v>
      </c>
      <c r="M1482" s="95">
        <v>360513129.49000001</v>
      </c>
      <c r="N1482" s="95">
        <v>212909886.65000001</v>
      </c>
      <c r="O1482" s="95">
        <v>573423016.13999999</v>
      </c>
      <c r="P1482" s="95">
        <v>307420.90999999997</v>
      </c>
      <c r="Q1482" s="91">
        <v>0</v>
      </c>
      <c r="R1482" s="91">
        <v>0</v>
      </c>
      <c r="S1482" s="91">
        <v>0</v>
      </c>
      <c r="T1482" s="95">
        <v>577649423.74000001</v>
      </c>
      <c r="U1482" s="95">
        <v>12977601.07</v>
      </c>
      <c r="V1482" s="95">
        <v>5519746.3700000001</v>
      </c>
      <c r="W1482" s="95">
        <v>1939885.88</v>
      </c>
      <c r="X1482" s="95">
        <v>54950228.009999998</v>
      </c>
      <c r="Y1482" s="95">
        <v>13080503.039999999</v>
      </c>
      <c r="Z1482" s="95">
        <v>0</v>
      </c>
      <c r="AA1482" s="95">
        <v>0</v>
      </c>
      <c r="AB1482" s="95">
        <v>0</v>
      </c>
      <c r="AC1482" s="327">
        <v>37731759.600000001</v>
      </c>
      <c r="AD1482" s="95">
        <v>12242653.290000001</v>
      </c>
      <c r="AE1482" s="95">
        <v>5960636.6299999999</v>
      </c>
      <c r="AF1482" s="95">
        <v>0</v>
      </c>
      <c r="AG1482" s="95">
        <v>0</v>
      </c>
      <c r="AH1482" s="95">
        <v>0</v>
      </c>
      <c r="AI1482" s="95">
        <v>0</v>
      </c>
      <c r="AJ1482" s="95">
        <v>90096952.569999993</v>
      </c>
      <c r="AK1482" s="95">
        <v>10697798.729999999</v>
      </c>
      <c r="AL1482" s="95">
        <v>2835184.72</v>
      </c>
      <c r="AM1482" s="91">
        <v>0</v>
      </c>
      <c r="AN1482" s="95">
        <v>15546039.620000001</v>
      </c>
      <c r="AO1482" s="95">
        <v>0</v>
      </c>
      <c r="AP1482" s="95">
        <v>1666879.1500000001</v>
      </c>
      <c r="AQ1482" s="95">
        <v>0</v>
      </c>
      <c r="AR1482" s="95">
        <v>0</v>
      </c>
      <c r="AS1482" s="95">
        <v>234499966.45999998</v>
      </c>
      <c r="AT1482" s="95">
        <v>72167129.300000012</v>
      </c>
      <c r="AU1482" s="95">
        <v>41421227.079999998</v>
      </c>
      <c r="AV1482" s="92">
        <v>45535</v>
      </c>
      <c r="AW1482" t="s">
        <v>7</v>
      </c>
      <c r="AX1482">
        <v>2024</v>
      </c>
      <c r="AY1482" t="s">
        <v>154</v>
      </c>
    </row>
    <row r="1483" spans="1:51" x14ac:dyDescent="0.25">
      <c r="A1483" s="93">
        <v>48</v>
      </c>
      <c r="B1483" s="94" t="s">
        <v>77</v>
      </c>
      <c r="C1483" s="95">
        <v>216241114.27000001</v>
      </c>
      <c r="D1483" s="95">
        <v>161440.16999999998</v>
      </c>
      <c r="E1483" s="95">
        <v>0</v>
      </c>
      <c r="F1483" s="95">
        <v>0</v>
      </c>
      <c r="G1483" s="95">
        <v>36645.61</v>
      </c>
      <c r="H1483" s="91">
        <v>0</v>
      </c>
      <c r="I1483" s="91">
        <v>0</v>
      </c>
      <c r="J1483" s="95">
        <v>10636094.76</v>
      </c>
      <c r="K1483" s="95">
        <v>43976.08</v>
      </c>
      <c r="L1483" s="91">
        <v>0</v>
      </c>
      <c r="M1483" s="95">
        <v>8060227.4100000001</v>
      </c>
      <c r="N1483" s="95">
        <v>138851662.18000001</v>
      </c>
      <c r="O1483" s="95">
        <v>146911889.59</v>
      </c>
      <c r="P1483" s="95">
        <v>10806515.190000001</v>
      </c>
      <c r="Q1483" s="91">
        <v>0</v>
      </c>
      <c r="R1483" s="91">
        <v>0</v>
      </c>
      <c r="S1483" s="91">
        <v>0</v>
      </c>
      <c r="T1483" s="95">
        <v>168596561.40000001</v>
      </c>
      <c r="U1483" s="95">
        <v>244047.6</v>
      </c>
      <c r="V1483" s="95">
        <v>162690.94</v>
      </c>
      <c r="W1483" s="95">
        <v>0</v>
      </c>
      <c r="X1483" s="95">
        <v>0</v>
      </c>
      <c r="Y1483" s="95">
        <v>0</v>
      </c>
      <c r="Z1483" s="95">
        <v>0</v>
      </c>
      <c r="AA1483" s="95">
        <v>1634373.11</v>
      </c>
      <c r="AB1483" s="95">
        <v>0</v>
      </c>
      <c r="AC1483" s="327">
        <v>6001176.5099999998</v>
      </c>
      <c r="AD1483" s="95">
        <v>9322953.9199999999</v>
      </c>
      <c r="AE1483" s="95">
        <v>5155508.8899999997</v>
      </c>
      <c r="AF1483" s="95">
        <v>0</v>
      </c>
      <c r="AG1483" s="95">
        <v>0</v>
      </c>
      <c r="AH1483" s="95">
        <v>0</v>
      </c>
      <c r="AI1483" s="95">
        <v>0</v>
      </c>
      <c r="AJ1483" s="95">
        <v>21444.44</v>
      </c>
      <c r="AK1483" s="95">
        <v>8936922.9000000004</v>
      </c>
      <c r="AL1483" s="95">
        <v>198568.54</v>
      </c>
      <c r="AM1483" s="91">
        <v>0</v>
      </c>
      <c r="AN1483" s="95">
        <v>7604840.3799999999</v>
      </c>
      <c r="AO1483" s="95">
        <v>0</v>
      </c>
      <c r="AP1483" s="95">
        <v>3231776.02</v>
      </c>
      <c r="AQ1483" s="95">
        <v>0</v>
      </c>
      <c r="AR1483" s="95">
        <v>0</v>
      </c>
      <c r="AS1483" s="95">
        <v>22542195.41</v>
      </c>
      <c r="AT1483" s="95">
        <v>25102357.460000001</v>
      </c>
      <c r="AU1483" s="95">
        <v>5130249.62</v>
      </c>
      <c r="AV1483" s="92">
        <v>45535</v>
      </c>
      <c r="AW1483" t="s">
        <v>7</v>
      </c>
      <c r="AX1483">
        <v>2024</v>
      </c>
      <c r="AY1483" t="s">
        <v>163</v>
      </c>
    </row>
    <row r="1484" spans="1:51" x14ac:dyDescent="0.25">
      <c r="A1484" s="93">
        <v>120</v>
      </c>
      <c r="B1484" s="94" t="s">
        <v>78</v>
      </c>
      <c r="C1484" s="95">
        <v>3995880.7100000004</v>
      </c>
      <c r="D1484" s="95">
        <v>0</v>
      </c>
      <c r="E1484" s="95">
        <v>0</v>
      </c>
      <c r="F1484" s="95">
        <v>0</v>
      </c>
      <c r="G1484" s="95">
        <v>0</v>
      </c>
      <c r="H1484" s="91">
        <v>0</v>
      </c>
      <c r="I1484" s="91">
        <v>0</v>
      </c>
      <c r="J1484" s="95">
        <v>199868.45</v>
      </c>
      <c r="K1484" s="95">
        <v>0</v>
      </c>
      <c r="L1484" s="91">
        <v>0</v>
      </c>
      <c r="M1484" s="95">
        <v>0</v>
      </c>
      <c r="N1484" s="95">
        <v>0</v>
      </c>
      <c r="O1484" s="95">
        <v>0</v>
      </c>
      <c r="P1484" s="95">
        <v>0</v>
      </c>
      <c r="Q1484" s="91">
        <v>0</v>
      </c>
      <c r="R1484" s="91">
        <v>0</v>
      </c>
      <c r="S1484" s="91">
        <v>0</v>
      </c>
      <c r="T1484" s="95">
        <v>199868.45</v>
      </c>
      <c r="U1484" s="95">
        <v>0</v>
      </c>
      <c r="V1484" s="95">
        <v>0</v>
      </c>
      <c r="W1484" s="95">
        <v>0</v>
      </c>
      <c r="X1484" s="95">
        <v>0</v>
      </c>
      <c r="Y1484" s="95">
        <v>0</v>
      </c>
      <c r="Z1484" s="95">
        <v>0</v>
      </c>
      <c r="AA1484" s="95">
        <v>0</v>
      </c>
      <c r="AB1484" s="95">
        <v>0</v>
      </c>
      <c r="AC1484" s="327">
        <v>0</v>
      </c>
      <c r="AD1484" s="95">
        <v>433802.04</v>
      </c>
      <c r="AE1484" s="95">
        <v>2443590.31</v>
      </c>
      <c r="AF1484" s="95">
        <v>0</v>
      </c>
      <c r="AG1484" s="95">
        <v>0</v>
      </c>
      <c r="AH1484" s="95">
        <v>0</v>
      </c>
      <c r="AI1484" s="95">
        <v>0</v>
      </c>
      <c r="AJ1484" s="95">
        <v>0</v>
      </c>
      <c r="AK1484" s="95">
        <v>0</v>
      </c>
      <c r="AL1484" s="95">
        <v>0</v>
      </c>
      <c r="AM1484" s="91">
        <v>0</v>
      </c>
      <c r="AN1484" s="95">
        <v>127559.5</v>
      </c>
      <c r="AO1484" s="95">
        <v>0</v>
      </c>
      <c r="AP1484" s="95">
        <v>0</v>
      </c>
      <c r="AQ1484" s="95">
        <v>0</v>
      </c>
      <c r="AR1484" s="95">
        <v>0</v>
      </c>
      <c r="AS1484" s="95">
        <v>2877392.35</v>
      </c>
      <c r="AT1484" s="95">
        <v>918619.91</v>
      </c>
      <c r="AU1484" s="95">
        <v>791060.41</v>
      </c>
      <c r="AV1484" s="92">
        <v>45535</v>
      </c>
      <c r="AW1484" t="s">
        <v>7</v>
      </c>
      <c r="AX1484">
        <v>2024</v>
      </c>
      <c r="AY1484" t="s">
        <v>187</v>
      </c>
    </row>
    <row r="1485" spans="1:51" x14ac:dyDescent="0.25">
      <c r="A1485" s="93">
        <v>100</v>
      </c>
      <c r="B1485" s="94" t="s">
        <v>79</v>
      </c>
      <c r="C1485" s="95">
        <v>1267664958.99</v>
      </c>
      <c r="D1485" s="95">
        <v>1033871.25</v>
      </c>
      <c r="E1485" s="95">
        <v>0</v>
      </c>
      <c r="F1485" s="95">
        <v>0</v>
      </c>
      <c r="G1485" s="95">
        <v>75415.569999999992</v>
      </c>
      <c r="H1485" s="91">
        <v>0</v>
      </c>
      <c r="I1485" s="91">
        <v>0</v>
      </c>
      <c r="J1485" s="95">
        <v>18173043.609999999</v>
      </c>
      <c r="K1485" s="95">
        <v>2491269.3199999998</v>
      </c>
      <c r="L1485" s="91">
        <v>0</v>
      </c>
      <c r="M1485" s="95">
        <v>737531146.68000007</v>
      </c>
      <c r="N1485" s="95">
        <v>408112263.30000001</v>
      </c>
      <c r="O1485" s="95">
        <v>1145643409.98</v>
      </c>
      <c r="P1485" s="95">
        <v>12072698.539999999</v>
      </c>
      <c r="Q1485" s="91">
        <v>0</v>
      </c>
      <c r="R1485" s="91">
        <v>0</v>
      </c>
      <c r="S1485" s="91">
        <v>0</v>
      </c>
      <c r="T1485" s="95">
        <v>1179489708.27</v>
      </c>
      <c r="U1485" s="95">
        <v>18089396.629999999</v>
      </c>
      <c r="V1485" s="95">
        <v>497485.63</v>
      </c>
      <c r="W1485" s="95">
        <v>258831.64</v>
      </c>
      <c r="X1485" s="95">
        <v>1521582.89</v>
      </c>
      <c r="Y1485" s="95">
        <v>491169.48</v>
      </c>
      <c r="Z1485" s="95">
        <v>0</v>
      </c>
      <c r="AA1485" s="95">
        <v>0</v>
      </c>
      <c r="AB1485" s="95">
        <v>0</v>
      </c>
      <c r="AC1485" s="327">
        <v>47543898.680000007</v>
      </c>
      <c r="AD1485" s="95">
        <v>4600281.5</v>
      </c>
      <c r="AE1485" s="95">
        <v>292171.42</v>
      </c>
      <c r="AF1485" s="95">
        <v>0</v>
      </c>
      <c r="AG1485" s="95">
        <v>0</v>
      </c>
      <c r="AH1485" s="95">
        <v>0</v>
      </c>
      <c r="AI1485" s="95">
        <v>0</v>
      </c>
      <c r="AJ1485" s="95">
        <v>269312.61</v>
      </c>
      <c r="AK1485" s="95">
        <v>6375327.3600000003</v>
      </c>
      <c r="AL1485" s="95">
        <v>620961.62</v>
      </c>
      <c r="AM1485" s="91">
        <v>0</v>
      </c>
      <c r="AN1485" s="95">
        <v>5129291.59</v>
      </c>
      <c r="AO1485" s="95">
        <v>0</v>
      </c>
      <c r="AP1485" s="95">
        <v>77025.05</v>
      </c>
      <c r="AQ1485" s="95">
        <v>503955.65</v>
      </c>
      <c r="AR1485" s="95">
        <v>0</v>
      </c>
      <c r="AS1485" s="95">
        <v>73564130.480000004</v>
      </c>
      <c r="AT1485" s="95">
        <v>14611120.240000002</v>
      </c>
      <c r="AU1485" s="95">
        <v>1904558.97</v>
      </c>
      <c r="AV1485" s="92">
        <v>45535</v>
      </c>
      <c r="AW1485" t="s">
        <v>7</v>
      </c>
      <c r="AX1485">
        <v>2024</v>
      </c>
      <c r="AY1485" t="s">
        <v>151</v>
      </c>
    </row>
    <row r="1486" spans="1:51" x14ac:dyDescent="0.25">
      <c r="A1486" s="93">
        <v>127</v>
      </c>
      <c r="B1486" s="94" t="s">
        <v>80</v>
      </c>
      <c r="C1486" s="95">
        <v>14751441.449999999</v>
      </c>
      <c r="D1486" s="95">
        <v>0</v>
      </c>
      <c r="E1486" s="95">
        <v>0</v>
      </c>
      <c r="F1486" s="95">
        <v>0</v>
      </c>
      <c r="G1486" s="95">
        <v>0</v>
      </c>
      <c r="H1486" s="91">
        <v>0</v>
      </c>
      <c r="I1486" s="91">
        <v>0</v>
      </c>
      <c r="J1486" s="95">
        <v>0</v>
      </c>
      <c r="K1486" s="95">
        <v>0</v>
      </c>
      <c r="L1486" s="91">
        <v>0</v>
      </c>
      <c r="M1486" s="95">
        <v>0</v>
      </c>
      <c r="N1486" s="95">
        <v>0</v>
      </c>
      <c r="O1486" s="95">
        <v>0</v>
      </c>
      <c r="P1486" s="95">
        <v>0</v>
      </c>
      <c r="Q1486" s="91">
        <v>0</v>
      </c>
      <c r="R1486" s="91">
        <v>0</v>
      </c>
      <c r="S1486" s="91">
        <v>0</v>
      </c>
      <c r="T1486" s="95">
        <v>0</v>
      </c>
      <c r="U1486" s="95">
        <v>11455.58</v>
      </c>
      <c r="V1486" s="95">
        <v>6603.04</v>
      </c>
      <c r="W1486" s="95">
        <v>0</v>
      </c>
      <c r="X1486" s="95">
        <v>275914.48</v>
      </c>
      <c r="Y1486" s="95">
        <v>0</v>
      </c>
      <c r="Z1486" s="95">
        <v>0</v>
      </c>
      <c r="AA1486" s="95">
        <v>0</v>
      </c>
      <c r="AB1486" s="95">
        <v>0</v>
      </c>
      <c r="AC1486" s="327">
        <v>3849302.23</v>
      </c>
      <c r="AD1486" s="95">
        <v>0</v>
      </c>
      <c r="AE1486" s="95">
        <v>0</v>
      </c>
      <c r="AF1486" s="95">
        <v>0</v>
      </c>
      <c r="AG1486" s="95">
        <v>0</v>
      </c>
      <c r="AH1486" s="95">
        <v>0</v>
      </c>
      <c r="AI1486" s="95">
        <v>0</v>
      </c>
      <c r="AJ1486" s="95">
        <v>844697.15</v>
      </c>
      <c r="AK1486" s="95">
        <v>2009582.96</v>
      </c>
      <c r="AL1486" s="95">
        <v>975</v>
      </c>
      <c r="AM1486" s="91">
        <v>0</v>
      </c>
      <c r="AN1486" s="95">
        <v>95067.76</v>
      </c>
      <c r="AO1486" s="95">
        <v>0</v>
      </c>
      <c r="AP1486" s="95">
        <v>0</v>
      </c>
      <c r="AQ1486" s="95">
        <v>0</v>
      </c>
      <c r="AR1486" s="95">
        <v>0</v>
      </c>
      <c r="AS1486" s="95">
        <v>4987972.4800000004</v>
      </c>
      <c r="AT1486" s="95">
        <v>9763468.9699999988</v>
      </c>
      <c r="AU1486" s="95">
        <v>7657843.25</v>
      </c>
      <c r="AV1486" s="92">
        <v>45535</v>
      </c>
      <c r="AW1486" t="s">
        <v>7</v>
      </c>
      <c r="AX1486">
        <v>2024</v>
      </c>
      <c r="AY1486" t="s">
        <v>186</v>
      </c>
    </row>
    <row r="1487" spans="1:51" x14ac:dyDescent="0.25">
      <c r="A1487" s="93">
        <v>12</v>
      </c>
      <c r="B1487" s="94" t="s">
        <v>81</v>
      </c>
      <c r="C1487" s="95">
        <v>1027543767.6900001</v>
      </c>
      <c r="D1487" s="95">
        <v>1936482.6500000001</v>
      </c>
      <c r="E1487" s="95">
        <v>0</v>
      </c>
      <c r="F1487" s="95">
        <v>0</v>
      </c>
      <c r="G1487" s="95">
        <v>52944867.010000005</v>
      </c>
      <c r="H1487" s="91">
        <v>0</v>
      </c>
      <c r="I1487" s="91">
        <v>0</v>
      </c>
      <c r="J1487" s="95">
        <v>7955166.2599999998</v>
      </c>
      <c r="K1487" s="95">
        <v>11800943.01</v>
      </c>
      <c r="L1487" s="91">
        <v>0</v>
      </c>
      <c r="M1487" s="95">
        <v>391474621</v>
      </c>
      <c r="N1487" s="95">
        <v>242369574.21000001</v>
      </c>
      <c r="O1487" s="95">
        <v>633844195.21000004</v>
      </c>
      <c r="P1487" s="95">
        <v>21395218.300000001</v>
      </c>
      <c r="Q1487" s="91">
        <v>0</v>
      </c>
      <c r="R1487" s="91">
        <v>0</v>
      </c>
      <c r="S1487" s="91">
        <v>0</v>
      </c>
      <c r="T1487" s="95">
        <v>729876872.44000006</v>
      </c>
      <c r="U1487" s="95">
        <v>6110152.3399999999</v>
      </c>
      <c r="V1487" s="95">
        <v>1280425.08</v>
      </c>
      <c r="W1487" s="95">
        <v>674068.23</v>
      </c>
      <c r="X1487" s="95">
        <v>19736584.84</v>
      </c>
      <c r="Y1487" s="95">
        <v>1426224.79</v>
      </c>
      <c r="Z1487" s="95">
        <v>0</v>
      </c>
      <c r="AA1487" s="95">
        <v>21518904.050000001</v>
      </c>
      <c r="AB1487" s="95">
        <v>0</v>
      </c>
      <c r="AC1487" s="327">
        <v>46370857.589999996</v>
      </c>
      <c r="AD1487" s="95">
        <v>17705992.32</v>
      </c>
      <c r="AE1487" s="95">
        <v>154937.79999999999</v>
      </c>
      <c r="AF1487" s="95">
        <v>0</v>
      </c>
      <c r="AG1487" s="95">
        <v>0</v>
      </c>
      <c r="AH1487" s="95">
        <v>0</v>
      </c>
      <c r="AI1487" s="95">
        <v>0</v>
      </c>
      <c r="AJ1487" s="95">
        <v>140254204.44</v>
      </c>
      <c r="AK1487" s="95">
        <v>22105770.41</v>
      </c>
      <c r="AL1487" s="95">
        <v>1149864.98</v>
      </c>
      <c r="AM1487" s="91">
        <v>0</v>
      </c>
      <c r="AN1487" s="95">
        <v>12785101.42</v>
      </c>
      <c r="AO1487" s="95">
        <v>2332454.7800000003</v>
      </c>
      <c r="AP1487" s="95">
        <v>2481883.48</v>
      </c>
      <c r="AQ1487" s="95">
        <v>1538120.51</v>
      </c>
      <c r="AR1487" s="95">
        <v>0</v>
      </c>
      <c r="AS1487" s="95">
        <v>255232351.47999996</v>
      </c>
      <c r="AT1487" s="95">
        <v>42434543.579999998</v>
      </c>
      <c r="AU1487" s="95">
        <v>41348</v>
      </c>
      <c r="AV1487" s="92">
        <v>45535</v>
      </c>
      <c r="AW1487" t="s">
        <v>7</v>
      </c>
      <c r="AX1487">
        <v>2024</v>
      </c>
      <c r="AY1487" t="s">
        <v>152</v>
      </c>
    </row>
    <row r="1488" spans="1:51" x14ac:dyDescent="0.25">
      <c r="A1488" s="93">
        <v>74</v>
      </c>
      <c r="B1488" s="94" t="s">
        <v>82</v>
      </c>
      <c r="C1488" s="95">
        <v>6283599813.9800005</v>
      </c>
      <c r="D1488" s="95">
        <v>39415851.57</v>
      </c>
      <c r="E1488" s="95">
        <v>0</v>
      </c>
      <c r="F1488" s="95">
        <v>0</v>
      </c>
      <c r="G1488" s="95">
        <v>5465819.6200000001</v>
      </c>
      <c r="H1488" s="91">
        <v>0</v>
      </c>
      <c r="I1488" s="91">
        <v>0</v>
      </c>
      <c r="J1488" s="95">
        <v>46793545.490000002</v>
      </c>
      <c r="K1488" s="95">
        <v>5487467.5599999996</v>
      </c>
      <c r="L1488" s="91">
        <v>0</v>
      </c>
      <c r="M1488" s="95">
        <v>3631884245.0900002</v>
      </c>
      <c r="N1488" s="95">
        <v>1481177821.78</v>
      </c>
      <c r="O1488" s="95">
        <v>5113062066.8699999</v>
      </c>
      <c r="P1488" s="95">
        <v>148037249.37</v>
      </c>
      <c r="Q1488" s="91">
        <v>0</v>
      </c>
      <c r="R1488" s="91">
        <v>0</v>
      </c>
      <c r="S1488" s="91">
        <v>0</v>
      </c>
      <c r="T1488" s="95">
        <v>5358262000.4800005</v>
      </c>
      <c r="U1488" s="95">
        <v>3100172.06</v>
      </c>
      <c r="V1488" s="95">
        <v>3235275.67</v>
      </c>
      <c r="W1488" s="95">
        <v>2139400.7800000003</v>
      </c>
      <c r="X1488" s="95">
        <v>37509008.079999998</v>
      </c>
      <c r="Y1488" s="95">
        <v>2695491.98</v>
      </c>
      <c r="Z1488" s="95">
        <v>0</v>
      </c>
      <c r="AA1488" s="95">
        <v>427337469.45999998</v>
      </c>
      <c r="AB1488" s="95">
        <v>2654225.08</v>
      </c>
      <c r="AC1488" s="327">
        <v>288299539.03000003</v>
      </c>
      <c r="AD1488" s="95">
        <v>2430806.65</v>
      </c>
      <c r="AE1488" s="95">
        <v>6561405.29</v>
      </c>
      <c r="AF1488" s="95">
        <v>0</v>
      </c>
      <c r="AG1488" s="95">
        <v>0</v>
      </c>
      <c r="AH1488" s="95">
        <v>51918863.099999994</v>
      </c>
      <c r="AI1488" s="95">
        <v>0</v>
      </c>
      <c r="AJ1488" s="95">
        <v>37275712.210000001</v>
      </c>
      <c r="AK1488" s="95">
        <v>29449247.329999998</v>
      </c>
      <c r="AL1488" s="95">
        <v>2853617.0799999996</v>
      </c>
      <c r="AM1488" s="91">
        <v>0</v>
      </c>
      <c r="AN1488" s="95">
        <v>20287915.77</v>
      </c>
      <c r="AO1488" s="95">
        <v>1334111.8</v>
      </c>
      <c r="AP1488" s="95">
        <v>4579835.82</v>
      </c>
      <c r="AQ1488" s="95">
        <v>0</v>
      </c>
      <c r="AR1488" s="95">
        <v>0</v>
      </c>
      <c r="AS1488" s="95">
        <v>865157369.38999999</v>
      </c>
      <c r="AT1488" s="95">
        <v>60180444.109999992</v>
      </c>
      <c r="AU1488" s="95">
        <v>1675716.31</v>
      </c>
      <c r="AV1488" s="92">
        <v>45535</v>
      </c>
      <c r="AW1488" t="s">
        <v>7</v>
      </c>
      <c r="AX1488">
        <v>2024</v>
      </c>
      <c r="AY1488" t="s">
        <v>148</v>
      </c>
    </row>
    <row r="1489" spans="1:51" x14ac:dyDescent="0.25">
      <c r="A1489" s="93">
        <v>71</v>
      </c>
      <c r="B1489" s="94" t="s">
        <v>83</v>
      </c>
      <c r="C1489" s="95">
        <v>535461588.41000009</v>
      </c>
      <c r="D1489" s="95">
        <v>0</v>
      </c>
      <c r="E1489" s="95">
        <v>0</v>
      </c>
      <c r="F1489" s="95">
        <v>0</v>
      </c>
      <c r="G1489" s="95">
        <v>671950.24</v>
      </c>
      <c r="H1489" s="91">
        <v>0</v>
      </c>
      <c r="I1489" s="91">
        <v>0</v>
      </c>
      <c r="J1489" s="95">
        <v>0</v>
      </c>
      <c r="K1489" s="95">
        <v>278710.95</v>
      </c>
      <c r="L1489" s="91">
        <v>0</v>
      </c>
      <c r="M1489" s="95">
        <v>6413369.5899999999</v>
      </c>
      <c r="N1489" s="95">
        <v>143012695.94</v>
      </c>
      <c r="O1489" s="95">
        <v>149426065.53</v>
      </c>
      <c r="P1489" s="95">
        <v>4469412.9400000004</v>
      </c>
      <c r="Q1489" s="91">
        <v>0</v>
      </c>
      <c r="R1489" s="91">
        <v>0</v>
      </c>
      <c r="S1489" s="91">
        <v>0</v>
      </c>
      <c r="T1489" s="95">
        <v>154846139.66</v>
      </c>
      <c r="U1489" s="95">
        <v>311375.06</v>
      </c>
      <c r="V1489" s="95">
        <v>0</v>
      </c>
      <c r="W1489" s="95">
        <v>0</v>
      </c>
      <c r="X1489" s="95">
        <v>0</v>
      </c>
      <c r="Y1489" s="95">
        <v>86466176.290000007</v>
      </c>
      <c r="Z1489" s="95">
        <v>0</v>
      </c>
      <c r="AA1489" s="95">
        <v>107259531.76000001</v>
      </c>
      <c r="AB1489" s="95">
        <v>0</v>
      </c>
      <c r="AC1489" s="327">
        <v>15342153.050000001</v>
      </c>
      <c r="AD1489" s="95">
        <v>89208942.939999998</v>
      </c>
      <c r="AE1489" s="95">
        <v>39104.1</v>
      </c>
      <c r="AF1489" s="95">
        <v>0</v>
      </c>
      <c r="AG1489" s="95">
        <v>0</v>
      </c>
      <c r="AH1489" s="95">
        <v>0</v>
      </c>
      <c r="AI1489" s="95">
        <v>0</v>
      </c>
      <c r="AJ1489" s="95">
        <v>32921284.989999998</v>
      </c>
      <c r="AK1489" s="95">
        <v>3187320.09</v>
      </c>
      <c r="AL1489" s="95">
        <v>2104693.4900000002</v>
      </c>
      <c r="AM1489" s="91">
        <v>0</v>
      </c>
      <c r="AN1489" s="95">
        <v>14581117.960000001</v>
      </c>
      <c r="AO1489" s="95">
        <v>0</v>
      </c>
      <c r="AP1489" s="95">
        <v>710893.3</v>
      </c>
      <c r="AQ1489" s="95">
        <v>0</v>
      </c>
      <c r="AR1489" s="95">
        <v>0</v>
      </c>
      <c r="AS1489" s="95">
        <v>331548568.19000006</v>
      </c>
      <c r="AT1489" s="95">
        <v>49066880.559999995</v>
      </c>
      <c r="AU1489" s="95">
        <v>28482855.719999999</v>
      </c>
      <c r="AV1489" s="92">
        <v>45535</v>
      </c>
      <c r="AW1489" t="s">
        <v>7</v>
      </c>
      <c r="AX1489">
        <v>2024</v>
      </c>
      <c r="AY1489" t="s">
        <v>161</v>
      </c>
    </row>
    <row r="1490" spans="1:51" x14ac:dyDescent="0.25">
      <c r="A1490" s="93">
        <v>91</v>
      </c>
      <c r="B1490" s="94" t="s">
        <v>106</v>
      </c>
      <c r="C1490" s="95">
        <v>654893.12</v>
      </c>
      <c r="D1490" s="95">
        <v>0</v>
      </c>
      <c r="E1490" s="95">
        <v>0</v>
      </c>
      <c r="F1490" s="95">
        <v>0</v>
      </c>
      <c r="G1490" s="95">
        <v>0</v>
      </c>
      <c r="H1490" s="91">
        <v>0</v>
      </c>
      <c r="I1490" s="91">
        <v>0</v>
      </c>
      <c r="J1490" s="95">
        <v>0</v>
      </c>
      <c r="K1490" s="95">
        <v>0</v>
      </c>
      <c r="L1490" s="91">
        <v>0</v>
      </c>
      <c r="M1490" s="95">
        <v>0</v>
      </c>
      <c r="N1490" s="95">
        <v>0</v>
      </c>
      <c r="O1490" s="95">
        <v>0</v>
      </c>
      <c r="P1490" s="95">
        <v>100259.04</v>
      </c>
      <c r="Q1490" s="91">
        <v>0</v>
      </c>
      <c r="R1490" s="91">
        <v>0</v>
      </c>
      <c r="S1490" s="91">
        <v>0</v>
      </c>
      <c r="T1490" s="95">
        <v>100259.04</v>
      </c>
      <c r="U1490" s="95">
        <v>0</v>
      </c>
      <c r="V1490" s="95">
        <v>0</v>
      </c>
      <c r="W1490" s="95">
        <v>0</v>
      </c>
      <c r="X1490" s="95">
        <v>0</v>
      </c>
      <c r="Y1490" s="95">
        <v>0</v>
      </c>
      <c r="Z1490" s="95">
        <v>0</v>
      </c>
      <c r="AA1490" s="95">
        <v>0</v>
      </c>
      <c r="AB1490" s="95">
        <v>0</v>
      </c>
      <c r="AC1490" s="327">
        <v>0</v>
      </c>
      <c r="AD1490" s="95">
        <v>475477.5</v>
      </c>
      <c r="AE1490" s="95">
        <v>2000</v>
      </c>
      <c r="AF1490" s="95">
        <v>0</v>
      </c>
      <c r="AG1490" s="95">
        <v>0</v>
      </c>
      <c r="AH1490" s="95">
        <v>0</v>
      </c>
      <c r="AI1490" s="95">
        <v>0</v>
      </c>
      <c r="AJ1490" s="95">
        <v>0</v>
      </c>
      <c r="AK1490" s="95">
        <v>18534.580000000002</v>
      </c>
      <c r="AL1490" s="95">
        <v>0</v>
      </c>
      <c r="AM1490" s="91">
        <v>0</v>
      </c>
      <c r="AN1490" s="95">
        <v>1000</v>
      </c>
      <c r="AO1490" s="95">
        <v>0</v>
      </c>
      <c r="AP1490" s="95">
        <v>0</v>
      </c>
      <c r="AQ1490" s="95">
        <v>0</v>
      </c>
      <c r="AR1490" s="95">
        <v>0</v>
      </c>
      <c r="AS1490" s="95">
        <v>477477.5</v>
      </c>
      <c r="AT1490" s="95">
        <v>77156.58</v>
      </c>
      <c r="AU1490" s="95">
        <v>57622</v>
      </c>
      <c r="AV1490" s="92">
        <v>45535</v>
      </c>
      <c r="AW1490" t="s">
        <v>7</v>
      </c>
      <c r="AX1490">
        <v>2024</v>
      </c>
      <c r="AY1490" t="s">
        <v>192</v>
      </c>
    </row>
    <row r="1491" spans="1:51" x14ac:dyDescent="0.25">
      <c r="A1491" s="93">
        <v>73</v>
      </c>
      <c r="B1491" s="94" t="s">
        <v>84</v>
      </c>
      <c r="C1491" s="95">
        <v>278279741.30999994</v>
      </c>
      <c r="D1491" s="95">
        <v>11194.82</v>
      </c>
      <c r="E1491" s="95">
        <v>0</v>
      </c>
      <c r="F1491" s="95">
        <v>0</v>
      </c>
      <c r="G1491" s="95">
        <v>0</v>
      </c>
      <c r="H1491" s="91">
        <v>0</v>
      </c>
      <c r="I1491" s="91">
        <v>0</v>
      </c>
      <c r="J1491" s="95">
        <v>162653.17000000001</v>
      </c>
      <c r="K1491" s="95">
        <v>1914514.51</v>
      </c>
      <c r="L1491" s="91">
        <v>0</v>
      </c>
      <c r="M1491" s="95">
        <v>2799093.5</v>
      </c>
      <c r="N1491" s="95">
        <v>1304022.5900000001</v>
      </c>
      <c r="O1491" s="95">
        <v>4103116.09</v>
      </c>
      <c r="P1491" s="95">
        <v>146998.31</v>
      </c>
      <c r="Q1491" s="91">
        <v>0</v>
      </c>
      <c r="R1491" s="91">
        <v>0</v>
      </c>
      <c r="S1491" s="91">
        <v>0</v>
      </c>
      <c r="T1491" s="95">
        <v>6338476.8999999994</v>
      </c>
      <c r="U1491" s="95">
        <v>522092.41</v>
      </c>
      <c r="V1491" s="95">
        <v>0</v>
      </c>
      <c r="W1491" s="95">
        <v>0</v>
      </c>
      <c r="X1491" s="95">
        <v>1371729.74</v>
      </c>
      <c r="Y1491" s="95">
        <v>52138451.850000001</v>
      </c>
      <c r="Z1491" s="95">
        <v>0</v>
      </c>
      <c r="AA1491" s="95">
        <v>861617.39</v>
      </c>
      <c r="AB1491" s="95">
        <v>0</v>
      </c>
      <c r="AC1491" s="327">
        <v>2016656.52</v>
      </c>
      <c r="AD1491" s="95">
        <v>3135454.82</v>
      </c>
      <c r="AE1491" s="95">
        <v>164892.25</v>
      </c>
      <c r="AF1491" s="95">
        <v>0</v>
      </c>
      <c r="AG1491" s="95">
        <v>0</v>
      </c>
      <c r="AH1491" s="95">
        <v>51840100.43</v>
      </c>
      <c r="AI1491" s="95">
        <v>0</v>
      </c>
      <c r="AJ1491" s="95">
        <v>57516703.799999997</v>
      </c>
      <c r="AK1491" s="95">
        <v>1126634.81</v>
      </c>
      <c r="AL1491" s="95">
        <v>903319.75</v>
      </c>
      <c r="AM1491" s="91">
        <v>0</v>
      </c>
      <c r="AN1491" s="95">
        <v>7057614.1399999997</v>
      </c>
      <c r="AO1491" s="95">
        <v>984823.2</v>
      </c>
      <c r="AP1491" s="95">
        <v>6315.78</v>
      </c>
      <c r="AQ1491" s="95">
        <v>0</v>
      </c>
      <c r="AR1491" s="95">
        <v>8508585.3499999996</v>
      </c>
      <c r="AS1491" s="95">
        <v>169567699.20999998</v>
      </c>
      <c r="AT1491" s="95">
        <v>102373565.19999999</v>
      </c>
      <c r="AU1491" s="95">
        <v>83786272.170000002</v>
      </c>
      <c r="AV1491" s="92">
        <v>45535</v>
      </c>
      <c r="AW1491" t="s">
        <v>7</v>
      </c>
      <c r="AX1491">
        <v>2024</v>
      </c>
      <c r="AY1491" t="s">
        <v>190</v>
      </c>
    </row>
    <row r="1492" spans="1:51" x14ac:dyDescent="0.25">
      <c r="A1492" s="93">
        <v>46</v>
      </c>
      <c r="B1492" s="94" t="s">
        <v>85</v>
      </c>
      <c r="C1492" s="95">
        <v>28630448.339999996</v>
      </c>
      <c r="D1492" s="95">
        <v>70103.62999999999</v>
      </c>
      <c r="E1492" s="95">
        <v>0</v>
      </c>
      <c r="F1492" s="95">
        <v>0</v>
      </c>
      <c r="G1492" s="95">
        <v>0</v>
      </c>
      <c r="H1492" s="91">
        <v>0</v>
      </c>
      <c r="I1492" s="91">
        <v>0</v>
      </c>
      <c r="J1492" s="95">
        <v>994432.65999999992</v>
      </c>
      <c r="K1492" s="95">
        <v>112048.24</v>
      </c>
      <c r="L1492" s="91">
        <v>0</v>
      </c>
      <c r="M1492" s="95">
        <v>10196880.76</v>
      </c>
      <c r="N1492" s="95">
        <v>0</v>
      </c>
      <c r="O1492" s="95">
        <v>10196880.76</v>
      </c>
      <c r="P1492" s="95">
        <v>1090933.95</v>
      </c>
      <c r="Q1492" s="91">
        <v>0</v>
      </c>
      <c r="R1492" s="91">
        <v>0</v>
      </c>
      <c r="S1492" s="91">
        <v>0</v>
      </c>
      <c r="T1492" s="95">
        <v>12464399.239999998</v>
      </c>
      <c r="U1492" s="95">
        <v>1208457.8</v>
      </c>
      <c r="V1492" s="95">
        <v>493063.99</v>
      </c>
      <c r="W1492" s="95">
        <v>824430.66999999993</v>
      </c>
      <c r="X1492" s="95">
        <v>0</v>
      </c>
      <c r="Y1492" s="95">
        <v>1013859.13</v>
      </c>
      <c r="Z1492" s="95">
        <v>0</v>
      </c>
      <c r="AA1492" s="95">
        <v>0</v>
      </c>
      <c r="AB1492" s="95">
        <v>0</v>
      </c>
      <c r="AC1492" s="327">
        <v>7984104.3900000006</v>
      </c>
      <c r="AD1492" s="95">
        <v>0</v>
      </c>
      <c r="AE1492" s="95">
        <v>38720.199999999997</v>
      </c>
      <c r="AF1492" s="95">
        <v>0</v>
      </c>
      <c r="AG1492" s="95">
        <v>0</v>
      </c>
      <c r="AH1492" s="95">
        <v>0</v>
      </c>
      <c r="AI1492" s="95">
        <v>0</v>
      </c>
      <c r="AJ1492" s="95">
        <v>140958.78</v>
      </c>
      <c r="AK1492" s="95">
        <v>3571933.47</v>
      </c>
      <c r="AL1492" s="95">
        <v>113578.68</v>
      </c>
      <c r="AM1492" s="91">
        <v>0</v>
      </c>
      <c r="AN1492" s="95">
        <v>575837.9</v>
      </c>
      <c r="AO1492" s="95">
        <v>0</v>
      </c>
      <c r="AP1492" s="95">
        <v>42172.09</v>
      </c>
      <c r="AQ1492" s="95">
        <v>0</v>
      </c>
      <c r="AR1492" s="95">
        <v>0</v>
      </c>
      <c r="AS1492" s="95">
        <v>11703594.959999999</v>
      </c>
      <c r="AT1492" s="95">
        <v>4462454.1400000006</v>
      </c>
      <c r="AU1492" s="95">
        <v>158932</v>
      </c>
      <c r="AV1492" s="92">
        <v>45535</v>
      </c>
      <c r="AW1492" t="s">
        <v>7</v>
      </c>
      <c r="AX1492">
        <v>2024</v>
      </c>
      <c r="AY1492" t="s">
        <v>176</v>
      </c>
    </row>
    <row r="1493" spans="1:51" x14ac:dyDescent="0.25">
      <c r="A1493" s="93">
        <v>51</v>
      </c>
      <c r="B1493" s="94" t="s">
        <v>86</v>
      </c>
      <c r="C1493" s="95">
        <v>17657019.180000003</v>
      </c>
      <c r="D1493" s="95">
        <v>36062.980000000003</v>
      </c>
      <c r="E1493" s="95">
        <v>0</v>
      </c>
      <c r="F1493" s="95">
        <v>0</v>
      </c>
      <c r="G1493" s="95">
        <v>0</v>
      </c>
      <c r="H1493" s="91">
        <v>0</v>
      </c>
      <c r="I1493" s="91">
        <v>0</v>
      </c>
      <c r="J1493" s="95">
        <v>98685.91</v>
      </c>
      <c r="K1493" s="95">
        <v>773096.67</v>
      </c>
      <c r="L1493" s="91">
        <v>0</v>
      </c>
      <c r="M1493" s="95">
        <v>2203095.34</v>
      </c>
      <c r="N1493" s="95">
        <v>522055.92999999993</v>
      </c>
      <c r="O1493" s="95">
        <v>2725151.2699999996</v>
      </c>
      <c r="P1493" s="95">
        <v>243524.79</v>
      </c>
      <c r="Q1493" s="91">
        <v>0</v>
      </c>
      <c r="R1493" s="91">
        <v>0</v>
      </c>
      <c r="S1493" s="91">
        <v>0</v>
      </c>
      <c r="T1493" s="95">
        <v>3876521.62</v>
      </c>
      <c r="U1493" s="95">
        <v>445117.03</v>
      </c>
      <c r="V1493" s="95">
        <v>56596.17</v>
      </c>
      <c r="W1493" s="95">
        <v>29569.119999999999</v>
      </c>
      <c r="X1493" s="95">
        <v>41942.47</v>
      </c>
      <c r="Y1493" s="95">
        <v>9438.06</v>
      </c>
      <c r="Z1493" s="95">
        <v>0</v>
      </c>
      <c r="AA1493" s="95">
        <v>0</v>
      </c>
      <c r="AB1493" s="95">
        <v>0</v>
      </c>
      <c r="AC1493" s="327">
        <v>711560.08000000007</v>
      </c>
      <c r="AD1493" s="95">
        <v>0</v>
      </c>
      <c r="AE1493" s="95">
        <v>139841.53</v>
      </c>
      <c r="AF1493" s="95">
        <v>0</v>
      </c>
      <c r="AG1493" s="95">
        <v>0</v>
      </c>
      <c r="AH1493" s="95">
        <v>1586.46</v>
      </c>
      <c r="AI1493" s="95">
        <v>0</v>
      </c>
      <c r="AJ1493" s="95">
        <v>17809.36</v>
      </c>
      <c r="AK1493" s="95">
        <v>2524305.13</v>
      </c>
      <c r="AL1493" s="95">
        <v>202668.46</v>
      </c>
      <c r="AM1493" s="91">
        <v>0</v>
      </c>
      <c r="AN1493" s="95">
        <v>1231131.03</v>
      </c>
      <c r="AO1493" s="95">
        <v>0</v>
      </c>
      <c r="AP1493" s="95">
        <v>56430</v>
      </c>
      <c r="AQ1493" s="95">
        <v>0</v>
      </c>
      <c r="AR1493" s="95">
        <v>0</v>
      </c>
      <c r="AS1493" s="95">
        <v>1453460.2800000003</v>
      </c>
      <c r="AT1493" s="95">
        <v>12327037.280000001</v>
      </c>
      <c r="AU1493" s="95">
        <v>8312502.6600000001</v>
      </c>
      <c r="AV1493" s="92">
        <v>45535</v>
      </c>
      <c r="AW1493" t="s">
        <v>7</v>
      </c>
      <c r="AX1493">
        <v>2024</v>
      </c>
      <c r="AY1493" t="s">
        <v>179</v>
      </c>
    </row>
    <row r="1494" spans="1:51" x14ac:dyDescent="0.25">
      <c r="A1494" s="93">
        <v>117</v>
      </c>
      <c r="B1494" s="94" t="s">
        <v>87</v>
      </c>
      <c r="C1494" s="95">
        <v>851676940.24000001</v>
      </c>
      <c r="D1494" s="95">
        <v>1458055.4400000002</v>
      </c>
      <c r="E1494" s="95">
        <v>0</v>
      </c>
      <c r="F1494" s="95">
        <v>0</v>
      </c>
      <c r="G1494" s="95">
        <v>866756.6</v>
      </c>
      <c r="H1494" s="91">
        <v>0</v>
      </c>
      <c r="I1494" s="91">
        <v>0</v>
      </c>
      <c r="J1494" s="95">
        <v>1781943.1400000001</v>
      </c>
      <c r="K1494" s="95">
        <v>5704944.5899999999</v>
      </c>
      <c r="L1494" s="91">
        <v>0</v>
      </c>
      <c r="M1494" s="95">
        <v>256809589.40000001</v>
      </c>
      <c r="N1494" s="95">
        <v>359594038.22999996</v>
      </c>
      <c r="O1494" s="95">
        <v>616403627.63</v>
      </c>
      <c r="P1494" s="95">
        <v>6339162.4500000002</v>
      </c>
      <c r="Q1494" s="91">
        <v>0</v>
      </c>
      <c r="R1494" s="91">
        <v>0</v>
      </c>
      <c r="S1494" s="91">
        <v>0</v>
      </c>
      <c r="T1494" s="95">
        <v>632554489.85000002</v>
      </c>
      <c r="U1494" s="95">
        <v>11419042.030000001</v>
      </c>
      <c r="V1494" s="95">
        <v>1956547.81</v>
      </c>
      <c r="W1494" s="95">
        <v>1994807.67</v>
      </c>
      <c r="X1494" s="95">
        <v>2900972.14</v>
      </c>
      <c r="Y1494" s="95">
        <v>6451664.8099999996</v>
      </c>
      <c r="Z1494" s="95">
        <v>0</v>
      </c>
      <c r="AA1494" s="95">
        <v>0</v>
      </c>
      <c r="AB1494" s="95">
        <v>0</v>
      </c>
      <c r="AC1494" s="327">
        <v>87885598.480000004</v>
      </c>
      <c r="AD1494" s="95">
        <v>15659778.210000001</v>
      </c>
      <c r="AE1494" s="95">
        <v>7106709.7599999998</v>
      </c>
      <c r="AF1494" s="95">
        <v>0</v>
      </c>
      <c r="AG1494" s="95">
        <v>0</v>
      </c>
      <c r="AH1494" s="95">
        <v>0</v>
      </c>
      <c r="AI1494" s="95">
        <v>0</v>
      </c>
      <c r="AJ1494" s="95">
        <v>3283202.45</v>
      </c>
      <c r="AK1494" s="95">
        <v>9425924.3900000006</v>
      </c>
      <c r="AL1494" s="95">
        <v>5795173.7300000004</v>
      </c>
      <c r="AM1494" s="91">
        <v>0</v>
      </c>
      <c r="AN1494" s="95">
        <v>15465754.66</v>
      </c>
      <c r="AO1494" s="95">
        <v>0</v>
      </c>
      <c r="AP1494" s="95">
        <v>579538.49</v>
      </c>
      <c r="AQ1494" s="95">
        <v>0</v>
      </c>
      <c r="AR1494" s="95">
        <v>0</v>
      </c>
      <c r="AS1494" s="95">
        <v>138658323.35999998</v>
      </c>
      <c r="AT1494" s="95">
        <v>80464127.029999986</v>
      </c>
      <c r="AU1494" s="95">
        <v>49197735.759999998</v>
      </c>
      <c r="AV1494" s="92">
        <v>45535</v>
      </c>
      <c r="AW1494" t="s">
        <v>7</v>
      </c>
      <c r="AX1494">
        <v>2024</v>
      </c>
      <c r="AY1494" t="s">
        <v>155</v>
      </c>
    </row>
    <row r="1495" spans="1:51" x14ac:dyDescent="0.25">
      <c r="A1495" s="93">
        <v>78</v>
      </c>
      <c r="B1495" s="94" t="s">
        <v>88</v>
      </c>
      <c r="C1495" s="95">
        <v>2848300.17</v>
      </c>
      <c r="D1495" s="95">
        <v>285.5</v>
      </c>
      <c r="E1495" s="95">
        <v>0</v>
      </c>
      <c r="F1495" s="95">
        <v>0</v>
      </c>
      <c r="G1495" s="95">
        <v>0</v>
      </c>
      <c r="H1495" s="91">
        <v>0</v>
      </c>
      <c r="I1495" s="91">
        <v>0</v>
      </c>
      <c r="J1495" s="95">
        <v>12651.73</v>
      </c>
      <c r="K1495" s="95">
        <v>66280.97</v>
      </c>
      <c r="L1495" s="91">
        <v>0</v>
      </c>
      <c r="M1495" s="95">
        <v>0</v>
      </c>
      <c r="N1495" s="95">
        <v>0</v>
      </c>
      <c r="O1495" s="95">
        <v>0</v>
      </c>
      <c r="P1495" s="95">
        <v>21667.81</v>
      </c>
      <c r="Q1495" s="91">
        <v>0</v>
      </c>
      <c r="R1495" s="91">
        <v>0</v>
      </c>
      <c r="S1495" s="91">
        <v>0</v>
      </c>
      <c r="T1495" s="95">
        <v>100886.01</v>
      </c>
      <c r="U1495" s="95">
        <v>16634.64</v>
      </c>
      <c r="V1495" s="95">
        <v>11871.83</v>
      </c>
      <c r="W1495" s="95">
        <v>0</v>
      </c>
      <c r="X1495" s="95">
        <v>0</v>
      </c>
      <c r="Y1495" s="95">
        <v>0</v>
      </c>
      <c r="Z1495" s="95">
        <v>0</v>
      </c>
      <c r="AA1495" s="95">
        <v>1207991.79</v>
      </c>
      <c r="AB1495" s="95">
        <v>0</v>
      </c>
      <c r="AC1495" s="327">
        <v>308984.59999999998</v>
      </c>
      <c r="AD1495" s="95">
        <v>0</v>
      </c>
      <c r="AE1495" s="95">
        <v>7555</v>
      </c>
      <c r="AF1495" s="95">
        <v>0</v>
      </c>
      <c r="AG1495" s="95">
        <v>0</v>
      </c>
      <c r="AH1495" s="95">
        <v>0</v>
      </c>
      <c r="AI1495" s="95">
        <v>0</v>
      </c>
      <c r="AJ1495" s="95">
        <v>0</v>
      </c>
      <c r="AK1495" s="95">
        <v>812984</v>
      </c>
      <c r="AL1495" s="95">
        <v>9447.2999999999993</v>
      </c>
      <c r="AM1495" s="91">
        <v>0</v>
      </c>
      <c r="AN1495" s="95">
        <v>87150</v>
      </c>
      <c r="AO1495" s="95">
        <v>0</v>
      </c>
      <c r="AP1495" s="95">
        <v>0</v>
      </c>
      <c r="AQ1495" s="95">
        <v>0</v>
      </c>
      <c r="AR1495" s="95">
        <v>0</v>
      </c>
      <c r="AS1495" s="95">
        <v>1553037.8599999999</v>
      </c>
      <c r="AT1495" s="95">
        <v>1194376.3</v>
      </c>
      <c r="AU1495" s="95">
        <v>284795</v>
      </c>
      <c r="AV1495" s="92">
        <v>45535</v>
      </c>
      <c r="AW1495" t="s">
        <v>7</v>
      </c>
      <c r="AX1495">
        <v>2024</v>
      </c>
      <c r="AY1495" t="s">
        <v>185</v>
      </c>
    </row>
    <row r="1496" spans="1:51" x14ac:dyDescent="0.25">
      <c r="A1496" s="93">
        <v>80</v>
      </c>
      <c r="B1496" s="94" t="s">
        <v>89</v>
      </c>
      <c r="C1496" s="95">
        <v>1081275293.3099999</v>
      </c>
      <c r="D1496" s="95">
        <v>1583923.24</v>
      </c>
      <c r="E1496" s="95">
        <v>0</v>
      </c>
      <c r="F1496" s="95">
        <v>0</v>
      </c>
      <c r="G1496" s="95">
        <v>1580087</v>
      </c>
      <c r="H1496" s="91">
        <v>0</v>
      </c>
      <c r="I1496" s="91">
        <v>0</v>
      </c>
      <c r="J1496" s="95">
        <v>1946087.72</v>
      </c>
      <c r="K1496" s="95">
        <v>7808795.7299999995</v>
      </c>
      <c r="L1496" s="91">
        <v>0</v>
      </c>
      <c r="M1496" s="95">
        <v>269903465.75</v>
      </c>
      <c r="N1496" s="95">
        <v>424907409.07999998</v>
      </c>
      <c r="O1496" s="95">
        <v>694810874.82999992</v>
      </c>
      <c r="P1496" s="95">
        <v>11724219.92</v>
      </c>
      <c r="Q1496" s="91">
        <v>0</v>
      </c>
      <c r="R1496" s="91">
        <v>0</v>
      </c>
      <c r="S1496" s="91">
        <v>0</v>
      </c>
      <c r="T1496" s="95">
        <v>719453988.43999994</v>
      </c>
      <c r="U1496" s="95">
        <v>11912341.979999999</v>
      </c>
      <c r="V1496" s="95">
        <v>2952619.9899999998</v>
      </c>
      <c r="W1496" s="95">
        <v>1977315.3199999998</v>
      </c>
      <c r="X1496" s="95">
        <v>9921900.25</v>
      </c>
      <c r="Y1496" s="95">
        <v>9315116.2799999993</v>
      </c>
      <c r="Z1496" s="95">
        <v>0</v>
      </c>
      <c r="AA1496" s="95">
        <v>0</v>
      </c>
      <c r="AB1496" s="95">
        <v>0</v>
      </c>
      <c r="AC1496" s="327">
        <v>134733626.71000001</v>
      </c>
      <c r="AD1496" s="95">
        <v>31786672.200000003</v>
      </c>
      <c r="AE1496" s="95">
        <v>3000026.86</v>
      </c>
      <c r="AF1496" s="95">
        <v>0</v>
      </c>
      <c r="AG1496" s="95">
        <v>0</v>
      </c>
      <c r="AH1496" s="95">
        <v>0</v>
      </c>
      <c r="AI1496" s="95">
        <v>0</v>
      </c>
      <c r="AJ1496" s="95">
        <v>28600105.460000001</v>
      </c>
      <c r="AK1496" s="95">
        <v>16185686.76</v>
      </c>
      <c r="AL1496" s="95">
        <v>9946251.8200000003</v>
      </c>
      <c r="AM1496" s="91">
        <v>0</v>
      </c>
      <c r="AN1496" s="95">
        <v>22271164.16</v>
      </c>
      <c r="AO1496" s="95">
        <v>0</v>
      </c>
      <c r="AP1496" s="95">
        <v>2694291.04</v>
      </c>
      <c r="AQ1496" s="95">
        <v>0</v>
      </c>
      <c r="AR1496" s="95">
        <v>0</v>
      </c>
      <c r="AS1496" s="95">
        <v>234199725.05000004</v>
      </c>
      <c r="AT1496" s="95">
        <v>127621579.82000001</v>
      </c>
      <c r="AU1496" s="95">
        <v>76524186.040000007</v>
      </c>
      <c r="AV1496" s="92">
        <v>45535</v>
      </c>
      <c r="AW1496" t="s">
        <v>7</v>
      </c>
      <c r="AX1496">
        <v>2024</v>
      </c>
      <c r="AY1496" t="s">
        <v>288</v>
      </c>
    </row>
    <row r="1497" spans="1:51" x14ac:dyDescent="0.25">
      <c r="A1497" s="93">
        <v>2</v>
      </c>
      <c r="B1497" s="94" t="s">
        <v>90</v>
      </c>
      <c r="C1497" s="95">
        <v>137926705.61000001</v>
      </c>
      <c r="D1497" s="95">
        <v>20481.36</v>
      </c>
      <c r="E1497" s="95">
        <v>0</v>
      </c>
      <c r="F1497" s="95">
        <v>0</v>
      </c>
      <c r="G1497" s="95">
        <v>328719.35000000003</v>
      </c>
      <c r="H1497" s="91">
        <v>0</v>
      </c>
      <c r="I1497" s="91">
        <v>0</v>
      </c>
      <c r="J1497" s="95">
        <v>15998.19</v>
      </c>
      <c r="K1497" s="95">
        <v>931250.11</v>
      </c>
      <c r="L1497" s="91">
        <v>0</v>
      </c>
      <c r="M1497" s="95">
        <v>631802.53</v>
      </c>
      <c r="N1497" s="95">
        <v>17910699.059999999</v>
      </c>
      <c r="O1497" s="95">
        <v>18542501.59</v>
      </c>
      <c r="P1497" s="95">
        <v>11871802.76</v>
      </c>
      <c r="Q1497" s="91">
        <v>0</v>
      </c>
      <c r="R1497" s="91">
        <v>0</v>
      </c>
      <c r="S1497" s="91">
        <v>0</v>
      </c>
      <c r="T1497" s="95">
        <v>31710753.359999999</v>
      </c>
      <c r="U1497" s="95">
        <v>7222.08</v>
      </c>
      <c r="V1497" s="95">
        <v>0</v>
      </c>
      <c r="W1497" s="95">
        <v>0</v>
      </c>
      <c r="X1497" s="95">
        <v>0</v>
      </c>
      <c r="Y1497" s="95">
        <v>1771272.29</v>
      </c>
      <c r="Z1497" s="95">
        <v>0</v>
      </c>
      <c r="AA1497" s="95">
        <v>19302499.09</v>
      </c>
      <c r="AB1497" s="95">
        <v>0</v>
      </c>
      <c r="AC1497" s="327">
        <v>15713796.139999999</v>
      </c>
      <c r="AD1497" s="95">
        <v>2219834.9500000002</v>
      </c>
      <c r="AE1497" s="95">
        <v>0</v>
      </c>
      <c r="AF1497" s="95">
        <v>0</v>
      </c>
      <c r="AG1497" s="95">
        <v>0</v>
      </c>
      <c r="AH1497" s="95">
        <v>0</v>
      </c>
      <c r="AI1497" s="95">
        <v>0</v>
      </c>
      <c r="AJ1497" s="95">
        <v>44099493.149999999</v>
      </c>
      <c r="AK1497" s="95">
        <v>3908306.87</v>
      </c>
      <c r="AL1497" s="95">
        <v>761917.43</v>
      </c>
      <c r="AM1497" s="91">
        <v>0</v>
      </c>
      <c r="AN1497" s="95">
        <v>657310.71</v>
      </c>
      <c r="AO1497" s="95">
        <v>0</v>
      </c>
      <c r="AP1497" s="95">
        <v>3022409.14</v>
      </c>
      <c r="AQ1497" s="95">
        <v>0</v>
      </c>
      <c r="AR1497" s="95">
        <v>0</v>
      </c>
      <c r="AS1497" s="95">
        <v>83114117.700000003</v>
      </c>
      <c r="AT1497" s="95">
        <v>23101834.550000001</v>
      </c>
      <c r="AU1497" s="95">
        <v>14751890.4</v>
      </c>
      <c r="AV1497" s="92">
        <v>45535</v>
      </c>
      <c r="AW1497" t="s">
        <v>7</v>
      </c>
      <c r="AX1497">
        <v>2024</v>
      </c>
      <c r="AY1497" t="s">
        <v>168</v>
      </c>
    </row>
    <row r="1498" spans="1:51" x14ac:dyDescent="0.25">
      <c r="A1498" s="93">
        <v>115</v>
      </c>
      <c r="B1498" s="90" t="s">
        <v>290</v>
      </c>
      <c r="C1498" s="95">
        <v>695081.19</v>
      </c>
      <c r="D1498" s="95">
        <v>29157.86</v>
      </c>
      <c r="E1498" s="95">
        <v>0</v>
      </c>
      <c r="F1498" s="95">
        <v>0</v>
      </c>
      <c r="G1498" s="95">
        <v>0</v>
      </c>
      <c r="H1498" s="91">
        <v>0</v>
      </c>
      <c r="I1498" s="91">
        <v>0</v>
      </c>
      <c r="J1498" s="95">
        <v>0</v>
      </c>
      <c r="K1498" s="95">
        <v>0</v>
      </c>
      <c r="L1498" s="91">
        <v>0</v>
      </c>
      <c r="M1498" s="95">
        <v>0</v>
      </c>
      <c r="N1498" s="95">
        <v>0</v>
      </c>
      <c r="O1498" s="95">
        <v>0</v>
      </c>
      <c r="P1498" s="95">
        <v>0</v>
      </c>
      <c r="Q1498" s="91">
        <v>0</v>
      </c>
      <c r="R1498" s="91">
        <v>0</v>
      </c>
      <c r="S1498" s="91">
        <v>0</v>
      </c>
      <c r="T1498" s="95">
        <v>29157.86</v>
      </c>
      <c r="U1498" s="95">
        <v>447274.55</v>
      </c>
      <c r="V1498" s="95">
        <v>218648.78</v>
      </c>
      <c r="W1498" s="95">
        <v>0</v>
      </c>
      <c r="X1498" s="95">
        <v>0</v>
      </c>
      <c r="Y1498" s="95">
        <v>0</v>
      </c>
      <c r="Z1498" s="95">
        <v>0</v>
      </c>
      <c r="AA1498" s="95">
        <v>0</v>
      </c>
      <c r="AB1498" s="95">
        <v>0</v>
      </c>
      <c r="AC1498" s="327">
        <v>0</v>
      </c>
      <c r="AD1498" s="95">
        <v>0</v>
      </c>
      <c r="AE1498" s="95">
        <v>0</v>
      </c>
      <c r="AF1498" s="95">
        <v>0</v>
      </c>
      <c r="AG1498" s="95">
        <v>0</v>
      </c>
      <c r="AH1498" s="95">
        <v>0</v>
      </c>
      <c r="AI1498" s="95">
        <v>0</v>
      </c>
      <c r="AJ1498" s="95">
        <v>0</v>
      </c>
      <c r="AK1498" s="95">
        <v>0</v>
      </c>
      <c r="AL1498" s="95">
        <v>0</v>
      </c>
      <c r="AM1498" s="91">
        <v>0</v>
      </c>
      <c r="AN1498" s="95">
        <v>0</v>
      </c>
      <c r="AO1498" s="95">
        <v>0</v>
      </c>
      <c r="AP1498" s="95">
        <v>0</v>
      </c>
      <c r="AQ1498" s="95">
        <v>0</v>
      </c>
      <c r="AR1498" s="95">
        <v>0</v>
      </c>
      <c r="AS1498" s="95">
        <v>665923.32999999996</v>
      </c>
      <c r="AT1498" s="95">
        <v>0</v>
      </c>
      <c r="AU1498" s="95">
        <v>0</v>
      </c>
      <c r="AV1498" s="92">
        <v>45535</v>
      </c>
      <c r="AW1498" t="s">
        <v>7</v>
      </c>
      <c r="AX1498">
        <v>2024</v>
      </c>
      <c r="AY1498" t="s">
        <v>291</v>
      </c>
    </row>
    <row r="1499" spans="1:51" x14ac:dyDescent="0.25">
      <c r="A1499" s="93">
        <v>106</v>
      </c>
      <c r="B1499" s="94" t="s">
        <v>92</v>
      </c>
      <c r="C1499" s="95">
        <v>54025554.299999997</v>
      </c>
      <c r="D1499" s="95">
        <v>0</v>
      </c>
      <c r="E1499" s="95">
        <v>0</v>
      </c>
      <c r="F1499" s="95">
        <v>0</v>
      </c>
      <c r="G1499" s="95">
        <v>51965.1</v>
      </c>
      <c r="H1499" s="91">
        <v>0</v>
      </c>
      <c r="I1499" s="91">
        <v>0</v>
      </c>
      <c r="J1499" s="95">
        <v>465081.81</v>
      </c>
      <c r="K1499" s="95">
        <v>-10135.780000000001</v>
      </c>
      <c r="L1499" s="91">
        <v>0</v>
      </c>
      <c r="M1499" s="95">
        <v>0</v>
      </c>
      <c r="N1499" s="95">
        <v>0</v>
      </c>
      <c r="O1499" s="95">
        <v>0</v>
      </c>
      <c r="P1499" s="95">
        <v>475320.03</v>
      </c>
      <c r="Q1499" s="91">
        <v>0</v>
      </c>
      <c r="R1499" s="91">
        <v>0</v>
      </c>
      <c r="S1499" s="91">
        <v>0</v>
      </c>
      <c r="T1499" s="95">
        <v>982231.15999999992</v>
      </c>
      <c r="U1499" s="95">
        <v>267836.09999999998</v>
      </c>
      <c r="V1499" s="95">
        <v>51726.73</v>
      </c>
      <c r="W1499" s="95">
        <v>18567.82</v>
      </c>
      <c r="X1499" s="95">
        <v>654555.68000000005</v>
      </c>
      <c r="Y1499" s="95">
        <v>381135.91</v>
      </c>
      <c r="Z1499" s="95">
        <v>0</v>
      </c>
      <c r="AA1499" s="95">
        <v>7651470</v>
      </c>
      <c r="AB1499" s="95">
        <v>0</v>
      </c>
      <c r="AC1499" s="327">
        <v>6997791.21</v>
      </c>
      <c r="AD1499" s="95">
        <v>283829.99</v>
      </c>
      <c r="AE1499" s="95">
        <v>25090.3</v>
      </c>
      <c r="AF1499" s="95">
        <v>0</v>
      </c>
      <c r="AG1499" s="95">
        <v>0</v>
      </c>
      <c r="AH1499" s="95">
        <v>0</v>
      </c>
      <c r="AI1499" s="95">
        <v>0</v>
      </c>
      <c r="AJ1499" s="95">
        <v>251816.42</v>
      </c>
      <c r="AK1499" s="95">
        <v>7477038.6399999997</v>
      </c>
      <c r="AL1499" s="95">
        <v>1432588.3900000001</v>
      </c>
      <c r="AM1499" s="91">
        <v>0</v>
      </c>
      <c r="AN1499" s="95">
        <v>2750058.23</v>
      </c>
      <c r="AO1499" s="95">
        <v>0</v>
      </c>
      <c r="AP1499" s="95">
        <v>75419.360000000001</v>
      </c>
      <c r="AQ1499" s="95">
        <v>0</v>
      </c>
      <c r="AR1499" s="95">
        <v>0</v>
      </c>
      <c r="AS1499" s="95">
        <v>16583820.16</v>
      </c>
      <c r="AT1499" s="95">
        <v>36459502.979999997</v>
      </c>
      <c r="AU1499" s="95">
        <v>24724398.359999999</v>
      </c>
      <c r="AV1499" s="92">
        <v>45535</v>
      </c>
      <c r="AW1499" t="s">
        <v>7</v>
      </c>
      <c r="AX1499">
        <v>2024</v>
      </c>
      <c r="AY1499" t="s">
        <v>172</v>
      </c>
    </row>
    <row r="1500" spans="1:51" x14ac:dyDescent="0.25">
      <c r="A1500" s="93">
        <v>118</v>
      </c>
      <c r="B1500" s="94" t="s">
        <v>93</v>
      </c>
      <c r="C1500" s="95">
        <v>193332483.97999996</v>
      </c>
      <c r="D1500" s="95">
        <v>22280.98</v>
      </c>
      <c r="E1500" s="95">
        <v>0</v>
      </c>
      <c r="F1500" s="95">
        <v>0</v>
      </c>
      <c r="G1500" s="95">
        <v>629636.34</v>
      </c>
      <c r="H1500" s="91">
        <v>0</v>
      </c>
      <c r="I1500" s="91">
        <v>0</v>
      </c>
      <c r="J1500" s="95">
        <v>941088.73</v>
      </c>
      <c r="K1500" s="95">
        <v>5409650.9500000002</v>
      </c>
      <c r="L1500" s="91">
        <v>0</v>
      </c>
      <c r="M1500" s="95">
        <v>78657297.299999997</v>
      </c>
      <c r="N1500" s="95">
        <v>66999179.109999992</v>
      </c>
      <c r="O1500" s="95">
        <v>145656476.41</v>
      </c>
      <c r="P1500" s="95">
        <v>1793718.8199999998</v>
      </c>
      <c r="Q1500" s="91">
        <v>0</v>
      </c>
      <c r="R1500" s="91">
        <v>0</v>
      </c>
      <c r="S1500" s="91">
        <v>0</v>
      </c>
      <c r="T1500" s="95">
        <v>154452852.22999996</v>
      </c>
      <c r="U1500" s="95">
        <v>414317.47</v>
      </c>
      <c r="V1500" s="95">
        <v>220389.17</v>
      </c>
      <c r="W1500" s="95">
        <v>0</v>
      </c>
      <c r="X1500" s="95">
        <v>0</v>
      </c>
      <c r="Y1500" s="95">
        <v>189900.37</v>
      </c>
      <c r="Z1500" s="95">
        <v>0</v>
      </c>
      <c r="AA1500" s="95">
        <v>0</v>
      </c>
      <c r="AB1500" s="95">
        <v>0</v>
      </c>
      <c r="AC1500" s="327">
        <v>0</v>
      </c>
      <c r="AD1500" s="95">
        <v>0</v>
      </c>
      <c r="AE1500" s="95">
        <v>0</v>
      </c>
      <c r="AF1500" s="95">
        <v>0</v>
      </c>
      <c r="AG1500" s="95">
        <v>0</v>
      </c>
      <c r="AH1500" s="95">
        <v>0</v>
      </c>
      <c r="AI1500" s="95">
        <v>0</v>
      </c>
      <c r="AJ1500" s="95">
        <v>210535.14</v>
      </c>
      <c r="AK1500" s="95">
        <v>0</v>
      </c>
      <c r="AL1500" s="95">
        <v>645199.61</v>
      </c>
      <c r="AM1500" s="91">
        <v>0</v>
      </c>
      <c r="AN1500" s="95">
        <v>3191193.05</v>
      </c>
      <c r="AO1500" s="95">
        <v>0</v>
      </c>
      <c r="AP1500" s="95">
        <v>45470.06</v>
      </c>
      <c r="AQ1500" s="95">
        <v>0</v>
      </c>
      <c r="AR1500" s="95">
        <v>0</v>
      </c>
      <c r="AS1500" s="95">
        <v>1035142.15</v>
      </c>
      <c r="AT1500" s="95">
        <v>37844489.600000001</v>
      </c>
      <c r="AU1500" s="95">
        <v>33962626.880000003</v>
      </c>
      <c r="AV1500" s="92">
        <v>45535</v>
      </c>
      <c r="AW1500" t="s">
        <v>7</v>
      </c>
      <c r="AX1500">
        <v>2024</v>
      </c>
      <c r="AY1500" t="s">
        <v>162</v>
      </c>
    </row>
    <row r="1501" spans="1:51" x14ac:dyDescent="0.25">
      <c r="A1501" s="93">
        <v>29</v>
      </c>
      <c r="B1501" s="94" t="s">
        <v>94</v>
      </c>
      <c r="C1501" s="95">
        <v>461280606.59000003</v>
      </c>
      <c r="D1501" s="95">
        <v>799737.59000000008</v>
      </c>
      <c r="E1501" s="95">
        <v>0</v>
      </c>
      <c r="F1501" s="95">
        <v>0</v>
      </c>
      <c r="G1501" s="95">
        <v>1126093.19</v>
      </c>
      <c r="H1501" s="91">
        <v>0</v>
      </c>
      <c r="I1501" s="91">
        <v>0</v>
      </c>
      <c r="J1501" s="95">
        <v>288600.62</v>
      </c>
      <c r="K1501" s="95">
        <v>344158.26</v>
      </c>
      <c r="L1501" s="91">
        <v>0</v>
      </c>
      <c r="M1501" s="95">
        <v>54053124.289999999</v>
      </c>
      <c r="N1501" s="95">
        <v>141634130.69999999</v>
      </c>
      <c r="O1501" s="95">
        <v>195687254.98999998</v>
      </c>
      <c r="P1501" s="95">
        <v>755699.73</v>
      </c>
      <c r="Q1501" s="91">
        <v>0</v>
      </c>
      <c r="R1501" s="91">
        <v>0</v>
      </c>
      <c r="S1501" s="91">
        <v>0</v>
      </c>
      <c r="T1501" s="95">
        <v>199001544.37999997</v>
      </c>
      <c r="U1501" s="95">
        <v>83324577.780000001</v>
      </c>
      <c r="V1501" s="95">
        <v>67675862.710000008</v>
      </c>
      <c r="W1501" s="95">
        <v>2981053.55</v>
      </c>
      <c r="X1501" s="95">
        <v>37318974.859999999</v>
      </c>
      <c r="Y1501" s="95">
        <v>25960875.25</v>
      </c>
      <c r="Z1501" s="95">
        <v>0</v>
      </c>
      <c r="AA1501" s="95">
        <v>0</v>
      </c>
      <c r="AB1501" s="95">
        <v>1781755.07</v>
      </c>
      <c r="AC1501" s="327">
        <v>213262.07</v>
      </c>
      <c r="AD1501" s="95">
        <v>0</v>
      </c>
      <c r="AE1501" s="95">
        <v>2569524.58</v>
      </c>
      <c r="AF1501" s="95">
        <v>0</v>
      </c>
      <c r="AG1501" s="95">
        <v>0</v>
      </c>
      <c r="AH1501" s="95">
        <v>0</v>
      </c>
      <c r="AI1501" s="95">
        <v>0</v>
      </c>
      <c r="AJ1501" s="95">
        <v>3944559.65</v>
      </c>
      <c r="AK1501" s="95">
        <v>383410.48</v>
      </c>
      <c r="AL1501" s="95">
        <v>859583</v>
      </c>
      <c r="AM1501" s="91">
        <v>0</v>
      </c>
      <c r="AN1501" s="95">
        <v>14329571.57</v>
      </c>
      <c r="AO1501" s="95">
        <v>0</v>
      </c>
      <c r="AP1501" s="95">
        <v>15952273.609999999</v>
      </c>
      <c r="AQ1501" s="95">
        <v>4782624.04</v>
      </c>
      <c r="AR1501" s="95">
        <v>0</v>
      </c>
      <c r="AS1501" s="95">
        <v>225770445.52000004</v>
      </c>
      <c r="AT1501" s="95">
        <v>36508616.689999998</v>
      </c>
      <c r="AU1501" s="95">
        <v>201153.99</v>
      </c>
      <c r="AV1501" s="92">
        <v>45535</v>
      </c>
      <c r="AW1501" t="s">
        <v>7</v>
      </c>
      <c r="AX1501">
        <v>2024</v>
      </c>
      <c r="AY1501" t="s">
        <v>156</v>
      </c>
    </row>
    <row r="1502" spans="1:51" x14ac:dyDescent="0.25">
      <c r="A1502" s="93">
        <v>111</v>
      </c>
      <c r="B1502" s="94" t="s">
        <v>95</v>
      </c>
      <c r="C1502" s="95">
        <v>8285180.1000000006</v>
      </c>
      <c r="D1502" s="95">
        <v>13518</v>
      </c>
      <c r="E1502" s="95">
        <v>0</v>
      </c>
      <c r="F1502" s="95">
        <v>0</v>
      </c>
      <c r="G1502" s="95">
        <v>0</v>
      </c>
      <c r="H1502" s="91">
        <v>0</v>
      </c>
      <c r="I1502" s="91">
        <v>0</v>
      </c>
      <c r="J1502" s="95">
        <v>1752.66</v>
      </c>
      <c r="K1502" s="95">
        <v>0</v>
      </c>
      <c r="L1502" s="91">
        <v>0</v>
      </c>
      <c r="M1502" s="95">
        <v>0</v>
      </c>
      <c r="N1502" s="95">
        <v>239872.62</v>
      </c>
      <c r="O1502" s="95">
        <v>239872.62</v>
      </c>
      <c r="P1502" s="95">
        <v>32312.58</v>
      </c>
      <c r="Q1502" s="91">
        <v>0</v>
      </c>
      <c r="R1502" s="91">
        <v>0</v>
      </c>
      <c r="S1502" s="91">
        <v>0</v>
      </c>
      <c r="T1502" s="95">
        <v>287455.86</v>
      </c>
      <c r="U1502" s="95">
        <v>1537211.9</v>
      </c>
      <c r="V1502" s="95">
        <v>0</v>
      </c>
      <c r="W1502" s="95">
        <v>0</v>
      </c>
      <c r="X1502" s="95">
        <v>75666.31</v>
      </c>
      <c r="Y1502" s="95">
        <v>0</v>
      </c>
      <c r="Z1502" s="95">
        <v>0</v>
      </c>
      <c r="AA1502" s="95">
        <v>0</v>
      </c>
      <c r="AB1502" s="95">
        <v>0</v>
      </c>
      <c r="AC1502" s="327">
        <v>1037663.53</v>
      </c>
      <c r="AD1502" s="95">
        <v>360727.53</v>
      </c>
      <c r="AE1502" s="95">
        <v>0</v>
      </c>
      <c r="AF1502" s="95">
        <v>0</v>
      </c>
      <c r="AG1502" s="95">
        <v>0</v>
      </c>
      <c r="AH1502" s="95">
        <v>0</v>
      </c>
      <c r="AI1502" s="95">
        <v>0</v>
      </c>
      <c r="AJ1502" s="95">
        <v>322073.26</v>
      </c>
      <c r="AK1502" s="95">
        <v>155546.4</v>
      </c>
      <c r="AL1502" s="95">
        <v>94000.46</v>
      </c>
      <c r="AM1502" s="91">
        <v>0</v>
      </c>
      <c r="AN1502" s="95">
        <v>1036429.87</v>
      </c>
      <c r="AO1502" s="95">
        <v>16702.560000000001</v>
      </c>
      <c r="AP1502" s="95">
        <v>59582.559999999998</v>
      </c>
      <c r="AQ1502" s="95">
        <v>0</v>
      </c>
      <c r="AR1502" s="95">
        <v>0</v>
      </c>
      <c r="AS1502" s="95">
        <v>3333342.5300000003</v>
      </c>
      <c r="AT1502" s="95">
        <v>4664381.71</v>
      </c>
      <c r="AU1502" s="95">
        <v>3302119.86</v>
      </c>
      <c r="AV1502" s="92">
        <v>45535</v>
      </c>
      <c r="AW1502" t="s">
        <v>7</v>
      </c>
      <c r="AX1502">
        <v>2024</v>
      </c>
      <c r="AY1502" t="s">
        <v>182</v>
      </c>
    </row>
    <row r="1503" spans="1:51" x14ac:dyDescent="0.25">
      <c r="A1503" s="93">
        <v>83</v>
      </c>
      <c r="B1503" s="94" t="s">
        <v>96</v>
      </c>
      <c r="C1503" s="95">
        <v>594970442.33999991</v>
      </c>
      <c r="D1503" s="95">
        <v>1958658.5</v>
      </c>
      <c r="E1503" s="95">
        <v>0</v>
      </c>
      <c r="F1503" s="95">
        <v>0</v>
      </c>
      <c r="G1503" s="95">
        <v>203603.83</v>
      </c>
      <c r="H1503" s="91">
        <v>0</v>
      </c>
      <c r="I1503" s="91">
        <v>0</v>
      </c>
      <c r="J1503" s="95">
        <v>15429123.969999999</v>
      </c>
      <c r="K1503" s="95">
        <v>5194794.25</v>
      </c>
      <c r="L1503" s="91">
        <v>0</v>
      </c>
      <c r="M1503" s="95">
        <v>196838483.41999999</v>
      </c>
      <c r="N1503" s="95">
        <v>127987758.94999999</v>
      </c>
      <c r="O1503" s="95">
        <v>324826242.37</v>
      </c>
      <c r="P1503" s="95">
        <v>16170859.969999999</v>
      </c>
      <c r="Q1503" s="91">
        <v>0</v>
      </c>
      <c r="R1503" s="91">
        <v>0</v>
      </c>
      <c r="S1503" s="91">
        <v>0</v>
      </c>
      <c r="T1503" s="95">
        <v>363783282.88999999</v>
      </c>
      <c r="U1503" s="95">
        <v>23243691.82</v>
      </c>
      <c r="V1503" s="95">
        <v>1014009.69</v>
      </c>
      <c r="W1503" s="95">
        <v>848591.53</v>
      </c>
      <c r="X1503" s="95">
        <v>3520994.83</v>
      </c>
      <c r="Y1503" s="95">
        <v>202821.25999999998</v>
      </c>
      <c r="Z1503" s="95">
        <v>0</v>
      </c>
      <c r="AA1503" s="95">
        <v>455728.62</v>
      </c>
      <c r="AB1503" s="95">
        <v>0</v>
      </c>
      <c r="AC1503" s="327">
        <v>134895253.19999999</v>
      </c>
      <c r="AD1503" s="95">
        <v>21768997.760000002</v>
      </c>
      <c r="AE1503" s="95">
        <v>1556851.6700000002</v>
      </c>
      <c r="AF1503" s="95">
        <v>0</v>
      </c>
      <c r="AG1503" s="95">
        <v>0</v>
      </c>
      <c r="AH1503" s="95">
        <v>0</v>
      </c>
      <c r="AI1503" s="95">
        <v>0</v>
      </c>
      <c r="AJ1503" s="95">
        <v>834477.84000000008</v>
      </c>
      <c r="AK1503" s="95">
        <v>16149379.200000001</v>
      </c>
      <c r="AL1503" s="95">
        <v>4074845.71</v>
      </c>
      <c r="AM1503" s="91">
        <v>0</v>
      </c>
      <c r="AN1503" s="95">
        <v>11832793.42</v>
      </c>
      <c r="AO1503" s="95">
        <v>0</v>
      </c>
      <c r="AP1503" s="95">
        <v>714353.38</v>
      </c>
      <c r="AQ1503" s="95">
        <v>0</v>
      </c>
      <c r="AR1503" s="95">
        <v>0</v>
      </c>
      <c r="AS1503" s="95">
        <v>188341418.21999997</v>
      </c>
      <c r="AT1503" s="95">
        <v>42845741.229999997</v>
      </c>
      <c r="AU1503" s="95">
        <v>10074369.52</v>
      </c>
      <c r="AV1503" s="92">
        <v>45535</v>
      </c>
      <c r="AW1503" t="s">
        <v>7</v>
      </c>
      <c r="AX1503">
        <v>2024</v>
      </c>
      <c r="AY1503" t="s">
        <v>158</v>
      </c>
    </row>
    <row r="1504" spans="1:51" x14ac:dyDescent="0.25">
      <c r="A1504" s="93">
        <v>40</v>
      </c>
      <c r="B1504" s="94" t="s">
        <v>97</v>
      </c>
      <c r="C1504" s="95">
        <v>26230657.620000005</v>
      </c>
      <c r="D1504" s="95">
        <v>1828.1</v>
      </c>
      <c r="E1504" s="95">
        <v>0</v>
      </c>
      <c r="F1504" s="95">
        <v>0</v>
      </c>
      <c r="G1504" s="95">
        <v>69894.399999999994</v>
      </c>
      <c r="H1504" s="91">
        <v>0</v>
      </c>
      <c r="I1504" s="91">
        <v>0</v>
      </c>
      <c r="J1504" s="95">
        <v>11928.349999999999</v>
      </c>
      <c r="K1504" s="95">
        <v>75126.539999999994</v>
      </c>
      <c r="L1504" s="91">
        <v>0</v>
      </c>
      <c r="M1504" s="95">
        <v>4817231.59</v>
      </c>
      <c r="N1504" s="95">
        <v>39724.589999999997</v>
      </c>
      <c r="O1504" s="95">
        <v>4856956.18</v>
      </c>
      <c r="P1504" s="95">
        <v>100463.21</v>
      </c>
      <c r="Q1504" s="91">
        <v>0</v>
      </c>
      <c r="R1504" s="91">
        <v>0</v>
      </c>
      <c r="S1504" s="91">
        <v>0</v>
      </c>
      <c r="T1504" s="95">
        <v>5116196.78</v>
      </c>
      <c r="U1504" s="95">
        <v>1723764.95</v>
      </c>
      <c r="V1504" s="95">
        <v>250757.17</v>
      </c>
      <c r="W1504" s="95">
        <v>272702.94</v>
      </c>
      <c r="X1504" s="95">
        <v>2789</v>
      </c>
      <c r="Y1504" s="95">
        <v>587971.14</v>
      </c>
      <c r="Z1504" s="95">
        <v>0</v>
      </c>
      <c r="AA1504" s="95">
        <v>12734.96</v>
      </c>
      <c r="AB1504" s="95">
        <v>0</v>
      </c>
      <c r="AC1504" s="327">
        <v>2859440.08</v>
      </c>
      <c r="AD1504" s="95">
        <v>6117954.6600000001</v>
      </c>
      <c r="AE1504" s="95">
        <v>837401.08</v>
      </c>
      <c r="AF1504" s="95">
        <v>0</v>
      </c>
      <c r="AG1504" s="95">
        <v>0</v>
      </c>
      <c r="AH1504" s="95">
        <v>0</v>
      </c>
      <c r="AI1504" s="95">
        <v>0</v>
      </c>
      <c r="AJ1504" s="95">
        <v>22021.47</v>
      </c>
      <c r="AK1504" s="95">
        <v>1365665.14</v>
      </c>
      <c r="AL1504" s="95">
        <v>117604.51</v>
      </c>
      <c r="AM1504" s="91">
        <v>0</v>
      </c>
      <c r="AN1504" s="95">
        <v>633826.72</v>
      </c>
      <c r="AO1504" s="95">
        <v>0</v>
      </c>
      <c r="AP1504" s="95">
        <v>152242.94</v>
      </c>
      <c r="AQ1504" s="95">
        <v>0</v>
      </c>
      <c r="AR1504" s="95">
        <v>0</v>
      </c>
      <c r="AS1504" s="95">
        <v>12687537.450000001</v>
      </c>
      <c r="AT1504" s="95">
        <v>8426923.3900000006</v>
      </c>
      <c r="AU1504" s="95">
        <v>6157584.0800000001</v>
      </c>
      <c r="AV1504" s="92">
        <v>45535</v>
      </c>
      <c r="AW1504" t="s">
        <v>7</v>
      </c>
      <c r="AX1504">
        <v>2024</v>
      </c>
      <c r="AY1504" t="s">
        <v>166</v>
      </c>
    </row>
    <row r="1505" spans="1:51" x14ac:dyDescent="0.25">
      <c r="A1505" s="93">
        <v>24</v>
      </c>
      <c r="B1505" s="94" t="s">
        <v>98</v>
      </c>
      <c r="C1505" s="95">
        <v>419377026.92999995</v>
      </c>
      <c r="D1505" s="95">
        <v>8417091.8399999999</v>
      </c>
      <c r="E1505" s="95">
        <v>0</v>
      </c>
      <c r="F1505" s="95">
        <v>0</v>
      </c>
      <c r="G1505" s="95">
        <v>16843204.25</v>
      </c>
      <c r="H1505" s="91">
        <v>0</v>
      </c>
      <c r="I1505" s="91">
        <v>0</v>
      </c>
      <c r="J1505" s="95">
        <v>3451698.93</v>
      </c>
      <c r="K1505" s="95">
        <v>4242508.13</v>
      </c>
      <c r="L1505" s="91">
        <v>0</v>
      </c>
      <c r="M1505" s="95">
        <v>204021.83</v>
      </c>
      <c r="N1505" s="95">
        <v>250272148.31999999</v>
      </c>
      <c r="O1505" s="95">
        <v>250476170.15000001</v>
      </c>
      <c r="P1505" s="95">
        <v>1942097</v>
      </c>
      <c r="Q1505" s="91">
        <v>0</v>
      </c>
      <c r="R1505" s="91">
        <v>0</v>
      </c>
      <c r="S1505" s="91">
        <v>0</v>
      </c>
      <c r="T1505" s="95">
        <v>285372770.29999995</v>
      </c>
      <c r="U1505" s="95">
        <v>25855760.469999999</v>
      </c>
      <c r="V1505" s="95">
        <v>69411.81</v>
      </c>
      <c r="W1505" s="95">
        <v>0</v>
      </c>
      <c r="X1505" s="95">
        <v>315434.61</v>
      </c>
      <c r="Y1505" s="95">
        <v>0</v>
      </c>
      <c r="Z1505" s="95">
        <v>0</v>
      </c>
      <c r="AA1505" s="95">
        <v>249789.28</v>
      </c>
      <c r="AB1505" s="95">
        <v>0</v>
      </c>
      <c r="AC1505" s="327">
        <v>31157870.039999999</v>
      </c>
      <c r="AD1505" s="95">
        <v>10281791.890000001</v>
      </c>
      <c r="AE1505" s="95">
        <v>1402376.18</v>
      </c>
      <c r="AF1505" s="95">
        <v>0</v>
      </c>
      <c r="AG1505" s="95">
        <v>0</v>
      </c>
      <c r="AH1505" s="95">
        <v>0</v>
      </c>
      <c r="AI1505" s="95">
        <v>0</v>
      </c>
      <c r="AJ1505" s="95">
        <v>57922585.100000001</v>
      </c>
      <c r="AK1505" s="95">
        <v>5774864.8500000006</v>
      </c>
      <c r="AL1505" s="95">
        <v>0</v>
      </c>
      <c r="AM1505" s="91">
        <v>0</v>
      </c>
      <c r="AN1505" s="95">
        <v>500136.26</v>
      </c>
      <c r="AO1505" s="95">
        <v>0</v>
      </c>
      <c r="AP1505" s="95">
        <v>0</v>
      </c>
      <c r="AQ1505" s="95">
        <v>0</v>
      </c>
      <c r="AR1505" s="95">
        <v>0</v>
      </c>
      <c r="AS1505" s="95">
        <v>127255019.38</v>
      </c>
      <c r="AT1505" s="95">
        <v>6749237.25</v>
      </c>
      <c r="AU1505" s="95">
        <v>474236.14</v>
      </c>
      <c r="AV1505" s="92">
        <v>45535</v>
      </c>
      <c r="AW1505" t="s">
        <v>7</v>
      </c>
      <c r="AX1505">
        <v>2024</v>
      </c>
      <c r="AY1505" t="s">
        <v>164</v>
      </c>
    </row>
    <row r="1506" spans="1:51" x14ac:dyDescent="0.25">
      <c r="A1506" s="93">
        <v>124</v>
      </c>
      <c r="B1506" s="94" t="s">
        <v>99</v>
      </c>
      <c r="C1506" s="95">
        <v>27413995.780000001</v>
      </c>
      <c r="D1506" s="95">
        <v>0</v>
      </c>
      <c r="E1506" s="95">
        <v>0</v>
      </c>
      <c r="F1506" s="95">
        <v>0</v>
      </c>
      <c r="G1506" s="95">
        <v>0</v>
      </c>
      <c r="H1506" s="91">
        <v>0</v>
      </c>
      <c r="I1506" s="91">
        <v>0</v>
      </c>
      <c r="J1506" s="95">
        <v>0</v>
      </c>
      <c r="K1506" s="95">
        <v>0</v>
      </c>
      <c r="L1506" s="91">
        <v>0</v>
      </c>
      <c r="M1506" s="95">
        <v>0</v>
      </c>
      <c r="N1506" s="95">
        <v>12150840</v>
      </c>
      <c r="O1506" s="95">
        <v>12150840</v>
      </c>
      <c r="P1506" s="95">
        <v>0</v>
      </c>
      <c r="Q1506" s="91">
        <v>0</v>
      </c>
      <c r="R1506" s="91">
        <v>0</v>
      </c>
      <c r="S1506" s="91">
        <v>0</v>
      </c>
      <c r="T1506" s="95">
        <v>12150840</v>
      </c>
      <c r="U1506" s="95">
        <v>20078.12</v>
      </c>
      <c r="V1506" s="95">
        <v>21333</v>
      </c>
      <c r="W1506" s="95">
        <v>1145.97</v>
      </c>
      <c r="X1506" s="95">
        <v>0</v>
      </c>
      <c r="Y1506" s="95">
        <v>373900.16</v>
      </c>
      <c r="Z1506" s="95">
        <v>0</v>
      </c>
      <c r="AA1506" s="95">
        <v>0</v>
      </c>
      <c r="AB1506" s="95">
        <v>0</v>
      </c>
      <c r="AC1506" s="327">
        <v>0</v>
      </c>
      <c r="AD1506" s="95">
        <v>0</v>
      </c>
      <c r="AE1506" s="95">
        <v>0</v>
      </c>
      <c r="AF1506" s="95">
        <v>0</v>
      </c>
      <c r="AG1506" s="95">
        <v>0</v>
      </c>
      <c r="AH1506" s="95">
        <v>0</v>
      </c>
      <c r="AI1506" s="95">
        <v>0</v>
      </c>
      <c r="AJ1506" s="95">
        <v>984376.16</v>
      </c>
      <c r="AK1506" s="95">
        <v>44930.75</v>
      </c>
      <c r="AL1506" s="95">
        <v>400781.51</v>
      </c>
      <c r="AM1506" s="91">
        <v>0</v>
      </c>
      <c r="AN1506" s="95">
        <v>798554.4</v>
      </c>
      <c r="AO1506" s="95">
        <v>0</v>
      </c>
      <c r="AP1506" s="95">
        <v>0</v>
      </c>
      <c r="AQ1506" s="95">
        <v>0</v>
      </c>
      <c r="AR1506" s="95">
        <v>0</v>
      </c>
      <c r="AS1506" s="95">
        <v>1400833.4100000001</v>
      </c>
      <c r="AT1506" s="95">
        <v>13862322.370000001</v>
      </c>
      <c r="AU1506" s="95">
        <v>12618055.710000001</v>
      </c>
      <c r="AV1506" s="92">
        <v>45535</v>
      </c>
      <c r="AW1506" t="s">
        <v>7</v>
      </c>
      <c r="AX1506">
        <v>2024</v>
      </c>
      <c r="AY1506" t="s">
        <v>289</v>
      </c>
    </row>
    <row r="1507" spans="1:51" x14ac:dyDescent="0.25">
      <c r="A1507" s="93">
        <v>70</v>
      </c>
      <c r="B1507" s="94" t="s">
        <v>100</v>
      </c>
      <c r="C1507" s="95">
        <v>8713386.3599999994</v>
      </c>
      <c r="D1507" s="95">
        <v>0</v>
      </c>
      <c r="E1507" s="95">
        <v>0</v>
      </c>
      <c r="F1507" s="95">
        <v>0</v>
      </c>
      <c r="G1507" s="95">
        <v>0</v>
      </c>
      <c r="H1507" s="91">
        <v>0</v>
      </c>
      <c r="I1507" s="91">
        <v>0</v>
      </c>
      <c r="J1507" s="95">
        <v>0</v>
      </c>
      <c r="K1507" s="95">
        <v>0</v>
      </c>
      <c r="L1507" s="91">
        <v>0</v>
      </c>
      <c r="M1507" s="95">
        <v>0</v>
      </c>
      <c r="N1507" s="95">
        <v>0</v>
      </c>
      <c r="O1507" s="95">
        <v>0</v>
      </c>
      <c r="P1507" s="95">
        <v>8713386.3599999994</v>
      </c>
      <c r="Q1507" s="91">
        <v>0</v>
      </c>
      <c r="R1507" s="91">
        <v>0</v>
      </c>
      <c r="S1507" s="91">
        <v>0</v>
      </c>
      <c r="T1507" s="95">
        <v>8713386.3599999994</v>
      </c>
      <c r="U1507" s="95">
        <v>0</v>
      </c>
      <c r="V1507" s="95">
        <v>0</v>
      </c>
      <c r="W1507" s="95">
        <v>0</v>
      </c>
      <c r="X1507" s="95">
        <v>0</v>
      </c>
      <c r="Y1507" s="95">
        <v>0</v>
      </c>
      <c r="Z1507" s="95">
        <v>0</v>
      </c>
      <c r="AA1507" s="95">
        <v>0</v>
      </c>
      <c r="AB1507" s="95">
        <v>0</v>
      </c>
      <c r="AC1507" s="327">
        <v>0</v>
      </c>
      <c r="AD1507" s="95">
        <v>0</v>
      </c>
      <c r="AE1507" s="95">
        <v>0</v>
      </c>
      <c r="AF1507" s="95">
        <v>0</v>
      </c>
      <c r="AG1507" s="95">
        <v>0</v>
      </c>
      <c r="AH1507" s="95">
        <v>0</v>
      </c>
      <c r="AI1507" s="95">
        <v>0</v>
      </c>
      <c r="AJ1507" s="95">
        <v>0</v>
      </c>
      <c r="AK1507" s="95">
        <v>0</v>
      </c>
      <c r="AL1507" s="95">
        <v>0</v>
      </c>
      <c r="AM1507" s="91">
        <v>0</v>
      </c>
      <c r="AN1507" s="95">
        <v>0</v>
      </c>
      <c r="AO1507" s="95">
        <v>0</v>
      </c>
      <c r="AP1507" s="95">
        <v>0</v>
      </c>
      <c r="AQ1507" s="95">
        <v>0</v>
      </c>
      <c r="AR1507" s="95">
        <v>0</v>
      </c>
      <c r="AS1507" s="95">
        <v>0</v>
      </c>
      <c r="AT1507" s="95">
        <v>0</v>
      </c>
      <c r="AU1507" s="95">
        <v>0</v>
      </c>
      <c r="AV1507" s="92">
        <v>45535</v>
      </c>
      <c r="AW1507" t="s">
        <v>7</v>
      </c>
      <c r="AX1507">
        <v>2024</v>
      </c>
      <c r="AY1507" t="s">
        <v>181</v>
      </c>
    </row>
    <row r="1508" spans="1:51" x14ac:dyDescent="0.25">
      <c r="A1508" s="93">
        <v>119</v>
      </c>
      <c r="B1508" s="94" t="s">
        <v>101</v>
      </c>
      <c r="C1508" s="95">
        <v>396306.32999999996</v>
      </c>
      <c r="D1508" s="95">
        <v>0</v>
      </c>
      <c r="E1508" s="95">
        <v>0</v>
      </c>
      <c r="F1508" s="95">
        <v>0</v>
      </c>
      <c r="G1508" s="95">
        <v>0</v>
      </c>
      <c r="H1508" s="91">
        <v>0</v>
      </c>
      <c r="I1508" s="91">
        <v>0</v>
      </c>
      <c r="J1508" s="95">
        <v>21242.92</v>
      </c>
      <c r="K1508" s="95">
        <v>0</v>
      </c>
      <c r="L1508" s="91">
        <v>0</v>
      </c>
      <c r="M1508" s="95">
        <v>0</v>
      </c>
      <c r="N1508" s="95">
        <v>0</v>
      </c>
      <c r="O1508" s="95">
        <v>0</v>
      </c>
      <c r="P1508" s="95">
        <v>0</v>
      </c>
      <c r="Q1508" s="91">
        <v>0</v>
      </c>
      <c r="R1508" s="91">
        <v>0</v>
      </c>
      <c r="S1508" s="91">
        <v>0</v>
      </c>
      <c r="T1508" s="95">
        <v>21242.92</v>
      </c>
      <c r="U1508" s="95">
        <v>0</v>
      </c>
      <c r="V1508" s="95">
        <v>0</v>
      </c>
      <c r="W1508" s="95">
        <v>0</v>
      </c>
      <c r="X1508" s="95">
        <v>0</v>
      </c>
      <c r="Y1508" s="95">
        <v>0</v>
      </c>
      <c r="Z1508" s="95">
        <v>0</v>
      </c>
      <c r="AA1508" s="95">
        <v>0</v>
      </c>
      <c r="AB1508" s="95">
        <v>0</v>
      </c>
      <c r="AC1508" s="327">
        <v>270388.61</v>
      </c>
      <c r="AD1508" s="95">
        <v>0</v>
      </c>
      <c r="AE1508" s="95">
        <v>0</v>
      </c>
      <c r="AF1508" s="95">
        <v>0</v>
      </c>
      <c r="AG1508" s="95">
        <v>0</v>
      </c>
      <c r="AH1508" s="95">
        <v>0</v>
      </c>
      <c r="AI1508" s="95">
        <v>0</v>
      </c>
      <c r="AJ1508" s="95">
        <v>0</v>
      </c>
      <c r="AK1508" s="95">
        <v>104674.8</v>
      </c>
      <c r="AL1508" s="95">
        <v>0</v>
      </c>
      <c r="AM1508" s="91">
        <v>0</v>
      </c>
      <c r="AN1508" s="95">
        <v>0</v>
      </c>
      <c r="AO1508" s="95">
        <v>0</v>
      </c>
      <c r="AP1508" s="95">
        <v>0</v>
      </c>
      <c r="AQ1508" s="95">
        <v>0</v>
      </c>
      <c r="AR1508" s="95">
        <v>0</v>
      </c>
      <c r="AS1508" s="95">
        <v>270388.61</v>
      </c>
      <c r="AT1508" s="95">
        <v>104674.8</v>
      </c>
      <c r="AU1508" s="95">
        <v>0</v>
      </c>
      <c r="AV1508" s="92">
        <v>45535</v>
      </c>
      <c r="AW1508" t="s">
        <v>7</v>
      </c>
      <c r="AX1508">
        <v>2024</v>
      </c>
      <c r="AY1508" t="s">
        <v>189</v>
      </c>
    </row>
    <row r="1509" spans="1:51" x14ac:dyDescent="0.25">
      <c r="A1509" s="93">
        <v>108</v>
      </c>
      <c r="B1509" s="94" t="s">
        <v>102</v>
      </c>
      <c r="C1509" s="95">
        <v>4384737.790000001</v>
      </c>
      <c r="D1509" s="95">
        <v>3662</v>
      </c>
      <c r="E1509" s="95">
        <v>0</v>
      </c>
      <c r="F1509" s="95">
        <v>0</v>
      </c>
      <c r="G1509" s="95">
        <v>62539.8</v>
      </c>
      <c r="H1509" s="91">
        <v>0</v>
      </c>
      <c r="I1509" s="91">
        <v>0</v>
      </c>
      <c r="J1509" s="95">
        <v>146460.73000000001</v>
      </c>
      <c r="K1509" s="95">
        <v>176478.53</v>
      </c>
      <c r="L1509" s="91">
        <v>0</v>
      </c>
      <c r="M1509" s="95">
        <v>1412949.3900000001</v>
      </c>
      <c r="N1509" s="95">
        <v>11340.48</v>
      </c>
      <c r="O1509" s="95">
        <v>1424289.87</v>
      </c>
      <c r="P1509" s="95">
        <v>34773.170000000006</v>
      </c>
      <c r="Q1509" s="91">
        <v>0</v>
      </c>
      <c r="R1509" s="91">
        <v>0</v>
      </c>
      <c r="S1509" s="91">
        <v>0</v>
      </c>
      <c r="T1509" s="95">
        <v>1848204.1</v>
      </c>
      <c r="U1509" s="95">
        <v>78529.039999999994</v>
      </c>
      <c r="V1509" s="95">
        <v>0</v>
      </c>
      <c r="W1509" s="95">
        <v>0</v>
      </c>
      <c r="X1509" s="95">
        <v>291938.40000000002</v>
      </c>
      <c r="Y1509" s="95">
        <v>0</v>
      </c>
      <c r="Z1509" s="95">
        <v>0</v>
      </c>
      <c r="AA1509" s="95">
        <v>84251.85</v>
      </c>
      <c r="AB1509" s="95">
        <v>0</v>
      </c>
      <c r="AC1509" s="327">
        <v>749782.03</v>
      </c>
      <c r="AD1509" s="95">
        <v>395555.43</v>
      </c>
      <c r="AE1509" s="95">
        <v>656754.49</v>
      </c>
      <c r="AF1509" s="95">
        <v>0</v>
      </c>
      <c r="AG1509" s="95">
        <v>0</v>
      </c>
      <c r="AH1509" s="95">
        <v>0</v>
      </c>
      <c r="AI1509" s="95">
        <v>0</v>
      </c>
      <c r="AJ1509" s="95">
        <v>23440.04</v>
      </c>
      <c r="AK1509" s="95">
        <v>0</v>
      </c>
      <c r="AL1509" s="95">
        <v>6587.72</v>
      </c>
      <c r="AM1509" s="91">
        <v>0</v>
      </c>
      <c r="AN1509" s="95">
        <v>135160.69</v>
      </c>
      <c r="AO1509" s="95">
        <v>0</v>
      </c>
      <c r="AP1509" s="95">
        <v>0</v>
      </c>
      <c r="AQ1509" s="95">
        <v>0</v>
      </c>
      <c r="AR1509" s="95">
        <v>0</v>
      </c>
      <c r="AS1509" s="95">
        <v>2280251.2800000003</v>
      </c>
      <c r="AT1509" s="95">
        <v>256282.41</v>
      </c>
      <c r="AU1509" s="95">
        <v>114534</v>
      </c>
      <c r="AV1509" s="92">
        <v>45535</v>
      </c>
      <c r="AW1509" t="s">
        <v>7</v>
      </c>
      <c r="AX1509">
        <v>2024</v>
      </c>
      <c r="AY1509" t="s">
        <v>183</v>
      </c>
    </row>
    <row r="1510" spans="1:51" x14ac:dyDescent="0.25">
      <c r="A1510" s="93">
        <v>93</v>
      </c>
      <c r="B1510" s="94" t="s">
        <v>103</v>
      </c>
      <c r="C1510" s="95">
        <v>55217088.899999999</v>
      </c>
      <c r="D1510" s="95">
        <v>0</v>
      </c>
      <c r="E1510" s="95">
        <v>0</v>
      </c>
      <c r="F1510" s="95">
        <v>0</v>
      </c>
      <c r="G1510" s="95">
        <v>49738.05</v>
      </c>
      <c r="H1510" s="91">
        <v>0</v>
      </c>
      <c r="I1510" s="91">
        <v>0</v>
      </c>
      <c r="J1510" s="95">
        <v>11815.25</v>
      </c>
      <c r="K1510" s="95">
        <v>52845.49</v>
      </c>
      <c r="L1510" s="91">
        <v>0</v>
      </c>
      <c r="M1510" s="95">
        <v>5</v>
      </c>
      <c r="N1510" s="95">
        <v>0</v>
      </c>
      <c r="O1510" s="95">
        <v>5</v>
      </c>
      <c r="P1510" s="95">
        <v>135190.03</v>
      </c>
      <c r="Q1510" s="91">
        <v>0</v>
      </c>
      <c r="R1510" s="91">
        <v>0</v>
      </c>
      <c r="S1510" s="91">
        <v>0</v>
      </c>
      <c r="T1510" s="95">
        <v>249593.82</v>
      </c>
      <c r="U1510" s="95">
        <v>57362.97</v>
      </c>
      <c r="V1510" s="95">
        <v>46052.92</v>
      </c>
      <c r="W1510" s="95">
        <v>0</v>
      </c>
      <c r="X1510" s="95">
        <v>5488.5</v>
      </c>
      <c r="Y1510" s="95">
        <v>1926141.48</v>
      </c>
      <c r="Z1510" s="95">
        <v>0</v>
      </c>
      <c r="AA1510" s="95">
        <v>639905.5</v>
      </c>
      <c r="AB1510" s="95">
        <v>0</v>
      </c>
      <c r="AC1510" s="327">
        <v>0</v>
      </c>
      <c r="AD1510" s="95">
        <v>4828042.51</v>
      </c>
      <c r="AE1510" s="95">
        <v>443602.28</v>
      </c>
      <c r="AF1510" s="95">
        <v>0</v>
      </c>
      <c r="AG1510" s="95">
        <v>0</v>
      </c>
      <c r="AH1510" s="95">
        <v>0</v>
      </c>
      <c r="AI1510" s="95">
        <v>0</v>
      </c>
      <c r="AJ1510" s="95">
        <v>0</v>
      </c>
      <c r="AK1510" s="95">
        <v>595230.80999999994</v>
      </c>
      <c r="AL1510" s="95">
        <v>1704795.23</v>
      </c>
      <c r="AM1510" s="91">
        <v>0</v>
      </c>
      <c r="AN1510" s="95">
        <v>4972128.3899999997</v>
      </c>
      <c r="AO1510" s="95">
        <v>0</v>
      </c>
      <c r="AP1510" s="95">
        <v>12775</v>
      </c>
      <c r="AQ1510" s="95">
        <v>0</v>
      </c>
      <c r="AR1510" s="95">
        <v>0</v>
      </c>
      <c r="AS1510" s="95">
        <v>7946596.1600000001</v>
      </c>
      <c r="AT1510" s="95">
        <v>47020898.920000002</v>
      </c>
      <c r="AU1510" s="95">
        <v>39735969.490000002</v>
      </c>
      <c r="AV1510" s="92">
        <v>45535</v>
      </c>
      <c r="AW1510" t="s">
        <v>7</v>
      </c>
      <c r="AX1510">
        <v>2024</v>
      </c>
      <c r="AY1510" t="s">
        <v>175</v>
      </c>
    </row>
    <row r="1511" spans="1:51" x14ac:dyDescent="0.25">
      <c r="A1511" s="93">
        <v>107</v>
      </c>
      <c r="B1511" s="94" t="s">
        <v>60</v>
      </c>
      <c r="C1511" s="95">
        <v>508873098.9000001</v>
      </c>
      <c r="D1511" s="95">
        <v>24122.920000000002</v>
      </c>
      <c r="E1511" s="95">
        <v>0</v>
      </c>
      <c r="F1511" s="95">
        <v>0</v>
      </c>
      <c r="G1511" s="95">
        <v>331618.87</v>
      </c>
      <c r="H1511" s="91">
        <v>0</v>
      </c>
      <c r="I1511" s="91">
        <v>0</v>
      </c>
      <c r="J1511" s="95">
        <v>1813833.8699999999</v>
      </c>
      <c r="K1511" s="95">
        <v>1174838.5899999999</v>
      </c>
      <c r="L1511" s="91">
        <v>0</v>
      </c>
      <c r="M1511" s="95">
        <v>15332462.470000001</v>
      </c>
      <c r="N1511" s="95">
        <v>331481633.88000005</v>
      </c>
      <c r="O1511" s="95">
        <v>346814096.35000008</v>
      </c>
      <c r="P1511" s="95">
        <v>2211210.35</v>
      </c>
      <c r="Q1511" s="91">
        <v>0</v>
      </c>
      <c r="R1511" s="91">
        <v>0</v>
      </c>
      <c r="S1511" s="91">
        <v>0</v>
      </c>
      <c r="T1511" s="95">
        <v>352369720.95000011</v>
      </c>
      <c r="U1511" s="95">
        <v>580074.88</v>
      </c>
      <c r="V1511" s="95">
        <v>285791.71999999997</v>
      </c>
      <c r="W1511" s="95">
        <v>7865.4</v>
      </c>
      <c r="X1511" s="95">
        <v>3013367.89</v>
      </c>
      <c r="Y1511" s="95">
        <v>3953091.79</v>
      </c>
      <c r="Z1511" s="95">
        <v>0</v>
      </c>
      <c r="AA1511" s="95">
        <v>4513722</v>
      </c>
      <c r="AB1511" s="95">
        <v>0</v>
      </c>
      <c r="AC1511" s="327">
        <v>16196902.02</v>
      </c>
      <c r="AD1511" s="95">
        <v>3335919.27</v>
      </c>
      <c r="AE1511" s="95">
        <v>181159.83</v>
      </c>
      <c r="AF1511" s="95">
        <v>0</v>
      </c>
      <c r="AG1511" s="95">
        <v>0</v>
      </c>
      <c r="AH1511" s="95">
        <v>0</v>
      </c>
      <c r="AI1511" s="95">
        <v>0</v>
      </c>
      <c r="AJ1511" s="95">
        <v>64315658.159999996</v>
      </c>
      <c r="AK1511" s="95">
        <v>5109770.8099999996</v>
      </c>
      <c r="AL1511" s="95">
        <v>2974791.23</v>
      </c>
      <c r="AM1511" s="91">
        <v>0</v>
      </c>
      <c r="AN1511" s="95">
        <v>8953854.4399999995</v>
      </c>
      <c r="AO1511" s="95">
        <v>0</v>
      </c>
      <c r="AP1511" s="95">
        <v>0</v>
      </c>
      <c r="AQ1511" s="95">
        <v>0</v>
      </c>
      <c r="AR1511" s="95">
        <v>0</v>
      </c>
      <c r="AS1511" s="95">
        <v>96383552.959999993</v>
      </c>
      <c r="AT1511" s="95">
        <v>60119824.990000002</v>
      </c>
      <c r="AU1511" s="95">
        <v>43081408.510000005</v>
      </c>
      <c r="AV1511" s="92">
        <v>45565</v>
      </c>
      <c r="AW1511" t="s">
        <v>8</v>
      </c>
      <c r="AX1511">
        <v>2024</v>
      </c>
      <c r="AY1511" t="s">
        <v>160</v>
      </c>
    </row>
    <row r="1512" spans="1:51" x14ac:dyDescent="0.25">
      <c r="A1512" s="93">
        <v>66</v>
      </c>
      <c r="B1512" s="94" t="s">
        <v>61</v>
      </c>
      <c r="C1512" s="95">
        <v>19057896.73</v>
      </c>
      <c r="D1512" s="95">
        <v>0</v>
      </c>
      <c r="E1512" s="95">
        <v>0</v>
      </c>
      <c r="F1512" s="95">
        <v>0</v>
      </c>
      <c r="G1512" s="95">
        <v>0</v>
      </c>
      <c r="H1512" s="91">
        <v>0</v>
      </c>
      <c r="I1512" s="91">
        <v>0</v>
      </c>
      <c r="J1512" s="95">
        <v>0</v>
      </c>
      <c r="K1512" s="95">
        <v>2298971.89</v>
      </c>
      <c r="L1512" s="91">
        <v>0</v>
      </c>
      <c r="M1512" s="95">
        <v>0</v>
      </c>
      <c r="N1512" s="95">
        <v>0</v>
      </c>
      <c r="O1512" s="95">
        <v>0</v>
      </c>
      <c r="P1512" s="95">
        <v>0</v>
      </c>
      <c r="Q1512" s="91">
        <v>0</v>
      </c>
      <c r="R1512" s="91">
        <v>0</v>
      </c>
      <c r="S1512" s="91">
        <v>0</v>
      </c>
      <c r="T1512" s="95">
        <v>2298971.89</v>
      </c>
      <c r="U1512" s="95">
        <v>400140.23</v>
      </c>
      <c r="V1512" s="95">
        <v>7875866.4000000004</v>
      </c>
      <c r="W1512" s="95">
        <v>0</v>
      </c>
      <c r="X1512" s="95">
        <v>6041616.5499999998</v>
      </c>
      <c r="Y1512" s="95">
        <v>0</v>
      </c>
      <c r="Z1512" s="95">
        <v>0</v>
      </c>
      <c r="AA1512" s="95">
        <v>0</v>
      </c>
      <c r="AB1512" s="95">
        <v>0</v>
      </c>
      <c r="AC1512" s="327">
        <v>0</v>
      </c>
      <c r="AD1512" s="95">
        <v>0</v>
      </c>
      <c r="AE1512" s="95">
        <v>0</v>
      </c>
      <c r="AF1512" s="95">
        <v>0</v>
      </c>
      <c r="AG1512" s="95">
        <v>0</v>
      </c>
      <c r="AH1512" s="95">
        <v>0</v>
      </c>
      <c r="AI1512" s="95">
        <v>0</v>
      </c>
      <c r="AJ1512" s="95">
        <v>0</v>
      </c>
      <c r="AK1512" s="95">
        <v>0</v>
      </c>
      <c r="AL1512" s="95">
        <v>0</v>
      </c>
      <c r="AM1512" s="91">
        <v>0</v>
      </c>
      <c r="AN1512" s="95">
        <v>1145245.7</v>
      </c>
      <c r="AO1512" s="95">
        <v>1296055.96</v>
      </c>
      <c r="AP1512" s="95">
        <v>0</v>
      </c>
      <c r="AQ1512" s="95">
        <v>0</v>
      </c>
      <c r="AR1512" s="95">
        <v>0</v>
      </c>
      <c r="AS1512" s="95">
        <v>14317623.18</v>
      </c>
      <c r="AT1512" s="95">
        <v>2441301.66</v>
      </c>
      <c r="AU1512" s="95">
        <v>0</v>
      </c>
      <c r="AV1512" s="92">
        <v>45565</v>
      </c>
      <c r="AW1512" t="s">
        <v>8</v>
      </c>
      <c r="AX1512">
        <v>2024</v>
      </c>
      <c r="AY1512" t="s">
        <v>178</v>
      </c>
    </row>
    <row r="1513" spans="1:51" x14ac:dyDescent="0.25">
      <c r="A1513" s="93">
        <v>44</v>
      </c>
      <c r="B1513" s="94" t="s">
        <v>62</v>
      </c>
      <c r="C1513" s="95">
        <v>92756380.159999996</v>
      </c>
      <c r="D1513" s="95">
        <v>24335.9</v>
      </c>
      <c r="E1513" s="95">
        <v>0</v>
      </c>
      <c r="F1513" s="95">
        <v>0</v>
      </c>
      <c r="G1513" s="95">
        <v>870507.89</v>
      </c>
      <c r="H1513" s="91">
        <v>0</v>
      </c>
      <c r="I1513" s="91">
        <v>0</v>
      </c>
      <c r="J1513" s="95">
        <v>273521.53000000003</v>
      </c>
      <c r="K1513" s="95">
        <v>6047428.7599999998</v>
      </c>
      <c r="L1513" s="91">
        <v>0</v>
      </c>
      <c r="M1513" s="95">
        <v>5318447.6100000003</v>
      </c>
      <c r="N1513" s="95">
        <v>50632503.649999999</v>
      </c>
      <c r="O1513" s="95">
        <v>55950951.259999998</v>
      </c>
      <c r="P1513" s="95">
        <v>1783568.79</v>
      </c>
      <c r="Q1513" s="91">
        <v>0</v>
      </c>
      <c r="R1513" s="91">
        <v>0</v>
      </c>
      <c r="S1513" s="91">
        <v>0</v>
      </c>
      <c r="T1513" s="95">
        <v>64950314.129999995</v>
      </c>
      <c r="U1513" s="95">
        <v>770472.8</v>
      </c>
      <c r="V1513" s="95">
        <v>506737.82</v>
      </c>
      <c r="W1513" s="95">
        <v>269323.56</v>
      </c>
      <c r="X1513" s="95">
        <v>0</v>
      </c>
      <c r="Y1513" s="95">
        <v>2395367.4300000002</v>
      </c>
      <c r="Z1513" s="95">
        <v>0</v>
      </c>
      <c r="AA1513" s="95">
        <v>1601.72</v>
      </c>
      <c r="AB1513" s="95">
        <v>0</v>
      </c>
      <c r="AC1513" s="327">
        <v>1701443.32</v>
      </c>
      <c r="AD1513" s="95">
        <v>2055614.79</v>
      </c>
      <c r="AE1513" s="95">
        <v>39873.54</v>
      </c>
      <c r="AF1513" s="95">
        <v>0</v>
      </c>
      <c r="AG1513" s="95">
        <v>0</v>
      </c>
      <c r="AH1513" s="95">
        <v>0</v>
      </c>
      <c r="AI1513" s="95">
        <v>0</v>
      </c>
      <c r="AJ1513" s="95">
        <v>75262.509999999995</v>
      </c>
      <c r="AK1513" s="95">
        <v>7061129.0700000003</v>
      </c>
      <c r="AL1513" s="95">
        <v>1057056.28</v>
      </c>
      <c r="AM1513" s="91">
        <v>0</v>
      </c>
      <c r="AN1513" s="95">
        <v>2170006.63</v>
      </c>
      <c r="AO1513" s="95">
        <v>0</v>
      </c>
      <c r="AP1513" s="95">
        <v>237111.89</v>
      </c>
      <c r="AQ1513" s="95">
        <v>0</v>
      </c>
      <c r="AR1513" s="95">
        <v>0</v>
      </c>
      <c r="AS1513" s="95">
        <v>7815697.4900000002</v>
      </c>
      <c r="AT1513" s="95">
        <v>19990368.539999999</v>
      </c>
      <c r="AU1513" s="95">
        <v>9465064.6699999999</v>
      </c>
      <c r="AV1513" s="92">
        <v>45565</v>
      </c>
      <c r="AW1513" t="s">
        <v>8</v>
      </c>
      <c r="AX1513">
        <v>2024</v>
      </c>
      <c r="AY1513" t="s">
        <v>167</v>
      </c>
    </row>
    <row r="1514" spans="1:51" x14ac:dyDescent="0.25">
      <c r="A1514" s="93">
        <v>113</v>
      </c>
      <c r="B1514" s="94" t="s">
        <v>63</v>
      </c>
      <c r="C1514" s="95">
        <v>50491875.18</v>
      </c>
      <c r="D1514" s="95">
        <v>0</v>
      </c>
      <c r="E1514" s="95">
        <v>0</v>
      </c>
      <c r="F1514" s="95">
        <v>0</v>
      </c>
      <c r="G1514" s="95">
        <v>251478.56000000003</v>
      </c>
      <c r="H1514" s="91">
        <v>0</v>
      </c>
      <c r="I1514" s="91">
        <v>0</v>
      </c>
      <c r="J1514" s="95">
        <v>231119.57</v>
      </c>
      <c r="K1514" s="95">
        <v>130123.20999999999</v>
      </c>
      <c r="L1514" s="91">
        <v>0</v>
      </c>
      <c r="M1514" s="95">
        <v>13485857.15</v>
      </c>
      <c r="N1514" s="95">
        <v>25592371.859999999</v>
      </c>
      <c r="O1514" s="95">
        <v>39078229.009999998</v>
      </c>
      <c r="P1514" s="95">
        <v>510140.61</v>
      </c>
      <c r="Q1514" s="91">
        <v>0</v>
      </c>
      <c r="R1514" s="91">
        <v>0</v>
      </c>
      <c r="S1514" s="91">
        <v>0</v>
      </c>
      <c r="T1514" s="95">
        <v>40201090.960000001</v>
      </c>
      <c r="U1514" s="95">
        <v>29973.85</v>
      </c>
      <c r="V1514" s="95">
        <v>14784.5</v>
      </c>
      <c r="W1514" s="95">
        <v>0</v>
      </c>
      <c r="X1514" s="95">
        <v>396445.34</v>
      </c>
      <c r="Y1514" s="95">
        <v>0</v>
      </c>
      <c r="Z1514" s="95">
        <v>0</v>
      </c>
      <c r="AA1514" s="95">
        <v>1958018.22</v>
      </c>
      <c r="AB1514" s="95">
        <v>0</v>
      </c>
      <c r="AC1514" s="327">
        <v>2852540.1100000003</v>
      </c>
      <c r="AD1514" s="95">
        <v>223085.25</v>
      </c>
      <c r="AE1514" s="95">
        <v>7972.3</v>
      </c>
      <c r="AF1514" s="95">
        <v>0</v>
      </c>
      <c r="AG1514" s="95">
        <v>0</v>
      </c>
      <c r="AH1514" s="95">
        <v>0</v>
      </c>
      <c r="AI1514" s="95">
        <v>0</v>
      </c>
      <c r="AJ1514" s="95">
        <v>8024</v>
      </c>
      <c r="AK1514" s="95">
        <v>2523599.4700000002</v>
      </c>
      <c r="AL1514" s="95">
        <v>178514.13</v>
      </c>
      <c r="AM1514" s="91">
        <v>0</v>
      </c>
      <c r="AN1514" s="95">
        <v>527694.84</v>
      </c>
      <c r="AO1514" s="95">
        <v>0</v>
      </c>
      <c r="AP1514" s="95">
        <v>41664.11</v>
      </c>
      <c r="AQ1514" s="95">
        <v>0</v>
      </c>
      <c r="AR1514" s="95">
        <v>0</v>
      </c>
      <c r="AS1514" s="95">
        <v>5490843.5700000003</v>
      </c>
      <c r="AT1514" s="95">
        <v>4799940.6500000004</v>
      </c>
      <c r="AU1514" s="95">
        <v>1528468.1</v>
      </c>
      <c r="AV1514" s="92">
        <v>45565</v>
      </c>
      <c r="AW1514" t="s">
        <v>8</v>
      </c>
      <c r="AX1514">
        <v>2024</v>
      </c>
      <c r="AY1514" t="s">
        <v>171</v>
      </c>
    </row>
    <row r="1515" spans="1:51" x14ac:dyDescent="0.25">
      <c r="A1515" s="93">
        <v>98</v>
      </c>
      <c r="B1515" s="94" t="s">
        <v>64</v>
      </c>
      <c r="C1515" s="95">
        <v>179626159.78999996</v>
      </c>
      <c r="D1515" s="95">
        <v>186678.81</v>
      </c>
      <c r="E1515" s="95">
        <v>0</v>
      </c>
      <c r="F1515" s="95">
        <v>0</v>
      </c>
      <c r="G1515" s="95">
        <v>296273.33</v>
      </c>
      <c r="H1515" s="91">
        <v>0</v>
      </c>
      <c r="I1515" s="91">
        <v>0</v>
      </c>
      <c r="J1515" s="95">
        <v>2963722.87</v>
      </c>
      <c r="K1515" s="95">
        <v>475807.36</v>
      </c>
      <c r="L1515" s="91">
        <v>0</v>
      </c>
      <c r="M1515" s="95">
        <v>33353925.699999999</v>
      </c>
      <c r="N1515" s="95">
        <v>7587334.9799999995</v>
      </c>
      <c r="O1515" s="95">
        <v>40941260.68</v>
      </c>
      <c r="P1515" s="95">
        <v>715568.29999999993</v>
      </c>
      <c r="Q1515" s="91">
        <v>0</v>
      </c>
      <c r="R1515" s="91">
        <v>0</v>
      </c>
      <c r="S1515" s="91">
        <v>0</v>
      </c>
      <c r="T1515" s="95">
        <v>45579311.349999994</v>
      </c>
      <c r="U1515" s="95">
        <v>170111.15</v>
      </c>
      <c r="V1515" s="95">
        <v>109310.97</v>
      </c>
      <c r="W1515" s="95">
        <v>0</v>
      </c>
      <c r="X1515" s="95">
        <v>40145998.920000002</v>
      </c>
      <c r="Y1515" s="95">
        <v>106645.44</v>
      </c>
      <c r="Z1515" s="95">
        <v>0</v>
      </c>
      <c r="AA1515" s="95">
        <v>943160.83</v>
      </c>
      <c r="AB1515" s="95">
        <v>0</v>
      </c>
      <c r="AC1515" s="327">
        <v>9073248.5499999989</v>
      </c>
      <c r="AD1515" s="95">
        <v>333059.40999999997</v>
      </c>
      <c r="AE1515" s="95">
        <v>1431112.1</v>
      </c>
      <c r="AF1515" s="95">
        <v>0</v>
      </c>
      <c r="AG1515" s="95">
        <v>0</v>
      </c>
      <c r="AH1515" s="95">
        <v>0</v>
      </c>
      <c r="AI1515" s="95">
        <v>0</v>
      </c>
      <c r="AJ1515" s="95">
        <v>20245869.5</v>
      </c>
      <c r="AK1515" s="95">
        <v>2089919.34</v>
      </c>
      <c r="AL1515" s="95">
        <v>1832884.71</v>
      </c>
      <c r="AM1515" s="91">
        <v>0</v>
      </c>
      <c r="AN1515" s="95">
        <v>7194722.5099999998</v>
      </c>
      <c r="AO1515" s="95">
        <v>-2341.12</v>
      </c>
      <c r="AP1515" s="95">
        <v>278323.33</v>
      </c>
      <c r="AQ1515" s="95">
        <v>0</v>
      </c>
      <c r="AR1515" s="95">
        <v>0</v>
      </c>
      <c r="AS1515" s="95">
        <v>72558516.86999999</v>
      </c>
      <c r="AT1515" s="95">
        <v>61488331.569999993</v>
      </c>
      <c r="AU1515" s="95">
        <v>50094822.799999997</v>
      </c>
      <c r="AV1515" s="92">
        <v>45565</v>
      </c>
      <c r="AW1515" t="s">
        <v>8</v>
      </c>
      <c r="AX1515">
        <v>2024</v>
      </c>
      <c r="AY1515" t="s">
        <v>165</v>
      </c>
    </row>
    <row r="1516" spans="1:51" x14ac:dyDescent="0.25">
      <c r="A1516" s="93">
        <v>1</v>
      </c>
      <c r="B1516" s="94" t="s">
        <v>65</v>
      </c>
      <c r="C1516" s="95">
        <v>28395105.32</v>
      </c>
      <c r="D1516" s="95">
        <v>0</v>
      </c>
      <c r="E1516" s="95">
        <v>0</v>
      </c>
      <c r="F1516" s="95">
        <v>0</v>
      </c>
      <c r="G1516" s="95">
        <v>-5.81</v>
      </c>
      <c r="H1516" s="91">
        <v>0</v>
      </c>
      <c r="I1516" s="91">
        <v>0</v>
      </c>
      <c r="J1516" s="95">
        <v>14602.38</v>
      </c>
      <c r="K1516" s="95">
        <v>-4.25</v>
      </c>
      <c r="L1516" s="91">
        <v>0</v>
      </c>
      <c r="M1516" s="95">
        <v>281746.03000000003</v>
      </c>
      <c r="N1516" s="95">
        <v>168576.89</v>
      </c>
      <c r="O1516" s="95">
        <v>450322.92000000004</v>
      </c>
      <c r="P1516" s="95">
        <v>5424.58</v>
      </c>
      <c r="Q1516" s="91">
        <v>0</v>
      </c>
      <c r="R1516" s="91">
        <v>0</v>
      </c>
      <c r="S1516" s="91">
        <v>0</v>
      </c>
      <c r="T1516" s="95">
        <v>470339.82000000007</v>
      </c>
      <c r="U1516" s="95">
        <v>1502466.43</v>
      </c>
      <c r="V1516" s="95">
        <v>3324.86</v>
      </c>
      <c r="W1516" s="95">
        <v>0</v>
      </c>
      <c r="X1516" s="95">
        <v>0</v>
      </c>
      <c r="Y1516" s="95">
        <v>15321.6</v>
      </c>
      <c r="Z1516" s="95">
        <v>0</v>
      </c>
      <c r="AA1516" s="95">
        <v>20185.349999999999</v>
      </c>
      <c r="AB1516" s="95">
        <v>0</v>
      </c>
      <c r="AC1516" s="327">
        <v>377659.09</v>
      </c>
      <c r="AD1516" s="95">
        <v>11714951.059999999</v>
      </c>
      <c r="AE1516" s="95">
        <v>52467.6</v>
      </c>
      <c r="AF1516" s="95">
        <v>0</v>
      </c>
      <c r="AG1516" s="95">
        <v>0</v>
      </c>
      <c r="AH1516" s="95">
        <v>0</v>
      </c>
      <c r="AI1516" s="95">
        <v>0</v>
      </c>
      <c r="AJ1516" s="95">
        <v>18140</v>
      </c>
      <c r="AK1516" s="95">
        <v>289864.26</v>
      </c>
      <c r="AL1516" s="95">
        <v>404418.2</v>
      </c>
      <c r="AM1516" s="91">
        <v>0</v>
      </c>
      <c r="AN1516" s="95">
        <v>1341195.47</v>
      </c>
      <c r="AO1516" s="95">
        <v>0</v>
      </c>
      <c r="AP1516" s="95">
        <v>13544.5</v>
      </c>
      <c r="AQ1516" s="95">
        <v>0</v>
      </c>
      <c r="AR1516" s="95">
        <v>0</v>
      </c>
      <c r="AS1516" s="95">
        <v>13704515.989999998</v>
      </c>
      <c r="AT1516" s="95">
        <v>14220249.51</v>
      </c>
      <c r="AU1516" s="95">
        <v>12171227.08</v>
      </c>
      <c r="AV1516" s="92">
        <v>45565</v>
      </c>
      <c r="AW1516" t="s">
        <v>8</v>
      </c>
      <c r="AX1516">
        <v>2024</v>
      </c>
      <c r="AY1516" t="s">
        <v>177</v>
      </c>
    </row>
    <row r="1517" spans="1:51" x14ac:dyDescent="0.25">
      <c r="A1517" s="93">
        <v>109</v>
      </c>
      <c r="B1517" s="94" t="s">
        <v>66</v>
      </c>
      <c r="C1517" s="95">
        <v>717204032.06000006</v>
      </c>
      <c r="D1517" s="95">
        <v>32363515.530000001</v>
      </c>
      <c r="E1517" s="95">
        <v>0</v>
      </c>
      <c r="F1517" s="95">
        <v>0</v>
      </c>
      <c r="G1517" s="95">
        <v>0</v>
      </c>
      <c r="H1517" s="91">
        <v>0</v>
      </c>
      <c r="I1517" s="91">
        <v>0</v>
      </c>
      <c r="J1517" s="95">
        <v>13806656.09</v>
      </c>
      <c r="K1517" s="95">
        <v>7127777.7000000002</v>
      </c>
      <c r="L1517" s="91">
        <v>0</v>
      </c>
      <c r="M1517" s="95">
        <v>310755.7</v>
      </c>
      <c r="N1517" s="95">
        <v>403174437.97000003</v>
      </c>
      <c r="O1517" s="95">
        <v>403485193.67000002</v>
      </c>
      <c r="P1517" s="95">
        <v>41520379.090000004</v>
      </c>
      <c r="Q1517" s="91">
        <v>0</v>
      </c>
      <c r="R1517" s="91">
        <v>0</v>
      </c>
      <c r="S1517" s="91">
        <v>0</v>
      </c>
      <c r="T1517" s="95">
        <v>498303522.08000004</v>
      </c>
      <c r="U1517" s="95">
        <v>15949624.77</v>
      </c>
      <c r="V1517" s="95">
        <v>3204478.1</v>
      </c>
      <c r="W1517" s="95">
        <v>0</v>
      </c>
      <c r="X1517" s="95">
        <v>9092897.4900000002</v>
      </c>
      <c r="Y1517" s="95">
        <v>1003398.9</v>
      </c>
      <c r="Z1517" s="95">
        <v>0</v>
      </c>
      <c r="AA1517" s="95">
        <v>72504146.49000001</v>
      </c>
      <c r="AB1517" s="95">
        <v>13533.23</v>
      </c>
      <c r="AC1517" s="327">
        <v>72636640.930000007</v>
      </c>
      <c r="AD1517" s="95">
        <v>0</v>
      </c>
      <c r="AE1517" s="95">
        <v>155330.69</v>
      </c>
      <c r="AF1517" s="95">
        <v>0</v>
      </c>
      <c r="AG1517" s="95">
        <v>0</v>
      </c>
      <c r="AH1517" s="95">
        <v>0</v>
      </c>
      <c r="AI1517" s="95">
        <v>0</v>
      </c>
      <c r="AJ1517" s="95">
        <v>33409461.350000001</v>
      </c>
      <c r="AK1517" s="95">
        <v>4981884.46</v>
      </c>
      <c r="AL1517" s="95">
        <v>2858374.03</v>
      </c>
      <c r="AM1517" s="91">
        <v>0</v>
      </c>
      <c r="AN1517" s="95">
        <v>2849703.6</v>
      </c>
      <c r="AO1517" s="95">
        <v>126904.82</v>
      </c>
      <c r="AP1517" s="95">
        <v>2500</v>
      </c>
      <c r="AQ1517" s="95">
        <v>0</v>
      </c>
      <c r="AR1517" s="95">
        <v>0</v>
      </c>
      <c r="AS1517" s="95">
        <v>207969511.95000002</v>
      </c>
      <c r="AT1517" s="95">
        <v>10930998.029999999</v>
      </c>
      <c r="AU1517" s="95">
        <v>111631.12</v>
      </c>
      <c r="AV1517" s="92">
        <v>45565</v>
      </c>
      <c r="AW1517" t="s">
        <v>8</v>
      </c>
      <c r="AX1517">
        <v>2024</v>
      </c>
      <c r="AY1517" t="s">
        <v>157</v>
      </c>
    </row>
    <row r="1518" spans="1:51" x14ac:dyDescent="0.25">
      <c r="A1518" s="93">
        <v>25</v>
      </c>
      <c r="B1518" s="94" t="s">
        <v>67</v>
      </c>
      <c r="C1518" s="95">
        <v>70188484.739999995</v>
      </c>
      <c r="D1518" s="95">
        <v>26853522.18</v>
      </c>
      <c r="E1518" s="95">
        <v>0</v>
      </c>
      <c r="F1518" s="95">
        <v>0</v>
      </c>
      <c r="G1518" s="95">
        <v>0</v>
      </c>
      <c r="H1518" s="91">
        <v>0</v>
      </c>
      <c r="I1518" s="91">
        <v>0</v>
      </c>
      <c r="J1518" s="95">
        <v>0</v>
      </c>
      <c r="K1518" s="95">
        <v>0</v>
      </c>
      <c r="L1518" s="91">
        <v>0</v>
      </c>
      <c r="M1518" s="95">
        <v>0</v>
      </c>
      <c r="N1518" s="95">
        <v>0</v>
      </c>
      <c r="O1518" s="95">
        <v>0</v>
      </c>
      <c r="P1518" s="95">
        <v>43301625.289999999</v>
      </c>
      <c r="Q1518" s="91">
        <v>0</v>
      </c>
      <c r="R1518" s="91">
        <v>0</v>
      </c>
      <c r="S1518" s="91">
        <v>0</v>
      </c>
      <c r="T1518" s="95">
        <v>70155147.469999999</v>
      </c>
      <c r="U1518" s="95">
        <v>0</v>
      </c>
      <c r="V1518" s="95">
        <v>0</v>
      </c>
      <c r="W1518" s="95">
        <v>0</v>
      </c>
      <c r="X1518" s="95">
        <v>0</v>
      </c>
      <c r="Y1518" s="95">
        <v>0</v>
      </c>
      <c r="Z1518" s="95">
        <v>0</v>
      </c>
      <c r="AA1518" s="95">
        <v>0</v>
      </c>
      <c r="AB1518" s="95">
        <v>0</v>
      </c>
      <c r="AC1518" s="327">
        <v>33337.269999999997</v>
      </c>
      <c r="AD1518" s="95">
        <v>0</v>
      </c>
      <c r="AE1518" s="95">
        <v>0</v>
      </c>
      <c r="AF1518" s="95">
        <v>0</v>
      </c>
      <c r="AG1518" s="95">
        <v>0</v>
      </c>
      <c r="AH1518" s="95">
        <v>0</v>
      </c>
      <c r="AI1518" s="95">
        <v>0</v>
      </c>
      <c r="AJ1518" s="95">
        <v>0</v>
      </c>
      <c r="AK1518" s="95">
        <v>0</v>
      </c>
      <c r="AL1518" s="95">
        <v>0</v>
      </c>
      <c r="AM1518" s="91">
        <v>0</v>
      </c>
      <c r="AN1518" s="95">
        <v>0</v>
      </c>
      <c r="AO1518" s="95">
        <v>0</v>
      </c>
      <c r="AP1518" s="95">
        <v>0</v>
      </c>
      <c r="AQ1518" s="95">
        <v>0</v>
      </c>
      <c r="AR1518" s="95">
        <v>0</v>
      </c>
      <c r="AS1518" s="95">
        <v>33337.269999999997</v>
      </c>
      <c r="AT1518" s="95">
        <v>0</v>
      </c>
      <c r="AU1518" s="95">
        <v>0</v>
      </c>
      <c r="AV1518" s="92">
        <v>45565</v>
      </c>
      <c r="AW1518" t="s">
        <v>8</v>
      </c>
      <c r="AX1518">
        <v>2024</v>
      </c>
      <c r="AY1518" t="s">
        <v>174</v>
      </c>
    </row>
    <row r="1519" spans="1:51" x14ac:dyDescent="0.25">
      <c r="A1519" s="93">
        <v>121</v>
      </c>
      <c r="B1519" s="94" t="s">
        <v>68</v>
      </c>
      <c r="C1519" s="95">
        <v>5477707.1399999997</v>
      </c>
      <c r="D1519" s="95">
        <v>0</v>
      </c>
      <c r="E1519" s="95">
        <v>0</v>
      </c>
      <c r="F1519" s="95">
        <v>0</v>
      </c>
      <c r="G1519" s="95">
        <v>0</v>
      </c>
      <c r="H1519" s="91">
        <v>0</v>
      </c>
      <c r="I1519" s="91">
        <v>0</v>
      </c>
      <c r="J1519" s="95">
        <v>0</v>
      </c>
      <c r="K1519" s="95">
        <v>0</v>
      </c>
      <c r="L1519" s="91">
        <v>0</v>
      </c>
      <c r="M1519" s="95">
        <v>0</v>
      </c>
      <c r="N1519" s="95">
        <v>0</v>
      </c>
      <c r="O1519" s="95">
        <v>0</v>
      </c>
      <c r="P1519" s="95">
        <v>0</v>
      </c>
      <c r="Q1519" s="91">
        <v>0</v>
      </c>
      <c r="R1519" s="91">
        <v>0</v>
      </c>
      <c r="S1519" s="91">
        <v>0</v>
      </c>
      <c r="T1519" s="95">
        <v>0</v>
      </c>
      <c r="U1519" s="95">
        <v>1106222.96</v>
      </c>
      <c r="V1519" s="95">
        <v>0</v>
      </c>
      <c r="W1519" s="95">
        <v>0</v>
      </c>
      <c r="X1519" s="95">
        <v>0</v>
      </c>
      <c r="Y1519" s="95">
        <v>0</v>
      </c>
      <c r="Z1519" s="95">
        <v>0</v>
      </c>
      <c r="AA1519" s="95">
        <v>0</v>
      </c>
      <c r="AB1519" s="95">
        <v>0</v>
      </c>
      <c r="AC1519" s="327">
        <v>0</v>
      </c>
      <c r="AD1519" s="95">
        <v>0</v>
      </c>
      <c r="AE1519" s="95">
        <v>0</v>
      </c>
      <c r="AF1519" s="95">
        <v>0</v>
      </c>
      <c r="AG1519" s="95">
        <v>0</v>
      </c>
      <c r="AH1519" s="95">
        <v>0</v>
      </c>
      <c r="AI1519" s="95">
        <v>0</v>
      </c>
      <c r="AJ1519" s="95">
        <v>3336097.83</v>
      </c>
      <c r="AK1519" s="95">
        <v>0</v>
      </c>
      <c r="AL1519" s="95">
        <v>0</v>
      </c>
      <c r="AM1519" s="91">
        <v>0</v>
      </c>
      <c r="AN1519" s="95">
        <v>78181.11</v>
      </c>
      <c r="AO1519" s="95">
        <v>0</v>
      </c>
      <c r="AP1519" s="95">
        <v>1620</v>
      </c>
      <c r="AQ1519" s="95">
        <v>0</v>
      </c>
      <c r="AR1519" s="95">
        <v>0</v>
      </c>
      <c r="AS1519" s="95">
        <v>4442320.79</v>
      </c>
      <c r="AT1519" s="95">
        <v>1035386.35</v>
      </c>
      <c r="AU1519" s="95">
        <v>955585.24</v>
      </c>
      <c r="AV1519" s="92">
        <v>45565</v>
      </c>
      <c r="AW1519" t="s">
        <v>8</v>
      </c>
      <c r="AX1519">
        <v>2024</v>
      </c>
      <c r="AY1519" t="s">
        <v>188</v>
      </c>
    </row>
    <row r="1520" spans="1:51" x14ac:dyDescent="0.25">
      <c r="A1520" s="93">
        <v>122</v>
      </c>
      <c r="B1520" s="94" t="s">
        <v>69</v>
      </c>
      <c r="C1520" s="95">
        <v>41217568.890000001</v>
      </c>
      <c r="D1520" s="95">
        <v>0</v>
      </c>
      <c r="E1520" s="95">
        <v>0</v>
      </c>
      <c r="F1520" s="95">
        <v>0</v>
      </c>
      <c r="G1520" s="95">
        <v>0</v>
      </c>
      <c r="H1520" s="91">
        <v>0</v>
      </c>
      <c r="I1520" s="91">
        <v>0</v>
      </c>
      <c r="J1520" s="95">
        <v>0</v>
      </c>
      <c r="K1520" s="95">
        <v>0</v>
      </c>
      <c r="L1520" s="91">
        <v>0</v>
      </c>
      <c r="M1520" s="95">
        <v>3954333.87</v>
      </c>
      <c r="N1520" s="95">
        <v>1285949.33</v>
      </c>
      <c r="O1520" s="95">
        <v>5240283.2</v>
      </c>
      <c r="P1520" s="95">
        <v>9640965.3300000001</v>
      </c>
      <c r="Q1520" s="91">
        <v>0</v>
      </c>
      <c r="R1520" s="91">
        <v>0</v>
      </c>
      <c r="S1520" s="91">
        <v>0</v>
      </c>
      <c r="T1520" s="95">
        <v>14881248.530000001</v>
      </c>
      <c r="U1520" s="95">
        <v>0</v>
      </c>
      <c r="V1520" s="95">
        <v>0</v>
      </c>
      <c r="W1520" s="95">
        <v>0</v>
      </c>
      <c r="X1520" s="95">
        <v>3226940.48</v>
      </c>
      <c r="Y1520" s="95">
        <v>0</v>
      </c>
      <c r="Z1520" s="95">
        <v>0</v>
      </c>
      <c r="AA1520" s="95">
        <v>6265015.3600000003</v>
      </c>
      <c r="AB1520" s="95">
        <v>0</v>
      </c>
      <c r="AC1520" s="327">
        <v>11801178.33</v>
      </c>
      <c r="AD1520" s="95">
        <v>0</v>
      </c>
      <c r="AE1520" s="95">
        <v>0</v>
      </c>
      <c r="AF1520" s="95">
        <v>0</v>
      </c>
      <c r="AG1520" s="95">
        <v>0</v>
      </c>
      <c r="AH1520" s="95">
        <v>0</v>
      </c>
      <c r="AI1520" s="95">
        <v>0</v>
      </c>
      <c r="AJ1520" s="95">
        <v>3987619.14</v>
      </c>
      <c r="AK1520" s="95">
        <v>869196.59</v>
      </c>
      <c r="AL1520" s="95">
        <v>0</v>
      </c>
      <c r="AM1520" s="91">
        <v>0</v>
      </c>
      <c r="AN1520" s="95">
        <v>127654.26</v>
      </c>
      <c r="AO1520" s="95">
        <v>0</v>
      </c>
      <c r="AP1520" s="95">
        <v>0</v>
      </c>
      <c r="AQ1520" s="95">
        <v>0</v>
      </c>
      <c r="AR1520" s="95">
        <v>0</v>
      </c>
      <c r="AS1520" s="95">
        <v>25280753.310000002</v>
      </c>
      <c r="AT1520" s="95">
        <v>1055567.05</v>
      </c>
      <c r="AU1520" s="95">
        <v>58716.2</v>
      </c>
      <c r="AV1520" s="92">
        <v>45565</v>
      </c>
      <c r="AW1520" t="s">
        <v>8</v>
      </c>
      <c r="AX1520">
        <v>2024</v>
      </c>
      <c r="AY1520" t="s">
        <v>267</v>
      </c>
    </row>
    <row r="1521" spans="1:51" x14ac:dyDescent="0.25">
      <c r="A1521" s="93">
        <v>13</v>
      </c>
      <c r="B1521" s="94" t="s">
        <v>70</v>
      </c>
      <c r="C1521" s="95">
        <v>5442661092.1199999</v>
      </c>
      <c r="D1521" s="95">
        <v>806627.82</v>
      </c>
      <c r="E1521" s="95">
        <v>0</v>
      </c>
      <c r="F1521" s="95">
        <v>0</v>
      </c>
      <c r="G1521" s="95">
        <v>5837293.4700000007</v>
      </c>
      <c r="H1521" s="91">
        <v>0</v>
      </c>
      <c r="I1521" s="91">
        <v>0</v>
      </c>
      <c r="J1521" s="95">
        <v>133434563.95999999</v>
      </c>
      <c r="K1521" s="95">
        <v>93797012.969999999</v>
      </c>
      <c r="L1521" s="91">
        <v>0</v>
      </c>
      <c r="M1521" s="95">
        <v>3029242971.5</v>
      </c>
      <c r="N1521" s="95">
        <v>1370398788.6600001</v>
      </c>
      <c r="O1521" s="95">
        <v>4399641760.1599998</v>
      </c>
      <c r="P1521" s="95">
        <v>0</v>
      </c>
      <c r="Q1521" s="91">
        <v>0</v>
      </c>
      <c r="R1521" s="91">
        <v>0</v>
      </c>
      <c r="S1521" s="91">
        <v>0</v>
      </c>
      <c r="T1521" s="95">
        <v>4633517258.3800001</v>
      </c>
      <c r="U1521" s="95">
        <v>14647534.73</v>
      </c>
      <c r="V1521" s="95">
        <v>0</v>
      </c>
      <c r="W1521" s="95">
        <v>75276.83</v>
      </c>
      <c r="X1521" s="95">
        <v>8231956.7600000007</v>
      </c>
      <c r="Y1521" s="95">
        <v>1074055.3799999999</v>
      </c>
      <c r="Z1521" s="95">
        <v>0</v>
      </c>
      <c r="AA1521" s="95">
        <v>156965489.85999998</v>
      </c>
      <c r="AB1521" s="95">
        <v>0</v>
      </c>
      <c r="AC1521" s="327">
        <v>446475155.81</v>
      </c>
      <c r="AD1521" s="95">
        <v>2240971.75</v>
      </c>
      <c r="AE1521" s="95">
        <v>5589251.3799999999</v>
      </c>
      <c r="AF1521" s="95">
        <v>0</v>
      </c>
      <c r="AG1521" s="95">
        <v>0</v>
      </c>
      <c r="AH1521" s="95">
        <v>0</v>
      </c>
      <c r="AI1521" s="95">
        <v>0</v>
      </c>
      <c r="AJ1521" s="95">
        <v>2753542.11</v>
      </c>
      <c r="AK1521" s="95">
        <v>63168319.280000001</v>
      </c>
      <c r="AL1521" s="95">
        <v>79312635.350000009</v>
      </c>
      <c r="AM1521" s="91">
        <v>0</v>
      </c>
      <c r="AN1521" s="95">
        <v>27446050.790000003</v>
      </c>
      <c r="AO1521" s="95">
        <v>0</v>
      </c>
      <c r="AP1521" s="95">
        <v>22916</v>
      </c>
      <c r="AQ1521" s="95">
        <v>0</v>
      </c>
      <c r="AR1521" s="95">
        <v>0</v>
      </c>
      <c r="AS1521" s="95">
        <v>638053234.61000001</v>
      </c>
      <c r="AT1521" s="95">
        <v>171090598.66999999</v>
      </c>
      <c r="AU1521" s="95">
        <v>1140677.25</v>
      </c>
      <c r="AV1521" s="92">
        <v>45565</v>
      </c>
      <c r="AW1521" t="s">
        <v>8</v>
      </c>
      <c r="AX1521">
        <v>2024</v>
      </c>
      <c r="AY1521" t="s">
        <v>149</v>
      </c>
    </row>
    <row r="1522" spans="1:51" x14ac:dyDescent="0.25">
      <c r="A1522" s="93">
        <v>110</v>
      </c>
      <c r="B1522" s="94" t="s">
        <v>71</v>
      </c>
      <c r="C1522" s="95">
        <v>48650852.940000005</v>
      </c>
      <c r="D1522" s="95">
        <v>0</v>
      </c>
      <c r="E1522" s="95">
        <v>0</v>
      </c>
      <c r="F1522" s="95">
        <v>0</v>
      </c>
      <c r="G1522" s="95">
        <v>44174.29</v>
      </c>
      <c r="H1522" s="91">
        <v>0</v>
      </c>
      <c r="I1522" s="91">
        <v>0</v>
      </c>
      <c r="J1522" s="95">
        <v>65565.91</v>
      </c>
      <c r="K1522" s="95">
        <v>39553.350000000006</v>
      </c>
      <c r="L1522" s="91">
        <v>0</v>
      </c>
      <c r="M1522" s="95">
        <v>355899.31</v>
      </c>
      <c r="N1522" s="95">
        <v>5267804.8900000006</v>
      </c>
      <c r="O1522" s="95">
        <v>5623704.2000000002</v>
      </c>
      <c r="P1522" s="95">
        <v>183150.65</v>
      </c>
      <c r="Q1522" s="91">
        <v>0</v>
      </c>
      <c r="R1522" s="91">
        <v>0</v>
      </c>
      <c r="S1522" s="91">
        <v>0</v>
      </c>
      <c r="T1522" s="95">
        <v>5956148.4000000004</v>
      </c>
      <c r="U1522" s="95">
        <v>63875.1</v>
      </c>
      <c r="V1522" s="95">
        <v>3323.4</v>
      </c>
      <c r="W1522" s="95">
        <v>0</v>
      </c>
      <c r="X1522" s="95">
        <v>0</v>
      </c>
      <c r="Y1522" s="95">
        <v>12477.93</v>
      </c>
      <c r="Z1522" s="95">
        <v>0</v>
      </c>
      <c r="AA1522" s="95">
        <v>0</v>
      </c>
      <c r="AB1522" s="95">
        <v>0</v>
      </c>
      <c r="AC1522" s="327">
        <v>0</v>
      </c>
      <c r="AD1522" s="95">
        <v>1045935.16</v>
      </c>
      <c r="AE1522" s="95">
        <v>0</v>
      </c>
      <c r="AF1522" s="95">
        <v>0</v>
      </c>
      <c r="AG1522" s="95">
        <v>0</v>
      </c>
      <c r="AH1522" s="95">
        <v>0</v>
      </c>
      <c r="AI1522" s="95">
        <v>0</v>
      </c>
      <c r="AJ1522" s="95">
        <v>0</v>
      </c>
      <c r="AK1522" s="95">
        <v>271240.45</v>
      </c>
      <c r="AL1522" s="95">
        <v>956310.43</v>
      </c>
      <c r="AM1522" s="91">
        <v>0</v>
      </c>
      <c r="AN1522" s="95">
        <v>4267683.51</v>
      </c>
      <c r="AO1522" s="95">
        <v>294807.49</v>
      </c>
      <c r="AP1522" s="95">
        <v>24750</v>
      </c>
      <c r="AQ1522" s="95">
        <v>0</v>
      </c>
      <c r="AR1522" s="95">
        <v>0</v>
      </c>
      <c r="AS1522" s="95">
        <v>1125611.5900000001</v>
      </c>
      <c r="AT1522" s="95">
        <v>41569092.950000003</v>
      </c>
      <c r="AU1522" s="95">
        <v>35754301.07</v>
      </c>
      <c r="AV1522" s="92">
        <v>45565</v>
      </c>
      <c r="AW1522" t="s">
        <v>8</v>
      </c>
      <c r="AX1522">
        <v>2024</v>
      </c>
      <c r="AY1522" t="s">
        <v>173</v>
      </c>
    </row>
    <row r="1523" spans="1:51" x14ac:dyDescent="0.25">
      <c r="A1523" s="348">
        <v>52</v>
      </c>
      <c r="B1523" s="94" t="s">
        <v>72</v>
      </c>
      <c r="C1523" s="356">
        <v>75311470.329999998</v>
      </c>
      <c r="D1523" s="356">
        <v>0</v>
      </c>
      <c r="E1523" s="356">
        <v>0</v>
      </c>
      <c r="F1523" s="356">
        <v>0</v>
      </c>
      <c r="G1523" s="356">
        <v>480283.93</v>
      </c>
      <c r="H1523" s="91">
        <v>0</v>
      </c>
      <c r="I1523" s="91">
        <v>0</v>
      </c>
      <c r="J1523" s="356">
        <v>0</v>
      </c>
      <c r="K1523" s="356">
        <v>883970.44</v>
      </c>
      <c r="L1523" s="91">
        <v>0</v>
      </c>
      <c r="M1523" s="356">
        <v>0</v>
      </c>
      <c r="N1523" s="356">
        <v>0</v>
      </c>
      <c r="O1523" s="356">
        <v>0</v>
      </c>
      <c r="P1523" s="356">
        <v>1205.26</v>
      </c>
      <c r="Q1523" s="91">
        <v>0</v>
      </c>
      <c r="R1523" s="91">
        <v>0</v>
      </c>
      <c r="S1523" s="91">
        <v>0</v>
      </c>
      <c r="T1523" s="356">
        <v>1365459.63</v>
      </c>
      <c r="U1523" s="356">
        <v>2068169.12</v>
      </c>
      <c r="V1523" s="356">
        <v>136860.31</v>
      </c>
      <c r="W1523" s="356">
        <v>246521.81</v>
      </c>
      <c r="X1523" s="356">
        <v>14447594.970000001</v>
      </c>
      <c r="Y1523" s="356">
        <v>4990566.25</v>
      </c>
      <c r="Z1523" s="356">
        <v>0</v>
      </c>
      <c r="AA1523" s="356">
        <v>0</v>
      </c>
      <c r="AB1523" s="356">
        <v>0</v>
      </c>
      <c r="AC1523" s="361">
        <v>16715086.73</v>
      </c>
      <c r="AD1523" s="356">
        <v>3026330.68</v>
      </c>
      <c r="AE1523" s="356">
        <v>180391.27</v>
      </c>
      <c r="AF1523" s="356">
        <v>0</v>
      </c>
      <c r="AG1523" s="356">
        <v>0</v>
      </c>
      <c r="AH1523" s="356">
        <v>0</v>
      </c>
      <c r="AI1523" s="356">
        <v>0</v>
      </c>
      <c r="AJ1523" s="356">
        <v>11963747.49</v>
      </c>
      <c r="AK1523" s="356">
        <v>8046447.5099999998</v>
      </c>
      <c r="AL1523" s="356">
        <v>1164837.3899999999</v>
      </c>
      <c r="AM1523" s="91">
        <v>0</v>
      </c>
      <c r="AN1523" s="356">
        <v>7847198.96</v>
      </c>
      <c r="AO1523" s="356">
        <v>29899.98</v>
      </c>
      <c r="AP1523" s="356">
        <v>1470887.29</v>
      </c>
      <c r="AQ1523" s="356">
        <v>0</v>
      </c>
      <c r="AR1523" s="356">
        <v>0</v>
      </c>
      <c r="AS1523" s="356">
        <v>53775268.630000003</v>
      </c>
      <c r="AT1523" s="356">
        <v>20170742.07</v>
      </c>
      <c r="AU1523" s="356">
        <v>1611470.94</v>
      </c>
      <c r="AV1523" s="92">
        <v>45565</v>
      </c>
      <c r="AW1523" t="s">
        <v>8</v>
      </c>
      <c r="AX1523">
        <v>2024</v>
      </c>
      <c r="AY1523" t="s">
        <v>170</v>
      </c>
    </row>
    <row r="1524" spans="1:51" x14ac:dyDescent="0.25">
      <c r="A1524" s="93">
        <v>96</v>
      </c>
      <c r="B1524" s="94" t="s">
        <v>73</v>
      </c>
      <c r="C1524" s="95">
        <v>1732216536.7799997</v>
      </c>
      <c r="D1524" s="95">
        <v>311481.81</v>
      </c>
      <c r="E1524" s="95">
        <v>0</v>
      </c>
      <c r="F1524" s="95">
        <v>0</v>
      </c>
      <c r="G1524" s="95">
        <v>613738.37</v>
      </c>
      <c r="H1524" s="91">
        <v>0</v>
      </c>
      <c r="I1524" s="91">
        <v>0</v>
      </c>
      <c r="J1524" s="95">
        <v>4912479.09</v>
      </c>
      <c r="K1524" s="95">
        <v>2224981.9900000002</v>
      </c>
      <c r="L1524" s="91">
        <v>0</v>
      </c>
      <c r="M1524" s="95">
        <v>365053084.34999996</v>
      </c>
      <c r="N1524" s="95">
        <v>1078183362.5699999</v>
      </c>
      <c r="O1524" s="95">
        <v>1443236446.9199998</v>
      </c>
      <c r="P1524" s="95">
        <v>3908986.8</v>
      </c>
      <c r="Q1524" s="91">
        <v>0</v>
      </c>
      <c r="R1524" s="91">
        <v>0</v>
      </c>
      <c r="S1524" s="91">
        <v>0</v>
      </c>
      <c r="T1524" s="95">
        <v>1455208114.9799998</v>
      </c>
      <c r="U1524" s="95">
        <v>12443599.24</v>
      </c>
      <c r="V1524" s="95">
        <v>2122920.8299999996</v>
      </c>
      <c r="W1524" s="95">
        <v>1256849.8799999999</v>
      </c>
      <c r="X1524" s="95">
        <v>1116448.43</v>
      </c>
      <c r="Y1524" s="95">
        <v>9371141.0800000001</v>
      </c>
      <c r="Z1524" s="95">
        <v>0</v>
      </c>
      <c r="AA1524" s="95">
        <v>107539.08000000002</v>
      </c>
      <c r="AB1524" s="95">
        <v>0</v>
      </c>
      <c r="AC1524" s="327">
        <v>40734135.340000004</v>
      </c>
      <c r="AD1524" s="95">
        <v>98731716.680000007</v>
      </c>
      <c r="AE1524" s="95">
        <v>3019688.87</v>
      </c>
      <c r="AF1524" s="95">
        <v>0</v>
      </c>
      <c r="AG1524" s="95">
        <v>0</v>
      </c>
      <c r="AH1524" s="95">
        <v>0</v>
      </c>
      <c r="AI1524" s="95">
        <v>0</v>
      </c>
      <c r="AJ1524" s="95">
        <v>4766372.49</v>
      </c>
      <c r="AK1524" s="95">
        <v>5058839.04</v>
      </c>
      <c r="AL1524" s="95">
        <v>8858197.4199999999</v>
      </c>
      <c r="AM1524" s="91">
        <v>0</v>
      </c>
      <c r="AN1524" s="95">
        <v>21506774.959999997</v>
      </c>
      <c r="AO1524" s="95">
        <v>-4210.7</v>
      </c>
      <c r="AP1524" s="95">
        <v>569978.34</v>
      </c>
      <c r="AQ1524" s="95">
        <v>0</v>
      </c>
      <c r="AR1524" s="95">
        <v>0</v>
      </c>
      <c r="AS1524" s="95">
        <v>173670411.92000002</v>
      </c>
      <c r="AT1524" s="95">
        <v>103338009.88</v>
      </c>
      <c r="AU1524" s="95">
        <v>67348430.819999993</v>
      </c>
      <c r="AV1524" s="92">
        <v>45565</v>
      </c>
      <c r="AW1524" t="s">
        <v>8</v>
      </c>
      <c r="AX1524">
        <v>2024</v>
      </c>
      <c r="AY1524" t="s">
        <v>153</v>
      </c>
    </row>
    <row r="1525" spans="1:51" x14ac:dyDescent="0.25">
      <c r="A1525" s="93">
        <v>103</v>
      </c>
      <c r="B1525" s="94" t="s">
        <v>74</v>
      </c>
      <c r="C1525" s="95">
        <v>5826799.9199999999</v>
      </c>
      <c r="D1525" s="95">
        <v>0</v>
      </c>
      <c r="E1525" s="95">
        <v>0</v>
      </c>
      <c r="F1525" s="95">
        <v>0</v>
      </c>
      <c r="G1525" s="95">
        <v>0</v>
      </c>
      <c r="H1525" s="91">
        <v>0</v>
      </c>
      <c r="I1525" s="91">
        <v>0</v>
      </c>
      <c r="J1525" s="95">
        <v>0</v>
      </c>
      <c r="K1525" s="95">
        <v>0</v>
      </c>
      <c r="L1525" s="91">
        <v>0</v>
      </c>
      <c r="M1525" s="95">
        <v>145974.92000000001</v>
      </c>
      <c r="N1525" s="95">
        <v>0</v>
      </c>
      <c r="O1525" s="95">
        <v>145974.92000000001</v>
      </c>
      <c r="P1525" s="95">
        <v>0</v>
      </c>
      <c r="Q1525" s="91">
        <v>0</v>
      </c>
      <c r="R1525" s="91">
        <v>0</v>
      </c>
      <c r="S1525" s="91">
        <v>0</v>
      </c>
      <c r="T1525" s="95">
        <v>145974.92000000001</v>
      </c>
      <c r="U1525" s="95">
        <v>78961.39</v>
      </c>
      <c r="V1525" s="95">
        <v>0</v>
      </c>
      <c r="W1525" s="95">
        <v>0</v>
      </c>
      <c r="X1525" s="95">
        <v>0</v>
      </c>
      <c r="Y1525" s="95">
        <v>0</v>
      </c>
      <c r="Z1525" s="95">
        <v>0</v>
      </c>
      <c r="AA1525" s="95">
        <v>0</v>
      </c>
      <c r="AB1525" s="95">
        <v>0</v>
      </c>
      <c r="AC1525" s="327">
        <v>4520.2</v>
      </c>
      <c r="AD1525" s="95">
        <v>2346249.79</v>
      </c>
      <c r="AE1525" s="95">
        <v>160603.38</v>
      </c>
      <c r="AF1525" s="95">
        <v>0</v>
      </c>
      <c r="AG1525" s="95">
        <v>0</v>
      </c>
      <c r="AH1525" s="95">
        <v>0</v>
      </c>
      <c r="AI1525" s="95">
        <v>0</v>
      </c>
      <c r="AJ1525" s="95">
        <v>0</v>
      </c>
      <c r="AK1525" s="95">
        <v>1946.1</v>
      </c>
      <c r="AL1525" s="95">
        <v>24782.1</v>
      </c>
      <c r="AM1525" s="91">
        <v>0</v>
      </c>
      <c r="AN1525" s="95">
        <v>300457.83</v>
      </c>
      <c r="AO1525" s="95">
        <v>0</v>
      </c>
      <c r="AP1525" s="95">
        <v>37442.400000000001</v>
      </c>
      <c r="AQ1525" s="95">
        <v>0</v>
      </c>
      <c r="AR1525" s="95">
        <v>0</v>
      </c>
      <c r="AS1525" s="95">
        <v>2590334.7599999998</v>
      </c>
      <c r="AT1525" s="95">
        <v>3090490.2399999998</v>
      </c>
      <c r="AU1525" s="95">
        <v>2725861.81</v>
      </c>
      <c r="AV1525" s="92">
        <v>45565</v>
      </c>
      <c r="AW1525" t="s">
        <v>8</v>
      </c>
      <c r="AX1525">
        <v>2024</v>
      </c>
      <c r="AY1525" t="s">
        <v>184</v>
      </c>
    </row>
    <row r="1526" spans="1:51" x14ac:dyDescent="0.25">
      <c r="A1526" s="93">
        <v>23</v>
      </c>
      <c r="B1526" s="94" t="s">
        <v>75</v>
      </c>
      <c r="C1526" s="95">
        <v>767826436.13</v>
      </c>
      <c r="D1526" s="95">
        <v>2066319.08</v>
      </c>
      <c r="E1526" s="95">
        <v>0</v>
      </c>
      <c r="F1526" s="95">
        <v>0</v>
      </c>
      <c r="G1526" s="95">
        <v>1147476.3699999999</v>
      </c>
      <c r="H1526" s="91">
        <v>0</v>
      </c>
      <c r="I1526" s="91">
        <v>0</v>
      </c>
      <c r="J1526" s="95">
        <v>13968712.439999999</v>
      </c>
      <c r="K1526" s="95">
        <v>15349617.75</v>
      </c>
      <c r="L1526" s="91">
        <v>0</v>
      </c>
      <c r="M1526" s="95">
        <v>116197074.06</v>
      </c>
      <c r="N1526" s="95">
        <v>177254097.67999998</v>
      </c>
      <c r="O1526" s="95">
        <v>293451171.74000001</v>
      </c>
      <c r="P1526" s="95">
        <v>0</v>
      </c>
      <c r="Q1526" s="91">
        <v>0</v>
      </c>
      <c r="R1526" s="91">
        <v>0</v>
      </c>
      <c r="S1526" s="91">
        <v>0</v>
      </c>
      <c r="T1526" s="95">
        <v>325983297.38</v>
      </c>
      <c r="U1526" s="95">
        <v>137409809.66999999</v>
      </c>
      <c r="V1526" s="95">
        <v>51411207.100000001</v>
      </c>
      <c r="W1526" s="95">
        <v>3718966.11</v>
      </c>
      <c r="X1526" s="95">
        <v>28714233.529999997</v>
      </c>
      <c r="Y1526" s="95">
        <v>7958863.7800000003</v>
      </c>
      <c r="Z1526" s="95">
        <v>0</v>
      </c>
      <c r="AA1526" s="95">
        <v>3289343.1</v>
      </c>
      <c r="AB1526" s="95">
        <v>9434822.6799999997</v>
      </c>
      <c r="AC1526" s="327">
        <v>94317016.789999992</v>
      </c>
      <c r="AD1526" s="95">
        <v>14563059.950000001</v>
      </c>
      <c r="AE1526" s="95">
        <v>9790027.7599999998</v>
      </c>
      <c r="AF1526" s="95">
        <v>0</v>
      </c>
      <c r="AG1526" s="95">
        <v>0</v>
      </c>
      <c r="AH1526" s="95">
        <v>0</v>
      </c>
      <c r="AI1526" s="95">
        <v>0</v>
      </c>
      <c r="AJ1526" s="95">
        <v>13007699.58</v>
      </c>
      <c r="AK1526" s="95">
        <v>12363009.129999999</v>
      </c>
      <c r="AL1526" s="95">
        <v>5698743.21</v>
      </c>
      <c r="AM1526" s="91">
        <v>0</v>
      </c>
      <c r="AN1526" s="95">
        <v>31003779.890000001</v>
      </c>
      <c r="AO1526" s="95">
        <v>0</v>
      </c>
      <c r="AP1526" s="95">
        <v>1953065.93</v>
      </c>
      <c r="AQ1526" s="95">
        <v>0</v>
      </c>
      <c r="AR1526" s="95">
        <v>0</v>
      </c>
      <c r="AS1526" s="95">
        <v>373615050.04999995</v>
      </c>
      <c r="AT1526" s="95">
        <v>68228088.700000018</v>
      </c>
      <c r="AU1526" s="95">
        <v>17209490.540000003</v>
      </c>
      <c r="AV1526" s="92">
        <v>45565</v>
      </c>
      <c r="AW1526" t="s">
        <v>8</v>
      </c>
      <c r="AX1526">
        <v>2024</v>
      </c>
      <c r="AY1526" t="s">
        <v>159</v>
      </c>
    </row>
    <row r="1527" spans="1:51" x14ac:dyDescent="0.25">
      <c r="A1527" s="93">
        <v>62</v>
      </c>
      <c r="B1527" s="94" t="s">
        <v>203</v>
      </c>
      <c r="C1527" s="95">
        <v>63580542.920000002</v>
      </c>
      <c r="D1527" s="95">
        <v>5216901.0200000005</v>
      </c>
      <c r="E1527" s="95">
        <v>0</v>
      </c>
      <c r="F1527" s="95">
        <v>0</v>
      </c>
      <c r="G1527" s="95">
        <v>0</v>
      </c>
      <c r="H1527" s="91">
        <v>0</v>
      </c>
      <c r="I1527" s="91">
        <v>0</v>
      </c>
      <c r="J1527" s="95">
        <v>1853157.99</v>
      </c>
      <c r="K1527" s="95">
        <v>106675.05</v>
      </c>
      <c r="L1527" s="91">
        <v>0</v>
      </c>
      <c r="M1527" s="95">
        <v>0</v>
      </c>
      <c r="N1527" s="95">
        <v>0</v>
      </c>
      <c r="O1527" s="95">
        <v>0</v>
      </c>
      <c r="P1527" s="95">
        <v>56379901.530000001</v>
      </c>
      <c r="Q1527" s="91">
        <v>0</v>
      </c>
      <c r="R1527" s="91">
        <v>0</v>
      </c>
      <c r="S1527" s="91">
        <v>0</v>
      </c>
      <c r="T1527" s="95">
        <v>63556635.590000004</v>
      </c>
      <c r="U1527" s="95">
        <v>0</v>
      </c>
      <c r="V1527" s="95">
        <v>0</v>
      </c>
      <c r="W1527" s="95">
        <v>0</v>
      </c>
      <c r="X1527" s="95">
        <v>0</v>
      </c>
      <c r="Y1527" s="95">
        <v>0</v>
      </c>
      <c r="Z1527" s="95">
        <v>0</v>
      </c>
      <c r="AA1527" s="95">
        <v>0</v>
      </c>
      <c r="AB1527" s="95">
        <v>0</v>
      </c>
      <c r="AC1527" s="327">
        <v>0</v>
      </c>
      <c r="AD1527" s="95">
        <v>0</v>
      </c>
      <c r="AE1527" s="95">
        <v>0</v>
      </c>
      <c r="AF1527" s="95">
        <v>0</v>
      </c>
      <c r="AG1527" s="95">
        <v>0</v>
      </c>
      <c r="AH1527" s="95">
        <v>0</v>
      </c>
      <c r="AI1527" s="95">
        <v>0</v>
      </c>
      <c r="AJ1527" s="95">
        <v>0</v>
      </c>
      <c r="AK1527" s="95">
        <v>23907.33</v>
      </c>
      <c r="AL1527" s="95">
        <v>0</v>
      </c>
      <c r="AM1527" s="91">
        <v>0</v>
      </c>
      <c r="AN1527" s="95">
        <v>0</v>
      </c>
      <c r="AO1527" s="95">
        <v>0</v>
      </c>
      <c r="AP1527" s="95">
        <v>0</v>
      </c>
      <c r="AQ1527" s="95">
        <v>0</v>
      </c>
      <c r="AR1527" s="95">
        <v>0</v>
      </c>
      <c r="AS1527" s="95">
        <v>0</v>
      </c>
      <c r="AT1527" s="95">
        <v>23907.33</v>
      </c>
      <c r="AU1527" s="95">
        <v>0</v>
      </c>
      <c r="AV1527" s="92">
        <v>45565</v>
      </c>
      <c r="AW1527" t="s">
        <v>8</v>
      </c>
      <c r="AX1527">
        <v>2024</v>
      </c>
      <c r="AY1527" t="s">
        <v>169</v>
      </c>
    </row>
    <row r="1528" spans="1:51" x14ac:dyDescent="0.25">
      <c r="A1528" s="93">
        <v>114</v>
      </c>
      <c r="B1528" s="94" t="s">
        <v>76</v>
      </c>
      <c r="C1528" s="95">
        <v>1010724767.1600001</v>
      </c>
      <c r="D1528" s="95">
        <v>0</v>
      </c>
      <c r="E1528" s="95">
        <v>0</v>
      </c>
      <c r="F1528" s="95">
        <v>0</v>
      </c>
      <c r="G1528" s="95">
        <v>0</v>
      </c>
      <c r="H1528" s="91">
        <v>0</v>
      </c>
      <c r="I1528" s="91">
        <v>0</v>
      </c>
      <c r="J1528" s="95">
        <v>208783.2</v>
      </c>
      <c r="K1528" s="95">
        <v>6629782.4100000001</v>
      </c>
      <c r="L1528" s="91">
        <v>0</v>
      </c>
      <c r="M1528" s="95">
        <v>406581409.17000002</v>
      </c>
      <c r="N1528" s="95">
        <v>250523920.19999999</v>
      </c>
      <c r="O1528" s="95">
        <v>657105329.37</v>
      </c>
      <c r="P1528" s="95">
        <v>347460.54</v>
      </c>
      <c r="Q1528" s="91">
        <v>0</v>
      </c>
      <c r="R1528" s="91">
        <v>0</v>
      </c>
      <c r="S1528" s="91">
        <v>0</v>
      </c>
      <c r="T1528" s="95">
        <v>664291355.51999998</v>
      </c>
      <c r="U1528" s="95">
        <v>14134246.390000001</v>
      </c>
      <c r="V1528" s="95">
        <v>5893682.54</v>
      </c>
      <c r="W1528" s="95">
        <v>2268994.65</v>
      </c>
      <c r="X1528" s="95">
        <v>61683588.840000004</v>
      </c>
      <c r="Y1528" s="95">
        <v>13449255.389999999</v>
      </c>
      <c r="Z1528" s="95">
        <v>0</v>
      </c>
      <c r="AA1528" s="95">
        <v>0</v>
      </c>
      <c r="AB1528" s="95">
        <v>0</v>
      </c>
      <c r="AC1528" s="327">
        <v>42169678.989999995</v>
      </c>
      <c r="AD1528" s="95">
        <v>14194661.43</v>
      </c>
      <c r="AE1528" s="95">
        <v>6766483.7000000002</v>
      </c>
      <c r="AF1528" s="95">
        <v>0</v>
      </c>
      <c r="AG1528" s="95">
        <v>0</v>
      </c>
      <c r="AH1528" s="95">
        <v>0</v>
      </c>
      <c r="AI1528" s="95">
        <v>0</v>
      </c>
      <c r="AJ1528" s="95">
        <v>107295641.61</v>
      </c>
      <c r="AK1528" s="95">
        <v>11999357.060000001</v>
      </c>
      <c r="AL1528" s="95">
        <v>3277852.34</v>
      </c>
      <c r="AM1528" s="91">
        <v>0</v>
      </c>
      <c r="AN1528" s="95">
        <v>16423525.689999999</v>
      </c>
      <c r="AO1528" s="95">
        <v>0</v>
      </c>
      <c r="AP1528" s="95">
        <v>2069040.53</v>
      </c>
      <c r="AQ1528" s="95">
        <v>0</v>
      </c>
      <c r="AR1528" s="95">
        <v>0</v>
      </c>
      <c r="AS1528" s="95">
        <v>267856233.54000002</v>
      </c>
      <c r="AT1528" s="95">
        <v>78577178.100000009</v>
      </c>
      <c r="AU1528" s="95">
        <v>44807402.480000004</v>
      </c>
      <c r="AV1528" s="92">
        <v>45565</v>
      </c>
      <c r="AW1528" t="s">
        <v>8</v>
      </c>
      <c r="AX1528">
        <v>2024</v>
      </c>
      <c r="AY1528" t="s">
        <v>154</v>
      </c>
    </row>
    <row r="1529" spans="1:51" x14ac:dyDescent="0.25">
      <c r="A1529" s="93">
        <v>48</v>
      </c>
      <c r="B1529" s="94" t="s">
        <v>77</v>
      </c>
      <c r="C1529" s="95">
        <v>226365148.34000003</v>
      </c>
      <c r="D1529" s="95">
        <v>182096.09</v>
      </c>
      <c r="E1529" s="95">
        <v>0</v>
      </c>
      <c r="F1529" s="95">
        <v>0</v>
      </c>
      <c r="G1529" s="95">
        <v>37137.599999999999</v>
      </c>
      <c r="H1529" s="91">
        <v>0</v>
      </c>
      <c r="I1529" s="91">
        <v>0</v>
      </c>
      <c r="J1529" s="95">
        <v>11960962.970000001</v>
      </c>
      <c r="K1529" s="95">
        <v>46733.450000000004</v>
      </c>
      <c r="L1529" s="91">
        <v>0</v>
      </c>
      <c r="M1529" s="95">
        <v>9684384.8200000003</v>
      </c>
      <c r="N1529" s="95">
        <v>142381912.42000002</v>
      </c>
      <c r="O1529" s="95">
        <v>152066297.24000001</v>
      </c>
      <c r="P1529" s="95">
        <v>11779062.08</v>
      </c>
      <c r="Q1529" s="91">
        <v>0</v>
      </c>
      <c r="R1529" s="91">
        <v>0</v>
      </c>
      <c r="S1529" s="91">
        <v>0</v>
      </c>
      <c r="T1529" s="95">
        <v>176072289.43000004</v>
      </c>
      <c r="U1529" s="95">
        <v>245140.6</v>
      </c>
      <c r="V1529" s="95">
        <v>162690.94</v>
      </c>
      <c r="W1529" s="95">
        <v>0</v>
      </c>
      <c r="X1529" s="95">
        <v>0</v>
      </c>
      <c r="Y1529" s="95">
        <v>0</v>
      </c>
      <c r="Z1529" s="95">
        <v>0</v>
      </c>
      <c r="AA1529" s="95">
        <v>1652688.14</v>
      </c>
      <c r="AB1529" s="95">
        <v>0</v>
      </c>
      <c r="AC1529" s="327">
        <v>6125938.0300000003</v>
      </c>
      <c r="AD1529" s="95">
        <v>9522374.7100000009</v>
      </c>
      <c r="AE1529" s="95">
        <v>6261008.8899999997</v>
      </c>
      <c r="AF1529" s="95">
        <v>0</v>
      </c>
      <c r="AG1529" s="95">
        <v>0</v>
      </c>
      <c r="AH1529" s="95">
        <v>0</v>
      </c>
      <c r="AI1529" s="95">
        <v>0</v>
      </c>
      <c r="AJ1529" s="95">
        <v>21444.44</v>
      </c>
      <c r="AK1529" s="95">
        <v>9190040.870000001</v>
      </c>
      <c r="AL1529" s="95">
        <v>199314.04</v>
      </c>
      <c r="AM1529" s="91">
        <v>0</v>
      </c>
      <c r="AN1529" s="95">
        <v>7662839.4100000001</v>
      </c>
      <c r="AO1529" s="95">
        <v>0</v>
      </c>
      <c r="AP1529" s="95">
        <v>3280776.02</v>
      </c>
      <c r="AQ1529" s="95">
        <v>0</v>
      </c>
      <c r="AR1529" s="95">
        <v>0</v>
      </c>
      <c r="AS1529" s="95">
        <v>23991285.750000004</v>
      </c>
      <c r="AT1529" s="95">
        <v>26301573.16</v>
      </c>
      <c r="AU1529" s="95">
        <v>5968602.8200000003</v>
      </c>
      <c r="AV1529" s="92">
        <v>45565</v>
      </c>
      <c r="AW1529" t="s">
        <v>8</v>
      </c>
      <c r="AX1529">
        <v>2024</v>
      </c>
      <c r="AY1529" t="s">
        <v>163</v>
      </c>
    </row>
    <row r="1530" spans="1:51" x14ac:dyDescent="0.25">
      <c r="A1530" s="93">
        <v>120</v>
      </c>
      <c r="B1530" s="94" t="s">
        <v>78</v>
      </c>
      <c r="C1530" s="95">
        <v>4067220.2100000004</v>
      </c>
      <c r="D1530" s="95">
        <v>0</v>
      </c>
      <c r="E1530" s="95">
        <v>0</v>
      </c>
      <c r="F1530" s="95">
        <v>0</v>
      </c>
      <c r="G1530" s="95">
        <v>0</v>
      </c>
      <c r="H1530" s="91">
        <v>0</v>
      </c>
      <c r="I1530" s="91">
        <v>0</v>
      </c>
      <c r="J1530" s="95">
        <v>199868.45</v>
      </c>
      <c r="K1530" s="95">
        <v>0</v>
      </c>
      <c r="L1530" s="91">
        <v>0</v>
      </c>
      <c r="M1530" s="95">
        <v>0</v>
      </c>
      <c r="N1530" s="95">
        <v>0</v>
      </c>
      <c r="O1530" s="95">
        <v>0</v>
      </c>
      <c r="P1530" s="95">
        <v>0</v>
      </c>
      <c r="Q1530" s="91">
        <v>0</v>
      </c>
      <c r="R1530" s="91">
        <v>0</v>
      </c>
      <c r="S1530" s="91">
        <v>0</v>
      </c>
      <c r="T1530" s="95">
        <v>199868.45</v>
      </c>
      <c r="U1530" s="95">
        <v>0</v>
      </c>
      <c r="V1530" s="95">
        <v>0</v>
      </c>
      <c r="W1530" s="95">
        <v>0</v>
      </c>
      <c r="X1530" s="95">
        <v>0</v>
      </c>
      <c r="Y1530" s="95">
        <v>0</v>
      </c>
      <c r="Z1530" s="95">
        <v>0</v>
      </c>
      <c r="AA1530" s="95">
        <v>0</v>
      </c>
      <c r="AB1530" s="95">
        <v>0</v>
      </c>
      <c r="AC1530" s="327">
        <v>0</v>
      </c>
      <c r="AD1530" s="95">
        <v>433802.04</v>
      </c>
      <c r="AE1530" s="95">
        <v>2443590.31</v>
      </c>
      <c r="AF1530" s="95">
        <v>0</v>
      </c>
      <c r="AG1530" s="95">
        <v>0</v>
      </c>
      <c r="AH1530" s="95">
        <v>0</v>
      </c>
      <c r="AI1530" s="95">
        <v>0</v>
      </c>
      <c r="AJ1530" s="95">
        <v>0</v>
      </c>
      <c r="AK1530" s="95">
        <v>0</v>
      </c>
      <c r="AL1530" s="95">
        <v>0</v>
      </c>
      <c r="AM1530" s="91">
        <v>0</v>
      </c>
      <c r="AN1530" s="95">
        <v>198899</v>
      </c>
      <c r="AO1530" s="95">
        <v>0</v>
      </c>
      <c r="AP1530" s="95">
        <v>0</v>
      </c>
      <c r="AQ1530" s="95">
        <v>0</v>
      </c>
      <c r="AR1530" s="95">
        <v>0</v>
      </c>
      <c r="AS1530" s="95">
        <v>2877392.35</v>
      </c>
      <c r="AT1530" s="95">
        <v>989959.41</v>
      </c>
      <c r="AU1530" s="95">
        <v>791060.41</v>
      </c>
      <c r="AV1530" s="92">
        <v>45565</v>
      </c>
      <c r="AW1530" t="s">
        <v>8</v>
      </c>
      <c r="AX1530">
        <v>2024</v>
      </c>
      <c r="AY1530" t="s">
        <v>187</v>
      </c>
    </row>
    <row r="1531" spans="1:51" x14ac:dyDescent="0.25">
      <c r="A1531" s="93">
        <v>100</v>
      </c>
      <c r="B1531" s="94" t="s">
        <v>79</v>
      </c>
      <c r="C1531" s="95">
        <v>1407014063.6300001</v>
      </c>
      <c r="D1531" s="95">
        <v>1091041.1300000001</v>
      </c>
      <c r="E1531" s="95">
        <v>0</v>
      </c>
      <c r="F1531" s="95">
        <v>0</v>
      </c>
      <c r="G1531" s="95">
        <v>75415.569999999992</v>
      </c>
      <c r="H1531" s="91">
        <v>0</v>
      </c>
      <c r="I1531" s="91">
        <v>0</v>
      </c>
      <c r="J1531" s="95">
        <v>20775830.690000001</v>
      </c>
      <c r="K1531" s="95">
        <v>3665761.92</v>
      </c>
      <c r="L1531" s="91">
        <v>0</v>
      </c>
      <c r="M1531" s="95">
        <v>839582489.48000002</v>
      </c>
      <c r="N1531" s="95">
        <v>431592884.37</v>
      </c>
      <c r="O1531" s="95">
        <v>1271175373.8499999</v>
      </c>
      <c r="P1531" s="95">
        <v>13780466.48</v>
      </c>
      <c r="Q1531" s="91">
        <v>0</v>
      </c>
      <c r="R1531" s="91">
        <v>0</v>
      </c>
      <c r="S1531" s="91">
        <v>0</v>
      </c>
      <c r="T1531" s="95">
        <v>1310563889.6400001</v>
      </c>
      <c r="U1531" s="95">
        <v>18733151.27</v>
      </c>
      <c r="V1531" s="95">
        <v>563503.43999999994</v>
      </c>
      <c r="W1531" s="95">
        <v>297500.10000000003</v>
      </c>
      <c r="X1531" s="95">
        <v>1565858.09</v>
      </c>
      <c r="Y1531" s="95">
        <v>521702.31</v>
      </c>
      <c r="Z1531" s="95">
        <v>0</v>
      </c>
      <c r="AA1531" s="95">
        <v>0</v>
      </c>
      <c r="AB1531" s="95">
        <v>0</v>
      </c>
      <c r="AC1531" s="327">
        <v>53234354.310000002</v>
      </c>
      <c r="AD1531" s="95">
        <v>4885887.0199999996</v>
      </c>
      <c r="AE1531" s="95">
        <v>354522.92</v>
      </c>
      <c r="AF1531" s="95">
        <v>0</v>
      </c>
      <c r="AG1531" s="95">
        <v>0</v>
      </c>
      <c r="AH1531" s="95">
        <v>0</v>
      </c>
      <c r="AI1531" s="95">
        <v>0</v>
      </c>
      <c r="AJ1531" s="95">
        <v>287088.57</v>
      </c>
      <c r="AK1531" s="95">
        <v>7212207.2800000003</v>
      </c>
      <c r="AL1531" s="95">
        <v>677953.25</v>
      </c>
      <c r="AM1531" s="91">
        <v>0</v>
      </c>
      <c r="AN1531" s="95">
        <v>5533594.8899999997</v>
      </c>
      <c r="AO1531" s="95">
        <v>0</v>
      </c>
      <c r="AP1531" s="95">
        <v>77934.3</v>
      </c>
      <c r="AQ1531" s="95">
        <v>528945.48</v>
      </c>
      <c r="AR1531" s="95">
        <v>0</v>
      </c>
      <c r="AS1531" s="95">
        <v>80443568.030000001</v>
      </c>
      <c r="AT1531" s="95">
        <v>16006605.960000001</v>
      </c>
      <c r="AU1531" s="95">
        <v>1975970.76</v>
      </c>
      <c r="AV1531" s="92">
        <v>45565</v>
      </c>
      <c r="AW1531" t="s">
        <v>8</v>
      </c>
      <c r="AX1531">
        <v>2024</v>
      </c>
      <c r="AY1531" t="s">
        <v>151</v>
      </c>
    </row>
    <row r="1532" spans="1:51" x14ac:dyDescent="0.25">
      <c r="A1532" s="93">
        <v>127</v>
      </c>
      <c r="B1532" s="94" t="s">
        <v>80</v>
      </c>
      <c r="C1532" s="95">
        <v>73900315.209999993</v>
      </c>
      <c r="D1532" s="95">
        <v>0</v>
      </c>
      <c r="E1532" s="95">
        <v>0</v>
      </c>
      <c r="F1532" s="95">
        <v>0</v>
      </c>
      <c r="G1532" s="95">
        <v>0</v>
      </c>
      <c r="H1532" s="91">
        <v>0</v>
      </c>
      <c r="I1532" s="91">
        <v>0</v>
      </c>
      <c r="J1532" s="95">
        <v>0</v>
      </c>
      <c r="K1532" s="95">
        <v>0</v>
      </c>
      <c r="L1532" s="91">
        <v>0</v>
      </c>
      <c r="M1532" s="95">
        <v>0</v>
      </c>
      <c r="N1532" s="95">
        <v>0</v>
      </c>
      <c r="O1532" s="95">
        <v>0</v>
      </c>
      <c r="P1532" s="95">
        <v>0</v>
      </c>
      <c r="Q1532" s="91">
        <v>0</v>
      </c>
      <c r="R1532" s="91">
        <v>0</v>
      </c>
      <c r="S1532" s="91">
        <v>0</v>
      </c>
      <c r="T1532" s="95">
        <v>0</v>
      </c>
      <c r="U1532" s="95">
        <v>90810.97</v>
      </c>
      <c r="V1532" s="95">
        <v>6603.04</v>
      </c>
      <c r="W1532" s="95">
        <v>3182135.83</v>
      </c>
      <c r="X1532" s="95">
        <v>377328.94</v>
      </c>
      <c r="Y1532" s="95">
        <v>344041.68</v>
      </c>
      <c r="Z1532" s="95">
        <v>0</v>
      </c>
      <c r="AA1532" s="95">
        <v>0</v>
      </c>
      <c r="AB1532" s="95">
        <v>0</v>
      </c>
      <c r="AC1532" s="327">
        <v>5677238.79</v>
      </c>
      <c r="AD1532" s="95">
        <v>0</v>
      </c>
      <c r="AE1532" s="95">
        <v>91561.5</v>
      </c>
      <c r="AF1532" s="95">
        <v>0</v>
      </c>
      <c r="AG1532" s="95">
        <v>0</v>
      </c>
      <c r="AH1532" s="95">
        <v>0</v>
      </c>
      <c r="AI1532" s="95">
        <v>0</v>
      </c>
      <c r="AJ1532" s="95">
        <v>44874782.159999996</v>
      </c>
      <c r="AK1532" s="95">
        <v>2053689.44</v>
      </c>
      <c r="AL1532" s="95">
        <v>975</v>
      </c>
      <c r="AM1532" s="91">
        <v>0</v>
      </c>
      <c r="AN1532" s="95">
        <v>3204005.47</v>
      </c>
      <c r="AO1532" s="95">
        <v>0</v>
      </c>
      <c r="AP1532" s="95">
        <v>6339299.1399999997</v>
      </c>
      <c r="AQ1532" s="95">
        <v>0</v>
      </c>
      <c r="AR1532" s="95">
        <v>0</v>
      </c>
      <c r="AS1532" s="95">
        <v>54644502.909999996</v>
      </c>
      <c r="AT1532" s="95">
        <v>19255812.300000001</v>
      </c>
      <c r="AU1532" s="95">
        <v>7657843.25</v>
      </c>
      <c r="AV1532" s="92">
        <v>45565</v>
      </c>
      <c r="AW1532" t="s">
        <v>8</v>
      </c>
      <c r="AX1532">
        <v>2024</v>
      </c>
      <c r="AY1532" t="s">
        <v>186</v>
      </c>
    </row>
    <row r="1533" spans="1:51" x14ac:dyDescent="0.25">
      <c r="A1533" s="93">
        <v>12</v>
      </c>
      <c r="B1533" s="94" t="s">
        <v>81</v>
      </c>
      <c r="C1533" s="95">
        <v>1188828511.48</v>
      </c>
      <c r="D1533" s="95">
        <v>2253595.7999999998</v>
      </c>
      <c r="E1533" s="95">
        <v>0</v>
      </c>
      <c r="F1533" s="95">
        <v>0</v>
      </c>
      <c r="G1533" s="95">
        <v>53442919.160000004</v>
      </c>
      <c r="H1533" s="91">
        <v>0</v>
      </c>
      <c r="I1533" s="91">
        <v>0</v>
      </c>
      <c r="J1533" s="95">
        <v>8865666.2799999993</v>
      </c>
      <c r="K1533" s="95">
        <v>17971706.800000001</v>
      </c>
      <c r="L1533" s="91">
        <v>0</v>
      </c>
      <c r="M1533" s="95">
        <v>440522489.16000003</v>
      </c>
      <c r="N1533" s="95">
        <v>278830127.02000004</v>
      </c>
      <c r="O1533" s="95">
        <v>719352616.18000007</v>
      </c>
      <c r="P1533" s="95">
        <v>23884287.579999998</v>
      </c>
      <c r="Q1533" s="91">
        <v>0</v>
      </c>
      <c r="R1533" s="91">
        <v>0</v>
      </c>
      <c r="S1533" s="91">
        <v>0</v>
      </c>
      <c r="T1533" s="95">
        <v>825770791.80000007</v>
      </c>
      <c r="U1533" s="95">
        <v>6821963.6399999997</v>
      </c>
      <c r="V1533" s="95">
        <v>1563093.23</v>
      </c>
      <c r="W1533" s="95">
        <v>836177.62999999989</v>
      </c>
      <c r="X1533" s="95">
        <v>25969860.460000001</v>
      </c>
      <c r="Y1533" s="95">
        <v>1438673.9500000002</v>
      </c>
      <c r="Z1533" s="95">
        <v>0</v>
      </c>
      <c r="AA1533" s="95">
        <v>24198867.010000002</v>
      </c>
      <c r="AB1533" s="95">
        <v>0</v>
      </c>
      <c r="AC1533" s="327">
        <v>53092418.809999995</v>
      </c>
      <c r="AD1533" s="95">
        <v>18228354.800000001</v>
      </c>
      <c r="AE1533" s="95">
        <v>173613.27999999997</v>
      </c>
      <c r="AF1533" s="95">
        <v>0</v>
      </c>
      <c r="AG1533" s="95">
        <v>0</v>
      </c>
      <c r="AH1533" s="95">
        <v>0</v>
      </c>
      <c r="AI1533" s="95">
        <v>0</v>
      </c>
      <c r="AJ1533" s="95">
        <v>180491247.80000001</v>
      </c>
      <c r="AK1533" s="95">
        <v>25106950.609999999</v>
      </c>
      <c r="AL1533" s="95">
        <v>2162187.7799999998</v>
      </c>
      <c r="AM1533" s="91">
        <v>0</v>
      </c>
      <c r="AN1533" s="95">
        <v>15665464.550000001</v>
      </c>
      <c r="AO1533" s="95">
        <v>2481315.29</v>
      </c>
      <c r="AP1533" s="95">
        <v>2937267.75</v>
      </c>
      <c r="AQ1533" s="95">
        <v>1848914.9</v>
      </c>
      <c r="AR1533" s="95">
        <v>0</v>
      </c>
      <c r="AS1533" s="95">
        <v>312814270.61000001</v>
      </c>
      <c r="AT1533" s="95">
        <v>50243448.879999995</v>
      </c>
      <c r="AU1533" s="95">
        <v>41348</v>
      </c>
      <c r="AV1533" s="92">
        <v>45565</v>
      </c>
      <c r="AW1533" t="s">
        <v>8</v>
      </c>
      <c r="AX1533">
        <v>2024</v>
      </c>
      <c r="AY1533" t="s">
        <v>152</v>
      </c>
    </row>
    <row r="1534" spans="1:51" x14ac:dyDescent="0.25">
      <c r="A1534" s="93">
        <v>74</v>
      </c>
      <c r="B1534" s="94" t="s">
        <v>82</v>
      </c>
      <c r="C1534" s="95">
        <v>7143547230.0699997</v>
      </c>
      <c r="D1534" s="95">
        <v>43789458.619999997</v>
      </c>
      <c r="E1534" s="95">
        <v>0</v>
      </c>
      <c r="F1534" s="95">
        <v>0</v>
      </c>
      <c r="G1534" s="95">
        <v>7695360.7299999995</v>
      </c>
      <c r="H1534" s="91">
        <v>0</v>
      </c>
      <c r="I1534" s="91">
        <v>0</v>
      </c>
      <c r="J1534" s="95">
        <v>52298429.510000005</v>
      </c>
      <c r="K1534" s="95">
        <v>8816015.6799999997</v>
      </c>
      <c r="L1534" s="91">
        <v>0</v>
      </c>
      <c r="M1534" s="95">
        <v>4107462907.8099999</v>
      </c>
      <c r="N1534" s="95">
        <v>1730940946.0200002</v>
      </c>
      <c r="O1534" s="95">
        <v>5838403853.8299999</v>
      </c>
      <c r="P1534" s="95">
        <v>169527395.5</v>
      </c>
      <c r="Q1534" s="91">
        <v>0</v>
      </c>
      <c r="R1534" s="91">
        <v>0</v>
      </c>
      <c r="S1534" s="91">
        <v>0</v>
      </c>
      <c r="T1534" s="95">
        <v>6120530513.8699999</v>
      </c>
      <c r="U1534" s="95">
        <v>3331810.17</v>
      </c>
      <c r="V1534" s="95">
        <v>3477008.43</v>
      </c>
      <c r="W1534" s="95">
        <v>2385767.9</v>
      </c>
      <c r="X1534" s="95">
        <v>41385009.769999996</v>
      </c>
      <c r="Y1534" s="95">
        <v>2894146.03</v>
      </c>
      <c r="Z1534" s="95">
        <v>0</v>
      </c>
      <c r="AA1534" s="95">
        <v>458887417.27999997</v>
      </c>
      <c r="AB1534" s="95">
        <v>3137754.71</v>
      </c>
      <c r="AC1534" s="327">
        <v>325967345.95999998</v>
      </c>
      <c r="AD1534" s="95">
        <v>2430806.65</v>
      </c>
      <c r="AE1534" s="95">
        <v>6954760.6699999999</v>
      </c>
      <c r="AF1534" s="95">
        <v>0</v>
      </c>
      <c r="AG1534" s="95">
        <v>0</v>
      </c>
      <c r="AH1534" s="95">
        <v>62974876.399999999</v>
      </c>
      <c r="AI1534" s="95">
        <v>0</v>
      </c>
      <c r="AJ1534" s="95">
        <v>41477022.090000004</v>
      </c>
      <c r="AK1534" s="95">
        <v>33661473.780000001</v>
      </c>
      <c r="AL1534" s="95">
        <v>3260597.0999999996</v>
      </c>
      <c r="AM1534" s="91">
        <v>0</v>
      </c>
      <c r="AN1534" s="95">
        <v>22709407.23</v>
      </c>
      <c r="AO1534" s="95">
        <v>1494025.75</v>
      </c>
      <c r="AP1534" s="95">
        <v>4884237.47</v>
      </c>
      <c r="AQ1534" s="95">
        <v>0</v>
      </c>
      <c r="AR1534" s="95">
        <v>0</v>
      </c>
      <c r="AS1534" s="95">
        <v>955303726.05999994</v>
      </c>
      <c r="AT1534" s="95">
        <v>67712990.140000001</v>
      </c>
      <c r="AU1534" s="95">
        <v>1703248.81</v>
      </c>
      <c r="AV1534" s="92">
        <v>45565</v>
      </c>
      <c r="AW1534" t="s">
        <v>8</v>
      </c>
      <c r="AX1534">
        <v>2024</v>
      </c>
      <c r="AY1534" t="s">
        <v>148</v>
      </c>
    </row>
    <row r="1535" spans="1:51" x14ac:dyDescent="0.25">
      <c r="A1535" s="93">
        <v>71</v>
      </c>
      <c r="B1535" s="94" t="s">
        <v>83</v>
      </c>
      <c r="C1535" s="95">
        <v>610792161.8900001</v>
      </c>
      <c r="D1535" s="95">
        <v>0</v>
      </c>
      <c r="E1535" s="95">
        <v>0</v>
      </c>
      <c r="F1535" s="95">
        <v>0</v>
      </c>
      <c r="G1535" s="95">
        <v>739552.94</v>
      </c>
      <c r="H1535" s="91">
        <v>0</v>
      </c>
      <c r="I1535" s="91">
        <v>0</v>
      </c>
      <c r="J1535" s="95">
        <v>0</v>
      </c>
      <c r="K1535" s="95">
        <v>322943.93</v>
      </c>
      <c r="L1535" s="91">
        <v>0</v>
      </c>
      <c r="M1535" s="95">
        <v>6685039.5499999998</v>
      </c>
      <c r="N1535" s="95">
        <v>162594228.96000001</v>
      </c>
      <c r="O1535" s="95">
        <v>169279268.51000002</v>
      </c>
      <c r="P1535" s="95">
        <v>5119882.51</v>
      </c>
      <c r="Q1535" s="91">
        <v>0</v>
      </c>
      <c r="R1535" s="91">
        <v>0</v>
      </c>
      <c r="S1535" s="91">
        <v>0</v>
      </c>
      <c r="T1535" s="95">
        <v>175461647.89000002</v>
      </c>
      <c r="U1535" s="95">
        <v>311375.06</v>
      </c>
      <c r="V1535" s="95">
        <v>0</v>
      </c>
      <c r="W1535" s="95">
        <v>0</v>
      </c>
      <c r="X1535" s="95">
        <v>0</v>
      </c>
      <c r="Y1535" s="95">
        <v>95545380.709999993</v>
      </c>
      <c r="Z1535" s="95">
        <v>0</v>
      </c>
      <c r="AA1535" s="95">
        <v>119298179.3</v>
      </c>
      <c r="AB1535" s="95">
        <v>0</v>
      </c>
      <c r="AC1535" s="327">
        <v>27892641.52</v>
      </c>
      <c r="AD1535" s="95">
        <v>102083415.01000001</v>
      </c>
      <c r="AE1535" s="95">
        <v>40203.599999999999</v>
      </c>
      <c r="AF1535" s="95">
        <v>0</v>
      </c>
      <c r="AG1535" s="95">
        <v>0</v>
      </c>
      <c r="AH1535" s="95">
        <v>0</v>
      </c>
      <c r="AI1535" s="95">
        <v>0</v>
      </c>
      <c r="AJ1535" s="95">
        <v>32921284.989999998</v>
      </c>
      <c r="AK1535" s="95">
        <v>3187320.09</v>
      </c>
      <c r="AL1535" s="95">
        <v>2104693.4900000002</v>
      </c>
      <c r="AM1535" s="91">
        <v>0</v>
      </c>
      <c r="AN1535" s="95">
        <v>16196684.800000001</v>
      </c>
      <c r="AO1535" s="95">
        <v>0</v>
      </c>
      <c r="AP1535" s="95">
        <v>710893.3</v>
      </c>
      <c r="AQ1535" s="95">
        <v>0</v>
      </c>
      <c r="AR1535" s="95">
        <v>0</v>
      </c>
      <c r="AS1535" s="95">
        <v>378092480.19000006</v>
      </c>
      <c r="AT1535" s="95">
        <v>57238033.810000002</v>
      </c>
      <c r="AU1535" s="95">
        <v>35038442.130000003</v>
      </c>
      <c r="AV1535" s="92">
        <v>45565</v>
      </c>
      <c r="AW1535" t="s">
        <v>8</v>
      </c>
      <c r="AX1535">
        <v>2024</v>
      </c>
      <c r="AY1535" t="s">
        <v>161</v>
      </c>
    </row>
    <row r="1536" spans="1:51" x14ac:dyDescent="0.25">
      <c r="A1536" s="93">
        <v>91</v>
      </c>
      <c r="B1536" s="94" t="s">
        <v>106</v>
      </c>
      <c r="C1536" s="95">
        <v>847463.12</v>
      </c>
      <c r="D1536" s="95">
        <v>0</v>
      </c>
      <c r="E1536" s="95">
        <v>0</v>
      </c>
      <c r="F1536" s="95">
        <v>0</v>
      </c>
      <c r="G1536" s="95">
        <v>0</v>
      </c>
      <c r="H1536" s="91">
        <v>0</v>
      </c>
      <c r="I1536" s="91">
        <v>0</v>
      </c>
      <c r="J1536" s="95">
        <v>0</v>
      </c>
      <c r="K1536" s="95">
        <v>0</v>
      </c>
      <c r="L1536" s="91">
        <v>0</v>
      </c>
      <c r="M1536" s="95">
        <v>0</v>
      </c>
      <c r="N1536" s="95">
        <v>0</v>
      </c>
      <c r="O1536" s="95">
        <v>0</v>
      </c>
      <c r="P1536" s="95">
        <v>100259.04</v>
      </c>
      <c r="Q1536" s="91">
        <v>0</v>
      </c>
      <c r="R1536" s="91">
        <v>0</v>
      </c>
      <c r="S1536" s="91">
        <v>0</v>
      </c>
      <c r="T1536" s="95">
        <v>100259.04</v>
      </c>
      <c r="U1536" s="95">
        <v>0</v>
      </c>
      <c r="V1536" s="95">
        <v>0</v>
      </c>
      <c r="W1536" s="95">
        <v>0</v>
      </c>
      <c r="X1536" s="95">
        <v>0</v>
      </c>
      <c r="Y1536" s="95">
        <v>0</v>
      </c>
      <c r="Z1536" s="95">
        <v>0</v>
      </c>
      <c r="AA1536" s="95">
        <v>0</v>
      </c>
      <c r="AB1536" s="95">
        <v>0</v>
      </c>
      <c r="AC1536" s="327">
        <v>0</v>
      </c>
      <c r="AD1536" s="95">
        <v>668047.5</v>
      </c>
      <c r="AE1536" s="95">
        <v>2000</v>
      </c>
      <c r="AF1536" s="95">
        <v>0</v>
      </c>
      <c r="AG1536" s="95">
        <v>0</v>
      </c>
      <c r="AH1536" s="95">
        <v>0</v>
      </c>
      <c r="AI1536" s="95">
        <v>0</v>
      </c>
      <c r="AJ1536" s="95">
        <v>0</v>
      </c>
      <c r="AK1536" s="95">
        <v>18534.580000000002</v>
      </c>
      <c r="AL1536" s="95">
        <v>0</v>
      </c>
      <c r="AM1536" s="91">
        <v>0</v>
      </c>
      <c r="AN1536" s="95">
        <v>1000</v>
      </c>
      <c r="AO1536" s="95">
        <v>0</v>
      </c>
      <c r="AP1536" s="95">
        <v>0</v>
      </c>
      <c r="AQ1536" s="95">
        <v>0</v>
      </c>
      <c r="AR1536" s="95">
        <v>0</v>
      </c>
      <c r="AS1536" s="95">
        <v>670047.5</v>
      </c>
      <c r="AT1536" s="95">
        <v>77156.58</v>
      </c>
      <c r="AU1536" s="95">
        <v>57622</v>
      </c>
      <c r="AV1536" s="92">
        <v>45565</v>
      </c>
      <c r="AW1536" t="s">
        <v>8</v>
      </c>
      <c r="AX1536">
        <v>2024</v>
      </c>
      <c r="AY1536" t="s">
        <v>192</v>
      </c>
    </row>
    <row r="1537" spans="1:51" x14ac:dyDescent="0.25">
      <c r="A1537" s="93">
        <v>73</v>
      </c>
      <c r="B1537" s="94" t="s">
        <v>84</v>
      </c>
      <c r="C1537" s="95">
        <v>334483775.27000004</v>
      </c>
      <c r="D1537" s="95">
        <v>11746.37</v>
      </c>
      <c r="E1537" s="95">
        <v>0</v>
      </c>
      <c r="F1537" s="95">
        <v>0</v>
      </c>
      <c r="G1537" s="95">
        <v>0</v>
      </c>
      <c r="H1537" s="91">
        <v>0</v>
      </c>
      <c r="I1537" s="91">
        <v>0</v>
      </c>
      <c r="J1537" s="95">
        <v>203189.98</v>
      </c>
      <c r="K1537" s="95">
        <v>2522853.71</v>
      </c>
      <c r="L1537" s="91">
        <v>0</v>
      </c>
      <c r="M1537" s="95">
        <v>3207292.4</v>
      </c>
      <c r="N1537" s="95">
        <v>1729176.79</v>
      </c>
      <c r="O1537" s="95">
        <v>4936469.1899999995</v>
      </c>
      <c r="P1537" s="95">
        <v>157339.16</v>
      </c>
      <c r="Q1537" s="91">
        <v>0</v>
      </c>
      <c r="R1537" s="91">
        <v>0</v>
      </c>
      <c r="S1537" s="91">
        <v>0</v>
      </c>
      <c r="T1537" s="95">
        <v>7831598.4100000001</v>
      </c>
      <c r="U1537" s="95">
        <v>531305.09</v>
      </c>
      <c r="V1537" s="95">
        <v>0</v>
      </c>
      <c r="W1537" s="95">
        <v>0</v>
      </c>
      <c r="X1537" s="95">
        <v>1371729.74</v>
      </c>
      <c r="Y1537" s="95">
        <v>52138451.850000001</v>
      </c>
      <c r="Z1537" s="95">
        <v>0</v>
      </c>
      <c r="AA1537" s="95">
        <v>870857.07</v>
      </c>
      <c r="AB1537" s="95">
        <v>0</v>
      </c>
      <c r="AC1537" s="327">
        <v>2458559.17</v>
      </c>
      <c r="AD1537" s="95">
        <v>3443814.74</v>
      </c>
      <c r="AE1537" s="95">
        <v>340339.68</v>
      </c>
      <c r="AF1537" s="95">
        <v>0</v>
      </c>
      <c r="AG1537" s="95">
        <v>0</v>
      </c>
      <c r="AH1537" s="95">
        <v>74137021.530000001</v>
      </c>
      <c r="AI1537" s="95">
        <v>0</v>
      </c>
      <c r="AJ1537" s="95">
        <v>92355991.319999993</v>
      </c>
      <c r="AK1537" s="95">
        <v>1632568.74</v>
      </c>
      <c r="AL1537" s="95">
        <v>1094420.43</v>
      </c>
      <c r="AM1537" s="91">
        <v>0</v>
      </c>
      <c r="AN1537" s="95">
        <v>7358476.7999999998</v>
      </c>
      <c r="AO1537" s="95">
        <v>949185.71</v>
      </c>
      <c r="AP1537" s="95">
        <v>19515.59</v>
      </c>
      <c r="AQ1537" s="95">
        <v>0</v>
      </c>
      <c r="AR1537" s="95">
        <v>1329627.74</v>
      </c>
      <c r="AS1537" s="95">
        <v>227648070.19</v>
      </c>
      <c r="AT1537" s="95">
        <v>99004106.670000002</v>
      </c>
      <c r="AU1537" s="95">
        <v>86620311.659999996</v>
      </c>
      <c r="AV1537" s="92">
        <v>45565</v>
      </c>
      <c r="AW1537" t="s">
        <v>8</v>
      </c>
      <c r="AX1537">
        <v>2024</v>
      </c>
      <c r="AY1537" t="s">
        <v>190</v>
      </c>
    </row>
    <row r="1538" spans="1:51" x14ac:dyDescent="0.25">
      <c r="A1538" s="93">
        <v>46</v>
      </c>
      <c r="B1538" s="94" t="s">
        <v>85</v>
      </c>
      <c r="C1538" s="95">
        <v>31178340.439999998</v>
      </c>
      <c r="D1538" s="95">
        <v>70103.62999999999</v>
      </c>
      <c r="E1538" s="95">
        <v>0</v>
      </c>
      <c r="F1538" s="95">
        <v>0</v>
      </c>
      <c r="G1538" s="95">
        <v>0</v>
      </c>
      <c r="H1538" s="91">
        <v>0</v>
      </c>
      <c r="I1538" s="91">
        <v>0</v>
      </c>
      <c r="J1538" s="95">
        <v>1091789.26</v>
      </c>
      <c r="K1538" s="95">
        <v>467156.77</v>
      </c>
      <c r="L1538" s="91">
        <v>0</v>
      </c>
      <c r="M1538" s="95">
        <v>10668185.359999999</v>
      </c>
      <c r="N1538" s="95">
        <v>0</v>
      </c>
      <c r="O1538" s="95">
        <v>10668185.359999999</v>
      </c>
      <c r="P1538" s="95">
        <v>1117119.46</v>
      </c>
      <c r="Q1538" s="91">
        <v>0</v>
      </c>
      <c r="R1538" s="91">
        <v>0</v>
      </c>
      <c r="S1538" s="91">
        <v>0</v>
      </c>
      <c r="T1538" s="95">
        <v>13414354.48</v>
      </c>
      <c r="U1538" s="95">
        <v>1228699.33</v>
      </c>
      <c r="V1538" s="95">
        <v>501434.33</v>
      </c>
      <c r="W1538" s="95">
        <v>825795.44</v>
      </c>
      <c r="X1538" s="95">
        <v>0</v>
      </c>
      <c r="Y1538" s="95">
        <v>1023430.6</v>
      </c>
      <c r="Z1538" s="95">
        <v>0</v>
      </c>
      <c r="AA1538" s="95">
        <v>0</v>
      </c>
      <c r="AB1538" s="95">
        <v>0</v>
      </c>
      <c r="AC1538" s="327">
        <v>9141253.5199999996</v>
      </c>
      <c r="AD1538" s="95">
        <v>0</v>
      </c>
      <c r="AE1538" s="95">
        <v>38720.199999999997</v>
      </c>
      <c r="AF1538" s="95">
        <v>0</v>
      </c>
      <c r="AG1538" s="95">
        <v>0</v>
      </c>
      <c r="AH1538" s="95">
        <v>0</v>
      </c>
      <c r="AI1538" s="95">
        <v>0</v>
      </c>
      <c r="AJ1538" s="95">
        <v>141384.49</v>
      </c>
      <c r="AK1538" s="95">
        <v>3933193.41</v>
      </c>
      <c r="AL1538" s="95">
        <v>113578.68</v>
      </c>
      <c r="AM1538" s="91">
        <v>0</v>
      </c>
      <c r="AN1538" s="95">
        <v>584384.87</v>
      </c>
      <c r="AO1538" s="95">
        <v>0</v>
      </c>
      <c r="AP1538" s="95">
        <v>62172.09</v>
      </c>
      <c r="AQ1538" s="95">
        <v>0</v>
      </c>
      <c r="AR1538" s="95">
        <v>0</v>
      </c>
      <c r="AS1538" s="95">
        <v>12900717.909999998</v>
      </c>
      <c r="AT1538" s="95">
        <v>4863268.05</v>
      </c>
      <c r="AU1538" s="95">
        <v>169939</v>
      </c>
      <c r="AV1538" s="92">
        <v>45565</v>
      </c>
      <c r="AW1538" t="s">
        <v>8</v>
      </c>
      <c r="AX1538">
        <v>2024</v>
      </c>
      <c r="AY1538" t="s">
        <v>176</v>
      </c>
    </row>
    <row r="1539" spans="1:51" x14ac:dyDescent="0.25">
      <c r="A1539" s="93">
        <v>51</v>
      </c>
      <c r="B1539" s="94" t="s">
        <v>86</v>
      </c>
      <c r="C1539" s="95">
        <v>19750386.41</v>
      </c>
      <c r="D1539" s="95">
        <v>39405.64</v>
      </c>
      <c r="E1539" s="95">
        <v>0</v>
      </c>
      <c r="F1539" s="95">
        <v>0</v>
      </c>
      <c r="G1539" s="95">
        <v>0</v>
      </c>
      <c r="H1539" s="91">
        <v>0</v>
      </c>
      <c r="I1539" s="91">
        <v>0</v>
      </c>
      <c r="J1539" s="95">
        <v>108419.36</v>
      </c>
      <c r="K1539" s="95">
        <v>773096.67</v>
      </c>
      <c r="L1539" s="91">
        <v>0</v>
      </c>
      <c r="M1539" s="95">
        <v>2716927.36</v>
      </c>
      <c r="N1539" s="95">
        <v>522055.92999999993</v>
      </c>
      <c r="O1539" s="95">
        <v>3238983.29</v>
      </c>
      <c r="P1539" s="95">
        <v>259220.73</v>
      </c>
      <c r="Q1539" s="91">
        <v>0</v>
      </c>
      <c r="R1539" s="91">
        <v>0</v>
      </c>
      <c r="S1539" s="91">
        <v>0</v>
      </c>
      <c r="T1539" s="95">
        <v>4419125.6900000004</v>
      </c>
      <c r="U1539" s="95">
        <v>537843.63</v>
      </c>
      <c r="V1539" s="95">
        <v>68501.52</v>
      </c>
      <c r="W1539" s="95">
        <v>30855.759999999998</v>
      </c>
      <c r="X1539" s="95">
        <v>41942.449999999997</v>
      </c>
      <c r="Y1539" s="95">
        <v>9438.06</v>
      </c>
      <c r="Z1539" s="95">
        <v>0</v>
      </c>
      <c r="AA1539" s="95">
        <v>0</v>
      </c>
      <c r="AB1539" s="95">
        <v>0</v>
      </c>
      <c r="AC1539" s="327">
        <v>788192.62</v>
      </c>
      <c r="AD1539" s="95">
        <v>0</v>
      </c>
      <c r="AE1539" s="95">
        <v>153584.84</v>
      </c>
      <c r="AF1539" s="95">
        <v>0</v>
      </c>
      <c r="AG1539" s="95">
        <v>0</v>
      </c>
      <c r="AH1539" s="95">
        <v>1586.46</v>
      </c>
      <c r="AI1539" s="95">
        <v>0</v>
      </c>
      <c r="AJ1539" s="95">
        <v>25871.33</v>
      </c>
      <c r="AK1539" s="95">
        <v>2790679.61</v>
      </c>
      <c r="AL1539" s="95">
        <v>232550.88</v>
      </c>
      <c r="AM1539" s="91">
        <v>0</v>
      </c>
      <c r="AN1539" s="95">
        <v>1393212.8900000001</v>
      </c>
      <c r="AO1539" s="95">
        <v>0</v>
      </c>
      <c r="AP1539" s="95">
        <v>62330</v>
      </c>
      <c r="AQ1539" s="95">
        <v>0</v>
      </c>
      <c r="AR1539" s="95">
        <v>0</v>
      </c>
      <c r="AS1539" s="95">
        <v>1657816.6700000002</v>
      </c>
      <c r="AT1539" s="95">
        <v>13673444.050000001</v>
      </c>
      <c r="AU1539" s="95">
        <v>9194670.6699999999</v>
      </c>
      <c r="AV1539" s="92">
        <v>45565</v>
      </c>
      <c r="AW1539" t="s">
        <v>8</v>
      </c>
      <c r="AX1539">
        <v>2024</v>
      </c>
      <c r="AY1539" t="s">
        <v>179</v>
      </c>
    </row>
    <row r="1540" spans="1:51" x14ac:dyDescent="0.25">
      <c r="A1540" s="93">
        <v>117</v>
      </c>
      <c r="B1540" s="94" t="s">
        <v>87</v>
      </c>
      <c r="C1540" s="95">
        <v>949221240.1400001</v>
      </c>
      <c r="D1540" s="95">
        <v>1669748.01</v>
      </c>
      <c r="E1540" s="95">
        <v>0</v>
      </c>
      <c r="F1540" s="95">
        <v>0</v>
      </c>
      <c r="G1540" s="95">
        <v>948813.1100000001</v>
      </c>
      <c r="H1540" s="91">
        <v>0</v>
      </c>
      <c r="I1540" s="91">
        <v>0</v>
      </c>
      <c r="J1540" s="95">
        <v>2044021.4100000001</v>
      </c>
      <c r="K1540" s="95">
        <v>11500291.92</v>
      </c>
      <c r="L1540" s="91">
        <v>0</v>
      </c>
      <c r="M1540" s="95">
        <v>297252218.62</v>
      </c>
      <c r="N1540" s="95">
        <v>384822814.34000003</v>
      </c>
      <c r="O1540" s="95">
        <v>682075032.96000004</v>
      </c>
      <c r="P1540" s="95">
        <v>7677982.46</v>
      </c>
      <c r="Q1540" s="91">
        <v>0</v>
      </c>
      <c r="R1540" s="91">
        <v>0</v>
      </c>
      <c r="S1540" s="91">
        <v>0</v>
      </c>
      <c r="T1540" s="95">
        <v>705915889.87000012</v>
      </c>
      <c r="U1540" s="95">
        <v>12424371.700000001</v>
      </c>
      <c r="V1540" s="95">
        <v>2101818.79</v>
      </c>
      <c r="W1540" s="95">
        <v>2172033.66</v>
      </c>
      <c r="X1540" s="95">
        <v>3188316.07</v>
      </c>
      <c r="Y1540" s="95">
        <v>7360902.3200000003</v>
      </c>
      <c r="Z1540" s="95">
        <v>0</v>
      </c>
      <c r="AA1540" s="95">
        <v>0</v>
      </c>
      <c r="AB1540" s="95">
        <v>0</v>
      </c>
      <c r="AC1540" s="327">
        <v>99583005.75</v>
      </c>
      <c r="AD1540" s="95">
        <v>16048871.34</v>
      </c>
      <c r="AE1540" s="95">
        <v>8262473.25</v>
      </c>
      <c r="AF1540" s="95">
        <v>0</v>
      </c>
      <c r="AG1540" s="95">
        <v>0</v>
      </c>
      <c r="AH1540" s="95">
        <v>0</v>
      </c>
      <c r="AI1540" s="95">
        <v>0</v>
      </c>
      <c r="AJ1540" s="95">
        <v>3578393.93</v>
      </c>
      <c r="AK1540" s="95">
        <v>10989436.75</v>
      </c>
      <c r="AL1540" s="95">
        <v>6704986.1799999997</v>
      </c>
      <c r="AM1540" s="91">
        <v>0</v>
      </c>
      <c r="AN1540" s="95">
        <v>17487335.52</v>
      </c>
      <c r="AO1540" s="95">
        <v>0</v>
      </c>
      <c r="AP1540" s="95">
        <v>623249.01</v>
      </c>
      <c r="AQ1540" s="95">
        <v>0</v>
      </c>
      <c r="AR1540" s="95">
        <v>0</v>
      </c>
      <c r="AS1540" s="95">
        <v>154720186.81</v>
      </c>
      <c r="AT1540" s="95">
        <v>88585163.460000008</v>
      </c>
      <c r="AU1540" s="95">
        <v>52780156</v>
      </c>
      <c r="AV1540" s="92">
        <v>45565</v>
      </c>
      <c r="AW1540" t="s">
        <v>8</v>
      </c>
      <c r="AX1540">
        <v>2024</v>
      </c>
      <c r="AY1540" t="s">
        <v>155</v>
      </c>
    </row>
    <row r="1541" spans="1:51" x14ac:dyDescent="0.25">
      <c r="A1541" s="93">
        <v>78</v>
      </c>
      <c r="B1541" s="94" t="s">
        <v>88</v>
      </c>
      <c r="C1541" s="95">
        <v>3179488.52</v>
      </c>
      <c r="D1541" s="95">
        <v>285.5</v>
      </c>
      <c r="E1541" s="95">
        <v>0</v>
      </c>
      <c r="F1541" s="95">
        <v>0</v>
      </c>
      <c r="G1541" s="95">
        <v>0</v>
      </c>
      <c r="H1541" s="91">
        <v>0</v>
      </c>
      <c r="I1541" s="91">
        <v>0</v>
      </c>
      <c r="J1541" s="95">
        <v>13170.4</v>
      </c>
      <c r="K1541" s="95">
        <v>66280.97</v>
      </c>
      <c r="L1541" s="91">
        <v>0</v>
      </c>
      <c r="M1541" s="95">
        <v>0</v>
      </c>
      <c r="N1541" s="95">
        <v>0</v>
      </c>
      <c r="O1541" s="95">
        <v>0</v>
      </c>
      <c r="P1541" s="95">
        <v>23192.63</v>
      </c>
      <c r="Q1541" s="91">
        <v>0</v>
      </c>
      <c r="R1541" s="91">
        <v>0</v>
      </c>
      <c r="S1541" s="91">
        <v>0</v>
      </c>
      <c r="T1541" s="95">
        <v>102929.5</v>
      </c>
      <c r="U1541" s="95">
        <v>21907.56</v>
      </c>
      <c r="V1541" s="95">
        <v>15606.99</v>
      </c>
      <c r="W1541" s="95">
        <v>0</v>
      </c>
      <c r="X1541" s="95">
        <v>0</v>
      </c>
      <c r="Y1541" s="95">
        <v>0</v>
      </c>
      <c r="Z1541" s="95">
        <v>0</v>
      </c>
      <c r="AA1541" s="95">
        <v>1386398.4</v>
      </c>
      <c r="AB1541" s="95">
        <v>0</v>
      </c>
      <c r="AC1541" s="327">
        <v>321515.90000000002</v>
      </c>
      <c r="AD1541" s="95">
        <v>0</v>
      </c>
      <c r="AE1541" s="95">
        <v>7555</v>
      </c>
      <c r="AF1541" s="95">
        <v>0</v>
      </c>
      <c r="AG1541" s="95">
        <v>0</v>
      </c>
      <c r="AH1541" s="95">
        <v>0</v>
      </c>
      <c r="AI1541" s="95">
        <v>0</v>
      </c>
      <c r="AJ1541" s="95">
        <v>0</v>
      </c>
      <c r="AK1541" s="95">
        <v>881579.49</v>
      </c>
      <c r="AL1541" s="95">
        <v>9447.2999999999993</v>
      </c>
      <c r="AM1541" s="91">
        <v>0</v>
      </c>
      <c r="AN1541" s="95">
        <v>95415</v>
      </c>
      <c r="AO1541" s="95">
        <v>0</v>
      </c>
      <c r="AP1541" s="95">
        <v>0</v>
      </c>
      <c r="AQ1541" s="95">
        <v>0</v>
      </c>
      <c r="AR1541" s="95">
        <v>0</v>
      </c>
      <c r="AS1541" s="95">
        <v>1752983.85</v>
      </c>
      <c r="AT1541" s="95">
        <v>1323575.17</v>
      </c>
      <c r="AU1541" s="95">
        <v>337133.38</v>
      </c>
      <c r="AV1541" s="92">
        <v>45565</v>
      </c>
      <c r="AW1541" t="s">
        <v>8</v>
      </c>
      <c r="AX1541">
        <v>2024</v>
      </c>
      <c r="AY1541" t="s">
        <v>185</v>
      </c>
    </row>
    <row r="1542" spans="1:51" x14ac:dyDescent="0.25">
      <c r="A1542" s="93">
        <v>80</v>
      </c>
      <c r="B1542" s="94" t="s">
        <v>89</v>
      </c>
      <c r="C1542" s="95">
        <v>1202424706.9299998</v>
      </c>
      <c r="D1542" s="95">
        <v>1818224.6</v>
      </c>
      <c r="E1542" s="95">
        <v>0</v>
      </c>
      <c r="F1542" s="95">
        <v>0</v>
      </c>
      <c r="G1542" s="95">
        <v>1761500.59</v>
      </c>
      <c r="H1542" s="91">
        <v>0</v>
      </c>
      <c r="I1542" s="91">
        <v>0</v>
      </c>
      <c r="J1542" s="95">
        <v>2201995.4500000002</v>
      </c>
      <c r="K1542" s="95">
        <v>10169442.699999999</v>
      </c>
      <c r="L1542" s="91">
        <v>0</v>
      </c>
      <c r="M1542" s="95">
        <v>305990373.90000004</v>
      </c>
      <c r="N1542" s="95">
        <v>463915795.27999997</v>
      </c>
      <c r="O1542" s="95">
        <v>769906169.18000007</v>
      </c>
      <c r="P1542" s="95">
        <v>13021875.300000001</v>
      </c>
      <c r="Q1542" s="91">
        <v>0</v>
      </c>
      <c r="R1542" s="91">
        <v>0</v>
      </c>
      <c r="S1542" s="91">
        <v>0</v>
      </c>
      <c r="T1542" s="95">
        <v>798879207.81999993</v>
      </c>
      <c r="U1542" s="95">
        <v>12579254.449999999</v>
      </c>
      <c r="V1542" s="95">
        <v>3101012.57</v>
      </c>
      <c r="W1542" s="95">
        <v>2066476.86</v>
      </c>
      <c r="X1542" s="95">
        <v>11244677.15</v>
      </c>
      <c r="Y1542" s="95">
        <v>9841967.4299999997</v>
      </c>
      <c r="Z1542" s="95">
        <v>0</v>
      </c>
      <c r="AA1542" s="95">
        <v>0</v>
      </c>
      <c r="AB1542" s="95">
        <v>0</v>
      </c>
      <c r="AC1542" s="327">
        <v>148263935.84</v>
      </c>
      <c r="AD1542" s="95">
        <v>36232676.93</v>
      </c>
      <c r="AE1542" s="95">
        <v>3519486.25</v>
      </c>
      <c r="AF1542" s="95">
        <v>0</v>
      </c>
      <c r="AG1542" s="95">
        <v>0</v>
      </c>
      <c r="AH1542" s="95">
        <v>0</v>
      </c>
      <c r="AI1542" s="95">
        <v>0</v>
      </c>
      <c r="AJ1542" s="95">
        <v>30251727.770000003</v>
      </c>
      <c r="AK1542" s="95">
        <v>18055228.43</v>
      </c>
      <c r="AL1542" s="95">
        <v>11893159.639999999</v>
      </c>
      <c r="AM1542" s="91">
        <v>0</v>
      </c>
      <c r="AN1542" s="95">
        <v>31221551.359999999</v>
      </c>
      <c r="AO1542" s="95">
        <v>0</v>
      </c>
      <c r="AP1542" s="95">
        <v>2726970.12</v>
      </c>
      <c r="AQ1542" s="95">
        <v>0</v>
      </c>
      <c r="AR1542" s="95">
        <v>0</v>
      </c>
      <c r="AS1542" s="95">
        <v>257101215.25000003</v>
      </c>
      <c r="AT1542" s="95">
        <v>146444283.85999998</v>
      </c>
      <c r="AU1542" s="95">
        <v>82547374.309999987</v>
      </c>
      <c r="AV1542" s="92">
        <v>45565</v>
      </c>
      <c r="AW1542" t="s">
        <v>8</v>
      </c>
      <c r="AX1542">
        <v>2024</v>
      </c>
      <c r="AY1542" t="s">
        <v>288</v>
      </c>
    </row>
    <row r="1543" spans="1:51" x14ac:dyDescent="0.25">
      <c r="A1543" s="93">
        <v>2</v>
      </c>
      <c r="B1543" s="94" t="s">
        <v>90</v>
      </c>
      <c r="C1543" s="95">
        <v>145267829.97999999</v>
      </c>
      <c r="D1543" s="95">
        <v>20490.12</v>
      </c>
      <c r="E1543" s="95">
        <v>0</v>
      </c>
      <c r="F1543" s="95">
        <v>0</v>
      </c>
      <c r="G1543" s="95">
        <v>362928.86</v>
      </c>
      <c r="H1543" s="91">
        <v>0</v>
      </c>
      <c r="I1543" s="91">
        <v>0</v>
      </c>
      <c r="J1543" s="95">
        <v>17486.93</v>
      </c>
      <c r="K1543" s="95">
        <v>940582.5</v>
      </c>
      <c r="L1543" s="91">
        <v>0</v>
      </c>
      <c r="M1543" s="95">
        <v>677856.63</v>
      </c>
      <c r="N1543" s="95">
        <v>20321399.48</v>
      </c>
      <c r="O1543" s="95">
        <v>20999256.109999999</v>
      </c>
      <c r="P1543" s="95">
        <v>13347821.4</v>
      </c>
      <c r="Q1543" s="91">
        <v>0</v>
      </c>
      <c r="R1543" s="91">
        <v>0</v>
      </c>
      <c r="S1543" s="91">
        <v>0</v>
      </c>
      <c r="T1543" s="95">
        <v>35688565.920000002</v>
      </c>
      <c r="U1543" s="95">
        <v>10528.68</v>
      </c>
      <c r="V1543" s="95">
        <v>1102.2</v>
      </c>
      <c r="W1543" s="95">
        <v>0</v>
      </c>
      <c r="X1543" s="95">
        <v>0</v>
      </c>
      <c r="Y1543" s="95">
        <v>1771272.29</v>
      </c>
      <c r="Z1543" s="95">
        <v>0</v>
      </c>
      <c r="AA1543" s="95">
        <v>20173358.059999999</v>
      </c>
      <c r="AB1543" s="95">
        <v>0</v>
      </c>
      <c r="AC1543" s="327">
        <v>16902149.199999999</v>
      </c>
      <c r="AD1543" s="95">
        <v>3034001.37</v>
      </c>
      <c r="AE1543" s="95">
        <v>0</v>
      </c>
      <c r="AF1543" s="95">
        <v>0</v>
      </c>
      <c r="AG1543" s="95">
        <v>0</v>
      </c>
      <c r="AH1543" s="95">
        <v>0</v>
      </c>
      <c r="AI1543" s="95">
        <v>0</v>
      </c>
      <c r="AJ1543" s="95">
        <v>44099493.149999999</v>
      </c>
      <c r="AK1543" s="95">
        <v>4159756.22</v>
      </c>
      <c r="AL1543" s="95">
        <v>761917.43</v>
      </c>
      <c r="AM1543" s="91">
        <v>0</v>
      </c>
      <c r="AN1543" s="95">
        <v>728881.79</v>
      </c>
      <c r="AO1543" s="95">
        <v>0</v>
      </c>
      <c r="AP1543" s="95">
        <v>3041492.16</v>
      </c>
      <c r="AQ1543" s="95">
        <v>0</v>
      </c>
      <c r="AR1543" s="95">
        <v>0</v>
      </c>
      <c r="AS1543" s="95">
        <v>85991904.949999988</v>
      </c>
      <c r="AT1543" s="95">
        <v>23587359.109999999</v>
      </c>
      <c r="AU1543" s="95">
        <v>14895311.51</v>
      </c>
      <c r="AV1543" s="92">
        <v>45565</v>
      </c>
      <c r="AW1543" t="s">
        <v>8</v>
      </c>
      <c r="AX1543">
        <v>2024</v>
      </c>
      <c r="AY1543" t="s">
        <v>168</v>
      </c>
    </row>
    <row r="1544" spans="1:51" x14ac:dyDescent="0.25">
      <c r="A1544" s="93">
        <v>115</v>
      </c>
      <c r="B1544" s="90" t="s">
        <v>290</v>
      </c>
      <c r="C1544" s="95">
        <v>782311.91</v>
      </c>
      <c r="D1544" s="95">
        <v>29977.86</v>
      </c>
      <c r="E1544" s="95">
        <v>0</v>
      </c>
      <c r="F1544" s="95">
        <v>0</v>
      </c>
      <c r="G1544" s="95">
        <v>0</v>
      </c>
      <c r="H1544" s="91">
        <v>0</v>
      </c>
      <c r="I1544" s="91">
        <v>0</v>
      </c>
      <c r="J1544" s="95">
        <v>0</v>
      </c>
      <c r="K1544" s="95">
        <v>0</v>
      </c>
      <c r="L1544" s="91">
        <v>0</v>
      </c>
      <c r="M1544" s="95">
        <v>0</v>
      </c>
      <c r="N1544" s="95">
        <v>0</v>
      </c>
      <c r="O1544" s="95">
        <v>0</v>
      </c>
      <c r="P1544" s="95">
        <v>0</v>
      </c>
      <c r="Q1544" s="91">
        <v>0</v>
      </c>
      <c r="R1544" s="91">
        <v>0</v>
      </c>
      <c r="S1544" s="91">
        <v>0</v>
      </c>
      <c r="T1544" s="95">
        <v>29977.86</v>
      </c>
      <c r="U1544" s="95">
        <v>503917.36</v>
      </c>
      <c r="V1544" s="95">
        <v>248416.69</v>
      </c>
      <c r="W1544" s="95">
        <v>0</v>
      </c>
      <c r="X1544" s="95">
        <v>0</v>
      </c>
      <c r="Y1544" s="95">
        <v>0</v>
      </c>
      <c r="Z1544" s="95">
        <v>0</v>
      </c>
      <c r="AA1544" s="95">
        <v>0</v>
      </c>
      <c r="AB1544" s="95">
        <v>0</v>
      </c>
      <c r="AC1544" s="327">
        <v>0</v>
      </c>
      <c r="AD1544" s="95">
        <v>0</v>
      </c>
      <c r="AE1544" s="95">
        <v>0</v>
      </c>
      <c r="AF1544" s="95">
        <v>0</v>
      </c>
      <c r="AG1544" s="95">
        <v>0</v>
      </c>
      <c r="AH1544" s="95">
        <v>0</v>
      </c>
      <c r="AI1544" s="95">
        <v>0</v>
      </c>
      <c r="AJ1544" s="95">
        <v>0</v>
      </c>
      <c r="AK1544" s="95">
        <v>0</v>
      </c>
      <c r="AL1544" s="95">
        <v>0</v>
      </c>
      <c r="AM1544" s="91">
        <v>0</v>
      </c>
      <c r="AN1544" s="95">
        <v>0</v>
      </c>
      <c r="AO1544" s="95">
        <v>0</v>
      </c>
      <c r="AP1544" s="95">
        <v>0</v>
      </c>
      <c r="AQ1544" s="95">
        <v>0</v>
      </c>
      <c r="AR1544" s="95">
        <v>0</v>
      </c>
      <c r="AS1544" s="95">
        <v>752334.05</v>
      </c>
      <c r="AT1544" s="95">
        <v>0</v>
      </c>
      <c r="AU1544" s="95">
        <v>0</v>
      </c>
      <c r="AV1544" s="92">
        <v>45565</v>
      </c>
      <c r="AW1544" t="s">
        <v>8</v>
      </c>
      <c r="AX1544">
        <v>2024</v>
      </c>
      <c r="AY1544" t="s">
        <v>291</v>
      </c>
    </row>
    <row r="1545" spans="1:51" x14ac:dyDescent="0.25">
      <c r="A1545" s="93">
        <v>106</v>
      </c>
      <c r="B1545" s="94" t="s">
        <v>92</v>
      </c>
      <c r="C1545" s="95">
        <v>57827640.729999997</v>
      </c>
      <c r="D1545" s="95">
        <v>0</v>
      </c>
      <c r="E1545" s="95">
        <v>0</v>
      </c>
      <c r="F1545" s="95">
        <v>0</v>
      </c>
      <c r="G1545" s="95">
        <v>51965.1</v>
      </c>
      <c r="H1545" s="91">
        <v>0</v>
      </c>
      <c r="I1545" s="91">
        <v>0</v>
      </c>
      <c r="J1545" s="95">
        <v>500020.89</v>
      </c>
      <c r="K1545" s="95">
        <v>-10135.780000000001</v>
      </c>
      <c r="L1545" s="91">
        <v>0</v>
      </c>
      <c r="M1545" s="95">
        <v>0</v>
      </c>
      <c r="N1545" s="95">
        <v>0</v>
      </c>
      <c r="O1545" s="95">
        <v>0</v>
      </c>
      <c r="P1545" s="95">
        <v>507757.12</v>
      </c>
      <c r="Q1545" s="91">
        <v>0</v>
      </c>
      <c r="R1545" s="91">
        <v>0</v>
      </c>
      <c r="S1545" s="91">
        <v>0</v>
      </c>
      <c r="T1545" s="95">
        <v>1049607.33</v>
      </c>
      <c r="U1545" s="95">
        <v>308654.74</v>
      </c>
      <c r="V1545" s="95">
        <v>57175.88</v>
      </c>
      <c r="W1545" s="95">
        <v>24627.119999999999</v>
      </c>
      <c r="X1545" s="95">
        <v>718920.68</v>
      </c>
      <c r="Y1545" s="95">
        <v>391686.21</v>
      </c>
      <c r="Z1545" s="95">
        <v>0</v>
      </c>
      <c r="AA1545" s="95">
        <v>7655102.8899999997</v>
      </c>
      <c r="AB1545" s="95">
        <v>0</v>
      </c>
      <c r="AC1545" s="327">
        <v>7208685.8099999996</v>
      </c>
      <c r="AD1545" s="95">
        <v>285848.49</v>
      </c>
      <c r="AE1545" s="95">
        <v>25090.3</v>
      </c>
      <c r="AF1545" s="95">
        <v>0</v>
      </c>
      <c r="AG1545" s="95">
        <v>0</v>
      </c>
      <c r="AH1545" s="95">
        <v>0</v>
      </c>
      <c r="AI1545" s="95">
        <v>0</v>
      </c>
      <c r="AJ1545" s="95">
        <v>251816.42</v>
      </c>
      <c r="AK1545" s="95">
        <v>8530256.0700000003</v>
      </c>
      <c r="AL1545" s="95">
        <v>1544869.69</v>
      </c>
      <c r="AM1545" s="91">
        <v>0</v>
      </c>
      <c r="AN1545" s="95">
        <v>3085820.01</v>
      </c>
      <c r="AO1545" s="95">
        <v>0</v>
      </c>
      <c r="AP1545" s="95">
        <v>79127.16</v>
      </c>
      <c r="AQ1545" s="95">
        <v>0</v>
      </c>
      <c r="AR1545" s="95">
        <v>0</v>
      </c>
      <c r="AS1545" s="95">
        <v>16927608.539999999</v>
      </c>
      <c r="AT1545" s="95">
        <v>39850424.859999999</v>
      </c>
      <c r="AU1545" s="95">
        <v>26610351.93</v>
      </c>
      <c r="AV1545" s="92">
        <v>45565</v>
      </c>
      <c r="AW1545" t="s">
        <v>8</v>
      </c>
      <c r="AX1545">
        <v>2024</v>
      </c>
      <c r="AY1545" t="s">
        <v>172</v>
      </c>
    </row>
    <row r="1546" spans="1:51" x14ac:dyDescent="0.25">
      <c r="A1546" s="93">
        <v>118</v>
      </c>
      <c r="B1546" s="94" t="s">
        <v>93</v>
      </c>
      <c r="C1546" s="95">
        <v>229685237.15000004</v>
      </c>
      <c r="D1546" s="95">
        <v>37476.81</v>
      </c>
      <c r="E1546" s="95">
        <v>0</v>
      </c>
      <c r="F1546" s="95">
        <v>0</v>
      </c>
      <c r="G1546" s="95">
        <v>638645.25</v>
      </c>
      <c r="H1546" s="91">
        <v>0</v>
      </c>
      <c r="I1546" s="91">
        <v>0</v>
      </c>
      <c r="J1546" s="95">
        <v>1047090.0099999999</v>
      </c>
      <c r="K1546" s="95">
        <v>7847912.46</v>
      </c>
      <c r="L1546" s="91">
        <v>0</v>
      </c>
      <c r="M1546" s="95">
        <v>89062333.860000014</v>
      </c>
      <c r="N1546" s="95">
        <v>78156714.079999998</v>
      </c>
      <c r="O1546" s="95">
        <v>167219047.94</v>
      </c>
      <c r="P1546" s="95">
        <v>2083960.8000000003</v>
      </c>
      <c r="Q1546" s="91">
        <v>0</v>
      </c>
      <c r="R1546" s="91">
        <v>0</v>
      </c>
      <c r="S1546" s="91">
        <v>0</v>
      </c>
      <c r="T1546" s="95">
        <v>178874133.27000004</v>
      </c>
      <c r="U1546" s="95">
        <v>442401.14</v>
      </c>
      <c r="V1546" s="95">
        <v>239595.14</v>
      </c>
      <c r="W1546" s="95">
        <v>0</v>
      </c>
      <c r="X1546" s="95">
        <v>0</v>
      </c>
      <c r="Y1546" s="95">
        <v>189900.37</v>
      </c>
      <c r="Z1546" s="95">
        <v>0</v>
      </c>
      <c r="AA1546" s="95">
        <v>0</v>
      </c>
      <c r="AB1546" s="95">
        <v>0</v>
      </c>
      <c r="AC1546" s="327">
        <v>0</v>
      </c>
      <c r="AD1546" s="95">
        <v>0</v>
      </c>
      <c r="AE1546" s="95">
        <v>0</v>
      </c>
      <c r="AF1546" s="95">
        <v>0</v>
      </c>
      <c r="AG1546" s="95">
        <v>0</v>
      </c>
      <c r="AH1546" s="95">
        <v>0</v>
      </c>
      <c r="AI1546" s="95">
        <v>0</v>
      </c>
      <c r="AJ1546" s="95">
        <v>210535.14</v>
      </c>
      <c r="AK1546" s="95">
        <v>19775.599999999999</v>
      </c>
      <c r="AL1546" s="95">
        <v>682857.28</v>
      </c>
      <c r="AM1546" s="91">
        <v>0</v>
      </c>
      <c r="AN1546" s="95">
        <v>9197990.9600000009</v>
      </c>
      <c r="AO1546" s="95">
        <v>0</v>
      </c>
      <c r="AP1546" s="95">
        <v>56408.67</v>
      </c>
      <c r="AQ1546" s="95">
        <v>0</v>
      </c>
      <c r="AR1546" s="95">
        <v>0</v>
      </c>
      <c r="AS1546" s="95">
        <v>1082431.79</v>
      </c>
      <c r="AT1546" s="95">
        <v>49728672.090000004</v>
      </c>
      <c r="AU1546" s="95">
        <v>39771639.579999998</v>
      </c>
      <c r="AV1546" s="92">
        <v>45565</v>
      </c>
      <c r="AW1546" t="s">
        <v>8</v>
      </c>
      <c r="AX1546">
        <v>2024</v>
      </c>
      <c r="AY1546" t="s">
        <v>162</v>
      </c>
    </row>
    <row r="1547" spans="1:51" x14ac:dyDescent="0.25">
      <c r="A1547" s="93">
        <v>29</v>
      </c>
      <c r="B1547" s="94" t="s">
        <v>94</v>
      </c>
      <c r="C1547" s="95">
        <v>533146831.55000001</v>
      </c>
      <c r="D1547" s="95">
        <v>932343.65</v>
      </c>
      <c r="E1547" s="95">
        <v>0</v>
      </c>
      <c r="F1547" s="95">
        <v>0</v>
      </c>
      <c r="G1547" s="95">
        <v>1293053.1000000001</v>
      </c>
      <c r="H1547" s="91">
        <v>0</v>
      </c>
      <c r="I1547" s="91">
        <v>0</v>
      </c>
      <c r="J1547" s="95">
        <v>477180.28</v>
      </c>
      <c r="K1547" s="95">
        <v>386405.64</v>
      </c>
      <c r="L1547" s="91">
        <v>0</v>
      </c>
      <c r="M1547" s="95">
        <v>60566499.43</v>
      </c>
      <c r="N1547" s="95">
        <v>188861962.15000001</v>
      </c>
      <c r="O1547" s="95">
        <v>249428461.58000001</v>
      </c>
      <c r="P1547" s="95">
        <v>835272.24</v>
      </c>
      <c r="Q1547" s="91">
        <v>0</v>
      </c>
      <c r="R1547" s="91">
        <v>0</v>
      </c>
      <c r="S1547" s="91">
        <v>0</v>
      </c>
      <c r="T1547" s="95">
        <v>253352716.49000001</v>
      </c>
      <c r="U1547" s="95">
        <v>86617260.539999992</v>
      </c>
      <c r="V1547" s="95">
        <v>73016384.050000012</v>
      </c>
      <c r="W1547" s="95">
        <v>3297294.3400000003</v>
      </c>
      <c r="X1547" s="95">
        <v>41289894.530000001</v>
      </c>
      <c r="Y1547" s="95">
        <v>27213711.599999998</v>
      </c>
      <c r="Z1547" s="95">
        <v>0</v>
      </c>
      <c r="AA1547" s="95">
        <v>0</v>
      </c>
      <c r="AB1547" s="95">
        <v>2014355.82</v>
      </c>
      <c r="AC1547" s="327">
        <v>263791.16000000003</v>
      </c>
      <c r="AD1547" s="95">
        <v>0</v>
      </c>
      <c r="AE1547" s="95">
        <v>2569524.58</v>
      </c>
      <c r="AF1547" s="95">
        <v>0</v>
      </c>
      <c r="AG1547" s="95">
        <v>0</v>
      </c>
      <c r="AH1547" s="95">
        <v>0</v>
      </c>
      <c r="AI1547" s="95">
        <v>0</v>
      </c>
      <c r="AJ1547" s="95">
        <v>4787028.4000000004</v>
      </c>
      <c r="AK1547" s="95">
        <v>417607.38</v>
      </c>
      <c r="AL1547" s="95">
        <v>923501.84</v>
      </c>
      <c r="AM1547" s="91">
        <v>0</v>
      </c>
      <c r="AN1547" s="95">
        <v>16021411.470000001</v>
      </c>
      <c r="AO1547" s="95">
        <v>0</v>
      </c>
      <c r="AP1547" s="95">
        <v>16251437.27</v>
      </c>
      <c r="AQ1547" s="95">
        <v>4909758.09</v>
      </c>
      <c r="AR1547" s="95">
        <v>0</v>
      </c>
      <c r="AS1547" s="95">
        <v>241069245.02000001</v>
      </c>
      <c r="AT1547" s="95">
        <v>38724870.040000007</v>
      </c>
      <c r="AU1547" s="95">
        <v>201153.99</v>
      </c>
      <c r="AV1547" s="92">
        <v>45565</v>
      </c>
      <c r="AW1547" t="s">
        <v>8</v>
      </c>
      <c r="AX1547">
        <v>2024</v>
      </c>
      <c r="AY1547" t="s">
        <v>156</v>
      </c>
    </row>
    <row r="1548" spans="1:51" x14ac:dyDescent="0.25">
      <c r="A1548" s="93">
        <v>111</v>
      </c>
      <c r="B1548" s="94" t="s">
        <v>95</v>
      </c>
      <c r="C1548" s="95">
        <v>8824027.5899999999</v>
      </c>
      <c r="D1548" s="95">
        <v>13518</v>
      </c>
      <c r="E1548" s="95">
        <v>0</v>
      </c>
      <c r="F1548" s="95">
        <v>0</v>
      </c>
      <c r="G1548" s="95">
        <v>0</v>
      </c>
      <c r="H1548" s="91">
        <v>0</v>
      </c>
      <c r="I1548" s="91">
        <v>0</v>
      </c>
      <c r="J1548" s="95">
        <v>1752.66</v>
      </c>
      <c r="K1548" s="95">
        <v>0</v>
      </c>
      <c r="L1548" s="91">
        <v>0</v>
      </c>
      <c r="M1548" s="95">
        <v>0</v>
      </c>
      <c r="N1548" s="95">
        <v>239872.62</v>
      </c>
      <c r="O1548" s="95">
        <v>239872.62</v>
      </c>
      <c r="P1548" s="95">
        <v>32312.58</v>
      </c>
      <c r="Q1548" s="91">
        <v>0</v>
      </c>
      <c r="R1548" s="91">
        <v>0</v>
      </c>
      <c r="S1548" s="91">
        <v>0</v>
      </c>
      <c r="T1548" s="95">
        <v>287455.86</v>
      </c>
      <c r="U1548" s="95">
        <v>1537211.9</v>
      </c>
      <c r="V1548" s="95">
        <v>0</v>
      </c>
      <c r="W1548" s="95">
        <v>0</v>
      </c>
      <c r="X1548" s="95">
        <v>75666.31</v>
      </c>
      <c r="Y1548" s="95">
        <v>4408.8</v>
      </c>
      <c r="Z1548" s="95">
        <v>0</v>
      </c>
      <c r="AA1548" s="95">
        <v>0</v>
      </c>
      <c r="AB1548" s="95">
        <v>0</v>
      </c>
      <c r="AC1548" s="327">
        <v>1037663.53</v>
      </c>
      <c r="AD1548" s="95">
        <v>608764.30000000005</v>
      </c>
      <c r="AE1548" s="95">
        <v>0</v>
      </c>
      <c r="AF1548" s="95">
        <v>0</v>
      </c>
      <c r="AG1548" s="95">
        <v>0</v>
      </c>
      <c r="AH1548" s="95">
        <v>0</v>
      </c>
      <c r="AI1548" s="95">
        <v>0</v>
      </c>
      <c r="AJ1548" s="95">
        <v>322073.26</v>
      </c>
      <c r="AK1548" s="95">
        <v>181054.04</v>
      </c>
      <c r="AL1548" s="95">
        <v>107726.34</v>
      </c>
      <c r="AM1548" s="91">
        <v>0</v>
      </c>
      <c r="AN1548" s="95">
        <v>1092157.77</v>
      </c>
      <c r="AO1548" s="95">
        <v>16702.560000000001</v>
      </c>
      <c r="AP1548" s="95">
        <v>63982.559999999998</v>
      </c>
      <c r="AQ1548" s="95">
        <v>0</v>
      </c>
      <c r="AR1548" s="95">
        <v>0</v>
      </c>
      <c r="AS1548" s="95">
        <v>3585788.0999999996</v>
      </c>
      <c r="AT1548" s="95">
        <v>4950783.63</v>
      </c>
      <c r="AU1548" s="95">
        <v>3489160.36</v>
      </c>
      <c r="AV1548" s="92">
        <v>45565</v>
      </c>
      <c r="AW1548" t="s">
        <v>8</v>
      </c>
      <c r="AX1548">
        <v>2024</v>
      </c>
      <c r="AY1548" t="s">
        <v>182</v>
      </c>
    </row>
    <row r="1549" spans="1:51" x14ac:dyDescent="0.25">
      <c r="A1549" s="93">
        <v>83</v>
      </c>
      <c r="B1549" s="94" t="s">
        <v>96</v>
      </c>
      <c r="C1549" s="95">
        <v>682236723.88999999</v>
      </c>
      <c r="D1549" s="95">
        <v>2127600.0500000003</v>
      </c>
      <c r="E1549" s="95">
        <v>0</v>
      </c>
      <c r="F1549" s="95">
        <v>0</v>
      </c>
      <c r="G1549" s="95">
        <v>203603.83</v>
      </c>
      <c r="H1549" s="91">
        <v>0</v>
      </c>
      <c r="I1549" s="91">
        <v>0</v>
      </c>
      <c r="J1549" s="95">
        <v>17252031.989999998</v>
      </c>
      <c r="K1549" s="95">
        <v>5798632.3700000001</v>
      </c>
      <c r="L1549" s="91">
        <v>0</v>
      </c>
      <c r="M1549" s="95">
        <v>222428112.42000002</v>
      </c>
      <c r="N1549" s="95">
        <v>154005898.78999999</v>
      </c>
      <c r="O1549" s="95">
        <v>376434011.21000004</v>
      </c>
      <c r="P1549" s="95">
        <v>18215398.280000001</v>
      </c>
      <c r="Q1549" s="91">
        <v>0</v>
      </c>
      <c r="R1549" s="91">
        <v>0</v>
      </c>
      <c r="S1549" s="91">
        <v>0</v>
      </c>
      <c r="T1549" s="95">
        <v>420031277.73000002</v>
      </c>
      <c r="U1549" s="95">
        <v>26677800.140000001</v>
      </c>
      <c r="V1549" s="95">
        <v>1204532.29</v>
      </c>
      <c r="W1549" s="95">
        <v>1039875.5700000001</v>
      </c>
      <c r="X1549" s="95">
        <v>6587260.5099999998</v>
      </c>
      <c r="Y1549" s="95">
        <v>236056.74</v>
      </c>
      <c r="Z1549" s="95">
        <v>0</v>
      </c>
      <c r="AA1549" s="95">
        <v>516551.10000000003</v>
      </c>
      <c r="AB1549" s="95">
        <v>0</v>
      </c>
      <c r="AC1549" s="327">
        <v>149353099.16</v>
      </c>
      <c r="AD1549" s="95">
        <v>25035079.75</v>
      </c>
      <c r="AE1549" s="95">
        <v>2416897.9300000002</v>
      </c>
      <c r="AF1549" s="95">
        <v>0</v>
      </c>
      <c r="AG1549" s="95">
        <v>0</v>
      </c>
      <c r="AH1549" s="95">
        <v>0</v>
      </c>
      <c r="AI1549" s="95">
        <v>0</v>
      </c>
      <c r="AJ1549" s="95">
        <v>869212.54</v>
      </c>
      <c r="AK1549" s="95">
        <v>18722898.699999999</v>
      </c>
      <c r="AL1549" s="95">
        <v>4602970.2</v>
      </c>
      <c r="AM1549" s="91">
        <v>0</v>
      </c>
      <c r="AN1549" s="95">
        <v>12997501.779999999</v>
      </c>
      <c r="AO1549" s="95">
        <v>0</v>
      </c>
      <c r="AP1549" s="95">
        <v>720974.98</v>
      </c>
      <c r="AQ1549" s="95">
        <v>0</v>
      </c>
      <c r="AR1549" s="95">
        <v>0</v>
      </c>
      <c r="AS1549" s="95">
        <v>213936365.72999999</v>
      </c>
      <c r="AT1549" s="95">
        <v>48269080.43</v>
      </c>
      <c r="AU1549" s="95">
        <v>11224734.77</v>
      </c>
      <c r="AV1549" s="92">
        <v>45565</v>
      </c>
      <c r="AW1549" t="s">
        <v>8</v>
      </c>
      <c r="AX1549">
        <v>2024</v>
      </c>
      <c r="AY1549" t="s">
        <v>158</v>
      </c>
    </row>
    <row r="1550" spans="1:51" x14ac:dyDescent="0.25">
      <c r="A1550" s="93">
        <v>40</v>
      </c>
      <c r="B1550" s="94" t="s">
        <v>97</v>
      </c>
      <c r="C1550" s="95">
        <v>58303229.43</v>
      </c>
      <c r="D1550" s="95">
        <v>1828.1</v>
      </c>
      <c r="E1550" s="95">
        <v>0</v>
      </c>
      <c r="F1550" s="95">
        <v>0</v>
      </c>
      <c r="G1550" s="95">
        <v>86849.8</v>
      </c>
      <c r="H1550" s="91">
        <v>0</v>
      </c>
      <c r="I1550" s="91">
        <v>0</v>
      </c>
      <c r="J1550" s="95">
        <v>12396.97</v>
      </c>
      <c r="K1550" s="95">
        <v>136708.06</v>
      </c>
      <c r="L1550" s="91">
        <v>0</v>
      </c>
      <c r="M1550" s="95">
        <v>5738620.54</v>
      </c>
      <c r="N1550" s="95">
        <v>39724.589999999997</v>
      </c>
      <c r="O1550" s="95">
        <v>5778345.1299999999</v>
      </c>
      <c r="P1550" s="95">
        <v>133075.4</v>
      </c>
      <c r="Q1550" s="91">
        <v>0</v>
      </c>
      <c r="R1550" s="91">
        <v>0</v>
      </c>
      <c r="S1550" s="91">
        <v>0</v>
      </c>
      <c r="T1550" s="95">
        <v>6149203.4600000009</v>
      </c>
      <c r="U1550" s="95">
        <v>1833046.55</v>
      </c>
      <c r="V1550" s="95">
        <v>257677.56</v>
      </c>
      <c r="W1550" s="95">
        <v>272702.94</v>
      </c>
      <c r="X1550" s="95">
        <v>2789</v>
      </c>
      <c r="Y1550" s="95">
        <v>755124.21</v>
      </c>
      <c r="Z1550" s="95">
        <v>0</v>
      </c>
      <c r="AA1550" s="95">
        <v>12734.96</v>
      </c>
      <c r="AB1550" s="95">
        <v>0</v>
      </c>
      <c r="AC1550" s="327">
        <v>3064190.91</v>
      </c>
      <c r="AD1550" s="95">
        <v>11220106.960000001</v>
      </c>
      <c r="AE1550" s="95">
        <v>837401.08</v>
      </c>
      <c r="AF1550" s="95">
        <v>0</v>
      </c>
      <c r="AG1550" s="95">
        <v>0</v>
      </c>
      <c r="AH1550" s="95">
        <v>0</v>
      </c>
      <c r="AI1550" s="95">
        <v>0</v>
      </c>
      <c r="AJ1550" s="95">
        <v>22021.47</v>
      </c>
      <c r="AK1550" s="95">
        <v>1465267.21</v>
      </c>
      <c r="AL1550" s="95">
        <v>133584.31</v>
      </c>
      <c r="AM1550" s="91">
        <v>0</v>
      </c>
      <c r="AN1550" s="95">
        <v>718993.12</v>
      </c>
      <c r="AO1550" s="95">
        <v>0</v>
      </c>
      <c r="AP1550" s="95">
        <v>154074.94</v>
      </c>
      <c r="AQ1550" s="95">
        <v>0</v>
      </c>
      <c r="AR1550" s="95">
        <v>0</v>
      </c>
      <c r="AS1550" s="95">
        <v>18277795.640000001</v>
      </c>
      <c r="AT1550" s="95">
        <v>33876230.329999998</v>
      </c>
      <c r="AU1550" s="95">
        <v>31404310.75</v>
      </c>
      <c r="AV1550" s="92">
        <v>45565</v>
      </c>
      <c r="AW1550" t="s">
        <v>8</v>
      </c>
      <c r="AX1550">
        <v>2024</v>
      </c>
      <c r="AY1550" t="s">
        <v>166</v>
      </c>
    </row>
    <row r="1551" spans="1:51" x14ac:dyDescent="0.25">
      <c r="A1551" s="93">
        <v>24</v>
      </c>
      <c r="B1551" s="94" t="s">
        <v>98</v>
      </c>
      <c r="C1551" s="95">
        <v>455018355.50999999</v>
      </c>
      <c r="D1551" s="95">
        <v>9660523.4299999997</v>
      </c>
      <c r="E1551" s="95">
        <v>0</v>
      </c>
      <c r="F1551" s="95">
        <v>0</v>
      </c>
      <c r="G1551" s="95">
        <v>19218463.219999999</v>
      </c>
      <c r="H1551" s="91">
        <v>0</v>
      </c>
      <c r="I1551" s="91">
        <v>0</v>
      </c>
      <c r="J1551" s="95">
        <v>3803159.54</v>
      </c>
      <c r="K1551" s="95">
        <v>4984172.7</v>
      </c>
      <c r="L1551" s="91">
        <v>0</v>
      </c>
      <c r="M1551" s="95">
        <v>230279.27</v>
      </c>
      <c r="N1551" s="95">
        <v>272214022.64999998</v>
      </c>
      <c r="O1551" s="95">
        <v>272444301.91999996</v>
      </c>
      <c r="P1551" s="95">
        <v>3016709.35</v>
      </c>
      <c r="Q1551" s="91">
        <v>0</v>
      </c>
      <c r="R1551" s="91">
        <v>0</v>
      </c>
      <c r="S1551" s="91">
        <v>0</v>
      </c>
      <c r="T1551" s="95">
        <v>313127330.15999997</v>
      </c>
      <c r="U1551" s="95">
        <v>25883492.91</v>
      </c>
      <c r="V1551" s="95">
        <v>76372.600000000006</v>
      </c>
      <c r="W1551" s="95">
        <v>0</v>
      </c>
      <c r="X1551" s="95">
        <v>515260.96</v>
      </c>
      <c r="Y1551" s="95">
        <v>0</v>
      </c>
      <c r="Z1551" s="95">
        <v>0</v>
      </c>
      <c r="AA1551" s="95">
        <v>267665.73</v>
      </c>
      <c r="AB1551" s="95">
        <v>0</v>
      </c>
      <c r="AC1551" s="327">
        <v>35608992.309999995</v>
      </c>
      <c r="AD1551" s="95">
        <v>11385262.51</v>
      </c>
      <c r="AE1551" s="95">
        <v>1402376.18</v>
      </c>
      <c r="AF1551" s="95">
        <v>0</v>
      </c>
      <c r="AG1551" s="95">
        <v>0</v>
      </c>
      <c r="AH1551" s="95">
        <v>0</v>
      </c>
      <c r="AI1551" s="95">
        <v>0</v>
      </c>
      <c r="AJ1551" s="95">
        <v>58963835.509999998</v>
      </c>
      <c r="AK1551" s="95">
        <v>6736021.6799999997</v>
      </c>
      <c r="AL1551" s="95">
        <v>0</v>
      </c>
      <c r="AM1551" s="91">
        <v>0</v>
      </c>
      <c r="AN1551" s="95">
        <v>577508.81999999995</v>
      </c>
      <c r="AO1551" s="95">
        <v>0</v>
      </c>
      <c r="AP1551" s="95">
        <v>0</v>
      </c>
      <c r="AQ1551" s="95">
        <v>0</v>
      </c>
      <c r="AR1551" s="95">
        <v>0</v>
      </c>
      <c r="AS1551" s="95">
        <v>134103258.71000001</v>
      </c>
      <c r="AT1551" s="95">
        <v>7787766.6399999997</v>
      </c>
      <c r="AU1551" s="95">
        <v>474236.14</v>
      </c>
      <c r="AV1551" s="92">
        <v>45565</v>
      </c>
      <c r="AW1551" t="s">
        <v>8</v>
      </c>
      <c r="AX1551">
        <v>2024</v>
      </c>
      <c r="AY1551" t="s">
        <v>164</v>
      </c>
    </row>
    <row r="1552" spans="1:51" x14ac:dyDescent="0.25">
      <c r="A1552" s="93">
        <v>124</v>
      </c>
      <c r="B1552" s="94" t="s">
        <v>99</v>
      </c>
      <c r="C1552" s="95">
        <v>29064576.93</v>
      </c>
      <c r="D1552" s="95">
        <v>0</v>
      </c>
      <c r="E1552" s="95">
        <v>0</v>
      </c>
      <c r="F1552" s="95">
        <v>0</v>
      </c>
      <c r="G1552" s="95">
        <v>0</v>
      </c>
      <c r="H1552" s="91">
        <v>0</v>
      </c>
      <c r="I1552" s="91">
        <v>0</v>
      </c>
      <c r="J1552" s="95">
        <v>0</v>
      </c>
      <c r="K1552" s="95">
        <v>0</v>
      </c>
      <c r="L1552" s="91">
        <v>0</v>
      </c>
      <c r="M1552" s="95">
        <v>0</v>
      </c>
      <c r="N1552" s="95">
        <v>12150840</v>
      </c>
      <c r="O1552" s="95">
        <v>12150840</v>
      </c>
      <c r="P1552" s="95">
        <v>0</v>
      </c>
      <c r="Q1552" s="91">
        <v>0</v>
      </c>
      <c r="R1552" s="91">
        <v>0</v>
      </c>
      <c r="S1552" s="91">
        <v>0</v>
      </c>
      <c r="T1552" s="95">
        <v>12150840</v>
      </c>
      <c r="U1552" s="95">
        <v>20078.12</v>
      </c>
      <c r="V1552" s="95">
        <v>21333</v>
      </c>
      <c r="W1552" s="95">
        <v>1145.97</v>
      </c>
      <c r="X1552" s="95">
        <v>0</v>
      </c>
      <c r="Y1552" s="95">
        <v>373900.16</v>
      </c>
      <c r="Z1552" s="95">
        <v>0</v>
      </c>
      <c r="AA1552" s="95">
        <v>0</v>
      </c>
      <c r="AB1552" s="95">
        <v>0</v>
      </c>
      <c r="AC1552" s="327">
        <v>0</v>
      </c>
      <c r="AD1552" s="95">
        <v>0</v>
      </c>
      <c r="AE1552" s="95">
        <v>0</v>
      </c>
      <c r="AF1552" s="95">
        <v>0</v>
      </c>
      <c r="AG1552" s="95">
        <v>0</v>
      </c>
      <c r="AH1552" s="95">
        <v>0</v>
      </c>
      <c r="AI1552" s="95">
        <v>0</v>
      </c>
      <c r="AJ1552" s="95">
        <v>984376.16</v>
      </c>
      <c r="AK1552" s="95">
        <v>44930.75</v>
      </c>
      <c r="AL1552" s="95">
        <v>446580.39</v>
      </c>
      <c r="AM1552" s="91">
        <v>0</v>
      </c>
      <c r="AN1552" s="95">
        <v>833361.55</v>
      </c>
      <c r="AO1552" s="95">
        <v>0</v>
      </c>
      <c r="AP1552" s="95">
        <v>0</v>
      </c>
      <c r="AQ1552" s="95">
        <v>0</v>
      </c>
      <c r="AR1552" s="95">
        <v>0</v>
      </c>
      <c r="AS1552" s="95">
        <v>1400833.4100000001</v>
      </c>
      <c r="AT1552" s="95">
        <v>15512903.52</v>
      </c>
      <c r="AU1552" s="95">
        <v>14188030.83</v>
      </c>
      <c r="AV1552" s="92">
        <v>45565</v>
      </c>
      <c r="AW1552" t="s">
        <v>8</v>
      </c>
      <c r="AX1552">
        <v>2024</v>
      </c>
      <c r="AY1552" t="s">
        <v>289</v>
      </c>
    </row>
    <row r="1553" spans="1:51" x14ac:dyDescent="0.25">
      <c r="A1553" s="93">
        <v>70</v>
      </c>
      <c r="B1553" s="94" t="s">
        <v>100</v>
      </c>
      <c r="C1553" s="95">
        <v>9790706.2599999998</v>
      </c>
      <c r="D1553" s="95">
        <v>0</v>
      </c>
      <c r="E1553" s="95">
        <v>0</v>
      </c>
      <c r="F1553" s="95">
        <v>0</v>
      </c>
      <c r="G1553" s="95">
        <v>0</v>
      </c>
      <c r="H1553" s="91">
        <v>0</v>
      </c>
      <c r="I1553" s="91">
        <v>0</v>
      </c>
      <c r="J1553" s="95">
        <v>0</v>
      </c>
      <c r="K1553" s="95">
        <v>0</v>
      </c>
      <c r="L1553" s="91">
        <v>0</v>
      </c>
      <c r="M1553" s="95">
        <v>0</v>
      </c>
      <c r="N1553" s="95">
        <v>0</v>
      </c>
      <c r="O1553" s="95">
        <v>0</v>
      </c>
      <c r="P1553" s="95">
        <v>9790706.2599999998</v>
      </c>
      <c r="Q1553" s="91">
        <v>0</v>
      </c>
      <c r="R1553" s="91">
        <v>0</v>
      </c>
      <c r="S1553" s="91">
        <v>0</v>
      </c>
      <c r="T1553" s="95">
        <v>9790706.2599999998</v>
      </c>
      <c r="U1553" s="95">
        <v>0</v>
      </c>
      <c r="V1553" s="95">
        <v>0</v>
      </c>
      <c r="W1553" s="95">
        <v>0</v>
      </c>
      <c r="X1553" s="95">
        <v>0</v>
      </c>
      <c r="Y1553" s="95">
        <v>0</v>
      </c>
      <c r="Z1553" s="95">
        <v>0</v>
      </c>
      <c r="AA1553" s="95">
        <v>0</v>
      </c>
      <c r="AB1553" s="95">
        <v>0</v>
      </c>
      <c r="AC1553" s="327">
        <v>0</v>
      </c>
      <c r="AD1553" s="95">
        <v>0</v>
      </c>
      <c r="AE1553" s="95">
        <v>0</v>
      </c>
      <c r="AF1553" s="95">
        <v>0</v>
      </c>
      <c r="AG1553" s="95">
        <v>0</v>
      </c>
      <c r="AH1553" s="95">
        <v>0</v>
      </c>
      <c r="AI1553" s="95">
        <v>0</v>
      </c>
      <c r="AJ1553" s="95">
        <v>0</v>
      </c>
      <c r="AK1553" s="95">
        <v>0</v>
      </c>
      <c r="AL1553" s="95">
        <v>0</v>
      </c>
      <c r="AM1553" s="91">
        <v>0</v>
      </c>
      <c r="AN1553" s="95">
        <v>0</v>
      </c>
      <c r="AO1553" s="95">
        <v>0</v>
      </c>
      <c r="AP1553" s="95">
        <v>0</v>
      </c>
      <c r="AQ1553" s="95">
        <v>0</v>
      </c>
      <c r="AR1553" s="95">
        <v>0</v>
      </c>
      <c r="AS1553" s="95">
        <v>0</v>
      </c>
      <c r="AT1553" s="95">
        <v>0</v>
      </c>
      <c r="AU1553" s="95">
        <v>0</v>
      </c>
      <c r="AV1553" s="92">
        <v>45565</v>
      </c>
      <c r="AW1553" t="s">
        <v>8</v>
      </c>
      <c r="AX1553">
        <v>2024</v>
      </c>
      <c r="AY1553" t="s">
        <v>181</v>
      </c>
    </row>
    <row r="1554" spans="1:51" x14ac:dyDescent="0.25">
      <c r="A1554" s="93">
        <v>119</v>
      </c>
      <c r="B1554" s="94" t="s">
        <v>101</v>
      </c>
      <c r="C1554" s="95">
        <v>493422.57</v>
      </c>
      <c r="D1554" s="95">
        <v>0</v>
      </c>
      <c r="E1554" s="95">
        <v>0</v>
      </c>
      <c r="F1554" s="95">
        <v>0</v>
      </c>
      <c r="G1554" s="95">
        <v>0</v>
      </c>
      <c r="H1554" s="91">
        <v>0</v>
      </c>
      <c r="I1554" s="91">
        <v>0</v>
      </c>
      <c r="J1554" s="95">
        <v>25482.89</v>
      </c>
      <c r="K1554" s="95">
        <v>0</v>
      </c>
      <c r="L1554" s="91">
        <v>0</v>
      </c>
      <c r="M1554" s="95">
        <v>0</v>
      </c>
      <c r="N1554" s="95">
        <v>0</v>
      </c>
      <c r="O1554" s="95">
        <v>0</v>
      </c>
      <c r="P1554" s="95">
        <v>0</v>
      </c>
      <c r="Q1554" s="91">
        <v>0</v>
      </c>
      <c r="R1554" s="91">
        <v>0</v>
      </c>
      <c r="S1554" s="91">
        <v>0</v>
      </c>
      <c r="T1554" s="95">
        <v>25482.89</v>
      </c>
      <c r="U1554" s="95">
        <v>0</v>
      </c>
      <c r="V1554" s="95">
        <v>0</v>
      </c>
      <c r="W1554" s="95">
        <v>0</v>
      </c>
      <c r="X1554" s="95">
        <v>0</v>
      </c>
      <c r="Y1554" s="95">
        <v>0</v>
      </c>
      <c r="Z1554" s="95">
        <v>0</v>
      </c>
      <c r="AA1554" s="95">
        <v>0</v>
      </c>
      <c r="AB1554" s="95">
        <v>0</v>
      </c>
      <c r="AC1554" s="327">
        <v>342156.23</v>
      </c>
      <c r="AD1554" s="95">
        <v>0</v>
      </c>
      <c r="AE1554" s="95">
        <v>0</v>
      </c>
      <c r="AF1554" s="95">
        <v>0</v>
      </c>
      <c r="AG1554" s="95">
        <v>0</v>
      </c>
      <c r="AH1554" s="95">
        <v>0</v>
      </c>
      <c r="AI1554" s="95">
        <v>0</v>
      </c>
      <c r="AJ1554" s="95">
        <v>0</v>
      </c>
      <c r="AK1554" s="95">
        <v>125783.45</v>
      </c>
      <c r="AL1554" s="95">
        <v>0</v>
      </c>
      <c r="AM1554" s="91">
        <v>0</v>
      </c>
      <c r="AN1554" s="95">
        <v>0</v>
      </c>
      <c r="AO1554" s="95">
        <v>0</v>
      </c>
      <c r="AP1554" s="95">
        <v>0</v>
      </c>
      <c r="AQ1554" s="95">
        <v>0</v>
      </c>
      <c r="AR1554" s="95">
        <v>0</v>
      </c>
      <c r="AS1554" s="95">
        <v>342156.23</v>
      </c>
      <c r="AT1554" s="95">
        <v>125783.45</v>
      </c>
      <c r="AU1554" s="95">
        <v>0</v>
      </c>
      <c r="AV1554" s="92">
        <v>45565</v>
      </c>
      <c r="AW1554" t="s">
        <v>8</v>
      </c>
      <c r="AX1554">
        <v>2024</v>
      </c>
      <c r="AY1554" t="s">
        <v>189</v>
      </c>
    </row>
    <row r="1555" spans="1:51" x14ac:dyDescent="0.25">
      <c r="A1555" s="93">
        <v>108</v>
      </c>
      <c r="B1555" s="94" t="s">
        <v>102</v>
      </c>
      <c r="C1555" s="95">
        <v>4727915.5</v>
      </c>
      <c r="D1555" s="95">
        <v>4763.6000000000004</v>
      </c>
      <c r="E1555" s="95">
        <v>0</v>
      </c>
      <c r="F1555" s="95">
        <v>0</v>
      </c>
      <c r="G1555" s="95">
        <v>62539.8</v>
      </c>
      <c r="H1555" s="91">
        <v>0</v>
      </c>
      <c r="I1555" s="91">
        <v>0</v>
      </c>
      <c r="J1555" s="95">
        <v>146460.73000000001</v>
      </c>
      <c r="K1555" s="95">
        <v>324898.58</v>
      </c>
      <c r="L1555" s="91">
        <v>0</v>
      </c>
      <c r="M1555" s="95">
        <v>1436508.25</v>
      </c>
      <c r="N1555" s="95">
        <v>11340.48</v>
      </c>
      <c r="O1555" s="95">
        <v>1447848.73</v>
      </c>
      <c r="P1555" s="95">
        <v>36634.58</v>
      </c>
      <c r="Q1555" s="91">
        <v>0</v>
      </c>
      <c r="R1555" s="91">
        <v>0</v>
      </c>
      <c r="S1555" s="91">
        <v>0</v>
      </c>
      <c r="T1555" s="95">
        <v>2023146.02</v>
      </c>
      <c r="U1555" s="95">
        <v>83053.69</v>
      </c>
      <c r="V1555" s="95">
        <v>0</v>
      </c>
      <c r="W1555" s="95">
        <v>0</v>
      </c>
      <c r="X1555" s="95">
        <v>291938.40000000002</v>
      </c>
      <c r="Y1555" s="95">
        <v>0</v>
      </c>
      <c r="Z1555" s="95">
        <v>0</v>
      </c>
      <c r="AA1555" s="95">
        <v>84251.85</v>
      </c>
      <c r="AB1555" s="95">
        <v>0</v>
      </c>
      <c r="AC1555" s="327">
        <v>846243.72</v>
      </c>
      <c r="AD1555" s="95">
        <v>395555.43</v>
      </c>
      <c r="AE1555" s="95">
        <v>676912.49</v>
      </c>
      <c r="AF1555" s="95">
        <v>0</v>
      </c>
      <c r="AG1555" s="95">
        <v>0</v>
      </c>
      <c r="AH1555" s="95">
        <v>0</v>
      </c>
      <c r="AI1555" s="95">
        <v>0</v>
      </c>
      <c r="AJ1555" s="95">
        <v>33884.99</v>
      </c>
      <c r="AK1555" s="95">
        <v>0</v>
      </c>
      <c r="AL1555" s="95">
        <v>6587.72</v>
      </c>
      <c r="AM1555" s="91">
        <v>0</v>
      </c>
      <c r="AN1555" s="95">
        <v>160800.19</v>
      </c>
      <c r="AO1555" s="95">
        <v>0</v>
      </c>
      <c r="AP1555" s="95">
        <v>0</v>
      </c>
      <c r="AQ1555" s="95">
        <v>0</v>
      </c>
      <c r="AR1555" s="95">
        <v>0</v>
      </c>
      <c r="AS1555" s="95">
        <v>2411840.5700000003</v>
      </c>
      <c r="AT1555" s="95">
        <v>292928.91000000003</v>
      </c>
      <c r="AU1555" s="95">
        <v>125541</v>
      </c>
      <c r="AV1555" s="92">
        <v>45565</v>
      </c>
      <c r="AW1555" t="s">
        <v>8</v>
      </c>
      <c r="AX1555">
        <v>2024</v>
      </c>
      <c r="AY1555" t="s">
        <v>183</v>
      </c>
    </row>
    <row r="1556" spans="1:51" x14ac:dyDescent="0.25">
      <c r="A1556" s="93">
        <v>93</v>
      </c>
      <c r="B1556" s="94" t="s">
        <v>103</v>
      </c>
      <c r="C1556" s="95">
        <v>57819342.549999997</v>
      </c>
      <c r="D1556" s="95">
        <v>0</v>
      </c>
      <c r="E1556" s="95">
        <v>0</v>
      </c>
      <c r="F1556" s="95">
        <v>0</v>
      </c>
      <c r="G1556" s="95">
        <v>61128.51</v>
      </c>
      <c r="H1556" s="91">
        <v>0</v>
      </c>
      <c r="I1556" s="91">
        <v>0</v>
      </c>
      <c r="J1556" s="95">
        <v>11816</v>
      </c>
      <c r="K1556" s="95">
        <v>94494.34</v>
      </c>
      <c r="L1556" s="91">
        <v>0</v>
      </c>
      <c r="M1556" s="95">
        <v>5</v>
      </c>
      <c r="N1556" s="95">
        <v>0</v>
      </c>
      <c r="O1556" s="95">
        <v>5</v>
      </c>
      <c r="P1556" s="95">
        <v>82149.97</v>
      </c>
      <c r="Q1556" s="91">
        <v>0</v>
      </c>
      <c r="R1556" s="91">
        <v>0</v>
      </c>
      <c r="S1556" s="91">
        <v>0</v>
      </c>
      <c r="T1556" s="95">
        <v>249593.82</v>
      </c>
      <c r="U1556" s="95">
        <v>54167.17</v>
      </c>
      <c r="V1556" s="95">
        <v>46053.62</v>
      </c>
      <c r="W1556" s="95">
        <v>0</v>
      </c>
      <c r="X1556" s="95">
        <v>5488.5</v>
      </c>
      <c r="Y1556" s="95">
        <v>1931557.98</v>
      </c>
      <c r="Z1556" s="95">
        <v>0</v>
      </c>
      <c r="AA1556" s="95">
        <v>639905.5</v>
      </c>
      <c r="AB1556" s="95">
        <v>0</v>
      </c>
      <c r="AC1556" s="327">
        <v>0</v>
      </c>
      <c r="AD1556" s="95">
        <v>4828042.51</v>
      </c>
      <c r="AE1556" s="95">
        <v>465434.78</v>
      </c>
      <c r="AF1556" s="95">
        <v>0</v>
      </c>
      <c r="AG1556" s="95">
        <v>0</v>
      </c>
      <c r="AH1556" s="95">
        <v>0</v>
      </c>
      <c r="AI1556" s="95">
        <v>0</v>
      </c>
      <c r="AJ1556" s="95">
        <v>0</v>
      </c>
      <c r="AK1556" s="95">
        <v>659693</v>
      </c>
      <c r="AL1556" s="95">
        <v>1786897.21</v>
      </c>
      <c r="AM1556" s="91">
        <v>0</v>
      </c>
      <c r="AN1556" s="95">
        <v>5074830.8</v>
      </c>
      <c r="AO1556" s="95">
        <v>0</v>
      </c>
      <c r="AP1556" s="95">
        <v>12775</v>
      </c>
      <c r="AQ1556" s="95">
        <v>0</v>
      </c>
      <c r="AR1556" s="95">
        <v>0</v>
      </c>
      <c r="AS1556" s="95">
        <v>7970650.0599999996</v>
      </c>
      <c r="AT1556" s="95">
        <v>49599098.669999994</v>
      </c>
      <c r="AU1556" s="95">
        <v>42064902.659999996</v>
      </c>
      <c r="AV1556" s="92">
        <v>45565</v>
      </c>
      <c r="AW1556" t="s">
        <v>8</v>
      </c>
      <c r="AX1556">
        <v>2024</v>
      </c>
      <c r="AY1556" t="s">
        <v>175</v>
      </c>
    </row>
    <row r="1557" spans="1:51" x14ac:dyDescent="0.25">
      <c r="A1557" s="93">
        <v>107</v>
      </c>
      <c r="B1557" s="94" t="s">
        <v>60</v>
      </c>
      <c r="C1557" s="95">
        <v>558034678.79000008</v>
      </c>
      <c r="D1557" s="95">
        <v>48819.37</v>
      </c>
      <c r="E1557" s="95">
        <v>0</v>
      </c>
      <c r="F1557" s="95">
        <v>0</v>
      </c>
      <c r="G1557" s="95">
        <v>331618.87</v>
      </c>
      <c r="H1557" s="91">
        <v>0</v>
      </c>
      <c r="I1557" s="91">
        <v>0</v>
      </c>
      <c r="J1557" s="95">
        <v>1990958.19</v>
      </c>
      <c r="K1557" s="95">
        <v>2618255.7999999998</v>
      </c>
      <c r="L1557" s="91">
        <v>0</v>
      </c>
      <c r="M1557" s="95">
        <v>17462091.98</v>
      </c>
      <c r="N1557" s="95">
        <v>364468432.42000002</v>
      </c>
      <c r="O1557" s="95">
        <v>381930524.40000004</v>
      </c>
      <c r="P1557" s="95">
        <v>3121419.9499999997</v>
      </c>
      <c r="Q1557" s="91">
        <v>0</v>
      </c>
      <c r="R1557" s="91">
        <v>0</v>
      </c>
      <c r="S1557" s="91">
        <v>0</v>
      </c>
      <c r="T1557" s="95">
        <v>390041596.58000004</v>
      </c>
      <c r="U1557" s="95">
        <v>594645.43999999994</v>
      </c>
      <c r="V1557" s="95">
        <v>288685.19</v>
      </c>
      <c r="W1557" s="95">
        <v>7865.4</v>
      </c>
      <c r="X1557" s="95">
        <v>4866289.95</v>
      </c>
      <c r="Y1557" s="95">
        <v>4045436.79</v>
      </c>
      <c r="Z1557" s="95">
        <v>0</v>
      </c>
      <c r="AA1557" s="95">
        <v>5175157.62</v>
      </c>
      <c r="AB1557" s="95">
        <v>0</v>
      </c>
      <c r="AC1557" s="327">
        <v>18402113.910000004</v>
      </c>
      <c r="AD1557" s="95">
        <v>5042522.46</v>
      </c>
      <c r="AE1557" s="95">
        <v>589358.47</v>
      </c>
      <c r="AF1557" s="95">
        <v>0</v>
      </c>
      <c r="AG1557" s="95">
        <v>0</v>
      </c>
      <c r="AH1557" s="95">
        <v>0</v>
      </c>
      <c r="AI1557" s="95">
        <v>0</v>
      </c>
      <c r="AJ1557" s="95">
        <v>64356652.409999996</v>
      </c>
      <c r="AK1557" s="95">
        <v>5738123.6200000001</v>
      </c>
      <c r="AL1557" s="95">
        <v>3400799.26</v>
      </c>
      <c r="AM1557" s="91">
        <v>0</v>
      </c>
      <c r="AN1557" s="95">
        <v>9679148.3000000007</v>
      </c>
      <c r="AO1557" s="95">
        <v>0</v>
      </c>
      <c r="AP1557" s="95">
        <v>0</v>
      </c>
      <c r="AQ1557" s="95">
        <v>0</v>
      </c>
      <c r="AR1557" s="95">
        <v>0</v>
      </c>
      <c r="AS1557" s="95">
        <v>103368727.64</v>
      </c>
      <c r="AT1557" s="95">
        <v>64624354.57</v>
      </c>
      <c r="AU1557" s="95">
        <v>45806283.390000001</v>
      </c>
      <c r="AV1557" s="92">
        <v>45596</v>
      </c>
      <c r="AW1557" t="s">
        <v>9</v>
      </c>
      <c r="AX1557">
        <v>2024</v>
      </c>
      <c r="AY1557" t="s">
        <v>160</v>
      </c>
    </row>
    <row r="1558" spans="1:51" x14ac:dyDescent="0.25">
      <c r="A1558" s="93">
        <v>66</v>
      </c>
      <c r="B1558" s="94" t="s">
        <v>61</v>
      </c>
      <c r="C1558" s="95">
        <v>19839811.060000002</v>
      </c>
      <c r="D1558" s="95">
        <v>0</v>
      </c>
      <c r="E1558" s="95">
        <v>0</v>
      </c>
      <c r="F1558" s="95">
        <v>0</v>
      </c>
      <c r="G1558" s="95">
        <v>0</v>
      </c>
      <c r="H1558" s="91">
        <v>0</v>
      </c>
      <c r="I1558" s="91">
        <v>0</v>
      </c>
      <c r="J1558" s="95">
        <v>0</v>
      </c>
      <c r="K1558" s="95">
        <v>2659731.46</v>
      </c>
      <c r="L1558" s="91">
        <v>0</v>
      </c>
      <c r="M1558" s="95">
        <v>0</v>
      </c>
      <c r="N1558" s="95">
        <v>0</v>
      </c>
      <c r="O1558" s="95">
        <v>0</v>
      </c>
      <c r="P1558" s="95">
        <v>0</v>
      </c>
      <c r="Q1558" s="91">
        <v>0</v>
      </c>
      <c r="R1558" s="91">
        <v>0</v>
      </c>
      <c r="S1558" s="91">
        <v>0</v>
      </c>
      <c r="T1558" s="95">
        <v>2659731.46</v>
      </c>
      <c r="U1558" s="95">
        <v>400140.23</v>
      </c>
      <c r="V1558" s="95">
        <v>7875866.4000000004</v>
      </c>
      <c r="W1558" s="95">
        <v>0</v>
      </c>
      <c r="X1558" s="95">
        <v>6041616.5499999998</v>
      </c>
      <c r="Y1558" s="95">
        <v>0</v>
      </c>
      <c r="Z1558" s="95">
        <v>0</v>
      </c>
      <c r="AA1558" s="95">
        <v>0</v>
      </c>
      <c r="AB1558" s="95">
        <v>0</v>
      </c>
      <c r="AC1558" s="327">
        <v>0</v>
      </c>
      <c r="AD1558" s="95">
        <v>0</v>
      </c>
      <c r="AE1558" s="95">
        <v>0</v>
      </c>
      <c r="AF1558" s="95">
        <v>0</v>
      </c>
      <c r="AG1558" s="95">
        <v>0</v>
      </c>
      <c r="AH1558" s="95">
        <v>0</v>
      </c>
      <c r="AI1558" s="95">
        <v>0</v>
      </c>
      <c r="AJ1558" s="95">
        <v>0</v>
      </c>
      <c r="AK1558" s="95">
        <v>0</v>
      </c>
      <c r="AL1558" s="95">
        <v>0</v>
      </c>
      <c r="AM1558" s="91">
        <v>0</v>
      </c>
      <c r="AN1558" s="95">
        <v>1566400.46</v>
      </c>
      <c r="AO1558" s="95">
        <v>1296055.96</v>
      </c>
      <c r="AP1558" s="95">
        <v>0</v>
      </c>
      <c r="AQ1558" s="95">
        <v>0</v>
      </c>
      <c r="AR1558" s="95">
        <v>0</v>
      </c>
      <c r="AS1558" s="95">
        <v>14317623.18</v>
      </c>
      <c r="AT1558" s="95">
        <v>2862456.42</v>
      </c>
      <c r="AU1558" s="95">
        <v>0</v>
      </c>
      <c r="AV1558" s="92">
        <v>45596</v>
      </c>
      <c r="AW1558" t="s">
        <v>9</v>
      </c>
      <c r="AX1558">
        <v>2024</v>
      </c>
      <c r="AY1558" t="s">
        <v>178</v>
      </c>
    </row>
    <row r="1559" spans="1:51" x14ac:dyDescent="0.25">
      <c r="A1559" s="93">
        <v>44</v>
      </c>
      <c r="B1559" s="94" t="s">
        <v>62</v>
      </c>
      <c r="C1559" s="95">
        <v>108647684.3</v>
      </c>
      <c r="D1559" s="95">
        <v>24335.9</v>
      </c>
      <c r="E1559" s="95">
        <v>0</v>
      </c>
      <c r="F1559" s="95">
        <v>0</v>
      </c>
      <c r="G1559" s="95">
        <v>931745.73</v>
      </c>
      <c r="H1559" s="91">
        <v>0</v>
      </c>
      <c r="I1559" s="91">
        <v>0</v>
      </c>
      <c r="J1559" s="95">
        <v>300779.45</v>
      </c>
      <c r="K1559" s="95">
        <v>7277453.0600000005</v>
      </c>
      <c r="L1559" s="91">
        <v>0</v>
      </c>
      <c r="M1559" s="95">
        <v>6410855.0200000005</v>
      </c>
      <c r="N1559" s="95">
        <v>58391563.149999999</v>
      </c>
      <c r="O1559" s="95">
        <v>64802418.170000002</v>
      </c>
      <c r="P1559" s="95">
        <v>1918497.45</v>
      </c>
      <c r="Q1559" s="91">
        <v>0</v>
      </c>
      <c r="R1559" s="91">
        <v>0</v>
      </c>
      <c r="S1559" s="91">
        <v>0</v>
      </c>
      <c r="T1559" s="95">
        <v>75255229.760000005</v>
      </c>
      <c r="U1559" s="95">
        <v>780331.46</v>
      </c>
      <c r="V1559" s="95">
        <v>518850.38</v>
      </c>
      <c r="W1559" s="95">
        <v>271524.81</v>
      </c>
      <c r="X1559" s="95">
        <v>446.25</v>
      </c>
      <c r="Y1559" s="95">
        <v>5419077.8099999996</v>
      </c>
      <c r="Z1559" s="95">
        <v>0</v>
      </c>
      <c r="AA1559" s="95">
        <v>1751.72</v>
      </c>
      <c r="AB1559" s="95">
        <v>0</v>
      </c>
      <c r="AC1559" s="327">
        <v>1830191.71</v>
      </c>
      <c r="AD1559" s="95">
        <v>2075582.6</v>
      </c>
      <c r="AE1559" s="95">
        <v>43119.28</v>
      </c>
      <c r="AF1559" s="95">
        <v>0</v>
      </c>
      <c r="AG1559" s="95">
        <v>0</v>
      </c>
      <c r="AH1559" s="95">
        <v>0</v>
      </c>
      <c r="AI1559" s="95">
        <v>0</v>
      </c>
      <c r="AJ1559" s="95">
        <v>136679.19</v>
      </c>
      <c r="AK1559" s="95">
        <v>8776622.629999999</v>
      </c>
      <c r="AL1559" s="95">
        <v>1221543.83</v>
      </c>
      <c r="AM1559" s="91">
        <v>0</v>
      </c>
      <c r="AN1559" s="95">
        <v>2423083.1199999996</v>
      </c>
      <c r="AO1559" s="95">
        <v>0</v>
      </c>
      <c r="AP1559" s="95">
        <v>250673.53000000003</v>
      </c>
      <c r="AQ1559" s="95">
        <v>0</v>
      </c>
      <c r="AR1559" s="95">
        <v>0</v>
      </c>
      <c r="AS1559" s="95">
        <v>11077555.209999997</v>
      </c>
      <c r="AT1559" s="95">
        <v>22314899.329999998</v>
      </c>
      <c r="AU1559" s="95">
        <v>9642976.2200000007</v>
      </c>
      <c r="AV1559" s="92">
        <v>45596</v>
      </c>
      <c r="AW1559" t="s">
        <v>9</v>
      </c>
      <c r="AX1559">
        <v>2024</v>
      </c>
      <c r="AY1559" t="s">
        <v>167</v>
      </c>
    </row>
    <row r="1560" spans="1:51" x14ac:dyDescent="0.25">
      <c r="A1560" s="93">
        <v>113</v>
      </c>
      <c r="B1560" s="94" t="s">
        <v>63</v>
      </c>
      <c r="C1560" s="95">
        <v>58495938.899999999</v>
      </c>
      <c r="D1560" s="95">
        <v>0</v>
      </c>
      <c r="E1560" s="95">
        <v>0</v>
      </c>
      <c r="F1560" s="95">
        <v>0</v>
      </c>
      <c r="G1560" s="95">
        <v>848988.12</v>
      </c>
      <c r="H1560" s="91">
        <v>0</v>
      </c>
      <c r="I1560" s="91">
        <v>0</v>
      </c>
      <c r="J1560" s="95">
        <v>272871.31</v>
      </c>
      <c r="K1560" s="95">
        <v>344770.34</v>
      </c>
      <c r="L1560" s="91">
        <v>0</v>
      </c>
      <c r="M1560" s="95">
        <v>15505475.83</v>
      </c>
      <c r="N1560" s="95">
        <v>28998402.850000001</v>
      </c>
      <c r="O1560" s="95">
        <v>44503878.68</v>
      </c>
      <c r="P1560" s="95">
        <v>579620.15999999992</v>
      </c>
      <c r="Q1560" s="91">
        <v>0</v>
      </c>
      <c r="R1560" s="91">
        <v>0</v>
      </c>
      <c r="S1560" s="91">
        <v>0</v>
      </c>
      <c r="T1560" s="95">
        <v>46550128.609999999</v>
      </c>
      <c r="U1560" s="95">
        <v>32929.67</v>
      </c>
      <c r="V1560" s="95">
        <v>17317.7</v>
      </c>
      <c r="W1560" s="95">
        <v>0</v>
      </c>
      <c r="X1560" s="95">
        <v>396445.34</v>
      </c>
      <c r="Y1560" s="95">
        <v>0</v>
      </c>
      <c r="Z1560" s="95">
        <v>0</v>
      </c>
      <c r="AA1560" s="95">
        <v>2135909.81</v>
      </c>
      <c r="AB1560" s="95">
        <v>0</v>
      </c>
      <c r="AC1560" s="327">
        <v>3726702.31</v>
      </c>
      <c r="AD1560" s="95">
        <v>223085.25</v>
      </c>
      <c r="AE1560" s="95">
        <v>7972.3</v>
      </c>
      <c r="AF1560" s="95">
        <v>0</v>
      </c>
      <c r="AG1560" s="95">
        <v>0</v>
      </c>
      <c r="AH1560" s="95">
        <v>0</v>
      </c>
      <c r="AI1560" s="95">
        <v>0</v>
      </c>
      <c r="AJ1560" s="95">
        <v>11727</v>
      </c>
      <c r="AK1560" s="95">
        <v>2977190.9699999997</v>
      </c>
      <c r="AL1560" s="95">
        <v>209554.07</v>
      </c>
      <c r="AM1560" s="91">
        <v>0</v>
      </c>
      <c r="AN1560" s="95">
        <v>560595.16</v>
      </c>
      <c r="AO1560" s="95">
        <v>0</v>
      </c>
      <c r="AP1560" s="95">
        <v>43878.11</v>
      </c>
      <c r="AQ1560" s="95">
        <v>0</v>
      </c>
      <c r="AR1560" s="95">
        <v>0</v>
      </c>
      <c r="AS1560" s="95">
        <v>6552089.3799999999</v>
      </c>
      <c r="AT1560" s="95">
        <v>5393720.9100000001</v>
      </c>
      <c r="AU1560" s="95">
        <v>1602502.6</v>
      </c>
      <c r="AV1560" s="92">
        <v>45596</v>
      </c>
      <c r="AW1560" t="s">
        <v>9</v>
      </c>
      <c r="AX1560">
        <v>2024</v>
      </c>
      <c r="AY1560" t="s">
        <v>171</v>
      </c>
    </row>
    <row r="1561" spans="1:51" x14ac:dyDescent="0.25">
      <c r="A1561" s="93">
        <v>98</v>
      </c>
      <c r="B1561" s="94" t="s">
        <v>64</v>
      </c>
      <c r="C1561" s="95">
        <v>191950008.17000002</v>
      </c>
      <c r="D1561" s="95">
        <v>207417.08000000002</v>
      </c>
      <c r="E1561" s="95">
        <v>0</v>
      </c>
      <c r="F1561" s="95">
        <v>0</v>
      </c>
      <c r="G1561" s="95">
        <v>349012.13</v>
      </c>
      <c r="H1561" s="91">
        <v>0</v>
      </c>
      <c r="I1561" s="91">
        <v>0</v>
      </c>
      <c r="J1561" s="95">
        <v>3274282.17</v>
      </c>
      <c r="K1561" s="95">
        <v>673935.66</v>
      </c>
      <c r="L1561" s="91">
        <v>0</v>
      </c>
      <c r="M1561" s="95">
        <v>37956584.770000003</v>
      </c>
      <c r="N1561" s="95">
        <v>8230282.3499999996</v>
      </c>
      <c r="O1561" s="95">
        <v>46186867.120000005</v>
      </c>
      <c r="P1561" s="95">
        <v>778638.67</v>
      </c>
      <c r="Q1561" s="91">
        <v>0</v>
      </c>
      <c r="R1561" s="91">
        <v>0</v>
      </c>
      <c r="S1561" s="91">
        <v>0</v>
      </c>
      <c r="T1561" s="95">
        <v>51470152.830000006</v>
      </c>
      <c r="U1561" s="95">
        <v>186323</v>
      </c>
      <c r="V1561" s="95">
        <v>126212.02</v>
      </c>
      <c r="W1561" s="95">
        <v>0</v>
      </c>
      <c r="X1561" s="95">
        <v>40153862.920000002</v>
      </c>
      <c r="Y1561" s="95">
        <v>121655.32</v>
      </c>
      <c r="Z1561" s="95">
        <v>0</v>
      </c>
      <c r="AA1561" s="95">
        <v>1017321.42</v>
      </c>
      <c r="AB1561" s="95">
        <v>0</v>
      </c>
      <c r="AC1561" s="327">
        <v>9994369.3699999992</v>
      </c>
      <c r="AD1561" s="95">
        <v>382488.52</v>
      </c>
      <c r="AE1561" s="95">
        <v>1535716.88</v>
      </c>
      <c r="AF1561" s="95">
        <v>0</v>
      </c>
      <c r="AG1561" s="95">
        <v>0</v>
      </c>
      <c r="AH1561" s="95">
        <v>0</v>
      </c>
      <c r="AI1561" s="95">
        <v>0</v>
      </c>
      <c r="AJ1561" s="95">
        <v>20972971.82</v>
      </c>
      <c r="AK1561" s="95">
        <v>2525314.5700000003</v>
      </c>
      <c r="AL1561" s="95">
        <v>1920383.31</v>
      </c>
      <c r="AM1561" s="91">
        <v>0</v>
      </c>
      <c r="AN1561" s="95">
        <v>7706153.46</v>
      </c>
      <c r="AO1561" s="95">
        <v>-2341.12</v>
      </c>
      <c r="AP1561" s="95">
        <v>278323.33</v>
      </c>
      <c r="AQ1561" s="95">
        <v>0</v>
      </c>
      <c r="AR1561" s="95">
        <v>0</v>
      </c>
      <c r="AS1561" s="95">
        <v>74490921.270000011</v>
      </c>
      <c r="AT1561" s="95">
        <v>65988934.07</v>
      </c>
      <c r="AU1561" s="95">
        <v>53561100.520000003</v>
      </c>
      <c r="AV1561" s="92">
        <v>45596</v>
      </c>
      <c r="AW1561" t="s">
        <v>9</v>
      </c>
      <c r="AX1561">
        <v>2024</v>
      </c>
      <c r="AY1561" t="s">
        <v>165</v>
      </c>
    </row>
    <row r="1562" spans="1:51" x14ac:dyDescent="0.25">
      <c r="A1562" s="93">
        <v>1</v>
      </c>
      <c r="B1562" s="94" t="s">
        <v>65</v>
      </c>
      <c r="C1562" s="95">
        <v>30816714.960000001</v>
      </c>
      <c r="D1562" s="95">
        <v>0</v>
      </c>
      <c r="E1562" s="95">
        <v>0</v>
      </c>
      <c r="F1562" s="95">
        <v>0</v>
      </c>
      <c r="G1562" s="95">
        <v>-5.81</v>
      </c>
      <c r="H1562" s="91">
        <v>0</v>
      </c>
      <c r="I1562" s="91">
        <v>0</v>
      </c>
      <c r="J1562" s="95">
        <v>14602.38</v>
      </c>
      <c r="K1562" s="95">
        <v>-4.25</v>
      </c>
      <c r="L1562" s="91">
        <v>0</v>
      </c>
      <c r="M1562" s="95">
        <v>281746.03000000003</v>
      </c>
      <c r="N1562" s="95">
        <v>168576.89</v>
      </c>
      <c r="O1562" s="95">
        <v>450322.92000000004</v>
      </c>
      <c r="P1562" s="95">
        <v>6161.98</v>
      </c>
      <c r="Q1562" s="91">
        <v>0</v>
      </c>
      <c r="R1562" s="91">
        <v>0</v>
      </c>
      <c r="S1562" s="91">
        <v>0</v>
      </c>
      <c r="T1562" s="95">
        <v>471077.22000000003</v>
      </c>
      <c r="U1562" s="95">
        <v>1502466.43</v>
      </c>
      <c r="V1562" s="95">
        <v>3324.86</v>
      </c>
      <c r="W1562" s="95">
        <v>0</v>
      </c>
      <c r="X1562" s="95">
        <v>0</v>
      </c>
      <c r="Y1562" s="95">
        <v>15321.6</v>
      </c>
      <c r="Z1562" s="95">
        <v>0</v>
      </c>
      <c r="AA1562" s="95">
        <v>28882.95</v>
      </c>
      <c r="AB1562" s="95">
        <v>0</v>
      </c>
      <c r="AC1562" s="327">
        <v>930644.19</v>
      </c>
      <c r="AD1562" s="95">
        <v>11920806.85</v>
      </c>
      <c r="AE1562" s="95">
        <v>54676.800000000003</v>
      </c>
      <c r="AF1562" s="95">
        <v>0</v>
      </c>
      <c r="AG1562" s="95">
        <v>0</v>
      </c>
      <c r="AH1562" s="95">
        <v>0</v>
      </c>
      <c r="AI1562" s="95">
        <v>0</v>
      </c>
      <c r="AJ1562" s="95">
        <v>18140</v>
      </c>
      <c r="AK1562" s="95">
        <v>388743.75</v>
      </c>
      <c r="AL1562" s="95">
        <v>432719.8</v>
      </c>
      <c r="AM1562" s="91">
        <v>0</v>
      </c>
      <c r="AN1562" s="95">
        <v>1551565.2</v>
      </c>
      <c r="AO1562" s="95">
        <v>0</v>
      </c>
      <c r="AP1562" s="95">
        <v>13544.5</v>
      </c>
      <c r="AQ1562" s="95">
        <v>0</v>
      </c>
      <c r="AR1562" s="95">
        <v>0</v>
      </c>
      <c r="AS1562" s="95">
        <v>14474263.68</v>
      </c>
      <c r="AT1562" s="95">
        <v>15871374.060000001</v>
      </c>
      <c r="AU1562" s="95">
        <v>13484800.810000001</v>
      </c>
      <c r="AV1562" s="92">
        <v>45596</v>
      </c>
      <c r="AW1562" t="s">
        <v>9</v>
      </c>
      <c r="AX1562">
        <v>2024</v>
      </c>
      <c r="AY1562" t="s">
        <v>177</v>
      </c>
    </row>
    <row r="1563" spans="1:51" x14ac:dyDescent="0.25">
      <c r="A1563" s="93">
        <v>109</v>
      </c>
      <c r="B1563" s="94" t="s">
        <v>66</v>
      </c>
      <c r="C1563" s="95">
        <v>805865604.07999992</v>
      </c>
      <c r="D1563" s="95">
        <v>36390824.990000002</v>
      </c>
      <c r="E1563" s="95">
        <v>0</v>
      </c>
      <c r="F1563" s="95">
        <v>0</v>
      </c>
      <c r="G1563" s="95">
        <v>0</v>
      </c>
      <c r="H1563" s="91">
        <v>0</v>
      </c>
      <c r="I1563" s="91">
        <v>0</v>
      </c>
      <c r="J1563" s="95">
        <v>16964976.990000002</v>
      </c>
      <c r="K1563" s="95">
        <v>14773304.069999998</v>
      </c>
      <c r="L1563" s="91">
        <v>0</v>
      </c>
      <c r="M1563" s="95">
        <v>354517</v>
      </c>
      <c r="N1563" s="95">
        <v>442925293.16999996</v>
      </c>
      <c r="O1563" s="95">
        <v>443279810.16999996</v>
      </c>
      <c r="P1563" s="95">
        <v>48727626.170000002</v>
      </c>
      <c r="Q1563" s="91">
        <v>0</v>
      </c>
      <c r="R1563" s="91">
        <v>0</v>
      </c>
      <c r="S1563" s="91">
        <v>0</v>
      </c>
      <c r="T1563" s="95">
        <v>560136542.38999999</v>
      </c>
      <c r="U1563" s="95">
        <v>16712406.710000001</v>
      </c>
      <c r="V1563" s="95">
        <v>3284435.04</v>
      </c>
      <c r="W1563" s="95">
        <v>0</v>
      </c>
      <c r="X1563" s="95">
        <v>10911269.85</v>
      </c>
      <c r="Y1563" s="95">
        <v>1009818.46</v>
      </c>
      <c r="Z1563" s="95">
        <v>0</v>
      </c>
      <c r="AA1563" s="95">
        <v>82428623.480000004</v>
      </c>
      <c r="AB1563" s="95">
        <v>13533.23</v>
      </c>
      <c r="AC1563" s="327">
        <v>84122246.229999989</v>
      </c>
      <c r="AD1563" s="95">
        <v>0</v>
      </c>
      <c r="AE1563" s="95">
        <v>155330.69</v>
      </c>
      <c r="AF1563" s="95">
        <v>0</v>
      </c>
      <c r="AG1563" s="95">
        <v>0</v>
      </c>
      <c r="AH1563" s="95">
        <v>0</v>
      </c>
      <c r="AI1563" s="95">
        <v>0</v>
      </c>
      <c r="AJ1563" s="95">
        <v>34507864.640000001</v>
      </c>
      <c r="AK1563" s="95">
        <v>6024160.5199999996</v>
      </c>
      <c r="AL1563" s="95">
        <v>3265295.42</v>
      </c>
      <c r="AM1563" s="91">
        <v>0</v>
      </c>
      <c r="AN1563" s="95">
        <v>3053041.48</v>
      </c>
      <c r="AO1563" s="95">
        <v>126904.82</v>
      </c>
      <c r="AP1563" s="95">
        <v>2500</v>
      </c>
      <c r="AQ1563" s="95">
        <v>0</v>
      </c>
      <c r="AR1563" s="95">
        <v>0</v>
      </c>
      <c r="AS1563" s="95">
        <v>233145528.32999998</v>
      </c>
      <c r="AT1563" s="95">
        <v>12583533.359999999</v>
      </c>
      <c r="AU1563" s="95">
        <v>111631.12</v>
      </c>
      <c r="AV1563" s="92">
        <v>45596</v>
      </c>
      <c r="AW1563" t="s">
        <v>9</v>
      </c>
      <c r="AX1563">
        <v>2024</v>
      </c>
      <c r="AY1563" t="s">
        <v>157</v>
      </c>
    </row>
    <row r="1564" spans="1:51" x14ac:dyDescent="0.25">
      <c r="A1564" s="93">
        <v>25</v>
      </c>
      <c r="B1564" s="94" t="s">
        <v>67</v>
      </c>
      <c r="C1564" s="95">
        <v>79694972.769999996</v>
      </c>
      <c r="D1564" s="95">
        <v>30146340.43</v>
      </c>
      <c r="E1564" s="95">
        <v>0</v>
      </c>
      <c r="F1564" s="95">
        <v>0</v>
      </c>
      <c r="G1564" s="95">
        <v>0</v>
      </c>
      <c r="H1564" s="91">
        <v>0</v>
      </c>
      <c r="I1564" s="91">
        <v>0</v>
      </c>
      <c r="J1564" s="95">
        <v>0</v>
      </c>
      <c r="K1564" s="95">
        <v>0</v>
      </c>
      <c r="L1564" s="91">
        <v>0</v>
      </c>
      <c r="M1564" s="95">
        <v>0</v>
      </c>
      <c r="N1564" s="95">
        <v>0</v>
      </c>
      <c r="O1564" s="95">
        <v>0</v>
      </c>
      <c r="P1564" s="95">
        <v>49478252.049999997</v>
      </c>
      <c r="Q1564" s="91">
        <v>0</v>
      </c>
      <c r="R1564" s="91">
        <v>0</v>
      </c>
      <c r="S1564" s="91">
        <v>0</v>
      </c>
      <c r="T1564" s="95">
        <v>79624592.479999989</v>
      </c>
      <c r="U1564" s="95">
        <v>0</v>
      </c>
      <c r="V1564" s="95">
        <v>0</v>
      </c>
      <c r="W1564" s="95">
        <v>0</v>
      </c>
      <c r="X1564" s="95">
        <v>0</v>
      </c>
      <c r="Y1564" s="95">
        <v>0</v>
      </c>
      <c r="Z1564" s="95">
        <v>0</v>
      </c>
      <c r="AA1564" s="95">
        <v>0</v>
      </c>
      <c r="AB1564" s="95">
        <v>0</v>
      </c>
      <c r="AC1564" s="327">
        <v>70380.289999999994</v>
      </c>
      <c r="AD1564" s="95">
        <v>0</v>
      </c>
      <c r="AE1564" s="95">
        <v>0</v>
      </c>
      <c r="AF1564" s="95">
        <v>0</v>
      </c>
      <c r="AG1564" s="95">
        <v>0</v>
      </c>
      <c r="AH1564" s="95">
        <v>0</v>
      </c>
      <c r="AI1564" s="95">
        <v>0</v>
      </c>
      <c r="AJ1564" s="95">
        <v>0</v>
      </c>
      <c r="AK1564" s="95">
        <v>0</v>
      </c>
      <c r="AL1564" s="95">
        <v>0</v>
      </c>
      <c r="AM1564" s="91">
        <v>0</v>
      </c>
      <c r="AN1564" s="95">
        <v>0</v>
      </c>
      <c r="AO1564" s="95">
        <v>0</v>
      </c>
      <c r="AP1564" s="95">
        <v>0</v>
      </c>
      <c r="AQ1564" s="95">
        <v>0</v>
      </c>
      <c r="AR1564" s="95">
        <v>0</v>
      </c>
      <c r="AS1564" s="95">
        <v>70380.289999999994</v>
      </c>
      <c r="AT1564" s="95">
        <v>0</v>
      </c>
      <c r="AU1564" s="95">
        <v>0</v>
      </c>
      <c r="AV1564" s="92">
        <v>45596</v>
      </c>
      <c r="AW1564" t="s">
        <v>9</v>
      </c>
      <c r="AX1564">
        <v>2024</v>
      </c>
      <c r="AY1564" t="s">
        <v>174</v>
      </c>
    </row>
    <row r="1565" spans="1:51" x14ac:dyDescent="0.25">
      <c r="A1565" s="93">
        <v>121</v>
      </c>
      <c r="B1565" s="94" t="s">
        <v>68</v>
      </c>
      <c r="C1565" s="95">
        <v>5477977.1399999997</v>
      </c>
      <c r="D1565" s="95">
        <v>0</v>
      </c>
      <c r="E1565" s="95">
        <v>0</v>
      </c>
      <c r="F1565" s="95">
        <v>0</v>
      </c>
      <c r="G1565" s="95">
        <v>0</v>
      </c>
      <c r="H1565" s="91">
        <v>0</v>
      </c>
      <c r="I1565" s="91">
        <v>0</v>
      </c>
      <c r="J1565" s="95">
        <v>0</v>
      </c>
      <c r="K1565" s="95">
        <v>0</v>
      </c>
      <c r="L1565" s="91">
        <v>0</v>
      </c>
      <c r="M1565" s="95">
        <v>0</v>
      </c>
      <c r="N1565" s="95">
        <v>0</v>
      </c>
      <c r="O1565" s="95">
        <v>0</v>
      </c>
      <c r="P1565" s="95">
        <v>0</v>
      </c>
      <c r="Q1565" s="91">
        <v>0</v>
      </c>
      <c r="R1565" s="91">
        <v>0</v>
      </c>
      <c r="S1565" s="91">
        <v>0</v>
      </c>
      <c r="T1565" s="95">
        <v>0</v>
      </c>
      <c r="U1565" s="95">
        <v>1106222.96</v>
      </c>
      <c r="V1565" s="95">
        <v>0</v>
      </c>
      <c r="W1565" s="95">
        <v>0</v>
      </c>
      <c r="X1565" s="95">
        <v>0</v>
      </c>
      <c r="Y1565" s="95">
        <v>0</v>
      </c>
      <c r="Z1565" s="95">
        <v>0</v>
      </c>
      <c r="AA1565" s="95">
        <v>0</v>
      </c>
      <c r="AB1565" s="95">
        <v>0</v>
      </c>
      <c r="AC1565" s="327">
        <v>0</v>
      </c>
      <c r="AD1565" s="95">
        <v>0</v>
      </c>
      <c r="AE1565" s="95">
        <v>0</v>
      </c>
      <c r="AF1565" s="95">
        <v>0</v>
      </c>
      <c r="AG1565" s="95">
        <v>0</v>
      </c>
      <c r="AH1565" s="95">
        <v>0</v>
      </c>
      <c r="AI1565" s="95">
        <v>0</v>
      </c>
      <c r="AJ1565" s="95">
        <v>3336097.83</v>
      </c>
      <c r="AK1565" s="95">
        <v>0</v>
      </c>
      <c r="AL1565" s="95">
        <v>0</v>
      </c>
      <c r="AM1565" s="91">
        <v>0</v>
      </c>
      <c r="AN1565" s="95">
        <v>78181.11</v>
      </c>
      <c r="AO1565" s="95">
        <v>0</v>
      </c>
      <c r="AP1565" s="95">
        <v>1890</v>
      </c>
      <c r="AQ1565" s="95">
        <v>0</v>
      </c>
      <c r="AR1565" s="95">
        <v>0</v>
      </c>
      <c r="AS1565" s="95">
        <v>4442320.79</v>
      </c>
      <c r="AT1565" s="95">
        <v>1035656.35</v>
      </c>
      <c r="AU1565" s="95">
        <v>955585.24</v>
      </c>
      <c r="AV1565" s="92">
        <v>45596</v>
      </c>
      <c r="AW1565" t="s">
        <v>9</v>
      </c>
      <c r="AX1565">
        <v>2024</v>
      </c>
      <c r="AY1565" t="s">
        <v>188</v>
      </c>
    </row>
    <row r="1566" spans="1:51" x14ac:dyDescent="0.25">
      <c r="A1566" s="93">
        <v>122</v>
      </c>
      <c r="B1566" s="94" t="s">
        <v>69</v>
      </c>
      <c r="C1566" s="95">
        <v>1087198812.9100001</v>
      </c>
      <c r="D1566" s="95">
        <v>0</v>
      </c>
      <c r="E1566" s="95">
        <v>0</v>
      </c>
      <c r="F1566" s="95">
        <v>0</v>
      </c>
      <c r="G1566" s="95">
        <v>0</v>
      </c>
      <c r="H1566" s="91">
        <v>0</v>
      </c>
      <c r="I1566" s="91">
        <v>0</v>
      </c>
      <c r="J1566" s="95">
        <v>0</v>
      </c>
      <c r="K1566" s="95">
        <v>0</v>
      </c>
      <c r="L1566" s="91">
        <v>0</v>
      </c>
      <c r="M1566" s="95">
        <v>4527423.7299999995</v>
      </c>
      <c r="N1566" s="95">
        <v>1441495.55</v>
      </c>
      <c r="O1566" s="95">
        <v>5968919.2799999993</v>
      </c>
      <c r="P1566" s="95">
        <v>10924587.640000001</v>
      </c>
      <c r="Q1566" s="91">
        <v>0</v>
      </c>
      <c r="R1566" s="91">
        <v>0</v>
      </c>
      <c r="S1566" s="91">
        <v>0</v>
      </c>
      <c r="T1566" s="95">
        <v>16893506.920000002</v>
      </c>
      <c r="U1566" s="95">
        <v>0</v>
      </c>
      <c r="V1566" s="95">
        <v>0</v>
      </c>
      <c r="W1566" s="95">
        <v>0</v>
      </c>
      <c r="X1566" s="95">
        <v>127531295.48</v>
      </c>
      <c r="Y1566" s="95">
        <v>0</v>
      </c>
      <c r="Z1566" s="95">
        <v>0</v>
      </c>
      <c r="AA1566" s="95">
        <v>899659435.27999997</v>
      </c>
      <c r="AB1566" s="95">
        <v>0</v>
      </c>
      <c r="AC1566" s="327">
        <v>13221799.130000001</v>
      </c>
      <c r="AD1566" s="95">
        <v>0</v>
      </c>
      <c r="AE1566" s="95">
        <v>0</v>
      </c>
      <c r="AF1566" s="95">
        <v>0</v>
      </c>
      <c r="AG1566" s="95">
        <v>0</v>
      </c>
      <c r="AH1566" s="95">
        <v>0</v>
      </c>
      <c r="AI1566" s="95">
        <v>0</v>
      </c>
      <c r="AJ1566" s="95">
        <v>9559135.1400000006</v>
      </c>
      <c r="AK1566" s="95">
        <v>1205654.5</v>
      </c>
      <c r="AL1566" s="95">
        <v>0</v>
      </c>
      <c r="AM1566" s="91">
        <v>0</v>
      </c>
      <c r="AN1566" s="95">
        <v>19069270.260000002</v>
      </c>
      <c r="AO1566" s="95">
        <v>0</v>
      </c>
      <c r="AP1566" s="95">
        <v>0</v>
      </c>
      <c r="AQ1566" s="95">
        <v>0</v>
      </c>
      <c r="AR1566" s="95">
        <v>0</v>
      </c>
      <c r="AS1566" s="95">
        <v>1049971665.03</v>
      </c>
      <c r="AT1566" s="95">
        <v>20333640.960000001</v>
      </c>
      <c r="AU1566" s="95">
        <v>58716.2</v>
      </c>
      <c r="AV1566" s="92">
        <v>45596</v>
      </c>
      <c r="AW1566" t="s">
        <v>9</v>
      </c>
      <c r="AX1566">
        <v>2024</v>
      </c>
      <c r="AY1566" t="s">
        <v>267</v>
      </c>
    </row>
    <row r="1567" spans="1:51" x14ac:dyDescent="0.25">
      <c r="A1567" s="93">
        <v>13</v>
      </c>
      <c r="B1567" s="94" t="s">
        <v>70</v>
      </c>
      <c r="C1567" s="95">
        <v>6200563083.6100006</v>
      </c>
      <c r="D1567" s="95">
        <v>964852.67</v>
      </c>
      <c r="E1567" s="95">
        <v>0</v>
      </c>
      <c r="F1567" s="95">
        <v>0</v>
      </c>
      <c r="G1567" s="95">
        <v>7624330.9400000004</v>
      </c>
      <c r="H1567" s="91">
        <v>0</v>
      </c>
      <c r="I1567" s="91">
        <v>0</v>
      </c>
      <c r="J1567" s="95">
        <v>152165648.76000002</v>
      </c>
      <c r="K1567" s="95">
        <v>128079259.84999999</v>
      </c>
      <c r="L1567" s="91">
        <v>0</v>
      </c>
      <c r="M1567" s="95">
        <v>3413669789.9899998</v>
      </c>
      <c r="N1567" s="95">
        <v>1574208749.72</v>
      </c>
      <c r="O1567" s="95">
        <v>4987878539.71</v>
      </c>
      <c r="P1567" s="95">
        <v>0</v>
      </c>
      <c r="Q1567" s="91">
        <v>0</v>
      </c>
      <c r="R1567" s="91">
        <v>0</v>
      </c>
      <c r="S1567" s="91">
        <v>0</v>
      </c>
      <c r="T1567" s="95">
        <v>5276712631.9300003</v>
      </c>
      <c r="U1567" s="95">
        <v>16728629.27</v>
      </c>
      <c r="V1567" s="95">
        <v>0</v>
      </c>
      <c r="W1567" s="95">
        <v>75276.83</v>
      </c>
      <c r="X1567" s="95">
        <v>8947088.4399999995</v>
      </c>
      <c r="Y1567" s="95">
        <v>1344707.44</v>
      </c>
      <c r="Z1567" s="95">
        <v>0</v>
      </c>
      <c r="AA1567" s="95">
        <v>176980538.56999999</v>
      </c>
      <c r="AB1567" s="95">
        <v>0</v>
      </c>
      <c r="AC1567" s="327">
        <v>512571075.42000002</v>
      </c>
      <c r="AD1567" s="95">
        <v>2240971.75</v>
      </c>
      <c r="AE1567" s="95">
        <v>6699436.0199999996</v>
      </c>
      <c r="AF1567" s="95">
        <v>0</v>
      </c>
      <c r="AG1567" s="95">
        <v>0</v>
      </c>
      <c r="AH1567" s="95">
        <v>0</v>
      </c>
      <c r="AI1567" s="95">
        <v>0</v>
      </c>
      <c r="AJ1567" s="95">
        <v>4149297.93</v>
      </c>
      <c r="AK1567" s="95">
        <v>71399187.539999992</v>
      </c>
      <c r="AL1567" s="95">
        <v>90506718.080000013</v>
      </c>
      <c r="AM1567" s="91">
        <v>0</v>
      </c>
      <c r="AN1567" s="95">
        <v>31037930.670000002</v>
      </c>
      <c r="AO1567" s="95">
        <v>0</v>
      </c>
      <c r="AP1567" s="95">
        <v>22916</v>
      </c>
      <c r="AQ1567" s="95">
        <v>0</v>
      </c>
      <c r="AR1567" s="95">
        <v>0</v>
      </c>
      <c r="AS1567" s="95">
        <v>729737021.66999996</v>
      </c>
      <c r="AT1567" s="95">
        <v>194113429.54000002</v>
      </c>
      <c r="AU1567" s="95">
        <v>1146677.25</v>
      </c>
      <c r="AV1567" s="92">
        <v>45596</v>
      </c>
      <c r="AW1567" t="s">
        <v>9</v>
      </c>
      <c r="AX1567">
        <v>2024</v>
      </c>
      <c r="AY1567" t="s">
        <v>149</v>
      </c>
    </row>
    <row r="1568" spans="1:51" x14ac:dyDescent="0.25">
      <c r="A1568" s="93">
        <v>110</v>
      </c>
      <c r="B1568" s="94" t="s">
        <v>71</v>
      </c>
      <c r="C1568" s="95">
        <v>52732198.829999998</v>
      </c>
      <c r="D1568" s="95">
        <v>0</v>
      </c>
      <c r="E1568" s="95">
        <v>0</v>
      </c>
      <c r="F1568" s="95">
        <v>0</v>
      </c>
      <c r="G1568" s="95">
        <v>49197.450000000004</v>
      </c>
      <c r="H1568" s="91">
        <v>0</v>
      </c>
      <c r="I1568" s="91">
        <v>0</v>
      </c>
      <c r="J1568" s="95">
        <v>76525.36</v>
      </c>
      <c r="K1568" s="95">
        <v>44051.41</v>
      </c>
      <c r="L1568" s="91">
        <v>0</v>
      </c>
      <c r="M1568" s="95">
        <v>355899.31</v>
      </c>
      <c r="N1568" s="95">
        <v>5867768.25</v>
      </c>
      <c r="O1568" s="95">
        <v>6223667.5599999996</v>
      </c>
      <c r="P1568" s="95">
        <v>202576.37</v>
      </c>
      <c r="Q1568" s="91">
        <v>0</v>
      </c>
      <c r="R1568" s="91">
        <v>0</v>
      </c>
      <c r="S1568" s="91">
        <v>0</v>
      </c>
      <c r="T1568" s="95">
        <v>6596018.1499999994</v>
      </c>
      <c r="U1568" s="95">
        <v>78048.31</v>
      </c>
      <c r="V1568" s="95">
        <v>3323.4</v>
      </c>
      <c r="W1568" s="95">
        <v>39.08</v>
      </c>
      <c r="X1568" s="95">
        <v>0</v>
      </c>
      <c r="Y1568" s="95">
        <v>12477.93</v>
      </c>
      <c r="Z1568" s="95">
        <v>0</v>
      </c>
      <c r="AA1568" s="95">
        <v>0</v>
      </c>
      <c r="AB1568" s="95">
        <v>0</v>
      </c>
      <c r="AC1568" s="327">
        <v>0</v>
      </c>
      <c r="AD1568" s="95">
        <v>1045935.16</v>
      </c>
      <c r="AE1568" s="95">
        <v>0</v>
      </c>
      <c r="AF1568" s="95">
        <v>0</v>
      </c>
      <c r="AG1568" s="95">
        <v>0</v>
      </c>
      <c r="AH1568" s="95">
        <v>0</v>
      </c>
      <c r="AI1568" s="95">
        <v>0</v>
      </c>
      <c r="AJ1568" s="95">
        <v>0</v>
      </c>
      <c r="AK1568" s="95">
        <v>319783.62</v>
      </c>
      <c r="AL1568" s="95">
        <v>1102928.32</v>
      </c>
      <c r="AM1568" s="91">
        <v>0</v>
      </c>
      <c r="AN1568" s="95">
        <v>4819275.01</v>
      </c>
      <c r="AO1568" s="95">
        <v>323998.57</v>
      </c>
      <c r="AP1568" s="95">
        <v>25600</v>
      </c>
      <c r="AQ1568" s="95">
        <v>0</v>
      </c>
      <c r="AR1568" s="95">
        <v>0</v>
      </c>
      <c r="AS1568" s="95">
        <v>1139823.8800000001</v>
      </c>
      <c r="AT1568" s="95">
        <v>44996356.799999997</v>
      </c>
      <c r="AU1568" s="95">
        <v>38404771.280000001</v>
      </c>
      <c r="AV1568" s="92">
        <v>45596</v>
      </c>
      <c r="AW1568" t="s">
        <v>9</v>
      </c>
      <c r="AX1568">
        <v>2024</v>
      </c>
      <c r="AY1568" t="s">
        <v>173</v>
      </c>
    </row>
    <row r="1569" spans="1:51" x14ac:dyDescent="0.25">
      <c r="A1569" s="93">
        <v>52</v>
      </c>
      <c r="B1569" s="94" t="s">
        <v>72</v>
      </c>
      <c r="C1569" s="95">
        <v>83273187.270000011</v>
      </c>
      <c r="D1569" s="95">
        <v>0</v>
      </c>
      <c r="E1569" s="95">
        <v>0</v>
      </c>
      <c r="F1569" s="95">
        <v>0</v>
      </c>
      <c r="G1569" s="95">
        <v>480283.93</v>
      </c>
      <c r="H1569" s="91">
        <v>0</v>
      </c>
      <c r="I1569" s="91">
        <v>0</v>
      </c>
      <c r="J1569" s="95">
        <v>0</v>
      </c>
      <c r="K1569" s="95">
        <v>883970.44</v>
      </c>
      <c r="L1569" s="91">
        <v>0</v>
      </c>
      <c r="M1569" s="95">
        <v>0</v>
      </c>
      <c r="N1569" s="95">
        <v>0</v>
      </c>
      <c r="O1569" s="95">
        <v>0</v>
      </c>
      <c r="P1569" s="95">
        <v>1225.1600000000001</v>
      </c>
      <c r="Q1569" s="91">
        <v>0</v>
      </c>
      <c r="R1569" s="91">
        <v>0</v>
      </c>
      <c r="S1569" s="91">
        <v>0</v>
      </c>
      <c r="T1569" s="95">
        <v>1365479.5299999998</v>
      </c>
      <c r="U1569" s="95">
        <v>2125521.8199999998</v>
      </c>
      <c r="V1569" s="95">
        <v>136860.31</v>
      </c>
      <c r="W1569" s="95">
        <v>246521.81</v>
      </c>
      <c r="X1569" s="95">
        <v>16077262.1</v>
      </c>
      <c r="Y1569" s="95">
        <v>5183794.34</v>
      </c>
      <c r="Z1569" s="95">
        <v>0</v>
      </c>
      <c r="AA1569" s="95">
        <v>0</v>
      </c>
      <c r="AB1569" s="95">
        <v>0</v>
      </c>
      <c r="AC1569" s="327">
        <v>18173466.73</v>
      </c>
      <c r="AD1569" s="95">
        <v>3026330.68</v>
      </c>
      <c r="AE1569" s="95">
        <v>720979.59</v>
      </c>
      <c r="AF1569" s="95">
        <v>0</v>
      </c>
      <c r="AG1569" s="95">
        <v>0</v>
      </c>
      <c r="AH1569" s="95">
        <v>0</v>
      </c>
      <c r="AI1569" s="95">
        <v>0</v>
      </c>
      <c r="AJ1569" s="95">
        <v>12498260.74</v>
      </c>
      <c r="AK1569" s="95">
        <v>9372260.0399999991</v>
      </c>
      <c r="AL1569" s="95">
        <v>1198467.46</v>
      </c>
      <c r="AM1569" s="91">
        <v>0</v>
      </c>
      <c r="AN1569" s="95">
        <v>8659140.3100000005</v>
      </c>
      <c r="AO1569" s="95">
        <v>29899.98</v>
      </c>
      <c r="AP1569" s="95">
        <v>1474387.29</v>
      </c>
      <c r="AQ1569" s="95">
        <v>0</v>
      </c>
      <c r="AR1569" s="95">
        <v>0</v>
      </c>
      <c r="AS1569" s="95">
        <v>58188998.120000005</v>
      </c>
      <c r="AT1569" s="95">
        <v>23718709.620000001</v>
      </c>
      <c r="AU1569" s="95">
        <v>2984554.54</v>
      </c>
      <c r="AV1569" s="92">
        <v>45596</v>
      </c>
      <c r="AW1569" t="s">
        <v>9</v>
      </c>
      <c r="AX1569">
        <v>2024</v>
      </c>
      <c r="AY1569" t="s">
        <v>170</v>
      </c>
    </row>
    <row r="1570" spans="1:51" x14ac:dyDescent="0.25">
      <c r="A1570" s="93">
        <v>96</v>
      </c>
      <c r="B1570" s="94" t="s">
        <v>73</v>
      </c>
      <c r="C1570" s="95">
        <v>1909865364.3199997</v>
      </c>
      <c r="D1570" s="95">
        <v>344697.59</v>
      </c>
      <c r="E1570" s="95">
        <v>0</v>
      </c>
      <c r="F1570" s="95">
        <v>0</v>
      </c>
      <c r="G1570" s="95">
        <v>737457.5</v>
      </c>
      <c r="H1570" s="91">
        <v>0</v>
      </c>
      <c r="I1570" s="91">
        <v>0</v>
      </c>
      <c r="J1570" s="95">
        <v>5662152.1200000001</v>
      </c>
      <c r="K1570" s="95">
        <v>4642343.91</v>
      </c>
      <c r="L1570" s="91">
        <v>0</v>
      </c>
      <c r="M1570" s="95">
        <v>416300290.48000002</v>
      </c>
      <c r="N1570" s="95">
        <v>1179492936.8699999</v>
      </c>
      <c r="O1570" s="95">
        <v>1595793227.3499999</v>
      </c>
      <c r="P1570" s="95">
        <v>4835813.2700000005</v>
      </c>
      <c r="Q1570" s="91">
        <v>0</v>
      </c>
      <c r="R1570" s="91">
        <v>0</v>
      </c>
      <c r="S1570" s="91">
        <v>0</v>
      </c>
      <c r="T1570" s="95">
        <v>1612015691.7399998</v>
      </c>
      <c r="U1570" s="95">
        <v>14201880.5</v>
      </c>
      <c r="V1570" s="95">
        <v>2271954.4099999997</v>
      </c>
      <c r="W1570" s="95">
        <v>1430606.55</v>
      </c>
      <c r="X1570" s="95">
        <v>1438913.1</v>
      </c>
      <c r="Y1570" s="95">
        <v>9420497.5800000001</v>
      </c>
      <c r="Z1570" s="95">
        <v>0</v>
      </c>
      <c r="AA1570" s="95">
        <v>138936.58999999997</v>
      </c>
      <c r="AB1570" s="95">
        <v>0</v>
      </c>
      <c r="AC1570" s="327">
        <v>49072604.829999998</v>
      </c>
      <c r="AD1570" s="95">
        <v>98870166.680000007</v>
      </c>
      <c r="AE1570" s="95">
        <v>3019688.87</v>
      </c>
      <c r="AF1570" s="95">
        <v>0</v>
      </c>
      <c r="AG1570" s="95">
        <v>0</v>
      </c>
      <c r="AH1570" s="95">
        <v>0</v>
      </c>
      <c r="AI1570" s="95">
        <v>0</v>
      </c>
      <c r="AJ1570" s="95">
        <v>5995875.0300000003</v>
      </c>
      <c r="AK1570" s="95">
        <v>5860671.0600000005</v>
      </c>
      <c r="AL1570" s="95">
        <v>9344596.5999999996</v>
      </c>
      <c r="AM1570" s="91">
        <v>0</v>
      </c>
      <c r="AN1570" s="95">
        <v>22548613.689999998</v>
      </c>
      <c r="AO1570" s="95">
        <v>-4210.7</v>
      </c>
      <c r="AP1570" s="95">
        <v>621708.81000000006</v>
      </c>
      <c r="AQ1570" s="95">
        <v>0</v>
      </c>
      <c r="AR1570" s="95">
        <v>0</v>
      </c>
      <c r="AS1570" s="95">
        <v>185861124.14000002</v>
      </c>
      <c r="AT1570" s="95">
        <v>111988548.44</v>
      </c>
      <c r="AU1570" s="95">
        <v>73617168.980000004</v>
      </c>
      <c r="AV1570" s="92">
        <v>45596</v>
      </c>
      <c r="AW1570" t="s">
        <v>9</v>
      </c>
      <c r="AX1570">
        <v>2024</v>
      </c>
      <c r="AY1570" t="s">
        <v>153</v>
      </c>
    </row>
    <row r="1571" spans="1:51" x14ac:dyDescent="0.25">
      <c r="A1571" s="348">
        <v>103</v>
      </c>
      <c r="B1571" s="94" t="s">
        <v>74</v>
      </c>
      <c r="C1571" s="356">
        <v>6343765.080000001</v>
      </c>
      <c r="D1571" s="356">
        <v>0</v>
      </c>
      <c r="E1571" s="356">
        <v>0</v>
      </c>
      <c r="F1571" s="356">
        <v>0</v>
      </c>
      <c r="G1571" s="356">
        <v>0</v>
      </c>
      <c r="H1571" s="91">
        <v>0</v>
      </c>
      <c r="I1571" s="91">
        <v>0</v>
      </c>
      <c r="J1571" s="356">
        <v>0</v>
      </c>
      <c r="K1571" s="356">
        <v>0</v>
      </c>
      <c r="L1571" s="91">
        <v>0</v>
      </c>
      <c r="M1571" s="356">
        <v>158432.35999999999</v>
      </c>
      <c r="N1571" s="356">
        <v>0</v>
      </c>
      <c r="O1571" s="356">
        <v>158432.35999999999</v>
      </c>
      <c r="P1571" s="356">
        <v>0</v>
      </c>
      <c r="Q1571" s="91">
        <v>0</v>
      </c>
      <c r="R1571" s="91">
        <v>0</v>
      </c>
      <c r="S1571" s="91">
        <v>0</v>
      </c>
      <c r="T1571" s="356">
        <v>158432.35999999999</v>
      </c>
      <c r="U1571" s="356">
        <v>154947.51</v>
      </c>
      <c r="V1571" s="356">
        <v>0</v>
      </c>
      <c r="W1571" s="356">
        <v>0</v>
      </c>
      <c r="X1571" s="356">
        <v>0</v>
      </c>
      <c r="Y1571" s="356">
        <v>0</v>
      </c>
      <c r="Z1571" s="356">
        <v>0</v>
      </c>
      <c r="AA1571" s="356">
        <v>0</v>
      </c>
      <c r="AB1571" s="356">
        <v>0</v>
      </c>
      <c r="AC1571" s="361">
        <v>4857.17</v>
      </c>
      <c r="AD1571" s="356">
        <v>2535756.79</v>
      </c>
      <c r="AE1571" s="356">
        <v>162714.38</v>
      </c>
      <c r="AF1571" s="356">
        <v>0</v>
      </c>
      <c r="AG1571" s="356">
        <v>0</v>
      </c>
      <c r="AH1571" s="356">
        <v>0</v>
      </c>
      <c r="AI1571" s="356">
        <v>0</v>
      </c>
      <c r="AJ1571" s="356">
        <v>0</v>
      </c>
      <c r="AK1571" s="356">
        <v>2349.73</v>
      </c>
      <c r="AL1571" s="356">
        <v>30383.7</v>
      </c>
      <c r="AM1571" s="91">
        <v>0</v>
      </c>
      <c r="AN1571" s="356">
        <v>400941.77</v>
      </c>
      <c r="AO1571" s="356">
        <v>0</v>
      </c>
      <c r="AP1571" s="356">
        <v>37831.5</v>
      </c>
      <c r="AQ1571" s="356">
        <v>0</v>
      </c>
      <c r="AR1571" s="356">
        <v>0</v>
      </c>
      <c r="AS1571" s="356">
        <v>2858275.85</v>
      </c>
      <c r="AT1571" s="356">
        <v>3327056.87</v>
      </c>
      <c r="AU1571" s="356">
        <v>2855550.17</v>
      </c>
      <c r="AV1571" s="92">
        <v>45596</v>
      </c>
      <c r="AW1571" t="s">
        <v>9</v>
      </c>
      <c r="AX1571">
        <v>2024</v>
      </c>
      <c r="AY1571" t="s">
        <v>184</v>
      </c>
    </row>
    <row r="1572" spans="1:51" x14ac:dyDescent="0.25">
      <c r="A1572" s="93">
        <v>23</v>
      </c>
      <c r="B1572" s="94" t="s">
        <v>75</v>
      </c>
      <c r="C1572" s="95">
        <v>874604604.26999998</v>
      </c>
      <c r="D1572" s="95">
        <v>2289460.65</v>
      </c>
      <c r="E1572" s="95">
        <v>0</v>
      </c>
      <c r="F1572" s="95">
        <v>0</v>
      </c>
      <c r="G1572" s="95">
        <v>1301689.43</v>
      </c>
      <c r="H1572" s="91">
        <v>0</v>
      </c>
      <c r="I1572" s="91">
        <v>0</v>
      </c>
      <c r="J1572" s="95">
        <v>17293620.41</v>
      </c>
      <c r="K1572" s="95">
        <v>23267757.809999999</v>
      </c>
      <c r="L1572" s="91">
        <v>0</v>
      </c>
      <c r="M1572" s="95">
        <v>135595833.33000001</v>
      </c>
      <c r="N1572" s="95">
        <v>203216449.93000001</v>
      </c>
      <c r="O1572" s="95">
        <v>338812283.25999999</v>
      </c>
      <c r="P1572" s="95">
        <v>0</v>
      </c>
      <c r="Q1572" s="91">
        <v>0</v>
      </c>
      <c r="R1572" s="91">
        <v>0</v>
      </c>
      <c r="S1572" s="91">
        <v>0</v>
      </c>
      <c r="T1572" s="95">
        <v>382964811.56000006</v>
      </c>
      <c r="U1572" s="95">
        <v>149148493.54999998</v>
      </c>
      <c r="V1572" s="95">
        <v>55996996.260000005</v>
      </c>
      <c r="W1572" s="95">
        <v>4159008.7399999998</v>
      </c>
      <c r="X1572" s="95">
        <v>31937755.759999998</v>
      </c>
      <c r="Y1572" s="95">
        <v>8357143.9400000004</v>
      </c>
      <c r="Z1572" s="95">
        <v>0</v>
      </c>
      <c r="AA1572" s="95">
        <v>3709401.35</v>
      </c>
      <c r="AB1572" s="95">
        <v>10305342.77</v>
      </c>
      <c r="AC1572" s="327">
        <v>107742964.18000001</v>
      </c>
      <c r="AD1572" s="95">
        <v>15884841.370000001</v>
      </c>
      <c r="AE1572" s="95">
        <v>10719602.939999999</v>
      </c>
      <c r="AF1572" s="95">
        <v>0</v>
      </c>
      <c r="AG1572" s="95">
        <v>0</v>
      </c>
      <c r="AH1572" s="95">
        <v>0</v>
      </c>
      <c r="AI1572" s="95">
        <v>0</v>
      </c>
      <c r="AJ1572" s="95">
        <v>18063083.27</v>
      </c>
      <c r="AK1572" s="95">
        <v>14085205.18</v>
      </c>
      <c r="AL1572" s="95">
        <v>7005058.2399999993</v>
      </c>
      <c r="AM1572" s="91">
        <v>0</v>
      </c>
      <c r="AN1572" s="95">
        <v>33922054.68</v>
      </c>
      <c r="AO1572" s="95">
        <v>0</v>
      </c>
      <c r="AP1572" s="95">
        <v>2408783.39</v>
      </c>
      <c r="AQ1572" s="95">
        <v>0</v>
      </c>
      <c r="AR1572" s="95">
        <v>0</v>
      </c>
      <c r="AS1572" s="95">
        <v>416024634.13</v>
      </c>
      <c r="AT1572" s="95">
        <v>75615158.559999987</v>
      </c>
      <c r="AU1572" s="95">
        <v>18194057.07</v>
      </c>
      <c r="AV1572" s="92">
        <v>45596</v>
      </c>
      <c r="AW1572" t="s">
        <v>9</v>
      </c>
      <c r="AX1572">
        <v>2024</v>
      </c>
      <c r="AY1572" t="s">
        <v>159</v>
      </c>
    </row>
    <row r="1573" spans="1:51" x14ac:dyDescent="0.25">
      <c r="A1573" s="93">
        <v>62</v>
      </c>
      <c r="B1573" s="94" t="s">
        <v>203</v>
      </c>
      <c r="C1573" s="95">
        <v>72427218.620000005</v>
      </c>
      <c r="D1573" s="95">
        <v>5888889.25</v>
      </c>
      <c r="E1573" s="95">
        <v>0</v>
      </c>
      <c r="F1573" s="95">
        <v>0</v>
      </c>
      <c r="G1573" s="95">
        <v>0</v>
      </c>
      <c r="H1573" s="91">
        <v>0</v>
      </c>
      <c r="I1573" s="91">
        <v>0</v>
      </c>
      <c r="J1573" s="95">
        <v>2439471.21</v>
      </c>
      <c r="K1573" s="95">
        <v>136240.06</v>
      </c>
      <c r="L1573" s="91">
        <v>0</v>
      </c>
      <c r="M1573" s="95">
        <v>0</v>
      </c>
      <c r="N1573" s="95">
        <v>0</v>
      </c>
      <c r="O1573" s="95">
        <v>0</v>
      </c>
      <c r="P1573" s="95">
        <v>63938290.520000003</v>
      </c>
      <c r="Q1573" s="91">
        <v>0</v>
      </c>
      <c r="R1573" s="91">
        <v>0</v>
      </c>
      <c r="S1573" s="91">
        <v>0</v>
      </c>
      <c r="T1573" s="95">
        <v>72402891.040000007</v>
      </c>
      <c r="U1573" s="95">
        <v>0</v>
      </c>
      <c r="V1573" s="95">
        <v>0</v>
      </c>
      <c r="W1573" s="95">
        <v>0</v>
      </c>
      <c r="X1573" s="95">
        <v>0</v>
      </c>
      <c r="Y1573" s="95">
        <v>0</v>
      </c>
      <c r="Z1573" s="95">
        <v>0</v>
      </c>
      <c r="AA1573" s="95">
        <v>0</v>
      </c>
      <c r="AB1573" s="95">
        <v>0</v>
      </c>
      <c r="AC1573" s="327">
        <v>0</v>
      </c>
      <c r="AD1573" s="95">
        <v>0</v>
      </c>
      <c r="AE1573" s="95">
        <v>0</v>
      </c>
      <c r="AF1573" s="95">
        <v>0</v>
      </c>
      <c r="AG1573" s="95">
        <v>0</v>
      </c>
      <c r="AH1573" s="95">
        <v>0</v>
      </c>
      <c r="AI1573" s="95">
        <v>0</v>
      </c>
      <c r="AJ1573" s="95">
        <v>0</v>
      </c>
      <c r="AK1573" s="95">
        <v>24327.58</v>
      </c>
      <c r="AL1573" s="95">
        <v>0</v>
      </c>
      <c r="AM1573" s="91">
        <v>0</v>
      </c>
      <c r="AN1573" s="95">
        <v>0</v>
      </c>
      <c r="AO1573" s="95">
        <v>0</v>
      </c>
      <c r="AP1573" s="95">
        <v>0</v>
      </c>
      <c r="AQ1573" s="95">
        <v>0</v>
      </c>
      <c r="AR1573" s="95">
        <v>0</v>
      </c>
      <c r="AS1573" s="95">
        <v>0</v>
      </c>
      <c r="AT1573" s="95">
        <v>24327.58</v>
      </c>
      <c r="AU1573" s="95">
        <v>0</v>
      </c>
      <c r="AV1573" s="92">
        <v>45596</v>
      </c>
      <c r="AW1573" t="s">
        <v>9</v>
      </c>
      <c r="AX1573">
        <v>2024</v>
      </c>
      <c r="AY1573" t="s">
        <v>169</v>
      </c>
    </row>
    <row r="1574" spans="1:51" x14ac:dyDescent="0.25">
      <c r="A1574" s="93">
        <v>114</v>
      </c>
      <c r="B1574" s="94" t="s">
        <v>76</v>
      </c>
      <c r="C1574" s="95">
        <v>1126024175.3900001</v>
      </c>
      <c r="D1574" s="95">
        <v>0</v>
      </c>
      <c r="E1574" s="95">
        <v>0</v>
      </c>
      <c r="F1574" s="95">
        <v>0</v>
      </c>
      <c r="G1574" s="95">
        <v>0</v>
      </c>
      <c r="H1574" s="91">
        <v>0</v>
      </c>
      <c r="I1574" s="91">
        <v>0</v>
      </c>
      <c r="J1574" s="95">
        <v>221698.95</v>
      </c>
      <c r="K1574" s="95">
        <v>9251135.0299999993</v>
      </c>
      <c r="L1574" s="91">
        <v>0</v>
      </c>
      <c r="M1574" s="95">
        <v>460209057.60000002</v>
      </c>
      <c r="N1574" s="95">
        <v>278689094.32999998</v>
      </c>
      <c r="O1574" s="95">
        <v>738898151.93000007</v>
      </c>
      <c r="P1574" s="95">
        <v>378673.28</v>
      </c>
      <c r="Q1574" s="91">
        <v>0</v>
      </c>
      <c r="R1574" s="91">
        <v>0</v>
      </c>
      <c r="S1574" s="91">
        <v>0</v>
      </c>
      <c r="T1574" s="95">
        <v>748749659.19000006</v>
      </c>
      <c r="U1574" s="95">
        <v>15832938.4</v>
      </c>
      <c r="V1574" s="95">
        <v>6474692.5</v>
      </c>
      <c r="W1574" s="95">
        <v>2511534.16</v>
      </c>
      <c r="X1574" s="95">
        <v>73038280.799999997</v>
      </c>
      <c r="Y1574" s="95">
        <v>14185725.17</v>
      </c>
      <c r="Z1574" s="95">
        <v>0</v>
      </c>
      <c r="AA1574" s="95">
        <v>0</v>
      </c>
      <c r="AB1574" s="95">
        <v>0</v>
      </c>
      <c r="AC1574" s="327">
        <v>47243917.139999993</v>
      </c>
      <c r="AD1574" s="95">
        <v>17016370.720000003</v>
      </c>
      <c r="AE1574" s="95">
        <v>6862850.8200000003</v>
      </c>
      <c r="AF1574" s="95">
        <v>0</v>
      </c>
      <c r="AG1574" s="95">
        <v>0</v>
      </c>
      <c r="AH1574" s="95">
        <v>0</v>
      </c>
      <c r="AI1574" s="95">
        <v>0</v>
      </c>
      <c r="AJ1574" s="95">
        <v>107611849.05</v>
      </c>
      <c r="AK1574" s="95">
        <v>13609620.020000001</v>
      </c>
      <c r="AL1574" s="95">
        <v>3679796.2</v>
      </c>
      <c r="AM1574" s="91">
        <v>0</v>
      </c>
      <c r="AN1574" s="95">
        <v>17507507.329999998</v>
      </c>
      <c r="AO1574" s="95">
        <v>0</v>
      </c>
      <c r="AP1574" s="95">
        <v>2119322.98</v>
      </c>
      <c r="AQ1574" s="95">
        <v>0</v>
      </c>
      <c r="AR1574" s="95">
        <v>0</v>
      </c>
      <c r="AS1574" s="95">
        <v>290778158.75999999</v>
      </c>
      <c r="AT1574" s="95">
        <v>86496357.440000013</v>
      </c>
      <c r="AU1574" s="95">
        <v>49580110.910000004</v>
      </c>
      <c r="AV1574" s="92">
        <v>45596</v>
      </c>
      <c r="AW1574" t="s">
        <v>9</v>
      </c>
      <c r="AX1574">
        <v>2024</v>
      </c>
      <c r="AY1574" t="s">
        <v>154</v>
      </c>
    </row>
    <row r="1575" spans="1:51" x14ac:dyDescent="0.25">
      <c r="A1575" s="93">
        <v>48</v>
      </c>
      <c r="B1575" s="94" t="s">
        <v>77</v>
      </c>
      <c r="C1575" s="95">
        <v>242631971.44999999</v>
      </c>
      <c r="D1575" s="95">
        <v>207133.09</v>
      </c>
      <c r="E1575" s="95">
        <v>0</v>
      </c>
      <c r="F1575" s="95">
        <v>0</v>
      </c>
      <c r="G1575" s="95">
        <v>37137.599999999999</v>
      </c>
      <c r="H1575" s="91">
        <v>0</v>
      </c>
      <c r="I1575" s="91">
        <v>0</v>
      </c>
      <c r="J1575" s="95">
        <v>13854977.33</v>
      </c>
      <c r="K1575" s="95">
        <v>326912.25</v>
      </c>
      <c r="L1575" s="91">
        <v>0</v>
      </c>
      <c r="M1575" s="95">
        <v>11674122.439999999</v>
      </c>
      <c r="N1575" s="95">
        <v>148901640.01999998</v>
      </c>
      <c r="O1575" s="95">
        <v>160575762.45999998</v>
      </c>
      <c r="P1575" s="95">
        <v>13559467.18</v>
      </c>
      <c r="Q1575" s="91">
        <v>0</v>
      </c>
      <c r="R1575" s="91">
        <v>0</v>
      </c>
      <c r="S1575" s="91">
        <v>0</v>
      </c>
      <c r="T1575" s="95">
        <v>188561389.91</v>
      </c>
      <c r="U1575" s="95">
        <v>245140.6</v>
      </c>
      <c r="V1575" s="95">
        <v>162690.94</v>
      </c>
      <c r="W1575" s="95">
        <v>0</v>
      </c>
      <c r="X1575" s="95">
        <v>0</v>
      </c>
      <c r="Y1575" s="95">
        <v>0</v>
      </c>
      <c r="Z1575" s="95">
        <v>0</v>
      </c>
      <c r="AA1575" s="95">
        <v>1654888.14</v>
      </c>
      <c r="AB1575" s="95">
        <v>0</v>
      </c>
      <c r="AC1575" s="327">
        <v>6266588.4800000004</v>
      </c>
      <c r="AD1575" s="95">
        <v>9522374.7100000009</v>
      </c>
      <c r="AE1575" s="95">
        <v>8383256.5499999998</v>
      </c>
      <c r="AF1575" s="95">
        <v>0</v>
      </c>
      <c r="AG1575" s="95">
        <v>0</v>
      </c>
      <c r="AH1575" s="95">
        <v>0</v>
      </c>
      <c r="AI1575" s="95">
        <v>0</v>
      </c>
      <c r="AJ1575" s="95">
        <v>21444.44</v>
      </c>
      <c r="AK1575" s="95">
        <v>10073630.09</v>
      </c>
      <c r="AL1575" s="95">
        <v>207140.04</v>
      </c>
      <c r="AM1575" s="91">
        <v>0</v>
      </c>
      <c r="AN1575" s="95">
        <v>7702255.6399999997</v>
      </c>
      <c r="AO1575" s="95">
        <v>0</v>
      </c>
      <c r="AP1575" s="95">
        <v>3327185.86</v>
      </c>
      <c r="AQ1575" s="95">
        <v>0</v>
      </c>
      <c r="AR1575" s="95">
        <v>0</v>
      </c>
      <c r="AS1575" s="95">
        <v>26256383.860000003</v>
      </c>
      <c r="AT1575" s="95">
        <v>27814197.68</v>
      </c>
      <c r="AU1575" s="95">
        <v>6503986.0499999998</v>
      </c>
      <c r="AV1575" s="92">
        <v>45596</v>
      </c>
      <c r="AW1575" t="s">
        <v>9</v>
      </c>
      <c r="AX1575">
        <v>2024</v>
      </c>
      <c r="AY1575" t="s">
        <v>163</v>
      </c>
    </row>
    <row r="1576" spans="1:51" x14ac:dyDescent="0.25">
      <c r="A1576" s="93">
        <v>120</v>
      </c>
      <c r="B1576" s="94" t="s">
        <v>78</v>
      </c>
      <c r="C1576" s="95">
        <v>6609203.0000000009</v>
      </c>
      <c r="D1576" s="95">
        <v>0</v>
      </c>
      <c r="E1576" s="95">
        <v>0</v>
      </c>
      <c r="F1576" s="95">
        <v>0</v>
      </c>
      <c r="G1576" s="95">
        <v>0</v>
      </c>
      <c r="H1576" s="91">
        <v>0</v>
      </c>
      <c r="I1576" s="91">
        <v>0</v>
      </c>
      <c r="J1576" s="95">
        <v>199868.45</v>
      </c>
      <c r="K1576" s="95">
        <v>0</v>
      </c>
      <c r="L1576" s="91">
        <v>0</v>
      </c>
      <c r="M1576" s="95">
        <v>0</v>
      </c>
      <c r="N1576" s="95">
        <v>0</v>
      </c>
      <c r="O1576" s="95">
        <v>0</v>
      </c>
      <c r="P1576" s="95">
        <v>0</v>
      </c>
      <c r="Q1576" s="91">
        <v>0</v>
      </c>
      <c r="R1576" s="91">
        <v>0</v>
      </c>
      <c r="S1576" s="91">
        <v>0</v>
      </c>
      <c r="T1576" s="95">
        <v>199868.45</v>
      </c>
      <c r="U1576" s="95">
        <v>0</v>
      </c>
      <c r="V1576" s="95">
        <v>0</v>
      </c>
      <c r="W1576" s="95">
        <v>0</v>
      </c>
      <c r="X1576" s="95">
        <v>0</v>
      </c>
      <c r="Y1576" s="95">
        <v>0</v>
      </c>
      <c r="Z1576" s="95">
        <v>0</v>
      </c>
      <c r="AA1576" s="95">
        <v>0</v>
      </c>
      <c r="AB1576" s="95">
        <v>0</v>
      </c>
      <c r="AC1576" s="327">
        <v>0</v>
      </c>
      <c r="AD1576" s="95">
        <v>433802.04</v>
      </c>
      <c r="AE1576" s="95">
        <v>2443590.31</v>
      </c>
      <c r="AF1576" s="95">
        <v>0</v>
      </c>
      <c r="AG1576" s="95">
        <v>0</v>
      </c>
      <c r="AH1576" s="95">
        <v>0</v>
      </c>
      <c r="AI1576" s="95">
        <v>0</v>
      </c>
      <c r="AJ1576" s="95">
        <v>0</v>
      </c>
      <c r="AK1576" s="95">
        <v>0</v>
      </c>
      <c r="AL1576" s="95">
        <v>0</v>
      </c>
      <c r="AM1576" s="91">
        <v>0</v>
      </c>
      <c r="AN1576" s="95">
        <v>252757.45</v>
      </c>
      <c r="AO1576" s="95">
        <v>0</v>
      </c>
      <c r="AP1576" s="95">
        <v>0</v>
      </c>
      <c r="AQ1576" s="95">
        <v>0</v>
      </c>
      <c r="AR1576" s="95">
        <v>0</v>
      </c>
      <c r="AS1576" s="95">
        <v>2877392.35</v>
      </c>
      <c r="AT1576" s="95">
        <v>3531942.2</v>
      </c>
      <c r="AU1576" s="95">
        <v>3279184.75</v>
      </c>
      <c r="AV1576" s="92">
        <v>45596</v>
      </c>
      <c r="AW1576" t="s">
        <v>9</v>
      </c>
      <c r="AX1576">
        <v>2024</v>
      </c>
      <c r="AY1576" t="s">
        <v>187</v>
      </c>
    </row>
    <row r="1577" spans="1:51" x14ac:dyDescent="0.25">
      <c r="A1577" s="93">
        <v>100</v>
      </c>
      <c r="B1577" s="94" t="s">
        <v>79</v>
      </c>
      <c r="C1577" s="95">
        <v>1583027921.55</v>
      </c>
      <c r="D1577" s="95">
        <v>1146924.31</v>
      </c>
      <c r="E1577" s="95">
        <v>0</v>
      </c>
      <c r="F1577" s="95">
        <v>0</v>
      </c>
      <c r="G1577" s="95">
        <v>75415.569999999992</v>
      </c>
      <c r="H1577" s="91">
        <v>0</v>
      </c>
      <c r="I1577" s="91">
        <v>0</v>
      </c>
      <c r="J1577" s="95">
        <v>23327884.169999998</v>
      </c>
      <c r="K1577" s="95">
        <v>5474120.25</v>
      </c>
      <c r="L1577" s="91">
        <v>0</v>
      </c>
      <c r="M1577" s="95">
        <v>951440721.32000005</v>
      </c>
      <c r="N1577" s="95">
        <v>478482344.88</v>
      </c>
      <c r="O1577" s="95">
        <v>1429923066.2</v>
      </c>
      <c r="P1577" s="95">
        <v>15435923.260000002</v>
      </c>
      <c r="Q1577" s="91">
        <v>0</v>
      </c>
      <c r="R1577" s="91">
        <v>0</v>
      </c>
      <c r="S1577" s="91">
        <v>0</v>
      </c>
      <c r="T1577" s="95">
        <v>1475383333.76</v>
      </c>
      <c r="U1577" s="95">
        <v>21141335.359999999</v>
      </c>
      <c r="V1577" s="95">
        <v>661788.76</v>
      </c>
      <c r="W1577" s="95">
        <v>345319.01</v>
      </c>
      <c r="X1577" s="95">
        <v>1623984.95</v>
      </c>
      <c r="Y1577" s="95">
        <v>528679.6</v>
      </c>
      <c r="Z1577" s="95">
        <v>0</v>
      </c>
      <c r="AA1577" s="95">
        <v>0</v>
      </c>
      <c r="AB1577" s="95">
        <v>0</v>
      </c>
      <c r="AC1577" s="327">
        <v>59579824.060000002</v>
      </c>
      <c r="AD1577" s="95">
        <v>5774886.2199999997</v>
      </c>
      <c r="AE1577" s="95">
        <v>356495.92</v>
      </c>
      <c r="AF1577" s="95">
        <v>0</v>
      </c>
      <c r="AG1577" s="95">
        <v>0</v>
      </c>
      <c r="AH1577" s="95">
        <v>0</v>
      </c>
      <c r="AI1577" s="95">
        <v>0</v>
      </c>
      <c r="AJ1577" s="95">
        <v>306922.90000000002</v>
      </c>
      <c r="AK1577" s="95">
        <v>8092678.7000000002</v>
      </c>
      <c r="AL1577" s="95">
        <v>749703.16</v>
      </c>
      <c r="AM1577" s="91">
        <v>0</v>
      </c>
      <c r="AN1577" s="95">
        <v>5821855.5300000003</v>
      </c>
      <c r="AO1577" s="95">
        <v>0</v>
      </c>
      <c r="AP1577" s="95">
        <v>81016.800000000003</v>
      </c>
      <c r="AQ1577" s="95">
        <v>579736.06000000006</v>
      </c>
      <c r="AR1577" s="95">
        <v>0</v>
      </c>
      <c r="AS1577" s="95">
        <v>90319236.780000016</v>
      </c>
      <c r="AT1577" s="95">
        <v>17325351.010000002</v>
      </c>
      <c r="AU1577" s="95">
        <v>2000360.76</v>
      </c>
      <c r="AV1577" s="92">
        <v>45596</v>
      </c>
      <c r="AW1577" t="s">
        <v>9</v>
      </c>
      <c r="AX1577">
        <v>2024</v>
      </c>
      <c r="AY1577" t="s">
        <v>151</v>
      </c>
    </row>
    <row r="1578" spans="1:51" x14ac:dyDescent="0.25">
      <c r="A1578" s="93">
        <v>127</v>
      </c>
      <c r="B1578" s="94" t="s">
        <v>80</v>
      </c>
      <c r="C1578" s="95">
        <v>134298164.03</v>
      </c>
      <c r="D1578" s="95">
        <v>0</v>
      </c>
      <c r="E1578" s="95">
        <v>0</v>
      </c>
      <c r="F1578" s="95">
        <v>0</v>
      </c>
      <c r="G1578" s="95">
        <v>0</v>
      </c>
      <c r="H1578" s="91">
        <v>0</v>
      </c>
      <c r="I1578" s="91">
        <v>0</v>
      </c>
      <c r="J1578" s="95">
        <v>6331.01</v>
      </c>
      <c r="K1578" s="95">
        <v>70364.639999999999</v>
      </c>
      <c r="L1578" s="91">
        <v>0</v>
      </c>
      <c r="M1578" s="95">
        <v>0</v>
      </c>
      <c r="N1578" s="95">
        <v>0</v>
      </c>
      <c r="O1578" s="95">
        <v>0</v>
      </c>
      <c r="P1578" s="95">
        <v>0</v>
      </c>
      <c r="Q1578" s="91">
        <v>0</v>
      </c>
      <c r="R1578" s="91">
        <v>0</v>
      </c>
      <c r="S1578" s="91">
        <v>0</v>
      </c>
      <c r="T1578" s="95">
        <v>76695.649999999994</v>
      </c>
      <c r="U1578" s="95">
        <v>292423.69</v>
      </c>
      <c r="V1578" s="95">
        <v>11171.52</v>
      </c>
      <c r="W1578" s="95">
        <v>6205819.25</v>
      </c>
      <c r="X1578" s="95">
        <v>523884.3</v>
      </c>
      <c r="Y1578" s="95">
        <v>705109.1</v>
      </c>
      <c r="Z1578" s="95">
        <v>0</v>
      </c>
      <c r="AA1578" s="95">
        <v>0</v>
      </c>
      <c r="AB1578" s="95">
        <v>0</v>
      </c>
      <c r="AC1578" s="327">
        <v>7944236.0800000001</v>
      </c>
      <c r="AD1578" s="95">
        <v>0</v>
      </c>
      <c r="AE1578" s="95">
        <v>91561.5</v>
      </c>
      <c r="AF1578" s="95">
        <v>0</v>
      </c>
      <c r="AG1578" s="95">
        <v>0</v>
      </c>
      <c r="AH1578" s="95">
        <v>0</v>
      </c>
      <c r="AI1578" s="95">
        <v>0</v>
      </c>
      <c r="AJ1578" s="95">
        <v>90316817.120000005</v>
      </c>
      <c r="AK1578" s="95">
        <v>2171923.4900000002</v>
      </c>
      <c r="AL1578" s="95">
        <v>975</v>
      </c>
      <c r="AM1578" s="91">
        <v>0</v>
      </c>
      <c r="AN1578" s="95">
        <v>6554752.4199999999</v>
      </c>
      <c r="AO1578" s="95">
        <v>0</v>
      </c>
      <c r="AP1578" s="95">
        <v>11744951.66</v>
      </c>
      <c r="AQ1578" s="95">
        <v>0</v>
      </c>
      <c r="AR1578" s="95">
        <v>0</v>
      </c>
      <c r="AS1578" s="95">
        <v>106091022.56</v>
      </c>
      <c r="AT1578" s="95">
        <v>28130445.82</v>
      </c>
      <c r="AU1578" s="95">
        <v>7657843.25</v>
      </c>
      <c r="AV1578" s="92">
        <v>45596</v>
      </c>
      <c r="AW1578" t="s">
        <v>9</v>
      </c>
      <c r="AX1578">
        <v>2024</v>
      </c>
      <c r="AY1578" t="s">
        <v>186</v>
      </c>
    </row>
    <row r="1579" spans="1:51" x14ac:dyDescent="0.25">
      <c r="A1579" s="93">
        <v>12</v>
      </c>
      <c r="B1579" s="94" t="s">
        <v>81</v>
      </c>
      <c r="C1579" s="95">
        <v>1366940814.7800002</v>
      </c>
      <c r="D1579" s="95">
        <v>2589732.8199999998</v>
      </c>
      <c r="E1579" s="95">
        <v>0</v>
      </c>
      <c r="F1579" s="95">
        <v>0</v>
      </c>
      <c r="G1579" s="95">
        <v>67204473.379999995</v>
      </c>
      <c r="H1579" s="91">
        <v>0</v>
      </c>
      <c r="I1579" s="91">
        <v>0</v>
      </c>
      <c r="J1579" s="95">
        <v>10451008.710000001</v>
      </c>
      <c r="K1579" s="95">
        <v>36179710.670000002</v>
      </c>
      <c r="L1579" s="91">
        <v>0</v>
      </c>
      <c r="M1579" s="95">
        <v>506165697.43000001</v>
      </c>
      <c r="N1579" s="95">
        <v>310291004.67000002</v>
      </c>
      <c r="O1579" s="95">
        <v>816456702.10000002</v>
      </c>
      <c r="P1579" s="95">
        <v>26980760.689999998</v>
      </c>
      <c r="Q1579" s="91">
        <v>0</v>
      </c>
      <c r="R1579" s="91">
        <v>0</v>
      </c>
      <c r="S1579" s="91">
        <v>0</v>
      </c>
      <c r="T1579" s="95">
        <v>959862388.37000012</v>
      </c>
      <c r="U1579" s="95">
        <v>7713248.5099999998</v>
      </c>
      <c r="V1579" s="95">
        <v>1768322.17</v>
      </c>
      <c r="W1579" s="95">
        <v>902665.49</v>
      </c>
      <c r="X1579" s="95">
        <v>28111510.990000002</v>
      </c>
      <c r="Y1579" s="95">
        <v>1451689.79</v>
      </c>
      <c r="Z1579" s="95">
        <v>0</v>
      </c>
      <c r="AA1579" s="95">
        <v>28232316.57</v>
      </c>
      <c r="AB1579" s="95">
        <v>0</v>
      </c>
      <c r="AC1579" s="327">
        <v>59592558.019999996</v>
      </c>
      <c r="AD1579" s="95">
        <v>22560905.850000001</v>
      </c>
      <c r="AE1579" s="95">
        <v>197568.8</v>
      </c>
      <c r="AF1579" s="95">
        <v>0</v>
      </c>
      <c r="AG1579" s="95">
        <v>0</v>
      </c>
      <c r="AH1579" s="95">
        <v>0</v>
      </c>
      <c r="AI1579" s="95">
        <v>0</v>
      </c>
      <c r="AJ1579" s="95">
        <v>196927552.01000002</v>
      </c>
      <c r="AK1579" s="95">
        <v>30370460.419999998</v>
      </c>
      <c r="AL1579" s="95">
        <v>2596184.23</v>
      </c>
      <c r="AM1579" s="91">
        <v>0</v>
      </c>
      <c r="AN1579" s="95">
        <v>18341888.57</v>
      </c>
      <c r="AO1579" s="95">
        <v>2637040.79</v>
      </c>
      <c r="AP1579" s="95">
        <v>3399223.52</v>
      </c>
      <c r="AQ1579" s="95">
        <v>2233942.4900000002</v>
      </c>
      <c r="AR1579" s="95">
        <v>0</v>
      </c>
      <c r="AS1579" s="95">
        <v>347458338.20000005</v>
      </c>
      <c r="AT1579" s="95">
        <v>59620088.020000003</v>
      </c>
      <c r="AU1579" s="95">
        <v>41348</v>
      </c>
      <c r="AV1579" s="92">
        <v>45596</v>
      </c>
      <c r="AW1579" t="s">
        <v>9</v>
      </c>
      <c r="AX1579">
        <v>2024</v>
      </c>
      <c r="AY1579" t="s">
        <v>152</v>
      </c>
    </row>
    <row r="1580" spans="1:51" x14ac:dyDescent="0.25">
      <c r="A1580" s="93">
        <v>74</v>
      </c>
      <c r="B1580" s="94" t="s">
        <v>82</v>
      </c>
      <c r="C1580" s="95">
        <v>8098328341.5600004</v>
      </c>
      <c r="D1580" s="95">
        <v>49782504.460000001</v>
      </c>
      <c r="E1580" s="95">
        <v>0</v>
      </c>
      <c r="F1580" s="95">
        <v>0</v>
      </c>
      <c r="G1580" s="95">
        <v>7978132.0200000005</v>
      </c>
      <c r="H1580" s="91">
        <v>0</v>
      </c>
      <c r="I1580" s="91">
        <v>0</v>
      </c>
      <c r="J1580" s="95">
        <v>60913817.720000006</v>
      </c>
      <c r="K1580" s="95">
        <v>15418515.450000001</v>
      </c>
      <c r="L1580" s="91">
        <v>0</v>
      </c>
      <c r="M1580" s="95">
        <v>4660747318.46</v>
      </c>
      <c r="N1580" s="95">
        <v>1979216143.6800001</v>
      </c>
      <c r="O1580" s="95">
        <v>6639963462.1400003</v>
      </c>
      <c r="P1580" s="95">
        <v>194852131.48000002</v>
      </c>
      <c r="Q1580" s="91">
        <v>0</v>
      </c>
      <c r="R1580" s="91">
        <v>0</v>
      </c>
      <c r="S1580" s="91">
        <v>0</v>
      </c>
      <c r="T1580" s="95">
        <v>6968908563.2700005</v>
      </c>
      <c r="U1580" s="95">
        <v>3528003.01</v>
      </c>
      <c r="V1580" s="95">
        <v>3681751.23</v>
      </c>
      <c r="W1580" s="95">
        <v>2741676.5</v>
      </c>
      <c r="X1580" s="95">
        <v>50137279.519999996</v>
      </c>
      <c r="Y1580" s="95">
        <v>3218724.3</v>
      </c>
      <c r="Z1580" s="95">
        <v>0</v>
      </c>
      <c r="AA1580" s="95">
        <v>486375472.47000003</v>
      </c>
      <c r="AB1580" s="95">
        <v>3436308.27</v>
      </c>
      <c r="AC1580" s="327">
        <v>376546278.40999997</v>
      </c>
      <c r="AD1580" s="95">
        <v>2430806.65</v>
      </c>
      <c r="AE1580" s="95">
        <v>8857406.2699999996</v>
      </c>
      <c r="AF1580" s="95">
        <v>0</v>
      </c>
      <c r="AG1580" s="95">
        <v>0</v>
      </c>
      <c r="AH1580" s="95">
        <v>64432975.68</v>
      </c>
      <c r="AI1580" s="95">
        <v>0</v>
      </c>
      <c r="AJ1580" s="95">
        <v>46393213.300000004</v>
      </c>
      <c r="AK1580" s="95">
        <v>38984624.140000001</v>
      </c>
      <c r="AL1580" s="95">
        <v>4455073.49</v>
      </c>
      <c r="AM1580" s="91">
        <v>0</v>
      </c>
      <c r="AN1580" s="95">
        <v>25025992.870000001</v>
      </c>
      <c r="AO1580" s="95">
        <v>1633668.7</v>
      </c>
      <c r="AP1580" s="95">
        <v>5705880.6399999997</v>
      </c>
      <c r="AQ1580" s="95">
        <v>0</v>
      </c>
      <c r="AR1580" s="95">
        <v>0</v>
      </c>
      <c r="AS1580" s="95">
        <v>1051779895.6099998</v>
      </c>
      <c r="AT1580" s="95">
        <v>77639882.680000007</v>
      </c>
      <c r="AU1580" s="95">
        <v>1834642.84</v>
      </c>
      <c r="AV1580" s="92">
        <v>45596</v>
      </c>
      <c r="AW1580" t="s">
        <v>9</v>
      </c>
      <c r="AX1580">
        <v>2024</v>
      </c>
      <c r="AY1580" t="s">
        <v>148</v>
      </c>
    </row>
    <row r="1581" spans="1:51" x14ac:dyDescent="0.25">
      <c r="A1581" s="93">
        <v>71</v>
      </c>
      <c r="B1581" s="94" t="s">
        <v>83</v>
      </c>
      <c r="C1581" s="95">
        <v>699502682.11999989</v>
      </c>
      <c r="D1581" s="95">
        <v>0</v>
      </c>
      <c r="E1581" s="95">
        <v>0</v>
      </c>
      <c r="F1581" s="95">
        <v>0</v>
      </c>
      <c r="G1581" s="95">
        <v>806886.2</v>
      </c>
      <c r="H1581" s="91">
        <v>0</v>
      </c>
      <c r="I1581" s="91">
        <v>0</v>
      </c>
      <c r="J1581" s="95">
        <v>0</v>
      </c>
      <c r="K1581" s="95">
        <v>376488.52</v>
      </c>
      <c r="L1581" s="91">
        <v>0</v>
      </c>
      <c r="M1581" s="95">
        <v>9694319.2599999998</v>
      </c>
      <c r="N1581" s="95">
        <v>181234266.94999999</v>
      </c>
      <c r="O1581" s="95">
        <v>190928586.20999998</v>
      </c>
      <c r="P1581" s="95">
        <v>9626278.7699999996</v>
      </c>
      <c r="Q1581" s="91">
        <v>0</v>
      </c>
      <c r="R1581" s="91">
        <v>0</v>
      </c>
      <c r="S1581" s="91">
        <v>0</v>
      </c>
      <c r="T1581" s="95">
        <v>201738239.69999999</v>
      </c>
      <c r="U1581" s="95">
        <v>311375.06</v>
      </c>
      <c r="V1581" s="95">
        <v>0</v>
      </c>
      <c r="W1581" s="95">
        <v>0</v>
      </c>
      <c r="X1581" s="95">
        <v>0</v>
      </c>
      <c r="Y1581" s="95">
        <v>105175064.36</v>
      </c>
      <c r="Z1581" s="95">
        <v>0</v>
      </c>
      <c r="AA1581" s="95">
        <v>132066739.40000001</v>
      </c>
      <c r="AB1581" s="95">
        <v>0</v>
      </c>
      <c r="AC1581" s="327">
        <v>30199161.07</v>
      </c>
      <c r="AD1581" s="95">
        <v>129131123.94</v>
      </c>
      <c r="AE1581" s="95">
        <v>41315.699999999997</v>
      </c>
      <c r="AF1581" s="95">
        <v>0</v>
      </c>
      <c r="AG1581" s="95">
        <v>0</v>
      </c>
      <c r="AH1581" s="95">
        <v>0</v>
      </c>
      <c r="AI1581" s="95">
        <v>0</v>
      </c>
      <c r="AJ1581" s="95">
        <v>37584217.060000002</v>
      </c>
      <c r="AK1581" s="95">
        <v>3205288.23</v>
      </c>
      <c r="AL1581" s="95">
        <v>2114573.4900000002</v>
      </c>
      <c r="AM1581" s="91">
        <v>0</v>
      </c>
      <c r="AN1581" s="95">
        <v>20405917.5</v>
      </c>
      <c r="AO1581" s="95">
        <v>0</v>
      </c>
      <c r="AP1581" s="95">
        <v>711793.3</v>
      </c>
      <c r="AQ1581" s="95">
        <v>0</v>
      </c>
      <c r="AR1581" s="95">
        <v>0</v>
      </c>
      <c r="AS1581" s="95">
        <v>434508996.58999997</v>
      </c>
      <c r="AT1581" s="95">
        <v>63255445.829999998</v>
      </c>
      <c r="AU1581" s="95">
        <v>36817873.310000002</v>
      </c>
      <c r="AV1581" s="92">
        <v>45596</v>
      </c>
      <c r="AW1581" t="s">
        <v>9</v>
      </c>
      <c r="AX1581">
        <v>2024</v>
      </c>
      <c r="AY1581" t="s">
        <v>161</v>
      </c>
    </row>
    <row r="1582" spans="1:51" x14ac:dyDescent="0.25">
      <c r="A1582" s="93">
        <v>91</v>
      </c>
      <c r="B1582" s="94" t="s">
        <v>106</v>
      </c>
      <c r="C1582" s="95">
        <v>847463.12</v>
      </c>
      <c r="D1582" s="95">
        <v>0</v>
      </c>
      <c r="E1582" s="95">
        <v>0</v>
      </c>
      <c r="F1582" s="95">
        <v>0</v>
      </c>
      <c r="G1582" s="95">
        <v>0</v>
      </c>
      <c r="H1582" s="91">
        <v>0</v>
      </c>
      <c r="I1582" s="91">
        <v>0</v>
      </c>
      <c r="J1582" s="95">
        <v>0</v>
      </c>
      <c r="K1582" s="95">
        <v>0</v>
      </c>
      <c r="L1582" s="91">
        <v>0</v>
      </c>
      <c r="M1582" s="95">
        <v>0</v>
      </c>
      <c r="N1582" s="95">
        <v>0</v>
      </c>
      <c r="O1582" s="95">
        <v>0</v>
      </c>
      <c r="P1582" s="95">
        <v>100259.04</v>
      </c>
      <c r="Q1582" s="91">
        <v>0</v>
      </c>
      <c r="R1582" s="91">
        <v>0</v>
      </c>
      <c r="S1582" s="91">
        <v>0</v>
      </c>
      <c r="T1582" s="95">
        <v>100259.04</v>
      </c>
      <c r="U1582" s="95">
        <v>0</v>
      </c>
      <c r="V1582" s="95">
        <v>0</v>
      </c>
      <c r="W1582" s="95">
        <v>0</v>
      </c>
      <c r="X1582" s="95">
        <v>0</v>
      </c>
      <c r="Y1582" s="95">
        <v>0</v>
      </c>
      <c r="Z1582" s="95">
        <v>0</v>
      </c>
      <c r="AA1582" s="95">
        <v>0</v>
      </c>
      <c r="AB1582" s="95">
        <v>0</v>
      </c>
      <c r="AC1582" s="327">
        <v>0</v>
      </c>
      <c r="AD1582" s="95">
        <v>668047.5</v>
      </c>
      <c r="AE1582" s="95">
        <v>2000</v>
      </c>
      <c r="AF1582" s="95">
        <v>0</v>
      </c>
      <c r="AG1582" s="95">
        <v>0</v>
      </c>
      <c r="AH1582" s="95">
        <v>0</v>
      </c>
      <c r="AI1582" s="95">
        <v>0</v>
      </c>
      <c r="AJ1582" s="95">
        <v>0</v>
      </c>
      <c r="AK1582" s="95">
        <v>18534.580000000002</v>
      </c>
      <c r="AL1582" s="95">
        <v>0</v>
      </c>
      <c r="AM1582" s="91">
        <v>0</v>
      </c>
      <c r="AN1582" s="95">
        <v>1000</v>
      </c>
      <c r="AO1582" s="95">
        <v>0</v>
      </c>
      <c r="AP1582" s="95">
        <v>0</v>
      </c>
      <c r="AQ1582" s="95">
        <v>0</v>
      </c>
      <c r="AR1582" s="95">
        <v>0</v>
      </c>
      <c r="AS1582" s="95">
        <v>670047.5</v>
      </c>
      <c r="AT1582" s="95">
        <v>77156.58</v>
      </c>
      <c r="AU1582" s="95">
        <v>57622</v>
      </c>
      <c r="AV1582" s="92">
        <v>45596</v>
      </c>
      <c r="AW1582" t="s">
        <v>9</v>
      </c>
      <c r="AX1582">
        <v>2024</v>
      </c>
      <c r="AY1582" t="s">
        <v>192</v>
      </c>
    </row>
    <row r="1583" spans="1:51" x14ac:dyDescent="0.25">
      <c r="A1583" s="93">
        <v>73</v>
      </c>
      <c r="B1583" s="94" t="s">
        <v>84</v>
      </c>
      <c r="C1583" s="95">
        <v>385186163.61999995</v>
      </c>
      <c r="D1583" s="95">
        <v>15561.28</v>
      </c>
      <c r="E1583" s="95">
        <v>0</v>
      </c>
      <c r="F1583" s="95">
        <v>0</v>
      </c>
      <c r="G1583" s="95">
        <v>0</v>
      </c>
      <c r="H1583" s="91">
        <v>0</v>
      </c>
      <c r="I1583" s="91">
        <v>0</v>
      </c>
      <c r="J1583" s="95">
        <v>362649.32</v>
      </c>
      <c r="K1583" s="95">
        <v>2773459.73</v>
      </c>
      <c r="L1583" s="91">
        <v>0</v>
      </c>
      <c r="M1583" s="95">
        <v>3792582.78</v>
      </c>
      <c r="N1583" s="95">
        <v>1829561.3</v>
      </c>
      <c r="O1583" s="95">
        <v>5622144.0800000001</v>
      </c>
      <c r="P1583" s="95">
        <v>174741.74</v>
      </c>
      <c r="Q1583" s="91">
        <v>0</v>
      </c>
      <c r="R1583" s="91">
        <v>0</v>
      </c>
      <c r="S1583" s="91">
        <v>0</v>
      </c>
      <c r="T1583" s="95">
        <v>8948556.1500000004</v>
      </c>
      <c r="U1583" s="95">
        <v>532705.09</v>
      </c>
      <c r="V1583" s="95">
        <v>0</v>
      </c>
      <c r="W1583" s="95">
        <v>0</v>
      </c>
      <c r="X1583" s="95">
        <v>1398996.01</v>
      </c>
      <c r="Y1583" s="95">
        <v>53510271.560000002</v>
      </c>
      <c r="Z1583" s="95">
        <v>0</v>
      </c>
      <c r="AA1583" s="95">
        <v>972377.1</v>
      </c>
      <c r="AB1583" s="95">
        <v>0</v>
      </c>
      <c r="AC1583" s="327">
        <v>3422237.25</v>
      </c>
      <c r="AD1583" s="95">
        <v>3443814.74</v>
      </c>
      <c r="AE1583" s="95">
        <v>377658.8</v>
      </c>
      <c r="AF1583" s="95">
        <v>0</v>
      </c>
      <c r="AG1583" s="95">
        <v>0</v>
      </c>
      <c r="AH1583" s="95">
        <v>81674952.040000007</v>
      </c>
      <c r="AI1583" s="95">
        <v>0</v>
      </c>
      <c r="AJ1583" s="95">
        <v>118662550.23999999</v>
      </c>
      <c r="AK1583" s="95">
        <v>2178991.88</v>
      </c>
      <c r="AL1583" s="95">
        <v>1412127.78</v>
      </c>
      <c r="AM1583" s="91">
        <v>0</v>
      </c>
      <c r="AN1583" s="95">
        <v>7949169.1399999997</v>
      </c>
      <c r="AO1583" s="95">
        <v>1160912.6299999999</v>
      </c>
      <c r="AP1583" s="95">
        <v>19515.59</v>
      </c>
      <c r="AQ1583" s="95">
        <v>0</v>
      </c>
      <c r="AR1583" s="95">
        <v>1904874.33</v>
      </c>
      <c r="AS1583" s="95">
        <v>263995562.82999998</v>
      </c>
      <c r="AT1583" s="95">
        <v>112242044.64</v>
      </c>
      <c r="AU1583" s="95">
        <v>97616453.290000007</v>
      </c>
      <c r="AV1583" s="92">
        <v>45596</v>
      </c>
      <c r="AW1583" t="s">
        <v>9</v>
      </c>
      <c r="AX1583">
        <v>2024</v>
      </c>
      <c r="AY1583" t="s">
        <v>190</v>
      </c>
    </row>
    <row r="1584" spans="1:51" x14ac:dyDescent="0.25">
      <c r="A1584" s="93">
        <v>46</v>
      </c>
      <c r="B1584" s="94" t="s">
        <v>85</v>
      </c>
      <c r="C1584" s="95">
        <v>34157738.25</v>
      </c>
      <c r="D1584" s="95">
        <v>70103.62999999999</v>
      </c>
      <c r="E1584" s="95">
        <v>0</v>
      </c>
      <c r="F1584" s="95">
        <v>0</v>
      </c>
      <c r="G1584" s="95">
        <v>0</v>
      </c>
      <c r="H1584" s="91">
        <v>0</v>
      </c>
      <c r="I1584" s="91">
        <v>0</v>
      </c>
      <c r="J1584" s="95">
        <v>1230287.1200000001</v>
      </c>
      <c r="K1584" s="95">
        <v>612792.9</v>
      </c>
      <c r="L1584" s="91">
        <v>0</v>
      </c>
      <c r="M1584" s="95">
        <v>11283065.219999999</v>
      </c>
      <c r="N1584" s="95">
        <v>0</v>
      </c>
      <c r="O1584" s="95">
        <v>11283065.219999999</v>
      </c>
      <c r="P1584" s="95">
        <v>1141074.53</v>
      </c>
      <c r="Q1584" s="91">
        <v>0</v>
      </c>
      <c r="R1584" s="91">
        <v>0</v>
      </c>
      <c r="S1584" s="91">
        <v>0</v>
      </c>
      <c r="T1584" s="95">
        <v>14337323.399999999</v>
      </c>
      <c r="U1584" s="95">
        <v>1375822.09</v>
      </c>
      <c r="V1584" s="95">
        <v>539112.25</v>
      </c>
      <c r="W1584" s="95">
        <v>849853.34</v>
      </c>
      <c r="X1584" s="95">
        <v>0</v>
      </c>
      <c r="Y1584" s="95">
        <v>1035905.54</v>
      </c>
      <c r="Z1584" s="95">
        <v>0</v>
      </c>
      <c r="AA1584" s="95">
        <v>0</v>
      </c>
      <c r="AB1584" s="95">
        <v>0</v>
      </c>
      <c r="AC1584" s="327">
        <v>10297542.85</v>
      </c>
      <c r="AD1584" s="95">
        <v>0</v>
      </c>
      <c r="AE1584" s="95">
        <v>40545.199999999997</v>
      </c>
      <c r="AF1584" s="95">
        <v>0</v>
      </c>
      <c r="AG1584" s="95">
        <v>0</v>
      </c>
      <c r="AH1584" s="95">
        <v>0</v>
      </c>
      <c r="AI1584" s="95">
        <v>0</v>
      </c>
      <c r="AJ1584" s="95">
        <v>152861.38999999998</v>
      </c>
      <c r="AK1584" s="95">
        <v>4501339.63</v>
      </c>
      <c r="AL1584" s="95">
        <v>114626.47</v>
      </c>
      <c r="AM1584" s="91">
        <v>0</v>
      </c>
      <c r="AN1584" s="95">
        <v>674282.2</v>
      </c>
      <c r="AO1584" s="95">
        <v>0</v>
      </c>
      <c r="AP1584" s="95">
        <v>68584.89</v>
      </c>
      <c r="AQ1584" s="95">
        <v>0</v>
      </c>
      <c r="AR1584" s="95">
        <v>0</v>
      </c>
      <c r="AS1584" s="95">
        <v>14291642.66</v>
      </c>
      <c r="AT1584" s="95">
        <v>5528772.1899999995</v>
      </c>
      <c r="AU1584" s="95">
        <v>169939</v>
      </c>
      <c r="AV1584" s="92">
        <v>45596</v>
      </c>
      <c r="AW1584" t="s">
        <v>9</v>
      </c>
      <c r="AX1584">
        <v>2024</v>
      </c>
      <c r="AY1584" t="s">
        <v>176</v>
      </c>
    </row>
    <row r="1585" spans="1:51" x14ac:dyDescent="0.25">
      <c r="A1585" s="93">
        <v>51</v>
      </c>
      <c r="B1585" s="94" t="s">
        <v>86</v>
      </c>
      <c r="C1585" s="95">
        <v>22187868.120000001</v>
      </c>
      <c r="D1585" s="95">
        <v>40872.14</v>
      </c>
      <c r="E1585" s="95">
        <v>0</v>
      </c>
      <c r="F1585" s="95">
        <v>0</v>
      </c>
      <c r="G1585" s="95">
        <v>0</v>
      </c>
      <c r="H1585" s="91">
        <v>0</v>
      </c>
      <c r="I1585" s="91">
        <v>0</v>
      </c>
      <c r="J1585" s="95">
        <v>110918.62</v>
      </c>
      <c r="K1585" s="95">
        <v>773096.67</v>
      </c>
      <c r="L1585" s="91">
        <v>0</v>
      </c>
      <c r="M1585" s="95">
        <v>2931584.68</v>
      </c>
      <c r="N1585" s="95">
        <v>522055.92999999993</v>
      </c>
      <c r="O1585" s="95">
        <v>3453640.6100000003</v>
      </c>
      <c r="P1585" s="95">
        <v>269656.99</v>
      </c>
      <c r="Q1585" s="91">
        <v>0</v>
      </c>
      <c r="R1585" s="91">
        <v>0</v>
      </c>
      <c r="S1585" s="91">
        <v>0</v>
      </c>
      <c r="T1585" s="95">
        <v>4648185.03</v>
      </c>
      <c r="U1585" s="95">
        <v>556884.35</v>
      </c>
      <c r="V1585" s="95">
        <v>71403.899999999994</v>
      </c>
      <c r="W1585" s="95">
        <v>37670.370000000003</v>
      </c>
      <c r="X1585" s="95">
        <v>0</v>
      </c>
      <c r="Y1585" s="95">
        <v>516360.96000000002</v>
      </c>
      <c r="Z1585" s="95">
        <v>0</v>
      </c>
      <c r="AA1585" s="95">
        <v>0</v>
      </c>
      <c r="AB1585" s="95">
        <v>0</v>
      </c>
      <c r="AC1585" s="327">
        <v>833858.71</v>
      </c>
      <c r="AD1585" s="95">
        <v>0</v>
      </c>
      <c r="AE1585" s="95">
        <v>153584.84</v>
      </c>
      <c r="AF1585" s="95">
        <v>0</v>
      </c>
      <c r="AG1585" s="95">
        <v>0</v>
      </c>
      <c r="AH1585" s="95">
        <v>3805.59</v>
      </c>
      <c r="AI1585" s="95">
        <v>0</v>
      </c>
      <c r="AJ1585" s="95">
        <v>26458.880000000001</v>
      </c>
      <c r="AK1585" s="95">
        <v>2963617.42</v>
      </c>
      <c r="AL1585" s="95">
        <v>286019.40000000002</v>
      </c>
      <c r="AM1585" s="91">
        <v>0</v>
      </c>
      <c r="AN1585" s="95">
        <v>1718521.09</v>
      </c>
      <c r="AO1585" s="95">
        <v>0</v>
      </c>
      <c r="AP1585" s="95">
        <v>67230</v>
      </c>
      <c r="AQ1585" s="95">
        <v>0</v>
      </c>
      <c r="AR1585" s="95">
        <v>0</v>
      </c>
      <c r="AS1585" s="95">
        <v>2200027.5999999996</v>
      </c>
      <c r="AT1585" s="95">
        <v>15339655.49</v>
      </c>
      <c r="AU1585" s="95">
        <v>10304267.58</v>
      </c>
      <c r="AV1585" s="92">
        <v>45596</v>
      </c>
      <c r="AW1585" t="s">
        <v>9</v>
      </c>
      <c r="AX1585">
        <v>2024</v>
      </c>
      <c r="AY1585" t="s">
        <v>179</v>
      </c>
    </row>
    <row r="1586" spans="1:51" x14ac:dyDescent="0.25">
      <c r="A1586" s="93">
        <v>117</v>
      </c>
      <c r="B1586" s="94" t="s">
        <v>87</v>
      </c>
      <c r="C1586" s="95">
        <v>1110825034.72</v>
      </c>
      <c r="D1586" s="95">
        <v>1911711.4500000002</v>
      </c>
      <c r="E1586" s="95">
        <v>0</v>
      </c>
      <c r="F1586" s="95">
        <v>0</v>
      </c>
      <c r="G1586" s="95">
        <v>1248570.6499999999</v>
      </c>
      <c r="H1586" s="91">
        <v>0</v>
      </c>
      <c r="I1586" s="91">
        <v>0</v>
      </c>
      <c r="J1586" s="95">
        <v>2433118.65</v>
      </c>
      <c r="K1586" s="95">
        <v>21384569.919999998</v>
      </c>
      <c r="L1586" s="91">
        <v>0</v>
      </c>
      <c r="M1586" s="95">
        <v>342846849.06999999</v>
      </c>
      <c r="N1586" s="95">
        <v>458625109.93000001</v>
      </c>
      <c r="O1586" s="95">
        <v>801471959</v>
      </c>
      <c r="P1586" s="95">
        <v>8739260.0199999996</v>
      </c>
      <c r="Q1586" s="91">
        <v>0</v>
      </c>
      <c r="R1586" s="91">
        <v>0</v>
      </c>
      <c r="S1586" s="91">
        <v>0</v>
      </c>
      <c r="T1586" s="95">
        <v>837189189.69000006</v>
      </c>
      <c r="U1586" s="95">
        <v>14597734.790000001</v>
      </c>
      <c r="V1586" s="95">
        <v>2429722.4900000002</v>
      </c>
      <c r="W1586" s="95">
        <v>2452472.23</v>
      </c>
      <c r="X1586" s="95">
        <v>3531676.03</v>
      </c>
      <c r="Y1586" s="95">
        <v>9053723.8000000007</v>
      </c>
      <c r="Z1586" s="95">
        <v>0</v>
      </c>
      <c r="AA1586" s="95">
        <v>0</v>
      </c>
      <c r="AB1586" s="95">
        <v>0</v>
      </c>
      <c r="AC1586" s="327">
        <v>111284531.71000001</v>
      </c>
      <c r="AD1586" s="95">
        <v>17664869.219999999</v>
      </c>
      <c r="AE1586" s="95">
        <v>12277386.1</v>
      </c>
      <c r="AF1586" s="95">
        <v>0</v>
      </c>
      <c r="AG1586" s="95">
        <v>0</v>
      </c>
      <c r="AH1586" s="95">
        <v>0</v>
      </c>
      <c r="AI1586" s="95">
        <v>0</v>
      </c>
      <c r="AJ1586" s="95">
        <v>3987282.27</v>
      </c>
      <c r="AK1586" s="95">
        <v>12997057.550000001</v>
      </c>
      <c r="AL1586" s="95">
        <v>7587442.6799999997</v>
      </c>
      <c r="AM1586" s="91">
        <v>0</v>
      </c>
      <c r="AN1586" s="95">
        <v>19166068.510000002</v>
      </c>
      <c r="AO1586" s="95">
        <v>0</v>
      </c>
      <c r="AP1586" s="95">
        <v>710846.03999999992</v>
      </c>
      <c r="AQ1586" s="95">
        <v>0</v>
      </c>
      <c r="AR1586" s="95">
        <v>0</v>
      </c>
      <c r="AS1586" s="95">
        <v>177279398.64000002</v>
      </c>
      <c r="AT1586" s="95">
        <v>96356446.390000015</v>
      </c>
      <c r="AU1586" s="95">
        <v>55895031.610000007</v>
      </c>
      <c r="AV1586" s="92">
        <v>45596</v>
      </c>
      <c r="AW1586" t="s">
        <v>9</v>
      </c>
      <c r="AX1586">
        <v>2024</v>
      </c>
      <c r="AY1586" t="s">
        <v>155</v>
      </c>
    </row>
    <row r="1587" spans="1:51" x14ac:dyDescent="0.25">
      <c r="A1587" s="93">
        <v>78</v>
      </c>
      <c r="B1587" s="94" t="s">
        <v>88</v>
      </c>
      <c r="C1587" s="95">
        <v>3497010.44</v>
      </c>
      <c r="D1587" s="95">
        <v>809.9</v>
      </c>
      <c r="E1587" s="95">
        <v>0</v>
      </c>
      <c r="F1587" s="95">
        <v>0</v>
      </c>
      <c r="G1587" s="95">
        <v>0</v>
      </c>
      <c r="H1587" s="91">
        <v>0</v>
      </c>
      <c r="I1587" s="91">
        <v>0</v>
      </c>
      <c r="J1587" s="95">
        <v>14362.9</v>
      </c>
      <c r="K1587" s="95">
        <v>77651.97</v>
      </c>
      <c r="L1587" s="91">
        <v>0</v>
      </c>
      <c r="M1587" s="95">
        <v>0</v>
      </c>
      <c r="N1587" s="95">
        <v>0</v>
      </c>
      <c r="O1587" s="95">
        <v>0</v>
      </c>
      <c r="P1587" s="95">
        <v>33188.92</v>
      </c>
      <c r="Q1587" s="91">
        <v>0</v>
      </c>
      <c r="R1587" s="91">
        <v>0</v>
      </c>
      <c r="S1587" s="91">
        <v>0</v>
      </c>
      <c r="T1587" s="95">
        <v>126013.69</v>
      </c>
      <c r="U1587" s="95">
        <v>25585.14</v>
      </c>
      <c r="V1587" s="95">
        <v>18251.09</v>
      </c>
      <c r="W1587" s="95">
        <v>0</v>
      </c>
      <c r="X1587" s="95">
        <v>0</v>
      </c>
      <c r="Y1587" s="95">
        <v>0</v>
      </c>
      <c r="Z1587" s="95">
        <v>0</v>
      </c>
      <c r="AA1587" s="95">
        <v>1545228.97</v>
      </c>
      <c r="AB1587" s="95">
        <v>0</v>
      </c>
      <c r="AC1587" s="327">
        <v>337601.02</v>
      </c>
      <c r="AD1587" s="95">
        <v>0</v>
      </c>
      <c r="AE1587" s="95">
        <v>15205</v>
      </c>
      <c r="AF1587" s="95">
        <v>0</v>
      </c>
      <c r="AG1587" s="95">
        <v>0</v>
      </c>
      <c r="AH1587" s="95">
        <v>0</v>
      </c>
      <c r="AI1587" s="95">
        <v>0</v>
      </c>
      <c r="AJ1587" s="95">
        <v>0</v>
      </c>
      <c r="AK1587" s="95">
        <v>960040.95</v>
      </c>
      <c r="AL1587" s="95">
        <v>9447.2999999999993</v>
      </c>
      <c r="AM1587" s="91">
        <v>0</v>
      </c>
      <c r="AN1587" s="95">
        <v>98520</v>
      </c>
      <c r="AO1587" s="95">
        <v>0</v>
      </c>
      <c r="AP1587" s="95">
        <v>0</v>
      </c>
      <c r="AQ1587" s="95">
        <v>0</v>
      </c>
      <c r="AR1587" s="95">
        <v>0</v>
      </c>
      <c r="AS1587" s="95">
        <v>1941871.22</v>
      </c>
      <c r="AT1587" s="95">
        <v>1429125.53</v>
      </c>
      <c r="AU1587" s="95">
        <v>361117.28</v>
      </c>
      <c r="AV1587" s="92">
        <v>45596</v>
      </c>
      <c r="AW1587" t="s">
        <v>9</v>
      </c>
      <c r="AX1587">
        <v>2024</v>
      </c>
      <c r="AY1587" t="s">
        <v>185</v>
      </c>
    </row>
    <row r="1588" spans="1:51" x14ac:dyDescent="0.25">
      <c r="A1588" s="93">
        <v>80</v>
      </c>
      <c r="B1588" s="94" t="s">
        <v>89</v>
      </c>
      <c r="C1588" s="95">
        <v>1353467420.1200001</v>
      </c>
      <c r="D1588" s="95">
        <v>2059243.4100000001</v>
      </c>
      <c r="E1588" s="95">
        <v>0</v>
      </c>
      <c r="F1588" s="95">
        <v>0</v>
      </c>
      <c r="G1588" s="95">
        <v>1838381.16</v>
      </c>
      <c r="H1588" s="91">
        <v>0</v>
      </c>
      <c r="I1588" s="91">
        <v>0</v>
      </c>
      <c r="J1588" s="95">
        <v>2477954.17</v>
      </c>
      <c r="K1588" s="95">
        <v>18820062.25</v>
      </c>
      <c r="L1588" s="91">
        <v>0</v>
      </c>
      <c r="M1588" s="95">
        <v>345065501.01999998</v>
      </c>
      <c r="N1588" s="95">
        <v>514847149.86000001</v>
      </c>
      <c r="O1588" s="95">
        <v>859912650.88</v>
      </c>
      <c r="P1588" s="95">
        <v>14325872.949999999</v>
      </c>
      <c r="Q1588" s="91">
        <v>0</v>
      </c>
      <c r="R1588" s="91">
        <v>0</v>
      </c>
      <c r="S1588" s="91">
        <v>0</v>
      </c>
      <c r="T1588" s="95">
        <v>899434164.82000005</v>
      </c>
      <c r="U1588" s="95">
        <v>14289265.85</v>
      </c>
      <c r="V1588" s="95">
        <v>3549247.66</v>
      </c>
      <c r="W1588" s="95">
        <v>2277394.5799999996</v>
      </c>
      <c r="X1588" s="95">
        <v>12931473.75</v>
      </c>
      <c r="Y1588" s="95">
        <v>10726573.07</v>
      </c>
      <c r="Z1588" s="95">
        <v>0</v>
      </c>
      <c r="AA1588" s="95">
        <v>0</v>
      </c>
      <c r="AB1588" s="95">
        <v>0</v>
      </c>
      <c r="AC1588" s="327">
        <v>166389460.68000001</v>
      </c>
      <c r="AD1588" s="95">
        <v>39542248.399999999</v>
      </c>
      <c r="AE1588" s="95">
        <v>3779120.86</v>
      </c>
      <c r="AF1588" s="95">
        <v>0</v>
      </c>
      <c r="AG1588" s="95">
        <v>0</v>
      </c>
      <c r="AH1588" s="95">
        <v>0</v>
      </c>
      <c r="AI1588" s="95">
        <v>0</v>
      </c>
      <c r="AJ1588" s="95">
        <v>30766351.18</v>
      </c>
      <c r="AK1588" s="95">
        <v>20847827.490000002</v>
      </c>
      <c r="AL1588" s="95">
        <v>15444865.25</v>
      </c>
      <c r="AM1588" s="91">
        <v>0</v>
      </c>
      <c r="AN1588" s="95">
        <v>34774644.089999996</v>
      </c>
      <c r="AO1588" s="95">
        <v>0</v>
      </c>
      <c r="AP1588" s="95">
        <v>2777946.05</v>
      </c>
      <c r="AQ1588" s="95">
        <v>0</v>
      </c>
      <c r="AR1588" s="95">
        <v>0</v>
      </c>
      <c r="AS1588" s="95">
        <v>284251136.03000003</v>
      </c>
      <c r="AT1588" s="95">
        <v>169782119.27000001</v>
      </c>
      <c r="AU1588" s="95">
        <v>95936836.390000001</v>
      </c>
      <c r="AV1588" s="92">
        <v>45596</v>
      </c>
      <c r="AW1588" t="s">
        <v>9</v>
      </c>
      <c r="AX1588">
        <v>2024</v>
      </c>
      <c r="AY1588" t="s">
        <v>288</v>
      </c>
    </row>
    <row r="1589" spans="1:51" x14ac:dyDescent="0.25">
      <c r="A1589" s="93">
        <v>2</v>
      </c>
      <c r="B1589" s="94" t="s">
        <v>90</v>
      </c>
      <c r="C1589" s="95">
        <v>147797178.20999998</v>
      </c>
      <c r="D1589" s="95">
        <v>29963.26</v>
      </c>
      <c r="E1589" s="95">
        <v>0</v>
      </c>
      <c r="F1589" s="95">
        <v>0</v>
      </c>
      <c r="G1589" s="95">
        <v>362928.86</v>
      </c>
      <c r="H1589" s="91">
        <v>0</v>
      </c>
      <c r="I1589" s="91">
        <v>0</v>
      </c>
      <c r="J1589" s="95">
        <v>18351.28</v>
      </c>
      <c r="K1589" s="95">
        <v>106295.31</v>
      </c>
      <c r="L1589" s="91">
        <v>0</v>
      </c>
      <c r="M1589" s="95">
        <v>721591.55</v>
      </c>
      <c r="N1589" s="95">
        <v>21189719.48</v>
      </c>
      <c r="O1589" s="95">
        <v>21911311.030000001</v>
      </c>
      <c r="P1589" s="95">
        <v>13534306.66</v>
      </c>
      <c r="Q1589" s="91">
        <v>0</v>
      </c>
      <c r="R1589" s="91">
        <v>0</v>
      </c>
      <c r="S1589" s="91">
        <v>0</v>
      </c>
      <c r="T1589" s="95">
        <v>35963156.400000006</v>
      </c>
      <c r="U1589" s="95">
        <v>13906.34</v>
      </c>
      <c r="V1589" s="95">
        <v>1102.2</v>
      </c>
      <c r="W1589" s="95">
        <v>0</v>
      </c>
      <c r="X1589" s="95">
        <v>0</v>
      </c>
      <c r="Y1589" s="95">
        <v>1771272.29</v>
      </c>
      <c r="Z1589" s="95">
        <v>0</v>
      </c>
      <c r="AA1589" s="95">
        <v>20323545.84</v>
      </c>
      <c r="AB1589" s="95">
        <v>0</v>
      </c>
      <c r="AC1589" s="327">
        <v>17004994.050000001</v>
      </c>
      <c r="AD1589" s="95">
        <v>4715973.8</v>
      </c>
      <c r="AE1589" s="95">
        <v>12009</v>
      </c>
      <c r="AF1589" s="95">
        <v>0</v>
      </c>
      <c r="AG1589" s="95">
        <v>0</v>
      </c>
      <c r="AH1589" s="95">
        <v>0</v>
      </c>
      <c r="AI1589" s="95">
        <v>0</v>
      </c>
      <c r="AJ1589" s="95">
        <v>44099493.149999999</v>
      </c>
      <c r="AK1589" s="95">
        <v>4253915.26</v>
      </c>
      <c r="AL1589" s="95">
        <v>787817.43</v>
      </c>
      <c r="AM1589" s="91">
        <v>0</v>
      </c>
      <c r="AN1589" s="95">
        <v>518185.06</v>
      </c>
      <c r="AO1589" s="95">
        <v>0</v>
      </c>
      <c r="AP1589" s="95">
        <v>3057580.72</v>
      </c>
      <c r="AQ1589" s="95">
        <v>0</v>
      </c>
      <c r="AR1589" s="95">
        <v>0</v>
      </c>
      <c r="AS1589" s="95">
        <v>87942296.669999987</v>
      </c>
      <c r="AT1589" s="95">
        <v>23891725.139999997</v>
      </c>
      <c r="AU1589" s="95">
        <v>15274226.67</v>
      </c>
      <c r="AV1589" s="92">
        <v>45596</v>
      </c>
      <c r="AW1589" t="s">
        <v>9</v>
      </c>
      <c r="AX1589">
        <v>2024</v>
      </c>
      <c r="AY1589" t="s">
        <v>168</v>
      </c>
    </row>
    <row r="1590" spans="1:51" x14ac:dyDescent="0.25">
      <c r="A1590" s="93">
        <v>115</v>
      </c>
      <c r="B1590" s="90" t="s">
        <v>290</v>
      </c>
      <c r="C1590" s="95">
        <v>814371.92</v>
      </c>
      <c r="D1590" s="95">
        <v>31037.86</v>
      </c>
      <c r="E1590" s="95">
        <v>0</v>
      </c>
      <c r="F1590" s="95">
        <v>0</v>
      </c>
      <c r="G1590" s="95">
        <v>0</v>
      </c>
      <c r="H1590" s="91">
        <v>0</v>
      </c>
      <c r="I1590" s="91">
        <v>0</v>
      </c>
      <c r="J1590" s="95">
        <v>0</v>
      </c>
      <c r="K1590" s="95">
        <v>0</v>
      </c>
      <c r="L1590" s="91">
        <v>0</v>
      </c>
      <c r="M1590" s="95">
        <v>0</v>
      </c>
      <c r="N1590" s="95">
        <v>0</v>
      </c>
      <c r="O1590" s="95">
        <v>0</v>
      </c>
      <c r="P1590" s="95">
        <v>0</v>
      </c>
      <c r="Q1590" s="91">
        <v>0</v>
      </c>
      <c r="R1590" s="91">
        <v>0</v>
      </c>
      <c r="S1590" s="91">
        <v>0</v>
      </c>
      <c r="T1590" s="95">
        <v>31037.86</v>
      </c>
      <c r="U1590" s="95">
        <v>523071.51</v>
      </c>
      <c r="V1590" s="95">
        <v>260262.55</v>
      </c>
      <c r="W1590" s="95">
        <v>0</v>
      </c>
      <c r="X1590" s="95">
        <v>0</v>
      </c>
      <c r="Y1590" s="95">
        <v>0</v>
      </c>
      <c r="Z1590" s="95">
        <v>0</v>
      </c>
      <c r="AA1590" s="95">
        <v>0</v>
      </c>
      <c r="AB1590" s="95">
        <v>0</v>
      </c>
      <c r="AC1590" s="327">
        <v>0</v>
      </c>
      <c r="AD1590" s="95">
        <v>0</v>
      </c>
      <c r="AE1590" s="95">
        <v>0</v>
      </c>
      <c r="AF1590" s="95">
        <v>0</v>
      </c>
      <c r="AG1590" s="95">
        <v>0</v>
      </c>
      <c r="AH1590" s="95">
        <v>0</v>
      </c>
      <c r="AI1590" s="95">
        <v>0</v>
      </c>
      <c r="AJ1590" s="95">
        <v>0</v>
      </c>
      <c r="AK1590" s="95">
        <v>0</v>
      </c>
      <c r="AL1590" s="95">
        <v>0</v>
      </c>
      <c r="AM1590" s="91">
        <v>0</v>
      </c>
      <c r="AN1590" s="95">
        <v>0</v>
      </c>
      <c r="AO1590" s="95">
        <v>0</v>
      </c>
      <c r="AP1590" s="95">
        <v>0</v>
      </c>
      <c r="AQ1590" s="95">
        <v>0</v>
      </c>
      <c r="AR1590" s="95">
        <v>0</v>
      </c>
      <c r="AS1590" s="95">
        <v>783334.06</v>
      </c>
      <c r="AT1590" s="95">
        <v>0</v>
      </c>
      <c r="AU1590" s="95">
        <v>0</v>
      </c>
      <c r="AV1590" s="92">
        <v>45596</v>
      </c>
      <c r="AW1590" t="s">
        <v>9</v>
      </c>
      <c r="AX1590">
        <v>2024</v>
      </c>
      <c r="AY1590" t="s">
        <v>291</v>
      </c>
    </row>
    <row r="1591" spans="1:51" x14ac:dyDescent="0.25">
      <c r="A1591" s="93">
        <v>106</v>
      </c>
      <c r="B1591" s="94" t="s">
        <v>92</v>
      </c>
      <c r="C1591" s="95">
        <v>63030622.890000001</v>
      </c>
      <c r="D1591" s="95">
        <v>0</v>
      </c>
      <c r="E1591" s="95">
        <v>0</v>
      </c>
      <c r="F1591" s="95">
        <v>0</v>
      </c>
      <c r="G1591" s="95">
        <v>51965.1</v>
      </c>
      <c r="H1591" s="91">
        <v>0</v>
      </c>
      <c r="I1591" s="91">
        <v>0</v>
      </c>
      <c r="J1591" s="95">
        <v>752149.82000000007</v>
      </c>
      <c r="K1591" s="95">
        <v>-10135.780000000001</v>
      </c>
      <c r="L1591" s="91">
        <v>0</v>
      </c>
      <c r="M1591" s="95">
        <v>0</v>
      </c>
      <c r="N1591" s="95">
        <v>0</v>
      </c>
      <c r="O1591" s="95">
        <v>0</v>
      </c>
      <c r="P1591" s="95">
        <v>530152.21</v>
      </c>
      <c r="Q1591" s="91">
        <v>0</v>
      </c>
      <c r="R1591" s="91">
        <v>0</v>
      </c>
      <c r="S1591" s="91">
        <v>0</v>
      </c>
      <c r="T1591" s="95">
        <v>1324131.3500000001</v>
      </c>
      <c r="U1591" s="95">
        <v>337889.11</v>
      </c>
      <c r="V1591" s="95">
        <v>65434.42</v>
      </c>
      <c r="W1591" s="95">
        <v>31299.71</v>
      </c>
      <c r="X1591" s="95">
        <v>718920.68</v>
      </c>
      <c r="Y1591" s="95">
        <v>393017.85</v>
      </c>
      <c r="Z1591" s="95">
        <v>0</v>
      </c>
      <c r="AA1591" s="95">
        <v>7800717.4800000004</v>
      </c>
      <c r="AB1591" s="95">
        <v>0</v>
      </c>
      <c r="AC1591" s="327">
        <v>7398985.6100000003</v>
      </c>
      <c r="AD1591" s="95">
        <v>312661.27</v>
      </c>
      <c r="AE1591" s="95">
        <v>33962.9</v>
      </c>
      <c r="AF1591" s="95">
        <v>0</v>
      </c>
      <c r="AG1591" s="95">
        <v>0</v>
      </c>
      <c r="AH1591" s="95">
        <v>0</v>
      </c>
      <c r="AI1591" s="95">
        <v>0</v>
      </c>
      <c r="AJ1591" s="95">
        <v>315652.62</v>
      </c>
      <c r="AK1591" s="95">
        <v>10032496.890000001</v>
      </c>
      <c r="AL1591" s="95">
        <v>1691883.37</v>
      </c>
      <c r="AM1591" s="91">
        <v>0</v>
      </c>
      <c r="AN1591" s="95">
        <v>3322869.28</v>
      </c>
      <c r="AO1591" s="95">
        <v>0</v>
      </c>
      <c r="AP1591" s="95">
        <v>81894.06</v>
      </c>
      <c r="AQ1591" s="95">
        <v>0</v>
      </c>
      <c r="AR1591" s="95">
        <v>0</v>
      </c>
      <c r="AS1591" s="95">
        <v>17408541.649999999</v>
      </c>
      <c r="AT1591" s="95">
        <v>44297949.890000001</v>
      </c>
      <c r="AU1591" s="95">
        <v>29168806.289999999</v>
      </c>
      <c r="AV1591" s="92">
        <v>45596</v>
      </c>
      <c r="AW1591" t="s">
        <v>9</v>
      </c>
      <c r="AX1591">
        <v>2024</v>
      </c>
      <c r="AY1591" t="s">
        <v>172</v>
      </c>
    </row>
    <row r="1592" spans="1:51" x14ac:dyDescent="0.25">
      <c r="A1592" s="93">
        <v>118</v>
      </c>
      <c r="B1592" s="94" t="s">
        <v>93</v>
      </c>
      <c r="C1592" s="95">
        <v>270091185.38000005</v>
      </c>
      <c r="D1592" s="95">
        <v>40942.71</v>
      </c>
      <c r="E1592" s="95">
        <v>0</v>
      </c>
      <c r="F1592" s="95">
        <v>0</v>
      </c>
      <c r="G1592" s="95">
        <v>860039.25</v>
      </c>
      <c r="H1592" s="91">
        <v>0</v>
      </c>
      <c r="I1592" s="91">
        <v>0</v>
      </c>
      <c r="J1592" s="95">
        <v>1181752.69</v>
      </c>
      <c r="K1592" s="95">
        <v>16817150.190000001</v>
      </c>
      <c r="L1592" s="91">
        <v>0</v>
      </c>
      <c r="M1592" s="95">
        <v>100270078.76000001</v>
      </c>
      <c r="N1592" s="95">
        <v>88403706.550000012</v>
      </c>
      <c r="O1592" s="95">
        <v>188673785.31</v>
      </c>
      <c r="P1592" s="95">
        <v>2408337.2799999998</v>
      </c>
      <c r="Q1592" s="91">
        <v>0</v>
      </c>
      <c r="R1592" s="91">
        <v>0</v>
      </c>
      <c r="S1592" s="91">
        <v>0</v>
      </c>
      <c r="T1592" s="95">
        <v>209982007.43000004</v>
      </c>
      <c r="U1592" s="95">
        <v>451117.95</v>
      </c>
      <c r="V1592" s="95">
        <v>245725.97</v>
      </c>
      <c r="W1592" s="95">
        <v>0</v>
      </c>
      <c r="X1592" s="95">
        <v>0</v>
      </c>
      <c r="Y1592" s="95">
        <v>193216.87</v>
      </c>
      <c r="Z1592" s="95">
        <v>0</v>
      </c>
      <c r="AA1592" s="95">
        <v>0</v>
      </c>
      <c r="AB1592" s="95">
        <v>0</v>
      </c>
      <c r="AC1592" s="327">
        <v>0</v>
      </c>
      <c r="AD1592" s="95">
        <v>0</v>
      </c>
      <c r="AE1592" s="95">
        <v>3901.16</v>
      </c>
      <c r="AF1592" s="95">
        <v>0</v>
      </c>
      <c r="AG1592" s="95">
        <v>0</v>
      </c>
      <c r="AH1592" s="95">
        <v>0</v>
      </c>
      <c r="AI1592" s="95">
        <v>0</v>
      </c>
      <c r="AJ1592" s="95">
        <v>210535.14</v>
      </c>
      <c r="AK1592" s="95">
        <v>39910.36</v>
      </c>
      <c r="AL1592" s="95">
        <v>1071165.67</v>
      </c>
      <c r="AM1592" s="91">
        <v>0</v>
      </c>
      <c r="AN1592" s="95">
        <v>12846330.42</v>
      </c>
      <c r="AO1592" s="95">
        <v>0</v>
      </c>
      <c r="AP1592" s="95">
        <v>65588.649999999994</v>
      </c>
      <c r="AQ1592" s="95">
        <v>0</v>
      </c>
      <c r="AR1592" s="95">
        <v>0</v>
      </c>
      <c r="AS1592" s="95">
        <v>1104497.0900000001</v>
      </c>
      <c r="AT1592" s="95">
        <v>59004680.859999992</v>
      </c>
      <c r="AU1592" s="95">
        <v>44981685.759999998</v>
      </c>
      <c r="AV1592" s="92">
        <v>45596</v>
      </c>
      <c r="AW1592" t="s">
        <v>9</v>
      </c>
      <c r="AX1592">
        <v>2024</v>
      </c>
      <c r="AY1592" t="s">
        <v>162</v>
      </c>
    </row>
    <row r="1593" spans="1:51" x14ac:dyDescent="0.25">
      <c r="A1593" s="93">
        <v>29</v>
      </c>
      <c r="B1593" s="94" t="s">
        <v>94</v>
      </c>
      <c r="C1593" s="95">
        <v>575591070.30000007</v>
      </c>
      <c r="D1593" s="95">
        <v>1044432.67</v>
      </c>
      <c r="E1593" s="95">
        <v>0</v>
      </c>
      <c r="F1593" s="95">
        <v>0</v>
      </c>
      <c r="G1593" s="95">
        <v>3926824.58</v>
      </c>
      <c r="H1593" s="91">
        <v>0</v>
      </c>
      <c r="I1593" s="91">
        <v>0</v>
      </c>
      <c r="J1593" s="95">
        <v>582054.56000000006</v>
      </c>
      <c r="K1593" s="95">
        <v>570323.18000000005</v>
      </c>
      <c r="L1593" s="91">
        <v>0</v>
      </c>
      <c r="M1593" s="95">
        <v>69251412.930000007</v>
      </c>
      <c r="N1593" s="95">
        <v>202909808.38</v>
      </c>
      <c r="O1593" s="95">
        <v>272161221.31</v>
      </c>
      <c r="P1593" s="95">
        <v>949137.54</v>
      </c>
      <c r="Q1593" s="91">
        <v>0</v>
      </c>
      <c r="R1593" s="91">
        <v>0</v>
      </c>
      <c r="S1593" s="91">
        <v>0</v>
      </c>
      <c r="T1593" s="95">
        <v>279233993.84000003</v>
      </c>
      <c r="U1593" s="95">
        <v>90129777.25</v>
      </c>
      <c r="V1593" s="95">
        <v>76696061.480000004</v>
      </c>
      <c r="W1593" s="95">
        <v>3617649.3600000003</v>
      </c>
      <c r="X1593" s="95">
        <v>45914762.730000004</v>
      </c>
      <c r="Y1593" s="95">
        <v>29049743</v>
      </c>
      <c r="Z1593" s="95">
        <v>0</v>
      </c>
      <c r="AA1593" s="95">
        <v>0</v>
      </c>
      <c r="AB1593" s="95">
        <v>2129352.29</v>
      </c>
      <c r="AC1593" s="327">
        <v>276518.16000000003</v>
      </c>
      <c r="AD1593" s="95">
        <v>0</v>
      </c>
      <c r="AE1593" s="95">
        <v>2822063.73</v>
      </c>
      <c r="AF1593" s="95">
        <v>0</v>
      </c>
      <c r="AG1593" s="95">
        <v>0</v>
      </c>
      <c r="AH1593" s="95">
        <v>0</v>
      </c>
      <c r="AI1593" s="95">
        <v>0</v>
      </c>
      <c r="AJ1593" s="95">
        <v>4827755.83</v>
      </c>
      <c r="AK1593" s="95">
        <v>436953.55</v>
      </c>
      <c r="AL1593" s="95">
        <v>995815.11</v>
      </c>
      <c r="AM1593" s="91">
        <v>0</v>
      </c>
      <c r="AN1593" s="95">
        <v>17463778.84</v>
      </c>
      <c r="AO1593" s="95">
        <v>0</v>
      </c>
      <c r="AP1593" s="95">
        <v>16509420.710000001</v>
      </c>
      <c r="AQ1593" s="95">
        <v>5286270.43</v>
      </c>
      <c r="AR1593" s="95">
        <v>0</v>
      </c>
      <c r="AS1593" s="95">
        <v>255463683.83000004</v>
      </c>
      <c r="AT1593" s="95">
        <v>40893392.630000003</v>
      </c>
      <c r="AU1593" s="95">
        <v>201153.99</v>
      </c>
      <c r="AV1593" s="92">
        <v>45596</v>
      </c>
      <c r="AW1593" t="s">
        <v>9</v>
      </c>
      <c r="AX1593">
        <v>2024</v>
      </c>
      <c r="AY1593" t="s">
        <v>156</v>
      </c>
    </row>
    <row r="1594" spans="1:51" x14ac:dyDescent="0.25">
      <c r="A1594" s="93">
        <v>111</v>
      </c>
      <c r="B1594" s="94" t="s">
        <v>95</v>
      </c>
      <c r="C1594" s="95">
        <v>9910959.5</v>
      </c>
      <c r="D1594" s="95">
        <v>13518</v>
      </c>
      <c r="E1594" s="95">
        <v>0</v>
      </c>
      <c r="F1594" s="95">
        <v>0</v>
      </c>
      <c r="G1594" s="95">
        <v>0</v>
      </c>
      <c r="H1594" s="91">
        <v>0</v>
      </c>
      <c r="I1594" s="91">
        <v>0</v>
      </c>
      <c r="J1594" s="95">
        <v>1752.66</v>
      </c>
      <c r="K1594" s="95">
        <v>0</v>
      </c>
      <c r="L1594" s="91">
        <v>0</v>
      </c>
      <c r="M1594" s="95">
        <v>0</v>
      </c>
      <c r="N1594" s="95">
        <v>239872.62</v>
      </c>
      <c r="O1594" s="95">
        <v>239872.62</v>
      </c>
      <c r="P1594" s="95">
        <v>32312.58</v>
      </c>
      <c r="Q1594" s="91">
        <v>0</v>
      </c>
      <c r="R1594" s="91">
        <v>0</v>
      </c>
      <c r="S1594" s="91">
        <v>0</v>
      </c>
      <c r="T1594" s="95">
        <v>287455.86</v>
      </c>
      <c r="U1594" s="95">
        <v>1544061.9</v>
      </c>
      <c r="V1594" s="95">
        <v>0</v>
      </c>
      <c r="W1594" s="95">
        <v>0</v>
      </c>
      <c r="X1594" s="95">
        <v>75666.31</v>
      </c>
      <c r="Y1594" s="95">
        <v>4408.8</v>
      </c>
      <c r="Z1594" s="95">
        <v>0</v>
      </c>
      <c r="AA1594" s="95">
        <v>0</v>
      </c>
      <c r="AB1594" s="95">
        <v>0</v>
      </c>
      <c r="AC1594" s="327">
        <v>1405478.06</v>
      </c>
      <c r="AD1594" s="95">
        <v>608764.30000000005</v>
      </c>
      <c r="AE1594" s="95">
        <v>0</v>
      </c>
      <c r="AF1594" s="95">
        <v>0</v>
      </c>
      <c r="AG1594" s="95">
        <v>0</v>
      </c>
      <c r="AH1594" s="95">
        <v>0</v>
      </c>
      <c r="AI1594" s="95">
        <v>0</v>
      </c>
      <c r="AJ1594" s="95">
        <v>322073.26</v>
      </c>
      <c r="AK1594" s="95">
        <v>204528.06</v>
      </c>
      <c r="AL1594" s="95">
        <v>141429.78</v>
      </c>
      <c r="AM1594" s="91">
        <v>0</v>
      </c>
      <c r="AN1594" s="95">
        <v>1276843.18</v>
      </c>
      <c r="AO1594" s="95">
        <v>16702.560000000001</v>
      </c>
      <c r="AP1594" s="95">
        <v>64612.56</v>
      </c>
      <c r="AQ1594" s="95">
        <v>0</v>
      </c>
      <c r="AR1594" s="95">
        <v>0</v>
      </c>
      <c r="AS1594" s="95">
        <v>3960452.63</v>
      </c>
      <c r="AT1594" s="95">
        <v>5663051.0099999998</v>
      </c>
      <c r="AU1594" s="95">
        <v>3958934.87</v>
      </c>
      <c r="AV1594" s="92">
        <v>45596</v>
      </c>
      <c r="AW1594" t="s">
        <v>9</v>
      </c>
      <c r="AX1594">
        <v>2024</v>
      </c>
      <c r="AY1594" t="s">
        <v>182</v>
      </c>
    </row>
    <row r="1595" spans="1:51" x14ac:dyDescent="0.25">
      <c r="A1595" s="93">
        <v>83</v>
      </c>
      <c r="B1595" s="94" t="s">
        <v>96</v>
      </c>
      <c r="C1595" s="95">
        <v>755998959.64999986</v>
      </c>
      <c r="D1595" s="95">
        <v>2370905.19</v>
      </c>
      <c r="E1595" s="95">
        <v>0</v>
      </c>
      <c r="F1595" s="95">
        <v>0</v>
      </c>
      <c r="G1595" s="95">
        <v>236327.47</v>
      </c>
      <c r="H1595" s="91">
        <v>0</v>
      </c>
      <c r="I1595" s="91">
        <v>0</v>
      </c>
      <c r="J1595" s="95">
        <v>19398812.93</v>
      </c>
      <c r="K1595" s="95">
        <v>7410880.7599999998</v>
      </c>
      <c r="L1595" s="91">
        <v>0</v>
      </c>
      <c r="M1595" s="95">
        <v>247589403.78</v>
      </c>
      <c r="N1595" s="95">
        <v>162804956.03</v>
      </c>
      <c r="O1595" s="95">
        <v>410394359.81</v>
      </c>
      <c r="P1595" s="95">
        <v>19961486.52</v>
      </c>
      <c r="Q1595" s="91">
        <v>0</v>
      </c>
      <c r="R1595" s="91">
        <v>0</v>
      </c>
      <c r="S1595" s="91">
        <v>0</v>
      </c>
      <c r="T1595" s="95">
        <v>459772772.67999995</v>
      </c>
      <c r="U1595" s="95">
        <v>31699130.920000002</v>
      </c>
      <c r="V1595" s="95">
        <v>1429732.73</v>
      </c>
      <c r="W1595" s="95">
        <v>1234276.19</v>
      </c>
      <c r="X1595" s="95">
        <v>9583926.6099999994</v>
      </c>
      <c r="Y1595" s="95">
        <v>264519.58</v>
      </c>
      <c r="Z1595" s="95">
        <v>0</v>
      </c>
      <c r="AA1595" s="95">
        <v>587489.99</v>
      </c>
      <c r="AB1595" s="95">
        <v>0</v>
      </c>
      <c r="AC1595" s="327">
        <v>165224551.66</v>
      </c>
      <c r="AD1595" s="95">
        <v>28357090.140000001</v>
      </c>
      <c r="AE1595" s="95">
        <v>2455988.67</v>
      </c>
      <c r="AF1595" s="95">
        <v>0</v>
      </c>
      <c r="AG1595" s="95">
        <v>0</v>
      </c>
      <c r="AH1595" s="95">
        <v>0</v>
      </c>
      <c r="AI1595" s="95">
        <v>0</v>
      </c>
      <c r="AJ1595" s="95">
        <v>912339.91</v>
      </c>
      <c r="AK1595" s="95">
        <v>21556136.82</v>
      </c>
      <c r="AL1595" s="95">
        <v>6396973.6699999999</v>
      </c>
      <c r="AM1595" s="91">
        <v>0</v>
      </c>
      <c r="AN1595" s="95">
        <v>13891020.630000001</v>
      </c>
      <c r="AO1595" s="95">
        <v>0</v>
      </c>
      <c r="AP1595" s="95">
        <v>757570.18</v>
      </c>
      <c r="AQ1595" s="95">
        <v>0</v>
      </c>
      <c r="AR1595" s="95">
        <v>0</v>
      </c>
      <c r="AS1595" s="95">
        <v>241749046.39999998</v>
      </c>
      <c r="AT1595" s="95">
        <v>54477140.57</v>
      </c>
      <c r="AU1595" s="95">
        <v>11875439.27</v>
      </c>
      <c r="AV1595" s="92">
        <v>45596</v>
      </c>
      <c r="AW1595" t="s">
        <v>9</v>
      </c>
      <c r="AX1595">
        <v>2024</v>
      </c>
      <c r="AY1595" t="s">
        <v>158</v>
      </c>
    </row>
    <row r="1596" spans="1:51" x14ac:dyDescent="0.25">
      <c r="A1596" s="93">
        <v>40</v>
      </c>
      <c r="B1596" s="94" t="s">
        <v>97</v>
      </c>
      <c r="C1596" s="95">
        <v>67002431.369999997</v>
      </c>
      <c r="D1596" s="95">
        <v>1828.1</v>
      </c>
      <c r="E1596" s="95">
        <v>0</v>
      </c>
      <c r="F1596" s="95">
        <v>0</v>
      </c>
      <c r="G1596" s="95">
        <v>87341.37999999999</v>
      </c>
      <c r="H1596" s="91">
        <v>0</v>
      </c>
      <c r="I1596" s="91">
        <v>0</v>
      </c>
      <c r="J1596" s="95">
        <v>13150.23</v>
      </c>
      <c r="K1596" s="95">
        <v>694862.46</v>
      </c>
      <c r="L1596" s="91">
        <v>0</v>
      </c>
      <c r="M1596" s="95">
        <v>6418063.9799999995</v>
      </c>
      <c r="N1596" s="95">
        <v>54031.43</v>
      </c>
      <c r="O1596" s="95">
        <v>6472095.4099999992</v>
      </c>
      <c r="P1596" s="95">
        <v>156519.64000000001</v>
      </c>
      <c r="Q1596" s="91">
        <v>0</v>
      </c>
      <c r="R1596" s="91">
        <v>0</v>
      </c>
      <c r="S1596" s="91">
        <v>0</v>
      </c>
      <c r="T1596" s="95">
        <v>7425797.2199999988</v>
      </c>
      <c r="U1596" s="95">
        <v>1939015.84</v>
      </c>
      <c r="V1596" s="95">
        <v>263966.05</v>
      </c>
      <c r="W1596" s="95">
        <v>272702.94</v>
      </c>
      <c r="X1596" s="95">
        <v>2789</v>
      </c>
      <c r="Y1596" s="95">
        <v>757215.71</v>
      </c>
      <c r="Z1596" s="95">
        <v>0</v>
      </c>
      <c r="AA1596" s="95">
        <v>12734.96</v>
      </c>
      <c r="AB1596" s="95">
        <v>0</v>
      </c>
      <c r="AC1596" s="327">
        <v>3315832.95</v>
      </c>
      <c r="AD1596" s="95">
        <v>11698234.16</v>
      </c>
      <c r="AE1596" s="95">
        <v>1790796.65</v>
      </c>
      <c r="AF1596" s="95">
        <v>0</v>
      </c>
      <c r="AG1596" s="95">
        <v>0</v>
      </c>
      <c r="AH1596" s="95">
        <v>0</v>
      </c>
      <c r="AI1596" s="95">
        <v>0</v>
      </c>
      <c r="AJ1596" s="95">
        <v>22021.47</v>
      </c>
      <c r="AK1596" s="95">
        <v>1621973.82</v>
      </c>
      <c r="AL1596" s="95">
        <v>198638.91</v>
      </c>
      <c r="AM1596" s="91">
        <v>0</v>
      </c>
      <c r="AN1596" s="95">
        <v>960637.58</v>
      </c>
      <c r="AO1596" s="95">
        <v>0</v>
      </c>
      <c r="AP1596" s="95">
        <v>154074.94</v>
      </c>
      <c r="AQ1596" s="95">
        <v>0</v>
      </c>
      <c r="AR1596" s="95">
        <v>0</v>
      </c>
      <c r="AS1596" s="95">
        <v>20075309.729999997</v>
      </c>
      <c r="AT1596" s="95">
        <v>39501324.420000002</v>
      </c>
      <c r="AU1596" s="95">
        <v>36565999.170000002</v>
      </c>
      <c r="AV1596" s="92">
        <v>45596</v>
      </c>
      <c r="AW1596" t="s">
        <v>9</v>
      </c>
      <c r="AX1596">
        <v>2024</v>
      </c>
      <c r="AY1596" t="s">
        <v>166</v>
      </c>
    </row>
    <row r="1597" spans="1:51" x14ac:dyDescent="0.25">
      <c r="A1597" s="93">
        <v>24</v>
      </c>
      <c r="B1597" s="94" t="s">
        <v>98</v>
      </c>
      <c r="C1597" s="95">
        <v>531000048.49000013</v>
      </c>
      <c r="D1597" s="95">
        <v>11283144.23</v>
      </c>
      <c r="E1597" s="95">
        <v>0</v>
      </c>
      <c r="F1597" s="95">
        <v>0</v>
      </c>
      <c r="G1597" s="95">
        <v>22670599.370000001</v>
      </c>
      <c r="H1597" s="91">
        <v>0</v>
      </c>
      <c r="I1597" s="91">
        <v>0</v>
      </c>
      <c r="J1597" s="95">
        <v>4191863.7</v>
      </c>
      <c r="K1597" s="95">
        <v>8906243.6799999997</v>
      </c>
      <c r="L1597" s="91">
        <v>0</v>
      </c>
      <c r="M1597" s="95">
        <v>253552.91</v>
      </c>
      <c r="N1597" s="95">
        <v>319994217.97000003</v>
      </c>
      <c r="O1597" s="95">
        <v>320247770.88000005</v>
      </c>
      <c r="P1597" s="95">
        <v>4489781.41</v>
      </c>
      <c r="Q1597" s="91">
        <v>0</v>
      </c>
      <c r="R1597" s="91">
        <v>0</v>
      </c>
      <c r="S1597" s="91">
        <v>0</v>
      </c>
      <c r="T1597" s="95">
        <v>371789403.2700001</v>
      </c>
      <c r="U1597" s="95">
        <v>30913312.359999999</v>
      </c>
      <c r="V1597" s="95">
        <v>91373.65</v>
      </c>
      <c r="W1597" s="95">
        <v>0</v>
      </c>
      <c r="X1597" s="95">
        <v>515260.96</v>
      </c>
      <c r="Y1597" s="95">
        <v>0</v>
      </c>
      <c r="Z1597" s="95">
        <v>0</v>
      </c>
      <c r="AA1597" s="95">
        <v>288633.25</v>
      </c>
      <c r="AB1597" s="95">
        <v>0</v>
      </c>
      <c r="AC1597" s="327">
        <v>44252163.659999996</v>
      </c>
      <c r="AD1597" s="95">
        <v>11330038.060000001</v>
      </c>
      <c r="AE1597" s="95">
        <v>1402376.18</v>
      </c>
      <c r="AF1597" s="95">
        <v>0</v>
      </c>
      <c r="AG1597" s="95">
        <v>0</v>
      </c>
      <c r="AH1597" s="95">
        <v>0</v>
      </c>
      <c r="AI1597" s="95">
        <v>0</v>
      </c>
      <c r="AJ1597" s="95">
        <v>60244897</v>
      </c>
      <c r="AK1597" s="95">
        <v>8639072.5900000017</v>
      </c>
      <c r="AL1597" s="95">
        <v>0</v>
      </c>
      <c r="AM1597" s="91">
        <v>0</v>
      </c>
      <c r="AN1597" s="95">
        <v>1022388.37</v>
      </c>
      <c r="AO1597" s="95">
        <v>0</v>
      </c>
      <c r="AP1597" s="95">
        <v>0</v>
      </c>
      <c r="AQ1597" s="95">
        <v>0</v>
      </c>
      <c r="AR1597" s="95">
        <v>0</v>
      </c>
      <c r="AS1597" s="95">
        <v>149038055.12</v>
      </c>
      <c r="AT1597" s="95">
        <v>10172590.100000001</v>
      </c>
      <c r="AU1597" s="95">
        <v>511129.14</v>
      </c>
      <c r="AV1597" s="92">
        <v>45596</v>
      </c>
      <c r="AW1597" t="s">
        <v>9</v>
      </c>
      <c r="AX1597">
        <v>2024</v>
      </c>
      <c r="AY1597" t="s">
        <v>164</v>
      </c>
    </row>
    <row r="1598" spans="1:51" x14ac:dyDescent="0.25">
      <c r="A1598" s="93">
        <v>124</v>
      </c>
      <c r="B1598" s="94" t="s">
        <v>99</v>
      </c>
      <c r="C1598" s="95">
        <v>30404936.080000002</v>
      </c>
      <c r="D1598" s="95">
        <v>0</v>
      </c>
      <c r="E1598" s="95">
        <v>0</v>
      </c>
      <c r="F1598" s="95">
        <v>0</v>
      </c>
      <c r="G1598" s="95">
        <v>0</v>
      </c>
      <c r="H1598" s="91">
        <v>0</v>
      </c>
      <c r="I1598" s="91">
        <v>0</v>
      </c>
      <c r="J1598" s="95">
        <v>0</v>
      </c>
      <c r="K1598" s="95">
        <v>0</v>
      </c>
      <c r="L1598" s="91">
        <v>0</v>
      </c>
      <c r="M1598" s="95">
        <v>0</v>
      </c>
      <c r="N1598" s="95">
        <v>12150839.73</v>
      </c>
      <c r="O1598" s="95">
        <v>12150839.73</v>
      </c>
      <c r="P1598" s="95">
        <v>0</v>
      </c>
      <c r="Q1598" s="91">
        <v>0</v>
      </c>
      <c r="R1598" s="91">
        <v>0</v>
      </c>
      <c r="S1598" s="91">
        <v>0</v>
      </c>
      <c r="T1598" s="95">
        <v>12150839.73</v>
      </c>
      <c r="U1598" s="95">
        <v>20078.12</v>
      </c>
      <c r="V1598" s="95">
        <v>21333</v>
      </c>
      <c r="W1598" s="95">
        <v>1145.97</v>
      </c>
      <c r="X1598" s="95">
        <v>0</v>
      </c>
      <c r="Y1598" s="95">
        <v>373900.16</v>
      </c>
      <c r="Z1598" s="95">
        <v>0</v>
      </c>
      <c r="AA1598" s="95">
        <v>0</v>
      </c>
      <c r="AB1598" s="95">
        <v>0</v>
      </c>
      <c r="AC1598" s="327">
        <v>0</v>
      </c>
      <c r="AD1598" s="95">
        <v>388430.33</v>
      </c>
      <c r="AE1598" s="95">
        <v>0</v>
      </c>
      <c r="AF1598" s="95">
        <v>0</v>
      </c>
      <c r="AG1598" s="95">
        <v>0</v>
      </c>
      <c r="AH1598" s="95">
        <v>0</v>
      </c>
      <c r="AI1598" s="95">
        <v>0</v>
      </c>
      <c r="AJ1598" s="95">
        <v>984376.16</v>
      </c>
      <c r="AK1598" s="95">
        <v>50850</v>
      </c>
      <c r="AL1598" s="95">
        <v>526281.6</v>
      </c>
      <c r="AM1598" s="91">
        <v>0</v>
      </c>
      <c r="AN1598" s="95">
        <v>856483.61</v>
      </c>
      <c r="AO1598" s="95">
        <v>0</v>
      </c>
      <c r="AP1598" s="95">
        <v>0</v>
      </c>
      <c r="AQ1598" s="95">
        <v>0</v>
      </c>
      <c r="AR1598" s="95">
        <v>0</v>
      </c>
      <c r="AS1598" s="95">
        <v>1789263.7400000002</v>
      </c>
      <c r="AT1598" s="95">
        <v>16464832.609999999</v>
      </c>
      <c r="AU1598" s="95">
        <v>15031217.4</v>
      </c>
      <c r="AV1598" s="92">
        <v>45596</v>
      </c>
      <c r="AW1598" t="s">
        <v>9</v>
      </c>
      <c r="AX1598">
        <v>2024</v>
      </c>
      <c r="AY1598" t="s">
        <v>289</v>
      </c>
    </row>
    <row r="1599" spans="1:51" x14ac:dyDescent="0.25">
      <c r="A1599" s="93">
        <v>70</v>
      </c>
      <c r="B1599" s="94" t="s">
        <v>100</v>
      </c>
      <c r="C1599" s="95">
        <v>11718226.26</v>
      </c>
      <c r="D1599" s="95">
        <v>0</v>
      </c>
      <c r="E1599" s="95">
        <v>0</v>
      </c>
      <c r="F1599" s="95">
        <v>0</v>
      </c>
      <c r="G1599" s="95">
        <v>0</v>
      </c>
      <c r="H1599" s="91">
        <v>0</v>
      </c>
      <c r="I1599" s="91">
        <v>0</v>
      </c>
      <c r="J1599" s="95">
        <v>0</v>
      </c>
      <c r="K1599" s="95">
        <v>0</v>
      </c>
      <c r="L1599" s="91">
        <v>0</v>
      </c>
      <c r="M1599" s="95">
        <v>0</v>
      </c>
      <c r="N1599" s="95">
        <v>0</v>
      </c>
      <c r="O1599" s="95">
        <v>0</v>
      </c>
      <c r="P1599" s="95">
        <v>11718226.26</v>
      </c>
      <c r="Q1599" s="91">
        <v>0</v>
      </c>
      <c r="R1599" s="91">
        <v>0</v>
      </c>
      <c r="S1599" s="91">
        <v>0</v>
      </c>
      <c r="T1599" s="95">
        <v>11718226.26</v>
      </c>
      <c r="U1599" s="95">
        <v>0</v>
      </c>
      <c r="V1599" s="95">
        <v>0</v>
      </c>
      <c r="W1599" s="95">
        <v>0</v>
      </c>
      <c r="X1599" s="95">
        <v>0</v>
      </c>
      <c r="Y1599" s="95">
        <v>0</v>
      </c>
      <c r="Z1599" s="95">
        <v>0</v>
      </c>
      <c r="AA1599" s="95">
        <v>0</v>
      </c>
      <c r="AB1599" s="95">
        <v>0</v>
      </c>
      <c r="AC1599" s="327">
        <v>0</v>
      </c>
      <c r="AD1599" s="95">
        <v>0</v>
      </c>
      <c r="AE1599" s="95">
        <v>0</v>
      </c>
      <c r="AF1599" s="95">
        <v>0</v>
      </c>
      <c r="AG1599" s="95">
        <v>0</v>
      </c>
      <c r="AH1599" s="95">
        <v>0</v>
      </c>
      <c r="AI1599" s="95">
        <v>0</v>
      </c>
      <c r="AJ1599" s="95">
        <v>0</v>
      </c>
      <c r="AK1599" s="95">
        <v>0</v>
      </c>
      <c r="AL1599" s="95">
        <v>0</v>
      </c>
      <c r="AM1599" s="91">
        <v>0</v>
      </c>
      <c r="AN1599" s="95">
        <v>0</v>
      </c>
      <c r="AO1599" s="95">
        <v>0</v>
      </c>
      <c r="AP1599" s="95">
        <v>0</v>
      </c>
      <c r="AQ1599" s="95">
        <v>0</v>
      </c>
      <c r="AR1599" s="95">
        <v>0</v>
      </c>
      <c r="AS1599" s="95">
        <v>0</v>
      </c>
      <c r="AT1599" s="95">
        <v>0</v>
      </c>
      <c r="AU1599" s="95">
        <v>0</v>
      </c>
      <c r="AV1599" s="92">
        <v>45596</v>
      </c>
      <c r="AW1599" t="s">
        <v>9</v>
      </c>
      <c r="AX1599">
        <v>2024</v>
      </c>
      <c r="AY1599" t="s">
        <v>181</v>
      </c>
    </row>
    <row r="1600" spans="1:51" x14ac:dyDescent="0.25">
      <c r="A1600" s="93">
        <v>119</v>
      </c>
      <c r="B1600" s="94" t="s">
        <v>101</v>
      </c>
      <c r="C1600" s="95">
        <v>1022510.25</v>
      </c>
      <c r="D1600" s="95">
        <v>0</v>
      </c>
      <c r="E1600" s="95">
        <v>0</v>
      </c>
      <c r="F1600" s="95">
        <v>0</v>
      </c>
      <c r="G1600" s="95">
        <v>0</v>
      </c>
      <c r="H1600" s="91">
        <v>0</v>
      </c>
      <c r="I1600" s="91">
        <v>0</v>
      </c>
      <c r="J1600" s="95">
        <v>55569.19</v>
      </c>
      <c r="K1600" s="95">
        <v>0</v>
      </c>
      <c r="L1600" s="91">
        <v>0</v>
      </c>
      <c r="M1600" s="95">
        <v>0</v>
      </c>
      <c r="N1600" s="95">
        <v>0</v>
      </c>
      <c r="O1600" s="95">
        <v>0</v>
      </c>
      <c r="P1600" s="95">
        <v>0</v>
      </c>
      <c r="Q1600" s="91">
        <v>0</v>
      </c>
      <c r="R1600" s="91">
        <v>0</v>
      </c>
      <c r="S1600" s="91">
        <v>0</v>
      </c>
      <c r="T1600" s="95">
        <v>55569.19</v>
      </c>
      <c r="U1600" s="95">
        <v>0</v>
      </c>
      <c r="V1600" s="95">
        <v>0</v>
      </c>
      <c r="W1600" s="95">
        <v>0</v>
      </c>
      <c r="X1600" s="95">
        <v>0</v>
      </c>
      <c r="Y1600" s="95">
        <v>0</v>
      </c>
      <c r="Z1600" s="95">
        <v>0</v>
      </c>
      <c r="AA1600" s="95">
        <v>0</v>
      </c>
      <c r="AB1600" s="95">
        <v>0</v>
      </c>
      <c r="AC1600" s="327">
        <v>687570.9</v>
      </c>
      <c r="AD1600" s="95">
        <v>0</v>
      </c>
      <c r="AE1600" s="95">
        <v>0</v>
      </c>
      <c r="AF1600" s="95">
        <v>0</v>
      </c>
      <c r="AG1600" s="95">
        <v>0</v>
      </c>
      <c r="AH1600" s="95">
        <v>0</v>
      </c>
      <c r="AI1600" s="95">
        <v>0</v>
      </c>
      <c r="AJ1600" s="95">
        <v>0</v>
      </c>
      <c r="AK1600" s="95">
        <v>279370.15999999997</v>
      </c>
      <c r="AL1600" s="95">
        <v>0</v>
      </c>
      <c r="AM1600" s="91">
        <v>0</v>
      </c>
      <c r="AN1600" s="95">
        <v>0</v>
      </c>
      <c r="AO1600" s="95">
        <v>0</v>
      </c>
      <c r="AP1600" s="95">
        <v>0</v>
      </c>
      <c r="AQ1600" s="95">
        <v>0</v>
      </c>
      <c r="AR1600" s="95">
        <v>0</v>
      </c>
      <c r="AS1600" s="95">
        <v>687570.9</v>
      </c>
      <c r="AT1600" s="95">
        <v>279370.15999999997</v>
      </c>
      <c r="AU1600" s="95">
        <v>0</v>
      </c>
      <c r="AV1600" s="92">
        <v>45596</v>
      </c>
      <c r="AW1600" t="s">
        <v>9</v>
      </c>
      <c r="AX1600">
        <v>2024</v>
      </c>
      <c r="AY1600" t="s">
        <v>189</v>
      </c>
    </row>
    <row r="1601" spans="1:51" x14ac:dyDescent="0.25">
      <c r="A1601" s="93">
        <v>108</v>
      </c>
      <c r="B1601" s="94" t="s">
        <v>102</v>
      </c>
      <c r="C1601" s="95">
        <v>6254271.6900000004</v>
      </c>
      <c r="D1601" s="95">
        <v>6893.14</v>
      </c>
      <c r="E1601" s="95">
        <v>0</v>
      </c>
      <c r="F1601" s="95">
        <v>0</v>
      </c>
      <c r="G1601" s="95">
        <v>62539.8</v>
      </c>
      <c r="H1601" s="91">
        <v>0</v>
      </c>
      <c r="I1601" s="91">
        <v>0</v>
      </c>
      <c r="J1601" s="95">
        <v>161036.23000000001</v>
      </c>
      <c r="K1601" s="95">
        <v>961776.95000000007</v>
      </c>
      <c r="L1601" s="91">
        <v>0</v>
      </c>
      <c r="M1601" s="95">
        <v>1562102.6400000001</v>
      </c>
      <c r="N1601" s="95">
        <v>292876.48</v>
      </c>
      <c r="O1601" s="95">
        <v>1854979.12</v>
      </c>
      <c r="P1601" s="95">
        <v>51616.490000000005</v>
      </c>
      <c r="Q1601" s="91">
        <v>0</v>
      </c>
      <c r="R1601" s="91">
        <v>0</v>
      </c>
      <c r="S1601" s="91">
        <v>0</v>
      </c>
      <c r="T1601" s="95">
        <v>3098841.7300000004</v>
      </c>
      <c r="U1601" s="95">
        <v>99526.09</v>
      </c>
      <c r="V1601" s="95">
        <v>0</v>
      </c>
      <c r="W1601" s="95">
        <v>0</v>
      </c>
      <c r="X1601" s="95">
        <v>492821.6</v>
      </c>
      <c r="Y1601" s="95">
        <v>0</v>
      </c>
      <c r="Z1601" s="95">
        <v>0</v>
      </c>
      <c r="AA1601" s="95">
        <v>85626.23</v>
      </c>
      <c r="AB1601" s="95">
        <v>0</v>
      </c>
      <c r="AC1601" s="327">
        <v>979389.48</v>
      </c>
      <c r="AD1601" s="95">
        <v>395555.43</v>
      </c>
      <c r="AE1601" s="95">
        <v>705517.29</v>
      </c>
      <c r="AF1601" s="95">
        <v>0</v>
      </c>
      <c r="AG1601" s="95">
        <v>0</v>
      </c>
      <c r="AH1601" s="95">
        <v>0</v>
      </c>
      <c r="AI1601" s="95">
        <v>0</v>
      </c>
      <c r="AJ1601" s="95">
        <v>50957.59</v>
      </c>
      <c r="AK1601" s="95">
        <v>0</v>
      </c>
      <c r="AL1601" s="95">
        <v>6587.72</v>
      </c>
      <c r="AM1601" s="91">
        <v>0</v>
      </c>
      <c r="AN1601" s="95">
        <v>213907.53</v>
      </c>
      <c r="AO1601" s="95">
        <v>0</v>
      </c>
      <c r="AP1601" s="95">
        <v>0</v>
      </c>
      <c r="AQ1601" s="95">
        <v>0</v>
      </c>
      <c r="AR1601" s="95">
        <v>0</v>
      </c>
      <c r="AS1601" s="95">
        <v>2809393.71</v>
      </c>
      <c r="AT1601" s="95">
        <v>346036.25</v>
      </c>
      <c r="AU1601" s="95">
        <v>125541</v>
      </c>
      <c r="AV1601" s="92">
        <v>45596</v>
      </c>
      <c r="AW1601" t="s">
        <v>9</v>
      </c>
      <c r="AX1601">
        <v>2024</v>
      </c>
      <c r="AY1601" t="s">
        <v>183</v>
      </c>
    </row>
    <row r="1602" spans="1:51" x14ac:dyDescent="0.25">
      <c r="A1602" s="93">
        <v>93</v>
      </c>
      <c r="B1602" s="94" t="s">
        <v>103</v>
      </c>
      <c r="C1602" s="95">
        <v>64079798.889999993</v>
      </c>
      <c r="D1602" s="95">
        <v>0</v>
      </c>
      <c r="E1602" s="95">
        <v>0</v>
      </c>
      <c r="F1602" s="95">
        <v>0</v>
      </c>
      <c r="G1602" s="95">
        <v>77987.03</v>
      </c>
      <c r="H1602" s="91">
        <v>0</v>
      </c>
      <c r="I1602" s="91">
        <v>0</v>
      </c>
      <c r="J1602" s="95">
        <v>13814.5</v>
      </c>
      <c r="K1602" s="95">
        <v>100323.72</v>
      </c>
      <c r="L1602" s="91">
        <v>0</v>
      </c>
      <c r="M1602" s="95">
        <v>6</v>
      </c>
      <c r="N1602" s="95">
        <v>0</v>
      </c>
      <c r="O1602" s="95">
        <v>6</v>
      </c>
      <c r="P1602" s="95">
        <v>140927.94</v>
      </c>
      <c r="Q1602" s="91">
        <v>0</v>
      </c>
      <c r="R1602" s="91">
        <v>0</v>
      </c>
      <c r="S1602" s="91">
        <v>0</v>
      </c>
      <c r="T1602" s="95">
        <v>333059.19</v>
      </c>
      <c r="U1602" s="95">
        <v>56048.27</v>
      </c>
      <c r="V1602" s="95">
        <v>47600.5</v>
      </c>
      <c r="W1602" s="95">
        <v>0</v>
      </c>
      <c r="X1602" s="95">
        <v>5488.5</v>
      </c>
      <c r="Y1602" s="95">
        <v>1931557.98</v>
      </c>
      <c r="Z1602" s="95">
        <v>0</v>
      </c>
      <c r="AA1602" s="95">
        <v>639905.5</v>
      </c>
      <c r="AB1602" s="95">
        <v>0</v>
      </c>
      <c r="AC1602" s="327">
        <v>0</v>
      </c>
      <c r="AD1602" s="95">
        <v>5010692.51</v>
      </c>
      <c r="AE1602" s="95">
        <v>465434.78</v>
      </c>
      <c r="AF1602" s="95">
        <v>0</v>
      </c>
      <c r="AG1602" s="95">
        <v>0</v>
      </c>
      <c r="AH1602" s="95">
        <v>0</v>
      </c>
      <c r="AI1602" s="95">
        <v>0</v>
      </c>
      <c r="AJ1602" s="95">
        <v>0</v>
      </c>
      <c r="AK1602" s="95">
        <v>746762.53999999992</v>
      </c>
      <c r="AL1602" s="95">
        <v>2138941.21</v>
      </c>
      <c r="AM1602" s="91">
        <v>0</v>
      </c>
      <c r="AN1602" s="95">
        <v>6058147.1200000001</v>
      </c>
      <c r="AO1602" s="95">
        <v>0</v>
      </c>
      <c r="AP1602" s="95">
        <v>20775</v>
      </c>
      <c r="AQ1602" s="95">
        <v>0</v>
      </c>
      <c r="AR1602" s="95">
        <v>0</v>
      </c>
      <c r="AS1602" s="95">
        <v>8156728.04</v>
      </c>
      <c r="AT1602" s="95">
        <v>55590011.659999996</v>
      </c>
      <c r="AU1602" s="95">
        <v>46625385.789999999</v>
      </c>
      <c r="AV1602" s="92">
        <v>45596</v>
      </c>
      <c r="AW1602" t="s">
        <v>9</v>
      </c>
      <c r="AX1602">
        <v>2024</v>
      </c>
      <c r="AY1602" t="s">
        <v>175</v>
      </c>
    </row>
    <row r="1603" spans="1:51" x14ac:dyDescent="0.25">
      <c r="A1603" s="93">
        <v>107</v>
      </c>
      <c r="B1603" s="94" t="s">
        <v>60</v>
      </c>
      <c r="C1603" s="95">
        <v>613239324.02999997</v>
      </c>
      <c r="D1603" s="95">
        <v>49774.01</v>
      </c>
      <c r="E1603" s="95">
        <v>0</v>
      </c>
      <c r="F1603" s="95">
        <v>0</v>
      </c>
      <c r="G1603" s="95">
        <v>352400.6</v>
      </c>
      <c r="H1603" s="91">
        <v>0</v>
      </c>
      <c r="I1603" s="91">
        <v>0</v>
      </c>
      <c r="J1603" s="95">
        <v>2134084.4899999998</v>
      </c>
      <c r="K1603" s="95">
        <v>3694356.5700000003</v>
      </c>
      <c r="L1603" s="91">
        <v>0</v>
      </c>
      <c r="M1603" s="95">
        <v>19680989.93</v>
      </c>
      <c r="N1603" s="95">
        <v>404081604.47000003</v>
      </c>
      <c r="O1603" s="95">
        <v>423762594.40000004</v>
      </c>
      <c r="P1603" s="95">
        <v>3297810.3800000004</v>
      </c>
      <c r="Q1603" s="91">
        <v>0</v>
      </c>
      <c r="R1603" s="91">
        <v>0</v>
      </c>
      <c r="S1603" s="91">
        <v>0</v>
      </c>
      <c r="T1603" s="95">
        <v>433291020.45000005</v>
      </c>
      <c r="U1603" s="95">
        <v>618118.18999999994</v>
      </c>
      <c r="V1603" s="95">
        <v>313242.98</v>
      </c>
      <c r="W1603" s="95">
        <v>7864.55</v>
      </c>
      <c r="X1603" s="95">
        <v>6281984.2199999997</v>
      </c>
      <c r="Y1603" s="95">
        <v>4087469.97</v>
      </c>
      <c r="Z1603" s="95">
        <v>0</v>
      </c>
      <c r="AA1603" s="95">
        <v>6043915.3300000001</v>
      </c>
      <c r="AB1603" s="95">
        <v>0</v>
      </c>
      <c r="AC1603" s="327">
        <v>21219843.919999998</v>
      </c>
      <c r="AD1603" s="95">
        <v>5549782.5099999998</v>
      </c>
      <c r="AE1603" s="95">
        <v>608245.78</v>
      </c>
      <c r="AF1603" s="95">
        <v>0</v>
      </c>
      <c r="AG1603" s="95">
        <v>0</v>
      </c>
      <c r="AH1603" s="95">
        <v>0</v>
      </c>
      <c r="AI1603" s="95">
        <v>0</v>
      </c>
      <c r="AJ1603" s="95">
        <v>64388051.189999998</v>
      </c>
      <c r="AK1603" s="95">
        <v>6687957.7200000007</v>
      </c>
      <c r="AL1603" s="95">
        <v>3690988.11</v>
      </c>
      <c r="AM1603" s="91">
        <v>0</v>
      </c>
      <c r="AN1603" s="95">
        <v>10515382.050000001</v>
      </c>
      <c r="AO1603" s="95">
        <v>0</v>
      </c>
      <c r="AP1603" s="95">
        <v>0</v>
      </c>
      <c r="AQ1603" s="95">
        <v>0</v>
      </c>
      <c r="AR1603" s="95">
        <v>0</v>
      </c>
      <c r="AS1603" s="95">
        <v>109118518.63999999</v>
      </c>
      <c r="AT1603" s="95">
        <v>70829784.939999998</v>
      </c>
      <c r="AU1603" s="95">
        <v>49935457.060000002</v>
      </c>
      <c r="AV1603" s="92">
        <v>45626</v>
      </c>
      <c r="AW1603" t="s">
        <v>10</v>
      </c>
      <c r="AX1603">
        <v>2024</v>
      </c>
      <c r="AY1603" t="s">
        <v>160</v>
      </c>
    </row>
    <row r="1604" spans="1:51" x14ac:dyDescent="0.25">
      <c r="A1604" s="93">
        <v>66</v>
      </c>
      <c r="B1604" s="94" t="s">
        <v>61</v>
      </c>
      <c r="C1604" s="95">
        <v>20199630.850000001</v>
      </c>
      <c r="D1604" s="95">
        <v>0</v>
      </c>
      <c r="E1604" s="95">
        <v>0</v>
      </c>
      <c r="F1604" s="95">
        <v>0</v>
      </c>
      <c r="G1604" s="95">
        <v>0</v>
      </c>
      <c r="H1604" s="91">
        <v>0</v>
      </c>
      <c r="I1604" s="91">
        <v>0</v>
      </c>
      <c r="J1604" s="95">
        <v>0</v>
      </c>
      <c r="K1604" s="95">
        <v>3019551.25</v>
      </c>
      <c r="L1604" s="91">
        <v>0</v>
      </c>
      <c r="M1604" s="95">
        <v>0</v>
      </c>
      <c r="N1604" s="95">
        <v>0</v>
      </c>
      <c r="O1604" s="95">
        <v>0</v>
      </c>
      <c r="P1604" s="95">
        <v>0</v>
      </c>
      <c r="Q1604" s="91">
        <v>0</v>
      </c>
      <c r="R1604" s="91">
        <v>0</v>
      </c>
      <c r="S1604" s="91">
        <v>0</v>
      </c>
      <c r="T1604" s="95">
        <v>3019551.25</v>
      </c>
      <c r="U1604" s="95">
        <v>400140.23</v>
      </c>
      <c r="V1604" s="95">
        <v>7875866.4000000004</v>
      </c>
      <c r="W1604" s="95">
        <v>0</v>
      </c>
      <c r="X1604" s="95">
        <v>6041616.5499999998</v>
      </c>
      <c r="Y1604" s="95">
        <v>0</v>
      </c>
      <c r="Z1604" s="95">
        <v>0</v>
      </c>
      <c r="AA1604" s="95">
        <v>0</v>
      </c>
      <c r="AB1604" s="95">
        <v>0</v>
      </c>
      <c r="AC1604" s="327">
        <v>0</v>
      </c>
      <c r="AD1604" s="95">
        <v>0</v>
      </c>
      <c r="AE1604" s="95">
        <v>0</v>
      </c>
      <c r="AF1604" s="95">
        <v>0</v>
      </c>
      <c r="AG1604" s="95">
        <v>0</v>
      </c>
      <c r="AH1604" s="95">
        <v>0</v>
      </c>
      <c r="AI1604" s="95">
        <v>0</v>
      </c>
      <c r="AJ1604" s="95">
        <v>0</v>
      </c>
      <c r="AK1604" s="95">
        <v>0</v>
      </c>
      <c r="AL1604" s="95">
        <v>0</v>
      </c>
      <c r="AM1604" s="91">
        <v>0</v>
      </c>
      <c r="AN1604" s="95">
        <v>1566400.46</v>
      </c>
      <c r="AO1604" s="95">
        <v>1296055.96</v>
      </c>
      <c r="AP1604" s="95">
        <v>0</v>
      </c>
      <c r="AQ1604" s="95">
        <v>0</v>
      </c>
      <c r="AR1604" s="95">
        <v>0</v>
      </c>
      <c r="AS1604" s="95">
        <v>14317623.18</v>
      </c>
      <c r="AT1604" s="95">
        <v>2862456.42</v>
      </c>
      <c r="AU1604" s="95">
        <v>0</v>
      </c>
      <c r="AV1604" s="92">
        <v>45626</v>
      </c>
      <c r="AW1604" t="s">
        <v>10</v>
      </c>
      <c r="AX1604">
        <v>2024</v>
      </c>
      <c r="AY1604" t="s">
        <v>178</v>
      </c>
    </row>
    <row r="1605" spans="1:51" x14ac:dyDescent="0.25">
      <c r="A1605" s="93">
        <v>44</v>
      </c>
      <c r="B1605" s="94" t="s">
        <v>62</v>
      </c>
      <c r="C1605" s="95">
        <v>120827092.52000001</v>
      </c>
      <c r="D1605" s="95">
        <v>25061.54</v>
      </c>
      <c r="E1605" s="95">
        <v>0</v>
      </c>
      <c r="F1605" s="95">
        <v>0</v>
      </c>
      <c r="G1605" s="95">
        <v>993015.39999999991</v>
      </c>
      <c r="H1605" s="91">
        <v>0</v>
      </c>
      <c r="I1605" s="91">
        <v>0</v>
      </c>
      <c r="J1605" s="95">
        <v>327873.37</v>
      </c>
      <c r="K1605" s="95">
        <v>8850402.4800000004</v>
      </c>
      <c r="L1605" s="91">
        <v>0</v>
      </c>
      <c r="M1605" s="95">
        <v>7092775.1900000004</v>
      </c>
      <c r="N1605" s="95">
        <v>66153591.75</v>
      </c>
      <c r="O1605" s="95">
        <v>73246366.939999998</v>
      </c>
      <c r="P1605" s="95">
        <v>2048225.3699999999</v>
      </c>
      <c r="Q1605" s="91">
        <v>0</v>
      </c>
      <c r="R1605" s="91">
        <v>0</v>
      </c>
      <c r="S1605" s="91">
        <v>0</v>
      </c>
      <c r="T1605" s="95">
        <v>85490945.100000009</v>
      </c>
      <c r="U1605" s="95">
        <v>802499.7</v>
      </c>
      <c r="V1605" s="95">
        <v>529021.04</v>
      </c>
      <c r="W1605" s="95">
        <v>283764.64</v>
      </c>
      <c r="X1605" s="95">
        <v>446.25</v>
      </c>
      <c r="Y1605" s="95">
        <v>5419077.8099999996</v>
      </c>
      <c r="Z1605" s="95">
        <v>0</v>
      </c>
      <c r="AA1605" s="95">
        <v>1751.72</v>
      </c>
      <c r="AB1605" s="95">
        <v>0</v>
      </c>
      <c r="AC1605" s="327">
        <v>1855147.96</v>
      </c>
      <c r="AD1605" s="95">
        <v>2075582.6</v>
      </c>
      <c r="AE1605" s="95">
        <v>45548.85</v>
      </c>
      <c r="AF1605" s="95">
        <v>0</v>
      </c>
      <c r="AG1605" s="95">
        <v>0</v>
      </c>
      <c r="AH1605" s="95">
        <v>0</v>
      </c>
      <c r="AI1605" s="95">
        <v>0</v>
      </c>
      <c r="AJ1605" s="95">
        <v>137119.49</v>
      </c>
      <c r="AK1605" s="95">
        <v>10081872.550000001</v>
      </c>
      <c r="AL1605" s="95">
        <v>1222781.95</v>
      </c>
      <c r="AM1605" s="91">
        <v>0</v>
      </c>
      <c r="AN1605" s="95">
        <v>2574787.59</v>
      </c>
      <c r="AO1605" s="95">
        <v>0</v>
      </c>
      <c r="AP1605" s="95">
        <v>270075.72000000003</v>
      </c>
      <c r="AQ1605" s="95">
        <v>0</v>
      </c>
      <c r="AR1605" s="95">
        <v>0</v>
      </c>
      <c r="AS1605" s="95">
        <v>11149960.059999999</v>
      </c>
      <c r="AT1605" s="95">
        <v>24186187.359999999</v>
      </c>
      <c r="AU1605" s="95">
        <v>10036669.550000001</v>
      </c>
      <c r="AV1605" s="92">
        <v>45626</v>
      </c>
      <c r="AW1605" t="s">
        <v>10</v>
      </c>
      <c r="AX1605">
        <v>2024</v>
      </c>
      <c r="AY1605" t="s">
        <v>167</v>
      </c>
    </row>
    <row r="1606" spans="1:51" x14ac:dyDescent="0.25">
      <c r="A1606" s="93">
        <v>113</v>
      </c>
      <c r="B1606" s="94" t="s">
        <v>63</v>
      </c>
      <c r="C1606" s="95">
        <v>68188508.689999998</v>
      </c>
      <c r="D1606" s="95">
        <v>0</v>
      </c>
      <c r="E1606" s="95">
        <v>0</v>
      </c>
      <c r="F1606" s="95">
        <v>0</v>
      </c>
      <c r="G1606" s="95">
        <v>859863.14</v>
      </c>
      <c r="H1606" s="91">
        <v>0</v>
      </c>
      <c r="I1606" s="91">
        <v>0</v>
      </c>
      <c r="J1606" s="95">
        <v>316788.59999999998</v>
      </c>
      <c r="K1606" s="95">
        <v>375433.04</v>
      </c>
      <c r="L1606" s="91">
        <v>0</v>
      </c>
      <c r="M1606" s="95">
        <v>17733406.09</v>
      </c>
      <c r="N1606" s="95">
        <v>33864042.18</v>
      </c>
      <c r="O1606" s="95">
        <v>51597448.269999996</v>
      </c>
      <c r="P1606" s="95">
        <v>686185.38</v>
      </c>
      <c r="Q1606" s="91">
        <v>0</v>
      </c>
      <c r="R1606" s="91">
        <v>0</v>
      </c>
      <c r="S1606" s="91">
        <v>0</v>
      </c>
      <c r="T1606" s="95">
        <v>53835718.43</v>
      </c>
      <c r="U1606" s="95">
        <v>46837.97</v>
      </c>
      <c r="V1606" s="95">
        <v>22687.7</v>
      </c>
      <c r="W1606" s="95">
        <v>0</v>
      </c>
      <c r="X1606" s="95">
        <v>396445.34</v>
      </c>
      <c r="Y1606" s="95">
        <v>0</v>
      </c>
      <c r="Z1606" s="95">
        <v>0</v>
      </c>
      <c r="AA1606" s="95">
        <v>2714511.28</v>
      </c>
      <c r="AB1606" s="95">
        <v>0</v>
      </c>
      <c r="AC1606" s="327">
        <v>4242232.09</v>
      </c>
      <c r="AD1606" s="95">
        <v>605469.65</v>
      </c>
      <c r="AE1606" s="95">
        <v>7972.3</v>
      </c>
      <c r="AF1606" s="95">
        <v>0</v>
      </c>
      <c r="AG1606" s="95">
        <v>0</v>
      </c>
      <c r="AH1606" s="95">
        <v>0</v>
      </c>
      <c r="AI1606" s="95">
        <v>0</v>
      </c>
      <c r="AJ1606" s="95">
        <v>25920</v>
      </c>
      <c r="AK1606" s="95">
        <v>3565555.13</v>
      </c>
      <c r="AL1606" s="95">
        <v>209554.07</v>
      </c>
      <c r="AM1606" s="91">
        <v>0</v>
      </c>
      <c r="AN1606" s="95">
        <v>606427.56000000006</v>
      </c>
      <c r="AO1606" s="95">
        <v>0</v>
      </c>
      <c r="AP1606" s="95">
        <v>49237.33</v>
      </c>
      <c r="AQ1606" s="95">
        <v>0</v>
      </c>
      <c r="AR1606" s="95">
        <v>0</v>
      </c>
      <c r="AS1606" s="95">
        <v>8062076.3300000001</v>
      </c>
      <c r="AT1606" s="95">
        <v>6290713.9299999997</v>
      </c>
      <c r="AU1606" s="95">
        <v>1859939.84</v>
      </c>
      <c r="AV1606" s="92">
        <v>45626</v>
      </c>
      <c r="AW1606" t="s">
        <v>10</v>
      </c>
      <c r="AX1606">
        <v>2024</v>
      </c>
      <c r="AY1606" t="s">
        <v>171</v>
      </c>
    </row>
    <row r="1607" spans="1:51" x14ac:dyDescent="0.25">
      <c r="A1607" s="93">
        <v>98</v>
      </c>
      <c r="B1607" s="94" t="s">
        <v>64</v>
      </c>
      <c r="C1607" s="95">
        <v>209180877.28999999</v>
      </c>
      <c r="D1607" s="95">
        <v>228112.15000000002</v>
      </c>
      <c r="E1607" s="95">
        <v>0</v>
      </c>
      <c r="F1607" s="95">
        <v>0</v>
      </c>
      <c r="G1607" s="95">
        <v>353644.52999999997</v>
      </c>
      <c r="H1607" s="91">
        <v>0</v>
      </c>
      <c r="I1607" s="91">
        <v>0</v>
      </c>
      <c r="J1607" s="95">
        <v>3651454.27</v>
      </c>
      <c r="K1607" s="95">
        <v>679467.37</v>
      </c>
      <c r="L1607" s="91">
        <v>0</v>
      </c>
      <c r="M1607" s="95">
        <v>43031228.229999997</v>
      </c>
      <c r="N1607" s="95">
        <v>9115692.0999999996</v>
      </c>
      <c r="O1607" s="95">
        <v>52146920.329999998</v>
      </c>
      <c r="P1607" s="95">
        <v>845463.92</v>
      </c>
      <c r="Q1607" s="91">
        <v>0</v>
      </c>
      <c r="R1607" s="91">
        <v>0</v>
      </c>
      <c r="S1607" s="91">
        <v>0</v>
      </c>
      <c r="T1607" s="95">
        <v>57905062.57</v>
      </c>
      <c r="U1607" s="95">
        <v>197104.72</v>
      </c>
      <c r="V1607" s="95">
        <v>134996.64000000001</v>
      </c>
      <c r="W1607" s="95">
        <v>0</v>
      </c>
      <c r="X1607" s="95">
        <v>40167988.939999998</v>
      </c>
      <c r="Y1607" s="95">
        <v>189467.32</v>
      </c>
      <c r="Z1607" s="95">
        <v>0</v>
      </c>
      <c r="AA1607" s="95">
        <v>1081494</v>
      </c>
      <c r="AB1607" s="95">
        <v>0</v>
      </c>
      <c r="AC1607" s="327">
        <v>10951008.979999999</v>
      </c>
      <c r="AD1607" s="95">
        <v>458378.79</v>
      </c>
      <c r="AE1607" s="95">
        <v>2440917.35</v>
      </c>
      <c r="AF1607" s="95">
        <v>0</v>
      </c>
      <c r="AG1607" s="95">
        <v>0</v>
      </c>
      <c r="AH1607" s="95">
        <v>0</v>
      </c>
      <c r="AI1607" s="95">
        <v>0</v>
      </c>
      <c r="AJ1607" s="95">
        <v>23482473.760000002</v>
      </c>
      <c r="AK1607" s="95">
        <v>3419128.77</v>
      </c>
      <c r="AL1607" s="95">
        <v>2109011.38</v>
      </c>
      <c r="AM1607" s="91">
        <v>0</v>
      </c>
      <c r="AN1607" s="95">
        <v>8520965.2599999998</v>
      </c>
      <c r="AO1607" s="95">
        <v>-2341.12</v>
      </c>
      <c r="AP1607" s="95">
        <v>309010.96000000002</v>
      </c>
      <c r="AQ1607" s="95">
        <v>0</v>
      </c>
      <c r="AR1607" s="95">
        <v>0</v>
      </c>
      <c r="AS1607" s="95">
        <v>79103830.5</v>
      </c>
      <c r="AT1607" s="95">
        <v>72171984.219999999</v>
      </c>
      <c r="AU1607" s="95">
        <v>57816208.969999999</v>
      </c>
      <c r="AV1607" s="92">
        <v>45626</v>
      </c>
      <c r="AW1607" t="s">
        <v>10</v>
      </c>
      <c r="AX1607">
        <v>2024</v>
      </c>
      <c r="AY1607" t="s">
        <v>165</v>
      </c>
    </row>
    <row r="1608" spans="1:51" x14ac:dyDescent="0.25">
      <c r="A1608" s="93">
        <v>1</v>
      </c>
      <c r="B1608" s="94" t="s">
        <v>65</v>
      </c>
      <c r="C1608" s="95">
        <v>30849040.869999997</v>
      </c>
      <c r="D1608" s="95">
        <v>0</v>
      </c>
      <c r="E1608" s="95">
        <v>0</v>
      </c>
      <c r="F1608" s="95">
        <v>0</v>
      </c>
      <c r="G1608" s="95">
        <v>-5.81</v>
      </c>
      <c r="H1608" s="91">
        <v>0</v>
      </c>
      <c r="I1608" s="91">
        <v>0</v>
      </c>
      <c r="J1608" s="95">
        <v>14602.38</v>
      </c>
      <c r="K1608" s="95">
        <v>-4.25</v>
      </c>
      <c r="L1608" s="91">
        <v>0</v>
      </c>
      <c r="M1608" s="95">
        <v>281746.03000000003</v>
      </c>
      <c r="N1608" s="95">
        <v>168576.89</v>
      </c>
      <c r="O1608" s="95">
        <v>450322.92000000004</v>
      </c>
      <c r="P1608" s="95">
        <v>6161.98</v>
      </c>
      <c r="Q1608" s="91">
        <v>0</v>
      </c>
      <c r="R1608" s="91">
        <v>0</v>
      </c>
      <c r="S1608" s="91">
        <v>0</v>
      </c>
      <c r="T1608" s="95">
        <v>471077.22000000003</v>
      </c>
      <c r="U1608" s="95">
        <v>1502466.43</v>
      </c>
      <c r="V1608" s="95">
        <v>3324.86</v>
      </c>
      <c r="W1608" s="95">
        <v>0</v>
      </c>
      <c r="X1608" s="95">
        <v>0</v>
      </c>
      <c r="Y1608" s="95">
        <v>15321.6</v>
      </c>
      <c r="Z1608" s="95">
        <v>0</v>
      </c>
      <c r="AA1608" s="95">
        <v>28882.95</v>
      </c>
      <c r="AB1608" s="95">
        <v>0</v>
      </c>
      <c r="AC1608" s="327">
        <v>893124.55</v>
      </c>
      <c r="AD1608" s="95">
        <v>11923963.65</v>
      </c>
      <c r="AE1608" s="95">
        <v>54676.800000000003</v>
      </c>
      <c r="AF1608" s="95">
        <v>0</v>
      </c>
      <c r="AG1608" s="95">
        <v>0</v>
      </c>
      <c r="AH1608" s="95">
        <v>0</v>
      </c>
      <c r="AI1608" s="95">
        <v>0</v>
      </c>
      <c r="AJ1608" s="95">
        <v>18140</v>
      </c>
      <c r="AK1608" s="95">
        <v>399434.23999999999</v>
      </c>
      <c r="AL1608" s="95">
        <v>436975.8</v>
      </c>
      <c r="AM1608" s="91">
        <v>0</v>
      </c>
      <c r="AN1608" s="95">
        <v>1567117.99</v>
      </c>
      <c r="AO1608" s="95">
        <v>0</v>
      </c>
      <c r="AP1608" s="95">
        <v>13544.5</v>
      </c>
      <c r="AQ1608" s="95">
        <v>0</v>
      </c>
      <c r="AR1608" s="95">
        <v>0</v>
      </c>
      <c r="AS1608" s="95">
        <v>14439900.840000002</v>
      </c>
      <c r="AT1608" s="95">
        <v>15938062.809999999</v>
      </c>
      <c r="AU1608" s="95">
        <v>13520990.279999999</v>
      </c>
      <c r="AV1608" s="92">
        <v>45626</v>
      </c>
      <c r="AW1608" t="s">
        <v>10</v>
      </c>
      <c r="AX1608">
        <v>2024</v>
      </c>
      <c r="AY1608" t="s">
        <v>177</v>
      </c>
    </row>
    <row r="1609" spans="1:51" x14ac:dyDescent="0.25">
      <c r="A1609" s="93">
        <v>109</v>
      </c>
      <c r="B1609" s="94" t="s">
        <v>66</v>
      </c>
      <c r="C1609" s="95">
        <v>900157620.27999997</v>
      </c>
      <c r="D1609" s="95">
        <v>40646101.969999999</v>
      </c>
      <c r="E1609" s="95">
        <v>0</v>
      </c>
      <c r="F1609" s="95">
        <v>0</v>
      </c>
      <c r="G1609" s="95">
        <v>0</v>
      </c>
      <c r="H1609" s="91">
        <v>0</v>
      </c>
      <c r="I1609" s="91">
        <v>0</v>
      </c>
      <c r="J1609" s="95">
        <v>20816810.57</v>
      </c>
      <c r="K1609" s="95">
        <v>19757169.379999999</v>
      </c>
      <c r="L1609" s="91">
        <v>0</v>
      </c>
      <c r="M1609" s="95">
        <v>416927.39</v>
      </c>
      <c r="N1609" s="95">
        <v>482015780.32000005</v>
      </c>
      <c r="O1609" s="95">
        <v>482432707.71000004</v>
      </c>
      <c r="P1609" s="95">
        <v>55820772.630000003</v>
      </c>
      <c r="Q1609" s="91">
        <v>0</v>
      </c>
      <c r="R1609" s="91">
        <v>0</v>
      </c>
      <c r="S1609" s="91">
        <v>0</v>
      </c>
      <c r="T1609" s="95">
        <v>619473562.25999999</v>
      </c>
      <c r="U1609" s="95">
        <v>17563005.600000001</v>
      </c>
      <c r="V1609" s="95">
        <v>3326916.85</v>
      </c>
      <c r="W1609" s="95">
        <v>0</v>
      </c>
      <c r="X1609" s="95">
        <v>11787806.880000001</v>
      </c>
      <c r="Y1609" s="95">
        <v>1152858.1599999999</v>
      </c>
      <c r="Z1609" s="95">
        <v>0</v>
      </c>
      <c r="AA1609" s="95">
        <v>93483338.100000009</v>
      </c>
      <c r="AB1609" s="95">
        <v>19230.25</v>
      </c>
      <c r="AC1609" s="327">
        <v>101429792.81</v>
      </c>
      <c r="AD1609" s="95">
        <v>0</v>
      </c>
      <c r="AE1609" s="95">
        <v>155330.69</v>
      </c>
      <c r="AF1609" s="95">
        <v>0</v>
      </c>
      <c r="AG1609" s="95">
        <v>0</v>
      </c>
      <c r="AH1609" s="95">
        <v>0</v>
      </c>
      <c r="AI1609" s="95">
        <v>0</v>
      </c>
      <c r="AJ1609" s="95">
        <v>36086630.899999999</v>
      </c>
      <c r="AK1609" s="95">
        <v>8709670.2799999993</v>
      </c>
      <c r="AL1609" s="95">
        <v>3331944.75</v>
      </c>
      <c r="AM1609" s="91">
        <v>0</v>
      </c>
      <c r="AN1609" s="95">
        <v>3396496.81</v>
      </c>
      <c r="AO1609" s="95">
        <v>126904.82</v>
      </c>
      <c r="AP1609" s="95">
        <v>2500</v>
      </c>
      <c r="AQ1609" s="95">
        <v>0</v>
      </c>
      <c r="AR1609" s="95">
        <v>0</v>
      </c>
      <c r="AS1609" s="95">
        <v>265004910.24000001</v>
      </c>
      <c r="AT1609" s="95">
        <v>15679147.779999999</v>
      </c>
      <c r="AU1609" s="95">
        <v>111631.12</v>
      </c>
      <c r="AV1609" s="92">
        <v>45626</v>
      </c>
      <c r="AW1609" t="s">
        <v>10</v>
      </c>
      <c r="AX1609">
        <v>2024</v>
      </c>
      <c r="AY1609" t="s">
        <v>157</v>
      </c>
    </row>
    <row r="1610" spans="1:51" x14ac:dyDescent="0.25">
      <c r="A1610" s="93">
        <v>25</v>
      </c>
      <c r="B1610" s="94" t="s">
        <v>67</v>
      </c>
      <c r="C1610" s="95">
        <v>89418259.279999986</v>
      </c>
      <c r="D1610" s="95">
        <v>33913563.210000001</v>
      </c>
      <c r="E1610" s="95">
        <v>0</v>
      </c>
      <c r="F1610" s="95">
        <v>0</v>
      </c>
      <c r="G1610" s="95">
        <v>0</v>
      </c>
      <c r="H1610" s="91">
        <v>0</v>
      </c>
      <c r="I1610" s="91">
        <v>0</v>
      </c>
      <c r="J1610" s="95">
        <v>0</v>
      </c>
      <c r="K1610" s="95">
        <v>0</v>
      </c>
      <c r="L1610" s="91">
        <v>0</v>
      </c>
      <c r="M1610" s="95">
        <v>0</v>
      </c>
      <c r="N1610" s="95">
        <v>0</v>
      </c>
      <c r="O1610" s="95">
        <v>0</v>
      </c>
      <c r="P1610" s="95">
        <v>55429268.049999997</v>
      </c>
      <c r="Q1610" s="91">
        <v>0</v>
      </c>
      <c r="R1610" s="91">
        <v>0</v>
      </c>
      <c r="S1610" s="91">
        <v>0</v>
      </c>
      <c r="T1610" s="95">
        <v>89342831.25999999</v>
      </c>
      <c r="U1610" s="95">
        <v>0</v>
      </c>
      <c r="V1610" s="95">
        <v>0</v>
      </c>
      <c r="W1610" s="95">
        <v>0</v>
      </c>
      <c r="X1610" s="95">
        <v>0</v>
      </c>
      <c r="Y1610" s="95">
        <v>0</v>
      </c>
      <c r="Z1610" s="95">
        <v>0</v>
      </c>
      <c r="AA1610" s="95">
        <v>0</v>
      </c>
      <c r="AB1610" s="95">
        <v>0</v>
      </c>
      <c r="AC1610" s="327">
        <v>75428.02</v>
      </c>
      <c r="AD1610" s="95">
        <v>0</v>
      </c>
      <c r="AE1610" s="95">
        <v>0</v>
      </c>
      <c r="AF1610" s="95">
        <v>0</v>
      </c>
      <c r="AG1610" s="95">
        <v>0</v>
      </c>
      <c r="AH1610" s="95">
        <v>0</v>
      </c>
      <c r="AI1610" s="95">
        <v>0</v>
      </c>
      <c r="AJ1610" s="95">
        <v>0</v>
      </c>
      <c r="AK1610" s="95">
        <v>0</v>
      </c>
      <c r="AL1610" s="95">
        <v>0</v>
      </c>
      <c r="AM1610" s="91">
        <v>0</v>
      </c>
      <c r="AN1610" s="95">
        <v>0</v>
      </c>
      <c r="AO1610" s="95">
        <v>0</v>
      </c>
      <c r="AP1610" s="95">
        <v>0</v>
      </c>
      <c r="AQ1610" s="95">
        <v>0</v>
      </c>
      <c r="AR1610" s="95">
        <v>0</v>
      </c>
      <c r="AS1610" s="95">
        <v>75428.02</v>
      </c>
      <c r="AT1610" s="95">
        <v>0</v>
      </c>
      <c r="AU1610" s="95">
        <v>0</v>
      </c>
      <c r="AV1610" s="92">
        <v>45626</v>
      </c>
      <c r="AW1610" t="s">
        <v>10</v>
      </c>
      <c r="AX1610">
        <v>2024</v>
      </c>
      <c r="AY1610" t="s">
        <v>174</v>
      </c>
    </row>
    <row r="1611" spans="1:51" x14ac:dyDescent="0.25">
      <c r="A1611" s="93">
        <v>121</v>
      </c>
      <c r="B1611" s="94" t="s">
        <v>68</v>
      </c>
      <c r="C1611" s="95">
        <v>5477977.1399999997</v>
      </c>
      <c r="D1611" s="95">
        <v>0</v>
      </c>
      <c r="E1611" s="95">
        <v>0</v>
      </c>
      <c r="F1611" s="95">
        <v>0</v>
      </c>
      <c r="G1611" s="95">
        <v>0</v>
      </c>
      <c r="H1611" s="91">
        <v>0</v>
      </c>
      <c r="I1611" s="91">
        <v>0</v>
      </c>
      <c r="J1611" s="95">
        <v>0</v>
      </c>
      <c r="K1611" s="95">
        <v>0</v>
      </c>
      <c r="L1611" s="91">
        <v>0</v>
      </c>
      <c r="M1611" s="95">
        <v>0</v>
      </c>
      <c r="N1611" s="95">
        <v>0</v>
      </c>
      <c r="O1611" s="95">
        <v>0</v>
      </c>
      <c r="P1611" s="95">
        <v>0</v>
      </c>
      <c r="Q1611" s="91">
        <v>0</v>
      </c>
      <c r="R1611" s="91">
        <v>0</v>
      </c>
      <c r="S1611" s="91">
        <v>0</v>
      </c>
      <c r="T1611" s="95">
        <v>0</v>
      </c>
      <c r="U1611" s="95">
        <v>1106222.96</v>
      </c>
      <c r="V1611" s="95">
        <v>0</v>
      </c>
      <c r="W1611" s="95">
        <v>0</v>
      </c>
      <c r="X1611" s="95">
        <v>0</v>
      </c>
      <c r="Y1611" s="95">
        <v>0</v>
      </c>
      <c r="Z1611" s="95">
        <v>0</v>
      </c>
      <c r="AA1611" s="95">
        <v>0</v>
      </c>
      <c r="AB1611" s="95">
        <v>0</v>
      </c>
      <c r="AC1611" s="327">
        <v>0</v>
      </c>
      <c r="AD1611" s="95">
        <v>0</v>
      </c>
      <c r="AE1611" s="95">
        <v>0</v>
      </c>
      <c r="AF1611" s="95">
        <v>0</v>
      </c>
      <c r="AG1611" s="95">
        <v>0</v>
      </c>
      <c r="AH1611" s="95">
        <v>0</v>
      </c>
      <c r="AI1611" s="95">
        <v>0</v>
      </c>
      <c r="AJ1611" s="95">
        <v>3336097.83</v>
      </c>
      <c r="AK1611" s="95">
        <v>0</v>
      </c>
      <c r="AL1611" s="95">
        <v>0</v>
      </c>
      <c r="AM1611" s="91">
        <v>0</v>
      </c>
      <c r="AN1611" s="95">
        <v>78181.11</v>
      </c>
      <c r="AO1611" s="95">
        <v>0</v>
      </c>
      <c r="AP1611" s="95">
        <v>1890</v>
      </c>
      <c r="AQ1611" s="95">
        <v>0</v>
      </c>
      <c r="AR1611" s="95">
        <v>0</v>
      </c>
      <c r="AS1611" s="95">
        <v>4442320.79</v>
      </c>
      <c r="AT1611" s="95">
        <v>1035656.35</v>
      </c>
      <c r="AU1611" s="95">
        <v>955585.24</v>
      </c>
      <c r="AV1611" s="92">
        <v>45626</v>
      </c>
      <c r="AW1611" t="s">
        <v>10</v>
      </c>
      <c r="AX1611">
        <v>2024</v>
      </c>
      <c r="AY1611" t="s">
        <v>188</v>
      </c>
    </row>
    <row r="1612" spans="1:51" x14ac:dyDescent="0.25">
      <c r="A1612" s="93">
        <v>122</v>
      </c>
      <c r="B1612" s="94" t="s">
        <v>69</v>
      </c>
      <c r="C1612" s="95">
        <v>1093733879.1800001</v>
      </c>
      <c r="D1612" s="95">
        <v>0</v>
      </c>
      <c r="E1612" s="95">
        <v>0</v>
      </c>
      <c r="F1612" s="95">
        <v>0</v>
      </c>
      <c r="G1612" s="95">
        <v>0</v>
      </c>
      <c r="H1612" s="91">
        <v>0</v>
      </c>
      <c r="I1612" s="91">
        <v>0</v>
      </c>
      <c r="J1612" s="95">
        <v>0</v>
      </c>
      <c r="K1612" s="95">
        <v>0</v>
      </c>
      <c r="L1612" s="91">
        <v>0</v>
      </c>
      <c r="M1612" s="95">
        <v>5007734.2700000005</v>
      </c>
      <c r="N1612" s="95">
        <v>1620447.11</v>
      </c>
      <c r="O1612" s="95">
        <v>6628181.3800000008</v>
      </c>
      <c r="P1612" s="95">
        <v>12051130.58</v>
      </c>
      <c r="Q1612" s="91">
        <v>0</v>
      </c>
      <c r="R1612" s="91">
        <v>0</v>
      </c>
      <c r="S1612" s="91">
        <v>0</v>
      </c>
      <c r="T1612" s="95">
        <v>18679311.960000001</v>
      </c>
      <c r="U1612" s="95">
        <v>0</v>
      </c>
      <c r="V1612" s="95">
        <v>0</v>
      </c>
      <c r="W1612" s="95">
        <v>0</v>
      </c>
      <c r="X1612" s="95">
        <v>128340943.66</v>
      </c>
      <c r="Y1612" s="95">
        <v>0</v>
      </c>
      <c r="Z1612" s="95">
        <v>0</v>
      </c>
      <c r="AA1612" s="95">
        <v>901143790.25999999</v>
      </c>
      <c r="AB1612" s="95">
        <v>0</v>
      </c>
      <c r="AC1612" s="327">
        <v>13221799.130000001</v>
      </c>
      <c r="AD1612" s="95">
        <v>0</v>
      </c>
      <c r="AE1612" s="95">
        <v>0</v>
      </c>
      <c r="AF1612" s="95">
        <v>0</v>
      </c>
      <c r="AG1612" s="95">
        <v>0</v>
      </c>
      <c r="AH1612" s="95">
        <v>0</v>
      </c>
      <c r="AI1612" s="95">
        <v>0</v>
      </c>
      <c r="AJ1612" s="95">
        <v>9744764.1400000006</v>
      </c>
      <c r="AK1612" s="95">
        <v>3456006.24</v>
      </c>
      <c r="AL1612" s="95">
        <v>0</v>
      </c>
      <c r="AM1612" s="91">
        <v>0</v>
      </c>
      <c r="AN1612" s="95">
        <v>19088547.59</v>
      </c>
      <c r="AO1612" s="95">
        <v>0</v>
      </c>
      <c r="AP1612" s="95">
        <v>0</v>
      </c>
      <c r="AQ1612" s="95">
        <v>0</v>
      </c>
      <c r="AR1612" s="95">
        <v>0</v>
      </c>
      <c r="AS1612" s="95">
        <v>1052451297.1899999</v>
      </c>
      <c r="AT1612" s="95">
        <v>22603270.029999997</v>
      </c>
      <c r="AU1612" s="95">
        <v>58716.2</v>
      </c>
      <c r="AV1612" s="92">
        <v>45626</v>
      </c>
      <c r="AW1612" t="s">
        <v>10</v>
      </c>
      <c r="AX1612">
        <v>2024</v>
      </c>
      <c r="AY1612" t="s">
        <v>267</v>
      </c>
    </row>
    <row r="1613" spans="1:51" x14ac:dyDescent="0.25">
      <c r="A1613" s="93">
        <v>13</v>
      </c>
      <c r="B1613" s="94" t="s">
        <v>70</v>
      </c>
      <c r="C1613" s="95">
        <v>6968218403.5200005</v>
      </c>
      <c r="D1613" s="95">
        <v>1105269.8999999999</v>
      </c>
      <c r="E1613" s="95">
        <v>0</v>
      </c>
      <c r="F1613" s="95">
        <v>0</v>
      </c>
      <c r="G1613" s="95">
        <v>8212937.1200000001</v>
      </c>
      <c r="H1613" s="91">
        <v>0</v>
      </c>
      <c r="I1613" s="91">
        <v>0</v>
      </c>
      <c r="J1613" s="95">
        <v>172373742.03</v>
      </c>
      <c r="K1613" s="95">
        <v>138733340.79999998</v>
      </c>
      <c r="L1613" s="91">
        <v>0</v>
      </c>
      <c r="M1613" s="95">
        <v>3800628489.3800001</v>
      </c>
      <c r="N1613" s="95">
        <v>1800726472.6499999</v>
      </c>
      <c r="O1613" s="95">
        <v>5601354962.0299997</v>
      </c>
      <c r="P1613" s="95">
        <v>0</v>
      </c>
      <c r="Q1613" s="91">
        <v>0</v>
      </c>
      <c r="R1613" s="91">
        <v>0</v>
      </c>
      <c r="S1613" s="91">
        <v>0</v>
      </c>
      <c r="T1613" s="95">
        <v>5921780251.8800001</v>
      </c>
      <c r="U1613" s="95">
        <v>19494693.079999998</v>
      </c>
      <c r="V1613" s="95">
        <v>0</v>
      </c>
      <c r="W1613" s="95">
        <v>93741.06</v>
      </c>
      <c r="X1613" s="95">
        <v>9396904.540000001</v>
      </c>
      <c r="Y1613" s="95">
        <v>1350498.07</v>
      </c>
      <c r="Z1613" s="95">
        <v>0</v>
      </c>
      <c r="AA1613" s="95">
        <v>197830622.84999999</v>
      </c>
      <c r="AB1613" s="95">
        <v>0</v>
      </c>
      <c r="AC1613" s="327">
        <v>581414641.5999999</v>
      </c>
      <c r="AD1613" s="95">
        <v>2240971.75</v>
      </c>
      <c r="AE1613" s="95">
        <v>6826146.71</v>
      </c>
      <c r="AF1613" s="95">
        <v>0</v>
      </c>
      <c r="AG1613" s="95">
        <v>0</v>
      </c>
      <c r="AH1613" s="95">
        <v>0</v>
      </c>
      <c r="AI1613" s="95">
        <v>0</v>
      </c>
      <c r="AJ1613" s="95">
        <v>4560020.38</v>
      </c>
      <c r="AK1613" s="95">
        <v>84449692.5</v>
      </c>
      <c r="AL1613" s="95">
        <v>101686353.52</v>
      </c>
      <c r="AM1613" s="91">
        <v>0</v>
      </c>
      <c r="AN1613" s="95">
        <v>35858271.310000002</v>
      </c>
      <c r="AO1613" s="95">
        <v>0</v>
      </c>
      <c r="AP1613" s="95">
        <v>22916</v>
      </c>
      <c r="AQ1613" s="95">
        <v>0</v>
      </c>
      <c r="AR1613" s="95">
        <v>0</v>
      </c>
      <c r="AS1613" s="95">
        <v>823208240.03999996</v>
      </c>
      <c r="AT1613" s="95">
        <v>223229910.57999998</v>
      </c>
      <c r="AU1613" s="95">
        <v>1212677.25</v>
      </c>
      <c r="AV1613" s="92">
        <v>45626</v>
      </c>
      <c r="AW1613" t="s">
        <v>10</v>
      </c>
      <c r="AX1613">
        <v>2024</v>
      </c>
      <c r="AY1613" t="s">
        <v>149</v>
      </c>
    </row>
    <row r="1614" spans="1:51" x14ac:dyDescent="0.25">
      <c r="A1614" s="93">
        <v>110</v>
      </c>
      <c r="B1614" s="94" t="s">
        <v>71</v>
      </c>
      <c r="C1614" s="95">
        <v>60573198.719999999</v>
      </c>
      <c r="D1614" s="95">
        <v>0</v>
      </c>
      <c r="E1614" s="95">
        <v>0</v>
      </c>
      <c r="F1614" s="95">
        <v>0</v>
      </c>
      <c r="G1614" s="95">
        <v>55254.58</v>
      </c>
      <c r="H1614" s="91">
        <v>0</v>
      </c>
      <c r="I1614" s="91">
        <v>0</v>
      </c>
      <c r="J1614" s="95">
        <v>94824.86</v>
      </c>
      <c r="K1614" s="95">
        <v>49475.32</v>
      </c>
      <c r="L1614" s="91">
        <v>0</v>
      </c>
      <c r="M1614" s="95">
        <v>364215.92</v>
      </c>
      <c r="N1614" s="95">
        <v>6589047.6799999997</v>
      </c>
      <c r="O1614" s="95">
        <v>6953263.5999999996</v>
      </c>
      <c r="P1614" s="95">
        <v>226337.75</v>
      </c>
      <c r="Q1614" s="91">
        <v>0</v>
      </c>
      <c r="R1614" s="91">
        <v>0</v>
      </c>
      <c r="S1614" s="91">
        <v>0</v>
      </c>
      <c r="T1614" s="95">
        <v>7379156.1099999994</v>
      </c>
      <c r="U1614" s="95">
        <v>94864.19</v>
      </c>
      <c r="V1614" s="95">
        <v>4323.3999999999996</v>
      </c>
      <c r="W1614" s="95">
        <v>351.22</v>
      </c>
      <c r="X1614" s="95">
        <v>0</v>
      </c>
      <c r="Y1614" s="95">
        <v>12477.93</v>
      </c>
      <c r="Z1614" s="95">
        <v>0</v>
      </c>
      <c r="AA1614" s="95">
        <v>0</v>
      </c>
      <c r="AB1614" s="95">
        <v>0</v>
      </c>
      <c r="AC1614" s="327">
        <v>0</v>
      </c>
      <c r="AD1614" s="95">
        <v>1045935.16</v>
      </c>
      <c r="AE1614" s="95">
        <v>0</v>
      </c>
      <c r="AF1614" s="95">
        <v>0</v>
      </c>
      <c r="AG1614" s="95">
        <v>0</v>
      </c>
      <c r="AH1614" s="95">
        <v>0</v>
      </c>
      <c r="AI1614" s="95">
        <v>0</v>
      </c>
      <c r="AJ1614" s="95">
        <v>0</v>
      </c>
      <c r="AK1614" s="95">
        <v>386225.67</v>
      </c>
      <c r="AL1614" s="95">
        <v>1446893.4</v>
      </c>
      <c r="AM1614" s="91">
        <v>0</v>
      </c>
      <c r="AN1614" s="95">
        <v>5306216.6100000003</v>
      </c>
      <c r="AO1614" s="95">
        <v>403528.96000000002</v>
      </c>
      <c r="AP1614" s="95">
        <v>25600</v>
      </c>
      <c r="AQ1614" s="95">
        <v>0</v>
      </c>
      <c r="AR1614" s="95">
        <v>0</v>
      </c>
      <c r="AS1614" s="95">
        <v>1157951.8999999999</v>
      </c>
      <c r="AT1614" s="95">
        <v>52036090.710000001</v>
      </c>
      <c r="AU1614" s="95">
        <v>44467626.07</v>
      </c>
      <c r="AV1614" s="92">
        <v>45626</v>
      </c>
      <c r="AW1614" t="s">
        <v>10</v>
      </c>
      <c r="AX1614">
        <v>2024</v>
      </c>
      <c r="AY1614" t="s">
        <v>173</v>
      </c>
    </row>
    <row r="1615" spans="1:51" x14ac:dyDescent="0.25">
      <c r="A1615" s="93">
        <v>52</v>
      </c>
      <c r="B1615" s="94" t="s">
        <v>72</v>
      </c>
      <c r="C1615" s="95">
        <v>92377615.390000001</v>
      </c>
      <c r="D1615" s="95">
        <v>0</v>
      </c>
      <c r="E1615" s="95">
        <v>0</v>
      </c>
      <c r="F1615" s="95">
        <v>0</v>
      </c>
      <c r="G1615" s="95">
        <v>480283.93</v>
      </c>
      <c r="H1615" s="91">
        <v>0</v>
      </c>
      <c r="I1615" s="91">
        <v>0</v>
      </c>
      <c r="J1615" s="95">
        <v>0</v>
      </c>
      <c r="K1615" s="95">
        <v>883970.44</v>
      </c>
      <c r="L1615" s="91">
        <v>0</v>
      </c>
      <c r="M1615" s="95">
        <v>0</v>
      </c>
      <c r="N1615" s="95">
        <v>0</v>
      </c>
      <c r="O1615" s="95">
        <v>0</v>
      </c>
      <c r="P1615" s="95">
        <v>10805.27</v>
      </c>
      <c r="Q1615" s="91">
        <v>0</v>
      </c>
      <c r="R1615" s="91">
        <v>0</v>
      </c>
      <c r="S1615" s="91">
        <v>0</v>
      </c>
      <c r="T1615" s="95">
        <v>1375059.64</v>
      </c>
      <c r="U1615" s="95">
        <v>2131045.2400000002</v>
      </c>
      <c r="V1615" s="95">
        <v>138306.23000000001</v>
      </c>
      <c r="W1615" s="95">
        <v>250078.55</v>
      </c>
      <c r="X1615" s="95">
        <v>16800301.890000001</v>
      </c>
      <c r="Y1615" s="95">
        <v>5192385.1900000004</v>
      </c>
      <c r="Z1615" s="95">
        <v>0</v>
      </c>
      <c r="AA1615" s="95">
        <v>0</v>
      </c>
      <c r="AB1615" s="95">
        <v>0</v>
      </c>
      <c r="AC1615" s="327">
        <v>21483061.800000001</v>
      </c>
      <c r="AD1615" s="95">
        <v>3026330.68</v>
      </c>
      <c r="AE1615" s="95">
        <v>2984846.98</v>
      </c>
      <c r="AF1615" s="95">
        <v>0</v>
      </c>
      <c r="AG1615" s="95">
        <v>0</v>
      </c>
      <c r="AH1615" s="95">
        <v>0</v>
      </c>
      <c r="AI1615" s="95">
        <v>0</v>
      </c>
      <c r="AJ1615" s="95">
        <v>12996199.539999999</v>
      </c>
      <c r="AK1615" s="95">
        <v>10818269.5</v>
      </c>
      <c r="AL1615" s="95">
        <v>1199967.46</v>
      </c>
      <c r="AM1615" s="91">
        <v>0</v>
      </c>
      <c r="AN1615" s="95">
        <v>9353578.2799999993</v>
      </c>
      <c r="AO1615" s="95">
        <v>29899.98</v>
      </c>
      <c r="AP1615" s="95">
        <v>1475887.29</v>
      </c>
      <c r="AQ1615" s="95">
        <v>0</v>
      </c>
      <c r="AR1615" s="95">
        <v>0</v>
      </c>
      <c r="AS1615" s="95">
        <v>65002556.100000001</v>
      </c>
      <c r="AT1615" s="95">
        <v>25999999.650000002</v>
      </c>
      <c r="AU1615" s="95">
        <v>3122397.14</v>
      </c>
      <c r="AV1615" s="92">
        <v>45626</v>
      </c>
      <c r="AW1615" t="s">
        <v>10</v>
      </c>
      <c r="AX1615">
        <v>2024</v>
      </c>
      <c r="AY1615" t="s">
        <v>170</v>
      </c>
    </row>
    <row r="1616" spans="1:51" x14ac:dyDescent="0.25">
      <c r="A1616" s="93">
        <v>96</v>
      </c>
      <c r="B1616" s="94" t="s">
        <v>73</v>
      </c>
      <c r="C1616" s="95">
        <v>2111960655.6299999</v>
      </c>
      <c r="D1616" s="95">
        <v>354143.87</v>
      </c>
      <c r="E1616" s="95">
        <v>0</v>
      </c>
      <c r="F1616" s="95">
        <v>0</v>
      </c>
      <c r="G1616" s="95">
        <v>806003.23</v>
      </c>
      <c r="H1616" s="91">
        <v>0</v>
      </c>
      <c r="I1616" s="91">
        <v>0</v>
      </c>
      <c r="J1616" s="95">
        <v>6328773.9300000006</v>
      </c>
      <c r="K1616" s="95">
        <v>6589244.8300000001</v>
      </c>
      <c r="L1616" s="91">
        <v>0</v>
      </c>
      <c r="M1616" s="95">
        <v>466416916.86999995</v>
      </c>
      <c r="N1616" s="95">
        <v>1312005901.76</v>
      </c>
      <c r="O1616" s="95">
        <v>1778422818.6299999</v>
      </c>
      <c r="P1616" s="95">
        <v>5072151.42</v>
      </c>
      <c r="Q1616" s="91">
        <v>0</v>
      </c>
      <c r="R1616" s="91">
        <v>0</v>
      </c>
      <c r="S1616" s="91">
        <v>0</v>
      </c>
      <c r="T1616" s="95">
        <v>1797573135.9099998</v>
      </c>
      <c r="U1616" s="95">
        <v>17293710.09</v>
      </c>
      <c r="V1616" s="95">
        <v>2464969.0599999996</v>
      </c>
      <c r="W1616" s="95">
        <v>1487046.33</v>
      </c>
      <c r="X1616" s="95">
        <v>1516375.39</v>
      </c>
      <c r="Y1616" s="95">
        <v>9436081.2899999991</v>
      </c>
      <c r="Z1616" s="95">
        <v>0</v>
      </c>
      <c r="AA1616" s="95">
        <v>153524.16000000003</v>
      </c>
      <c r="AB1616" s="95">
        <v>0</v>
      </c>
      <c r="AC1616" s="327">
        <v>55214567.370000005</v>
      </c>
      <c r="AD1616" s="95">
        <v>98870166.680000007</v>
      </c>
      <c r="AE1616" s="95">
        <v>3383379.37</v>
      </c>
      <c r="AF1616" s="95">
        <v>0</v>
      </c>
      <c r="AG1616" s="95">
        <v>0</v>
      </c>
      <c r="AH1616" s="95">
        <v>0</v>
      </c>
      <c r="AI1616" s="95">
        <v>0</v>
      </c>
      <c r="AJ1616" s="95">
        <v>7179842.7000000002</v>
      </c>
      <c r="AK1616" s="95">
        <v>7128790.8800000008</v>
      </c>
      <c r="AL1616" s="95">
        <v>9653762.9399999995</v>
      </c>
      <c r="AM1616" s="91">
        <v>0</v>
      </c>
      <c r="AN1616" s="95">
        <v>24388997.239999998</v>
      </c>
      <c r="AO1616" s="95">
        <v>-4210.7</v>
      </c>
      <c r="AP1616" s="95">
        <v>642109.16</v>
      </c>
      <c r="AQ1616" s="95">
        <v>0</v>
      </c>
      <c r="AR1616" s="95">
        <v>0</v>
      </c>
      <c r="AS1616" s="95">
        <v>196999662.44</v>
      </c>
      <c r="AT1616" s="95">
        <v>117387857.28</v>
      </c>
      <c r="AU1616" s="95">
        <v>75578407.760000005</v>
      </c>
      <c r="AV1616" s="92">
        <v>45626</v>
      </c>
      <c r="AW1616" t="s">
        <v>10</v>
      </c>
      <c r="AX1616">
        <v>2024</v>
      </c>
      <c r="AY1616" t="s">
        <v>153</v>
      </c>
    </row>
    <row r="1617" spans="1:51" x14ac:dyDescent="0.25">
      <c r="A1617" s="93">
        <v>103</v>
      </c>
      <c r="B1617" s="94" t="s">
        <v>74</v>
      </c>
      <c r="C1617" s="95">
        <v>6798231.2299999995</v>
      </c>
      <c r="D1617" s="95">
        <v>0</v>
      </c>
      <c r="E1617" s="95">
        <v>0</v>
      </c>
      <c r="F1617" s="95">
        <v>0</v>
      </c>
      <c r="G1617" s="95">
        <v>0</v>
      </c>
      <c r="H1617" s="91">
        <v>0</v>
      </c>
      <c r="I1617" s="91">
        <v>0</v>
      </c>
      <c r="J1617" s="95">
        <v>0</v>
      </c>
      <c r="K1617" s="95">
        <v>0</v>
      </c>
      <c r="L1617" s="91">
        <v>0</v>
      </c>
      <c r="M1617" s="95">
        <v>158432.35999999999</v>
      </c>
      <c r="N1617" s="95">
        <v>0</v>
      </c>
      <c r="O1617" s="95">
        <v>158432.35999999999</v>
      </c>
      <c r="P1617" s="95">
        <v>0</v>
      </c>
      <c r="Q1617" s="91">
        <v>0</v>
      </c>
      <c r="R1617" s="91">
        <v>0</v>
      </c>
      <c r="S1617" s="91">
        <v>0</v>
      </c>
      <c r="T1617" s="95">
        <v>158432.35999999999</v>
      </c>
      <c r="U1617" s="95">
        <v>158743.59</v>
      </c>
      <c r="V1617" s="95">
        <v>0</v>
      </c>
      <c r="W1617" s="95">
        <v>0</v>
      </c>
      <c r="X1617" s="95">
        <v>0</v>
      </c>
      <c r="Y1617" s="95">
        <v>0</v>
      </c>
      <c r="Z1617" s="95">
        <v>0</v>
      </c>
      <c r="AA1617" s="95">
        <v>0</v>
      </c>
      <c r="AB1617" s="95">
        <v>0</v>
      </c>
      <c r="AC1617" s="327">
        <v>4857.17</v>
      </c>
      <c r="AD1617" s="95">
        <v>2728340.79</v>
      </c>
      <c r="AE1617" s="95">
        <v>162714.38</v>
      </c>
      <c r="AF1617" s="95">
        <v>0</v>
      </c>
      <c r="AG1617" s="95">
        <v>0</v>
      </c>
      <c r="AH1617" s="95">
        <v>0</v>
      </c>
      <c r="AI1617" s="95">
        <v>0</v>
      </c>
      <c r="AJ1617" s="95">
        <v>0</v>
      </c>
      <c r="AK1617" s="95">
        <v>2349.73</v>
      </c>
      <c r="AL1617" s="95">
        <v>30383.7</v>
      </c>
      <c r="AM1617" s="91">
        <v>0</v>
      </c>
      <c r="AN1617" s="95">
        <v>405415.3</v>
      </c>
      <c r="AO1617" s="95">
        <v>0</v>
      </c>
      <c r="AP1617" s="95">
        <v>40105.879999999997</v>
      </c>
      <c r="AQ1617" s="95">
        <v>0</v>
      </c>
      <c r="AR1617" s="95">
        <v>0</v>
      </c>
      <c r="AS1617" s="95">
        <v>3054655.9299999997</v>
      </c>
      <c r="AT1617" s="95">
        <v>3585142.94</v>
      </c>
      <c r="AU1617" s="95">
        <v>3106888.33</v>
      </c>
      <c r="AV1617" s="92">
        <v>45626</v>
      </c>
      <c r="AW1617" t="s">
        <v>10</v>
      </c>
      <c r="AX1617">
        <v>2024</v>
      </c>
      <c r="AY1617" t="s">
        <v>184</v>
      </c>
    </row>
    <row r="1618" spans="1:51" x14ac:dyDescent="0.25">
      <c r="A1618" s="93">
        <v>23</v>
      </c>
      <c r="B1618" s="94" t="s">
        <v>75</v>
      </c>
      <c r="C1618" s="95">
        <v>982637183.28999996</v>
      </c>
      <c r="D1618" s="95">
        <v>2430084.3600000003</v>
      </c>
      <c r="E1618" s="95">
        <v>0</v>
      </c>
      <c r="F1618" s="95">
        <v>0</v>
      </c>
      <c r="G1618" s="95">
        <v>1377241.14</v>
      </c>
      <c r="H1618" s="91">
        <v>0</v>
      </c>
      <c r="I1618" s="91">
        <v>0</v>
      </c>
      <c r="J1618" s="95">
        <v>19877283.420000002</v>
      </c>
      <c r="K1618" s="95">
        <v>26582023.239999998</v>
      </c>
      <c r="L1618" s="91">
        <v>0</v>
      </c>
      <c r="M1618" s="95">
        <v>159723167.06999999</v>
      </c>
      <c r="N1618" s="95">
        <v>226174470.31999999</v>
      </c>
      <c r="O1618" s="95">
        <v>385897637.38999999</v>
      </c>
      <c r="P1618" s="95">
        <v>0</v>
      </c>
      <c r="Q1618" s="91">
        <v>0</v>
      </c>
      <c r="R1618" s="91">
        <v>0</v>
      </c>
      <c r="S1618" s="91">
        <v>0</v>
      </c>
      <c r="T1618" s="95">
        <v>436164269.55000001</v>
      </c>
      <c r="U1618" s="95">
        <v>161485639.84999999</v>
      </c>
      <c r="V1618" s="95">
        <v>60284430.579999998</v>
      </c>
      <c r="W1618" s="95">
        <v>4751450.95</v>
      </c>
      <c r="X1618" s="95">
        <v>35197692.530000001</v>
      </c>
      <c r="Y1618" s="95">
        <v>11172189.470000001</v>
      </c>
      <c r="Z1618" s="95">
        <v>0</v>
      </c>
      <c r="AA1618" s="95">
        <v>4075294.1399999997</v>
      </c>
      <c r="AB1618" s="95">
        <v>10508195.789999999</v>
      </c>
      <c r="AC1618" s="327">
        <v>121482725.57000001</v>
      </c>
      <c r="AD1618" s="95">
        <v>17782896.350000001</v>
      </c>
      <c r="AE1618" s="95">
        <v>12168134.18</v>
      </c>
      <c r="AF1618" s="95">
        <v>0</v>
      </c>
      <c r="AG1618" s="95">
        <v>0</v>
      </c>
      <c r="AH1618" s="95">
        <v>0</v>
      </c>
      <c r="AI1618" s="95">
        <v>0</v>
      </c>
      <c r="AJ1618" s="95">
        <v>18566090.989999998</v>
      </c>
      <c r="AK1618" s="95">
        <v>17815339.600000001</v>
      </c>
      <c r="AL1618" s="95">
        <v>7841860.6599999992</v>
      </c>
      <c r="AM1618" s="91">
        <v>0</v>
      </c>
      <c r="AN1618" s="95">
        <v>37716762.659999996</v>
      </c>
      <c r="AO1618" s="95">
        <v>0</v>
      </c>
      <c r="AP1618" s="95">
        <v>2789042.43</v>
      </c>
      <c r="AQ1618" s="95">
        <v>0</v>
      </c>
      <c r="AR1618" s="95">
        <v>0</v>
      </c>
      <c r="AS1618" s="95">
        <v>457474740.40000004</v>
      </c>
      <c r="AT1618" s="95">
        <v>88998173.340000004</v>
      </c>
      <c r="AU1618" s="95">
        <v>22835167.990000002</v>
      </c>
      <c r="AV1618" s="92">
        <v>45626</v>
      </c>
      <c r="AW1618" t="s">
        <v>10</v>
      </c>
      <c r="AX1618">
        <v>2024</v>
      </c>
      <c r="AY1618" t="s">
        <v>159</v>
      </c>
    </row>
    <row r="1619" spans="1:51" x14ac:dyDescent="0.25">
      <c r="A1619" s="348">
        <v>62</v>
      </c>
      <c r="B1619" s="94" t="s">
        <v>203</v>
      </c>
      <c r="C1619" s="356">
        <v>82396782.550000012</v>
      </c>
      <c r="D1619" s="356">
        <v>6687309</v>
      </c>
      <c r="E1619" s="356">
        <v>0</v>
      </c>
      <c r="F1619" s="356">
        <v>0</v>
      </c>
      <c r="G1619" s="356">
        <v>0</v>
      </c>
      <c r="H1619" s="91">
        <v>0</v>
      </c>
      <c r="I1619" s="91">
        <v>0</v>
      </c>
      <c r="J1619" s="356">
        <v>3066032.09</v>
      </c>
      <c r="K1619" s="356">
        <v>153240.48000000001</v>
      </c>
      <c r="L1619" s="91">
        <v>0</v>
      </c>
      <c r="M1619" s="356">
        <v>0</v>
      </c>
      <c r="N1619" s="356">
        <v>0</v>
      </c>
      <c r="O1619" s="356">
        <v>0</v>
      </c>
      <c r="P1619" s="356">
        <v>72448476.160000011</v>
      </c>
      <c r="Q1619" s="91">
        <v>0</v>
      </c>
      <c r="R1619" s="91">
        <v>0</v>
      </c>
      <c r="S1619" s="91">
        <v>0</v>
      </c>
      <c r="T1619" s="356">
        <v>82355057.730000019</v>
      </c>
      <c r="U1619" s="356">
        <v>0</v>
      </c>
      <c r="V1619" s="356">
        <v>0</v>
      </c>
      <c r="W1619" s="356">
        <v>0</v>
      </c>
      <c r="X1619" s="356">
        <v>0</v>
      </c>
      <c r="Y1619" s="356">
        <v>0</v>
      </c>
      <c r="Z1619" s="356">
        <v>0</v>
      </c>
      <c r="AA1619" s="356">
        <v>0</v>
      </c>
      <c r="AB1619" s="356">
        <v>0</v>
      </c>
      <c r="AC1619" s="361">
        <v>0</v>
      </c>
      <c r="AD1619" s="356">
        <v>0</v>
      </c>
      <c r="AE1619" s="356">
        <v>0</v>
      </c>
      <c r="AF1619" s="356">
        <v>0</v>
      </c>
      <c r="AG1619" s="356">
        <v>0</v>
      </c>
      <c r="AH1619" s="356">
        <v>0</v>
      </c>
      <c r="AI1619" s="356">
        <v>0</v>
      </c>
      <c r="AJ1619" s="356">
        <v>0</v>
      </c>
      <c r="AK1619" s="356">
        <v>41724.82</v>
      </c>
      <c r="AL1619" s="356">
        <v>0</v>
      </c>
      <c r="AM1619" s="91">
        <v>0</v>
      </c>
      <c r="AN1619" s="356">
        <v>0</v>
      </c>
      <c r="AO1619" s="356">
        <v>0</v>
      </c>
      <c r="AP1619" s="356">
        <v>0</v>
      </c>
      <c r="AQ1619" s="356">
        <v>0</v>
      </c>
      <c r="AR1619" s="356">
        <v>0</v>
      </c>
      <c r="AS1619" s="356">
        <v>0</v>
      </c>
      <c r="AT1619" s="356">
        <v>41724.82</v>
      </c>
      <c r="AU1619" s="356">
        <v>0</v>
      </c>
      <c r="AV1619" s="92">
        <v>45626</v>
      </c>
      <c r="AW1619" t="s">
        <v>10</v>
      </c>
      <c r="AX1619">
        <v>2024</v>
      </c>
      <c r="AY1619" t="s">
        <v>169</v>
      </c>
    </row>
    <row r="1620" spans="1:51" x14ac:dyDescent="0.25">
      <c r="A1620" s="93">
        <v>114</v>
      </c>
      <c r="B1620" s="94" t="s">
        <v>76</v>
      </c>
      <c r="C1620" s="95">
        <v>1256545443.4299998</v>
      </c>
      <c r="D1620" s="95">
        <v>0</v>
      </c>
      <c r="E1620" s="95">
        <v>0</v>
      </c>
      <c r="F1620" s="95">
        <v>0</v>
      </c>
      <c r="G1620" s="95">
        <v>0</v>
      </c>
      <c r="H1620" s="91">
        <v>0</v>
      </c>
      <c r="I1620" s="91">
        <v>0</v>
      </c>
      <c r="J1620" s="95">
        <v>309909.34999999998</v>
      </c>
      <c r="K1620" s="95">
        <v>10870558.800000001</v>
      </c>
      <c r="L1620" s="91">
        <v>0</v>
      </c>
      <c r="M1620" s="95">
        <v>517372620.28999996</v>
      </c>
      <c r="N1620" s="95">
        <v>309690599.19</v>
      </c>
      <c r="O1620" s="95">
        <v>827063219.48000002</v>
      </c>
      <c r="P1620" s="95">
        <v>409971.22</v>
      </c>
      <c r="Q1620" s="91">
        <v>0</v>
      </c>
      <c r="R1620" s="91">
        <v>0</v>
      </c>
      <c r="S1620" s="91">
        <v>0</v>
      </c>
      <c r="T1620" s="95">
        <v>838653658.8499999</v>
      </c>
      <c r="U1620" s="95">
        <v>17250448.560000002</v>
      </c>
      <c r="V1620" s="95">
        <v>7055503.8899999997</v>
      </c>
      <c r="W1620" s="95">
        <v>2804745.65</v>
      </c>
      <c r="X1620" s="95">
        <v>81824301.489999995</v>
      </c>
      <c r="Y1620" s="95">
        <v>14640402.67</v>
      </c>
      <c r="Z1620" s="95">
        <v>0</v>
      </c>
      <c r="AA1620" s="95">
        <v>0</v>
      </c>
      <c r="AB1620" s="95">
        <v>0</v>
      </c>
      <c r="AC1620" s="327">
        <v>52612783.579999998</v>
      </c>
      <c r="AD1620" s="95">
        <v>19181764.010000002</v>
      </c>
      <c r="AE1620" s="95">
        <v>6996836.8200000003</v>
      </c>
      <c r="AF1620" s="95">
        <v>0</v>
      </c>
      <c r="AG1620" s="95">
        <v>0</v>
      </c>
      <c r="AH1620" s="95">
        <v>0</v>
      </c>
      <c r="AI1620" s="95">
        <v>0</v>
      </c>
      <c r="AJ1620" s="95">
        <v>114113578.86999999</v>
      </c>
      <c r="AK1620" s="95">
        <v>16255744.879999999</v>
      </c>
      <c r="AL1620" s="95">
        <v>3866818.5</v>
      </c>
      <c r="AM1620" s="91">
        <v>0</v>
      </c>
      <c r="AN1620" s="95">
        <v>18656694.989999998</v>
      </c>
      <c r="AO1620" s="95">
        <v>0</v>
      </c>
      <c r="AP1620" s="95">
        <v>2225069.1599999997</v>
      </c>
      <c r="AQ1620" s="95">
        <v>0</v>
      </c>
      <c r="AR1620" s="95">
        <v>0</v>
      </c>
      <c r="AS1620" s="95">
        <v>316480365.53999996</v>
      </c>
      <c r="AT1620" s="95">
        <v>101411419.03999999</v>
      </c>
      <c r="AU1620" s="95">
        <v>60407091.510000005</v>
      </c>
      <c r="AV1620" s="92">
        <v>45626</v>
      </c>
      <c r="AW1620" t="s">
        <v>10</v>
      </c>
      <c r="AX1620">
        <v>2024</v>
      </c>
      <c r="AY1620" t="s">
        <v>154</v>
      </c>
    </row>
    <row r="1621" spans="1:51" x14ac:dyDescent="0.25">
      <c r="A1621" s="93">
        <v>48</v>
      </c>
      <c r="B1621" s="94" t="s">
        <v>77</v>
      </c>
      <c r="C1621" s="95">
        <v>260484489.14999998</v>
      </c>
      <c r="D1621" s="95">
        <v>231114.19999999998</v>
      </c>
      <c r="E1621" s="95">
        <v>0</v>
      </c>
      <c r="F1621" s="95">
        <v>0</v>
      </c>
      <c r="G1621" s="95">
        <v>38494.21</v>
      </c>
      <c r="H1621" s="91">
        <v>0</v>
      </c>
      <c r="I1621" s="91">
        <v>0</v>
      </c>
      <c r="J1621" s="95">
        <v>18296548.890000001</v>
      </c>
      <c r="K1621" s="95">
        <v>748475.3</v>
      </c>
      <c r="L1621" s="91">
        <v>0</v>
      </c>
      <c r="M1621" s="95">
        <v>13711811.17</v>
      </c>
      <c r="N1621" s="95">
        <v>152020492.54999998</v>
      </c>
      <c r="O1621" s="95">
        <v>165732303.71999997</v>
      </c>
      <c r="P1621" s="95">
        <v>16539481.310000001</v>
      </c>
      <c r="Q1621" s="91">
        <v>0</v>
      </c>
      <c r="R1621" s="91">
        <v>0</v>
      </c>
      <c r="S1621" s="91">
        <v>0</v>
      </c>
      <c r="T1621" s="95">
        <v>201586417.62999997</v>
      </c>
      <c r="U1621" s="95">
        <v>248419.6</v>
      </c>
      <c r="V1621" s="95">
        <v>162690.94</v>
      </c>
      <c r="W1621" s="95">
        <v>0</v>
      </c>
      <c r="X1621" s="95">
        <v>0</v>
      </c>
      <c r="Y1621" s="95">
        <v>0</v>
      </c>
      <c r="Z1621" s="95">
        <v>0</v>
      </c>
      <c r="AA1621" s="95">
        <v>1662559.74</v>
      </c>
      <c r="AB1621" s="95">
        <v>0</v>
      </c>
      <c r="AC1621" s="327">
        <v>6691720.6699999999</v>
      </c>
      <c r="AD1621" s="95">
        <v>9522374.7100000009</v>
      </c>
      <c r="AE1621" s="95">
        <v>8392356.5500000007</v>
      </c>
      <c r="AF1621" s="95">
        <v>0</v>
      </c>
      <c r="AG1621" s="95">
        <v>0</v>
      </c>
      <c r="AH1621" s="95">
        <v>0</v>
      </c>
      <c r="AI1621" s="95">
        <v>0</v>
      </c>
      <c r="AJ1621" s="95">
        <v>21444.44</v>
      </c>
      <c r="AK1621" s="95">
        <v>10851248.450000001</v>
      </c>
      <c r="AL1621" s="95">
        <v>208240.04</v>
      </c>
      <c r="AM1621" s="91">
        <v>0</v>
      </c>
      <c r="AN1621" s="95">
        <v>10756145.529999999</v>
      </c>
      <c r="AO1621" s="95">
        <v>0</v>
      </c>
      <c r="AP1621" s="95">
        <v>3422185.86</v>
      </c>
      <c r="AQ1621" s="95">
        <v>0</v>
      </c>
      <c r="AR1621" s="95">
        <v>0</v>
      </c>
      <c r="AS1621" s="95">
        <v>26701566.650000002</v>
      </c>
      <c r="AT1621" s="95">
        <v>32196504.869999997</v>
      </c>
      <c r="AU1621" s="95">
        <v>6958684.9900000002</v>
      </c>
      <c r="AV1621" s="92">
        <v>45626</v>
      </c>
      <c r="AW1621" t="s">
        <v>10</v>
      </c>
      <c r="AX1621">
        <v>2024</v>
      </c>
      <c r="AY1621" t="s">
        <v>163</v>
      </c>
    </row>
    <row r="1622" spans="1:51" x14ac:dyDescent="0.25">
      <c r="A1622" s="93">
        <v>120</v>
      </c>
      <c r="B1622" s="94" t="s">
        <v>78</v>
      </c>
      <c r="C1622" s="95">
        <v>7157217.2499999991</v>
      </c>
      <c r="D1622" s="95">
        <v>0</v>
      </c>
      <c r="E1622" s="95">
        <v>0</v>
      </c>
      <c r="F1622" s="95">
        <v>0</v>
      </c>
      <c r="G1622" s="95">
        <v>0</v>
      </c>
      <c r="H1622" s="91">
        <v>0</v>
      </c>
      <c r="I1622" s="91">
        <v>0</v>
      </c>
      <c r="J1622" s="95">
        <v>407630.06</v>
      </c>
      <c r="K1622" s="95">
        <v>0</v>
      </c>
      <c r="L1622" s="91">
        <v>0</v>
      </c>
      <c r="M1622" s="95">
        <v>0</v>
      </c>
      <c r="N1622" s="95">
        <v>0</v>
      </c>
      <c r="O1622" s="95">
        <v>0</v>
      </c>
      <c r="P1622" s="95">
        <v>0</v>
      </c>
      <c r="Q1622" s="91">
        <v>0</v>
      </c>
      <c r="R1622" s="91">
        <v>0</v>
      </c>
      <c r="S1622" s="91">
        <v>0</v>
      </c>
      <c r="T1622" s="95">
        <v>407630.06</v>
      </c>
      <c r="U1622" s="95">
        <v>0</v>
      </c>
      <c r="V1622" s="95">
        <v>0</v>
      </c>
      <c r="W1622" s="95">
        <v>0</v>
      </c>
      <c r="X1622" s="95">
        <v>0</v>
      </c>
      <c r="Y1622" s="95">
        <v>0</v>
      </c>
      <c r="Z1622" s="95">
        <v>0</v>
      </c>
      <c r="AA1622" s="95">
        <v>0</v>
      </c>
      <c r="AB1622" s="95">
        <v>0</v>
      </c>
      <c r="AC1622" s="327">
        <v>332737.65000000002</v>
      </c>
      <c r="AD1622" s="95">
        <v>433802.04</v>
      </c>
      <c r="AE1622" s="95">
        <v>2443590.31</v>
      </c>
      <c r="AF1622" s="95">
        <v>0</v>
      </c>
      <c r="AG1622" s="95">
        <v>0</v>
      </c>
      <c r="AH1622" s="95">
        <v>0</v>
      </c>
      <c r="AI1622" s="95">
        <v>0</v>
      </c>
      <c r="AJ1622" s="95">
        <v>0</v>
      </c>
      <c r="AK1622" s="95">
        <v>7514.99</v>
      </c>
      <c r="AL1622" s="95">
        <v>0</v>
      </c>
      <c r="AM1622" s="91">
        <v>0</v>
      </c>
      <c r="AN1622" s="95">
        <v>252757.45</v>
      </c>
      <c r="AO1622" s="95">
        <v>0</v>
      </c>
      <c r="AP1622" s="95">
        <v>0</v>
      </c>
      <c r="AQ1622" s="95">
        <v>0</v>
      </c>
      <c r="AR1622" s="95">
        <v>0</v>
      </c>
      <c r="AS1622" s="95">
        <v>3210130</v>
      </c>
      <c r="AT1622" s="95">
        <v>3539457.19</v>
      </c>
      <c r="AU1622" s="95">
        <v>3279184.75</v>
      </c>
      <c r="AV1622" s="92">
        <v>45626</v>
      </c>
      <c r="AW1622" t="s">
        <v>10</v>
      </c>
      <c r="AX1622">
        <v>2024</v>
      </c>
      <c r="AY1622" t="s">
        <v>187</v>
      </c>
    </row>
    <row r="1623" spans="1:51" x14ac:dyDescent="0.25">
      <c r="A1623" s="93">
        <v>100</v>
      </c>
      <c r="B1623" s="94" t="s">
        <v>79</v>
      </c>
      <c r="C1623" s="95">
        <v>1759139958.3199999</v>
      </c>
      <c r="D1623" s="95">
        <v>1289183.33</v>
      </c>
      <c r="E1623" s="95">
        <v>0</v>
      </c>
      <c r="F1623" s="95">
        <v>0</v>
      </c>
      <c r="G1623" s="95">
        <v>75415.579999999987</v>
      </c>
      <c r="H1623" s="91">
        <v>0</v>
      </c>
      <c r="I1623" s="91">
        <v>0</v>
      </c>
      <c r="J1623" s="95">
        <v>26319524.27</v>
      </c>
      <c r="K1623" s="95">
        <v>7712407.3499999996</v>
      </c>
      <c r="L1623" s="91">
        <v>0</v>
      </c>
      <c r="M1623" s="95">
        <v>1054143157.34</v>
      </c>
      <c r="N1623" s="95">
        <v>531718013.44000006</v>
      </c>
      <c r="O1623" s="95">
        <v>1585861170.7800002</v>
      </c>
      <c r="P1623" s="95">
        <v>17280762.91</v>
      </c>
      <c r="Q1623" s="91">
        <v>0</v>
      </c>
      <c r="R1623" s="91">
        <v>0</v>
      </c>
      <c r="S1623" s="91">
        <v>0</v>
      </c>
      <c r="T1623" s="95">
        <v>1638538464.22</v>
      </c>
      <c r="U1623" s="95">
        <v>21728648.440000001</v>
      </c>
      <c r="V1623" s="95">
        <v>764129.04</v>
      </c>
      <c r="W1623" s="95">
        <v>394501.64</v>
      </c>
      <c r="X1623" s="95">
        <v>1623984.95</v>
      </c>
      <c r="Y1623" s="95">
        <v>573016.98</v>
      </c>
      <c r="Z1623" s="95">
        <v>0</v>
      </c>
      <c r="AA1623" s="95">
        <v>0</v>
      </c>
      <c r="AB1623" s="95">
        <v>0</v>
      </c>
      <c r="AC1623" s="327">
        <v>67440937.659999996</v>
      </c>
      <c r="AD1623" s="95">
        <v>7429817.5599999996</v>
      </c>
      <c r="AE1623" s="95">
        <v>415079.92</v>
      </c>
      <c r="AF1623" s="95">
        <v>0</v>
      </c>
      <c r="AG1623" s="95">
        <v>0</v>
      </c>
      <c r="AH1623" s="95">
        <v>0</v>
      </c>
      <c r="AI1623" s="95">
        <v>0</v>
      </c>
      <c r="AJ1623" s="95">
        <v>333106.5</v>
      </c>
      <c r="AK1623" s="95">
        <v>10171268.08</v>
      </c>
      <c r="AL1623" s="95">
        <v>798165.33</v>
      </c>
      <c r="AM1623" s="91">
        <v>0</v>
      </c>
      <c r="AN1623" s="95">
        <v>6055514.4699999997</v>
      </c>
      <c r="AO1623" s="95">
        <v>0</v>
      </c>
      <c r="AP1623" s="95">
        <v>92568.8</v>
      </c>
      <c r="AQ1623" s="95">
        <v>606423.97</v>
      </c>
      <c r="AR1623" s="95">
        <v>0</v>
      </c>
      <c r="AS1623" s="95">
        <v>100703222.69</v>
      </c>
      <c r="AT1623" s="95">
        <v>19898271.41</v>
      </c>
      <c r="AU1623" s="95">
        <v>2174330.7599999998</v>
      </c>
      <c r="AV1623" s="92">
        <v>45626</v>
      </c>
      <c r="AW1623" t="s">
        <v>10</v>
      </c>
      <c r="AX1623">
        <v>2024</v>
      </c>
      <c r="AY1623" t="s">
        <v>151</v>
      </c>
    </row>
    <row r="1624" spans="1:51" x14ac:dyDescent="0.25">
      <c r="A1624" s="93">
        <v>127</v>
      </c>
      <c r="B1624" s="94" t="s">
        <v>80</v>
      </c>
      <c r="C1624" s="95">
        <v>215810604.5</v>
      </c>
      <c r="D1624" s="95">
        <v>0</v>
      </c>
      <c r="E1624" s="95">
        <v>0</v>
      </c>
      <c r="F1624" s="95">
        <v>0</v>
      </c>
      <c r="G1624" s="95">
        <v>0</v>
      </c>
      <c r="H1624" s="91">
        <v>0</v>
      </c>
      <c r="I1624" s="91">
        <v>0</v>
      </c>
      <c r="J1624" s="95">
        <v>6331.01</v>
      </c>
      <c r="K1624" s="95">
        <v>277433.74</v>
      </c>
      <c r="L1624" s="91">
        <v>0</v>
      </c>
      <c r="M1624" s="95">
        <v>0</v>
      </c>
      <c r="N1624" s="95">
        <v>0</v>
      </c>
      <c r="O1624" s="95">
        <v>0</v>
      </c>
      <c r="P1624" s="95">
        <v>0</v>
      </c>
      <c r="Q1624" s="91">
        <v>0</v>
      </c>
      <c r="R1624" s="91">
        <v>0</v>
      </c>
      <c r="S1624" s="91">
        <v>0</v>
      </c>
      <c r="T1624" s="95">
        <v>283764.75</v>
      </c>
      <c r="U1624" s="95">
        <v>389318.86</v>
      </c>
      <c r="V1624" s="95">
        <v>11171.52</v>
      </c>
      <c r="W1624" s="95">
        <v>9699047.4000000004</v>
      </c>
      <c r="X1624" s="95">
        <v>606257.82999999996</v>
      </c>
      <c r="Y1624" s="95">
        <v>1122267.3799999999</v>
      </c>
      <c r="Z1624" s="95">
        <v>0</v>
      </c>
      <c r="AA1624" s="95">
        <v>0</v>
      </c>
      <c r="AB1624" s="95">
        <v>0</v>
      </c>
      <c r="AC1624" s="327">
        <v>9401600.1300000008</v>
      </c>
      <c r="AD1624" s="95">
        <v>0</v>
      </c>
      <c r="AE1624" s="95">
        <v>91561.5</v>
      </c>
      <c r="AF1624" s="95">
        <v>0</v>
      </c>
      <c r="AG1624" s="95">
        <v>0</v>
      </c>
      <c r="AH1624" s="95">
        <v>0</v>
      </c>
      <c r="AI1624" s="95">
        <v>0</v>
      </c>
      <c r="AJ1624" s="95">
        <v>151032997.56</v>
      </c>
      <c r="AK1624" s="95">
        <v>2234976.02</v>
      </c>
      <c r="AL1624" s="95">
        <v>1208955.93</v>
      </c>
      <c r="AM1624" s="91">
        <v>0</v>
      </c>
      <c r="AN1624" s="95">
        <v>10374363.41</v>
      </c>
      <c r="AO1624" s="95">
        <v>0</v>
      </c>
      <c r="AP1624" s="95">
        <v>17995985.27</v>
      </c>
      <c r="AQ1624" s="95">
        <v>0</v>
      </c>
      <c r="AR1624" s="95">
        <v>0</v>
      </c>
      <c r="AS1624" s="95">
        <v>172354222.18000001</v>
      </c>
      <c r="AT1624" s="95">
        <v>43172617.569999993</v>
      </c>
      <c r="AU1624" s="95">
        <v>11358336.939999999</v>
      </c>
      <c r="AV1624" s="92">
        <v>45626</v>
      </c>
      <c r="AW1624" t="s">
        <v>10</v>
      </c>
      <c r="AX1624">
        <v>2024</v>
      </c>
      <c r="AY1624" t="s">
        <v>186</v>
      </c>
    </row>
    <row r="1625" spans="1:51" x14ac:dyDescent="0.25">
      <c r="A1625" s="93">
        <v>12</v>
      </c>
      <c r="B1625" s="94" t="s">
        <v>81</v>
      </c>
      <c r="C1625" s="95">
        <v>1522291585.7</v>
      </c>
      <c r="D1625" s="95">
        <v>2828387.69</v>
      </c>
      <c r="E1625" s="95">
        <v>0</v>
      </c>
      <c r="F1625" s="95">
        <v>0</v>
      </c>
      <c r="G1625" s="95">
        <v>67674534.129999995</v>
      </c>
      <c r="H1625" s="91">
        <v>0</v>
      </c>
      <c r="I1625" s="91">
        <v>0</v>
      </c>
      <c r="J1625" s="95">
        <v>11674513.879999999</v>
      </c>
      <c r="K1625" s="95">
        <v>48075797.040000007</v>
      </c>
      <c r="L1625" s="91">
        <v>0</v>
      </c>
      <c r="M1625" s="95">
        <v>573576492.63</v>
      </c>
      <c r="N1625" s="95">
        <v>335786892.10000002</v>
      </c>
      <c r="O1625" s="95">
        <v>909363384.73000002</v>
      </c>
      <c r="P1625" s="95">
        <v>29788812.639999997</v>
      </c>
      <c r="Q1625" s="91">
        <v>0</v>
      </c>
      <c r="R1625" s="91">
        <v>0</v>
      </c>
      <c r="S1625" s="91">
        <v>0</v>
      </c>
      <c r="T1625" s="95">
        <v>1069405430.11</v>
      </c>
      <c r="U1625" s="95">
        <v>9236863.9300000016</v>
      </c>
      <c r="V1625" s="95">
        <v>2044293.73</v>
      </c>
      <c r="W1625" s="95">
        <v>965274.91999999993</v>
      </c>
      <c r="X1625" s="95">
        <v>30118955.609999999</v>
      </c>
      <c r="Y1625" s="95">
        <v>3800694.97</v>
      </c>
      <c r="Z1625" s="95">
        <v>0</v>
      </c>
      <c r="AA1625" s="95">
        <v>33145155.850000001</v>
      </c>
      <c r="AB1625" s="95">
        <v>0</v>
      </c>
      <c r="AC1625" s="327">
        <v>67888805.790000007</v>
      </c>
      <c r="AD1625" s="95">
        <v>22560905.850000001</v>
      </c>
      <c r="AE1625" s="95">
        <v>282453.56</v>
      </c>
      <c r="AF1625" s="95">
        <v>0</v>
      </c>
      <c r="AG1625" s="95">
        <v>0</v>
      </c>
      <c r="AH1625" s="95">
        <v>0</v>
      </c>
      <c r="AI1625" s="95">
        <v>0</v>
      </c>
      <c r="AJ1625" s="95">
        <v>215175320.51999998</v>
      </c>
      <c r="AK1625" s="95">
        <v>34409602.68</v>
      </c>
      <c r="AL1625" s="95">
        <v>2829562.59</v>
      </c>
      <c r="AM1625" s="91">
        <v>0</v>
      </c>
      <c r="AN1625" s="95">
        <v>21190591.040000003</v>
      </c>
      <c r="AO1625" s="95">
        <v>2783618.2</v>
      </c>
      <c r="AP1625" s="95">
        <v>3617101.79</v>
      </c>
      <c r="AQ1625" s="95">
        <v>2795606.3400000003</v>
      </c>
      <c r="AR1625" s="95">
        <v>0</v>
      </c>
      <c r="AS1625" s="95">
        <v>385218724.73000002</v>
      </c>
      <c r="AT1625" s="95">
        <v>67667430.640000001</v>
      </c>
      <c r="AU1625" s="95">
        <v>41348</v>
      </c>
      <c r="AV1625" s="92">
        <v>45626</v>
      </c>
      <c r="AW1625" t="s">
        <v>10</v>
      </c>
      <c r="AX1625">
        <v>2024</v>
      </c>
      <c r="AY1625" t="s">
        <v>152</v>
      </c>
    </row>
    <row r="1626" spans="1:51" x14ac:dyDescent="0.25">
      <c r="A1626" s="93">
        <v>74</v>
      </c>
      <c r="B1626" s="94" t="s">
        <v>82</v>
      </c>
      <c r="C1626" s="95">
        <v>9067339952.1999989</v>
      </c>
      <c r="D1626" s="95">
        <v>55149344.919999994</v>
      </c>
      <c r="E1626" s="95">
        <v>0</v>
      </c>
      <c r="F1626" s="95">
        <v>0</v>
      </c>
      <c r="G1626" s="95">
        <v>9057403.4299999997</v>
      </c>
      <c r="H1626" s="91">
        <v>0</v>
      </c>
      <c r="I1626" s="91">
        <v>0</v>
      </c>
      <c r="J1626" s="95">
        <v>67380849.760000005</v>
      </c>
      <c r="K1626" s="95">
        <v>16759045.75</v>
      </c>
      <c r="L1626" s="91">
        <v>0</v>
      </c>
      <c r="M1626" s="95">
        <v>5217129702.2399998</v>
      </c>
      <c r="N1626" s="95">
        <v>2232942427.6799998</v>
      </c>
      <c r="O1626" s="95">
        <v>7450072129.9200001</v>
      </c>
      <c r="P1626" s="95">
        <v>215239283.16</v>
      </c>
      <c r="Q1626" s="91">
        <v>0</v>
      </c>
      <c r="R1626" s="91">
        <v>0</v>
      </c>
      <c r="S1626" s="91">
        <v>0</v>
      </c>
      <c r="T1626" s="95">
        <v>7813658056.9399996</v>
      </c>
      <c r="U1626" s="95">
        <v>3853178.29</v>
      </c>
      <c r="V1626" s="95">
        <v>4021097.45</v>
      </c>
      <c r="W1626" s="95">
        <v>3282972.26</v>
      </c>
      <c r="X1626" s="95">
        <v>57799013.359999999</v>
      </c>
      <c r="Y1626" s="95">
        <v>5099472.3899999997</v>
      </c>
      <c r="Z1626" s="95">
        <v>0</v>
      </c>
      <c r="AA1626" s="95">
        <v>531124957.32999998</v>
      </c>
      <c r="AB1626" s="95">
        <v>4032107.6300000004</v>
      </c>
      <c r="AC1626" s="327">
        <v>423628949.67000002</v>
      </c>
      <c r="AD1626" s="95">
        <v>3625364.53</v>
      </c>
      <c r="AE1626" s="95">
        <v>9477075.3200000003</v>
      </c>
      <c r="AF1626" s="95">
        <v>0</v>
      </c>
      <c r="AG1626" s="95">
        <v>0</v>
      </c>
      <c r="AH1626" s="95">
        <v>64593417.119999997</v>
      </c>
      <c r="AI1626" s="95">
        <v>0</v>
      </c>
      <c r="AJ1626" s="95">
        <v>54638057.210000001</v>
      </c>
      <c r="AK1626" s="95">
        <v>46132831.119999997</v>
      </c>
      <c r="AL1626" s="95">
        <v>4601336.5299999993</v>
      </c>
      <c r="AM1626" s="91">
        <v>0</v>
      </c>
      <c r="AN1626" s="95">
        <v>27393142.849999998</v>
      </c>
      <c r="AO1626" s="95">
        <v>1800781.96</v>
      </c>
      <c r="AP1626" s="95">
        <v>6710497.4000000004</v>
      </c>
      <c r="AQ1626" s="95">
        <v>0</v>
      </c>
      <c r="AR1626" s="95">
        <v>0</v>
      </c>
      <c r="AS1626" s="95">
        <v>1165175662.5599999</v>
      </c>
      <c r="AT1626" s="95">
        <v>88506232.700000003</v>
      </c>
      <c r="AU1626" s="95">
        <v>1867642.84</v>
      </c>
      <c r="AV1626" s="92">
        <v>45626</v>
      </c>
      <c r="AW1626" t="s">
        <v>10</v>
      </c>
      <c r="AX1626">
        <v>2024</v>
      </c>
      <c r="AY1626" t="s">
        <v>148</v>
      </c>
    </row>
    <row r="1627" spans="1:51" x14ac:dyDescent="0.25">
      <c r="A1627" s="93">
        <v>71</v>
      </c>
      <c r="B1627" s="94" t="s">
        <v>83</v>
      </c>
      <c r="C1627" s="95">
        <v>764126124.68000007</v>
      </c>
      <c r="D1627" s="95">
        <v>0</v>
      </c>
      <c r="E1627" s="95">
        <v>0</v>
      </c>
      <c r="F1627" s="95">
        <v>0</v>
      </c>
      <c r="G1627" s="95">
        <v>8950675.2599999998</v>
      </c>
      <c r="H1627" s="91">
        <v>0</v>
      </c>
      <c r="I1627" s="91">
        <v>0</v>
      </c>
      <c r="J1627" s="95">
        <v>0</v>
      </c>
      <c r="K1627" s="95">
        <v>411786.42</v>
      </c>
      <c r="L1627" s="91">
        <v>0</v>
      </c>
      <c r="M1627" s="95">
        <v>9836686.5</v>
      </c>
      <c r="N1627" s="95">
        <v>201565771.71000001</v>
      </c>
      <c r="O1627" s="95">
        <v>211402458.21000001</v>
      </c>
      <c r="P1627" s="95">
        <v>10298639.890000001</v>
      </c>
      <c r="Q1627" s="91">
        <v>0</v>
      </c>
      <c r="R1627" s="91">
        <v>0</v>
      </c>
      <c r="S1627" s="91">
        <v>0</v>
      </c>
      <c r="T1627" s="95">
        <v>231063559.78000003</v>
      </c>
      <c r="U1627" s="95">
        <v>691524.16</v>
      </c>
      <c r="V1627" s="95">
        <v>0</v>
      </c>
      <c r="W1627" s="95">
        <v>0</v>
      </c>
      <c r="X1627" s="95">
        <v>0</v>
      </c>
      <c r="Y1627" s="95">
        <v>116265838.36</v>
      </c>
      <c r="Z1627" s="95">
        <v>0</v>
      </c>
      <c r="AA1627" s="95">
        <v>146772644.55000001</v>
      </c>
      <c r="AB1627" s="95">
        <v>0</v>
      </c>
      <c r="AC1627" s="327">
        <v>30199161.07</v>
      </c>
      <c r="AD1627" s="95">
        <v>129131123.94</v>
      </c>
      <c r="AE1627" s="95">
        <v>69183.17</v>
      </c>
      <c r="AF1627" s="95">
        <v>0</v>
      </c>
      <c r="AG1627" s="95">
        <v>0</v>
      </c>
      <c r="AH1627" s="95">
        <v>0</v>
      </c>
      <c r="AI1627" s="95">
        <v>0</v>
      </c>
      <c r="AJ1627" s="95">
        <v>37584217.060000002</v>
      </c>
      <c r="AK1627" s="95">
        <v>3239422.73</v>
      </c>
      <c r="AL1627" s="95">
        <v>2131657.81</v>
      </c>
      <c r="AM1627" s="91">
        <v>0</v>
      </c>
      <c r="AN1627" s="95">
        <v>22992265.620000001</v>
      </c>
      <c r="AO1627" s="95">
        <v>0</v>
      </c>
      <c r="AP1627" s="95">
        <v>713593.3</v>
      </c>
      <c r="AQ1627" s="95">
        <v>0</v>
      </c>
      <c r="AR1627" s="95">
        <v>0</v>
      </c>
      <c r="AS1627" s="95">
        <v>460713692.31</v>
      </c>
      <c r="AT1627" s="95">
        <v>72348872.590000004</v>
      </c>
      <c r="AU1627" s="95">
        <v>43271933.130000003</v>
      </c>
      <c r="AV1627" s="92">
        <v>45626</v>
      </c>
      <c r="AW1627" t="s">
        <v>10</v>
      </c>
      <c r="AX1627">
        <v>2024</v>
      </c>
      <c r="AY1627" t="s">
        <v>161</v>
      </c>
    </row>
    <row r="1628" spans="1:51" x14ac:dyDescent="0.25">
      <c r="A1628" s="93">
        <v>91</v>
      </c>
      <c r="B1628" s="94" t="s">
        <v>106</v>
      </c>
      <c r="C1628" s="95">
        <v>847463.12</v>
      </c>
      <c r="D1628" s="95">
        <v>0</v>
      </c>
      <c r="E1628" s="95">
        <v>0</v>
      </c>
      <c r="F1628" s="95">
        <v>0</v>
      </c>
      <c r="G1628" s="95">
        <v>0</v>
      </c>
      <c r="H1628" s="91">
        <v>0</v>
      </c>
      <c r="I1628" s="91">
        <v>0</v>
      </c>
      <c r="J1628" s="95">
        <v>0</v>
      </c>
      <c r="K1628" s="95">
        <v>0</v>
      </c>
      <c r="L1628" s="91">
        <v>0</v>
      </c>
      <c r="M1628" s="95">
        <v>0</v>
      </c>
      <c r="N1628" s="95">
        <v>0</v>
      </c>
      <c r="O1628" s="95">
        <v>0</v>
      </c>
      <c r="P1628" s="95">
        <v>100259.04</v>
      </c>
      <c r="Q1628" s="91">
        <v>0</v>
      </c>
      <c r="R1628" s="91">
        <v>0</v>
      </c>
      <c r="S1628" s="91">
        <v>0</v>
      </c>
      <c r="T1628" s="95">
        <v>100259.04</v>
      </c>
      <c r="U1628" s="95">
        <v>0</v>
      </c>
      <c r="V1628" s="95">
        <v>0</v>
      </c>
      <c r="W1628" s="95">
        <v>0</v>
      </c>
      <c r="X1628" s="95">
        <v>0</v>
      </c>
      <c r="Y1628" s="95">
        <v>0</v>
      </c>
      <c r="Z1628" s="95">
        <v>0</v>
      </c>
      <c r="AA1628" s="95">
        <v>0</v>
      </c>
      <c r="AB1628" s="95">
        <v>0</v>
      </c>
      <c r="AC1628" s="327">
        <v>0</v>
      </c>
      <c r="AD1628" s="95">
        <v>668047.5</v>
      </c>
      <c r="AE1628" s="95">
        <v>2000</v>
      </c>
      <c r="AF1628" s="95">
        <v>0</v>
      </c>
      <c r="AG1628" s="95">
        <v>0</v>
      </c>
      <c r="AH1628" s="95">
        <v>0</v>
      </c>
      <c r="AI1628" s="95">
        <v>0</v>
      </c>
      <c r="AJ1628" s="95">
        <v>0</v>
      </c>
      <c r="AK1628" s="95">
        <v>18534.580000000002</v>
      </c>
      <c r="AL1628" s="95">
        <v>0</v>
      </c>
      <c r="AM1628" s="91">
        <v>0</v>
      </c>
      <c r="AN1628" s="95">
        <v>1000</v>
      </c>
      <c r="AO1628" s="95">
        <v>0</v>
      </c>
      <c r="AP1628" s="95">
        <v>0</v>
      </c>
      <c r="AQ1628" s="95">
        <v>0</v>
      </c>
      <c r="AR1628" s="95">
        <v>0</v>
      </c>
      <c r="AS1628" s="95">
        <v>670047.5</v>
      </c>
      <c r="AT1628" s="95">
        <v>77156.58</v>
      </c>
      <c r="AU1628" s="95">
        <v>57622</v>
      </c>
      <c r="AV1628" s="92">
        <v>45626</v>
      </c>
      <c r="AW1628" t="s">
        <v>10</v>
      </c>
      <c r="AX1628">
        <v>2024</v>
      </c>
      <c r="AY1628" t="s">
        <v>192</v>
      </c>
    </row>
    <row r="1629" spans="1:51" x14ac:dyDescent="0.25">
      <c r="A1629" s="93">
        <v>73</v>
      </c>
      <c r="B1629" s="94" t="s">
        <v>84</v>
      </c>
      <c r="C1629" s="95">
        <v>442894256.43000001</v>
      </c>
      <c r="D1629" s="95">
        <v>17698.740000000002</v>
      </c>
      <c r="E1629" s="95">
        <v>0</v>
      </c>
      <c r="F1629" s="95">
        <v>0</v>
      </c>
      <c r="G1629" s="95">
        <v>0</v>
      </c>
      <c r="H1629" s="91">
        <v>0</v>
      </c>
      <c r="I1629" s="91">
        <v>0</v>
      </c>
      <c r="J1629" s="95">
        <v>396277.98</v>
      </c>
      <c r="K1629" s="95">
        <v>3003540.77</v>
      </c>
      <c r="L1629" s="91">
        <v>0</v>
      </c>
      <c r="M1629" s="95">
        <v>4884901.9400000004</v>
      </c>
      <c r="N1629" s="95">
        <v>1829561.3</v>
      </c>
      <c r="O1629" s="95">
        <v>6714463.2400000002</v>
      </c>
      <c r="P1629" s="95">
        <v>85884462.650000006</v>
      </c>
      <c r="Q1629" s="91">
        <v>0</v>
      </c>
      <c r="R1629" s="91">
        <v>0</v>
      </c>
      <c r="S1629" s="91">
        <v>0</v>
      </c>
      <c r="T1629" s="95">
        <v>96016443.38000001</v>
      </c>
      <c r="U1629" s="95">
        <v>565411.09</v>
      </c>
      <c r="V1629" s="95">
        <v>0</v>
      </c>
      <c r="W1629" s="95">
        <v>0</v>
      </c>
      <c r="X1629" s="95">
        <v>1398996.01</v>
      </c>
      <c r="Y1629" s="95">
        <v>53638336.560000002</v>
      </c>
      <c r="Z1629" s="95">
        <v>0</v>
      </c>
      <c r="AA1629" s="95">
        <v>1027346.49</v>
      </c>
      <c r="AB1629" s="95">
        <v>0</v>
      </c>
      <c r="AC1629" s="327">
        <v>5035433.8099999996</v>
      </c>
      <c r="AD1629" s="95">
        <v>4129025.51</v>
      </c>
      <c r="AE1629" s="95">
        <v>897747.67</v>
      </c>
      <c r="AF1629" s="95">
        <v>0</v>
      </c>
      <c r="AG1629" s="95">
        <v>0</v>
      </c>
      <c r="AH1629" s="95">
        <v>81674952.040000007</v>
      </c>
      <c r="AI1629" s="95">
        <v>0</v>
      </c>
      <c r="AJ1629" s="95">
        <v>78593442.209999993</v>
      </c>
      <c r="AK1629" s="95">
        <v>3703200.15</v>
      </c>
      <c r="AL1629" s="95">
        <v>1596077.27</v>
      </c>
      <c r="AM1629" s="91">
        <v>0</v>
      </c>
      <c r="AN1629" s="95">
        <v>8414503.8800000008</v>
      </c>
      <c r="AO1629" s="95">
        <v>1160912.6299999999</v>
      </c>
      <c r="AP1629" s="95">
        <v>19515.59</v>
      </c>
      <c r="AQ1629" s="95">
        <v>0</v>
      </c>
      <c r="AR1629" s="95">
        <v>1904874.33</v>
      </c>
      <c r="AS1629" s="95">
        <v>226960691.38999999</v>
      </c>
      <c r="AT1629" s="95">
        <v>119917121.66000001</v>
      </c>
      <c r="AU1629" s="95">
        <v>103118037.81</v>
      </c>
      <c r="AV1629" s="92">
        <v>45626</v>
      </c>
      <c r="AW1629" t="s">
        <v>10</v>
      </c>
      <c r="AX1629">
        <v>2024</v>
      </c>
      <c r="AY1629" t="s">
        <v>190</v>
      </c>
    </row>
    <row r="1630" spans="1:51" x14ac:dyDescent="0.25">
      <c r="A1630" s="93">
        <v>46</v>
      </c>
      <c r="B1630" s="94" t="s">
        <v>85</v>
      </c>
      <c r="C1630" s="95">
        <v>38934724.490000002</v>
      </c>
      <c r="D1630" s="95">
        <v>70103.62999999999</v>
      </c>
      <c r="E1630" s="95">
        <v>0</v>
      </c>
      <c r="F1630" s="95">
        <v>0</v>
      </c>
      <c r="G1630" s="95">
        <v>0</v>
      </c>
      <c r="H1630" s="91">
        <v>0</v>
      </c>
      <c r="I1630" s="91">
        <v>0</v>
      </c>
      <c r="J1630" s="95">
        <v>1371910.76</v>
      </c>
      <c r="K1630" s="95">
        <v>1242984.92</v>
      </c>
      <c r="L1630" s="91">
        <v>0</v>
      </c>
      <c r="M1630" s="95">
        <v>12431927.939999999</v>
      </c>
      <c r="N1630" s="95">
        <v>0</v>
      </c>
      <c r="O1630" s="95">
        <v>12431927.939999999</v>
      </c>
      <c r="P1630" s="95">
        <v>1218319.25</v>
      </c>
      <c r="Q1630" s="91">
        <v>0</v>
      </c>
      <c r="R1630" s="91">
        <v>0</v>
      </c>
      <c r="S1630" s="91">
        <v>0</v>
      </c>
      <c r="T1630" s="95">
        <v>16335246.5</v>
      </c>
      <c r="U1630" s="95">
        <v>1721639.6300000001</v>
      </c>
      <c r="V1630" s="95">
        <v>651209.23</v>
      </c>
      <c r="W1630" s="95">
        <v>940966.97</v>
      </c>
      <c r="X1630" s="95">
        <v>0</v>
      </c>
      <c r="Y1630" s="95">
        <v>1078567.45</v>
      </c>
      <c r="Z1630" s="95">
        <v>0</v>
      </c>
      <c r="AA1630" s="95">
        <v>0</v>
      </c>
      <c r="AB1630" s="95">
        <v>0</v>
      </c>
      <c r="AC1630" s="327">
        <v>11519926.050000001</v>
      </c>
      <c r="AD1630" s="95">
        <v>0</v>
      </c>
      <c r="AE1630" s="95">
        <v>46006.5</v>
      </c>
      <c r="AF1630" s="95">
        <v>0</v>
      </c>
      <c r="AG1630" s="95">
        <v>0</v>
      </c>
      <c r="AH1630" s="95">
        <v>0</v>
      </c>
      <c r="AI1630" s="95">
        <v>0</v>
      </c>
      <c r="AJ1630" s="95">
        <v>183038.65</v>
      </c>
      <c r="AK1630" s="95">
        <v>5278214.96</v>
      </c>
      <c r="AL1630" s="95">
        <v>114626.47</v>
      </c>
      <c r="AM1630" s="91">
        <v>0</v>
      </c>
      <c r="AN1630" s="95">
        <v>803872.19</v>
      </c>
      <c r="AO1630" s="95">
        <v>0</v>
      </c>
      <c r="AP1630" s="95">
        <v>77718.89</v>
      </c>
      <c r="AQ1630" s="95">
        <v>0</v>
      </c>
      <c r="AR1630" s="95">
        <v>0</v>
      </c>
      <c r="AS1630" s="95">
        <v>16141354.480000002</v>
      </c>
      <c r="AT1630" s="95">
        <v>6458123.5099999988</v>
      </c>
      <c r="AU1630" s="95">
        <v>183691</v>
      </c>
      <c r="AV1630" s="92">
        <v>45626</v>
      </c>
      <c r="AW1630" t="s">
        <v>10</v>
      </c>
      <c r="AX1630">
        <v>2024</v>
      </c>
      <c r="AY1630" t="s">
        <v>176</v>
      </c>
    </row>
    <row r="1631" spans="1:51" x14ac:dyDescent="0.25">
      <c r="A1631" s="93">
        <v>51</v>
      </c>
      <c r="B1631" s="94" t="s">
        <v>86</v>
      </c>
      <c r="C1631" s="95">
        <v>24384159.68</v>
      </c>
      <c r="D1631" s="95">
        <v>42515.71</v>
      </c>
      <c r="E1631" s="95">
        <v>0</v>
      </c>
      <c r="F1631" s="95">
        <v>0</v>
      </c>
      <c r="G1631" s="95">
        <v>0</v>
      </c>
      <c r="H1631" s="91">
        <v>0</v>
      </c>
      <c r="I1631" s="91">
        <v>0</v>
      </c>
      <c r="J1631" s="95">
        <v>112161.08</v>
      </c>
      <c r="K1631" s="95">
        <v>890784.35</v>
      </c>
      <c r="L1631" s="91">
        <v>0</v>
      </c>
      <c r="M1631" s="95">
        <v>3055771.28</v>
      </c>
      <c r="N1631" s="95">
        <v>522055.92999999993</v>
      </c>
      <c r="O1631" s="95">
        <v>3577827.21</v>
      </c>
      <c r="P1631" s="95">
        <v>273670.36</v>
      </c>
      <c r="Q1631" s="91">
        <v>0</v>
      </c>
      <c r="R1631" s="91">
        <v>0</v>
      </c>
      <c r="S1631" s="91">
        <v>0</v>
      </c>
      <c r="T1631" s="95">
        <v>4896958.71</v>
      </c>
      <c r="U1631" s="95">
        <v>587556.88</v>
      </c>
      <c r="V1631" s="95">
        <v>89530.71</v>
      </c>
      <c r="W1631" s="95">
        <v>49497.78</v>
      </c>
      <c r="X1631" s="95">
        <v>0</v>
      </c>
      <c r="Y1631" s="95">
        <v>516360.96000000002</v>
      </c>
      <c r="Z1631" s="95">
        <v>0</v>
      </c>
      <c r="AA1631" s="95">
        <v>0</v>
      </c>
      <c r="AB1631" s="95">
        <v>0</v>
      </c>
      <c r="AC1631" s="327">
        <v>833858.71</v>
      </c>
      <c r="AD1631" s="95">
        <v>0</v>
      </c>
      <c r="AE1631" s="95">
        <v>177391.97</v>
      </c>
      <c r="AF1631" s="95">
        <v>0</v>
      </c>
      <c r="AG1631" s="95">
        <v>0</v>
      </c>
      <c r="AH1631" s="95">
        <v>3805.59</v>
      </c>
      <c r="AI1631" s="95">
        <v>0</v>
      </c>
      <c r="AJ1631" s="95">
        <v>31176.28</v>
      </c>
      <c r="AK1631" s="95">
        <v>3106858.75</v>
      </c>
      <c r="AL1631" s="95">
        <v>330442.69</v>
      </c>
      <c r="AM1631" s="91">
        <v>0</v>
      </c>
      <c r="AN1631" s="95">
        <v>1853576.76</v>
      </c>
      <c r="AO1631" s="95">
        <v>0</v>
      </c>
      <c r="AP1631" s="95">
        <v>69330</v>
      </c>
      <c r="AQ1631" s="95">
        <v>0</v>
      </c>
      <c r="AR1631" s="95">
        <v>0</v>
      </c>
      <c r="AS1631" s="95">
        <v>2289178.88</v>
      </c>
      <c r="AT1631" s="95">
        <v>17198022.09</v>
      </c>
      <c r="AU1631" s="95">
        <v>11837813.890000001</v>
      </c>
      <c r="AV1631" s="92">
        <v>45626</v>
      </c>
      <c r="AW1631" t="s">
        <v>10</v>
      </c>
      <c r="AX1631">
        <v>2024</v>
      </c>
      <c r="AY1631" t="s">
        <v>179</v>
      </c>
    </row>
    <row r="1632" spans="1:51" x14ac:dyDescent="0.25">
      <c r="A1632" s="93">
        <v>117</v>
      </c>
      <c r="B1632" s="94" t="s">
        <v>87</v>
      </c>
      <c r="C1632" s="95">
        <v>1463593005.4200001</v>
      </c>
      <c r="D1632" s="95">
        <v>2222391.8199999998</v>
      </c>
      <c r="E1632" s="95">
        <v>0</v>
      </c>
      <c r="F1632" s="95">
        <v>0</v>
      </c>
      <c r="G1632" s="95">
        <v>1381861.28</v>
      </c>
      <c r="H1632" s="91">
        <v>0</v>
      </c>
      <c r="I1632" s="91">
        <v>0</v>
      </c>
      <c r="J1632" s="95">
        <v>2776536.57</v>
      </c>
      <c r="K1632" s="95">
        <v>23699602.100000001</v>
      </c>
      <c r="L1632" s="91">
        <v>0</v>
      </c>
      <c r="M1632" s="95">
        <v>395809172.75999999</v>
      </c>
      <c r="N1632" s="95">
        <v>545531944.07000005</v>
      </c>
      <c r="O1632" s="95">
        <v>941341116.83000004</v>
      </c>
      <c r="P1632" s="95">
        <v>11047424.27</v>
      </c>
      <c r="Q1632" s="91">
        <v>0</v>
      </c>
      <c r="R1632" s="91">
        <v>0</v>
      </c>
      <c r="S1632" s="91">
        <v>0</v>
      </c>
      <c r="T1632" s="95">
        <v>982468932.87</v>
      </c>
      <c r="U1632" s="95">
        <v>18722278.84</v>
      </c>
      <c r="V1632" s="95">
        <v>3119537.56</v>
      </c>
      <c r="W1632" s="95">
        <v>3237650.97</v>
      </c>
      <c r="X1632" s="95">
        <v>4306992.3099999996</v>
      </c>
      <c r="Y1632" s="95">
        <v>11632201.300000001</v>
      </c>
      <c r="Z1632" s="95">
        <v>0</v>
      </c>
      <c r="AA1632" s="95">
        <v>0</v>
      </c>
      <c r="AB1632" s="95">
        <v>0</v>
      </c>
      <c r="AC1632" s="327">
        <v>129041530.22</v>
      </c>
      <c r="AD1632" s="95">
        <v>17709398.25</v>
      </c>
      <c r="AE1632" s="95">
        <v>13347373.539999999</v>
      </c>
      <c r="AF1632" s="95">
        <v>0</v>
      </c>
      <c r="AG1632" s="95">
        <v>0</v>
      </c>
      <c r="AH1632" s="95">
        <v>0</v>
      </c>
      <c r="AI1632" s="95">
        <v>0</v>
      </c>
      <c r="AJ1632" s="95">
        <v>170855146.25</v>
      </c>
      <c r="AK1632" s="95">
        <v>17441704.859999999</v>
      </c>
      <c r="AL1632" s="95">
        <v>8598748.3399999999</v>
      </c>
      <c r="AM1632" s="91">
        <v>0</v>
      </c>
      <c r="AN1632" s="95">
        <v>22340090.629999999</v>
      </c>
      <c r="AO1632" s="95">
        <v>0</v>
      </c>
      <c r="AP1632" s="95">
        <v>806001.59</v>
      </c>
      <c r="AQ1632" s="95">
        <v>0</v>
      </c>
      <c r="AR1632" s="95">
        <v>0</v>
      </c>
      <c r="AS1632" s="95">
        <v>371972109.24000001</v>
      </c>
      <c r="AT1632" s="95">
        <v>109151963.31</v>
      </c>
      <c r="AU1632" s="95">
        <v>59965417.890000001</v>
      </c>
      <c r="AV1632" s="92">
        <v>45626</v>
      </c>
      <c r="AW1632" t="s">
        <v>10</v>
      </c>
      <c r="AX1632">
        <v>2024</v>
      </c>
      <c r="AY1632" t="s">
        <v>155</v>
      </c>
    </row>
    <row r="1633" spans="1:51" x14ac:dyDescent="0.25">
      <c r="A1633" s="93">
        <v>78</v>
      </c>
      <c r="B1633" s="94" t="s">
        <v>88</v>
      </c>
      <c r="C1633" s="95">
        <v>4021176.12</v>
      </c>
      <c r="D1633" s="95">
        <v>1000.8</v>
      </c>
      <c r="E1633" s="95">
        <v>0</v>
      </c>
      <c r="F1633" s="95">
        <v>0</v>
      </c>
      <c r="G1633" s="95">
        <v>0</v>
      </c>
      <c r="H1633" s="91">
        <v>0</v>
      </c>
      <c r="I1633" s="91">
        <v>0</v>
      </c>
      <c r="J1633" s="95">
        <v>15069.28</v>
      </c>
      <c r="K1633" s="95">
        <v>77651.97</v>
      </c>
      <c r="L1633" s="91">
        <v>0</v>
      </c>
      <c r="M1633" s="95">
        <v>0</v>
      </c>
      <c r="N1633" s="95">
        <v>0</v>
      </c>
      <c r="O1633" s="95">
        <v>0</v>
      </c>
      <c r="P1633" s="95">
        <v>35533.47</v>
      </c>
      <c r="Q1633" s="91">
        <v>0</v>
      </c>
      <c r="R1633" s="91">
        <v>0</v>
      </c>
      <c r="S1633" s="91">
        <v>0</v>
      </c>
      <c r="T1633" s="95">
        <v>129255.52</v>
      </c>
      <c r="U1633" s="95">
        <v>25585.14</v>
      </c>
      <c r="V1633" s="95">
        <v>18251.09</v>
      </c>
      <c r="W1633" s="95">
        <v>0</v>
      </c>
      <c r="X1633" s="95">
        <v>0</v>
      </c>
      <c r="Y1633" s="95">
        <v>0</v>
      </c>
      <c r="Z1633" s="95">
        <v>0</v>
      </c>
      <c r="AA1633" s="95">
        <v>1724209.71</v>
      </c>
      <c r="AB1633" s="95">
        <v>0</v>
      </c>
      <c r="AC1633" s="327">
        <v>352445.1</v>
      </c>
      <c r="AD1633" s="95">
        <v>0</v>
      </c>
      <c r="AE1633" s="95">
        <v>15205</v>
      </c>
      <c r="AF1633" s="95">
        <v>0</v>
      </c>
      <c r="AG1633" s="95">
        <v>0</v>
      </c>
      <c r="AH1633" s="95">
        <v>0</v>
      </c>
      <c r="AI1633" s="95">
        <v>0</v>
      </c>
      <c r="AJ1633" s="95">
        <v>0</v>
      </c>
      <c r="AK1633" s="95">
        <v>1055116.8599999999</v>
      </c>
      <c r="AL1633" s="95">
        <v>9447.2999999999993</v>
      </c>
      <c r="AM1633" s="91">
        <v>0</v>
      </c>
      <c r="AN1633" s="95">
        <v>98520</v>
      </c>
      <c r="AO1633" s="95">
        <v>0</v>
      </c>
      <c r="AP1633" s="95">
        <v>3000</v>
      </c>
      <c r="AQ1633" s="95">
        <v>0</v>
      </c>
      <c r="AR1633" s="95">
        <v>0</v>
      </c>
      <c r="AS1633" s="95">
        <v>2135696.04</v>
      </c>
      <c r="AT1633" s="95">
        <v>1756224.56</v>
      </c>
      <c r="AU1633" s="95">
        <v>590140.4</v>
      </c>
      <c r="AV1633" s="92">
        <v>45626</v>
      </c>
      <c r="AW1633" t="s">
        <v>10</v>
      </c>
      <c r="AX1633">
        <v>2024</v>
      </c>
      <c r="AY1633" t="s">
        <v>185</v>
      </c>
    </row>
    <row r="1634" spans="1:51" x14ac:dyDescent="0.25">
      <c r="A1634" s="93">
        <v>80</v>
      </c>
      <c r="B1634" s="94" t="s">
        <v>89</v>
      </c>
      <c r="C1634" s="95">
        <v>1515245688.1100001</v>
      </c>
      <c r="D1634" s="95">
        <v>2296866.2800000003</v>
      </c>
      <c r="E1634" s="95">
        <v>0</v>
      </c>
      <c r="F1634" s="95">
        <v>0</v>
      </c>
      <c r="G1634" s="95">
        <v>2209555.6199999996</v>
      </c>
      <c r="H1634" s="91">
        <v>0</v>
      </c>
      <c r="I1634" s="91">
        <v>0</v>
      </c>
      <c r="J1634" s="95">
        <v>2730062.5</v>
      </c>
      <c r="K1634" s="95">
        <v>24623402.760000002</v>
      </c>
      <c r="L1634" s="91">
        <v>0</v>
      </c>
      <c r="M1634" s="95">
        <v>384075064.12</v>
      </c>
      <c r="N1634" s="95">
        <v>565590450.68000007</v>
      </c>
      <c r="O1634" s="95">
        <v>949665514.80000007</v>
      </c>
      <c r="P1634" s="95">
        <v>15665133.52</v>
      </c>
      <c r="Q1634" s="91">
        <v>0</v>
      </c>
      <c r="R1634" s="91">
        <v>0</v>
      </c>
      <c r="S1634" s="91">
        <v>0</v>
      </c>
      <c r="T1634" s="95">
        <v>997190535.48000002</v>
      </c>
      <c r="U1634" s="95">
        <v>15753248.199999999</v>
      </c>
      <c r="V1634" s="95">
        <v>3829068.74</v>
      </c>
      <c r="W1634" s="95">
        <v>2499275.79</v>
      </c>
      <c r="X1634" s="95">
        <v>16649622.800000001</v>
      </c>
      <c r="Y1634" s="95">
        <v>12644636.35</v>
      </c>
      <c r="Z1634" s="95">
        <v>0</v>
      </c>
      <c r="AA1634" s="95">
        <v>0</v>
      </c>
      <c r="AB1634" s="95">
        <v>0</v>
      </c>
      <c r="AC1634" s="327">
        <v>194195980.64000002</v>
      </c>
      <c r="AD1634" s="95">
        <v>40926342.32</v>
      </c>
      <c r="AE1634" s="95">
        <v>5324695.8600000003</v>
      </c>
      <c r="AF1634" s="95">
        <v>0</v>
      </c>
      <c r="AG1634" s="95">
        <v>0</v>
      </c>
      <c r="AH1634" s="95">
        <v>0</v>
      </c>
      <c r="AI1634" s="95">
        <v>0</v>
      </c>
      <c r="AJ1634" s="95">
        <v>32066632.129999999</v>
      </c>
      <c r="AK1634" s="95">
        <v>26055454.559999999</v>
      </c>
      <c r="AL1634" s="95">
        <v>17164098.920000002</v>
      </c>
      <c r="AM1634" s="91">
        <v>0</v>
      </c>
      <c r="AN1634" s="95">
        <v>39329366.230000004</v>
      </c>
      <c r="AO1634" s="95">
        <v>0</v>
      </c>
      <c r="AP1634" s="95">
        <v>2856717.25</v>
      </c>
      <c r="AQ1634" s="95">
        <v>0</v>
      </c>
      <c r="AR1634" s="95">
        <v>0</v>
      </c>
      <c r="AS1634" s="95">
        <v>323889502.83000004</v>
      </c>
      <c r="AT1634" s="95">
        <v>194165649.80000001</v>
      </c>
      <c r="AU1634" s="95">
        <v>108760012.83999999</v>
      </c>
      <c r="AV1634" s="92">
        <v>45626</v>
      </c>
      <c r="AW1634" t="s">
        <v>10</v>
      </c>
      <c r="AX1634">
        <v>2024</v>
      </c>
      <c r="AY1634" t="s">
        <v>288</v>
      </c>
    </row>
    <row r="1635" spans="1:51" x14ac:dyDescent="0.25">
      <c r="A1635" s="93">
        <v>2</v>
      </c>
      <c r="B1635" s="94" t="s">
        <v>90</v>
      </c>
      <c r="C1635" s="95">
        <v>157242778.19</v>
      </c>
      <c r="D1635" s="95">
        <v>29974.21</v>
      </c>
      <c r="E1635" s="95">
        <v>0</v>
      </c>
      <c r="F1635" s="95">
        <v>0</v>
      </c>
      <c r="G1635" s="95">
        <v>424886.96</v>
      </c>
      <c r="H1635" s="91">
        <v>0</v>
      </c>
      <c r="I1635" s="91">
        <v>0</v>
      </c>
      <c r="J1635" s="95">
        <v>20077.13</v>
      </c>
      <c r="K1635" s="95">
        <v>158516.18</v>
      </c>
      <c r="L1635" s="91">
        <v>0</v>
      </c>
      <c r="M1635" s="95">
        <v>784193.84</v>
      </c>
      <c r="N1635" s="95">
        <v>23753115.109999999</v>
      </c>
      <c r="O1635" s="95">
        <v>24537308.949999999</v>
      </c>
      <c r="P1635" s="95">
        <v>15042629.960000001</v>
      </c>
      <c r="Q1635" s="91">
        <v>0</v>
      </c>
      <c r="R1635" s="91">
        <v>0</v>
      </c>
      <c r="S1635" s="91">
        <v>0</v>
      </c>
      <c r="T1635" s="95">
        <v>40213393.390000001</v>
      </c>
      <c r="U1635" s="95">
        <v>13906.34</v>
      </c>
      <c r="V1635" s="95">
        <v>1102.2</v>
      </c>
      <c r="W1635" s="95">
        <v>0</v>
      </c>
      <c r="X1635" s="95">
        <v>0</v>
      </c>
      <c r="Y1635" s="95">
        <v>1771272.29</v>
      </c>
      <c r="Z1635" s="95">
        <v>0</v>
      </c>
      <c r="AA1635" s="95">
        <v>20395076.84</v>
      </c>
      <c r="AB1635" s="95">
        <v>0</v>
      </c>
      <c r="AC1635" s="327">
        <v>17590203.199999999</v>
      </c>
      <c r="AD1635" s="95">
        <v>6051896.4900000002</v>
      </c>
      <c r="AE1635" s="95">
        <v>12009</v>
      </c>
      <c r="AF1635" s="95">
        <v>0</v>
      </c>
      <c r="AG1635" s="95">
        <v>0</v>
      </c>
      <c r="AH1635" s="95">
        <v>0</v>
      </c>
      <c r="AI1635" s="95">
        <v>0</v>
      </c>
      <c r="AJ1635" s="95">
        <v>44099493.149999999</v>
      </c>
      <c r="AK1635" s="95">
        <v>4394287.24</v>
      </c>
      <c r="AL1635" s="95">
        <v>787817.43</v>
      </c>
      <c r="AM1635" s="91">
        <v>0</v>
      </c>
      <c r="AN1635" s="95">
        <v>1446203.26</v>
      </c>
      <c r="AO1635" s="95">
        <v>0</v>
      </c>
      <c r="AP1635" s="95">
        <v>3069336.13</v>
      </c>
      <c r="AQ1635" s="95">
        <v>0</v>
      </c>
      <c r="AR1635" s="95">
        <v>0</v>
      </c>
      <c r="AS1635" s="95">
        <v>89934959.510000005</v>
      </c>
      <c r="AT1635" s="95">
        <v>27094425.289999999</v>
      </c>
      <c r="AU1635" s="95">
        <v>17396781.23</v>
      </c>
      <c r="AV1635" s="92">
        <v>45626</v>
      </c>
      <c r="AW1635" t="s">
        <v>10</v>
      </c>
      <c r="AX1635">
        <v>2024</v>
      </c>
      <c r="AY1635" t="s">
        <v>168</v>
      </c>
    </row>
    <row r="1636" spans="1:51" x14ac:dyDescent="0.25">
      <c r="A1636" s="93">
        <v>115</v>
      </c>
      <c r="B1636" s="90" t="s">
        <v>290</v>
      </c>
      <c r="C1636" s="95">
        <v>865854.27</v>
      </c>
      <c r="D1636" s="95">
        <v>31908.86</v>
      </c>
      <c r="E1636" s="95">
        <v>0</v>
      </c>
      <c r="F1636" s="95">
        <v>0</v>
      </c>
      <c r="G1636" s="95">
        <v>0</v>
      </c>
      <c r="H1636" s="91">
        <v>0</v>
      </c>
      <c r="I1636" s="91">
        <v>0</v>
      </c>
      <c r="J1636" s="95">
        <v>0</v>
      </c>
      <c r="K1636" s="95">
        <v>0</v>
      </c>
      <c r="L1636" s="91">
        <v>0</v>
      </c>
      <c r="M1636" s="95">
        <v>0</v>
      </c>
      <c r="N1636" s="95">
        <v>0</v>
      </c>
      <c r="O1636" s="95">
        <v>0</v>
      </c>
      <c r="P1636" s="95">
        <v>0</v>
      </c>
      <c r="Q1636" s="91">
        <v>0</v>
      </c>
      <c r="R1636" s="91">
        <v>0</v>
      </c>
      <c r="S1636" s="91">
        <v>0</v>
      </c>
      <c r="T1636" s="95">
        <v>31908.86</v>
      </c>
      <c r="U1636" s="95">
        <v>556812.41</v>
      </c>
      <c r="V1636" s="95">
        <v>277133</v>
      </c>
      <c r="W1636" s="95">
        <v>0</v>
      </c>
      <c r="X1636" s="95">
        <v>0</v>
      </c>
      <c r="Y1636" s="95">
        <v>0</v>
      </c>
      <c r="Z1636" s="95">
        <v>0</v>
      </c>
      <c r="AA1636" s="95">
        <v>0</v>
      </c>
      <c r="AB1636" s="95">
        <v>0</v>
      </c>
      <c r="AC1636" s="327">
        <v>0</v>
      </c>
      <c r="AD1636" s="95">
        <v>0</v>
      </c>
      <c r="AE1636" s="95">
        <v>0</v>
      </c>
      <c r="AF1636" s="95">
        <v>0</v>
      </c>
      <c r="AG1636" s="95">
        <v>0</v>
      </c>
      <c r="AH1636" s="95">
        <v>0</v>
      </c>
      <c r="AI1636" s="95">
        <v>0</v>
      </c>
      <c r="AJ1636" s="95">
        <v>0</v>
      </c>
      <c r="AK1636" s="95">
        <v>0</v>
      </c>
      <c r="AL1636" s="95">
        <v>0</v>
      </c>
      <c r="AM1636" s="91">
        <v>0</v>
      </c>
      <c r="AN1636" s="95">
        <v>0</v>
      </c>
      <c r="AO1636" s="95">
        <v>0</v>
      </c>
      <c r="AP1636" s="95">
        <v>0</v>
      </c>
      <c r="AQ1636" s="95">
        <v>0</v>
      </c>
      <c r="AR1636" s="95">
        <v>0</v>
      </c>
      <c r="AS1636" s="95">
        <v>833945.41</v>
      </c>
      <c r="AT1636" s="95">
        <v>0</v>
      </c>
      <c r="AU1636" s="95">
        <v>0</v>
      </c>
      <c r="AV1636" s="92">
        <v>45626</v>
      </c>
      <c r="AW1636" t="s">
        <v>10</v>
      </c>
      <c r="AX1636">
        <v>2024</v>
      </c>
      <c r="AY1636" t="s">
        <v>291</v>
      </c>
    </row>
    <row r="1637" spans="1:51" x14ac:dyDescent="0.25">
      <c r="A1637" s="93">
        <v>106</v>
      </c>
      <c r="B1637" s="94" t="s">
        <v>92</v>
      </c>
      <c r="C1637" s="95">
        <v>67892484.840000004</v>
      </c>
      <c r="D1637" s="95">
        <v>0</v>
      </c>
      <c r="E1637" s="95">
        <v>0</v>
      </c>
      <c r="F1637" s="95">
        <v>0</v>
      </c>
      <c r="G1637" s="95">
        <v>51965.1</v>
      </c>
      <c r="H1637" s="91">
        <v>0</v>
      </c>
      <c r="I1637" s="91">
        <v>0</v>
      </c>
      <c r="J1637" s="95">
        <v>882397.17999999993</v>
      </c>
      <c r="K1637" s="95">
        <v>-10135.780000000001</v>
      </c>
      <c r="L1637" s="91">
        <v>0</v>
      </c>
      <c r="M1637" s="95">
        <v>0</v>
      </c>
      <c r="N1637" s="95">
        <v>0</v>
      </c>
      <c r="O1637" s="95">
        <v>0</v>
      </c>
      <c r="P1637" s="95">
        <v>856219.94</v>
      </c>
      <c r="Q1637" s="91">
        <v>0</v>
      </c>
      <c r="R1637" s="91">
        <v>0</v>
      </c>
      <c r="S1637" s="91">
        <v>0</v>
      </c>
      <c r="T1637" s="95">
        <v>1780446.44</v>
      </c>
      <c r="U1637" s="95">
        <v>404881.54</v>
      </c>
      <c r="V1637" s="95">
        <v>69051.72</v>
      </c>
      <c r="W1637" s="95">
        <v>32558.080000000002</v>
      </c>
      <c r="X1637" s="95">
        <v>762143.86</v>
      </c>
      <c r="Y1637" s="95">
        <v>448217.85</v>
      </c>
      <c r="Z1637" s="95">
        <v>0</v>
      </c>
      <c r="AA1637" s="95">
        <v>7828539.3799999999</v>
      </c>
      <c r="AB1637" s="95">
        <v>0</v>
      </c>
      <c r="AC1637" s="327">
        <v>7596746.6699999999</v>
      </c>
      <c r="AD1637" s="95">
        <v>312661.27</v>
      </c>
      <c r="AE1637" s="95">
        <v>37685.4</v>
      </c>
      <c r="AF1637" s="95">
        <v>0</v>
      </c>
      <c r="AG1637" s="95">
        <v>0</v>
      </c>
      <c r="AH1637" s="95">
        <v>0</v>
      </c>
      <c r="AI1637" s="95">
        <v>0</v>
      </c>
      <c r="AJ1637" s="95">
        <v>315652.62</v>
      </c>
      <c r="AK1637" s="95">
        <v>11556017.869999999</v>
      </c>
      <c r="AL1637" s="95">
        <v>1822583.32</v>
      </c>
      <c r="AM1637" s="91">
        <v>0</v>
      </c>
      <c r="AN1637" s="95">
        <v>3615221.9699999997</v>
      </c>
      <c r="AO1637" s="95">
        <v>0</v>
      </c>
      <c r="AP1637" s="95">
        <v>92344.06</v>
      </c>
      <c r="AQ1637" s="95">
        <v>0</v>
      </c>
      <c r="AR1637" s="95">
        <v>0</v>
      </c>
      <c r="AS1637" s="95">
        <v>17808138.390000001</v>
      </c>
      <c r="AT1637" s="95">
        <v>48303900.010000005</v>
      </c>
      <c r="AU1637" s="95">
        <v>31217732.789999999</v>
      </c>
      <c r="AV1637" s="92">
        <v>45626</v>
      </c>
      <c r="AW1637" t="s">
        <v>10</v>
      </c>
      <c r="AX1637">
        <v>2024</v>
      </c>
      <c r="AY1637" t="s">
        <v>172</v>
      </c>
    </row>
    <row r="1638" spans="1:51" x14ac:dyDescent="0.25">
      <c r="A1638" s="93">
        <v>118</v>
      </c>
      <c r="B1638" s="94" t="s">
        <v>93</v>
      </c>
      <c r="C1638" s="95">
        <v>310630784.76999998</v>
      </c>
      <c r="D1638" s="95">
        <v>46835.27</v>
      </c>
      <c r="E1638" s="95">
        <v>0</v>
      </c>
      <c r="F1638" s="95">
        <v>0</v>
      </c>
      <c r="G1638" s="95">
        <v>1107447.49</v>
      </c>
      <c r="H1638" s="91">
        <v>0</v>
      </c>
      <c r="I1638" s="91">
        <v>0</v>
      </c>
      <c r="J1638" s="95">
        <v>1399042.15</v>
      </c>
      <c r="K1638" s="95">
        <v>21831618.829999998</v>
      </c>
      <c r="L1638" s="91">
        <v>0</v>
      </c>
      <c r="M1638" s="95">
        <v>111334124.98999999</v>
      </c>
      <c r="N1638" s="95">
        <v>109628927.67</v>
      </c>
      <c r="O1638" s="95">
        <v>220963052.66</v>
      </c>
      <c r="P1638" s="95">
        <v>2714151.7699999996</v>
      </c>
      <c r="Q1638" s="91">
        <v>0</v>
      </c>
      <c r="R1638" s="91">
        <v>0</v>
      </c>
      <c r="S1638" s="91">
        <v>0</v>
      </c>
      <c r="T1638" s="95">
        <v>248062148.16999999</v>
      </c>
      <c r="U1638" s="95">
        <v>485011.33</v>
      </c>
      <c r="V1638" s="95">
        <v>257909.21</v>
      </c>
      <c r="W1638" s="95">
        <v>0</v>
      </c>
      <c r="X1638" s="95">
        <v>0</v>
      </c>
      <c r="Y1638" s="95">
        <v>193216.87</v>
      </c>
      <c r="Z1638" s="95">
        <v>0</v>
      </c>
      <c r="AA1638" s="95">
        <v>0</v>
      </c>
      <c r="AB1638" s="95">
        <v>0</v>
      </c>
      <c r="AC1638" s="327">
        <v>0</v>
      </c>
      <c r="AD1638" s="95">
        <v>0</v>
      </c>
      <c r="AE1638" s="95">
        <v>3901.16</v>
      </c>
      <c r="AF1638" s="95">
        <v>0</v>
      </c>
      <c r="AG1638" s="95">
        <v>0</v>
      </c>
      <c r="AH1638" s="95">
        <v>0</v>
      </c>
      <c r="AI1638" s="95">
        <v>0</v>
      </c>
      <c r="AJ1638" s="95">
        <v>210535.14</v>
      </c>
      <c r="AK1638" s="95">
        <v>78378.91</v>
      </c>
      <c r="AL1638" s="95">
        <v>1090347.45</v>
      </c>
      <c r="AM1638" s="91">
        <v>0</v>
      </c>
      <c r="AN1638" s="95">
        <v>13225010.9</v>
      </c>
      <c r="AO1638" s="95">
        <v>0</v>
      </c>
      <c r="AP1638" s="95">
        <v>79287.73</v>
      </c>
      <c r="AQ1638" s="95">
        <v>0</v>
      </c>
      <c r="AR1638" s="95">
        <v>0</v>
      </c>
      <c r="AS1638" s="95">
        <v>1150573.71</v>
      </c>
      <c r="AT1638" s="95">
        <v>61418062.889999993</v>
      </c>
      <c r="AU1638" s="95">
        <v>46945037.899999999</v>
      </c>
      <c r="AV1638" s="92">
        <v>45626</v>
      </c>
      <c r="AW1638" t="s">
        <v>10</v>
      </c>
      <c r="AX1638">
        <v>2024</v>
      </c>
      <c r="AY1638" t="s">
        <v>162</v>
      </c>
    </row>
    <row r="1639" spans="1:51" x14ac:dyDescent="0.25">
      <c r="A1639" s="93">
        <v>29</v>
      </c>
      <c r="B1639" s="94" t="s">
        <v>94</v>
      </c>
      <c r="C1639" s="95">
        <v>614279756.85000014</v>
      </c>
      <c r="D1639" s="95">
        <v>1155372.6399999999</v>
      </c>
      <c r="E1639" s="95">
        <v>0</v>
      </c>
      <c r="F1639" s="95">
        <v>0</v>
      </c>
      <c r="G1639" s="95">
        <v>1409038.11</v>
      </c>
      <c r="H1639" s="91">
        <v>0</v>
      </c>
      <c r="I1639" s="91">
        <v>0</v>
      </c>
      <c r="J1639" s="95">
        <v>673626</v>
      </c>
      <c r="K1639" s="95">
        <v>565849.30999999994</v>
      </c>
      <c r="L1639" s="91">
        <v>0</v>
      </c>
      <c r="M1639" s="95">
        <v>75963172.649999991</v>
      </c>
      <c r="N1639" s="95">
        <v>218344635.78999999</v>
      </c>
      <c r="O1639" s="95">
        <v>294307808.44</v>
      </c>
      <c r="P1639" s="95">
        <v>1084068.7899999998</v>
      </c>
      <c r="Q1639" s="91">
        <v>0</v>
      </c>
      <c r="R1639" s="91">
        <v>0</v>
      </c>
      <c r="S1639" s="91">
        <v>0</v>
      </c>
      <c r="T1639" s="95">
        <v>299195763.29000002</v>
      </c>
      <c r="U1639" s="95">
        <v>93207743.549999997</v>
      </c>
      <c r="V1639" s="95">
        <v>80743139.25999999</v>
      </c>
      <c r="W1639" s="95">
        <v>3762591.99</v>
      </c>
      <c r="X1639" s="95">
        <v>50680919.660000004</v>
      </c>
      <c r="Y1639" s="95">
        <v>32598264.09</v>
      </c>
      <c r="Z1639" s="95">
        <v>0</v>
      </c>
      <c r="AA1639" s="95">
        <v>0</v>
      </c>
      <c r="AB1639" s="95">
        <v>2324042.37</v>
      </c>
      <c r="AC1639" s="327">
        <v>276518.16000000003</v>
      </c>
      <c r="AD1639" s="95">
        <v>0</v>
      </c>
      <c r="AE1639" s="95">
        <v>2822063.73</v>
      </c>
      <c r="AF1639" s="95">
        <v>0</v>
      </c>
      <c r="AG1639" s="95">
        <v>0</v>
      </c>
      <c r="AH1639" s="95">
        <v>0</v>
      </c>
      <c r="AI1639" s="95">
        <v>0</v>
      </c>
      <c r="AJ1639" s="95">
        <v>4799586.7200000007</v>
      </c>
      <c r="AK1639" s="95">
        <v>784374.08</v>
      </c>
      <c r="AL1639" s="95">
        <v>1004889.33</v>
      </c>
      <c r="AM1639" s="91">
        <v>0</v>
      </c>
      <c r="AN1639" s="95">
        <v>19434650.449999999</v>
      </c>
      <c r="AO1639" s="95">
        <v>0</v>
      </c>
      <c r="AP1639" s="95">
        <v>16744486.18</v>
      </c>
      <c r="AQ1639" s="95">
        <v>5699570</v>
      </c>
      <c r="AR1639" s="95">
        <v>0</v>
      </c>
      <c r="AS1639" s="95">
        <v>271214869.53000003</v>
      </c>
      <c r="AT1639" s="95">
        <v>43869124.030000001</v>
      </c>
      <c r="AU1639" s="95">
        <v>201153.99</v>
      </c>
      <c r="AV1639" s="92">
        <v>45626</v>
      </c>
      <c r="AW1639" t="s">
        <v>10</v>
      </c>
      <c r="AX1639">
        <v>2024</v>
      </c>
      <c r="AY1639" t="s">
        <v>156</v>
      </c>
    </row>
    <row r="1640" spans="1:51" x14ac:dyDescent="0.25">
      <c r="A1640" s="93">
        <v>111</v>
      </c>
      <c r="B1640" s="94" t="s">
        <v>95</v>
      </c>
      <c r="C1640" s="95">
        <v>10412913.199999999</v>
      </c>
      <c r="D1640" s="95">
        <v>13518</v>
      </c>
      <c r="E1640" s="95">
        <v>0</v>
      </c>
      <c r="F1640" s="95">
        <v>0</v>
      </c>
      <c r="G1640" s="95">
        <v>0</v>
      </c>
      <c r="H1640" s="91">
        <v>0</v>
      </c>
      <c r="I1640" s="91">
        <v>0</v>
      </c>
      <c r="J1640" s="95">
        <v>1752.66</v>
      </c>
      <c r="K1640" s="95">
        <v>0</v>
      </c>
      <c r="L1640" s="91">
        <v>0</v>
      </c>
      <c r="M1640" s="95">
        <v>0</v>
      </c>
      <c r="N1640" s="95">
        <v>239872.62</v>
      </c>
      <c r="O1640" s="95">
        <v>239872.62</v>
      </c>
      <c r="P1640" s="95">
        <v>32312.58</v>
      </c>
      <c r="Q1640" s="91">
        <v>0</v>
      </c>
      <c r="R1640" s="91">
        <v>0</v>
      </c>
      <c r="S1640" s="91">
        <v>0</v>
      </c>
      <c r="T1640" s="95">
        <v>287455.86</v>
      </c>
      <c r="U1640" s="95">
        <v>1544994.7</v>
      </c>
      <c r="V1640" s="95">
        <v>0</v>
      </c>
      <c r="W1640" s="95">
        <v>0</v>
      </c>
      <c r="X1640" s="95">
        <v>75666.31</v>
      </c>
      <c r="Y1640" s="95">
        <v>4408.8</v>
      </c>
      <c r="Z1640" s="95">
        <v>0</v>
      </c>
      <c r="AA1640" s="95">
        <v>0</v>
      </c>
      <c r="AB1640" s="95">
        <v>0</v>
      </c>
      <c r="AC1640" s="327">
        <v>1531042.1</v>
      </c>
      <c r="AD1640" s="95">
        <v>608764.30000000005</v>
      </c>
      <c r="AE1640" s="95">
        <v>0</v>
      </c>
      <c r="AF1640" s="95">
        <v>0</v>
      </c>
      <c r="AG1640" s="95">
        <v>0</v>
      </c>
      <c r="AH1640" s="95">
        <v>0</v>
      </c>
      <c r="AI1640" s="95">
        <v>0</v>
      </c>
      <c r="AJ1640" s="95">
        <v>322073.26</v>
      </c>
      <c r="AK1640" s="95">
        <v>321621.03999999998</v>
      </c>
      <c r="AL1640" s="95">
        <v>148526.28</v>
      </c>
      <c r="AM1640" s="91">
        <v>0</v>
      </c>
      <c r="AN1640" s="95">
        <v>1334935.27</v>
      </c>
      <c r="AO1640" s="95">
        <v>16702.560000000001</v>
      </c>
      <c r="AP1640" s="95">
        <v>72862.559999999998</v>
      </c>
      <c r="AQ1640" s="95">
        <v>0</v>
      </c>
      <c r="AR1640" s="95">
        <v>0</v>
      </c>
      <c r="AS1640" s="95">
        <v>4086949.4699999997</v>
      </c>
      <c r="AT1640" s="95">
        <v>6038507.8700000001</v>
      </c>
      <c r="AU1640" s="95">
        <v>4143860.16</v>
      </c>
      <c r="AV1640" s="92">
        <v>45626</v>
      </c>
      <c r="AW1640" t="s">
        <v>10</v>
      </c>
      <c r="AX1640">
        <v>2024</v>
      </c>
      <c r="AY1640" t="s">
        <v>182</v>
      </c>
    </row>
    <row r="1641" spans="1:51" x14ac:dyDescent="0.25">
      <c r="A1641" s="93">
        <v>83</v>
      </c>
      <c r="B1641" s="94" t="s">
        <v>96</v>
      </c>
      <c r="C1641" s="95">
        <v>846470924.00999999</v>
      </c>
      <c r="D1641" s="95">
        <v>2620758.39</v>
      </c>
      <c r="E1641" s="95">
        <v>0</v>
      </c>
      <c r="F1641" s="95">
        <v>0</v>
      </c>
      <c r="G1641" s="95">
        <v>264010.12</v>
      </c>
      <c r="H1641" s="91">
        <v>0</v>
      </c>
      <c r="I1641" s="91">
        <v>0</v>
      </c>
      <c r="J1641" s="95">
        <v>21391175.359999999</v>
      </c>
      <c r="K1641" s="95">
        <v>9837387.1199999992</v>
      </c>
      <c r="L1641" s="91">
        <v>0</v>
      </c>
      <c r="M1641" s="95">
        <v>277239033.48000002</v>
      </c>
      <c r="N1641" s="95">
        <v>173107571.84</v>
      </c>
      <c r="O1641" s="95">
        <v>450346605.32000005</v>
      </c>
      <c r="P1641" s="95">
        <v>21862326.560000002</v>
      </c>
      <c r="Q1641" s="91">
        <v>0</v>
      </c>
      <c r="R1641" s="91">
        <v>0</v>
      </c>
      <c r="S1641" s="91">
        <v>0</v>
      </c>
      <c r="T1641" s="95">
        <v>506322262.87000006</v>
      </c>
      <c r="U1641" s="95">
        <v>35755090.630000003</v>
      </c>
      <c r="V1641" s="95">
        <v>1715228.41</v>
      </c>
      <c r="W1641" s="95">
        <v>1589556.77</v>
      </c>
      <c r="X1641" s="95">
        <v>10350171.560000001</v>
      </c>
      <c r="Y1641" s="95">
        <v>297449.09999999998</v>
      </c>
      <c r="Z1641" s="95">
        <v>0</v>
      </c>
      <c r="AA1641" s="95">
        <v>716000.84000000008</v>
      </c>
      <c r="AB1641" s="95">
        <v>0</v>
      </c>
      <c r="AC1641" s="327">
        <v>186559871.56</v>
      </c>
      <c r="AD1641" s="95">
        <v>31955865.27</v>
      </c>
      <c r="AE1641" s="95">
        <v>2455988.67</v>
      </c>
      <c r="AF1641" s="95">
        <v>0</v>
      </c>
      <c r="AG1641" s="95">
        <v>0</v>
      </c>
      <c r="AH1641" s="95">
        <v>0</v>
      </c>
      <c r="AI1641" s="95">
        <v>0</v>
      </c>
      <c r="AJ1641" s="95">
        <v>945468.30999999994</v>
      </c>
      <c r="AK1641" s="95">
        <v>30347379.619999997</v>
      </c>
      <c r="AL1641" s="95">
        <v>6828099.21</v>
      </c>
      <c r="AM1641" s="91">
        <v>0</v>
      </c>
      <c r="AN1641" s="95">
        <v>15682743.02</v>
      </c>
      <c r="AO1641" s="95">
        <v>0</v>
      </c>
      <c r="AP1641" s="95">
        <v>799616.09</v>
      </c>
      <c r="AQ1641" s="95">
        <v>0</v>
      </c>
      <c r="AR1641" s="95">
        <v>0</v>
      </c>
      <c r="AS1641" s="95">
        <v>272340691.12</v>
      </c>
      <c r="AT1641" s="95">
        <v>67807970.019999996</v>
      </c>
      <c r="AU1641" s="95">
        <v>14150132.08</v>
      </c>
      <c r="AV1641" s="92">
        <v>45626</v>
      </c>
      <c r="AW1641" t="s">
        <v>10</v>
      </c>
      <c r="AX1641">
        <v>2024</v>
      </c>
      <c r="AY1641" t="s">
        <v>158</v>
      </c>
    </row>
    <row r="1642" spans="1:51" x14ac:dyDescent="0.25">
      <c r="A1642" s="93">
        <v>40</v>
      </c>
      <c r="B1642" s="94" t="s">
        <v>97</v>
      </c>
      <c r="C1642" s="95">
        <v>73496015.350000009</v>
      </c>
      <c r="D1642" s="95">
        <v>1828.1</v>
      </c>
      <c r="E1642" s="95">
        <v>0</v>
      </c>
      <c r="F1642" s="95">
        <v>0</v>
      </c>
      <c r="G1642" s="95">
        <v>88222.97</v>
      </c>
      <c r="H1642" s="91">
        <v>0</v>
      </c>
      <c r="I1642" s="91">
        <v>0</v>
      </c>
      <c r="J1642" s="95">
        <v>15136.289999999999</v>
      </c>
      <c r="K1642" s="95">
        <v>728428.17999999993</v>
      </c>
      <c r="L1642" s="91">
        <v>0</v>
      </c>
      <c r="M1642" s="95">
        <v>7095912.71</v>
      </c>
      <c r="N1642" s="95">
        <v>54031.43</v>
      </c>
      <c r="O1642" s="95">
        <v>7149944.1399999997</v>
      </c>
      <c r="P1642" s="95">
        <v>169702.66</v>
      </c>
      <c r="Q1642" s="91">
        <v>0</v>
      </c>
      <c r="R1642" s="91">
        <v>0</v>
      </c>
      <c r="S1642" s="91">
        <v>0</v>
      </c>
      <c r="T1642" s="95">
        <v>8153262.3399999999</v>
      </c>
      <c r="U1642" s="95">
        <v>2145006.13</v>
      </c>
      <c r="V1642" s="95">
        <v>277075.11</v>
      </c>
      <c r="W1642" s="95">
        <v>273021.51</v>
      </c>
      <c r="X1642" s="95">
        <v>2789</v>
      </c>
      <c r="Y1642" s="95">
        <v>768480.8</v>
      </c>
      <c r="Z1642" s="95">
        <v>0</v>
      </c>
      <c r="AA1642" s="95">
        <v>18798.16</v>
      </c>
      <c r="AB1642" s="95">
        <v>0</v>
      </c>
      <c r="AC1642" s="327">
        <v>3504721.77</v>
      </c>
      <c r="AD1642" s="95">
        <v>12537385.83</v>
      </c>
      <c r="AE1642" s="95">
        <v>2095748.32</v>
      </c>
      <c r="AF1642" s="95">
        <v>0</v>
      </c>
      <c r="AG1642" s="95">
        <v>0</v>
      </c>
      <c r="AH1642" s="95">
        <v>0</v>
      </c>
      <c r="AI1642" s="95">
        <v>0</v>
      </c>
      <c r="AJ1642" s="95">
        <v>22021.47</v>
      </c>
      <c r="AK1642" s="95">
        <v>5118655.42</v>
      </c>
      <c r="AL1642" s="95">
        <v>216722.51</v>
      </c>
      <c r="AM1642" s="91">
        <v>0</v>
      </c>
      <c r="AN1642" s="95">
        <v>1046534.7</v>
      </c>
      <c r="AO1642" s="95">
        <v>0</v>
      </c>
      <c r="AP1642" s="95">
        <v>194603.54</v>
      </c>
      <c r="AQ1642" s="95">
        <v>0</v>
      </c>
      <c r="AR1642" s="95">
        <v>0</v>
      </c>
      <c r="AS1642" s="95">
        <v>21645048.100000001</v>
      </c>
      <c r="AT1642" s="95">
        <v>43697704.910000004</v>
      </c>
      <c r="AU1642" s="95">
        <v>37121188.740000002</v>
      </c>
      <c r="AV1642" s="92">
        <v>45626</v>
      </c>
      <c r="AW1642" t="s">
        <v>10</v>
      </c>
      <c r="AX1642">
        <v>2024</v>
      </c>
      <c r="AY1642" t="s">
        <v>166</v>
      </c>
    </row>
    <row r="1643" spans="1:51" x14ac:dyDescent="0.25">
      <c r="A1643" s="93">
        <v>24</v>
      </c>
      <c r="B1643" s="94" t="s">
        <v>98</v>
      </c>
      <c r="C1643" s="95">
        <v>644897726.60000002</v>
      </c>
      <c r="D1643" s="95">
        <v>12719582.139999999</v>
      </c>
      <c r="E1643" s="95">
        <v>0</v>
      </c>
      <c r="F1643" s="95">
        <v>-3618.72</v>
      </c>
      <c r="G1643" s="95">
        <v>23388062.5</v>
      </c>
      <c r="H1643" s="91">
        <v>0</v>
      </c>
      <c r="I1643" s="91">
        <v>0</v>
      </c>
      <c r="J1643" s="95">
        <v>4577580.7300000004</v>
      </c>
      <c r="K1643" s="95">
        <v>9371471.0399999991</v>
      </c>
      <c r="L1643" s="91">
        <v>0</v>
      </c>
      <c r="M1643" s="95">
        <v>282786.11</v>
      </c>
      <c r="N1643" s="95">
        <v>405167026.24000001</v>
      </c>
      <c r="O1643" s="95">
        <v>405449812.35000002</v>
      </c>
      <c r="P1643" s="95">
        <v>7508394.9499999993</v>
      </c>
      <c r="Q1643" s="91">
        <v>0</v>
      </c>
      <c r="R1643" s="91">
        <v>0</v>
      </c>
      <c r="S1643" s="91">
        <v>0</v>
      </c>
      <c r="T1643" s="95">
        <v>463011284.99000001</v>
      </c>
      <c r="U1643" s="95">
        <v>31048332.739999998</v>
      </c>
      <c r="V1643" s="95">
        <v>97273.27</v>
      </c>
      <c r="W1643" s="95">
        <v>0</v>
      </c>
      <c r="X1643" s="95">
        <v>584751.91</v>
      </c>
      <c r="Y1643" s="95">
        <v>0</v>
      </c>
      <c r="Z1643" s="95">
        <v>0</v>
      </c>
      <c r="AA1643" s="95">
        <v>302198.34999999998</v>
      </c>
      <c r="AB1643" s="95">
        <v>0</v>
      </c>
      <c r="AC1643" s="327">
        <v>54685583.089999996</v>
      </c>
      <c r="AD1643" s="95">
        <v>15684080.120000001</v>
      </c>
      <c r="AE1643" s="95">
        <v>1402376.18</v>
      </c>
      <c r="AF1643" s="95">
        <v>0</v>
      </c>
      <c r="AG1643" s="95">
        <v>0</v>
      </c>
      <c r="AH1643" s="95">
        <v>0</v>
      </c>
      <c r="AI1643" s="95">
        <v>0</v>
      </c>
      <c r="AJ1643" s="95">
        <v>65787357.289999999</v>
      </c>
      <c r="AK1643" s="95">
        <v>10748466.65</v>
      </c>
      <c r="AL1643" s="95">
        <v>0</v>
      </c>
      <c r="AM1643" s="91">
        <v>0</v>
      </c>
      <c r="AN1643" s="95">
        <v>1034892.87</v>
      </c>
      <c r="AO1643" s="95">
        <v>0</v>
      </c>
      <c r="AP1643" s="95">
        <v>0</v>
      </c>
      <c r="AQ1643" s="95">
        <v>0</v>
      </c>
      <c r="AR1643" s="95">
        <v>0</v>
      </c>
      <c r="AS1643" s="95">
        <v>169591952.95000002</v>
      </c>
      <c r="AT1643" s="95">
        <v>12294488.66</v>
      </c>
      <c r="AU1643" s="95">
        <v>511129.14</v>
      </c>
      <c r="AV1643" s="92">
        <v>45626</v>
      </c>
      <c r="AW1643" t="s">
        <v>10</v>
      </c>
      <c r="AX1643">
        <v>2024</v>
      </c>
      <c r="AY1643" t="s">
        <v>164</v>
      </c>
    </row>
    <row r="1644" spans="1:51" x14ac:dyDescent="0.25">
      <c r="A1644" s="93">
        <v>124</v>
      </c>
      <c r="B1644" s="94" t="s">
        <v>99</v>
      </c>
      <c r="C1644" s="95">
        <v>33976962.25</v>
      </c>
      <c r="D1644" s="95">
        <v>0</v>
      </c>
      <c r="E1644" s="95">
        <v>0</v>
      </c>
      <c r="F1644" s="95">
        <v>0</v>
      </c>
      <c r="G1644" s="95">
        <v>0</v>
      </c>
      <c r="H1644" s="91">
        <v>0</v>
      </c>
      <c r="I1644" s="91">
        <v>0</v>
      </c>
      <c r="J1644" s="95">
        <v>0</v>
      </c>
      <c r="K1644" s="95">
        <v>0</v>
      </c>
      <c r="L1644" s="91">
        <v>0</v>
      </c>
      <c r="M1644" s="95">
        <v>0</v>
      </c>
      <c r="N1644" s="95">
        <v>12150839.73</v>
      </c>
      <c r="O1644" s="95">
        <v>12150839.73</v>
      </c>
      <c r="P1644" s="95">
        <v>0</v>
      </c>
      <c r="Q1644" s="91">
        <v>0</v>
      </c>
      <c r="R1644" s="91">
        <v>0</v>
      </c>
      <c r="S1644" s="91">
        <v>0</v>
      </c>
      <c r="T1644" s="95">
        <v>12150839.73</v>
      </c>
      <c r="U1644" s="95">
        <v>20078.12</v>
      </c>
      <c r="V1644" s="95">
        <v>21333</v>
      </c>
      <c r="W1644" s="95">
        <v>1145.97</v>
      </c>
      <c r="X1644" s="95">
        <v>0</v>
      </c>
      <c r="Y1644" s="95">
        <v>373900.16</v>
      </c>
      <c r="Z1644" s="95">
        <v>0</v>
      </c>
      <c r="AA1644" s="95">
        <v>0</v>
      </c>
      <c r="AB1644" s="95">
        <v>0</v>
      </c>
      <c r="AC1644" s="327">
        <v>0</v>
      </c>
      <c r="AD1644" s="95">
        <v>388430.33</v>
      </c>
      <c r="AE1644" s="95">
        <v>0</v>
      </c>
      <c r="AF1644" s="95">
        <v>0</v>
      </c>
      <c r="AG1644" s="95">
        <v>0</v>
      </c>
      <c r="AH1644" s="95">
        <v>0</v>
      </c>
      <c r="AI1644" s="95">
        <v>0</v>
      </c>
      <c r="AJ1644" s="95">
        <v>984376.16</v>
      </c>
      <c r="AK1644" s="95">
        <v>93925.51</v>
      </c>
      <c r="AL1644" s="95">
        <v>643794.57999999996</v>
      </c>
      <c r="AM1644" s="91">
        <v>0</v>
      </c>
      <c r="AN1644" s="95">
        <v>1454574.42</v>
      </c>
      <c r="AO1644" s="95">
        <v>0</v>
      </c>
      <c r="AP1644" s="95">
        <v>0</v>
      </c>
      <c r="AQ1644" s="95">
        <v>0</v>
      </c>
      <c r="AR1644" s="95">
        <v>0</v>
      </c>
      <c r="AS1644" s="95">
        <v>1789263.7400000002</v>
      </c>
      <c r="AT1644" s="95">
        <v>20036858.780000001</v>
      </c>
      <c r="AU1644" s="95">
        <v>17844564.27</v>
      </c>
      <c r="AV1644" s="92">
        <v>45626</v>
      </c>
      <c r="AW1644" t="s">
        <v>10</v>
      </c>
      <c r="AX1644">
        <v>2024</v>
      </c>
      <c r="AY1644" t="s">
        <v>289</v>
      </c>
    </row>
    <row r="1645" spans="1:51" x14ac:dyDescent="0.25">
      <c r="A1645" s="93">
        <v>70</v>
      </c>
      <c r="B1645" s="94" t="s">
        <v>100</v>
      </c>
      <c r="C1645" s="95">
        <v>12977016.26</v>
      </c>
      <c r="D1645" s="95">
        <v>0</v>
      </c>
      <c r="E1645" s="95">
        <v>0</v>
      </c>
      <c r="F1645" s="95">
        <v>0</v>
      </c>
      <c r="G1645" s="95">
        <v>0</v>
      </c>
      <c r="H1645" s="91">
        <v>0</v>
      </c>
      <c r="I1645" s="91">
        <v>0</v>
      </c>
      <c r="J1645" s="95">
        <v>0</v>
      </c>
      <c r="K1645" s="95">
        <v>0</v>
      </c>
      <c r="L1645" s="91">
        <v>0</v>
      </c>
      <c r="M1645" s="95">
        <v>0</v>
      </c>
      <c r="N1645" s="95">
        <v>0</v>
      </c>
      <c r="O1645" s="95">
        <v>0</v>
      </c>
      <c r="P1645" s="95">
        <v>12977016.26</v>
      </c>
      <c r="Q1645" s="91">
        <v>0</v>
      </c>
      <c r="R1645" s="91">
        <v>0</v>
      </c>
      <c r="S1645" s="91">
        <v>0</v>
      </c>
      <c r="T1645" s="95">
        <v>12977016.26</v>
      </c>
      <c r="U1645" s="95">
        <v>0</v>
      </c>
      <c r="V1645" s="95">
        <v>0</v>
      </c>
      <c r="W1645" s="95">
        <v>0</v>
      </c>
      <c r="X1645" s="95">
        <v>0</v>
      </c>
      <c r="Y1645" s="95">
        <v>0</v>
      </c>
      <c r="Z1645" s="95">
        <v>0</v>
      </c>
      <c r="AA1645" s="95">
        <v>0</v>
      </c>
      <c r="AB1645" s="95">
        <v>0</v>
      </c>
      <c r="AC1645" s="327">
        <v>0</v>
      </c>
      <c r="AD1645" s="95">
        <v>0</v>
      </c>
      <c r="AE1645" s="95">
        <v>0</v>
      </c>
      <c r="AF1645" s="95">
        <v>0</v>
      </c>
      <c r="AG1645" s="95">
        <v>0</v>
      </c>
      <c r="AH1645" s="95">
        <v>0</v>
      </c>
      <c r="AI1645" s="95">
        <v>0</v>
      </c>
      <c r="AJ1645" s="95">
        <v>0</v>
      </c>
      <c r="AK1645" s="95">
        <v>0</v>
      </c>
      <c r="AL1645" s="95">
        <v>0</v>
      </c>
      <c r="AM1645" s="91">
        <v>0</v>
      </c>
      <c r="AN1645" s="95">
        <v>0</v>
      </c>
      <c r="AO1645" s="95">
        <v>0</v>
      </c>
      <c r="AP1645" s="95">
        <v>0</v>
      </c>
      <c r="AQ1645" s="95">
        <v>0</v>
      </c>
      <c r="AR1645" s="95">
        <v>0</v>
      </c>
      <c r="AS1645" s="95">
        <v>0</v>
      </c>
      <c r="AT1645" s="95">
        <v>0</v>
      </c>
      <c r="AU1645" s="95">
        <v>0</v>
      </c>
      <c r="AV1645" s="92">
        <v>45626</v>
      </c>
      <c r="AW1645" t="s">
        <v>10</v>
      </c>
      <c r="AX1645">
        <v>2024</v>
      </c>
      <c r="AY1645" t="s">
        <v>181</v>
      </c>
    </row>
    <row r="1646" spans="1:51" x14ac:dyDescent="0.25">
      <c r="A1646" s="93">
        <v>119</v>
      </c>
      <c r="B1646" s="94" t="s">
        <v>101</v>
      </c>
      <c r="C1646" s="95">
        <v>1243720.5900000001</v>
      </c>
      <c r="D1646" s="95">
        <v>0</v>
      </c>
      <c r="E1646" s="95">
        <v>0</v>
      </c>
      <c r="F1646" s="95">
        <v>0</v>
      </c>
      <c r="G1646" s="95">
        <v>0</v>
      </c>
      <c r="H1646" s="91">
        <v>0</v>
      </c>
      <c r="I1646" s="91">
        <v>0</v>
      </c>
      <c r="J1646" s="95">
        <v>67357.5</v>
      </c>
      <c r="K1646" s="95">
        <v>0</v>
      </c>
      <c r="L1646" s="91">
        <v>0</v>
      </c>
      <c r="M1646" s="95">
        <v>0</v>
      </c>
      <c r="N1646" s="95">
        <v>0</v>
      </c>
      <c r="O1646" s="95">
        <v>0</v>
      </c>
      <c r="P1646" s="95">
        <v>0</v>
      </c>
      <c r="Q1646" s="91">
        <v>0</v>
      </c>
      <c r="R1646" s="91">
        <v>0</v>
      </c>
      <c r="S1646" s="91">
        <v>0</v>
      </c>
      <c r="T1646" s="95">
        <v>67357.5</v>
      </c>
      <c r="U1646" s="95">
        <v>0</v>
      </c>
      <c r="V1646" s="95">
        <v>0</v>
      </c>
      <c r="W1646" s="95">
        <v>0</v>
      </c>
      <c r="X1646" s="95">
        <v>0</v>
      </c>
      <c r="Y1646" s="95">
        <v>0</v>
      </c>
      <c r="Z1646" s="95">
        <v>0</v>
      </c>
      <c r="AA1646" s="95">
        <v>0</v>
      </c>
      <c r="AB1646" s="95">
        <v>0</v>
      </c>
      <c r="AC1646" s="327">
        <v>832498.75</v>
      </c>
      <c r="AD1646" s="95">
        <v>0</v>
      </c>
      <c r="AE1646" s="95">
        <v>0</v>
      </c>
      <c r="AF1646" s="95">
        <v>0</v>
      </c>
      <c r="AG1646" s="95">
        <v>0</v>
      </c>
      <c r="AH1646" s="95">
        <v>0</v>
      </c>
      <c r="AI1646" s="95">
        <v>0</v>
      </c>
      <c r="AJ1646" s="95">
        <v>0</v>
      </c>
      <c r="AK1646" s="95">
        <v>343864.34</v>
      </c>
      <c r="AL1646" s="95">
        <v>0</v>
      </c>
      <c r="AM1646" s="91">
        <v>0</v>
      </c>
      <c r="AN1646" s="95">
        <v>0</v>
      </c>
      <c r="AO1646" s="95">
        <v>0</v>
      </c>
      <c r="AP1646" s="95">
        <v>0</v>
      </c>
      <c r="AQ1646" s="95">
        <v>0</v>
      </c>
      <c r="AR1646" s="95">
        <v>0</v>
      </c>
      <c r="AS1646" s="95">
        <v>832498.75</v>
      </c>
      <c r="AT1646" s="95">
        <v>343864.34</v>
      </c>
      <c r="AU1646" s="95">
        <v>0</v>
      </c>
      <c r="AV1646" s="92">
        <v>45626</v>
      </c>
      <c r="AW1646" t="s">
        <v>10</v>
      </c>
      <c r="AX1646">
        <v>2024</v>
      </c>
      <c r="AY1646" t="s">
        <v>189</v>
      </c>
    </row>
    <row r="1647" spans="1:51" x14ac:dyDescent="0.25">
      <c r="A1647" s="93">
        <v>108</v>
      </c>
      <c r="B1647" s="94" t="s">
        <v>102</v>
      </c>
      <c r="C1647" s="95">
        <v>6861842.3100000005</v>
      </c>
      <c r="D1647" s="95">
        <v>6893.14</v>
      </c>
      <c r="E1647" s="95">
        <v>0</v>
      </c>
      <c r="F1647" s="95">
        <v>0</v>
      </c>
      <c r="G1647" s="95">
        <v>62539.8</v>
      </c>
      <c r="H1647" s="91">
        <v>0</v>
      </c>
      <c r="I1647" s="91">
        <v>0</v>
      </c>
      <c r="J1647" s="95">
        <v>211593.72</v>
      </c>
      <c r="K1647" s="95">
        <v>1080433.51</v>
      </c>
      <c r="L1647" s="91">
        <v>0</v>
      </c>
      <c r="M1647" s="95">
        <v>1619369.34</v>
      </c>
      <c r="N1647" s="95">
        <v>310592.23</v>
      </c>
      <c r="O1647" s="95">
        <v>1929961.57</v>
      </c>
      <c r="P1647" s="95">
        <v>74891.31</v>
      </c>
      <c r="Q1647" s="91">
        <v>0</v>
      </c>
      <c r="R1647" s="91">
        <v>0</v>
      </c>
      <c r="S1647" s="91">
        <v>0</v>
      </c>
      <c r="T1647" s="95">
        <v>3366313.0500000003</v>
      </c>
      <c r="U1647" s="95">
        <v>99526.09</v>
      </c>
      <c r="V1647" s="95">
        <v>0</v>
      </c>
      <c r="W1647" s="95">
        <v>0</v>
      </c>
      <c r="X1647" s="95">
        <v>492821.6</v>
      </c>
      <c r="Y1647" s="95">
        <v>0</v>
      </c>
      <c r="Z1647" s="95">
        <v>0</v>
      </c>
      <c r="AA1647" s="95">
        <v>91702.43</v>
      </c>
      <c r="AB1647" s="95">
        <v>0</v>
      </c>
      <c r="AC1647" s="327">
        <v>1231686.48</v>
      </c>
      <c r="AD1647" s="95">
        <v>395555.43</v>
      </c>
      <c r="AE1647" s="95">
        <v>737840.79</v>
      </c>
      <c r="AF1647" s="95">
        <v>0</v>
      </c>
      <c r="AG1647" s="95">
        <v>0</v>
      </c>
      <c r="AH1647" s="95">
        <v>0</v>
      </c>
      <c r="AI1647" s="95">
        <v>0</v>
      </c>
      <c r="AJ1647" s="95">
        <v>54666.59</v>
      </c>
      <c r="AK1647" s="95">
        <v>0</v>
      </c>
      <c r="AL1647" s="95">
        <v>6587.72</v>
      </c>
      <c r="AM1647" s="91">
        <v>0</v>
      </c>
      <c r="AN1647" s="95">
        <v>237076.13</v>
      </c>
      <c r="AO1647" s="95">
        <v>0</v>
      </c>
      <c r="AP1647" s="95">
        <v>0</v>
      </c>
      <c r="AQ1647" s="95">
        <v>0</v>
      </c>
      <c r="AR1647" s="95">
        <v>0</v>
      </c>
      <c r="AS1647" s="95">
        <v>3103799.4099999997</v>
      </c>
      <c r="AT1647" s="95">
        <v>391729.85</v>
      </c>
      <c r="AU1647" s="95">
        <v>148066</v>
      </c>
      <c r="AV1647" s="92">
        <v>45626</v>
      </c>
      <c r="AW1647" t="s">
        <v>10</v>
      </c>
      <c r="AX1647">
        <v>2024</v>
      </c>
      <c r="AY1647" t="s">
        <v>183</v>
      </c>
    </row>
    <row r="1648" spans="1:51" x14ac:dyDescent="0.25">
      <c r="A1648" s="93">
        <v>93</v>
      </c>
      <c r="B1648" s="94" t="s">
        <v>103</v>
      </c>
      <c r="C1648" s="95">
        <v>75229332.689999998</v>
      </c>
      <c r="D1648" s="95">
        <v>0</v>
      </c>
      <c r="E1648" s="95">
        <v>0</v>
      </c>
      <c r="F1648" s="95">
        <v>0</v>
      </c>
      <c r="G1648" s="95">
        <v>97517.45</v>
      </c>
      <c r="H1648" s="91">
        <v>0</v>
      </c>
      <c r="I1648" s="91">
        <v>0</v>
      </c>
      <c r="J1648" s="95">
        <v>14960</v>
      </c>
      <c r="K1648" s="95">
        <v>106271.76</v>
      </c>
      <c r="L1648" s="91">
        <v>0</v>
      </c>
      <c r="M1648" s="95">
        <v>9</v>
      </c>
      <c r="N1648" s="95">
        <v>0</v>
      </c>
      <c r="O1648" s="95">
        <v>9</v>
      </c>
      <c r="P1648" s="95">
        <v>198322.74</v>
      </c>
      <c r="Q1648" s="91">
        <v>0</v>
      </c>
      <c r="R1648" s="91">
        <v>0</v>
      </c>
      <c r="S1648" s="91">
        <v>0</v>
      </c>
      <c r="T1648" s="95">
        <v>417080.94999999995</v>
      </c>
      <c r="U1648" s="95">
        <v>63663.45</v>
      </c>
      <c r="V1648" s="95">
        <v>60024.12</v>
      </c>
      <c r="W1648" s="95">
        <v>0</v>
      </c>
      <c r="X1648" s="95">
        <v>5488.5</v>
      </c>
      <c r="Y1648" s="95">
        <v>1945293.48</v>
      </c>
      <c r="Z1648" s="95">
        <v>0</v>
      </c>
      <c r="AA1648" s="95">
        <v>639905.5</v>
      </c>
      <c r="AB1648" s="95">
        <v>0</v>
      </c>
      <c r="AC1648" s="327">
        <v>0</v>
      </c>
      <c r="AD1648" s="95">
        <v>5010692.51</v>
      </c>
      <c r="AE1648" s="95">
        <v>465434.78</v>
      </c>
      <c r="AF1648" s="95">
        <v>0</v>
      </c>
      <c r="AG1648" s="95">
        <v>0</v>
      </c>
      <c r="AH1648" s="95">
        <v>0</v>
      </c>
      <c r="AI1648" s="95">
        <v>0</v>
      </c>
      <c r="AJ1648" s="95">
        <v>0</v>
      </c>
      <c r="AK1648" s="95">
        <v>834215.04999999993</v>
      </c>
      <c r="AL1648" s="95">
        <v>2299383.23</v>
      </c>
      <c r="AM1648" s="91">
        <v>0</v>
      </c>
      <c r="AN1648" s="95">
        <v>6393863.3200000003</v>
      </c>
      <c r="AO1648" s="95">
        <v>0</v>
      </c>
      <c r="AP1648" s="95">
        <v>20775</v>
      </c>
      <c r="AQ1648" s="95">
        <v>0</v>
      </c>
      <c r="AR1648" s="95">
        <v>0</v>
      </c>
      <c r="AS1648" s="95">
        <v>8190502.3399999999</v>
      </c>
      <c r="AT1648" s="95">
        <v>66621749.399999999</v>
      </c>
      <c r="AU1648" s="95">
        <v>57073512.799999997</v>
      </c>
      <c r="AV1648" s="92">
        <v>45626</v>
      </c>
      <c r="AW1648" t="s">
        <v>10</v>
      </c>
      <c r="AX1648">
        <v>2024</v>
      </c>
      <c r="AY1648" t="s">
        <v>175</v>
      </c>
    </row>
    <row r="1649" spans="1:51" x14ac:dyDescent="0.25">
      <c r="A1649" s="93">
        <v>107</v>
      </c>
      <c r="B1649" s="94" t="s">
        <v>60</v>
      </c>
      <c r="C1649" s="95">
        <v>699334048.32000005</v>
      </c>
      <c r="D1649" s="95">
        <v>83008.39</v>
      </c>
      <c r="E1649" s="95">
        <v>0</v>
      </c>
      <c r="F1649" s="95">
        <v>0</v>
      </c>
      <c r="G1649" s="95">
        <v>352400.6</v>
      </c>
      <c r="H1649" s="91">
        <v>0</v>
      </c>
      <c r="I1649" s="91">
        <v>0</v>
      </c>
      <c r="J1649" s="95">
        <v>2320748.0699999998</v>
      </c>
      <c r="K1649" s="95">
        <v>4089449.94</v>
      </c>
      <c r="L1649" s="91">
        <v>0</v>
      </c>
      <c r="M1649" s="95">
        <v>21616460.199999999</v>
      </c>
      <c r="N1649" s="95">
        <v>447933286.91000003</v>
      </c>
      <c r="O1649" s="95">
        <v>469549747.11000001</v>
      </c>
      <c r="P1649" s="95">
        <v>3388862.31</v>
      </c>
      <c r="Q1649" s="91">
        <v>0</v>
      </c>
      <c r="R1649" s="91">
        <v>0</v>
      </c>
      <c r="S1649" s="91">
        <v>0</v>
      </c>
      <c r="T1649" s="95">
        <v>479784216.42000002</v>
      </c>
      <c r="U1649" s="95">
        <v>628862.26</v>
      </c>
      <c r="V1649" s="95">
        <v>319478.38</v>
      </c>
      <c r="W1649" s="95">
        <v>9334.5499999999993</v>
      </c>
      <c r="X1649" s="95">
        <v>6905056.9699999997</v>
      </c>
      <c r="Y1649" s="95">
        <v>4089764.97</v>
      </c>
      <c r="Z1649" s="95">
        <v>0</v>
      </c>
      <c r="AA1649" s="95">
        <v>7202850.8899999997</v>
      </c>
      <c r="AB1649" s="95">
        <v>0</v>
      </c>
      <c r="AC1649" s="327">
        <v>25403169.759999998</v>
      </c>
      <c r="AD1649" s="95">
        <v>7677171.25</v>
      </c>
      <c r="AE1649" s="95">
        <v>639121.39</v>
      </c>
      <c r="AF1649" s="95">
        <v>0</v>
      </c>
      <c r="AG1649" s="95">
        <v>0</v>
      </c>
      <c r="AH1649" s="95">
        <v>0</v>
      </c>
      <c r="AI1649" s="95">
        <v>0</v>
      </c>
      <c r="AJ1649" s="95">
        <v>89408878.700000003</v>
      </c>
      <c r="AK1649" s="95">
        <v>8019420.9100000001</v>
      </c>
      <c r="AL1649" s="95">
        <v>3813769.59</v>
      </c>
      <c r="AM1649" s="91">
        <v>0</v>
      </c>
      <c r="AN1649" s="95">
        <v>10932142.52</v>
      </c>
      <c r="AO1649" s="95">
        <v>0</v>
      </c>
      <c r="AP1649" s="95">
        <v>0</v>
      </c>
      <c r="AQ1649" s="95">
        <v>0</v>
      </c>
      <c r="AR1649" s="95">
        <v>0</v>
      </c>
      <c r="AS1649" s="95">
        <v>142283689.12</v>
      </c>
      <c r="AT1649" s="95">
        <v>77266142.780000001</v>
      </c>
      <c r="AU1649" s="95">
        <v>54500809.760000005</v>
      </c>
      <c r="AV1649" s="92">
        <v>45657</v>
      </c>
      <c r="AW1649" t="s">
        <v>11</v>
      </c>
      <c r="AX1649">
        <v>2024</v>
      </c>
      <c r="AY1649" t="s">
        <v>160</v>
      </c>
    </row>
    <row r="1650" spans="1:51" x14ac:dyDescent="0.25">
      <c r="A1650" s="93">
        <v>66</v>
      </c>
      <c r="B1650" s="94" t="s">
        <v>61</v>
      </c>
      <c r="C1650" s="95">
        <v>26974948.18</v>
      </c>
      <c r="D1650" s="95">
        <v>0</v>
      </c>
      <c r="E1650" s="95">
        <v>0</v>
      </c>
      <c r="F1650" s="95">
        <v>0</v>
      </c>
      <c r="G1650" s="95">
        <v>0</v>
      </c>
      <c r="H1650" s="91">
        <v>0</v>
      </c>
      <c r="I1650" s="91">
        <v>0</v>
      </c>
      <c r="J1650" s="95">
        <v>0</v>
      </c>
      <c r="K1650" s="95">
        <v>3019551.25</v>
      </c>
      <c r="L1650" s="91">
        <v>0</v>
      </c>
      <c r="M1650" s="95">
        <v>0</v>
      </c>
      <c r="N1650" s="95">
        <v>0</v>
      </c>
      <c r="O1650" s="95">
        <v>0</v>
      </c>
      <c r="P1650" s="95">
        <v>0</v>
      </c>
      <c r="Q1650" s="91">
        <v>0</v>
      </c>
      <c r="R1650" s="91">
        <v>0</v>
      </c>
      <c r="S1650" s="91">
        <v>0</v>
      </c>
      <c r="T1650" s="95">
        <v>3019551.25</v>
      </c>
      <c r="U1650" s="95">
        <v>6547912.7199999997</v>
      </c>
      <c r="V1650" s="95">
        <v>7875866.4000000004</v>
      </c>
      <c r="W1650" s="95">
        <v>0</v>
      </c>
      <c r="X1650" s="95">
        <v>6413952.8200000003</v>
      </c>
      <c r="Y1650" s="95">
        <v>0</v>
      </c>
      <c r="Z1650" s="95">
        <v>0</v>
      </c>
      <c r="AA1650" s="95">
        <v>0</v>
      </c>
      <c r="AB1650" s="95">
        <v>0</v>
      </c>
      <c r="AC1650" s="327">
        <v>0</v>
      </c>
      <c r="AD1650" s="95">
        <v>0</v>
      </c>
      <c r="AE1650" s="95">
        <v>0</v>
      </c>
      <c r="AF1650" s="95">
        <v>0</v>
      </c>
      <c r="AG1650" s="95">
        <v>0</v>
      </c>
      <c r="AH1650" s="95">
        <v>0</v>
      </c>
      <c r="AI1650" s="95">
        <v>0</v>
      </c>
      <c r="AJ1650" s="95">
        <v>0</v>
      </c>
      <c r="AK1650" s="95">
        <v>0</v>
      </c>
      <c r="AL1650" s="95">
        <v>0</v>
      </c>
      <c r="AM1650" s="91">
        <v>0</v>
      </c>
      <c r="AN1650" s="95">
        <v>1685723.71</v>
      </c>
      <c r="AO1650" s="95">
        <v>1431941.28</v>
      </c>
      <c r="AP1650" s="95">
        <v>0</v>
      </c>
      <c r="AQ1650" s="95">
        <v>0</v>
      </c>
      <c r="AR1650" s="95">
        <v>0</v>
      </c>
      <c r="AS1650" s="95">
        <v>20837731.940000001</v>
      </c>
      <c r="AT1650" s="95">
        <v>3117664.99</v>
      </c>
      <c r="AU1650" s="95">
        <v>0</v>
      </c>
      <c r="AV1650" s="92">
        <v>45657</v>
      </c>
      <c r="AW1650" t="s">
        <v>11</v>
      </c>
      <c r="AX1650">
        <v>2024</v>
      </c>
      <c r="AY1650" t="s">
        <v>178</v>
      </c>
    </row>
    <row r="1651" spans="1:51" x14ac:dyDescent="0.25">
      <c r="A1651" s="93">
        <v>44</v>
      </c>
      <c r="B1651" s="94" t="s">
        <v>62</v>
      </c>
      <c r="C1651" s="95">
        <v>145372267.77000001</v>
      </c>
      <c r="D1651" s="95">
        <v>143679.51999999999</v>
      </c>
      <c r="E1651" s="95">
        <v>0</v>
      </c>
      <c r="F1651" s="95">
        <v>0</v>
      </c>
      <c r="G1651" s="95">
        <v>1115533.42</v>
      </c>
      <c r="H1651" s="91">
        <v>0</v>
      </c>
      <c r="I1651" s="91">
        <v>0</v>
      </c>
      <c r="J1651" s="95">
        <v>376058.82</v>
      </c>
      <c r="K1651" s="95">
        <v>9775950.2800000012</v>
      </c>
      <c r="L1651" s="91">
        <v>0</v>
      </c>
      <c r="M1651" s="95">
        <v>8710972.3800000008</v>
      </c>
      <c r="N1651" s="95">
        <v>81656490.63000001</v>
      </c>
      <c r="O1651" s="95">
        <v>90367463.010000005</v>
      </c>
      <c r="P1651" s="95">
        <v>2307795.9299999997</v>
      </c>
      <c r="Q1651" s="91">
        <v>0</v>
      </c>
      <c r="R1651" s="91">
        <v>0</v>
      </c>
      <c r="S1651" s="91">
        <v>0</v>
      </c>
      <c r="T1651" s="95">
        <v>104086480.98000002</v>
      </c>
      <c r="U1651" s="95">
        <v>891974.53</v>
      </c>
      <c r="V1651" s="95">
        <v>610109.71</v>
      </c>
      <c r="W1651" s="95">
        <v>333927.98</v>
      </c>
      <c r="X1651" s="95">
        <v>446.25</v>
      </c>
      <c r="Y1651" s="95">
        <v>5591378.8200000003</v>
      </c>
      <c r="Z1651" s="95">
        <v>0</v>
      </c>
      <c r="AA1651" s="95">
        <v>5988.13</v>
      </c>
      <c r="AB1651" s="95">
        <v>0</v>
      </c>
      <c r="AC1651" s="327">
        <v>2160484.2999999998</v>
      </c>
      <c r="AD1651" s="95">
        <v>2288932.58</v>
      </c>
      <c r="AE1651" s="95">
        <v>45548.85</v>
      </c>
      <c r="AF1651" s="95">
        <v>0</v>
      </c>
      <c r="AG1651" s="95">
        <v>0</v>
      </c>
      <c r="AH1651" s="95">
        <v>0</v>
      </c>
      <c r="AI1651" s="95">
        <v>0</v>
      </c>
      <c r="AJ1651" s="95">
        <v>169887.29</v>
      </c>
      <c r="AK1651" s="95">
        <v>13440564.359999999</v>
      </c>
      <c r="AL1651" s="95">
        <v>1243288.83</v>
      </c>
      <c r="AM1651" s="91">
        <v>0</v>
      </c>
      <c r="AN1651" s="95">
        <v>2842318.63</v>
      </c>
      <c r="AO1651" s="95">
        <v>0</v>
      </c>
      <c r="AP1651" s="95">
        <v>280985.51</v>
      </c>
      <c r="AQ1651" s="95">
        <v>0</v>
      </c>
      <c r="AR1651" s="95">
        <v>0</v>
      </c>
      <c r="AS1651" s="95">
        <v>12098678.439999998</v>
      </c>
      <c r="AT1651" s="95">
        <v>29187108.350000001</v>
      </c>
      <c r="AU1651" s="95">
        <v>11379951.02</v>
      </c>
      <c r="AV1651" s="92">
        <v>45657</v>
      </c>
      <c r="AW1651" t="s">
        <v>11</v>
      </c>
      <c r="AX1651">
        <v>2024</v>
      </c>
      <c r="AY1651" t="s">
        <v>167</v>
      </c>
    </row>
    <row r="1652" spans="1:51" x14ac:dyDescent="0.25">
      <c r="A1652" s="93">
        <v>113</v>
      </c>
      <c r="B1652" s="94" t="s">
        <v>63</v>
      </c>
      <c r="C1652" s="95">
        <v>73377898.159999996</v>
      </c>
      <c r="D1652" s="95">
        <v>0</v>
      </c>
      <c r="E1652" s="95">
        <v>0</v>
      </c>
      <c r="F1652" s="95">
        <v>0</v>
      </c>
      <c r="G1652" s="95">
        <v>859863.14</v>
      </c>
      <c r="H1652" s="91">
        <v>0</v>
      </c>
      <c r="I1652" s="91">
        <v>0</v>
      </c>
      <c r="J1652" s="95">
        <v>350518.76</v>
      </c>
      <c r="K1652" s="95">
        <v>411024.37</v>
      </c>
      <c r="L1652" s="91">
        <v>0</v>
      </c>
      <c r="M1652" s="95">
        <v>19715001.289999999</v>
      </c>
      <c r="N1652" s="95">
        <v>34737671.289999999</v>
      </c>
      <c r="O1652" s="95">
        <v>54452672.579999998</v>
      </c>
      <c r="P1652" s="95">
        <v>764252.49</v>
      </c>
      <c r="Q1652" s="91">
        <v>0</v>
      </c>
      <c r="R1652" s="91">
        <v>0</v>
      </c>
      <c r="S1652" s="91">
        <v>0</v>
      </c>
      <c r="T1652" s="95">
        <v>56838331.340000004</v>
      </c>
      <c r="U1652" s="95">
        <v>46837.97</v>
      </c>
      <c r="V1652" s="95">
        <v>22687.7</v>
      </c>
      <c r="W1652" s="95">
        <v>0</v>
      </c>
      <c r="X1652" s="95">
        <v>396445.34</v>
      </c>
      <c r="Y1652" s="95">
        <v>0</v>
      </c>
      <c r="Z1652" s="95">
        <v>0</v>
      </c>
      <c r="AA1652" s="95">
        <v>2964957.75</v>
      </c>
      <c r="AB1652" s="95">
        <v>0</v>
      </c>
      <c r="AC1652" s="327">
        <v>4805695.84</v>
      </c>
      <c r="AD1652" s="95">
        <v>696323.15</v>
      </c>
      <c r="AE1652" s="95">
        <v>10519.8</v>
      </c>
      <c r="AF1652" s="95">
        <v>0</v>
      </c>
      <c r="AG1652" s="95">
        <v>0</v>
      </c>
      <c r="AH1652" s="95">
        <v>0</v>
      </c>
      <c r="AI1652" s="95">
        <v>0</v>
      </c>
      <c r="AJ1652" s="95">
        <v>25920</v>
      </c>
      <c r="AK1652" s="95">
        <v>4568278.47</v>
      </c>
      <c r="AL1652" s="95">
        <v>256030.07</v>
      </c>
      <c r="AM1652" s="91">
        <v>0</v>
      </c>
      <c r="AN1652" s="95">
        <v>690493.06</v>
      </c>
      <c r="AO1652" s="95">
        <v>0</v>
      </c>
      <c r="AP1652" s="95">
        <v>49237.33</v>
      </c>
      <c r="AQ1652" s="95">
        <v>0</v>
      </c>
      <c r="AR1652" s="95">
        <v>0</v>
      </c>
      <c r="AS1652" s="95">
        <v>8969387.5500000007</v>
      </c>
      <c r="AT1652" s="95">
        <v>7570179.2699999996</v>
      </c>
      <c r="AU1652" s="95">
        <v>2006140.3400000003</v>
      </c>
      <c r="AV1652" s="92">
        <v>45657</v>
      </c>
      <c r="AW1652" t="s">
        <v>11</v>
      </c>
      <c r="AX1652">
        <v>2024</v>
      </c>
      <c r="AY1652" t="s">
        <v>171</v>
      </c>
    </row>
    <row r="1653" spans="1:51" x14ac:dyDescent="0.25">
      <c r="A1653" s="93">
        <v>98</v>
      </c>
      <c r="B1653" s="94" t="s">
        <v>64</v>
      </c>
      <c r="C1653" s="95">
        <v>228665725.45999998</v>
      </c>
      <c r="D1653" s="95">
        <v>242808.16</v>
      </c>
      <c r="E1653" s="95">
        <v>0</v>
      </c>
      <c r="F1653" s="95">
        <v>0</v>
      </c>
      <c r="G1653" s="95">
        <v>352633.93</v>
      </c>
      <c r="H1653" s="91">
        <v>0</v>
      </c>
      <c r="I1653" s="91">
        <v>0</v>
      </c>
      <c r="J1653" s="95">
        <v>3782677.8899999997</v>
      </c>
      <c r="K1653" s="95">
        <v>834849.06</v>
      </c>
      <c r="L1653" s="91">
        <v>0</v>
      </c>
      <c r="M1653" s="95">
        <v>47842918.380000003</v>
      </c>
      <c r="N1653" s="95">
        <v>9530236.5700000003</v>
      </c>
      <c r="O1653" s="95">
        <v>57373154.950000003</v>
      </c>
      <c r="P1653" s="95">
        <v>891007.63</v>
      </c>
      <c r="Q1653" s="91">
        <v>0</v>
      </c>
      <c r="R1653" s="91">
        <v>0</v>
      </c>
      <c r="S1653" s="91">
        <v>0</v>
      </c>
      <c r="T1653" s="95">
        <v>63477131.620000005</v>
      </c>
      <c r="U1653" s="95">
        <v>227232.09</v>
      </c>
      <c r="V1653" s="95">
        <v>148629.13</v>
      </c>
      <c r="W1653" s="95">
        <v>0</v>
      </c>
      <c r="X1653" s="95">
        <v>40167988.939999998</v>
      </c>
      <c r="Y1653" s="95">
        <v>210629.42</v>
      </c>
      <c r="Z1653" s="95">
        <v>0</v>
      </c>
      <c r="AA1653" s="95">
        <v>1168507.3899999999</v>
      </c>
      <c r="AB1653" s="95">
        <v>0</v>
      </c>
      <c r="AC1653" s="327">
        <v>13154867.729999999</v>
      </c>
      <c r="AD1653" s="95">
        <v>458378.79</v>
      </c>
      <c r="AE1653" s="95">
        <v>2608781.1</v>
      </c>
      <c r="AF1653" s="95">
        <v>0</v>
      </c>
      <c r="AG1653" s="95">
        <v>0</v>
      </c>
      <c r="AH1653" s="95">
        <v>0</v>
      </c>
      <c r="AI1653" s="95">
        <v>0</v>
      </c>
      <c r="AJ1653" s="95">
        <v>25875251.920000002</v>
      </c>
      <c r="AK1653" s="95">
        <v>4869660.63</v>
      </c>
      <c r="AL1653" s="95">
        <v>2284627.2199999997</v>
      </c>
      <c r="AM1653" s="91">
        <v>0</v>
      </c>
      <c r="AN1653" s="95">
        <v>9087027.9199999999</v>
      </c>
      <c r="AO1653" s="95">
        <v>-2341.12</v>
      </c>
      <c r="AP1653" s="95">
        <v>322930.46000000002</v>
      </c>
      <c r="AQ1653" s="95">
        <v>0</v>
      </c>
      <c r="AR1653" s="95">
        <v>0</v>
      </c>
      <c r="AS1653" s="95">
        <v>84020266.50999999</v>
      </c>
      <c r="AT1653" s="95">
        <v>81168327.329999998</v>
      </c>
      <c r="AU1653" s="95">
        <v>64606422.219999999</v>
      </c>
      <c r="AV1653" s="92">
        <v>45657</v>
      </c>
      <c r="AW1653" t="s">
        <v>11</v>
      </c>
      <c r="AX1653">
        <v>2024</v>
      </c>
      <c r="AY1653" t="s">
        <v>165</v>
      </c>
    </row>
    <row r="1654" spans="1:51" x14ac:dyDescent="0.25">
      <c r="A1654" s="93">
        <v>1</v>
      </c>
      <c r="B1654" s="94" t="s">
        <v>65</v>
      </c>
      <c r="C1654" s="95">
        <v>30849040.869999997</v>
      </c>
      <c r="D1654" s="95">
        <v>0</v>
      </c>
      <c r="E1654" s="95">
        <v>0</v>
      </c>
      <c r="F1654" s="95">
        <v>0</v>
      </c>
      <c r="G1654" s="95">
        <v>-5.81</v>
      </c>
      <c r="H1654" s="91">
        <v>0</v>
      </c>
      <c r="I1654" s="91">
        <v>0</v>
      </c>
      <c r="J1654" s="95">
        <v>14602.38</v>
      </c>
      <c r="K1654" s="95">
        <v>-4.25</v>
      </c>
      <c r="L1654" s="91">
        <v>0</v>
      </c>
      <c r="M1654" s="95">
        <v>281746.03000000003</v>
      </c>
      <c r="N1654" s="95">
        <v>168576.89</v>
      </c>
      <c r="O1654" s="95">
        <v>450322.92000000004</v>
      </c>
      <c r="P1654" s="95">
        <v>6161.98</v>
      </c>
      <c r="Q1654" s="91">
        <v>0</v>
      </c>
      <c r="R1654" s="91">
        <v>0</v>
      </c>
      <c r="S1654" s="91">
        <v>0</v>
      </c>
      <c r="T1654" s="95">
        <v>471077.22000000003</v>
      </c>
      <c r="U1654" s="95">
        <v>1502466.43</v>
      </c>
      <c r="V1654" s="95">
        <v>3324.86</v>
      </c>
      <c r="W1654" s="95">
        <v>0</v>
      </c>
      <c r="X1654" s="95">
        <v>0</v>
      </c>
      <c r="Y1654" s="95">
        <v>15321.6</v>
      </c>
      <c r="Z1654" s="95">
        <v>0</v>
      </c>
      <c r="AA1654" s="95">
        <v>28882.95</v>
      </c>
      <c r="AB1654" s="95">
        <v>0</v>
      </c>
      <c r="AC1654" s="327">
        <v>893124.55</v>
      </c>
      <c r="AD1654" s="95">
        <v>11923963.65</v>
      </c>
      <c r="AE1654" s="95">
        <v>54676.800000000003</v>
      </c>
      <c r="AF1654" s="95">
        <v>0</v>
      </c>
      <c r="AG1654" s="95">
        <v>0</v>
      </c>
      <c r="AH1654" s="95">
        <v>0</v>
      </c>
      <c r="AI1654" s="95">
        <v>0</v>
      </c>
      <c r="AJ1654" s="95">
        <v>18140</v>
      </c>
      <c r="AK1654" s="95">
        <v>399434.23999999999</v>
      </c>
      <c r="AL1654" s="95">
        <v>436975.8</v>
      </c>
      <c r="AM1654" s="91">
        <v>0</v>
      </c>
      <c r="AN1654" s="95">
        <v>1567117.99</v>
      </c>
      <c r="AO1654" s="95">
        <v>0</v>
      </c>
      <c r="AP1654" s="95">
        <v>13544.5</v>
      </c>
      <c r="AQ1654" s="95">
        <v>0</v>
      </c>
      <c r="AR1654" s="95">
        <v>0</v>
      </c>
      <c r="AS1654" s="95">
        <v>14439900.840000002</v>
      </c>
      <c r="AT1654" s="95">
        <v>15938062.809999999</v>
      </c>
      <c r="AU1654" s="95">
        <v>13520990.279999999</v>
      </c>
      <c r="AV1654" s="92">
        <v>45657</v>
      </c>
      <c r="AW1654" t="s">
        <v>11</v>
      </c>
      <c r="AX1654">
        <v>2024</v>
      </c>
      <c r="AY1654" t="s">
        <v>177</v>
      </c>
    </row>
    <row r="1655" spans="1:51" x14ac:dyDescent="0.25">
      <c r="A1655" s="93">
        <v>109</v>
      </c>
      <c r="B1655" s="94" t="s">
        <v>66</v>
      </c>
      <c r="C1655" s="95">
        <v>1055950824.0500002</v>
      </c>
      <c r="D1655" s="95">
        <v>45446505.329999998</v>
      </c>
      <c r="E1655" s="95">
        <v>0</v>
      </c>
      <c r="F1655" s="95">
        <v>0</v>
      </c>
      <c r="G1655" s="95">
        <v>0</v>
      </c>
      <c r="H1655" s="91">
        <v>0</v>
      </c>
      <c r="I1655" s="91">
        <v>0</v>
      </c>
      <c r="J1655" s="95">
        <v>25780565.989999998</v>
      </c>
      <c r="K1655" s="95">
        <v>21526804.370000001</v>
      </c>
      <c r="L1655" s="91">
        <v>0</v>
      </c>
      <c r="M1655" s="95">
        <v>498687.49</v>
      </c>
      <c r="N1655" s="95">
        <v>565944541.17000008</v>
      </c>
      <c r="O1655" s="95">
        <v>566443228.66000009</v>
      </c>
      <c r="P1655" s="95">
        <v>63166570.309999995</v>
      </c>
      <c r="Q1655" s="91">
        <v>0</v>
      </c>
      <c r="R1655" s="91">
        <v>0</v>
      </c>
      <c r="S1655" s="91">
        <v>0</v>
      </c>
      <c r="T1655" s="95">
        <v>722363674.66000009</v>
      </c>
      <c r="U1655" s="95">
        <v>19858338.539999999</v>
      </c>
      <c r="V1655" s="95">
        <v>3418888.1100000003</v>
      </c>
      <c r="W1655" s="95">
        <v>0</v>
      </c>
      <c r="X1655" s="95">
        <v>13702961.26</v>
      </c>
      <c r="Y1655" s="95">
        <v>1601900.38</v>
      </c>
      <c r="Z1655" s="95">
        <v>0</v>
      </c>
      <c r="AA1655" s="95">
        <v>114939489.47</v>
      </c>
      <c r="AB1655" s="95">
        <v>19230.25</v>
      </c>
      <c r="AC1655" s="327">
        <v>121751916.34999999</v>
      </c>
      <c r="AD1655" s="95">
        <v>0</v>
      </c>
      <c r="AE1655" s="95">
        <v>185401.91</v>
      </c>
      <c r="AF1655" s="95">
        <v>0</v>
      </c>
      <c r="AG1655" s="95">
        <v>0</v>
      </c>
      <c r="AH1655" s="95">
        <v>0</v>
      </c>
      <c r="AI1655" s="95">
        <v>0</v>
      </c>
      <c r="AJ1655" s="95">
        <v>38500208.859999999</v>
      </c>
      <c r="AK1655" s="95">
        <v>11873851.460000001</v>
      </c>
      <c r="AL1655" s="95">
        <v>3678886.06</v>
      </c>
      <c r="AM1655" s="91">
        <v>0</v>
      </c>
      <c r="AN1655" s="95">
        <v>3815040.8</v>
      </c>
      <c r="AO1655" s="95">
        <v>126904.82</v>
      </c>
      <c r="AP1655" s="95">
        <v>2500</v>
      </c>
      <c r="AQ1655" s="95">
        <v>0</v>
      </c>
      <c r="AR1655" s="95">
        <v>0</v>
      </c>
      <c r="AS1655" s="95">
        <v>313978335.13000005</v>
      </c>
      <c r="AT1655" s="95">
        <v>19608814.260000002</v>
      </c>
      <c r="AU1655" s="95">
        <v>111631.12</v>
      </c>
      <c r="AV1655" s="92">
        <v>45657</v>
      </c>
      <c r="AW1655" t="s">
        <v>11</v>
      </c>
      <c r="AX1655">
        <v>2024</v>
      </c>
      <c r="AY1655" t="s">
        <v>157</v>
      </c>
    </row>
    <row r="1656" spans="1:51" x14ac:dyDescent="0.25">
      <c r="A1656" s="93">
        <v>25</v>
      </c>
      <c r="B1656" s="94" t="s">
        <v>67</v>
      </c>
      <c r="C1656" s="95">
        <v>99037972.239999995</v>
      </c>
      <c r="D1656" s="95">
        <v>37409447.879999995</v>
      </c>
      <c r="E1656" s="95">
        <v>0</v>
      </c>
      <c r="F1656" s="95">
        <v>0</v>
      </c>
      <c r="G1656" s="95">
        <v>0</v>
      </c>
      <c r="H1656" s="91">
        <v>0</v>
      </c>
      <c r="I1656" s="91">
        <v>0</v>
      </c>
      <c r="J1656" s="95">
        <v>0</v>
      </c>
      <c r="K1656" s="95">
        <v>0</v>
      </c>
      <c r="L1656" s="91">
        <v>0</v>
      </c>
      <c r="M1656" s="95">
        <v>0</v>
      </c>
      <c r="N1656" s="95">
        <v>0</v>
      </c>
      <c r="O1656" s="95">
        <v>0</v>
      </c>
      <c r="P1656" s="95">
        <v>61553096.339999996</v>
      </c>
      <c r="Q1656" s="91">
        <v>0</v>
      </c>
      <c r="R1656" s="91">
        <v>0</v>
      </c>
      <c r="S1656" s="91">
        <v>0</v>
      </c>
      <c r="T1656" s="95">
        <v>98962544.219999999</v>
      </c>
      <c r="U1656" s="95">
        <v>0</v>
      </c>
      <c r="V1656" s="95">
        <v>0</v>
      </c>
      <c r="W1656" s="95">
        <v>0</v>
      </c>
      <c r="X1656" s="95">
        <v>0</v>
      </c>
      <c r="Y1656" s="95">
        <v>0</v>
      </c>
      <c r="Z1656" s="95">
        <v>0</v>
      </c>
      <c r="AA1656" s="95">
        <v>0</v>
      </c>
      <c r="AB1656" s="95">
        <v>0</v>
      </c>
      <c r="AC1656" s="327">
        <v>75428.02</v>
      </c>
      <c r="AD1656" s="95">
        <v>0</v>
      </c>
      <c r="AE1656" s="95">
        <v>0</v>
      </c>
      <c r="AF1656" s="95">
        <v>0</v>
      </c>
      <c r="AG1656" s="95">
        <v>0</v>
      </c>
      <c r="AH1656" s="95">
        <v>0</v>
      </c>
      <c r="AI1656" s="95">
        <v>0</v>
      </c>
      <c r="AJ1656" s="95">
        <v>0</v>
      </c>
      <c r="AK1656" s="95">
        <v>0</v>
      </c>
      <c r="AL1656" s="95">
        <v>0</v>
      </c>
      <c r="AM1656" s="91">
        <v>0</v>
      </c>
      <c r="AN1656" s="95">
        <v>0</v>
      </c>
      <c r="AO1656" s="95">
        <v>0</v>
      </c>
      <c r="AP1656" s="95">
        <v>0</v>
      </c>
      <c r="AQ1656" s="95">
        <v>0</v>
      </c>
      <c r="AR1656" s="95">
        <v>0</v>
      </c>
      <c r="AS1656" s="95">
        <v>75428.02</v>
      </c>
      <c r="AT1656" s="95">
        <v>0</v>
      </c>
      <c r="AU1656" s="95">
        <v>0</v>
      </c>
      <c r="AV1656" s="92">
        <v>45657</v>
      </c>
      <c r="AW1656" t="s">
        <v>11</v>
      </c>
      <c r="AX1656">
        <v>2024</v>
      </c>
      <c r="AY1656" t="s">
        <v>174</v>
      </c>
    </row>
    <row r="1657" spans="1:51" x14ac:dyDescent="0.25">
      <c r="A1657" s="93">
        <v>121</v>
      </c>
      <c r="B1657" s="94" t="s">
        <v>68</v>
      </c>
      <c r="C1657" s="95">
        <v>5477977.1399999997</v>
      </c>
      <c r="D1657" s="95">
        <v>0</v>
      </c>
      <c r="E1657" s="95">
        <v>0</v>
      </c>
      <c r="F1657" s="95">
        <v>0</v>
      </c>
      <c r="G1657" s="95">
        <v>0</v>
      </c>
      <c r="H1657" s="91">
        <v>0</v>
      </c>
      <c r="I1657" s="91">
        <v>0</v>
      </c>
      <c r="J1657" s="95">
        <v>0</v>
      </c>
      <c r="K1657" s="95">
        <v>0</v>
      </c>
      <c r="L1657" s="91">
        <v>0</v>
      </c>
      <c r="M1657" s="95">
        <v>0</v>
      </c>
      <c r="N1657" s="95">
        <v>0</v>
      </c>
      <c r="O1657" s="95">
        <v>0</v>
      </c>
      <c r="P1657" s="95">
        <v>0</v>
      </c>
      <c r="Q1657" s="91">
        <v>0</v>
      </c>
      <c r="R1657" s="91">
        <v>0</v>
      </c>
      <c r="S1657" s="91">
        <v>0</v>
      </c>
      <c r="T1657" s="95">
        <v>0</v>
      </c>
      <c r="U1657" s="95">
        <v>1106222.96</v>
      </c>
      <c r="V1657" s="95">
        <v>0</v>
      </c>
      <c r="W1657" s="95">
        <v>0</v>
      </c>
      <c r="X1657" s="95">
        <v>0</v>
      </c>
      <c r="Y1657" s="95">
        <v>0</v>
      </c>
      <c r="Z1657" s="95">
        <v>0</v>
      </c>
      <c r="AA1657" s="95">
        <v>0</v>
      </c>
      <c r="AB1657" s="95">
        <v>0</v>
      </c>
      <c r="AC1657" s="327">
        <v>0</v>
      </c>
      <c r="AD1657" s="95">
        <v>0</v>
      </c>
      <c r="AE1657" s="95">
        <v>0</v>
      </c>
      <c r="AF1657" s="95">
        <v>0</v>
      </c>
      <c r="AG1657" s="95">
        <v>0</v>
      </c>
      <c r="AH1657" s="95">
        <v>0</v>
      </c>
      <c r="AI1657" s="95">
        <v>0</v>
      </c>
      <c r="AJ1657" s="95">
        <v>3336097.83</v>
      </c>
      <c r="AK1657" s="95">
        <v>0</v>
      </c>
      <c r="AL1657" s="95">
        <v>0</v>
      </c>
      <c r="AM1657" s="91">
        <v>0</v>
      </c>
      <c r="AN1657" s="95">
        <v>78181.11</v>
      </c>
      <c r="AO1657" s="95">
        <v>0</v>
      </c>
      <c r="AP1657" s="95">
        <v>1890</v>
      </c>
      <c r="AQ1657" s="95">
        <v>0</v>
      </c>
      <c r="AR1657" s="95">
        <v>0</v>
      </c>
      <c r="AS1657" s="95">
        <v>4442320.79</v>
      </c>
      <c r="AT1657" s="95">
        <v>1035656.35</v>
      </c>
      <c r="AU1657" s="95">
        <v>955585.24</v>
      </c>
      <c r="AV1657" s="92">
        <v>45657</v>
      </c>
      <c r="AW1657" t="s">
        <v>11</v>
      </c>
      <c r="AX1657">
        <v>2024</v>
      </c>
      <c r="AY1657" t="s">
        <v>188</v>
      </c>
    </row>
    <row r="1658" spans="1:51" x14ac:dyDescent="0.25">
      <c r="A1658" s="93">
        <v>122</v>
      </c>
      <c r="B1658" s="94" t="s">
        <v>69</v>
      </c>
      <c r="C1658" s="95">
        <v>1102064511.3199999</v>
      </c>
      <c r="D1658" s="95">
        <v>0</v>
      </c>
      <c r="E1658" s="95">
        <v>0</v>
      </c>
      <c r="F1658" s="95">
        <v>0</v>
      </c>
      <c r="G1658" s="95">
        <v>0</v>
      </c>
      <c r="H1658" s="91">
        <v>0</v>
      </c>
      <c r="I1658" s="91">
        <v>0</v>
      </c>
      <c r="J1658" s="95">
        <v>0</v>
      </c>
      <c r="K1658" s="95">
        <v>0</v>
      </c>
      <c r="L1658" s="91">
        <v>0</v>
      </c>
      <c r="M1658" s="95">
        <v>5630016.79</v>
      </c>
      <c r="N1658" s="95">
        <v>1967225.2</v>
      </c>
      <c r="O1658" s="95">
        <v>7597241.9900000002</v>
      </c>
      <c r="P1658" s="95">
        <v>13320264.950000001</v>
      </c>
      <c r="Q1658" s="91">
        <v>0</v>
      </c>
      <c r="R1658" s="91">
        <v>0</v>
      </c>
      <c r="S1658" s="91">
        <v>0</v>
      </c>
      <c r="T1658" s="95">
        <v>20917506.940000001</v>
      </c>
      <c r="U1658" s="95">
        <v>0</v>
      </c>
      <c r="V1658" s="95">
        <v>0</v>
      </c>
      <c r="W1658" s="95">
        <v>0</v>
      </c>
      <c r="X1658" s="95">
        <v>8771992.6600000001</v>
      </c>
      <c r="Y1658" s="95">
        <v>0</v>
      </c>
      <c r="Z1658" s="95">
        <v>0</v>
      </c>
      <c r="AA1658" s="95">
        <v>901143790.25999999</v>
      </c>
      <c r="AB1658" s="95">
        <v>0</v>
      </c>
      <c r="AC1658" s="327">
        <v>14940053.449999999</v>
      </c>
      <c r="AD1658" s="95">
        <v>0</v>
      </c>
      <c r="AE1658" s="95">
        <v>0</v>
      </c>
      <c r="AF1658" s="95">
        <v>0</v>
      </c>
      <c r="AG1658" s="95">
        <v>0</v>
      </c>
      <c r="AH1658" s="95">
        <v>0</v>
      </c>
      <c r="AI1658" s="95">
        <v>0</v>
      </c>
      <c r="AJ1658" s="95">
        <v>130382531.14</v>
      </c>
      <c r="AK1658" s="95">
        <v>6761373.0800000001</v>
      </c>
      <c r="AL1658" s="95">
        <v>0</v>
      </c>
      <c r="AM1658" s="91">
        <v>0</v>
      </c>
      <c r="AN1658" s="95">
        <v>19088547.59</v>
      </c>
      <c r="AO1658" s="95">
        <v>0</v>
      </c>
      <c r="AP1658" s="95">
        <v>0</v>
      </c>
      <c r="AQ1658" s="95">
        <v>0</v>
      </c>
      <c r="AR1658" s="95">
        <v>0</v>
      </c>
      <c r="AS1658" s="95">
        <v>1055238367.51</v>
      </c>
      <c r="AT1658" s="95">
        <v>25908636.870000001</v>
      </c>
      <c r="AU1658" s="95">
        <v>58716.2</v>
      </c>
      <c r="AV1658" s="92">
        <v>45657</v>
      </c>
      <c r="AW1658" t="s">
        <v>11</v>
      </c>
      <c r="AX1658">
        <v>2024</v>
      </c>
      <c r="AY1658" t="s">
        <v>267</v>
      </c>
    </row>
    <row r="1659" spans="1:51" x14ac:dyDescent="0.25">
      <c r="A1659" s="93">
        <v>13</v>
      </c>
      <c r="B1659" s="94" t="s">
        <v>70</v>
      </c>
      <c r="C1659" s="95">
        <v>7857133349.3699999</v>
      </c>
      <c r="D1659" s="95">
        <v>1394463.56</v>
      </c>
      <c r="E1659" s="95">
        <v>0</v>
      </c>
      <c r="F1659" s="95">
        <v>0</v>
      </c>
      <c r="G1659" s="95">
        <v>9362160.4799999986</v>
      </c>
      <c r="H1659" s="91">
        <v>0</v>
      </c>
      <c r="I1659" s="91">
        <v>0</v>
      </c>
      <c r="J1659" s="95">
        <v>193228146.95999998</v>
      </c>
      <c r="K1659" s="95">
        <v>146059492.46000001</v>
      </c>
      <c r="L1659" s="91">
        <v>0</v>
      </c>
      <c r="M1659" s="95">
        <v>4243173830.8600001</v>
      </c>
      <c r="N1659" s="95">
        <v>2069101609.8499999</v>
      </c>
      <c r="O1659" s="95">
        <v>6312275440.71</v>
      </c>
      <c r="P1659" s="95">
        <v>0</v>
      </c>
      <c r="Q1659" s="91">
        <v>0</v>
      </c>
      <c r="R1659" s="91">
        <v>0</v>
      </c>
      <c r="S1659" s="91">
        <v>0</v>
      </c>
      <c r="T1659" s="95">
        <v>6662319704.1700001</v>
      </c>
      <c r="U1659" s="95">
        <v>21173789.629999999</v>
      </c>
      <c r="V1659" s="95">
        <v>0</v>
      </c>
      <c r="W1659" s="95">
        <v>104962.89</v>
      </c>
      <c r="X1659" s="95">
        <v>10768163.139999999</v>
      </c>
      <c r="Y1659" s="95">
        <v>1484292.28</v>
      </c>
      <c r="Z1659" s="95">
        <v>0</v>
      </c>
      <c r="AA1659" s="95">
        <v>222710369.34</v>
      </c>
      <c r="AB1659" s="95">
        <v>0</v>
      </c>
      <c r="AC1659" s="327">
        <v>663361954.18000007</v>
      </c>
      <c r="AD1659" s="95">
        <v>2240971.75</v>
      </c>
      <c r="AE1659" s="95">
        <v>7114041.6699999999</v>
      </c>
      <c r="AF1659" s="95">
        <v>0</v>
      </c>
      <c r="AG1659" s="95">
        <v>0</v>
      </c>
      <c r="AH1659" s="95">
        <v>0</v>
      </c>
      <c r="AI1659" s="95">
        <v>0</v>
      </c>
      <c r="AJ1659" s="95">
        <v>5419515.6200000001</v>
      </c>
      <c r="AK1659" s="95">
        <v>105072601.38000001</v>
      </c>
      <c r="AL1659" s="95">
        <v>114781904.32000001</v>
      </c>
      <c r="AM1659" s="91">
        <v>0</v>
      </c>
      <c r="AN1659" s="95">
        <v>39417484.359999999</v>
      </c>
      <c r="AO1659" s="95">
        <v>0</v>
      </c>
      <c r="AP1659" s="95">
        <v>22916</v>
      </c>
      <c r="AQ1659" s="95">
        <v>0</v>
      </c>
      <c r="AR1659" s="95">
        <v>0</v>
      </c>
      <c r="AS1659" s="95">
        <v>934378060.5</v>
      </c>
      <c r="AT1659" s="95">
        <v>260435583.31</v>
      </c>
      <c r="AU1659" s="95">
        <v>1140677.25</v>
      </c>
      <c r="AV1659" s="92">
        <v>45657</v>
      </c>
      <c r="AW1659" t="s">
        <v>11</v>
      </c>
      <c r="AX1659">
        <v>2024</v>
      </c>
      <c r="AY1659" t="s">
        <v>149</v>
      </c>
    </row>
    <row r="1660" spans="1:51" x14ac:dyDescent="0.25">
      <c r="A1660" s="93">
        <v>110</v>
      </c>
      <c r="B1660" s="94" t="s">
        <v>71</v>
      </c>
      <c r="C1660" s="95">
        <v>68202678.689999998</v>
      </c>
      <c r="D1660" s="95">
        <v>0</v>
      </c>
      <c r="E1660" s="95">
        <v>0</v>
      </c>
      <c r="F1660" s="95">
        <v>0</v>
      </c>
      <c r="G1660" s="95">
        <v>62014.740000000005</v>
      </c>
      <c r="H1660" s="91">
        <v>0</v>
      </c>
      <c r="I1660" s="91">
        <v>0</v>
      </c>
      <c r="J1660" s="95">
        <v>98547.58</v>
      </c>
      <c r="K1660" s="95">
        <v>55527.96</v>
      </c>
      <c r="L1660" s="91">
        <v>0</v>
      </c>
      <c r="M1660" s="95">
        <v>448769.35</v>
      </c>
      <c r="N1660" s="95">
        <v>7394851.5599999996</v>
      </c>
      <c r="O1660" s="95">
        <v>7843620.9099999992</v>
      </c>
      <c r="P1660" s="95">
        <v>255145.80000000002</v>
      </c>
      <c r="Q1660" s="91">
        <v>0</v>
      </c>
      <c r="R1660" s="91">
        <v>0</v>
      </c>
      <c r="S1660" s="91">
        <v>0</v>
      </c>
      <c r="T1660" s="95">
        <v>8314856.9899999993</v>
      </c>
      <c r="U1660" s="95">
        <v>247992.7</v>
      </c>
      <c r="V1660" s="95">
        <v>6833.7</v>
      </c>
      <c r="W1660" s="95">
        <v>351.22</v>
      </c>
      <c r="X1660" s="95">
        <v>0</v>
      </c>
      <c r="Y1660" s="95">
        <v>197442.86</v>
      </c>
      <c r="Z1660" s="95">
        <v>0</v>
      </c>
      <c r="AA1660" s="95">
        <v>0</v>
      </c>
      <c r="AB1660" s="95">
        <v>0</v>
      </c>
      <c r="AC1660" s="327">
        <v>0</v>
      </c>
      <c r="AD1660" s="95">
        <v>1045935.16</v>
      </c>
      <c r="AE1660" s="95">
        <v>413660.23</v>
      </c>
      <c r="AF1660" s="95">
        <v>0</v>
      </c>
      <c r="AG1660" s="95">
        <v>0</v>
      </c>
      <c r="AH1660" s="95">
        <v>0</v>
      </c>
      <c r="AI1660" s="95">
        <v>0</v>
      </c>
      <c r="AJ1660" s="95">
        <v>0</v>
      </c>
      <c r="AK1660" s="95">
        <v>398234.74</v>
      </c>
      <c r="AL1660" s="95">
        <v>1584831.22</v>
      </c>
      <c r="AM1660" s="91">
        <v>0</v>
      </c>
      <c r="AN1660" s="95">
        <v>5730323.5099999998</v>
      </c>
      <c r="AO1660" s="95">
        <v>421070.47</v>
      </c>
      <c r="AP1660" s="95">
        <v>28700</v>
      </c>
      <c r="AQ1660" s="95">
        <v>0</v>
      </c>
      <c r="AR1660" s="95">
        <v>0</v>
      </c>
      <c r="AS1660" s="95">
        <v>1912215.87</v>
      </c>
      <c r="AT1660" s="95">
        <v>57975605.829999998</v>
      </c>
      <c r="AU1660" s="95">
        <v>49812445.890000001</v>
      </c>
      <c r="AV1660" s="92">
        <v>45657</v>
      </c>
      <c r="AW1660" t="s">
        <v>11</v>
      </c>
      <c r="AX1660">
        <v>2024</v>
      </c>
      <c r="AY1660" t="s">
        <v>173</v>
      </c>
    </row>
    <row r="1661" spans="1:51" x14ac:dyDescent="0.25">
      <c r="A1661" s="93">
        <v>52</v>
      </c>
      <c r="B1661" s="94" t="s">
        <v>72</v>
      </c>
      <c r="C1661" s="95">
        <v>111842155.09</v>
      </c>
      <c r="D1661" s="95">
        <v>0</v>
      </c>
      <c r="E1661" s="95">
        <v>0</v>
      </c>
      <c r="F1661" s="95">
        <v>0</v>
      </c>
      <c r="G1661" s="95">
        <v>507339.18</v>
      </c>
      <c r="H1661" s="91">
        <v>0</v>
      </c>
      <c r="I1661" s="91">
        <v>0</v>
      </c>
      <c r="J1661" s="95">
        <v>0</v>
      </c>
      <c r="K1661" s="95">
        <v>892152.84</v>
      </c>
      <c r="L1661" s="91">
        <v>0</v>
      </c>
      <c r="M1661" s="95">
        <v>0</v>
      </c>
      <c r="N1661" s="95">
        <v>0</v>
      </c>
      <c r="O1661" s="95">
        <v>0</v>
      </c>
      <c r="P1661" s="95">
        <v>109753.29</v>
      </c>
      <c r="Q1661" s="91">
        <v>0</v>
      </c>
      <c r="R1661" s="91">
        <v>0</v>
      </c>
      <c r="S1661" s="91">
        <v>0</v>
      </c>
      <c r="T1661" s="95">
        <v>1509245.31</v>
      </c>
      <c r="U1661" s="95">
        <v>2147336.19</v>
      </c>
      <c r="V1661" s="95">
        <v>138965.98000000001</v>
      </c>
      <c r="W1661" s="95">
        <v>254008.37</v>
      </c>
      <c r="X1661" s="95">
        <v>22540524.640000001</v>
      </c>
      <c r="Y1661" s="95">
        <v>5193314.4400000004</v>
      </c>
      <c r="Z1661" s="95">
        <v>0</v>
      </c>
      <c r="AA1661" s="95">
        <v>0</v>
      </c>
      <c r="AB1661" s="95">
        <v>0</v>
      </c>
      <c r="AC1661" s="327">
        <v>26415919.880000003</v>
      </c>
      <c r="AD1661" s="95">
        <v>3026330.68</v>
      </c>
      <c r="AE1661" s="95">
        <v>4174045.6</v>
      </c>
      <c r="AF1661" s="95">
        <v>0</v>
      </c>
      <c r="AG1661" s="95">
        <v>0</v>
      </c>
      <c r="AH1661" s="95">
        <v>0</v>
      </c>
      <c r="AI1661" s="95">
        <v>0</v>
      </c>
      <c r="AJ1661" s="95">
        <v>17206578.82</v>
      </c>
      <c r="AK1661" s="95">
        <v>12788497.470000001</v>
      </c>
      <c r="AL1661" s="95">
        <v>1294768.78</v>
      </c>
      <c r="AM1661" s="91">
        <v>0</v>
      </c>
      <c r="AN1661" s="95">
        <v>10201156.49</v>
      </c>
      <c r="AO1661" s="95">
        <v>29899.98</v>
      </c>
      <c r="AP1661" s="95">
        <v>1501670.23</v>
      </c>
      <c r="AQ1661" s="95">
        <v>0</v>
      </c>
      <c r="AR1661" s="95">
        <v>0</v>
      </c>
      <c r="AS1661" s="95">
        <v>81097024.599999994</v>
      </c>
      <c r="AT1661" s="95">
        <v>29235885.180000003</v>
      </c>
      <c r="AU1661" s="95">
        <v>3419892.23</v>
      </c>
      <c r="AV1661" s="92">
        <v>45657</v>
      </c>
      <c r="AW1661" t="s">
        <v>11</v>
      </c>
      <c r="AX1661">
        <v>2024</v>
      </c>
      <c r="AY1661" t="s">
        <v>170</v>
      </c>
    </row>
    <row r="1662" spans="1:51" x14ac:dyDescent="0.25">
      <c r="A1662" s="93">
        <v>96</v>
      </c>
      <c r="B1662" s="94" t="s">
        <v>73</v>
      </c>
      <c r="C1662" s="95">
        <v>2331976212.7800002</v>
      </c>
      <c r="D1662" s="95">
        <v>8101915.21</v>
      </c>
      <c r="E1662" s="95">
        <v>0</v>
      </c>
      <c r="F1662" s="95">
        <v>0</v>
      </c>
      <c r="G1662" s="95">
        <v>948457.41</v>
      </c>
      <c r="H1662" s="91">
        <v>0</v>
      </c>
      <c r="I1662" s="91">
        <v>0</v>
      </c>
      <c r="J1662" s="95">
        <v>7097167.8499999996</v>
      </c>
      <c r="K1662" s="95">
        <v>7021252.0499999998</v>
      </c>
      <c r="L1662" s="91">
        <v>0</v>
      </c>
      <c r="M1662" s="95">
        <v>514530253.16000003</v>
      </c>
      <c r="N1662" s="95">
        <v>1457389192.8300002</v>
      </c>
      <c r="O1662" s="95">
        <v>1971919445.9900002</v>
      </c>
      <c r="P1662" s="95">
        <v>5372777.8000000007</v>
      </c>
      <c r="Q1662" s="91">
        <v>0</v>
      </c>
      <c r="R1662" s="91">
        <v>0</v>
      </c>
      <c r="S1662" s="91">
        <v>0</v>
      </c>
      <c r="T1662" s="95">
        <v>2000461016.3100002</v>
      </c>
      <c r="U1662" s="95">
        <v>11939972.18</v>
      </c>
      <c r="V1662" s="95">
        <v>2804040.8</v>
      </c>
      <c r="W1662" s="95">
        <v>1654533.62</v>
      </c>
      <c r="X1662" s="95">
        <v>2506440.09</v>
      </c>
      <c r="Y1662" s="95">
        <v>10027811.880000001</v>
      </c>
      <c r="Z1662" s="95">
        <v>0</v>
      </c>
      <c r="AA1662" s="95">
        <v>183837.41000000003</v>
      </c>
      <c r="AB1662" s="95">
        <v>0</v>
      </c>
      <c r="AC1662" s="327">
        <v>63267059.219999999</v>
      </c>
      <c r="AD1662" s="95">
        <v>102474050.95999999</v>
      </c>
      <c r="AE1662" s="95">
        <v>3383379.37</v>
      </c>
      <c r="AF1662" s="95">
        <v>0</v>
      </c>
      <c r="AG1662" s="95">
        <v>0</v>
      </c>
      <c r="AH1662" s="95">
        <v>0</v>
      </c>
      <c r="AI1662" s="95">
        <v>0</v>
      </c>
      <c r="AJ1662" s="95">
        <v>8517195.5</v>
      </c>
      <c r="AK1662" s="95">
        <v>9003475.5899999999</v>
      </c>
      <c r="AL1662" s="95">
        <v>10425699.380000001</v>
      </c>
      <c r="AM1662" s="91">
        <v>0</v>
      </c>
      <c r="AN1662" s="95">
        <v>24968421.949999999</v>
      </c>
      <c r="AO1662" s="95">
        <v>-4210.7</v>
      </c>
      <c r="AP1662" s="95">
        <v>695867.69000000006</v>
      </c>
      <c r="AQ1662" s="95">
        <v>0</v>
      </c>
      <c r="AR1662" s="95">
        <v>0</v>
      </c>
      <c r="AS1662" s="95">
        <v>206758321.03</v>
      </c>
      <c r="AT1662" s="95">
        <v>124756875.44</v>
      </c>
      <c r="AU1662" s="95">
        <v>79667621.530000001</v>
      </c>
      <c r="AV1662" s="92">
        <v>45657</v>
      </c>
      <c r="AW1662" t="s">
        <v>11</v>
      </c>
      <c r="AX1662">
        <v>2024</v>
      </c>
      <c r="AY1662" t="s">
        <v>153</v>
      </c>
    </row>
    <row r="1663" spans="1:51" x14ac:dyDescent="0.25">
      <c r="A1663" s="93">
        <v>103</v>
      </c>
      <c r="B1663" s="94" t="s">
        <v>74</v>
      </c>
      <c r="C1663" s="95">
        <v>6814244.4900000002</v>
      </c>
      <c r="D1663" s="95">
        <v>0</v>
      </c>
      <c r="E1663" s="95">
        <v>0</v>
      </c>
      <c r="F1663" s="95">
        <v>0</v>
      </c>
      <c r="G1663" s="95">
        <v>0</v>
      </c>
      <c r="H1663" s="91">
        <v>0</v>
      </c>
      <c r="I1663" s="91">
        <v>0</v>
      </c>
      <c r="J1663" s="95">
        <v>0</v>
      </c>
      <c r="K1663" s="95">
        <v>0</v>
      </c>
      <c r="L1663" s="91">
        <v>0</v>
      </c>
      <c r="M1663" s="95">
        <v>158432.35999999999</v>
      </c>
      <c r="N1663" s="95">
        <v>0</v>
      </c>
      <c r="O1663" s="95">
        <v>158432.35999999999</v>
      </c>
      <c r="P1663" s="95">
        <v>0</v>
      </c>
      <c r="Q1663" s="91">
        <v>0</v>
      </c>
      <c r="R1663" s="91">
        <v>0</v>
      </c>
      <c r="S1663" s="91">
        <v>0</v>
      </c>
      <c r="T1663" s="95">
        <v>158432.35999999999</v>
      </c>
      <c r="U1663" s="95">
        <v>158743.59</v>
      </c>
      <c r="V1663" s="95">
        <v>0</v>
      </c>
      <c r="W1663" s="95">
        <v>0</v>
      </c>
      <c r="X1663" s="95">
        <v>0</v>
      </c>
      <c r="Y1663" s="95">
        <v>0</v>
      </c>
      <c r="Z1663" s="95">
        <v>0</v>
      </c>
      <c r="AA1663" s="95">
        <v>0</v>
      </c>
      <c r="AB1663" s="95">
        <v>0</v>
      </c>
      <c r="AC1663" s="327">
        <v>4857.17</v>
      </c>
      <c r="AD1663" s="95">
        <v>2728340.79</v>
      </c>
      <c r="AE1663" s="95">
        <v>162714.38</v>
      </c>
      <c r="AF1663" s="95">
        <v>0</v>
      </c>
      <c r="AG1663" s="95">
        <v>0</v>
      </c>
      <c r="AH1663" s="95">
        <v>0</v>
      </c>
      <c r="AI1663" s="95">
        <v>0</v>
      </c>
      <c r="AJ1663" s="95">
        <v>0</v>
      </c>
      <c r="AK1663" s="95">
        <v>12835</v>
      </c>
      <c r="AL1663" s="95">
        <v>30383.7</v>
      </c>
      <c r="AM1663" s="91">
        <v>0</v>
      </c>
      <c r="AN1663" s="95">
        <v>398423.74</v>
      </c>
      <c r="AO1663" s="95">
        <v>0</v>
      </c>
      <c r="AP1663" s="95">
        <v>41575.68</v>
      </c>
      <c r="AQ1663" s="95">
        <v>0</v>
      </c>
      <c r="AR1663" s="95">
        <v>0</v>
      </c>
      <c r="AS1663" s="95">
        <v>3054655.9299999997</v>
      </c>
      <c r="AT1663" s="95">
        <v>3601156.2</v>
      </c>
      <c r="AU1663" s="95">
        <v>3117938.08</v>
      </c>
      <c r="AV1663" s="92">
        <v>45657</v>
      </c>
      <c r="AW1663" t="s">
        <v>11</v>
      </c>
      <c r="AX1663">
        <v>2024</v>
      </c>
      <c r="AY1663" t="s">
        <v>184</v>
      </c>
    </row>
    <row r="1664" spans="1:51" x14ac:dyDescent="0.25">
      <c r="A1664" s="93">
        <v>23</v>
      </c>
      <c r="B1664" s="94" t="s">
        <v>75</v>
      </c>
      <c r="C1664" s="95">
        <v>1166069779.8099999</v>
      </c>
      <c r="D1664" s="95">
        <v>2779880.45</v>
      </c>
      <c r="E1664" s="95">
        <v>0</v>
      </c>
      <c r="F1664" s="95">
        <v>0</v>
      </c>
      <c r="G1664" s="95">
        <v>1506594.65</v>
      </c>
      <c r="H1664" s="91">
        <v>0</v>
      </c>
      <c r="I1664" s="91">
        <v>0</v>
      </c>
      <c r="J1664" s="95">
        <v>23024709.039999999</v>
      </c>
      <c r="K1664" s="95">
        <v>26992336.25</v>
      </c>
      <c r="L1664" s="91">
        <v>0</v>
      </c>
      <c r="M1664" s="95">
        <v>185319103.31</v>
      </c>
      <c r="N1664" s="95">
        <v>288849649.61000001</v>
      </c>
      <c r="O1664" s="95">
        <v>474168752.92000002</v>
      </c>
      <c r="P1664" s="95">
        <v>0</v>
      </c>
      <c r="Q1664" s="91">
        <v>0</v>
      </c>
      <c r="R1664" s="91">
        <v>0</v>
      </c>
      <c r="S1664" s="91">
        <v>0</v>
      </c>
      <c r="T1664" s="95">
        <v>528472273.31</v>
      </c>
      <c r="U1664" s="95">
        <v>188623932.27000001</v>
      </c>
      <c r="V1664" s="95">
        <v>67875564.640000001</v>
      </c>
      <c r="W1664" s="95">
        <v>5491663.4700000007</v>
      </c>
      <c r="X1664" s="95">
        <v>39173937.5</v>
      </c>
      <c r="Y1664" s="95">
        <v>12286235.65</v>
      </c>
      <c r="Z1664" s="95">
        <v>0</v>
      </c>
      <c r="AA1664" s="95">
        <v>4562369.33</v>
      </c>
      <c r="AB1664" s="95">
        <v>10896723.52</v>
      </c>
      <c r="AC1664" s="327">
        <v>138390819.37</v>
      </c>
      <c r="AD1664" s="95">
        <v>19291890.57</v>
      </c>
      <c r="AE1664" s="95">
        <v>13768664.4</v>
      </c>
      <c r="AF1664" s="95">
        <v>0</v>
      </c>
      <c r="AG1664" s="95">
        <v>0</v>
      </c>
      <c r="AH1664" s="95">
        <v>0</v>
      </c>
      <c r="AI1664" s="95">
        <v>0</v>
      </c>
      <c r="AJ1664" s="95">
        <v>30551495.100000001</v>
      </c>
      <c r="AK1664" s="95">
        <v>24650851.720000003</v>
      </c>
      <c r="AL1664" s="95">
        <v>9174441.1699999999</v>
      </c>
      <c r="AM1664" s="91">
        <v>0</v>
      </c>
      <c r="AN1664" s="95">
        <v>42563863.579999998</v>
      </c>
      <c r="AO1664" s="95">
        <v>0</v>
      </c>
      <c r="AP1664" s="95">
        <v>3420005.45</v>
      </c>
      <c r="AQ1664" s="95">
        <v>0</v>
      </c>
      <c r="AR1664" s="95">
        <v>0</v>
      </c>
      <c r="AS1664" s="95">
        <v>530913295.81999993</v>
      </c>
      <c r="AT1664" s="95">
        <v>106684210.68000001</v>
      </c>
      <c r="AU1664" s="95">
        <v>26875048.760000002</v>
      </c>
      <c r="AV1664" s="92">
        <v>45657</v>
      </c>
      <c r="AW1664" t="s">
        <v>11</v>
      </c>
      <c r="AX1664">
        <v>2024</v>
      </c>
      <c r="AY1664" t="s">
        <v>159</v>
      </c>
    </row>
    <row r="1665" spans="1:51" x14ac:dyDescent="0.25">
      <c r="A1665" s="93">
        <v>62</v>
      </c>
      <c r="B1665" s="94" t="s">
        <v>203</v>
      </c>
      <c r="C1665" s="95">
        <v>100485158.64000002</v>
      </c>
      <c r="D1665" s="95">
        <v>7555781.2200000007</v>
      </c>
      <c r="E1665" s="95">
        <v>0</v>
      </c>
      <c r="F1665" s="95">
        <v>0</v>
      </c>
      <c r="G1665" s="95">
        <v>0</v>
      </c>
      <c r="H1665" s="91">
        <v>0</v>
      </c>
      <c r="I1665" s="91">
        <v>0</v>
      </c>
      <c r="J1665" s="95">
        <v>3713038.68</v>
      </c>
      <c r="K1665" s="95">
        <v>172364.72</v>
      </c>
      <c r="L1665" s="91">
        <v>0</v>
      </c>
      <c r="M1665" s="95">
        <v>0</v>
      </c>
      <c r="N1665" s="95">
        <v>0</v>
      </c>
      <c r="O1665" s="95">
        <v>0</v>
      </c>
      <c r="P1665" s="95">
        <v>88993549.680000007</v>
      </c>
      <c r="Q1665" s="91">
        <v>0</v>
      </c>
      <c r="R1665" s="91">
        <v>0</v>
      </c>
      <c r="S1665" s="91">
        <v>0</v>
      </c>
      <c r="T1665" s="95">
        <v>100434734.30000001</v>
      </c>
      <c r="U1665" s="95">
        <v>0</v>
      </c>
      <c r="V1665" s="95">
        <v>0</v>
      </c>
      <c r="W1665" s="95">
        <v>0</v>
      </c>
      <c r="X1665" s="95">
        <v>0</v>
      </c>
      <c r="Y1665" s="95">
        <v>0</v>
      </c>
      <c r="Z1665" s="95">
        <v>0</v>
      </c>
      <c r="AA1665" s="95">
        <v>0</v>
      </c>
      <c r="AB1665" s="95">
        <v>0</v>
      </c>
      <c r="AC1665" s="327">
        <v>0</v>
      </c>
      <c r="AD1665" s="95">
        <v>0</v>
      </c>
      <c r="AE1665" s="95">
        <v>0</v>
      </c>
      <c r="AF1665" s="95">
        <v>0</v>
      </c>
      <c r="AG1665" s="95">
        <v>0</v>
      </c>
      <c r="AH1665" s="95">
        <v>0</v>
      </c>
      <c r="AI1665" s="95">
        <v>0</v>
      </c>
      <c r="AJ1665" s="95">
        <v>0</v>
      </c>
      <c r="AK1665" s="95">
        <v>50424.340000000004</v>
      </c>
      <c r="AL1665" s="95">
        <v>0</v>
      </c>
      <c r="AM1665" s="91">
        <v>0</v>
      </c>
      <c r="AN1665" s="95">
        <v>0</v>
      </c>
      <c r="AO1665" s="95">
        <v>0</v>
      </c>
      <c r="AP1665" s="95">
        <v>0</v>
      </c>
      <c r="AQ1665" s="95">
        <v>0</v>
      </c>
      <c r="AR1665" s="95">
        <v>0</v>
      </c>
      <c r="AS1665" s="95">
        <v>0</v>
      </c>
      <c r="AT1665" s="95">
        <v>50424.340000000004</v>
      </c>
      <c r="AU1665" s="95">
        <v>0</v>
      </c>
      <c r="AV1665" s="92">
        <v>45657</v>
      </c>
      <c r="AW1665" t="s">
        <v>11</v>
      </c>
      <c r="AX1665">
        <v>2024</v>
      </c>
      <c r="AY1665" t="s">
        <v>169</v>
      </c>
    </row>
    <row r="1666" spans="1:51" x14ac:dyDescent="0.25">
      <c r="A1666" s="93">
        <v>114</v>
      </c>
      <c r="B1666" s="94" t="s">
        <v>76</v>
      </c>
      <c r="C1666" s="95">
        <v>1409182899.99</v>
      </c>
      <c r="D1666" s="95">
        <v>0</v>
      </c>
      <c r="E1666" s="95">
        <v>0</v>
      </c>
      <c r="F1666" s="95">
        <v>0</v>
      </c>
      <c r="G1666" s="95">
        <v>0</v>
      </c>
      <c r="H1666" s="91">
        <v>0</v>
      </c>
      <c r="I1666" s="91">
        <v>0</v>
      </c>
      <c r="J1666" s="95">
        <v>317795.31</v>
      </c>
      <c r="K1666" s="95">
        <v>12472963.82</v>
      </c>
      <c r="L1666" s="91">
        <v>0</v>
      </c>
      <c r="M1666" s="95">
        <v>584609071.62</v>
      </c>
      <c r="N1666" s="95">
        <v>346508353.94999999</v>
      </c>
      <c r="O1666" s="95">
        <v>931117425.56999993</v>
      </c>
      <c r="P1666" s="95">
        <v>445622.29</v>
      </c>
      <c r="Q1666" s="91">
        <v>0</v>
      </c>
      <c r="R1666" s="91">
        <v>0</v>
      </c>
      <c r="S1666" s="91">
        <v>0</v>
      </c>
      <c r="T1666" s="95">
        <v>944353806.99000001</v>
      </c>
      <c r="U1666" s="95">
        <v>19448308.57</v>
      </c>
      <c r="V1666" s="95">
        <v>8017143.7999999998</v>
      </c>
      <c r="W1666" s="95">
        <v>3630383.48</v>
      </c>
      <c r="X1666" s="95">
        <v>91637158.609999999</v>
      </c>
      <c r="Y1666" s="95">
        <v>15007717.379999999</v>
      </c>
      <c r="Z1666" s="95">
        <v>0</v>
      </c>
      <c r="AA1666" s="95">
        <v>0</v>
      </c>
      <c r="AB1666" s="95">
        <v>0</v>
      </c>
      <c r="AC1666" s="327">
        <v>58913913.649999999</v>
      </c>
      <c r="AD1666" s="95">
        <v>21262433.550000001</v>
      </c>
      <c r="AE1666" s="95">
        <v>7630792.7800000003</v>
      </c>
      <c r="AF1666" s="95">
        <v>0</v>
      </c>
      <c r="AG1666" s="95">
        <v>0</v>
      </c>
      <c r="AH1666" s="95">
        <v>0</v>
      </c>
      <c r="AI1666" s="95">
        <v>0</v>
      </c>
      <c r="AJ1666" s="95">
        <v>125879153.44999999</v>
      </c>
      <c r="AK1666" s="95">
        <v>19587662.309999999</v>
      </c>
      <c r="AL1666" s="95">
        <v>4213235.25</v>
      </c>
      <c r="AM1666" s="91">
        <v>0</v>
      </c>
      <c r="AN1666" s="95">
        <v>19647300.209999997</v>
      </c>
      <c r="AO1666" s="95">
        <v>0</v>
      </c>
      <c r="AP1666" s="95">
        <v>2409891.7999999998</v>
      </c>
      <c r="AQ1666" s="95">
        <v>0</v>
      </c>
      <c r="AR1666" s="95">
        <v>0</v>
      </c>
      <c r="AS1666" s="95">
        <v>351427005.26999998</v>
      </c>
      <c r="AT1666" s="95">
        <v>113402087.72999999</v>
      </c>
      <c r="AU1666" s="95">
        <v>67543998.159999996</v>
      </c>
      <c r="AV1666" s="92">
        <v>45657</v>
      </c>
      <c r="AW1666" t="s">
        <v>11</v>
      </c>
      <c r="AX1666">
        <v>2024</v>
      </c>
      <c r="AY1666" t="s">
        <v>154</v>
      </c>
    </row>
    <row r="1667" spans="1:51" x14ac:dyDescent="0.25">
      <c r="A1667" s="348">
        <v>48</v>
      </c>
      <c r="B1667" s="94" t="s">
        <v>77</v>
      </c>
      <c r="C1667" s="356">
        <v>291893278.19999999</v>
      </c>
      <c r="D1667" s="356">
        <v>256747.38999999998</v>
      </c>
      <c r="E1667" s="356">
        <v>0</v>
      </c>
      <c r="F1667" s="356">
        <v>0</v>
      </c>
      <c r="G1667" s="356">
        <v>55038.97</v>
      </c>
      <c r="H1667" s="91">
        <v>0</v>
      </c>
      <c r="I1667" s="91">
        <v>0</v>
      </c>
      <c r="J1667" s="356">
        <v>19833543.059999999</v>
      </c>
      <c r="K1667" s="356">
        <v>887964.88</v>
      </c>
      <c r="L1667" s="91">
        <v>0</v>
      </c>
      <c r="M1667" s="356">
        <v>16047920.049999999</v>
      </c>
      <c r="N1667" s="356">
        <v>158808978.54999998</v>
      </c>
      <c r="O1667" s="356">
        <v>174856898.59999999</v>
      </c>
      <c r="P1667" s="356">
        <v>18770558.330000002</v>
      </c>
      <c r="Q1667" s="91">
        <v>0</v>
      </c>
      <c r="R1667" s="91">
        <v>0</v>
      </c>
      <c r="S1667" s="91">
        <v>0</v>
      </c>
      <c r="T1667" s="356">
        <v>214660751.22999999</v>
      </c>
      <c r="U1667" s="356">
        <v>653980.09</v>
      </c>
      <c r="V1667" s="356">
        <v>206397.68</v>
      </c>
      <c r="W1667" s="356">
        <v>0</v>
      </c>
      <c r="X1667" s="356">
        <v>0</v>
      </c>
      <c r="Y1667" s="356">
        <v>0</v>
      </c>
      <c r="Z1667" s="356">
        <v>0</v>
      </c>
      <c r="AA1667" s="356">
        <v>1677267.83</v>
      </c>
      <c r="AB1667" s="356">
        <v>0</v>
      </c>
      <c r="AC1667" s="361">
        <v>9749870.0700000003</v>
      </c>
      <c r="AD1667" s="356">
        <v>17722789.469999999</v>
      </c>
      <c r="AE1667" s="356">
        <v>8392356.5500000007</v>
      </c>
      <c r="AF1667" s="356">
        <v>0</v>
      </c>
      <c r="AG1667" s="356">
        <v>0</v>
      </c>
      <c r="AH1667" s="356">
        <v>0</v>
      </c>
      <c r="AI1667" s="356">
        <v>0</v>
      </c>
      <c r="AJ1667" s="356">
        <v>21444.44</v>
      </c>
      <c r="AK1667" s="356">
        <v>15928037.940000001</v>
      </c>
      <c r="AL1667" s="356">
        <v>235811.74</v>
      </c>
      <c r="AM1667" s="91">
        <v>0</v>
      </c>
      <c r="AN1667" s="356">
        <v>11842483.789999999</v>
      </c>
      <c r="AO1667" s="356">
        <v>0</v>
      </c>
      <c r="AP1667" s="356">
        <v>3668380.39</v>
      </c>
      <c r="AQ1667" s="356">
        <v>0</v>
      </c>
      <c r="AR1667" s="356">
        <v>0</v>
      </c>
      <c r="AS1667" s="356">
        <v>38424106.129999995</v>
      </c>
      <c r="AT1667" s="356">
        <v>38808420.840000004</v>
      </c>
      <c r="AU1667" s="356">
        <v>7133706.9800000004</v>
      </c>
      <c r="AV1667" s="92">
        <v>45657</v>
      </c>
      <c r="AW1667" t="s">
        <v>11</v>
      </c>
      <c r="AX1667">
        <v>2024</v>
      </c>
      <c r="AY1667" t="s">
        <v>163</v>
      </c>
    </row>
    <row r="1668" spans="1:51" x14ac:dyDescent="0.25">
      <c r="A1668" s="93">
        <v>120</v>
      </c>
      <c r="B1668" s="94" t="s">
        <v>78</v>
      </c>
      <c r="C1668" s="95">
        <v>7690623.8399999989</v>
      </c>
      <c r="D1668" s="95">
        <v>0</v>
      </c>
      <c r="E1668" s="95">
        <v>0</v>
      </c>
      <c r="F1668" s="95">
        <v>0</v>
      </c>
      <c r="G1668" s="95">
        <v>0</v>
      </c>
      <c r="H1668" s="91">
        <v>0</v>
      </c>
      <c r="I1668" s="91">
        <v>0</v>
      </c>
      <c r="J1668" s="95">
        <v>407630.06</v>
      </c>
      <c r="K1668" s="95">
        <v>0</v>
      </c>
      <c r="L1668" s="91">
        <v>0</v>
      </c>
      <c r="M1668" s="95">
        <v>0</v>
      </c>
      <c r="N1668" s="95">
        <v>0</v>
      </c>
      <c r="O1668" s="95">
        <v>0</v>
      </c>
      <c r="P1668" s="95">
        <v>0</v>
      </c>
      <c r="Q1668" s="91">
        <v>0</v>
      </c>
      <c r="R1668" s="91">
        <v>0</v>
      </c>
      <c r="S1668" s="91">
        <v>0</v>
      </c>
      <c r="T1668" s="95">
        <v>407630.06</v>
      </c>
      <c r="U1668" s="95">
        <v>0</v>
      </c>
      <c r="V1668" s="95">
        <v>0</v>
      </c>
      <c r="W1668" s="95">
        <v>0</v>
      </c>
      <c r="X1668" s="95">
        <v>0</v>
      </c>
      <c r="Y1668" s="95">
        <v>15162</v>
      </c>
      <c r="Z1668" s="95">
        <v>0</v>
      </c>
      <c r="AA1668" s="95">
        <v>0</v>
      </c>
      <c r="AB1668" s="95">
        <v>0</v>
      </c>
      <c r="AC1668" s="327">
        <v>332737.65000000002</v>
      </c>
      <c r="AD1668" s="95">
        <v>433802.04</v>
      </c>
      <c r="AE1668" s="95">
        <v>2443590.31</v>
      </c>
      <c r="AF1668" s="95">
        <v>0</v>
      </c>
      <c r="AG1668" s="95">
        <v>0</v>
      </c>
      <c r="AH1668" s="95">
        <v>0</v>
      </c>
      <c r="AI1668" s="95">
        <v>0</v>
      </c>
      <c r="AJ1668" s="95">
        <v>0</v>
      </c>
      <c r="AK1668" s="95">
        <v>8024.49</v>
      </c>
      <c r="AL1668" s="95">
        <v>20216</v>
      </c>
      <c r="AM1668" s="91">
        <v>0</v>
      </c>
      <c r="AN1668" s="95">
        <v>283081.45</v>
      </c>
      <c r="AO1668" s="95">
        <v>0</v>
      </c>
      <c r="AP1668" s="95">
        <v>0</v>
      </c>
      <c r="AQ1668" s="95">
        <v>0</v>
      </c>
      <c r="AR1668" s="95">
        <v>0</v>
      </c>
      <c r="AS1668" s="95">
        <v>3225292</v>
      </c>
      <c r="AT1668" s="95">
        <v>4057701.78</v>
      </c>
      <c r="AU1668" s="95">
        <v>3746379.84</v>
      </c>
      <c r="AV1668" s="92">
        <v>45657</v>
      </c>
      <c r="AW1668" t="s">
        <v>11</v>
      </c>
      <c r="AX1668">
        <v>2024</v>
      </c>
      <c r="AY1668" t="s">
        <v>187</v>
      </c>
    </row>
    <row r="1669" spans="1:51" x14ac:dyDescent="0.25">
      <c r="A1669" s="93">
        <v>100</v>
      </c>
      <c r="B1669" s="94" t="s">
        <v>79</v>
      </c>
      <c r="C1669" s="95">
        <v>2025331747.3200002</v>
      </c>
      <c r="D1669" s="95">
        <v>1502659.7</v>
      </c>
      <c r="E1669" s="95">
        <v>0</v>
      </c>
      <c r="F1669" s="95">
        <v>0</v>
      </c>
      <c r="G1669" s="95">
        <v>75415.579999999987</v>
      </c>
      <c r="H1669" s="91">
        <v>0</v>
      </c>
      <c r="I1669" s="91">
        <v>0</v>
      </c>
      <c r="J1669" s="95">
        <v>29676520.420000002</v>
      </c>
      <c r="K1669" s="95">
        <v>7955039.46</v>
      </c>
      <c r="L1669" s="91">
        <v>0</v>
      </c>
      <c r="M1669" s="95">
        <v>1180141208.22</v>
      </c>
      <c r="N1669" s="95">
        <v>645771397.80999994</v>
      </c>
      <c r="O1669" s="95">
        <v>1825912606.03</v>
      </c>
      <c r="P1669" s="95">
        <v>19391291.969999999</v>
      </c>
      <c r="Q1669" s="91">
        <v>0</v>
      </c>
      <c r="R1669" s="91">
        <v>0</v>
      </c>
      <c r="S1669" s="91">
        <v>0</v>
      </c>
      <c r="T1669" s="95">
        <v>1884513533.1600001</v>
      </c>
      <c r="U1669" s="95">
        <v>26403604.059999999</v>
      </c>
      <c r="V1669" s="95">
        <v>839679.49</v>
      </c>
      <c r="W1669" s="95">
        <v>446482.75</v>
      </c>
      <c r="X1669" s="95">
        <v>1630528.86</v>
      </c>
      <c r="Y1669" s="95">
        <v>606804.19999999995</v>
      </c>
      <c r="Z1669" s="95">
        <v>0</v>
      </c>
      <c r="AA1669" s="95">
        <v>0</v>
      </c>
      <c r="AB1669" s="95">
        <v>0</v>
      </c>
      <c r="AC1669" s="327">
        <v>75950644.730000004</v>
      </c>
      <c r="AD1669" s="95">
        <v>10308801.390000001</v>
      </c>
      <c r="AE1669" s="95">
        <v>1115883.69</v>
      </c>
      <c r="AF1669" s="95">
        <v>0</v>
      </c>
      <c r="AG1669" s="95">
        <v>0</v>
      </c>
      <c r="AH1669" s="95">
        <v>0</v>
      </c>
      <c r="AI1669" s="95">
        <v>0</v>
      </c>
      <c r="AJ1669" s="95">
        <v>379255.39</v>
      </c>
      <c r="AK1669" s="95">
        <v>12746609.529999999</v>
      </c>
      <c r="AL1669" s="95">
        <v>864703.68</v>
      </c>
      <c r="AM1669" s="91">
        <v>0</v>
      </c>
      <c r="AN1669" s="95">
        <v>6510737.0999999996</v>
      </c>
      <c r="AO1669" s="95">
        <v>0</v>
      </c>
      <c r="AP1669" s="95">
        <v>142976.81</v>
      </c>
      <c r="AQ1669" s="95">
        <v>649466.22</v>
      </c>
      <c r="AR1669" s="95">
        <v>0</v>
      </c>
      <c r="AS1669" s="95">
        <v>117681684.56</v>
      </c>
      <c r="AT1669" s="95">
        <v>23136529.599999998</v>
      </c>
      <c r="AU1669" s="95">
        <v>2222036.2599999998</v>
      </c>
      <c r="AV1669" s="92">
        <v>45657</v>
      </c>
      <c r="AW1669" t="s">
        <v>11</v>
      </c>
      <c r="AX1669">
        <v>2024</v>
      </c>
      <c r="AY1669" t="s">
        <v>151</v>
      </c>
    </row>
    <row r="1670" spans="1:51" x14ac:dyDescent="0.25">
      <c r="A1670" s="93">
        <v>127</v>
      </c>
      <c r="B1670" s="94" t="s">
        <v>80</v>
      </c>
      <c r="C1670" s="95">
        <v>301625542.90000004</v>
      </c>
      <c r="D1670" s="95">
        <v>0</v>
      </c>
      <c r="E1670" s="95">
        <v>0</v>
      </c>
      <c r="F1670" s="95">
        <v>0</v>
      </c>
      <c r="G1670" s="95">
        <v>0</v>
      </c>
      <c r="H1670" s="91">
        <v>0</v>
      </c>
      <c r="I1670" s="91">
        <v>0</v>
      </c>
      <c r="J1670" s="95">
        <v>6331.01</v>
      </c>
      <c r="K1670" s="95">
        <v>278332.06</v>
      </c>
      <c r="L1670" s="91">
        <v>0</v>
      </c>
      <c r="M1670" s="95">
        <v>168840.12</v>
      </c>
      <c r="N1670" s="95">
        <v>0</v>
      </c>
      <c r="O1670" s="95">
        <v>168840.12</v>
      </c>
      <c r="P1670" s="95">
        <v>0</v>
      </c>
      <c r="Q1670" s="91">
        <v>0</v>
      </c>
      <c r="R1670" s="91">
        <v>0</v>
      </c>
      <c r="S1670" s="91">
        <v>0</v>
      </c>
      <c r="T1670" s="95">
        <v>453503.19</v>
      </c>
      <c r="U1670" s="95">
        <v>499628.85</v>
      </c>
      <c r="V1670" s="95">
        <v>11171.52</v>
      </c>
      <c r="W1670" s="95">
        <v>13606628.050000001</v>
      </c>
      <c r="X1670" s="95">
        <v>606257.82999999996</v>
      </c>
      <c r="Y1670" s="95">
        <v>1589163.75</v>
      </c>
      <c r="Z1670" s="95">
        <v>0</v>
      </c>
      <c r="AA1670" s="95">
        <v>0</v>
      </c>
      <c r="AB1670" s="95">
        <v>0</v>
      </c>
      <c r="AC1670" s="327">
        <v>10670670.220000001</v>
      </c>
      <c r="AD1670" s="95">
        <v>0</v>
      </c>
      <c r="AE1670" s="95">
        <v>91561.5</v>
      </c>
      <c r="AF1670" s="95">
        <v>0</v>
      </c>
      <c r="AG1670" s="95">
        <v>0</v>
      </c>
      <c r="AH1670" s="95">
        <v>0</v>
      </c>
      <c r="AI1670" s="95">
        <v>0</v>
      </c>
      <c r="AJ1670" s="95">
        <v>219356464.58000001</v>
      </c>
      <c r="AK1670" s="95">
        <v>2390861.21</v>
      </c>
      <c r="AL1670" s="95">
        <v>1208955.93</v>
      </c>
      <c r="AM1670" s="91">
        <v>0</v>
      </c>
      <c r="AN1670" s="95">
        <v>14696060.84</v>
      </c>
      <c r="AO1670" s="95">
        <v>0</v>
      </c>
      <c r="AP1670" s="95">
        <v>25060801.239999998</v>
      </c>
      <c r="AQ1670" s="95">
        <v>0</v>
      </c>
      <c r="AR1670" s="95">
        <v>0</v>
      </c>
      <c r="AS1670" s="95">
        <v>246431546.30000001</v>
      </c>
      <c r="AT1670" s="95">
        <v>54740493.409999996</v>
      </c>
      <c r="AU1670" s="95">
        <v>11383814.189999999</v>
      </c>
      <c r="AV1670" s="92">
        <v>45657</v>
      </c>
      <c r="AW1670" t="s">
        <v>11</v>
      </c>
      <c r="AX1670">
        <v>2024</v>
      </c>
      <c r="AY1670" t="s">
        <v>186</v>
      </c>
    </row>
    <row r="1671" spans="1:51" x14ac:dyDescent="0.25">
      <c r="A1671" s="93">
        <v>12</v>
      </c>
      <c r="B1671" s="94" t="s">
        <v>81</v>
      </c>
      <c r="C1671" s="95">
        <v>1766902702.4499998</v>
      </c>
      <c r="D1671" s="95">
        <v>3226540.74</v>
      </c>
      <c r="E1671" s="95">
        <v>0</v>
      </c>
      <c r="F1671" s="95">
        <v>0</v>
      </c>
      <c r="G1671" s="95">
        <v>68907504.310000002</v>
      </c>
      <c r="H1671" s="91">
        <v>0</v>
      </c>
      <c r="I1671" s="91">
        <v>0</v>
      </c>
      <c r="J1671" s="95">
        <v>13090501.16</v>
      </c>
      <c r="K1671" s="95">
        <v>52158151.240000002</v>
      </c>
      <c r="L1671" s="91">
        <v>0</v>
      </c>
      <c r="M1671" s="95">
        <v>650141617.35000002</v>
      </c>
      <c r="N1671" s="95">
        <v>433566912.86000001</v>
      </c>
      <c r="O1671" s="95">
        <v>1083708530.21</v>
      </c>
      <c r="P1671" s="95">
        <v>34128539.359999999</v>
      </c>
      <c r="Q1671" s="91">
        <v>0</v>
      </c>
      <c r="R1671" s="91">
        <v>0</v>
      </c>
      <c r="S1671" s="91">
        <v>0</v>
      </c>
      <c r="T1671" s="95">
        <v>1255219767.0199997</v>
      </c>
      <c r="U1671" s="95">
        <v>10588230.720000001</v>
      </c>
      <c r="V1671" s="95">
        <v>2210916.09</v>
      </c>
      <c r="W1671" s="95">
        <v>1034778.94</v>
      </c>
      <c r="X1671" s="95">
        <v>32713181.239999998</v>
      </c>
      <c r="Y1671" s="95">
        <v>3987433.72</v>
      </c>
      <c r="Z1671" s="95">
        <v>0</v>
      </c>
      <c r="AA1671" s="95">
        <v>41322388.400000006</v>
      </c>
      <c r="AB1671" s="95">
        <v>0</v>
      </c>
      <c r="AC1671" s="327">
        <v>78640086.710000008</v>
      </c>
      <c r="AD1671" s="95">
        <v>25507268.729999997</v>
      </c>
      <c r="AE1671" s="95">
        <v>644740.99</v>
      </c>
      <c r="AF1671" s="95">
        <v>0</v>
      </c>
      <c r="AG1671" s="95">
        <v>0</v>
      </c>
      <c r="AH1671" s="95">
        <v>0</v>
      </c>
      <c r="AI1671" s="95">
        <v>0</v>
      </c>
      <c r="AJ1671" s="95">
        <v>241036408.63000003</v>
      </c>
      <c r="AK1671" s="95">
        <v>38553998.629999995</v>
      </c>
      <c r="AL1671" s="95">
        <v>2877508.01</v>
      </c>
      <c r="AM1671" s="91">
        <v>0</v>
      </c>
      <c r="AN1671" s="95">
        <v>22565987.449999999</v>
      </c>
      <c r="AO1671" s="95">
        <v>3008931.58</v>
      </c>
      <c r="AP1671" s="95">
        <v>3726058.1999999997</v>
      </c>
      <c r="AQ1671" s="95">
        <v>3223669.1700000004</v>
      </c>
      <c r="AR1671" s="95">
        <v>0</v>
      </c>
      <c r="AS1671" s="95">
        <v>437685434.17000002</v>
      </c>
      <c r="AT1671" s="95">
        <v>73997501.039999992</v>
      </c>
      <c r="AU1671" s="95">
        <v>41348</v>
      </c>
      <c r="AV1671" s="92">
        <v>45657</v>
      </c>
      <c r="AW1671" t="s">
        <v>11</v>
      </c>
      <c r="AX1671">
        <v>2024</v>
      </c>
      <c r="AY1671" t="s">
        <v>152</v>
      </c>
    </row>
    <row r="1672" spans="1:51" x14ac:dyDescent="0.25">
      <c r="A1672" s="93">
        <v>74</v>
      </c>
      <c r="B1672" s="94" t="s">
        <v>82</v>
      </c>
      <c r="C1672" s="95">
        <v>10253097695.059999</v>
      </c>
      <c r="D1672" s="95">
        <v>59758164.629999995</v>
      </c>
      <c r="E1672" s="95">
        <v>0</v>
      </c>
      <c r="F1672" s="95">
        <v>0</v>
      </c>
      <c r="G1672" s="95">
        <v>10030183.680000002</v>
      </c>
      <c r="H1672" s="91">
        <v>0</v>
      </c>
      <c r="I1672" s="91">
        <v>0</v>
      </c>
      <c r="J1672" s="95">
        <v>74098251.74000001</v>
      </c>
      <c r="K1672" s="95">
        <v>21826871.599999998</v>
      </c>
      <c r="L1672" s="91">
        <v>0</v>
      </c>
      <c r="M1672" s="95">
        <v>5789331020.3200006</v>
      </c>
      <c r="N1672" s="95">
        <v>2476205200.8099999</v>
      </c>
      <c r="O1672" s="95">
        <v>8265536221.1300011</v>
      </c>
      <c r="P1672" s="95">
        <v>246210073.88000003</v>
      </c>
      <c r="Q1672" s="91">
        <v>0</v>
      </c>
      <c r="R1672" s="91">
        <v>0</v>
      </c>
      <c r="S1672" s="91">
        <v>0</v>
      </c>
      <c r="T1672" s="95">
        <v>8677459766.6599998</v>
      </c>
      <c r="U1672" s="95">
        <v>4509895.2699999996</v>
      </c>
      <c r="V1672" s="95">
        <v>4706433.76</v>
      </c>
      <c r="W1672" s="95">
        <v>3681959.4499999997</v>
      </c>
      <c r="X1672" s="95">
        <v>66614074.499999993</v>
      </c>
      <c r="Y1672" s="95">
        <v>6746795.04</v>
      </c>
      <c r="Z1672" s="95">
        <v>0</v>
      </c>
      <c r="AA1672" s="95">
        <v>621765923.27999997</v>
      </c>
      <c r="AB1672" s="95">
        <v>5316040.66</v>
      </c>
      <c r="AC1672" s="327">
        <v>499455580.53000003</v>
      </c>
      <c r="AD1672" s="95">
        <v>3625364.53</v>
      </c>
      <c r="AE1672" s="95">
        <v>10436310.619999999</v>
      </c>
      <c r="AF1672" s="95">
        <v>0</v>
      </c>
      <c r="AG1672" s="95">
        <v>0</v>
      </c>
      <c r="AH1672" s="95">
        <v>123259642.78</v>
      </c>
      <c r="AI1672" s="95">
        <v>0</v>
      </c>
      <c r="AJ1672" s="95">
        <v>83194343.689999998</v>
      </c>
      <c r="AK1672" s="95">
        <v>57295746.609999999</v>
      </c>
      <c r="AL1672" s="95">
        <v>5945752.4899999993</v>
      </c>
      <c r="AM1672" s="91">
        <v>0</v>
      </c>
      <c r="AN1672" s="95">
        <v>66876301.18</v>
      </c>
      <c r="AO1672" s="95">
        <v>1895941.66</v>
      </c>
      <c r="AP1672" s="95">
        <v>8209996.6699999999</v>
      </c>
      <c r="AQ1672" s="95">
        <v>0</v>
      </c>
      <c r="AR1672" s="95">
        <v>0</v>
      </c>
      <c r="AS1672" s="95">
        <v>1433312364.1099999</v>
      </c>
      <c r="AT1672" s="95">
        <v>142325564.28999999</v>
      </c>
      <c r="AU1672" s="95">
        <v>2101825.6800000002</v>
      </c>
      <c r="AV1672" s="92">
        <v>45657</v>
      </c>
      <c r="AW1672" t="s">
        <v>11</v>
      </c>
      <c r="AX1672">
        <v>2024</v>
      </c>
      <c r="AY1672" t="s">
        <v>148</v>
      </c>
    </row>
    <row r="1673" spans="1:51" x14ac:dyDescent="0.25">
      <c r="A1673" s="93">
        <v>71</v>
      </c>
      <c r="B1673" s="94" t="s">
        <v>83</v>
      </c>
      <c r="C1673" s="95">
        <v>795067564.88</v>
      </c>
      <c r="D1673" s="95">
        <v>0</v>
      </c>
      <c r="E1673" s="95">
        <v>0</v>
      </c>
      <c r="F1673" s="95">
        <v>0</v>
      </c>
      <c r="G1673" s="95">
        <v>9041163.6699999999</v>
      </c>
      <c r="H1673" s="91">
        <v>0</v>
      </c>
      <c r="I1673" s="91">
        <v>0</v>
      </c>
      <c r="J1673" s="95">
        <v>0</v>
      </c>
      <c r="K1673" s="95">
        <v>129583489.41</v>
      </c>
      <c r="L1673" s="91">
        <v>0</v>
      </c>
      <c r="M1673" s="95">
        <v>9946631.0199999996</v>
      </c>
      <c r="N1673" s="95">
        <v>225432586.53</v>
      </c>
      <c r="O1673" s="95">
        <v>235379217.55000001</v>
      </c>
      <c r="P1673" s="95">
        <v>11027364.039999999</v>
      </c>
      <c r="Q1673" s="91">
        <v>0</v>
      </c>
      <c r="R1673" s="91">
        <v>0</v>
      </c>
      <c r="S1673" s="91">
        <v>0</v>
      </c>
      <c r="T1673" s="95">
        <v>385031234.67000002</v>
      </c>
      <c r="U1673" s="95">
        <v>694795.61</v>
      </c>
      <c r="V1673" s="95">
        <v>0</v>
      </c>
      <c r="W1673" s="95">
        <v>0</v>
      </c>
      <c r="X1673" s="95">
        <v>0</v>
      </c>
      <c r="Y1673" s="95">
        <v>116265838.36</v>
      </c>
      <c r="Z1673" s="95">
        <v>0</v>
      </c>
      <c r="AA1673" s="95">
        <v>146772644.55000001</v>
      </c>
      <c r="AB1673" s="95">
        <v>0</v>
      </c>
      <c r="AC1673" s="327">
        <v>30199161.07</v>
      </c>
      <c r="AD1673" s="95">
        <v>0</v>
      </c>
      <c r="AE1673" s="95">
        <v>75684.77</v>
      </c>
      <c r="AF1673" s="95">
        <v>0</v>
      </c>
      <c r="AG1673" s="95">
        <v>0</v>
      </c>
      <c r="AH1673" s="95">
        <v>0</v>
      </c>
      <c r="AI1673" s="95">
        <v>0</v>
      </c>
      <c r="AJ1673" s="95">
        <v>44518751.329999998</v>
      </c>
      <c r="AK1673" s="95">
        <v>3298040.22</v>
      </c>
      <c r="AL1673" s="95">
        <v>2126790.87</v>
      </c>
      <c r="AM1673" s="91">
        <v>0</v>
      </c>
      <c r="AN1673" s="95">
        <v>20554082.579999998</v>
      </c>
      <c r="AO1673" s="95">
        <v>0</v>
      </c>
      <c r="AP1673" s="95">
        <v>725193.3</v>
      </c>
      <c r="AQ1673" s="95">
        <v>0</v>
      </c>
      <c r="AR1673" s="95">
        <v>0</v>
      </c>
      <c r="AS1673" s="95">
        <v>338526875.69</v>
      </c>
      <c r="AT1673" s="95">
        <v>71509454.519999996</v>
      </c>
      <c r="AU1673" s="95">
        <v>44805347.549999997</v>
      </c>
      <c r="AV1673" s="92">
        <v>45657</v>
      </c>
      <c r="AW1673" t="s">
        <v>11</v>
      </c>
      <c r="AX1673">
        <v>2024</v>
      </c>
      <c r="AY1673" t="s">
        <v>161</v>
      </c>
    </row>
    <row r="1674" spans="1:51" x14ac:dyDescent="0.25">
      <c r="A1674" s="93">
        <v>91</v>
      </c>
      <c r="B1674" s="94" t="s">
        <v>106</v>
      </c>
      <c r="C1674" s="95">
        <v>847463.12</v>
      </c>
      <c r="D1674" s="95">
        <v>0</v>
      </c>
      <c r="E1674" s="95">
        <v>0</v>
      </c>
      <c r="F1674" s="95">
        <v>0</v>
      </c>
      <c r="G1674" s="95">
        <v>0</v>
      </c>
      <c r="H1674" s="91">
        <v>0</v>
      </c>
      <c r="I1674" s="91">
        <v>0</v>
      </c>
      <c r="J1674" s="95">
        <v>0</v>
      </c>
      <c r="K1674" s="95">
        <v>0</v>
      </c>
      <c r="L1674" s="91">
        <v>0</v>
      </c>
      <c r="M1674" s="95">
        <v>0</v>
      </c>
      <c r="N1674" s="95">
        <v>0</v>
      </c>
      <c r="O1674" s="95">
        <v>0</v>
      </c>
      <c r="P1674" s="95">
        <v>100259.04</v>
      </c>
      <c r="Q1674" s="91">
        <v>0</v>
      </c>
      <c r="R1674" s="91">
        <v>0</v>
      </c>
      <c r="S1674" s="91">
        <v>0</v>
      </c>
      <c r="T1674" s="95">
        <v>100259.04</v>
      </c>
      <c r="U1674" s="95">
        <v>0</v>
      </c>
      <c r="V1674" s="95">
        <v>0</v>
      </c>
      <c r="W1674" s="95">
        <v>0</v>
      </c>
      <c r="X1674" s="95">
        <v>0</v>
      </c>
      <c r="Y1674" s="95">
        <v>0</v>
      </c>
      <c r="Z1674" s="95">
        <v>0</v>
      </c>
      <c r="AA1674" s="95">
        <v>0</v>
      </c>
      <c r="AB1674" s="95">
        <v>0</v>
      </c>
      <c r="AC1674" s="327">
        <v>0</v>
      </c>
      <c r="AD1674" s="95">
        <v>668047.5</v>
      </c>
      <c r="AE1674" s="95">
        <v>2000</v>
      </c>
      <c r="AF1674" s="95">
        <v>0</v>
      </c>
      <c r="AG1674" s="95">
        <v>0</v>
      </c>
      <c r="AH1674" s="95">
        <v>0</v>
      </c>
      <c r="AI1674" s="95">
        <v>0</v>
      </c>
      <c r="AJ1674" s="95">
        <v>0</v>
      </c>
      <c r="AK1674" s="95">
        <v>18534.580000000002</v>
      </c>
      <c r="AL1674" s="95">
        <v>0</v>
      </c>
      <c r="AM1674" s="91">
        <v>0</v>
      </c>
      <c r="AN1674" s="95">
        <v>1000</v>
      </c>
      <c r="AO1674" s="95">
        <v>0</v>
      </c>
      <c r="AP1674" s="95">
        <v>0</v>
      </c>
      <c r="AQ1674" s="95">
        <v>0</v>
      </c>
      <c r="AR1674" s="95">
        <v>0</v>
      </c>
      <c r="AS1674" s="95">
        <v>670047.5</v>
      </c>
      <c r="AT1674" s="95">
        <v>77156.58</v>
      </c>
      <c r="AU1674" s="95">
        <v>57622</v>
      </c>
      <c r="AV1674" s="92">
        <v>45657</v>
      </c>
      <c r="AW1674" t="s">
        <v>11</v>
      </c>
      <c r="AX1674">
        <v>2024</v>
      </c>
      <c r="AY1674" t="s">
        <v>192</v>
      </c>
    </row>
    <row r="1675" spans="1:51" x14ac:dyDescent="0.25">
      <c r="A1675" s="93">
        <v>73</v>
      </c>
      <c r="B1675" s="94" t="s">
        <v>84</v>
      </c>
      <c r="C1675" s="95">
        <v>482139538.07999998</v>
      </c>
      <c r="D1675" s="95">
        <v>26778.41</v>
      </c>
      <c r="E1675" s="95">
        <v>0</v>
      </c>
      <c r="F1675" s="95">
        <v>0</v>
      </c>
      <c r="G1675" s="95">
        <v>0</v>
      </c>
      <c r="H1675" s="91">
        <v>0</v>
      </c>
      <c r="I1675" s="91">
        <v>0</v>
      </c>
      <c r="J1675" s="95">
        <v>435921.47</v>
      </c>
      <c r="K1675" s="95">
        <v>3129155.45</v>
      </c>
      <c r="L1675" s="91">
        <v>0</v>
      </c>
      <c r="M1675" s="95">
        <v>5662329.2999999998</v>
      </c>
      <c r="N1675" s="95">
        <v>2503896.9</v>
      </c>
      <c r="O1675" s="95">
        <v>8166226.1999999993</v>
      </c>
      <c r="P1675" s="95">
        <v>104032437.65000001</v>
      </c>
      <c r="Q1675" s="91">
        <v>0</v>
      </c>
      <c r="R1675" s="91">
        <v>0</v>
      </c>
      <c r="S1675" s="91">
        <v>0</v>
      </c>
      <c r="T1675" s="95">
        <v>115790519.18000001</v>
      </c>
      <c r="U1675" s="95">
        <v>570604.54</v>
      </c>
      <c r="V1675" s="95">
        <v>0</v>
      </c>
      <c r="W1675" s="95">
        <v>0</v>
      </c>
      <c r="X1675" s="95">
        <v>1398996.01</v>
      </c>
      <c r="Y1675" s="95">
        <v>54139470.640000001</v>
      </c>
      <c r="Z1675" s="95">
        <v>0</v>
      </c>
      <c r="AA1675" s="95">
        <v>2721197.95</v>
      </c>
      <c r="AB1675" s="95">
        <v>0</v>
      </c>
      <c r="AC1675" s="327">
        <v>5355618.99</v>
      </c>
      <c r="AD1675" s="95">
        <v>3759227</v>
      </c>
      <c r="AE1675" s="95">
        <v>901650.91</v>
      </c>
      <c r="AF1675" s="95">
        <v>0</v>
      </c>
      <c r="AG1675" s="95">
        <v>0</v>
      </c>
      <c r="AH1675" s="95">
        <v>81674952.040000007</v>
      </c>
      <c r="AI1675" s="95">
        <v>0</v>
      </c>
      <c r="AJ1675" s="95">
        <v>84074797.620000005</v>
      </c>
      <c r="AK1675" s="95">
        <v>4272157.04</v>
      </c>
      <c r="AL1675" s="95">
        <v>2128763.7999999998</v>
      </c>
      <c r="AM1675" s="91">
        <v>0</v>
      </c>
      <c r="AN1675" s="95">
        <v>10666420.23</v>
      </c>
      <c r="AO1675" s="95">
        <v>1179021.67</v>
      </c>
      <c r="AP1675" s="95">
        <v>29515.59</v>
      </c>
      <c r="AQ1675" s="95">
        <v>0</v>
      </c>
      <c r="AR1675" s="95">
        <v>2460825.08</v>
      </c>
      <c r="AS1675" s="95">
        <v>234596515.69999999</v>
      </c>
      <c r="AT1675" s="95">
        <v>131752503.2</v>
      </c>
      <c r="AU1675" s="95">
        <v>111015799.79000001</v>
      </c>
      <c r="AV1675" s="92">
        <v>45657</v>
      </c>
      <c r="AW1675" t="s">
        <v>11</v>
      </c>
      <c r="AX1675">
        <v>2024</v>
      </c>
      <c r="AY1675" t="s">
        <v>190</v>
      </c>
    </row>
    <row r="1676" spans="1:51" x14ac:dyDescent="0.25">
      <c r="A1676" s="93">
        <v>46</v>
      </c>
      <c r="B1676" s="94" t="s">
        <v>85</v>
      </c>
      <c r="C1676" s="95">
        <v>44190735.280000001</v>
      </c>
      <c r="D1676" s="95">
        <v>70559.989999999991</v>
      </c>
      <c r="E1676" s="95">
        <v>0</v>
      </c>
      <c r="F1676" s="95">
        <v>0</v>
      </c>
      <c r="G1676" s="95">
        <v>0</v>
      </c>
      <c r="H1676" s="91">
        <v>0</v>
      </c>
      <c r="I1676" s="91">
        <v>0</v>
      </c>
      <c r="J1676" s="95">
        <v>1505428.76</v>
      </c>
      <c r="K1676" s="95">
        <v>1509088.17</v>
      </c>
      <c r="L1676" s="91">
        <v>0</v>
      </c>
      <c r="M1676" s="95">
        <v>14213841.489999998</v>
      </c>
      <c r="N1676" s="95">
        <v>0</v>
      </c>
      <c r="O1676" s="95">
        <v>14213841.489999998</v>
      </c>
      <c r="P1676" s="95">
        <v>1291834.71</v>
      </c>
      <c r="Q1676" s="91">
        <v>0</v>
      </c>
      <c r="R1676" s="91">
        <v>0</v>
      </c>
      <c r="S1676" s="91">
        <v>0</v>
      </c>
      <c r="T1676" s="95">
        <v>18590753.119999997</v>
      </c>
      <c r="U1676" s="95">
        <v>1796840.48</v>
      </c>
      <c r="V1676" s="95">
        <v>678915.79</v>
      </c>
      <c r="W1676" s="95">
        <v>961936.35</v>
      </c>
      <c r="X1676" s="95">
        <v>0</v>
      </c>
      <c r="Y1676" s="95">
        <v>1078662.43</v>
      </c>
      <c r="Z1676" s="95">
        <v>0</v>
      </c>
      <c r="AA1676" s="95">
        <v>0</v>
      </c>
      <c r="AB1676" s="95">
        <v>0</v>
      </c>
      <c r="AC1676" s="327">
        <v>12861049.09</v>
      </c>
      <c r="AD1676" s="95">
        <v>0</v>
      </c>
      <c r="AE1676" s="95">
        <v>46006.5</v>
      </c>
      <c r="AF1676" s="95">
        <v>0</v>
      </c>
      <c r="AG1676" s="95">
        <v>0</v>
      </c>
      <c r="AH1676" s="95">
        <v>0</v>
      </c>
      <c r="AI1676" s="95">
        <v>0</v>
      </c>
      <c r="AJ1676" s="95">
        <v>183154.35</v>
      </c>
      <c r="AK1676" s="95">
        <v>6643790.4499999993</v>
      </c>
      <c r="AL1676" s="95">
        <v>114626.47</v>
      </c>
      <c r="AM1676" s="91">
        <v>0</v>
      </c>
      <c r="AN1676" s="95">
        <v>944274.36</v>
      </c>
      <c r="AO1676" s="95">
        <v>0</v>
      </c>
      <c r="AP1676" s="95">
        <v>77718.89</v>
      </c>
      <c r="AQ1676" s="95">
        <v>0</v>
      </c>
      <c r="AR1676" s="95">
        <v>0</v>
      </c>
      <c r="AS1676" s="95">
        <v>17606564.990000002</v>
      </c>
      <c r="AT1676" s="95">
        <v>7993417.169999999</v>
      </c>
      <c r="AU1676" s="95">
        <v>213007</v>
      </c>
      <c r="AV1676" s="92">
        <v>45657</v>
      </c>
      <c r="AW1676" t="s">
        <v>11</v>
      </c>
      <c r="AX1676">
        <v>2024</v>
      </c>
      <c r="AY1676" t="s">
        <v>176</v>
      </c>
    </row>
    <row r="1677" spans="1:51" x14ac:dyDescent="0.25">
      <c r="A1677" s="93">
        <v>51</v>
      </c>
      <c r="B1677" s="94" t="s">
        <v>86</v>
      </c>
      <c r="C1677" s="95">
        <v>27096552.320000004</v>
      </c>
      <c r="D1677" s="95">
        <v>47451.839999999997</v>
      </c>
      <c r="E1677" s="95">
        <v>0</v>
      </c>
      <c r="F1677" s="95">
        <v>0</v>
      </c>
      <c r="G1677" s="95">
        <v>0</v>
      </c>
      <c r="H1677" s="91">
        <v>0</v>
      </c>
      <c r="I1677" s="91">
        <v>0</v>
      </c>
      <c r="J1677" s="95">
        <v>116918.22</v>
      </c>
      <c r="K1677" s="95">
        <v>890784.35</v>
      </c>
      <c r="L1677" s="91">
        <v>0</v>
      </c>
      <c r="M1677" s="95">
        <v>3518927.11</v>
      </c>
      <c r="N1677" s="95">
        <v>522055.92999999993</v>
      </c>
      <c r="O1677" s="95">
        <v>4040983.04</v>
      </c>
      <c r="P1677" s="95">
        <v>284499.69</v>
      </c>
      <c r="Q1677" s="91">
        <v>0</v>
      </c>
      <c r="R1677" s="91">
        <v>0</v>
      </c>
      <c r="S1677" s="91">
        <v>0</v>
      </c>
      <c r="T1677" s="95">
        <v>5380637.1399999997</v>
      </c>
      <c r="U1677" s="95">
        <v>733861.34</v>
      </c>
      <c r="V1677" s="95">
        <v>101873.85</v>
      </c>
      <c r="W1677" s="95">
        <v>49497.78</v>
      </c>
      <c r="X1677" s="95">
        <v>0</v>
      </c>
      <c r="Y1677" s="95">
        <v>516360.96000000002</v>
      </c>
      <c r="Z1677" s="95">
        <v>0</v>
      </c>
      <c r="AA1677" s="95">
        <v>0</v>
      </c>
      <c r="AB1677" s="95">
        <v>0</v>
      </c>
      <c r="AC1677" s="327">
        <v>827866.06</v>
      </c>
      <c r="AD1677" s="95">
        <v>0</v>
      </c>
      <c r="AE1677" s="95">
        <v>314900.17</v>
      </c>
      <c r="AF1677" s="95">
        <v>0</v>
      </c>
      <c r="AG1677" s="95">
        <v>0</v>
      </c>
      <c r="AH1677" s="95">
        <v>3805.59</v>
      </c>
      <c r="AI1677" s="95">
        <v>0</v>
      </c>
      <c r="AJ1677" s="95">
        <v>32380.799999999999</v>
      </c>
      <c r="AK1677" s="95">
        <v>3301087.23</v>
      </c>
      <c r="AL1677" s="95">
        <v>414638.61</v>
      </c>
      <c r="AM1677" s="91">
        <v>0</v>
      </c>
      <c r="AN1677" s="95">
        <v>1944868.58</v>
      </c>
      <c r="AO1677" s="95">
        <v>0</v>
      </c>
      <c r="AP1677" s="95">
        <v>70380</v>
      </c>
      <c r="AQ1677" s="95">
        <v>0</v>
      </c>
      <c r="AR1677" s="95">
        <v>0</v>
      </c>
      <c r="AS1677" s="95">
        <v>2580546.5499999998</v>
      </c>
      <c r="AT1677" s="95">
        <v>19135368.630000003</v>
      </c>
      <c r="AU1677" s="95">
        <v>13404394.210000001</v>
      </c>
      <c r="AV1677" s="92">
        <v>45657</v>
      </c>
      <c r="AW1677" t="s">
        <v>11</v>
      </c>
      <c r="AX1677">
        <v>2024</v>
      </c>
      <c r="AY1677" t="s">
        <v>179</v>
      </c>
    </row>
    <row r="1678" spans="1:51" x14ac:dyDescent="0.25">
      <c r="A1678" s="93">
        <v>117</v>
      </c>
      <c r="B1678" s="94" t="s">
        <v>87</v>
      </c>
      <c r="C1678" s="95">
        <v>1754588912.8800001</v>
      </c>
      <c r="D1678" s="95">
        <v>2683789.1399999997</v>
      </c>
      <c r="E1678" s="95">
        <v>0</v>
      </c>
      <c r="F1678" s="95">
        <v>0</v>
      </c>
      <c r="G1678" s="95">
        <v>1453947.45</v>
      </c>
      <c r="H1678" s="91">
        <v>0</v>
      </c>
      <c r="I1678" s="91">
        <v>0</v>
      </c>
      <c r="J1678" s="95">
        <v>3122226.1700000004</v>
      </c>
      <c r="K1678" s="95">
        <v>24737650.059999999</v>
      </c>
      <c r="L1678" s="91">
        <v>0</v>
      </c>
      <c r="M1678" s="95">
        <v>461836710.08000004</v>
      </c>
      <c r="N1678" s="95">
        <v>593778228.45000005</v>
      </c>
      <c r="O1678" s="95">
        <v>1055614938.5300001</v>
      </c>
      <c r="P1678" s="95">
        <v>12592641.200000001</v>
      </c>
      <c r="Q1678" s="91">
        <v>0</v>
      </c>
      <c r="R1678" s="91">
        <v>0</v>
      </c>
      <c r="S1678" s="91">
        <v>0</v>
      </c>
      <c r="T1678" s="95">
        <v>1100205192.5500002</v>
      </c>
      <c r="U1678" s="95">
        <v>51728186.239999995</v>
      </c>
      <c r="V1678" s="95">
        <v>7083740.9199999999</v>
      </c>
      <c r="W1678" s="95">
        <v>3835799.1700000004</v>
      </c>
      <c r="X1678" s="95">
        <v>4895224.8899999997</v>
      </c>
      <c r="Y1678" s="95">
        <v>95230723.390000001</v>
      </c>
      <c r="Z1678" s="95">
        <v>0</v>
      </c>
      <c r="AA1678" s="95">
        <v>0</v>
      </c>
      <c r="AB1678" s="95">
        <v>0</v>
      </c>
      <c r="AC1678" s="327">
        <v>148883232.69</v>
      </c>
      <c r="AD1678" s="95">
        <v>18052660.289999999</v>
      </c>
      <c r="AE1678" s="95">
        <v>14250809.49</v>
      </c>
      <c r="AF1678" s="95">
        <v>0</v>
      </c>
      <c r="AG1678" s="95">
        <v>0</v>
      </c>
      <c r="AH1678" s="95">
        <v>0</v>
      </c>
      <c r="AI1678" s="95">
        <v>0</v>
      </c>
      <c r="AJ1678" s="95">
        <v>182295029.38</v>
      </c>
      <c r="AK1678" s="95">
        <v>24550147.539999999</v>
      </c>
      <c r="AL1678" s="95">
        <v>10989389.18</v>
      </c>
      <c r="AM1678" s="91">
        <v>0</v>
      </c>
      <c r="AN1678" s="95">
        <v>25513378.009999998</v>
      </c>
      <c r="AO1678" s="95">
        <v>0</v>
      </c>
      <c r="AP1678" s="95">
        <v>1088488.03</v>
      </c>
      <c r="AQ1678" s="95">
        <v>0</v>
      </c>
      <c r="AR1678" s="95">
        <v>0</v>
      </c>
      <c r="AS1678" s="95">
        <v>526255406.46000004</v>
      </c>
      <c r="AT1678" s="95">
        <v>128128313.87</v>
      </c>
      <c r="AU1678" s="95">
        <v>65986911.109999999</v>
      </c>
      <c r="AV1678" s="92">
        <v>45657</v>
      </c>
      <c r="AW1678" t="s">
        <v>11</v>
      </c>
      <c r="AX1678">
        <v>2024</v>
      </c>
      <c r="AY1678" t="s">
        <v>155</v>
      </c>
    </row>
    <row r="1679" spans="1:51" x14ac:dyDescent="0.25">
      <c r="A1679" s="93">
        <v>78</v>
      </c>
      <c r="B1679" s="94" t="s">
        <v>88</v>
      </c>
      <c r="C1679" s="95">
        <v>5216359.0999999996</v>
      </c>
      <c r="D1679" s="95">
        <v>-655.29999999999995</v>
      </c>
      <c r="E1679" s="95">
        <v>0</v>
      </c>
      <c r="F1679" s="95">
        <v>0</v>
      </c>
      <c r="G1679" s="95">
        <v>0</v>
      </c>
      <c r="H1679" s="91">
        <v>0</v>
      </c>
      <c r="I1679" s="91">
        <v>0</v>
      </c>
      <c r="J1679" s="95">
        <v>15579.36</v>
      </c>
      <c r="K1679" s="95">
        <v>77651.97</v>
      </c>
      <c r="L1679" s="91">
        <v>0</v>
      </c>
      <c r="M1679" s="95">
        <v>0</v>
      </c>
      <c r="N1679" s="95">
        <v>0</v>
      </c>
      <c r="O1679" s="95">
        <v>0</v>
      </c>
      <c r="P1679" s="95">
        <v>36897.120000000003</v>
      </c>
      <c r="Q1679" s="91">
        <v>0</v>
      </c>
      <c r="R1679" s="91">
        <v>0</v>
      </c>
      <c r="S1679" s="91">
        <v>0</v>
      </c>
      <c r="T1679" s="95">
        <v>129473.15</v>
      </c>
      <c r="U1679" s="95">
        <v>25585.14</v>
      </c>
      <c r="V1679" s="95">
        <v>18251.09</v>
      </c>
      <c r="W1679" s="95">
        <v>0</v>
      </c>
      <c r="X1679" s="95">
        <v>0</v>
      </c>
      <c r="Y1679" s="95">
        <v>0</v>
      </c>
      <c r="Z1679" s="95">
        <v>0</v>
      </c>
      <c r="AA1679" s="95">
        <v>1907336.33</v>
      </c>
      <c r="AB1679" s="95">
        <v>0</v>
      </c>
      <c r="AC1679" s="327">
        <v>394029.78</v>
      </c>
      <c r="AD1679" s="95">
        <v>0</v>
      </c>
      <c r="AE1679" s="95">
        <v>18955</v>
      </c>
      <c r="AF1679" s="95">
        <v>0</v>
      </c>
      <c r="AG1679" s="95">
        <v>0</v>
      </c>
      <c r="AH1679" s="95">
        <v>0</v>
      </c>
      <c r="AI1679" s="95">
        <v>0</v>
      </c>
      <c r="AJ1679" s="95">
        <v>0</v>
      </c>
      <c r="AK1679" s="95">
        <v>1904229.71</v>
      </c>
      <c r="AL1679" s="95">
        <v>9447.2999999999993</v>
      </c>
      <c r="AM1679" s="91">
        <v>0</v>
      </c>
      <c r="AN1679" s="95">
        <v>98520</v>
      </c>
      <c r="AO1679" s="95">
        <v>0</v>
      </c>
      <c r="AP1679" s="95">
        <v>3000</v>
      </c>
      <c r="AQ1679" s="95">
        <v>0</v>
      </c>
      <c r="AR1679" s="95">
        <v>0</v>
      </c>
      <c r="AS1679" s="95">
        <v>2364157.34</v>
      </c>
      <c r="AT1679" s="95">
        <v>2722728.61</v>
      </c>
      <c r="AU1679" s="95">
        <v>707531.6</v>
      </c>
      <c r="AV1679" s="92">
        <v>45657</v>
      </c>
      <c r="AW1679" t="s">
        <v>11</v>
      </c>
      <c r="AX1679">
        <v>2024</v>
      </c>
      <c r="AY1679" t="s">
        <v>185</v>
      </c>
    </row>
    <row r="1680" spans="1:51" x14ac:dyDescent="0.25">
      <c r="A1680" s="93">
        <v>80</v>
      </c>
      <c r="B1680" s="94" t="s">
        <v>89</v>
      </c>
      <c r="C1680" s="95">
        <v>1693463616.1300001</v>
      </c>
      <c r="D1680" s="95">
        <v>2618797.29</v>
      </c>
      <c r="E1680" s="95">
        <v>0</v>
      </c>
      <c r="F1680" s="95">
        <v>0</v>
      </c>
      <c r="G1680" s="95">
        <v>2476925.4700000002</v>
      </c>
      <c r="H1680" s="91">
        <v>0</v>
      </c>
      <c r="I1680" s="91">
        <v>0</v>
      </c>
      <c r="J1680" s="95">
        <v>2941206.15</v>
      </c>
      <c r="K1680" s="95">
        <v>25957576.049999997</v>
      </c>
      <c r="L1680" s="91">
        <v>0</v>
      </c>
      <c r="M1680" s="95">
        <v>436548119.70999998</v>
      </c>
      <c r="N1680" s="95">
        <v>620527929.73000002</v>
      </c>
      <c r="O1680" s="95">
        <v>1057076049.4400001</v>
      </c>
      <c r="P1680" s="95">
        <v>18268803.359999999</v>
      </c>
      <c r="Q1680" s="91">
        <v>0</v>
      </c>
      <c r="R1680" s="91">
        <v>0</v>
      </c>
      <c r="S1680" s="91">
        <v>0</v>
      </c>
      <c r="T1680" s="95">
        <v>1109339357.76</v>
      </c>
      <c r="U1680" s="95">
        <v>18310902.989999998</v>
      </c>
      <c r="V1680" s="95">
        <v>4285400.91</v>
      </c>
      <c r="W1680" s="95">
        <v>2908043.4299999997</v>
      </c>
      <c r="X1680" s="95">
        <v>18872380.689999998</v>
      </c>
      <c r="Y1680" s="95">
        <v>17921004.48</v>
      </c>
      <c r="Z1680" s="95">
        <v>0</v>
      </c>
      <c r="AA1680" s="95">
        <v>0</v>
      </c>
      <c r="AB1680" s="95">
        <v>0</v>
      </c>
      <c r="AC1680" s="327">
        <v>219227046.84</v>
      </c>
      <c r="AD1680" s="95">
        <v>48303356.810000002</v>
      </c>
      <c r="AE1680" s="95">
        <v>5790538.1699999999</v>
      </c>
      <c r="AF1680" s="95">
        <v>0</v>
      </c>
      <c r="AG1680" s="95">
        <v>0</v>
      </c>
      <c r="AH1680" s="95">
        <v>0</v>
      </c>
      <c r="AI1680" s="95">
        <v>0</v>
      </c>
      <c r="AJ1680" s="95">
        <v>32184149.739999998</v>
      </c>
      <c r="AK1680" s="95">
        <v>32804545.07</v>
      </c>
      <c r="AL1680" s="95">
        <v>18836058.670000002</v>
      </c>
      <c r="AM1680" s="91">
        <v>0</v>
      </c>
      <c r="AN1680" s="95">
        <v>42567980.32</v>
      </c>
      <c r="AO1680" s="95">
        <v>0</v>
      </c>
      <c r="AP1680" s="95">
        <v>3340823.05</v>
      </c>
      <c r="AQ1680" s="95">
        <v>0</v>
      </c>
      <c r="AR1680" s="95">
        <v>0</v>
      </c>
      <c r="AS1680" s="95">
        <v>367802824.06000006</v>
      </c>
      <c r="AT1680" s="95">
        <v>216321434.31</v>
      </c>
      <c r="AU1680" s="95">
        <v>118772027.19999999</v>
      </c>
      <c r="AV1680" s="92">
        <v>45657</v>
      </c>
      <c r="AW1680" t="s">
        <v>11</v>
      </c>
      <c r="AX1680">
        <v>2024</v>
      </c>
      <c r="AY1680" t="s">
        <v>288</v>
      </c>
    </row>
    <row r="1681" spans="1:51" x14ac:dyDescent="0.25">
      <c r="A1681" s="93">
        <v>2</v>
      </c>
      <c r="B1681" s="94" t="s">
        <v>90</v>
      </c>
      <c r="C1681" s="95">
        <v>180257497.16999999</v>
      </c>
      <c r="D1681" s="95">
        <v>29987.35</v>
      </c>
      <c r="E1681" s="95">
        <v>0</v>
      </c>
      <c r="F1681" s="95">
        <v>0</v>
      </c>
      <c r="G1681" s="95">
        <v>424886.96</v>
      </c>
      <c r="H1681" s="91">
        <v>0</v>
      </c>
      <c r="I1681" s="91">
        <v>0</v>
      </c>
      <c r="J1681" s="95">
        <v>36398.53</v>
      </c>
      <c r="K1681" s="95">
        <v>158516.18</v>
      </c>
      <c r="L1681" s="91">
        <v>0</v>
      </c>
      <c r="M1681" s="95">
        <v>853695.99</v>
      </c>
      <c r="N1681" s="95">
        <v>28810289.289999999</v>
      </c>
      <c r="O1681" s="95">
        <v>29663985.279999997</v>
      </c>
      <c r="P1681" s="95">
        <v>17919524.57</v>
      </c>
      <c r="Q1681" s="91">
        <v>0</v>
      </c>
      <c r="R1681" s="91">
        <v>0</v>
      </c>
      <c r="S1681" s="91">
        <v>0</v>
      </c>
      <c r="T1681" s="95">
        <v>48233298.869999997</v>
      </c>
      <c r="U1681" s="95">
        <v>13906.34</v>
      </c>
      <c r="V1681" s="95">
        <v>1102.2</v>
      </c>
      <c r="W1681" s="95">
        <v>0</v>
      </c>
      <c r="X1681" s="95">
        <v>0</v>
      </c>
      <c r="Y1681" s="95">
        <v>1834432</v>
      </c>
      <c r="Z1681" s="95">
        <v>0</v>
      </c>
      <c r="AA1681" s="95">
        <v>24501739.870000001</v>
      </c>
      <c r="AB1681" s="95">
        <v>0</v>
      </c>
      <c r="AC1681" s="327">
        <v>17830513.039999999</v>
      </c>
      <c r="AD1681" s="95">
        <v>6051896.4900000002</v>
      </c>
      <c r="AE1681" s="95">
        <v>17144.04</v>
      </c>
      <c r="AF1681" s="95">
        <v>0</v>
      </c>
      <c r="AG1681" s="95">
        <v>0</v>
      </c>
      <c r="AH1681" s="95">
        <v>0</v>
      </c>
      <c r="AI1681" s="95">
        <v>0</v>
      </c>
      <c r="AJ1681" s="95">
        <v>52243993.149999999</v>
      </c>
      <c r="AK1681" s="95">
        <v>5191291.5</v>
      </c>
      <c r="AL1681" s="95">
        <v>904982.8</v>
      </c>
      <c r="AM1681" s="91">
        <v>0</v>
      </c>
      <c r="AN1681" s="95">
        <v>1881378.55</v>
      </c>
      <c r="AO1681" s="95">
        <v>0</v>
      </c>
      <c r="AP1681" s="95">
        <v>3885510.05</v>
      </c>
      <c r="AQ1681" s="95">
        <v>0</v>
      </c>
      <c r="AR1681" s="95">
        <v>0</v>
      </c>
      <c r="AS1681" s="95">
        <v>102494727.13</v>
      </c>
      <c r="AT1681" s="95">
        <v>29529471.169999998</v>
      </c>
      <c r="AU1681" s="95">
        <v>17666308.27</v>
      </c>
      <c r="AV1681" s="92">
        <v>45657</v>
      </c>
      <c r="AW1681" t="s">
        <v>11</v>
      </c>
      <c r="AX1681">
        <v>2024</v>
      </c>
      <c r="AY1681" t="s">
        <v>168</v>
      </c>
    </row>
    <row r="1682" spans="1:51" x14ac:dyDescent="0.25">
      <c r="A1682" s="93">
        <v>115</v>
      </c>
      <c r="B1682" s="90" t="s">
        <v>290</v>
      </c>
      <c r="C1682" s="95">
        <v>989272.20000000007</v>
      </c>
      <c r="D1682" s="95">
        <v>34230.86</v>
      </c>
      <c r="E1682" s="95">
        <v>0</v>
      </c>
      <c r="F1682" s="95">
        <v>0</v>
      </c>
      <c r="G1682" s="95">
        <v>0</v>
      </c>
      <c r="H1682" s="91">
        <v>0</v>
      </c>
      <c r="I1682" s="91">
        <v>0</v>
      </c>
      <c r="J1682" s="95">
        <v>0</v>
      </c>
      <c r="K1682" s="95">
        <v>0</v>
      </c>
      <c r="L1682" s="91">
        <v>0</v>
      </c>
      <c r="M1682" s="95">
        <v>0</v>
      </c>
      <c r="N1682" s="95">
        <v>0</v>
      </c>
      <c r="O1682" s="95">
        <v>0</v>
      </c>
      <c r="P1682" s="95">
        <v>0</v>
      </c>
      <c r="Q1682" s="91">
        <v>0</v>
      </c>
      <c r="R1682" s="91">
        <v>0</v>
      </c>
      <c r="S1682" s="91">
        <v>0</v>
      </c>
      <c r="T1682" s="95">
        <v>34230.86</v>
      </c>
      <c r="U1682" s="95">
        <v>636234.55000000005</v>
      </c>
      <c r="V1682" s="95">
        <v>318806.78999999998</v>
      </c>
      <c r="W1682" s="95">
        <v>0</v>
      </c>
      <c r="X1682" s="95">
        <v>0</v>
      </c>
      <c r="Y1682" s="95">
        <v>0</v>
      </c>
      <c r="Z1682" s="95">
        <v>0</v>
      </c>
      <c r="AA1682" s="95">
        <v>0</v>
      </c>
      <c r="AB1682" s="95">
        <v>0</v>
      </c>
      <c r="AC1682" s="327">
        <v>0</v>
      </c>
      <c r="AD1682" s="95">
        <v>0</v>
      </c>
      <c r="AE1682" s="95">
        <v>0</v>
      </c>
      <c r="AF1682" s="95">
        <v>0</v>
      </c>
      <c r="AG1682" s="95">
        <v>0</v>
      </c>
      <c r="AH1682" s="95">
        <v>0</v>
      </c>
      <c r="AI1682" s="95">
        <v>0</v>
      </c>
      <c r="AJ1682" s="95">
        <v>0</v>
      </c>
      <c r="AK1682" s="95">
        <v>0</v>
      </c>
      <c r="AL1682" s="95">
        <v>0</v>
      </c>
      <c r="AM1682" s="91">
        <v>0</v>
      </c>
      <c r="AN1682" s="95">
        <v>0</v>
      </c>
      <c r="AO1682" s="95">
        <v>0</v>
      </c>
      <c r="AP1682" s="95">
        <v>0</v>
      </c>
      <c r="AQ1682" s="95">
        <v>0</v>
      </c>
      <c r="AR1682" s="95">
        <v>0</v>
      </c>
      <c r="AS1682" s="95">
        <v>955041.34000000008</v>
      </c>
      <c r="AT1682" s="95">
        <v>0</v>
      </c>
      <c r="AU1682" s="95">
        <v>0</v>
      </c>
      <c r="AV1682" s="92">
        <v>45657</v>
      </c>
      <c r="AW1682" t="s">
        <v>11</v>
      </c>
      <c r="AX1682">
        <v>2024</v>
      </c>
      <c r="AY1682" t="s">
        <v>291</v>
      </c>
    </row>
    <row r="1683" spans="1:51" x14ac:dyDescent="0.25">
      <c r="A1683" s="93">
        <v>106</v>
      </c>
      <c r="B1683" s="94" t="s">
        <v>92</v>
      </c>
      <c r="C1683" s="95">
        <v>77645511.579999998</v>
      </c>
      <c r="D1683" s="95">
        <v>0</v>
      </c>
      <c r="E1683" s="95">
        <v>0</v>
      </c>
      <c r="F1683" s="95">
        <v>0</v>
      </c>
      <c r="G1683" s="95">
        <v>51965.1</v>
      </c>
      <c r="H1683" s="91">
        <v>0</v>
      </c>
      <c r="I1683" s="91">
        <v>0</v>
      </c>
      <c r="J1683" s="95">
        <v>943279.13</v>
      </c>
      <c r="K1683" s="95">
        <v>-10135.780000000001</v>
      </c>
      <c r="L1683" s="91">
        <v>0</v>
      </c>
      <c r="M1683" s="95">
        <v>0</v>
      </c>
      <c r="N1683" s="95">
        <v>0</v>
      </c>
      <c r="O1683" s="95">
        <v>0</v>
      </c>
      <c r="P1683" s="95">
        <v>900519.47</v>
      </c>
      <c r="Q1683" s="91">
        <v>0</v>
      </c>
      <c r="R1683" s="91">
        <v>0</v>
      </c>
      <c r="S1683" s="91">
        <v>0</v>
      </c>
      <c r="T1683" s="95">
        <v>1885627.92</v>
      </c>
      <c r="U1683" s="95">
        <v>471516.81</v>
      </c>
      <c r="V1683" s="95">
        <v>98050</v>
      </c>
      <c r="W1683" s="95">
        <v>41494.559999999998</v>
      </c>
      <c r="X1683" s="95">
        <v>1017398.86</v>
      </c>
      <c r="Y1683" s="95">
        <v>448217.85</v>
      </c>
      <c r="Z1683" s="95">
        <v>0</v>
      </c>
      <c r="AA1683" s="95">
        <v>7850461.5800000001</v>
      </c>
      <c r="AB1683" s="95">
        <v>0</v>
      </c>
      <c r="AC1683" s="327">
        <v>7855224.9199999999</v>
      </c>
      <c r="AD1683" s="95">
        <v>312661.27</v>
      </c>
      <c r="AE1683" s="95">
        <v>37685.4</v>
      </c>
      <c r="AF1683" s="95">
        <v>0</v>
      </c>
      <c r="AG1683" s="95">
        <v>0</v>
      </c>
      <c r="AH1683" s="95">
        <v>0</v>
      </c>
      <c r="AI1683" s="95">
        <v>0</v>
      </c>
      <c r="AJ1683" s="95">
        <v>1714596.34</v>
      </c>
      <c r="AK1683" s="95">
        <v>13548494.890000001</v>
      </c>
      <c r="AL1683" s="95">
        <v>1936320.72</v>
      </c>
      <c r="AM1683" s="91">
        <v>0</v>
      </c>
      <c r="AN1683" s="95">
        <v>3774356.3</v>
      </c>
      <c r="AO1683" s="95">
        <v>0</v>
      </c>
      <c r="AP1683" s="95">
        <v>106994.06</v>
      </c>
      <c r="AQ1683" s="95">
        <v>0</v>
      </c>
      <c r="AR1683" s="95">
        <v>0</v>
      </c>
      <c r="AS1683" s="95">
        <v>19847307.589999996</v>
      </c>
      <c r="AT1683" s="95">
        <v>55912576.070000008</v>
      </c>
      <c r="AU1683" s="95">
        <v>36546410.100000001</v>
      </c>
      <c r="AV1683" s="92">
        <v>45657</v>
      </c>
      <c r="AW1683" t="s">
        <v>11</v>
      </c>
      <c r="AX1683">
        <v>2024</v>
      </c>
      <c r="AY1683" t="s">
        <v>172</v>
      </c>
    </row>
    <row r="1684" spans="1:51" x14ac:dyDescent="0.25">
      <c r="A1684" s="93">
        <v>118</v>
      </c>
      <c r="B1684" s="94" t="s">
        <v>93</v>
      </c>
      <c r="C1684" s="95">
        <v>408678539.94000012</v>
      </c>
      <c r="D1684" s="95">
        <v>73029.3</v>
      </c>
      <c r="E1684" s="95">
        <v>0</v>
      </c>
      <c r="F1684" s="95">
        <v>0</v>
      </c>
      <c r="G1684" s="95">
        <v>1153203.6199999999</v>
      </c>
      <c r="H1684" s="91">
        <v>0</v>
      </c>
      <c r="I1684" s="91">
        <v>0</v>
      </c>
      <c r="J1684" s="95">
        <v>1560822.8199999998</v>
      </c>
      <c r="K1684" s="95">
        <v>22470792.569999997</v>
      </c>
      <c r="L1684" s="91">
        <v>0</v>
      </c>
      <c r="M1684" s="95">
        <v>125072927.58000001</v>
      </c>
      <c r="N1684" s="95">
        <v>170671122.16000003</v>
      </c>
      <c r="O1684" s="95">
        <v>295744049.74000001</v>
      </c>
      <c r="P1684" s="95">
        <v>3022736.79</v>
      </c>
      <c r="Q1684" s="91">
        <v>0</v>
      </c>
      <c r="R1684" s="91">
        <v>0</v>
      </c>
      <c r="S1684" s="91">
        <v>0</v>
      </c>
      <c r="T1684" s="95">
        <v>324024634.84000009</v>
      </c>
      <c r="U1684" s="95">
        <v>497533.47</v>
      </c>
      <c r="V1684" s="95">
        <v>266538.59000000003</v>
      </c>
      <c r="W1684" s="95">
        <v>0</v>
      </c>
      <c r="X1684" s="95">
        <v>0</v>
      </c>
      <c r="Y1684" s="95">
        <v>193216.87</v>
      </c>
      <c r="Z1684" s="95">
        <v>0</v>
      </c>
      <c r="AA1684" s="95">
        <v>0</v>
      </c>
      <c r="AB1684" s="95">
        <v>0</v>
      </c>
      <c r="AC1684" s="327">
        <v>0</v>
      </c>
      <c r="AD1684" s="95">
        <v>0</v>
      </c>
      <c r="AE1684" s="95">
        <v>3901.16</v>
      </c>
      <c r="AF1684" s="95">
        <v>0</v>
      </c>
      <c r="AG1684" s="95">
        <v>0</v>
      </c>
      <c r="AH1684" s="95">
        <v>0</v>
      </c>
      <c r="AI1684" s="95">
        <v>0</v>
      </c>
      <c r="AJ1684" s="95">
        <v>225646.44</v>
      </c>
      <c r="AK1684" s="95">
        <v>116516.53</v>
      </c>
      <c r="AL1684" s="95">
        <v>1182083.8299999998</v>
      </c>
      <c r="AM1684" s="91">
        <v>0</v>
      </c>
      <c r="AN1684" s="95">
        <v>23375787.300000001</v>
      </c>
      <c r="AO1684" s="95">
        <v>0</v>
      </c>
      <c r="AP1684" s="95">
        <v>89810.92</v>
      </c>
      <c r="AQ1684" s="95">
        <v>0</v>
      </c>
      <c r="AR1684" s="95">
        <v>0</v>
      </c>
      <c r="AS1684" s="95">
        <v>1186836.53</v>
      </c>
      <c r="AT1684" s="95">
        <v>83467068.570000008</v>
      </c>
      <c r="AU1684" s="95">
        <v>58702869.990000002</v>
      </c>
      <c r="AV1684" s="92">
        <v>45657</v>
      </c>
      <c r="AW1684" t="s">
        <v>11</v>
      </c>
      <c r="AX1684">
        <v>2024</v>
      </c>
      <c r="AY1684" t="s">
        <v>162</v>
      </c>
    </row>
    <row r="1685" spans="1:51" x14ac:dyDescent="0.25">
      <c r="A1685" s="93">
        <v>29</v>
      </c>
      <c r="B1685" s="94" t="s">
        <v>94</v>
      </c>
      <c r="C1685" s="95">
        <v>696136763.09000015</v>
      </c>
      <c r="D1685" s="95">
        <v>1252990.5299999998</v>
      </c>
      <c r="E1685" s="95">
        <v>0</v>
      </c>
      <c r="F1685" s="95">
        <v>0</v>
      </c>
      <c r="G1685" s="95">
        <v>3247831.7899999996</v>
      </c>
      <c r="H1685" s="91">
        <v>0</v>
      </c>
      <c r="I1685" s="91">
        <v>0</v>
      </c>
      <c r="J1685" s="95">
        <v>767080.62</v>
      </c>
      <c r="K1685" s="95">
        <v>606075.46</v>
      </c>
      <c r="L1685" s="91">
        <v>0</v>
      </c>
      <c r="M1685" s="95">
        <v>85929601.469999999</v>
      </c>
      <c r="N1685" s="95">
        <v>257210713.23999998</v>
      </c>
      <c r="O1685" s="95">
        <v>343140314.70999998</v>
      </c>
      <c r="P1685" s="95">
        <v>1259739.23</v>
      </c>
      <c r="Q1685" s="91">
        <v>0</v>
      </c>
      <c r="R1685" s="91">
        <v>0</v>
      </c>
      <c r="S1685" s="91">
        <v>0</v>
      </c>
      <c r="T1685" s="95">
        <v>350274032.34000003</v>
      </c>
      <c r="U1685" s="95">
        <v>99894224.729999989</v>
      </c>
      <c r="V1685" s="95">
        <v>88195291.389999986</v>
      </c>
      <c r="W1685" s="95">
        <v>4273206.5999999996</v>
      </c>
      <c r="X1685" s="95">
        <v>59694977.630000003</v>
      </c>
      <c r="Y1685" s="95">
        <v>35285093.910000004</v>
      </c>
      <c r="Z1685" s="95">
        <v>0</v>
      </c>
      <c r="AA1685" s="95">
        <v>0</v>
      </c>
      <c r="AB1685" s="95">
        <v>2452898.4300000002</v>
      </c>
      <c r="AC1685" s="327">
        <v>276518.16000000003</v>
      </c>
      <c r="AD1685" s="95">
        <v>0</v>
      </c>
      <c r="AE1685" s="95">
        <v>2822063.73</v>
      </c>
      <c r="AF1685" s="95">
        <v>0</v>
      </c>
      <c r="AG1685" s="95">
        <v>0</v>
      </c>
      <c r="AH1685" s="95">
        <v>0</v>
      </c>
      <c r="AI1685" s="95">
        <v>0</v>
      </c>
      <c r="AJ1685" s="95">
        <v>6237373.4300000006</v>
      </c>
      <c r="AK1685" s="95">
        <v>851142.99</v>
      </c>
      <c r="AL1685" s="95">
        <v>1112963.53</v>
      </c>
      <c r="AM1685" s="91">
        <v>0</v>
      </c>
      <c r="AN1685" s="95">
        <v>20603192.93</v>
      </c>
      <c r="AO1685" s="95">
        <v>0</v>
      </c>
      <c r="AP1685" s="95">
        <v>16902916.379999999</v>
      </c>
      <c r="AQ1685" s="95">
        <v>5699570</v>
      </c>
      <c r="AR1685" s="95">
        <v>0</v>
      </c>
      <c r="AS1685" s="95">
        <v>299131648.01000005</v>
      </c>
      <c r="AT1685" s="95">
        <v>46731082.739999995</v>
      </c>
      <c r="AU1685" s="95">
        <v>1561296.91</v>
      </c>
      <c r="AV1685" s="92">
        <v>45657</v>
      </c>
      <c r="AW1685" t="s">
        <v>11</v>
      </c>
      <c r="AX1685">
        <v>2024</v>
      </c>
      <c r="AY1685" t="s">
        <v>156</v>
      </c>
    </row>
    <row r="1686" spans="1:51" x14ac:dyDescent="0.25">
      <c r="A1686" s="93">
        <v>111</v>
      </c>
      <c r="B1686" s="94" t="s">
        <v>95</v>
      </c>
      <c r="C1686" s="95">
        <v>11655023.829999998</v>
      </c>
      <c r="D1686" s="95">
        <v>13518</v>
      </c>
      <c r="E1686" s="95">
        <v>0</v>
      </c>
      <c r="F1686" s="95">
        <v>0</v>
      </c>
      <c r="G1686" s="95">
        <v>0</v>
      </c>
      <c r="H1686" s="91">
        <v>0</v>
      </c>
      <c r="I1686" s="91">
        <v>0</v>
      </c>
      <c r="J1686" s="95">
        <v>1752.66</v>
      </c>
      <c r="K1686" s="95">
        <v>0</v>
      </c>
      <c r="L1686" s="91">
        <v>0</v>
      </c>
      <c r="M1686" s="95">
        <v>0</v>
      </c>
      <c r="N1686" s="95">
        <v>239872.62</v>
      </c>
      <c r="O1686" s="95">
        <v>239872.62</v>
      </c>
      <c r="P1686" s="95">
        <v>32312.58</v>
      </c>
      <c r="Q1686" s="91">
        <v>0</v>
      </c>
      <c r="R1686" s="91">
        <v>0</v>
      </c>
      <c r="S1686" s="91">
        <v>0</v>
      </c>
      <c r="T1686" s="95">
        <v>287455.86</v>
      </c>
      <c r="U1686" s="95">
        <v>1675858.3</v>
      </c>
      <c r="V1686" s="95">
        <v>0</v>
      </c>
      <c r="W1686" s="95">
        <v>0</v>
      </c>
      <c r="X1686" s="95">
        <v>75666.31</v>
      </c>
      <c r="Y1686" s="95">
        <v>4408.8</v>
      </c>
      <c r="Z1686" s="95">
        <v>0</v>
      </c>
      <c r="AA1686" s="95">
        <v>0</v>
      </c>
      <c r="AB1686" s="95">
        <v>0</v>
      </c>
      <c r="AC1686" s="327">
        <v>1908864.76</v>
      </c>
      <c r="AD1686" s="95">
        <v>608764.30000000005</v>
      </c>
      <c r="AE1686" s="95">
        <v>0</v>
      </c>
      <c r="AF1686" s="95">
        <v>0</v>
      </c>
      <c r="AG1686" s="95">
        <v>0</v>
      </c>
      <c r="AH1686" s="95">
        <v>0</v>
      </c>
      <c r="AI1686" s="95">
        <v>0</v>
      </c>
      <c r="AJ1686" s="95">
        <v>322073.26</v>
      </c>
      <c r="AK1686" s="95">
        <v>438736.34</v>
      </c>
      <c r="AL1686" s="95">
        <v>177853.44</v>
      </c>
      <c r="AM1686" s="91">
        <v>0</v>
      </c>
      <c r="AN1686" s="95">
        <v>1447150.41</v>
      </c>
      <c r="AO1686" s="95">
        <v>0</v>
      </c>
      <c r="AP1686" s="95">
        <v>72862.559999999998</v>
      </c>
      <c r="AQ1686" s="95">
        <v>0</v>
      </c>
      <c r="AR1686" s="95">
        <v>0</v>
      </c>
      <c r="AS1686" s="95">
        <v>4595635.7299999995</v>
      </c>
      <c r="AT1686" s="95">
        <v>6771932.2399999993</v>
      </c>
      <c r="AU1686" s="95">
        <v>4635329.49</v>
      </c>
      <c r="AV1686" s="92">
        <v>45657</v>
      </c>
      <c r="AW1686" t="s">
        <v>11</v>
      </c>
      <c r="AX1686">
        <v>2024</v>
      </c>
      <c r="AY1686" t="s">
        <v>182</v>
      </c>
    </row>
    <row r="1687" spans="1:51" x14ac:dyDescent="0.25">
      <c r="A1687" s="93">
        <v>83</v>
      </c>
      <c r="B1687" s="94" t="s">
        <v>96</v>
      </c>
      <c r="C1687" s="95">
        <v>978400069.8499999</v>
      </c>
      <c r="D1687" s="95">
        <v>3223560.43</v>
      </c>
      <c r="E1687" s="95">
        <v>0</v>
      </c>
      <c r="F1687" s="95">
        <v>0</v>
      </c>
      <c r="G1687" s="95">
        <v>264010.12</v>
      </c>
      <c r="H1687" s="91">
        <v>0</v>
      </c>
      <c r="I1687" s="91">
        <v>0</v>
      </c>
      <c r="J1687" s="95">
        <v>23480415.859999999</v>
      </c>
      <c r="K1687" s="95">
        <v>10180069.129999999</v>
      </c>
      <c r="L1687" s="91">
        <v>0</v>
      </c>
      <c r="M1687" s="95">
        <v>312866994.63999999</v>
      </c>
      <c r="N1687" s="95">
        <v>210223685.91999999</v>
      </c>
      <c r="O1687" s="95">
        <v>523090680.55999994</v>
      </c>
      <c r="P1687" s="95">
        <v>24020744.130000003</v>
      </c>
      <c r="Q1687" s="91">
        <v>0</v>
      </c>
      <c r="R1687" s="91">
        <v>0</v>
      </c>
      <c r="S1687" s="91">
        <v>0</v>
      </c>
      <c r="T1687" s="95">
        <v>584259480.2299999</v>
      </c>
      <c r="U1687" s="95">
        <v>39877176.969999999</v>
      </c>
      <c r="V1687" s="95">
        <v>1897425.62</v>
      </c>
      <c r="W1687" s="95">
        <v>1742597.3199999998</v>
      </c>
      <c r="X1687" s="95">
        <v>10827568.33</v>
      </c>
      <c r="Y1687" s="95">
        <v>508240.37</v>
      </c>
      <c r="Z1687" s="95">
        <v>0</v>
      </c>
      <c r="AA1687" s="95">
        <v>796470.84</v>
      </c>
      <c r="AB1687" s="95">
        <v>0</v>
      </c>
      <c r="AC1687" s="327">
        <v>210097539.67000002</v>
      </c>
      <c r="AD1687" s="95">
        <v>37301478.719999999</v>
      </c>
      <c r="AE1687" s="95">
        <v>2758682.95</v>
      </c>
      <c r="AF1687" s="95">
        <v>0</v>
      </c>
      <c r="AG1687" s="95">
        <v>0</v>
      </c>
      <c r="AH1687" s="95">
        <v>0</v>
      </c>
      <c r="AI1687" s="95">
        <v>0</v>
      </c>
      <c r="AJ1687" s="95">
        <v>1009321.24</v>
      </c>
      <c r="AK1687" s="95">
        <v>45358643.759999998</v>
      </c>
      <c r="AL1687" s="95">
        <v>7675557.46</v>
      </c>
      <c r="AM1687" s="91">
        <v>0</v>
      </c>
      <c r="AN1687" s="95">
        <v>16457672.699999999</v>
      </c>
      <c r="AO1687" s="95">
        <v>0</v>
      </c>
      <c r="AP1687" s="95">
        <v>815128.49</v>
      </c>
      <c r="AQ1687" s="95">
        <v>0</v>
      </c>
      <c r="AR1687" s="95">
        <v>0</v>
      </c>
      <c r="AS1687" s="95">
        <v>306816502.03000003</v>
      </c>
      <c r="AT1687" s="95">
        <v>87324087.589999989</v>
      </c>
      <c r="AU1687" s="95">
        <v>17017085.18</v>
      </c>
      <c r="AV1687" s="92">
        <v>45657</v>
      </c>
      <c r="AW1687" t="s">
        <v>11</v>
      </c>
      <c r="AX1687">
        <v>2024</v>
      </c>
      <c r="AY1687" t="s">
        <v>158</v>
      </c>
    </row>
    <row r="1688" spans="1:51" x14ac:dyDescent="0.25">
      <c r="A1688" s="93">
        <v>40</v>
      </c>
      <c r="B1688" s="94" t="s">
        <v>97</v>
      </c>
      <c r="C1688" s="95">
        <v>103625628.52000001</v>
      </c>
      <c r="D1688" s="95">
        <v>1828.1</v>
      </c>
      <c r="E1688" s="95">
        <v>0</v>
      </c>
      <c r="F1688" s="95">
        <v>0</v>
      </c>
      <c r="G1688" s="95">
        <v>88222.97</v>
      </c>
      <c r="H1688" s="91">
        <v>0</v>
      </c>
      <c r="I1688" s="91">
        <v>0</v>
      </c>
      <c r="J1688" s="95">
        <v>19804.59</v>
      </c>
      <c r="K1688" s="95">
        <v>730382.98</v>
      </c>
      <c r="L1688" s="91">
        <v>0</v>
      </c>
      <c r="M1688" s="95">
        <v>7724344.5499999998</v>
      </c>
      <c r="N1688" s="95">
        <v>54031.43</v>
      </c>
      <c r="O1688" s="95">
        <v>7778375.9799999995</v>
      </c>
      <c r="P1688" s="95">
        <v>187593.94</v>
      </c>
      <c r="Q1688" s="91">
        <v>0</v>
      </c>
      <c r="R1688" s="91">
        <v>0</v>
      </c>
      <c r="S1688" s="91">
        <v>0</v>
      </c>
      <c r="T1688" s="95">
        <v>8806208.5599999987</v>
      </c>
      <c r="U1688" s="95">
        <v>2204085.64</v>
      </c>
      <c r="V1688" s="95">
        <v>292631.09000000003</v>
      </c>
      <c r="W1688" s="95">
        <v>275743.06</v>
      </c>
      <c r="X1688" s="95">
        <v>6638.6</v>
      </c>
      <c r="Y1688" s="95">
        <v>772009.22</v>
      </c>
      <c r="Z1688" s="95">
        <v>0</v>
      </c>
      <c r="AA1688" s="95">
        <v>24183.74</v>
      </c>
      <c r="AB1688" s="95">
        <v>0</v>
      </c>
      <c r="AC1688" s="327">
        <v>4056200.93</v>
      </c>
      <c r="AD1688" s="95">
        <v>17268509.640000001</v>
      </c>
      <c r="AE1688" s="95">
        <v>2809204.83</v>
      </c>
      <c r="AF1688" s="95">
        <v>0</v>
      </c>
      <c r="AG1688" s="95">
        <v>0</v>
      </c>
      <c r="AH1688" s="95">
        <v>0</v>
      </c>
      <c r="AI1688" s="95">
        <v>0</v>
      </c>
      <c r="AJ1688" s="95">
        <v>22021.47</v>
      </c>
      <c r="AK1688" s="95">
        <v>27536100.920000002</v>
      </c>
      <c r="AL1688" s="95">
        <v>251916.11</v>
      </c>
      <c r="AM1688" s="91">
        <v>0</v>
      </c>
      <c r="AN1688" s="95">
        <v>1234872.72</v>
      </c>
      <c r="AO1688" s="95">
        <v>0</v>
      </c>
      <c r="AP1688" s="95">
        <v>200067.84</v>
      </c>
      <c r="AQ1688" s="95">
        <v>0</v>
      </c>
      <c r="AR1688" s="95">
        <v>0</v>
      </c>
      <c r="AS1688" s="95">
        <v>27731228.219999999</v>
      </c>
      <c r="AT1688" s="95">
        <v>67088191.740000002</v>
      </c>
      <c r="AU1688" s="95">
        <v>37865234.149999999</v>
      </c>
      <c r="AV1688" s="92">
        <v>45657</v>
      </c>
      <c r="AW1688" t="s">
        <v>11</v>
      </c>
      <c r="AX1688">
        <v>2024</v>
      </c>
      <c r="AY1688" t="s">
        <v>166</v>
      </c>
    </row>
    <row r="1689" spans="1:51" x14ac:dyDescent="0.25">
      <c r="A1689" s="93">
        <v>24</v>
      </c>
      <c r="B1689" s="94" t="s">
        <v>98</v>
      </c>
      <c r="C1689" s="95">
        <v>769642349.63</v>
      </c>
      <c r="D1689" s="95">
        <v>15136254.09</v>
      </c>
      <c r="E1689" s="95">
        <v>0</v>
      </c>
      <c r="F1689" s="95">
        <v>-3618.72</v>
      </c>
      <c r="G1689" s="95">
        <v>30078966.059999999</v>
      </c>
      <c r="H1689" s="91">
        <v>0</v>
      </c>
      <c r="I1689" s="91">
        <v>0</v>
      </c>
      <c r="J1689" s="95">
        <v>4977546.3</v>
      </c>
      <c r="K1689" s="95">
        <v>10339210.92</v>
      </c>
      <c r="L1689" s="91">
        <v>0</v>
      </c>
      <c r="M1689" s="95">
        <v>864798.11</v>
      </c>
      <c r="N1689" s="95">
        <v>486687461.73000002</v>
      </c>
      <c r="O1689" s="95">
        <v>487552259.84000003</v>
      </c>
      <c r="P1689" s="95">
        <v>10569493.9</v>
      </c>
      <c r="Q1689" s="91">
        <v>0</v>
      </c>
      <c r="R1689" s="91">
        <v>0</v>
      </c>
      <c r="S1689" s="91">
        <v>0</v>
      </c>
      <c r="T1689" s="95">
        <v>558650112.38999999</v>
      </c>
      <c r="U1689" s="95">
        <v>31420564.52</v>
      </c>
      <c r="V1689" s="95">
        <v>173337.96</v>
      </c>
      <c r="W1689" s="95">
        <v>0</v>
      </c>
      <c r="X1689" s="95">
        <v>584751.91</v>
      </c>
      <c r="Y1689" s="95">
        <v>0</v>
      </c>
      <c r="Z1689" s="95">
        <v>0</v>
      </c>
      <c r="AA1689" s="95">
        <v>707569.97</v>
      </c>
      <c r="AB1689" s="95">
        <v>0</v>
      </c>
      <c r="AC1689" s="327">
        <v>65640741.109999999</v>
      </c>
      <c r="AD1689" s="95">
        <v>15684080.120000001</v>
      </c>
      <c r="AE1689" s="95">
        <v>1402376.18</v>
      </c>
      <c r="AF1689" s="95">
        <v>0</v>
      </c>
      <c r="AG1689" s="95">
        <v>0</v>
      </c>
      <c r="AH1689" s="95">
        <v>0</v>
      </c>
      <c r="AI1689" s="95">
        <v>0</v>
      </c>
      <c r="AJ1689" s="95">
        <v>80545901.5</v>
      </c>
      <c r="AK1689" s="95">
        <v>13073475.550000001</v>
      </c>
      <c r="AL1689" s="95">
        <v>0</v>
      </c>
      <c r="AM1689" s="91">
        <v>0</v>
      </c>
      <c r="AN1689" s="95">
        <v>1088915.28</v>
      </c>
      <c r="AO1689" s="95">
        <v>0</v>
      </c>
      <c r="AP1689" s="95">
        <v>0</v>
      </c>
      <c r="AQ1689" s="95">
        <v>0</v>
      </c>
      <c r="AR1689" s="95">
        <v>0</v>
      </c>
      <c r="AS1689" s="95">
        <v>196159323.27000001</v>
      </c>
      <c r="AT1689" s="95">
        <v>14832913.970000001</v>
      </c>
      <c r="AU1689" s="95">
        <v>670523.14</v>
      </c>
      <c r="AV1689" s="92">
        <v>45657</v>
      </c>
      <c r="AW1689" t="s">
        <v>11</v>
      </c>
      <c r="AX1689">
        <v>2024</v>
      </c>
      <c r="AY1689" t="s">
        <v>164</v>
      </c>
    </row>
    <row r="1690" spans="1:51" x14ac:dyDescent="0.25">
      <c r="A1690" s="93">
        <v>124</v>
      </c>
      <c r="B1690" s="94" t="s">
        <v>99</v>
      </c>
      <c r="C1690" s="95">
        <v>48365768.560000002</v>
      </c>
      <c r="D1690" s="95">
        <v>0</v>
      </c>
      <c r="E1690" s="95">
        <v>0</v>
      </c>
      <c r="F1690" s="95">
        <v>0</v>
      </c>
      <c r="G1690" s="95">
        <v>0</v>
      </c>
      <c r="H1690" s="91">
        <v>0</v>
      </c>
      <c r="I1690" s="91">
        <v>0</v>
      </c>
      <c r="J1690" s="95">
        <v>0</v>
      </c>
      <c r="K1690" s="95">
        <v>0</v>
      </c>
      <c r="L1690" s="91">
        <v>0</v>
      </c>
      <c r="M1690" s="95">
        <v>0</v>
      </c>
      <c r="N1690" s="95">
        <v>22129151.170000002</v>
      </c>
      <c r="O1690" s="95">
        <v>22129151.170000002</v>
      </c>
      <c r="P1690" s="95">
        <v>0</v>
      </c>
      <c r="Q1690" s="91">
        <v>0</v>
      </c>
      <c r="R1690" s="91">
        <v>0</v>
      </c>
      <c r="S1690" s="91">
        <v>0</v>
      </c>
      <c r="T1690" s="95">
        <v>22129151.170000002</v>
      </c>
      <c r="U1690" s="95">
        <v>1146657.3999999999</v>
      </c>
      <c r="V1690" s="95">
        <v>1335675.23</v>
      </c>
      <c r="W1690" s="95">
        <v>1145.97</v>
      </c>
      <c r="X1690" s="95">
        <v>0</v>
      </c>
      <c r="Y1690" s="95">
        <v>373900.16</v>
      </c>
      <c r="Z1690" s="95">
        <v>0</v>
      </c>
      <c r="AA1690" s="95">
        <v>0</v>
      </c>
      <c r="AB1690" s="95">
        <v>0</v>
      </c>
      <c r="AC1690" s="327">
        <v>0</v>
      </c>
      <c r="AD1690" s="95">
        <v>388430.33</v>
      </c>
      <c r="AE1690" s="95">
        <v>0</v>
      </c>
      <c r="AF1690" s="95">
        <v>0</v>
      </c>
      <c r="AG1690" s="95">
        <v>0</v>
      </c>
      <c r="AH1690" s="95">
        <v>0</v>
      </c>
      <c r="AI1690" s="95">
        <v>0</v>
      </c>
      <c r="AJ1690" s="95">
        <v>984376.16</v>
      </c>
      <c r="AK1690" s="95">
        <v>321097.08</v>
      </c>
      <c r="AL1690" s="95">
        <v>846852.18</v>
      </c>
      <c r="AM1690" s="91">
        <v>0</v>
      </c>
      <c r="AN1690" s="95">
        <v>1818144.85</v>
      </c>
      <c r="AO1690" s="95">
        <v>0</v>
      </c>
      <c r="AP1690" s="95">
        <v>0</v>
      </c>
      <c r="AQ1690" s="95">
        <v>0</v>
      </c>
      <c r="AR1690" s="95">
        <v>0</v>
      </c>
      <c r="AS1690" s="95">
        <v>4230185.25</v>
      </c>
      <c r="AT1690" s="95">
        <v>22006432.140000001</v>
      </c>
      <c r="AU1690" s="95">
        <v>19020338.030000001</v>
      </c>
      <c r="AV1690" s="92">
        <v>45657</v>
      </c>
      <c r="AW1690" t="s">
        <v>11</v>
      </c>
      <c r="AX1690">
        <v>2024</v>
      </c>
      <c r="AY1690" t="s">
        <v>289</v>
      </c>
    </row>
    <row r="1691" spans="1:51" x14ac:dyDescent="0.25">
      <c r="A1691" s="93">
        <v>70</v>
      </c>
      <c r="B1691" s="94" t="s">
        <v>100</v>
      </c>
      <c r="C1691" s="95">
        <v>14313431.26</v>
      </c>
      <c r="D1691" s="95">
        <v>0</v>
      </c>
      <c r="E1691" s="95">
        <v>0</v>
      </c>
      <c r="F1691" s="95">
        <v>0</v>
      </c>
      <c r="G1691" s="95">
        <v>0</v>
      </c>
      <c r="H1691" s="91">
        <v>0</v>
      </c>
      <c r="I1691" s="91">
        <v>0</v>
      </c>
      <c r="J1691" s="95">
        <v>0</v>
      </c>
      <c r="K1691" s="95">
        <v>0</v>
      </c>
      <c r="L1691" s="91">
        <v>0</v>
      </c>
      <c r="M1691" s="95">
        <v>0</v>
      </c>
      <c r="N1691" s="95">
        <v>0</v>
      </c>
      <c r="O1691" s="95">
        <v>0</v>
      </c>
      <c r="P1691" s="95">
        <v>14313431.26</v>
      </c>
      <c r="Q1691" s="91">
        <v>0</v>
      </c>
      <c r="R1691" s="91">
        <v>0</v>
      </c>
      <c r="S1691" s="91">
        <v>0</v>
      </c>
      <c r="T1691" s="95">
        <v>14313431.26</v>
      </c>
      <c r="U1691" s="95">
        <v>0</v>
      </c>
      <c r="V1691" s="95">
        <v>0</v>
      </c>
      <c r="W1691" s="95">
        <v>0</v>
      </c>
      <c r="X1691" s="95">
        <v>0</v>
      </c>
      <c r="Y1691" s="95">
        <v>0</v>
      </c>
      <c r="Z1691" s="95">
        <v>0</v>
      </c>
      <c r="AA1691" s="95">
        <v>0</v>
      </c>
      <c r="AB1691" s="95">
        <v>0</v>
      </c>
      <c r="AC1691" s="327">
        <v>0</v>
      </c>
      <c r="AD1691" s="95">
        <v>0</v>
      </c>
      <c r="AE1691" s="95">
        <v>0</v>
      </c>
      <c r="AF1691" s="95">
        <v>0</v>
      </c>
      <c r="AG1691" s="95">
        <v>0</v>
      </c>
      <c r="AH1691" s="95">
        <v>0</v>
      </c>
      <c r="AI1691" s="95">
        <v>0</v>
      </c>
      <c r="AJ1691" s="95">
        <v>0</v>
      </c>
      <c r="AK1691" s="95">
        <v>0</v>
      </c>
      <c r="AL1691" s="95">
        <v>0</v>
      </c>
      <c r="AM1691" s="91">
        <v>0</v>
      </c>
      <c r="AN1691" s="95">
        <v>0</v>
      </c>
      <c r="AO1691" s="95">
        <v>0</v>
      </c>
      <c r="AP1691" s="95">
        <v>0</v>
      </c>
      <c r="AQ1691" s="95">
        <v>0</v>
      </c>
      <c r="AR1691" s="95">
        <v>0</v>
      </c>
      <c r="AS1691" s="95">
        <v>0</v>
      </c>
      <c r="AT1691" s="95">
        <v>0</v>
      </c>
      <c r="AU1691" s="95">
        <v>0</v>
      </c>
      <c r="AV1691" s="92">
        <v>45657</v>
      </c>
      <c r="AW1691" t="s">
        <v>11</v>
      </c>
      <c r="AX1691">
        <v>2024</v>
      </c>
      <c r="AY1691" t="s">
        <v>181</v>
      </c>
    </row>
    <row r="1692" spans="1:51" x14ac:dyDescent="0.25">
      <c r="A1692" s="93">
        <v>119</v>
      </c>
      <c r="B1692" s="94" t="s">
        <v>101</v>
      </c>
      <c r="C1692" s="95">
        <v>1243720.5900000001</v>
      </c>
      <c r="D1692" s="95">
        <v>0</v>
      </c>
      <c r="E1692" s="95">
        <v>0</v>
      </c>
      <c r="F1692" s="95">
        <v>0</v>
      </c>
      <c r="G1692" s="95">
        <v>0</v>
      </c>
      <c r="H1692" s="91">
        <v>0</v>
      </c>
      <c r="I1692" s="91">
        <v>0</v>
      </c>
      <c r="J1692" s="95">
        <v>67357.5</v>
      </c>
      <c r="K1692" s="95">
        <v>0</v>
      </c>
      <c r="L1692" s="91">
        <v>0</v>
      </c>
      <c r="M1692" s="95">
        <v>0</v>
      </c>
      <c r="N1692" s="95">
        <v>0</v>
      </c>
      <c r="O1692" s="95">
        <v>0</v>
      </c>
      <c r="P1692" s="95">
        <v>0</v>
      </c>
      <c r="Q1692" s="91">
        <v>0</v>
      </c>
      <c r="R1692" s="91">
        <v>0</v>
      </c>
      <c r="S1692" s="91">
        <v>0</v>
      </c>
      <c r="T1692" s="95">
        <v>67357.5</v>
      </c>
      <c r="U1692" s="95">
        <v>0</v>
      </c>
      <c r="V1692" s="95">
        <v>0</v>
      </c>
      <c r="W1692" s="95">
        <v>0</v>
      </c>
      <c r="X1692" s="95">
        <v>0</v>
      </c>
      <c r="Y1692" s="95">
        <v>0</v>
      </c>
      <c r="Z1692" s="95">
        <v>0</v>
      </c>
      <c r="AA1692" s="95">
        <v>0</v>
      </c>
      <c r="AB1692" s="95">
        <v>0</v>
      </c>
      <c r="AC1692" s="327">
        <v>832498.75</v>
      </c>
      <c r="AD1692" s="95">
        <v>0</v>
      </c>
      <c r="AE1692" s="95">
        <v>0</v>
      </c>
      <c r="AF1692" s="95">
        <v>0</v>
      </c>
      <c r="AG1692" s="95">
        <v>0</v>
      </c>
      <c r="AH1692" s="95">
        <v>0</v>
      </c>
      <c r="AI1692" s="95">
        <v>0</v>
      </c>
      <c r="AJ1692" s="95">
        <v>0</v>
      </c>
      <c r="AK1692" s="95">
        <v>343864.34</v>
      </c>
      <c r="AL1692" s="95">
        <v>0</v>
      </c>
      <c r="AM1692" s="91">
        <v>0</v>
      </c>
      <c r="AN1692" s="95">
        <v>0</v>
      </c>
      <c r="AO1692" s="95">
        <v>0</v>
      </c>
      <c r="AP1692" s="95">
        <v>0</v>
      </c>
      <c r="AQ1692" s="95">
        <v>0</v>
      </c>
      <c r="AR1692" s="95">
        <v>0</v>
      </c>
      <c r="AS1692" s="95">
        <v>832498.75</v>
      </c>
      <c r="AT1692" s="95">
        <v>343864.34</v>
      </c>
      <c r="AU1692" s="95">
        <v>0</v>
      </c>
      <c r="AV1692" s="92">
        <v>45657</v>
      </c>
      <c r="AW1692" t="s">
        <v>11</v>
      </c>
      <c r="AX1692">
        <v>2024</v>
      </c>
      <c r="AY1692" t="s">
        <v>189</v>
      </c>
    </row>
    <row r="1693" spans="1:51" x14ac:dyDescent="0.25">
      <c r="A1693" s="93">
        <v>108</v>
      </c>
      <c r="B1693" s="94" t="s">
        <v>102</v>
      </c>
      <c r="C1693" s="95">
        <v>8974543.5100000016</v>
      </c>
      <c r="D1693" s="95">
        <v>6893.14</v>
      </c>
      <c r="E1693" s="95">
        <v>0</v>
      </c>
      <c r="F1693" s="95">
        <v>0</v>
      </c>
      <c r="G1693" s="95">
        <v>91434.590000000011</v>
      </c>
      <c r="H1693" s="91">
        <v>0</v>
      </c>
      <c r="I1693" s="91">
        <v>0</v>
      </c>
      <c r="J1693" s="95">
        <v>388369.82</v>
      </c>
      <c r="K1693" s="95">
        <v>1530290.37</v>
      </c>
      <c r="L1693" s="91">
        <v>0</v>
      </c>
      <c r="M1693" s="95">
        <v>1905326.31</v>
      </c>
      <c r="N1693" s="95">
        <v>310592.23</v>
      </c>
      <c r="O1693" s="95">
        <v>2215918.54</v>
      </c>
      <c r="P1693" s="95">
        <v>86979.12999999999</v>
      </c>
      <c r="Q1693" s="91">
        <v>0</v>
      </c>
      <c r="R1693" s="91">
        <v>0</v>
      </c>
      <c r="S1693" s="91">
        <v>0</v>
      </c>
      <c r="T1693" s="95">
        <v>4319885.5900000008</v>
      </c>
      <c r="U1693" s="95">
        <v>99526.09</v>
      </c>
      <c r="V1693" s="95">
        <v>0</v>
      </c>
      <c r="W1693" s="95">
        <v>0</v>
      </c>
      <c r="X1693" s="95">
        <v>492821.6</v>
      </c>
      <c r="Y1693" s="95">
        <v>0</v>
      </c>
      <c r="Z1693" s="95">
        <v>0</v>
      </c>
      <c r="AA1693" s="95">
        <v>129794.14</v>
      </c>
      <c r="AB1693" s="95">
        <v>0</v>
      </c>
      <c r="AC1693" s="327">
        <v>1596394.75</v>
      </c>
      <c r="AD1693" s="95">
        <v>395555.43</v>
      </c>
      <c r="AE1693" s="95">
        <v>1366850.52</v>
      </c>
      <c r="AF1693" s="95">
        <v>0</v>
      </c>
      <c r="AG1693" s="95">
        <v>0</v>
      </c>
      <c r="AH1693" s="95">
        <v>0</v>
      </c>
      <c r="AI1693" s="95">
        <v>0</v>
      </c>
      <c r="AJ1693" s="95">
        <v>66105.279999999999</v>
      </c>
      <c r="AK1693" s="95">
        <v>0</v>
      </c>
      <c r="AL1693" s="95">
        <v>8088.35</v>
      </c>
      <c r="AM1693" s="91">
        <v>0</v>
      </c>
      <c r="AN1693" s="95">
        <v>250321.76</v>
      </c>
      <c r="AO1693" s="95">
        <v>0</v>
      </c>
      <c r="AP1693" s="95">
        <v>0</v>
      </c>
      <c r="AQ1693" s="95">
        <v>0</v>
      </c>
      <c r="AR1693" s="95">
        <v>0</v>
      </c>
      <c r="AS1693" s="95">
        <v>4147047.81</v>
      </c>
      <c r="AT1693" s="95">
        <v>507610.11</v>
      </c>
      <c r="AU1693" s="95">
        <v>249200</v>
      </c>
      <c r="AV1693" s="92">
        <v>45657</v>
      </c>
      <c r="AW1693" t="s">
        <v>11</v>
      </c>
      <c r="AX1693">
        <v>2024</v>
      </c>
      <c r="AY1693" t="s">
        <v>183</v>
      </c>
    </row>
    <row r="1694" spans="1:51" x14ac:dyDescent="0.25">
      <c r="A1694" s="93">
        <v>93</v>
      </c>
      <c r="B1694" s="94" t="s">
        <v>103</v>
      </c>
      <c r="C1694" s="95">
        <v>87333968.659999996</v>
      </c>
      <c r="D1694" s="95">
        <v>0</v>
      </c>
      <c r="E1694" s="95">
        <v>0</v>
      </c>
      <c r="F1694" s="95">
        <v>0</v>
      </c>
      <c r="G1694" s="95">
        <v>86126.99</v>
      </c>
      <c r="H1694" s="91">
        <v>0</v>
      </c>
      <c r="I1694" s="91">
        <v>0</v>
      </c>
      <c r="J1694" s="95">
        <v>14959.25</v>
      </c>
      <c r="K1694" s="95">
        <v>64622.91</v>
      </c>
      <c r="L1694" s="91">
        <v>0</v>
      </c>
      <c r="M1694" s="95">
        <v>9</v>
      </c>
      <c r="N1694" s="95">
        <v>0</v>
      </c>
      <c r="O1694" s="95">
        <v>9</v>
      </c>
      <c r="P1694" s="95">
        <v>251362.8</v>
      </c>
      <c r="Q1694" s="91">
        <v>0</v>
      </c>
      <c r="R1694" s="91">
        <v>0</v>
      </c>
      <c r="S1694" s="91">
        <v>0</v>
      </c>
      <c r="T1694" s="95">
        <v>417080.95</v>
      </c>
      <c r="U1694" s="95">
        <v>64260.75</v>
      </c>
      <c r="V1694" s="95">
        <v>62841.42</v>
      </c>
      <c r="W1694" s="95">
        <v>0</v>
      </c>
      <c r="X1694" s="95">
        <v>5488.5</v>
      </c>
      <c r="Y1694" s="95">
        <v>1975515.48</v>
      </c>
      <c r="Z1694" s="95">
        <v>0</v>
      </c>
      <c r="AA1694" s="95">
        <v>769199</v>
      </c>
      <c r="AB1694" s="95">
        <v>0</v>
      </c>
      <c r="AC1694" s="327">
        <v>0</v>
      </c>
      <c r="AD1694" s="95">
        <v>5010692.51</v>
      </c>
      <c r="AE1694" s="95">
        <v>473707.58</v>
      </c>
      <c r="AF1694" s="95">
        <v>0</v>
      </c>
      <c r="AG1694" s="95">
        <v>0</v>
      </c>
      <c r="AH1694" s="95">
        <v>0</v>
      </c>
      <c r="AI1694" s="95">
        <v>0</v>
      </c>
      <c r="AJ1694" s="95">
        <v>0</v>
      </c>
      <c r="AK1694" s="95">
        <v>1106093.54</v>
      </c>
      <c r="AL1694" s="95">
        <v>2856179.47</v>
      </c>
      <c r="AM1694" s="91">
        <v>0</v>
      </c>
      <c r="AN1694" s="95">
        <v>7217313.9400000004</v>
      </c>
      <c r="AO1694" s="95">
        <v>0</v>
      </c>
      <c r="AP1694" s="95">
        <v>27671</v>
      </c>
      <c r="AQ1694" s="95">
        <v>0</v>
      </c>
      <c r="AR1694" s="95">
        <v>0</v>
      </c>
      <c r="AS1694" s="95">
        <v>8361705.2400000002</v>
      </c>
      <c r="AT1694" s="95">
        <v>78555182.469999999</v>
      </c>
      <c r="AU1694" s="95">
        <v>67347924.519999996</v>
      </c>
      <c r="AV1694" s="92">
        <v>45657</v>
      </c>
      <c r="AW1694" t="s">
        <v>11</v>
      </c>
      <c r="AX1694">
        <v>2024</v>
      </c>
      <c r="AY1694" t="s">
        <v>175</v>
      </c>
    </row>
    <row r="1695" spans="1:51" x14ac:dyDescent="0.25">
      <c r="A1695" s="89">
        <v>107</v>
      </c>
      <c r="B1695" s="90" t="s">
        <v>60</v>
      </c>
      <c r="C1695" s="91">
        <v>67943814.049999997</v>
      </c>
      <c r="D1695" s="91">
        <v>110525.85</v>
      </c>
      <c r="E1695" s="91">
        <v>0</v>
      </c>
      <c r="F1695" s="91">
        <v>0</v>
      </c>
      <c r="G1695" s="91">
        <v>0</v>
      </c>
      <c r="H1695" s="91">
        <v>0</v>
      </c>
      <c r="I1695" s="91">
        <v>0</v>
      </c>
      <c r="J1695" s="91">
        <v>207969.94</v>
      </c>
      <c r="K1695" s="91">
        <v>28627.93</v>
      </c>
      <c r="L1695" s="91">
        <v>0</v>
      </c>
      <c r="M1695" s="91">
        <v>2341096.71</v>
      </c>
      <c r="N1695" s="91">
        <v>51515916.630000003</v>
      </c>
      <c r="O1695" s="91">
        <v>53857013.340000004</v>
      </c>
      <c r="P1695" s="91">
        <v>173021.18</v>
      </c>
      <c r="Q1695" s="91">
        <v>0</v>
      </c>
      <c r="R1695" s="91">
        <v>0</v>
      </c>
      <c r="S1695" s="91">
        <v>0</v>
      </c>
      <c r="T1695" s="91">
        <v>54377158.240000002</v>
      </c>
      <c r="U1695" s="91">
        <v>89683.59</v>
      </c>
      <c r="V1695" s="91">
        <v>12477.29</v>
      </c>
      <c r="W1695" s="91">
        <v>0</v>
      </c>
      <c r="X1695" s="91">
        <v>24911.42</v>
      </c>
      <c r="Y1695" s="91">
        <v>9250</v>
      </c>
      <c r="Z1695" s="91">
        <v>0</v>
      </c>
      <c r="AA1695" s="91">
        <v>848458.99</v>
      </c>
      <c r="AB1695" s="91">
        <v>0</v>
      </c>
      <c r="AC1695" s="326">
        <v>2734990.48</v>
      </c>
      <c r="AD1695" s="91">
        <v>1849277.69</v>
      </c>
      <c r="AE1695" s="91">
        <v>2729.28</v>
      </c>
      <c r="AF1695" s="91">
        <v>0</v>
      </c>
      <c r="AG1695" s="91">
        <v>0</v>
      </c>
      <c r="AH1695" s="91">
        <v>0</v>
      </c>
      <c r="AI1695" s="91">
        <v>0</v>
      </c>
      <c r="AJ1695" s="91">
        <v>294672.19</v>
      </c>
      <c r="AK1695" s="91">
        <v>2005845.75</v>
      </c>
      <c r="AL1695" s="91">
        <v>269656.07</v>
      </c>
      <c r="AM1695" s="91">
        <v>0</v>
      </c>
      <c r="AN1695" s="91">
        <v>839152.46</v>
      </c>
      <c r="AO1695" s="91">
        <v>0</v>
      </c>
      <c r="AP1695" s="91">
        <v>0</v>
      </c>
      <c r="AQ1695" s="91">
        <v>0</v>
      </c>
      <c r="AR1695" s="91">
        <v>0</v>
      </c>
      <c r="AS1695" s="91">
        <v>5866450.9300000006</v>
      </c>
      <c r="AT1695" s="91">
        <v>7700204.879999999</v>
      </c>
      <c r="AU1695" s="91">
        <v>4585550.5999999996</v>
      </c>
      <c r="AV1695" s="92">
        <v>45688</v>
      </c>
      <c r="AW1695" t="s">
        <v>0</v>
      </c>
      <c r="AX1695">
        <v>2025</v>
      </c>
      <c r="AY1695" t="s">
        <v>160</v>
      </c>
    </row>
    <row r="1696" spans="1:51" x14ac:dyDescent="0.25">
      <c r="A1696" s="89">
        <v>66</v>
      </c>
      <c r="B1696" s="90" t="s">
        <v>61</v>
      </c>
      <c r="C1696" s="91">
        <v>397383.27</v>
      </c>
      <c r="D1696" s="91">
        <v>0</v>
      </c>
      <c r="E1696" s="91">
        <v>0</v>
      </c>
      <c r="F1696" s="91">
        <v>0</v>
      </c>
      <c r="G1696" s="91">
        <v>0</v>
      </c>
      <c r="H1696" s="91">
        <v>0</v>
      </c>
      <c r="I1696" s="91">
        <v>0</v>
      </c>
      <c r="J1696" s="91">
        <v>0</v>
      </c>
      <c r="K1696" s="91">
        <v>397383.27</v>
      </c>
      <c r="L1696" s="91">
        <v>0</v>
      </c>
      <c r="M1696" s="91">
        <v>0</v>
      </c>
      <c r="N1696" s="91">
        <v>0</v>
      </c>
      <c r="O1696" s="91">
        <v>0</v>
      </c>
      <c r="P1696" s="91">
        <v>0</v>
      </c>
      <c r="Q1696" s="91">
        <v>0</v>
      </c>
      <c r="R1696" s="91">
        <v>0</v>
      </c>
      <c r="S1696" s="91">
        <v>0</v>
      </c>
      <c r="T1696" s="91">
        <v>397383.27</v>
      </c>
      <c r="U1696" s="91">
        <v>0</v>
      </c>
      <c r="V1696" s="91">
        <v>0</v>
      </c>
      <c r="W1696" s="91">
        <v>0</v>
      </c>
      <c r="X1696" s="91">
        <v>0</v>
      </c>
      <c r="Y1696" s="91">
        <v>0</v>
      </c>
      <c r="Z1696" s="91">
        <v>0</v>
      </c>
      <c r="AA1696" s="91">
        <v>0</v>
      </c>
      <c r="AB1696" s="91">
        <v>0</v>
      </c>
      <c r="AC1696" s="326">
        <v>0</v>
      </c>
      <c r="AD1696" s="91">
        <v>0</v>
      </c>
      <c r="AE1696" s="91">
        <v>0</v>
      </c>
      <c r="AF1696" s="91">
        <v>0</v>
      </c>
      <c r="AG1696" s="91">
        <v>0</v>
      </c>
      <c r="AH1696" s="91">
        <v>0</v>
      </c>
      <c r="AI1696" s="91">
        <v>0</v>
      </c>
      <c r="AJ1696" s="91">
        <v>0</v>
      </c>
      <c r="AK1696" s="91">
        <v>0</v>
      </c>
      <c r="AL1696" s="91">
        <v>0</v>
      </c>
      <c r="AM1696" s="91">
        <v>0</v>
      </c>
      <c r="AN1696" s="91">
        <v>0</v>
      </c>
      <c r="AO1696" s="91">
        <v>0</v>
      </c>
      <c r="AP1696" s="91">
        <v>0</v>
      </c>
      <c r="AQ1696" s="91">
        <v>0</v>
      </c>
      <c r="AR1696" s="91">
        <v>0</v>
      </c>
      <c r="AS1696" s="91">
        <v>0</v>
      </c>
      <c r="AT1696" s="91">
        <v>0</v>
      </c>
      <c r="AU1696" s="91">
        <v>0</v>
      </c>
      <c r="AV1696" s="92">
        <v>45688</v>
      </c>
      <c r="AW1696" t="s">
        <v>0</v>
      </c>
      <c r="AX1696">
        <v>2025</v>
      </c>
      <c r="AY1696" t="s">
        <v>178</v>
      </c>
    </row>
    <row r="1697" spans="1:51" x14ac:dyDescent="0.25">
      <c r="A1697" s="89">
        <v>44</v>
      </c>
      <c r="B1697" s="90" t="s">
        <v>62</v>
      </c>
      <c r="C1697" s="91">
        <v>7666178.8499999996</v>
      </c>
      <c r="D1697" s="91">
        <v>20514.27</v>
      </c>
      <c r="E1697" s="91">
        <v>0</v>
      </c>
      <c r="F1697" s="91">
        <v>0</v>
      </c>
      <c r="G1697" s="91">
        <v>0</v>
      </c>
      <c r="H1697" s="91">
        <v>0</v>
      </c>
      <c r="I1697" s="91">
        <v>0</v>
      </c>
      <c r="J1697" s="91">
        <v>37074.199999999997</v>
      </c>
      <c r="K1697" s="91">
        <v>432467</v>
      </c>
      <c r="L1697" s="91">
        <v>0</v>
      </c>
      <c r="M1697" s="91">
        <v>471737.22</v>
      </c>
      <c r="N1697" s="91">
        <v>0</v>
      </c>
      <c r="O1697" s="91">
        <v>471737.22</v>
      </c>
      <c r="P1697" s="91">
        <v>2595.0700000000002</v>
      </c>
      <c r="Q1697" s="91">
        <v>0</v>
      </c>
      <c r="R1697" s="91">
        <v>0</v>
      </c>
      <c r="S1697" s="91">
        <v>0</v>
      </c>
      <c r="T1697" s="91">
        <v>964387.75999999989</v>
      </c>
      <c r="U1697" s="91">
        <v>64679.46</v>
      </c>
      <c r="V1697" s="91">
        <v>45270.46</v>
      </c>
      <c r="W1697" s="91">
        <v>121242.39</v>
      </c>
      <c r="X1697" s="91">
        <v>0</v>
      </c>
      <c r="Y1697" s="91">
        <v>12204.97</v>
      </c>
      <c r="Z1697" s="91">
        <v>0</v>
      </c>
      <c r="AA1697" s="91">
        <v>41.09</v>
      </c>
      <c r="AB1697" s="91">
        <v>0</v>
      </c>
      <c r="AC1697" s="326">
        <v>300923.84999999998</v>
      </c>
      <c r="AD1697" s="91">
        <v>645835.46</v>
      </c>
      <c r="AE1697" s="91">
        <v>8021.64</v>
      </c>
      <c r="AF1697" s="91">
        <v>0</v>
      </c>
      <c r="AG1697" s="91">
        <v>0</v>
      </c>
      <c r="AH1697" s="91">
        <v>0</v>
      </c>
      <c r="AI1697" s="91">
        <v>0</v>
      </c>
      <c r="AJ1697" s="91">
        <v>17383.86</v>
      </c>
      <c r="AK1697" s="91">
        <v>2910890.6</v>
      </c>
      <c r="AL1697" s="91">
        <v>743844.26</v>
      </c>
      <c r="AM1697" s="91">
        <v>0</v>
      </c>
      <c r="AN1697" s="91">
        <v>606229.17000000004</v>
      </c>
      <c r="AO1697" s="91">
        <v>0</v>
      </c>
      <c r="AP1697" s="91">
        <v>42750</v>
      </c>
      <c r="AQ1697" s="91">
        <v>0</v>
      </c>
      <c r="AR1697" s="91">
        <v>0</v>
      </c>
      <c r="AS1697" s="91">
        <v>1215603.18</v>
      </c>
      <c r="AT1697" s="91">
        <v>5486187.9100000001</v>
      </c>
      <c r="AU1697" s="91">
        <v>1182473.8799999999</v>
      </c>
      <c r="AV1697" s="92">
        <v>45688</v>
      </c>
      <c r="AW1697" t="s">
        <v>0</v>
      </c>
      <c r="AX1697">
        <v>2025</v>
      </c>
      <c r="AY1697" t="s">
        <v>167</v>
      </c>
    </row>
    <row r="1698" spans="1:51" x14ac:dyDescent="0.25">
      <c r="A1698" s="89">
        <v>113</v>
      </c>
      <c r="B1698" s="90" t="s">
        <v>63</v>
      </c>
      <c r="C1698" s="91">
        <v>10495480.24</v>
      </c>
      <c r="D1698" s="91">
        <v>0</v>
      </c>
      <c r="E1698" s="91">
        <v>0</v>
      </c>
      <c r="F1698" s="91">
        <v>0</v>
      </c>
      <c r="G1698" s="91">
        <v>888413.8</v>
      </c>
      <c r="H1698" s="91">
        <v>0</v>
      </c>
      <c r="I1698" s="91">
        <v>0</v>
      </c>
      <c r="J1698" s="91">
        <v>36397.919999999998</v>
      </c>
      <c r="K1698" s="91">
        <v>30935.18</v>
      </c>
      <c r="L1698" s="91">
        <v>0</v>
      </c>
      <c r="M1698" s="91">
        <v>1641847.25</v>
      </c>
      <c r="N1698" s="91">
        <v>6155060.2699999996</v>
      </c>
      <c r="O1698" s="91">
        <v>7796907.5199999996</v>
      </c>
      <c r="P1698" s="91">
        <v>88678.34</v>
      </c>
      <c r="Q1698" s="91">
        <v>0</v>
      </c>
      <c r="R1698" s="91">
        <v>0</v>
      </c>
      <c r="S1698" s="91">
        <v>0</v>
      </c>
      <c r="T1698" s="91">
        <v>8841332.7599999998</v>
      </c>
      <c r="U1698" s="91">
        <v>9942.58</v>
      </c>
      <c r="V1698" s="91">
        <v>4260.95</v>
      </c>
      <c r="W1698" s="91">
        <v>0</v>
      </c>
      <c r="X1698" s="91">
        <v>0</v>
      </c>
      <c r="Y1698" s="91">
        <v>0</v>
      </c>
      <c r="Z1698" s="91">
        <v>0</v>
      </c>
      <c r="AA1698" s="91">
        <v>114349.35</v>
      </c>
      <c r="AB1698" s="91">
        <v>0</v>
      </c>
      <c r="AC1698" s="326">
        <v>520938.43999999994</v>
      </c>
      <c r="AD1698" s="91">
        <v>3207.6</v>
      </c>
      <c r="AE1698" s="91">
        <v>0</v>
      </c>
      <c r="AF1698" s="91">
        <v>0</v>
      </c>
      <c r="AG1698" s="91">
        <v>0</v>
      </c>
      <c r="AH1698" s="91">
        <v>0</v>
      </c>
      <c r="AI1698" s="91">
        <v>0</v>
      </c>
      <c r="AJ1698" s="91">
        <v>0</v>
      </c>
      <c r="AK1698" s="91">
        <v>876702.68</v>
      </c>
      <c r="AL1698" s="91">
        <v>2154.8000000000002</v>
      </c>
      <c r="AM1698" s="91">
        <v>0</v>
      </c>
      <c r="AN1698" s="91">
        <v>84818.98</v>
      </c>
      <c r="AO1698" s="91">
        <v>0</v>
      </c>
      <c r="AP1698" s="91">
        <v>21185.1</v>
      </c>
      <c r="AQ1698" s="91">
        <v>0</v>
      </c>
      <c r="AR1698" s="91">
        <v>0</v>
      </c>
      <c r="AS1698" s="91">
        <v>652698.91999999993</v>
      </c>
      <c r="AT1698" s="91">
        <v>1001448.56</v>
      </c>
      <c r="AU1698" s="91">
        <v>16587</v>
      </c>
      <c r="AV1698" s="92">
        <v>45688</v>
      </c>
      <c r="AW1698" t="s">
        <v>0</v>
      </c>
      <c r="AX1698">
        <v>2025</v>
      </c>
      <c r="AY1698" t="s">
        <v>171</v>
      </c>
    </row>
    <row r="1699" spans="1:51" x14ac:dyDescent="0.25">
      <c r="A1699" s="89">
        <v>98</v>
      </c>
      <c r="B1699" s="90" t="s">
        <v>64</v>
      </c>
      <c r="C1699" s="91">
        <v>15830018.41</v>
      </c>
      <c r="D1699" s="91">
        <v>12576.29</v>
      </c>
      <c r="E1699" s="91">
        <v>0</v>
      </c>
      <c r="F1699" s="91">
        <v>0</v>
      </c>
      <c r="G1699" s="91">
        <v>68738.039999999994</v>
      </c>
      <c r="H1699" s="91">
        <v>0</v>
      </c>
      <c r="I1699" s="91">
        <v>0</v>
      </c>
      <c r="J1699" s="91">
        <v>443142.04</v>
      </c>
      <c r="K1699" s="91">
        <v>12676.54</v>
      </c>
      <c r="L1699" s="91">
        <v>0</v>
      </c>
      <c r="M1699" s="91">
        <v>3551849.01</v>
      </c>
      <c r="N1699" s="91">
        <v>1027650.8399999999</v>
      </c>
      <c r="O1699" s="91">
        <v>4579499.8499999996</v>
      </c>
      <c r="P1699" s="91">
        <v>62445.53</v>
      </c>
      <c r="Q1699" s="91">
        <v>0</v>
      </c>
      <c r="R1699" s="91">
        <v>0</v>
      </c>
      <c r="S1699" s="91">
        <v>0</v>
      </c>
      <c r="T1699" s="91">
        <v>5179078.29</v>
      </c>
      <c r="U1699" s="91">
        <v>14980.12</v>
      </c>
      <c r="V1699" s="91">
        <v>7039.85</v>
      </c>
      <c r="W1699" s="91">
        <v>0</v>
      </c>
      <c r="X1699" s="91">
        <v>60539.09</v>
      </c>
      <c r="Y1699" s="91">
        <v>10283.129999999999</v>
      </c>
      <c r="Z1699" s="91">
        <v>0</v>
      </c>
      <c r="AA1699" s="91">
        <v>351240.47</v>
      </c>
      <c r="AB1699" s="91">
        <v>0</v>
      </c>
      <c r="AC1699" s="326">
        <v>775876.56</v>
      </c>
      <c r="AD1699" s="91">
        <v>1612272.41</v>
      </c>
      <c r="AE1699" s="91">
        <v>130229.85</v>
      </c>
      <c r="AF1699" s="91">
        <v>0</v>
      </c>
      <c r="AG1699" s="91">
        <v>0</v>
      </c>
      <c r="AH1699" s="91">
        <v>0</v>
      </c>
      <c r="AI1699" s="91">
        <v>0</v>
      </c>
      <c r="AJ1699" s="91">
        <v>717083.71</v>
      </c>
      <c r="AK1699" s="91">
        <v>1937344.68</v>
      </c>
      <c r="AL1699" s="91">
        <v>132924.72</v>
      </c>
      <c r="AM1699" s="91">
        <v>0</v>
      </c>
      <c r="AN1699" s="91">
        <v>597655.17000000004</v>
      </c>
      <c r="AO1699" s="91">
        <v>0</v>
      </c>
      <c r="AP1699" s="91">
        <v>42514.21</v>
      </c>
      <c r="AQ1699" s="91">
        <v>0</v>
      </c>
      <c r="AR1699" s="91">
        <v>0</v>
      </c>
      <c r="AS1699" s="91">
        <v>3679545.19</v>
      </c>
      <c r="AT1699" s="91">
        <v>6971394.9300000006</v>
      </c>
      <c r="AU1699" s="91">
        <v>4260956.1500000004</v>
      </c>
      <c r="AV1699" s="92">
        <v>45688</v>
      </c>
      <c r="AW1699" t="s">
        <v>0</v>
      </c>
      <c r="AX1699">
        <v>2025</v>
      </c>
      <c r="AY1699" t="s">
        <v>165</v>
      </c>
    </row>
    <row r="1700" spans="1:51" x14ac:dyDescent="0.25">
      <c r="A1700" s="89">
        <v>1</v>
      </c>
      <c r="B1700" s="90" t="s">
        <v>65</v>
      </c>
      <c r="C1700" s="91">
        <v>30849040.869999997</v>
      </c>
      <c r="D1700" s="91">
        <v>0</v>
      </c>
      <c r="E1700" s="91">
        <v>0</v>
      </c>
      <c r="F1700" s="91">
        <v>0</v>
      </c>
      <c r="G1700" s="91">
        <v>-5.81</v>
      </c>
      <c r="H1700" s="91">
        <v>0</v>
      </c>
      <c r="I1700" s="91">
        <v>0</v>
      </c>
      <c r="J1700" s="91">
        <v>14602.38</v>
      </c>
      <c r="K1700" s="91">
        <v>-4.25</v>
      </c>
      <c r="L1700" s="91">
        <v>0</v>
      </c>
      <c r="M1700" s="91">
        <v>281746.03000000003</v>
      </c>
      <c r="N1700" s="91">
        <v>168576.89</v>
      </c>
      <c r="O1700" s="91">
        <v>450322.92000000004</v>
      </c>
      <c r="P1700" s="91">
        <v>6161.98</v>
      </c>
      <c r="Q1700" s="91">
        <v>0</v>
      </c>
      <c r="R1700" s="91">
        <v>0</v>
      </c>
      <c r="S1700" s="91">
        <v>0</v>
      </c>
      <c r="T1700" s="91">
        <v>471077.22000000003</v>
      </c>
      <c r="U1700" s="91">
        <v>1502466.43</v>
      </c>
      <c r="V1700" s="91">
        <v>3324.86</v>
      </c>
      <c r="W1700" s="91">
        <v>0</v>
      </c>
      <c r="X1700" s="91">
        <v>0</v>
      </c>
      <c r="Y1700" s="91">
        <v>15321.6</v>
      </c>
      <c r="Z1700" s="91">
        <v>0</v>
      </c>
      <c r="AA1700" s="91">
        <v>28882.95</v>
      </c>
      <c r="AB1700" s="91">
        <v>0</v>
      </c>
      <c r="AC1700" s="326">
        <v>893124.55</v>
      </c>
      <c r="AD1700" s="91">
        <v>11923963.65</v>
      </c>
      <c r="AE1700" s="91">
        <v>54676.800000000003</v>
      </c>
      <c r="AF1700" s="91">
        <v>0</v>
      </c>
      <c r="AG1700" s="91">
        <v>0</v>
      </c>
      <c r="AH1700" s="91">
        <v>0</v>
      </c>
      <c r="AI1700" s="91">
        <v>0</v>
      </c>
      <c r="AJ1700" s="91">
        <v>18140</v>
      </c>
      <c r="AK1700" s="91">
        <v>399434.23999999999</v>
      </c>
      <c r="AL1700" s="91">
        <v>436975.8</v>
      </c>
      <c r="AM1700" s="91">
        <v>0</v>
      </c>
      <c r="AN1700" s="91">
        <v>1567117.99</v>
      </c>
      <c r="AO1700" s="91">
        <v>0</v>
      </c>
      <c r="AP1700" s="91">
        <v>13544.5</v>
      </c>
      <c r="AQ1700" s="91">
        <v>0</v>
      </c>
      <c r="AR1700" s="91">
        <v>0</v>
      </c>
      <c r="AS1700" s="91">
        <v>14439900.840000002</v>
      </c>
      <c r="AT1700" s="91">
        <v>15938062.809999999</v>
      </c>
      <c r="AU1700" s="91">
        <v>13520990.279999999</v>
      </c>
      <c r="AV1700" s="92">
        <v>45688</v>
      </c>
      <c r="AW1700" t="s">
        <v>0</v>
      </c>
      <c r="AX1700">
        <v>2025</v>
      </c>
      <c r="AY1700" t="s">
        <v>177</v>
      </c>
    </row>
    <row r="1701" spans="1:51" x14ac:dyDescent="0.25">
      <c r="A1701" s="89">
        <v>109</v>
      </c>
      <c r="B1701" s="90" t="s">
        <v>66</v>
      </c>
      <c r="C1701" s="91">
        <v>102137395.56</v>
      </c>
      <c r="D1701" s="91">
        <v>4677604.6499999994</v>
      </c>
      <c r="E1701" s="91">
        <v>0</v>
      </c>
      <c r="F1701" s="91">
        <v>0</v>
      </c>
      <c r="G1701" s="91">
        <v>0</v>
      </c>
      <c r="H1701" s="91">
        <v>0</v>
      </c>
      <c r="I1701" s="91">
        <v>0</v>
      </c>
      <c r="J1701" s="91">
        <v>4848163.37</v>
      </c>
      <c r="K1701" s="91">
        <v>996477.95</v>
      </c>
      <c r="L1701" s="91">
        <v>0</v>
      </c>
      <c r="M1701" s="91">
        <v>71315.34</v>
      </c>
      <c r="N1701" s="91">
        <v>33055447.940000005</v>
      </c>
      <c r="O1701" s="91">
        <v>33126763.280000005</v>
      </c>
      <c r="P1701" s="91">
        <v>7757981.1699999999</v>
      </c>
      <c r="Q1701" s="91">
        <v>0</v>
      </c>
      <c r="R1701" s="91">
        <v>0</v>
      </c>
      <c r="S1701" s="91">
        <v>0</v>
      </c>
      <c r="T1701" s="91">
        <v>51406990.420000009</v>
      </c>
      <c r="U1701" s="91">
        <v>895032.02</v>
      </c>
      <c r="V1701" s="91">
        <v>30027.67</v>
      </c>
      <c r="W1701" s="91">
        <v>0</v>
      </c>
      <c r="X1701" s="91">
        <v>1504248.56</v>
      </c>
      <c r="Y1701" s="91">
        <v>8516.9599999999991</v>
      </c>
      <c r="Z1701" s="91">
        <v>0</v>
      </c>
      <c r="AA1701" s="91">
        <v>13940387.65</v>
      </c>
      <c r="AB1701" s="91">
        <v>0</v>
      </c>
      <c r="AC1701" s="326">
        <v>13703085.27</v>
      </c>
      <c r="AD1701" s="91">
        <v>0</v>
      </c>
      <c r="AE1701" s="91">
        <v>18000</v>
      </c>
      <c r="AF1701" s="91">
        <v>0</v>
      </c>
      <c r="AG1701" s="91">
        <v>0</v>
      </c>
      <c r="AH1701" s="91">
        <v>0</v>
      </c>
      <c r="AI1701" s="91">
        <v>0</v>
      </c>
      <c r="AJ1701" s="91">
        <v>16532598.380000001</v>
      </c>
      <c r="AK1701" s="91">
        <v>3424043.1999999997</v>
      </c>
      <c r="AL1701" s="91">
        <v>408417.3</v>
      </c>
      <c r="AM1701" s="91">
        <v>0</v>
      </c>
      <c r="AN1701" s="91">
        <v>253407.79</v>
      </c>
      <c r="AO1701" s="91">
        <v>6640.34</v>
      </c>
      <c r="AP1701" s="91">
        <v>0</v>
      </c>
      <c r="AQ1701" s="91">
        <v>0</v>
      </c>
      <c r="AR1701" s="91">
        <v>0</v>
      </c>
      <c r="AS1701" s="91">
        <v>46631896.509999998</v>
      </c>
      <c r="AT1701" s="91">
        <v>4098508.6299999994</v>
      </c>
      <c r="AU1701" s="91">
        <v>6000</v>
      </c>
      <c r="AV1701" s="92">
        <v>45688</v>
      </c>
      <c r="AW1701" t="s">
        <v>0</v>
      </c>
      <c r="AX1701">
        <v>2025</v>
      </c>
      <c r="AY1701" t="s">
        <v>157</v>
      </c>
    </row>
    <row r="1702" spans="1:51" x14ac:dyDescent="0.25">
      <c r="A1702" s="89">
        <v>25</v>
      </c>
      <c r="B1702" s="90" t="s">
        <v>67</v>
      </c>
      <c r="C1702" s="91">
        <v>8930268.4900000002</v>
      </c>
      <c r="D1702" s="91">
        <v>3288400.45</v>
      </c>
      <c r="E1702" s="91">
        <v>0</v>
      </c>
      <c r="F1702" s="91">
        <v>0</v>
      </c>
      <c r="G1702" s="91">
        <v>0</v>
      </c>
      <c r="H1702" s="91">
        <v>0</v>
      </c>
      <c r="I1702" s="91">
        <v>0</v>
      </c>
      <c r="J1702" s="91">
        <v>0</v>
      </c>
      <c r="K1702" s="91">
        <v>0</v>
      </c>
      <c r="L1702" s="91">
        <v>0</v>
      </c>
      <c r="M1702" s="91">
        <v>0</v>
      </c>
      <c r="N1702" s="91">
        <v>0</v>
      </c>
      <c r="O1702" s="91">
        <v>0</v>
      </c>
      <c r="P1702" s="91">
        <v>5641868.04</v>
      </c>
      <c r="Q1702" s="91">
        <v>0</v>
      </c>
      <c r="R1702" s="91">
        <v>0</v>
      </c>
      <c r="S1702" s="91">
        <v>0</v>
      </c>
      <c r="T1702" s="91">
        <v>8930268.4900000002</v>
      </c>
      <c r="U1702" s="91">
        <v>0</v>
      </c>
      <c r="V1702" s="91">
        <v>0</v>
      </c>
      <c r="W1702" s="91">
        <v>0</v>
      </c>
      <c r="X1702" s="91">
        <v>0</v>
      </c>
      <c r="Y1702" s="91">
        <v>0</v>
      </c>
      <c r="Z1702" s="91">
        <v>0</v>
      </c>
      <c r="AA1702" s="91">
        <v>0</v>
      </c>
      <c r="AB1702" s="91">
        <v>0</v>
      </c>
      <c r="AC1702" s="326">
        <v>0</v>
      </c>
      <c r="AD1702" s="91">
        <v>0</v>
      </c>
      <c r="AE1702" s="91">
        <v>0</v>
      </c>
      <c r="AF1702" s="91">
        <v>0</v>
      </c>
      <c r="AG1702" s="91">
        <v>0</v>
      </c>
      <c r="AH1702" s="91">
        <v>0</v>
      </c>
      <c r="AI1702" s="91">
        <v>0</v>
      </c>
      <c r="AJ1702" s="91">
        <v>0</v>
      </c>
      <c r="AK1702" s="91">
        <v>0</v>
      </c>
      <c r="AL1702" s="91">
        <v>0</v>
      </c>
      <c r="AM1702" s="91">
        <v>0</v>
      </c>
      <c r="AN1702" s="91">
        <v>0</v>
      </c>
      <c r="AO1702" s="91">
        <v>0</v>
      </c>
      <c r="AP1702" s="91">
        <v>0</v>
      </c>
      <c r="AQ1702" s="91">
        <v>0</v>
      </c>
      <c r="AR1702" s="91">
        <v>0</v>
      </c>
      <c r="AS1702" s="91">
        <v>0</v>
      </c>
      <c r="AT1702" s="91">
        <v>0</v>
      </c>
      <c r="AU1702" s="91">
        <v>0</v>
      </c>
      <c r="AV1702" s="92">
        <v>45688</v>
      </c>
      <c r="AW1702" t="s">
        <v>0</v>
      </c>
      <c r="AX1702">
        <v>2025</v>
      </c>
      <c r="AY1702" t="s">
        <v>174</v>
      </c>
    </row>
    <row r="1703" spans="1:51" x14ac:dyDescent="0.25">
      <c r="A1703" s="89">
        <v>121</v>
      </c>
      <c r="B1703" s="90" t="s">
        <v>68</v>
      </c>
      <c r="C1703" s="91">
        <v>0</v>
      </c>
      <c r="D1703" s="91">
        <v>0</v>
      </c>
      <c r="E1703" s="91">
        <v>0</v>
      </c>
      <c r="F1703" s="91">
        <v>0</v>
      </c>
      <c r="G1703" s="91">
        <v>0</v>
      </c>
      <c r="H1703" s="91">
        <v>0</v>
      </c>
      <c r="I1703" s="91">
        <v>0</v>
      </c>
      <c r="J1703" s="91">
        <v>0</v>
      </c>
      <c r="K1703" s="91">
        <v>0</v>
      </c>
      <c r="L1703" s="91">
        <v>0</v>
      </c>
      <c r="M1703" s="91">
        <v>0</v>
      </c>
      <c r="N1703" s="91">
        <v>0</v>
      </c>
      <c r="O1703" s="91">
        <v>0</v>
      </c>
      <c r="P1703" s="91">
        <v>0</v>
      </c>
      <c r="Q1703" s="91">
        <v>0</v>
      </c>
      <c r="R1703" s="91">
        <v>0</v>
      </c>
      <c r="S1703" s="91">
        <v>0</v>
      </c>
      <c r="T1703" s="91">
        <v>0</v>
      </c>
      <c r="U1703" s="91">
        <v>0</v>
      </c>
      <c r="V1703" s="91">
        <v>0</v>
      </c>
      <c r="W1703" s="91">
        <v>0</v>
      </c>
      <c r="X1703" s="91">
        <v>0</v>
      </c>
      <c r="Y1703" s="91">
        <v>0</v>
      </c>
      <c r="Z1703" s="91">
        <v>0</v>
      </c>
      <c r="AA1703" s="91">
        <v>0</v>
      </c>
      <c r="AB1703" s="91">
        <v>0</v>
      </c>
      <c r="AC1703" s="326">
        <v>0</v>
      </c>
      <c r="AD1703" s="91">
        <v>0</v>
      </c>
      <c r="AE1703" s="91">
        <v>0</v>
      </c>
      <c r="AF1703" s="91">
        <v>0</v>
      </c>
      <c r="AG1703" s="91">
        <v>0</v>
      </c>
      <c r="AH1703" s="91">
        <v>0</v>
      </c>
      <c r="AI1703" s="91">
        <v>0</v>
      </c>
      <c r="AJ1703" s="91">
        <v>0</v>
      </c>
      <c r="AK1703" s="91">
        <v>0</v>
      </c>
      <c r="AL1703" s="91">
        <v>0</v>
      </c>
      <c r="AM1703" s="91">
        <v>0</v>
      </c>
      <c r="AN1703" s="91">
        <v>0</v>
      </c>
      <c r="AO1703" s="91">
        <v>0</v>
      </c>
      <c r="AP1703" s="91">
        <v>0</v>
      </c>
      <c r="AQ1703" s="91">
        <v>0</v>
      </c>
      <c r="AR1703" s="91">
        <v>0</v>
      </c>
      <c r="AS1703" s="91">
        <v>0</v>
      </c>
      <c r="AT1703" s="91">
        <v>0</v>
      </c>
      <c r="AU1703" s="91">
        <v>0</v>
      </c>
      <c r="AV1703" s="92">
        <v>45688</v>
      </c>
      <c r="AW1703" t="s">
        <v>0</v>
      </c>
      <c r="AX1703">
        <v>2025</v>
      </c>
      <c r="AY1703" t="s">
        <v>188</v>
      </c>
    </row>
    <row r="1704" spans="1:51" x14ac:dyDescent="0.25">
      <c r="A1704" s="89">
        <v>122</v>
      </c>
      <c r="B1704" s="90" t="s">
        <v>69</v>
      </c>
      <c r="C1704" s="91">
        <v>14119003.079999998</v>
      </c>
      <c r="D1704" s="91">
        <v>0</v>
      </c>
      <c r="E1704" s="91">
        <v>0</v>
      </c>
      <c r="F1704" s="91">
        <v>0</v>
      </c>
      <c r="G1704" s="91">
        <v>0</v>
      </c>
      <c r="H1704" s="91">
        <v>0</v>
      </c>
      <c r="I1704" s="91">
        <v>0</v>
      </c>
      <c r="J1704" s="91">
        <v>0</v>
      </c>
      <c r="K1704" s="91">
        <v>2322081.81</v>
      </c>
      <c r="L1704" s="91">
        <v>0</v>
      </c>
      <c r="M1704" s="91">
        <v>202459.11</v>
      </c>
      <c r="N1704" s="91">
        <v>214780.98</v>
      </c>
      <c r="O1704" s="91">
        <v>417240.08999999997</v>
      </c>
      <c r="P1704" s="91">
        <v>2469804.7999999998</v>
      </c>
      <c r="Q1704" s="91">
        <v>0</v>
      </c>
      <c r="R1704" s="91">
        <v>0</v>
      </c>
      <c r="S1704" s="91">
        <v>0</v>
      </c>
      <c r="T1704" s="91">
        <v>5209126.6999999993</v>
      </c>
      <c r="U1704" s="91">
        <v>0</v>
      </c>
      <c r="V1704" s="91">
        <v>0</v>
      </c>
      <c r="W1704" s="91">
        <v>0</v>
      </c>
      <c r="X1704" s="91">
        <v>0</v>
      </c>
      <c r="Y1704" s="91">
        <v>0</v>
      </c>
      <c r="Z1704" s="91">
        <v>0</v>
      </c>
      <c r="AA1704" s="91">
        <v>0</v>
      </c>
      <c r="AB1704" s="91">
        <v>0</v>
      </c>
      <c r="AC1704" s="326">
        <v>1971359.45</v>
      </c>
      <c r="AD1704" s="91">
        <v>0</v>
      </c>
      <c r="AE1704" s="91">
        <v>0</v>
      </c>
      <c r="AF1704" s="91">
        <v>0</v>
      </c>
      <c r="AG1704" s="91">
        <v>0</v>
      </c>
      <c r="AH1704" s="91">
        <v>0</v>
      </c>
      <c r="AI1704" s="91">
        <v>0</v>
      </c>
      <c r="AJ1704" s="91">
        <v>1174257</v>
      </c>
      <c r="AK1704" s="91">
        <v>5764259.9299999997</v>
      </c>
      <c r="AL1704" s="91">
        <v>0</v>
      </c>
      <c r="AM1704" s="91">
        <v>0</v>
      </c>
      <c r="AN1704" s="91">
        <v>0</v>
      </c>
      <c r="AO1704" s="91">
        <v>0</v>
      </c>
      <c r="AP1704" s="91">
        <v>0</v>
      </c>
      <c r="AQ1704" s="91">
        <v>0</v>
      </c>
      <c r="AR1704" s="91">
        <v>0</v>
      </c>
      <c r="AS1704" s="91">
        <v>3145616.45</v>
      </c>
      <c r="AT1704" s="91">
        <v>5764259.9299999997</v>
      </c>
      <c r="AU1704" s="91">
        <v>0</v>
      </c>
      <c r="AV1704" s="92">
        <v>45688</v>
      </c>
      <c r="AW1704" t="s">
        <v>0</v>
      </c>
      <c r="AX1704">
        <v>2025</v>
      </c>
      <c r="AY1704" t="s">
        <v>267</v>
      </c>
    </row>
    <row r="1705" spans="1:51" x14ac:dyDescent="0.25">
      <c r="A1705" s="89">
        <v>13</v>
      </c>
      <c r="B1705" s="90" t="s">
        <v>70</v>
      </c>
      <c r="C1705" s="91">
        <v>912645906.21000004</v>
      </c>
      <c r="D1705" s="91">
        <v>190153.63</v>
      </c>
      <c r="E1705" s="91">
        <v>0</v>
      </c>
      <c r="F1705" s="91">
        <v>0</v>
      </c>
      <c r="G1705" s="91">
        <v>900316.85000000009</v>
      </c>
      <c r="H1705" s="91">
        <v>0</v>
      </c>
      <c r="I1705" s="91">
        <v>0</v>
      </c>
      <c r="J1705" s="91">
        <v>24818093.829999998</v>
      </c>
      <c r="K1705" s="91">
        <v>15477464.83</v>
      </c>
      <c r="L1705" s="91">
        <v>0</v>
      </c>
      <c r="M1705" s="91">
        <v>548360445.62</v>
      </c>
      <c r="N1705" s="91">
        <v>155881678.69999999</v>
      </c>
      <c r="O1705" s="91">
        <v>704242124.31999993</v>
      </c>
      <c r="P1705" s="91">
        <v>0</v>
      </c>
      <c r="Q1705" s="91">
        <v>0</v>
      </c>
      <c r="R1705" s="91">
        <v>0</v>
      </c>
      <c r="S1705" s="91">
        <v>0</v>
      </c>
      <c r="T1705" s="91">
        <v>745628153.46000004</v>
      </c>
      <c r="U1705" s="91">
        <v>2167179.64</v>
      </c>
      <c r="V1705" s="91">
        <v>0</v>
      </c>
      <c r="W1705" s="91">
        <v>52677.29</v>
      </c>
      <c r="X1705" s="91">
        <v>857996.11</v>
      </c>
      <c r="Y1705" s="91">
        <v>1896397.91</v>
      </c>
      <c r="Z1705" s="91">
        <v>0</v>
      </c>
      <c r="AA1705" s="91">
        <v>34376834.969999999</v>
      </c>
      <c r="AB1705" s="91">
        <v>0</v>
      </c>
      <c r="AC1705" s="326">
        <v>82458440.680000007</v>
      </c>
      <c r="AD1705" s="91">
        <v>137558.34</v>
      </c>
      <c r="AE1705" s="91">
        <v>106417.77</v>
      </c>
      <c r="AF1705" s="91">
        <v>0</v>
      </c>
      <c r="AG1705" s="91">
        <v>0</v>
      </c>
      <c r="AH1705" s="91">
        <v>0</v>
      </c>
      <c r="AI1705" s="91">
        <v>0</v>
      </c>
      <c r="AJ1705" s="91">
        <v>416933.91</v>
      </c>
      <c r="AK1705" s="91">
        <v>27709599.41</v>
      </c>
      <c r="AL1705" s="91">
        <v>12276936.09</v>
      </c>
      <c r="AM1705" s="91">
        <v>0</v>
      </c>
      <c r="AN1705" s="91">
        <v>4006779.6700000004</v>
      </c>
      <c r="AO1705" s="91">
        <v>0</v>
      </c>
      <c r="AP1705" s="91">
        <v>332.26</v>
      </c>
      <c r="AQ1705" s="91">
        <v>0</v>
      </c>
      <c r="AR1705" s="91">
        <v>0</v>
      </c>
      <c r="AS1705" s="91">
        <v>122470436.62</v>
      </c>
      <c r="AT1705" s="91">
        <v>44547316.130000003</v>
      </c>
      <c r="AU1705" s="91">
        <v>553668.69999999995</v>
      </c>
      <c r="AV1705" s="92">
        <v>45688</v>
      </c>
      <c r="AW1705" t="s">
        <v>0</v>
      </c>
      <c r="AX1705">
        <v>2025</v>
      </c>
      <c r="AY1705" t="s">
        <v>149</v>
      </c>
    </row>
    <row r="1706" spans="1:51" x14ac:dyDescent="0.25">
      <c r="A1706" s="89">
        <v>110</v>
      </c>
      <c r="B1706" s="90" t="s">
        <v>71</v>
      </c>
      <c r="C1706" s="91">
        <v>7553055.3300000001</v>
      </c>
      <c r="D1706" s="91">
        <v>0</v>
      </c>
      <c r="E1706" s="91">
        <v>0</v>
      </c>
      <c r="F1706" s="91">
        <v>0</v>
      </c>
      <c r="G1706" s="91">
        <v>7127.12</v>
      </c>
      <c r="H1706" s="91">
        <v>0</v>
      </c>
      <c r="I1706" s="91">
        <v>0</v>
      </c>
      <c r="J1706" s="91">
        <v>2887.3</v>
      </c>
      <c r="K1706" s="91">
        <v>6381.76</v>
      </c>
      <c r="L1706" s="91">
        <v>0</v>
      </c>
      <c r="M1706" s="91">
        <v>134840</v>
      </c>
      <c r="N1706" s="91">
        <v>849646.79</v>
      </c>
      <c r="O1706" s="91">
        <v>984486.79</v>
      </c>
      <c r="P1706" s="91">
        <v>35401.19</v>
      </c>
      <c r="Q1706" s="91">
        <v>0</v>
      </c>
      <c r="R1706" s="91">
        <v>0</v>
      </c>
      <c r="S1706" s="91">
        <v>0</v>
      </c>
      <c r="T1706" s="91">
        <v>1036284.1600000001</v>
      </c>
      <c r="U1706" s="91">
        <v>40361.21</v>
      </c>
      <c r="V1706" s="91">
        <v>0</v>
      </c>
      <c r="W1706" s="91">
        <v>0</v>
      </c>
      <c r="X1706" s="91">
        <v>0</v>
      </c>
      <c r="Y1706" s="91">
        <v>82497.600000000006</v>
      </c>
      <c r="Z1706" s="91">
        <v>0</v>
      </c>
      <c r="AA1706" s="91">
        <v>0</v>
      </c>
      <c r="AB1706" s="91">
        <v>0</v>
      </c>
      <c r="AC1706" s="326">
        <v>0</v>
      </c>
      <c r="AD1706" s="91">
        <v>0</v>
      </c>
      <c r="AE1706" s="91">
        <v>0</v>
      </c>
      <c r="AF1706" s="91">
        <v>0</v>
      </c>
      <c r="AG1706" s="91">
        <v>0</v>
      </c>
      <c r="AH1706" s="91">
        <v>0</v>
      </c>
      <c r="AI1706" s="91">
        <v>0</v>
      </c>
      <c r="AJ1706" s="91">
        <v>0</v>
      </c>
      <c r="AK1706" s="91">
        <v>61274.22</v>
      </c>
      <c r="AL1706" s="91">
        <v>148242.37</v>
      </c>
      <c r="AM1706" s="91">
        <v>0</v>
      </c>
      <c r="AN1706" s="91">
        <v>366319</v>
      </c>
      <c r="AO1706" s="91">
        <v>37194.300000000003</v>
      </c>
      <c r="AP1706" s="91">
        <v>16007.11</v>
      </c>
      <c r="AQ1706" s="91">
        <v>0</v>
      </c>
      <c r="AR1706" s="91">
        <v>0</v>
      </c>
      <c r="AS1706" s="91">
        <v>122858.81</v>
      </c>
      <c r="AT1706" s="91">
        <v>6393912.3600000003</v>
      </c>
      <c r="AU1706" s="91">
        <v>5764875.3600000003</v>
      </c>
      <c r="AV1706" s="92">
        <v>45688</v>
      </c>
      <c r="AW1706" t="s">
        <v>0</v>
      </c>
      <c r="AX1706">
        <v>2025</v>
      </c>
      <c r="AY1706" t="s">
        <v>173</v>
      </c>
    </row>
    <row r="1707" spans="1:51" x14ac:dyDescent="0.25">
      <c r="A1707" s="89">
        <v>52</v>
      </c>
      <c r="B1707" s="90" t="s">
        <v>72</v>
      </c>
      <c r="C1707" s="91">
        <v>10213752.110000001</v>
      </c>
      <c r="D1707" s="91">
        <v>0</v>
      </c>
      <c r="E1707" s="91">
        <v>0</v>
      </c>
      <c r="F1707" s="91">
        <v>0</v>
      </c>
      <c r="G1707" s="91">
        <v>0</v>
      </c>
      <c r="H1707" s="91">
        <v>0</v>
      </c>
      <c r="I1707" s="91">
        <v>0</v>
      </c>
      <c r="J1707" s="91">
        <v>0</v>
      </c>
      <c r="K1707" s="91">
        <v>0</v>
      </c>
      <c r="L1707" s="91">
        <v>0</v>
      </c>
      <c r="M1707" s="91">
        <v>0</v>
      </c>
      <c r="N1707" s="91">
        <v>0</v>
      </c>
      <c r="O1707" s="91">
        <v>0</v>
      </c>
      <c r="P1707" s="91">
        <v>3312.69</v>
      </c>
      <c r="Q1707" s="91">
        <v>0</v>
      </c>
      <c r="R1707" s="91">
        <v>0</v>
      </c>
      <c r="S1707" s="91">
        <v>0</v>
      </c>
      <c r="T1707" s="91">
        <v>3312.69</v>
      </c>
      <c r="U1707" s="91">
        <v>846530.22</v>
      </c>
      <c r="V1707" s="91">
        <v>156160.73000000001</v>
      </c>
      <c r="W1707" s="91">
        <v>849.21</v>
      </c>
      <c r="X1707" s="91">
        <v>570924.09</v>
      </c>
      <c r="Y1707" s="91">
        <v>107871.48</v>
      </c>
      <c r="Z1707" s="91">
        <v>0</v>
      </c>
      <c r="AA1707" s="91">
        <v>0</v>
      </c>
      <c r="AB1707" s="91">
        <v>0</v>
      </c>
      <c r="AC1707" s="326">
        <v>3645758.74</v>
      </c>
      <c r="AD1707" s="91">
        <v>0</v>
      </c>
      <c r="AE1707" s="91">
        <v>362439.31</v>
      </c>
      <c r="AF1707" s="91">
        <v>0</v>
      </c>
      <c r="AG1707" s="91">
        <v>0</v>
      </c>
      <c r="AH1707" s="91">
        <v>0</v>
      </c>
      <c r="AI1707" s="91">
        <v>0</v>
      </c>
      <c r="AJ1707" s="91">
        <v>515347.61</v>
      </c>
      <c r="AK1707" s="91">
        <v>2058132.78</v>
      </c>
      <c r="AL1707" s="91">
        <v>654620.43999999994</v>
      </c>
      <c r="AM1707" s="91">
        <v>0</v>
      </c>
      <c r="AN1707" s="91">
        <v>942222.89</v>
      </c>
      <c r="AO1707" s="91">
        <v>0</v>
      </c>
      <c r="AP1707" s="91">
        <v>188962.91</v>
      </c>
      <c r="AQ1707" s="91">
        <v>0</v>
      </c>
      <c r="AR1707" s="91">
        <v>0</v>
      </c>
      <c r="AS1707" s="91">
        <v>6205881.3900000006</v>
      </c>
      <c r="AT1707" s="91">
        <v>4004558.0300000003</v>
      </c>
      <c r="AU1707" s="91">
        <v>160619.01</v>
      </c>
      <c r="AV1707" s="92">
        <v>45688</v>
      </c>
      <c r="AW1707" t="s">
        <v>0</v>
      </c>
      <c r="AX1707">
        <v>2025</v>
      </c>
      <c r="AY1707" t="s">
        <v>170</v>
      </c>
    </row>
    <row r="1708" spans="1:51" x14ac:dyDescent="0.25">
      <c r="A1708" s="89">
        <v>96</v>
      </c>
      <c r="B1708" s="90" t="s">
        <v>73</v>
      </c>
      <c r="C1708" s="91">
        <v>100445921.94</v>
      </c>
      <c r="D1708" s="91">
        <v>899179.66</v>
      </c>
      <c r="E1708" s="91">
        <v>0</v>
      </c>
      <c r="F1708" s="91">
        <v>0</v>
      </c>
      <c r="G1708" s="91">
        <v>34270.86</v>
      </c>
      <c r="H1708" s="91">
        <v>0</v>
      </c>
      <c r="I1708" s="91">
        <v>0</v>
      </c>
      <c r="J1708" s="91">
        <v>493605.39</v>
      </c>
      <c r="K1708" s="91">
        <v>379611.13</v>
      </c>
      <c r="L1708" s="91">
        <v>0</v>
      </c>
      <c r="M1708" s="91">
        <v>52848987.080000006</v>
      </c>
      <c r="N1708" s="91">
        <v>29635875.02</v>
      </c>
      <c r="O1708" s="91">
        <v>82484862.100000009</v>
      </c>
      <c r="P1708" s="91">
        <v>484145.86</v>
      </c>
      <c r="Q1708" s="91">
        <v>0</v>
      </c>
      <c r="R1708" s="91">
        <v>0</v>
      </c>
      <c r="S1708" s="91">
        <v>0</v>
      </c>
      <c r="T1708" s="91">
        <v>84775675</v>
      </c>
      <c r="U1708" s="91">
        <v>2235225.61</v>
      </c>
      <c r="V1708" s="91">
        <v>91493.08</v>
      </c>
      <c r="W1708" s="91">
        <v>69028.800000000003</v>
      </c>
      <c r="X1708" s="91">
        <v>1069345.1200000001</v>
      </c>
      <c r="Y1708" s="91">
        <v>58806.1</v>
      </c>
      <c r="Z1708" s="91">
        <v>0</v>
      </c>
      <c r="AA1708" s="91">
        <v>-3339.9499999999989</v>
      </c>
      <c r="AB1708" s="91">
        <v>0</v>
      </c>
      <c r="AC1708" s="326">
        <v>4608338.92</v>
      </c>
      <c r="AD1708" s="91">
        <v>1841421.15</v>
      </c>
      <c r="AE1708" s="91">
        <v>0</v>
      </c>
      <c r="AF1708" s="91">
        <v>0</v>
      </c>
      <c r="AG1708" s="91">
        <v>0</v>
      </c>
      <c r="AH1708" s="91">
        <v>0</v>
      </c>
      <c r="AI1708" s="91">
        <v>0</v>
      </c>
      <c r="AJ1708" s="91">
        <v>904384.59</v>
      </c>
      <c r="AK1708" s="91">
        <v>2257712.5399999996</v>
      </c>
      <c r="AL1708" s="91">
        <v>214104.91</v>
      </c>
      <c r="AM1708" s="91">
        <v>0</v>
      </c>
      <c r="AN1708" s="91">
        <v>1918579.4</v>
      </c>
      <c r="AO1708" s="91">
        <v>0</v>
      </c>
      <c r="AP1708" s="91">
        <v>121646.37</v>
      </c>
      <c r="AQ1708" s="91">
        <v>0</v>
      </c>
      <c r="AR1708" s="91">
        <v>0</v>
      </c>
      <c r="AS1708" s="91">
        <v>10874703.42</v>
      </c>
      <c r="AT1708" s="91">
        <v>4795543.5199999996</v>
      </c>
      <c r="AU1708" s="91">
        <v>283500.3</v>
      </c>
      <c r="AV1708" s="92">
        <v>45688</v>
      </c>
      <c r="AW1708" t="s">
        <v>0</v>
      </c>
      <c r="AX1708">
        <v>2025</v>
      </c>
      <c r="AY1708" t="s">
        <v>153</v>
      </c>
    </row>
    <row r="1709" spans="1:51" x14ac:dyDescent="0.25">
      <c r="A1709" s="89">
        <v>103</v>
      </c>
      <c r="B1709" s="90" t="s">
        <v>74</v>
      </c>
      <c r="C1709" s="91">
        <v>1371482.2000000002</v>
      </c>
      <c r="D1709" s="91">
        <v>0</v>
      </c>
      <c r="E1709" s="91">
        <v>0</v>
      </c>
      <c r="F1709" s="91">
        <v>0</v>
      </c>
      <c r="G1709" s="91">
        <v>0</v>
      </c>
      <c r="H1709" s="91">
        <v>0</v>
      </c>
      <c r="I1709" s="91">
        <v>0</v>
      </c>
      <c r="J1709" s="91">
        <v>0</v>
      </c>
      <c r="K1709" s="91">
        <v>0</v>
      </c>
      <c r="L1709" s="91">
        <v>0</v>
      </c>
      <c r="M1709" s="91">
        <v>70684.3</v>
      </c>
      <c r="N1709" s="91">
        <v>0</v>
      </c>
      <c r="O1709" s="91">
        <v>70684.3</v>
      </c>
      <c r="P1709" s="91">
        <v>0</v>
      </c>
      <c r="Q1709" s="91">
        <v>0</v>
      </c>
      <c r="R1709" s="91">
        <v>0</v>
      </c>
      <c r="S1709" s="91">
        <v>0</v>
      </c>
      <c r="T1709" s="91">
        <v>70684.3</v>
      </c>
      <c r="U1709" s="91">
        <v>10576.61</v>
      </c>
      <c r="V1709" s="91">
        <v>0</v>
      </c>
      <c r="W1709" s="91">
        <v>0</v>
      </c>
      <c r="X1709" s="91">
        <v>0</v>
      </c>
      <c r="Y1709" s="91">
        <v>0</v>
      </c>
      <c r="Z1709" s="91">
        <v>0</v>
      </c>
      <c r="AA1709" s="91">
        <v>0</v>
      </c>
      <c r="AB1709" s="91">
        <v>0</v>
      </c>
      <c r="AC1709" s="326">
        <v>0</v>
      </c>
      <c r="AD1709" s="91">
        <v>0</v>
      </c>
      <c r="AE1709" s="91">
        <v>0</v>
      </c>
      <c r="AF1709" s="91">
        <v>0</v>
      </c>
      <c r="AG1709" s="91">
        <v>0</v>
      </c>
      <c r="AH1709" s="91">
        <v>0</v>
      </c>
      <c r="AI1709" s="91">
        <v>0</v>
      </c>
      <c r="AJ1709" s="91">
        <v>0</v>
      </c>
      <c r="AK1709" s="91">
        <v>14612.58</v>
      </c>
      <c r="AL1709" s="91">
        <v>0</v>
      </c>
      <c r="AM1709" s="91">
        <v>0</v>
      </c>
      <c r="AN1709" s="91">
        <v>12033.92</v>
      </c>
      <c r="AO1709" s="91">
        <v>0</v>
      </c>
      <c r="AP1709" s="91">
        <v>2788.2</v>
      </c>
      <c r="AQ1709" s="91">
        <v>0</v>
      </c>
      <c r="AR1709" s="91">
        <v>0</v>
      </c>
      <c r="AS1709" s="91">
        <v>10576.61</v>
      </c>
      <c r="AT1709" s="91">
        <v>1290221.29</v>
      </c>
      <c r="AU1709" s="91">
        <v>1260786.5900000001</v>
      </c>
      <c r="AV1709" s="92">
        <v>45688</v>
      </c>
      <c r="AW1709" t="s">
        <v>0</v>
      </c>
      <c r="AX1709">
        <v>2025</v>
      </c>
      <c r="AY1709" t="s">
        <v>184</v>
      </c>
    </row>
    <row r="1710" spans="1:51" x14ac:dyDescent="0.25">
      <c r="A1710" s="89">
        <v>23</v>
      </c>
      <c r="B1710" s="90" t="s">
        <v>75</v>
      </c>
      <c r="C1710" s="91">
        <v>147104598.66</v>
      </c>
      <c r="D1710" s="91">
        <v>433005.27</v>
      </c>
      <c r="E1710" s="91">
        <v>0</v>
      </c>
      <c r="F1710" s="91">
        <v>0</v>
      </c>
      <c r="G1710" s="91">
        <v>4281.6699999999992</v>
      </c>
      <c r="H1710" s="91">
        <v>0</v>
      </c>
      <c r="I1710" s="91">
        <v>0</v>
      </c>
      <c r="J1710" s="91">
        <v>1927489.7</v>
      </c>
      <c r="K1710" s="91">
        <v>1346745.83</v>
      </c>
      <c r="L1710" s="91">
        <v>0</v>
      </c>
      <c r="M1710" s="91">
        <v>26095767.690000001</v>
      </c>
      <c r="N1710" s="91">
        <v>49110696.339999996</v>
      </c>
      <c r="O1710" s="91">
        <v>75206464.030000001</v>
      </c>
      <c r="P1710" s="91">
        <v>0</v>
      </c>
      <c r="Q1710" s="91">
        <v>0</v>
      </c>
      <c r="R1710" s="91">
        <v>0</v>
      </c>
      <c r="S1710" s="91">
        <v>0</v>
      </c>
      <c r="T1710" s="91">
        <v>78917986.5</v>
      </c>
      <c r="U1710" s="91">
        <v>14951085.800000001</v>
      </c>
      <c r="V1710" s="91">
        <v>5086278.32</v>
      </c>
      <c r="W1710" s="91">
        <v>828456.86</v>
      </c>
      <c r="X1710" s="91">
        <v>1804493.85</v>
      </c>
      <c r="Y1710" s="91">
        <v>1318838.98</v>
      </c>
      <c r="Z1710" s="91">
        <v>0</v>
      </c>
      <c r="AA1710" s="91">
        <v>538998.19999999995</v>
      </c>
      <c r="AB1710" s="91">
        <v>196285.98</v>
      </c>
      <c r="AC1710" s="326">
        <v>18174756.93</v>
      </c>
      <c r="AD1710" s="91">
        <v>1573754.22</v>
      </c>
      <c r="AE1710" s="91">
        <v>1230441.74</v>
      </c>
      <c r="AF1710" s="91">
        <v>0</v>
      </c>
      <c r="AG1710" s="91">
        <v>0</v>
      </c>
      <c r="AH1710" s="91">
        <v>0</v>
      </c>
      <c r="AI1710" s="91">
        <v>0</v>
      </c>
      <c r="AJ1710" s="91">
        <v>8285903.5700000003</v>
      </c>
      <c r="AK1710" s="91">
        <v>6094066.6900000004</v>
      </c>
      <c r="AL1710" s="91">
        <v>1402524.99</v>
      </c>
      <c r="AM1710" s="91">
        <v>0</v>
      </c>
      <c r="AN1710" s="91">
        <v>4333984.9800000004</v>
      </c>
      <c r="AO1710" s="91">
        <v>0</v>
      </c>
      <c r="AP1710" s="91">
        <v>321151.65999999997</v>
      </c>
      <c r="AQ1710" s="91">
        <v>0</v>
      </c>
      <c r="AR1710" s="91">
        <v>0</v>
      </c>
      <c r="AS1710" s="91">
        <v>53989294.450000003</v>
      </c>
      <c r="AT1710" s="91">
        <v>14197317.710000001</v>
      </c>
      <c r="AU1710" s="91">
        <v>2045589.3900000001</v>
      </c>
      <c r="AV1710" s="92">
        <v>45688</v>
      </c>
      <c r="AW1710" t="s">
        <v>0</v>
      </c>
      <c r="AX1710">
        <v>2025</v>
      </c>
      <c r="AY1710" t="s">
        <v>159</v>
      </c>
    </row>
    <row r="1711" spans="1:51" x14ac:dyDescent="0.25">
      <c r="A1711" s="89">
        <v>62</v>
      </c>
      <c r="B1711" s="90" t="s">
        <v>203</v>
      </c>
      <c r="C1711" s="91">
        <v>11148947.98</v>
      </c>
      <c r="D1711" s="91">
        <v>920411.31</v>
      </c>
      <c r="E1711" s="91">
        <v>0</v>
      </c>
      <c r="F1711" s="91">
        <v>0</v>
      </c>
      <c r="G1711" s="91">
        <v>0</v>
      </c>
      <c r="H1711" s="91">
        <v>0</v>
      </c>
      <c r="I1711" s="91">
        <v>0</v>
      </c>
      <c r="J1711" s="91">
        <v>733169.27</v>
      </c>
      <c r="K1711" s="91">
        <v>20992.33</v>
      </c>
      <c r="L1711" s="91">
        <v>0</v>
      </c>
      <c r="M1711" s="91">
        <v>0</v>
      </c>
      <c r="N1711" s="91">
        <v>0</v>
      </c>
      <c r="O1711" s="91">
        <v>0</v>
      </c>
      <c r="P1711" s="91">
        <v>9463545.3599999994</v>
      </c>
      <c r="Q1711" s="91">
        <v>0</v>
      </c>
      <c r="R1711" s="91">
        <v>0</v>
      </c>
      <c r="S1711" s="91">
        <v>0</v>
      </c>
      <c r="T1711" s="91">
        <v>11138118.27</v>
      </c>
      <c r="U1711" s="91">
        <v>0</v>
      </c>
      <c r="V1711" s="91">
        <v>0</v>
      </c>
      <c r="W1711" s="91">
        <v>0</v>
      </c>
      <c r="X1711" s="91">
        <v>0</v>
      </c>
      <c r="Y1711" s="91">
        <v>0</v>
      </c>
      <c r="Z1711" s="91">
        <v>0</v>
      </c>
      <c r="AA1711" s="91">
        <v>0</v>
      </c>
      <c r="AB1711" s="91">
        <v>0</v>
      </c>
      <c r="AC1711" s="326">
        <v>0</v>
      </c>
      <c r="AD1711" s="91">
        <v>0</v>
      </c>
      <c r="AE1711" s="91">
        <v>0</v>
      </c>
      <c r="AF1711" s="91">
        <v>0</v>
      </c>
      <c r="AG1711" s="91">
        <v>0</v>
      </c>
      <c r="AH1711" s="91">
        <v>0</v>
      </c>
      <c r="AI1711" s="91">
        <v>0</v>
      </c>
      <c r="AJ1711" s="91">
        <v>0</v>
      </c>
      <c r="AK1711" s="91">
        <v>10829.71</v>
      </c>
      <c r="AL1711" s="91">
        <v>0</v>
      </c>
      <c r="AM1711" s="91">
        <v>0</v>
      </c>
      <c r="AN1711" s="91">
        <v>0</v>
      </c>
      <c r="AO1711" s="91">
        <v>0</v>
      </c>
      <c r="AP1711" s="91">
        <v>0</v>
      </c>
      <c r="AQ1711" s="91">
        <v>0</v>
      </c>
      <c r="AR1711" s="91">
        <v>0</v>
      </c>
      <c r="AS1711" s="91">
        <v>0</v>
      </c>
      <c r="AT1711" s="91">
        <v>10829.71</v>
      </c>
      <c r="AU1711" s="91">
        <v>0</v>
      </c>
      <c r="AV1711" s="92">
        <v>45688</v>
      </c>
      <c r="AW1711" t="s">
        <v>0</v>
      </c>
      <c r="AX1711">
        <v>2025</v>
      </c>
      <c r="AY1711" t="s">
        <v>169</v>
      </c>
    </row>
    <row r="1712" spans="1:51" x14ac:dyDescent="0.25">
      <c r="A1712" s="89">
        <v>114</v>
      </c>
      <c r="B1712" s="90" t="s">
        <v>76</v>
      </c>
      <c r="C1712" s="91">
        <v>142567568.63999999</v>
      </c>
      <c r="D1712" s="91">
        <v>0</v>
      </c>
      <c r="E1712" s="91">
        <v>0</v>
      </c>
      <c r="F1712" s="91">
        <v>0</v>
      </c>
      <c r="G1712" s="91">
        <v>0</v>
      </c>
      <c r="H1712" s="91">
        <v>0</v>
      </c>
      <c r="I1712" s="91">
        <v>0</v>
      </c>
      <c r="J1712" s="91">
        <v>101876.31</v>
      </c>
      <c r="K1712" s="91">
        <v>744640.75</v>
      </c>
      <c r="L1712" s="91">
        <v>0</v>
      </c>
      <c r="M1712" s="91">
        <v>64235060.459999993</v>
      </c>
      <c r="N1712" s="91">
        <v>38361704.330000006</v>
      </c>
      <c r="O1712" s="91">
        <v>102596764.78999999</v>
      </c>
      <c r="P1712" s="91">
        <v>21382.07</v>
      </c>
      <c r="Q1712" s="91">
        <v>0</v>
      </c>
      <c r="R1712" s="91">
        <v>0</v>
      </c>
      <c r="S1712" s="91">
        <v>0</v>
      </c>
      <c r="T1712" s="91">
        <v>103464663.91999999</v>
      </c>
      <c r="U1712" s="91">
        <v>2055063.23</v>
      </c>
      <c r="V1712" s="91">
        <v>790621.4</v>
      </c>
      <c r="W1712" s="91">
        <v>420167.52</v>
      </c>
      <c r="X1712" s="91">
        <v>10354596.289999999</v>
      </c>
      <c r="Y1712" s="91">
        <v>288682.49</v>
      </c>
      <c r="Z1712" s="91">
        <v>0</v>
      </c>
      <c r="AA1712" s="91">
        <v>0</v>
      </c>
      <c r="AB1712" s="91">
        <v>0</v>
      </c>
      <c r="AC1712" s="326">
        <v>6761185.9500000002</v>
      </c>
      <c r="AD1712" s="91">
        <v>2369679.81</v>
      </c>
      <c r="AE1712" s="91">
        <v>748631.2</v>
      </c>
      <c r="AF1712" s="91">
        <v>0</v>
      </c>
      <c r="AG1712" s="91">
        <v>0</v>
      </c>
      <c r="AH1712" s="91">
        <v>0</v>
      </c>
      <c r="AI1712" s="91">
        <v>0</v>
      </c>
      <c r="AJ1712" s="91">
        <v>4298904.16</v>
      </c>
      <c r="AK1712" s="91">
        <v>3508889.45</v>
      </c>
      <c r="AL1712" s="91">
        <v>181872.48</v>
      </c>
      <c r="AM1712" s="91">
        <v>0</v>
      </c>
      <c r="AN1712" s="91">
        <v>1596653.67</v>
      </c>
      <c r="AO1712" s="91">
        <v>0</v>
      </c>
      <c r="AP1712" s="91">
        <v>309181.71000000002</v>
      </c>
      <c r="AQ1712" s="91">
        <v>0</v>
      </c>
      <c r="AR1712" s="91">
        <v>0</v>
      </c>
      <c r="AS1712" s="91">
        <v>28087532.049999997</v>
      </c>
      <c r="AT1712" s="91">
        <v>11015372.670000002</v>
      </c>
      <c r="AU1712" s="91">
        <v>5418775.3600000003</v>
      </c>
      <c r="AV1712" s="92">
        <v>45688</v>
      </c>
      <c r="AW1712" t="s">
        <v>0</v>
      </c>
      <c r="AX1712">
        <v>2025</v>
      </c>
      <c r="AY1712" t="s">
        <v>154</v>
      </c>
    </row>
    <row r="1713" spans="1:51" x14ac:dyDescent="0.25">
      <c r="A1713" s="89">
        <v>48</v>
      </c>
      <c r="B1713" s="90" t="s">
        <v>77</v>
      </c>
      <c r="C1713" s="91">
        <v>14693548.370000001</v>
      </c>
      <c r="D1713" s="91">
        <v>24114.45</v>
      </c>
      <c r="E1713" s="91">
        <v>0</v>
      </c>
      <c r="F1713" s="91">
        <v>0</v>
      </c>
      <c r="G1713" s="91">
        <v>0</v>
      </c>
      <c r="H1713" s="91">
        <v>0</v>
      </c>
      <c r="I1713" s="91">
        <v>0</v>
      </c>
      <c r="J1713" s="91">
        <v>283994.09999999998</v>
      </c>
      <c r="K1713" s="91">
        <v>53565.279999999999</v>
      </c>
      <c r="L1713" s="91">
        <v>0</v>
      </c>
      <c r="M1713" s="91">
        <v>2168725.09</v>
      </c>
      <c r="N1713" s="91">
        <v>5632058</v>
      </c>
      <c r="O1713" s="91">
        <v>7800783.0899999999</v>
      </c>
      <c r="P1713" s="91">
        <v>893996.72000000009</v>
      </c>
      <c r="Q1713" s="91">
        <v>0</v>
      </c>
      <c r="R1713" s="91">
        <v>0</v>
      </c>
      <c r="S1713" s="91">
        <v>0</v>
      </c>
      <c r="T1713" s="91">
        <v>9056453.6400000006</v>
      </c>
      <c r="U1713" s="91">
        <v>551.37</v>
      </c>
      <c r="V1713" s="91">
        <v>1000</v>
      </c>
      <c r="W1713" s="91">
        <v>0</v>
      </c>
      <c r="X1713" s="91">
        <v>0</v>
      </c>
      <c r="Y1713" s="91">
        <v>0</v>
      </c>
      <c r="Z1713" s="91">
        <v>0</v>
      </c>
      <c r="AA1713" s="91">
        <v>19298.16</v>
      </c>
      <c r="AB1713" s="91">
        <v>0</v>
      </c>
      <c r="AC1713" s="326">
        <v>1480750.19</v>
      </c>
      <c r="AD1713" s="91">
        <v>4587.2</v>
      </c>
      <c r="AE1713" s="91">
        <v>0</v>
      </c>
      <c r="AF1713" s="91">
        <v>0</v>
      </c>
      <c r="AG1713" s="91">
        <v>0</v>
      </c>
      <c r="AH1713" s="91">
        <v>0</v>
      </c>
      <c r="AI1713" s="91">
        <v>0</v>
      </c>
      <c r="AJ1713" s="91">
        <v>0</v>
      </c>
      <c r="AK1713" s="91">
        <v>1776217.41</v>
      </c>
      <c r="AL1713" s="91">
        <v>0</v>
      </c>
      <c r="AM1713" s="91">
        <v>0</v>
      </c>
      <c r="AN1713" s="91">
        <v>219744.73</v>
      </c>
      <c r="AO1713" s="91">
        <v>0</v>
      </c>
      <c r="AP1713" s="91">
        <v>1470307.89</v>
      </c>
      <c r="AQ1713" s="91">
        <v>0</v>
      </c>
      <c r="AR1713" s="91">
        <v>0</v>
      </c>
      <c r="AS1713" s="91">
        <v>1506186.92</v>
      </c>
      <c r="AT1713" s="91">
        <v>4130907.8099999996</v>
      </c>
      <c r="AU1713" s="91">
        <v>664637.78</v>
      </c>
      <c r="AV1713" s="92">
        <v>45688</v>
      </c>
      <c r="AW1713" t="s">
        <v>0</v>
      </c>
      <c r="AX1713">
        <v>2025</v>
      </c>
      <c r="AY1713" t="s">
        <v>163</v>
      </c>
    </row>
    <row r="1714" spans="1:51" x14ac:dyDescent="0.25">
      <c r="A1714" s="89">
        <v>120</v>
      </c>
      <c r="B1714" s="90" t="s">
        <v>78</v>
      </c>
      <c r="C1714" s="91">
        <v>519652.84</v>
      </c>
      <c r="D1714" s="91">
        <v>0</v>
      </c>
      <c r="E1714" s="91">
        <v>0</v>
      </c>
      <c r="F1714" s="91">
        <v>0</v>
      </c>
      <c r="G1714" s="91">
        <v>0</v>
      </c>
      <c r="H1714" s="91">
        <v>0</v>
      </c>
      <c r="I1714" s="91">
        <v>0</v>
      </c>
      <c r="J1714" s="91">
        <v>0</v>
      </c>
      <c r="K1714" s="91">
        <v>0</v>
      </c>
      <c r="L1714" s="91">
        <v>0</v>
      </c>
      <c r="M1714" s="91">
        <v>0</v>
      </c>
      <c r="N1714" s="91">
        <v>0</v>
      </c>
      <c r="O1714" s="91">
        <v>0</v>
      </c>
      <c r="P1714" s="91">
        <v>0</v>
      </c>
      <c r="Q1714" s="91">
        <v>0</v>
      </c>
      <c r="R1714" s="91">
        <v>0</v>
      </c>
      <c r="S1714" s="91">
        <v>0</v>
      </c>
      <c r="T1714" s="91">
        <v>0</v>
      </c>
      <c r="U1714" s="91">
        <v>0</v>
      </c>
      <c r="V1714" s="91">
        <v>0</v>
      </c>
      <c r="W1714" s="91">
        <v>0</v>
      </c>
      <c r="X1714" s="91">
        <v>0</v>
      </c>
      <c r="Y1714" s="91">
        <v>0</v>
      </c>
      <c r="Z1714" s="91">
        <v>0</v>
      </c>
      <c r="AA1714" s="91">
        <v>0</v>
      </c>
      <c r="AB1714" s="91">
        <v>0</v>
      </c>
      <c r="AC1714" s="326">
        <v>0</v>
      </c>
      <c r="AD1714" s="91">
        <v>0</v>
      </c>
      <c r="AE1714" s="91">
        <v>0</v>
      </c>
      <c r="AF1714" s="91">
        <v>0</v>
      </c>
      <c r="AG1714" s="91">
        <v>0</v>
      </c>
      <c r="AH1714" s="91">
        <v>0</v>
      </c>
      <c r="AI1714" s="91">
        <v>0</v>
      </c>
      <c r="AJ1714" s="91">
        <v>0</v>
      </c>
      <c r="AK1714" s="91">
        <v>0</v>
      </c>
      <c r="AL1714" s="91">
        <v>0</v>
      </c>
      <c r="AM1714" s="91">
        <v>0</v>
      </c>
      <c r="AN1714" s="91">
        <v>44725</v>
      </c>
      <c r="AO1714" s="91">
        <v>0</v>
      </c>
      <c r="AP1714" s="91">
        <v>0</v>
      </c>
      <c r="AQ1714" s="91">
        <v>0</v>
      </c>
      <c r="AR1714" s="91">
        <v>0</v>
      </c>
      <c r="AS1714" s="91">
        <v>0</v>
      </c>
      <c r="AT1714" s="91">
        <v>519652.84</v>
      </c>
      <c r="AU1714" s="91">
        <v>474927.84</v>
      </c>
      <c r="AV1714" s="92">
        <v>45688</v>
      </c>
      <c r="AW1714" t="s">
        <v>0</v>
      </c>
      <c r="AX1714">
        <v>2025</v>
      </c>
      <c r="AY1714" t="s">
        <v>187</v>
      </c>
    </row>
    <row r="1715" spans="1:51" x14ac:dyDescent="0.25">
      <c r="A1715" s="255">
        <v>100</v>
      </c>
      <c r="B1715" s="90" t="s">
        <v>79</v>
      </c>
      <c r="C1715" s="254">
        <v>427763503.37000006</v>
      </c>
      <c r="D1715" s="254">
        <v>89256.639999999999</v>
      </c>
      <c r="E1715" s="254">
        <v>0</v>
      </c>
      <c r="F1715" s="254">
        <v>0</v>
      </c>
      <c r="G1715" s="254">
        <v>113017.02</v>
      </c>
      <c r="H1715" s="91">
        <v>0</v>
      </c>
      <c r="I1715" s="91">
        <v>0</v>
      </c>
      <c r="J1715" s="254">
        <v>3156906.9499999997</v>
      </c>
      <c r="K1715" s="254">
        <v>335040.93</v>
      </c>
      <c r="L1715" s="91">
        <v>0</v>
      </c>
      <c r="M1715" s="254">
        <v>126330738.09</v>
      </c>
      <c r="N1715" s="254">
        <v>123021706.42</v>
      </c>
      <c r="O1715" s="254">
        <v>249352444.50999999</v>
      </c>
      <c r="P1715" s="254">
        <v>2779329.05</v>
      </c>
      <c r="Q1715" s="91">
        <v>0</v>
      </c>
      <c r="R1715" s="91">
        <v>0</v>
      </c>
      <c r="S1715" s="91">
        <v>0</v>
      </c>
      <c r="T1715" s="254">
        <v>255825995.10000002</v>
      </c>
      <c r="U1715" s="254">
        <v>492840.37</v>
      </c>
      <c r="V1715" s="254">
        <v>52675.51</v>
      </c>
      <c r="W1715" s="254">
        <v>43081.42</v>
      </c>
      <c r="X1715" s="254">
        <v>2670707.56</v>
      </c>
      <c r="Y1715" s="254">
        <v>9922.64</v>
      </c>
      <c r="Z1715" s="254">
        <v>0</v>
      </c>
      <c r="AA1715" s="254">
        <v>0</v>
      </c>
      <c r="AB1715" s="254">
        <v>0</v>
      </c>
      <c r="AC1715" s="329">
        <v>8881101.4499999993</v>
      </c>
      <c r="AD1715" s="254">
        <v>1896669.33</v>
      </c>
      <c r="AE1715" s="254">
        <v>2628.51</v>
      </c>
      <c r="AF1715" s="254">
        <v>0</v>
      </c>
      <c r="AG1715" s="254">
        <v>0</v>
      </c>
      <c r="AH1715" s="254">
        <v>0</v>
      </c>
      <c r="AI1715" s="254">
        <v>0</v>
      </c>
      <c r="AJ1715" s="254">
        <v>83901.32</v>
      </c>
      <c r="AK1715" s="254">
        <v>2836845.03</v>
      </c>
      <c r="AL1715" s="254">
        <v>82900.899999999994</v>
      </c>
      <c r="AM1715" s="91">
        <v>0</v>
      </c>
      <c r="AN1715" s="254">
        <v>154835534.31999999</v>
      </c>
      <c r="AO1715" s="254">
        <v>0</v>
      </c>
      <c r="AP1715" s="254">
        <v>5064.58</v>
      </c>
      <c r="AQ1715" s="254">
        <v>18894.310000000001</v>
      </c>
      <c r="AR1715" s="254">
        <v>0</v>
      </c>
      <c r="AS1715" s="254">
        <v>14133528.109999999</v>
      </c>
      <c r="AT1715" s="254">
        <v>157803980.16000003</v>
      </c>
      <c r="AU1715" s="254">
        <v>24741.02</v>
      </c>
      <c r="AV1715" s="92">
        <v>45688</v>
      </c>
      <c r="AW1715" t="s">
        <v>0</v>
      </c>
      <c r="AX1715">
        <v>2025</v>
      </c>
      <c r="AY1715" t="s">
        <v>151</v>
      </c>
    </row>
    <row r="1716" spans="1:51" x14ac:dyDescent="0.25">
      <c r="A1716" s="89">
        <v>127</v>
      </c>
      <c r="B1716" s="90" t="s">
        <v>80</v>
      </c>
      <c r="C1716" s="91">
        <v>155338361.84</v>
      </c>
      <c r="D1716" s="91">
        <v>0</v>
      </c>
      <c r="E1716" s="91">
        <v>0</v>
      </c>
      <c r="F1716" s="91">
        <v>0</v>
      </c>
      <c r="G1716" s="91">
        <v>0</v>
      </c>
      <c r="H1716" s="91">
        <v>0</v>
      </c>
      <c r="I1716" s="91">
        <v>0</v>
      </c>
      <c r="J1716" s="91">
        <v>0</v>
      </c>
      <c r="K1716" s="91">
        <v>1152.3599999999999</v>
      </c>
      <c r="L1716" s="91">
        <v>0</v>
      </c>
      <c r="M1716" s="91">
        <v>0</v>
      </c>
      <c r="N1716" s="91">
        <v>0</v>
      </c>
      <c r="O1716" s="91">
        <v>0</v>
      </c>
      <c r="P1716" s="91">
        <v>0</v>
      </c>
      <c r="Q1716" s="91">
        <v>0</v>
      </c>
      <c r="R1716" s="91">
        <v>0</v>
      </c>
      <c r="S1716" s="91">
        <v>0</v>
      </c>
      <c r="T1716" s="91">
        <v>1152.3599999999999</v>
      </c>
      <c r="U1716" s="91">
        <v>248620.32</v>
      </c>
      <c r="V1716" s="91">
        <v>0</v>
      </c>
      <c r="W1716" s="91">
        <v>5108563.87</v>
      </c>
      <c r="X1716" s="91">
        <v>126353.34</v>
      </c>
      <c r="Y1716" s="91">
        <v>623910.1</v>
      </c>
      <c r="Z1716" s="91">
        <v>0</v>
      </c>
      <c r="AA1716" s="91">
        <v>0</v>
      </c>
      <c r="AB1716" s="91">
        <v>0</v>
      </c>
      <c r="AC1716" s="326">
        <v>7582204.6299999999</v>
      </c>
      <c r="AD1716" s="91">
        <v>0</v>
      </c>
      <c r="AE1716" s="91">
        <v>3493741.12</v>
      </c>
      <c r="AF1716" s="91">
        <v>0</v>
      </c>
      <c r="AG1716" s="91">
        <v>0</v>
      </c>
      <c r="AH1716" s="91">
        <v>0</v>
      </c>
      <c r="AI1716" s="91">
        <v>0</v>
      </c>
      <c r="AJ1716" s="91">
        <v>111615906.17</v>
      </c>
      <c r="AK1716" s="91">
        <v>3218434.55</v>
      </c>
      <c r="AL1716" s="91">
        <v>15608.14</v>
      </c>
      <c r="AM1716" s="91">
        <v>0</v>
      </c>
      <c r="AN1716" s="91">
        <v>9824184.3399999999</v>
      </c>
      <c r="AO1716" s="91">
        <v>0</v>
      </c>
      <c r="AP1716" s="91">
        <v>13161812.41</v>
      </c>
      <c r="AQ1716" s="91">
        <v>0</v>
      </c>
      <c r="AR1716" s="91">
        <v>0</v>
      </c>
      <c r="AS1716" s="91">
        <v>128799299.55</v>
      </c>
      <c r="AT1716" s="91">
        <v>26537909.93</v>
      </c>
      <c r="AU1716" s="91">
        <v>317870.49</v>
      </c>
      <c r="AV1716" s="92">
        <v>45688</v>
      </c>
      <c r="AW1716" t="s">
        <v>0</v>
      </c>
      <c r="AX1716">
        <v>2025</v>
      </c>
      <c r="AY1716" t="s">
        <v>186</v>
      </c>
    </row>
    <row r="1717" spans="1:51" x14ac:dyDescent="0.25">
      <c r="A1717" s="89">
        <v>12</v>
      </c>
      <c r="B1717" s="90" t="s">
        <v>81</v>
      </c>
      <c r="C1717" s="91">
        <v>199368715.23000002</v>
      </c>
      <c r="D1717" s="91">
        <v>1776567.45</v>
      </c>
      <c r="E1717" s="91">
        <v>0</v>
      </c>
      <c r="F1717" s="91">
        <v>0</v>
      </c>
      <c r="G1717" s="91">
        <v>4151873.5999999996</v>
      </c>
      <c r="H1717" s="91">
        <v>0</v>
      </c>
      <c r="I1717" s="91">
        <v>0</v>
      </c>
      <c r="J1717" s="91">
        <v>1593096.77</v>
      </c>
      <c r="K1717" s="91">
        <v>1359401.41</v>
      </c>
      <c r="L1717" s="91">
        <v>0</v>
      </c>
      <c r="M1717" s="91">
        <v>88941368.449999988</v>
      </c>
      <c r="N1717" s="91">
        <v>48005205.680000007</v>
      </c>
      <c r="O1717" s="91">
        <v>136946574.13</v>
      </c>
      <c r="P1717" s="91">
        <v>3354416.3200000003</v>
      </c>
      <c r="Q1717" s="91">
        <v>0</v>
      </c>
      <c r="R1717" s="91">
        <v>0</v>
      </c>
      <c r="S1717" s="91">
        <v>0</v>
      </c>
      <c r="T1717" s="91">
        <v>149181929.68000001</v>
      </c>
      <c r="U1717" s="91">
        <v>1006824.84</v>
      </c>
      <c r="V1717" s="91">
        <v>119945.67</v>
      </c>
      <c r="W1717" s="91">
        <v>0</v>
      </c>
      <c r="X1717" s="91">
        <v>2989387.82</v>
      </c>
      <c r="Y1717" s="91">
        <v>39643.949999999997</v>
      </c>
      <c r="Z1717" s="91">
        <v>0</v>
      </c>
      <c r="AA1717" s="91">
        <v>4896940.71</v>
      </c>
      <c r="AB1717" s="91">
        <v>0</v>
      </c>
      <c r="AC1717" s="326">
        <v>8375928.3600000003</v>
      </c>
      <c r="AD1717" s="91">
        <v>2647074.7399999998</v>
      </c>
      <c r="AE1717" s="91">
        <v>36019.01</v>
      </c>
      <c r="AF1717" s="91">
        <v>0</v>
      </c>
      <c r="AG1717" s="91">
        <v>0</v>
      </c>
      <c r="AH1717" s="91">
        <v>0</v>
      </c>
      <c r="AI1717" s="91">
        <v>0</v>
      </c>
      <c r="AJ1717" s="91">
        <v>22458444.460000001</v>
      </c>
      <c r="AK1717" s="91">
        <v>5598467.0200000005</v>
      </c>
      <c r="AL1717" s="91">
        <v>57250.69</v>
      </c>
      <c r="AM1717" s="91">
        <v>0</v>
      </c>
      <c r="AN1717" s="91">
        <v>1544271.54</v>
      </c>
      <c r="AO1717" s="91">
        <v>266956.99</v>
      </c>
      <c r="AP1717" s="91">
        <v>113109.21</v>
      </c>
      <c r="AQ1717" s="91">
        <v>36520.54</v>
      </c>
      <c r="AR1717" s="91">
        <v>0</v>
      </c>
      <c r="AS1717" s="91">
        <v>42570209.560000002</v>
      </c>
      <c r="AT1717" s="91">
        <v>7616575.9900000012</v>
      </c>
      <c r="AU1717" s="91">
        <v>0</v>
      </c>
      <c r="AV1717" s="92">
        <v>45688</v>
      </c>
      <c r="AW1717" t="s">
        <v>0</v>
      </c>
      <c r="AX1717">
        <v>2025</v>
      </c>
      <c r="AY1717" t="s">
        <v>152</v>
      </c>
    </row>
    <row r="1718" spans="1:51" x14ac:dyDescent="0.25">
      <c r="A1718" s="89">
        <v>74</v>
      </c>
      <c r="B1718" s="90" t="s">
        <v>82</v>
      </c>
      <c r="C1718" s="91">
        <v>1351945661.3999999</v>
      </c>
      <c r="D1718" s="91">
        <v>8723378.7699999996</v>
      </c>
      <c r="E1718" s="91">
        <v>0</v>
      </c>
      <c r="F1718" s="91">
        <v>0</v>
      </c>
      <c r="G1718" s="91">
        <v>1146989.4000000001</v>
      </c>
      <c r="H1718" s="91">
        <v>0</v>
      </c>
      <c r="I1718" s="91">
        <v>0</v>
      </c>
      <c r="J1718" s="91">
        <v>10657267.390000001</v>
      </c>
      <c r="K1718" s="91">
        <v>832221.37</v>
      </c>
      <c r="L1718" s="91">
        <v>0</v>
      </c>
      <c r="M1718" s="91">
        <v>765375507.00999999</v>
      </c>
      <c r="N1718" s="91">
        <v>334578363.83000004</v>
      </c>
      <c r="O1718" s="91">
        <v>1099953870.8400002</v>
      </c>
      <c r="P1718" s="91">
        <v>32022514.050000001</v>
      </c>
      <c r="Q1718" s="91">
        <v>0</v>
      </c>
      <c r="R1718" s="91">
        <v>0</v>
      </c>
      <c r="S1718" s="91">
        <v>0</v>
      </c>
      <c r="T1718" s="91">
        <v>1153336241.8199999</v>
      </c>
      <c r="U1718" s="91">
        <v>723298.69</v>
      </c>
      <c r="V1718" s="91">
        <v>754819.61</v>
      </c>
      <c r="W1718" s="91">
        <v>421378.31</v>
      </c>
      <c r="X1718" s="91">
        <v>7965550.1600000001</v>
      </c>
      <c r="Y1718" s="91">
        <v>570756</v>
      </c>
      <c r="Z1718" s="91">
        <v>0</v>
      </c>
      <c r="AA1718" s="91">
        <v>99829892.49000001</v>
      </c>
      <c r="AB1718" s="91">
        <v>838632.87</v>
      </c>
      <c r="AC1718" s="326">
        <v>66240478.589999996</v>
      </c>
      <c r="AD1718" s="91">
        <v>0</v>
      </c>
      <c r="AE1718" s="91">
        <v>51381.5</v>
      </c>
      <c r="AF1718" s="91">
        <v>0</v>
      </c>
      <c r="AG1718" s="91">
        <v>0</v>
      </c>
      <c r="AH1718" s="91">
        <v>0</v>
      </c>
      <c r="AI1718" s="91">
        <v>0</v>
      </c>
      <c r="AJ1718" s="91">
        <v>6004122.2700000005</v>
      </c>
      <c r="AK1718" s="91">
        <v>9792299.5999999996</v>
      </c>
      <c r="AL1718" s="91">
        <v>227302.34</v>
      </c>
      <c r="AM1718" s="91">
        <v>0</v>
      </c>
      <c r="AN1718" s="91">
        <v>3433316.17</v>
      </c>
      <c r="AO1718" s="91">
        <v>163029.53</v>
      </c>
      <c r="AP1718" s="91">
        <v>1265684.98</v>
      </c>
      <c r="AQ1718" s="91">
        <v>0</v>
      </c>
      <c r="AR1718" s="91">
        <v>0</v>
      </c>
      <c r="AS1718" s="91">
        <v>183400310.49000001</v>
      </c>
      <c r="AT1718" s="91">
        <v>15209109.09</v>
      </c>
      <c r="AU1718" s="91">
        <v>327476.46999999997</v>
      </c>
      <c r="AV1718" s="92">
        <v>45688</v>
      </c>
      <c r="AW1718" t="s">
        <v>0</v>
      </c>
      <c r="AX1718">
        <v>2025</v>
      </c>
      <c r="AY1718" t="s">
        <v>148</v>
      </c>
    </row>
    <row r="1719" spans="1:51" x14ac:dyDescent="0.25">
      <c r="A1719" s="89">
        <v>71</v>
      </c>
      <c r="B1719" s="90" t="s">
        <v>83</v>
      </c>
      <c r="C1719" s="91">
        <v>253443186.83999997</v>
      </c>
      <c r="D1719" s="91">
        <v>0</v>
      </c>
      <c r="E1719" s="91">
        <v>0</v>
      </c>
      <c r="F1719" s="91">
        <v>0</v>
      </c>
      <c r="G1719" s="91">
        <v>6631283.4900000002</v>
      </c>
      <c r="H1719" s="91">
        <v>0</v>
      </c>
      <c r="I1719" s="91">
        <v>0</v>
      </c>
      <c r="J1719" s="91">
        <v>0</v>
      </c>
      <c r="K1719" s="91">
        <v>4270962.3499999996</v>
      </c>
      <c r="L1719" s="91">
        <v>0</v>
      </c>
      <c r="M1719" s="91">
        <v>5786713.25</v>
      </c>
      <c r="N1719" s="91">
        <v>0</v>
      </c>
      <c r="O1719" s="91">
        <v>5786713.25</v>
      </c>
      <c r="P1719" s="91">
        <v>17528876.16</v>
      </c>
      <c r="Q1719" s="91">
        <v>0</v>
      </c>
      <c r="R1719" s="91">
        <v>0</v>
      </c>
      <c r="S1719" s="91">
        <v>0</v>
      </c>
      <c r="T1719" s="91">
        <v>34217835.25</v>
      </c>
      <c r="U1719" s="91">
        <v>0</v>
      </c>
      <c r="V1719" s="91">
        <v>0</v>
      </c>
      <c r="W1719" s="91">
        <v>0</v>
      </c>
      <c r="X1719" s="91">
        <v>0</v>
      </c>
      <c r="Y1719" s="91">
        <v>83356870.799999997</v>
      </c>
      <c r="Z1719" s="91">
        <v>0</v>
      </c>
      <c r="AA1719" s="91">
        <v>110538538.92</v>
      </c>
      <c r="AB1719" s="91">
        <v>0</v>
      </c>
      <c r="AC1719" s="326">
        <v>4670485.1500000004</v>
      </c>
      <c r="AD1719" s="91">
        <v>3979240.88</v>
      </c>
      <c r="AE1719" s="91">
        <v>44951.199999999997</v>
      </c>
      <c r="AF1719" s="91">
        <v>0</v>
      </c>
      <c r="AG1719" s="91">
        <v>0</v>
      </c>
      <c r="AH1719" s="91">
        <v>0</v>
      </c>
      <c r="AI1719" s="91">
        <v>0</v>
      </c>
      <c r="AJ1719" s="91">
        <v>0</v>
      </c>
      <c r="AK1719" s="91">
        <v>53654.96</v>
      </c>
      <c r="AL1719" s="91">
        <v>140919.45000000001</v>
      </c>
      <c r="AM1719" s="91">
        <v>0</v>
      </c>
      <c r="AN1719" s="91">
        <v>14784652.220000001</v>
      </c>
      <c r="AO1719" s="91">
        <v>0</v>
      </c>
      <c r="AP1719" s="91">
        <v>176238.92</v>
      </c>
      <c r="AQ1719" s="91">
        <v>0</v>
      </c>
      <c r="AR1719" s="91">
        <v>0</v>
      </c>
      <c r="AS1719" s="91">
        <v>202590086.94999999</v>
      </c>
      <c r="AT1719" s="91">
        <v>16635264.640000001</v>
      </c>
      <c r="AU1719" s="91">
        <v>1479799.09</v>
      </c>
      <c r="AV1719" s="92">
        <v>45688</v>
      </c>
      <c r="AW1719" t="s">
        <v>0</v>
      </c>
      <c r="AX1719">
        <v>2025</v>
      </c>
      <c r="AY1719" t="s">
        <v>161</v>
      </c>
    </row>
    <row r="1720" spans="1:51" x14ac:dyDescent="0.25">
      <c r="A1720" s="89">
        <v>73</v>
      </c>
      <c r="B1720" s="90" t="s">
        <v>84</v>
      </c>
      <c r="C1720" s="91">
        <v>41449638.439999998</v>
      </c>
      <c r="D1720" s="91">
        <v>2887.74</v>
      </c>
      <c r="E1720" s="91">
        <v>0</v>
      </c>
      <c r="F1720" s="91">
        <v>0</v>
      </c>
      <c r="G1720" s="91">
        <v>0</v>
      </c>
      <c r="H1720" s="91">
        <v>0</v>
      </c>
      <c r="I1720" s="91">
        <v>0</v>
      </c>
      <c r="J1720" s="91">
        <v>204658.81</v>
      </c>
      <c r="K1720" s="91">
        <v>256139.43</v>
      </c>
      <c r="L1720" s="91">
        <v>0</v>
      </c>
      <c r="M1720" s="91">
        <v>1509613.54</v>
      </c>
      <c r="N1720" s="91">
        <v>474973.85</v>
      </c>
      <c r="O1720" s="91">
        <v>1984587.3900000001</v>
      </c>
      <c r="P1720" s="91">
        <v>25185026.16</v>
      </c>
      <c r="Q1720" s="91">
        <v>0</v>
      </c>
      <c r="R1720" s="91">
        <v>0</v>
      </c>
      <c r="S1720" s="91">
        <v>0</v>
      </c>
      <c r="T1720" s="91">
        <v>27633299.530000001</v>
      </c>
      <c r="U1720" s="91">
        <v>160342.72</v>
      </c>
      <c r="V1720" s="91">
        <v>0</v>
      </c>
      <c r="W1720" s="91">
        <v>0</v>
      </c>
      <c r="X1720" s="91">
        <v>0</v>
      </c>
      <c r="Y1720" s="91">
        <v>155889.38</v>
      </c>
      <c r="Z1720" s="91">
        <v>0</v>
      </c>
      <c r="AA1720" s="91">
        <v>472656.39</v>
      </c>
      <c r="AB1720" s="91">
        <v>0</v>
      </c>
      <c r="AC1720" s="326">
        <v>429955.81</v>
      </c>
      <c r="AD1720" s="91">
        <v>677004.2</v>
      </c>
      <c r="AE1720" s="91">
        <v>110892.43</v>
      </c>
      <c r="AF1720" s="91">
        <v>0</v>
      </c>
      <c r="AG1720" s="91">
        <v>0</v>
      </c>
      <c r="AH1720" s="91">
        <v>0</v>
      </c>
      <c r="AI1720" s="91">
        <v>0</v>
      </c>
      <c r="AJ1720" s="91">
        <v>0</v>
      </c>
      <c r="AK1720" s="91">
        <v>684200.84</v>
      </c>
      <c r="AL1720" s="91">
        <v>415279.2</v>
      </c>
      <c r="AM1720" s="91">
        <v>0</v>
      </c>
      <c r="AN1720" s="91">
        <v>1073279.3999999999</v>
      </c>
      <c r="AO1720" s="91">
        <v>0</v>
      </c>
      <c r="AP1720" s="91">
        <v>0</v>
      </c>
      <c r="AQ1720" s="91">
        <v>0</v>
      </c>
      <c r="AR1720" s="91">
        <v>811473.85</v>
      </c>
      <c r="AS1720" s="91">
        <v>2006740.93</v>
      </c>
      <c r="AT1720" s="91">
        <v>11809597.979999999</v>
      </c>
      <c r="AU1720" s="91">
        <v>8825364.6899999995</v>
      </c>
      <c r="AV1720" s="92">
        <v>45688</v>
      </c>
      <c r="AW1720" t="s">
        <v>0</v>
      </c>
      <c r="AX1720">
        <v>2025</v>
      </c>
      <c r="AY1720" t="s">
        <v>190</v>
      </c>
    </row>
    <row r="1721" spans="1:51" x14ac:dyDescent="0.25">
      <c r="A1721" s="89">
        <v>46</v>
      </c>
      <c r="B1721" s="90" t="s">
        <v>85</v>
      </c>
      <c r="C1721" s="91">
        <v>7330962.2899999991</v>
      </c>
      <c r="D1721" s="91">
        <v>0</v>
      </c>
      <c r="E1721" s="91">
        <v>0</v>
      </c>
      <c r="F1721" s="91">
        <v>0</v>
      </c>
      <c r="G1721" s="91">
        <v>0</v>
      </c>
      <c r="H1721" s="91">
        <v>0</v>
      </c>
      <c r="I1721" s="91">
        <v>0</v>
      </c>
      <c r="J1721" s="91">
        <v>140448.37999999998</v>
      </c>
      <c r="K1721" s="91">
        <v>70216.820000000007</v>
      </c>
      <c r="L1721" s="91">
        <v>0</v>
      </c>
      <c r="M1721" s="91">
        <v>2008870.3</v>
      </c>
      <c r="N1721" s="91">
        <v>0</v>
      </c>
      <c r="O1721" s="91">
        <v>2008870.3</v>
      </c>
      <c r="P1721" s="91">
        <v>215067.86</v>
      </c>
      <c r="Q1721" s="91">
        <v>0</v>
      </c>
      <c r="R1721" s="91">
        <v>0</v>
      </c>
      <c r="S1721" s="91">
        <v>0</v>
      </c>
      <c r="T1721" s="91">
        <v>2434603.36</v>
      </c>
      <c r="U1721" s="91">
        <v>763671.48</v>
      </c>
      <c r="V1721" s="91">
        <v>379846.71</v>
      </c>
      <c r="W1721" s="91">
        <v>249104.74</v>
      </c>
      <c r="X1721" s="91">
        <v>0</v>
      </c>
      <c r="Y1721" s="91">
        <v>4697.34</v>
      </c>
      <c r="Z1721" s="91">
        <v>0</v>
      </c>
      <c r="AA1721" s="91">
        <v>0</v>
      </c>
      <c r="AB1721" s="91">
        <v>0</v>
      </c>
      <c r="AC1721" s="326">
        <v>1450906.14</v>
      </c>
      <c r="AD1721" s="91">
        <v>0</v>
      </c>
      <c r="AE1721" s="91">
        <v>0</v>
      </c>
      <c r="AF1721" s="91">
        <v>0</v>
      </c>
      <c r="AG1721" s="91">
        <v>0</v>
      </c>
      <c r="AH1721" s="91">
        <v>0</v>
      </c>
      <c r="AI1721" s="91">
        <v>0</v>
      </c>
      <c r="AJ1721" s="91">
        <v>78186.759999999995</v>
      </c>
      <c r="AK1721" s="91">
        <v>1677834.55</v>
      </c>
      <c r="AL1721" s="91">
        <v>20762.82</v>
      </c>
      <c r="AM1721" s="91">
        <v>0</v>
      </c>
      <c r="AN1721" s="91">
        <v>200690.39</v>
      </c>
      <c r="AO1721" s="91">
        <v>0</v>
      </c>
      <c r="AP1721" s="91">
        <v>4580</v>
      </c>
      <c r="AQ1721" s="91">
        <v>0</v>
      </c>
      <c r="AR1721" s="91">
        <v>0</v>
      </c>
      <c r="AS1721" s="91">
        <v>2926413.17</v>
      </c>
      <c r="AT1721" s="91">
        <v>1969945.7600000002</v>
      </c>
      <c r="AU1721" s="91">
        <v>66078</v>
      </c>
      <c r="AV1721" s="92">
        <v>45688</v>
      </c>
      <c r="AW1721" t="s">
        <v>0</v>
      </c>
      <c r="AX1721">
        <v>2025</v>
      </c>
      <c r="AY1721" t="s">
        <v>176</v>
      </c>
    </row>
    <row r="1722" spans="1:51" x14ac:dyDescent="0.25">
      <c r="A1722" s="89">
        <v>51</v>
      </c>
      <c r="B1722" s="90" t="s">
        <v>86</v>
      </c>
      <c r="C1722" s="91">
        <v>1851553.7599999998</v>
      </c>
      <c r="D1722" s="91">
        <v>1935.28</v>
      </c>
      <c r="E1722" s="91">
        <v>0</v>
      </c>
      <c r="F1722" s="91">
        <v>0</v>
      </c>
      <c r="G1722" s="91">
        <v>0</v>
      </c>
      <c r="H1722" s="91">
        <v>0</v>
      </c>
      <c r="I1722" s="91">
        <v>0</v>
      </c>
      <c r="J1722" s="91">
        <v>1935.28</v>
      </c>
      <c r="K1722" s="91">
        <v>157741.32</v>
      </c>
      <c r="L1722" s="91">
        <v>0</v>
      </c>
      <c r="M1722" s="91">
        <v>260432.53</v>
      </c>
      <c r="N1722" s="91">
        <v>0</v>
      </c>
      <c r="O1722" s="91">
        <v>260432.53</v>
      </c>
      <c r="P1722" s="91">
        <v>3579.01</v>
      </c>
      <c r="Q1722" s="91">
        <v>0</v>
      </c>
      <c r="R1722" s="91">
        <v>0</v>
      </c>
      <c r="S1722" s="91">
        <v>0</v>
      </c>
      <c r="T1722" s="91">
        <v>425623.42000000004</v>
      </c>
      <c r="U1722" s="91">
        <v>12332.73</v>
      </c>
      <c r="V1722" s="91">
        <v>0</v>
      </c>
      <c r="W1722" s="91">
        <v>2196.5500000000002</v>
      </c>
      <c r="X1722" s="91">
        <v>0</v>
      </c>
      <c r="Y1722" s="91">
        <v>7054.51</v>
      </c>
      <c r="Z1722" s="91">
        <v>0</v>
      </c>
      <c r="AA1722" s="91">
        <v>0</v>
      </c>
      <c r="AB1722" s="91">
        <v>0</v>
      </c>
      <c r="AC1722" s="326">
        <v>0</v>
      </c>
      <c r="AD1722" s="91">
        <v>0</v>
      </c>
      <c r="AE1722" s="91">
        <v>0</v>
      </c>
      <c r="AF1722" s="91">
        <v>0</v>
      </c>
      <c r="AG1722" s="91">
        <v>0</v>
      </c>
      <c r="AH1722" s="91">
        <v>1569.65</v>
      </c>
      <c r="AI1722" s="91">
        <v>0</v>
      </c>
      <c r="AJ1722" s="91">
        <v>0</v>
      </c>
      <c r="AK1722" s="91">
        <v>444475.87</v>
      </c>
      <c r="AL1722" s="91">
        <v>27319</v>
      </c>
      <c r="AM1722" s="91">
        <v>0</v>
      </c>
      <c r="AN1722" s="91">
        <v>145169.37</v>
      </c>
      <c r="AO1722" s="91">
        <v>0</v>
      </c>
      <c r="AP1722" s="91">
        <v>35633.25</v>
      </c>
      <c r="AQ1722" s="91">
        <v>0</v>
      </c>
      <c r="AR1722" s="91">
        <v>0</v>
      </c>
      <c r="AS1722" s="91">
        <v>23153.440000000002</v>
      </c>
      <c r="AT1722" s="91">
        <v>1402776.9</v>
      </c>
      <c r="AU1722" s="91">
        <v>750179.41</v>
      </c>
      <c r="AV1722" s="92">
        <v>45688</v>
      </c>
      <c r="AW1722" t="s">
        <v>0</v>
      </c>
      <c r="AX1722">
        <v>2025</v>
      </c>
      <c r="AY1722" t="s">
        <v>179</v>
      </c>
    </row>
    <row r="1723" spans="1:51" x14ac:dyDescent="0.25">
      <c r="A1723" s="89">
        <v>117</v>
      </c>
      <c r="B1723" s="90" t="s">
        <v>87</v>
      </c>
      <c r="C1723" s="91">
        <v>171209345.59999999</v>
      </c>
      <c r="D1723" s="91">
        <v>296064.79000000004</v>
      </c>
      <c r="E1723" s="91">
        <v>0</v>
      </c>
      <c r="F1723" s="91">
        <v>0</v>
      </c>
      <c r="G1723" s="91">
        <v>389677.77999999997</v>
      </c>
      <c r="H1723" s="91">
        <v>0</v>
      </c>
      <c r="I1723" s="91">
        <v>0</v>
      </c>
      <c r="J1723" s="91">
        <v>598281.44000000006</v>
      </c>
      <c r="K1723" s="91">
        <v>589164.02</v>
      </c>
      <c r="L1723" s="91">
        <v>0</v>
      </c>
      <c r="M1723" s="91">
        <v>65356045.879999995</v>
      </c>
      <c r="N1723" s="91">
        <v>62352565.829999998</v>
      </c>
      <c r="O1723" s="91">
        <v>127708611.70999999</v>
      </c>
      <c r="P1723" s="91">
        <v>2014851.6099999999</v>
      </c>
      <c r="Q1723" s="91">
        <v>0</v>
      </c>
      <c r="R1723" s="91">
        <v>0</v>
      </c>
      <c r="S1723" s="91">
        <v>0</v>
      </c>
      <c r="T1723" s="91">
        <v>131596651.34999999</v>
      </c>
      <c r="U1723" s="91">
        <v>1708486.69</v>
      </c>
      <c r="V1723" s="91">
        <v>325377.55</v>
      </c>
      <c r="W1723" s="91">
        <v>196968.01</v>
      </c>
      <c r="X1723" s="91">
        <v>299494.46000000002</v>
      </c>
      <c r="Y1723" s="91">
        <v>2027569.8</v>
      </c>
      <c r="Z1723" s="91">
        <v>0</v>
      </c>
      <c r="AA1723" s="91">
        <v>0</v>
      </c>
      <c r="AB1723" s="91">
        <v>0</v>
      </c>
      <c r="AC1723" s="326">
        <v>15164682.75</v>
      </c>
      <c r="AD1723" s="91">
        <v>2770658.85</v>
      </c>
      <c r="AE1723" s="91">
        <v>560342.55000000005</v>
      </c>
      <c r="AF1723" s="91">
        <v>0</v>
      </c>
      <c r="AG1723" s="91">
        <v>0</v>
      </c>
      <c r="AH1723" s="91">
        <v>0</v>
      </c>
      <c r="AI1723" s="91">
        <v>0</v>
      </c>
      <c r="AJ1723" s="91">
        <v>422711.89</v>
      </c>
      <c r="AK1723" s="91">
        <v>8306642.7199999997</v>
      </c>
      <c r="AL1723" s="91">
        <v>1810103.83</v>
      </c>
      <c r="AM1723" s="91">
        <v>0</v>
      </c>
      <c r="AN1723" s="91">
        <v>2206348.79</v>
      </c>
      <c r="AO1723" s="91">
        <v>0</v>
      </c>
      <c r="AP1723" s="91">
        <v>165812.10999999999</v>
      </c>
      <c r="AQ1723" s="91">
        <v>0</v>
      </c>
      <c r="AR1723" s="91">
        <v>0</v>
      </c>
      <c r="AS1723" s="91">
        <v>23476292.550000001</v>
      </c>
      <c r="AT1723" s="91">
        <v>16136401.699999999</v>
      </c>
      <c r="AU1723" s="91">
        <v>3647494.25</v>
      </c>
      <c r="AV1723" s="92">
        <v>45688</v>
      </c>
      <c r="AW1723" t="s">
        <v>0</v>
      </c>
      <c r="AX1723">
        <v>2025</v>
      </c>
      <c r="AY1723" t="s">
        <v>155</v>
      </c>
    </row>
    <row r="1724" spans="1:51" x14ac:dyDescent="0.25">
      <c r="A1724" s="89">
        <v>78</v>
      </c>
      <c r="B1724" s="90" t="s">
        <v>88</v>
      </c>
      <c r="C1724" s="91">
        <v>960419.16999999993</v>
      </c>
      <c r="D1724" s="91">
        <v>0</v>
      </c>
      <c r="E1724" s="91">
        <v>0</v>
      </c>
      <c r="F1724" s="91">
        <v>0</v>
      </c>
      <c r="G1724" s="91">
        <v>0</v>
      </c>
      <c r="H1724" s="91">
        <v>0</v>
      </c>
      <c r="I1724" s="91">
        <v>0</v>
      </c>
      <c r="J1724" s="91">
        <v>852.42</v>
      </c>
      <c r="K1724" s="91">
        <v>22513.59</v>
      </c>
      <c r="L1724" s="91">
        <v>0</v>
      </c>
      <c r="M1724" s="91">
        <v>0</v>
      </c>
      <c r="N1724" s="91">
        <v>0</v>
      </c>
      <c r="O1724" s="91">
        <v>0</v>
      </c>
      <c r="P1724" s="91">
        <v>2535.8000000000002</v>
      </c>
      <c r="Q1724" s="91">
        <v>0</v>
      </c>
      <c r="R1724" s="91">
        <v>0</v>
      </c>
      <c r="S1724" s="91">
        <v>0</v>
      </c>
      <c r="T1724" s="91">
        <v>25901.809999999998</v>
      </c>
      <c r="U1724" s="91">
        <v>631.59</v>
      </c>
      <c r="V1724" s="91">
        <v>281.42</v>
      </c>
      <c r="W1724" s="91">
        <v>0</v>
      </c>
      <c r="X1724" s="91">
        <v>0</v>
      </c>
      <c r="Y1724" s="91">
        <v>0</v>
      </c>
      <c r="Z1724" s="91">
        <v>0</v>
      </c>
      <c r="AA1724" s="91">
        <v>153722.26</v>
      </c>
      <c r="AB1724" s="91">
        <v>0</v>
      </c>
      <c r="AC1724" s="326">
        <v>75667.88</v>
      </c>
      <c r="AD1724" s="91">
        <v>0</v>
      </c>
      <c r="AE1724" s="91">
        <v>2070</v>
      </c>
      <c r="AF1724" s="91">
        <v>0</v>
      </c>
      <c r="AG1724" s="91">
        <v>0</v>
      </c>
      <c r="AH1724" s="91">
        <v>0</v>
      </c>
      <c r="AI1724" s="91">
        <v>0</v>
      </c>
      <c r="AJ1724" s="91">
        <v>0</v>
      </c>
      <c r="AK1724" s="91">
        <v>477473.2</v>
      </c>
      <c r="AL1724" s="91">
        <v>0</v>
      </c>
      <c r="AM1724" s="91">
        <v>0</v>
      </c>
      <c r="AN1724" s="91">
        <v>3265</v>
      </c>
      <c r="AO1724" s="91">
        <v>0</v>
      </c>
      <c r="AP1724" s="91">
        <v>0</v>
      </c>
      <c r="AQ1724" s="91">
        <v>0</v>
      </c>
      <c r="AR1724" s="91">
        <v>0</v>
      </c>
      <c r="AS1724" s="91">
        <v>232373.15000000002</v>
      </c>
      <c r="AT1724" s="91">
        <v>702144.21</v>
      </c>
      <c r="AU1724" s="91">
        <v>221406.01</v>
      </c>
      <c r="AV1724" s="92">
        <v>45688</v>
      </c>
      <c r="AW1724" t="s">
        <v>0</v>
      </c>
      <c r="AX1724">
        <v>2025</v>
      </c>
      <c r="AY1724" t="s">
        <v>185</v>
      </c>
    </row>
    <row r="1725" spans="1:51" x14ac:dyDescent="0.25">
      <c r="A1725" s="89">
        <v>80</v>
      </c>
      <c r="B1725" s="90" t="s">
        <v>89</v>
      </c>
      <c r="C1725" s="91">
        <v>183209620.02999997</v>
      </c>
      <c r="D1725" s="91">
        <v>238385.28</v>
      </c>
      <c r="E1725" s="91">
        <v>0</v>
      </c>
      <c r="F1725" s="91">
        <v>0</v>
      </c>
      <c r="G1725" s="91">
        <v>72423.549999999988</v>
      </c>
      <c r="H1725" s="91">
        <v>0</v>
      </c>
      <c r="I1725" s="91">
        <v>0</v>
      </c>
      <c r="J1725" s="91">
        <v>231789.56</v>
      </c>
      <c r="K1725" s="91">
        <v>1488602.9300000002</v>
      </c>
      <c r="L1725" s="91">
        <v>0</v>
      </c>
      <c r="M1725" s="91">
        <v>47946925.93</v>
      </c>
      <c r="N1725" s="91">
        <v>56249450.170000002</v>
      </c>
      <c r="O1725" s="91">
        <v>104196376.09999999</v>
      </c>
      <c r="P1725" s="91">
        <v>1749725.66</v>
      </c>
      <c r="Q1725" s="91">
        <v>0</v>
      </c>
      <c r="R1725" s="91">
        <v>0</v>
      </c>
      <c r="S1725" s="91">
        <v>0</v>
      </c>
      <c r="T1725" s="91">
        <v>107977303.08</v>
      </c>
      <c r="U1725" s="91">
        <v>3272506.92</v>
      </c>
      <c r="V1725" s="91">
        <v>945167.08</v>
      </c>
      <c r="W1725" s="91">
        <v>1128246.76</v>
      </c>
      <c r="X1725" s="91">
        <v>1668209.0499999998</v>
      </c>
      <c r="Y1725" s="91">
        <v>2706048.76</v>
      </c>
      <c r="Z1725" s="91">
        <v>0</v>
      </c>
      <c r="AA1725" s="91">
        <v>0</v>
      </c>
      <c r="AB1725" s="91">
        <v>0</v>
      </c>
      <c r="AC1725" s="326">
        <v>19008248.439999998</v>
      </c>
      <c r="AD1725" s="91">
        <v>4308714.3600000003</v>
      </c>
      <c r="AE1725" s="91">
        <v>535717.1</v>
      </c>
      <c r="AF1725" s="91">
        <v>0</v>
      </c>
      <c r="AG1725" s="91">
        <v>0</v>
      </c>
      <c r="AH1725" s="91">
        <v>0</v>
      </c>
      <c r="AI1725" s="91">
        <v>0</v>
      </c>
      <c r="AJ1725" s="91">
        <v>314105.67</v>
      </c>
      <c r="AK1725" s="91">
        <v>7161758.0700000003</v>
      </c>
      <c r="AL1725" s="91">
        <v>1969305.6900000002</v>
      </c>
      <c r="AM1725" s="91">
        <v>0</v>
      </c>
      <c r="AN1725" s="91">
        <v>19588348.189999998</v>
      </c>
      <c r="AO1725" s="91">
        <v>0</v>
      </c>
      <c r="AP1725" s="91">
        <v>453024.58</v>
      </c>
      <c r="AQ1725" s="91">
        <v>0</v>
      </c>
      <c r="AR1725" s="91">
        <v>0</v>
      </c>
      <c r="AS1725" s="91">
        <v>33886964.140000001</v>
      </c>
      <c r="AT1725" s="91">
        <v>41345352.809999995</v>
      </c>
      <c r="AU1725" s="91">
        <v>12172916.279999999</v>
      </c>
      <c r="AV1725" s="92">
        <v>45688</v>
      </c>
      <c r="AW1725" t="s">
        <v>0</v>
      </c>
      <c r="AX1725">
        <v>2025</v>
      </c>
      <c r="AY1725" t="s">
        <v>288</v>
      </c>
    </row>
    <row r="1726" spans="1:51" x14ac:dyDescent="0.25">
      <c r="A1726" s="89">
        <v>2</v>
      </c>
      <c r="B1726" s="90" t="s">
        <v>90</v>
      </c>
      <c r="C1726" s="91">
        <v>68979218.789999992</v>
      </c>
      <c r="D1726" s="91">
        <v>2.19</v>
      </c>
      <c r="E1726" s="91">
        <v>0</v>
      </c>
      <c r="F1726" s="91">
        <v>0</v>
      </c>
      <c r="G1726" s="91">
        <v>0</v>
      </c>
      <c r="H1726" s="91">
        <v>0</v>
      </c>
      <c r="I1726" s="91">
        <v>0</v>
      </c>
      <c r="J1726" s="91">
        <v>0.56999999999999995</v>
      </c>
      <c r="K1726" s="91">
        <v>2064.46</v>
      </c>
      <c r="L1726" s="91">
        <v>0</v>
      </c>
      <c r="M1726" s="91">
        <v>417.27</v>
      </c>
      <c r="N1726" s="91">
        <v>0</v>
      </c>
      <c r="O1726" s="91">
        <v>417.27</v>
      </c>
      <c r="P1726" s="91">
        <v>25906.83</v>
      </c>
      <c r="Q1726" s="91">
        <v>0</v>
      </c>
      <c r="R1726" s="91">
        <v>0</v>
      </c>
      <c r="S1726" s="91">
        <v>0</v>
      </c>
      <c r="T1726" s="91">
        <v>28391.320000000003</v>
      </c>
      <c r="U1726" s="91">
        <v>0</v>
      </c>
      <c r="V1726" s="91">
        <v>0</v>
      </c>
      <c r="W1726" s="91">
        <v>0</v>
      </c>
      <c r="X1726" s="91">
        <v>0</v>
      </c>
      <c r="Y1726" s="91">
        <v>0</v>
      </c>
      <c r="Z1726" s="91">
        <v>0</v>
      </c>
      <c r="AA1726" s="91">
        <v>0</v>
      </c>
      <c r="AB1726" s="91">
        <v>0</v>
      </c>
      <c r="AC1726" s="326">
        <v>5184195.26</v>
      </c>
      <c r="AD1726" s="91">
        <v>1954903.18</v>
      </c>
      <c r="AE1726" s="91">
        <v>0</v>
      </c>
      <c r="AF1726" s="91">
        <v>0</v>
      </c>
      <c r="AG1726" s="91">
        <v>0</v>
      </c>
      <c r="AH1726" s="91">
        <v>0</v>
      </c>
      <c r="AI1726" s="91">
        <v>0</v>
      </c>
      <c r="AJ1726" s="91">
        <v>55419274.57</v>
      </c>
      <c r="AK1726" s="91">
        <v>2367109.0699999998</v>
      </c>
      <c r="AL1726" s="91">
        <v>0</v>
      </c>
      <c r="AM1726" s="91">
        <v>0</v>
      </c>
      <c r="AN1726" s="91">
        <v>55289.57</v>
      </c>
      <c r="AO1726" s="91">
        <v>0</v>
      </c>
      <c r="AP1726" s="91">
        <v>1650351.56</v>
      </c>
      <c r="AQ1726" s="91">
        <v>0</v>
      </c>
      <c r="AR1726" s="91">
        <v>0</v>
      </c>
      <c r="AS1726" s="91">
        <v>62558373.009999998</v>
      </c>
      <c r="AT1726" s="91">
        <v>6392454.459999999</v>
      </c>
      <c r="AU1726" s="91">
        <v>2319704.2599999998</v>
      </c>
      <c r="AV1726" s="92">
        <v>45688</v>
      </c>
      <c r="AW1726" t="s">
        <v>0</v>
      </c>
      <c r="AX1726">
        <v>2025</v>
      </c>
      <c r="AY1726" t="s">
        <v>168</v>
      </c>
    </row>
    <row r="1727" spans="1:51" x14ac:dyDescent="0.25">
      <c r="A1727" s="89">
        <v>115</v>
      </c>
      <c r="B1727" s="90" t="s">
        <v>290</v>
      </c>
      <c r="C1727" s="91">
        <v>188362.2</v>
      </c>
      <c r="D1727" s="91">
        <v>1750</v>
      </c>
      <c r="E1727" s="91">
        <v>0</v>
      </c>
      <c r="F1727" s="91">
        <v>0</v>
      </c>
      <c r="G1727" s="91">
        <v>0</v>
      </c>
      <c r="H1727" s="91">
        <v>0</v>
      </c>
      <c r="I1727" s="91">
        <v>0</v>
      </c>
      <c r="J1727" s="91">
        <v>0</v>
      </c>
      <c r="K1727" s="91">
        <v>0</v>
      </c>
      <c r="L1727" s="91">
        <v>0</v>
      </c>
      <c r="M1727" s="91">
        <v>0</v>
      </c>
      <c r="N1727" s="91">
        <v>0</v>
      </c>
      <c r="O1727" s="91">
        <v>0</v>
      </c>
      <c r="P1727" s="91">
        <v>0</v>
      </c>
      <c r="Q1727" s="91">
        <v>0</v>
      </c>
      <c r="R1727" s="91">
        <v>0</v>
      </c>
      <c r="S1727" s="91">
        <v>0</v>
      </c>
      <c r="T1727" s="91">
        <v>1750</v>
      </c>
      <c r="U1727" s="91">
        <v>124408.11</v>
      </c>
      <c r="V1727" s="91">
        <v>62204.09</v>
      </c>
      <c r="W1727" s="91">
        <v>0</v>
      </c>
      <c r="X1727" s="91">
        <v>0</v>
      </c>
      <c r="Y1727" s="91">
        <v>0</v>
      </c>
      <c r="Z1727" s="91">
        <v>0</v>
      </c>
      <c r="AA1727" s="91">
        <v>0</v>
      </c>
      <c r="AB1727" s="91">
        <v>0</v>
      </c>
      <c r="AC1727" s="326">
        <v>0</v>
      </c>
      <c r="AD1727" s="91">
        <v>0</v>
      </c>
      <c r="AE1727" s="91">
        <v>0</v>
      </c>
      <c r="AF1727" s="91">
        <v>0</v>
      </c>
      <c r="AG1727" s="91">
        <v>0</v>
      </c>
      <c r="AH1727" s="91">
        <v>0</v>
      </c>
      <c r="AI1727" s="91">
        <v>0</v>
      </c>
      <c r="AJ1727" s="91">
        <v>0</v>
      </c>
      <c r="AK1727" s="91">
        <v>0</v>
      </c>
      <c r="AL1727" s="91">
        <v>0</v>
      </c>
      <c r="AM1727" s="91">
        <v>0</v>
      </c>
      <c r="AN1727" s="91">
        <v>0</v>
      </c>
      <c r="AO1727" s="91">
        <v>0</v>
      </c>
      <c r="AP1727" s="91">
        <v>0</v>
      </c>
      <c r="AQ1727" s="91">
        <v>0</v>
      </c>
      <c r="AR1727" s="91">
        <v>0</v>
      </c>
      <c r="AS1727" s="91">
        <v>186612.2</v>
      </c>
      <c r="AT1727" s="91">
        <v>0</v>
      </c>
      <c r="AU1727" s="91">
        <v>0</v>
      </c>
      <c r="AV1727" s="92">
        <v>45688</v>
      </c>
      <c r="AW1727" t="s">
        <v>0</v>
      </c>
      <c r="AX1727">
        <v>2025</v>
      </c>
      <c r="AY1727" t="s">
        <v>291</v>
      </c>
    </row>
    <row r="1728" spans="1:51" x14ac:dyDescent="0.25">
      <c r="A1728" s="89">
        <v>106</v>
      </c>
      <c r="B1728" s="90" t="s">
        <v>92</v>
      </c>
      <c r="C1728" s="91">
        <v>8383577.5999999996</v>
      </c>
      <c r="D1728" s="91">
        <v>0</v>
      </c>
      <c r="E1728" s="91">
        <v>0</v>
      </c>
      <c r="F1728" s="91">
        <v>0</v>
      </c>
      <c r="G1728" s="91">
        <v>0</v>
      </c>
      <c r="H1728" s="91">
        <v>0</v>
      </c>
      <c r="I1728" s="91">
        <v>0</v>
      </c>
      <c r="J1728" s="91">
        <v>49403.79</v>
      </c>
      <c r="K1728" s="91">
        <v>0</v>
      </c>
      <c r="L1728" s="91">
        <v>0</v>
      </c>
      <c r="M1728" s="91">
        <v>0</v>
      </c>
      <c r="N1728" s="91">
        <v>0</v>
      </c>
      <c r="O1728" s="91">
        <v>0</v>
      </c>
      <c r="P1728" s="91">
        <v>21278.21</v>
      </c>
      <c r="Q1728" s="91">
        <v>0</v>
      </c>
      <c r="R1728" s="91">
        <v>0</v>
      </c>
      <c r="S1728" s="91">
        <v>0</v>
      </c>
      <c r="T1728" s="91">
        <v>70682</v>
      </c>
      <c r="U1728" s="91">
        <v>54877.48</v>
      </c>
      <c r="V1728" s="91">
        <v>6706.67</v>
      </c>
      <c r="W1728" s="91">
        <v>4696.87</v>
      </c>
      <c r="X1728" s="91">
        <v>0</v>
      </c>
      <c r="Y1728" s="91">
        <v>2233.92</v>
      </c>
      <c r="Z1728" s="91">
        <v>0</v>
      </c>
      <c r="AA1728" s="91">
        <v>4840.26</v>
      </c>
      <c r="AB1728" s="91">
        <v>0</v>
      </c>
      <c r="AC1728" s="326">
        <v>286579.32</v>
      </c>
      <c r="AD1728" s="91">
        <v>0</v>
      </c>
      <c r="AE1728" s="91">
        <v>5307</v>
      </c>
      <c r="AF1728" s="91">
        <v>0</v>
      </c>
      <c r="AG1728" s="91">
        <v>0</v>
      </c>
      <c r="AH1728" s="91">
        <v>0</v>
      </c>
      <c r="AI1728" s="91">
        <v>0</v>
      </c>
      <c r="AJ1728" s="91">
        <v>1559599.25</v>
      </c>
      <c r="AK1728" s="91">
        <v>2411598.66</v>
      </c>
      <c r="AL1728" s="91">
        <v>193118.32</v>
      </c>
      <c r="AM1728" s="91">
        <v>0</v>
      </c>
      <c r="AN1728" s="91">
        <v>344130.74</v>
      </c>
      <c r="AO1728" s="91">
        <v>0</v>
      </c>
      <c r="AP1728" s="91">
        <v>9100</v>
      </c>
      <c r="AQ1728" s="91">
        <v>0</v>
      </c>
      <c r="AR1728" s="91">
        <v>0</v>
      </c>
      <c r="AS1728" s="91">
        <v>1924840.77</v>
      </c>
      <c r="AT1728" s="91">
        <v>6388054.8300000001</v>
      </c>
      <c r="AU1728" s="91">
        <v>3430107.11</v>
      </c>
      <c r="AV1728" s="92">
        <v>45688</v>
      </c>
      <c r="AW1728" t="s">
        <v>0</v>
      </c>
      <c r="AX1728">
        <v>2025</v>
      </c>
      <c r="AY1728" t="s">
        <v>172</v>
      </c>
    </row>
    <row r="1729" spans="1:51" x14ac:dyDescent="0.25">
      <c r="A1729" s="89">
        <v>118</v>
      </c>
      <c r="B1729" s="90" t="s">
        <v>93</v>
      </c>
      <c r="C1729" s="91">
        <v>23323034.470000003</v>
      </c>
      <c r="D1729" s="91">
        <v>8841.35</v>
      </c>
      <c r="E1729" s="91">
        <v>0</v>
      </c>
      <c r="F1729" s="91">
        <v>0</v>
      </c>
      <c r="G1729" s="91">
        <v>110697</v>
      </c>
      <c r="H1729" s="91">
        <v>0</v>
      </c>
      <c r="I1729" s="91">
        <v>0</v>
      </c>
      <c r="J1729" s="91">
        <v>62542.38</v>
      </c>
      <c r="K1729" s="91">
        <v>401126.80000000005</v>
      </c>
      <c r="L1729" s="91">
        <v>0</v>
      </c>
      <c r="M1729" s="91">
        <v>13377360.970000001</v>
      </c>
      <c r="N1729" s="91">
        <v>3695793.1799999997</v>
      </c>
      <c r="O1729" s="91">
        <v>17073154.149999999</v>
      </c>
      <c r="P1729" s="91">
        <v>156654.66999999998</v>
      </c>
      <c r="Q1729" s="91">
        <v>0</v>
      </c>
      <c r="R1729" s="91">
        <v>0</v>
      </c>
      <c r="S1729" s="91">
        <v>0</v>
      </c>
      <c r="T1729" s="91">
        <v>17813016.350000001</v>
      </c>
      <c r="U1729" s="91">
        <v>17759.66</v>
      </c>
      <c r="V1729" s="91">
        <v>14064.01</v>
      </c>
      <c r="W1729" s="91">
        <v>0</v>
      </c>
      <c r="X1729" s="91">
        <v>0</v>
      </c>
      <c r="Y1729" s="91">
        <v>0</v>
      </c>
      <c r="Z1729" s="91">
        <v>0</v>
      </c>
      <c r="AA1729" s="91">
        <v>0</v>
      </c>
      <c r="AB1729" s="91">
        <v>0</v>
      </c>
      <c r="AC1729" s="326">
        <v>0</v>
      </c>
      <c r="AD1729" s="91">
        <v>0</v>
      </c>
      <c r="AE1729" s="91">
        <v>0</v>
      </c>
      <c r="AF1729" s="91">
        <v>0</v>
      </c>
      <c r="AG1729" s="91">
        <v>0</v>
      </c>
      <c r="AH1729" s="91">
        <v>0</v>
      </c>
      <c r="AI1729" s="91">
        <v>0</v>
      </c>
      <c r="AJ1729" s="91">
        <v>0</v>
      </c>
      <c r="AK1729" s="91">
        <v>99916.33</v>
      </c>
      <c r="AL1729" s="91">
        <v>85422.62</v>
      </c>
      <c r="AM1729" s="91">
        <v>0</v>
      </c>
      <c r="AN1729" s="91">
        <v>120419.41</v>
      </c>
      <c r="AO1729" s="91">
        <v>0</v>
      </c>
      <c r="AP1729" s="91">
        <v>35771.129999999997</v>
      </c>
      <c r="AQ1729" s="91">
        <v>0</v>
      </c>
      <c r="AR1729" s="91">
        <v>0</v>
      </c>
      <c r="AS1729" s="91">
        <v>31823.67</v>
      </c>
      <c r="AT1729" s="91">
        <v>5478194.4500000002</v>
      </c>
      <c r="AU1729" s="91">
        <v>5136664.96</v>
      </c>
      <c r="AV1729" s="92">
        <v>45688</v>
      </c>
      <c r="AW1729" t="s">
        <v>0</v>
      </c>
      <c r="AX1729">
        <v>2025</v>
      </c>
      <c r="AY1729" t="s">
        <v>162</v>
      </c>
    </row>
    <row r="1730" spans="1:51" x14ac:dyDescent="0.25">
      <c r="A1730" s="89">
        <v>29</v>
      </c>
      <c r="B1730" s="90" t="s">
        <v>94</v>
      </c>
      <c r="C1730" s="91">
        <v>59439484.780000001</v>
      </c>
      <c r="D1730" s="91">
        <v>127851.47</v>
      </c>
      <c r="E1730" s="91">
        <v>0</v>
      </c>
      <c r="F1730" s="91">
        <v>0</v>
      </c>
      <c r="G1730" s="91">
        <v>119371.92</v>
      </c>
      <c r="H1730" s="91">
        <v>0</v>
      </c>
      <c r="I1730" s="91">
        <v>0</v>
      </c>
      <c r="J1730" s="91">
        <v>124479.53</v>
      </c>
      <c r="K1730" s="91">
        <v>40800.25</v>
      </c>
      <c r="L1730" s="91">
        <v>0</v>
      </c>
      <c r="M1730" s="91">
        <v>11944073.66</v>
      </c>
      <c r="N1730" s="91">
        <v>10870550.959999999</v>
      </c>
      <c r="O1730" s="91">
        <v>22814624.619999997</v>
      </c>
      <c r="P1730" s="91">
        <v>177902.02000000002</v>
      </c>
      <c r="Q1730" s="91">
        <v>0</v>
      </c>
      <c r="R1730" s="91">
        <v>0</v>
      </c>
      <c r="S1730" s="91">
        <v>0</v>
      </c>
      <c r="T1730" s="91">
        <v>23405029.809999999</v>
      </c>
      <c r="U1730" s="91">
        <v>4973462.54</v>
      </c>
      <c r="V1730" s="91">
        <v>6112270.8300000001</v>
      </c>
      <c r="W1730" s="91">
        <v>370031.61</v>
      </c>
      <c r="X1730" s="91">
        <v>10480003.35</v>
      </c>
      <c r="Y1730" s="91">
        <v>3826945.63</v>
      </c>
      <c r="Z1730" s="91">
        <v>0</v>
      </c>
      <c r="AA1730" s="91">
        <v>0</v>
      </c>
      <c r="AB1730" s="91">
        <v>144542.79</v>
      </c>
      <c r="AC1730" s="326">
        <v>0</v>
      </c>
      <c r="AD1730" s="91">
        <v>0</v>
      </c>
      <c r="AE1730" s="91">
        <v>424607.86</v>
      </c>
      <c r="AF1730" s="91">
        <v>0</v>
      </c>
      <c r="AG1730" s="91">
        <v>0</v>
      </c>
      <c r="AH1730" s="91">
        <v>0</v>
      </c>
      <c r="AI1730" s="91">
        <v>0</v>
      </c>
      <c r="AJ1730" s="91">
        <v>6773395.0099999998</v>
      </c>
      <c r="AK1730" s="91">
        <v>230566.41</v>
      </c>
      <c r="AL1730" s="91">
        <v>18877.66</v>
      </c>
      <c r="AM1730" s="91">
        <v>0</v>
      </c>
      <c r="AN1730" s="91">
        <v>1912092.5399999998</v>
      </c>
      <c r="AO1730" s="91">
        <v>0</v>
      </c>
      <c r="AP1730" s="91">
        <v>466356.35</v>
      </c>
      <c r="AQ1730" s="91">
        <v>301302.39</v>
      </c>
      <c r="AR1730" s="91">
        <v>0</v>
      </c>
      <c r="AS1730" s="91">
        <v>33105259.619999997</v>
      </c>
      <c r="AT1730" s="91">
        <v>2929195.35</v>
      </c>
      <c r="AU1730" s="91">
        <v>0</v>
      </c>
      <c r="AV1730" s="92">
        <v>45688</v>
      </c>
      <c r="AW1730" t="s">
        <v>0</v>
      </c>
      <c r="AX1730">
        <v>2025</v>
      </c>
      <c r="AY1730" t="s">
        <v>156</v>
      </c>
    </row>
    <row r="1731" spans="1:51" x14ac:dyDescent="0.25">
      <c r="A1731" s="89">
        <v>111</v>
      </c>
      <c r="B1731" s="90" t="s">
        <v>95</v>
      </c>
      <c r="C1731" s="91">
        <v>2847436.66</v>
      </c>
      <c r="D1731" s="91">
        <v>67766.399999999994</v>
      </c>
      <c r="E1731" s="91">
        <v>0</v>
      </c>
      <c r="F1731" s="91">
        <v>0</v>
      </c>
      <c r="G1731" s="91">
        <v>0</v>
      </c>
      <c r="H1731" s="91">
        <v>0</v>
      </c>
      <c r="I1731" s="91">
        <v>0</v>
      </c>
      <c r="J1731" s="91">
        <v>0</v>
      </c>
      <c r="K1731" s="91">
        <v>0</v>
      </c>
      <c r="L1731" s="91">
        <v>0</v>
      </c>
      <c r="M1731" s="91">
        <v>0</v>
      </c>
      <c r="N1731" s="91">
        <v>0</v>
      </c>
      <c r="O1731" s="91">
        <v>0</v>
      </c>
      <c r="P1731" s="91">
        <v>60159.55</v>
      </c>
      <c r="Q1731" s="91">
        <v>0</v>
      </c>
      <c r="R1731" s="91">
        <v>0</v>
      </c>
      <c r="S1731" s="91">
        <v>0</v>
      </c>
      <c r="T1731" s="91">
        <v>127925.95</v>
      </c>
      <c r="U1731" s="91">
        <v>343072.4</v>
      </c>
      <c r="V1731" s="91">
        <v>0</v>
      </c>
      <c r="W1731" s="91">
        <v>0</v>
      </c>
      <c r="X1731" s="91">
        <v>0</v>
      </c>
      <c r="Y1731" s="91">
        <v>0</v>
      </c>
      <c r="Z1731" s="91">
        <v>0</v>
      </c>
      <c r="AA1731" s="91">
        <v>0</v>
      </c>
      <c r="AB1731" s="91">
        <v>0</v>
      </c>
      <c r="AC1731" s="326">
        <v>758501.22</v>
      </c>
      <c r="AD1731" s="91">
        <v>0</v>
      </c>
      <c r="AE1731" s="91">
        <v>0</v>
      </c>
      <c r="AF1731" s="91">
        <v>0</v>
      </c>
      <c r="AG1731" s="91">
        <v>0</v>
      </c>
      <c r="AH1731" s="91">
        <v>0</v>
      </c>
      <c r="AI1731" s="91">
        <v>0</v>
      </c>
      <c r="AJ1731" s="91">
        <v>0</v>
      </c>
      <c r="AK1731" s="91">
        <v>104800.66</v>
      </c>
      <c r="AL1731" s="91">
        <v>15490.56</v>
      </c>
      <c r="AM1731" s="91">
        <v>0</v>
      </c>
      <c r="AN1731" s="91">
        <v>377209.26</v>
      </c>
      <c r="AO1731" s="91">
        <v>0</v>
      </c>
      <c r="AP1731" s="91">
        <v>13745</v>
      </c>
      <c r="AQ1731" s="91">
        <v>0</v>
      </c>
      <c r="AR1731" s="91">
        <v>0</v>
      </c>
      <c r="AS1731" s="91">
        <v>1101573.6200000001</v>
      </c>
      <c r="AT1731" s="91">
        <v>1617937.09</v>
      </c>
      <c r="AU1731" s="91">
        <v>1106691.6100000001</v>
      </c>
      <c r="AV1731" s="92">
        <v>45688</v>
      </c>
      <c r="AW1731" t="s">
        <v>0</v>
      </c>
      <c r="AX1731">
        <v>2025</v>
      </c>
      <c r="AY1731" t="s">
        <v>182</v>
      </c>
    </row>
    <row r="1732" spans="1:51" x14ac:dyDescent="0.25">
      <c r="A1732" s="89">
        <v>83</v>
      </c>
      <c r="B1732" s="90" t="s">
        <v>96</v>
      </c>
      <c r="C1732" s="91">
        <v>101992383.34999999</v>
      </c>
      <c r="D1732" s="91">
        <v>223078.71</v>
      </c>
      <c r="E1732" s="91">
        <v>0</v>
      </c>
      <c r="F1732" s="91">
        <v>0</v>
      </c>
      <c r="G1732" s="91">
        <v>0</v>
      </c>
      <c r="H1732" s="91">
        <v>0</v>
      </c>
      <c r="I1732" s="91">
        <v>0</v>
      </c>
      <c r="J1732" s="91">
        <v>2202246.0900000003</v>
      </c>
      <c r="K1732" s="91">
        <v>236670.75</v>
      </c>
      <c r="L1732" s="91">
        <v>0</v>
      </c>
      <c r="M1732" s="91">
        <v>35675097.719999999</v>
      </c>
      <c r="N1732" s="91">
        <v>15220605.42</v>
      </c>
      <c r="O1732" s="91">
        <v>50895703.140000001</v>
      </c>
      <c r="P1732" s="91">
        <v>2132555.54</v>
      </c>
      <c r="Q1732" s="91">
        <v>0</v>
      </c>
      <c r="R1732" s="91">
        <v>0</v>
      </c>
      <c r="S1732" s="91">
        <v>0</v>
      </c>
      <c r="T1732" s="91">
        <v>55690254.229999997</v>
      </c>
      <c r="U1732" s="91">
        <v>3890165.15</v>
      </c>
      <c r="V1732" s="91">
        <v>248195.77</v>
      </c>
      <c r="W1732" s="91">
        <v>213235.09</v>
      </c>
      <c r="X1732" s="91">
        <v>92148.05</v>
      </c>
      <c r="Y1732" s="91">
        <v>110185.82</v>
      </c>
      <c r="Z1732" s="91">
        <v>0</v>
      </c>
      <c r="AA1732" s="91">
        <v>54120.23</v>
      </c>
      <c r="AB1732" s="91">
        <v>0</v>
      </c>
      <c r="AC1732" s="326">
        <v>18467328.91</v>
      </c>
      <c r="AD1732" s="91">
        <v>0</v>
      </c>
      <c r="AE1732" s="91">
        <v>881821.92</v>
      </c>
      <c r="AF1732" s="91">
        <v>0</v>
      </c>
      <c r="AG1732" s="91">
        <v>0</v>
      </c>
      <c r="AH1732" s="91">
        <v>0</v>
      </c>
      <c r="AI1732" s="91">
        <v>0</v>
      </c>
      <c r="AJ1732" s="91">
        <v>164217.72</v>
      </c>
      <c r="AK1732" s="91">
        <v>20327870.510000002</v>
      </c>
      <c r="AL1732" s="91">
        <v>392397.89999999997</v>
      </c>
      <c r="AM1732" s="91">
        <v>0</v>
      </c>
      <c r="AN1732" s="91">
        <v>1054719.4099999999</v>
      </c>
      <c r="AO1732" s="91">
        <v>0</v>
      </c>
      <c r="AP1732" s="91">
        <v>94516.88</v>
      </c>
      <c r="AQ1732" s="91">
        <v>0</v>
      </c>
      <c r="AR1732" s="91">
        <v>0</v>
      </c>
      <c r="AS1732" s="91">
        <v>24121418.66</v>
      </c>
      <c r="AT1732" s="91">
        <v>22180710.460000001</v>
      </c>
      <c r="AU1732" s="91">
        <v>311205.76000000001</v>
      </c>
      <c r="AV1732" s="92">
        <v>45688</v>
      </c>
      <c r="AW1732" t="s">
        <v>0</v>
      </c>
      <c r="AX1732">
        <v>2025</v>
      </c>
      <c r="AY1732" t="s">
        <v>158</v>
      </c>
    </row>
    <row r="1733" spans="1:51" x14ac:dyDescent="0.25">
      <c r="A1733" s="89">
        <v>40</v>
      </c>
      <c r="B1733" s="90" t="s">
        <v>97</v>
      </c>
      <c r="C1733" s="91">
        <v>38951396.950000003</v>
      </c>
      <c r="D1733" s="91">
        <v>0</v>
      </c>
      <c r="E1733" s="91">
        <v>0</v>
      </c>
      <c r="F1733" s="91">
        <v>0</v>
      </c>
      <c r="G1733" s="91">
        <v>0</v>
      </c>
      <c r="H1733" s="91">
        <v>0</v>
      </c>
      <c r="I1733" s="91">
        <v>0</v>
      </c>
      <c r="J1733" s="91">
        <v>16920.849999999999</v>
      </c>
      <c r="K1733" s="91">
        <v>0</v>
      </c>
      <c r="L1733" s="91">
        <v>0</v>
      </c>
      <c r="M1733" s="91">
        <v>572635.35</v>
      </c>
      <c r="N1733" s="91">
        <v>9299904.2100000009</v>
      </c>
      <c r="O1733" s="91">
        <v>9872539.5600000005</v>
      </c>
      <c r="P1733" s="91">
        <v>8740.58</v>
      </c>
      <c r="Q1733" s="91">
        <v>0</v>
      </c>
      <c r="R1733" s="91">
        <v>0</v>
      </c>
      <c r="S1733" s="91">
        <v>0</v>
      </c>
      <c r="T1733" s="91">
        <v>9898200.9900000002</v>
      </c>
      <c r="U1733" s="91">
        <v>59171.199999999997</v>
      </c>
      <c r="V1733" s="91">
        <v>4834.45</v>
      </c>
      <c r="W1733" s="91">
        <v>0</v>
      </c>
      <c r="X1733" s="91">
        <v>0</v>
      </c>
      <c r="Y1733" s="91">
        <v>0</v>
      </c>
      <c r="Z1733" s="91">
        <v>0</v>
      </c>
      <c r="AA1733" s="91">
        <v>11058.6</v>
      </c>
      <c r="AB1733" s="91">
        <v>0</v>
      </c>
      <c r="AC1733" s="326">
        <v>485760.5</v>
      </c>
      <c r="AD1733" s="91">
        <v>3387165.14</v>
      </c>
      <c r="AE1733" s="91">
        <v>2865</v>
      </c>
      <c r="AF1733" s="91">
        <v>0</v>
      </c>
      <c r="AG1733" s="91">
        <v>0</v>
      </c>
      <c r="AH1733" s="91">
        <v>0</v>
      </c>
      <c r="AI1733" s="91">
        <v>0</v>
      </c>
      <c r="AJ1733" s="91">
        <v>0</v>
      </c>
      <c r="AK1733" s="91">
        <v>24114461.330000002</v>
      </c>
      <c r="AL1733" s="91">
        <v>2788</v>
      </c>
      <c r="AM1733" s="91">
        <v>0</v>
      </c>
      <c r="AN1733" s="91">
        <v>150175.42000000001</v>
      </c>
      <c r="AO1733" s="91">
        <v>0</v>
      </c>
      <c r="AP1733" s="91">
        <v>14443.25</v>
      </c>
      <c r="AQ1733" s="91">
        <v>0</v>
      </c>
      <c r="AR1733" s="91">
        <v>0</v>
      </c>
      <c r="AS1733" s="91">
        <v>3950854.89</v>
      </c>
      <c r="AT1733" s="91">
        <v>25102341.070000004</v>
      </c>
      <c r="AU1733" s="91">
        <v>820473.07</v>
      </c>
      <c r="AV1733" s="92">
        <v>45688</v>
      </c>
      <c r="AW1733" t="s">
        <v>0</v>
      </c>
      <c r="AX1733">
        <v>2025</v>
      </c>
      <c r="AY1733" t="s">
        <v>166</v>
      </c>
    </row>
    <row r="1734" spans="1:51" x14ac:dyDescent="0.25">
      <c r="A1734" s="89">
        <v>24</v>
      </c>
      <c r="B1734" s="90" t="s">
        <v>98</v>
      </c>
      <c r="C1734" s="91">
        <v>72602904.900000006</v>
      </c>
      <c r="D1734" s="91">
        <v>2716356.01</v>
      </c>
      <c r="E1734" s="91">
        <v>0</v>
      </c>
      <c r="F1734" s="91">
        <v>-571.04999999999995</v>
      </c>
      <c r="G1734" s="91">
        <v>1935491.97</v>
      </c>
      <c r="H1734" s="91">
        <v>0</v>
      </c>
      <c r="I1734" s="91">
        <v>0</v>
      </c>
      <c r="J1734" s="91">
        <v>374292.24</v>
      </c>
      <c r="K1734" s="91">
        <v>983444.36</v>
      </c>
      <c r="L1734" s="91">
        <v>0</v>
      </c>
      <c r="M1734" s="91">
        <v>812800.6</v>
      </c>
      <c r="N1734" s="91">
        <v>37838469.799999997</v>
      </c>
      <c r="O1734" s="91">
        <v>38651270.399999999</v>
      </c>
      <c r="P1734" s="91">
        <v>2909507.64</v>
      </c>
      <c r="Q1734" s="91">
        <v>0</v>
      </c>
      <c r="R1734" s="91">
        <v>0</v>
      </c>
      <c r="S1734" s="91">
        <v>0</v>
      </c>
      <c r="T1734" s="91">
        <v>47569791.57</v>
      </c>
      <c r="U1734" s="91">
        <v>3446587.42</v>
      </c>
      <c r="V1734" s="91">
        <v>6481.14</v>
      </c>
      <c r="W1734" s="91">
        <v>0</v>
      </c>
      <c r="X1734" s="91">
        <v>0</v>
      </c>
      <c r="Y1734" s="91">
        <v>0</v>
      </c>
      <c r="Z1734" s="91">
        <v>0</v>
      </c>
      <c r="AA1734" s="91">
        <v>94431.94</v>
      </c>
      <c r="AB1734" s="91">
        <v>0</v>
      </c>
      <c r="AC1734" s="326">
        <v>10496680.979999999</v>
      </c>
      <c r="AD1734" s="91">
        <v>0</v>
      </c>
      <c r="AE1734" s="91">
        <v>0</v>
      </c>
      <c r="AF1734" s="91">
        <v>0</v>
      </c>
      <c r="AG1734" s="91">
        <v>0</v>
      </c>
      <c r="AH1734" s="91">
        <v>0</v>
      </c>
      <c r="AI1734" s="91">
        <v>0</v>
      </c>
      <c r="AJ1734" s="91">
        <v>6766160.0599999996</v>
      </c>
      <c r="AK1734" s="91">
        <v>2992581.01</v>
      </c>
      <c r="AL1734" s="91">
        <v>0</v>
      </c>
      <c r="AM1734" s="91">
        <v>0</v>
      </c>
      <c r="AN1734" s="91">
        <v>53915.86</v>
      </c>
      <c r="AO1734" s="91">
        <v>0</v>
      </c>
      <c r="AP1734" s="91">
        <v>0</v>
      </c>
      <c r="AQ1734" s="91">
        <v>0</v>
      </c>
      <c r="AR1734" s="91">
        <v>0</v>
      </c>
      <c r="AS1734" s="91">
        <v>20810341.539999999</v>
      </c>
      <c r="AT1734" s="91">
        <v>4222771.7899999991</v>
      </c>
      <c r="AU1734" s="91">
        <v>1176274.92</v>
      </c>
      <c r="AV1734" s="92">
        <v>45688</v>
      </c>
      <c r="AW1734" t="s">
        <v>0</v>
      </c>
      <c r="AX1734">
        <v>2025</v>
      </c>
      <c r="AY1734" t="s">
        <v>164</v>
      </c>
    </row>
    <row r="1735" spans="1:51" x14ac:dyDescent="0.25">
      <c r="A1735" s="89">
        <v>124</v>
      </c>
      <c r="B1735" s="90" t="s">
        <v>99</v>
      </c>
      <c r="C1735" s="91">
        <v>7884265.2800000003</v>
      </c>
      <c r="D1735" s="91">
        <v>0</v>
      </c>
      <c r="E1735" s="91">
        <v>0</v>
      </c>
      <c r="F1735" s="91">
        <v>0</v>
      </c>
      <c r="G1735" s="91">
        <v>0</v>
      </c>
      <c r="H1735" s="91">
        <v>0</v>
      </c>
      <c r="I1735" s="91">
        <v>0</v>
      </c>
      <c r="J1735" s="91">
        <v>0</v>
      </c>
      <c r="K1735" s="91">
        <v>0</v>
      </c>
      <c r="L1735" s="91">
        <v>0</v>
      </c>
      <c r="M1735" s="91">
        <v>0</v>
      </c>
      <c r="N1735" s="91">
        <v>7119074.3700000001</v>
      </c>
      <c r="O1735" s="91">
        <v>7119074.3700000001</v>
      </c>
      <c r="P1735" s="91">
        <v>0</v>
      </c>
      <c r="Q1735" s="91">
        <v>0</v>
      </c>
      <c r="R1735" s="91">
        <v>0</v>
      </c>
      <c r="S1735" s="91">
        <v>0</v>
      </c>
      <c r="T1735" s="91">
        <v>7119074.3700000001</v>
      </c>
      <c r="U1735" s="91">
        <v>0</v>
      </c>
      <c r="V1735" s="91">
        <v>0</v>
      </c>
      <c r="W1735" s="91">
        <v>0</v>
      </c>
      <c r="X1735" s="91">
        <v>0</v>
      </c>
      <c r="Y1735" s="91">
        <v>0</v>
      </c>
      <c r="Z1735" s="91">
        <v>0</v>
      </c>
      <c r="AA1735" s="91">
        <v>0</v>
      </c>
      <c r="AB1735" s="91">
        <v>0</v>
      </c>
      <c r="AC1735" s="326">
        <v>119735.75</v>
      </c>
      <c r="AD1735" s="91">
        <v>0</v>
      </c>
      <c r="AE1735" s="91">
        <v>0</v>
      </c>
      <c r="AF1735" s="91">
        <v>0</v>
      </c>
      <c r="AG1735" s="91">
        <v>0</v>
      </c>
      <c r="AH1735" s="91">
        <v>0</v>
      </c>
      <c r="AI1735" s="91">
        <v>0</v>
      </c>
      <c r="AJ1735" s="91">
        <v>0</v>
      </c>
      <c r="AK1735" s="91">
        <v>72604.62</v>
      </c>
      <c r="AL1735" s="91">
        <v>21809.3</v>
      </c>
      <c r="AM1735" s="91">
        <v>0</v>
      </c>
      <c r="AN1735" s="91">
        <v>33287.879999999997</v>
      </c>
      <c r="AO1735" s="91">
        <v>0</v>
      </c>
      <c r="AP1735" s="91">
        <v>0</v>
      </c>
      <c r="AQ1735" s="91">
        <v>0</v>
      </c>
      <c r="AR1735" s="91">
        <v>0</v>
      </c>
      <c r="AS1735" s="91">
        <v>119735.75</v>
      </c>
      <c r="AT1735" s="91">
        <v>645455.15999999992</v>
      </c>
      <c r="AU1735" s="91">
        <v>517753.36</v>
      </c>
      <c r="AV1735" s="92">
        <v>45688</v>
      </c>
      <c r="AW1735" t="s">
        <v>0</v>
      </c>
      <c r="AX1735">
        <v>2025</v>
      </c>
      <c r="AY1735" t="s">
        <v>289</v>
      </c>
    </row>
    <row r="1736" spans="1:51" x14ac:dyDescent="0.25">
      <c r="A1736" s="89">
        <v>70</v>
      </c>
      <c r="B1736" s="90" t="s">
        <v>100</v>
      </c>
      <c r="C1736" s="91">
        <v>2089020</v>
      </c>
      <c r="D1736" s="91">
        <v>0</v>
      </c>
      <c r="E1736" s="91">
        <v>0</v>
      </c>
      <c r="F1736" s="91">
        <v>0</v>
      </c>
      <c r="G1736" s="91">
        <v>0</v>
      </c>
      <c r="H1736" s="91">
        <v>0</v>
      </c>
      <c r="I1736" s="91">
        <v>0</v>
      </c>
      <c r="J1736" s="91">
        <v>0</v>
      </c>
      <c r="K1736" s="91">
        <v>0</v>
      </c>
      <c r="L1736" s="91">
        <v>0</v>
      </c>
      <c r="M1736" s="91">
        <v>0</v>
      </c>
      <c r="N1736" s="91">
        <v>0</v>
      </c>
      <c r="O1736" s="91">
        <v>0</v>
      </c>
      <c r="P1736" s="91">
        <v>2089020</v>
      </c>
      <c r="Q1736" s="91">
        <v>0</v>
      </c>
      <c r="R1736" s="91">
        <v>0</v>
      </c>
      <c r="S1736" s="91">
        <v>0</v>
      </c>
      <c r="T1736" s="91">
        <v>2089020</v>
      </c>
      <c r="U1736" s="91">
        <v>0</v>
      </c>
      <c r="V1736" s="91">
        <v>0</v>
      </c>
      <c r="W1736" s="91">
        <v>0</v>
      </c>
      <c r="X1736" s="91">
        <v>0</v>
      </c>
      <c r="Y1736" s="91">
        <v>0</v>
      </c>
      <c r="Z1736" s="91">
        <v>0</v>
      </c>
      <c r="AA1736" s="91">
        <v>0</v>
      </c>
      <c r="AB1736" s="91">
        <v>0</v>
      </c>
      <c r="AC1736" s="326">
        <v>0</v>
      </c>
      <c r="AD1736" s="91">
        <v>0</v>
      </c>
      <c r="AE1736" s="91">
        <v>0</v>
      </c>
      <c r="AF1736" s="91">
        <v>0</v>
      </c>
      <c r="AG1736" s="91">
        <v>0</v>
      </c>
      <c r="AH1736" s="91">
        <v>0</v>
      </c>
      <c r="AI1736" s="91">
        <v>0</v>
      </c>
      <c r="AJ1736" s="91">
        <v>0</v>
      </c>
      <c r="AK1736" s="91">
        <v>0</v>
      </c>
      <c r="AL1736" s="91">
        <v>0</v>
      </c>
      <c r="AM1736" s="91">
        <v>0</v>
      </c>
      <c r="AN1736" s="91">
        <v>0</v>
      </c>
      <c r="AO1736" s="91">
        <v>0</v>
      </c>
      <c r="AP1736" s="91">
        <v>0</v>
      </c>
      <c r="AQ1736" s="91">
        <v>0</v>
      </c>
      <c r="AR1736" s="91">
        <v>0</v>
      </c>
      <c r="AS1736" s="91">
        <v>0</v>
      </c>
      <c r="AT1736" s="91">
        <v>0</v>
      </c>
      <c r="AU1736" s="91">
        <v>0</v>
      </c>
      <c r="AV1736" s="92">
        <v>45688</v>
      </c>
      <c r="AW1736" t="s">
        <v>0</v>
      </c>
      <c r="AX1736">
        <v>2025</v>
      </c>
      <c r="AY1736" t="s">
        <v>181</v>
      </c>
    </row>
    <row r="1737" spans="1:51" x14ac:dyDescent="0.25">
      <c r="A1737" s="89">
        <v>119</v>
      </c>
      <c r="B1737" s="90" t="s">
        <v>101</v>
      </c>
      <c r="C1737" s="91">
        <v>0</v>
      </c>
      <c r="D1737" s="91">
        <v>0</v>
      </c>
      <c r="E1737" s="91">
        <v>0</v>
      </c>
      <c r="F1737" s="91">
        <v>0</v>
      </c>
      <c r="G1737" s="91">
        <v>0</v>
      </c>
      <c r="H1737" s="91">
        <v>0</v>
      </c>
      <c r="I1737" s="91">
        <v>0</v>
      </c>
      <c r="J1737" s="91">
        <v>0</v>
      </c>
      <c r="K1737" s="91">
        <v>0</v>
      </c>
      <c r="L1737" s="91">
        <v>0</v>
      </c>
      <c r="M1737" s="91">
        <v>0</v>
      </c>
      <c r="N1737" s="91">
        <v>0</v>
      </c>
      <c r="O1737" s="91">
        <v>0</v>
      </c>
      <c r="P1737" s="91">
        <v>0</v>
      </c>
      <c r="Q1737" s="91">
        <v>0</v>
      </c>
      <c r="R1737" s="91">
        <v>0</v>
      </c>
      <c r="S1737" s="91">
        <v>0</v>
      </c>
      <c r="T1737" s="91">
        <v>0</v>
      </c>
      <c r="U1737" s="91">
        <v>0</v>
      </c>
      <c r="V1737" s="91">
        <v>0</v>
      </c>
      <c r="W1737" s="91">
        <v>0</v>
      </c>
      <c r="X1737" s="91">
        <v>0</v>
      </c>
      <c r="Y1737" s="91">
        <v>0</v>
      </c>
      <c r="Z1737" s="91">
        <v>0</v>
      </c>
      <c r="AA1737" s="91">
        <v>0</v>
      </c>
      <c r="AB1737" s="91">
        <v>0</v>
      </c>
      <c r="AC1737" s="326">
        <v>0</v>
      </c>
      <c r="AD1737" s="91">
        <v>0</v>
      </c>
      <c r="AE1737" s="91">
        <v>0</v>
      </c>
      <c r="AF1737" s="91">
        <v>0</v>
      </c>
      <c r="AG1737" s="91">
        <v>0</v>
      </c>
      <c r="AH1737" s="91">
        <v>0</v>
      </c>
      <c r="AI1737" s="91">
        <v>0</v>
      </c>
      <c r="AJ1737" s="91">
        <v>0</v>
      </c>
      <c r="AK1737" s="91">
        <v>0</v>
      </c>
      <c r="AL1737" s="91">
        <v>0</v>
      </c>
      <c r="AM1737" s="91">
        <v>0</v>
      </c>
      <c r="AN1737" s="91">
        <v>0</v>
      </c>
      <c r="AO1737" s="91">
        <v>0</v>
      </c>
      <c r="AP1737" s="91">
        <v>0</v>
      </c>
      <c r="AQ1737" s="91">
        <v>0</v>
      </c>
      <c r="AR1737" s="91">
        <v>0</v>
      </c>
      <c r="AS1737" s="91">
        <v>0</v>
      </c>
      <c r="AT1737" s="91">
        <v>0</v>
      </c>
      <c r="AU1737" s="91">
        <v>0</v>
      </c>
      <c r="AV1737" s="92">
        <v>45688</v>
      </c>
      <c r="AW1737" t="s">
        <v>0</v>
      </c>
      <c r="AX1737">
        <v>2025</v>
      </c>
      <c r="AY1737" t="s">
        <v>189</v>
      </c>
    </row>
    <row r="1738" spans="1:51" x14ac:dyDescent="0.25">
      <c r="A1738" s="89">
        <v>108</v>
      </c>
      <c r="B1738" s="90" t="s">
        <v>102</v>
      </c>
      <c r="C1738" s="91">
        <v>1132503.2999999998</v>
      </c>
      <c r="D1738" s="91">
        <v>0</v>
      </c>
      <c r="E1738" s="91">
        <v>0</v>
      </c>
      <c r="F1738" s="91">
        <v>0</v>
      </c>
      <c r="G1738" s="91">
        <v>0</v>
      </c>
      <c r="H1738" s="91">
        <v>0</v>
      </c>
      <c r="I1738" s="91">
        <v>0</v>
      </c>
      <c r="J1738" s="91">
        <v>81297.5</v>
      </c>
      <c r="K1738" s="91">
        <v>279118.95999999996</v>
      </c>
      <c r="L1738" s="91">
        <v>0</v>
      </c>
      <c r="M1738" s="91">
        <v>231172.26</v>
      </c>
      <c r="N1738" s="91">
        <v>20972.79</v>
      </c>
      <c r="O1738" s="91">
        <v>252145.05000000002</v>
      </c>
      <c r="P1738" s="91">
        <v>0</v>
      </c>
      <c r="Q1738" s="91">
        <v>0</v>
      </c>
      <c r="R1738" s="91">
        <v>0</v>
      </c>
      <c r="S1738" s="91">
        <v>0</v>
      </c>
      <c r="T1738" s="91">
        <v>612561.51</v>
      </c>
      <c r="U1738" s="91">
        <v>11842.6</v>
      </c>
      <c r="V1738" s="91">
        <v>0</v>
      </c>
      <c r="W1738" s="91">
        <v>0</v>
      </c>
      <c r="X1738" s="91">
        <v>0</v>
      </c>
      <c r="Y1738" s="91">
        <v>0</v>
      </c>
      <c r="Z1738" s="91">
        <v>0</v>
      </c>
      <c r="AA1738" s="91">
        <v>2835.5</v>
      </c>
      <c r="AB1738" s="91">
        <v>0</v>
      </c>
      <c r="AC1738" s="326">
        <v>347411.39</v>
      </c>
      <c r="AD1738" s="91">
        <v>0</v>
      </c>
      <c r="AE1738" s="91">
        <v>55807.6</v>
      </c>
      <c r="AF1738" s="91">
        <v>0</v>
      </c>
      <c r="AG1738" s="91">
        <v>0</v>
      </c>
      <c r="AH1738" s="91">
        <v>0</v>
      </c>
      <c r="AI1738" s="91">
        <v>0</v>
      </c>
      <c r="AJ1738" s="91">
        <v>25386.799999999999</v>
      </c>
      <c r="AK1738" s="91">
        <v>0</v>
      </c>
      <c r="AL1738" s="91">
        <v>0</v>
      </c>
      <c r="AM1738" s="91">
        <v>0</v>
      </c>
      <c r="AN1738" s="91">
        <v>23647.9</v>
      </c>
      <c r="AO1738" s="91">
        <v>0</v>
      </c>
      <c r="AP1738" s="91">
        <v>0</v>
      </c>
      <c r="AQ1738" s="91">
        <v>0</v>
      </c>
      <c r="AR1738" s="91">
        <v>0</v>
      </c>
      <c r="AS1738" s="91">
        <v>443283.88999999996</v>
      </c>
      <c r="AT1738" s="91">
        <v>76657.899999999994</v>
      </c>
      <c r="AU1738" s="91">
        <v>53010</v>
      </c>
      <c r="AV1738" s="92">
        <v>45688</v>
      </c>
      <c r="AW1738" t="s">
        <v>0</v>
      </c>
      <c r="AX1738">
        <v>2025</v>
      </c>
      <c r="AY1738" t="s">
        <v>183</v>
      </c>
    </row>
    <row r="1739" spans="1:51" x14ac:dyDescent="0.25">
      <c r="A1739" s="89">
        <v>93</v>
      </c>
      <c r="B1739" s="90" t="s">
        <v>103</v>
      </c>
      <c r="C1739" s="91">
        <v>8975457.0800000001</v>
      </c>
      <c r="D1739" s="91">
        <v>0</v>
      </c>
      <c r="E1739" s="91">
        <v>0</v>
      </c>
      <c r="F1739" s="91">
        <v>0</v>
      </c>
      <c r="G1739" s="91">
        <v>0</v>
      </c>
      <c r="H1739" s="91">
        <v>0</v>
      </c>
      <c r="I1739" s="91">
        <v>0</v>
      </c>
      <c r="J1739" s="91">
        <v>1432.75</v>
      </c>
      <c r="K1739" s="91">
        <v>0</v>
      </c>
      <c r="L1739" s="91">
        <v>0</v>
      </c>
      <c r="M1739" s="91">
        <v>1</v>
      </c>
      <c r="N1739" s="91">
        <v>0</v>
      </c>
      <c r="O1739" s="91">
        <v>1</v>
      </c>
      <c r="P1739" s="91">
        <v>1</v>
      </c>
      <c r="Q1739" s="91">
        <v>0</v>
      </c>
      <c r="R1739" s="91">
        <v>0</v>
      </c>
      <c r="S1739" s="91">
        <v>0</v>
      </c>
      <c r="T1739" s="91">
        <v>1434.75</v>
      </c>
      <c r="U1739" s="91">
        <v>5959.2</v>
      </c>
      <c r="V1739" s="91">
        <v>5959.2</v>
      </c>
      <c r="W1739" s="91">
        <v>0</v>
      </c>
      <c r="X1739" s="91">
        <v>0</v>
      </c>
      <c r="Y1739" s="91">
        <v>328376.26</v>
      </c>
      <c r="Z1739" s="91">
        <v>0</v>
      </c>
      <c r="AA1739" s="91">
        <v>67925.009999999995</v>
      </c>
      <c r="AB1739" s="91">
        <v>0</v>
      </c>
      <c r="AC1739" s="326">
        <v>0</v>
      </c>
      <c r="AD1739" s="91">
        <v>0</v>
      </c>
      <c r="AE1739" s="91">
        <v>0</v>
      </c>
      <c r="AF1739" s="91">
        <v>0</v>
      </c>
      <c r="AG1739" s="91">
        <v>0</v>
      </c>
      <c r="AH1739" s="91">
        <v>0</v>
      </c>
      <c r="AI1739" s="91">
        <v>0</v>
      </c>
      <c r="AJ1739" s="91">
        <v>0</v>
      </c>
      <c r="AK1739" s="91">
        <v>306288.18</v>
      </c>
      <c r="AL1739" s="91">
        <v>1025492.92</v>
      </c>
      <c r="AM1739" s="91">
        <v>0</v>
      </c>
      <c r="AN1739" s="91">
        <v>787637.54</v>
      </c>
      <c r="AO1739" s="91">
        <v>0</v>
      </c>
      <c r="AP1739" s="91">
        <v>0</v>
      </c>
      <c r="AQ1739" s="91">
        <v>0</v>
      </c>
      <c r="AR1739" s="91">
        <v>0</v>
      </c>
      <c r="AS1739" s="91">
        <v>408219.67000000004</v>
      </c>
      <c r="AT1739" s="91">
        <v>8565802.6600000001</v>
      </c>
      <c r="AU1739" s="91">
        <v>6446384.0199999996</v>
      </c>
      <c r="AV1739" s="92">
        <v>45688</v>
      </c>
      <c r="AW1739" t="s">
        <v>0</v>
      </c>
      <c r="AX1739">
        <v>2025</v>
      </c>
      <c r="AY1739" t="s">
        <v>175</v>
      </c>
    </row>
    <row r="1740" spans="1:51" x14ac:dyDescent="0.25">
      <c r="A1740" s="89">
        <v>107</v>
      </c>
      <c r="B1740" s="90" t="s">
        <v>60</v>
      </c>
      <c r="C1740" s="91">
        <v>142381550.64000002</v>
      </c>
      <c r="D1740" s="91">
        <v>110525.85</v>
      </c>
      <c r="E1740" s="91">
        <v>0</v>
      </c>
      <c r="F1740" s="91">
        <v>0</v>
      </c>
      <c r="G1740" s="91">
        <v>14668.08</v>
      </c>
      <c r="H1740" s="91">
        <v>0</v>
      </c>
      <c r="I1740" s="91">
        <v>0</v>
      </c>
      <c r="J1740" s="91">
        <v>423930.77</v>
      </c>
      <c r="K1740" s="91">
        <v>217418.09</v>
      </c>
      <c r="L1740" s="91">
        <v>0</v>
      </c>
      <c r="M1740" s="91">
        <v>5152861.72</v>
      </c>
      <c r="N1740" s="91">
        <v>106888127.72</v>
      </c>
      <c r="O1740" s="91">
        <v>112040989.44</v>
      </c>
      <c r="P1740" s="91">
        <v>357710.29</v>
      </c>
      <c r="Q1740" s="91">
        <v>0</v>
      </c>
      <c r="R1740" s="91">
        <v>0</v>
      </c>
      <c r="S1740" s="91">
        <v>0</v>
      </c>
      <c r="T1740" s="91">
        <v>113165242.52000001</v>
      </c>
      <c r="U1740" s="91">
        <v>264084.61</v>
      </c>
      <c r="V1740" s="91">
        <v>80834.929999999993</v>
      </c>
      <c r="W1740" s="91">
        <v>6402</v>
      </c>
      <c r="X1740" s="91">
        <v>126684.84</v>
      </c>
      <c r="Y1740" s="91">
        <v>9250</v>
      </c>
      <c r="Z1740" s="91">
        <v>0</v>
      </c>
      <c r="AA1740" s="91">
        <v>1909223.76</v>
      </c>
      <c r="AB1740" s="91">
        <v>0</v>
      </c>
      <c r="AC1740" s="326">
        <v>6016014.5</v>
      </c>
      <c r="AD1740" s="91">
        <v>2556536.08</v>
      </c>
      <c r="AE1740" s="91">
        <v>178390.36</v>
      </c>
      <c r="AF1740" s="91">
        <v>0</v>
      </c>
      <c r="AG1740" s="91">
        <v>0</v>
      </c>
      <c r="AH1740" s="91">
        <v>0</v>
      </c>
      <c r="AI1740" s="91">
        <v>0</v>
      </c>
      <c r="AJ1740" s="91">
        <v>573452.02</v>
      </c>
      <c r="AK1740" s="91">
        <v>4341337.79</v>
      </c>
      <c r="AL1740" s="91">
        <v>436939.47</v>
      </c>
      <c r="AM1740" s="91">
        <v>0</v>
      </c>
      <c r="AN1740" s="91">
        <v>1997975</v>
      </c>
      <c r="AO1740" s="91">
        <v>0</v>
      </c>
      <c r="AP1740" s="91">
        <v>0</v>
      </c>
      <c r="AQ1740" s="91">
        <v>0</v>
      </c>
      <c r="AR1740" s="91">
        <v>0</v>
      </c>
      <c r="AS1740" s="91">
        <v>11720873.1</v>
      </c>
      <c r="AT1740" s="91">
        <v>17495435.02</v>
      </c>
      <c r="AU1740" s="91">
        <v>10719182.76</v>
      </c>
      <c r="AV1740" s="92">
        <v>45716</v>
      </c>
      <c r="AW1740" t="s">
        <v>1</v>
      </c>
      <c r="AX1740">
        <v>2025</v>
      </c>
      <c r="AY1740" t="s">
        <v>160</v>
      </c>
    </row>
    <row r="1741" spans="1:51" x14ac:dyDescent="0.25">
      <c r="A1741" s="89">
        <v>66</v>
      </c>
      <c r="B1741" s="90" t="s">
        <v>61</v>
      </c>
      <c r="C1741" s="91">
        <v>793711.1</v>
      </c>
      <c r="D1741" s="91">
        <v>0</v>
      </c>
      <c r="E1741" s="91">
        <v>0</v>
      </c>
      <c r="F1741" s="91">
        <v>0</v>
      </c>
      <c r="G1741" s="91">
        <v>0</v>
      </c>
      <c r="H1741" s="91">
        <v>0</v>
      </c>
      <c r="I1741" s="91">
        <v>0</v>
      </c>
      <c r="J1741" s="91">
        <v>0</v>
      </c>
      <c r="K1741" s="91">
        <v>793711.1</v>
      </c>
      <c r="L1741" s="91">
        <v>0</v>
      </c>
      <c r="M1741" s="91">
        <v>0</v>
      </c>
      <c r="N1741" s="91">
        <v>0</v>
      </c>
      <c r="O1741" s="91">
        <v>0</v>
      </c>
      <c r="P1741" s="91">
        <v>0</v>
      </c>
      <c r="Q1741" s="91">
        <v>0</v>
      </c>
      <c r="R1741" s="91">
        <v>0</v>
      </c>
      <c r="S1741" s="91">
        <v>0</v>
      </c>
      <c r="T1741" s="91">
        <v>793711.1</v>
      </c>
      <c r="U1741" s="91">
        <v>0</v>
      </c>
      <c r="V1741" s="91">
        <v>0</v>
      </c>
      <c r="W1741" s="91">
        <v>0</v>
      </c>
      <c r="X1741" s="91">
        <v>0</v>
      </c>
      <c r="Y1741" s="91">
        <v>0</v>
      </c>
      <c r="Z1741" s="91">
        <v>0</v>
      </c>
      <c r="AA1741" s="91">
        <v>0</v>
      </c>
      <c r="AB1741" s="91">
        <v>0</v>
      </c>
      <c r="AC1741" s="326">
        <v>0</v>
      </c>
      <c r="AD1741" s="91">
        <v>0</v>
      </c>
      <c r="AE1741" s="91">
        <v>0</v>
      </c>
      <c r="AF1741" s="91">
        <v>0</v>
      </c>
      <c r="AG1741" s="91">
        <v>0</v>
      </c>
      <c r="AH1741" s="91">
        <v>0</v>
      </c>
      <c r="AI1741" s="91">
        <v>0</v>
      </c>
      <c r="AJ1741" s="91">
        <v>0</v>
      </c>
      <c r="AK1741" s="91">
        <v>0</v>
      </c>
      <c r="AL1741" s="91">
        <v>0</v>
      </c>
      <c r="AM1741" s="91">
        <v>0</v>
      </c>
      <c r="AN1741" s="91">
        <v>0</v>
      </c>
      <c r="AO1741" s="91">
        <v>0</v>
      </c>
      <c r="AP1741" s="91">
        <v>0</v>
      </c>
      <c r="AQ1741" s="91">
        <v>0</v>
      </c>
      <c r="AR1741" s="91">
        <v>0</v>
      </c>
      <c r="AS1741" s="91">
        <v>0</v>
      </c>
      <c r="AT1741" s="91">
        <v>0</v>
      </c>
      <c r="AU1741" s="91">
        <v>0</v>
      </c>
      <c r="AV1741" s="92">
        <v>45716</v>
      </c>
      <c r="AW1741" t="s">
        <v>1</v>
      </c>
      <c r="AX1741">
        <v>2025</v>
      </c>
      <c r="AY1741" t="s">
        <v>178</v>
      </c>
    </row>
    <row r="1742" spans="1:51" x14ac:dyDescent="0.25">
      <c r="A1742" s="89">
        <v>44</v>
      </c>
      <c r="B1742" s="90" t="s">
        <v>62</v>
      </c>
      <c r="C1742" s="91">
        <v>16805768.900000002</v>
      </c>
      <c r="D1742" s="91">
        <v>34837.800000000003</v>
      </c>
      <c r="E1742" s="91">
        <v>0</v>
      </c>
      <c r="F1742" s="91">
        <v>0</v>
      </c>
      <c r="G1742" s="91">
        <v>0</v>
      </c>
      <c r="H1742" s="91">
        <v>0</v>
      </c>
      <c r="I1742" s="91">
        <v>0</v>
      </c>
      <c r="J1742" s="91">
        <v>82132.789999999994</v>
      </c>
      <c r="K1742" s="91">
        <v>1084684.6100000001</v>
      </c>
      <c r="L1742" s="91">
        <v>0</v>
      </c>
      <c r="M1742" s="91">
        <v>1395732.98</v>
      </c>
      <c r="N1742" s="91">
        <v>0</v>
      </c>
      <c r="O1742" s="91">
        <v>1395732.98</v>
      </c>
      <c r="P1742" s="91">
        <v>9922.24</v>
      </c>
      <c r="Q1742" s="91">
        <v>0</v>
      </c>
      <c r="R1742" s="91">
        <v>0</v>
      </c>
      <c r="S1742" s="91">
        <v>0</v>
      </c>
      <c r="T1742" s="91">
        <v>2607310.4200000004</v>
      </c>
      <c r="U1742" s="91">
        <v>123463.17</v>
      </c>
      <c r="V1742" s="91">
        <v>86969.25</v>
      </c>
      <c r="W1742" s="91">
        <v>184612.99</v>
      </c>
      <c r="X1742" s="91">
        <v>0</v>
      </c>
      <c r="Y1742" s="91">
        <v>12267.78</v>
      </c>
      <c r="Z1742" s="91">
        <v>0</v>
      </c>
      <c r="AA1742" s="91">
        <v>227.64</v>
      </c>
      <c r="AB1742" s="91">
        <v>0</v>
      </c>
      <c r="AC1742" s="326">
        <v>612392.44999999995</v>
      </c>
      <c r="AD1742" s="91">
        <v>645835.46</v>
      </c>
      <c r="AE1742" s="91">
        <v>8021.64</v>
      </c>
      <c r="AF1742" s="91">
        <v>0</v>
      </c>
      <c r="AG1742" s="91">
        <v>0</v>
      </c>
      <c r="AH1742" s="91">
        <v>0</v>
      </c>
      <c r="AI1742" s="91">
        <v>0</v>
      </c>
      <c r="AJ1742" s="91">
        <v>39850.82</v>
      </c>
      <c r="AK1742" s="91">
        <v>7631458.4100000001</v>
      </c>
      <c r="AL1742" s="91">
        <v>749354.5</v>
      </c>
      <c r="AM1742" s="91">
        <v>0</v>
      </c>
      <c r="AN1742" s="91">
        <v>867132.17</v>
      </c>
      <c r="AO1742" s="91">
        <v>0</v>
      </c>
      <c r="AP1742" s="91">
        <v>60750</v>
      </c>
      <c r="AQ1742" s="91">
        <v>0</v>
      </c>
      <c r="AR1742" s="91">
        <v>0</v>
      </c>
      <c r="AS1742" s="91">
        <v>1713641.2</v>
      </c>
      <c r="AT1742" s="91">
        <v>12484817.280000001</v>
      </c>
      <c r="AU1742" s="91">
        <v>3176122.2</v>
      </c>
      <c r="AV1742" s="92">
        <v>45716</v>
      </c>
      <c r="AW1742" t="s">
        <v>1</v>
      </c>
      <c r="AX1742">
        <v>2025</v>
      </c>
      <c r="AY1742" t="s">
        <v>167</v>
      </c>
    </row>
    <row r="1743" spans="1:51" x14ac:dyDescent="0.25">
      <c r="A1743" s="89">
        <v>113</v>
      </c>
      <c r="B1743" s="90" t="s">
        <v>63</v>
      </c>
      <c r="C1743" s="91">
        <v>17156364.349999998</v>
      </c>
      <c r="D1743" s="91">
        <v>0</v>
      </c>
      <c r="E1743" s="91">
        <v>0</v>
      </c>
      <c r="F1743" s="91">
        <v>0</v>
      </c>
      <c r="G1743" s="91">
        <v>888413.8</v>
      </c>
      <c r="H1743" s="91">
        <v>0</v>
      </c>
      <c r="I1743" s="91">
        <v>0</v>
      </c>
      <c r="J1743" s="91">
        <v>81854.960000000006</v>
      </c>
      <c r="K1743" s="91">
        <v>28041.66</v>
      </c>
      <c r="L1743" s="91">
        <v>0</v>
      </c>
      <c r="M1743" s="91">
        <v>3926946.28</v>
      </c>
      <c r="N1743" s="91">
        <v>7611648.25</v>
      </c>
      <c r="O1743" s="91">
        <v>11538594.529999999</v>
      </c>
      <c r="P1743" s="91">
        <v>147042.84</v>
      </c>
      <c r="Q1743" s="91">
        <v>0</v>
      </c>
      <c r="R1743" s="91">
        <v>0</v>
      </c>
      <c r="S1743" s="91">
        <v>0</v>
      </c>
      <c r="T1743" s="91">
        <v>12683947.789999999</v>
      </c>
      <c r="U1743" s="91">
        <v>97578.79</v>
      </c>
      <c r="V1743" s="91">
        <v>9400.15</v>
      </c>
      <c r="W1743" s="91">
        <v>0</v>
      </c>
      <c r="X1743" s="91">
        <v>0</v>
      </c>
      <c r="Y1743" s="91">
        <v>0</v>
      </c>
      <c r="Z1743" s="91">
        <v>0</v>
      </c>
      <c r="AA1743" s="91">
        <v>423215.86</v>
      </c>
      <c r="AB1743" s="91">
        <v>0</v>
      </c>
      <c r="AC1743" s="326">
        <v>1219438.7200000002</v>
      </c>
      <c r="AD1743" s="91">
        <v>3207.6</v>
      </c>
      <c r="AE1743" s="91">
        <v>3840.6</v>
      </c>
      <c r="AF1743" s="91">
        <v>0</v>
      </c>
      <c r="AG1743" s="91">
        <v>0</v>
      </c>
      <c r="AH1743" s="91">
        <v>0</v>
      </c>
      <c r="AI1743" s="91">
        <v>0</v>
      </c>
      <c r="AJ1743" s="91">
        <v>0</v>
      </c>
      <c r="AK1743" s="91">
        <v>2423776.5399999996</v>
      </c>
      <c r="AL1743" s="91">
        <v>12775.6</v>
      </c>
      <c r="AM1743" s="91">
        <v>0</v>
      </c>
      <c r="AN1743" s="91">
        <v>214797.3</v>
      </c>
      <c r="AO1743" s="91">
        <v>0</v>
      </c>
      <c r="AP1743" s="91">
        <v>40798.400000000001</v>
      </c>
      <c r="AQ1743" s="91">
        <v>0</v>
      </c>
      <c r="AR1743" s="91">
        <v>0</v>
      </c>
      <c r="AS1743" s="91">
        <v>1756681.7200000002</v>
      </c>
      <c r="AT1743" s="91">
        <v>2715734.8399999994</v>
      </c>
      <c r="AU1743" s="91">
        <v>23587</v>
      </c>
      <c r="AV1743" s="92">
        <v>45716</v>
      </c>
      <c r="AW1743" t="s">
        <v>1</v>
      </c>
      <c r="AX1743">
        <v>2025</v>
      </c>
      <c r="AY1743" t="s">
        <v>171</v>
      </c>
    </row>
    <row r="1744" spans="1:51" x14ac:dyDescent="0.25">
      <c r="A1744" s="89">
        <v>98</v>
      </c>
      <c r="B1744" s="90" t="s">
        <v>64</v>
      </c>
      <c r="C1744" s="91">
        <v>38507362.370000005</v>
      </c>
      <c r="D1744" s="91">
        <v>26569.07</v>
      </c>
      <c r="E1744" s="91">
        <v>0</v>
      </c>
      <c r="F1744" s="91">
        <v>0</v>
      </c>
      <c r="G1744" s="91">
        <v>74121.94</v>
      </c>
      <c r="H1744" s="91">
        <v>0</v>
      </c>
      <c r="I1744" s="91">
        <v>0</v>
      </c>
      <c r="J1744" s="91">
        <v>599258.15</v>
      </c>
      <c r="K1744" s="91">
        <v>124676.19</v>
      </c>
      <c r="L1744" s="91">
        <v>0</v>
      </c>
      <c r="M1744" s="91">
        <v>8379101.2200000007</v>
      </c>
      <c r="N1744" s="91">
        <v>2346941.5299999998</v>
      </c>
      <c r="O1744" s="91">
        <v>10726042.75</v>
      </c>
      <c r="P1744" s="91">
        <v>105754.42</v>
      </c>
      <c r="Q1744" s="91">
        <v>0</v>
      </c>
      <c r="R1744" s="91">
        <v>0</v>
      </c>
      <c r="S1744" s="91">
        <v>0</v>
      </c>
      <c r="T1744" s="91">
        <v>11656422.520000001</v>
      </c>
      <c r="U1744" s="91">
        <v>44069.31</v>
      </c>
      <c r="V1744" s="91">
        <v>29308.53</v>
      </c>
      <c r="W1744" s="91">
        <v>0</v>
      </c>
      <c r="X1744" s="91">
        <v>60539.09</v>
      </c>
      <c r="Y1744" s="91">
        <v>41807.96</v>
      </c>
      <c r="Z1744" s="91">
        <v>0</v>
      </c>
      <c r="AA1744" s="91">
        <v>415182.26</v>
      </c>
      <c r="AB1744" s="91">
        <v>0</v>
      </c>
      <c r="AC1744" s="326">
        <v>2385383.0299999998</v>
      </c>
      <c r="AD1744" s="91">
        <v>1618510.41</v>
      </c>
      <c r="AE1744" s="91">
        <v>3035874.24</v>
      </c>
      <c r="AF1744" s="91">
        <v>0</v>
      </c>
      <c r="AG1744" s="91">
        <v>0</v>
      </c>
      <c r="AH1744" s="91">
        <v>0</v>
      </c>
      <c r="AI1744" s="91">
        <v>0</v>
      </c>
      <c r="AJ1744" s="91">
        <v>717083.71</v>
      </c>
      <c r="AK1744" s="91">
        <v>4610268.33</v>
      </c>
      <c r="AL1744" s="91">
        <v>498458.07</v>
      </c>
      <c r="AM1744" s="91">
        <v>0</v>
      </c>
      <c r="AN1744" s="91">
        <v>1879886.27</v>
      </c>
      <c r="AO1744" s="91">
        <v>0</v>
      </c>
      <c r="AP1744" s="91">
        <v>51048.21</v>
      </c>
      <c r="AQ1744" s="91">
        <v>0</v>
      </c>
      <c r="AR1744" s="91">
        <v>0</v>
      </c>
      <c r="AS1744" s="91">
        <v>8347758.54</v>
      </c>
      <c r="AT1744" s="91">
        <v>18503181.310000002</v>
      </c>
      <c r="AU1744" s="91">
        <v>11463520.43</v>
      </c>
      <c r="AV1744" s="92">
        <v>45716</v>
      </c>
      <c r="AW1744" t="s">
        <v>1</v>
      </c>
      <c r="AX1744">
        <v>2025</v>
      </c>
      <c r="AY1744" t="s">
        <v>165</v>
      </c>
    </row>
    <row r="1745" spans="1:51" x14ac:dyDescent="0.25">
      <c r="A1745" s="89">
        <v>109</v>
      </c>
      <c r="B1745" s="90" t="s">
        <v>66</v>
      </c>
      <c r="C1745" s="91">
        <v>230426980.44999999</v>
      </c>
      <c r="D1745" s="91">
        <v>9998427.870000001</v>
      </c>
      <c r="E1745" s="91">
        <v>0</v>
      </c>
      <c r="F1745" s="91">
        <v>0</v>
      </c>
      <c r="G1745" s="91">
        <v>0</v>
      </c>
      <c r="H1745" s="91">
        <v>0</v>
      </c>
      <c r="I1745" s="91">
        <v>0</v>
      </c>
      <c r="J1745" s="91">
        <v>10631393.92</v>
      </c>
      <c r="K1745" s="91">
        <v>2860591.91</v>
      </c>
      <c r="L1745" s="91">
        <v>0</v>
      </c>
      <c r="M1745" s="91">
        <v>139858.59</v>
      </c>
      <c r="N1745" s="91">
        <v>65171031.510000005</v>
      </c>
      <c r="O1745" s="91">
        <v>65310890.100000009</v>
      </c>
      <c r="P1745" s="91">
        <v>14831544.629999999</v>
      </c>
      <c r="Q1745" s="91">
        <v>0</v>
      </c>
      <c r="R1745" s="91">
        <v>0</v>
      </c>
      <c r="S1745" s="91">
        <v>0</v>
      </c>
      <c r="T1745" s="91">
        <v>103632848.43000001</v>
      </c>
      <c r="U1745" s="91">
        <v>19791951.899999999</v>
      </c>
      <c r="V1745" s="91">
        <v>4412885.5999999996</v>
      </c>
      <c r="W1745" s="91">
        <v>0</v>
      </c>
      <c r="X1745" s="91">
        <v>2624772.46</v>
      </c>
      <c r="Y1745" s="91">
        <v>1019388.3</v>
      </c>
      <c r="Z1745" s="91">
        <v>0</v>
      </c>
      <c r="AA1745" s="91">
        <v>41103094.210000001</v>
      </c>
      <c r="AB1745" s="91">
        <v>0</v>
      </c>
      <c r="AC1745" s="326">
        <v>28820996.949999999</v>
      </c>
      <c r="AD1745" s="91">
        <v>0</v>
      </c>
      <c r="AE1745" s="91">
        <v>18000</v>
      </c>
      <c r="AF1745" s="91">
        <v>0</v>
      </c>
      <c r="AG1745" s="91">
        <v>0</v>
      </c>
      <c r="AH1745" s="91">
        <v>0</v>
      </c>
      <c r="AI1745" s="91">
        <v>0</v>
      </c>
      <c r="AJ1745" s="91">
        <v>21104376.689999998</v>
      </c>
      <c r="AK1745" s="91">
        <v>6303675.7799999993</v>
      </c>
      <c r="AL1745" s="91">
        <v>1055809.81</v>
      </c>
      <c r="AM1745" s="91">
        <v>0</v>
      </c>
      <c r="AN1745" s="91">
        <v>487010.36</v>
      </c>
      <c r="AO1745" s="91">
        <v>43669.96</v>
      </c>
      <c r="AP1745" s="91">
        <v>2500</v>
      </c>
      <c r="AQ1745" s="91">
        <v>0</v>
      </c>
      <c r="AR1745" s="91">
        <v>0</v>
      </c>
      <c r="AS1745" s="91">
        <v>118895466.11</v>
      </c>
      <c r="AT1745" s="91">
        <v>7898665.9100000001</v>
      </c>
      <c r="AU1745" s="91">
        <v>6000</v>
      </c>
      <c r="AV1745" s="92">
        <v>45716</v>
      </c>
      <c r="AW1745" t="s">
        <v>1</v>
      </c>
      <c r="AX1745">
        <v>2025</v>
      </c>
      <c r="AY1745" t="s">
        <v>157</v>
      </c>
    </row>
    <row r="1746" spans="1:51" x14ac:dyDescent="0.25">
      <c r="A1746" s="89">
        <v>25</v>
      </c>
      <c r="B1746" s="90" t="s">
        <v>67</v>
      </c>
      <c r="C1746" s="91">
        <v>18650824.289999995</v>
      </c>
      <c r="D1746" s="91">
        <v>6935252.8499999996</v>
      </c>
      <c r="E1746" s="91">
        <v>0</v>
      </c>
      <c r="F1746" s="91">
        <v>0</v>
      </c>
      <c r="G1746" s="91">
        <v>0</v>
      </c>
      <c r="H1746" s="91">
        <v>0</v>
      </c>
      <c r="I1746" s="91">
        <v>0</v>
      </c>
      <c r="J1746" s="91">
        <v>0</v>
      </c>
      <c r="K1746" s="91">
        <v>0</v>
      </c>
      <c r="L1746" s="91">
        <v>0</v>
      </c>
      <c r="M1746" s="91">
        <v>0</v>
      </c>
      <c r="N1746" s="91">
        <v>0</v>
      </c>
      <c r="O1746" s="91">
        <v>0</v>
      </c>
      <c r="P1746" s="91">
        <v>11536606.879999999</v>
      </c>
      <c r="Q1746" s="91">
        <v>0</v>
      </c>
      <c r="R1746" s="91">
        <v>0</v>
      </c>
      <c r="S1746" s="91">
        <v>0</v>
      </c>
      <c r="T1746" s="91">
        <v>18471859.729999997</v>
      </c>
      <c r="U1746" s="91">
        <v>0</v>
      </c>
      <c r="V1746" s="91">
        <v>0</v>
      </c>
      <c r="W1746" s="91">
        <v>0</v>
      </c>
      <c r="X1746" s="91">
        <v>0</v>
      </c>
      <c r="Y1746" s="91">
        <v>0</v>
      </c>
      <c r="Z1746" s="91">
        <v>0</v>
      </c>
      <c r="AA1746" s="91">
        <v>0</v>
      </c>
      <c r="AB1746" s="91">
        <v>0</v>
      </c>
      <c r="AC1746" s="326">
        <v>178964.56</v>
      </c>
      <c r="AD1746" s="91">
        <v>0</v>
      </c>
      <c r="AE1746" s="91">
        <v>0</v>
      </c>
      <c r="AF1746" s="91">
        <v>0</v>
      </c>
      <c r="AG1746" s="91">
        <v>0</v>
      </c>
      <c r="AH1746" s="91">
        <v>0</v>
      </c>
      <c r="AI1746" s="91">
        <v>0</v>
      </c>
      <c r="AJ1746" s="91">
        <v>0</v>
      </c>
      <c r="AK1746" s="91">
        <v>0</v>
      </c>
      <c r="AL1746" s="91">
        <v>0</v>
      </c>
      <c r="AM1746" s="91">
        <v>0</v>
      </c>
      <c r="AN1746" s="91">
        <v>0</v>
      </c>
      <c r="AO1746" s="91">
        <v>0</v>
      </c>
      <c r="AP1746" s="91">
        <v>0</v>
      </c>
      <c r="AQ1746" s="91">
        <v>0</v>
      </c>
      <c r="AR1746" s="91">
        <v>0</v>
      </c>
      <c r="AS1746" s="91">
        <v>178964.56</v>
      </c>
      <c r="AT1746" s="91">
        <v>0</v>
      </c>
      <c r="AU1746" s="91">
        <v>0</v>
      </c>
      <c r="AV1746" s="92">
        <v>45716</v>
      </c>
      <c r="AW1746" t="s">
        <v>1</v>
      </c>
      <c r="AX1746">
        <v>2025</v>
      </c>
      <c r="AY1746" t="s">
        <v>174</v>
      </c>
    </row>
    <row r="1747" spans="1:51" x14ac:dyDescent="0.25">
      <c r="A1747" s="89">
        <v>121</v>
      </c>
      <c r="B1747" s="90" t="s">
        <v>68</v>
      </c>
      <c r="C1747" s="91">
        <v>0</v>
      </c>
      <c r="D1747" s="91">
        <v>0</v>
      </c>
      <c r="E1747" s="91">
        <v>0</v>
      </c>
      <c r="F1747" s="91">
        <v>0</v>
      </c>
      <c r="G1747" s="91">
        <v>0</v>
      </c>
      <c r="H1747" s="91">
        <v>0</v>
      </c>
      <c r="I1747" s="91">
        <v>0</v>
      </c>
      <c r="J1747" s="91">
        <v>0</v>
      </c>
      <c r="K1747" s="91">
        <v>0</v>
      </c>
      <c r="L1747" s="91">
        <v>0</v>
      </c>
      <c r="M1747" s="91">
        <v>0</v>
      </c>
      <c r="N1747" s="91">
        <v>0</v>
      </c>
      <c r="O1747" s="91">
        <v>0</v>
      </c>
      <c r="P1747" s="91">
        <v>0</v>
      </c>
      <c r="Q1747" s="91">
        <v>0</v>
      </c>
      <c r="R1747" s="91">
        <v>0</v>
      </c>
      <c r="S1747" s="91">
        <v>0</v>
      </c>
      <c r="T1747" s="91">
        <v>0</v>
      </c>
      <c r="U1747" s="91">
        <v>0</v>
      </c>
      <c r="V1747" s="91">
        <v>0</v>
      </c>
      <c r="W1747" s="91">
        <v>0</v>
      </c>
      <c r="X1747" s="91">
        <v>0</v>
      </c>
      <c r="Y1747" s="91">
        <v>0</v>
      </c>
      <c r="Z1747" s="91">
        <v>0</v>
      </c>
      <c r="AA1747" s="91">
        <v>0</v>
      </c>
      <c r="AB1747" s="91">
        <v>0</v>
      </c>
      <c r="AC1747" s="326">
        <v>0</v>
      </c>
      <c r="AD1747" s="91">
        <v>0</v>
      </c>
      <c r="AE1747" s="91">
        <v>0</v>
      </c>
      <c r="AF1747" s="91">
        <v>0</v>
      </c>
      <c r="AG1747" s="91">
        <v>0</v>
      </c>
      <c r="AH1747" s="91">
        <v>0</v>
      </c>
      <c r="AI1747" s="91">
        <v>0</v>
      </c>
      <c r="AJ1747" s="91">
        <v>0</v>
      </c>
      <c r="AK1747" s="91">
        <v>0</v>
      </c>
      <c r="AL1747" s="91">
        <v>0</v>
      </c>
      <c r="AM1747" s="91">
        <v>0</v>
      </c>
      <c r="AN1747" s="91">
        <v>0</v>
      </c>
      <c r="AO1747" s="91">
        <v>0</v>
      </c>
      <c r="AP1747" s="91">
        <v>0</v>
      </c>
      <c r="AQ1747" s="91">
        <v>0</v>
      </c>
      <c r="AR1747" s="91">
        <v>0</v>
      </c>
      <c r="AS1747" s="91">
        <v>0</v>
      </c>
      <c r="AT1747" s="91">
        <v>0</v>
      </c>
      <c r="AU1747" s="91">
        <v>0</v>
      </c>
      <c r="AV1747" s="92">
        <v>45716</v>
      </c>
      <c r="AW1747" t="s">
        <v>1</v>
      </c>
      <c r="AX1747">
        <v>2025</v>
      </c>
      <c r="AY1747" t="s">
        <v>188</v>
      </c>
    </row>
    <row r="1748" spans="1:51" x14ac:dyDescent="0.25">
      <c r="A1748" s="89">
        <v>122</v>
      </c>
      <c r="B1748" s="90" t="s">
        <v>69</v>
      </c>
      <c r="C1748" s="91">
        <v>18702947.330000002</v>
      </c>
      <c r="D1748" s="91">
        <v>0</v>
      </c>
      <c r="E1748" s="91">
        <v>0</v>
      </c>
      <c r="F1748" s="91">
        <v>0</v>
      </c>
      <c r="G1748" s="91">
        <v>0</v>
      </c>
      <c r="H1748" s="91">
        <v>0</v>
      </c>
      <c r="I1748" s="91">
        <v>0</v>
      </c>
      <c r="J1748" s="91">
        <v>0</v>
      </c>
      <c r="K1748" s="91">
        <v>3952930.96</v>
      </c>
      <c r="L1748" s="91">
        <v>0</v>
      </c>
      <c r="M1748" s="91">
        <v>810556.75</v>
      </c>
      <c r="N1748" s="91">
        <v>447914.86</v>
      </c>
      <c r="O1748" s="91">
        <v>1258471.6099999999</v>
      </c>
      <c r="P1748" s="91">
        <v>4051936.6900000004</v>
      </c>
      <c r="Q1748" s="91">
        <v>0</v>
      </c>
      <c r="R1748" s="91">
        <v>0</v>
      </c>
      <c r="S1748" s="91">
        <v>0</v>
      </c>
      <c r="T1748" s="91">
        <v>9263339.2600000016</v>
      </c>
      <c r="U1748" s="91">
        <v>0</v>
      </c>
      <c r="V1748" s="91">
        <v>0</v>
      </c>
      <c r="W1748" s="91">
        <v>0</v>
      </c>
      <c r="X1748" s="91">
        <v>0</v>
      </c>
      <c r="Y1748" s="91">
        <v>0</v>
      </c>
      <c r="Z1748" s="91">
        <v>0</v>
      </c>
      <c r="AA1748" s="91">
        <v>39596</v>
      </c>
      <c r="AB1748" s="91">
        <v>0</v>
      </c>
      <c r="AC1748" s="326">
        <v>1971359.45</v>
      </c>
      <c r="AD1748" s="91">
        <v>0</v>
      </c>
      <c r="AE1748" s="91">
        <v>383914.72</v>
      </c>
      <c r="AF1748" s="91">
        <v>0</v>
      </c>
      <c r="AG1748" s="91">
        <v>0</v>
      </c>
      <c r="AH1748" s="91">
        <v>0</v>
      </c>
      <c r="AI1748" s="91">
        <v>0</v>
      </c>
      <c r="AJ1748" s="91">
        <v>1276347</v>
      </c>
      <c r="AK1748" s="91">
        <v>5768390.9000000004</v>
      </c>
      <c r="AL1748" s="91">
        <v>0</v>
      </c>
      <c r="AM1748" s="91">
        <v>0</v>
      </c>
      <c r="AN1748" s="91">
        <v>0</v>
      </c>
      <c r="AO1748" s="91">
        <v>0</v>
      </c>
      <c r="AP1748" s="91">
        <v>0</v>
      </c>
      <c r="AQ1748" s="91">
        <v>0</v>
      </c>
      <c r="AR1748" s="91">
        <v>0</v>
      </c>
      <c r="AS1748" s="91">
        <v>3671217.17</v>
      </c>
      <c r="AT1748" s="91">
        <v>5768390.9000000004</v>
      </c>
      <c r="AU1748" s="91">
        <v>0</v>
      </c>
      <c r="AV1748" s="92">
        <v>45716</v>
      </c>
      <c r="AW1748" t="s">
        <v>1</v>
      </c>
      <c r="AX1748">
        <v>2025</v>
      </c>
      <c r="AY1748" t="s">
        <v>267</v>
      </c>
    </row>
    <row r="1749" spans="1:51" x14ac:dyDescent="0.25">
      <c r="A1749" s="89">
        <v>13</v>
      </c>
      <c r="B1749" s="90" t="s">
        <v>70</v>
      </c>
      <c r="C1749" s="91">
        <v>2080008389.8700001</v>
      </c>
      <c r="D1749" s="91">
        <v>293686.03000000003</v>
      </c>
      <c r="E1749" s="91">
        <v>0</v>
      </c>
      <c r="F1749" s="91">
        <v>0</v>
      </c>
      <c r="G1749" s="91">
        <v>3172696.18</v>
      </c>
      <c r="H1749" s="91">
        <v>0</v>
      </c>
      <c r="I1749" s="91">
        <v>0</v>
      </c>
      <c r="J1749" s="91">
        <v>52246148.969999999</v>
      </c>
      <c r="K1749" s="91">
        <v>27426200.509999998</v>
      </c>
      <c r="L1749" s="91">
        <v>0</v>
      </c>
      <c r="M1749" s="91">
        <v>1151129195.9300001</v>
      </c>
      <c r="N1749" s="91">
        <v>480852381.48000002</v>
      </c>
      <c r="O1749" s="91">
        <v>1631981577.4100001</v>
      </c>
      <c r="P1749" s="91">
        <v>0</v>
      </c>
      <c r="Q1749" s="91">
        <v>0</v>
      </c>
      <c r="R1749" s="91">
        <v>0</v>
      </c>
      <c r="S1749" s="91">
        <v>0</v>
      </c>
      <c r="T1749" s="91">
        <v>1715120309.1000001</v>
      </c>
      <c r="U1749" s="91">
        <v>5696405.4900000002</v>
      </c>
      <c r="V1749" s="91">
        <v>0</v>
      </c>
      <c r="W1749" s="91">
        <v>663944.36</v>
      </c>
      <c r="X1749" s="91">
        <v>3047592</v>
      </c>
      <c r="Y1749" s="91">
        <v>2237079.6</v>
      </c>
      <c r="Z1749" s="91">
        <v>0</v>
      </c>
      <c r="AA1749" s="91">
        <v>61628314.129999995</v>
      </c>
      <c r="AB1749" s="91">
        <v>0</v>
      </c>
      <c r="AC1749" s="326">
        <v>185940686.62</v>
      </c>
      <c r="AD1749" s="91">
        <v>137558.34</v>
      </c>
      <c r="AE1749" s="91">
        <v>1533050.48</v>
      </c>
      <c r="AF1749" s="91">
        <v>0</v>
      </c>
      <c r="AG1749" s="91">
        <v>0</v>
      </c>
      <c r="AH1749" s="91">
        <v>0</v>
      </c>
      <c r="AI1749" s="91">
        <v>0</v>
      </c>
      <c r="AJ1749" s="91">
        <v>737650.08</v>
      </c>
      <c r="AK1749" s="91">
        <v>63501698.339999996</v>
      </c>
      <c r="AL1749" s="91">
        <v>29999481.379999999</v>
      </c>
      <c r="AM1749" s="91">
        <v>0</v>
      </c>
      <c r="AN1749" s="91">
        <v>9102618.9900000002</v>
      </c>
      <c r="AO1749" s="91">
        <v>0</v>
      </c>
      <c r="AP1749" s="91">
        <v>332.26</v>
      </c>
      <c r="AQ1749" s="91">
        <v>0</v>
      </c>
      <c r="AR1749" s="91">
        <v>0</v>
      </c>
      <c r="AS1749" s="91">
        <v>261622281.09999999</v>
      </c>
      <c r="AT1749" s="91">
        <v>103265799.67</v>
      </c>
      <c r="AU1749" s="91">
        <v>661668.69999999995</v>
      </c>
      <c r="AV1749" s="92">
        <v>45716</v>
      </c>
      <c r="AW1749" t="s">
        <v>1</v>
      </c>
      <c r="AX1749">
        <v>2025</v>
      </c>
      <c r="AY1749" t="s">
        <v>149</v>
      </c>
    </row>
    <row r="1750" spans="1:51" x14ac:dyDescent="0.25">
      <c r="A1750" s="89">
        <v>110</v>
      </c>
      <c r="B1750" s="90" t="s">
        <v>71</v>
      </c>
      <c r="C1750" s="91">
        <v>23444949.209999997</v>
      </c>
      <c r="D1750" s="91">
        <v>0</v>
      </c>
      <c r="E1750" s="91">
        <v>0</v>
      </c>
      <c r="F1750" s="91">
        <v>0</v>
      </c>
      <c r="G1750" s="91">
        <v>15061.91</v>
      </c>
      <c r="H1750" s="91">
        <v>0</v>
      </c>
      <c r="I1750" s="91">
        <v>0</v>
      </c>
      <c r="J1750" s="91">
        <v>4229.41</v>
      </c>
      <c r="K1750" s="91">
        <v>13486.51</v>
      </c>
      <c r="L1750" s="91">
        <v>0</v>
      </c>
      <c r="M1750" s="91">
        <v>134840</v>
      </c>
      <c r="N1750" s="91">
        <v>1789692.98</v>
      </c>
      <c r="O1750" s="91">
        <v>1924532.98</v>
      </c>
      <c r="P1750" s="91">
        <v>66048.36</v>
      </c>
      <c r="Q1750" s="91">
        <v>0</v>
      </c>
      <c r="R1750" s="91">
        <v>0</v>
      </c>
      <c r="S1750" s="91">
        <v>0</v>
      </c>
      <c r="T1750" s="91">
        <v>2023359.1700000002</v>
      </c>
      <c r="U1750" s="91">
        <v>73297.69</v>
      </c>
      <c r="V1750" s="91">
        <v>20437.919999999998</v>
      </c>
      <c r="W1750" s="91">
        <v>0</v>
      </c>
      <c r="X1750" s="91">
        <v>0</v>
      </c>
      <c r="Y1750" s="91">
        <v>283193.59000000003</v>
      </c>
      <c r="Z1750" s="91">
        <v>0</v>
      </c>
      <c r="AA1750" s="91">
        <v>0</v>
      </c>
      <c r="AB1750" s="91">
        <v>0</v>
      </c>
      <c r="AC1750" s="326">
        <v>0</v>
      </c>
      <c r="AD1750" s="91">
        <v>0</v>
      </c>
      <c r="AE1750" s="91">
        <v>0</v>
      </c>
      <c r="AF1750" s="91">
        <v>0</v>
      </c>
      <c r="AG1750" s="91">
        <v>0</v>
      </c>
      <c r="AH1750" s="91">
        <v>0</v>
      </c>
      <c r="AI1750" s="91">
        <v>0</v>
      </c>
      <c r="AJ1750" s="91">
        <v>0</v>
      </c>
      <c r="AK1750" s="91">
        <v>287974.65999999997</v>
      </c>
      <c r="AL1750" s="91">
        <v>643365.38</v>
      </c>
      <c r="AM1750" s="91">
        <v>0</v>
      </c>
      <c r="AN1750" s="91">
        <v>2522364.81</v>
      </c>
      <c r="AO1750" s="91">
        <v>69195.14</v>
      </c>
      <c r="AP1750" s="91">
        <v>126507.11</v>
      </c>
      <c r="AQ1750" s="91">
        <v>0</v>
      </c>
      <c r="AR1750" s="91">
        <v>0</v>
      </c>
      <c r="AS1750" s="91">
        <v>376929.2</v>
      </c>
      <c r="AT1750" s="91">
        <v>21044660.839999996</v>
      </c>
      <c r="AU1750" s="91">
        <v>17395253.739999998</v>
      </c>
      <c r="AV1750" s="92">
        <v>45716</v>
      </c>
      <c r="AW1750" t="s">
        <v>1</v>
      </c>
      <c r="AX1750">
        <v>2025</v>
      </c>
      <c r="AY1750" t="s">
        <v>173</v>
      </c>
    </row>
    <row r="1751" spans="1:51" x14ac:dyDescent="0.25">
      <c r="A1751" s="89">
        <v>52</v>
      </c>
      <c r="B1751" s="90" t="s">
        <v>72</v>
      </c>
      <c r="C1751" s="91">
        <v>57417106.890000001</v>
      </c>
      <c r="D1751" s="91">
        <v>0</v>
      </c>
      <c r="E1751" s="91">
        <v>0</v>
      </c>
      <c r="F1751" s="91">
        <v>0</v>
      </c>
      <c r="G1751" s="91">
        <v>0</v>
      </c>
      <c r="H1751" s="91">
        <v>0</v>
      </c>
      <c r="I1751" s="91">
        <v>0</v>
      </c>
      <c r="J1751" s="91">
        <v>0</v>
      </c>
      <c r="K1751" s="91">
        <v>0</v>
      </c>
      <c r="L1751" s="91">
        <v>0</v>
      </c>
      <c r="M1751" s="91">
        <v>0</v>
      </c>
      <c r="N1751" s="91">
        <v>0</v>
      </c>
      <c r="O1751" s="91">
        <v>0</v>
      </c>
      <c r="P1751" s="91">
        <v>4467.42</v>
      </c>
      <c r="Q1751" s="91">
        <v>0</v>
      </c>
      <c r="R1751" s="91">
        <v>0</v>
      </c>
      <c r="S1751" s="91">
        <v>0</v>
      </c>
      <c r="T1751" s="91">
        <v>4467.42</v>
      </c>
      <c r="U1751" s="91">
        <v>865444.55</v>
      </c>
      <c r="V1751" s="91">
        <v>156160.73000000001</v>
      </c>
      <c r="W1751" s="91">
        <v>1629.09</v>
      </c>
      <c r="X1751" s="91">
        <v>1032106.13</v>
      </c>
      <c r="Y1751" s="91">
        <v>110554.45</v>
      </c>
      <c r="Z1751" s="91">
        <v>0</v>
      </c>
      <c r="AA1751" s="91">
        <v>0</v>
      </c>
      <c r="AB1751" s="91">
        <v>0</v>
      </c>
      <c r="AC1751" s="326">
        <v>11356394.889999999</v>
      </c>
      <c r="AD1751" s="91">
        <v>2241980.9500000002</v>
      </c>
      <c r="AE1751" s="91">
        <v>497347.32</v>
      </c>
      <c r="AF1751" s="91">
        <v>0</v>
      </c>
      <c r="AG1751" s="91">
        <v>0</v>
      </c>
      <c r="AH1751" s="91">
        <v>0</v>
      </c>
      <c r="AI1751" s="91">
        <v>0</v>
      </c>
      <c r="AJ1751" s="91">
        <v>32089175.199999999</v>
      </c>
      <c r="AK1751" s="91">
        <v>5593411.2400000002</v>
      </c>
      <c r="AL1751" s="91">
        <v>700806.03</v>
      </c>
      <c r="AM1751" s="91">
        <v>0</v>
      </c>
      <c r="AN1751" s="91">
        <v>2274902.48</v>
      </c>
      <c r="AO1751" s="91">
        <v>14897.42</v>
      </c>
      <c r="AP1751" s="91">
        <v>193962.91</v>
      </c>
      <c r="AQ1751" s="91">
        <v>0</v>
      </c>
      <c r="AR1751" s="91">
        <v>0</v>
      </c>
      <c r="AS1751" s="91">
        <v>48350793.310000002</v>
      </c>
      <c r="AT1751" s="91">
        <v>9061846.1600000001</v>
      </c>
      <c r="AU1751" s="91">
        <v>283866.08</v>
      </c>
      <c r="AV1751" s="92">
        <v>45716</v>
      </c>
      <c r="AW1751" t="s">
        <v>1</v>
      </c>
      <c r="AX1751">
        <v>2025</v>
      </c>
      <c r="AY1751" t="s">
        <v>170</v>
      </c>
    </row>
    <row r="1752" spans="1:51" x14ac:dyDescent="0.25">
      <c r="A1752" s="89">
        <v>96</v>
      </c>
      <c r="B1752" s="90" t="s">
        <v>73</v>
      </c>
      <c r="C1752" s="91">
        <v>347859898.79000002</v>
      </c>
      <c r="D1752" s="91">
        <v>1850904.84</v>
      </c>
      <c r="E1752" s="91">
        <v>0</v>
      </c>
      <c r="F1752" s="91">
        <v>0</v>
      </c>
      <c r="G1752" s="91">
        <v>211576.13</v>
      </c>
      <c r="H1752" s="91">
        <v>0</v>
      </c>
      <c r="I1752" s="91">
        <v>0</v>
      </c>
      <c r="J1752" s="91">
        <v>1372595.23</v>
      </c>
      <c r="K1752" s="91">
        <v>1040033.46</v>
      </c>
      <c r="L1752" s="91">
        <v>0</v>
      </c>
      <c r="M1752" s="91">
        <v>117382781.31</v>
      </c>
      <c r="N1752" s="91">
        <v>118834753.64</v>
      </c>
      <c r="O1752" s="91">
        <v>236217534.94999999</v>
      </c>
      <c r="P1752" s="91">
        <v>888120.83</v>
      </c>
      <c r="Q1752" s="91">
        <v>0</v>
      </c>
      <c r="R1752" s="91">
        <v>0</v>
      </c>
      <c r="S1752" s="91">
        <v>0</v>
      </c>
      <c r="T1752" s="91">
        <v>241580765.44000003</v>
      </c>
      <c r="U1752" s="91">
        <v>5541009.6399999997</v>
      </c>
      <c r="V1752" s="91">
        <v>1381004.3</v>
      </c>
      <c r="W1752" s="91">
        <v>286030.18</v>
      </c>
      <c r="X1752" s="91">
        <v>2823027.52</v>
      </c>
      <c r="Y1752" s="91">
        <v>4999982.46</v>
      </c>
      <c r="Z1752" s="91">
        <v>0</v>
      </c>
      <c r="AA1752" s="91">
        <v>28226.610000000004</v>
      </c>
      <c r="AB1752" s="91">
        <v>0</v>
      </c>
      <c r="AC1752" s="326">
        <v>12924752</v>
      </c>
      <c r="AD1752" s="91">
        <v>46726615.130000003</v>
      </c>
      <c r="AE1752" s="91">
        <v>0</v>
      </c>
      <c r="AF1752" s="91">
        <v>0</v>
      </c>
      <c r="AG1752" s="91">
        <v>0</v>
      </c>
      <c r="AH1752" s="91">
        <v>0</v>
      </c>
      <c r="AI1752" s="91">
        <v>0</v>
      </c>
      <c r="AJ1752" s="91">
        <v>2014999.05</v>
      </c>
      <c r="AK1752" s="91">
        <v>5967144.9699999997</v>
      </c>
      <c r="AL1752" s="91">
        <v>1852064.49</v>
      </c>
      <c r="AM1752" s="91">
        <v>0</v>
      </c>
      <c r="AN1752" s="91">
        <v>4094584.44</v>
      </c>
      <c r="AO1752" s="91">
        <v>0</v>
      </c>
      <c r="AP1752" s="91">
        <v>436280.32000000001</v>
      </c>
      <c r="AQ1752" s="91">
        <v>0</v>
      </c>
      <c r="AR1752" s="91">
        <v>0</v>
      </c>
      <c r="AS1752" s="91">
        <v>76725646.890000001</v>
      </c>
      <c r="AT1752" s="91">
        <v>29553486.460000001</v>
      </c>
      <c r="AU1752" s="91">
        <v>17203412.239999998</v>
      </c>
      <c r="AV1752" s="92">
        <v>45716</v>
      </c>
      <c r="AW1752" t="s">
        <v>1</v>
      </c>
      <c r="AX1752">
        <v>2025</v>
      </c>
      <c r="AY1752" t="s">
        <v>153</v>
      </c>
    </row>
    <row r="1753" spans="1:51" x14ac:dyDescent="0.25">
      <c r="A1753" s="89">
        <v>103</v>
      </c>
      <c r="B1753" s="90" t="s">
        <v>74</v>
      </c>
      <c r="C1753" s="91">
        <v>2351607.1799999997</v>
      </c>
      <c r="D1753" s="91">
        <v>0</v>
      </c>
      <c r="E1753" s="91">
        <v>0</v>
      </c>
      <c r="F1753" s="91">
        <v>0</v>
      </c>
      <c r="G1753" s="91">
        <v>0</v>
      </c>
      <c r="H1753" s="91">
        <v>0</v>
      </c>
      <c r="I1753" s="91">
        <v>0</v>
      </c>
      <c r="J1753" s="91">
        <v>0</v>
      </c>
      <c r="K1753" s="91">
        <v>0</v>
      </c>
      <c r="L1753" s="91">
        <v>0</v>
      </c>
      <c r="M1753" s="91">
        <v>70684.3</v>
      </c>
      <c r="N1753" s="91">
        <v>0</v>
      </c>
      <c r="O1753" s="91">
        <v>70684.3</v>
      </c>
      <c r="P1753" s="91">
        <v>0</v>
      </c>
      <c r="Q1753" s="91">
        <v>0</v>
      </c>
      <c r="R1753" s="91">
        <v>0</v>
      </c>
      <c r="S1753" s="91">
        <v>0</v>
      </c>
      <c r="T1753" s="91">
        <v>70684.3</v>
      </c>
      <c r="U1753" s="91">
        <v>20077.73</v>
      </c>
      <c r="V1753" s="91">
        <v>0</v>
      </c>
      <c r="W1753" s="91">
        <v>0</v>
      </c>
      <c r="X1753" s="91">
        <v>0</v>
      </c>
      <c r="Y1753" s="91">
        <v>0</v>
      </c>
      <c r="Z1753" s="91">
        <v>0</v>
      </c>
      <c r="AA1753" s="91">
        <v>0</v>
      </c>
      <c r="AB1753" s="91">
        <v>0</v>
      </c>
      <c r="AC1753" s="326">
        <v>0</v>
      </c>
      <c r="AD1753" s="91">
        <v>544267</v>
      </c>
      <c r="AE1753" s="91">
        <v>209511.23</v>
      </c>
      <c r="AF1753" s="91">
        <v>0</v>
      </c>
      <c r="AG1753" s="91">
        <v>0</v>
      </c>
      <c r="AH1753" s="91">
        <v>0</v>
      </c>
      <c r="AI1753" s="91">
        <v>0</v>
      </c>
      <c r="AJ1753" s="91">
        <v>0</v>
      </c>
      <c r="AK1753" s="91">
        <v>35761.5</v>
      </c>
      <c r="AL1753" s="91">
        <v>0</v>
      </c>
      <c r="AM1753" s="91">
        <v>0</v>
      </c>
      <c r="AN1753" s="91">
        <v>38387.07</v>
      </c>
      <c r="AO1753" s="91">
        <v>0</v>
      </c>
      <c r="AP1753" s="91">
        <v>14131.33</v>
      </c>
      <c r="AQ1753" s="91">
        <v>0</v>
      </c>
      <c r="AR1753" s="91">
        <v>0</v>
      </c>
      <c r="AS1753" s="91">
        <v>773855.96</v>
      </c>
      <c r="AT1753" s="91">
        <v>1507066.9200000002</v>
      </c>
      <c r="AU1753" s="91">
        <v>1418787.02</v>
      </c>
      <c r="AV1753" s="92">
        <v>45716</v>
      </c>
      <c r="AW1753" t="s">
        <v>1</v>
      </c>
      <c r="AX1753">
        <v>2025</v>
      </c>
      <c r="AY1753" t="s">
        <v>184</v>
      </c>
    </row>
    <row r="1754" spans="1:51" x14ac:dyDescent="0.25">
      <c r="A1754" s="89">
        <v>23</v>
      </c>
      <c r="B1754" s="90" t="s">
        <v>75</v>
      </c>
      <c r="C1754" s="91">
        <v>307786053.21000004</v>
      </c>
      <c r="D1754" s="91">
        <v>783881.19</v>
      </c>
      <c r="E1754" s="91">
        <v>0</v>
      </c>
      <c r="F1754" s="91">
        <v>0</v>
      </c>
      <c r="G1754" s="91">
        <v>1479898.5399999998</v>
      </c>
      <c r="H1754" s="91">
        <v>0</v>
      </c>
      <c r="I1754" s="91">
        <v>0</v>
      </c>
      <c r="J1754" s="91">
        <v>4821116.08</v>
      </c>
      <c r="K1754" s="91">
        <v>8924019.6699999999</v>
      </c>
      <c r="L1754" s="91">
        <v>0</v>
      </c>
      <c r="M1754" s="91">
        <v>59898026.740000002</v>
      </c>
      <c r="N1754" s="91">
        <v>71221187.239999995</v>
      </c>
      <c r="O1754" s="91">
        <v>131119213.97999999</v>
      </c>
      <c r="P1754" s="91">
        <v>0</v>
      </c>
      <c r="Q1754" s="91">
        <v>0</v>
      </c>
      <c r="R1754" s="91">
        <v>0</v>
      </c>
      <c r="S1754" s="91">
        <v>0</v>
      </c>
      <c r="T1754" s="91">
        <v>147128129.46000001</v>
      </c>
      <c r="U1754" s="91">
        <v>45203847.209999993</v>
      </c>
      <c r="V1754" s="91">
        <v>16054462.700000001</v>
      </c>
      <c r="W1754" s="91">
        <v>2035996.96</v>
      </c>
      <c r="X1754" s="91">
        <v>6698372.8399999999</v>
      </c>
      <c r="Y1754" s="91">
        <v>2852188.5</v>
      </c>
      <c r="Z1754" s="91">
        <v>0</v>
      </c>
      <c r="AA1754" s="91">
        <v>1189115.3700000001</v>
      </c>
      <c r="AB1754" s="91">
        <v>2056243.5</v>
      </c>
      <c r="AC1754" s="326">
        <v>36992001.880000003</v>
      </c>
      <c r="AD1754" s="91">
        <v>1943641.57</v>
      </c>
      <c r="AE1754" s="91">
        <v>3875857.32</v>
      </c>
      <c r="AF1754" s="91">
        <v>0</v>
      </c>
      <c r="AG1754" s="91">
        <v>0</v>
      </c>
      <c r="AH1754" s="91">
        <v>0</v>
      </c>
      <c r="AI1754" s="91">
        <v>0</v>
      </c>
      <c r="AJ1754" s="91">
        <v>9360677.0800000001</v>
      </c>
      <c r="AK1754" s="91">
        <v>14233180.610000001</v>
      </c>
      <c r="AL1754" s="91">
        <v>4205203.07</v>
      </c>
      <c r="AM1754" s="91">
        <v>0</v>
      </c>
      <c r="AN1754" s="91">
        <v>8512925.0500000007</v>
      </c>
      <c r="AO1754" s="91">
        <v>0</v>
      </c>
      <c r="AP1754" s="91">
        <v>753244.07</v>
      </c>
      <c r="AQ1754" s="91">
        <v>0</v>
      </c>
      <c r="AR1754" s="91">
        <v>0</v>
      </c>
      <c r="AS1754" s="91">
        <v>128262404.92999999</v>
      </c>
      <c r="AT1754" s="91">
        <v>32395518.82</v>
      </c>
      <c r="AU1754" s="91">
        <v>4690966.0199999996</v>
      </c>
      <c r="AV1754" s="92">
        <v>45716</v>
      </c>
      <c r="AW1754" t="s">
        <v>1</v>
      </c>
      <c r="AX1754">
        <v>2025</v>
      </c>
      <c r="AY1754" t="s">
        <v>159</v>
      </c>
    </row>
    <row r="1755" spans="1:51" x14ac:dyDescent="0.25">
      <c r="A1755" s="89">
        <v>62</v>
      </c>
      <c r="B1755" s="90" t="s">
        <v>203</v>
      </c>
      <c r="C1755" s="91">
        <v>23228742.719999999</v>
      </c>
      <c r="D1755" s="91">
        <v>1953019.39</v>
      </c>
      <c r="E1755" s="91">
        <v>0</v>
      </c>
      <c r="F1755" s="91">
        <v>0</v>
      </c>
      <c r="G1755" s="91">
        <v>0</v>
      </c>
      <c r="H1755" s="91">
        <v>0</v>
      </c>
      <c r="I1755" s="91">
        <v>0</v>
      </c>
      <c r="J1755" s="91">
        <v>1520838.12</v>
      </c>
      <c r="K1755" s="91">
        <v>102309.3</v>
      </c>
      <c r="L1755" s="91">
        <v>0</v>
      </c>
      <c r="M1755" s="91">
        <v>0</v>
      </c>
      <c r="N1755" s="91">
        <v>0</v>
      </c>
      <c r="O1755" s="91">
        <v>0</v>
      </c>
      <c r="P1755" s="91">
        <v>19552351.109999999</v>
      </c>
      <c r="Q1755" s="91">
        <v>0</v>
      </c>
      <c r="R1755" s="91">
        <v>0</v>
      </c>
      <c r="S1755" s="91">
        <v>0</v>
      </c>
      <c r="T1755" s="91">
        <v>23128517.919999998</v>
      </c>
      <c r="U1755" s="91">
        <v>0</v>
      </c>
      <c r="V1755" s="91">
        <v>0</v>
      </c>
      <c r="W1755" s="91">
        <v>0</v>
      </c>
      <c r="X1755" s="91">
        <v>0</v>
      </c>
      <c r="Y1755" s="91">
        <v>0</v>
      </c>
      <c r="Z1755" s="91">
        <v>0</v>
      </c>
      <c r="AA1755" s="91">
        <v>0</v>
      </c>
      <c r="AB1755" s="91">
        <v>0</v>
      </c>
      <c r="AC1755" s="326">
        <v>0</v>
      </c>
      <c r="AD1755" s="91">
        <v>0</v>
      </c>
      <c r="AE1755" s="91">
        <v>0</v>
      </c>
      <c r="AF1755" s="91">
        <v>0</v>
      </c>
      <c r="AG1755" s="91">
        <v>0</v>
      </c>
      <c r="AH1755" s="91">
        <v>0</v>
      </c>
      <c r="AI1755" s="91">
        <v>0</v>
      </c>
      <c r="AJ1755" s="91">
        <v>0</v>
      </c>
      <c r="AK1755" s="91">
        <v>100224.8</v>
      </c>
      <c r="AL1755" s="91">
        <v>0</v>
      </c>
      <c r="AM1755" s="91">
        <v>0</v>
      </c>
      <c r="AN1755" s="91">
        <v>0</v>
      </c>
      <c r="AO1755" s="91">
        <v>0</v>
      </c>
      <c r="AP1755" s="91">
        <v>0</v>
      </c>
      <c r="AQ1755" s="91">
        <v>0</v>
      </c>
      <c r="AR1755" s="91">
        <v>0</v>
      </c>
      <c r="AS1755" s="91">
        <v>0</v>
      </c>
      <c r="AT1755" s="91">
        <v>100224.8</v>
      </c>
      <c r="AU1755" s="91">
        <v>0</v>
      </c>
      <c r="AV1755" s="92">
        <v>45716</v>
      </c>
      <c r="AW1755" t="s">
        <v>1</v>
      </c>
      <c r="AX1755">
        <v>2025</v>
      </c>
      <c r="AY1755" t="s">
        <v>169</v>
      </c>
    </row>
    <row r="1756" spans="1:51" x14ac:dyDescent="0.25">
      <c r="A1756" s="89">
        <v>114</v>
      </c>
      <c r="B1756" s="90" t="s">
        <v>76</v>
      </c>
      <c r="C1756" s="91">
        <v>355208641.29999995</v>
      </c>
      <c r="D1756" s="91">
        <v>0</v>
      </c>
      <c r="E1756" s="91">
        <v>0</v>
      </c>
      <c r="F1756" s="91">
        <v>0</v>
      </c>
      <c r="G1756" s="91">
        <v>0</v>
      </c>
      <c r="H1756" s="91">
        <v>0</v>
      </c>
      <c r="I1756" s="91">
        <v>0</v>
      </c>
      <c r="J1756" s="91">
        <v>331357.90000000002</v>
      </c>
      <c r="K1756" s="91">
        <v>2075605.27</v>
      </c>
      <c r="L1756" s="91">
        <v>0</v>
      </c>
      <c r="M1756" s="91">
        <v>138893304.84</v>
      </c>
      <c r="N1756" s="91">
        <v>89925630.679999992</v>
      </c>
      <c r="O1756" s="91">
        <v>228818935.51999998</v>
      </c>
      <c r="P1756" s="91">
        <v>168158.6</v>
      </c>
      <c r="Q1756" s="91">
        <v>0</v>
      </c>
      <c r="R1756" s="91">
        <v>0</v>
      </c>
      <c r="S1756" s="91">
        <v>0</v>
      </c>
      <c r="T1756" s="91">
        <v>231394057.28999999</v>
      </c>
      <c r="U1756" s="91">
        <v>13018130.43</v>
      </c>
      <c r="V1756" s="91">
        <v>6689795.5599999996</v>
      </c>
      <c r="W1756" s="91">
        <v>2582590.96</v>
      </c>
      <c r="X1756" s="91">
        <v>24157693.510000002</v>
      </c>
      <c r="Y1756" s="91">
        <v>4693981.74</v>
      </c>
      <c r="Z1756" s="91">
        <v>0</v>
      </c>
      <c r="AA1756" s="91">
        <v>0</v>
      </c>
      <c r="AB1756" s="91">
        <v>0</v>
      </c>
      <c r="AC1756" s="326">
        <v>22306666.800000001</v>
      </c>
      <c r="AD1756" s="91">
        <v>4622919.17</v>
      </c>
      <c r="AE1756" s="91">
        <v>1170625.9099999999</v>
      </c>
      <c r="AF1756" s="91">
        <v>0</v>
      </c>
      <c r="AG1756" s="91">
        <v>0</v>
      </c>
      <c r="AH1756" s="91">
        <v>0</v>
      </c>
      <c r="AI1756" s="91">
        <v>0</v>
      </c>
      <c r="AJ1756" s="91">
        <v>11209005.68</v>
      </c>
      <c r="AK1756" s="91">
        <v>14521385.619999999</v>
      </c>
      <c r="AL1756" s="91">
        <v>929710.43</v>
      </c>
      <c r="AM1756" s="91">
        <v>0</v>
      </c>
      <c r="AN1756" s="91">
        <v>4339097.6100000003</v>
      </c>
      <c r="AO1756" s="91">
        <v>0</v>
      </c>
      <c r="AP1756" s="91">
        <v>1790833.7</v>
      </c>
      <c r="AQ1756" s="91">
        <v>0</v>
      </c>
      <c r="AR1756" s="91">
        <v>0</v>
      </c>
      <c r="AS1756" s="91">
        <v>90451409.75999999</v>
      </c>
      <c r="AT1756" s="91">
        <v>33363174.25</v>
      </c>
      <c r="AU1756" s="91">
        <v>11782146.890000001</v>
      </c>
      <c r="AV1756" s="92">
        <v>45716</v>
      </c>
      <c r="AW1756" t="s">
        <v>1</v>
      </c>
      <c r="AX1756">
        <v>2025</v>
      </c>
      <c r="AY1756" t="s">
        <v>154</v>
      </c>
    </row>
    <row r="1757" spans="1:51" x14ac:dyDescent="0.25">
      <c r="A1757" s="89">
        <v>48</v>
      </c>
      <c r="B1757" s="90" t="s">
        <v>77</v>
      </c>
      <c r="C1757" s="91">
        <v>42737220.710000001</v>
      </c>
      <c r="D1757" s="91">
        <v>63250.57</v>
      </c>
      <c r="E1757" s="91">
        <v>0</v>
      </c>
      <c r="F1757" s="91">
        <v>0</v>
      </c>
      <c r="G1757" s="91">
        <v>-1.2599999999999998</v>
      </c>
      <c r="H1757" s="91">
        <v>0</v>
      </c>
      <c r="I1757" s="91">
        <v>0</v>
      </c>
      <c r="J1757" s="91">
        <v>4975939.13</v>
      </c>
      <c r="K1757" s="91">
        <v>188790.42</v>
      </c>
      <c r="L1757" s="91">
        <v>0</v>
      </c>
      <c r="M1757" s="91">
        <v>5476853.0700000003</v>
      </c>
      <c r="N1757" s="91">
        <v>5632058</v>
      </c>
      <c r="O1757" s="91">
        <v>11108911.07</v>
      </c>
      <c r="P1757" s="91">
        <v>7481988.5</v>
      </c>
      <c r="Q1757" s="91">
        <v>0</v>
      </c>
      <c r="R1757" s="91">
        <v>0</v>
      </c>
      <c r="S1757" s="91">
        <v>0</v>
      </c>
      <c r="T1757" s="91">
        <v>23818878.43</v>
      </c>
      <c r="U1757" s="91">
        <v>5044.87</v>
      </c>
      <c r="V1757" s="91">
        <v>5493.5</v>
      </c>
      <c r="W1757" s="91">
        <v>0</v>
      </c>
      <c r="X1757" s="91">
        <v>0</v>
      </c>
      <c r="Y1757" s="91">
        <v>92200.5</v>
      </c>
      <c r="Z1757" s="91">
        <v>0</v>
      </c>
      <c r="AA1757" s="91">
        <v>29463.3</v>
      </c>
      <c r="AB1757" s="91">
        <v>0</v>
      </c>
      <c r="AC1757" s="326">
        <v>5878521.7699999996</v>
      </c>
      <c r="AD1757" s="91">
        <v>1227322</v>
      </c>
      <c r="AE1757" s="91">
        <v>2239181.56</v>
      </c>
      <c r="AF1757" s="91">
        <v>0</v>
      </c>
      <c r="AG1757" s="91">
        <v>0</v>
      </c>
      <c r="AH1757" s="91">
        <v>0</v>
      </c>
      <c r="AI1757" s="91">
        <v>0</v>
      </c>
      <c r="AJ1757" s="91">
        <v>5500</v>
      </c>
      <c r="AK1757" s="91">
        <v>5366291.12</v>
      </c>
      <c r="AL1757" s="91">
        <v>7500</v>
      </c>
      <c r="AM1757" s="91">
        <v>0</v>
      </c>
      <c r="AN1757" s="91">
        <v>414325.33</v>
      </c>
      <c r="AO1757" s="91">
        <v>0</v>
      </c>
      <c r="AP1757" s="91">
        <v>2868495.05</v>
      </c>
      <c r="AQ1757" s="91">
        <v>0</v>
      </c>
      <c r="AR1757" s="91">
        <v>0</v>
      </c>
      <c r="AS1757" s="91">
        <v>9482727.5</v>
      </c>
      <c r="AT1757" s="91">
        <v>9435614.7800000012</v>
      </c>
      <c r="AU1757" s="91">
        <v>779003.28</v>
      </c>
      <c r="AV1757" s="92">
        <v>45716</v>
      </c>
      <c r="AW1757" t="s">
        <v>1</v>
      </c>
      <c r="AX1757">
        <v>2025</v>
      </c>
      <c r="AY1757" t="s">
        <v>163</v>
      </c>
    </row>
    <row r="1758" spans="1:51" x14ac:dyDescent="0.25">
      <c r="A1758" s="89">
        <v>120</v>
      </c>
      <c r="B1758" s="90" t="s">
        <v>78</v>
      </c>
      <c r="C1758" s="91">
        <v>1859707.6099999999</v>
      </c>
      <c r="D1758" s="91">
        <v>0</v>
      </c>
      <c r="E1758" s="91">
        <v>0</v>
      </c>
      <c r="F1758" s="91">
        <v>0</v>
      </c>
      <c r="G1758" s="91">
        <v>0</v>
      </c>
      <c r="H1758" s="91">
        <v>0</v>
      </c>
      <c r="I1758" s="91">
        <v>0</v>
      </c>
      <c r="J1758" s="91">
        <v>0</v>
      </c>
      <c r="K1758" s="91">
        <v>0</v>
      </c>
      <c r="L1758" s="91">
        <v>0</v>
      </c>
      <c r="M1758" s="91">
        <v>0</v>
      </c>
      <c r="N1758" s="91">
        <v>0</v>
      </c>
      <c r="O1758" s="91">
        <v>0</v>
      </c>
      <c r="P1758" s="91">
        <v>0</v>
      </c>
      <c r="Q1758" s="91">
        <v>0</v>
      </c>
      <c r="R1758" s="91">
        <v>0</v>
      </c>
      <c r="S1758" s="91">
        <v>0</v>
      </c>
      <c r="T1758" s="91">
        <v>0</v>
      </c>
      <c r="U1758" s="91">
        <v>875204.49</v>
      </c>
      <c r="V1758" s="91">
        <v>0</v>
      </c>
      <c r="W1758" s="91">
        <v>0</v>
      </c>
      <c r="X1758" s="91">
        <v>0</v>
      </c>
      <c r="Y1758" s="91">
        <v>0</v>
      </c>
      <c r="Z1758" s="91">
        <v>0</v>
      </c>
      <c r="AA1758" s="91">
        <v>0</v>
      </c>
      <c r="AB1758" s="91">
        <v>0</v>
      </c>
      <c r="AC1758" s="326">
        <v>0</v>
      </c>
      <c r="AD1758" s="91">
        <v>168392</v>
      </c>
      <c r="AE1758" s="91">
        <v>0</v>
      </c>
      <c r="AF1758" s="91">
        <v>0</v>
      </c>
      <c r="AG1758" s="91">
        <v>0</v>
      </c>
      <c r="AH1758" s="91">
        <v>0</v>
      </c>
      <c r="AI1758" s="91">
        <v>0</v>
      </c>
      <c r="AJ1758" s="91">
        <v>0</v>
      </c>
      <c r="AK1758" s="91">
        <v>2118.9</v>
      </c>
      <c r="AL1758" s="91">
        <v>0</v>
      </c>
      <c r="AM1758" s="91">
        <v>0</v>
      </c>
      <c r="AN1758" s="91">
        <v>44725</v>
      </c>
      <c r="AO1758" s="91">
        <v>0</v>
      </c>
      <c r="AP1758" s="91">
        <v>0</v>
      </c>
      <c r="AQ1758" s="91">
        <v>0</v>
      </c>
      <c r="AR1758" s="91">
        <v>0</v>
      </c>
      <c r="AS1758" s="91">
        <v>1043596.49</v>
      </c>
      <c r="AT1758" s="91">
        <v>816111.12</v>
      </c>
      <c r="AU1758" s="91">
        <v>769267.22</v>
      </c>
      <c r="AV1758" s="92">
        <v>45716</v>
      </c>
      <c r="AW1758" t="s">
        <v>1</v>
      </c>
      <c r="AX1758">
        <v>2025</v>
      </c>
      <c r="AY1758" t="s">
        <v>187</v>
      </c>
    </row>
    <row r="1759" spans="1:51" x14ac:dyDescent="0.25">
      <c r="A1759" s="89">
        <v>100</v>
      </c>
      <c r="B1759" s="90" t="s">
        <v>79</v>
      </c>
      <c r="C1759" s="91">
        <v>711202881.28999996</v>
      </c>
      <c r="D1759" s="91">
        <v>295684.83</v>
      </c>
      <c r="E1759" s="91">
        <v>0</v>
      </c>
      <c r="F1759" s="91">
        <v>0</v>
      </c>
      <c r="G1759" s="91">
        <v>113017.02</v>
      </c>
      <c r="H1759" s="91">
        <v>0</v>
      </c>
      <c r="I1759" s="91">
        <v>0</v>
      </c>
      <c r="J1759" s="91">
        <v>7176371.4400000004</v>
      </c>
      <c r="K1759" s="91">
        <v>1617441.1199999999</v>
      </c>
      <c r="L1759" s="91">
        <v>0</v>
      </c>
      <c r="M1759" s="91">
        <v>281139365.85999995</v>
      </c>
      <c r="N1759" s="91">
        <v>221956195.64000002</v>
      </c>
      <c r="O1759" s="91">
        <v>503095561.5</v>
      </c>
      <c r="P1759" s="91">
        <v>5259189.7299999995</v>
      </c>
      <c r="Q1759" s="91">
        <v>0</v>
      </c>
      <c r="R1759" s="91">
        <v>0</v>
      </c>
      <c r="S1759" s="91">
        <v>0</v>
      </c>
      <c r="T1759" s="91">
        <v>517557265.63999999</v>
      </c>
      <c r="U1759" s="91">
        <v>2782057.75</v>
      </c>
      <c r="V1759" s="91">
        <v>190524.83</v>
      </c>
      <c r="W1759" s="91">
        <v>102381.66</v>
      </c>
      <c r="X1759" s="91">
        <v>2720820.45</v>
      </c>
      <c r="Y1759" s="91">
        <v>134105.54</v>
      </c>
      <c r="Z1759" s="91">
        <v>0</v>
      </c>
      <c r="AA1759" s="91">
        <v>0</v>
      </c>
      <c r="AB1759" s="91">
        <v>0</v>
      </c>
      <c r="AC1759" s="326">
        <v>21064788.57</v>
      </c>
      <c r="AD1759" s="91">
        <v>2398240.33</v>
      </c>
      <c r="AE1759" s="91">
        <v>22117.7</v>
      </c>
      <c r="AF1759" s="91">
        <v>0</v>
      </c>
      <c r="AG1759" s="91">
        <v>0</v>
      </c>
      <c r="AH1759" s="91">
        <v>0</v>
      </c>
      <c r="AI1759" s="91">
        <v>0</v>
      </c>
      <c r="AJ1759" s="91">
        <v>130016.08</v>
      </c>
      <c r="AK1759" s="91">
        <v>7430541.4700000007</v>
      </c>
      <c r="AL1759" s="91">
        <v>305336.68</v>
      </c>
      <c r="AM1759" s="91">
        <v>0</v>
      </c>
      <c r="AN1759" s="91">
        <v>156159698.38999999</v>
      </c>
      <c r="AO1759" s="91">
        <v>0</v>
      </c>
      <c r="AP1759" s="91">
        <v>68504.070000000007</v>
      </c>
      <c r="AQ1759" s="91">
        <v>85443.11</v>
      </c>
      <c r="AR1759" s="91">
        <v>0</v>
      </c>
      <c r="AS1759" s="91">
        <v>29545052.91</v>
      </c>
      <c r="AT1759" s="91">
        <v>164100562.74000001</v>
      </c>
      <c r="AU1759" s="91">
        <v>51039.02</v>
      </c>
      <c r="AV1759" s="92">
        <v>45716</v>
      </c>
      <c r="AW1759" t="s">
        <v>1</v>
      </c>
      <c r="AX1759">
        <v>2025</v>
      </c>
      <c r="AY1759" t="s">
        <v>151</v>
      </c>
    </row>
    <row r="1760" spans="1:51" x14ac:dyDescent="0.25">
      <c r="A1760" s="89">
        <v>127</v>
      </c>
      <c r="B1760" s="90" t="s">
        <v>80</v>
      </c>
      <c r="C1760" s="91">
        <v>214860586.18000004</v>
      </c>
      <c r="D1760" s="91">
        <v>0</v>
      </c>
      <c r="E1760" s="91">
        <v>0</v>
      </c>
      <c r="F1760" s="91">
        <v>0</v>
      </c>
      <c r="G1760" s="91">
        <v>0</v>
      </c>
      <c r="H1760" s="91">
        <v>0</v>
      </c>
      <c r="I1760" s="91">
        <v>0</v>
      </c>
      <c r="J1760" s="91">
        <v>0</v>
      </c>
      <c r="K1760" s="91">
        <v>1152.3599999999999</v>
      </c>
      <c r="L1760" s="91">
        <v>0</v>
      </c>
      <c r="M1760" s="91">
        <v>0</v>
      </c>
      <c r="N1760" s="91">
        <v>0</v>
      </c>
      <c r="O1760" s="91">
        <v>0</v>
      </c>
      <c r="P1760" s="91">
        <v>0</v>
      </c>
      <c r="Q1760" s="91">
        <v>0</v>
      </c>
      <c r="R1760" s="91">
        <v>0</v>
      </c>
      <c r="S1760" s="91">
        <v>0</v>
      </c>
      <c r="T1760" s="91">
        <v>1152.3599999999999</v>
      </c>
      <c r="U1760" s="91">
        <v>261319.78</v>
      </c>
      <c r="V1760" s="91">
        <v>0</v>
      </c>
      <c r="W1760" s="91">
        <v>9123805.8200000003</v>
      </c>
      <c r="X1760" s="91">
        <v>182222.11</v>
      </c>
      <c r="Y1760" s="91">
        <v>1101000.72</v>
      </c>
      <c r="Z1760" s="91">
        <v>0</v>
      </c>
      <c r="AA1760" s="91">
        <v>0</v>
      </c>
      <c r="AB1760" s="91">
        <v>0</v>
      </c>
      <c r="AC1760" s="326">
        <v>9779535.4100000001</v>
      </c>
      <c r="AD1760" s="91">
        <v>0</v>
      </c>
      <c r="AE1760" s="91">
        <v>4718394.5199999996</v>
      </c>
      <c r="AF1760" s="91">
        <v>0</v>
      </c>
      <c r="AG1760" s="91">
        <v>0</v>
      </c>
      <c r="AH1760" s="91">
        <v>0</v>
      </c>
      <c r="AI1760" s="91">
        <v>0</v>
      </c>
      <c r="AJ1760" s="91">
        <v>156700755.25</v>
      </c>
      <c r="AK1760" s="91">
        <v>3427880.4</v>
      </c>
      <c r="AL1760" s="91">
        <v>15608.14</v>
      </c>
      <c r="AM1760" s="91">
        <v>0</v>
      </c>
      <c r="AN1760" s="91">
        <v>9884427.0600000005</v>
      </c>
      <c r="AO1760" s="91">
        <v>0</v>
      </c>
      <c r="AP1760" s="91">
        <v>16177837.49</v>
      </c>
      <c r="AQ1760" s="91">
        <v>0</v>
      </c>
      <c r="AR1760" s="91">
        <v>0</v>
      </c>
      <c r="AS1760" s="91">
        <v>181867033.61000001</v>
      </c>
      <c r="AT1760" s="91">
        <v>32992400.210000001</v>
      </c>
      <c r="AU1760" s="91">
        <v>3486647.12</v>
      </c>
      <c r="AV1760" s="92">
        <v>45716</v>
      </c>
      <c r="AW1760" t="s">
        <v>1</v>
      </c>
      <c r="AX1760">
        <v>2025</v>
      </c>
      <c r="AY1760" t="s">
        <v>186</v>
      </c>
    </row>
    <row r="1761" spans="1:51" x14ac:dyDescent="0.25">
      <c r="A1761" s="89">
        <v>12</v>
      </c>
      <c r="B1761" s="90" t="s">
        <v>81</v>
      </c>
      <c r="C1761" s="91">
        <v>451621961.83999997</v>
      </c>
      <c r="D1761" s="91">
        <v>2253278.12</v>
      </c>
      <c r="E1761" s="91">
        <v>0</v>
      </c>
      <c r="F1761" s="91">
        <v>0</v>
      </c>
      <c r="G1761" s="91">
        <v>4844074.8</v>
      </c>
      <c r="H1761" s="91">
        <v>0</v>
      </c>
      <c r="I1761" s="91">
        <v>0</v>
      </c>
      <c r="J1761" s="91">
        <v>3118504.22</v>
      </c>
      <c r="K1761" s="91">
        <v>4429874.4800000004</v>
      </c>
      <c r="L1761" s="91">
        <v>0</v>
      </c>
      <c r="M1761" s="91">
        <v>194047112.50999999</v>
      </c>
      <c r="N1761" s="91">
        <v>99454965.840000004</v>
      </c>
      <c r="O1761" s="91">
        <v>293502078.35000002</v>
      </c>
      <c r="P1761" s="91">
        <v>7917610.6500000004</v>
      </c>
      <c r="Q1761" s="91">
        <v>0</v>
      </c>
      <c r="R1761" s="91">
        <v>0</v>
      </c>
      <c r="S1761" s="91">
        <v>0</v>
      </c>
      <c r="T1761" s="91">
        <v>316065420.62</v>
      </c>
      <c r="U1761" s="91">
        <v>2508580.5</v>
      </c>
      <c r="V1761" s="91">
        <v>335121.67000000004</v>
      </c>
      <c r="W1761" s="91">
        <v>311486.7</v>
      </c>
      <c r="X1761" s="91">
        <v>7279559</v>
      </c>
      <c r="Y1761" s="91">
        <v>274886.21000000002</v>
      </c>
      <c r="Z1761" s="91">
        <v>0</v>
      </c>
      <c r="AA1761" s="91">
        <v>9848191.7400000002</v>
      </c>
      <c r="AB1761" s="91">
        <v>0</v>
      </c>
      <c r="AC1761" s="326">
        <v>21150793.93</v>
      </c>
      <c r="AD1761" s="91">
        <v>18422005.189999998</v>
      </c>
      <c r="AE1761" s="91">
        <v>74075.510000000009</v>
      </c>
      <c r="AF1761" s="91">
        <v>0</v>
      </c>
      <c r="AG1761" s="91">
        <v>0</v>
      </c>
      <c r="AH1761" s="91">
        <v>0</v>
      </c>
      <c r="AI1761" s="91">
        <v>0</v>
      </c>
      <c r="AJ1761" s="91">
        <v>54181865.629999995</v>
      </c>
      <c r="AK1761" s="91">
        <v>12700951.960000001</v>
      </c>
      <c r="AL1761" s="91">
        <v>454305.26999999996</v>
      </c>
      <c r="AM1761" s="91">
        <v>0</v>
      </c>
      <c r="AN1761" s="91">
        <v>6173193.9000000004</v>
      </c>
      <c r="AO1761" s="91">
        <v>467589.54</v>
      </c>
      <c r="AP1761" s="91">
        <v>1201397.45</v>
      </c>
      <c r="AQ1761" s="91">
        <v>151537.01999999999</v>
      </c>
      <c r="AR1761" s="91">
        <v>0</v>
      </c>
      <c r="AS1761" s="91">
        <v>114386566.07999998</v>
      </c>
      <c r="AT1761" s="91">
        <v>21169975.140000001</v>
      </c>
      <c r="AU1761" s="91">
        <v>21000</v>
      </c>
      <c r="AV1761" s="92">
        <v>45716</v>
      </c>
      <c r="AW1761" t="s">
        <v>1</v>
      </c>
      <c r="AX1761">
        <v>2025</v>
      </c>
      <c r="AY1761" t="s">
        <v>152</v>
      </c>
    </row>
    <row r="1762" spans="1:51" x14ac:dyDescent="0.25">
      <c r="A1762" s="89">
        <v>74</v>
      </c>
      <c r="B1762" s="90" t="s">
        <v>82</v>
      </c>
      <c r="C1762" s="91">
        <v>2755857502.9400001</v>
      </c>
      <c r="D1762" s="91">
        <v>19408299</v>
      </c>
      <c r="E1762" s="91">
        <v>0</v>
      </c>
      <c r="F1762" s="91">
        <v>0</v>
      </c>
      <c r="G1762" s="91">
        <v>2176554.7200000002</v>
      </c>
      <c r="H1762" s="91">
        <v>0</v>
      </c>
      <c r="I1762" s="91">
        <v>0</v>
      </c>
      <c r="J1762" s="91">
        <v>20911520</v>
      </c>
      <c r="K1762" s="91">
        <v>1269644.8800000001</v>
      </c>
      <c r="L1762" s="91">
        <v>0</v>
      </c>
      <c r="M1762" s="91">
        <v>1573980559.1400001</v>
      </c>
      <c r="N1762" s="91">
        <v>642947374.62</v>
      </c>
      <c r="O1762" s="91">
        <v>2216927933.7600002</v>
      </c>
      <c r="P1762" s="91">
        <v>64826591.899999999</v>
      </c>
      <c r="Q1762" s="91">
        <v>0</v>
      </c>
      <c r="R1762" s="91">
        <v>0</v>
      </c>
      <c r="S1762" s="91">
        <v>0</v>
      </c>
      <c r="T1762" s="91">
        <v>2325520544.2600002</v>
      </c>
      <c r="U1762" s="91">
        <v>1329999.5900000001</v>
      </c>
      <c r="V1762" s="91">
        <v>1387960.16</v>
      </c>
      <c r="W1762" s="91">
        <v>986172.02</v>
      </c>
      <c r="X1762" s="91">
        <v>18075143.400000002</v>
      </c>
      <c r="Y1762" s="91">
        <v>1296800.4200000002</v>
      </c>
      <c r="Z1762" s="91">
        <v>0</v>
      </c>
      <c r="AA1762" s="91">
        <v>183567570.51999998</v>
      </c>
      <c r="AB1762" s="91">
        <v>1267023.44</v>
      </c>
      <c r="AC1762" s="326">
        <v>132438731.5</v>
      </c>
      <c r="AD1762" s="91">
        <v>444837.84</v>
      </c>
      <c r="AE1762" s="91">
        <v>939449.18</v>
      </c>
      <c r="AF1762" s="91">
        <v>0</v>
      </c>
      <c r="AG1762" s="91">
        <v>0</v>
      </c>
      <c r="AH1762" s="91">
        <v>0</v>
      </c>
      <c r="AI1762" s="91">
        <v>0</v>
      </c>
      <c r="AJ1762" s="91">
        <v>23867995.600000001</v>
      </c>
      <c r="AK1762" s="91">
        <v>22445328.18</v>
      </c>
      <c r="AL1762" s="91">
        <v>693368.23</v>
      </c>
      <c r="AM1762" s="91">
        <v>0</v>
      </c>
      <c r="AN1762" s="91">
        <v>38205741.609999999</v>
      </c>
      <c r="AO1762" s="91">
        <v>348026.51</v>
      </c>
      <c r="AP1762" s="91">
        <v>2644045.08</v>
      </c>
      <c r="AQ1762" s="91">
        <v>0</v>
      </c>
      <c r="AR1762" s="91">
        <v>0</v>
      </c>
      <c r="AS1762" s="91">
        <v>365601683.66999996</v>
      </c>
      <c r="AT1762" s="91">
        <v>64735275.00999999</v>
      </c>
      <c r="AU1762" s="91">
        <v>398765.4</v>
      </c>
      <c r="AV1762" s="92">
        <v>45716</v>
      </c>
      <c r="AW1762" t="s">
        <v>1</v>
      </c>
      <c r="AX1762">
        <v>2025</v>
      </c>
      <c r="AY1762" t="s">
        <v>148</v>
      </c>
    </row>
    <row r="1763" spans="1:51" x14ac:dyDescent="0.25">
      <c r="A1763" s="255">
        <v>71</v>
      </c>
      <c r="B1763" s="90" t="s">
        <v>83</v>
      </c>
      <c r="C1763" s="254">
        <v>437027526.03999996</v>
      </c>
      <c r="D1763" s="254">
        <v>0</v>
      </c>
      <c r="E1763" s="254">
        <v>0</v>
      </c>
      <c r="F1763" s="254">
        <v>0</v>
      </c>
      <c r="G1763" s="254">
        <v>7395767.5300000003</v>
      </c>
      <c r="H1763" s="91">
        <v>0</v>
      </c>
      <c r="I1763" s="91">
        <v>0</v>
      </c>
      <c r="J1763" s="254">
        <v>0</v>
      </c>
      <c r="K1763" s="254">
        <v>5204813.16</v>
      </c>
      <c r="L1763" s="91">
        <v>0</v>
      </c>
      <c r="M1763" s="254">
        <v>6568778.0499999998</v>
      </c>
      <c r="N1763" s="254">
        <v>50232808.710000001</v>
      </c>
      <c r="O1763" s="254">
        <v>56801586.759999998</v>
      </c>
      <c r="P1763" s="254">
        <v>19202778.129999999</v>
      </c>
      <c r="Q1763" s="91">
        <v>0</v>
      </c>
      <c r="R1763" s="91">
        <v>0</v>
      </c>
      <c r="S1763" s="91">
        <v>0</v>
      </c>
      <c r="T1763" s="254">
        <v>88604945.579999998</v>
      </c>
      <c r="U1763" s="254">
        <v>681598.8</v>
      </c>
      <c r="V1763" s="254">
        <v>0</v>
      </c>
      <c r="W1763" s="254">
        <v>0</v>
      </c>
      <c r="X1763" s="254">
        <v>0</v>
      </c>
      <c r="Y1763" s="254">
        <v>83356870.799999997</v>
      </c>
      <c r="Z1763" s="254">
        <v>0</v>
      </c>
      <c r="AA1763" s="254">
        <v>110538538.92</v>
      </c>
      <c r="AB1763" s="254">
        <v>0</v>
      </c>
      <c r="AC1763" s="329">
        <v>8085211.04</v>
      </c>
      <c r="AD1763" s="254">
        <v>64450077.689999998</v>
      </c>
      <c r="AE1763" s="254">
        <v>56224.12</v>
      </c>
      <c r="AF1763" s="254">
        <v>0</v>
      </c>
      <c r="AG1763" s="254">
        <v>0</v>
      </c>
      <c r="AH1763" s="254">
        <v>0</v>
      </c>
      <c r="AI1763" s="254">
        <v>0</v>
      </c>
      <c r="AJ1763" s="254">
        <v>51954414.600000001</v>
      </c>
      <c r="AK1763" s="254">
        <v>137117.01999999999</v>
      </c>
      <c r="AL1763" s="254">
        <v>1034323.22</v>
      </c>
      <c r="AM1763" s="91">
        <v>0</v>
      </c>
      <c r="AN1763" s="254">
        <v>15589278.960000001</v>
      </c>
      <c r="AO1763" s="254">
        <v>0</v>
      </c>
      <c r="AP1763" s="254">
        <v>701787.38</v>
      </c>
      <c r="AQ1763" s="254">
        <v>0</v>
      </c>
      <c r="AR1763" s="254">
        <v>0</v>
      </c>
      <c r="AS1763" s="254">
        <v>319122935.96999997</v>
      </c>
      <c r="AT1763" s="254">
        <v>29299644.489999998</v>
      </c>
      <c r="AU1763" s="254">
        <v>11837137.91</v>
      </c>
      <c r="AV1763" s="92">
        <v>45716</v>
      </c>
      <c r="AW1763" t="s">
        <v>1</v>
      </c>
      <c r="AX1763">
        <v>2025</v>
      </c>
      <c r="AY1763" t="s">
        <v>161</v>
      </c>
    </row>
    <row r="1764" spans="1:51" x14ac:dyDescent="0.25">
      <c r="A1764" s="89">
        <v>73</v>
      </c>
      <c r="B1764" s="90" t="s">
        <v>84</v>
      </c>
      <c r="C1764" s="91">
        <v>103540451.50999999</v>
      </c>
      <c r="D1764" s="91">
        <v>3984.84</v>
      </c>
      <c r="E1764" s="91">
        <v>0</v>
      </c>
      <c r="F1764" s="91">
        <v>0</v>
      </c>
      <c r="G1764" s="91">
        <v>0</v>
      </c>
      <c r="H1764" s="91">
        <v>0</v>
      </c>
      <c r="I1764" s="91">
        <v>0</v>
      </c>
      <c r="J1764" s="91">
        <v>308539.28000000003</v>
      </c>
      <c r="K1764" s="91">
        <v>398703.52</v>
      </c>
      <c r="L1764" s="91">
        <v>0</v>
      </c>
      <c r="M1764" s="91">
        <v>2397345.44</v>
      </c>
      <c r="N1764" s="91">
        <v>1163965.26</v>
      </c>
      <c r="O1764" s="91">
        <v>3561310.7</v>
      </c>
      <c r="P1764" s="91">
        <v>59882082.990000002</v>
      </c>
      <c r="Q1764" s="91">
        <v>0</v>
      </c>
      <c r="R1764" s="91">
        <v>0</v>
      </c>
      <c r="S1764" s="91">
        <v>0</v>
      </c>
      <c r="T1764" s="91">
        <v>64154621.329999998</v>
      </c>
      <c r="U1764" s="91">
        <v>177989.17</v>
      </c>
      <c r="V1764" s="91">
        <v>0</v>
      </c>
      <c r="W1764" s="91">
        <v>0</v>
      </c>
      <c r="X1764" s="91">
        <v>0</v>
      </c>
      <c r="Y1764" s="91">
        <v>303728.07</v>
      </c>
      <c r="Z1764" s="91">
        <v>0</v>
      </c>
      <c r="AA1764" s="91">
        <v>4284530.76</v>
      </c>
      <c r="AB1764" s="91">
        <v>0</v>
      </c>
      <c r="AC1764" s="326">
        <v>823385.4</v>
      </c>
      <c r="AD1764" s="91">
        <v>921940.39</v>
      </c>
      <c r="AE1764" s="91">
        <v>186397.54</v>
      </c>
      <c r="AF1764" s="91">
        <v>0</v>
      </c>
      <c r="AG1764" s="91">
        <v>0</v>
      </c>
      <c r="AH1764" s="91">
        <v>0</v>
      </c>
      <c r="AI1764" s="91">
        <v>0</v>
      </c>
      <c r="AJ1764" s="91">
        <v>519039.52</v>
      </c>
      <c r="AK1764" s="91">
        <v>1838034.75</v>
      </c>
      <c r="AL1764" s="91">
        <v>542724.73</v>
      </c>
      <c r="AM1764" s="91">
        <v>0</v>
      </c>
      <c r="AN1764" s="91">
        <v>1970263.85</v>
      </c>
      <c r="AO1764" s="91">
        <v>0</v>
      </c>
      <c r="AP1764" s="91">
        <v>0</v>
      </c>
      <c r="AQ1764" s="91">
        <v>0</v>
      </c>
      <c r="AR1764" s="91">
        <v>811473.85</v>
      </c>
      <c r="AS1764" s="91">
        <v>7217010.8499999996</v>
      </c>
      <c r="AT1764" s="91">
        <v>32168819.329999998</v>
      </c>
      <c r="AU1764" s="91">
        <v>27006322.149999999</v>
      </c>
      <c r="AV1764" s="92">
        <v>45716</v>
      </c>
      <c r="AW1764" t="s">
        <v>1</v>
      </c>
      <c r="AX1764">
        <v>2025</v>
      </c>
      <c r="AY1764" t="s">
        <v>190</v>
      </c>
    </row>
    <row r="1765" spans="1:51" x14ac:dyDescent="0.25">
      <c r="A1765" s="89">
        <v>46</v>
      </c>
      <c r="B1765" s="90" t="s">
        <v>85</v>
      </c>
      <c r="C1765" s="91">
        <v>15117340.18</v>
      </c>
      <c r="D1765" s="91">
        <v>2172.9</v>
      </c>
      <c r="E1765" s="91">
        <v>0</v>
      </c>
      <c r="F1765" s="91">
        <v>0</v>
      </c>
      <c r="G1765" s="91">
        <v>0</v>
      </c>
      <c r="H1765" s="91">
        <v>0</v>
      </c>
      <c r="I1765" s="91">
        <v>0</v>
      </c>
      <c r="J1765" s="91">
        <v>328534.15999999997</v>
      </c>
      <c r="K1765" s="91">
        <v>73497.53</v>
      </c>
      <c r="L1765" s="91">
        <v>0</v>
      </c>
      <c r="M1765" s="91">
        <v>4415654.66</v>
      </c>
      <c r="N1765" s="91">
        <v>0</v>
      </c>
      <c r="O1765" s="91">
        <v>4415654.66</v>
      </c>
      <c r="P1765" s="91">
        <v>395269.47</v>
      </c>
      <c r="Q1765" s="91">
        <v>0</v>
      </c>
      <c r="R1765" s="91">
        <v>0</v>
      </c>
      <c r="S1765" s="91">
        <v>0</v>
      </c>
      <c r="T1765" s="91">
        <v>5215128.72</v>
      </c>
      <c r="U1765" s="91">
        <v>1459362.84</v>
      </c>
      <c r="V1765" s="91">
        <v>712258.96</v>
      </c>
      <c r="W1765" s="91">
        <v>626682.93000000005</v>
      </c>
      <c r="X1765" s="91">
        <v>0</v>
      </c>
      <c r="Y1765" s="91">
        <v>144688.31</v>
      </c>
      <c r="Z1765" s="91">
        <v>0</v>
      </c>
      <c r="AA1765" s="91">
        <v>0</v>
      </c>
      <c r="AB1765" s="91">
        <v>0</v>
      </c>
      <c r="AC1765" s="326">
        <v>2890112.75</v>
      </c>
      <c r="AD1765" s="91">
        <v>0</v>
      </c>
      <c r="AE1765" s="91">
        <v>0</v>
      </c>
      <c r="AF1765" s="91">
        <v>0</v>
      </c>
      <c r="AG1765" s="91">
        <v>0</v>
      </c>
      <c r="AH1765" s="91">
        <v>0</v>
      </c>
      <c r="AI1765" s="91">
        <v>0</v>
      </c>
      <c r="AJ1765" s="91">
        <v>85254.65</v>
      </c>
      <c r="AK1765" s="91">
        <v>3556788.66</v>
      </c>
      <c r="AL1765" s="91">
        <v>20762.82</v>
      </c>
      <c r="AM1765" s="91">
        <v>0</v>
      </c>
      <c r="AN1765" s="91">
        <v>259763.14</v>
      </c>
      <c r="AO1765" s="91">
        <v>0</v>
      </c>
      <c r="AP1765" s="91">
        <v>25366.400000000001</v>
      </c>
      <c r="AQ1765" s="91">
        <v>0</v>
      </c>
      <c r="AR1765" s="91">
        <v>0</v>
      </c>
      <c r="AS1765" s="91">
        <v>5918360.4400000004</v>
      </c>
      <c r="AT1765" s="91">
        <v>3983851.02</v>
      </c>
      <c r="AU1765" s="91">
        <v>121170</v>
      </c>
      <c r="AV1765" s="92">
        <v>45716</v>
      </c>
      <c r="AW1765" t="s">
        <v>1</v>
      </c>
      <c r="AX1765">
        <v>2025</v>
      </c>
      <c r="AY1765" t="s">
        <v>176</v>
      </c>
    </row>
    <row r="1766" spans="1:51" x14ac:dyDescent="0.25">
      <c r="A1766" s="89">
        <v>51</v>
      </c>
      <c r="B1766" s="90" t="s">
        <v>86</v>
      </c>
      <c r="C1766" s="91">
        <v>10940504.449999999</v>
      </c>
      <c r="D1766" s="91">
        <v>4513.54</v>
      </c>
      <c r="E1766" s="91">
        <v>0</v>
      </c>
      <c r="F1766" s="91">
        <v>0</v>
      </c>
      <c r="G1766" s="91">
        <v>0</v>
      </c>
      <c r="H1766" s="91">
        <v>0</v>
      </c>
      <c r="I1766" s="91">
        <v>0</v>
      </c>
      <c r="J1766" s="91">
        <v>4488.2700000000004</v>
      </c>
      <c r="K1766" s="91">
        <v>157741.32</v>
      </c>
      <c r="L1766" s="91">
        <v>0</v>
      </c>
      <c r="M1766" s="91">
        <v>559999.05000000005</v>
      </c>
      <c r="N1766" s="91">
        <v>0</v>
      </c>
      <c r="O1766" s="91">
        <v>559999.05000000005</v>
      </c>
      <c r="P1766" s="91">
        <v>9401.61</v>
      </c>
      <c r="Q1766" s="91">
        <v>0</v>
      </c>
      <c r="R1766" s="91">
        <v>0</v>
      </c>
      <c r="S1766" s="91">
        <v>0</v>
      </c>
      <c r="T1766" s="91">
        <v>736143.79</v>
      </c>
      <c r="U1766" s="91">
        <v>12332.73</v>
      </c>
      <c r="V1766" s="91">
        <v>0</v>
      </c>
      <c r="W1766" s="91">
        <v>2196.5500000000002</v>
      </c>
      <c r="X1766" s="91">
        <v>0</v>
      </c>
      <c r="Y1766" s="91">
        <v>7054.51</v>
      </c>
      <c r="Z1766" s="91">
        <v>0</v>
      </c>
      <c r="AA1766" s="91">
        <v>0</v>
      </c>
      <c r="AB1766" s="91">
        <v>0</v>
      </c>
      <c r="AC1766" s="326">
        <v>243469.82</v>
      </c>
      <c r="AD1766" s="91">
        <v>0</v>
      </c>
      <c r="AE1766" s="91">
        <v>15580.35</v>
      </c>
      <c r="AF1766" s="91">
        <v>0</v>
      </c>
      <c r="AG1766" s="91">
        <v>0</v>
      </c>
      <c r="AH1766" s="91">
        <v>1569.65</v>
      </c>
      <c r="AI1766" s="91">
        <v>0</v>
      </c>
      <c r="AJ1766" s="91">
        <v>0</v>
      </c>
      <c r="AK1766" s="91">
        <v>1025014.68</v>
      </c>
      <c r="AL1766" s="91">
        <v>56993.69</v>
      </c>
      <c r="AM1766" s="91">
        <v>0</v>
      </c>
      <c r="AN1766" s="91">
        <v>554891.9</v>
      </c>
      <c r="AO1766" s="91">
        <v>0</v>
      </c>
      <c r="AP1766" s="91">
        <v>50762.25</v>
      </c>
      <c r="AQ1766" s="91">
        <v>0</v>
      </c>
      <c r="AR1766" s="91">
        <v>0</v>
      </c>
      <c r="AS1766" s="91">
        <v>282203.61</v>
      </c>
      <c r="AT1766" s="91">
        <v>9922157.0500000007</v>
      </c>
      <c r="AU1766" s="91">
        <v>8234494.5300000003</v>
      </c>
      <c r="AV1766" s="92">
        <v>45716</v>
      </c>
      <c r="AW1766" t="s">
        <v>1</v>
      </c>
      <c r="AX1766">
        <v>2025</v>
      </c>
      <c r="AY1766" t="s">
        <v>179</v>
      </c>
    </row>
    <row r="1767" spans="1:51" x14ac:dyDescent="0.25">
      <c r="A1767" s="89">
        <v>117</v>
      </c>
      <c r="B1767" s="90" t="s">
        <v>87</v>
      </c>
      <c r="C1767" s="91">
        <v>538226380.65999997</v>
      </c>
      <c r="D1767" s="91">
        <v>714259.44000000006</v>
      </c>
      <c r="E1767" s="91">
        <v>0</v>
      </c>
      <c r="F1767" s="91">
        <v>0</v>
      </c>
      <c r="G1767" s="91">
        <v>723678.79999999993</v>
      </c>
      <c r="H1767" s="91">
        <v>0</v>
      </c>
      <c r="I1767" s="91">
        <v>0</v>
      </c>
      <c r="J1767" s="91">
        <v>886733.16</v>
      </c>
      <c r="K1767" s="91">
        <v>1849660.45</v>
      </c>
      <c r="L1767" s="91">
        <v>0</v>
      </c>
      <c r="M1767" s="91">
        <v>150417490.02000001</v>
      </c>
      <c r="N1767" s="91">
        <v>285413022.23000002</v>
      </c>
      <c r="O1767" s="91">
        <v>435830512.25</v>
      </c>
      <c r="P1767" s="91">
        <v>3843151.52</v>
      </c>
      <c r="Q1767" s="91">
        <v>0</v>
      </c>
      <c r="R1767" s="91">
        <v>0</v>
      </c>
      <c r="S1767" s="91">
        <v>0</v>
      </c>
      <c r="T1767" s="91">
        <v>443847995.62</v>
      </c>
      <c r="U1767" s="91">
        <v>4858456.41</v>
      </c>
      <c r="V1767" s="91">
        <v>906138.74</v>
      </c>
      <c r="W1767" s="91">
        <v>552248.11</v>
      </c>
      <c r="X1767" s="91">
        <v>414149.36</v>
      </c>
      <c r="Y1767" s="91">
        <v>2863187.74</v>
      </c>
      <c r="Z1767" s="91">
        <v>0</v>
      </c>
      <c r="AA1767" s="91">
        <v>0</v>
      </c>
      <c r="AB1767" s="91">
        <v>0</v>
      </c>
      <c r="AC1767" s="326">
        <v>37061808.810000002</v>
      </c>
      <c r="AD1767" s="91">
        <v>4963698.57</v>
      </c>
      <c r="AE1767" s="91">
        <v>1377029.2799999998</v>
      </c>
      <c r="AF1767" s="91">
        <v>0</v>
      </c>
      <c r="AG1767" s="91">
        <v>0</v>
      </c>
      <c r="AH1767" s="91">
        <v>0</v>
      </c>
      <c r="AI1767" s="91">
        <v>0</v>
      </c>
      <c r="AJ1767" s="91">
        <v>685301.91</v>
      </c>
      <c r="AK1767" s="91">
        <v>20885450.960000001</v>
      </c>
      <c r="AL1767" s="91">
        <v>3287385.73</v>
      </c>
      <c r="AM1767" s="91">
        <v>0</v>
      </c>
      <c r="AN1767" s="91">
        <v>6196219.1100000003</v>
      </c>
      <c r="AO1767" s="91">
        <v>0</v>
      </c>
      <c r="AP1767" s="91">
        <v>394686.36</v>
      </c>
      <c r="AQ1767" s="91">
        <v>0</v>
      </c>
      <c r="AR1767" s="91">
        <v>0</v>
      </c>
      <c r="AS1767" s="91">
        <v>53682018.93</v>
      </c>
      <c r="AT1767" s="91">
        <v>40696366.109999999</v>
      </c>
      <c r="AU1767" s="91">
        <v>9932623.9499999993</v>
      </c>
      <c r="AV1767" s="92">
        <v>45716</v>
      </c>
      <c r="AW1767" t="s">
        <v>1</v>
      </c>
      <c r="AX1767">
        <v>2025</v>
      </c>
      <c r="AY1767" t="s">
        <v>155</v>
      </c>
    </row>
    <row r="1768" spans="1:51" x14ac:dyDescent="0.25">
      <c r="A1768" s="89">
        <v>78</v>
      </c>
      <c r="B1768" s="90" t="s">
        <v>88</v>
      </c>
      <c r="C1768" s="91">
        <v>1555611.5900000003</v>
      </c>
      <c r="D1768" s="91">
        <v>0</v>
      </c>
      <c r="E1768" s="91">
        <v>0</v>
      </c>
      <c r="F1768" s="91">
        <v>0</v>
      </c>
      <c r="G1768" s="91">
        <v>0</v>
      </c>
      <c r="H1768" s="91">
        <v>0</v>
      </c>
      <c r="I1768" s="91">
        <v>0</v>
      </c>
      <c r="J1768" s="91">
        <v>1486.16</v>
      </c>
      <c r="K1768" s="91">
        <v>22513.59</v>
      </c>
      <c r="L1768" s="91">
        <v>0</v>
      </c>
      <c r="M1768" s="91">
        <v>0</v>
      </c>
      <c r="N1768" s="91">
        <v>0</v>
      </c>
      <c r="O1768" s="91">
        <v>0</v>
      </c>
      <c r="P1768" s="91">
        <v>4401.0200000000004</v>
      </c>
      <c r="Q1768" s="91">
        <v>0</v>
      </c>
      <c r="R1768" s="91">
        <v>0</v>
      </c>
      <c r="S1768" s="91">
        <v>0</v>
      </c>
      <c r="T1768" s="91">
        <v>28400.77</v>
      </c>
      <c r="U1768" s="91">
        <v>1266.23</v>
      </c>
      <c r="V1768" s="91">
        <v>535.84</v>
      </c>
      <c r="W1768" s="91">
        <v>0</v>
      </c>
      <c r="X1768" s="91">
        <v>0</v>
      </c>
      <c r="Y1768" s="91">
        <v>0</v>
      </c>
      <c r="Z1768" s="91">
        <v>0</v>
      </c>
      <c r="AA1768" s="91">
        <v>318504.39</v>
      </c>
      <c r="AB1768" s="91">
        <v>0</v>
      </c>
      <c r="AC1768" s="326">
        <v>132572.20000000001</v>
      </c>
      <c r="AD1768" s="91">
        <v>0</v>
      </c>
      <c r="AE1768" s="91">
        <v>5970</v>
      </c>
      <c r="AF1768" s="91">
        <v>0</v>
      </c>
      <c r="AG1768" s="91">
        <v>0</v>
      </c>
      <c r="AH1768" s="91">
        <v>0</v>
      </c>
      <c r="AI1768" s="91">
        <v>0</v>
      </c>
      <c r="AJ1768" s="91">
        <v>0</v>
      </c>
      <c r="AK1768" s="91">
        <v>757964.65</v>
      </c>
      <c r="AL1768" s="91">
        <v>0</v>
      </c>
      <c r="AM1768" s="91">
        <v>0</v>
      </c>
      <c r="AN1768" s="91">
        <v>5855</v>
      </c>
      <c r="AO1768" s="91">
        <v>0</v>
      </c>
      <c r="AP1768" s="91">
        <v>0</v>
      </c>
      <c r="AQ1768" s="91">
        <v>0</v>
      </c>
      <c r="AR1768" s="91">
        <v>0</v>
      </c>
      <c r="AS1768" s="91">
        <v>458848.66000000003</v>
      </c>
      <c r="AT1768" s="91">
        <v>1068362.1600000001</v>
      </c>
      <c r="AU1768" s="91">
        <v>304542.51</v>
      </c>
      <c r="AV1768" s="92">
        <v>45716</v>
      </c>
      <c r="AW1768" t="s">
        <v>1</v>
      </c>
      <c r="AX1768">
        <v>2025</v>
      </c>
      <c r="AY1768" t="s">
        <v>185</v>
      </c>
    </row>
    <row r="1769" spans="1:51" x14ac:dyDescent="0.25">
      <c r="A1769" s="89">
        <v>80</v>
      </c>
      <c r="B1769" s="90" t="s">
        <v>89</v>
      </c>
      <c r="C1769" s="91">
        <v>415145557.55999994</v>
      </c>
      <c r="D1769" s="91">
        <v>511346.45</v>
      </c>
      <c r="E1769" s="91">
        <v>0</v>
      </c>
      <c r="F1769" s="91">
        <v>0</v>
      </c>
      <c r="G1769" s="91">
        <v>291656.35000000003</v>
      </c>
      <c r="H1769" s="91">
        <v>0</v>
      </c>
      <c r="I1769" s="91">
        <v>0</v>
      </c>
      <c r="J1769" s="91">
        <v>854896.8899999999</v>
      </c>
      <c r="K1769" s="91">
        <v>2842502.54</v>
      </c>
      <c r="L1769" s="91">
        <v>0</v>
      </c>
      <c r="M1769" s="91">
        <v>101677527.13</v>
      </c>
      <c r="N1769" s="91">
        <v>144056969.91</v>
      </c>
      <c r="O1769" s="91">
        <v>245734497.03999999</v>
      </c>
      <c r="P1769" s="91">
        <v>3941530.2</v>
      </c>
      <c r="Q1769" s="91">
        <v>0</v>
      </c>
      <c r="R1769" s="91">
        <v>0</v>
      </c>
      <c r="S1769" s="91">
        <v>0</v>
      </c>
      <c r="T1769" s="91">
        <v>254176429.46999997</v>
      </c>
      <c r="U1769" s="91">
        <v>7048661.6699999999</v>
      </c>
      <c r="V1769" s="91">
        <v>1898097.48</v>
      </c>
      <c r="W1769" s="91">
        <v>1446232.66</v>
      </c>
      <c r="X1769" s="91">
        <v>4157978.39</v>
      </c>
      <c r="Y1769" s="91">
        <v>6473038.0300000003</v>
      </c>
      <c r="Z1769" s="91">
        <v>0</v>
      </c>
      <c r="AA1769" s="91">
        <v>0</v>
      </c>
      <c r="AB1769" s="91">
        <v>0</v>
      </c>
      <c r="AC1769" s="326">
        <v>47893004.18</v>
      </c>
      <c r="AD1769" s="91">
        <v>17099274.859999999</v>
      </c>
      <c r="AE1769" s="91">
        <v>765298.59</v>
      </c>
      <c r="AF1769" s="91">
        <v>0</v>
      </c>
      <c r="AG1769" s="91">
        <v>0</v>
      </c>
      <c r="AH1769" s="91">
        <v>0</v>
      </c>
      <c r="AI1769" s="91">
        <v>0</v>
      </c>
      <c r="AJ1769" s="91">
        <v>1298954.3400000001</v>
      </c>
      <c r="AK1769" s="91">
        <v>18120366.969999999</v>
      </c>
      <c r="AL1769" s="91">
        <v>4861523.8600000003</v>
      </c>
      <c r="AM1769" s="91">
        <v>0</v>
      </c>
      <c r="AN1769" s="91">
        <v>23964685.649999999</v>
      </c>
      <c r="AO1769" s="91">
        <v>0</v>
      </c>
      <c r="AP1769" s="91">
        <v>1000479.35</v>
      </c>
      <c r="AQ1769" s="91">
        <v>0</v>
      </c>
      <c r="AR1769" s="91">
        <v>0</v>
      </c>
      <c r="AS1769" s="91">
        <v>88080540.200000003</v>
      </c>
      <c r="AT1769" s="91">
        <v>72888587.889999986</v>
      </c>
      <c r="AU1769" s="91">
        <v>24941532.059999999</v>
      </c>
      <c r="AV1769" s="92">
        <v>45716</v>
      </c>
      <c r="AW1769" t="s">
        <v>1</v>
      </c>
      <c r="AX1769">
        <v>2025</v>
      </c>
      <c r="AY1769" t="s">
        <v>288</v>
      </c>
    </row>
    <row r="1770" spans="1:51" x14ac:dyDescent="0.25">
      <c r="A1770" s="89">
        <v>2</v>
      </c>
      <c r="B1770" s="90" t="s">
        <v>90</v>
      </c>
      <c r="C1770" s="91">
        <v>129527347.96000001</v>
      </c>
      <c r="D1770" s="91">
        <v>1453.65</v>
      </c>
      <c r="E1770" s="91">
        <v>0</v>
      </c>
      <c r="F1770" s="91">
        <v>0</v>
      </c>
      <c r="G1770" s="91">
        <v>82915.42</v>
      </c>
      <c r="H1770" s="91">
        <v>0</v>
      </c>
      <c r="I1770" s="91">
        <v>0</v>
      </c>
      <c r="J1770" s="91">
        <v>680.72</v>
      </c>
      <c r="K1770" s="91">
        <v>14564.8</v>
      </c>
      <c r="L1770" s="91">
        <v>0</v>
      </c>
      <c r="M1770" s="91">
        <v>22394.19</v>
      </c>
      <c r="N1770" s="91">
        <v>4485673.8999999994</v>
      </c>
      <c r="O1770" s="91">
        <v>4508068.09</v>
      </c>
      <c r="P1770" s="91">
        <v>3037477.88</v>
      </c>
      <c r="Q1770" s="91">
        <v>0</v>
      </c>
      <c r="R1770" s="91">
        <v>0</v>
      </c>
      <c r="S1770" s="91">
        <v>0</v>
      </c>
      <c r="T1770" s="91">
        <v>7645160.5599999996</v>
      </c>
      <c r="U1770" s="91">
        <v>0</v>
      </c>
      <c r="V1770" s="91">
        <v>0</v>
      </c>
      <c r="W1770" s="91">
        <v>0</v>
      </c>
      <c r="X1770" s="91">
        <v>0</v>
      </c>
      <c r="Y1770" s="91">
        <v>4104905.68</v>
      </c>
      <c r="Z1770" s="91">
        <v>0</v>
      </c>
      <c r="AA1770" s="91">
        <v>29325670.140000001</v>
      </c>
      <c r="AB1770" s="91">
        <v>0</v>
      </c>
      <c r="AC1770" s="326">
        <v>15875116.859999999</v>
      </c>
      <c r="AD1770" s="91">
        <v>1954903.18</v>
      </c>
      <c r="AE1770" s="91">
        <v>0</v>
      </c>
      <c r="AF1770" s="91">
        <v>0</v>
      </c>
      <c r="AG1770" s="91">
        <v>0</v>
      </c>
      <c r="AH1770" s="91">
        <v>0</v>
      </c>
      <c r="AI1770" s="91">
        <v>0</v>
      </c>
      <c r="AJ1770" s="91">
        <v>59773902.969999999</v>
      </c>
      <c r="AK1770" s="91">
        <v>4001740.4699999997</v>
      </c>
      <c r="AL1770" s="91">
        <v>0</v>
      </c>
      <c r="AM1770" s="91">
        <v>0</v>
      </c>
      <c r="AN1770" s="91">
        <v>995563.12</v>
      </c>
      <c r="AO1770" s="91">
        <v>0</v>
      </c>
      <c r="AP1770" s="91">
        <v>1810190.67</v>
      </c>
      <c r="AQ1770" s="91">
        <v>0</v>
      </c>
      <c r="AR1770" s="91">
        <v>0</v>
      </c>
      <c r="AS1770" s="91">
        <v>111034498.83</v>
      </c>
      <c r="AT1770" s="91">
        <v>10847688.57</v>
      </c>
      <c r="AU1770" s="91">
        <v>4040194.31</v>
      </c>
      <c r="AV1770" s="92">
        <v>45716</v>
      </c>
      <c r="AW1770" t="s">
        <v>1</v>
      </c>
      <c r="AX1770">
        <v>2025</v>
      </c>
      <c r="AY1770" t="s">
        <v>168</v>
      </c>
    </row>
    <row r="1771" spans="1:51" x14ac:dyDescent="0.25">
      <c r="A1771" s="89">
        <v>115</v>
      </c>
      <c r="B1771" s="90" t="s">
        <v>290</v>
      </c>
      <c r="C1771" s="91">
        <v>278156.37</v>
      </c>
      <c r="D1771" s="91">
        <v>11455</v>
      </c>
      <c r="E1771" s="91">
        <v>0</v>
      </c>
      <c r="F1771" s="91">
        <v>0</v>
      </c>
      <c r="G1771" s="91">
        <v>0</v>
      </c>
      <c r="H1771" s="91">
        <v>0</v>
      </c>
      <c r="I1771" s="91">
        <v>0</v>
      </c>
      <c r="J1771" s="91">
        <v>0</v>
      </c>
      <c r="K1771" s="91">
        <v>0</v>
      </c>
      <c r="L1771" s="91">
        <v>0</v>
      </c>
      <c r="M1771" s="91">
        <v>0</v>
      </c>
      <c r="N1771" s="91">
        <v>0</v>
      </c>
      <c r="O1771" s="91">
        <v>0</v>
      </c>
      <c r="P1771" s="91">
        <v>0</v>
      </c>
      <c r="Q1771" s="91">
        <v>0</v>
      </c>
      <c r="R1771" s="91">
        <v>0</v>
      </c>
      <c r="S1771" s="91">
        <v>0</v>
      </c>
      <c r="T1771" s="91">
        <v>11455</v>
      </c>
      <c r="U1771" s="91">
        <v>177800.89</v>
      </c>
      <c r="V1771" s="91">
        <v>88900.479999999996</v>
      </c>
      <c r="W1771" s="91">
        <v>0</v>
      </c>
      <c r="X1771" s="91">
        <v>0</v>
      </c>
      <c r="Y1771" s="91">
        <v>0</v>
      </c>
      <c r="Z1771" s="91">
        <v>0</v>
      </c>
      <c r="AA1771" s="91">
        <v>0</v>
      </c>
      <c r="AB1771" s="91">
        <v>0</v>
      </c>
      <c r="AC1771" s="326">
        <v>0</v>
      </c>
      <c r="AD1771" s="91">
        <v>0</v>
      </c>
      <c r="AE1771" s="91">
        <v>0</v>
      </c>
      <c r="AF1771" s="91">
        <v>0</v>
      </c>
      <c r="AG1771" s="91">
        <v>0</v>
      </c>
      <c r="AH1771" s="91">
        <v>0</v>
      </c>
      <c r="AI1771" s="91">
        <v>0</v>
      </c>
      <c r="AJ1771" s="91">
        <v>0</v>
      </c>
      <c r="AK1771" s="91">
        <v>0</v>
      </c>
      <c r="AL1771" s="91">
        <v>0</v>
      </c>
      <c r="AM1771" s="91">
        <v>0</v>
      </c>
      <c r="AN1771" s="91">
        <v>0</v>
      </c>
      <c r="AO1771" s="91">
        <v>0</v>
      </c>
      <c r="AP1771" s="91">
        <v>0</v>
      </c>
      <c r="AQ1771" s="91">
        <v>0</v>
      </c>
      <c r="AR1771" s="91">
        <v>0</v>
      </c>
      <c r="AS1771" s="91">
        <v>266701.37</v>
      </c>
      <c r="AT1771" s="91">
        <v>0</v>
      </c>
      <c r="AU1771" s="91">
        <v>0</v>
      </c>
      <c r="AV1771" s="92">
        <v>45716</v>
      </c>
      <c r="AW1771" t="s">
        <v>1</v>
      </c>
      <c r="AX1771">
        <v>2025</v>
      </c>
      <c r="AY1771" t="s">
        <v>291</v>
      </c>
    </row>
    <row r="1772" spans="1:51" x14ac:dyDescent="0.25">
      <c r="A1772" s="89">
        <v>106</v>
      </c>
      <c r="B1772" s="90" t="s">
        <v>92</v>
      </c>
      <c r="C1772" s="91">
        <v>21036853.119999997</v>
      </c>
      <c r="D1772" s="91">
        <v>0</v>
      </c>
      <c r="E1772" s="91">
        <v>0</v>
      </c>
      <c r="F1772" s="91">
        <v>0</v>
      </c>
      <c r="G1772" s="91">
        <v>1545.5</v>
      </c>
      <c r="H1772" s="91">
        <v>0</v>
      </c>
      <c r="I1772" s="91">
        <v>0</v>
      </c>
      <c r="J1772" s="91">
        <v>124998.55</v>
      </c>
      <c r="K1772" s="91">
        <v>0</v>
      </c>
      <c r="L1772" s="91">
        <v>0</v>
      </c>
      <c r="M1772" s="91">
        <v>0</v>
      </c>
      <c r="N1772" s="91">
        <v>0</v>
      </c>
      <c r="O1772" s="91">
        <v>0</v>
      </c>
      <c r="P1772" s="91">
        <v>40674.76</v>
      </c>
      <c r="Q1772" s="91">
        <v>0</v>
      </c>
      <c r="R1772" s="91">
        <v>0</v>
      </c>
      <c r="S1772" s="91">
        <v>0</v>
      </c>
      <c r="T1772" s="91">
        <v>167218.81</v>
      </c>
      <c r="U1772" s="91">
        <v>112283.87</v>
      </c>
      <c r="V1772" s="91">
        <v>10433.040000000001</v>
      </c>
      <c r="W1772" s="91">
        <v>7592.59</v>
      </c>
      <c r="X1772" s="91">
        <v>0</v>
      </c>
      <c r="Y1772" s="91">
        <v>3902.64</v>
      </c>
      <c r="Z1772" s="91">
        <v>0</v>
      </c>
      <c r="AA1772" s="91">
        <v>2071473.08</v>
      </c>
      <c r="AB1772" s="91">
        <v>0</v>
      </c>
      <c r="AC1772" s="326">
        <v>2225130.79</v>
      </c>
      <c r="AD1772" s="91">
        <v>0</v>
      </c>
      <c r="AE1772" s="91">
        <v>7685.4</v>
      </c>
      <c r="AF1772" s="91">
        <v>0</v>
      </c>
      <c r="AG1772" s="91">
        <v>0</v>
      </c>
      <c r="AH1772" s="91">
        <v>0</v>
      </c>
      <c r="AI1772" s="91">
        <v>0</v>
      </c>
      <c r="AJ1772" s="91">
        <v>1562083.25</v>
      </c>
      <c r="AK1772" s="91">
        <v>5075827.9799999995</v>
      </c>
      <c r="AL1772" s="91">
        <v>461387.62</v>
      </c>
      <c r="AM1772" s="91">
        <v>0</v>
      </c>
      <c r="AN1772" s="91">
        <v>917242.34</v>
      </c>
      <c r="AO1772" s="91">
        <v>0</v>
      </c>
      <c r="AP1772" s="91">
        <v>24734.43</v>
      </c>
      <c r="AQ1772" s="91">
        <v>0</v>
      </c>
      <c r="AR1772" s="91">
        <v>0</v>
      </c>
      <c r="AS1772" s="91">
        <v>6000584.6600000001</v>
      </c>
      <c r="AT1772" s="91">
        <v>14869049.649999999</v>
      </c>
      <c r="AU1772" s="91">
        <v>8389857.2799999993</v>
      </c>
      <c r="AV1772" s="92">
        <v>45716</v>
      </c>
      <c r="AW1772" t="s">
        <v>1</v>
      </c>
      <c r="AX1772">
        <v>2025</v>
      </c>
      <c r="AY1772" t="s">
        <v>172</v>
      </c>
    </row>
    <row r="1773" spans="1:51" x14ac:dyDescent="0.25">
      <c r="A1773" s="89">
        <v>118</v>
      </c>
      <c r="B1773" s="90" t="s">
        <v>93</v>
      </c>
      <c r="C1773" s="91">
        <v>59599058.669999994</v>
      </c>
      <c r="D1773" s="91">
        <v>8841.35</v>
      </c>
      <c r="E1773" s="91">
        <v>0</v>
      </c>
      <c r="F1773" s="91">
        <v>0</v>
      </c>
      <c r="G1773" s="91">
        <v>332520.04000000004</v>
      </c>
      <c r="H1773" s="91">
        <v>0</v>
      </c>
      <c r="I1773" s="91">
        <v>0</v>
      </c>
      <c r="J1773" s="91">
        <v>233300.63</v>
      </c>
      <c r="K1773" s="91">
        <v>1586860.3</v>
      </c>
      <c r="L1773" s="91">
        <v>0</v>
      </c>
      <c r="M1773" s="91">
        <v>29146757.239999998</v>
      </c>
      <c r="N1773" s="91">
        <v>17993443.850000001</v>
      </c>
      <c r="O1773" s="91">
        <v>47140201.090000004</v>
      </c>
      <c r="P1773" s="91">
        <v>321858.90999999997</v>
      </c>
      <c r="Q1773" s="91">
        <v>0</v>
      </c>
      <c r="R1773" s="91">
        <v>0</v>
      </c>
      <c r="S1773" s="91">
        <v>0</v>
      </c>
      <c r="T1773" s="91">
        <v>49623582.319999993</v>
      </c>
      <c r="U1773" s="91">
        <v>38144.58</v>
      </c>
      <c r="V1773" s="91">
        <v>22738.49</v>
      </c>
      <c r="W1773" s="91">
        <v>0</v>
      </c>
      <c r="X1773" s="91">
        <v>0</v>
      </c>
      <c r="Y1773" s="91">
        <v>155458.5</v>
      </c>
      <c r="Z1773" s="91">
        <v>0</v>
      </c>
      <c r="AA1773" s="91">
        <v>0</v>
      </c>
      <c r="AB1773" s="91">
        <v>0</v>
      </c>
      <c r="AC1773" s="326">
        <v>0</v>
      </c>
      <c r="AD1773" s="91">
        <v>0</v>
      </c>
      <c r="AE1773" s="91">
        <v>0</v>
      </c>
      <c r="AF1773" s="91">
        <v>0</v>
      </c>
      <c r="AG1773" s="91">
        <v>0</v>
      </c>
      <c r="AH1773" s="91">
        <v>0</v>
      </c>
      <c r="AI1773" s="91">
        <v>0</v>
      </c>
      <c r="AJ1773" s="91">
        <v>210073.53</v>
      </c>
      <c r="AK1773" s="91">
        <v>375962.29000000004</v>
      </c>
      <c r="AL1773" s="91">
        <v>350372.55</v>
      </c>
      <c r="AM1773" s="91">
        <v>0</v>
      </c>
      <c r="AN1773" s="91">
        <v>371030.93</v>
      </c>
      <c r="AO1773" s="91">
        <v>0</v>
      </c>
      <c r="AP1773" s="91">
        <v>81023.73</v>
      </c>
      <c r="AQ1773" s="91">
        <v>0</v>
      </c>
      <c r="AR1773" s="91">
        <v>0</v>
      </c>
      <c r="AS1773" s="91">
        <v>426415.1</v>
      </c>
      <c r="AT1773" s="91">
        <v>9549061.25</v>
      </c>
      <c r="AU1773" s="91">
        <v>8370671.75</v>
      </c>
      <c r="AV1773" s="92">
        <v>45716</v>
      </c>
      <c r="AW1773" t="s">
        <v>1</v>
      </c>
      <c r="AX1773">
        <v>2025</v>
      </c>
      <c r="AY1773" t="s">
        <v>162</v>
      </c>
    </row>
    <row r="1774" spans="1:51" x14ac:dyDescent="0.25">
      <c r="A1774" s="89">
        <v>29</v>
      </c>
      <c r="B1774" s="90" t="s">
        <v>94</v>
      </c>
      <c r="C1774" s="91">
        <v>268737273.42000002</v>
      </c>
      <c r="D1774" s="91">
        <v>1052373.67</v>
      </c>
      <c r="E1774" s="91">
        <v>0</v>
      </c>
      <c r="F1774" s="91">
        <v>0</v>
      </c>
      <c r="G1774" s="91">
        <v>438625.28000000003</v>
      </c>
      <c r="H1774" s="91">
        <v>0</v>
      </c>
      <c r="I1774" s="91">
        <v>0</v>
      </c>
      <c r="J1774" s="91">
        <v>212929</v>
      </c>
      <c r="K1774" s="91">
        <v>152447.96</v>
      </c>
      <c r="L1774" s="91">
        <v>0</v>
      </c>
      <c r="M1774" s="91">
        <v>23615209.27</v>
      </c>
      <c r="N1774" s="91">
        <v>81306876.850000009</v>
      </c>
      <c r="O1774" s="91">
        <v>104922086.12</v>
      </c>
      <c r="P1774" s="91">
        <v>303597.04000000004</v>
      </c>
      <c r="Q1774" s="91">
        <v>0</v>
      </c>
      <c r="R1774" s="91">
        <v>0</v>
      </c>
      <c r="S1774" s="91">
        <v>0</v>
      </c>
      <c r="T1774" s="91">
        <v>107082059.07000001</v>
      </c>
      <c r="U1774" s="91">
        <v>45214985.329999998</v>
      </c>
      <c r="V1774" s="91">
        <v>26667330.77</v>
      </c>
      <c r="W1774" s="91">
        <v>1126370.1599999999</v>
      </c>
      <c r="X1774" s="91">
        <v>63235483.009999998</v>
      </c>
      <c r="Y1774" s="91">
        <v>9643742.2799999993</v>
      </c>
      <c r="Z1774" s="91">
        <v>0</v>
      </c>
      <c r="AA1774" s="91">
        <v>0</v>
      </c>
      <c r="AB1774" s="91">
        <v>2230945.9900000002</v>
      </c>
      <c r="AC1774" s="326">
        <v>0</v>
      </c>
      <c r="AD1774" s="91">
        <v>0</v>
      </c>
      <c r="AE1774" s="91">
        <v>1065111.3600000001</v>
      </c>
      <c r="AF1774" s="91">
        <v>0</v>
      </c>
      <c r="AG1774" s="91">
        <v>0</v>
      </c>
      <c r="AH1774" s="91">
        <v>0</v>
      </c>
      <c r="AI1774" s="91">
        <v>0</v>
      </c>
      <c r="AJ1774" s="91">
        <v>7000141.0899999999</v>
      </c>
      <c r="AK1774" s="91">
        <v>437309.6</v>
      </c>
      <c r="AL1774" s="91">
        <v>45017.16</v>
      </c>
      <c r="AM1774" s="91">
        <v>0</v>
      </c>
      <c r="AN1774" s="91">
        <v>3870028.0900000003</v>
      </c>
      <c r="AO1774" s="91">
        <v>0</v>
      </c>
      <c r="AP1774" s="91">
        <v>745180.02</v>
      </c>
      <c r="AQ1774" s="91">
        <v>352372.36</v>
      </c>
      <c r="AR1774" s="91">
        <v>0</v>
      </c>
      <c r="AS1774" s="91">
        <v>156184109.99000001</v>
      </c>
      <c r="AT1774" s="91">
        <v>5471104.3600000003</v>
      </c>
      <c r="AU1774" s="91">
        <v>21197.13</v>
      </c>
      <c r="AV1774" s="92">
        <v>45716</v>
      </c>
      <c r="AW1774" t="s">
        <v>1</v>
      </c>
      <c r="AX1774">
        <v>2025</v>
      </c>
      <c r="AY1774" t="s">
        <v>156</v>
      </c>
    </row>
    <row r="1775" spans="1:51" x14ac:dyDescent="0.25">
      <c r="A1775" s="89">
        <v>111</v>
      </c>
      <c r="B1775" s="90" t="s">
        <v>95</v>
      </c>
      <c r="C1775" s="91">
        <v>7653479.7199999997</v>
      </c>
      <c r="D1775" s="91">
        <v>67766.399999999994</v>
      </c>
      <c r="E1775" s="91">
        <v>0</v>
      </c>
      <c r="F1775" s="91">
        <v>0</v>
      </c>
      <c r="G1775" s="91">
        <v>0</v>
      </c>
      <c r="H1775" s="91">
        <v>0</v>
      </c>
      <c r="I1775" s="91">
        <v>0</v>
      </c>
      <c r="J1775" s="91">
        <v>0</v>
      </c>
      <c r="K1775" s="91">
        <v>0</v>
      </c>
      <c r="L1775" s="91">
        <v>0</v>
      </c>
      <c r="M1775" s="91">
        <v>0</v>
      </c>
      <c r="N1775" s="91">
        <v>0</v>
      </c>
      <c r="O1775" s="91">
        <v>0</v>
      </c>
      <c r="P1775" s="91">
        <v>60159.55</v>
      </c>
      <c r="Q1775" s="91">
        <v>0</v>
      </c>
      <c r="R1775" s="91">
        <v>0</v>
      </c>
      <c r="S1775" s="91">
        <v>0</v>
      </c>
      <c r="T1775" s="91">
        <v>127925.95</v>
      </c>
      <c r="U1775" s="91">
        <v>3932176.82</v>
      </c>
      <c r="V1775" s="91">
        <v>0</v>
      </c>
      <c r="W1775" s="91">
        <v>0</v>
      </c>
      <c r="X1775" s="91">
        <v>0</v>
      </c>
      <c r="Y1775" s="91">
        <v>9376.5</v>
      </c>
      <c r="Z1775" s="91">
        <v>0</v>
      </c>
      <c r="AA1775" s="91">
        <v>0</v>
      </c>
      <c r="AB1775" s="91">
        <v>0</v>
      </c>
      <c r="AC1775" s="326">
        <v>758501.22</v>
      </c>
      <c r="AD1775" s="91">
        <v>0</v>
      </c>
      <c r="AE1775" s="91">
        <v>0</v>
      </c>
      <c r="AF1775" s="91">
        <v>0</v>
      </c>
      <c r="AG1775" s="91">
        <v>0</v>
      </c>
      <c r="AH1775" s="91">
        <v>0</v>
      </c>
      <c r="AI1775" s="91">
        <v>0</v>
      </c>
      <c r="AJ1775" s="91">
        <v>195656.3</v>
      </c>
      <c r="AK1775" s="91">
        <v>259899.44</v>
      </c>
      <c r="AL1775" s="91">
        <v>57184.73</v>
      </c>
      <c r="AM1775" s="91">
        <v>0</v>
      </c>
      <c r="AN1775" s="91">
        <v>833713.34</v>
      </c>
      <c r="AO1775" s="91">
        <v>0</v>
      </c>
      <c r="AP1775" s="91">
        <v>33335</v>
      </c>
      <c r="AQ1775" s="91">
        <v>0</v>
      </c>
      <c r="AR1775" s="91">
        <v>0</v>
      </c>
      <c r="AS1775" s="91">
        <v>4895710.84</v>
      </c>
      <c r="AT1775" s="91">
        <v>2629842.9299999997</v>
      </c>
      <c r="AU1775" s="91">
        <v>1445710.42</v>
      </c>
      <c r="AV1775" s="92">
        <v>45716</v>
      </c>
      <c r="AW1775" t="s">
        <v>1</v>
      </c>
      <c r="AX1775">
        <v>2025</v>
      </c>
      <c r="AY1775" t="s">
        <v>182</v>
      </c>
    </row>
    <row r="1776" spans="1:51" x14ac:dyDescent="0.25">
      <c r="A1776" s="89">
        <v>83</v>
      </c>
      <c r="B1776" s="90" t="s">
        <v>96</v>
      </c>
      <c r="C1776" s="91">
        <v>256477121.55000001</v>
      </c>
      <c r="D1776" s="91">
        <v>737384.5</v>
      </c>
      <c r="E1776" s="91">
        <v>0</v>
      </c>
      <c r="F1776" s="91">
        <v>0</v>
      </c>
      <c r="G1776" s="91">
        <v>193257.01</v>
      </c>
      <c r="H1776" s="91">
        <v>0</v>
      </c>
      <c r="I1776" s="91">
        <v>0</v>
      </c>
      <c r="J1776" s="91">
        <v>5066701.8599999994</v>
      </c>
      <c r="K1776" s="91">
        <v>784129.2</v>
      </c>
      <c r="L1776" s="91">
        <v>0</v>
      </c>
      <c r="M1776" s="91">
        <v>85613942.620000005</v>
      </c>
      <c r="N1776" s="91">
        <v>30626899.560000002</v>
      </c>
      <c r="O1776" s="91">
        <v>116240842.18000001</v>
      </c>
      <c r="P1776" s="91">
        <v>5742410.5999999996</v>
      </c>
      <c r="Q1776" s="91">
        <v>0</v>
      </c>
      <c r="R1776" s="91">
        <v>0</v>
      </c>
      <c r="S1776" s="91">
        <v>0</v>
      </c>
      <c r="T1776" s="91">
        <v>128764725.34999999</v>
      </c>
      <c r="U1776" s="91">
        <v>10057440.959999999</v>
      </c>
      <c r="V1776" s="91">
        <v>372477.26</v>
      </c>
      <c r="W1776" s="91">
        <v>312089.12</v>
      </c>
      <c r="X1776" s="91">
        <v>3206876.04</v>
      </c>
      <c r="Y1776" s="91">
        <v>112617.33</v>
      </c>
      <c r="Z1776" s="91">
        <v>0</v>
      </c>
      <c r="AA1776" s="91">
        <v>120428.37000000001</v>
      </c>
      <c r="AB1776" s="91">
        <v>0</v>
      </c>
      <c r="AC1776" s="326">
        <v>46545101.740000002</v>
      </c>
      <c r="AD1776" s="91">
        <v>11084582.15</v>
      </c>
      <c r="AE1776" s="91">
        <v>987462.19</v>
      </c>
      <c r="AF1776" s="91">
        <v>0</v>
      </c>
      <c r="AG1776" s="91">
        <v>0</v>
      </c>
      <c r="AH1776" s="91">
        <v>0</v>
      </c>
      <c r="AI1776" s="91">
        <v>0</v>
      </c>
      <c r="AJ1776" s="91">
        <v>236846.72</v>
      </c>
      <c r="AK1776" s="91">
        <v>47880343.850000001</v>
      </c>
      <c r="AL1776" s="91">
        <v>963468.63</v>
      </c>
      <c r="AM1776" s="91">
        <v>0</v>
      </c>
      <c r="AN1776" s="91">
        <v>4474563.84</v>
      </c>
      <c r="AO1776" s="91">
        <v>0</v>
      </c>
      <c r="AP1776" s="91">
        <v>165192.95999999999</v>
      </c>
      <c r="AQ1776" s="91">
        <v>0</v>
      </c>
      <c r="AR1776" s="91">
        <v>0</v>
      </c>
      <c r="AS1776" s="91">
        <v>73035921.879999995</v>
      </c>
      <c r="AT1776" s="91">
        <v>54676474.320000008</v>
      </c>
      <c r="AU1776" s="91">
        <v>1192905.04</v>
      </c>
      <c r="AV1776" s="92">
        <v>45716</v>
      </c>
      <c r="AW1776" t="s">
        <v>1</v>
      </c>
      <c r="AX1776">
        <v>2025</v>
      </c>
      <c r="AY1776" t="s">
        <v>158</v>
      </c>
    </row>
    <row r="1777" spans="1:51" x14ac:dyDescent="0.25">
      <c r="A1777" s="89">
        <v>40</v>
      </c>
      <c r="B1777" s="90" t="s">
        <v>97</v>
      </c>
      <c r="C1777" s="91">
        <v>85209033.829999998</v>
      </c>
      <c r="D1777" s="91">
        <v>0</v>
      </c>
      <c r="E1777" s="91">
        <v>0</v>
      </c>
      <c r="F1777" s="91">
        <v>0</v>
      </c>
      <c r="G1777" s="91">
        <v>0</v>
      </c>
      <c r="H1777" s="91">
        <v>0</v>
      </c>
      <c r="I1777" s="91">
        <v>0</v>
      </c>
      <c r="J1777" s="91">
        <v>23718.02</v>
      </c>
      <c r="K1777" s="91">
        <v>228618.16</v>
      </c>
      <c r="L1777" s="91">
        <v>0</v>
      </c>
      <c r="M1777" s="91">
        <v>1345029.19</v>
      </c>
      <c r="N1777" s="91">
        <v>9407638.3499999996</v>
      </c>
      <c r="O1777" s="91">
        <v>10752667.539999999</v>
      </c>
      <c r="P1777" s="91">
        <v>31394.81</v>
      </c>
      <c r="Q1777" s="91">
        <v>0</v>
      </c>
      <c r="R1777" s="91">
        <v>0</v>
      </c>
      <c r="S1777" s="91">
        <v>0</v>
      </c>
      <c r="T1777" s="91">
        <v>11036398.529999999</v>
      </c>
      <c r="U1777" s="91">
        <v>180941.22</v>
      </c>
      <c r="V1777" s="91">
        <v>41766.57</v>
      </c>
      <c r="W1777" s="91">
        <v>0</v>
      </c>
      <c r="X1777" s="91">
        <v>0</v>
      </c>
      <c r="Y1777" s="91">
        <v>2345.69</v>
      </c>
      <c r="Z1777" s="91">
        <v>0</v>
      </c>
      <c r="AA1777" s="91">
        <v>14415.25</v>
      </c>
      <c r="AB1777" s="91">
        <v>0</v>
      </c>
      <c r="AC1777" s="326">
        <v>853401.2</v>
      </c>
      <c r="AD1777" s="91">
        <v>3387165.14</v>
      </c>
      <c r="AE1777" s="91">
        <v>1335792.1299999999</v>
      </c>
      <c r="AF1777" s="91">
        <v>0</v>
      </c>
      <c r="AG1777" s="91">
        <v>0</v>
      </c>
      <c r="AH1777" s="91">
        <v>0</v>
      </c>
      <c r="AI1777" s="91">
        <v>0</v>
      </c>
      <c r="AJ1777" s="91">
        <v>0</v>
      </c>
      <c r="AK1777" s="91">
        <v>65358639.840000004</v>
      </c>
      <c r="AL1777" s="91">
        <v>229047.12</v>
      </c>
      <c r="AM1777" s="91">
        <v>0</v>
      </c>
      <c r="AN1777" s="91">
        <v>432119.67</v>
      </c>
      <c r="AO1777" s="91">
        <v>0</v>
      </c>
      <c r="AP1777" s="91">
        <v>120697.66</v>
      </c>
      <c r="AQ1777" s="91">
        <v>0</v>
      </c>
      <c r="AR1777" s="91">
        <v>0</v>
      </c>
      <c r="AS1777" s="91">
        <v>5815827.2000000002</v>
      </c>
      <c r="AT1777" s="91">
        <v>68356808.099999994</v>
      </c>
      <c r="AU1777" s="91">
        <v>2216303.81</v>
      </c>
      <c r="AV1777" s="92">
        <v>45716</v>
      </c>
      <c r="AW1777" t="s">
        <v>1</v>
      </c>
      <c r="AX1777">
        <v>2025</v>
      </c>
      <c r="AY1777" t="s">
        <v>166</v>
      </c>
    </row>
    <row r="1778" spans="1:51" x14ac:dyDescent="0.25">
      <c r="A1778" s="89">
        <v>24</v>
      </c>
      <c r="B1778" s="90" t="s">
        <v>98</v>
      </c>
      <c r="C1778" s="91">
        <v>217651654.12</v>
      </c>
      <c r="D1778" s="91">
        <v>4743109.37</v>
      </c>
      <c r="E1778" s="91">
        <v>0</v>
      </c>
      <c r="F1778" s="91">
        <v>-571.04999999999995</v>
      </c>
      <c r="G1778" s="91">
        <v>11737350.689999999</v>
      </c>
      <c r="H1778" s="91">
        <v>0</v>
      </c>
      <c r="I1778" s="91">
        <v>0</v>
      </c>
      <c r="J1778" s="91">
        <v>751334.40000000002</v>
      </c>
      <c r="K1778" s="91">
        <v>2010622.13</v>
      </c>
      <c r="L1778" s="91">
        <v>0</v>
      </c>
      <c r="M1778" s="91">
        <v>2327048.2999999998</v>
      </c>
      <c r="N1778" s="91">
        <v>130724279.29000001</v>
      </c>
      <c r="O1778" s="91">
        <v>133051327.59</v>
      </c>
      <c r="P1778" s="91">
        <v>6277338.4800000004</v>
      </c>
      <c r="Q1778" s="91">
        <v>0</v>
      </c>
      <c r="R1778" s="91">
        <v>0</v>
      </c>
      <c r="S1778" s="91">
        <v>0</v>
      </c>
      <c r="T1778" s="91">
        <v>158570511.61000001</v>
      </c>
      <c r="U1778" s="91">
        <v>11023328.5</v>
      </c>
      <c r="V1778" s="91">
        <v>31551.040000000001</v>
      </c>
      <c r="W1778" s="91">
        <v>0</v>
      </c>
      <c r="X1778" s="91">
        <v>0</v>
      </c>
      <c r="Y1778" s="91">
        <v>0</v>
      </c>
      <c r="Z1778" s="91">
        <v>0</v>
      </c>
      <c r="AA1778" s="91">
        <v>94431.94</v>
      </c>
      <c r="AB1778" s="91">
        <v>0</v>
      </c>
      <c r="AC1778" s="326">
        <v>25453926.48</v>
      </c>
      <c r="AD1778" s="91">
        <v>1506429.13</v>
      </c>
      <c r="AE1778" s="91">
        <v>129314.58</v>
      </c>
      <c r="AF1778" s="91">
        <v>0</v>
      </c>
      <c r="AG1778" s="91">
        <v>0</v>
      </c>
      <c r="AH1778" s="91">
        <v>0</v>
      </c>
      <c r="AI1778" s="91">
        <v>0</v>
      </c>
      <c r="AJ1778" s="91">
        <v>12203249.550000001</v>
      </c>
      <c r="AK1778" s="91">
        <v>6607881.3200000003</v>
      </c>
      <c r="AL1778" s="91">
        <v>0</v>
      </c>
      <c r="AM1778" s="91">
        <v>0</v>
      </c>
      <c r="AN1778" s="91">
        <v>319247.43</v>
      </c>
      <c r="AO1778" s="91">
        <v>0</v>
      </c>
      <c r="AP1778" s="91">
        <v>0</v>
      </c>
      <c r="AQ1778" s="91">
        <v>0</v>
      </c>
      <c r="AR1778" s="91">
        <v>0</v>
      </c>
      <c r="AS1778" s="91">
        <v>50442231.219999999</v>
      </c>
      <c r="AT1778" s="91">
        <v>8638911.2899999991</v>
      </c>
      <c r="AU1778" s="91">
        <v>1711782.54</v>
      </c>
      <c r="AV1778" s="92">
        <v>45716</v>
      </c>
      <c r="AW1778" t="s">
        <v>1</v>
      </c>
      <c r="AX1778">
        <v>2025</v>
      </c>
      <c r="AY1778" t="s">
        <v>164</v>
      </c>
    </row>
    <row r="1779" spans="1:51" x14ac:dyDescent="0.25">
      <c r="A1779" s="89">
        <v>124</v>
      </c>
      <c r="B1779" s="90" t="s">
        <v>99</v>
      </c>
      <c r="C1779" s="91">
        <v>9658800.3200000003</v>
      </c>
      <c r="D1779" s="91">
        <v>0</v>
      </c>
      <c r="E1779" s="91">
        <v>0</v>
      </c>
      <c r="F1779" s="91">
        <v>0</v>
      </c>
      <c r="G1779" s="91">
        <v>0</v>
      </c>
      <c r="H1779" s="91">
        <v>0</v>
      </c>
      <c r="I1779" s="91">
        <v>0</v>
      </c>
      <c r="J1779" s="91">
        <v>0</v>
      </c>
      <c r="K1779" s="91">
        <v>0</v>
      </c>
      <c r="L1779" s="91">
        <v>0</v>
      </c>
      <c r="M1779" s="91">
        <v>0</v>
      </c>
      <c r="N1779" s="91">
        <v>7119074.3700000001</v>
      </c>
      <c r="O1779" s="91">
        <v>7119074.3700000001</v>
      </c>
      <c r="P1779" s="91">
        <v>0</v>
      </c>
      <c r="Q1779" s="91">
        <v>0</v>
      </c>
      <c r="R1779" s="91">
        <v>0</v>
      </c>
      <c r="S1779" s="91">
        <v>0</v>
      </c>
      <c r="T1779" s="91">
        <v>7119074.3700000001</v>
      </c>
      <c r="U1779" s="91">
        <v>194989.2</v>
      </c>
      <c r="V1779" s="91">
        <v>75815.460000000006</v>
      </c>
      <c r="W1779" s="91">
        <v>16072.76</v>
      </c>
      <c r="X1779" s="91">
        <v>0</v>
      </c>
      <c r="Y1779" s="91">
        <v>0</v>
      </c>
      <c r="Z1779" s="91">
        <v>0</v>
      </c>
      <c r="AA1779" s="91">
        <v>0</v>
      </c>
      <c r="AB1779" s="91">
        <v>0</v>
      </c>
      <c r="AC1779" s="326">
        <v>206418.24</v>
      </c>
      <c r="AD1779" s="91">
        <v>0</v>
      </c>
      <c r="AE1779" s="91">
        <v>5000.8599999999997</v>
      </c>
      <c r="AF1779" s="91">
        <v>0</v>
      </c>
      <c r="AG1779" s="91">
        <v>0</v>
      </c>
      <c r="AH1779" s="91">
        <v>0</v>
      </c>
      <c r="AI1779" s="91">
        <v>0</v>
      </c>
      <c r="AJ1779" s="91">
        <v>0</v>
      </c>
      <c r="AK1779" s="91">
        <v>96586.38</v>
      </c>
      <c r="AL1779" s="91">
        <v>101413.99</v>
      </c>
      <c r="AM1779" s="91">
        <v>0</v>
      </c>
      <c r="AN1779" s="91">
        <v>179601.52</v>
      </c>
      <c r="AO1779" s="91">
        <v>0</v>
      </c>
      <c r="AP1779" s="91">
        <v>0</v>
      </c>
      <c r="AQ1779" s="91">
        <v>0</v>
      </c>
      <c r="AR1779" s="91">
        <v>0</v>
      </c>
      <c r="AS1779" s="91">
        <v>498296.52</v>
      </c>
      <c r="AT1779" s="91">
        <v>2041429.4300000002</v>
      </c>
      <c r="AU1779" s="91">
        <v>1663827.54</v>
      </c>
      <c r="AV1779" s="92">
        <v>45716</v>
      </c>
      <c r="AW1779" t="s">
        <v>1</v>
      </c>
      <c r="AX1779">
        <v>2025</v>
      </c>
      <c r="AY1779" t="s">
        <v>289</v>
      </c>
    </row>
    <row r="1780" spans="1:51" x14ac:dyDescent="0.25">
      <c r="A1780" s="89">
        <v>70</v>
      </c>
      <c r="B1780" s="90" t="s">
        <v>100</v>
      </c>
      <c r="C1780" s="91">
        <v>3458590</v>
      </c>
      <c r="D1780" s="91">
        <v>0</v>
      </c>
      <c r="E1780" s="91">
        <v>0</v>
      </c>
      <c r="F1780" s="91">
        <v>0</v>
      </c>
      <c r="G1780" s="91">
        <v>0</v>
      </c>
      <c r="H1780" s="91">
        <v>0</v>
      </c>
      <c r="I1780" s="91">
        <v>0</v>
      </c>
      <c r="J1780" s="91">
        <v>0</v>
      </c>
      <c r="K1780" s="91">
        <v>0</v>
      </c>
      <c r="L1780" s="91">
        <v>0</v>
      </c>
      <c r="M1780" s="91">
        <v>0</v>
      </c>
      <c r="N1780" s="91">
        <v>0</v>
      </c>
      <c r="O1780" s="91">
        <v>0</v>
      </c>
      <c r="P1780" s="91">
        <v>3458590</v>
      </c>
      <c r="Q1780" s="91">
        <v>0</v>
      </c>
      <c r="R1780" s="91">
        <v>0</v>
      </c>
      <c r="S1780" s="91">
        <v>0</v>
      </c>
      <c r="T1780" s="91">
        <v>3458590</v>
      </c>
      <c r="U1780" s="91">
        <v>0</v>
      </c>
      <c r="V1780" s="91">
        <v>0</v>
      </c>
      <c r="W1780" s="91">
        <v>0</v>
      </c>
      <c r="X1780" s="91">
        <v>0</v>
      </c>
      <c r="Y1780" s="91">
        <v>0</v>
      </c>
      <c r="Z1780" s="91">
        <v>0</v>
      </c>
      <c r="AA1780" s="91">
        <v>0</v>
      </c>
      <c r="AB1780" s="91">
        <v>0</v>
      </c>
      <c r="AC1780" s="326">
        <v>0</v>
      </c>
      <c r="AD1780" s="91">
        <v>0</v>
      </c>
      <c r="AE1780" s="91">
        <v>0</v>
      </c>
      <c r="AF1780" s="91">
        <v>0</v>
      </c>
      <c r="AG1780" s="91">
        <v>0</v>
      </c>
      <c r="AH1780" s="91">
        <v>0</v>
      </c>
      <c r="AI1780" s="91">
        <v>0</v>
      </c>
      <c r="AJ1780" s="91">
        <v>0</v>
      </c>
      <c r="AK1780" s="91">
        <v>0</v>
      </c>
      <c r="AL1780" s="91">
        <v>0</v>
      </c>
      <c r="AM1780" s="91">
        <v>0</v>
      </c>
      <c r="AN1780" s="91">
        <v>0</v>
      </c>
      <c r="AO1780" s="91">
        <v>0</v>
      </c>
      <c r="AP1780" s="91">
        <v>0</v>
      </c>
      <c r="AQ1780" s="91">
        <v>0</v>
      </c>
      <c r="AR1780" s="91">
        <v>0</v>
      </c>
      <c r="AS1780" s="91">
        <v>0</v>
      </c>
      <c r="AT1780" s="91">
        <v>0</v>
      </c>
      <c r="AU1780" s="91">
        <v>0</v>
      </c>
      <c r="AV1780" s="92">
        <v>45716</v>
      </c>
      <c r="AW1780" t="s">
        <v>1</v>
      </c>
      <c r="AX1780">
        <v>2025</v>
      </c>
      <c r="AY1780" t="s">
        <v>181</v>
      </c>
    </row>
    <row r="1781" spans="1:51" x14ac:dyDescent="0.25">
      <c r="A1781" s="89">
        <v>119</v>
      </c>
      <c r="B1781" s="90" t="s">
        <v>101</v>
      </c>
      <c r="C1781" s="91">
        <v>1063402.83</v>
      </c>
      <c r="D1781" s="91">
        <v>0</v>
      </c>
      <c r="E1781" s="91">
        <v>0</v>
      </c>
      <c r="F1781" s="91">
        <v>0</v>
      </c>
      <c r="G1781" s="91">
        <v>0</v>
      </c>
      <c r="H1781" s="91">
        <v>0</v>
      </c>
      <c r="I1781" s="91">
        <v>0</v>
      </c>
      <c r="J1781" s="91">
        <v>341766.94</v>
      </c>
      <c r="K1781" s="91">
        <v>0</v>
      </c>
      <c r="L1781" s="91">
        <v>0</v>
      </c>
      <c r="M1781" s="91">
        <v>0</v>
      </c>
      <c r="N1781" s="91">
        <v>0</v>
      </c>
      <c r="O1781" s="91">
        <v>0</v>
      </c>
      <c r="P1781" s="91">
        <v>0</v>
      </c>
      <c r="Q1781" s="91">
        <v>0</v>
      </c>
      <c r="R1781" s="91">
        <v>0</v>
      </c>
      <c r="S1781" s="91">
        <v>0</v>
      </c>
      <c r="T1781" s="91">
        <v>341766.94</v>
      </c>
      <c r="U1781" s="91">
        <v>0</v>
      </c>
      <c r="V1781" s="91">
        <v>0</v>
      </c>
      <c r="W1781" s="91">
        <v>0</v>
      </c>
      <c r="X1781" s="91">
        <v>0</v>
      </c>
      <c r="Y1781" s="91">
        <v>0</v>
      </c>
      <c r="Z1781" s="91">
        <v>0</v>
      </c>
      <c r="AA1781" s="91">
        <v>0</v>
      </c>
      <c r="AB1781" s="91">
        <v>0</v>
      </c>
      <c r="AC1781" s="326">
        <v>463059.66</v>
      </c>
      <c r="AD1781" s="91">
        <v>0</v>
      </c>
      <c r="AE1781" s="91">
        <v>0</v>
      </c>
      <c r="AF1781" s="91">
        <v>0</v>
      </c>
      <c r="AG1781" s="91">
        <v>0</v>
      </c>
      <c r="AH1781" s="91">
        <v>0</v>
      </c>
      <c r="AI1781" s="91">
        <v>0</v>
      </c>
      <c r="AJ1781" s="91">
        <v>0</v>
      </c>
      <c r="AK1781" s="91">
        <v>258576.23</v>
      </c>
      <c r="AL1781" s="91">
        <v>0</v>
      </c>
      <c r="AM1781" s="91">
        <v>0</v>
      </c>
      <c r="AN1781" s="91">
        <v>0</v>
      </c>
      <c r="AO1781" s="91">
        <v>0</v>
      </c>
      <c r="AP1781" s="91">
        <v>0</v>
      </c>
      <c r="AQ1781" s="91">
        <v>0</v>
      </c>
      <c r="AR1781" s="91">
        <v>0</v>
      </c>
      <c r="AS1781" s="91">
        <v>463059.66</v>
      </c>
      <c r="AT1781" s="91">
        <v>258576.23</v>
      </c>
      <c r="AU1781" s="91">
        <v>0</v>
      </c>
      <c r="AV1781" s="92">
        <v>45716</v>
      </c>
      <c r="AW1781" t="s">
        <v>1</v>
      </c>
      <c r="AX1781">
        <v>2025</v>
      </c>
      <c r="AY1781" t="s">
        <v>189</v>
      </c>
    </row>
    <row r="1782" spans="1:51" x14ac:dyDescent="0.25">
      <c r="A1782" s="89">
        <v>108</v>
      </c>
      <c r="B1782" s="90" t="s">
        <v>102</v>
      </c>
      <c r="C1782" s="91">
        <v>2771761.0700000003</v>
      </c>
      <c r="D1782" s="91">
        <v>0</v>
      </c>
      <c r="E1782" s="91">
        <v>0</v>
      </c>
      <c r="F1782" s="91">
        <v>0</v>
      </c>
      <c r="G1782" s="91">
        <v>35144.699999999997</v>
      </c>
      <c r="H1782" s="91">
        <v>0</v>
      </c>
      <c r="I1782" s="91">
        <v>0</v>
      </c>
      <c r="J1782" s="91">
        <v>81297.5</v>
      </c>
      <c r="K1782" s="91">
        <v>649357.82999999996</v>
      </c>
      <c r="L1782" s="91">
        <v>0</v>
      </c>
      <c r="M1782" s="91">
        <v>758548.45</v>
      </c>
      <c r="N1782" s="91">
        <v>20972.79</v>
      </c>
      <c r="O1782" s="91">
        <v>779521.24</v>
      </c>
      <c r="P1782" s="91">
        <v>16373.73</v>
      </c>
      <c r="Q1782" s="91">
        <v>0</v>
      </c>
      <c r="R1782" s="91">
        <v>0</v>
      </c>
      <c r="S1782" s="91">
        <v>0</v>
      </c>
      <c r="T1782" s="91">
        <v>1561695</v>
      </c>
      <c r="U1782" s="91">
        <v>21753</v>
      </c>
      <c r="V1782" s="91">
        <v>0</v>
      </c>
      <c r="W1782" s="91">
        <v>0</v>
      </c>
      <c r="X1782" s="91">
        <v>0</v>
      </c>
      <c r="Y1782" s="91">
        <v>0</v>
      </c>
      <c r="Z1782" s="91">
        <v>0</v>
      </c>
      <c r="AA1782" s="91">
        <v>2835.5</v>
      </c>
      <c r="AB1782" s="91">
        <v>0</v>
      </c>
      <c r="AC1782" s="326">
        <v>871379.42</v>
      </c>
      <c r="AD1782" s="91">
        <v>0</v>
      </c>
      <c r="AE1782" s="91">
        <v>91866.1</v>
      </c>
      <c r="AF1782" s="91">
        <v>0</v>
      </c>
      <c r="AG1782" s="91">
        <v>0</v>
      </c>
      <c r="AH1782" s="91">
        <v>0</v>
      </c>
      <c r="AI1782" s="91">
        <v>0</v>
      </c>
      <c r="AJ1782" s="91">
        <v>46307.97</v>
      </c>
      <c r="AK1782" s="91">
        <v>0</v>
      </c>
      <c r="AL1782" s="91">
        <v>4336.4799999999996</v>
      </c>
      <c r="AM1782" s="91">
        <v>0</v>
      </c>
      <c r="AN1782" s="91">
        <v>118577.60000000001</v>
      </c>
      <c r="AO1782" s="91">
        <v>0</v>
      </c>
      <c r="AP1782" s="91">
        <v>0</v>
      </c>
      <c r="AQ1782" s="91">
        <v>0</v>
      </c>
      <c r="AR1782" s="91">
        <v>0</v>
      </c>
      <c r="AS1782" s="91">
        <v>1034141.99</v>
      </c>
      <c r="AT1782" s="91">
        <v>175924.08000000002</v>
      </c>
      <c r="AU1782" s="91">
        <v>53010</v>
      </c>
      <c r="AV1782" s="92">
        <v>45716</v>
      </c>
      <c r="AW1782" t="s">
        <v>1</v>
      </c>
      <c r="AX1782">
        <v>2025</v>
      </c>
      <c r="AY1782" t="s">
        <v>183</v>
      </c>
    </row>
    <row r="1783" spans="1:51" x14ac:dyDescent="0.25">
      <c r="A1783" s="89">
        <v>93</v>
      </c>
      <c r="B1783" s="90" t="s">
        <v>103</v>
      </c>
      <c r="C1783" s="91">
        <v>18402942.309999999</v>
      </c>
      <c r="D1783" s="91">
        <v>0</v>
      </c>
      <c r="E1783" s="91">
        <v>0</v>
      </c>
      <c r="F1783" s="91">
        <v>0</v>
      </c>
      <c r="G1783" s="91">
        <v>0</v>
      </c>
      <c r="H1783" s="91">
        <v>0</v>
      </c>
      <c r="I1783" s="91">
        <v>0</v>
      </c>
      <c r="J1783" s="91">
        <v>26426.5</v>
      </c>
      <c r="K1783" s="91">
        <v>0</v>
      </c>
      <c r="L1783" s="91">
        <v>0</v>
      </c>
      <c r="M1783" s="91">
        <v>1</v>
      </c>
      <c r="N1783" s="91">
        <v>0</v>
      </c>
      <c r="O1783" s="91">
        <v>1</v>
      </c>
      <c r="P1783" s="91">
        <v>1</v>
      </c>
      <c r="Q1783" s="91">
        <v>0</v>
      </c>
      <c r="R1783" s="91">
        <v>0</v>
      </c>
      <c r="S1783" s="91">
        <v>0</v>
      </c>
      <c r="T1783" s="91">
        <v>26428.5</v>
      </c>
      <c r="U1783" s="91">
        <v>14808.45</v>
      </c>
      <c r="V1783" s="91">
        <v>14608.45</v>
      </c>
      <c r="W1783" s="91">
        <v>0</v>
      </c>
      <c r="X1783" s="91">
        <v>0</v>
      </c>
      <c r="Y1783" s="91">
        <v>328376.26</v>
      </c>
      <c r="Z1783" s="91">
        <v>0</v>
      </c>
      <c r="AA1783" s="91">
        <v>67925.009999999995</v>
      </c>
      <c r="AB1783" s="91">
        <v>0</v>
      </c>
      <c r="AC1783" s="326">
        <v>0</v>
      </c>
      <c r="AD1783" s="91">
        <v>1701085.14</v>
      </c>
      <c r="AE1783" s="91">
        <v>35780</v>
      </c>
      <c r="AF1783" s="91">
        <v>0</v>
      </c>
      <c r="AG1783" s="91">
        <v>0</v>
      </c>
      <c r="AH1783" s="91">
        <v>0</v>
      </c>
      <c r="AI1783" s="91">
        <v>0</v>
      </c>
      <c r="AJ1783" s="91">
        <v>0</v>
      </c>
      <c r="AK1783" s="91">
        <v>839422.45</v>
      </c>
      <c r="AL1783" s="91">
        <v>1161726.1100000001</v>
      </c>
      <c r="AM1783" s="91">
        <v>0</v>
      </c>
      <c r="AN1783" s="91">
        <v>1183413.8800000001</v>
      </c>
      <c r="AO1783" s="91">
        <v>0</v>
      </c>
      <c r="AP1783" s="91">
        <v>8595</v>
      </c>
      <c r="AQ1783" s="91">
        <v>0</v>
      </c>
      <c r="AR1783" s="91">
        <v>0</v>
      </c>
      <c r="AS1783" s="91">
        <v>2162583.31</v>
      </c>
      <c r="AT1783" s="91">
        <v>16213930.5</v>
      </c>
      <c r="AU1783" s="91">
        <v>13020773.060000001</v>
      </c>
      <c r="AV1783" s="92">
        <v>45716</v>
      </c>
      <c r="AW1783" t="s">
        <v>1</v>
      </c>
      <c r="AX1783">
        <v>2025</v>
      </c>
      <c r="AY1783" t="s">
        <v>175</v>
      </c>
    </row>
    <row r="1784" spans="1:51" x14ac:dyDescent="0.25">
      <c r="A1784" s="89">
        <v>107</v>
      </c>
      <c r="B1784" s="90" t="s">
        <v>60</v>
      </c>
      <c r="C1784" s="91">
        <v>259631890.75</v>
      </c>
      <c r="D1784" s="91">
        <v>110525.85</v>
      </c>
      <c r="E1784" s="91">
        <v>0</v>
      </c>
      <c r="F1784" s="91">
        <v>0</v>
      </c>
      <c r="G1784" s="91">
        <v>40430.58</v>
      </c>
      <c r="H1784" s="91">
        <v>0</v>
      </c>
      <c r="I1784" s="91">
        <v>0</v>
      </c>
      <c r="J1784" s="91">
        <v>635209.68999999994</v>
      </c>
      <c r="K1784" s="91">
        <v>321068.44</v>
      </c>
      <c r="L1784" s="91">
        <v>0</v>
      </c>
      <c r="M1784" s="91">
        <v>8621284.8399999999</v>
      </c>
      <c r="N1784" s="91">
        <v>164583174.15000001</v>
      </c>
      <c r="O1784" s="91">
        <v>173204458.99000001</v>
      </c>
      <c r="P1784" s="91">
        <v>553697.74</v>
      </c>
      <c r="Q1784" s="91">
        <v>0</v>
      </c>
      <c r="R1784" s="91">
        <v>0</v>
      </c>
      <c r="S1784" s="91">
        <v>0</v>
      </c>
      <c r="T1784" s="91">
        <v>174865391.29000002</v>
      </c>
      <c r="U1784" s="91">
        <v>311589.95</v>
      </c>
      <c r="V1784" s="91">
        <v>111044.04</v>
      </c>
      <c r="W1784" s="91">
        <v>6402</v>
      </c>
      <c r="X1784" s="91">
        <v>1114993.56</v>
      </c>
      <c r="Y1784" s="91">
        <v>9250</v>
      </c>
      <c r="Z1784" s="91">
        <v>0</v>
      </c>
      <c r="AA1784" s="91">
        <v>8564586.0399999991</v>
      </c>
      <c r="AB1784" s="91">
        <v>0</v>
      </c>
      <c r="AC1784" s="326">
        <v>10499435.18</v>
      </c>
      <c r="AD1784" s="91">
        <v>2556536.08</v>
      </c>
      <c r="AE1784" s="91">
        <v>216322.44</v>
      </c>
      <c r="AF1784" s="91">
        <v>0</v>
      </c>
      <c r="AG1784" s="91">
        <v>0</v>
      </c>
      <c r="AH1784" s="91">
        <v>0</v>
      </c>
      <c r="AI1784" s="91">
        <v>0</v>
      </c>
      <c r="AJ1784" s="91">
        <v>35850932.229999997</v>
      </c>
      <c r="AK1784" s="91">
        <v>6659495.3899999997</v>
      </c>
      <c r="AL1784" s="91">
        <v>917270.37</v>
      </c>
      <c r="AM1784" s="91">
        <v>0</v>
      </c>
      <c r="AN1784" s="91">
        <v>2796754.54</v>
      </c>
      <c r="AO1784" s="91">
        <v>0</v>
      </c>
      <c r="AP1784" s="91">
        <v>0</v>
      </c>
      <c r="AQ1784" s="91">
        <v>0</v>
      </c>
      <c r="AR1784" s="91">
        <v>0</v>
      </c>
      <c r="AS1784" s="91">
        <v>59241091.519999996</v>
      </c>
      <c r="AT1784" s="91">
        <v>25525407.940000001</v>
      </c>
      <c r="AU1784" s="91">
        <v>15151887.640000001</v>
      </c>
      <c r="AV1784" s="92">
        <v>45747</v>
      </c>
      <c r="AW1784" t="s">
        <v>2</v>
      </c>
      <c r="AX1784">
        <v>2025</v>
      </c>
      <c r="AY1784" t="s">
        <v>160</v>
      </c>
    </row>
    <row r="1785" spans="1:51" x14ac:dyDescent="0.25">
      <c r="A1785" s="89">
        <v>66</v>
      </c>
      <c r="B1785" s="90" t="s">
        <v>61</v>
      </c>
      <c r="C1785" s="91">
        <v>1614920.89</v>
      </c>
      <c r="D1785" s="91">
        <v>0</v>
      </c>
      <c r="E1785" s="91">
        <v>0</v>
      </c>
      <c r="F1785" s="91">
        <v>0</v>
      </c>
      <c r="G1785" s="91">
        <v>0</v>
      </c>
      <c r="H1785" s="91">
        <v>0</v>
      </c>
      <c r="I1785" s="91">
        <v>0</v>
      </c>
      <c r="J1785" s="91">
        <v>0</v>
      </c>
      <c r="K1785" s="91">
        <v>1614920.89</v>
      </c>
      <c r="L1785" s="91">
        <v>0</v>
      </c>
      <c r="M1785" s="91">
        <v>0</v>
      </c>
      <c r="N1785" s="91">
        <v>0</v>
      </c>
      <c r="O1785" s="91">
        <v>0</v>
      </c>
      <c r="P1785" s="91">
        <v>0</v>
      </c>
      <c r="Q1785" s="91">
        <v>0</v>
      </c>
      <c r="R1785" s="91">
        <v>0</v>
      </c>
      <c r="S1785" s="91">
        <v>0</v>
      </c>
      <c r="T1785" s="91">
        <v>1614920.89</v>
      </c>
      <c r="U1785" s="91">
        <v>0</v>
      </c>
      <c r="V1785" s="91">
        <v>0</v>
      </c>
      <c r="W1785" s="91">
        <v>0</v>
      </c>
      <c r="X1785" s="91">
        <v>0</v>
      </c>
      <c r="Y1785" s="91">
        <v>0</v>
      </c>
      <c r="Z1785" s="91">
        <v>0</v>
      </c>
      <c r="AA1785" s="91">
        <v>0</v>
      </c>
      <c r="AB1785" s="91">
        <v>0</v>
      </c>
      <c r="AC1785" s="326">
        <v>0</v>
      </c>
      <c r="AD1785" s="91">
        <v>0</v>
      </c>
      <c r="AE1785" s="91">
        <v>0</v>
      </c>
      <c r="AF1785" s="91">
        <v>0</v>
      </c>
      <c r="AG1785" s="91">
        <v>0</v>
      </c>
      <c r="AH1785" s="91">
        <v>0</v>
      </c>
      <c r="AI1785" s="91">
        <v>0</v>
      </c>
      <c r="AJ1785" s="91">
        <v>0</v>
      </c>
      <c r="AK1785" s="91">
        <v>0</v>
      </c>
      <c r="AL1785" s="91">
        <v>0</v>
      </c>
      <c r="AM1785" s="91">
        <v>0</v>
      </c>
      <c r="AN1785" s="91">
        <v>0</v>
      </c>
      <c r="AO1785" s="91">
        <v>0</v>
      </c>
      <c r="AP1785" s="91">
        <v>0</v>
      </c>
      <c r="AQ1785" s="91">
        <v>0</v>
      </c>
      <c r="AR1785" s="91">
        <v>0</v>
      </c>
      <c r="AS1785" s="91">
        <v>0</v>
      </c>
      <c r="AT1785" s="91">
        <v>0</v>
      </c>
      <c r="AU1785" s="91">
        <v>0</v>
      </c>
      <c r="AV1785" s="92">
        <v>45747</v>
      </c>
      <c r="AW1785" t="s">
        <v>2</v>
      </c>
      <c r="AX1785">
        <v>2025</v>
      </c>
      <c r="AY1785" t="s">
        <v>178</v>
      </c>
    </row>
    <row r="1786" spans="1:51" x14ac:dyDescent="0.25">
      <c r="A1786" s="89">
        <v>44</v>
      </c>
      <c r="B1786" s="90" t="s">
        <v>62</v>
      </c>
      <c r="C1786" s="91">
        <v>28944228.769999996</v>
      </c>
      <c r="D1786" s="91">
        <v>43062.81</v>
      </c>
      <c r="E1786" s="91">
        <v>0</v>
      </c>
      <c r="F1786" s="91">
        <v>0</v>
      </c>
      <c r="G1786" s="91">
        <v>0</v>
      </c>
      <c r="H1786" s="91">
        <v>0</v>
      </c>
      <c r="I1786" s="91">
        <v>0</v>
      </c>
      <c r="J1786" s="91">
        <v>144185.70000000001</v>
      </c>
      <c r="K1786" s="91">
        <v>2004069.51</v>
      </c>
      <c r="L1786" s="91">
        <v>0</v>
      </c>
      <c r="M1786" s="91">
        <v>2282799.5299999998</v>
      </c>
      <c r="N1786" s="91">
        <v>0</v>
      </c>
      <c r="O1786" s="91">
        <v>2282799.5299999998</v>
      </c>
      <c r="P1786" s="91">
        <v>23903.64</v>
      </c>
      <c r="Q1786" s="91">
        <v>0</v>
      </c>
      <c r="R1786" s="91">
        <v>0</v>
      </c>
      <c r="S1786" s="91">
        <v>0</v>
      </c>
      <c r="T1786" s="91">
        <v>4498021.1899999995</v>
      </c>
      <c r="U1786" s="91">
        <v>200599.3</v>
      </c>
      <c r="V1786" s="91">
        <v>99026.35</v>
      </c>
      <c r="W1786" s="91">
        <v>187974.39</v>
      </c>
      <c r="X1786" s="91">
        <v>0</v>
      </c>
      <c r="Y1786" s="91">
        <v>12267.78</v>
      </c>
      <c r="Z1786" s="91">
        <v>0</v>
      </c>
      <c r="AA1786" s="91">
        <v>227.64</v>
      </c>
      <c r="AB1786" s="91">
        <v>0</v>
      </c>
      <c r="AC1786" s="326">
        <v>1228587.52</v>
      </c>
      <c r="AD1786" s="91">
        <v>1683402.13</v>
      </c>
      <c r="AE1786" s="91">
        <v>8021.64</v>
      </c>
      <c r="AF1786" s="91">
        <v>0</v>
      </c>
      <c r="AG1786" s="91">
        <v>0</v>
      </c>
      <c r="AH1786" s="91">
        <v>0</v>
      </c>
      <c r="AI1786" s="91">
        <v>0</v>
      </c>
      <c r="AJ1786" s="91">
        <v>40293.800000000003</v>
      </c>
      <c r="AK1786" s="91">
        <v>13392645.66</v>
      </c>
      <c r="AL1786" s="91">
        <v>751074.9</v>
      </c>
      <c r="AM1786" s="91">
        <v>0</v>
      </c>
      <c r="AN1786" s="91">
        <v>1140911.68</v>
      </c>
      <c r="AO1786" s="91">
        <v>0</v>
      </c>
      <c r="AP1786" s="91">
        <v>165373.76999999999</v>
      </c>
      <c r="AQ1786" s="91">
        <v>0</v>
      </c>
      <c r="AR1786" s="91">
        <v>0</v>
      </c>
      <c r="AS1786" s="91">
        <v>3460400.55</v>
      </c>
      <c r="AT1786" s="91">
        <v>20985807.029999997</v>
      </c>
      <c r="AU1786" s="91">
        <v>5535801.0199999996</v>
      </c>
      <c r="AV1786" s="92">
        <v>45747</v>
      </c>
      <c r="AW1786" t="s">
        <v>2</v>
      </c>
      <c r="AX1786">
        <v>2025</v>
      </c>
      <c r="AY1786" t="s">
        <v>167</v>
      </c>
    </row>
    <row r="1787" spans="1:51" x14ac:dyDescent="0.25">
      <c r="A1787" s="89">
        <v>113</v>
      </c>
      <c r="B1787" s="90" t="s">
        <v>63</v>
      </c>
      <c r="C1787" s="91">
        <v>23295856.390000001</v>
      </c>
      <c r="D1787" s="91">
        <v>0</v>
      </c>
      <c r="E1787" s="91">
        <v>0</v>
      </c>
      <c r="F1787" s="91">
        <v>0</v>
      </c>
      <c r="G1787" s="91">
        <v>890841.96</v>
      </c>
      <c r="H1787" s="91">
        <v>0</v>
      </c>
      <c r="I1787" s="91">
        <v>0</v>
      </c>
      <c r="J1787" s="91">
        <v>118313.15</v>
      </c>
      <c r="K1787" s="91">
        <v>30364.73</v>
      </c>
      <c r="L1787" s="91">
        <v>0</v>
      </c>
      <c r="M1787" s="91">
        <v>6455876.8099999996</v>
      </c>
      <c r="N1787" s="91">
        <v>8352681.4099999992</v>
      </c>
      <c r="O1787" s="91">
        <v>14808558.219999999</v>
      </c>
      <c r="P1787" s="91">
        <v>235946.05</v>
      </c>
      <c r="Q1787" s="91">
        <v>0</v>
      </c>
      <c r="R1787" s="91">
        <v>0</v>
      </c>
      <c r="S1787" s="91">
        <v>0</v>
      </c>
      <c r="T1787" s="91">
        <v>16084024.109999999</v>
      </c>
      <c r="U1787" s="91">
        <v>109314.15</v>
      </c>
      <c r="V1787" s="91">
        <v>9400.15</v>
      </c>
      <c r="W1787" s="91">
        <v>0</v>
      </c>
      <c r="X1787" s="91">
        <v>0</v>
      </c>
      <c r="Y1787" s="91">
        <v>108273</v>
      </c>
      <c r="Z1787" s="91">
        <v>0</v>
      </c>
      <c r="AA1787" s="91">
        <v>612458.16</v>
      </c>
      <c r="AB1787" s="91">
        <v>0</v>
      </c>
      <c r="AC1787" s="326">
        <v>1688454.82</v>
      </c>
      <c r="AD1787" s="91">
        <v>10713.3</v>
      </c>
      <c r="AE1787" s="91">
        <v>3840.6</v>
      </c>
      <c r="AF1787" s="91">
        <v>0</v>
      </c>
      <c r="AG1787" s="91">
        <v>0</v>
      </c>
      <c r="AH1787" s="91">
        <v>0</v>
      </c>
      <c r="AI1787" s="91">
        <v>0</v>
      </c>
      <c r="AJ1787" s="91">
        <v>0</v>
      </c>
      <c r="AK1787" s="91">
        <v>4020519.3</v>
      </c>
      <c r="AL1787" s="91">
        <v>12775.6</v>
      </c>
      <c r="AM1787" s="91">
        <v>0</v>
      </c>
      <c r="AN1787" s="91">
        <v>568697.80000000005</v>
      </c>
      <c r="AO1787" s="91">
        <v>0</v>
      </c>
      <c r="AP1787" s="91">
        <v>43798.400000000001</v>
      </c>
      <c r="AQ1787" s="91">
        <v>0</v>
      </c>
      <c r="AR1787" s="91">
        <v>0</v>
      </c>
      <c r="AS1787" s="91">
        <v>2542454.1800000002</v>
      </c>
      <c r="AT1787" s="91">
        <v>4669378.1000000006</v>
      </c>
      <c r="AU1787" s="91">
        <v>23587</v>
      </c>
      <c r="AV1787" s="92">
        <v>45747</v>
      </c>
      <c r="AW1787" t="s">
        <v>2</v>
      </c>
      <c r="AX1787">
        <v>2025</v>
      </c>
      <c r="AY1787" t="s">
        <v>171</v>
      </c>
    </row>
    <row r="1788" spans="1:51" x14ac:dyDescent="0.25">
      <c r="A1788" s="89">
        <v>98</v>
      </c>
      <c r="B1788" s="90" t="s">
        <v>64</v>
      </c>
      <c r="C1788" s="91">
        <v>64397637.75</v>
      </c>
      <c r="D1788" s="91">
        <v>40496.090000000004</v>
      </c>
      <c r="E1788" s="91">
        <v>0</v>
      </c>
      <c r="F1788" s="91">
        <v>0</v>
      </c>
      <c r="G1788" s="91">
        <v>157242.16</v>
      </c>
      <c r="H1788" s="91">
        <v>0</v>
      </c>
      <c r="I1788" s="91">
        <v>0</v>
      </c>
      <c r="J1788" s="91">
        <v>832578.95000000007</v>
      </c>
      <c r="K1788" s="91">
        <v>136541.31</v>
      </c>
      <c r="L1788" s="91">
        <v>0</v>
      </c>
      <c r="M1788" s="91">
        <v>13200034.9</v>
      </c>
      <c r="N1788" s="91">
        <v>2719939.43</v>
      </c>
      <c r="O1788" s="91">
        <v>15919974.33</v>
      </c>
      <c r="P1788" s="91">
        <v>237104.3</v>
      </c>
      <c r="Q1788" s="91">
        <v>0</v>
      </c>
      <c r="R1788" s="91">
        <v>0</v>
      </c>
      <c r="S1788" s="91">
        <v>0</v>
      </c>
      <c r="T1788" s="91">
        <v>17323937.140000001</v>
      </c>
      <c r="U1788" s="91">
        <v>120590.67</v>
      </c>
      <c r="V1788" s="91">
        <v>103064.11</v>
      </c>
      <c r="W1788" s="91">
        <v>0</v>
      </c>
      <c r="X1788" s="91">
        <v>169299.91</v>
      </c>
      <c r="Y1788" s="91">
        <v>41807.96</v>
      </c>
      <c r="Z1788" s="91">
        <v>0</v>
      </c>
      <c r="AA1788" s="91">
        <v>569866.84</v>
      </c>
      <c r="AB1788" s="91">
        <v>0</v>
      </c>
      <c r="AC1788" s="326">
        <v>4331042.76</v>
      </c>
      <c r="AD1788" s="91">
        <v>1625310.91</v>
      </c>
      <c r="AE1788" s="91">
        <v>3150782.64</v>
      </c>
      <c r="AF1788" s="91">
        <v>0</v>
      </c>
      <c r="AG1788" s="91">
        <v>0</v>
      </c>
      <c r="AH1788" s="91">
        <v>0</v>
      </c>
      <c r="AI1788" s="91">
        <v>0</v>
      </c>
      <c r="AJ1788" s="91">
        <v>5149609.4400000004</v>
      </c>
      <c r="AK1788" s="91">
        <v>7761820.2399999993</v>
      </c>
      <c r="AL1788" s="91">
        <v>964862.52</v>
      </c>
      <c r="AM1788" s="91">
        <v>0</v>
      </c>
      <c r="AN1788" s="91">
        <v>4543814.43</v>
      </c>
      <c r="AO1788" s="91">
        <v>0</v>
      </c>
      <c r="AP1788" s="91">
        <v>151003.9</v>
      </c>
      <c r="AQ1788" s="91">
        <v>0</v>
      </c>
      <c r="AR1788" s="91">
        <v>0</v>
      </c>
      <c r="AS1788" s="91">
        <v>15261375.240000002</v>
      </c>
      <c r="AT1788" s="91">
        <v>31812325.369999997</v>
      </c>
      <c r="AU1788" s="91">
        <v>18390824.280000001</v>
      </c>
      <c r="AV1788" s="92">
        <v>45747</v>
      </c>
      <c r="AW1788" t="s">
        <v>2</v>
      </c>
      <c r="AX1788">
        <v>2025</v>
      </c>
      <c r="AY1788" t="s">
        <v>165</v>
      </c>
    </row>
    <row r="1789" spans="1:51" x14ac:dyDescent="0.25">
      <c r="A1789" s="89">
        <v>109</v>
      </c>
      <c r="B1789" s="90" t="s">
        <v>66</v>
      </c>
      <c r="C1789" s="91">
        <v>372773462.35000002</v>
      </c>
      <c r="D1789" s="91">
        <v>16817135.889999997</v>
      </c>
      <c r="E1789" s="91">
        <v>0</v>
      </c>
      <c r="F1789" s="91">
        <v>0</v>
      </c>
      <c r="G1789" s="91">
        <v>0</v>
      </c>
      <c r="H1789" s="91">
        <v>0</v>
      </c>
      <c r="I1789" s="91">
        <v>0</v>
      </c>
      <c r="J1789" s="91">
        <v>18139806.66</v>
      </c>
      <c r="K1789" s="91">
        <v>5680894.4800000004</v>
      </c>
      <c r="L1789" s="91">
        <v>0</v>
      </c>
      <c r="M1789" s="91">
        <v>235408.82</v>
      </c>
      <c r="N1789" s="91">
        <v>135715219.66000003</v>
      </c>
      <c r="O1789" s="91">
        <v>135950628.48000002</v>
      </c>
      <c r="P1789" s="91">
        <v>23471616.77</v>
      </c>
      <c r="Q1789" s="91">
        <v>0</v>
      </c>
      <c r="R1789" s="91">
        <v>0</v>
      </c>
      <c r="S1789" s="91">
        <v>0</v>
      </c>
      <c r="T1789" s="91">
        <v>200060082.28000003</v>
      </c>
      <c r="U1789" s="91">
        <v>21497462.73</v>
      </c>
      <c r="V1789" s="91">
        <v>4648379.45</v>
      </c>
      <c r="W1789" s="91">
        <v>0</v>
      </c>
      <c r="X1789" s="91">
        <v>5324758.29</v>
      </c>
      <c r="Y1789" s="91">
        <v>1137315.5900000001</v>
      </c>
      <c r="Z1789" s="91">
        <v>0</v>
      </c>
      <c r="AA1789" s="91">
        <v>54120283.5</v>
      </c>
      <c r="AB1789" s="91">
        <v>0</v>
      </c>
      <c r="AC1789" s="326">
        <v>48520884.339999996</v>
      </c>
      <c r="AD1789" s="91">
        <v>0</v>
      </c>
      <c r="AE1789" s="91">
        <v>18000</v>
      </c>
      <c r="AF1789" s="91">
        <v>0</v>
      </c>
      <c r="AG1789" s="91">
        <v>0</v>
      </c>
      <c r="AH1789" s="91">
        <v>0</v>
      </c>
      <c r="AI1789" s="91">
        <v>0</v>
      </c>
      <c r="AJ1789" s="91">
        <v>22507108.919999998</v>
      </c>
      <c r="AK1789" s="91">
        <v>9745847.3599999994</v>
      </c>
      <c r="AL1789" s="91">
        <v>2128335.12</v>
      </c>
      <c r="AM1789" s="91">
        <v>0</v>
      </c>
      <c r="AN1789" s="91">
        <v>2721119.28</v>
      </c>
      <c r="AO1789" s="91">
        <v>43669.96</v>
      </c>
      <c r="AP1789" s="91">
        <v>2500</v>
      </c>
      <c r="AQ1789" s="91">
        <v>0</v>
      </c>
      <c r="AR1789" s="91">
        <v>0</v>
      </c>
      <c r="AS1789" s="91">
        <v>157774192.81999999</v>
      </c>
      <c r="AT1789" s="91">
        <v>14939187.25</v>
      </c>
      <c r="AU1789" s="91">
        <v>297715.53000000003</v>
      </c>
      <c r="AV1789" s="92">
        <v>45747</v>
      </c>
      <c r="AW1789" t="s">
        <v>2</v>
      </c>
      <c r="AX1789">
        <v>2025</v>
      </c>
      <c r="AY1789" t="s">
        <v>157</v>
      </c>
    </row>
    <row r="1790" spans="1:51" x14ac:dyDescent="0.25">
      <c r="A1790" s="89">
        <v>25</v>
      </c>
      <c r="B1790" s="90" t="s">
        <v>67</v>
      </c>
      <c r="C1790" s="91">
        <v>27706696.529999997</v>
      </c>
      <c r="D1790" s="91">
        <v>10522567.049999999</v>
      </c>
      <c r="E1790" s="91">
        <v>0</v>
      </c>
      <c r="F1790" s="91">
        <v>0</v>
      </c>
      <c r="G1790" s="91">
        <v>0</v>
      </c>
      <c r="H1790" s="91">
        <v>0</v>
      </c>
      <c r="I1790" s="91">
        <v>0</v>
      </c>
      <c r="J1790" s="91">
        <v>0</v>
      </c>
      <c r="K1790" s="91">
        <v>0</v>
      </c>
      <c r="L1790" s="91">
        <v>0</v>
      </c>
      <c r="M1790" s="91">
        <v>0</v>
      </c>
      <c r="N1790" s="91">
        <v>0</v>
      </c>
      <c r="O1790" s="91">
        <v>0</v>
      </c>
      <c r="P1790" s="91">
        <v>17005164.920000002</v>
      </c>
      <c r="Q1790" s="91">
        <v>0</v>
      </c>
      <c r="R1790" s="91">
        <v>0</v>
      </c>
      <c r="S1790" s="91">
        <v>0</v>
      </c>
      <c r="T1790" s="91">
        <v>27527731.969999999</v>
      </c>
      <c r="U1790" s="91">
        <v>0</v>
      </c>
      <c r="V1790" s="91">
        <v>0</v>
      </c>
      <c r="W1790" s="91">
        <v>0</v>
      </c>
      <c r="X1790" s="91">
        <v>0</v>
      </c>
      <c r="Y1790" s="91">
        <v>0</v>
      </c>
      <c r="Z1790" s="91">
        <v>0</v>
      </c>
      <c r="AA1790" s="91">
        <v>0</v>
      </c>
      <c r="AB1790" s="91">
        <v>0</v>
      </c>
      <c r="AC1790" s="326">
        <v>178964.56</v>
      </c>
      <c r="AD1790" s="91">
        <v>0</v>
      </c>
      <c r="AE1790" s="91">
        <v>0</v>
      </c>
      <c r="AF1790" s="91">
        <v>0</v>
      </c>
      <c r="AG1790" s="91">
        <v>0</v>
      </c>
      <c r="AH1790" s="91">
        <v>0</v>
      </c>
      <c r="AI1790" s="91">
        <v>0</v>
      </c>
      <c r="AJ1790" s="91">
        <v>0</v>
      </c>
      <c r="AK1790" s="91">
        <v>0</v>
      </c>
      <c r="AL1790" s="91">
        <v>0</v>
      </c>
      <c r="AM1790" s="91">
        <v>0</v>
      </c>
      <c r="AN1790" s="91">
        <v>0</v>
      </c>
      <c r="AO1790" s="91">
        <v>0</v>
      </c>
      <c r="AP1790" s="91">
        <v>0</v>
      </c>
      <c r="AQ1790" s="91">
        <v>0</v>
      </c>
      <c r="AR1790" s="91">
        <v>0</v>
      </c>
      <c r="AS1790" s="91">
        <v>178964.56</v>
      </c>
      <c r="AT1790" s="91">
        <v>0</v>
      </c>
      <c r="AU1790" s="91">
        <v>0</v>
      </c>
      <c r="AV1790" s="92">
        <v>45747</v>
      </c>
      <c r="AW1790" t="s">
        <v>2</v>
      </c>
      <c r="AX1790">
        <v>2025</v>
      </c>
      <c r="AY1790" t="s">
        <v>174</v>
      </c>
    </row>
    <row r="1791" spans="1:51" x14ac:dyDescent="0.25">
      <c r="A1791" s="89">
        <v>122</v>
      </c>
      <c r="B1791" s="90" t="s">
        <v>69</v>
      </c>
      <c r="C1791" s="91">
        <v>38951540.769999996</v>
      </c>
      <c r="D1791" s="91">
        <v>0</v>
      </c>
      <c r="E1791" s="91">
        <v>0</v>
      </c>
      <c r="F1791" s="91">
        <v>0</v>
      </c>
      <c r="G1791" s="91">
        <v>0</v>
      </c>
      <c r="H1791" s="91">
        <v>0</v>
      </c>
      <c r="I1791" s="91">
        <v>0</v>
      </c>
      <c r="J1791" s="91">
        <v>0</v>
      </c>
      <c r="K1791" s="91">
        <v>6239304.0099999998</v>
      </c>
      <c r="L1791" s="91">
        <v>0</v>
      </c>
      <c r="M1791" s="91">
        <v>1489822.75</v>
      </c>
      <c r="N1791" s="91">
        <v>711362.01</v>
      </c>
      <c r="O1791" s="91">
        <v>2201184.7599999998</v>
      </c>
      <c r="P1791" s="91">
        <v>5902751.8899999997</v>
      </c>
      <c r="Q1791" s="91">
        <v>0</v>
      </c>
      <c r="R1791" s="91">
        <v>0</v>
      </c>
      <c r="S1791" s="91">
        <v>0</v>
      </c>
      <c r="T1791" s="91">
        <v>14343240.66</v>
      </c>
      <c r="U1791" s="91">
        <v>0</v>
      </c>
      <c r="V1791" s="91">
        <v>0</v>
      </c>
      <c r="W1791" s="91">
        <v>0</v>
      </c>
      <c r="X1791" s="91">
        <v>341881.59</v>
      </c>
      <c r="Y1791" s="91">
        <v>0</v>
      </c>
      <c r="Z1791" s="91">
        <v>0</v>
      </c>
      <c r="AA1791" s="91">
        <v>3008509.58</v>
      </c>
      <c r="AB1791" s="91">
        <v>0</v>
      </c>
      <c r="AC1791" s="326">
        <v>1971359.45</v>
      </c>
      <c r="AD1791" s="91">
        <v>0</v>
      </c>
      <c r="AE1791" s="91">
        <v>383914.72</v>
      </c>
      <c r="AF1791" s="91">
        <v>0</v>
      </c>
      <c r="AG1791" s="91">
        <v>0</v>
      </c>
      <c r="AH1791" s="91">
        <v>0</v>
      </c>
      <c r="AI1791" s="91">
        <v>0</v>
      </c>
      <c r="AJ1791" s="91">
        <v>1480891.01</v>
      </c>
      <c r="AK1791" s="91">
        <v>17050742.670000002</v>
      </c>
      <c r="AL1791" s="91">
        <v>0</v>
      </c>
      <c r="AM1791" s="91">
        <v>0</v>
      </c>
      <c r="AN1791" s="91">
        <v>371001.09</v>
      </c>
      <c r="AO1791" s="91">
        <v>0</v>
      </c>
      <c r="AP1791" s="91">
        <v>0</v>
      </c>
      <c r="AQ1791" s="91">
        <v>0</v>
      </c>
      <c r="AR1791" s="91">
        <v>0</v>
      </c>
      <c r="AS1791" s="91">
        <v>7186556.3499999996</v>
      </c>
      <c r="AT1791" s="91">
        <v>17421743.760000002</v>
      </c>
      <c r="AU1791" s="91">
        <v>0</v>
      </c>
      <c r="AV1791" s="92">
        <v>45747</v>
      </c>
      <c r="AW1791" t="s">
        <v>2</v>
      </c>
      <c r="AX1791">
        <v>2025</v>
      </c>
      <c r="AY1791" t="s">
        <v>267</v>
      </c>
    </row>
    <row r="1792" spans="1:51" x14ac:dyDescent="0.25">
      <c r="A1792" s="89">
        <v>13</v>
      </c>
      <c r="B1792" s="90" t="s">
        <v>70</v>
      </c>
      <c r="C1792" s="91">
        <v>3280213425.3500004</v>
      </c>
      <c r="D1792" s="91">
        <v>563029.12</v>
      </c>
      <c r="E1792" s="91">
        <v>0</v>
      </c>
      <c r="F1792" s="91">
        <v>0</v>
      </c>
      <c r="G1792" s="91">
        <v>5091676.67</v>
      </c>
      <c r="H1792" s="91">
        <v>0</v>
      </c>
      <c r="I1792" s="91">
        <v>0</v>
      </c>
      <c r="J1792" s="91">
        <v>80294810.320000008</v>
      </c>
      <c r="K1792" s="91">
        <v>39200488.93</v>
      </c>
      <c r="L1792" s="91">
        <v>0</v>
      </c>
      <c r="M1792" s="91">
        <v>1830131945.9300001</v>
      </c>
      <c r="N1792" s="91">
        <v>752001779.07999992</v>
      </c>
      <c r="O1792" s="91">
        <v>2582133725.0100002</v>
      </c>
      <c r="P1792" s="91">
        <v>0</v>
      </c>
      <c r="Q1792" s="91">
        <v>0</v>
      </c>
      <c r="R1792" s="91">
        <v>0</v>
      </c>
      <c r="S1792" s="91">
        <v>0</v>
      </c>
      <c r="T1792" s="91">
        <v>2707283730.0500002</v>
      </c>
      <c r="U1792" s="91">
        <v>7779453.3600000003</v>
      </c>
      <c r="V1792" s="91">
        <v>0</v>
      </c>
      <c r="W1792" s="91">
        <v>669143.12</v>
      </c>
      <c r="X1792" s="91">
        <v>4609008.7300000004</v>
      </c>
      <c r="Y1792" s="91">
        <v>2770120.11</v>
      </c>
      <c r="Z1792" s="91">
        <v>0</v>
      </c>
      <c r="AA1792" s="91">
        <v>101116245.13</v>
      </c>
      <c r="AB1792" s="91">
        <v>0</v>
      </c>
      <c r="AC1792" s="326">
        <v>287082121.38</v>
      </c>
      <c r="AD1792" s="91">
        <v>137558.34</v>
      </c>
      <c r="AE1792" s="91">
        <v>2074231.49</v>
      </c>
      <c r="AF1792" s="91">
        <v>0</v>
      </c>
      <c r="AG1792" s="91">
        <v>0</v>
      </c>
      <c r="AH1792" s="91">
        <v>0</v>
      </c>
      <c r="AI1792" s="91">
        <v>0</v>
      </c>
      <c r="AJ1792" s="91">
        <v>1495411.31</v>
      </c>
      <c r="AK1792" s="91">
        <v>97113712.580000013</v>
      </c>
      <c r="AL1792" s="91">
        <v>50740437.949999996</v>
      </c>
      <c r="AM1792" s="91">
        <v>0</v>
      </c>
      <c r="AN1792" s="91">
        <v>15770592.140000001</v>
      </c>
      <c r="AO1792" s="91">
        <v>0</v>
      </c>
      <c r="AP1792" s="91">
        <v>-2795.3</v>
      </c>
      <c r="AQ1792" s="91">
        <v>0</v>
      </c>
      <c r="AR1792" s="91">
        <v>0</v>
      </c>
      <c r="AS1792" s="91">
        <v>407733292.96999997</v>
      </c>
      <c r="AT1792" s="91">
        <v>165196402.33000001</v>
      </c>
      <c r="AU1792" s="91">
        <v>1574454.96</v>
      </c>
      <c r="AV1792" s="92">
        <v>45747</v>
      </c>
      <c r="AW1792" t="s">
        <v>2</v>
      </c>
      <c r="AX1792">
        <v>2025</v>
      </c>
      <c r="AY1792" t="s">
        <v>149</v>
      </c>
    </row>
    <row r="1793" spans="1:51" x14ac:dyDescent="0.25">
      <c r="A1793" s="89">
        <v>110</v>
      </c>
      <c r="B1793" s="90" t="s">
        <v>71</v>
      </c>
      <c r="C1793" s="91">
        <v>33112303.779999997</v>
      </c>
      <c r="D1793" s="91">
        <v>0</v>
      </c>
      <c r="E1793" s="91">
        <v>0</v>
      </c>
      <c r="F1793" s="91">
        <v>0</v>
      </c>
      <c r="G1793" s="91">
        <v>23711.49</v>
      </c>
      <c r="H1793" s="91">
        <v>0</v>
      </c>
      <c r="I1793" s="91">
        <v>0</v>
      </c>
      <c r="J1793" s="91">
        <v>7420.53</v>
      </c>
      <c r="K1793" s="91">
        <v>21058.37</v>
      </c>
      <c r="L1793" s="91">
        <v>0</v>
      </c>
      <c r="M1793" s="91">
        <v>212267.54</v>
      </c>
      <c r="N1793" s="91">
        <v>2791141.32</v>
      </c>
      <c r="O1793" s="91">
        <v>3003408.86</v>
      </c>
      <c r="P1793" s="91">
        <v>102437.5</v>
      </c>
      <c r="Q1793" s="91">
        <v>0</v>
      </c>
      <c r="R1793" s="91">
        <v>0</v>
      </c>
      <c r="S1793" s="91">
        <v>0</v>
      </c>
      <c r="T1793" s="91">
        <v>3158036.75</v>
      </c>
      <c r="U1793" s="91">
        <v>76932.56</v>
      </c>
      <c r="V1793" s="91">
        <v>22090.13</v>
      </c>
      <c r="W1793" s="91">
        <v>0</v>
      </c>
      <c r="X1793" s="91">
        <v>0</v>
      </c>
      <c r="Y1793" s="91">
        <v>283193.59000000003</v>
      </c>
      <c r="Z1793" s="91">
        <v>0</v>
      </c>
      <c r="AA1793" s="91">
        <v>0</v>
      </c>
      <c r="AB1793" s="91">
        <v>0</v>
      </c>
      <c r="AC1793" s="326">
        <v>0</v>
      </c>
      <c r="AD1793" s="91">
        <v>0</v>
      </c>
      <c r="AE1793" s="91">
        <v>0</v>
      </c>
      <c r="AF1793" s="91">
        <v>0</v>
      </c>
      <c r="AG1793" s="91">
        <v>0</v>
      </c>
      <c r="AH1793" s="91">
        <v>0</v>
      </c>
      <c r="AI1793" s="91">
        <v>0</v>
      </c>
      <c r="AJ1793" s="91">
        <v>0</v>
      </c>
      <c r="AK1793" s="91">
        <v>520583.23</v>
      </c>
      <c r="AL1793" s="91">
        <v>675365.38</v>
      </c>
      <c r="AM1793" s="91">
        <v>0</v>
      </c>
      <c r="AN1793" s="91">
        <v>3392975.01</v>
      </c>
      <c r="AO1793" s="91">
        <v>84195.14</v>
      </c>
      <c r="AP1793" s="91">
        <v>143507.10999999999</v>
      </c>
      <c r="AQ1793" s="91">
        <v>0</v>
      </c>
      <c r="AR1793" s="91">
        <v>0</v>
      </c>
      <c r="AS1793" s="91">
        <v>382216.28</v>
      </c>
      <c r="AT1793" s="91">
        <v>29572050.749999996</v>
      </c>
      <c r="AU1793" s="91">
        <v>24755424.879999999</v>
      </c>
      <c r="AV1793" s="92">
        <v>45747</v>
      </c>
      <c r="AW1793" t="s">
        <v>2</v>
      </c>
      <c r="AX1793">
        <v>2025</v>
      </c>
      <c r="AY1793" t="s">
        <v>173</v>
      </c>
    </row>
    <row r="1794" spans="1:51" x14ac:dyDescent="0.25">
      <c r="A1794" s="89">
        <v>52</v>
      </c>
      <c r="B1794" s="90" t="s">
        <v>72</v>
      </c>
      <c r="C1794" s="91">
        <v>114782960.2</v>
      </c>
      <c r="D1794" s="91">
        <v>0</v>
      </c>
      <c r="E1794" s="91">
        <v>0</v>
      </c>
      <c r="F1794" s="91">
        <v>0</v>
      </c>
      <c r="G1794" s="91">
        <v>327944.44</v>
      </c>
      <c r="H1794" s="91">
        <v>0</v>
      </c>
      <c r="I1794" s="91">
        <v>0</v>
      </c>
      <c r="J1794" s="91">
        <v>0</v>
      </c>
      <c r="K1794" s="91">
        <v>887423.34</v>
      </c>
      <c r="L1794" s="91">
        <v>0</v>
      </c>
      <c r="M1794" s="91">
        <v>0</v>
      </c>
      <c r="N1794" s="91">
        <v>0</v>
      </c>
      <c r="O1794" s="91">
        <v>0</v>
      </c>
      <c r="P1794" s="91">
        <v>4601.1399999999994</v>
      </c>
      <c r="Q1794" s="91">
        <v>0</v>
      </c>
      <c r="R1794" s="91">
        <v>0</v>
      </c>
      <c r="S1794" s="91">
        <v>0</v>
      </c>
      <c r="T1794" s="91">
        <v>1219968.92</v>
      </c>
      <c r="U1794" s="91">
        <v>984238.6</v>
      </c>
      <c r="V1794" s="91">
        <v>176836.26</v>
      </c>
      <c r="W1794" s="91">
        <v>16675.68</v>
      </c>
      <c r="X1794" s="91">
        <v>4971326.3600000003</v>
      </c>
      <c r="Y1794" s="91">
        <v>110554.45</v>
      </c>
      <c r="Z1794" s="91">
        <v>0</v>
      </c>
      <c r="AA1794" s="91">
        <v>0</v>
      </c>
      <c r="AB1794" s="91">
        <v>0</v>
      </c>
      <c r="AC1794" s="326">
        <v>15455178.379999999</v>
      </c>
      <c r="AD1794" s="91">
        <v>2241980.9500000002</v>
      </c>
      <c r="AE1794" s="91">
        <v>2976693.14</v>
      </c>
      <c r="AF1794" s="91">
        <v>0</v>
      </c>
      <c r="AG1794" s="91">
        <v>0</v>
      </c>
      <c r="AH1794" s="91">
        <v>0</v>
      </c>
      <c r="AI1794" s="91">
        <v>0</v>
      </c>
      <c r="AJ1794" s="91">
        <v>73073714.459999993</v>
      </c>
      <c r="AK1794" s="91">
        <v>8571430.959999999</v>
      </c>
      <c r="AL1794" s="91">
        <v>715825.79</v>
      </c>
      <c r="AM1794" s="91">
        <v>0</v>
      </c>
      <c r="AN1794" s="91">
        <v>3600125.69</v>
      </c>
      <c r="AO1794" s="91">
        <v>14897.42</v>
      </c>
      <c r="AP1794" s="91">
        <v>204758.43</v>
      </c>
      <c r="AQ1794" s="91">
        <v>0</v>
      </c>
      <c r="AR1794" s="91">
        <v>0</v>
      </c>
      <c r="AS1794" s="91">
        <v>100007198.28</v>
      </c>
      <c r="AT1794" s="91">
        <v>13555793</v>
      </c>
      <c r="AU1794" s="91">
        <v>448754.70999999996</v>
      </c>
      <c r="AV1794" s="92">
        <v>45747</v>
      </c>
      <c r="AW1794" t="s">
        <v>2</v>
      </c>
      <c r="AX1794">
        <v>2025</v>
      </c>
      <c r="AY1794" t="s">
        <v>170</v>
      </c>
    </row>
    <row r="1795" spans="1:51" x14ac:dyDescent="0.25">
      <c r="A1795" s="89">
        <v>96</v>
      </c>
      <c r="B1795" s="90" t="s">
        <v>73</v>
      </c>
      <c r="C1795" s="91">
        <v>562017740.96000004</v>
      </c>
      <c r="D1795" s="91">
        <v>2666255.33</v>
      </c>
      <c r="E1795" s="91">
        <v>0</v>
      </c>
      <c r="F1795" s="91">
        <v>0</v>
      </c>
      <c r="G1795" s="91">
        <v>412134.71</v>
      </c>
      <c r="H1795" s="91">
        <v>0</v>
      </c>
      <c r="I1795" s="91">
        <v>0</v>
      </c>
      <c r="J1795" s="91">
        <v>1969675.04</v>
      </c>
      <c r="K1795" s="91">
        <v>1934609.82</v>
      </c>
      <c r="L1795" s="91">
        <v>0</v>
      </c>
      <c r="M1795" s="91">
        <v>188473736.47999999</v>
      </c>
      <c r="N1795" s="91">
        <v>168902929.72999999</v>
      </c>
      <c r="O1795" s="91">
        <v>357376666.20999998</v>
      </c>
      <c r="P1795" s="91">
        <v>1291978.82</v>
      </c>
      <c r="Q1795" s="91">
        <v>0</v>
      </c>
      <c r="R1795" s="91">
        <v>0</v>
      </c>
      <c r="S1795" s="91">
        <v>0</v>
      </c>
      <c r="T1795" s="91">
        <v>365651319.93000001</v>
      </c>
      <c r="U1795" s="91">
        <v>9047693.2699999996</v>
      </c>
      <c r="V1795" s="91">
        <v>2300843.12</v>
      </c>
      <c r="W1795" s="91">
        <v>883347.71</v>
      </c>
      <c r="X1795" s="91">
        <v>2969917.01</v>
      </c>
      <c r="Y1795" s="91">
        <v>7234067.5999999996</v>
      </c>
      <c r="Z1795" s="91">
        <v>0</v>
      </c>
      <c r="AA1795" s="91">
        <v>65726.100000000006</v>
      </c>
      <c r="AB1795" s="91">
        <v>0</v>
      </c>
      <c r="AC1795" s="326">
        <v>22203856.510000002</v>
      </c>
      <c r="AD1795" s="91">
        <v>100228715.86</v>
      </c>
      <c r="AE1795" s="91">
        <v>1644042.28</v>
      </c>
      <c r="AF1795" s="91">
        <v>0</v>
      </c>
      <c r="AG1795" s="91">
        <v>0</v>
      </c>
      <c r="AH1795" s="91">
        <v>0</v>
      </c>
      <c r="AI1795" s="91">
        <v>0</v>
      </c>
      <c r="AJ1795" s="91">
        <v>3547507.5300000003</v>
      </c>
      <c r="AK1795" s="91">
        <v>11237505.68</v>
      </c>
      <c r="AL1795" s="91">
        <v>3060714.0700000003</v>
      </c>
      <c r="AM1795" s="91">
        <v>0</v>
      </c>
      <c r="AN1795" s="91">
        <v>8222083.0300000003</v>
      </c>
      <c r="AO1795" s="91">
        <v>-18299.62</v>
      </c>
      <c r="AP1795" s="91">
        <v>685144.2</v>
      </c>
      <c r="AQ1795" s="91">
        <v>0</v>
      </c>
      <c r="AR1795" s="91">
        <v>0</v>
      </c>
      <c r="AS1795" s="91">
        <v>150125716.99000001</v>
      </c>
      <c r="AT1795" s="91">
        <v>46240704.040000007</v>
      </c>
      <c r="AU1795" s="91">
        <v>23053556.68</v>
      </c>
      <c r="AV1795" s="92">
        <v>45747</v>
      </c>
      <c r="AW1795" t="s">
        <v>2</v>
      </c>
      <c r="AX1795">
        <v>2025</v>
      </c>
      <c r="AY1795" t="s">
        <v>153</v>
      </c>
    </row>
    <row r="1796" spans="1:51" x14ac:dyDescent="0.25">
      <c r="A1796" s="89">
        <v>103</v>
      </c>
      <c r="B1796" s="90" t="s">
        <v>74</v>
      </c>
      <c r="C1796" s="91">
        <v>4354002.09</v>
      </c>
      <c r="D1796" s="91">
        <v>0</v>
      </c>
      <c r="E1796" s="91">
        <v>0</v>
      </c>
      <c r="F1796" s="91">
        <v>0</v>
      </c>
      <c r="G1796" s="91">
        <v>0</v>
      </c>
      <c r="H1796" s="91">
        <v>0</v>
      </c>
      <c r="I1796" s="91">
        <v>0</v>
      </c>
      <c r="J1796" s="91">
        <v>0</v>
      </c>
      <c r="K1796" s="91">
        <v>0</v>
      </c>
      <c r="L1796" s="91">
        <v>0</v>
      </c>
      <c r="M1796" s="91">
        <v>70684.3</v>
      </c>
      <c r="N1796" s="91">
        <v>0</v>
      </c>
      <c r="O1796" s="91">
        <v>70684.3</v>
      </c>
      <c r="P1796" s="91">
        <v>0</v>
      </c>
      <c r="Q1796" s="91">
        <v>0</v>
      </c>
      <c r="R1796" s="91">
        <v>0</v>
      </c>
      <c r="S1796" s="91">
        <v>0</v>
      </c>
      <c r="T1796" s="91">
        <v>70684.3</v>
      </c>
      <c r="U1796" s="91">
        <v>26724.53</v>
      </c>
      <c r="V1796" s="91">
        <v>0</v>
      </c>
      <c r="W1796" s="91">
        <v>0</v>
      </c>
      <c r="X1796" s="91">
        <v>0</v>
      </c>
      <c r="Y1796" s="91">
        <v>0</v>
      </c>
      <c r="Z1796" s="91">
        <v>0</v>
      </c>
      <c r="AA1796" s="91">
        <v>0</v>
      </c>
      <c r="AB1796" s="91">
        <v>0</v>
      </c>
      <c r="AC1796" s="326">
        <v>12891.75</v>
      </c>
      <c r="AD1796" s="91">
        <v>2033425</v>
      </c>
      <c r="AE1796" s="91">
        <v>209511.23</v>
      </c>
      <c r="AF1796" s="91">
        <v>0</v>
      </c>
      <c r="AG1796" s="91">
        <v>0</v>
      </c>
      <c r="AH1796" s="91">
        <v>0</v>
      </c>
      <c r="AI1796" s="91">
        <v>0</v>
      </c>
      <c r="AJ1796" s="91">
        <v>0</v>
      </c>
      <c r="AK1796" s="91">
        <v>67096.929999999993</v>
      </c>
      <c r="AL1796" s="91">
        <v>0</v>
      </c>
      <c r="AM1796" s="91">
        <v>0</v>
      </c>
      <c r="AN1796" s="91">
        <v>51272.97</v>
      </c>
      <c r="AO1796" s="91">
        <v>0</v>
      </c>
      <c r="AP1796" s="91">
        <v>17212.169999999998</v>
      </c>
      <c r="AQ1796" s="91">
        <v>0</v>
      </c>
      <c r="AR1796" s="91">
        <v>0</v>
      </c>
      <c r="AS1796" s="91">
        <v>2282552.5100000002</v>
      </c>
      <c r="AT1796" s="91">
        <v>2000765.2799999998</v>
      </c>
      <c r="AU1796" s="91">
        <v>1865183.21</v>
      </c>
      <c r="AV1796" s="92">
        <v>45747</v>
      </c>
      <c r="AW1796" t="s">
        <v>2</v>
      </c>
      <c r="AX1796">
        <v>2025</v>
      </c>
      <c r="AY1796" t="s">
        <v>184</v>
      </c>
    </row>
    <row r="1797" spans="1:51" x14ac:dyDescent="0.25">
      <c r="A1797" s="89">
        <v>23</v>
      </c>
      <c r="B1797" s="90" t="s">
        <v>75</v>
      </c>
      <c r="C1797" s="91">
        <v>505597249.72999996</v>
      </c>
      <c r="D1797" s="91">
        <v>987450.44</v>
      </c>
      <c r="E1797" s="91">
        <v>0</v>
      </c>
      <c r="F1797" s="91">
        <v>0</v>
      </c>
      <c r="G1797" s="91">
        <v>1509687.74</v>
      </c>
      <c r="H1797" s="91">
        <v>0</v>
      </c>
      <c r="I1797" s="91">
        <v>0</v>
      </c>
      <c r="J1797" s="91">
        <v>7082300.6800000006</v>
      </c>
      <c r="K1797" s="91">
        <v>10835728.920000002</v>
      </c>
      <c r="L1797" s="91">
        <v>0</v>
      </c>
      <c r="M1797" s="91">
        <v>95145725.25</v>
      </c>
      <c r="N1797" s="91">
        <v>114557052.65000001</v>
      </c>
      <c r="O1797" s="91">
        <v>209702777.90000001</v>
      </c>
      <c r="P1797" s="91">
        <v>0</v>
      </c>
      <c r="Q1797" s="91">
        <v>0</v>
      </c>
      <c r="R1797" s="91">
        <v>0</v>
      </c>
      <c r="S1797" s="91">
        <v>0</v>
      </c>
      <c r="T1797" s="91">
        <v>230117945.68000001</v>
      </c>
      <c r="U1797" s="91">
        <v>78416580.689999998</v>
      </c>
      <c r="V1797" s="91">
        <v>29350457.669999998</v>
      </c>
      <c r="W1797" s="91">
        <v>2587904.87</v>
      </c>
      <c r="X1797" s="91">
        <v>9163834.1600000001</v>
      </c>
      <c r="Y1797" s="91">
        <v>4451329.1900000004</v>
      </c>
      <c r="Z1797" s="91">
        <v>0</v>
      </c>
      <c r="AA1797" s="91">
        <v>1804169.88</v>
      </c>
      <c r="AB1797" s="91">
        <v>6660744.5599999996</v>
      </c>
      <c r="AC1797" s="326">
        <v>61537464.920000002</v>
      </c>
      <c r="AD1797" s="91">
        <v>2372474.35</v>
      </c>
      <c r="AE1797" s="91">
        <v>4297051.05</v>
      </c>
      <c r="AF1797" s="91">
        <v>0</v>
      </c>
      <c r="AG1797" s="91">
        <v>0</v>
      </c>
      <c r="AH1797" s="91">
        <v>0</v>
      </c>
      <c r="AI1797" s="91">
        <v>0</v>
      </c>
      <c r="AJ1797" s="91">
        <v>26497684.199999999</v>
      </c>
      <c r="AK1797" s="91">
        <v>22107916.559999999</v>
      </c>
      <c r="AL1797" s="91">
        <v>5333362.97</v>
      </c>
      <c r="AM1797" s="91">
        <v>0</v>
      </c>
      <c r="AN1797" s="91">
        <v>13222531.34</v>
      </c>
      <c r="AO1797" s="91">
        <v>0</v>
      </c>
      <c r="AP1797" s="91">
        <v>1085408.69</v>
      </c>
      <c r="AQ1797" s="91">
        <v>0</v>
      </c>
      <c r="AR1797" s="91">
        <v>0</v>
      </c>
      <c r="AS1797" s="91">
        <v>227139695.53999999</v>
      </c>
      <c r="AT1797" s="91">
        <v>48339608.50999999</v>
      </c>
      <c r="AU1797" s="91">
        <v>6590388.9499999993</v>
      </c>
      <c r="AV1797" s="92">
        <v>45747</v>
      </c>
      <c r="AW1797" t="s">
        <v>2</v>
      </c>
      <c r="AX1797">
        <v>2025</v>
      </c>
      <c r="AY1797" t="s">
        <v>159</v>
      </c>
    </row>
    <row r="1798" spans="1:51" x14ac:dyDescent="0.25">
      <c r="A1798" s="89">
        <v>62</v>
      </c>
      <c r="B1798" s="90" t="s">
        <v>203</v>
      </c>
      <c r="C1798" s="91">
        <v>47730941.859999999</v>
      </c>
      <c r="D1798" s="91">
        <v>3134354.24</v>
      </c>
      <c r="E1798" s="91">
        <v>0</v>
      </c>
      <c r="F1798" s="91">
        <v>0</v>
      </c>
      <c r="G1798" s="91">
        <v>0</v>
      </c>
      <c r="H1798" s="91">
        <v>0</v>
      </c>
      <c r="I1798" s="91">
        <v>0</v>
      </c>
      <c r="J1798" s="91">
        <v>2490378.5</v>
      </c>
      <c r="K1798" s="91">
        <v>172511.21</v>
      </c>
      <c r="L1798" s="91">
        <v>0</v>
      </c>
      <c r="M1798" s="91">
        <v>0</v>
      </c>
      <c r="N1798" s="91">
        <v>0</v>
      </c>
      <c r="O1798" s="91">
        <v>0</v>
      </c>
      <c r="P1798" s="91">
        <v>41458434.359999999</v>
      </c>
      <c r="Q1798" s="91">
        <v>0</v>
      </c>
      <c r="R1798" s="91">
        <v>0</v>
      </c>
      <c r="S1798" s="91">
        <v>0</v>
      </c>
      <c r="T1798" s="91">
        <v>47255678.310000002</v>
      </c>
      <c r="U1798" s="91">
        <v>0</v>
      </c>
      <c r="V1798" s="91">
        <v>0</v>
      </c>
      <c r="W1798" s="91">
        <v>0</v>
      </c>
      <c r="X1798" s="91">
        <v>0</v>
      </c>
      <c r="Y1798" s="91">
        <v>0</v>
      </c>
      <c r="Z1798" s="91">
        <v>0</v>
      </c>
      <c r="AA1798" s="91">
        <v>0</v>
      </c>
      <c r="AB1798" s="91">
        <v>0</v>
      </c>
      <c r="AC1798" s="326">
        <v>0</v>
      </c>
      <c r="AD1798" s="91">
        <v>0</v>
      </c>
      <c r="AE1798" s="91">
        <v>0</v>
      </c>
      <c r="AF1798" s="91">
        <v>0</v>
      </c>
      <c r="AG1798" s="91">
        <v>0</v>
      </c>
      <c r="AH1798" s="91">
        <v>0</v>
      </c>
      <c r="AI1798" s="91">
        <v>0</v>
      </c>
      <c r="AJ1798" s="91">
        <v>0</v>
      </c>
      <c r="AK1798" s="91">
        <v>475263.55</v>
      </c>
      <c r="AL1798" s="91">
        <v>0</v>
      </c>
      <c r="AM1798" s="91">
        <v>0</v>
      </c>
      <c r="AN1798" s="91">
        <v>0</v>
      </c>
      <c r="AO1798" s="91">
        <v>0</v>
      </c>
      <c r="AP1798" s="91">
        <v>0</v>
      </c>
      <c r="AQ1798" s="91">
        <v>0</v>
      </c>
      <c r="AR1798" s="91">
        <v>0</v>
      </c>
      <c r="AS1798" s="91">
        <v>0</v>
      </c>
      <c r="AT1798" s="91">
        <v>475263.55</v>
      </c>
      <c r="AU1798" s="91">
        <v>0</v>
      </c>
      <c r="AV1798" s="92">
        <v>45747</v>
      </c>
      <c r="AW1798" t="s">
        <v>2</v>
      </c>
      <c r="AX1798">
        <v>2025</v>
      </c>
      <c r="AY1798" t="s">
        <v>169</v>
      </c>
    </row>
    <row r="1799" spans="1:51" x14ac:dyDescent="0.25">
      <c r="A1799" s="89">
        <v>114</v>
      </c>
      <c r="B1799" s="90" t="s">
        <v>76</v>
      </c>
      <c r="C1799" s="91">
        <v>571466100.62</v>
      </c>
      <c r="D1799" s="91">
        <v>0</v>
      </c>
      <c r="E1799" s="91">
        <v>0</v>
      </c>
      <c r="F1799" s="91">
        <v>0</v>
      </c>
      <c r="G1799" s="91">
        <v>0</v>
      </c>
      <c r="H1799" s="91">
        <v>0</v>
      </c>
      <c r="I1799" s="91">
        <v>0</v>
      </c>
      <c r="J1799" s="91">
        <v>529193.15</v>
      </c>
      <c r="K1799" s="91">
        <v>3791824.91</v>
      </c>
      <c r="L1799" s="91">
        <v>0</v>
      </c>
      <c r="M1799" s="91">
        <v>232803531.12</v>
      </c>
      <c r="N1799" s="91">
        <v>146734039.05000001</v>
      </c>
      <c r="O1799" s="91">
        <v>379537570.17000002</v>
      </c>
      <c r="P1799" s="91">
        <v>259466.77000000002</v>
      </c>
      <c r="Q1799" s="91">
        <v>0</v>
      </c>
      <c r="R1799" s="91">
        <v>0</v>
      </c>
      <c r="S1799" s="91">
        <v>0</v>
      </c>
      <c r="T1799" s="91">
        <v>384118055</v>
      </c>
      <c r="U1799" s="91">
        <v>16982170.149999999</v>
      </c>
      <c r="V1799" s="91">
        <v>8401731.5999999996</v>
      </c>
      <c r="W1799" s="91">
        <v>3650622.56</v>
      </c>
      <c r="X1799" s="91">
        <v>33524369.699999999</v>
      </c>
      <c r="Y1799" s="91">
        <v>5029815.93</v>
      </c>
      <c r="Z1799" s="91">
        <v>0</v>
      </c>
      <c r="AA1799" s="91">
        <v>0</v>
      </c>
      <c r="AB1799" s="91">
        <v>0</v>
      </c>
      <c r="AC1799" s="326">
        <v>31294432.290000003</v>
      </c>
      <c r="AD1799" s="91">
        <v>11931454.939999999</v>
      </c>
      <c r="AE1799" s="91">
        <v>1453058.9</v>
      </c>
      <c r="AF1799" s="91">
        <v>0</v>
      </c>
      <c r="AG1799" s="91">
        <v>0</v>
      </c>
      <c r="AH1799" s="91">
        <v>0</v>
      </c>
      <c r="AI1799" s="91">
        <v>0</v>
      </c>
      <c r="AJ1799" s="91">
        <v>23602344.390000001</v>
      </c>
      <c r="AK1799" s="91">
        <v>20438865.379999999</v>
      </c>
      <c r="AL1799" s="91">
        <v>1522845.8</v>
      </c>
      <c r="AM1799" s="91">
        <v>0</v>
      </c>
      <c r="AN1799" s="91">
        <v>8731343.4700000007</v>
      </c>
      <c r="AO1799" s="91">
        <v>0</v>
      </c>
      <c r="AP1799" s="91">
        <v>2754534.61</v>
      </c>
      <c r="AQ1799" s="91">
        <v>0</v>
      </c>
      <c r="AR1799" s="91">
        <v>0</v>
      </c>
      <c r="AS1799" s="91">
        <v>135870000.46000001</v>
      </c>
      <c r="AT1799" s="91">
        <v>51478045.159999996</v>
      </c>
      <c r="AU1799" s="91">
        <v>18030455.899999999</v>
      </c>
      <c r="AV1799" s="92">
        <v>45747</v>
      </c>
      <c r="AW1799" t="s">
        <v>2</v>
      </c>
      <c r="AX1799">
        <v>2025</v>
      </c>
      <c r="AY1799" t="s">
        <v>154</v>
      </c>
    </row>
    <row r="1800" spans="1:51" x14ac:dyDescent="0.25">
      <c r="A1800" s="89">
        <v>48</v>
      </c>
      <c r="B1800" s="90" t="s">
        <v>77</v>
      </c>
      <c r="C1800" s="91">
        <v>81672363.879999995</v>
      </c>
      <c r="D1800" s="91">
        <v>93486.89</v>
      </c>
      <c r="E1800" s="91">
        <v>0</v>
      </c>
      <c r="F1800" s="91">
        <v>0</v>
      </c>
      <c r="G1800" s="91">
        <v>39345.24</v>
      </c>
      <c r="H1800" s="91">
        <v>0</v>
      </c>
      <c r="I1800" s="91">
        <v>0</v>
      </c>
      <c r="J1800" s="91">
        <v>8992930.6600000001</v>
      </c>
      <c r="K1800" s="91">
        <v>362370.92</v>
      </c>
      <c r="L1800" s="91">
        <v>0</v>
      </c>
      <c r="M1800" s="91">
        <v>8589146.0299999993</v>
      </c>
      <c r="N1800" s="91">
        <v>9563875.0199999996</v>
      </c>
      <c r="O1800" s="91">
        <v>18153021.049999997</v>
      </c>
      <c r="P1800" s="91">
        <v>12867107.209999999</v>
      </c>
      <c r="Q1800" s="91">
        <v>0</v>
      </c>
      <c r="R1800" s="91">
        <v>0</v>
      </c>
      <c r="S1800" s="91">
        <v>0</v>
      </c>
      <c r="T1800" s="91">
        <v>40508261.969999999</v>
      </c>
      <c r="U1800" s="91">
        <v>6288.43</v>
      </c>
      <c r="V1800" s="91">
        <v>6743.5</v>
      </c>
      <c r="W1800" s="91">
        <v>0</v>
      </c>
      <c r="X1800" s="91">
        <v>0</v>
      </c>
      <c r="Y1800" s="91">
        <v>92200.5</v>
      </c>
      <c r="Z1800" s="91">
        <v>0</v>
      </c>
      <c r="AA1800" s="91">
        <v>9590976.1199999992</v>
      </c>
      <c r="AB1800" s="91">
        <v>0</v>
      </c>
      <c r="AC1800" s="326">
        <v>11762239.02</v>
      </c>
      <c r="AD1800" s="91">
        <v>1229979.2</v>
      </c>
      <c r="AE1800" s="91">
        <v>2242452.06</v>
      </c>
      <c r="AF1800" s="91">
        <v>0</v>
      </c>
      <c r="AG1800" s="91">
        <v>0</v>
      </c>
      <c r="AH1800" s="91">
        <v>0</v>
      </c>
      <c r="AI1800" s="91">
        <v>0</v>
      </c>
      <c r="AJ1800" s="91">
        <v>5500</v>
      </c>
      <c r="AK1800" s="91">
        <v>9505983.3699999992</v>
      </c>
      <c r="AL1800" s="91">
        <v>7500</v>
      </c>
      <c r="AM1800" s="91">
        <v>0</v>
      </c>
      <c r="AN1800" s="91">
        <v>606468.6</v>
      </c>
      <c r="AO1800" s="91">
        <v>0</v>
      </c>
      <c r="AP1800" s="91">
        <v>3676490.09</v>
      </c>
      <c r="AQ1800" s="91">
        <v>0</v>
      </c>
      <c r="AR1800" s="91">
        <v>0</v>
      </c>
      <c r="AS1800" s="91">
        <v>24936378.829999998</v>
      </c>
      <c r="AT1800" s="91">
        <v>16227723.079999998</v>
      </c>
      <c r="AU1800" s="91">
        <v>2431281.02</v>
      </c>
      <c r="AV1800" s="92">
        <v>45747</v>
      </c>
      <c r="AW1800" t="s">
        <v>2</v>
      </c>
      <c r="AX1800">
        <v>2025</v>
      </c>
      <c r="AY1800" t="s">
        <v>163</v>
      </c>
    </row>
    <row r="1801" spans="1:51" x14ac:dyDescent="0.25">
      <c r="A1801" s="89">
        <v>120</v>
      </c>
      <c r="B1801" s="90" t="s">
        <v>78</v>
      </c>
      <c r="C1801" s="91">
        <v>29595773.690000001</v>
      </c>
      <c r="D1801" s="91">
        <v>0</v>
      </c>
      <c r="E1801" s="91">
        <v>0</v>
      </c>
      <c r="F1801" s="91">
        <v>0</v>
      </c>
      <c r="G1801" s="91">
        <v>0</v>
      </c>
      <c r="H1801" s="91">
        <v>0</v>
      </c>
      <c r="I1801" s="91">
        <v>0</v>
      </c>
      <c r="J1801" s="91">
        <v>0</v>
      </c>
      <c r="K1801" s="91">
        <v>0</v>
      </c>
      <c r="L1801" s="91">
        <v>0</v>
      </c>
      <c r="M1801" s="91">
        <v>0</v>
      </c>
      <c r="N1801" s="91">
        <v>23347184</v>
      </c>
      <c r="O1801" s="91">
        <v>23347184</v>
      </c>
      <c r="P1801" s="91">
        <v>0</v>
      </c>
      <c r="Q1801" s="91">
        <v>0</v>
      </c>
      <c r="R1801" s="91">
        <v>0</v>
      </c>
      <c r="S1801" s="91">
        <v>0</v>
      </c>
      <c r="T1801" s="91">
        <v>23347184</v>
      </c>
      <c r="U1801" s="91">
        <v>875204.49</v>
      </c>
      <c r="V1801" s="91">
        <v>0</v>
      </c>
      <c r="W1801" s="91">
        <v>0</v>
      </c>
      <c r="X1801" s="91">
        <v>0</v>
      </c>
      <c r="Y1801" s="91">
        <v>0</v>
      </c>
      <c r="Z1801" s="91">
        <v>0</v>
      </c>
      <c r="AA1801" s="91">
        <v>0</v>
      </c>
      <c r="AB1801" s="91">
        <v>0</v>
      </c>
      <c r="AC1801" s="326">
        <v>0</v>
      </c>
      <c r="AD1801" s="91">
        <v>168392</v>
      </c>
      <c r="AE1801" s="91">
        <v>0</v>
      </c>
      <c r="AF1801" s="91">
        <v>0</v>
      </c>
      <c r="AG1801" s="91">
        <v>0</v>
      </c>
      <c r="AH1801" s="91">
        <v>0</v>
      </c>
      <c r="AI1801" s="91">
        <v>0</v>
      </c>
      <c r="AJ1801" s="91">
        <v>0</v>
      </c>
      <c r="AK1801" s="91">
        <v>2118.9</v>
      </c>
      <c r="AL1801" s="91">
        <v>0</v>
      </c>
      <c r="AM1801" s="91">
        <v>0</v>
      </c>
      <c r="AN1801" s="91">
        <v>197094.36</v>
      </c>
      <c r="AO1801" s="91">
        <v>0</v>
      </c>
      <c r="AP1801" s="91">
        <v>0</v>
      </c>
      <c r="AQ1801" s="91">
        <v>0</v>
      </c>
      <c r="AR1801" s="91">
        <v>0</v>
      </c>
      <c r="AS1801" s="91">
        <v>1043596.49</v>
      </c>
      <c r="AT1801" s="91">
        <v>5204993.2</v>
      </c>
      <c r="AU1801" s="91">
        <v>5005779.9400000004</v>
      </c>
      <c r="AV1801" s="92">
        <v>45747</v>
      </c>
      <c r="AW1801" t="s">
        <v>2</v>
      </c>
      <c r="AX1801">
        <v>2025</v>
      </c>
      <c r="AY1801" t="s">
        <v>187</v>
      </c>
    </row>
    <row r="1802" spans="1:51" x14ac:dyDescent="0.25">
      <c r="A1802" s="89">
        <v>100</v>
      </c>
      <c r="B1802" s="90" t="s">
        <v>79</v>
      </c>
      <c r="C1802" s="91">
        <v>1012288154.9799999</v>
      </c>
      <c r="D1802" s="91">
        <v>565758.74</v>
      </c>
      <c r="E1802" s="91">
        <v>0</v>
      </c>
      <c r="F1802" s="91">
        <v>0</v>
      </c>
      <c r="G1802" s="91">
        <v>113017.02</v>
      </c>
      <c r="H1802" s="91">
        <v>0</v>
      </c>
      <c r="I1802" s="91">
        <v>0</v>
      </c>
      <c r="J1802" s="91">
        <v>12174761.709999999</v>
      </c>
      <c r="K1802" s="91">
        <v>2035900.1400000001</v>
      </c>
      <c r="L1802" s="91">
        <v>0</v>
      </c>
      <c r="M1802" s="91">
        <v>509302121.26999998</v>
      </c>
      <c r="N1802" s="91">
        <v>261115453.39000002</v>
      </c>
      <c r="O1802" s="91">
        <v>770417574.65999997</v>
      </c>
      <c r="P1802" s="91">
        <v>8933771.7800000012</v>
      </c>
      <c r="Q1802" s="91">
        <v>0</v>
      </c>
      <c r="R1802" s="91">
        <v>0</v>
      </c>
      <c r="S1802" s="91">
        <v>0</v>
      </c>
      <c r="T1802" s="91">
        <v>794240784.04999995</v>
      </c>
      <c r="U1802" s="91">
        <v>8159304.8700000001</v>
      </c>
      <c r="V1802" s="91">
        <v>279267.15999999997</v>
      </c>
      <c r="W1802" s="91">
        <v>156286.46</v>
      </c>
      <c r="X1802" s="91">
        <v>2803766.41</v>
      </c>
      <c r="Y1802" s="91">
        <v>249281.12</v>
      </c>
      <c r="Z1802" s="91">
        <v>0</v>
      </c>
      <c r="AA1802" s="91">
        <v>0</v>
      </c>
      <c r="AB1802" s="91">
        <v>0</v>
      </c>
      <c r="AC1802" s="326">
        <v>33855166.689999998</v>
      </c>
      <c r="AD1802" s="91">
        <v>2398240.33</v>
      </c>
      <c r="AE1802" s="91">
        <v>102891.95</v>
      </c>
      <c r="AF1802" s="91">
        <v>0</v>
      </c>
      <c r="AG1802" s="91">
        <v>0</v>
      </c>
      <c r="AH1802" s="91">
        <v>0</v>
      </c>
      <c r="AI1802" s="91">
        <v>0</v>
      </c>
      <c r="AJ1802" s="91">
        <v>263917.55</v>
      </c>
      <c r="AK1802" s="91">
        <v>11672204.75</v>
      </c>
      <c r="AL1802" s="91">
        <v>390000.79</v>
      </c>
      <c r="AM1802" s="91">
        <v>0</v>
      </c>
      <c r="AN1802" s="91">
        <v>157042093.16999999</v>
      </c>
      <c r="AO1802" s="91">
        <v>0</v>
      </c>
      <c r="AP1802" s="91">
        <v>94799.07</v>
      </c>
      <c r="AQ1802" s="91">
        <v>139041.98000000001</v>
      </c>
      <c r="AR1802" s="91">
        <v>0</v>
      </c>
      <c r="AS1802" s="91">
        <v>48268122.539999992</v>
      </c>
      <c r="AT1802" s="91">
        <v>169779248.38999996</v>
      </c>
      <c r="AU1802" s="91">
        <v>441108.63</v>
      </c>
      <c r="AV1802" s="92">
        <v>45747</v>
      </c>
      <c r="AW1802" t="s">
        <v>2</v>
      </c>
      <c r="AX1802">
        <v>2025</v>
      </c>
      <c r="AY1802" t="s">
        <v>151</v>
      </c>
    </row>
    <row r="1803" spans="1:51" x14ac:dyDescent="0.25">
      <c r="A1803" s="89">
        <v>127</v>
      </c>
      <c r="B1803" s="90" t="s">
        <v>80</v>
      </c>
      <c r="C1803" s="91">
        <v>343687777.99000001</v>
      </c>
      <c r="D1803" s="91">
        <v>0</v>
      </c>
      <c r="E1803" s="91">
        <v>0</v>
      </c>
      <c r="F1803" s="91">
        <v>0</v>
      </c>
      <c r="G1803" s="91">
        <v>0</v>
      </c>
      <c r="H1803" s="91">
        <v>0</v>
      </c>
      <c r="I1803" s="91">
        <v>0</v>
      </c>
      <c r="J1803" s="91">
        <v>0</v>
      </c>
      <c r="K1803" s="91">
        <v>2376.7199999999998</v>
      </c>
      <c r="L1803" s="91">
        <v>0</v>
      </c>
      <c r="M1803" s="91">
        <v>0</v>
      </c>
      <c r="N1803" s="91">
        <v>0</v>
      </c>
      <c r="O1803" s="91">
        <v>0</v>
      </c>
      <c r="P1803" s="91">
        <v>0</v>
      </c>
      <c r="Q1803" s="91">
        <v>0</v>
      </c>
      <c r="R1803" s="91">
        <v>0</v>
      </c>
      <c r="S1803" s="91">
        <v>0</v>
      </c>
      <c r="T1803" s="91">
        <v>2376.7199999999998</v>
      </c>
      <c r="U1803" s="91">
        <v>407112.56</v>
      </c>
      <c r="V1803" s="91">
        <v>0</v>
      </c>
      <c r="W1803" s="91">
        <v>14561435.380000001</v>
      </c>
      <c r="X1803" s="91">
        <v>244920.86</v>
      </c>
      <c r="Y1803" s="91">
        <v>2023260.66</v>
      </c>
      <c r="Z1803" s="91">
        <v>0</v>
      </c>
      <c r="AA1803" s="91">
        <v>0</v>
      </c>
      <c r="AB1803" s="91">
        <v>0</v>
      </c>
      <c r="AC1803" s="326">
        <v>11589092.619999999</v>
      </c>
      <c r="AD1803" s="91">
        <v>0</v>
      </c>
      <c r="AE1803" s="91">
        <v>4718394.5199999996</v>
      </c>
      <c r="AF1803" s="91">
        <v>0</v>
      </c>
      <c r="AG1803" s="91">
        <v>0</v>
      </c>
      <c r="AH1803" s="91">
        <v>0</v>
      </c>
      <c r="AI1803" s="91">
        <v>0</v>
      </c>
      <c r="AJ1803" s="91">
        <v>258572878.83000001</v>
      </c>
      <c r="AK1803" s="91">
        <v>3593428.1799999997</v>
      </c>
      <c r="AL1803" s="91">
        <v>23717.85</v>
      </c>
      <c r="AM1803" s="91">
        <v>0</v>
      </c>
      <c r="AN1803" s="91">
        <v>15596260.470000001</v>
      </c>
      <c r="AO1803" s="91">
        <v>0</v>
      </c>
      <c r="AP1803" s="91">
        <v>27041101.34</v>
      </c>
      <c r="AQ1803" s="91">
        <v>0</v>
      </c>
      <c r="AR1803" s="91">
        <v>0</v>
      </c>
      <c r="AS1803" s="91">
        <v>292117095.43000001</v>
      </c>
      <c r="AT1803" s="91">
        <v>51568305.840000004</v>
      </c>
      <c r="AU1803" s="91">
        <v>5313798</v>
      </c>
      <c r="AV1803" s="92">
        <v>45747</v>
      </c>
      <c r="AW1803" t="s">
        <v>2</v>
      </c>
      <c r="AX1803">
        <v>2025</v>
      </c>
      <c r="AY1803" t="s">
        <v>186</v>
      </c>
    </row>
    <row r="1804" spans="1:51" x14ac:dyDescent="0.25">
      <c r="A1804" s="89">
        <v>12</v>
      </c>
      <c r="B1804" s="90" t="s">
        <v>81</v>
      </c>
      <c r="C1804" s="91">
        <v>929647985.98999989</v>
      </c>
      <c r="D1804" s="91">
        <v>2716120.21</v>
      </c>
      <c r="E1804" s="91">
        <v>0</v>
      </c>
      <c r="F1804" s="91">
        <v>0</v>
      </c>
      <c r="G1804" s="91">
        <v>106319331.37</v>
      </c>
      <c r="H1804" s="91">
        <v>0</v>
      </c>
      <c r="I1804" s="91">
        <v>0</v>
      </c>
      <c r="J1804" s="91">
        <v>5128303.0999999996</v>
      </c>
      <c r="K1804" s="91">
        <v>14277313.789999999</v>
      </c>
      <c r="L1804" s="91">
        <v>0</v>
      </c>
      <c r="M1804" s="91">
        <v>305391226.56</v>
      </c>
      <c r="N1804" s="91">
        <v>218908240.09999999</v>
      </c>
      <c r="O1804" s="91">
        <v>524299466.65999997</v>
      </c>
      <c r="P1804" s="91">
        <v>13368939.24</v>
      </c>
      <c r="Q1804" s="91">
        <v>0</v>
      </c>
      <c r="R1804" s="91">
        <v>0</v>
      </c>
      <c r="S1804" s="91">
        <v>0</v>
      </c>
      <c r="T1804" s="91">
        <v>666109474.36999989</v>
      </c>
      <c r="U1804" s="91">
        <v>3835951.17</v>
      </c>
      <c r="V1804" s="91">
        <v>369995.42000000004</v>
      </c>
      <c r="W1804" s="91">
        <v>501666.19</v>
      </c>
      <c r="X1804" s="91">
        <v>9089060.5399999991</v>
      </c>
      <c r="Y1804" s="91">
        <v>589534.65</v>
      </c>
      <c r="Z1804" s="91">
        <v>0</v>
      </c>
      <c r="AA1804" s="91">
        <v>15207586.390000001</v>
      </c>
      <c r="AB1804" s="91">
        <v>0</v>
      </c>
      <c r="AC1804" s="326">
        <v>31281244.830000002</v>
      </c>
      <c r="AD1804" s="91">
        <v>18422005.189999998</v>
      </c>
      <c r="AE1804" s="91">
        <v>94612.33</v>
      </c>
      <c r="AF1804" s="91">
        <v>0</v>
      </c>
      <c r="AG1804" s="91">
        <v>0</v>
      </c>
      <c r="AH1804" s="91">
        <v>0</v>
      </c>
      <c r="AI1804" s="91">
        <v>0</v>
      </c>
      <c r="AJ1804" s="91">
        <v>151280229.73000002</v>
      </c>
      <c r="AK1804" s="91">
        <v>20685539.080000002</v>
      </c>
      <c r="AL1804" s="91">
        <v>935130.35</v>
      </c>
      <c r="AM1804" s="91">
        <v>0</v>
      </c>
      <c r="AN1804" s="91">
        <v>8021483.9200000009</v>
      </c>
      <c r="AO1804" s="91">
        <v>1420149.24</v>
      </c>
      <c r="AP1804" s="91">
        <v>1587318.16</v>
      </c>
      <c r="AQ1804" s="91">
        <v>155604.43</v>
      </c>
      <c r="AR1804" s="91">
        <v>0</v>
      </c>
      <c r="AS1804" s="91">
        <v>230671886.44</v>
      </c>
      <c r="AT1804" s="91">
        <v>32866625.180000003</v>
      </c>
      <c r="AU1804" s="91">
        <v>61400</v>
      </c>
      <c r="AV1804" s="92">
        <v>45747</v>
      </c>
      <c r="AW1804" t="s">
        <v>2</v>
      </c>
      <c r="AX1804">
        <v>2025</v>
      </c>
      <c r="AY1804" t="s">
        <v>152</v>
      </c>
    </row>
    <row r="1805" spans="1:51" x14ac:dyDescent="0.25">
      <c r="A1805" s="89">
        <v>74</v>
      </c>
      <c r="B1805" s="90" t="s">
        <v>82</v>
      </c>
      <c r="C1805" s="91">
        <v>4371231774.8099995</v>
      </c>
      <c r="D1805" s="91">
        <v>29488007.460000001</v>
      </c>
      <c r="E1805" s="91">
        <v>0</v>
      </c>
      <c r="F1805" s="91">
        <v>0</v>
      </c>
      <c r="G1805" s="91">
        <v>2689093.6999999997</v>
      </c>
      <c r="H1805" s="91">
        <v>0</v>
      </c>
      <c r="I1805" s="91">
        <v>0</v>
      </c>
      <c r="J1805" s="91">
        <v>52598017.939999998</v>
      </c>
      <c r="K1805" s="91">
        <v>1388537.69</v>
      </c>
      <c r="L1805" s="91">
        <v>0</v>
      </c>
      <c r="M1805" s="91">
        <v>2521155322.7599998</v>
      </c>
      <c r="N1805" s="91">
        <v>984393659.10000002</v>
      </c>
      <c r="O1805" s="91">
        <v>3505548981.8599997</v>
      </c>
      <c r="P1805" s="91">
        <v>105148081.78</v>
      </c>
      <c r="Q1805" s="91">
        <v>0</v>
      </c>
      <c r="R1805" s="91">
        <v>0</v>
      </c>
      <c r="S1805" s="91">
        <v>0</v>
      </c>
      <c r="T1805" s="91">
        <v>3696860720.4299998</v>
      </c>
      <c r="U1805" s="91">
        <v>1971945.81</v>
      </c>
      <c r="V1805" s="91">
        <v>2057882.01</v>
      </c>
      <c r="W1805" s="91">
        <v>1427387.5899999999</v>
      </c>
      <c r="X1805" s="91">
        <v>34197649.829999998</v>
      </c>
      <c r="Y1805" s="91">
        <v>1560682.62</v>
      </c>
      <c r="Z1805" s="91">
        <v>0</v>
      </c>
      <c r="AA1805" s="91">
        <v>272168480.38999999</v>
      </c>
      <c r="AB1805" s="91">
        <v>2230636.54</v>
      </c>
      <c r="AC1805" s="326">
        <v>218905208.19</v>
      </c>
      <c r="AD1805" s="91">
        <v>3288755.86</v>
      </c>
      <c r="AE1805" s="91">
        <v>4043208.2</v>
      </c>
      <c r="AF1805" s="91">
        <v>0</v>
      </c>
      <c r="AG1805" s="91">
        <v>0</v>
      </c>
      <c r="AH1805" s="91">
        <v>9186419.0399999991</v>
      </c>
      <c r="AI1805" s="91">
        <v>0</v>
      </c>
      <c r="AJ1805" s="91">
        <v>29617982.859999999</v>
      </c>
      <c r="AK1805" s="91">
        <v>39777561.740000002</v>
      </c>
      <c r="AL1805" s="91">
        <v>1277206.3899999999</v>
      </c>
      <c r="AM1805" s="91">
        <v>0</v>
      </c>
      <c r="AN1805" s="91">
        <v>42197458.329999998</v>
      </c>
      <c r="AO1805" s="91">
        <v>625555.5</v>
      </c>
      <c r="AP1805" s="91">
        <v>4332667.95</v>
      </c>
      <c r="AQ1805" s="91">
        <v>0</v>
      </c>
      <c r="AR1805" s="91">
        <v>0</v>
      </c>
      <c r="AS1805" s="91">
        <v>580656238.94000006</v>
      </c>
      <c r="AT1805" s="91">
        <v>93714815.440000013</v>
      </c>
      <c r="AU1805" s="91">
        <v>5504365.5300000003</v>
      </c>
      <c r="AV1805" s="92">
        <v>45747</v>
      </c>
      <c r="AW1805" t="s">
        <v>2</v>
      </c>
      <c r="AX1805">
        <v>2025</v>
      </c>
      <c r="AY1805" t="s">
        <v>148</v>
      </c>
    </row>
    <row r="1806" spans="1:51" x14ac:dyDescent="0.25">
      <c r="A1806" s="89">
        <v>71</v>
      </c>
      <c r="B1806" s="90" t="s">
        <v>83</v>
      </c>
      <c r="C1806" s="91">
        <v>535619438.92000008</v>
      </c>
      <c r="D1806" s="91">
        <v>0</v>
      </c>
      <c r="E1806" s="91">
        <v>0</v>
      </c>
      <c r="F1806" s="91">
        <v>0</v>
      </c>
      <c r="G1806" s="91">
        <v>11479641.6</v>
      </c>
      <c r="H1806" s="91">
        <v>0</v>
      </c>
      <c r="I1806" s="91">
        <v>0</v>
      </c>
      <c r="J1806" s="91">
        <v>0</v>
      </c>
      <c r="K1806" s="91">
        <v>7284183.6100000003</v>
      </c>
      <c r="L1806" s="91">
        <v>0</v>
      </c>
      <c r="M1806" s="91">
        <v>6734117.5899999999</v>
      </c>
      <c r="N1806" s="91">
        <v>108384275.39</v>
      </c>
      <c r="O1806" s="91">
        <v>115118392.98</v>
      </c>
      <c r="P1806" s="91">
        <v>21975701.289999999</v>
      </c>
      <c r="Q1806" s="91">
        <v>0</v>
      </c>
      <c r="R1806" s="91">
        <v>0</v>
      </c>
      <c r="S1806" s="91">
        <v>0</v>
      </c>
      <c r="T1806" s="91">
        <v>155857919.47999999</v>
      </c>
      <c r="U1806" s="91">
        <v>698454.84</v>
      </c>
      <c r="V1806" s="91">
        <v>0</v>
      </c>
      <c r="W1806" s="91">
        <v>0</v>
      </c>
      <c r="X1806" s="91">
        <v>0</v>
      </c>
      <c r="Y1806" s="91">
        <v>83356870.799999997</v>
      </c>
      <c r="Z1806" s="91">
        <v>0</v>
      </c>
      <c r="AA1806" s="91">
        <v>110538538.92</v>
      </c>
      <c r="AB1806" s="91">
        <v>0</v>
      </c>
      <c r="AC1806" s="326">
        <v>8712256.8900000006</v>
      </c>
      <c r="AD1806" s="91">
        <v>86098375.370000005</v>
      </c>
      <c r="AE1806" s="91">
        <v>131666.85</v>
      </c>
      <c r="AF1806" s="91">
        <v>0</v>
      </c>
      <c r="AG1806" s="91">
        <v>0</v>
      </c>
      <c r="AH1806" s="91">
        <v>0</v>
      </c>
      <c r="AI1806" s="91">
        <v>0</v>
      </c>
      <c r="AJ1806" s="91">
        <v>51954414.600000001</v>
      </c>
      <c r="AK1806" s="91">
        <v>302009.39</v>
      </c>
      <c r="AL1806" s="91">
        <v>1805711.87</v>
      </c>
      <c r="AM1806" s="91">
        <v>0</v>
      </c>
      <c r="AN1806" s="91">
        <v>15663843.380000001</v>
      </c>
      <c r="AO1806" s="91">
        <v>0</v>
      </c>
      <c r="AP1806" s="91">
        <v>903265.68</v>
      </c>
      <c r="AQ1806" s="91">
        <v>0</v>
      </c>
      <c r="AR1806" s="91">
        <v>0</v>
      </c>
      <c r="AS1806" s="91">
        <v>341490578.27000004</v>
      </c>
      <c r="AT1806" s="91">
        <v>38270941.170000002</v>
      </c>
      <c r="AU1806" s="91">
        <v>19596110.850000001</v>
      </c>
      <c r="AV1806" s="92">
        <v>45747</v>
      </c>
      <c r="AW1806" t="s">
        <v>2</v>
      </c>
      <c r="AX1806">
        <v>2025</v>
      </c>
      <c r="AY1806" t="s">
        <v>161</v>
      </c>
    </row>
    <row r="1807" spans="1:51" x14ac:dyDescent="0.25">
      <c r="A1807" s="89">
        <v>73</v>
      </c>
      <c r="B1807" s="90" t="s">
        <v>84</v>
      </c>
      <c r="C1807" s="91">
        <v>166326112.94</v>
      </c>
      <c r="D1807" s="91">
        <v>15273.55</v>
      </c>
      <c r="E1807" s="91">
        <v>0</v>
      </c>
      <c r="F1807" s="91">
        <v>0</v>
      </c>
      <c r="G1807" s="91">
        <v>0</v>
      </c>
      <c r="H1807" s="91">
        <v>0</v>
      </c>
      <c r="I1807" s="91">
        <v>0</v>
      </c>
      <c r="J1807" s="91">
        <v>508011</v>
      </c>
      <c r="K1807" s="91">
        <v>1022964.11</v>
      </c>
      <c r="L1807" s="91">
        <v>0</v>
      </c>
      <c r="M1807" s="91">
        <v>3746802.87</v>
      </c>
      <c r="N1807" s="91">
        <v>1489196.06</v>
      </c>
      <c r="O1807" s="91">
        <v>5235998.93</v>
      </c>
      <c r="P1807" s="91">
        <v>68577997.700000003</v>
      </c>
      <c r="Q1807" s="91">
        <v>0</v>
      </c>
      <c r="R1807" s="91">
        <v>0</v>
      </c>
      <c r="S1807" s="91">
        <v>0</v>
      </c>
      <c r="T1807" s="91">
        <v>75360245.290000007</v>
      </c>
      <c r="U1807" s="91">
        <v>182723.58</v>
      </c>
      <c r="V1807" s="91">
        <v>0</v>
      </c>
      <c r="W1807" s="91">
        <v>0</v>
      </c>
      <c r="X1807" s="91">
        <v>2343403.14</v>
      </c>
      <c r="Y1807" s="91">
        <v>611384.68999999994</v>
      </c>
      <c r="Z1807" s="91">
        <v>0</v>
      </c>
      <c r="AA1807" s="91">
        <v>4684671.68</v>
      </c>
      <c r="AB1807" s="91">
        <v>0</v>
      </c>
      <c r="AC1807" s="326">
        <v>2612488.9</v>
      </c>
      <c r="AD1807" s="91">
        <v>25381727.510000002</v>
      </c>
      <c r="AE1807" s="91">
        <v>437161.29</v>
      </c>
      <c r="AF1807" s="91">
        <v>0</v>
      </c>
      <c r="AG1807" s="91">
        <v>0</v>
      </c>
      <c r="AH1807" s="91">
        <v>0</v>
      </c>
      <c r="AI1807" s="91">
        <v>0</v>
      </c>
      <c r="AJ1807" s="91">
        <v>519039.52</v>
      </c>
      <c r="AK1807" s="91">
        <v>4141595.63</v>
      </c>
      <c r="AL1807" s="91">
        <v>1025721.59</v>
      </c>
      <c r="AM1807" s="91">
        <v>0</v>
      </c>
      <c r="AN1807" s="91">
        <v>3391360.02</v>
      </c>
      <c r="AO1807" s="91">
        <v>0</v>
      </c>
      <c r="AP1807" s="91">
        <v>0</v>
      </c>
      <c r="AQ1807" s="91">
        <v>0</v>
      </c>
      <c r="AR1807" s="91">
        <v>1121014.47</v>
      </c>
      <c r="AS1807" s="91">
        <v>36772600.310000002</v>
      </c>
      <c r="AT1807" s="91">
        <v>54193267.340000004</v>
      </c>
      <c r="AU1807" s="91">
        <v>44513575.630000003</v>
      </c>
      <c r="AV1807" s="92">
        <v>45747</v>
      </c>
      <c r="AW1807" t="s">
        <v>2</v>
      </c>
      <c r="AX1807">
        <v>2025</v>
      </c>
      <c r="AY1807" t="s">
        <v>190</v>
      </c>
    </row>
    <row r="1808" spans="1:51" x14ac:dyDescent="0.25">
      <c r="A1808" s="89">
        <v>46</v>
      </c>
      <c r="B1808" s="90" t="s">
        <v>85</v>
      </c>
      <c r="C1808" s="91">
        <v>21910386.690000001</v>
      </c>
      <c r="D1808" s="91">
        <v>2172.9</v>
      </c>
      <c r="E1808" s="91">
        <v>0</v>
      </c>
      <c r="F1808" s="91">
        <v>0</v>
      </c>
      <c r="G1808" s="91">
        <v>0</v>
      </c>
      <c r="H1808" s="91">
        <v>0</v>
      </c>
      <c r="I1808" s="91">
        <v>0</v>
      </c>
      <c r="J1808" s="91">
        <v>480450.72000000003</v>
      </c>
      <c r="K1808" s="91">
        <v>73154.359999999986</v>
      </c>
      <c r="L1808" s="91">
        <v>0</v>
      </c>
      <c r="M1808" s="91">
        <v>7303320.0899999999</v>
      </c>
      <c r="N1808" s="91">
        <v>0</v>
      </c>
      <c r="O1808" s="91">
        <v>7303320.0899999999</v>
      </c>
      <c r="P1808" s="91">
        <v>699020.98</v>
      </c>
      <c r="Q1808" s="91">
        <v>0</v>
      </c>
      <c r="R1808" s="91">
        <v>0</v>
      </c>
      <c r="S1808" s="91">
        <v>0</v>
      </c>
      <c r="T1808" s="91">
        <v>8558119.0500000007</v>
      </c>
      <c r="U1808" s="91">
        <v>1579220.64</v>
      </c>
      <c r="V1808" s="91">
        <v>755804.02</v>
      </c>
      <c r="W1808" s="91">
        <v>652513.93000000005</v>
      </c>
      <c r="X1808" s="91">
        <v>139716.72</v>
      </c>
      <c r="Y1808" s="91">
        <v>164489.34</v>
      </c>
      <c r="Z1808" s="91">
        <v>0</v>
      </c>
      <c r="AA1808" s="91">
        <v>0</v>
      </c>
      <c r="AB1808" s="91">
        <v>0</v>
      </c>
      <c r="AC1808" s="326">
        <v>4305053.8499999996</v>
      </c>
      <c r="AD1808" s="91">
        <v>30274.81</v>
      </c>
      <c r="AE1808" s="91">
        <v>0</v>
      </c>
      <c r="AF1808" s="91">
        <v>0</v>
      </c>
      <c r="AG1808" s="91">
        <v>0</v>
      </c>
      <c r="AH1808" s="91">
        <v>0</v>
      </c>
      <c r="AI1808" s="91">
        <v>0</v>
      </c>
      <c r="AJ1808" s="91">
        <v>93181.61</v>
      </c>
      <c r="AK1808" s="91">
        <v>5008159.3599999994</v>
      </c>
      <c r="AL1808" s="91">
        <v>20762.82</v>
      </c>
      <c r="AM1808" s="91">
        <v>0</v>
      </c>
      <c r="AN1808" s="91">
        <v>380198.32</v>
      </c>
      <c r="AO1808" s="91">
        <v>0</v>
      </c>
      <c r="AP1808" s="91">
        <v>43093.22</v>
      </c>
      <c r="AQ1808" s="91">
        <v>0</v>
      </c>
      <c r="AR1808" s="91">
        <v>0</v>
      </c>
      <c r="AS1808" s="91">
        <v>7720254.9199999999</v>
      </c>
      <c r="AT1808" s="91">
        <v>5632012.7199999997</v>
      </c>
      <c r="AU1808" s="91">
        <v>179799</v>
      </c>
      <c r="AV1808" s="92">
        <v>45747</v>
      </c>
      <c r="AW1808" t="s">
        <v>2</v>
      </c>
      <c r="AX1808">
        <v>2025</v>
      </c>
      <c r="AY1808" t="s">
        <v>176</v>
      </c>
    </row>
    <row r="1809" spans="1:51" x14ac:dyDescent="0.25">
      <c r="A1809" s="89">
        <v>51</v>
      </c>
      <c r="B1809" s="90" t="s">
        <v>86</v>
      </c>
      <c r="C1809" s="91">
        <v>9777731.3200000003</v>
      </c>
      <c r="D1809" s="91">
        <v>7472.81</v>
      </c>
      <c r="E1809" s="91">
        <v>0</v>
      </c>
      <c r="F1809" s="91">
        <v>0</v>
      </c>
      <c r="G1809" s="91">
        <v>0</v>
      </c>
      <c r="H1809" s="91">
        <v>0</v>
      </c>
      <c r="I1809" s="91">
        <v>0</v>
      </c>
      <c r="J1809" s="91">
        <v>7268.55</v>
      </c>
      <c r="K1809" s="91">
        <v>157741.32</v>
      </c>
      <c r="L1809" s="91">
        <v>0</v>
      </c>
      <c r="M1809" s="91">
        <v>926124.09</v>
      </c>
      <c r="N1809" s="91">
        <v>0</v>
      </c>
      <c r="O1809" s="91">
        <v>926124.09</v>
      </c>
      <c r="P1809" s="91">
        <v>23171.66</v>
      </c>
      <c r="Q1809" s="91">
        <v>0</v>
      </c>
      <c r="R1809" s="91">
        <v>0</v>
      </c>
      <c r="S1809" s="91">
        <v>0</v>
      </c>
      <c r="T1809" s="91">
        <v>1121778.43</v>
      </c>
      <c r="U1809" s="91">
        <v>188252.38</v>
      </c>
      <c r="V1809" s="91">
        <v>8973.27</v>
      </c>
      <c r="W1809" s="91">
        <v>2470.5500000000002</v>
      </c>
      <c r="X1809" s="91">
        <v>0</v>
      </c>
      <c r="Y1809" s="91">
        <v>7054.51</v>
      </c>
      <c r="Z1809" s="91">
        <v>0</v>
      </c>
      <c r="AA1809" s="91">
        <v>0</v>
      </c>
      <c r="AB1809" s="91">
        <v>0</v>
      </c>
      <c r="AC1809" s="326">
        <v>249387.83</v>
      </c>
      <c r="AD1809" s="91">
        <v>0</v>
      </c>
      <c r="AE1809" s="91">
        <v>41374.11</v>
      </c>
      <c r="AF1809" s="91">
        <v>0</v>
      </c>
      <c r="AG1809" s="91">
        <v>0</v>
      </c>
      <c r="AH1809" s="91">
        <v>1569.65</v>
      </c>
      <c r="AI1809" s="91">
        <v>0</v>
      </c>
      <c r="AJ1809" s="91">
        <v>2430.5500000000002</v>
      </c>
      <c r="AK1809" s="91">
        <v>1673347.55</v>
      </c>
      <c r="AL1809" s="91">
        <v>63556.37</v>
      </c>
      <c r="AM1809" s="91">
        <v>0</v>
      </c>
      <c r="AN1809" s="91">
        <v>805431.29</v>
      </c>
      <c r="AO1809" s="91">
        <v>0</v>
      </c>
      <c r="AP1809" s="91">
        <v>62422.75</v>
      </c>
      <c r="AQ1809" s="91">
        <v>0</v>
      </c>
      <c r="AR1809" s="91">
        <v>0</v>
      </c>
      <c r="AS1809" s="91">
        <v>501512.85</v>
      </c>
      <c r="AT1809" s="91">
        <v>8154440.04</v>
      </c>
      <c r="AU1809" s="91">
        <v>5549682.0800000001</v>
      </c>
      <c r="AV1809" s="92">
        <v>45747</v>
      </c>
      <c r="AW1809" t="s">
        <v>2</v>
      </c>
      <c r="AX1809">
        <v>2025</v>
      </c>
      <c r="AY1809" t="s">
        <v>179</v>
      </c>
    </row>
    <row r="1810" spans="1:51" x14ac:dyDescent="0.25">
      <c r="A1810" s="89">
        <v>117</v>
      </c>
      <c r="B1810" s="90" t="s">
        <v>87</v>
      </c>
      <c r="C1810" s="91">
        <v>769668827.66000009</v>
      </c>
      <c r="D1810" s="91">
        <v>1346042.5999999999</v>
      </c>
      <c r="E1810" s="91">
        <v>0</v>
      </c>
      <c r="F1810" s="91">
        <v>0</v>
      </c>
      <c r="G1810" s="91">
        <v>1183385.22</v>
      </c>
      <c r="H1810" s="91">
        <v>0</v>
      </c>
      <c r="I1810" s="91">
        <v>0</v>
      </c>
      <c r="J1810" s="91">
        <v>1432293.03</v>
      </c>
      <c r="K1810" s="91">
        <v>5458093.3899999997</v>
      </c>
      <c r="L1810" s="91">
        <v>0</v>
      </c>
      <c r="M1810" s="91">
        <v>254622360.5</v>
      </c>
      <c r="N1810" s="91">
        <v>346153521.37</v>
      </c>
      <c r="O1810" s="91">
        <v>600775881.87</v>
      </c>
      <c r="P1810" s="91">
        <v>6928577.0899999999</v>
      </c>
      <c r="Q1810" s="91">
        <v>0</v>
      </c>
      <c r="R1810" s="91">
        <v>0</v>
      </c>
      <c r="S1810" s="91">
        <v>0</v>
      </c>
      <c r="T1810" s="91">
        <v>617124273.20000005</v>
      </c>
      <c r="U1810" s="91">
        <v>6781685.9400000004</v>
      </c>
      <c r="V1810" s="91">
        <v>1285777.1500000001</v>
      </c>
      <c r="W1810" s="91">
        <v>869732.79</v>
      </c>
      <c r="X1810" s="91">
        <v>844671.1</v>
      </c>
      <c r="Y1810" s="91">
        <v>3551542.77</v>
      </c>
      <c r="Z1810" s="91">
        <v>0</v>
      </c>
      <c r="AA1810" s="91">
        <v>0</v>
      </c>
      <c r="AB1810" s="91">
        <v>0</v>
      </c>
      <c r="AC1810" s="326">
        <v>62624127.460000001</v>
      </c>
      <c r="AD1810" s="91">
        <v>6099993.46</v>
      </c>
      <c r="AE1810" s="91">
        <v>3180631.25</v>
      </c>
      <c r="AF1810" s="91">
        <v>0</v>
      </c>
      <c r="AG1810" s="91">
        <v>0</v>
      </c>
      <c r="AH1810" s="91">
        <v>0</v>
      </c>
      <c r="AI1810" s="91">
        <v>0</v>
      </c>
      <c r="AJ1810" s="91">
        <v>890209.26</v>
      </c>
      <c r="AK1810" s="91">
        <v>35505431.919999994</v>
      </c>
      <c r="AL1810" s="91">
        <v>5870195.8499999996</v>
      </c>
      <c r="AM1810" s="91">
        <v>0</v>
      </c>
      <c r="AN1810" s="91">
        <v>9760812.5500000007</v>
      </c>
      <c r="AO1810" s="91">
        <v>0</v>
      </c>
      <c r="AP1810" s="91">
        <v>447494.9</v>
      </c>
      <c r="AQ1810" s="91">
        <v>0</v>
      </c>
      <c r="AR1810" s="91">
        <v>0</v>
      </c>
      <c r="AS1810" s="91">
        <v>86128371.180000007</v>
      </c>
      <c r="AT1810" s="91">
        <v>66416183.279999994</v>
      </c>
      <c r="AU1810" s="91">
        <v>14832248.060000001</v>
      </c>
      <c r="AV1810" s="92">
        <v>45747</v>
      </c>
      <c r="AW1810" t="s">
        <v>2</v>
      </c>
      <c r="AX1810">
        <v>2025</v>
      </c>
      <c r="AY1810" t="s">
        <v>155</v>
      </c>
    </row>
    <row r="1811" spans="1:51" x14ac:dyDescent="0.25">
      <c r="A1811" s="255">
        <v>78</v>
      </c>
      <c r="B1811" s="90" t="s">
        <v>88</v>
      </c>
      <c r="C1811" s="254">
        <v>2093544.1500000001</v>
      </c>
      <c r="D1811" s="254">
        <v>0</v>
      </c>
      <c r="E1811" s="254">
        <v>0</v>
      </c>
      <c r="F1811" s="254">
        <v>0</v>
      </c>
      <c r="G1811" s="254">
        <v>0</v>
      </c>
      <c r="H1811" s="91">
        <v>0</v>
      </c>
      <c r="I1811" s="91">
        <v>0</v>
      </c>
      <c r="J1811" s="254">
        <v>2022.16</v>
      </c>
      <c r="K1811" s="254">
        <v>22513.59</v>
      </c>
      <c r="L1811" s="91">
        <v>0</v>
      </c>
      <c r="M1811" s="254">
        <v>0</v>
      </c>
      <c r="N1811" s="254">
        <v>0</v>
      </c>
      <c r="O1811" s="254">
        <v>0</v>
      </c>
      <c r="P1811" s="254">
        <v>2535.8000000000002</v>
      </c>
      <c r="Q1811" s="91">
        <v>0</v>
      </c>
      <c r="R1811" s="91">
        <v>0</v>
      </c>
      <c r="S1811" s="91">
        <v>0</v>
      </c>
      <c r="T1811" s="254">
        <v>27071.55</v>
      </c>
      <c r="U1811" s="254">
        <v>3117.6</v>
      </c>
      <c r="V1811" s="254">
        <v>1084.05</v>
      </c>
      <c r="W1811" s="254">
        <v>0</v>
      </c>
      <c r="X1811" s="254">
        <v>0</v>
      </c>
      <c r="Y1811" s="254">
        <v>0</v>
      </c>
      <c r="Z1811" s="254">
        <v>0</v>
      </c>
      <c r="AA1811" s="254">
        <v>563804.99</v>
      </c>
      <c r="AB1811" s="254">
        <v>0</v>
      </c>
      <c r="AC1811" s="329">
        <v>132572.20000000001</v>
      </c>
      <c r="AD1811" s="254">
        <v>0</v>
      </c>
      <c r="AE1811" s="254">
        <v>5970</v>
      </c>
      <c r="AF1811" s="254">
        <v>0</v>
      </c>
      <c r="AG1811" s="254">
        <v>0</v>
      </c>
      <c r="AH1811" s="254">
        <v>0</v>
      </c>
      <c r="AI1811" s="254">
        <v>0</v>
      </c>
      <c r="AJ1811" s="254">
        <v>0</v>
      </c>
      <c r="AK1811" s="254">
        <v>922845.25</v>
      </c>
      <c r="AL1811" s="254">
        <v>0</v>
      </c>
      <c r="AM1811" s="91">
        <v>0</v>
      </c>
      <c r="AN1811" s="254">
        <v>15345</v>
      </c>
      <c r="AO1811" s="254">
        <v>0</v>
      </c>
      <c r="AP1811" s="254">
        <v>0</v>
      </c>
      <c r="AQ1811" s="254">
        <v>0</v>
      </c>
      <c r="AR1811" s="254">
        <v>0</v>
      </c>
      <c r="AS1811" s="254">
        <v>706548.84000000008</v>
      </c>
      <c r="AT1811" s="254">
        <v>1359923.76</v>
      </c>
      <c r="AU1811" s="254">
        <v>421733.51</v>
      </c>
      <c r="AV1811" s="92">
        <v>45747</v>
      </c>
      <c r="AW1811" t="s">
        <v>2</v>
      </c>
      <c r="AX1811">
        <v>2025</v>
      </c>
      <c r="AY1811" t="s">
        <v>185</v>
      </c>
    </row>
    <row r="1812" spans="1:51" x14ac:dyDescent="0.25">
      <c r="A1812" s="89">
        <v>80</v>
      </c>
      <c r="B1812" s="90" t="s">
        <v>89</v>
      </c>
      <c r="C1812" s="91">
        <v>618588338.55999994</v>
      </c>
      <c r="D1812" s="91">
        <v>795441.51</v>
      </c>
      <c r="E1812" s="91">
        <v>0</v>
      </c>
      <c r="F1812" s="91">
        <v>0</v>
      </c>
      <c r="G1812" s="91">
        <v>714699.72</v>
      </c>
      <c r="H1812" s="91">
        <v>0</v>
      </c>
      <c r="I1812" s="91">
        <v>0</v>
      </c>
      <c r="J1812" s="91">
        <v>1247596.94</v>
      </c>
      <c r="K1812" s="91">
        <v>4870067.3100000005</v>
      </c>
      <c r="L1812" s="91">
        <v>0</v>
      </c>
      <c r="M1812" s="91">
        <v>164164033.25</v>
      </c>
      <c r="N1812" s="91">
        <v>203523290.38</v>
      </c>
      <c r="O1812" s="91">
        <v>367687323.63</v>
      </c>
      <c r="P1812" s="91">
        <v>5870243.3900000006</v>
      </c>
      <c r="Q1812" s="91">
        <v>0</v>
      </c>
      <c r="R1812" s="91">
        <v>0</v>
      </c>
      <c r="S1812" s="91">
        <v>0</v>
      </c>
      <c r="T1812" s="91">
        <v>381185372.5</v>
      </c>
      <c r="U1812" s="91">
        <v>8815057.4600000009</v>
      </c>
      <c r="V1812" s="91">
        <v>2271585.4499999997</v>
      </c>
      <c r="W1812" s="91">
        <v>1590375.5999999999</v>
      </c>
      <c r="X1812" s="91">
        <v>10360525.439999999</v>
      </c>
      <c r="Y1812" s="91">
        <v>8022086.5</v>
      </c>
      <c r="Z1812" s="91">
        <v>0</v>
      </c>
      <c r="AA1812" s="91">
        <v>0</v>
      </c>
      <c r="AB1812" s="91">
        <v>0</v>
      </c>
      <c r="AC1812" s="326">
        <v>75066922.560000002</v>
      </c>
      <c r="AD1812" s="91">
        <v>27775202.82</v>
      </c>
      <c r="AE1812" s="91">
        <v>1076713.3899999999</v>
      </c>
      <c r="AF1812" s="91">
        <v>0</v>
      </c>
      <c r="AG1812" s="91">
        <v>0</v>
      </c>
      <c r="AH1812" s="91">
        <v>0</v>
      </c>
      <c r="AI1812" s="91">
        <v>0</v>
      </c>
      <c r="AJ1812" s="91">
        <v>1527742.05</v>
      </c>
      <c r="AK1812" s="91">
        <v>29762107.100000001</v>
      </c>
      <c r="AL1812" s="91">
        <v>8895451.8200000003</v>
      </c>
      <c r="AM1812" s="91">
        <v>0</v>
      </c>
      <c r="AN1812" s="91">
        <v>27994566.210000001</v>
      </c>
      <c r="AO1812" s="91">
        <v>0</v>
      </c>
      <c r="AP1812" s="91">
        <v>1133255.71</v>
      </c>
      <c r="AQ1812" s="91">
        <v>0</v>
      </c>
      <c r="AR1812" s="91">
        <v>0</v>
      </c>
      <c r="AS1812" s="91">
        <v>136506211.27000001</v>
      </c>
      <c r="AT1812" s="91">
        <v>100896754.78999999</v>
      </c>
      <c r="AU1812" s="91">
        <v>33111373.949999999</v>
      </c>
      <c r="AV1812" s="92">
        <v>45747</v>
      </c>
      <c r="AW1812" t="s">
        <v>2</v>
      </c>
      <c r="AX1812">
        <v>2025</v>
      </c>
      <c r="AY1812" t="s">
        <v>288</v>
      </c>
    </row>
    <row r="1813" spans="1:51" x14ac:dyDescent="0.25">
      <c r="A1813" s="89">
        <v>2</v>
      </c>
      <c r="B1813" s="90" t="s">
        <v>90</v>
      </c>
      <c r="C1813" s="91">
        <v>165602385.34</v>
      </c>
      <c r="D1813" s="91">
        <v>4129.76</v>
      </c>
      <c r="E1813" s="91">
        <v>0</v>
      </c>
      <c r="F1813" s="91">
        <v>0</v>
      </c>
      <c r="G1813" s="91">
        <v>82915.42</v>
      </c>
      <c r="H1813" s="91">
        <v>0</v>
      </c>
      <c r="I1813" s="91">
        <v>0</v>
      </c>
      <c r="J1813" s="91">
        <v>2530.1999999999998</v>
      </c>
      <c r="K1813" s="91">
        <v>16850.5</v>
      </c>
      <c r="L1813" s="91">
        <v>0</v>
      </c>
      <c r="M1813" s="91">
        <v>69839.81</v>
      </c>
      <c r="N1813" s="91">
        <v>8451908.6500000004</v>
      </c>
      <c r="O1813" s="91">
        <v>8521748.4600000009</v>
      </c>
      <c r="P1813" s="91">
        <v>5744251.3499999996</v>
      </c>
      <c r="Q1813" s="91">
        <v>0</v>
      </c>
      <c r="R1813" s="91">
        <v>0</v>
      </c>
      <c r="S1813" s="91">
        <v>0</v>
      </c>
      <c r="T1813" s="91">
        <v>14372425.690000001</v>
      </c>
      <c r="U1813" s="91">
        <v>0</v>
      </c>
      <c r="V1813" s="91">
        <v>0</v>
      </c>
      <c r="W1813" s="91">
        <v>0</v>
      </c>
      <c r="X1813" s="91">
        <v>0</v>
      </c>
      <c r="Y1813" s="91">
        <v>4104905.68</v>
      </c>
      <c r="Z1813" s="91">
        <v>0</v>
      </c>
      <c r="AA1813" s="91">
        <v>30933698.280000001</v>
      </c>
      <c r="AB1813" s="91">
        <v>0</v>
      </c>
      <c r="AC1813" s="326">
        <v>25421602.100000001</v>
      </c>
      <c r="AD1813" s="91">
        <v>3027874.11</v>
      </c>
      <c r="AE1813" s="91">
        <v>0</v>
      </c>
      <c r="AF1813" s="91">
        <v>0</v>
      </c>
      <c r="AG1813" s="91">
        <v>0</v>
      </c>
      <c r="AH1813" s="91">
        <v>0</v>
      </c>
      <c r="AI1813" s="91">
        <v>0</v>
      </c>
      <c r="AJ1813" s="91">
        <v>59773902.969999999</v>
      </c>
      <c r="AK1813" s="91">
        <v>13542271.43</v>
      </c>
      <c r="AL1813" s="91">
        <v>0</v>
      </c>
      <c r="AM1813" s="91">
        <v>0</v>
      </c>
      <c r="AN1813" s="91">
        <v>1109448.33</v>
      </c>
      <c r="AO1813" s="91">
        <v>0</v>
      </c>
      <c r="AP1813" s="91">
        <v>1855452.43</v>
      </c>
      <c r="AQ1813" s="91">
        <v>0</v>
      </c>
      <c r="AR1813" s="91">
        <v>0</v>
      </c>
      <c r="AS1813" s="91">
        <v>123261983.14</v>
      </c>
      <c r="AT1813" s="91">
        <v>27967976.509999998</v>
      </c>
      <c r="AU1813" s="91">
        <v>11460804.32</v>
      </c>
      <c r="AV1813" s="92">
        <v>45747</v>
      </c>
      <c r="AW1813" t="s">
        <v>2</v>
      </c>
      <c r="AX1813">
        <v>2025</v>
      </c>
      <c r="AY1813" t="s">
        <v>168</v>
      </c>
    </row>
    <row r="1814" spans="1:51" x14ac:dyDescent="0.25">
      <c r="A1814" s="89">
        <v>115</v>
      </c>
      <c r="B1814" s="90" t="s">
        <v>290</v>
      </c>
      <c r="C1814" s="91">
        <v>390760.79</v>
      </c>
      <c r="D1814" s="91">
        <v>11736</v>
      </c>
      <c r="E1814" s="91">
        <v>0</v>
      </c>
      <c r="F1814" s="91">
        <v>0</v>
      </c>
      <c r="G1814" s="91">
        <v>0</v>
      </c>
      <c r="H1814" s="91">
        <v>0</v>
      </c>
      <c r="I1814" s="91">
        <v>0</v>
      </c>
      <c r="J1814" s="91">
        <v>0</v>
      </c>
      <c r="K1814" s="91">
        <v>0</v>
      </c>
      <c r="L1814" s="91">
        <v>0</v>
      </c>
      <c r="M1814" s="91">
        <v>0</v>
      </c>
      <c r="N1814" s="91">
        <v>0</v>
      </c>
      <c r="O1814" s="91">
        <v>0</v>
      </c>
      <c r="P1814" s="91">
        <v>0</v>
      </c>
      <c r="Q1814" s="91">
        <v>0</v>
      </c>
      <c r="R1814" s="91">
        <v>0</v>
      </c>
      <c r="S1814" s="91">
        <v>0</v>
      </c>
      <c r="T1814" s="91">
        <v>11736</v>
      </c>
      <c r="U1814" s="91">
        <v>252683.18</v>
      </c>
      <c r="V1814" s="91">
        <v>126341.61</v>
      </c>
      <c r="W1814" s="91">
        <v>0</v>
      </c>
      <c r="X1814" s="91">
        <v>0</v>
      </c>
      <c r="Y1814" s="91">
        <v>0</v>
      </c>
      <c r="Z1814" s="91">
        <v>0</v>
      </c>
      <c r="AA1814" s="91">
        <v>0</v>
      </c>
      <c r="AB1814" s="91">
        <v>0</v>
      </c>
      <c r="AC1814" s="326">
        <v>0</v>
      </c>
      <c r="AD1814" s="91">
        <v>0</v>
      </c>
      <c r="AE1814" s="91">
        <v>0</v>
      </c>
      <c r="AF1814" s="91">
        <v>0</v>
      </c>
      <c r="AG1814" s="91">
        <v>0</v>
      </c>
      <c r="AH1814" s="91">
        <v>0</v>
      </c>
      <c r="AI1814" s="91">
        <v>0</v>
      </c>
      <c r="AJ1814" s="91">
        <v>0</v>
      </c>
      <c r="AK1814" s="91">
        <v>0</v>
      </c>
      <c r="AL1814" s="91">
        <v>0</v>
      </c>
      <c r="AM1814" s="91">
        <v>0</v>
      </c>
      <c r="AN1814" s="91">
        <v>0</v>
      </c>
      <c r="AO1814" s="91">
        <v>0</v>
      </c>
      <c r="AP1814" s="91">
        <v>0</v>
      </c>
      <c r="AQ1814" s="91">
        <v>0</v>
      </c>
      <c r="AR1814" s="91">
        <v>0</v>
      </c>
      <c r="AS1814" s="91">
        <v>379024.79</v>
      </c>
      <c r="AT1814" s="91">
        <v>0</v>
      </c>
      <c r="AU1814" s="91">
        <v>0</v>
      </c>
      <c r="AV1814" s="92">
        <v>45747</v>
      </c>
      <c r="AW1814" t="s">
        <v>2</v>
      </c>
      <c r="AX1814">
        <v>2025</v>
      </c>
      <c r="AY1814" t="s">
        <v>291</v>
      </c>
    </row>
    <row r="1815" spans="1:51" x14ac:dyDescent="0.25">
      <c r="A1815" s="89">
        <v>106</v>
      </c>
      <c r="B1815" s="90" t="s">
        <v>92</v>
      </c>
      <c r="C1815" s="91">
        <v>39016811.780000001</v>
      </c>
      <c r="D1815" s="91">
        <v>0</v>
      </c>
      <c r="E1815" s="91">
        <v>0</v>
      </c>
      <c r="F1815" s="91">
        <v>0</v>
      </c>
      <c r="G1815" s="91">
        <v>1545.5</v>
      </c>
      <c r="H1815" s="91">
        <v>0</v>
      </c>
      <c r="I1815" s="91">
        <v>0</v>
      </c>
      <c r="J1815" s="91">
        <v>166910.63999999998</v>
      </c>
      <c r="K1815" s="91">
        <v>0</v>
      </c>
      <c r="L1815" s="91">
        <v>0</v>
      </c>
      <c r="M1815" s="91">
        <v>0</v>
      </c>
      <c r="N1815" s="91">
        <v>0</v>
      </c>
      <c r="O1815" s="91">
        <v>0</v>
      </c>
      <c r="P1815" s="91">
        <v>61846.71</v>
      </c>
      <c r="Q1815" s="91">
        <v>0</v>
      </c>
      <c r="R1815" s="91">
        <v>0</v>
      </c>
      <c r="S1815" s="91">
        <v>0</v>
      </c>
      <c r="T1815" s="91">
        <v>230302.84999999998</v>
      </c>
      <c r="U1815" s="91">
        <v>216335.41</v>
      </c>
      <c r="V1815" s="91">
        <v>34189.65</v>
      </c>
      <c r="W1815" s="91">
        <v>16940.169999999998</v>
      </c>
      <c r="X1815" s="91">
        <v>77264.350000000006</v>
      </c>
      <c r="Y1815" s="91">
        <v>153949.13</v>
      </c>
      <c r="Z1815" s="91">
        <v>0</v>
      </c>
      <c r="AA1815" s="91">
        <v>5782187.04</v>
      </c>
      <c r="AB1815" s="91">
        <v>0</v>
      </c>
      <c r="AC1815" s="326">
        <v>4842360.5299999993</v>
      </c>
      <c r="AD1815" s="91">
        <v>0</v>
      </c>
      <c r="AE1815" s="91">
        <v>14212.4</v>
      </c>
      <c r="AF1815" s="91">
        <v>0</v>
      </c>
      <c r="AG1815" s="91">
        <v>0</v>
      </c>
      <c r="AH1815" s="91">
        <v>0</v>
      </c>
      <c r="AI1815" s="91">
        <v>0</v>
      </c>
      <c r="AJ1815" s="91">
        <v>1824583.6799999999</v>
      </c>
      <c r="AK1815" s="91">
        <v>10429541.17</v>
      </c>
      <c r="AL1815" s="91">
        <v>719920.32</v>
      </c>
      <c r="AM1815" s="91">
        <v>0</v>
      </c>
      <c r="AN1815" s="91">
        <v>1472650.55</v>
      </c>
      <c r="AO1815" s="91">
        <v>0</v>
      </c>
      <c r="AP1815" s="91">
        <v>53909.13</v>
      </c>
      <c r="AQ1815" s="91">
        <v>0</v>
      </c>
      <c r="AR1815" s="91">
        <v>0</v>
      </c>
      <c r="AS1815" s="91">
        <v>12962022.359999999</v>
      </c>
      <c r="AT1815" s="91">
        <v>25824486.57</v>
      </c>
      <c r="AU1815" s="91">
        <v>13148465.4</v>
      </c>
      <c r="AV1815" s="92">
        <v>45747</v>
      </c>
      <c r="AW1815" t="s">
        <v>2</v>
      </c>
      <c r="AX1815">
        <v>2025</v>
      </c>
      <c r="AY1815" t="s">
        <v>172</v>
      </c>
    </row>
    <row r="1816" spans="1:51" x14ac:dyDescent="0.25">
      <c r="A1816" s="89">
        <v>118</v>
      </c>
      <c r="B1816" s="90" t="s">
        <v>93</v>
      </c>
      <c r="C1816" s="91">
        <v>89300108.320000008</v>
      </c>
      <c r="D1816" s="91">
        <v>8841.35</v>
      </c>
      <c r="E1816" s="91">
        <v>0</v>
      </c>
      <c r="F1816" s="91">
        <v>0</v>
      </c>
      <c r="G1816" s="91">
        <v>379137.16000000003</v>
      </c>
      <c r="H1816" s="91">
        <v>0</v>
      </c>
      <c r="I1816" s="91">
        <v>0</v>
      </c>
      <c r="J1816" s="91">
        <v>444920.98</v>
      </c>
      <c r="K1816" s="91">
        <v>2784842.75</v>
      </c>
      <c r="L1816" s="91">
        <v>0</v>
      </c>
      <c r="M1816" s="91">
        <v>45339014.410000004</v>
      </c>
      <c r="N1816" s="91">
        <v>23830178.940000001</v>
      </c>
      <c r="O1816" s="91">
        <v>69169193.350000009</v>
      </c>
      <c r="P1816" s="91">
        <v>915233</v>
      </c>
      <c r="Q1816" s="91">
        <v>0</v>
      </c>
      <c r="R1816" s="91">
        <v>0</v>
      </c>
      <c r="S1816" s="91">
        <v>0</v>
      </c>
      <c r="T1816" s="91">
        <v>73702168.590000004</v>
      </c>
      <c r="U1816" s="91">
        <v>92892.800000000003</v>
      </c>
      <c r="V1816" s="91">
        <v>46142.59</v>
      </c>
      <c r="W1816" s="91">
        <v>0</v>
      </c>
      <c r="X1816" s="91">
        <v>0</v>
      </c>
      <c r="Y1816" s="91">
        <v>155458.5</v>
      </c>
      <c r="Z1816" s="91">
        <v>0</v>
      </c>
      <c r="AA1816" s="91">
        <v>0</v>
      </c>
      <c r="AB1816" s="91">
        <v>0</v>
      </c>
      <c r="AC1816" s="326">
        <v>0</v>
      </c>
      <c r="AD1816" s="91">
        <v>0</v>
      </c>
      <c r="AE1816" s="91">
        <v>0</v>
      </c>
      <c r="AF1816" s="91">
        <v>0</v>
      </c>
      <c r="AG1816" s="91">
        <v>0</v>
      </c>
      <c r="AH1816" s="91">
        <v>0</v>
      </c>
      <c r="AI1816" s="91">
        <v>0</v>
      </c>
      <c r="AJ1816" s="91">
        <v>210073.53</v>
      </c>
      <c r="AK1816" s="91">
        <v>719117.91999999993</v>
      </c>
      <c r="AL1816" s="91">
        <v>503063.27</v>
      </c>
      <c r="AM1816" s="91">
        <v>0</v>
      </c>
      <c r="AN1816" s="91">
        <v>1300752.75</v>
      </c>
      <c r="AO1816" s="91">
        <v>0</v>
      </c>
      <c r="AP1816" s="91">
        <v>111231.73</v>
      </c>
      <c r="AQ1816" s="91">
        <v>0</v>
      </c>
      <c r="AR1816" s="91">
        <v>0</v>
      </c>
      <c r="AS1816" s="91">
        <v>504567.42000000004</v>
      </c>
      <c r="AT1816" s="91">
        <v>15093372.310000001</v>
      </c>
      <c r="AU1816" s="91">
        <v>12459206.640000001</v>
      </c>
      <c r="AV1816" s="92">
        <v>45747</v>
      </c>
      <c r="AW1816" t="s">
        <v>2</v>
      </c>
      <c r="AX1816">
        <v>2025</v>
      </c>
      <c r="AY1816" t="s">
        <v>162</v>
      </c>
    </row>
    <row r="1817" spans="1:51" x14ac:dyDescent="0.25">
      <c r="A1817" s="89">
        <v>29</v>
      </c>
      <c r="B1817" s="90" t="s">
        <v>94</v>
      </c>
      <c r="C1817" s="91">
        <v>329746363.83000004</v>
      </c>
      <c r="D1817" s="91">
        <v>1217183.8700000001</v>
      </c>
      <c r="E1817" s="91">
        <v>0</v>
      </c>
      <c r="F1817" s="91">
        <v>0</v>
      </c>
      <c r="G1817" s="91">
        <v>637528.84</v>
      </c>
      <c r="H1817" s="91">
        <v>0</v>
      </c>
      <c r="I1817" s="91">
        <v>0</v>
      </c>
      <c r="J1817" s="91">
        <v>335065.06</v>
      </c>
      <c r="K1817" s="91">
        <v>152447.96</v>
      </c>
      <c r="L1817" s="91">
        <v>0</v>
      </c>
      <c r="M1817" s="91">
        <v>36542001.32</v>
      </c>
      <c r="N1817" s="91">
        <v>103056935.45</v>
      </c>
      <c r="O1817" s="91">
        <v>139598936.77000001</v>
      </c>
      <c r="P1817" s="91">
        <v>740600.58000000007</v>
      </c>
      <c r="Q1817" s="91">
        <v>0</v>
      </c>
      <c r="R1817" s="91">
        <v>0</v>
      </c>
      <c r="S1817" s="91">
        <v>0</v>
      </c>
      <c r="T1817" s="91">
        <v>142681763.08000001</v>
      </c>
      <c r="U1817" s="91">
        <v>50291240.939999998</v>
      </c>
      <c r="V1817" s="91">
        <v>32633092.710000001</v>
      </c>
      <c r="W1817" s="91">
        <v>1359640.81</v>
      </c>
      <c r="X1817" s="91">
        <v>71853301.469999999</v>
      </c>
      <c r="Y1817" s="91">
        <v>11660761.629999999</v>
      </c>
      <c r="Z1817" s="91">
        <v>0</v>
      </c>
      <c r="AA1817" s="91">
        <v>0</v>
      </c>
      <c r="AB1817" s="91">
        <v>2496774.59</v>
      </c>
      <c r="AC1817" s="326">
        <v>0</v>
      </c>
      <c r="AD1817" s="91">
        <v>0</v>
      </c>
      <c r="AE1817" s="91">
        <v>1933048.24</v>
      </c>
      <c r="AF1817" s="91">
        <v>0</v>
      </c>
      <c r="AG1817" s="91">
        <v>0</v>
      </c>
      <c r="AH1817" s="91">
        <v>0</v>
      </c>
      <c r="AI1817" s="91">
        <v>0</v>
      </c>
      <c r="AJ1817" s="91">
        <v>7036314.8799999999</v>
      </c>
      <c r="AK1817" s="91">
        <v>1266971.71</v>
      </c>
      <c r="AL1817" s="91">
        <v>168784.29</v>
      </c>
      <c r="AM1817" s="91">
        <v>0</v>
      </c>
      <c r="AN1817" s="91">
        <v>5017680.88</v>
      </c>
      <c r="AO1817" s="91">
        <v>0</v>
      </c>
      <c r="AP1817" s="91">
        <v>934504.22</v>
      </c>
      <c r="AQ1817" s="91">
        <v>391287.25</v>
      </c>
      <c r="AR1817" s="91">
        <v>0</v>
      </c>
      <c r="AS1817" s="91">
        <v>179264175.27000001</v>
      </c>
      <c r="AT1817" s="91">
        <v>7800425.4799999995</v>
      </c>
      <c r="AU1817" s="91">
        <v>21197.13</v>
      </c>
      <c r="AV1817" s="92">
        <v>45747</v>
      </c>
      <c r="AW1817" t="s">
        <v>2</v>
      </c>
      <c r="AX1817">
        <v>2025</v>
      </c>
      <c r="AY1817" t="s">
        <v>156</v>
      </c>
    </row>
    <row r="1818" spans="1:51" x14ac:dyDescent="0.25">
      <c r="A1818" s="89">
        <v>111</v>
      </c>
      <c r="B1818" s="90" t="s">
        <v>95</v>
      </c>
      <c r="C1818" s="91">
        <v>12321252.09</v>
      </c>
      <c r="D1818" s="91">
        <v>67766.399999999994</v>
      </c>
      <c r="E1818" s="91">
        <v>0</v>
      </c>
      <c r="F1818" s="91">
        <v>0</v>
      </c>
      <c r="G1818" s="91">
        <v>0</v>
      </c>
      <c r="H1818" s="91">
        <v>0</v>
      </c>
      <c r="I1818" s="91">
        <v>0</v>
      </c>
      <c r="J1818" s="91">
        <v>0</v>
      </c>
      <c r="K1818" s="91">
        <v>0</v>
      </c>
      <c r="L1818" s="91">
        <v>0</v>
      </c>
      <c r="M1818" s="91">
        <v>0</v>
      </c>
      <c r="N1818" s="91">
        <v>0</v>
      </c>
      <c r="O1818" s="91">
        <v>0</v>
      </c>
      <c r="P1818" s="91">
        <v>82351.3</v>
      </c>
      <c r="Q1818" s="91">
        <v>0</v>
      </c>
      <c r="R1818" s="91">
        <v>0</v>
      </c>
      <c r="S1818" s="91">
        <v>0</v>
      </c>
      <c r="T1818" s="91">
        <v>150117.70000000001</v>
      </c>
      <c r="U1818" s="91">
        <v>3932176.82</v>
      </c>
      <c r="V1818" s="91">
        <v>0</v>
      </c>
      <c r="W1818" s="91">
        <v>0</v>
      </c>
      <c r="X1818" s="91">
        <v>0</v>
      </c>
      <c r="Y1818" s="91">
        <v>9376.5</v>
      </c>
      <c r="Z1818" s="91">
        <v>0</v>
      </c>
      <c r="AA1818" s="91">
        <v>0</v>
      </c>
      <c r="AB1818" s="91">
        <v>0</v>
      </c>
      <c r="AC1818" s="326">
        <v>1426340.1</v>
      </c>
      <c r="AD1818" s="91">
        <v>0</v>
      </c>
      <c r="AE1818" s="91">
        <v>0</v>
      </c>
      <c r="AF1818" s="91">
        <v>0</v>
      </c>
      <c r="AG1818" s="91">
        <v>0</v>
      </c>
      <c r="AH1818" s="91">
        <v>0</v>
      </c>
      <c r="AI1818" s="91">
        <v>0</v>
      </c>
      <c r="AJ1818" s="91">
        <v>296512.51</v>
      </c>
      <c r="AK1818" s="91">
        <v>463621.73</v>
      </c>
      <c r="AL1818" s="91">
        <v>124962.08</v>
      </c>
      <c r="AM1818" s="91">
        <v>0</v>
      </c>
      <c r="AN1818" s="91">
        <v>960547.99</v>
      </c>
      <c r="AO1818" s="91">
        <v>0</v>
      </c>
      <c r="AP1818" s="91">
        <v>54285</v>
      </c>
      <c r="AQ1818" s="91">
        <v>0</v>
      </c>
      <c r="AR1818" s="91">
        <v>0</v>
      </c>
      <c r="AS1818" s="91">
        <v>5664405.9299999997</v>
      </c>
      <c r="AT1818" s="91">
        <v>6506728.46</v>
      </c>
      <c r="AU1818" s="91">
        <v>4903311.66</v>
      </c>
      <c r="AV1818" s="92">
        <v>45747</v>
      </c>
      <c r="AW1818" t="s">
        <v>2</v>
      </c>
      <c r="AX1818">
        <v>2025</v>
      </c>
      <c r="AY1818" t="s">
        <v>182</v>
      </c>
    </row>
    <row r="1819" spans="1:51" x14ac:dyDescent="0.25">
      <c r="A1819" s="89">
        <v>83</v>
      </c>
      <c r="B1819" s="90" t="s">
        <v>96</v>
      </c>
      <c r="C1819" s="91">
        <v>404651219.14999998</v>
      </c>
      <c r="D1819" s="91">
        <v>997307.92</v>
      </c>
      <c r="E1819" s="91">
        <v>0</v>
      </c>
      <c r="F1819" s="91">
        <v>0</v>
      </c>
      <c r="G1819" s="91">
        <v>193257.01</v>
      </c>
      <c r="H1819" s="91">
        <v>0</v>
      </c>
      <c r="I1819" s="91">
        <v>0</v>
      </c>
      <c r="J1819" s="91">
        <v>8060146.8500000006</v>
      </c>
      <c r="K1819" s="91">
        <v>1666849.49</v>
      </c>
      <c r="L1819" s="91">
        <v>0</v>
      </c>
      <c r="M1819" s="91">
        <v>132065854.79000001</v>
      </c>
      <c r="N1819" s="91">
        <v>57120914.859999999</v>
      </c>
      <c r="O1819" s="91">
        <v>189186769.65000001</v>
      </c>
      <c r="P1819" s="91">
        <v>12232259.140000001</v>
      </c>
      <c r="Q1819" s="91">
        <v>0</v>
      </c>
      <c r="R1819" s="91">
        <v>0</v>
      </c>
      <c r="S1819" s="91">
        <v>0</v>
      </c>
      <c r="T1819" s="91">
        <v>212336590.06</v>
      </c>
      <c r="U1819" s="91">
        <v>13298264.75</v>
      </c>
      <c r="V1819" s="91">
        <v>580294.39999999991</v>
      </c>
      <c r="W1819" s="91">
        <v>504634.36</v>
      </c>
      <c r="X1819" s="91">
        <v>3531732.38</v>
      </c>
      <c r="Y1819" s="91">
        <v>214355.87999999998</v>
      </c>
      <c r="Z1819" s="91">
        <v>0</v>
      </c>
      <c r="AA1819" s="91">
        <v>162012.20000000001</v>
      </c>
      <c r="AB1819" s="91">
        <v>0</v>
      </c>
      <c r="AC1819" s="326">
        <v>70187267.25999999</v>
      </c>
      <c r="AD1819" s="91">
        <v>13708062.75</v>
      </c>
      <c r="AE1819" s="91">
        <v>1618428.86</v>
      </c>
      <c r="AF1819" s="91">
        <v>0</v>
      </c>
      <c r="AG1819" s="91">
        <v>0</v>
      </c>
      <c r="AH1819" s="91">
        <v>0</v>
      </c>
      <c r="AI1819" s="91">
        <v>0</v>
      </c>
      <c r="AJ1819" s="91">
        <v>342776.3</v>
      </c>
      <c r="AK1819" s="91">
        <v>76641822.590000004</v>
      </c>
      <c r="AL1819" s="91">
        <v>1256760.48</v>
      </c>
      <c r="AM1819" s="91">
        <v>0</v>
      </c>
      <c r="AN1819" s="91">
        <v>5810621.4199999999</v>
      </c>
      <c r="AO1819" s="91">
        <v>0</v>
      </c>
      <c r="AP1819" s="91">
        <v>1232513.69</v>
      </c>
      <c r="AQ1819" s="91">
        <v>0</v>
      </c>
      <c r="AR1819" s="91">
        <v>0</v>
      </c>
      <c r="AS1819" s="91">
        <v>104147829.13999999</v>
      </c>
      <c r="AT1819" s="91">
        <v>88166799.950000003</v>
      </c>
      <c r="AU1819" s="91">
        <v>3225081.77</v>
      </c>
      <c r="AV1819" s="92">
        <v>45747</v>
      </c>
      <c r="AW1819" t="s">
        <v>2</v>
      </c>
      <c r="AX1819">
        <v>2025</v>
      </c>
      <c r="AY1819" t="s">
        <v>158</v>
      </c>
    </row>
    <row r="1820" spans="1:51" x14ac:dyDescent="0.25">
      <c r="A1820" s="89">
        <v>40</v>
      </c>
      <c r="B1820" s="90" t="s">
        <v>97</v>
      </c>
      <c r="C1820" s="91">
        <v>147913501.06</v>
      </c>
      <c r="D1820" s="91">
        <v>18431.12</v>
      </c>
      <c r="E1820" s="91">
        <v>0</v>
      </c>
      <c r="F1820" s="91">
        <v>0</v>
      </c>
      <c r="G1820" s="91">
        <v>158523.51</v>
      </c>
      <c r="H1820" s="91">
        <v>0</v>
      </c>
      <c r="I1820" s="91">
        <v>0</v>
      </c>
      <c r="J1820" s="91">
        <v>45303.92</v>
      </c>
      <c r="K1820" s="91">
        <v>524203.95</v>
      </c>
      <c r="L1820" s="91">
        <v>0</v>
      </c>
      <c r="M1820" s="91">
        <v>2508513.9</v>
      </c>
      <c r="N1820" s="91">
        <v>28858916.550000001</v>
      </c>
      <c r="O1820" s="91">
        <v>31367430.449999999</v>
      </c>
      <c r="P1820" s="91">
        <v>74219.02</v>
      </c>
      <c r="Q1820" s="91">
        <v>0</v>
      </c>
      <c r="R1820" s="91">
        <v>0</v>
      </c>
      <c r="S1820" s="91">
        <v>0</v>
      </c>
      <c r="T1820" s="91">
        <v>32188111.969999999</v>
      </c>
      <c r="U1820" s="91">
        <v>247339.24</v>
      </c>
      <c r="V1820" s="91">
        <v>47368.46</v>
      </c>
      <c r="W1820" s="91">
        <v>0</v>
      </c>
      <c r="X1820" s="91">
        <v>0</v>
      </c>
      <c r="Y1820" s="91">
        <v>2345.69</v>
      </c>
      <c r="Z1820" s="91">
        <v>0</v>
      </c>
      <c r="AA1820" s="91">
        <v>14415.25</v>
      </c>
      <c r="AB1820" s="91">
        <v>0</v>
      </c>
      <c r="AC1820" s="326">
        <v>1024772.07</v>
      </c>
      <c r="AD1820" s="91">
        <v>3387165.14</v>
      </c>
      <c r="AE1820" s="91">
        <v>1338745.48</v>
      </c>
      <c r="AF1820" s="91">
        <v>0</v>
      </c>
      <c r="AG1820" s="91">
        <v>0</v>
      </c>
      <c r="AH1820" s="91">
        <v>0</v>
      </c>
      <c r="AI1820" s="91">
        <v>0</v>
      </c>
      <c r="AJ1820" s="91">
        <v>0</v>
      </c>
      <c r="AK1820" s="91">
        <v>105424672.27000001</v>
      </c>
      <c r="AL1820" s="91">
        <v>244291.42</v>
      </c>
      <c r="AM1820" s="91">
        <v>0</v>
      </c>
      <c r="AN1820" s="91">
        <v>689912.38</v>
      </c>
      <c r="AO1820" s="91">
        <v>0</v>
      </c>
      <c r="AP1820" s="91">
        <v>123931.66</v>
      </c>
      <c r="AQ1820" s="91">
        <v>0</v>
      </c>
      <c r="AR1820" s="91">
        <v>0</v>
      </c>
      <c r="AS1820" s="91">
        <v>6062151.3300000001</v>
      </c>
      <c r="AT1820" s="91">
        <v>109663237.76000001</v>
      </c>
      <c r="AU1820" s="91">
        <v>3180430.03</v>
      </c>
      <c r="AV1820" s="92">
        <v>45747</v>
      </c>
      <c r="AW1820" t="s">
        <v>2</v>
      </c>
      <c r="AX1820">
        <v>2025</v>
      </c>
      <c r="AY1820" t="s">
        <v>166</v>
      </c>
    </row>
    <row r="1821" spans="1:51" x14ac:dyDescent="0.25">
      <c r="A1821" s="89">
        <v>24</v>
      </c>
      <c r="B1821" s="90" t="s">
        <v>98</v>
      </c>
      <c r="C1821" s="91">
        <v>403610784.77999997</v>
      </c>
      <c r="D1821" s="91">
        <v>7102911.9199999999</v>
      </c>
      <c r="E1821" s="91">
        <v>0</v>
      </c>
      <c r="F1821" s="91">
        <v>-571.04999999999995</v>
      </c>
      <c r="G1821" s="91">
        <v>17712982.890000001</v>
      </c>
      <c r="H1821" s="91">
        <v>0</v>
      </c>
      <c r="I1821" s="91">
        <v>0</v>
      </c>
      <c r="J1821" s="91">
        <v>1478657.76</v>
      </c>
      <c r="K1821" s="91">
        <v>3384136.07</v>
      </c>
      <c r="L1821" s="91">
        <v>0</v>
      </c>
      <c r="M1821" s="91">
        <v>4314490.9800000004</v>
      </c>
      <c r="N1821" s="91">
        <v>277819943.33999997</v>
      </c>
      <c r="O1821" s="91">
        <v>282134434.31999999</v>
      </c>
      <c r="P1821" s="91">
        <v>10253171.200000001</v>
      </c>
      <c r="Q1821" s="91">
        <v>0</v>
      </c>
      <c r="R1821" s="91">
        <v>0</v>
      </c>
      <c r="S1821" s="91">
        <v>0</v>
      </c>
      <c r="T1821" s="91">
        <v>322065723.10999995</v>
      </c>
      <c r="U1821" s="91">
        <v>15065960.970000001</v>
      </c>
      <c r="V1821" s="91">
        <v>158152.82</v>
      </c>
      <c r="W1821" s="91">
        <v>0</v>
      </c>
      <c r="X1821" s="91">
        <v>250029.28</v>
      </c>
      <c r="Y1821" s="91">
        <v>0</v>
      </c>
      <c r="Z1821" s="91">
        <v>0</v>
      </c>
      <c r="AA1821" s="91">
        <v>306110.31</v>
      </c>
      <c r="AB1821" s="91">
        <v>0</v>
      </c>
      <c r="AC1821" s="326">
        <v>35470350.240000002</v>
      </c>
      <c r="AD1821" s="91">
        <v>1506429.13</v>
      </c>
      <c r="AE1821" s="91">
        <v>2158499.73</v>
      </c>
      <c r="AF1821" s="91">
        <v>0</v>
      </c>
      <c r="AG1821" s="91">
        <v>0</v>
      </c>
      <c r="AH1821" s="91">
        <v>0</v>
      </c>
      <c r="AI1821" s="91">
        <v>0</v>
      </c>
      <c r="AJ1821" s="91">
        <v>13281145.16</v>
      </c>
      <c r="AK1821" s="91">
        <v>10732256.6</v>
      </c>
      <c r="AL1821" s="91">
        <v>0</v>
      </c>
      <c r="AM1821" s="91">
        <v>0</v>
      </c>
      <c r="AN1821" s="91">
        <v>567737.77</v>
      </c>
      <c r="AO1821" s="91">
        <v>0</v>
      </c>
      <c r="AP1821" s="91">
        <v>0</v>
      </c>
      <c r="AQ1821" s="91">
        <v>0</v>
      </c>
      <c r="AR1821" s="91">
        <v>0</v>
      </c>
      <c r="AS1821" s="91">
        <v>68196677.640000001</v>
      </c>
      <c r="AT1821" s="91">
        <v>13348384.029999999</v>
      </c>
      <c r="AU1821" s="91">
        <v>2048389.66</v>
      </c>
      <c r="AV1821" s="92">
        <v>45747</v>
      </c>
      <c r="AW1821" t="s">
        <v>2</v>
      </c>
      <c r="AX1821">
        <v>2025</v>
      </c>
      <c r="AY1821" t="s">
        <v>164</v>
      </c>
    </row>
    <row r="1822" spans="1:51" x14ac:dyDescent="0.25">
      <c r="A1822" s="89">
        <v>124</v>
      </c>
      <c r="B1822" s="90" t="s">
        <v>99</v>
      </c>
      <c r="C1822" s="91">
        <v>10542014.67</v>
      </c>
      <c r="D1822" s="91">
        <v>0</v>
      </c>
      <c r="E1822" s="91">
        <v>0</v>
      </c>
      <c r="F1822" s="91">
        <v>0</v>
      </c>
      <c r="G1822" s="91">
        <v>0</v>
      </c>
      <c r="H1822" s="91">
        <v>0</v>
      </c>
      <c r="I1822" s="91">
        <v>0</v>
      </c>
      <c r="J1822" s="91">
        <v>0</v>
      </c>
      <c r="K1822" s="91">
        <v>0</v>
      </c>
      <c r="L1822" s="91">
        <v>0</v>
      </c>
      <c r="M1822" s="91">
        <v>0</v>
      </c>
      <c r="N1822" s="91">
        <v>7119074.3700000001</v>
      </c>
      <c r="O1822" s="91">
        <v>7119074.3700000001</v>
      </c>
      <c r="P1822" s="91">
        <v>0</v>
      </c>
      <c r="Q1822" s="91">
        <v>0</v>
      </c>
      <c r="R1822" s="91">
        <v>0</v>
      </c>
      <c r="S1822" s="91">
        <v>0</v>
      </c>
      <c r="T1822" s="91">
        <v>7119074.3700000001</v>
      </c>
      <c r="U1822" s="91">
        <v>249961.49</v>
      </c>
      <c r="V1822" s="91">
        <v>97188.79</v>
      </c>
      <c r="W1822" s="91">
        <v>20604.29</v>
      </c>
      <c r="X1822" s="91">
        <v>100350.21</v>
      </c>
      <c r="Y1822" s="91">
        <v>6500</v>
      </c>
      <c r="Z1822" s="91">
        <v>0</v>
      </c>
      <c r="AA1822" s="91">
        <v>0</v>
      </c>
      <c r="AB1822" s="91">
        <v>0</v>
      </c>
      <c r="AC1822" s="326">
        <v>291336.31</v>
      </c>
      <c r="AD1822" s="91">
        <v>0</v>
      </c>
      <c r="AE1822" s="91">
        <v>5000.8599999999997</v>
      </c>
      <c r="AF1822" s="91">
        <v>0</v>
      </c>
      <c r="AG1822" s="91">
        <v>0</v>
      </c>
      <c r="AH1822" s="91">
        <v>0</v>
      </c>
      <c r="AI1822" s="91">
        <v>0</v>
      </c>
      <c r="AJ1822" s="91">
        <v>0</v>
      </c>
      <c r="AK1822" s="91">
        <v>545655.24</v>
      </c>
      <c r="AL1822" s="91">
        <v>117495.71</v>
      </c>
      <c r="AM1822" s="91">
        <v>0</v>
      </c>
      <c r="AN1822" s="91">
        <v>260024.86</v>
      </c>
      <c r="AO1822" s="91">
        <v>0</v>
      </c>
      <c r="AP1822" s="91">
        <v>0</v>
      </c>
      <c r="AQ1822" s="91">
        <v>0</v>
      </c>
      <c r="AR1822" s="91">
        <v>0</v>
      </c>
      <c r="AS1822" s="91">
        <v>770941.95</v>
      </c>
      <c r="AT1822" s="91">
        <v>2651998.35</v>
      </c>
      <c r="AU1822" s="91">
        <v>1728822.54</v>
      </c>
      <c r="AV1822" s="92">
        <v>45747</v>
      </c>
      <c r="AW1822" t="s">
        <v>2</v>
      </c>
      <c r="AX1822">
        <v>2025</v>
      </c>
      <c r="AY1822" t="s">
        <v>289</v>
      </c>
    </row>
    <row r="1823" spans="1:51" x14ac:dyDescent="0.25">
      <c r="A1823" s="89">
        <v>70</v>
      </c>
      <c r="B1823" s="90" t="s">
        <v>100</v>
      </c>
      <c r="C1823" s="91">
        <v>4875145</v>
      </c>
      <c r="D1823" s="91">
        <v>0</v>
      </c>
      <c r="E1823" s="91">
        <v>0</v>
      </c>
      <c r="F1823" s="91">
        <v>0</v>
      </c>
      <c r="G1823" s="91">
        <v>0</v>
      </c>
      <c r="H1823" s="91">
        <v>0</v>
      </c>
      <c r="I1823" s="91">
        <v>0</v>
      </c>
      <c r="J1823" s="91">
        <v>0</v>
      </c>
      <c r="K1823" s="91">
        <v>0</v>
      </c>
      <c r="L1823" s="91">
        <v>0</v>
      </c>
      <c r="M1823" s="91">
        <v>0</v>
      </c>
      <c r="N1823" s="91">
        <v>0</v>
      </c>
      <c r="O1823" s="91">
        <v>0</v>
      </c>
      <c r="P1823" s="91">
        <v>4875145</v>
      </c>
      <c r="Q1823" s="91">
        <v>0</v>
      </c>
      <c r="R1823" s="91">
        <v>0</v>
      </c>
      <c r="S1823" s="91">
        <v>0</v>
      </c>
      <c r="T1823" s="91">
        <v>4875145</v>
      </c>
      <c r="U1823" s="91">
        <v>0</v>
      </c>
      <c r="V1823" s="91">
        <v>0</v>
      </c>
      <c r="W1823" s="91">
        <v>0</v>
      </c>
      <c r="X1823" s="91">
        <v>0</v>
      </c>
      <c r="Y1823" s="91">
        <v>0</v>
      </c>
      <c r="Z1823" s="91">
        <v>0</v>
      </c>
      <c r="AA1823" s="91">
        <v>0</v>
      </c>
      <c r="AB1823" s="91">
        <v>0</v>
      </c>
      <c r="AC1823" s="326">
        <v>0</v>
      </c>
      <c r="AD1823" s="91">
        <v>0</v>
      </c>
      <c r="AE1823" s="91">
        <v>0</v>
      </c>
      <c r="AF1823" s="91">
        <v>0</v>
      </c>
      <c r="AG1823" s="91">
        <v>0</v>
      </c>
      <c r="AH1823" s="91">
        <v>0</v>
      </c>
      <c r="AI1823" s="91">
        <v>0</v>
      </c>
      <c r="AJ1823" s="91">
        <v>0</v>
      </c>
      <c r="AK1823" s="91">
        <v>0</v>
      </c>
      <c r="AL1823" s="91">
        <v>0</v>
      </c>
      <c r="AM1823" s="91">
        <v>0</v>
      </c>
      <c r="AN1823" s="91">
        <v>0</v>
      </c>
      <c r="AO1823" s="91">
        <v>0</v>
      </c>
      <c r="AP1823" s="91">
        <v>0</v>
      </c>
      <c r="AQ1823" s="91">
        <v>0</v>
      </c>
      <c r="AR1823" s="91">
        <v>0</v>
      </c>
      <c r="AS1823" s="91">
        <v>0</v>
      </c>
      <c r="AT1823" s="91">
        <v>0</v>
      </c>
      <c r="AU1823" s="91">
        <v>0</v>
      </c>
      <c r="AV1823" s="92">
        <v>45747</v>
      </c>
      <c r="AW1823" t="s">
        <v>2</v>
      </c>
      <c r="AX1823">
        <v>2025</v>
      </c>
      <c r="AY1823" t="s">
        <v>181</v>
      </c>
    </row>
    <row r="1824" spans="1:51" x14ac:dyDescent="0.25">
      <c r="A1824" s="89">
        <v>119</v>
      </c>
      <c r="B1824" s="90" t="s">
        <v>101</v>
      </c>
      <c r="C1824" s="91">
        <v>33111924.340000004</v>
      </c>
      <c r="D1824" s="91">
        <v>0</v>
      </c>
      <c r="E1824" s="91">
        <v>0</v>
      </c>
      <c r="F1824" s="91">
        <v>0</v>
      </c>
      <c r="G1824" s="91">
        <v>0</v>
      </c>
      <c r="H1824" s="91">
        <v>0</v>
      </c>
      <c r="I1824" s="91">
        <v>0</v>
      </c>
      <c r="J1824" s="91">
        <v>11953378.390000001</v>
      </c>
      <c r="K1824" s="91">
        <v>0</v>
      </c>
      <c r="L1824" s="91">
        <v>0</v>
      </c>
      <c r="M1824" s="91">
        <v>0</v>
      </c>
      <c r="N1824" s="91">
        <v>0</v>
      </c>
      <c r="O1824" s="91">
        <v>0</v>
      </c>
      <c r="P1824" s="91">
        <v>0</v>
      </c>
      <c r="Q1824" s="91">
        <v>0</v>
      </c>
      <c r="R1824" s="91">
        <v>0</v>
      </c>
      <c r="S1824" s="91">
        <v>0</v>
      </c>
      <c r="T1824" s="91">
        <v>11953378.390000001</v>
      </c>
      <c r="U1824" s="91">
        <v>0</v>
      </c>
      <c r="V1824" s="91">
        <v>0</v>
      </c>
      <c r="W1824" s="91">
        <v>0</v>
      </c>
      <c r="X1824" s="91">
        <v>0</v>
      </c>
      <c r="Y1824" s="91">
        <v>0</v>
      </c>
      <c r="Z1824" s="91">
        <v>0</v>
      </c>
      <c r="AA1824" s="91">
        <v>0</v>
      </c>
      <c r="AB1824" s="91">
        <v>0</v>
      </c>
      <c r="AC1824" s="326">
        <v>12114759.140000001</v>
      </c>
      <c r="AD1824" s="91">
        <v>0</v>
      </c>
      <c r="AE1824" s="91">
        <v>0</v>
      </c>
      <c r="AF1824" s="91">
        <v>0</v>
      </c>
      <c r="AG1824" s="91">
        <v>0</v>
      </c>
      <c r="AH1824" s="91">
        <v>0</v>
      </c>
      <c r="AI1824" s="91">
        <v>0</v>
      </c>
      <c r="AJ1824" s="91">
        <v>0</v>
      </c>
      <c r="AK1824" s="91">
        <v>9043786.8100000005</v>
      </c>
      <c r="AL1824" s="91">
        <v>0</v>
      </c>
      <c r="AM1824" s="91">
        <v>0</v>
      </c>
      <c r="AN1824" s="91">
        <v>0</v>
      </c>
      <c r="AO1824" s="91">
        <v>0</v>
      </c>
      <c r="AP1824" s="91">
        <v>0</v>
      </c>
      <c r="AQ1824" s="91">
        <v>0</v>
      </c>
      <c r="AR1824" s="91">
        <v>0</v>
      </c>
      <c r="AS1824" s="91">
        <v>12114759.140000001</v>
      </c>
      <c r="AT1824" s="91">
        <v>9043786.8100000005</v>
      </c>
      <c r="AU1824" s="91">
        <v>0</v>
      </c>
      <c r="AV1824" s="92">
        <v>45747</v>
      </c>
      <c r="AW1824" t="s">
        <v>2</v>
      </c>
      <c r="AX1824">
        <v>2025</v>
      </c>
      <c r="AY1824" t="s">
        <v>189</v>
      </c>
    </row>
    <row r="1825" spans="1:51" x14ac:dyDescent="0.25">
      <c r="A1825" s="89">
        <v>108</v>
      </c>
      <c r="B1825" s="90" t="s">
        <v>102</v>
      </c>
      <c r="C1825" s="91">
        <v>3960841.58</v>
      </c>
      <c r="D1825" s="91">
        <v>0</v>
      </c>
      <c r="E1825" s="91">
        <v>0</v>
      </c>
      <c r="F1825" s="91">
        <v>0</v>
      </c>
      <c r="G1825" s="91">
        <v>35144.699999999997</v>
      </c>
      <c r="H1825" s="91">
        <v>0</v>
      </c>
      <c r="I1825" s="91">
        <v>0</v>
      </c>
      <c r="J1825" s="91">
        <v>81297.5</v>
      </c>
      <c r="K1825" s="91">
        <v>929752.92999999993</v>
      </c>
      <c r="L1825" s="91">
        <v>0</v>
      </c>
      <c r="M1825" s="91">
        <v>840859.18</v>
      </c>
      <c r="N1825" s="91">
        <v>20972.79</v>
      </c>
      <c r="O1825" s="91">
        <v>861831.97000000009</v>
      </c>
      <c r="P1825" s="91">
        <v>20061.990000000002</v>
      </c>
      <c r="Q1825" s="91">
        <v>0</v>
      </c>
      <c r="R1825" s="91">
        <v>0</v>
      </c>
      <c r="S1825" s="91">
        <v>0</v>
      </c>
      <c r="T1825" s="91">
        <v>1928089.09</v>
      </c>
      <c r="U1825" s="91">
        <v>21753</v>
      </c>
      <c r="V1825" s="91">
        <v>0</v>
      </c>
      <c r="W1825" s="91">
        <v>0</v>
      </c>
      <c r="X1825" s="91">
        <v>0</v>
      </c>
      <c r="Y1825" s="91">
        <v>0</v>
      </c>
      <c r="Z1825" s="91">
        <v>0</v>
      </c>
      <c r="AA1825" s="91">
        <v>78560.98</v>
      </c>
      <c r="AB1825" s="91">
        <v>0</v>
      </c>
      <c r="AC1825" s="326">
        <v>1409657.39</v>
      </c>
      <c r="AD1825" s="91">
        <v>0</v>
      </c>
      <c r="AE1825" s="91">
        <v>165449.1</v>
      </c>
      <c r="AF1825" s="91">
        <v>0</v>
      </c>
      <c r="AG1825" s="91">
        <v>0</v>
      </c>
      <c r="AH1825" s="91">
        <v>0</v>
      </c>
      <c r="AI1825" s="91">
        <v>0</v>
      </c>
      <c r="AJ1825" s="91">
        <v>80687.34</v>
      </c>
      <c r="AK1825" s="91">
        <v>0</v>
      </c>
      <c r="AL1825" s="91">
        <v>4336.4799999999996</v>
      </c>
      <c r="AM1825" s="91">
        <v>0</v>
      </c>
      <c r="AN1825" s="91">
        <v>149728.20000000001</v>
      </c>
      <c r="AO1825" s="91">
        <v>0</v>
      </c>
      <c r="AP1825" s="91">
        <v>0</v>
      </c>
      <c r="AQ1825" s="91">
        <v>0</v>
      </c>
      <c r="AR1825" s="91">
        <v>0</v>
      </c>
      <c r="AS1825" s="91">
        <v>1756107.81</v>
      </c>
      <c r="AT1825" s="91">
        <v>276644.68000000005</v>
      </c>
      <c r="AU1825" s="91">
        <v>122580</v>
      </c>
      <c r="AV1825" s="92">
        <v>45747</v>
      </c>
      <c r="AW1825" t="s">
        <v>2</v>
      </c>
      <c r="AX1825">
        <v>2025</v>
      </c>
      <c r="AY1825" t="s">
        <v>183</v>
      </c>
    </row>
    <row r="1826" spans="1:51" x14ac:dyDescent="0.25">
      <c r="A1826" s="89">
        <v>93</v>
      </c>
      <c r="B1826" s="90" t="s">
        <v>103</v>
      </c>
      <c r="C1826" s="91">
        <v>30507200.289999999</v>
      </c>
      <c r="D1826" s="91">
        <v>0</v>
      </c>
      <c r="E1826" s="91">
        <v>0</v>
      </c>
      <c r="F1826" s="91">
        <v>0</v>
      </c>
      <c r="G1826" s="91">
        <v>0</v>
      </c>
      <c r="H1826" s="91">
        <v>0</v>
      </c>
      <c r="I1826" s="91">
        <v>0</v>
      </c>
      <c r="J1826" s="91">
        <v>42469.25</v>
      </c>
      <c r="K1826" s="91">
        <v>0</v>
      </c>
      <c r="L1826" s="91">
        <v>0</v>
      </c>
      <c r="M1826" s="91">
        <v>1</v>
      </c>
      <c r="N1826" s="91">
        <v>0</v>
      </c>
      <c r="O1826" s="91">
        <v>1</v>
      </c>
      <c r="P1826" s="91">
        <v>8209</v>
      </c>
      <c r="Q1826" s="91">
        <v>0</v>
      </c>
      <c r="R1826" s="91">
        <v>0</v>
      </c>
      <c r="S1826" s="91">
        <v>0</v>
      </c>
      <c r="T1826" s="91">
        <v>50679.25</v>
      </c>
      <c r="U1826" s="91">
        <v>27769.45</v>
      </c>
      <c r="V1826" s="91">
        <v>21950.39</v>
      </c>
      <c r="W1826" s="91">
        <v>0</v>
      </c>
      <c r="X1826" s="91">
        <v>0</v>
      </c>
      <c r="Y1826" s="91">
        <v>675016.31</v>
      </c>
      <c r="Z1826" s="91">
        <v>0</v>
      </c>
      <c r="AA1826" s="91">
        <v>1036565.01</v>
      </c>
      <c r="AB1826" s="91">
        <v>0</v>
      </c>
      <c r="AC1826" s="326">
        <v>0</v>
      </c>
      <c r="AD1826" s="91">
        <v>1701085.14</v>
      </c>
      <c r="AE1826" s="91">
        <v>48782</v>
      </c>
      <c r="AF1826" s="91">
        <v>0</v>
      </c>
      <c r="AG1826" s="91">
        <v>0</v>
      </c>
      <c r="AH1826" s="91">
        <v>0</v>
      </c>
      <c r="AI1826" s="91">
        <v>0</v>
      </c>
      <c r="AJ1826" s="91">
        <v>0</v>
      </c>
      <c r="AK1826" s="91">
        <v>1932917.76</v>
      </c>
      <c r="AL1826" s="91">
        <v>1763097.01</v>
      </c>
      <c r="AM1826" s="91">
        <v>0</v>
      </c>
      <c r="AN1826" s="91">
        <v>2339753.2799999998</v>
      </c>
      <c r="AO1826" s="91">
        <v>0</v>
      </c>
      <c r="AP1826" s="91">
        <v>8595</v>
      </c>
      <c r="AQ1826" s="91">
        <v>0</v>
      </c>
      <c r="AR1826" s="91">
        <v>0</v>
      </c>
      <c r="AS1826" s="91">
        <v>3511168.3</v>
      </c>
      <c r="AT1826" s="91">
        <v>26945352.739999998</v>
      </c>
      <c r="AU1826" s="91">
        <v>20900989.689999998</v>
      </c>
      <c r="AV1826" s="92">
        <v>45747</v>
      </c>
      <c r="AW1826" t="s">
        <v>2</v>
      </c>
      <c r="AX1826">
        <v>2025</v>
      </c>
      <c r="AY1826" t="s">
        <v>175</v>
      </c>
    </row>
    <row r="1827" spans="1:51" x14ac:dyDescent="0.25">
      <c r="A1827" s="349">
        <v>121</v>
      </c>
      <c r="B1827" s="354" t="s">
        <v>68</v>
      </c>
      <c r="C1827" s="357">
        <v>0</v>
      </c>
      <c r="D1827" s="357">
        <v>0</v>
      </c>
      <c r="E1827" s="357">
        <v>0</v>
      </c>
      <c r="F1827" s="357">
        <v>0</v>
      </c>
      <c r="G1827" s="357">
        <v>0</v>
      </c>
      <c r="H1827" s="91">
        <v>0</v>
      </c>
      <c r="I1827" s="91">
        <v>0</v>
      </c>
      <c r="J1827" s="357">
        <v>0</v>
      </c>
      <c r="K1827" s="357">
        <v>0</v>
      </c>
      <c r="L1827" s="91">
        <v>0</v>
      </c>
      <c r="M1827" s="357">
        <v>0</v>
      </c>
      <c r="N1827" s="357">
        <v>0</v>
      </c>
      <c r="O1827" s="357">
        <v>0</v>
      </c>
      <c r="P1827" s="357">
        <v>0</v>
      </c>
      <c r="Q1827" s="91">
        <v>0</v>
      </c>
      <c r="R1827" s="91">
        <v>0</v>
      </c>
      <c r="S1827" s="91">
        <v>0</v>
      </c>
      <c r="T1827" s="357">
        <v>0</v>
      </c>
      <c r="U1827" s="357">
        <v>0</v>
      </c>
      <c r="V1827" s="357">
        <v>0</v>
      </c>
      <c r="W1827" s="357">
        <v>0</v>
      </c>
      <c r="X1827" s="357">
        <v>0</v>
      </c>
      <c r="Y1827" s="357">
        <v>0</v>
      </c>
      <c r="Z1827" s="357">
        <v>0</v>
      </c>
      <c r="AA1827" s="357">
        <v>0</v>
      </c>
      <c r="AB1827" s="357">
        <v>0</v>
      </c>
      <c r="AC1827" s="326">
        <v>0</v>
      </c>
      <c r="AD1827" s="357">
        <v>0</v>
      </c>
      <c r="AE1827" s="357">
        <v>0</v>
      </c>
      <c r="AF1827" s="357">
        <v>0</v>
      </c>
      <c r="AG1827" s="357">
        <v>0</v>
      </c>
      <c r="AH1827" s="357">
        <v>0</v>
      </c>
      <c r="AI1827" s="357">
        <v>0</v>
      </c>
      <c r="AJ1827" s="357">
        <v>0</v>
      </c>
      <c r="AK1827" s="357">
        <v>0</v>
      </c>
      <c r="AL1827" s="357">
        <v>0</v>
      </c>
      <c r="AM1827" s="91">
        <v>0</v>
      </c>
      <c r="AN1827" s="357">
        <v>0</v>
      </c>
      <c r="AO1827" s="357">
        <v>0</v>
      </c>
      <c r="AP1827" s="357">
        <v>0</v>
      </c>
      <c r="AQ1827" s="357">
        <v>0</v>
      </c>
      <c r="AR1827" s="357">
        <v>0</v>
      </c>
      <c r="AS1827" s="357">
        <v>0</v>
      </c>
      <c r="AT1827" s="357">
        <v>0</v>
      </c>
      <c r="AU1827" s="357">
        <v>0</v>
      </c>
      <c r="AV1827" s="274">
        <v>45747</v>
      </c>
      <c r="AW1827" t="s">
        <v>2</v>
      </c>
      <c r="AX1827">
        <v>2025</v>
      </c>
      <c r="AY1827" t="s">
        <v>188</v>
      </c>
    </row>
    <row r="1828" spans="1:51" x14ac:dyDescent="0.25">
      <c r="A1828" s="89">
        <v>107</v>
      </c>
      <c r="B1828" s="90" t="s">
        <v>60</v>
      </c>
      <c r="C1828" s="91">
        <v>354062251.13999999</v>
      </c>
      <c r="D1828" s="91">
        <v>110525.85</v>
      </c>
      <c r="E1828" s="91">
        <v>0</v>
      </c>
      <c r="F1828" s="91">
        <v>0</v>
      </c>
      <c r="G1828" s="91">
        <v>40430.58</v>
      </c>
      <c r="H1828" s="91">
        <v>0</v>
      </c>
      <c r="I1828" s="91">
        <v>0</v>
      </c>
      <c r="J1828" s="91">
        <v>820410.79</v>
      </c>
      <c r="K1828" s="91">
        <v>672651.94</v>
      </c>
      <c r="L1828" s="91">
        <v>0</v>
      </c>
      <c r="M1828" s="91">
        <v>12053334.09</v>
      </c>
      <c r="N1828" s="91">
        <v>234714046.70999998</v>
      </c>
      <c r="O1828" s="91">
        <v>246767380.79999998</v>
      </c>
      <c r="P1828" s="91">
        <v>1136893.81</v>
      </c>
      <c r="Q1828" s="91">
        <v>0</v>
      </c>
      <c r="R1828" s="91">
        <v>0</v>
      </c>
      <c r="S1828" s="91">
        <v>0</v>
      </c>
      <c r="T1828" s="91">
        <v>249548293.76999998</v>
      </c>
      <c r="U1828" s="91">
        <v>350446.4</v>
      </c>
      <c r="V1828" s="91">
        <v>125689.79</v>
      </c>
      <c r="W1828" s="91">
        <v>6402</v>
      </c>
      <c r="X1828" s="91">
        <v>1192520.93</v>
      </c>
      <c r="Y1828" s="91">
        <v>9250</v>
      </c>
      <c r="Z1828" s="91">
        <v>0</v>
      </c>
      <c r="AA1828" s="91">
        <v>8839557.6699999999</v>
      </c>
      <c r="AB1828" s="91">
        <v>0</v>
      </c>
      <c r="AC1828" s="326">
        <v>15170662.41</v>
      </c>
      <c r="AD1828" s="91">
        <v>4748139.95</v>
      </c>
      <c r="AE1828" s="91">
        <v>269157.28000000003</v>
      </c>
      <c r="AF1828" s="91">
        <v>0</v>
      </c>
      <c r="AG1828" s="91">
        <v>0</v>
      </c>
      <c r="AH1828" s="91">
        <v>0</v>
      </c>
      <c r="AI1828" s="91">
        <v>0</v>
      </c>
      <c r="AJ1828" s="91">
        <v>36050569.340000004</v>
      </c>
      <c r="AK1828" s="91">
        <v>9234147.0700000003</v>
      </c>
      <c r="AL1828" s="91">
        <v>1237470.47</v>
      </c>
      <c r="AM1828" s="91">
        <v>0</v>
      </c>
      <c r="AN1828" s="91">
        <v>3308701.96</v>
      </c>
      <c r="AO1828" s="91">
        <v>0</v>
      </c>
      <c r="AP1828" s="91">
        <v>0</v>
      </c>
      <c r="AQ1828" s="91">
        <v>0</v>
      </c>
      <c r="AR1828" s="91">
        <v>0</v>
      </c>
      <c r="AS1828" s="91">
        <v>66762395.770000003</v>
      </c>
      <c r="AT1828" s="91">
        <v>37751561.600000001</v>
      </c>
      <c r="AU1828" s="91">
        <v>23971242.100000001</v>
      </c>
      <c r="AV1828" s="92">
        <v>45777</v>
      </c>
      <c r="AW1828" t="s">
        <v>3</v>
      </c>
      <c r="AX1828">
        <v>2025</v>
      </c>
      <c r="AY1828" t="s">
        <v>160</v>
      </c>
    </row>
    <row r="1829" spans="1:51" x14ac:dyDescent="0.25">
      <c r="A1829" s="89">
        <v>66</v>
      </c>
      <c r="B1829" s="90" t="s">
        <v>61</v>
      </c>
      <c r="C1829" s="91">
        <v>2058097.32</v>
      </c>
      <c r="D1829" s="91">
        <v>0</v>
      </c>
      <c r="E1829" s="91">
        <v>0</v>
      </c>
      <c r="F1829" s="91">
        <v>0</v>
      </c>
      <c r="G1829" s="91">
        <v>0</v>
      </c>
      <c r="H1829" s="91">
        <v>0</v>
      </c>
      <c r="I1829" s="91">
        <v>0</v>
      </c>
      <c r="J1829" s="91">
        <v>0</v>
      </c>
      <c r="K1829" s="91">
        <v>2058097.32</v>
      </c>
      <c r="L1829" s="91">
        <v>0</v>
      </c>
      <c r="M1829" s="91">
        <v>0</v>
      </c>
      <c r="N1829" s="91">
        <v>0</v>
      </c>
      <c r="O1829" s="91">
        <v>0</v>
      </c>
      <c r="P1829" s="91">
        <v>0</v>
      </c>
      <c r="Q1829" s="91">
        <v>0</v>
      </c>
      <c r="R1829" s="91">
        <v>0</v>
      </c>
      <c r="S1829" s="91">
        <v>0</v>
      </c>
      <c r="T1829" s="91">
        <v>2058097.32</v>
      </c>
      <c r="U1829" s="91">
        <v>0</v>
      </c>
      <c r="V1829" s="91">
        <v>0</v>
      </c>
      <c r="W1829" s="91">
        <v>0</v>
      </c>
      <c r="X1829" s="91">
        <v>0</v>
      </c>
      <c r="Y1829" s="91">
        <v>0</v>
      </c>
      <c r="Z1829" s="91">
        <v>0</v>
      </c>
      <c r="AA1829" s="91">
        <v>0</v>
      </c>
      <c r="AB1829" s="91">
        <v>0</v>
      </c>
      <c r="AC1829" s="326">
        <v>0</v>
      </c>
      <c r="AD1829" s="91">
        <v>0</v>
      </c>
      <c r="AE1829" s="91">
        <v>0</v>
      </c>
      <c r="AF1829" s="91">
        <v>0</v>
      </c>
      <c r="AG1829" s="91">
        <v>0</v>
      </c>
      <c r="AH1829" s="91">
        <v>0</v>
      </c>
      <c r="AI1829" s="91">
        <v>0</v>
      </c>
      <c r="AJ1829" s="91">
        <v>0</v>
      </c>
      <c r="AK1829" s="91">
        <v>0</v>
      </c>
      <c r="AL1829" s="91">
        <v>0</v>
      </c>
      <c r="AM1829" s="91">
        <v>0</v>
      </c>
      <c r="AN1829" s="91">
        <v>0</v>
      </c>
      <c r="AO1829" s="91">
        <v>0</v>
      </c>
      <c r="AP1829" s="91">
        <v>0</v>
      </c>
      <c r="AQ1829" s="91">
        <v>0</v>
      </c>
      <c r="AR1829" s="91">
        <v>0</v>
      </c>
      <c r="AS1829" s="91">
        <v>0</v>
      </c>
      <c r="AT1829" s="91">
        <v>0</v>
      </c>
      <c r="AU1829" s="91">
        <v>0</v>
      </c>
      <c r="AV1829" s="92">
        <v>45777</v>
      </c>
      <c r="AW1829" t="s">
        <v>3</v>
      </c>
      <c r="AX1829">
        <v>2025</v>
      </c>
      <c r="AY1829" t="s">
        <v>178</v>
      </c>
    </row>
    <row r="1830" spans="1:51" x14ac:dyDescent="0.25">
      <c r="A1830" s="89">
        <v>44</v>
      </c>
      <c r="B1830" s="90" t="s">
        <v>62</v>
      </c>
      <c r="C1830" s="91">
        <v>41927724.969999999</v>
      </c>
      <c r="D1830" s="91">
        <v>45024.09</v>
      </c>
      <c r="E1830" s="91">
        <v>0</v>
      </c>
      <c r="F1830" s="91">
        <v>0</v>
      </c>
      <c r="G1830" s="91">
        <v>18598.47</v>
      </c>
      <c r="H1830" s="91">
        <v>0</v>
      </c>
      <c r="I1830" s="91">
        <v>0</v>
      </c>
      <c r="J1830" s="91">
        <v>201671.58</v>
      </c>
      <c r="K1830" s="91">
        <v>2696943.92</v>
      </c>
      <c r="L1830" s="91">
        <v>0</v>
      </c>
      <c r="M1830" s="91">
        <v>3350965.6</v>
      </c>
      <c r="N1830" s="91">
        <v>1204385.04</v>
      </c>
      <c r="O1830" s="91">
        <v>4555350.6400000006</v>
      </c>
      <c r="P1830" s="91">
        <v>114182.64</v>
      </c>
      <c r="Q1830" s="91">
        <v>0</v>
      </c>
      <c r="R1830" s="91">
        <v>0</v>
      </c>
      <c r="S1830" s="91">
        <v>0</v>
      </c>
      <c r="T1830" s="91">
        <v>7631771.3399999999</v>
      </c>
      <c r="U1830" s="91">
        <v>1207148.82</v>
      </c>
      <c r="V1830" s="91">
        <v>805743.88</v>
      </c>
      <c r="W1830" s="91">
        <v>288263.49</v>
      </c>
      <c r="X1830" s="91">
        <v>0</v>
      </c>
      <c r="Y1830" s="91">
        <v>161668.29999999999</v>
      </c>
      <c r="Z1830" s="91">
        <v>0</v>
      </c>
      <c r="AA1830" s="91">
        <v>1298.22</v>
      </c>
      <c r="AB1830" s="91">
        <v>0</v>
      </c>
      <c r="AC1830" s="326">
        <v>1512842.32</v>
      </c>
      <c r="AD1830" s="91">
        <v>1683402.13</v>
      </c>
      <c r="AE1830" s="91">
        <v>16545.490000000002</v>
      </c>
      <c r="AF1830" s="91">
        <v>0</v>
      </c>
      <c r="AG1830" s="91">
        <v>0</v>
      </c>
      <c r="AH1830" s="91">
        <v>0</v>
      </c>
      <c r="AI1830" s="91">
        <v>0</v>
      </c>
      <c r="AJ1830" s="91">
        <v>76401.36</v>
      </c>
      <c r="AK1830" s="91">
        <v>19474029.259999998</v>
      </c>
      <c r="AL1830" s="91">
        <v>990172.45</v>
      </c>
      <c r="AM1830" s="91">
        <v>0</v>
      </c>
      <c r="AN1830" s="91">
        <v>2025572.21</v>
      </c>
      <c r="AO1830" s="91">
        <v>0</v>
      </c>
      <c r="AP1830" s="91">
        <v>199573.77</v>
      </c>
      <c r="AQ1830" s="91">
        <v>0</v>
      </c>
      <c r="AR1830" s="91">
        <v>0</v>
      </c>
      <c r="AS1830" s="91">
        <v>5753314.0100000007</v>
      </c>
      <c r="AT1830" s="91">
        <v>28542639.619999997</v>
      </c>
      <c r="AU1830" s="91">
        <v>5853291.9299999997</v>
      </c>
      <c r="AV1830" s="92">
        <v>45777</v>
      </c>
      <c r="AW1830" t="s">
        <v>3</v>
      </c>
      <c r="AX1830">
        <v>2025</v>
      </c>
      <c r="AY1830" t="s">
        <v>167</v>
      </c>
    </row>
    <row r="1831" spans="1:51" x14ac:dyDescent="0.25">
      <c r="A1831" s="89">
        <v>113</v>
      </c>
      <c r="B1831" s="90" t="s">
        <v>63</v>
      </c>
      <c r="C1831" s="91">
        <v>29961852.369999997</v>
      </c>
      <c r="D1831" s="91">
        <v>0</v>
      </c>
      <c r="E1831" s="91">
        <v>0</v>
      </c>
      <c r="F1831" s="91">
        <v>0</v>
      </c>
      <c r="G1831" s="91">
        <v>908251.85</v>
      </c>
      <c r="H1831" s="91">
        <v>0</v>
      </c>
      <c r="I1831" s="91">
        <v>0</v>
      </c>
      <c r="J1831" s="91">
        <v>159861.85</v>
      </c>
      <c r="K1831" s="91">
        <v>77382.080000000002</v>
      </c>
      <c r="L1831" s="91">
        <v>0</v>
      </c>
      <c r="M1831" s="91">
        <v>8330005.8899999997</v>
      </c>
      <c r="N1831" s="91">
        <v>8414150.6799999997</v>
      </c>
      <c r="O1831" s="91">
        <v>16744156.57</v>
      </c>
      <c r="P1831" s="91">
        <v>305786.59999999998</v>
      </c>
      <c r="Q1831" s="91">
        <v>0</v>
      </c>
      <c r="R1831" s="91">
        <v>0</v>
      </c>
      <c r="S1831" s="91">
        <v>0</v>
      </c>
      <c r="T1831" s="91">
        <v>18195438.949999999</v>
      </c>
      <c r="U1831" s="91">
        <v>109314.15</v>
      </c>
      <c r="V1831" s="91">
        <v>9400.15</v>
      </c>
      <c r="W1831" s="91">
        <v>0</v>
      </c>
      <c r="X1831" s="91">
        <v>0</v>
      </c>
      <c r="Y1831" s="91">
        <v>108273</v>
      </c>
      <c r="Z1831" s="91">
        <v>0</v>
      </c>
      <c r="AA1831" s="91">
        <v>685396.24</v>
      </c>
      <c r="AB1831" s="91">
        <v>0</v>
      </c>
      <c r="AC1831" s="326">
        <v>2406298.1</v>
      </c>
      <c r="AD1831" s="91">
        <v>1320818.32</v>
      </c>
      <c r="AE1831" s="91">
        <v>6198.3</v>
      </c>
      <c r="AF1831" s="91">
        <v>0</v>
      </c>
      <c r="AG1831" s="91">
        <v>0</v>
      </c>
      <c r="AH1831" s="91">
        <v>0</v>
      </c>
      <c r="AI1831" s="91">
        <v>0</v>
      </c>
      <c r="AJ1831" s="91">
        <v>0</v>
      </c>
      <c r="AK1831" s="91">
        <v>6192451.2800000003</v>
      </c>
      <c r="AL1831" s="91">
        <v>19408.099999999999</v>
      </c>
      <c r="AM1831" s="91">
        <v>0</v>
      </c>
      <c r="AN1831" s="91">
        <v>839111.18</v>
      </c>
      <c r="AO1831" s="91">
        <v>0</v>
      </c>
      <c r="AP1831" s="91">
        <v>46157.599999999999</v>
      </c>
      <c r="AQ1831" s="91">
        <v>0</v>
      </c>
      <c r="AR1831" s="91">
        <v>0</v>
      </c>
      <c r="AS1831" s="91">
        <v>4645698.26</v>
      </c>
      <c r="AT1831" s="91">
        <v>7120715.1599999992</v>
      </c>
      <c r="AU1831" s="91">
        <v>23587</v>
      </c>
      <c r="AV1831" s="92">
        <v>45777</v>
      </c>
      <c r="AW1831" t="s">
        <v>3</v>
      </c>
      <c r="AX1831">
        <v>2025</v>
      </c>
      <c r="AY1831" t="s">
        <v>171</v>
      </c>
    </row>
    <row r="1832" spans="1:51" x14ac:dyDescent="0.25">
      <c r="A1832" s="89">
        <v>98</v>
      </c>
      <c r="B1832" s="90" t="s">
        <v>64</v>
      </c>
      <c r="C1832" s="91">
        <v>87438186.560000002</v>
      </c>
      <c r="D1832" s="91">
        <v>57340.170000000006</v>
      </c>
      <c r="E1832" s="91">
        <v>0</v>
      </c>
      <c r="F1832" s="91">
        <v>0</v>
      </c>
      <c r="G1832" s="91">
        <v>157242.16</v>
      </c>
      <c r="H1832" s="91">
        <v>0</v>
      </c>
      <c r="I1832" s="91">
        <v>0</v>
      </c>
      <c r="J1832" s="91">
        <v>1226941.28</v>
      </c>
      <c r="K1832" s="91">
        <v>233522.93</v>
      </c>
      <c r="L1832" s="91">
        <v>0</v>
      </c>
      <c r="M1832" s="91">
        <v>18225056.889999997</v>
      </c>
      <c r="N1832" s="91">
        <v>3372075.99</v>
      </c>
      <c r="O1832" s="91">
        <v>21597132.879999995</v>
      </c>
      <c r="P1832" s="91">
        <v>314875.55</v>
      </c>
      <c r="Q1832" s="91">
        <v>0</v>
      </c>
      <c r="R1832" s="91">
        <v>0</v>
      </c>
      <c r="S1832" s="91">
        <v>0</v>
      </c>
      <c r="T1832" s="91">
        <v>23587054.969999999</v>
      </c>
      <c r="U1832" s="91">
        <v>158252.78</v>
      </c>
      <c r="V1832" s="91">
        <v>118598.35</v>
      </c>
      <c r="W1832" s="91">
        <v>0</v>
      </c>
      <c r="X1832" s="91">
        <v>169299.91</v>
      </c>
      <c r="Y1832" s="91">
        <v>41807.96</v>
      </c>
      <c r="Z1832" s="91">
        <v>0</v>
      </c>
      <c r="AA1832" s="91">
        <v>777919.01</v>
      </c>
      <c r="AB1832" s="91">
        <v>0</v>
      </c>
      <c r="AC1832" s="326">
        <v>6510492.8300000001</v>
      </c>
      <c r="AD1832" s="91">
        <v>1735203.71</v>
      </c>
      <c r="AE1832" s="91">
        <v>5983340.4299999997</v>
      </c>
      <c r="AF1832" s="91">
        <v>0</v>
      </c>
      <c r="AG1832" s="91">
        <v>0</v>
      </c>
      <c r="AH1832" s="91">
        <v>0</v>
      </c>
      <c r="AI1832" s="91">
        <v>0</v>
      </c>
      <c r="AJ1832" s="91">
        <v>5579676.5800000001</v>
      </c>
      <c r="AK1832" s="91">
        <v>10971242.51</v>
      </c>
      <c r="AL1832" s="91">
        <v>1132756.21</v>
      </c>
      <c r="AM1832" s="91">
        <v>0</v>
      </c>
      <c r="AN1832" s="91">
        <v>6313097.1600000001</v>
      </c>
      <c r="AO1832" s="91">
        <v>0</v>
      </c>
      <c r="AP1832" s="91">
        <v>157478.9</v>
      </c>
      <c r="AQ1832" s="91">
        <v>0</v>
      </c>
      <c r="AR1832" s="91">
        <v>0</v>
      </c>
      <c r="AS1832" s="91">
        <v>21074591.560000002</v>
      </c>
      <c r="AT1832" s="91">
        <v>42776540.029999994</v>
      </c>
      <c r="AU1832" s="91">
        <v>24201965.25</v>
      </c>
      <c r="AV1832" s="92">
        <v>45777</v>
      </c>
      <c r="AW1832" t="s">
        <v>3</v>
      </c>
      <c r="AX1832">
        <v>2025</v>
      </c>
      <c r="AY1832" t="s">
        <v>165</v>
      </c>
    </row>
    <row r="1833" spans="1:51" x14ac:dyDescent="0.25">
      <c r="A1833" s="89">
        <v>109</v>
      </c>
      <c r="B1833" s="90" t="s">
        <v>66</v>
      </c>
      <c r="C1833" s="91">
        <v>540783562.73000002</v>
      </c>
      <c r="D1833" s="91">
        <v>24880776.48</v>
      </c>
      <c r="E1833" s="91">
        <v>0</v>
      </c>
      <c r="F1833" s="91">
        <v>0</v>
      </c>
      <c r="G1833" s="91">
        <v>0</v>
      </c>
      <c r="H1833" s="91">
        <v>0</v>
      </c>
      <c r="I1833" s="91">
        <v>0</v>
      </c>
      <c r="J1833" s="91">
        <v>27433209.579999998</v>
      </c>
      <c r="K1833" s="91">
        <v>6677834.3399999999</v>
      </c>
      <c r="L1833" s="91">
        <v>0</v>
      </c>
      <c r="M1833" s="91">
        <v>335109.31</v>
      </c>
      <c r="N1833" s="91">
        <v>181381903.84999999</v>
      </c>
      <c r="O1833" s="91">
        <v>181717013.16</v>
      </c>
      <c r="P1833" s="91">
        <v>34010023.079999998</v>
      </c>
      <c r="Q1833" s="91">
        <v>0</v>
      </c>
      <c r="R1833" s="91">
        <v>0</v>
      </c>
      <c r="S1833" s="91">
        <v>0</v>
      </c>
      <c r="T1833" s="91">
        <v>274718856.63999999</v>
      </c>
      <c r="U1833" s="91">
        <v>23926135.920000002</v>
      </c>
      <c r="V1833" s="91">
        <v>5509276.3600000003</v>
      </c>
      <c r="W1833" s="91">
        <v>0</v>
      </c>
      <c r="X1833" s="91">
        <v>7729306.4800000004</v>
      </c>
      <c r="Y1833" s="91">
        <v>1148934</v>
      </c>
      <c r="Z1833" s="91">
        <v>0</v>
      </c>
      <c r="AA1833" s="91">
        <v>71861464.560000002</v>
      </c>
      <c r="AB1833" s="91">
        <v>0</v>
      </c>
      <c r="AC1833" s="326">
        <v>69784400.099999994</v>
      </c>
      <c r="AD1833" s="91">
        <v>0</v>
      </c>
      <c r="AE1833" s="91">
        <v>381069.62</v>
      </c>
      <c r="AF1833" s="91">
        <v>0</v>
      </c>
      <c r="AG1833" s="91">
        <v>0</v>
      </c>
      <c r="AH1833" s="91">
        <v>0</v>
      </c>
      <c r="AI1833" s="91">
        <v>0</v>
      </c>
      <c r="AJ1833" s="91">
        <v>66774982.960000001</v>
      </c>
      <c r="AK1833" s="91">
        <v>13031826.73</v>
      </c>
      <c r="AL1833" s="91">
        <v>2244587.27</v>
      </c>
      <c r="AM1833" s="91">
        <v>0</v>
      </c>
      <c r="AN1833" s="91">
        <v>3328836.6</v>
      </c>
      <c r="AO1833" s="91">
        <v>43669.96</v>
      </c>
      <c r="AP1833" s="91">
        <v>2500</v>
      </c>
      <c r="AQ1833" s="91">
        <v>0</v>
      </c>
      <c r="AR1833" s="91">
        <v>0</v>
      </c>
      <c r="AS1833" s="91">
        <v>247115570.00000003</v>
      </c>
      <c r="AT1833" s="91">
        <v>18949136.090000004</v>
      </c>
      <c r="AU1833" s="91">
        <v>297715.53000000003</v>
      </c>
      <c r="AV1833" s="92">
        <v>45777</v>
      </c>
      <c r="AW1833" t="s">
        <v>3</v>
      </c>
      <c r="AX1833">
        <v>2025</v>
      </c>
      <c r="AY1833" t="s">
        <v>157</v>
      </c>
    </row>
    <row r="1834" spans="1:51" x14ac:dyDescent="0.25">
      <c r="A1834" s="89">
        <v>25</v>
      </c>
      <c r="B1834" s="90" t="s">
        <v>67</v>
      </c>
      <c r="C1834" s="91">
        <v>37386930.469999999</v>
      </c>
      <c r="D1834" s="91">
        <v>14459754.77</v>
      </c>
      <c r="E1834" s="91">
        <v>0</v>
      </c>
      <c r="F1834" s="91">
        <v>0</v>
      </c>
      <c r="G1834" s="91">
        <v>0</v>
      </c>
      <c r="H1834" s="91">
        <v>0</v>
      </c>
      <c r="I1834" s="91">
        <v>0</v>
      </c>
      <c r="J1834" s="91">
        <v>0</v>
      </c>
      <c r="K1834" s="91">
        <v>0</v>
      </c>
      <c r="L1834" s="91">
        <v>0</v>
      </c>
      <c r="M1834" s="91">
        <v>6509.36</v>
      </c>
      <c r="N1834" s="91">
        <v>0</v>
      </c>
      <c r="O1834" s="91">
        <v>6509.36</v>
      </c>
      <c r="P1834" s="91">
        <v>22741701.780000001</v>
      </c>
      <c r="Q1834" s="91">
        <v>0</v>
      </c>
      <c r="R1834" s="91">
        <v>0</v>
      </c>
      <c r="S1834" s="91">
        <v>0</v>
      </c>
      <c r="T1834" s="91">
        <v>37207965.909999996</v>
      </c>
      <c r="U1834" s="91">
        <v>0</v>
      </c>
      <c r="V1834" s="91">
        <v>0</v>
      </c>
      <c r="W1834" s="91">
        <v>0</v>
      </c>
      <c r="X1834" s="91">
        <v>0</v>
      </c>
      <c r="Y1834" s="91">
        <v>0</v>
      </c>
      <c r="Z1834" s="91">
        <v>0</v>
      </c>
      <c r="AA1834" s="91">
        <v>0</v>
      </c>
      <c r="AB1834" s="91">
        <v>0</v>
      </c>
      <c r="AC1834" s="326">
        <v>178964.56</v>
      </c>
      <c r="AD1834" s="91">
        <v>0</v>
      </c>
      <c r="AE1834" s="91">
        <v>0</v>
      </c>
      <c r="AF1834" s="91">
        <v>0</v>
      </c>
      <c r="AG1834" s="91">
        <v>0</v>
      </c>
      <c r="AH1834" s="91">
        <v>0</v>
      </c>
      <c r="AI1834" s="91">
        <v>0</v>
      </c>
      <c r="AJ1834" s="91">
        <v>0</v>
      </c>
      <c r="AK1834" s="91">
        <v>0</v>
      </c>
      <c r="AL1834" s="91">
        <v>0</v>
      </c>
      <c r="AM1834" s="91">
        <v>0</v>
      </c>
      <c r="AN1834" s="91">
        <v>0</v>
      </c>
      <c r="AO1834" s="91">
        <v>0</v>
      </c>
      <c r="AP1834" s="91">
        <v>0</v>
      </c>
      <c r="AQ1834" s="91">
        <v>0</v>
      </c>
      <c r="AR1834" s="91">
        <v>0</v>
      </c>
      <c r="AS1834" s="91">
        <v>178964.56</v>
      </c>
      <c r="AT1834" s="91">
        <v>0</v>
      </c>
      <c r="AU1834" s="91">
        <v>0</v>
      </c>
      <c r="AV1834" s="92">
        <v>45777</v>
      </c>
      <c r="AW1834" t="s">
        <v>3</v>
      </c>
      <c r="AX1834">
        <v>2025</v>
      </c>
      <c r="AY1834" t="s">
        <v>174</v>
      </c>
    </row>
    <row r="1835" spans="1:51" x14ac:dyDescent="0.25">
      <c r="A1835" s="89">
        <v>122</v>
      </c>
      <c r="B1835" s="90" t="s">
        <v>69</v>
      </c>
      <c r="C1835" s="91">
        <v>194877470.86999997</v>
      </c>
      <c r="D1835" s="91">
        <v>0</v>
      </c>
      <c r="E1835" s="91">
        <v>0</v>
      </c>
      <c r="F1835" s="91">
        <v>0</v>
      </c>
      <c r="G1835" s="91">
        <v>0</v>
      </c>
      <c r="H1835" s="91">
        <v>0</v>
      </c>
      <c r="I1835" s="91">
        <v>0</v>
      </c>
      <c r="J1835" s="91">
        <v>0</v>
      </c>
      <c r="K1835" s="91">
        <v>9102628.0999999996</v>
      </c>
      <c r="L1835" s="91">
        <v>0</v>
      </c>
      <c r="M1835" s="91">
        <v>2225541.7999999998</v>
      </c>
      <c r="N1835" s="91">
        <v>998361.31</v>
      </c>
      <c r="O1835" s="91">
        <v>3223903.11</v>
      </c>
      <c r="P1835" s="91">
        <v>7684864.8300000001</v>
      </c>
      <c r="Q1835" s="91">
        <v>0</v>
      </c>
      <c r="R1835" s="91">
        <v>0</v>
      </c>
      <c r="S1835" s="91">
        <v>0</v>
      </c>
      <c r="T1835" s="91">
        <v>20011396.039999999</v>
      </c>
      <c r="U1835" s="91">
        <v>0</v>
      </c>
      <c r="V1835" s="91">
        <v>0</v>
      </c>
      <c r="W1835" s="91">
        <v>0</v>
      </c>
      <c r="X1835" s="91">
        <v>18087629.620000001</v>
      </c>
      <c r="Y1835" s="91">
        <v>0</v>
      </c>
      <c r="Z1835" s="91">
        <v>0</v>
      </c>
      <c r="AA1835" s="91">
        <v>126594262.22</v>
      </c>
      <c r="AB1835" s="91">
        <v>0</v>
      </c>
      <c r="AC1835" s="326">
        <v>1971359.45</v>
      </c>
      <c r="AD1835" s="91">
        <v>0</v>
      </c>
      <c r="AE1835" s="91">
        <v>383914.72</v>
      </c>
      <c r="AF1835" s="91">
        <v>0</v>
      </c>
      <c r="AG1835" s="91">
        <v>0</v>
      </c>
      <c r="AH1835" s="91">
        <v>0</v>
      </c>
      <c r="AI1835" s="91">
        <v>0</v>
      </c>
      <c r="AJ1835" s="91">
        <v>1594093.01</v>
      </c>
      <c r="AK1835" s="91">
        <v>17803386.690000001</v>
      </c>
      <c r="AL1835" s="91">
        <v>0</v>
      </c>
      <c r="AM1835" s="91">
        <v>0</v>
      </c>
      <c r="AN1835" s="91">
        <v>8431429.1199999992</v>
      </c>
      <c r="AO1835" s="91">
        <v>0</v>
      </c>
      <c r="AP1835" s="91">
        <v>0</v>
      </c>
      <c r="AQ1835" s="91">
        <v>0</v>
      </c>
      <c r="AR1835" s="91">
        <v>0</v>
      </c>
      <c r="AS1835" s="91">
        <v>148631259.01999998</v>
      </c>
      <c r="AT1835" s="91">
        <v>26234815.810000002</v>
      </c>
      <c r="AU1835" s="91">
        <v>0</v>
      </c>
      <c r="AV1835" s="92">
        <v>45777</v>
      </c>
      <c r="AW1835" t="s">
        <v>3</v>
      </c>
      <c r="AX1835">
        <v>2025</v>
      </c>
      <c r="AY1835" t="s">
        <v>267</v>
      </c>
    </row>
    <row r="1836" spans="1:51" x14ac:dyDescent="0.25">
      <c r="A1836" s="89">
        <v>13</v>
      </c>
      <c r="B1836" s="90" t="s">
        <v>70</v>
      </c>
      <c r="C1836" s="91">
        <v>4959310315.1999998</v>
      </c>
      <c r="D1836" s="91">
        <v>3500372.19</v>
      </c>
      <c r="E1836" s="91">
        <v>0</v>
      </c>
      <c r="F1836" s="91">
        <v>0</v>
      </c>
      <c r="G1836" s="91">
        <v>6616799.6100000003</v>
      </c>
      <c r="H1836" s="91">
        <v>0</v>
      </c>
      <c r="I1836" s="91">
        <v>0</v>
      </c>
      <c r="J1836" s="91">
        <v>111037045.56999999</v>
      </c>
      <c r="K1836" s="91">
        <v>62662186.810000002</v>
      </c>
      <c r="L1836" s="91">
        <v>0</v>
      </c>
      <c r="M1836" s="91">
        <v>2598949635.7399998</v>
      </c>
      <c r="N1836" s="91">
        <v>1358795285.0699999</v>
      </c>
      <c r="O1836" s="91">
        <v>3957744920.8099995</v>
      </c>
      <c r="P1836" s="91">
        <v>0</v>
      </c>
      <c r="Q1836" s="91">
        <v>0</v>
      </c>
      <c r="R1836" s="91">
        <v>0</v>
      </c>
      <c r="S1836" s="91">
        <v>0</v>
      </c>
      <c r="T1836" s="91">
        <v>4141561324.9899998</v>
      </c>
      <c r="U1836" s="91">
        <v>11610592.470000001</v>
      </c>
      <c r="V1836" s="91">
        <v>0</v>
      </c>
      <c r="W1836" s="91">
        <v>686263.56</v>
      </c>
      <c r="X1836" s="91">
        <v>6719172.5300000003</v>
      </c>
      <c r="Y1836" s="91">
        <v>3376970.66</v>
      </c>
      <c r="Z1836" s="91">
        <v>0</v>
      </c>
      <c r="AA1836" s="91">
        <v>140679049.47</v>
      </c>
      <c r="AB1836" s="91">
        <v>0</v>
      </c>
      <c r="AC1836" s="326">
        <v>415101698.91000003</v>
      </c>
      <c r="AD1836" s="91">
        <v>137558.34</v>
      </c>
      <c r="AE1836" s="91">
        <v>5530942.0999999996</v>
      </c>
      <c r="AF1836" s="91">
        <v>0</v>
      </c>
      <c r="AG1836" s="91">
        <v>0</v>
      </c>
      <c r="AH1836" s="91">
        <v>0</v>
      </c>
      <c r="AI1836" s="91">
        <v>0</v>
      </c>
      <c r="AJ1836" s="91">
        <v>1930362.09</v>
      </c>
      <c r="AK1836" s="91">
        <v>138889836.44</v>
      </c>
      <c r="AL1836" s="91">
        <v>69001704.070000008</v>
      </c>
      <c r="AM1836" s="91">
        <v>0</v>
      </c>
      <c r="AN1836" s="91">
        <v>22451859.07</v>
      </c>
      <c r="AO1836" s="91">
        <v>0</v>
      </c>
      <c r="AP1836" s="91">
        <v>4205.82</v>
      </c>
      <c r="AQ1836" s="91">
        <v>0</v>
      </c>
      <c r="AR1836" s="91">
        <v>0</v>
      </c>
      <c r="AS1836" s="91">
        <v>585772610.13000011</v>
      </c>
      <c r="AT1836" s="91">
        <v>231976379.87999997</v>
      </c>
      <c r="AU1836" s="91">
        <v>1628774.48</v>
      </c>
      <c r="AV1836" s="92">
        <v>45777</v>
      </c>
      <c r="AW1836" t="s">
        <v>3</v>
      </c>
      <c r="AX1836">
        <v>2025</v>
      </c>
      <c r="AY1836" t="s">
        <v>149</v>
      </c>
    </row>
    <row r="1837" spans="1:51" x14ac:dyDescent="0.25">
      <c r="A1837" s="89">
        <v>110</v>
      </c>
      <c r="B1837" s="90" t="s">
        <v>71</v>
      </c>
      <c r="C1837" s="91">
        <v>41188203.439999998</v>
      </c>
      <c r="D1837" s="91">
        <v>0</v>
      </c>
      <c r="E1837" s="91">
        <v>0</v>
      </c>
      <c r="F1837" s="91">
        <v>0</v>
      </c>
      <c r="G1837" s="91">
        <v>46627.780000000006</v>
      </c>
      <c r="H1837" s="91">
        <v>0</v>
      </c>
      <c r="I1837" s="91">
        <v>0</v>
      </c>
      <c r="J1837" s="91">
        <v>167150.63</v>
      </c>
      <c r="K1837" s="91">
        <v>32436.95</v>
      </c>
      <c r="L1837" s="91">
        <v>0</v>
      </c>
      <c r="M1837" s="91">
        <v>317529.57</v>
      </c>
      <c r="N1837" s="91">
        <v>4245541.8</v>
      </c>
      <c r="O1837" s="91">
        <v>4563071.37</v>
      </c>
      <c r="P1837" s="91">
        <v>284409.24</v>
      </c>
      <c r="Q1837" s="91">
        <v>0</v>
      </c>
      <c r="R1837" s="91">
        <v>0</v>
      </c>
      <c r="S1837" s="91">
        <v>0</v>
      </c>
      <c r="T1837" s="91">
        <v>5093695.9700000007</v>
      </c>
      <c r="U1837" s="91">
        <v>206151.7</v>
      </c>
      <c r="V1837" s="91">
        <v>22090.13</v>
      </c>
      <c r="W1837" s="91">
        <v>107682.59</v>
      </c>
      <c r="X1837" s="91">
        <v>0</v>
      </c>
      <c r="Y1837" s="91">
        <v>392976.19</v>
      </c>
      <c r="Z1837" s="91">
        <v>0</v>
      </c>
      <c r="AA1837" s="91">
        <v>0</v>
      </c>
      <c r="AB1837" s="91">
        <v>0</v>
      </c>
      <c r="AC1837" s="326">
        <v>0</v>
      </c>
      <c r="AD1837" s="91">
        <v>0</v>
      </c>
      <c r="AE1837" s="91">
        <v>0</v>
      </c>
      <c r="AF1837" s="91">
        <v>0</v>
      </c>
      <c r="AG1837" s="91">
        <v>0</v>
      </c>
      <c r="AH1837" s="91">
        <v>0</v>
      </c>
      <c r="AI1837" s="91">
        <v>0</v>
      </c>
      <c r="AJ1837" s="91">
        <v>0</v>
      </c>
      <c r="AK1837" s="91">
        <v>1003096.94</v>
      </c>
      <c r="AL1837" s="91">
        <v>702019.93</v>
      </c>
      <c r="AM1837" s="91">
        <v>0</v>
      </c>
      <c r="AN1837" s="91">
        <v>3677837.9</v>
      </c>
      <c r="AO1837" s="91">
        <v>210377.42</v>
      </c>
      <c r="AP1837" s="91">
        <v>143507.10999999999</v>
      </c>
      <c r="AQ1837" s="91">
        <v>0</v>
      </c>
      <c r="AR1837" s="91">
        <v>0</v>
      </c>
      <c r="AS1837" s="91">
        <v>728900.6100000001</v>
      </c>
      <c r="AT1837" s="91">
        <v>35365606.859999999</v>
      </c>
      <c r="AU1837" s="91">
        <v>29628767.559999999</v>
      </c>
      <c r="AV1837" s="92">
        <v>45777</v>
      </c>
      <c r="AW1837" t="s">
        <v>3</v>
      </c>
      <c r="AX1837">
        <v>2025</v>
      </c>
      <c r="AY1837" t="s">
        <v>173</v>
      </c>
    </row>
    <row r="1838" spans="1:51" x14ac:dyDescent="0.25">
      <c r="A1838" s="89">
        <v>52</v>
      </c>
      <c r="B1838" s="90" t="s">
        <v>72</v>
      </c>
      <c r="C1838" s="91">
        <v>164738918</v>
      </c>
      <c r="D1838" s="91">
        <v>0</v>
      </c>
      <c r="E1838" s="91">
        <v>0</v>
      </c>
      <c r="F1838" s="91">
        <v>0</v>
      </c>
      <c r="G1838" s="91">
        <v>499777.96</v>
      </c>
      <c r="H1838" s="91">
        <v>0</v>
      </c>
      <c r="I1838" s="91">
        <v>0</v>
      </c>
      <c r="J1838" s="91">
        <v>0</v>
      </c>
      <c r="K1838" s="91">
        <v>1315334.58</v>
      </c>
      <c r="L1838" s="91">
        <v>0</v>
      </c>
      <c r="M1838" s="91">
        <v>0</v>
      </c>
      <c r="N1838" s="91">
        <v>0</v>
      </c>
      <c r="O1838" s="91">
        <v>0</v>
      </c>
      <c r="P1838" s="91">
        <v>68898.819999999992</v>
      </c>
      <c r="Q1838" s="91">
        <v>0</v>
      </c>
      <c r="R1838" s="91">
        <v>0</v>
      </c>
      <c r="S1838" s="91">
        <v>0</v>
      </c>
      <c r="T1838" s="91">
        <v>1884011.36</v>
      </c>
      <c r="U1838" s="91">
        <v>1122596.1000000001</v>
      </c>
      <c r="V1838" s="91">
        <v>184750.63</v>
      </c>
      <c r="W1838" s="91">
        <v>16675.68</v>
      </c>
      <c r="X1838" s="91">
        <v>6386197.75</v>
      </c>
      <c r="Y1838" s="91">
        <v>3998534.33</v>
      </c>
      <c r="Z1838" s="91">
        <v>0</v>
      </c>
      <c r="AA1838" s="91">
        <v>0</v>
      </c>
      <c r="AB1838" s="91">
        <v>0</v>
      </c>
      <c r="AC1838" s="326">
        <v>19252210.029999997</v>
      </c>
      <c r="AD1838" s="91">
        <v>2527211.15</v>
      </c>
      <c r="AE1838" s="91">
        <v>3067693.14</v>
      </c>
      <c r="AF1838" s="91">
        <v>0</v>
      </c>
      <c r="AG1838" s="91">
        <v>0</v>
      </c>
      <c r="AH1838" s="91">
        <v>0</v>
      </c>
      <c r="AI1838" s="91">
        <v>0</v>
      </c>
      <c r="AJ1838" s="91">
        <v>105643430.08</v>
      </c>
      <c r="AK1838" s="91">
        <v>12128645.07</v>
      </c>
      <c r="AL1838" s="91">
        <v>806941.44</v>
      </c>
      <c r="AM1838" s="91">
        <v>0</v>
      </c>
      <c r="AN1838" s="91">
        <v>5377148.2999999998</v>
      </c>
      <c r="AO1838" s="91">
        <v>14897.42</v>
      </c>
      <c r="AP1838" s="91">
        <v>1510711.54</v>
      </c>
      <c r="AQ1838" s="91">
        <v>0</v>
      </c>
      <c r="AR1838" s="91">
        <v>0</v>
      </c>
      <c r="AS1838" s="91">
        <v>142199298.88999999</v>
      </c>
      <c r="AT1838" s="91">
        <v>20655607.75</v>
      </c>
      <c r="AU1838" s="91">
        <v>817263.98</v>
      </c>
      <c r="AV1838" s="92">
        <v>45777</v>
      </c>
      <c r="AW1838" t="s">
        <v>3</v>
      </c>
      <c r="AX1838">
        <v>2025</v>
      </c>
      <c r="AY1838" t="s">
        <v>170</v>
      </c>
    </row>
    <row r="1839" spans="1:51" x14ac:dyDescent="0.25">
      <c r="A1839" s="89">
        <v>96</v>
      </c>
      <c r="B1839" s="90" t="s">
        <v>73</v>
      </c>
      <c r="C1839" s="91">
        <v>857991113.67999983</v>
      </c>
      <c r="D1839" s="91">
        <v>5260831.2300000004</v>
      </c>
      <c r="E1839" s="91">
        <v>0</v>
      </c>
      <c r="F1839" s="91">
        <v>0</v>
      </c>
      <c r="G1839" s="91">
        <v>539205.38</v>
      </c>
      <c r="H1839" s="91">
        <v>0</v>
      </c>
      <c r="I1839" s="91">
        <v>0</v>
      </c>
      <c r="J1839" s="91">
        <v>2822016.13</v>
      </c>
      <c r="K1839" s="91">
        <v>2558465.06</v>
      </c>
      <c r="L1839" s="91">
        <v>0</v>
      </c>
      <c r="M1839" s="91">
        <v>263405759.28999999</v>
      </c>
      <c r="N1839" s="91">
        <v>261335848.97999999</v>
      </c>
      <c r="O1839" s="91">
        <v>524741608.26999998</v>
      </c>
      <c r="P1839" s="91">
        <v>1945056.66</v>
      </c>
      <c r="Q1839" s="91">
        <v>0</v>
      </c>
      <c r="R1839" s="91">
        <v>0</v>
      </c>
      <c r="S1839" s="91">
        <v>0</v>
      </c>
      <c r="T1839" s="91">
        <v>537867182.7299999</v>
      </c>
      <c r="U1839" s="91">
        <v>19350256.510000002</v>
      </c>
      <c r="V1839" s="91">
        <v>2653486.56</v>
      </c>
      <c r="W1839" s="91">
        <v>1196146.1200000001</v>
      </c>
      <c r="X1839" s="91">
        <v>5790913.3899999997</v>
      </c>
      <c r="Y1839" s="91">
        <v>14064541.189999999</v>
      </c>
      <c r="Z1839" s="91">
        <v>0</v>
      </c>
      <c r="AA1839" s="91">
        <v>104091.88</v>
      </c>
      <c r="AB1839" s="91">
        <v>0</v>
      </c>
      <c r="AC1839" s="326">
        <v>32616130.099999998</v>
      </c>
      <c r="AD1839" s="91">
        <v>173078982</v>
      </c>
      <c r="AE1839" s="91">
        <v>1644042.28</v>
      </c>
      <c r="AF1839" s="91">
        <v>0</v>
      </c>
      <c r="AG1839" s="91">
        <v>0</v>
      </c>
      <c r="AH1839" s="91">
        <v>0</v>
      </c>
      <c r="AI1839" s="91">
        <v>0</v>
      </c>
      <c r="AJ1839" s="91">
        <v>6472999.25</v>
      </c>
      <c r="AK1839" s="91">
        <v>14641960.9</v>
      </c>
      <c r="AL1839" s="91">
        <v>4621897.1100000003</v>
      </c>
      <c r="AM1839" s="91">
        <v>0</v>
      </c>
      <c r="AN1839" s="91">
        <v>16611717.710000001</v>
      </c>
      <c r="AO1839" s="91">
        <v>-32638.35</v>
      </c>
      <c r="AP1839" s="91">
        <v>839134.76</v>
      </c>
      <c r="AQ1839" s="91">
        <v>0</v>
      </c>
      <c r="AR1839" s="91">
        <v>0</v>
      </c>
      <c r="AS1839" s="91">
        <v>256971589.28</v>
      </c>
      <c r="AT1839" s="91">
        <v>63152341.669999994</v>
      </c>
      <c r="AU1839" s="91">
        <v>26470269.539999999</v>
      </c>
      <c r="AV1839" s="92">
        <v>45777</v>
      </c>
      <c r="AW1839" t="s">
        <v>3</v>
      </c>
      <c r="AX1839">
        <v>2025</v>
      </c>
      <c r="AY1839" t="s">
        <v>153</v>
      </c>
    </row>
    <row r="1840" spans="1:51" x14ac:dyDescent="0.25">
      <c r="A1840" s="89">
        <v>103</v>
      </c>
      <c r="B1840" s="90" t="s">
        <v>74</v>
      </c>
      <c r="C1840" s="91">
        <v>6496634.8099999996</v>
      </c>
      <c r="D1840" s="91">
        <v>0</v>
      </c>
      <c r="E1840" s="91">
        <v>0</v>
      </c>
      <c r="F1840" s="91">
        <v>0</v>
      </c>
      <c r="G1840" s="91">
        <v>0</v>
      </c>
      <c r="H1840" s="91">
        <v>0</v>
      </c>
      <c r="I1840" s="91">
        <v>0</v>
      </c>
      <c r="J1840" s="91">
        <v>0</v>
      </c>
      <c r="K1840" s="91">
        <v>0</v>
      </c>
      <c r="L1840" s="91">
        <v>0</v>
      </c>
      <c r="M1840" s="91">
        <v>70684.3</v>
      </c>
      <c r="N1840" s="91">
        <v>0</v>
      </c>
      <c r="O1840" s="91">
        <v>70684.3</v>
      </c>
      <c r="P1840" s="91">
        <v>0</v>
      </c>
      <c r="Q1840" s="91">
        <v>0</v>
      </c>
      <c r="R1840" s="91">
        <v>0</v>
      </c>
      <c r="S1840" s="91">
        <v>0</v>
      </c>
      <c r="T1840" s="91">
        <v>70684.3</v>
      </c>
      <c r="U1840" s="91">
        <v>32459.87</v>
      </c>
      <c r="V1840" s="91">
        <v>0</v>
      </c>
      <c r="W1840" s="91">
        <v>0</v>
      </c>
      <c r="X1840" s="91">
        <v>0</v>
      </c>
      <c r="Y1840" s="91">
        <v>0</v>
      </c>
      <c r="Z1840" s="91">
        <v>0</v>
      </c>
      <c r="AA1840" s="91">
        <v>0</v>
      </c>
      <c r="AB1840" s="91">
        <v>0</v>
      </c>
      <c r="AC1840" s="326">
        <v>12891.75</v>
      </c>
      <c r="AD1840" s="91">
        <v>3858654.75</v>
      </c>
      <c r="AE1840" s="91">
        <v>209511.23</v>
      </c>
      <c r="AF1840" s="91">
        <v>0</v>
      </c>
      <c r="AG1840" s="91">
        <v>0</v>
      </c>
      <c r="AH1840" s="91">
        <v>0</v>
      </c>
      <c r="AI1840" s="91">
        <v>0</v>
      </c>
      <c r="AJ1840" s="91">
        <v>0</v>
      </c>
      <c r="AK1840" s="91">
        <v>77813.45</v>
      </c>
      <c r="AL1840" s="91">
        <v>0</v>
      </c>
      <c r="AM1840" s="91">
        <v>0</v>
      </c>
      <c r="AN1840" s="91">
        <v>57911.08</v>
      </c>
      <c r="AO1840" s="91">
        <v>0</v>
      </c>
      <c r="AP1840" s="91">
        <v>17933.97</v>
      </c>
      <c r="AQ1840" s="91">
        <v>0</v>
      </c>
      <c r="AR1840" s="91">
        <v>0</v>
      </c>
      <c r="AS1840" s="91">
        <v>4113517.6</v>
      </c>
      <c r="AT1840" s="91">
        <v>2312432.91</v>
      </c>
      <c r="AU1840" s="91">
        <v>2158774.41</v>
      </c>
      <c r="AV1840" s="92">
        <v>45777</v>
      </c>
      <c r="AW1840" t="s">
        <v>3</v>
      </c>
      <c r="AX1840">
        <v>2025</v>
      </c>
      <c r="AY1840" t="s">
        <v>184</v>
      </c>
    </row>
    <row r="1841" spans="1:51" x14ac:dyDescent="0.25">
      <c r="A1841" s="89">
        <v>23</v>
      </c>
      <c r="B1841" s="90" t="s">
        <v>75</v>
      </c>
      <c r="C1841" s="91">
        <v>699369518.44000006</v>
      </c>
      <c r="D1841" s="91">
        <v>1248524.6399999999</v>
      </c>
      <c r="E1841" s="91">
        <v>0</v>
      </c>
      <c r="F1841" s="91">
        <v>0</v>
      </c>
      <c r="G1841" s="91">
        <v>1788464.56</v>
      </c>
      <c r="H1841" s="91">
        <v>0</v>
      </c>
      <c r="I1841" s="91">
        <v>0</v>
      </c>
      <c r="J1841" s="91">
        <v>10697163.600000001</v>
      </c>
      <c r="K1841" s="91">
        <v>18327371.260000002</v>
      </c>
      <c r="L1841" s="91">
        <v>0</v>
      </c>
      <c r="M1841" s="91">
        <v>134649457.56</v>
      </c>
      <c r="N1841" s="91">
        <v>161487633.03</v>
      </c>
      <c r="O1841" s="91">
        <v>296137090.59000003</v>
      </c>
      <c r="P1841" s="91">
        <v>0</v>
      </c>
      <c r="Q1841" s="91">
        <v>0</v>
      </c>
      <c r="R1841" s="91">
        <v>0</v>
      </c>
      <c r="S1841" s="91">
        <v>0</v>
      </c>
      <c r="T1841" s="91">
        <v>328198614.64999998</v>
      </c>
      <c r="U1841" s="91">
        <v>101370355.98</v>
      </c>
      <c r="V1841" s="91">
        <v>37362809.890000001</v>
      </c>
      <c r="W1841" s="91">
        <v>3191853.58</v>
      </c>
      <c r="X1841" s="91">
        <v>14432436.530000001</v>
      </c>
      <c r="Y1841" s="91">
        <v>5558767.21</v>
      </c>
      <c r="Z1841" s="91">
        <v>0</v>
      </c>
      <c r="AA1841" s="91">
        <v>2389633.85</v>
      </c>
      <c r="AB1841" s="91">
        <v>7765985.0199999996</v>
      </c>
      <c r="AC1841" s="326">
        <v>90112062.280000001</v>
      </c>
      <c r="AD1841" s="91">
        <v>3917294.89</v>
      </c>
      <c r="AE1841" s="91">
        <v>6885752.6399999997</v>
      </c>
      <c r="AF1841" s="91">
        <v>0</v>
      </c>
      <c r="AG1841" s="91">
        <v>0</v>
      </c>
      <c r="AH1841" s="91">
        <v>0</v>
      </c>
      <c r="AI1841" s="91">
        <v>0</v>
      </c>
      <c r="AJ1841" s="91">
        <v>27375580.66</v>
      </c>
      <c r="AK1841" s="91">
        <v>33491299.939999998</v>
      </c>
      <c r="AL1841" s="91">
        <v>6687596.1100000003</v>
      </c>
      <c r="AM1841" s="91">
        <v>0</v>
      </c>
      <c r="AN1841" s="91">
        <v>18689700.579999998</v>
      </c>
      <c r="AO1841" s="91">
        <v>0</v>
      </c>
      <c r="AP1841" s="91">
        <v>1502324.27</v>
      </c>
      <c r="AQ1841" s="91">
        <v>0</v>
      </c>
      <c r="AR1841" s="91">
        <v>0</v>
      </c>
      <c r="AS1841" s="91">
        <v>300362532.53000003</v>
      </c>
      <c r="AT1841" s="91">
        <v>70808371.25999999</v>
      </c>
      <c r="AU1841" s="91">
        <v>10437450.359999999</v>
      </c>
      <c r="AV1841" s="92">
        <v>45777</v>
      </c>
      <c r="AW1841" t="s">
        <v>3</v>
      </c>
      <c r="AX1841">
        <v>2025</v>
      </c>
      <c r="AY1841" t="s">
        <v>159</v>
      </c>
    </row>
    <row r="1842" spans="1:51" x14ac:dyDescent="0.25">
      <c r="A1842" s="89">
        <v>62</v>
      </c>
      <c r="B1842" s="90" t="s">
        <v>203</v>
      </c>
      <c r="C1842" s="91">
        <v>64338105.660000004</v>
      </c>
      <c r="D1842" s="91">
        <v>4479559.8099999996</v>
      </c>
      <c r="E1842" s="91">
        <v>0</v>
      </c>
      <c r="F1842" s="91">
        <v>0</v>
      </c>
      <c r="G1842" s="91">
        <v>0</v>
      </c>
      <c r="H1842" s="91">
        <v>0</v>
      </c>
      <c r="I1842" s="91">
        <v>0</v>
      </c>
      <c r="J1842" s="91">
        <v>3572680.62</v>
      </c>
      <c r="K1842" s="91">
        <v>232885.26</v>
      </c>
      <c r="L1842" s="91">
        <v>0</v>
      </c>
      <c r="M1842" s="91">
        <v>0</v>
      </c>
      <c r="N1842" s="91">
        <v>0</v>
      </c>
      <c r="O1842" s="91">
        <v>0</v>
      </c>
      <c r="P1842" s="91">
        <v>55055619.870000005</v>
      </c>
      <c r="Q1842" s="91">
        <v>0</v>
      </c>
      <c r="R1842" s="91">
        <v>0</v>
      </c>
      <c r="S1842" s="91">
        <v>0</v>
      </c>
      <c r="T1842" s="91">
        <v>63340745.560000002</v>
      </c>
      <c r="U1842" s="91">
        <v>0</v>
      </c>
      <c r="V1842" s="91">
        <v>0</v>
      </c>
      <c r="W1842" s="91">
        <v>0</v>
      </c>
      <c r="X1842" s="91">
        <v>0</v>
      </c>
      <c r="Y1842" s="91">
        <v>0</v>
      </c>
      <c r="Z1842" s="91">
        <v>0</v>
      </c>
      <c r="AA1842" s="91">
        <v>0</v>
      </c>
      <c r="AB1842" s="91">
        <v>0</v>
      </c>
      <c r="AC1842" s="326">
        <v>0</v>
      </c>
      <c r="AD1842" s="91">
        <v>0</v>
      </c>
      <c r="AE1842" s="91">
        <v>0</v>
      </c>
      <c r="AF1842" s="91">
        <v>0</v>
      </c>
      <c r="AG1842" s="91">
        <v>0</v>
      </c>
      <c r="AH1842" s="91">
        <v>0</v>
      </c>
      <c r="AI1842" s="91">
        <v>0</v>
      </c>
      <c r="AJ1842" s="91">
        <v>0</v>
      </c>
      <c r="AK1842" s="91">
        <v>997360.1</v>
      </c>
      <c r="AL1842" s="91">
        <v>0</v>
      </c>
      <c r="AM1842" s="91">
        <v>0</v>
      </c>
      <c r="AN1842" s="91">
        <v>0</v>
      </c>
      <c r="AO1842" s="91">
        <v>0</v>
      </c>
      <c r="AP1842" s="91">
        <v>0</v>
      </c>
      <c r="AQ1842" s="91">
        <v>0</v>
      </c>
      <c r="AR1842" s="91">
        <v>0</v>
      </c>
      <c r="AS1842" s="91">
        <v>0</v>
      </c>
      <c r="AT1842" s="91">
        <v>997360.1</v>
      </c>
      <c r="AU1842" s="91">
        <v>0</v>
      </c>
      <c r="AV1842" s="92">
        <v>45777</v>
      </c>
      <c r="AW1842" t="s">
        <v>3</v>
      </c>
      <c r="AX1842">
        <v>2025</v>
      </c>
      <c r="AY1842" t="s">
        <v>169</v>
      </c>
    </row>
    <row r="1843" spans="1:51" x14ac:dyDescent="0.25">
      <c r="A1843" s="89">
        <v>114</v>
      </c>
      <c r="B1843" s="90" t="s">
        <v>76</v>
      </c>
      <c r="C1843" s="91">
        <v>794478237</v>
      </c>
      <c r="D1843" s="91">
        <v>0</v>
      </c>
      <c r="E1843" s="91">
        <v>0</v>
      </c>
      <c r="F1843" s="91">
        <v>0</v>
      </c>
      <c r="G1843" s="91">
        <v>0</v>
      </c>
      <c r="H1843" s="91">
        <v>0</v>
      </c>
      <c r="I1843" s="91">
        <v>0</v>
      </c>
      <c r="J1843" s="91">
        <v>582377.84</v>
      </c>
      <c r="K1843" s="91">
        <v>4333145.08</v>
      </c>
      <c r="L1843" s="91">
        <v>0</v>
      </c>
      <c r="M1843" s="91">
        <v>330116870.28999996</v>
      </c>
      <c r="N1843" s="91">
        <v>205645315.09999999</v>
      </c>
      <c r="O1843" s="91">
        <v>535762185.38999999</v>
      </c>
      <c r="P1843" s="91">
        <v>315653.38999999996</v>
      </c>
      <c r="Q1843" s="91">
        <v>0</v>
      </c>
      <c r="R1843" s="91">
        <v>0</v>
      </c>
      <c r="S1843" s="91">
        <v>0</v>
      </c>
      <c r="T1843" s="91">
        <v>540993361.69999993</v>
      </c>
      <c r="U1843" s="91">
        <v>19091985.890000001</v>
      </c>
      <c r="V1843" s="91">
        <v>9325481.8899999987</v>
      </c>
      <c r="W1843" s="91">
        <v>4062644.9</v>
      </c>
      <c r="X1843" s="91">
        <v>49806603</v>
      </c>
      <c r="Y1843" s="91">
        <v>10637959.539999999</v>
      </c>
      <c r="Z1843" s="91">
        <v>0</v>
      </c>
      <c r="AA1843" s="91">
        <v>0</v>
      </c>
      <c r="AB1843" s="91">
        <v>0</v>
      </c>
      <c r="AC1843" s="326">
        <v>37866176.299999997</v>
      </c>
      <c r="AD1843" s="91">
        <v>17018018.66</v>
      </c>
      <c r="AE1843" s="91">
        <v>1536363.68</v>
      </c>
      <c r="AF1843" s="91">
        <v>0</v>
      </c>
      <c r="AG1843" s="91">
        <v>0</v>
      </c>
      <c r="AH1843" s="91">
        <v>0</v>
      </c>
      <c r="AI1843" s="91">
        <v>0</v>
      </c>
      <c r="AJ1843" s="91">
        <v>33997396.649999999</v>
      </c>
      <c r="AK1843" s="91">
        <v>25883163.800000001</v>
      </c>
      <c r="AL1843" s="91">
        <v>1763725.41</v>
      </c>
      <c r="AM1843" s="91">
        <v>0</v>
      </c>
      <c r="AN1843" s="91">
        <v>10321548.65</v>
      </c>
      <c r="AO1843" s="91">
        <v>0</v>
      </c>
      <c r="AP1843" s="91">
        <v>2817946.15</v>
      </c>
      <c r="AQ1843" s="91">
        <v>0</v>
      </c>
      <c r="AR1843" s="91">
        <v>0</v>
      </c>
      <c r="AS1843" s="91">
        <v>183342630.51000002</v>
      </c>
      <c r="AT1843" s="91">
        <v>70142244.790000007</v>
      </c>
      <c r="AU1843" s="91">
        <v>29355860.780000001</v>
      </c>
      <c r="AV1843" s="92">
        <v>45777</v>
      </c>
      <c r="AW1843" t="s">
        <v>3</v>
      </c>
      <c r="AX1843">
        <v>2025</v>
      </c>
      <c r="AY1843" t="s">
        <v>154</v>
      </c>
    </row>
    <row r="1844" spans="1:51" x14ac:dyDescent="0.25">
      <c r="A1844" s="89">
        <v>48</v>
      </c>
      <c r="B1844" s="90" t="s">
        <v>77</v>
      </c>
      <c r="C1844" s="91">
        <v>195501788.41999999</v>
      </c>
      <c r="D1844" s="91">
        <v>134193.46</v>
      </c>
      <c r="E1844" s="91">
        <v>0</v>
      </c>
      <c r="F1844" s="91">
        <v>0</v>
      </c>
      <c r="G1844" s="91">
        <v>39345.24</v>
      </c>
      <c r="H1844" s="91">
        <v>0</v>
      </c>
      <c r="I1844" s="91">
        <v>0</v>
      </c>
      <c r="J1844" s="91">
        <v>11564174</v>
      </c>
      <c r="K1844" s="91">
        <v>550405.96</v>
      </c>
      <c r="L1844" s="91">
        <v>0</v>
      </c>
      <c r="M1844" s="91">
        <v>12812471.109999999</v>
      </c>
      <c r="N1844" s="91">
        <v>87834898.599999994</v>
      </c>
      <c r="O1844" s="91">
        <v>100647369.70999999</v>
      </c>
      <c r="P1844" s="91">
        <v>23910827.52</v>
      </c>
      <c r="Q1844" s="91">
        <v>0</v>
      </c>
      <c r="R1844" s="91">
        <v>0</v>
      </c>
      <c r="S1844" s="91">
        <v>0</v>
      </c>
      <c r="T1844" s="91">
        <v>136846315.88999999</v>
      </c>
      <c r="U1844" s="91">
        <v>9624.83</v>
      </c>
      <c r="V1844" s="91">
        <v>10079.9</v>
      </c>
      <c r="W1844" s="91">
        <v>0</v>
      </c>
      <c r="X1844" s="91">
        <v>0</v>
      </c>
      <c r="Y1844" s="91">
        <v>92200.5</v>
      </c>
      <c r="Z1844" s="91">
        <v>0</v>
      </c>
      <c r="AA1844" s="91">
        <v>9590976.1199999992</v>
      </c>
      <c r="AB1844" s="91">
        <v>0</v>
      </c>
      <c r="AC1844" s="326">
        <v>23475678.059999999</v>
      </c>
      <c r="AD1844" s="91">
        <v>1259946.6000000001</v>
      </c>
      <c r="AE1844" s="91">
        <v>2242452.06</v>
      </c>
      <c r="AF1844" s="91">
        <v>0</v>
      </c>
      <c r="AG1844" s="91">
        <v>0</v>
      </c>
      <c r="AH1844" s="91">
        <v>0</v>
      </c>
      <c r="AI1844" s="91">
        <v>0</v>
      </c>
      <c r="AJ1844" s="91">
        <v>5500</v>
      </c>
      <c r="AK1844" s="91">
        <v>13325121.899999999</v>
      </c>
      <c r="AL1844" s="91">
        <v>7500</v>
      </c>
      <c r="AM1844" s="91">
        <v>0</v>
      </c>
      <c r="AN1844" s="91">
        <v>839537.83</v>
      </c>
      <c r="AO1844" s="91">
        <v>0</v>
      </c>
      <c r="AP1844" s="91">
        <v>4378618.26</v>
      </c>
      <c r="AQ1844" s="91">
        <v>0</v>
      </c>
      <c r="AR1844" s="91">
        <v>0</v>
      </c>
      <c r="AS1844" s="91">
        <v>36686458.07</v>
      </c>
      <c r="AT1844" s="91">
        <v>21969014.460000001</v>
      </c>
      <c r="AU1844" s="91">
        <v>3418236.47</v>
      </c>
      <c r="AV1844" s="92">
        <v>45777</v>
      </c>
      <c r="AW1844" t="s">
        <v>3</v>
      </c>
      <c r="AX1844">
        <v>2025</v>
      </c>
      <c r="AY1844" t="s">
        <v>163</v>
      </c>
    </row>
    <row r="1845" spans="1:51" x14ac:dyDescent="0.25">
      <c r="A1845" s="89">
        <v>120</v>
      </c>
      <c r="B1845" s="90" t="s">
        <v>78</v>
      </c>
      <c r="C1845" s="91">
        <v>42333709.700000003</v>
      </c>
      <c r="D1845" s="91">
        <v>0</v>
      </c>
      <c r="E1845" s="91">
        <v>0</v>
      </c>
      <c r="F1845" s="91">
        <v>0</v>
      </c>
      <c r="G1845" s="91">
        <v>219896.03</v>
      </c>
      <c r="H1845" s="91">
        <v>0</v>
      </c>
      <c r="I1845" s="91">
        <v>0</v>
      </c>
      <c r="J1845" s="91">
        <v>36157.08</v>
      </c>
      <c r="K1845" s="91">
        <v>366493.35</v>
      </c>
      <c r="L1845" s="91">
        <v>0</v>
      </c>
      <c r="M1845" s="91">
        <v>0</v>
      </c>
      <c r="N1845" s="91">
        <v>33994594.619999997</v>
      </c>
      <c r="O1845" s="91">
        <v>33994594.619999997</v>
      </c>
      <c r="P1845" s="91">
        <v>439792.02</v>
      </c>
      <c r="Q1845" s="91">
        <v>0</v>
      </c>
      <c r="R1845" s="91">
        <v>0</v>
      </c>
      <c r="S1845" s="91">
        <v>0</v>
      </c>
      <c r="T1845" s="91">
        <v>35056933.100000001</v>
      </c>
      <c r="U1845" s="91">
        <v>875204.49</v>
      </c>
      <c r="V1845" s="91">
        <v>0</v>
      </c>
      <c r="W1845" s="91">
        <v>0</v>
      </c>
      <c r="X1845" s="91">
        <v>0</v>
      </c>
      <c r="Y1845" s="91">
        <v>0</v>
      </c>
      <c r="Z1845" s="91">
        <v>0</v>
      </c>
      <c r="AA1845" s="91">
        <v>121043.27</v>
      </c>
      <c r="AB1845" s="91">
        <v>0</v>
      </c>
      <c r="AC1845" s="326">
        <v>0</v>
      </c>
      <c r="AD1845" s="91">
        <v>168392</v>
      </c>
      <c r="AE1845" s="91">
        <v>0</v>
      </c>
      <c r="AF1845" s="91">
        <v>0</v>
      </c>
      <c r="AG1845" s="91">
        <v>0</v>
      </c>
      <c r="AH1845" s="91">
        <v>0</v>
      </c>
      <c r="AI1845" s="91">
        <v>0</v>
      </c>
      <c r="AJ1845" s="91">
        <v>0</v>
      </c>
      <c r="AK1845" s="91">
        <v>11874.66</v>
      </c>
      <c r="AL1845" s="91">
        <v>0</v>
      </c>
      <c r="AM1845" s="91">
        <v>0</v>
      </c>
      <c r="AN1845" s="91">
        <v>197094.36</v>
      </c>
      <c r="AO1845" s="91">
        <v>0</v>
      </c>
      <c r="AP1845" s="91">
        <v>0</v>
      </c>
      <c r="AQ1845" s="91">
        <v>0</v>
      </c>
      <c r="AR1845" s="91">
        <v>0</v>
      </c>
      <c r="AS1845" s="91">
        <v>1164639.76</v>
      </c>
      <c r="AT1845" s="91">
        <v>6112136.8399999999</v>
      </c>
      <c r="AU1845" s="91">
        <v>5903167.8200000003</v>
      </c>
      <c r="AV1845" s="92">
        <v>45777</v>
      </c>
      <c r="AW1845" t="s">
        <v>3</v>
      </c>
      <c r="AX1845">
        <v>2025</v>
      </c>
      <c r="AY1845" t="s">
        <v>187</v>
      </c>
    </row>
    <row r="1846" spans="1:51" x14ac:dyDescent="0.25">
      <c r="A1846" s="89">
        <v>100</v>
      </c>
      <c r="B1846" s="90" t="s">
        <v>79</v>
      </c>
      <c r="C1846" s="91">
        <v>1443795794.0999999</v>
      </c>
      <c r="D1846" s="91">
        <v>812444.04</v>
      </c>
      <c r="E1846" s="91">
        <v>0</v>
      </c>
      <c r="F1846" s="91">
        <v>0</v>
      </c>
      <c r="G1846" s="91">
        <v>447405.48</v>
      </c>
      <c r="H1846" s="91">
        <v>0</v>
      </c>
      <c r="I1846" s="91">
        <v>0</v>
      </c>
      <c r="J1846" s="91">
        <v>17403856.130000003</v>
      </c>
      <c r="K1846" s="91">
        <v>2151638.52</v>
      </c>
      <c r="L1846" s="91">
        <v>0</v>
      </c>
      <c r="M1846" s="91">
        <v>787962337.99000001</v>
      </c>
      <c r="N1846" s="91">
        <v>375843598.69</v>
      </c>
      <c r="O1846" s="91">
        <v>1163805936.6800001</v>
      </c>
      <c r="P1846" s="91">
        <v>12386094.210000001</v>
      </c>
      <c r="Q1846" s="91">
        <v>0</v>
      </c>
      <c r="R1846" s="91">
        <v>0</v>
      </c>
      <c r="S1846" s="91">
        <v>0</v>
      </c>
      <c r="T1846" s="91">
        <v>1197007375.0599999</v>
      </c>
      <c r="U1846" s="91">
        <v>11773589.630000001</v>
      </c>
      <c r="V1846" s="91">
        <v>401831.31</v>
      </c>
      <c r="W1846" s="91">
        <v>218814.1</v>
      </c>
      <c r="X1846" s="91">
        <v>3702701.02</v>
      </c>
      <c r="Y1846" s="91">
        <v>654079.63</v>
      </c>
      <c r="Z1846" s="91">
        <v>0</v>
      </c>
      <c r="AA1846" s="91">
        <v>0</v>
      </c>
      <c r="AB1846" s="91">
        <v>0</v>
      </c>
      <c r="AC1846" s="326">
        <v>48494407.910000004</v>
      </c>
      <c r="AD1846" s="91">
        <v>2398240.33</v>
      </c>
      <c r="AE1846" s="91">
        <v>462564.76</v>
      </c>
      <c r="AF1846" s="91">
        <v>0</v>
      </c>
      <c r="AG1846" s="91">
        <v>0</v>
      </c>
      <c r="AH1846" s="91">
        <v>0</v>
      </c>
      <c r="AI1846" s="91">
        <v>0</v>
      </c>
      <c r="AJ1846" s="91">
        <v>354501.14</v>
      </c>
      <c r="AK1846" s="91">
        <v>18352127.140000001</v>
      </c>
      <c r="AL1846" s="91">
        <v>527026.38</v>
      </c>
      <c r="AM1846" s="91">
        <v>0</v>
      </c>
      <c r="AN1846" s="91">
        <v>158070425.69999999</v>
      </c>
      <c r="AO1846" s="91">
        <v>0</v>
      </c>
      <c r="AP1846" s="91">
        <v>98119.07</v>
      </c>
      <c r="AQ1846" s="91">
        <v>178848.52</v>
      </c>
      <c r="AR1846" s="91">
        <v>0</v>
      </c>
      <c r="AS1846" s="91">
        <v>68460729.830000013</v>
      </c>
      <c r="AT1846" s="91">
        <v>178327689.21000001</v>
      </c>
      <c r="AU1846" s="91">
        <v>1101142.3999999999</v>
      </c>
      <c r="AV1846" s="92">
        <v>45777</v>
      </c>
      <c r="AW1846" t="s">
        <v>3</v>
      </c>
      <c r="AX1846">
        <v>2025</v>
      </c>
      <c r="AY1846" t="s">
        <v>151</v>
      </c>
    </row>
    <row r="1847" spans="1:51" x14ac:dyDescent="0.25">
      <c r="A1847" s="89">
        <v>127</v>
      </c>
      <c r="B1847" s="90" t="s">
        <v>80</v>
      </c>
      <c r="C1847" s="91">
        <v>494508110.17999995</v>
      </c>
      <c r="D1847" s="91">
        <v>0</v>
      </c>
      <c r="E1847" s="91">
        <v>0</v>
      </c>
      <c r="F1847" s="91">
        <v>0</v>
      </c>
      <c r="G1847" s="91">
        <v>0</v>
      </c>
      <c r="H1847" s="91">
        <v>0</v>
      </c>
      <c r="I1847" s="91">
        <v>0</v>
      </c>
      <c r="J1847" s="91">
        <v>0</v>
      </c>
      <c r="K1847" s="91">
        <v>3808.0099999999998</v>
      </c>
      <c r="L1847" s="91">
        <v>0</v>
      </c>
      <c r="M1847" s="91">
        <v>0</v>
      </c>
      <c r="N1847" s="91">
        <v>0</v>
      </c>
      <c r="O1847" s="91">
        <v>0</v>
      </c>
      <c r="P1847" s="91">
        <v>0</v>
      </c>
      <c r="Q1847" s="91">
        <v>0</v>
      </c>
      <c r="R1847" s="91">
        <v>0</v>
      </c>
      <c r="S1847" s="91">
        <v>0</v>
      </c>
      <c r="T1847" s="91">
        <v>3808.0099999999998</v>
      </c>
      <c r="U1847" s="91">
        <v>581800.09</v>
      </c>
      <c r="V1847" s="91">
        <v>0</v>
      </c>
      <c r="W1847" s="91">
        <v>20634408.449999999</v>
      </c>
      <c r="X1847" s="91">
        <v>528774.82999999996</v>
      </c>
      <c r="Y1847" s="91">
        <v>3187082.52</v>
      </c>
      <c r="Z1847" s="91">
        <v>0</v>
      </c>
      <c r="AA1847" s="91">
        <v>0</v>
      </c>
      <c r="AB1847" s="91">
        <v>0</v>
      </c>
      <c r="AC1847" s="326">
        <v>17286880.109999999</v>
      </c>
      <c r="AD1847" s="91">
        <v>0</v>
      </c>
      <c r="AE1847" s="91">
        <v>4718394.5199999996</v>
      </c>
      <c r="AF1847" s="91">
        <v>0</v>
      </c>
      <c r="AG1847" s="91">
        <v>0</v>
      </c>
      <c r="AH1847" s="91">
        <v>0</v>
      </c>
      <c r="AI1847" s="91">
        <v>0</v>
      </c>
      <c r="AJ1847" s="91">
        <v>373697602.36000001</v>
      </c>
      <c r="AK1847" s="91">
        <v>4190608.69</v>
      </c>
      <c r="AL1847" s="91">
        <v>110662.11</v>
      </c>
      <c r="AM1847" s="91">
        <v>0</v>
      </c>
      <c r="AN1847" s="91">
        <v>22480017.600000001</v>
      </c>
      <c r="AO1847" s="91">
        <v>0</v>
      </c>
      <c r="AP1847" s="91">
        <v>39289866.149999999</v>
      </c>
      <c r="AQ1847" s="91">
        <v>0</v>
      </c>
      <c r="AR1847" s="91">
        <v>0</v>
      </c>
      <c r="AS1847" s="91">
        <v>420634942.88</v>
      </c>
      <c r="AT1847" s="91">
        <v>73869359.289999992</v>
      </c>
      <c r="AU1847" s="91">
        <v>7798204.7400000002</v>
      </c>
      <c r="AV1847" s="92">
        <v>45777</v>
      </c>
      <c r="AW1847" t="s">
        <v>3</v>
      </c>
      <c r="AX1847">
        <v>2025</v>
      </c>
      <c r="AY1847" t="s">
        <v>186</v>
      </c>
    </row>
    <row r="1848" spans="1:51" x14ac:dyDescent="0.25">
      <c r="A1848" s="89">
        <v>12</v>
      </c>
      <c r="B1848" s="90" t="s">
        <v>81</v>
      </c>
      <c r="C1848" s="91">
        <v>1456210582.9699998</v>
      </c>
      <c r="D1848" s="91">
        <v>3305917.69</v>
      </c>
      <c r="E1848" s="91">
        <v>0</v>
      </c>
      <c r="F1848" s="91">
        <v>0</v>
      </c>
      <c r="G1848" s="91">
        <v>107276676.69</v>
      </c>
      <c r="H1848" s="91">
        <v>0</v>
      </c>
      <c r="I1848" s="91">
        <v>0</v>
      </c>
      <c r="J1848" s="91">
        <v>8600244.5099999998</v>
      </c>
      <c r="K1848" s="91">
        <v>16910839.919999998</v>
      </c>
      <c r="L1848" s="91">
        <v>0</v>
      </c>
      <c r="M1848" s="91">
        <v>427334502.79000002</v>
      </c>
      <c r="N1848" s="91">
        <v>276033057.31</v>
      </c>
      <c r="O1848" s="91">
        <v>703367560.10000002</v>
      </c>
      <c r="P1848" s="91">
        <v>19748566.369999997</v>
      </c>
      <c r="Q1848" s="91">
        <v>0</v>
      </c>
      <c r="R1848" s="91">
        <v>0</v>
      </c>
      <c r="S1848" s="91">
        <v>0</v>
      </c>
      <c r="T1848" s="91">
        <v>859209805.27999997</v>
      </c>
      <c r="U1848" s="91">
        <v>4937300.3499999996</v>
      </c>
      <c r="V1848" s="91">
        <v>696499.1</v>
      </c>
      <c r="W1848" s="91">
        <v>623090.05000000005</v>
      </c>
      <c r="X1848" s="91">
        <v>18952445.059999999</v>
      </c>
      <c r="Y1848" s="91">
        <v>626181.13</v>
      </c>
      <c r="Z1848" s="91">
        <v>0</v>
      </c>
      <c r="AA1848" s="91">
        <v>20708573.68</v>
      </c>
      <c r="AB1848" s="91">
        <v>0</v>
      </c>
      <c r="AC1848" s="326">
        <v>43742116.150000006</v>
      </c>
      <c r="AD1848" s="91">
        <v>36578298.689999998</v>
      </c>
      <c r="AE1848" s="91">
        <v>128854.47</v>
      </c>
      <c r="AF1848" s="91">
        <v>0</v>
      </c>
      <c r="AG1848" s="91">
        <v>0</v>
      </c>
      <c r="AH1848" s="91">
        <v>0</v>
      </c>
      <c r="AI1848" s="91">
        <v>0</v>
      </c>
      <c r="AJ1848" s="91">
        <v>417830872.39999998</v>
      </c>
      <c r="AK1848" s="91">
        <v>29419082.469999999</v>
      </c>
      <c r="AL1848" s="91">
        <v>1180053.6500000001</v>
      </c>
      <c r="AM1848" s="91">
        <v>0</v>
      </c>
      <c r="AN1848" s="91">
        <v>15890546.91</v>
      </c>
      <c r="AO1848" s="91">
        <v>1756462.37</v>
      </c>
      <c r="AP1848" s="91">
        <v>3602159.63</v>
      </c>
      <c r="AQ1848" s="91">
        <v>266841.58</v>
      </c>
      <c r="AR1848" s="91">
        <v>0</v>
      </c>
      <c r="AS1848" s="91">
        <v>544824231.07999992</v>
      </c>
      <c r="AT1848" s="91">
        <v>52176546.609999999</v>
      </c>
      <c r="AU1848" s="91">
        <v>61400</v>
      </c>
      <c r="AV1848" s="92">
        <v>45777</v>
      </c>
      <c r="AW1848" t="s">
        <v>3</v>
      </c>
      <c r="AX1848">
        <v>2025</v>
      </c>
      <c r="AY1848" t="s">
        <v>152</v>
      </c>
    </row>
    <row r="1849" spans="1:51" x14ac:dyDescent="0.25">
      <c r="A1849" s="89">
        <v>74</v>
      </c>
      <c r="B1849" s="90" t="s">
        <v>82</v>
      </c>
      <c r="C1849" s="91">
        <v>6107513654.1599998</v>
      </c>
      <c r="D1849" s="91">
        <v>40080460.760000005</v>
      </c>
      <c r="E1849" s="91">
        <v>0</v>
      </c>
      <c r="F1849" s="91">
        <v>0</v>
      </c>
      <c r="G1849" s="91">
        <v>2665973.5699999998</v>
      </c>
      <c r="H1849" s="91">
        <v>0</v>
      </c>
      <c r="I1849" s="91">
        <v>0</v>
      </c>
      <c r="J1849" s="91">
        <v>94807010.950000003</v>
      </c>
      <c r="K1849" s="91">
        <v>1210463.82</v>
      </c>
      <c r="L1849" s="91">
        <v>0</v>
      </c>
      <c r="M1849" s="91">
        <v>3527947911.6399999</v>
      </c>
      <c r="N1849" s="91">
        <v>1346979759.5200002</v>
      </c>
      <c r="O1849" s="91">
        <v>4874927671.1599998</v>
      </c>
      <c r="P1849" s="91">
        <v>145785955.22999999</v>
      </c>
      <c r="Q1849" s="91">
        <v>0</v>
      </c>
      <c r="R1849" s="91">
        <v>0</v>
      </c>
      <c r="S1849" s="91">
        <v>0</v>
      </c>
      <c r="T1849" s="91">
        <v>5159477535.4899998</v>
      </c>
      <c r="U1849" s="91">
        <v>2779901.89</v>
      </c>
      <c r="V1849" s="91">
        <v>2901048.32</v>
      </c>
      <c r="W1849" s="91">
        <v>2710386.55</v>
      </c>
      <c r="X1849" s="91">
        <v>46159180.899999999</v>
      </c>
      <c r="Y1849" s="91">
        <v>3191597.36</v>
      </c>
      <c r="Z1849" s="91">
        <v>0</v>
      </c>
      <c r="AA1849" s="91">
        <v>383591718.23000002</v>
      </c>
      <c r="AB1849" s="91">
        <v>3407837.89</v>
      </c>
      <c r="AC1849" s="326">
        <v>303954662.51999998</v>
      </c>
      <c r="AD1849" s="91">
        <v>3288755.86</v>
      </c>
      <c r="AE1849" s="91">
        <v>8983711.6699999999</v>
      </c>
      <c r="AF1849" s="91">
        <v>0</v>
      </c>
      <c r="AG1849" s="91">
        <v>0</v>
      </c>
      <c r="AH1849" s="91">
        <v>31352097.98</v>
      </c>
      <c r="AI1849" s="91">
        <v>0</v>
      </c>
      <c r="AJ1849" s="91">
        <v>37176276.890000001</v>
      </c>
      <c r="AK1849" s="91">
        <v>56803365.629999995</v>
      </c>
      <c r="AL1849" s="91">
        <v>2193549.1</v>
      </c>
      <c r="AM1849" s="91">
        <v>0</v>
      </c>
      <c r="AN1849" s="91">
        <v>47549132.93</v>
      </c>
      <c r="AO1849" s="91">
        <v>962564.29</v>
      </c>
      <c r="AP1849" s="91">
        <v>5459965.1299999999</v>
      </c>
      <c r="AQ1849" s="91">
        <v>0</v>
      </c>
      <c r="AR1849" s="91">
        <v>0</v>
      </c>
      <c r="AS1849" s="91">
        <v>829497176.05999994</v>
      </c>
      <c r="AT1849" s="91">
        <v>118538942.61</v>
      </c>
      <c r="AU1849" s="91">
        <v>5570365.5300000003</v>
      </c>
      <c r="AV1849" s="92">
        <v>45777</v>
      </c>
      <c r="AW1849" t="s">
        <v>3</v>
      </c>
      <c r="AX1849">
        <v>2025</v>
      </c>
      <c r="AY1849" t="s">
        <v>148</v>
      </c>
    </row>
    <row r="1850" spans="1:51" x14ac:dyDescent="0.25">
      <c r="A1850" s="89">
        <v>71</v>
      </c>
      <c r="B1850" s="90" t="s">
        <v>83</v>
      </c>
      <c r="C1850" s="91">
        <v>605872871.29000008</v>
      </c>
      <c r="D1850" s="91">
        <v>0</v>
      </c>
      <c r="E1850" s="91">
        <v>0</v>
      </c>
      <c r="F1850" s="91">
        <v>0</v>
      </c>
      <c r="G1850" s="91">
        <v>12117170.35</v>
      </c>
      <c r="H1850" s="91">
        <v>0</v>
      </c>
      <c r="I1850" s="91">
        <v>0</v>
      </c>
      <c r="J1850" s="91">
        <v>0</v>
      </c>
      <c r="K1850" s="91">
        <v>7680698.4299999997</v>
      </c>
      <c r="L1850" s="91">
        <v>0</v>
      </c>
      <c r="M1850" s="91">
        <v>14644466.52</v>
      </c>
      <c r="N1850" s="91">
        <v>142533693.56</v>
      </c>
      <c r="O1850" s="91">
        <v>157178160.08000001</v>
      </c>
      <c r="P1850" s="91">
        <v>23559916.289999999</v>
      </c>
      <c r="Q1850" s="91">
        <v>0</v>
      </c>
      <c r="R1850" s="91">
        <v>0</v>
      </c>
      <c r="S1850" s="91">
        <v>0</v>
      </c>
      <c r="T1850" s="91">
        <v>200535945.15000001</v>
      </c>
      <c r="U1850" s="91">
        <v>712016.91</v>
      </c>
      <c r="V1850" s="91">
        <v>0</v>
      </c>
      <c r="W1850" s="91">
        <v>0</v>
      </c>
      <c r="X1850" s="91">
        <v>0</v>
      </c>
      <c r="Y1850" s="91">
        <v>83356870.799999997</v>
      </c>
      <c r="Z1850" s="91">
        <v>0</v>
      </c>
      <c r="AA1850" s="91">
        <v>110538538.92</v>
      </c>
      <c r="AB1850" s="91">
        <v>0</v>
      </c>
      <c r="AC1850" s="326">
        <v>11434814.6</v>
      </c>
      <c r="AD1850" s="91">
        <v>86098375.370000005</v>
      </c>
      <c r="AE1850" s="91">
        <v>140763.15</v>
      </c>
      <c r="AF1850" s="91">
        <v>0</v>
      </c>
      <c r="AG1850" s="91">
        <v>0</v>
      </c>
      <c r="AH1850" s="91">
        <v>0</v>
      </c>
      <c r="AI1850" s="91">
        <v>0</v>
      </c>
      <c r="AJ1850" s="91">
        <v>51954414.600000001</v>
      </c>
      <c r="AK1850" s="91">
        <v>487069.3</v>
      </c>
      <c r="AL1850" s="91">
        <v>2880522.5</v>
      </c>
      <c r="AM1850" s="91">
        <v>0</v>
      </c>
      <c r="AN1850" s="91">
        <v>15835657.550000001</v>
      </c>
      <c r="AO1850" s="91">
        <v>0</v>
      </c>
      <c r="AP1850" s="91">
        <v>940209.83</v>
      </c>
      <c r="AQ1850" s="91">
        <v>0</v>
      </c>
      <c r="AR1850" s="91">
        <v>0</v>
      </c>
      <c r="AS1850" s="91">
        <v>344235794.35000002</v>
      </c>
      <c r="AT1850" s="91">
        <v>61101131.789999999</v>
      </c>
      <c r="AU1850" s="91">
        <v>40957672.609999999</v>
      </c>
      <c r="AV1850" s="92">
        <v>45777</v>
      </c>
      <c r="AW1850" t="s">
        <v>3</v>
      </c>
      <c r="AX1850">
        <v>2025</v>
      </c>
      <c r="AY1850" t="s">
        <v>161</v>
      </c>
    </row>
    <row r="1851" spans="1:51" x14ac:dyDescent="0.25">
      <c r="A1851" s="89">
        <v>73</v>
      </c>
      <c r="B1851" s="90" t="s">
        <v>84</v>
      </c>
      <c r="C1851" s="91">
        <v>323343823.19</v>
      </c>
      <c r="D1851" s="91">
        <v>17672.830000000002</v>
      </c>
      <c r="E1851" s="91">
        <v>0</v>
      </c>
      <c r="F1851" s="91">
        <v>0</v>
      </c>
      <c r="G1851" s="91">
        <v>0</v>
      </c>
      <c r="H1851" s="91">
        <v>0</v>
      </c>
      <c r="I1851" s="91">
        <v>0</v>
      </c>
      <c r="J1851" s="91">
        <v>649435.05000000005</v>
      </c>
      <c r="K1851" s="91">
        <v>1079639.3</v>
      </c>
      <c r="L1851" s="91">
        <v>0</v>
      </c>
      <c r="M1851" s="91">
        <v>5286461.99</v>
      </c>
      <c r="N1851" s="91">
        <v>2842343.91</v>
      </c>
      <c r="O1851" s="91">
        <v>8128805.9000000004</v>
      </c>
      <c r="P1851" s="91">
        <v>121870152.51000001</v>
      </c>
      <c r="Q1851" s="91">
        <v>0</v>
      </c>
      <c r="R1851" s="91">
        <v>0</v>
      </c>
      <c r="S1851" s="91">
        <v>0</v>
      </c>
      <c r="T1851" s="91">
        <v>131745705.59</v>
      </c>
      <c r="U1851" s="91">
        <v>189671.3</v>
      </c>
      <c r="V1851" s="91">
        <v>0</v>
      </c>
      <c r="W1851" s="91">
        <v>0</v>
      </c>
      <c r="X1851" s="91">
        <v>2378934</v>
      </c>
      <c r="Y1851" s="91">
        <v>715750.40000000002</v>
      </c>
      <c r="Z1851" s="91">
        <v>0</v>
      </c>
      <c r="AA1851" s="91">
        <v>5099914.08</v>
      </c>
      <c r="AB1851" s="91">
        <v>0</v>
      </c>
      <c r="AC1851" s="326">
        <v>8859831.3100000005</v>
      </c>
      <c r="AD1851" s="91">
        <v>100150443.5</v>
      </c>
      <c r="AE1851" s="91">
        <v>1670708.92</v>
      </c>
      <c r="AF1851" s="91">
        <v>0</v>
      </c>
      <c r="AG1851" s="91">
        <v>0</v>
      </c>
      <c r="AH1851" s="91">
        <v>0</v>
      </c>
      <c r="AI1851" s="91">
        <v>0</v>
      </c>
      <c r="AJ1851" s="91">
        <v>519039.52</v>
      </c>
      <c r="AK1851" s="91">
        <v>6878138.6399999997</v>
      </c>
      <c r="AL1851" s="91">
        <v>1139095.2</v>
      </c>
      <c r="AM1851" s="91">
        <v>0</v>
      </c>
      <c r="AN1851" s="91">
        <v>5367876.53</v>
      </c>
      <c r="AO1851" s="91">
        <v>0</v>
      </c>
      <c r="AP1851" s="91">
        <v>0</v>
      </c>
      <c r="AQ1851" s="91">
        <v>0</v>
      </c>
      <c r="AR1851" s="91">
        <v>3766883.41</v>
      </c>
      <c r="AS1851" s="91">
        <v>119584293.03</v>
      </c>
      <c r="AT1851" s="91">
        <v>72013824.569999993</v>
      </c>
      <c r="AU1851" s="91">
        <v>54861830.789999999</v>
      </c>
      <c r="AV1851" s="92">
        <v>45777</v>
      </c>
      <c r="AW1851" t="s">
        <v>3</v>
      </c>
      <c r="AX1851">
        <v>2025</v>
      </c>
      <c r="AY1851" t="s">
        <v>190</v>
      </c>
    </row>
    <row r="1852" spans="1:51" x14ac:dyDescent="0.25">
      <c r="A1852" s="89">
        <v>46</v>
      </c>
      <c r="B1852" s="90" t="s">
        <v>85</v>
      </c>
      <c r="C1852" s="91">
        <v>29245171.210000001</v>
      </c>
      <c r="D1852" s="91">
        <v>2172.9</v>
      </c>
      <c r="E1852" s="91">
        <v>0</v>
      </c>
      <c r="F1852" s="91">
        <v>0</v>
      </c>
      <c r="G1852" s="91">
        <v>0</v>
      </c>
      <c r="H1852" s="91">
        <v>0</v>
      </c>
      <c r="I1852" s="91">
        <v>0</v>
      </c>
      <c r="J1852" s="91">
        <v>648491.6</v>
      </c>
      <c r="K1852" s="91">
        <v>70330.06</v>
      </c>
      <c r="L1852" s="91">
        <v>0</v>
      </c>
      <c r="M1852" s="91">
        <v>10057608.810000001</v>
      </c>
      <c r="N1852" s="91">
        <v>0</v>
      </c>
      <c r="O1852" s="91">
        <v>10057608.810000001</v>
      </c>
      <c r="P1852" s="91">
        <v>1032955.61</v>
      </c>
      <c r="Q1852" s="91">
        <v>0</v>
      </c>
      <c r="R1852" s="91">
        <v>0</v>
      </c>
      <c r="S1852" s="91">
        <v>0</v>
      </c>
      <c r="T1852" s="91">
        <v>11811558.98</v>
      </c>
      <c r="U1852" s="91">
        <v>1788168.7</v>
      </c>
      <c r="V1852" s="91">
        <v>808849.68</v>
      </c>
      <c r="W1852" s="91">
        <v>743373.7</v>
      </c>
      <c r="X1852" s="91">
        <v>172645.93</v>
      </c>
      <c r="Y1852" s="91">
        <v>384975.28</v>
      </c>
      <c r="Z1852" s="91">
        <v>0</v>
      </c>
      <c r="AA1852" s="91">
        <v>0</v>
      </c>
      <c r="AB1852" s="91">
        <v>0</v>
      </c>
      <c r="AC1852" s="326">
        <v>5863886.04</v>
      </c>
      <c r="AD1852" s="91">
        <v>30274.81</v>
      </c>
      <c r="AE1852" s="91">
        <v>9582.5</v>
      </c>
      <c r="AF1852" s="91">
        <v>0</v>
      </c>
      <c r="AG1852" s="91">
        <v>0</v>
      </c>
      <c r="AH1852" s="91">
        <v>0</v>
      </c>
      <c r="AI1852" s="91">
        <v>0</v>
      </c>
      <c r="AJ1852" s="91">
        <v>127899.1</v>
      </c>
      <c r="AK1852" s="91">
        <v>6679657.0300000003</v>
      </c>
      <c r="AL1852" s="91">
        <v>69326.570000000007</v>
      </c>
      <c r="AM1852" s="91">
        <v>0</v>
      </c>
      <c r="AN1852" s="91">
        <v>513931.17</v>
      </c>
      <c r="AO1852" s="91">
        <v>0</v>
      </c>
      <c r="AP1852" s="91">
        <v>61242.720000000001</v>
      </c>
      <c r="AQ1852" s="91">
        <v>0</v>
      </c>
      <c r="AR1852" s="91">
        <v>0</v>
      </c>
      <c r="AS1852" s="91">
        <v>9929655.7400000002</v>
      </c>
      <c r="AT1852" s="91">
        <v>7503956.4900000002</v>
      </c>
      <c r="AU1852" s="91">
        <v>179799</v>
      </c>
      <c r="AV1852" s="92">
        <v>45777</v>
      </c>
      <c r="AW1852" t="s">
        <v>3</v>
      </c>
      <c r="AX1852">
        <v>2025</v>
      </c>
      <c r="AY1852" t="s">
        <v>176</v>
      </c>
    </row>
    <row r="1853" spans="1:51" x14ac:dyDescent="0.25">
      <c r="A1853" s="89">
        <v>51</v>
      </c>
      <c r="B1853" s="90" t="s">
        <v>86</v>
      </c>
      <c r="C1853" s="91">
        <v>16242174.320000002</v>
      </c>
      <c r="D1853" s="91">
        <v>10160.200000000001</v>
      </c>
      <c r="E1853" s="91">
        <v>0</v>
      </c>
      <c r="F1853" s="91">
        <v>0</v>
      </c>
      <c r="G1853" s="91">
        <v>0</v>
      </c>
      <c r="H1853" s="91">
        <v>0</v>
      </c>
      <c r="I1853" s="91">
        <v>0</v>
      </c>
      <c r="J1853" s="91">
        <v>16073.64</v>
      </c>
      <c r="K1853" s="91">
        <v>174297.96</v>
      </c>
      <c r="L1853" s="91">
        <v>0</v>
      </c>
      <c r="M1853" s="91">
        <v>1272886.17</v>
      </c>
      <c r="N1853" s="91">
        <v>0</v>
      </c>
      <c r="O1853" s="91">
        <v>1272886.17</v>
      </c>
      <c r="P1853" s="91">
        <v>33895.69</v>
      </c>
      <c r="Q1853" s="91">
        <v>0</v>
      </c>
      <c r="R1853" s="91">
        <v>0</v>
      </c>
      <c r="S1853" s="91">
        <v>0</v>
      </c>
      <c r="T1853" s="91">
        <v>1507313.66</v>
      </c>
      <c r="U1853" s="91">
        <v>335611.33</v>
      </c>
      <c r="V1853" s="91">
        <v>14963.13</v>
      </c>
      <c r="W1853" s="91">
        <v>2470.5500000000002</v>
      </c>
      <c r="X1853" s="91">
        <v>0</v>
      </c>
      <c r="Y1853" s="91">
        <v>7054.51</v>
      </c>
      <c r="Z1853" s="91">
        <v>0</v>
      </c>
      <c r="AA1853" s="91">
        <v>0</v>
      </c>
      <c r="AB1853" s="91">
        <v>0</v>
      </c>
      <c r="AC1853" s="326">
        <v>285112.76</v>
      </c>
      <c r="AD1853" s="91">
        <v>0</v>
      </c>
      <c r="AE1853" s="91">
        <v>69557.919999999998</v>
      </c>
      <c r="AF1853" s="91">
        <v>0</v>
      </c>
      <c r="AG1853" s="91">
        <v>0</v>
      </c>
      <c r="AH1853" s="91">
        <v>1569.65</v>
      </c>
      <c r="AI1853" s="91">
        <v>0</v>
      </c>
      <c r="AJ1853" s="91">
        <v>2430.5500000000002</v>
      </c>
      <c r="AK1853" s="91">
        <v>4625189.29</v>
      </c>
      <c r="AL1853" s="91">
        <v>86956.37</v>
      </c>
      <c r="AM1853" s="91">
        <v>0</v>
      </c>
      <c r="AN1853" s="91">
        <v>1016122.45</v>
      </c>
      <c r="AO1853" s="91">
        <v>0</v>
      </c>
      <c r="AP1853" s="91">
        <v>74972.75</v>
      </c>
      <c r="AQ1853" s="91">
        <v>0</v>
      </c>
      <c r="AR1853" s="91">
        <v>0</v>
      </c>
      <c r="AS1853" s="91">
        <v>718770.40000000014</v>
      </c>
      <c r="AT1853" s="91">
        <v>14016090.260000002</v>
      </c>
      <c r="AU1853" s="91">
        <v>8212849.4000000004</v>
      </c>
      <c r="AV1853" s="92">
        <v>45777</v>
      </c>
      <c r="AW1853" t="s">
        <v>3</v>
      </c>
      <c r="AX1853">
        <v>2025</v>
      </c>
      <c r="AY1853" t="s">
        <v>179</v>
      </c>
    </row>
    <row r="1854" spans="1:51" x14ac:dyDescent="0.25">
      <c r="A1854" s="89">
        <v>117</v>
      </c>
      <c r="B1854" s="90" t="s">
        <v>87</v>
      </c>
      <c r="C1854" s="91">
        <v>1076806680.3099999</v>
      </c>
      <c r="D1854" s="91">
        <v>2070147.67</v>
      </c>
      <c r="E1854" s="91">
        <v>0</v>
      </c>
      <c r="F1854" s="91">
        <v>0</v>
      </c>
      <c r="G1854" s="91">
        <v>1517497.22</v>
      </c>
      <c r="H1854" s="91">
        <v>0</v>
      </c>
      <c r="I1854" s="91">
        <v>0</v>
      </c>
      <c r="J1854" s="91">
        <v>2188880.1799999997</v>
      </c>
      <c r="K1854" s="91">
        <v>7891226.7000000002</v>
      </c>
      <c r="L1854" s="91">
        <v>0</v>
      </c>
      <c r="M1854" s="91">
        <v>369472167.83999997</v>
      </c>
      <c r="N1854" s="91">
        <v>443673322.32999998</v>
      </c>
      <c r="O1854" s="91">
        <v>813145490.16999996</v>
      </c>
      <c r="P1854" s="91">
        <v>9878581.7000000011</v>
      </c>
      <c r="Q1854" s="91">
        <v>0</v>
      </c>
      <c r="R1854" s="91">
        <v>0</v>
      </c>
      <c r="S1854" s="91">
        <v>0</v>
      </c>
      <c r="T1854" s="91">
        <v>836691823.63999999</v>
      </c>
      <c r="U1854" s="91">
        <v>10004855.199999999</v>
      </c>
      <c r="V1854" s="91">
        <v>2124636.9</v>
      </c>
      <c r="W1854" s="91">
        <v>1411917.1099999999</v>
      </c>
      <c r="X1854" s="91">
        <v>1518368.63</v>
      </c>
      <c r="Y1854" s="91">
        <v>6429217.9500000002</v>
      </c>
      <c r="Z1854" s="91">
        <v>0</v>
      </c>
      <c r="AA1854" s="91">
        <v>0</v>
      </c>
      <c r="AB1854" s="91">
        <v>0</v>
      </c>
      <c r="AC1854" s="326">
        <v>103352935.45</v>
      </c>
      <c r="AD1854" s="91">
        <v>7626548.0499999998</v>
      </c>
      <c r="AE1854" s="91">
        <v>5651092</v>
      </c>
      <c r="AF1854" s="91">
        <v>0</v>
      </c>
      <c r="AG1854" s="91">
        <v>0</v>
      </c>
      <c r="AH1854" s="91">
        <v>0</v>
      </c>
      <c r="AI1854" s="91">
        <v>0</v>
      </c>
      <c r="AJ1854" s="91">
        <v>1157416.1499999999</v>
      </c>
      <c r="AK1854" s="91">
        <v>54197707.420000002</v>
      </c>
      <c r="AL1854" s="91">
        <v>8378377.0499999989</v>
      </c>
      <c r="AM1854" s="91">
        <v>0</v>
      </c>
      <c r="AN1854" s="91">
        <v>14477577.560000001</v>
      </c>
      <c r="AO1854" s="91">
        <v>0</v>
      </c>
      <c r="AP1854" s="91">
        <v>522746.36</v>
      </c>
      <c r="AQ1854" s="91">
        <v>0</v>
      </c>
      <c r="AR1854" s="91">
        <v>0</v>
      </c>
      <c r="AS1854" s="91">
        <v>139276987.44000003</v>
      </c>
      <c r="AT1854" s="91">
        <v>100837869.23</v>
      </c>
      <c r="AU1854" s="91">
        <v>23261460.84</v>
      </c>
      <c r="AV1854" s="92">
        <v>45777</v>
      </c>
      <c r="AW1854" t="s">
        <v>3</v>
      </c>
      <c r="AX1854">
        <v>2025</v>
      </c>
      <c r="AY1854" t="s">
        <v>155</v>
      </c>
    </row>
    <row r="1855" spans="1:51" x14ac:dyDescent="0.25">
      <c r="A1855" s="89">
        <v>78</v>
      </c>
      <c r="B1855" s="90" t="s">
        <v>88</v>
      </c>
      <c r="C1855" s="91">
        <v>3158402.74</v>
      </c>
      <c r="D1855" s="91">
        <v>0</v>
      </c>
      <c r="E1855" s="91">
        <v>0</v>
      </c>
      <c r="F1855" s="91">
        <v>0</v>
      </c>
      <c r="G1855" s="91">
        <v>0</v>
      </c>
      <c r="H1855" s="91">
        <v>0</v>
      </c>
      <c r="I1855" s="91">
        <v>0</v>
      </c>
      <c r="J1855" s="91">
        <v>13712.68</v>
      </c>
      <c r="K1855" s="91">
        <v>22513.59</v>
      </c>
      <c r="L1855" s="91">
        <v>0</v>
      </c>
      <c r="M1855" s="91">
        <v>0</v>
      </c>
      <c r="N1855" s="91">
        <v>0</v>
      </c>
      <c r="O1855" s="91">
        <v>0</v>
      </c>
      <c r="P1855" s="91">
        <v>9796.41</v>
      </c>
      <c r="Q1855" s="91">
        <v>0</v>
      </c>
      <c r="R1855" s="91">
        <v>0</v>
      </c>
      <c r="S1855" s="91">
        <v>0</v>
      </c>
      <c r="T1855" s="91">
        <v>46022.680000000008</v>
      </c>
      <c r="U1855" s="91">
        <v>5583.6</v>
      </c>
      <c r="V1855" s="91">
        <v>3263.05</v>
      </c>
      <c r="W1855" s="91">
        <v>0</v>
      </c>
      <c r="X1855" s="91">
        <v>0</v>
      </c>
      <c r="Y1855" s="91">
        <v>0</v>
      </c>
      <c r="Z1855" s="91">
        <v>0</v>
      </c>
      <c r="AA1855" s="91">
        <v>808086.38</v>
      </c>
      <c r="AB1855" s="91">
        <v>0</v>
      </c>
      <c r="AC1855" s="326">
        <v>195381.62</v>
      </c>
      <c r="AD1855" s="91">
        <v>0</v>
      </c>
      <c r="AE1855" s="91">
        <v>7920</v>
      </c>
      <c r="AF1855" s="91">
        <v>0</v>
      </c>
      <c r="AG1855" s="91">
        <v>0</v>
      </c>
      <c r="AH1855" s="91">
        <v>0</v>
      </c>
      <c r="AI1855" s="91">
        <v>0</v>
      </c>
      <c r="AJ1855" s="91">
        <v>0</v>
      </c>
      <c r="AK1855" s="91">
        <v>1633456.9</v>
      </c>
      <c r="AL1855" s="91">
        <v>0</v>
      </c>
      <c r="AM1855" s="91">
        <v>0</v>
      </c>
      <c r="AN1855" s="91">
        <v>36955</v>
      </c>
      <c r="AO1855" s="91">
        <v>0</v>
      </c>
      <c r="AP1855" s="91">
        <v>0</v>
      </c>
      <c r="AQ1855" s="91">
        <v>0</v>
      </c>
      <c r="AR1855" s="91">
        <v>0</v>
      </c>
      <c r="AS1855" s="91">
        <v>1020234.65</v>
      </c>
      <c r="AT1855" s="91">
        <v>2092145.41</v>
      </c>
      <c r="AU1855" s="91">
        <v>421733.51</v>
      </c>
      <c r="AV1855" s="92">
        <v>45777</v>
      </c>
      <c r="AW1855" t="s">
        <v>3</v>
      </c>
      <c r="AX1855">
        <v>2025</v>
      </c>
      <c r="AY1855" t="s">
        <v>185</v>
      </c>
    </row>
    <row r="1856" spans="1:51" x14ac:dyDescent="0.25">
      <c r="A1856" s="89">
        <v>80</v>
      </c>
      <c r="B1856" s="90" t="s">
        <v>89</v>
      </c>
      <c r="C1856" s="91">
        <v>877116054.98000002</v>
      </c>
      <c r="D1856" s="91">
        <v>1187836.82</v>
      </c>
      <c r="E1856" s="91">
        <v>0</v>
      </c>
      <c r="F1856" s="91">
        <v>0</v>
      </c>
      <c r="G1856" s="91">
        <v>1068438.8899999999</v>
      </c>
      <c r="H1856" s="91">
        <v>0</v>
      </c>
      <c r="I1856" s="91">
        <v>0</v>
      </c>
      <c r="J1856" s="91">
        <v>1716606.2000000002</v>
      </c>
      <c r="K1856" s="91">
        <v>6270782.0800000001</v>
      </c>
      <c r="L1856" s="91">
        <v>0</v>
      </c>
      <c r="M1856" s="91">
        <v>229630475.78</v>
      </c>
      <c r="N1856" s="91">
        <v>296133186.25</v>
      </c>
      <c r="O1856" s="91">
        <v>525763662.02999997</v>
      </c>
      <c r="P1856" s="91">
        <v>8213458.9700000007</v>
      </c>
      <c r="Q1856" s="91">
        <v>0</v>
      </c>
      <c r="R1856" s="91">
        <v>0</v>
      </c>
      <c r="S1856" s="91">
        <v>0</v>
      </c>
      <c r="T1856" s="91">
        <v>544220784.99000001</v>
      </c>
      <c r="U1856" s="91">
        <v>10953572.959999999</v>
      </c>
      <c r="V1856" s="91">
        <v>2777312.74</v>
      </c>
      <c r="W1856" s="91">
        <v>1818209.07</v>
      </c>
      <c r="X1856" s="91">
        <v>13169842.719999999</v>
      </c>
      <c r="Y1856" s="91">
        <v>11031443.379999999</v>
      </c>
      <c r="Z1856" s="91">
        <v>0</v>
      </c>
      <c r="AA1856" s="91">
        <v>0</v>
      </c>
      <c r="AB1856" s="91">
        <v>0</v>
      </c>
      <c r="AC1856" s="326">
        <v>106175437.20999999</v>
      </c>
      <c r="AD1856" s="91">
        <v>38569986.579999998</v>
      </c>
      <c r="AE1856" s="91">
        <v>14310520.92</v>
      </c>
      <c r="AF1856" s="91">
        <v>0</v>
      </c>
      <c r="AG1856" s="91">
        <v>0</v>
      </c>
      <c r="AH1856" s="91">
        <v>0</v>
      </c>
      <c r="AI1856" s="91">
        <v>0</v>
      </c>
      <c r="AJ1856" s="91">
        <v>2136372.69</v>
      </c>
      <c r="AK1856" s="91">
        <v>41750533.079999998</v>
      </c>
      <c r="AL1856" s="91">
        <v>11834106.76</v>
      </c>
      <c r="AM1856" s="91">
        <v>0</v>
      </c>
      <c r="AN1856" s="91">
        <v>32624641.539999999</v>
      </c>
      <c r="AO1856" s="91">
        <v>0</v>
      </c>
      <c r="AP1856" s="91">
        <v>1180742.04</v>
      </c>
      <c r="AQ1856" s="91">
        <v>0</v>
      </c>
      <c r="AR1856" s="91">
        <v>0</v>
      </c>
      <c r="AS1856" s="91">
        <v>200942698.26999995</v>
      </c>
      <c r="AT1856" s="91">
        <v>131952571.72000001</v>
      </c>
      <c r="AU1856" s="91">
        <v>44562548.300000004</v>
      </c>
      <c r="AV1856" s="92">
        <v>45777</v>
      </c>
      <c r="AW1856" t="s">
        <v>3</v>
      </c>
      <c r="AX1856">
        <v>2025</v>
      </c>
      <c r="AY1856" t="s">
        <v>288</v>
      </c>
    </row>
    <row r="1857" spans="1:51" x14ac:dyDescent="0.25">
      <c r="A1857" s="89">
        <v>2</v>
      </c>
      <c r="B1857" s="90" t="s">
        <v>90</v>
      </c>
      <c r="C1857" s="91">
        <v>181138941</v>
      </c>
      <c r="D1857" s="91">
        <v>4131.95</v>
      </c>
      <c r="E1857" s="91">
        <v>0</v>
      </c>
      <c r="F1857" s="91">
        <v>0</v>
      </c>
      <c r="G1857" s="91">
        <v>218933.5</v>
      </c>
      <c r="H1857" s="91">
        <v>0</v>
      </c>
      <c r="I1857" s="91">
        <v>0</v>
      </c>
      <c r="J1857" s="91">
        <v>2531.34</v>
      </c>
      <c r="K1857" s="91">
        <v>42743.7</v>
      </c>
      <c r="L1857" s="91">
        <v>0</v>
      </c>
      <c r="M1857" s="91">
        <v>113098.41</v>
      </c>
      <c r="N1857" s="91">
        <v>13449418.299999999</v>
      </c>
      <c r="O1857" s="91">
        <v>13562516.709999999</v>
      </c>
      <c r="P1857" s="91">
        <v>8769128.5299999993</v>
      </c>
      <c r="Q1857" s="91">
        <v>0</v>
      </c>
      <c r="R1857" s="91">
        <v>0</v>
      </c>
      <c r="S1857" s="91">
        <v>0</v>
      </c>
      <c r="T1857" s="91">
        <v>22599985.729999997</v>
      </c>
      <c r="U1857" s="91">
        <v>0</v>
      </c>
      <c r="V1857" s="91">
        <v>0</v>
      </c>
      <c r="W1857" s="91">
        <v>0</v>
      </c>
      <c r="X1857" s="91">
        <v>0</v>
      </c>
      <c r="Y1857" s="91">
        <v>4104905.68</v>
      </c>
      <c r="Z1857" s="91">
        <v>0</v>
      </c>
      <c r="AA1857" s="91">
        <v>30933698.280000001</v>
      </c>
      <c r="AB1857" s="91">
        <v>0</v>
      </c>
      <c r="AC1857" s="326">
        <v>26228813.93</v>
      </c>
      <c r="AD1857" s="91">
        <v>4493495.58</v>
      </c>
      <c r="AE1857" s="91">
        <v>0</v>
      </c>
      <c r="AF1857" s="91">
        <v>0</v>
      </c>
      <c r="AG1857" s="91">
        <v>0</v>
      </c>
      <c r="AH1857" s="91">
        <v>0</v>
      </c>
      <c r="AI1857" s="91">
        <v>0</v>
      </c>
      <c r="AJ1857" s="91">
        <v>59773902.969999999</v>
      </c>
      <c r="AK1857" s="91">
        <v>13989172.84</v>
      </c>
      <c r="AL1857" s="91">
        <v>0</v>
      </c>
      <c r="AM1857" s="91">
        <v>0</v>
      </c>
      <c r="AN1857" s="91">
        <v>1174005.1399999999</v>
      </c>
      <c r="AO1857" s="91">
        <v>0</v>
      </c>
      <c r="AP1857" s="91">
        <v>1882427.01</v>
      </c>
      <c r="AQ1857" s="91">
        <v>0</v>
      </c>
      <c r="AR1857" s="91">
        <v>0</v>
      </c>
      <c r="AS1857" s="91">
        <v>125534816.44</v>
      </c>
      <c r="AT1857" s="91">
        <v>33004138.830000002</v>
      </c>
      <c r="AU1857" s="91">
        <v>15958533.84</v>
      </c>
      <c r="AV1857" s="92">
        <v>45777</v>
      </c>
      <c r="AW1857" t="s">
        <v>3</v>
      </c>
      <c r="AX1857">
        <v>2025</v>
      </c>
      <c r="AY1857" t="s">
        <v>168</v>
      </c>
    </row>
    <row r="1858" spans="1:51" x14ac:dyDescent="0.25">
      <c r="A1858" s="89">
        <v>115</v>
      </c>
      <c r="B1858" s="90" t="s">
        <v>290</v>
      </c>
      <c r="C1858" s="91">
        <v>472867.87</v>
      </c>
      <c r="D1858" s="91">
        <v>12703</v>
      </c>
      <c r="E1858" s="91">
        <v>0</v>
      </c>
      <c r="F1858" s="91">
        <v>0</v>
      </c>
      <c r="G1858" s="91">
        <v>0</v>
      </c>
      <c r="H1858" s="91">
        <v>0</v>
      </c>
      <c r="I1858" s="91">
        <v>0</v>
      </c>
      <c r="J1858" s="91">
        <v>0</v>
      </c>
      <c r="K1858" s="91">
        <v>0</v>
      </c>
      <c r="L1858" s="91">
        <v>0</v>
      </c>
      <c r="M1858" s="91">
        <v>0</v>
      </c>
      <c r="N1858" s="91">
        <v>0</v>
      </c>
      <c r="O1858" s="91">
        <v>0</v>
      </c>
      <c r="P1858" s="91">
        <v>0</v>
      </c>
      <c r="Q1858" s="91">
        <v>0</v>
      </c>
      <c r="R1858" s="91">
        <v>0</v>
      </c>
      <c r="S1858" s="91">
        <v>0</v>
      </c>
      <c r="T1858" s="91">
        <v>12703</v>
      </c>
      <c r="U1858" s="91">
        <v>306776.58</v>
      </c>
      <c r="V1858" s="91">
        <v>153388.29</v>
      </c>
      <c r="W1858" s="91">
        <v>0</v>
      </c>
      <c r="X1858" s="91">
        <v>0</v>
      </c>
      <c r="Y1858" s="91">
        <v>0</v>
      </c>
      <c r="Z1858" s="91">
        <v>0</v>
      </c>
      <c r="AA1858" s="91">
        <v>0</v>
      </c>
      <c r="AB1858" s="91">
        <v>0</v>
      </c>
      <c r="AC1858" s="326">
        <v>0</v>
      </c>
      <c r="AD1858" s="91">
        <v>0</v>
      </c>
      <c r="AE1858" s="91">
        <v>0</v>
      </c>
      <c r="AF1858" s="91">
        <v>0</v>
      </c>
      <c r="AG1858" s="91">
        <v>0</v>
      </c>
      <c r="AH1858" s="91">
        <v>0</v>
      </c>
      <c r="AI1858" s="91">
        <v>0</v>
      </c>
      <c r="AJ1858" s="91">
        <v>0</v>
      </c>
      <c r="AK1858" s="91">
        <v>0</v>
      </c>
      <c r="AL1858" s="91">
        <v>0</v>
      </c>
      <c r="AM1858" s="91">
        <v>0</v>
      </c>
      <c r="AN1858" s="91">
        <v>0</v>
      </c>
      <c r="AO1858" s="91">
        <v>0</v>
      </c>
      <c r="AP1858" s="91">
        <v>0</v>
      </c>
      <c r="AQ1858" s="91">
        <v>0</v>
      </c>
      <c r="AR1858" s="91">
        <v>0</v>
      </c>
      <c r="AS1858" s="91">
        <v>460164.87</v>
      </c>
      <c r="AT1858" s="91">
        <v>0</v>
      </c>
      <c r="AU1858" s="91">
        <v>0</v>
      </c>
      <c r="AV1858" s="92">
        <v>45777</v>
      </c>
      <c r="AW1858" t="s">
        <v>3</v>
      </c>
      <c r="AX1858">
        <v>2025</v>
      </c>
      <c r="AY1858" t="s">
        <v>291</v>
      </c>
    </row>
    <row r="1859" spans="1:51" x14ac:dyDescent="0.25">
      <c r="A1859" s="255">
        <v>106</v>
      </c>
      <c r="B1859" s="90" t="s">
        <v>92</v>
      </c>
      <c r="C1859" s="254">
        <v>52961339.879999995</v>
      </c>
      <c r="D1859" s="254">
        <v>0</v>
      </c>
      <c r="E1859" s="254">
        <v>0</v>
      </c>
      <c r="F1859" s="254">
        <v>0</v>
      </c>
      <c r="G1859" s="254">
        <v>1545.5</v>
      </c>
      <c r="H1859" s="91">
        <v>0</v>
      </c>
      <c r="I1859" s="91">
        <v>0</v>
      </c>
      <c r="J1859" s="254">
        <v>200956.66</v>
      </c>
      <c r="K1859" s="254">
        <v>0</v>
      </c>
      <c r="L1859" s="91">
        <v>0</v>
      </c>
      <c r="M1859" s="254">
        <v>0</v>
      </c>
      <c r="N1859" s="254">
        <v>0</v>
      </c>
      <c r="O1859" s="254">
        <v>0</v>
      </c>
      <c r="P1859" s="254">
        <v>82420.210000000006</v>
      </c>
      <c r="Q1859" s="91">
        <v>0</v>
      </c>
      <c r="R1859" s="91">
        <v>0</v>
      </c>
      <c r="S1859" s="91">
        <v>0</v>
      </c>
      <c r="T1859" s="254">
        <v>284922.37</v>
      </c>
      <c r="U1859" s="254">
        <v>313830.01</v>
      </c>
      <c r="V1859" s="254">
        <v>37204.15</v>
      </c>
      <c r="W1859" s="254">
        <v>16940.169999999998</v>
      </c>
      <c r="X1859" s="254">
        <v>77264.350000000006</v>
      </c>
      <c r="Y1859" s="254">
        <v>153949.13</v>
      </c>
      <c r="Z1859" s="254">
        <v>0</v>
      </c>
      <c r="AA1859" s="254">
        <v>5785360.79</v>
      </c>
      <c r="AB1859" s="254">
        <v>0</v>
      </c>
      <c r="AC1859" s="329">
        <v>5165731.75</v>
      </c>
      <c r="AD1859" s="254">
        <v>0</v>
      </c>
      <c r="AE1859" s="254">
        <v>18260.400000000001</v>
      </c>
      <c r="AF1859" s="254">
        <v>0</v>
      </c>
      <c r="AG1859" s="254">
        <v>0</v>
      </c>
      <c r="AH1859" s="254">
        <v>0</v>
      </c>
      <c r="AI1859" s="254">
        <v>0</v>
      </c>
      <c r="AJ1859" s="254">
        <v>4293924.18</v>
      </c>
      <c r="AK1859" s="254">
        <v>15648348.370000001</v>
      </c>
      <c r="AL1859" s="254">
        <v>870263.72</v>
      </c>
      <c r="AM1859" s="91">
        <v>0</v>
      </c>
      <c r="AN1859" s="254">
        <v>2178984.3299999996</v>
      </c>
      <c r="AO1859" s="254">
        <v>0</v>
      </c>
      <c r="AP1859" s="254">
        <v>66345.03</v>
      </c>
      <c r="AQ1859" s="254">
        <v>0</v>
      </c>
      <c r="AR1859" s="254">
        <v>0</v>
      </c>
      <c r="AS1859" s="254">
        <v>15862464.93</v>
      </c>
      <c r="AT1859" s="254">
        <v>36813952.579999998</v>
      </c>
      <c r="AU1859" s="254">
        <v>18050011.129999999</v>
      </c>
      <c r="AV1859" s="92">
        <v>45777</v>
      </c>
      <c r="AW1859" t="s">
        <v>3</v>
      </c>
      <c r="AX1859">
        <v>2025</v>
      </c>
      <c r="AY1859" t="s">
        <v>172</v>
      </c>
    </row>
    <row r="1860" spans="1:51" x14ac:dyDescent="0.25">
      <c r="A1860" s="89">
        <v>118</v>
      </c>
      <c r="B1860" s="90" t="s">
        <v>93</v>
      </c>
      <c r="C1860" s="91">
        <v>125364543.41</v>
      </c>
      <c r="D1860" s="91">
        <v>36178.980000000003</v>
      </c>
      <c r="E1860" s="91">
        <v>0</v>
      </c>
      <c r="F1860" s="91">
        <v>0</v>
      </c>
      <c r="G1860" s="91">
        <v>1608997.54</v>
      </c>
      <c r="H1860" s="91">
        <v>0</v>
      </c>
      <c r="I1860" s="91">
        <v>0</v>
      </c>
      <c r="J1860" s="91">
        <v>639370.35</v>
      </c>
      <c r="K1860" s="91">
        <v>3850805.77</v>
      </c>
      <c r="L1860" s="91">
        <v>0</v>
      </c>
      <c r="M1860" s="91">
        <v>63409504.909999996</v>
      </c>
      <c r="N1860" s="91">
        <v>31800894.419999998</v>
      </c>
      <c r="O1860" s="91">
        <v>95210399.329999998</v>
      </c>
      <c r="P1860" s="91">
        <v>1783574.8900000001</v>
      </c>
      <c r="Q1860" s="91">
        <v>0</v>
      </c>
      <c r="R1860" s="91">
        <v>0</v>
      </c>
      <c r="S1860" s="91">
        <v>0</v>
      </c>
      <c r="T1860" s="91">
        <v>103129326.86</v>
      </c>
      <c r="U1860" s="91">
        <v>112338.56</v>
      </c>
      <c r="V1860" s="91">
        <v>60453.32</v>
      </c>
      <c r="W1860" s="91">
        <v>0</v>
      </c>
      <c r="X1860" s="91">
        <v>0</v>
      </c>
      <c r="Y1860" s="91">
        <v>155458.5</v>
      </c>
      <c r="Z1860" s="91">
        <v>0</v>
      </c>
      <c r="AA1860" s="91">
        <v>0</v>
      </c>
      <c r="AB1860" s="91">
        <v>0</v>
      </c>
      <c r="AC1860" s="326">
        <v>0</v>
      </c>
      <c r="AD1860" s="91">
        <v>0</v>
      </c>
      <c r="AE1860" s="91">
        <v>0</v>
      </c>
      <c r="AF1860" s="91">
        <v>0</v>
      </c>
      <c r="AG1860" s="91">
        <v>0</v>
      </c>
      <c r="AH1860" s="91">
        <v>0</v>
      </c>
      <c r="AI1860" s="91">
        <v>0</v>
      </c>
      <c r="AJ1860" s="91">
        <v>234943.08</v>
      </c>
      <c r="AK1860" s="91">
        <v>1277229.9500000002</v>
      </c>
      <c r="AL1860" s="91">
        <v>700556.28</v>
      </c>
      <c r="AM1860" s="91">
        <v>0</v>
      </c>
      <c r="AN1860" s="91">
        <v>1905416.6099999999</v>
      </c>
      <c r="AO1860" s="91">
        <v>0</v>
      </c>
      <c r="AP1860" s="91">
        <v>127329.07</v>
      </c>
      <c r="AQ1860" s="91">
        <v>0</v>
      </c>
      <c r="AR1860" s="91">
        <v>0</v>
      </c>
      <c r="AS1860" s="91">
        <v>563193.46</v>
      </c>
      <c r="AT1860" s="91">
        <v>21672023.09</v>
      </c>
      <c r="AU1860" s="91">
        <v>17661491.18</v>
      </c>
      <c r="AV1860" s="92">
        <v>45777</v>
      </c>
      <c r="AW1860" t="s">
        <v>3</v>
      </c>
      <c r="AX1860">
        <v>2025</v>
      </c>
      <c r="AY1860" t="s">
        <v>162</v>
      </c>
    </row>
    <row r="1861" spans="1:51" x14ac:dyDescent="0.25">
      <c r="A1861" s="89">
        <v>29</v>
      </c>
      <c r="B1861" s="90" t="s">
        <v>94</v>
      </c>
      <c r="C1861" s="91">
        <v>451588507.66000009</v>
      </c>
      <c r="D1861" s="91">
        <v>1357333.57</v>
      </c>
      <c r="E1861" s="91">
        <v>0</v>
      </c>
      <c r="F1861" s="91">
        <v>0</v>
      </c>
      <c r="G1861" s="91">
        <v>954320.57000000007</v>
      </c>
      <c r="H1861" s="91">
        <v>0</v>
      </c>
      <c r="I1861" s="91">
        <v>0</v>
      </c>
      <c r="J1861" s="91">
        <v>470014.59</v>
      </c>
      <c r="K1861" s="91">
        <v>246534.41999999998</v>
      </c>
      <c r="L1861" s="91">
        <v>0</v>
      </c>
      <c r="M1861" s="91">
        <v>53126911.119999997</v>
      </c>
      <c r="N1861" s="91">
        <v>132841754.06</v>
      </c>
      <c r="O1861" s="91">
        <v>185968665.18000001</v>
      </c>
      <c r="P1861" s="91">
        <v>1079886.5</v>
      </c>
      <c r="Q1861" s="91">
        <v>0</v>
      </c>
      <c r="R1861" s="91">
        <v>0</v>
      </c>
      <c r="S1861" s="91">
        <v>0</v>
      </c>
      <c r="T1861" s="91">
        <v>190076754.83000001</v>
      </c>
      <c r="U1861" s="91">
        <v>64123771.890000001</v>
      </c>
      <c r="V1861" s="91">
        <v>50984319.919999994</v>
      </c>
      <c r="W1861" s="91">
        <v>2239075.73</v>
      </c>
      <c r="X1861" s="91">
        <v>80601690.310000002</v>
      </c>
      <c r="Y1861" s="91">
        <v>23109359.650000002</v>
      </c>
      <c r="Z1861" s="91">
        <v>0</v>
      </c>
      <c r="AA1861" s="91">
        <v>0</v>
      </c>
      <c r="AB1861" s="91">
        <v>3108979.8</v>
      </c>
      <c r="AC1861" s="326">
        <v>0</v>
      </c>
      <c r="AD1861" s="91">
        <v>0</v>
      </c>
      <c r="AE1861" s="91">
        <v>2687231.75</v>
      </c>
      <c r="AF1861" s="91">
        <v>0</v>
      </c>
      <c r="AG1861" s="91">
        <v>0</v>
      </c>
      <c r="AH1861" s="91">
        <v>0</v>
      </c>
      <c r="AI1861" s="91">
        <v>0</v>
      </c>
      <c r="AJ1861" s="91">
        <v>9987200.4299999997</v>
      </c>
      <c r="AK1861" s="91">
        <v>3114982.9400000004</v>
      </c>
      <c r="AL1861" s="91">
        <v>1373778.33</v>
      </c>
      <c r="AM1861" s="91">
        <v>0</v>
      </c>
      <c r="AN1861" s="91">
        <v>9855299.5800000001</v>
      </c>
      <c r="AO1861" s="91">
        <v>0</v>
      </c>
      <c r="AP1861" s="91">
        <v>1776740.3</v>
      </c>
      <c r="AQ1861" s="91">
        <v>8516983.2599999998</v>
      </c>
      <c r="AR1861" s="91">
        <v>0</v>
      </c>
      <c r="AS1861" s="91">
        <v>236841629.48000005</v>
      </c>
      <c r="AT1861" s="91">
        <v>24670123.350000001</v>
      </c>
      <c r="AU1861" s="91">
        <v>32338.94</v>
      </c>
      <c r="AV1861" s="92">
        <v>45777</v>
      </c>
      <c r="AW1861" t="s">
        <v>3</v>
      </c>
      <c r="AX1861">
        <v>2025</v>
      </c>
      <c r="AY1861" t="s">
        <v>156</v>
      </c>
    </row>
    <row r="1862" spans="1:51" x14ac:dyDescent="0.25">
      <c r="A1862" s="89">
        <v>111</v>
      </c>
      <c r="B1862" s="90" t="s">
        <v>95</v>
      </c>
      <c r="C1862" s="91">
        <v>13253826.989999998</v>
      </c>
      <c r="D1862" s="91">
        <v>67766.399999999994</v>
      </c>
      <c r="E1862" s="91">
        <v>0</v>
      </c>
      <c r="F1862" s="91">
        <v>0</v>
      </c>
      <c r="G1862" s="91">
        <v>0</v>
      </c>
      <c r="H1862" s="91">
        <v>0</v>
      </c>
      <c r="I1862" s="91">
        <v>0</v>
      </c>
      <c r="J1862" s="91">
        <v>0</v>
      </c>
      <c r="K1862" s="91">
        <v>0</v>
      </c>
      <c r="L1862" s="91">
        <v>0</v>
      </c>
      <c r="M1862" s="91">
        <v>0</v>
      </c>
      <c r="N1862" s="91">
        <v>0</v>
      </c>
      <c r="O1862" s="91">
        <v>0</v>
      </c>
      <c r="P1862" s="91">
        <v>82351.3</v>
      </c>
      <c r="Q1862" s="91">
        <v>0</v>
      </c>
      <c r="R1862" s="91">
        <v>0</v>
      </c>
      <c r="S1862" s="91">
        <v>0</v>
      </c>
      <c r="T1862" s="91">
        <v>150117.70000000001</v>
      </c>
      <c r="U1862" s="91">
        <v>3932176.82</v>
      </c>
      <c r="V1862" s="91">
        <v>0</v>
      </c>
      <c r="W1862" s="91">
        <v>0</v>
      </c>
      <c r="X1862" s="91">
        <v>0</v>
      </c>
      <c r="Y1862" s="91">
        <v>9376.5</v>
      </c>
      <c r="Z1862" s="91">
        <v>0</v>
      </c>
      <c r="AA1862" s="91">
        <v>0</v>
      </c>
      <c r="AB1862" s="91">
        <v>0</v>
      </c>
      <c r="AC1862" s="326">
        <v>1426340.1</v>
      </c>
      <c r="AD1862" s="91">
        <v>0</v>
      </c>
      <c r="AE1862" s="91">
        <v>0</v>
      </c>
      <c r="AF1862" s="91">
        <v>0</v>
      </c>
      <c r="AG1862" s="91">
        <v>0</v>
      </c>
      <c r="AH1862" s="91">
        <v>0</v>
      </c>
      <c r="AI1862" s="91">
        <v>0</v>
      </c>
      <c r="AJ1862" s="91">
        <v>411475.42</v>
      </c>
      <c r="AK1862" s="91">
        <v>594601.29</v>
      </c>
      <c r="AL1862" s="91">
        <v>147911.57</v>
      </c>
      <c r="AM1862" s="91">
        <v>0</v>
      </c>
      <c r="AN1862" s="91">
        <v>1224535.71</v>
      </c>
      <c r="AO1862" s="91">
        <v>0</v>
      </c>
      <c r="AP1862" s="91">
        <v>62435</v>
      </c>
      <c r="AQ1862" s="91">
        <v>0</v>
      </c>
      <c r="AR1862" s="91">
        <v>0</v>
      </c>
      <c r="AS1862" s="91">
        <v>5779368.8399999999</v>
      </c>
      <c r="AT1862" s="91">
        <v>7324340.4500000002</v>
      </c>
      <c r="AU1862" s="91">
        <v>5294856.88</v>
      </c>
      <c r="AV1862" s="92">
        <v>45777</v>
      </c>
      <c r="AW1862" t="s">
        <v>3</v>
      </c>
      <c r="AX1862">
        <v>2025</v>
      </c>
      <c r="AY1862" t="s">
        <v>182</v>
      </c>
    </row>
    <row r="1863" spans="1:51" x14ac:dyDescent="0.25">
      <c r="A1863" s="89">
        <v>83</v>
      </c>
      <c r="B1863" s="90" t="s">
        <v>96</v>
      </c>
      <c r="C1863" s="91">
        <v>564062217.53999996</v>
      </c>
      <c r="D1863" s="91">
        <v>1336392.9099999999</v>
      </c>
      <c r="E1863" s="91">
        <v>0</v>
      </c>
      <c r="F1863" s="91">
        <v>0</v>
      </c>
      <c r="G1863" s="91">
        <v>442373.3</v>
      </c>
      <c r="H1863" s="91">
        <v>0</v>
      </c>
      <c r="I1863" s="91">
        <v>0</v>
      </c>
      <c r="J1863" s="91">
        <v>11322727.83</v>
      </c>
      <c r="K1863" s="91">
        <v>3382289.54</v>
      </c>
      <c r="L1863" s="91">
        <v>0</v>
      </c>
      <c r="M1863" s="91">
        <v>166104612.77000001</v>
      </c>
      <c r="N1863" s="91">
        <v>95739364.650000006</v>
      </c>
      <c r="O1863" s="91">
        <v>261843977.42000002</v>
      </c>
      <c r="P1863" s="91">
        <v>14837285.310000001</v>
      </c>
      <c r="Q1863" s="91">
        <v>0</v>
      </c>
      <c r="R1863" s="91">
        <v>0</v>
      </c>
      <c r="S1863" s="91">
        <v>0</v>
      </c>
      <c r="T1863" s="91">
        <v>293165046.31</v>
      </c>
      <c r="U1863" s="91">
        <v>21410298.960000001</v>
      </c>
      <c r="V1863" s="91">
        <v>736805.96</v>
      </c>
      <c r="W1863" s="91">
        <v>615593.62999999989</v>
      </c>
      <c r="X1863" s="91">
        <v>3566204.32</v>
      </c>
      <c r="Y1863" s="91">
        <v>229252.94999999998</v>
      </c>
      <c r="Z1863" s="91">
        <v>0</v>
      </c>
      <c r="AA1863" s="91">
        <v>224434.30000000002</v>
      </c>
      <c r="AB1863" s="91">
        <v>0</v>
      </c>
      <c r="AC1863" s="326">
        <v>97496982.339999989</v>
      </c>
      <c r="AD1863" s="91">
        <v>18550260.789999999</v>
      </c>
      <c r="AE1863" s="91">
        <v>2066001.05</v>
      </c>
      <c r="AF1863" s="91">
        <v>0</v>
      </c>
      <c r="AG1863" s="91">
        <v>0</v>
      </c>
      <c r="AH1863" s="91">
        <v>0</v>
      </c>
      <c r="AI1863" s="91">
        <v>0</v>
      </c>
      <c r="AJ1863" s="91">
        <v>418053.37</v>
      </c>
      <c r="AK1863" s="91">
        <v>108368445.60000001</v>
      </c>
      <c r="AL1863" s="91">
        <v>2015782.81</v>
      </c>
      <c r="AM1863" s="91">
        <v>0</v>
      </c>
      <c r="AN1863" s="91">
        <v>8607326.5299999993</v>
      </c>
      <c r="AO1863" s="91">
        <v>0</v>
      </c>
      <c r="AP1863" s="91">
        <v>1249598.6200000001</v>
      </c>
      <c r="AQ1863" s="91">
        <v>0</v>
      </c>
      <c r="AR1863" s="91">
        <v>0</v>
      </c>
      <c r="AS1863" s="91">
        <v>145313887.67000002</v>
      </c>
      <c r="AT1863" s="91">
        <v>125583283.56000002</v>
      </c>
      <c r="AU1863" s="91">
        <v>5342130</v>
      </c>
      <c r="AV1863" s="92">
        <v>45777</v>
      </c>
      <c r="AW1863" t="s">
        <v>3</v>
      </c>
      <c r="AX1863">
        <v>2025</v>
      </c>
      <c r="AY1863" t="s">
        <v>158</v>
      </c>
    </row>
    <row r="1864" spans="1:51" x14ac:dyDescent="0.25">
      <c r="A1864" s="89">
        <v>40</v>
      </c>
      <c r="B1864" s="90" t="s">
        <v>97</v>
      </c>
      <c r="C1864" s="91">
        <v>185297145.36000001</v>
      </c>
      <c r="D1864" s="91">
        <v>18431.12</v>
      </c>
      <c r="E1864" s="91">
        <v>0</v>
      </c>
      <c r="F1864" s="91">
        <v>0</v>
      </c>
      <c r="G1864" s="91">
        <v>171722.1</v>
      </c>
      <c r="H1864" s="91">
        <v>0</v>
      </c>
      <c r="I1864" s="91">
        <v>0</v>
      </c>
      <c r="J1864" s="91">
        <v>52636.73</v>
      </c>
      <c r="K1864" s="91">
        <v>527722.69000000006</v>
      </c>
      <c r="L1864" s="91">
        <v>0</v>
      </c>
      <c r="M1864" s="91">
        <v>3566614.45</v>
      </c>
      <c r="N1864" s="91">
        <v>42394352.410000004</v>
      </c>
      <c r="O1864" s="91">
        <v>45960966.860000007</v>
      </c>
      <c r="P1864" s="91">
        <v>113783.95</v>
      </c>
      <c r="Q1864" s="91">
        <v>0</v>
      </c>
      <c r="R1864" s="91">
        <v>0</v>
      </c>
      <c r="S1864" s="91">
        <v>0</v>
      </c>
      <c r="T1864" s="91">
        <v>46845263.45000001</v>
      </c>
      <c r="U1864" s="91">
        <v>305730.02</v>
      </c>
      <c r="V1864" s="91">
        <v>51723.09</v>
      </c>
      <c r="W1864" s="91">
        <v>0</v>
      </c>
      <c r="X1864" s="91">
        <v>0</v>
      </c>
      <c r="Y1864" s="91">
        <v>2345.69</v>
      </c>
      <c r="Z1864" s="91">
        <v>0</v>
      </c>
      <c r="AA1864" s="91">
        <v>14415.25</v>
      </c>
      <c r="AB1864" s="91">
        <v>0</v>
      </c>
      <c r="AC1864" s="326">
        <v>1692804.6</v>
      </c>
      <c r="AD1864" s="91">
        <v>10243178.689999999</v>
      </c>
      <c r="AE1864" s="91">
        <v>1352200.38</v>
      </c>
      <c r="AF1864" s="91">
        <v>0</v>
      </c>
      <c r="AG1864" s="91">
        <v>0</v>
      </c>
      <c r="AH1864" s="91">
        <v>0</v>
      </c>
      <c r="AI1864" s="91">
        <v>0</v>
      </c>
      <c r="AJ1864" s="91">
        <v>0</v>
      </c>
      <c r="AK1864" s="91">
        <v>116916882.56999999</v>
      </c>
      <c r="AL1864" s="91">
        <v>289749.92</v>
      </c>
      <c r="AM1864" s="91">
        <v>0</v>
      </c>
      <c r="AN1864" s="91">
        <v>1051956.29</v>
      </c>
      <c r="AO1864" s="91">
        <v>0</v>
      </c>
      <c r="AP1864" s="91">
        <v>128234.06</v>
      </c>
      <c r="AQ1864" s="91">
        <v>0</v>
      </c>
      <c r="AR1864" s="91">
        <v>0</v>
      </c>
      <c r="AS1864" s="91">
        <v>13662397.719999999</v>
      </c>
      <c r="AT1864" s="91">
        <v>124789484.19</v>
      </c>
      <c r="AU1864" s="91">
        <v>6402661.3499999996</v>
      </c>
      <c r="AV1864" s="92">
        <v>45777</v>
      </c>
      <c r="AW1864" t="s">
        <v>3</v>
      </c>
      <c r="AX1864">
        <v>2025</v>
      </c>
      <c r="AY1864" t="s">
        <v>166</v>
      </c>
    </row>
    <row r="1865" spans="1:51" x14ac:dyDescent="0.25">
      <c r="A1865" s="89">
        <v>24</v>
      </c>
      <c r="B1865" s="90" t="s">
        <v>98</v>
      </c>
      <c r="C1865" s="91">
        <v>564356097.1400001</v>
      </c>
      <c r="D1865" s="91">
        <v>10139641.869999999</v>
      </c>
      <c r="E1865" s="91">
        <v>0</v>
      </c>
      <c r="F1865" s="91">
        <v>-571.04999999999995</v>
      </c>
      <c r="G1865" s="91">
        <v>24683141.380000003</v>
      </c>
      <c r="H1865" s="91">
        <v>0</v>
      </c>
      <c r="I1865" s="91">
        <v>0</v>
      </c>
      <c r="J1865" s="91">
        <v>1965248.24</v>
      </c>
      <c r="K1865" s="91">
        <v>5292604.28</v>
      </c>
      <c r="L1865" s="91">
        <v>0</v>
      </c>
      <c r="M1865" s="91">
        <v>6731388.9900000002</v>
      </c>
      <c r="N1865" s="91">
        <v>351732677.34000003</v>
      </c>
      <c r="O1865" s="91">
        <v>358464066.33000004</v>
      </c>
      <c r="P1865" s="91">
        <v>14751080.299999999</v>
      </c>
      <c r="Q1865" s="91">
        <v>0</v>
      </c>
      <c r="R1865" s="91">
        <v>0</v>
      </c>
      <c r="S1865" s="91">
        <v>0</v>
      </c>
      <c r="T1865" s="91">
        <v>415295211.35000008</v>
      </c>
      <c r="U1865" s="91">
        <v>46261548.049999997</v>
      </c>
      <c r="V1865" s="91">
        <v>160305.28</v>
      </c>
      <c r="W1865" s="91">
        <v>0</v>
      </c>
      <c r="X1865" s="91">
        <v>489306.67</v>
      </c>
      <c r="Y1865" s="91">
        <v>0</v>
      </c>
      <c r="Z1865" s="91">
        <v>0</v>
      </c>
      <c r="AA1865" s="91">
        <v>311102.42</v>
      </c>
      <c r="AB1865" s="91">
        <v>0</v>
      </c>
      <c r="AC1865" s="326">
        <v>57313974.689999998</v>
      </c>
      <c r="AD1865" s="91">
        <v>1506429.13</v>
      </c>
      <c r="AE1865" s="91">
        <v>2166912.15</v>
      </c>
      <c r="AF1865" s="91">
        <v>0</v>
      </c>
      <c r="AG1865" s="91">
        <v>0</v>
      </c>
      <c r="AH1865" s="91">
        <v>0</v>
      </c>
      <c r="AI1865" s="91">
        <v>0</v>
      </c>
      <c r="AJ1865" s="91">
        <v>21155053.82</v>
      </c>
      <c r="AK1865" s="91">
        <v>16443237.34</v>
      </c>
      <c r="AL1865" s="91">
        <v>0</v>
      </c>
      <c r="AM1865" s="91">
        <v>0</v>
      </c>
      <c r="AN1865" s="91">
        <v>1112842.1800000002</v>
      </c>
      <c r="AO1865" s="91">
        <v>0</v>
      </c>
      <c r="AP1865" s="91">
        <v>0</v>
      </c>
      <c r="AQ1865" s="91">
        <v>0</v>
      </c>
      <c r="AR1865" s="91">
        <v>0</v>
      </c>
      <c r="AS1865" s="91">
        <v>129364632.21000001</v>
      </c>
      <c r="AT1865" s="91">
        <v>19696253.579999998</v>
      </c>
      <c r="AU1865" s="91">
        <v>2140174.06</v>
      </c>
      <c r="AV1865" s="92">
        <v>45777</v>
      </c>
      <c r="AW1865" t="s">
        <v>3</v>
      </c>
      <c r="AX1865">
        <v>2025</v>
      </c>
      <c r="AY1865" t="s">
        <v>164</v>
      </c>
    </row>
    <row r="1866" spans="1:51" x14ac:dyDescent="0.25">
      <c r="A1866" s="89">
        <v>124</v>
      </c>
      <c r="B1866" s="90" t="s">
        <v>99</v>
      </c>
      <c r="C1866" s="91">
        <v>12774151.140000001</v>
      </c>
      <c r="D1866" s="91">
        <v>0</v>
      </c>
      <c r="E1866" s="91">
        <v>0</v>
      </c>
      <c r="F1866" s="91">
        <v>0</v>
      </c>
      <c r="G1866" s="91">
        <v>0</v>
      </c>
      <c r="H1866" s="91">
        <v>0</v>
      </c>
      <c r="I1866" s="91">
        <v>0</v>
      </c>
      <c r="J1866" s="91">
        <v>0</v>
      </c>
      <c r="K1866" s="91">
        <v>0</v>
      </c>
      <c r="L1866" s="91">
        <v>0</v>
      </c>
      <c r="M1866" s="91">
        <v>0</v>
      </c>
      <c r="N1866" s="91">
        <v>7676833.9299999997</v>
      </c>
      <c r="O1866" s="91">
        <v>7676833.9299999997</v>
      </c>
      <c r="P1866" s="91">
        <v>0</v>
      </c>
      <c r="Q1866" s="91">
        <v>0</v>
      </c>
      <c r="R1866" s="91">
        <v>0</v>
      </c>
      <c r="S1866" s="91">
        <v>0</v>
      </c>
      <c r="T1866" s="91">
        <v>7676833.9299999997</v>
      </c>
      <c r="U1866" s="91">
        <v>318966.09999999998</v>
      </c>
      <c r="V1866" s="91">
        <v>124017.92</v>
      </c>
      <c r="W1866" s="91">
        <v>26292.55</v>
      </c>
      <c r="X1866" s="91">
        <v>178396.43</v>
      </c>
      <c r="Y1866" s="91">
        <v>6500</v>
      </c>
      <c r="Z1866" s="91">
        <v>0</v>
      </c>
      <c r="AA1866" s="91">
        <v>0</v>
      </c>
      <c r="AB1866" s="91">
        <v>0</v>
      </c>
      <c r="AC1866" s="326">
        <v>350240.58</v>
      </c>
      <c r="AD1866" s="91">
        <v>0</v>
      </c>
      <c r="AE1866" s="91">
        <v>5000.8599999999997</v>
      </c>
      <c r="AF1866" s="91">
        <v>0</v>
      </c>
      <c r="AG1866" s="91">
        <v>0</v>
      </c>
      <c r="AH1866" s="91">
        <v>0</v>
      </c>
      <c r="AI1866" s="91">
        <v>0</v>
      </c>
      <c r="AJ1866" s="91">
        <v>0</v>
      </c>
      <c r="AK1866" s="91">
        <v>766979.88</v>
      </c>
      <c r="AL1866" s="91">
        <v>117495.71</v>
      </c>
      <c r="AM1866" s="91">
        <v>0</v>
      </c>
      <c r="AN1866" s="91">
        <v>283659.36</v>
      </c>
      <c r="AO1866" s="91">
        <v>0</v>
      </c>
      <c r="AP1866" s="91">
        <v>0</v>
      </c>
      <c r="AQ1866" s="91">
        <v>0</v>
      </c>
      <c r="AR1866" s="91">
        <v>0</v>
      </c>
      <c r="AS1866" s="91">
        <v>1009414.4400000001</v>
      </c>
      <c r="AT1866" s="91">
        <v>4087902.7699999996</v>
      </c>
      <c r="AU1866" s="91">
        <v>2919767.82</v>
      </c>
      <c r="AV1866" s="92">
        <v>45777</v>
      </c>
      <c r="AW1866" t="s">
        <v>3</v>
      </c>
      <c r="AX1866">
        <v>2025</v>
      </c>
      <c r="AY1866" t="s">
        <v>289</v>
      </c>
    </row>
    <row r="1867" spans="1:51" x14ac:dyDescent="0.25">
      <c r="A1867" s="89">
        <v>70</v>
      </c>
      <c r="B1867" s="90" t="s">
        <v>100</v>
      </c>
      <c r="C1867" s="91">
        <v>7031605</v>
      </c>
      <c r="D1867" s="91">
        <v>0</v>
      </c>
      <c r="E1867" s="91">
        <v>0</v>
      </c>
      <c r="F1867" s="91">
        <v>0</v>
      </c>
      <c r="G1867" s="91">
        <v>0</v>
      </c>
      <c r="H1867" s="91">
        <v>0</v>
      </c>
      <c r="I1867" s="91">
        <v>0</v>
      </c>
      <c r="J1867" s="91">
        <v>0</v>
      </c>
      <c r="K1867" s="91">
        <v>0</v>
      </c>
      <c r="L1867" s="91">
        <v>0</v>
      </c>
      <c r="M1867" s="91">
        <v>0</v>
      </c>
      <c r="N1867" s="91">
        <v>0</v>
      </c>
      <c r="O1867" s="91">
        <v>0</v>
      </c>
      <c r="P1867" s="91">
        <v>7031605</v>
      </c>
      <c r="Q1867" s="91">
        <v>0</v>
      </c>
      <c r="R1867" s="91">
        <v>0</v>
      </c>
      <c r="S1867" s="91">
        <v>0</v>
      </c>
      <c r="T1867" s="91">
        <v>7031605</v>
      </c>
      <c r="U1867" s="91">
        <v>0</v>
      </c>
      <c r="V1867" s="91">
        <v>0</v>
      </c>
      <c r="W1867" s="91">
        <v>0</v>
      </c>
      <c r="X1867" s="91">
        <v>0</v>
      </c>
      <c r="Y1867" s="91">
        <v>0</v>
      </c>
      <c r="Z1867" s="91">
        <v>0</v>
      </c>
      <c r="AA1867" s="91">
        <v>0</v>
      </c>
      <c r="AB1867" s="91">
        <v>0</v>
      </c>
      <c r="AC1867" s="326">
        <v>0</v>
      </c>
      <c r="AD1867" s="91">
        <v>0</v>
      </c>
      <c r="AE1867" s="91">
        <v>0</v>
      </c>
      <c r="AF1867" s="91">
        <v>0</v>
      </c>
      <c r="AG1867" s="91">
        <v>0</v>
      </c>
      <c r="AH1867" s="91">
        <v>0</v>
      </c>
      <c r="AI1867" s="91">
        <v>0</v>
      </c>
      <c r="AJ1867" s="91">
        <v>0</v>
      </c>
      <c r="AK1867" s="91">
        <v>0</v>
      </c>
      <c r="AL1867" s="91">
        <v>0</v>
      </c>
      <c r="AM1867" s="91">
        <v>0</v>
      </c>
      <c r="AN1867" s="91">
        <v>0</v>
      </c>
      <c r="AO1867" s="91">
        <v>0</v>
      </c>
      <c r="AP1867" s="91">
        <v>0</v>
      </c>
      <c r="AQ1867" s="91">
        <v>0</v>
      </c>
      <c r="AR1867" s="91">
        <v>0</v>
      </c>
      <c r="AS1867" s="91">
        <v>0</v>
      </c>
      <c r="AT1867" s="91">
        <v>0</v>
      </c>
      <c r="AU1867" s="91">
        <v>0</v>
      </c>
      <c r="AV1867" s="92">
        <v>45777</v>
      </c>
      <c r="AW1867" t="s">
        <v>3</v>
      </c>
      <c r="AX1867">
        <v>2025</v>
      </c>
      <c r="AY1867" t="s">
        <v>181</v>
      </c>
    </row>
    <row r="1868" spans="1:51" x14ac:dyDescent="0.25">
      <c r="A1868" s="89">
        <v>119</v>
      </c>
      <c r="B1868" s="90" t="s">
        <v>101</v>
      </c>
      <c r="C1868" s="91">
        <v>89158976.670000002</v>
      </c>
      <c r="D1868" s="91">
        <v>0</v>
      </c>
      <c r="E1868" s="91">
        <v>0</v>
      </c>
      <c r="F1868" s="91">
        <v>0</v>
      </c>
      <c r="G1868" s="91">
        <v>0</v>
      </c>
      <c r="H1868" s="91">
        <v>0</v>
      </c>
      <c r="I1868" s="91">
        <v>0</v>
      </c>
      <c r="J1868" s="91">
        <v>30071026.300000001</v>
      </c>
      <c r="K1868" s="91">
        <v>0</v>
      </c>
      <c r="L1868" s="91">
        <v>0</v>
      </c>
      <c r="M1868" s="91">
        <v>0</v>
      </c>
      <c r="N1868" s="91">
        <v>0</v>
      </c>
      <c r="O1868" s="91">
        <v>0</v>
      </c>
      <c r="P1868" s="91">
        <v>0</v>
      </c>
      <c r="Q1868" s="91">
        <v>0</v>
      </c>
      <c r="R1868" s="91">
        <v>0</v>
      </c>
      <c r="S1868" s="91">
        <v>0</v>
      </c>
      <c r="T1868" s="91">
        <v>30071026.300000001</v>
      </c>
      <c r="U1868" s="91">
        <v>0</v>
      </c>
      <c r="V1868" s="91">
        <v>0</v>
      </c>
      <c r="W1868" s="91">
        <v>0</v>
      </c>
      <c r="X1868" s="91">
        <v>0</v>
      </c>
      <c r="Y1868" s="91">
        <v>0</v>
      </c>
      <c r="Z1868" s="91">
        <v>0</v>
      </c>
      <c r="AA1868" s="91">
        <v>0</v>
      </c>
      <c r="AB1868" s="91">
        <v>0</v>
      </c>
      <c r="AC1868" s="326">
        <v>36031442.380000003</v>
      </c>
      <c r="AD1868" s="91">
        <v>0</v>
      </c>
      <c r="AE1868" s="91">
        <v>0</v>
      </c>
      <c r="AF1868" s="91">
        <v>0</v>
      </c>
      <c r="AG1868" s="91">
        <v>0</v>
      </c>
      <c r="AH1868" s="91">
        <v>0</v>
      </c>
      <c r="AI1868" s="91">
        <v>0</v>
      </c>
      <c r="AJ1868" s="91">
        <v>0</v>
      </c>
      <c r="AK1868" s="91">
        <v>23056507.989999998</v>
      </c>
      <c r="AL1868" s="91">
        <v>0</v>
      </c>
      <c r="AM1868" s="91">
        <v>0</v>
      </c>
      <c r="AN1868" s="91">
        <v>0</v>
      </c>
      <c r="AO1868" s="91">
        <v>0</v>
      </c>
      <c r="AP1868" s="91">
        <v>0</v>
      </c>
      <c r="AQ1868" s="91">
        <v>0</v>
      </c>
      <c r="AR1868" s="91">
        <v>0</v>
      </c>
      <c r="AS1868" s="91">
        <v>36031442.380000003</v>
      </c>
      <c r="AT1868" s="91">
        <v>23056507.989999998</v>
      </c>
      <c r="AU1868" s="91">
        <v>0</v>
      </c>
      <c r="AV1868" s="92">
        <v>45777</v>
      </c>
      <c r="AW1868" t="s">
        <v>3</v>
      </c>
      <c r="AX1868">
        <v>2025</v>
      </c>
      <c r="AY1868" t="s">
        <v>189</v>
      </c>
    </row>
    <row r="1869" spans="1:51" x14ac:dyDescent="0.25">
      <c r="A1869" s="89">
        <v>108</v>
      </c>
      <c r="B1869" s="90" t="s">
        <v>102</v>
      </c>
      <c r="C1869" s="91">
        <v>5989878.6400000006</v>
      </c>
      <c r="D1869" s="91">
        <v>0</v>
      </c>
      <c r="E1869" s="91">
        <v>0</v>
      </c>
      <c r="F1869" s="91">
        <v>0</v>
      </c>
      <c r="G1869" s="91">
        <v>35144.699999999997</v>
      </c>
      <c r="H1869" s="91">
        <v>0</v>
      </c>
      <c r="I1869" s="91">
        <v>0</v>
      </c>
      <c r="J1869" s="91">
        <v>81297.5</v>
      </c>
      <c r="K1869" s="91">
        <v>1281624.8699999999</v>
      </c>
      <c r="L1869" s="91">
        <v>0</v>
      </c>
      <c r="M1869" s="91">
        <v>1092514.01</v>
      </c>
      <c r="N1869" s="91">
        <v>532192.57999999996</v>
      </c>
      <c r="O1869" s="91">
        <v>1624706.5899999999</v>
      </c>
      <c r="P1869" s="91">
        <v>22299.69</v>
      </c>
      <c r="Q1869" s="91">
        <v>0</v>
      </c>
      <c r="R1869" s="91">
        <v>0</v>
      </c>
      <c r="S1869" s="91">
        <v>0</v>
      </c>
      <c r="T1869" s="91">
        <v>3045073.35</v>
      </c>
      <c r="U1869" s="91">
        <v>21753</v>
      </c>
      <c r="V1869" s="91">
        <v>0</v>
      </c>
      <c r="W1869" s="91">
        <v>0</v>
      </c>
      <c r="X1869" s="91">
        <v>0</v>
      </c>
      <c r="Y1869" s="91">
        <v>0</v>
      </c>
      <c r="Z1869" s="91">
        <v>0</v>
      </c>
      <c r="AA1869" s="91">
        <v>88567.6</v>
      </c>
      <c r="AB1869" s="91">
        <v>0</v>
      </c>
      <c r="AC1869" s="326">
        <v>1945727.55</v>
      </c>
      <c r="AD1869" s="91">
        <v>0</v>
      </c>
      <c r="AE1869" s="91">
        <v>447639.19</v>
      </c>
      <c r="AF1869" s="91">
        <v>0</v>
      </c>
      <c r="AG1869" s="91">
        <v>0</v>
      </c>
      <c r="AH1869" s="91">
        <v>0</v>
      </c>
      <c r="AI1869" s="91">
        <v>0</v>
      </c>
      <c r="AJ1869" s="91">
        <v>113131.69</v>
      </c>
      <c r="AK1869" s="91">
        <v>0</v>
      </c>
      <c r="AL1869" s="91">
        <v>4336.4799999999996</v>
      </c>
      <c r="AM1869" s="91">
        <v>0</v>
      </c>
      <c r="AN1869" s="91">
        <v>197769.78</v>
      </c>
      <c r="AO1869" s="91">
        <v>0</v>
      </c>
      <c r="AP1869" s="91">
        <v>3300</v>
      </c>
      <c r="AQ1869" s="91">
        <v>0</v>
      </c>
      <c r="AR1869" s="91">
        <v>0</v>
      </c>
      <c r="AS1869" s="91">
        <v>2616819.0300000003</v>
      </c>
      <c r="AT1869" s="91">
        <v>327986.26</v>
      </c>
      <c r="AU1869" s="91">
        <v>122580</v>
      </c>
      <c r="AV1869" s="92">
        <v>45777</v>
      </c>
      <c r="AW1869" t="s">
        <v>3</v>
      </c>
      <c r="AX1869">
        <v>2025</v>
      </c>
      <c r="AY1869" t="s">
        <v>183</v>
      </c>
    </row>
    <row r="1870" spans="1:51" x14ac:dyDescent="0.25">
      <c r="A1870" s="89">
        <v>93</v>
      </c>
      <c r="B1870" s="90" t="s">
        <v>103</v>
      </c>
      <c r="C1870" s="91">
        <v>45553687.86999999</v>
      </c>
      <c r="D1870" s="91">
        <v>0</v>
      </c>
      <c r="E1870" s="91">
        <v>0</v>
      </c>
      <c r="F1870" s="91">
        <v>0</v>
      </c>
      <c r="G1870" s="91">
        <v>0</v>
      </c>
      <c r="H1870" s="91">
        <v>0</v>
      </c>
      <c r="I1870" s="91">
        <v>0</v>
      </c>
      <c r="J1870" s="91">
        <v>44219.75</v>
      </c>
      <c r="K1870" s="91">
        <v>0</v>
      </c>
      <c r="L1870" s="91">
        <v>0</v>
      </c>
      <c r="M1870" s="91">
        <v>2</v>
      </c>
      <c r="N1870" s="91">
        <v>0</v>
      </c>
      <c r="O1870" s="91">
        <v>2</v>
      </c>
      <c r="P1870" s="91">
        <v>8210</v>
      </c>
      <c r="Q1870" s="91">
        <v>0</v>
      </c>
      <c r="R1870" s="91">
        <v>0</v>
      </c>
      <c r="S1870" s="91">
        <v>0</v>
      </c>
      <c r="T1870" s="91">
        <v>52431.75</v>
      </c>
      <c r="U1870" s="91">
        <v>35437.699999999997</v>
      </c>
      <c r="V1870" s="91">
        <v>29618.639999999999</v>
      </c>
      <c r="W1870" s="91">
        <v>0</v>
      </c>
      <c r="X1870" s="91">
        <v>198032.6</v>
      </c>
      <c r="Y1870" s="91">
        <v>875145.35</v>
      </c>
      <c r="Z1870" s="91">
        <v>0</v>
      </c>
      <c r="AA1870" s="91">
        <v>1036565.01</v>
      </c>
      <c r="AB1870" s="91">
        <v>0</v>
      </c>
      <c r="AC1870" s="326">
        <v>0</v>
      </c>
      <c r="AD1870" s="91">
        <v>1701085.14</v>
      </c>
      <c r="AE1870" s="91">
        <v>103005</v>
      </c>
      <c r="AF1870" s="91">
        <v>0</v>
      </c>
      <c r="AG1870" s="91">
        <v>0</v>
      </c>
      <c r="AH1870" s="91">
        <v>0</v>
      </c>
      <c r="AI1870" s="91">
        <v>0</v>
      </c>
      <c r="AJ1870" s="91">
        <v>0</v>
      </c>
      <c r="AK1870" s="91">
        <v>2349275.5699999998</v>
      </c>
      <c r="AL1870" s="91">
        <v>2048364.06</v>
      </c>
      <c r="AM1870" s="91">
        <v>0</v>
      </c>
      <c r="AN1870" s="91">
        <v>6215129.6600000001</v>
      </c>
      <c r="AO1870" s="91">
        <v>0</v>
      </c>
      <c r="AP1870" s="91">
        <v>8595</v>
      </c>
      <c r="AQ1870" s="91">
        <v>0</v>
      </c>
      <c r="AR1870" s="91">
        <v>0</v>
      </c>
      <c r="AS1870" s="91">
        <v>3978889.4399999995</v>
      </c>
      <c r="AT1870" s="91">
        <v>41522366.679999992</v>
      </c>
      <c r="AU1870" s="91">
        <v>30901002.389999997</v>
      </c>
      <c r="AV1870" s="92">
        <v>45777</v>
      </c>
      <c r="AW1870" t="s">
        <v>3</v>
      </c>
      <c r="AX1870">
        <v>2025</v>
      </c>
      <c r="AY1870" t="s">
        <v>175</v>
      </c>
    </row>
    <row r="1871" spans="1:51" x14ac:dyDescent="0.25">
      <c r="A1871" s="349">
        <v>121</v>
      </c>
      <c r="B1871" s="354" t="s">
        <v>68</v>
      </c>
      <c r="C1871" s="357">
        <v>0</v>
      </c>
      <c r="D1871" s="357">
        <v>0</v>
      </c>
      <c r="E1871" s="357">
        <v>0</v>
      </c>
      <c r="F1871" s="357">
        <v>0</v>
      </c>
      <c r="G1871" s="357">
        <v>0</v>
      </c>
      <c r="H1871" s="91">
        <v>0</v>
      </c>
      <c r="I1871" s="91">
        <v>0</v>
      </c>
      <c r="J1871" s="357">
        <v>0</v>
      </c>
      <c r="K1871" s="357">
        <v>0</v>
      </c>
      <c r="L1871" s="91">
        <v>0</v>
      </c>
      <c r="M1871" s="357">
        <v>0</v>
      </c>
      <c r="N1871" s="357">
        <v>0</v>
      </c>
      <c r="O1871" s="357">
        <v>0</v>
      </c>
      <c r="P1871" s="357">
        <v>0</v>
      </c>
      <c r="Q1871" s="91">
        <v>0</v>
      </c>
      <c r="R1871" s="91">
        <v>0</v>
      </c>
      <c r="S1871" s="91">
        <v>0</v>
      </c>
      <c r="T1871" s="357">
        <v>0</v>
      </c>
      <c r="U1871" s="357">
        <v>0</v>
      </c>
      <c r="V1871" s="357">
        <v>0</v>
      </c>
      <c r="W1871" s="357">
        <v>0</v>
      </c>
      <c r="X1871" s="357">
        <v>0</v>
      </c>
      <c r="Y1871" s="357">
        <v>0</v>
      </c>
      <c r="Z1871" s="357">
        <v>0</v>
      </c>
      <c r="AA1871" s="357">
        <v>0</v>
      </c>
      <c r="AB1871" s="357">
        <v>0</v>
      </c>
      <c r="AC1871" s="326">
        <v>0</v>
      </c>
      <c r="AD1871" s="357">
        <v>0</v>
      </c>
      <c r="AE1871" s="357">
        <v>0</v>
      </c>
      <c r="AF1871" s="357">
        <v>0</v>
      </c>
      <c r="AG1871" s="357">
        <v>0</v>
      </c>
      <c r="AH1871" s="357">
        <v>0</v>
      </c>
      <c r="AI1871" s="357">
        <v>0</v>
      </c>
      <c r="AJ1871" s="357">
        <v>0</v>
      </c>
      <c r="AK1871" s="357">
        <v>0</v>
      </c>
      <c r="AL1871" s="357">
        <v>0</v>
      </c>
      <c r="AM1871" s="91">
        <v>0</v>
      </c>
      <c r="AN1871" s="357">
        <v>0</v>
      </c>
      <c r="AO1871" s="357">
        <v>0</v>
      </c>
      <c r="AP1871" s="357">
        <v>0</v>
      </c>
      <c r="AQ1871" s="357">
        <v>0</v>
      </c>
      <c r="AR1871" s="357">
        <v>0</v>
      </c>
      <c r="AS1871" s="357">
        <v>0</v>
      </c>
      <c r="AT1871" s="357">
        <v>0</v>
      </c>
      <c r="AU1871" s="357">
        <v>0</v>
      </c>
      <c r="AV1871" s="274">
        <v>45777</v>
      </c>
      <c r="AW1871" t="s">
        <v>3</v>
      </c>
      <c r="AX1871">
        <v>2025</v>
      </c>
      <c r="AY1871" t="s">
        <v>188</v>
      </c>
    </row>
    <row r="1872" spans="1:51" x14ac:dyDescent="0.25">
      <c r="A1872" s="89">
        <v>107</v>
      </c>
      <c r="B1872" s="90" t="s">
        <v>60</v>
      </c>
      <c r="C1872" s="91">
        <v>466217227.26999998</v>
      </c>
      <c r="D1872" s="91">
        <v>110525.85</v>
      </c>
      <c r="E1872" s="91">
        <v>0</v>
      </c>
      <c r="F1872" s="91">
        <v>0</v>
      </c>
      <c r="G1872" s="91">
        <v>41211.58</v>
      </c>
      <c r="H1872" s="91">
        <v>0</v>
      </c>
      <c r="I1872" s="91">
        <v>0</v>
      </c>
      <c r="J1872" s="91">
        <v>1070262.3500000001</v>
      </c>
      <c r="K1872" s="91">
        <v>1135792.21</v>
      </c>
      <c r="L1872" s="91">
        <v>0</v>
      </c>
      <c r="M1872" s="91">
        <v>17330512.649999999</v>
      </c>
      <c r="N1872" s="91">
        <v>311742472.95999998</v>
      </c>
      <c r="O1872" s="91">
        <v>329072985.60999995</v>
      </c>
      <c r="P1872" s="91">
        <v>1423269.21</v>
      </c>
      <c r="Q1872" s="91">
        <v>0</v>
      </c>
      <c r="R1872" s="91">
        <v>0</v>
      </c>
      <c r="S1872" s="91">
        <v>0</v>
      </c>
      <c r="T1872" s="91">
        <v>332854046.80999994</v>
      </c>
      <c r="U1872" s="91">
        <v>754080.1</v>
      </c>
      <c r="V1872" s="91">
        <v>502313.89</v>
      </c>
      <c r="W1872" s="91">
        <v>10902</v>
      </c>
      <c r="X1872" s="91">
        <v>3180362.59</v>
      </c>
      <c r="Y1872" s="91">
        <v>67859</v>
      </c>
      <c r="Z1872" s="91">
        <v>0</v>
      </c>
      <c r="AA1872" s="91">
        <v>9030730.9199999999</v>
      </c>
      <c r="AB1872" s="91">
        <v>0</v>
      </c>
      <c r="AC1872" s="326">
        <v>21825671.870000001</v>
      </c>
      <c r="AD1872" s="91">
        <v>5733714.9000000004</v>
      </c>
      <c r="AE1872" s="91">
        <v>360130.72</v>
      </c>
      <c r="AF1872" s="91">
        <v>0</v>
      </c>
      <c r="AG1872" s="91">
        <v>0</v>
      </c>
      <c r="AH1872" s="91">
        <v>0</v>
      </c>
      <c r="AI1872" s="91">
        <v>0</v>
      </c>
      <c r="AJ1872" s="91">
        <v>36353630.07</v>
      </c>
      <c r="AK1872" s="91">
        <v>12142156.75</v>
      </c>
      <c r="AL1872" s="91">
        <v>1518723.05</v>
      </c>
      <c r="AM1872" s="91">
        <v>0</v>
      </c>
      <c r="AN1872" s="91">
        <v>5459262.71</v>
      </c>
      <c r="AO1872" s="91">
        <v>0</v>
      </c>
      <c r="AP1872" s="91">
        <v>0</v>
      </c>
      <c r="AQ1872" s="91">
        <v>0</v>
      </c>
      <c r="AR1872" s="91">
        <v>0</v>
      </c>
      <c r="AS1872" s="91">
        <v>77819396.060000002</v>
      </c>
      <c r="AT1872" s="91">
        <v>55543784.400000006</v>
      </c>
      <c r="AU1872" s="91">
        <v>36423641.890000001</v>
      </c>
      <c r="AV1872" s="92">
        <v>45808</v>
      </c>
      <c r="AW1872" s="97" t="s">
        <v>4</v>
      </c>
      <c r="AX1872">
        <v>2025</v>
      </c>
      <c r="AY1872" t="s">
        <v>160</v>
      </c>
    </row>
    <row r="1873" spans="1:51" x14ac:dyDescent="0.25">
      <c r="A1873" s="89">
        <v>66</v>
      </c>
      <c r="B1873" s="90" t="s">
        <v>61</v>
      </c>
      <c r="C1873" s="91">
        <v>2200545.12</v>
      </c>
      <c r="D1873" s="91">
        <v>0</v>
      </c>
      <c r="E1873" s="91">
        <v>0</v>
      </c>
      <c r="F1873" s="91">
        <v>0</v>
      </c>
      <c r="G1873" s="91">
        <v>0</v>
      </c>
      <c r="H1873" s="91">
        <v>0</v>
      </c>
      <c r="I1873" s="91">
        <v>0</v>
      </c>
      <c r="J1873" s="91">
        <v>0</v>
      </c>
      <c r="K1873" s="91">
        <v>2058097.32</v>
      </c>
      <c r="L1873" s="91">
        <v>0</v>
      </c>
      <c r="M1873" s="91">
        <v>0</v>
      </c>
      <c r="N1873" s="91">
        <v>0</v>
      </c>
      <c r="O1873" s="91">
        <v>0</v>
      </c>
      <c r="P1873" s="91">
        <v>0</v>
      </c>
      <c r="Q1873" s="91">
        <v>0</v>
      </c>
      <c r="R1873" s="91">
        <v>0</v>
      </c>
      <c r="S1873" s="91">
        <v>0</v>
      </c>
      <c r="T1873" s="91">
        <v>2058097.32</v>
      </c>
      <c r="U1873" s="91">
        <v>0</v>
      </c>
      <c r="V1873" s="91">
        <v>0</v>
      </c>
      <c r="W1873" s="91">
        <v>0</v>
      </c>
      <c r="X1873" s="91">
        <v>0</v>
      </c>
      <c r="Y1873" s="91">
        <v>0</v>
      </c>
      <c r="Z1873" s="91">
        <v>0</v>
      </c>
      <c r="AA1873" s="91">
        <v>0</v>
      </c>
      <c r="AB1873" s="91">
        <v>0</v>
      </c>
      <c r="AC1873" s="326">
        <v>0</v>
      </c>
      <c r="AD1873" s="91">
        <v>0</v>
      </c>
      <c r="AE1873" s="91">
        <v>0</v>
      </c>
      <c r="AF1873" s="91">
        <v>0</v>
      </c>
      <c r="AG1873" s="91">
        <v>0</v>
      </c>
      <c r="AH1873" s="91">
        <v>0</v>
      </c>
      <c r="AI1873" s="91">
        <v>0</v>
      </c>
      <c r="AJ1873" s="91">
        <v>0</v>
      </c>
      <c r="AK1873" s="91">
        <v>0</v>
      </c>
      <c r="AL1873" s="91">
        <v>0</v>
      </c>
      <c r="AM1873" s="91">
        <v>0</v>
      </c>
      <c r="AN1873" s="91">
        <v>0</v>
      </c>
      <c r="AO1873" s="91">
        <v>142447.79999999999</v>
      </c>
      <c r="AP1873" s="91">
        <v>0</v>
      </c>
      <c r="AQ1873" s="91">
        <v>0</v>
      </c>
      <c r="AR1873" s="91">
        <v>0</v>
      </c>
      <c r="AS1873" s="91">
        <v>0</v>
      </c>
      <c r="AT1873" s="91">
        <v>142447.79999999999</v>
      </c>
      <c r="AU1873" s="91">
        <v>0</v>
      </c>
      <c r="AV1873" s="92">
        <v>45808</v>
      </c>
      <c r="AW1873" s="97" t="s">
        <v>4</v>
      </c>
      <c r="AX1873">
        <v>2025</v>
      </c>
      <c r="AY1873" t="s">
        <v>178</v>
      </c>
    </row>
    <row r="1874" spans="1:51" x14ac:dyDescent="0.25">
      <c r="A1874" s="89">
        <v>44</v>
      </c>
      <c r="B1874" s="90" t="s">
        <v>62</v>
      </c>
      <c r="C1874" s="91">
        <v>54436184.969999991</v>
      </c>
      <c r="D1874" s="91">
        <v>62845.31</v>
      </c>
      <c r="E1874" s="91">
        <v>0</v>
      </c>
      <c r="F1874" s="91">
        <v>0</v>
      </c>
      <c r="G1874" s="91">
        <v>18415.900000000001</v>
      </c>
      <c r="H1874" s="91">
        <v>0</v>
      </c>
      <c r="I1874" s="91">
        <v>0</v>
      </c>
      <c r="J1874" s="91">
        <v>294097.84000000003</v>
      </c>
      <c r="K1874" s="91">
        <v>3397327.46</v>
      </c>
      <c r="L1874" s="91">
        <v>0</v>
      </c>
      <c r="M1874" s="91">
        <v>4003149.82</v>
      </c>
      <c r="N1874" s="91">
        <v>1181822.47</v>
      </c>
      <c r="O1874" s="91">
        <v>5184972.29</v>
      </c>
      <c r="P1874" s="91">
        <v>169484.09</v>
      </c>
      <c r="Q1874" s="91">
        <v>0</v>
      </c>
      <c r="R1874" s="91">
        <v>0</v>
      </c>
      <c r="S1874" s="91">
        <v>0</v>
      </c>
      <c r="T1874" s="91">
        <v>9127142.8899999987</v>
      </c>
      <c r="U1874" s="91">
        <v>1979380.21</v>
      </c>
      <c r="V1874" s="91">
        <v>1014921.68</v>
      </c>
      <c r="W1874" s="91">
        <v>380884.65</v>
      </c>
      <c r="X1874" s="91">
        <v>0</v>
      </c>
      <c r="Y1874" s="91">
        <v>166694.9</v>
      </c>
      <c r="Z1874" s="91">
        <v>0</v>
      </c>
      <c r="AA1874" s="91">
        <v>2140.44</v>
      </c>
      <c r="AB1874" s="91">
        <v>0</v>
      </c>
      <c r="AC1874" s="326">
        <v>2322877.64</v>
      </c>
      <c r="AD1874" s="91">
        <v>1683402.13</v>
      </c>
      <c r="AE1874" s="91">
        <v>27947.759999999998</v>
      </c>
      <c r="AF1874" s="91">
        <v>0</v>
      </c>
      <c r="AG1874" s="91">
        <v>0</v>
      </c>
      <c r="AH1874" s="91">
        <v>0</v>
      </c>
      <c r="AI1874" s="91">
        <v>0</v>
      </c>
      <c r="AJ1874" s="91">
        <v>150981.85</v>
      </c>
      <c r="AK1874" s="91">
        <v>27005768.889999997</v>
      </c>
      <c r="AL1874" s="91">
        <v>1241884.42</v>
      </c>
      <c r="AM1874" s="91">
        <v>0</v>
      </c>
      <c r="AN1874" s="91">
        <v>2892189.1799999997</v>
      </c>
      <c r="AO1874" s="91">
        <v>0</v>
      </c>
      <c r="AP1874" s="91">
        <v>310115.46000000002</v>
      </c>
      <c r="AQ1874" s="91">
        <v>0</v>
      </c>
      <c r="AR1874" s="91">
        <v>0</v>
      </c>
      <c r="AS1874" s="91">
        <v>7729231.2599999988</v>
      </c>
      <c r="AT1874" s="91">
        <v>37579810.819999993</v>
      </c>
      <c r="AU1874" s="91">
        <v>6129852.8700000001</v>
      </c>
      <c r="AV1874" s="92">
        <v>45808</v>
      </c>
      <c r="AW1874" s="97" t="s">
        <v>4</v>
      </c>
      <c r="AX1874">
        <v>2025</v>
      </c>
      <c r="AY1874" t="s">
        <v>167</v>
      </c>
    </row>
    <row r="1875" spans="1:51" x14ac:dyDescent="0.25">
      <c r="A1875" s="89">
        <v>113</v>
      </c>
      <c r="B1875" s="90" t="s">
        <v>63</v>
      </c>
      <c r="C1875" s="91">
        <v>38843234.75</v>
      </c>
      <c r="D1875" s="91">
        <v>0</v>
      </c>
      <c r="E1875" s="91">
        <v>0</v>
      </c>
      <c r="F1875" s="91">
        <v>0</v>
      </c>
      <c r="G1875" s="91">
        <v>908251.85</v>
      </c>
      <c r="H1875" s="91">
        <v>0</v>
      </c>
      <c r="I1875" s="91">
        <v>0</v>
      </c>
      <c r="J1875" s="91">
        <v>221414.37</v>
      </c>
      <c r="K1875" s="91">
        <v>86147.17</v>
      </c>
      <c r="L1875" s="91">
        <v>0</v>
      </c>
      <c r="M1875" s="91">
        <v>11452310.57</v>
      </c>
      <c r="N1875" s="91">
        <v>10150205.880000001</v>
      </c>
      <c r="O1875" s="91">
        <v>21602516.450000003</v>
      </c>
      <c r="P1875" s="91">
        <v>415650.79</v>
      </c>
      <c r="Q1875" s="91">
        <v>0</v>
      </c>
      <c r="R1875" s="91">
        <v>0</v>
      </c>
      <c r="S1875" s="91">
        <v>0</v>
      </c>
      <c r="T1875" s="91">
        <v>23233980.630000003</v>
      </c>
      <c r="U1875" s="91">
        <v>125950.55</v>
      </c>
      <c r="V1875" s="91">
        <v>13778.15</v>
      </c>
      <c r="W1875" s="91">
        <v>0</v>
      </c>
      <c r="X1875" s="91">
        <v>0</v>
      </c>
      <c r="Y1875" s="91">
        <v>108273</v>
      </c>
      <c r="Z1875" s="91">
        <v>0</v>
      </c>
      <c r="AA1875" s="91">
        <v>1112701</v>
      </c>
      <c r="AB1875" s="91">
        <v>0</v>
      </c>
      <c r="AC1875" s="326">
        <v>3502241.2399999998</v>
      </c>
      <c r="AD1875" s="91">
        <v>1614624.56</v>
      </c>
      <c r="AE1875" s="91">
        <v>6198.3</v>
      </c>
      <c r="AF1875" s="91">
        <v>0</v>
      </c>
      <c r="AG1875" s="91">
        <v>0</v>
      </c>
      <c r="AH1875" s="91">
        <v>0</v>
      </c>
      <c r="AI1875" s="91">
        <v>0</v>
      </c>
      <c r="AJ1875" s="91">
        <v>32835</v>
      </c>
      <c r="AK1875" s="91">
        <v>8111055.6400000006</v>
      </c>
      <c r="AL1875" s="91">
        <v>19408.099999999999</v>
      </c>
      <c r="AM1875" s="91">
        <v>0</v>
      </c>
      <c r="AN1875" s="91">
        <v>891493.98</v>
      </c>
      <c r="AO1875" s="91">
        <v>0</v>
      </c>
      <c r="AP1875" s="91">
        <v>47107.6</v>
      </c>
      <c r="AQ1875" s="91">
        <v>0</v>
      </c>
      <c r="AR1875" s="91">
        <v>0</v>
      </c>
      <c r="AS1875" s="91">
        <v>6516601.7999999998</v>
      </c>
      <c r="AT1875" s="91">
        <v>9092652.3200000003</v>
      </c>
      <c r="AU1875" s="91">
        <v>23587</v>
      </c>
      <c r="AV1875" s="92">
        <v>45808</v>
      </c>
      <c r="AW1875" s="97" t="s">
        <v>4</v>
      </c>
      <c r="AX1875">
        <v>2025</v>
      </c>
      <c r="AY1875" t="s">
        <v>171</v>
      </c>
    </row>
    <row r="1876" spans="1:51" x14ac:dyDescent="0.25">
      <c r="A1876" s="89">
        <v>98</v>
      </c>
      <c r="B1876" s="90" t="s">
        <v>64</v>
      </c>
      <c r="C1876" s="91">
        <v>117214823.84999999</v>
      </c>
      <c r="D1876" s="91">
        <v>71961.91</v>
      </c>
      <c r="E1876" s="91">
        <v>0</v>
      </c>
      <c r="F1876" s="91">
        <v>0</v>
      </c>
      <c r="G1876" s="91">
        <v>157242.16</v>
      </c>
      <c r="H1876" s="91">
        <v>0</v>
      </c>
      <c r="I1876" s="91">
        <v>0</v>
      </c>
      <c r="J1876" s="91">
        <v>1557718.48</v>
      </c>
      <c r="K1876" s="91">
        <v>425286.67</v>
      </c>
      <c r="L1876" s="91">
        <v>0</v>
      </c>
      <c r="M1876" s="91">
        <v>22390857.670000002</v>
      </c>
      <c r="N1876" s="91">
        <v>4525880.8099999996</v>
      </c>
      <c r="O1876" s="91">
        <v>26916738.48</v>
      </c>
      <c r="P1876" s="91">
        <v>522101.05</v>
      </c>
      <c r="Q1876" s="91">
        <v>0</v>
      </c>
      <c r="R1876" s="91">
        <v>0</v>
      </c>
      <c r="S1876" s="91">
        <v>0</v>
      </c>
      <c r="T1876" s="91">
        <v>29651048.750000004</v>
      </c>
      <c r="U1876" s="91">
        <v>220822.41</v>
      </c>
      <c r="V1876" s="91">
        <v>146789.94</v>
      </c>
      <c r="W1876" s="91">
        <v>0</v>
      </c>
      <c r="X1876" s="91">
        <v>278267.40999999997</v>
      </c>
      <c r="Y1876" s="91">
        <v>41807.96</v>
      </c>
      <c r="Z1876" s="91">
        <v>0</v>
      </c>
      <c r="AA1876" s="91">
        <v>981872.07</v>
      </c>
      <c r="AB1876" s="91">
        <v>0</v>
      </c>
      <c r="AC1876" s="326">
        <v>8242801.1600000001</v>
      </c>
      <c r="AD1876" s="91">
        <v>1739911.71</v>
      </c>
      <c r="AE1876" s="91">
        <v>9816690.3900000006</v>
      </c>
      <c r="AF1876" s="91">
        <v>0</v>
      </c>
      <c r="AG1876" s="91">
        <v>0</v>
      </c>
      <c r="AH1876" s="91">
        <v>0</v>
      </c>
      <c r="AI1876" s="91">
        <v>0</v>
      </c>
      <c r="AJ1876" s="91">
        <v>11013277.52</v>
      </c>
      <c r="AK1876" s="91">
        <v>14259739.210000001</v>
      </c>
      <c r="AL1876" s="91">
        <v>1328587.74</v>
      </c>
      <c r="AM1876" s="91">
        <v>0</v>
      </c>
      <c r="AN1876" s="91">
        <v>7688832.6399999997</v>
      </c>
      <c r="AO1876" s="91">
        <v>-26843.94</v>
      </c>
      <c r="AP1876" s="91">
        <v>227318.11</v>
      </c>
      <c r="AQ1876" s="91">
        <v>0</v>
      </c>
      <c r="AR1876" s="91">
        <v>0</v>
      </c>
      <c r="AS1876" s="91">
        <v>32482240.57</v>
      </c>
      <c r="AT1876" s="91">
        <v>55081534.530000001</v>
      </c>
      <c r="AU1876" s="91">
        <v>31603900.77</v>
      </c>
      <c r="AV1876" s="92">
        <v>45808</v>
      </c>
      <c r="AW1876" s="97" t="s">
        <v>4</v>
      </c>
      <c r="AX1876">
        <v>2025</v>
      </c>
      <c r="AY1876" t="s">
        <v>165</v>
      </c>
    </row>
    <row r="1877" spans="1:51" x14ac:dyDescent="0.25">
      <c r="A1877" s="89">
        <v>109</v>
      </c>
      <c r="B1877" s="90" t="s">
        <v>66</v>
      </c>
      <c r="C1877" s="91">
        <v>678688869.97000003</v>
      </c>
      <c r="D1877" s="91">
        <v>34482974.479999997</v>
      </c>
      <c r="E1877" s="91">
        <v>0</v>
      </c>
      <c r="F1877" s="91">
        <v>0</v>
      </c>
      <c r="G1877" s="91">
        <v>0</v>
      </c>
      <c r="H1877" s="91">
        <v>0</v>
      </c>
      <c r="I1877" s="91">
        <v>0</v>
      </c>
      <c r="J1877" s="91">
        <v>39641549.710000001</v>
      </c>
      <c r="K1877" s="91">
        <v>9545325.1899999995</v>
      </c>
      <c r="L1877" s="91">
        <v>0</v>
      </c>
      <c r="M1877" s="91">
        <v>494863.91000000003</v>
      </c>
      <c r="N1877" s="91">
        <v>228794538.75</v>
      </c>
      <c r="O1877" s="91">
        <v>229289402.66</v>
      </c>
      <c r="P1877" s="91">
        <v>47484324.199999996</v>
      </c>
      <c r="Q1877" s="91">
        <v>0</v>
      </c>
      <c r="R1877" s="91">
        <v>0</v>
      </c>
      <c r="S1877" s="91">
        <v>0</v>
      </c>
      <c r="T1877" s="91">
        <v>360443576.24000001</v>
      </c>
      <c r="U1877" s="91">
        <v>24507165.100000001</v>
      </c>
      <c r="V1877" s="91">
        <v>5537113.1699999999</v>
      </c>
      <c r="W1877" s="91">
        <v>0</v>
      </c>
      <c r="X1877" s="91">
        <v>9398802.6699999999</v>
      </c>
      <c r="Y1877" s="91">
        <v>1432624.96</v>
      </c>
      <c r="Z1877" s="91">
        <v>0</v>
      </c>
      <c r="AA1877" s="91">
        <v>90532769.25</v>
      </c>
      <c r="AB1877" s="91">
        <v>0</v>
      </c>
      <c r="AC1877" s="326">
        <v>90937088.75</v>
      </c>
      <c r="AD1877" s="91">
        <v>0</v>
      </c>
      <c r="AE1877" s="91">
        <v>381069.62</v>
      </c>
      <c r="AF1877" s="91">
        <v>0</v>
      </c>
      <c r="AG1877" s="91">
        <v>0</v>
      </c>
      <c r="AH1877" s="91">
        <v>0</v>
      </c>
      <c r="AI1877" s="91">
        <v>0</v>
      </c>
      <c r="AJ1877" s="91">
        <v>68580549.060000002</v>
      </c>
      <c r="AK1877" s="91">
        <v>19917701.529999997</v>
      </c>
      <c r="AL1877" s="91">
        <v>2592546.46</v>
      </c>
      <c r="AM1877" s="91">
        <v>0</v>
      </c>
      <c r="AN1877" s="91">
        <v>4083977.67</v>
      </c>
      <c r="AO1877" s="91">
        <v>43669.96</v>
      </c>
      <c r="AP1877" s="91">
        <v>2500</v>
      </c>
      <c r="AQ1877" s="91">
        <v>0</v>
      </c>
      <c r="AR1877" s="91">
        <v>0</v>
      </c>
      <c r="AS1877" s="91">
        <v>291307182.58000004</v>
      </c>
      <c r="AT1877" s="91">
        <v>26938111.149999999</v>
      </c>
      <c r="AU1877" s="91">
        <v>297715.53000000003</v>
      </c>
      <c r="AV1877" s="92">
        <v>45808</v>
      </c>
      <c r="AW1877" s="97" t="s">
        <v>4</v>
      </c>
      <c r="AX1877">
        <v>2025</v>
      </c>
      <c r="AY1877" t="s">
        <v>157</v>
      </c>
    </row>
    <row r="1878" spans="1:51" x14ac:dyDescent="0.25">
      <c r="A1878" s="89">
        <v>25</v>
      </c>
      <c r="B1878" s="90" t="s">
        <v>67</v>
      </c>
      <c r="C1878" s="91">
        <v>48594066.119999997</v>
      </c>
      <c r="D1878" s="91">
        <v>18969687.149999999</v>
      </c>
      <c r="E1878" s="91">
        <v>0</v>
      </c>
      <c r="F1878" s="91">
        <v>0</v>
      </c>
      <c r="G1878" s="91">
        <v>0</v>
      </c>
      <c r="H1878" s="91">
        <v>0</v>
      </c>
      <c r="I1878" s="91">
        <v>0</v>
      </c>
      <c r="J1878" s="91">
        <v>0</v>
      </c>
      <c r="K1878" s="91">
        <v>0</v>
      </c>
      <c r="L1878" s="91">
        <v>0</v>
      </c>
      <c r="M1878" s="91">
        <v>646732.94999999995</v>
      </c>
      <c r="N1878" s="91">
        <v>0</v>
      </c>
      <c r="O1878" s="91">
        <v>646732.94999999995</v>
      </c>
      <c r="P1878" s="91">
        <v>28735261.789999999</v>
      </c>
      <c r="Q1878" s="91">
        <v>0</v>
      </c>
      <c r="R1878" s="91">
        <v>0</v>
      </c>
      <c r="S1878" s="91">
        <v>0</v>
      </c>
      <c r="T1878" s="91">
        <v>48351681.890000001</v>
      </c>
      <c r="U1878" s="91">
        <v>0</v>
      </c>
      <c r="V1878" s="91">
        <v>0</v>
      </c>
      <c r="W1878" s="91">
        <v>0</v>
      </c>
      <c r="X1878" s="91">
        <v>0</v>
      </c>
      <c r="Y1878" s="91">
        <v>0</v>
      </c>
      <c r="Z1878" s="91">
        <v>0</v>
      </c>
      <c r="AA1878" s="91">
        <v>0</v>
      </c>
      <c r="AB1878" s="91">
        <v>0</v>
      </c>
      <c r="AC1878" s="326">
        <v>242384.23</v>
      </c>
      <c r="AD1878" s="91">
        <v>0</v>
      </c>
      <c r="AE1878" s="91">
        <v>0</v>
      </c>
      <c r="AF1878" s="91">
        <v>0</v>
      </c>
      <c r="AG1878" s="91">
        <v>0</v>
      </c>
      <c r="AH1878" s="91">
        <v>0</v>
      </c>
      <c r="AI1878" s="91">
        <v>0</v>
      </c>
      <c r="AJ1878" s="91">
        <v>0</v>
      </c>
      <c r="AK1878" s="91">
        <v>0</v>
      </c>
      <c r="AL1878" s="91">
        <v>0</v>
      </c>
      <c r="AM1878" s="91">
        <v>0</v>
      </c>
      <c r="AN1878" s="91">
        <v>0</v>
      </c>
      <c r="AO1878" s="91">
        <v>0</v>
      </c>
      <c r="AP1878" s="91">
        <v>0</v>
      </c>
      <c r="AQ1878" s="91">
        <v>0</v>
      </c>
      <c r="AR1878" s="91">
        <v>0</v>
      </c>
      <c r="AS1878" s="91">
        <v>242384.23</v>
      </c>
      <c r="AT1878" s="91">
        <v>0</v>
      </c>
      <c r="AU1878" s="91">
        <v>0</v>
      </c>
      <c r="AV1878" s="92">
        <v>45808</v>
      </c>
      <c r="AW1878" s="97" t="s">
        <v>4</v>
      </c>
      <c r="AX1878">
        <v>2025</v>
      </c>
      <c r="AY1878" t="s">
        <v>174</v>
      </c>
    </row>
    <row r="1879" spans="1:51" x14ac:dyDescent="0.25">
      <c r="A1879" s="89">
        <v>122</v>
      </c>
      <c r="B1879" s="90" t="s">
        <v>69</v>
      </c>
      <c r="C1879" s="91">
        <v>418395972.60999995</v>
      </c>
      <c r="D1879" s="91">
        <v>0</v>
      </c>
      <c r="E1879" s="91">
        <v>0</v>
      </c>
      <c r="F1879" s="91">
        <v>0</v>
      </c>
      <c r="G1879" s="91">
        <v>0</v>
      </c>
      <c r="H1879" s="91">
        <v>0</v>
      </c>
      <c r="I1879" s="91">
        <v>0</v>
      </c>
      <c r="J1879" s="91">
        <v>0</v>
      </c>
      <c r="K1879" s="91">
        <v>14270536.459999999</v>
      </c>
      <c r="L1879" s="91">
        <v>0</v>
      </c>
      <c r="M1879" s="91">
        <v>3433918.35</v>
      </c>
      <c r="N1879" s="91">
        <v>1357833.99</v>
      </c>
      <c r="O1879" s="91">
        <v>4791752.34</v>
      </c>
      <c r="P1879" s="91">
        <v>10859905.09</v>
      </c>
      <c r="Q1879" s="91">
        <v>0</v>
      </c>
      <c r="R1879" s="91">
        <v>0</v>
      </c>
      <c r="S1879" s="91">
        <v>0</v>
      </c>
      <c r="T1879" s="91">
        <v>29922193.890000001</v>
      </c>
      <c r="U1879" s="91">
        <v>0</v>
      </c>
      <c r="V1879" s="91">
        <v>0</v>
      </c>
      <c r="W1879" s="91">
        <v>0</v>
      </c>
      <c r="X1879" s="91">
        <v>39544100.149999999</v>
      </c>
      <c r="Y1879" s="91">
        <v>0</v>
      </c>
      <c r="Z1879" s="91">
        <v>0</v>
      </c>
      <c r="AA1879" s="91">
        <v>275980840.69</v>
      </c>
      <c r="AB1879" s="91">
        <v>0</v>
      </c>
      <c r="AC1879" s="326">
        <v>1971359.45</v>
      </c>
      <c r="AD1879" s="91">
        <v>0</v>
      </c>
      <c r="AE1879" s="91">
        <v>383914.72</v>
      </c>
      <c r="AF1879" s="91">
        <v>0</v>
      </c>
      <c r="AG1879" s="91">
        <v>0</v>
      </c>
      <c r="AH1879" s="91">
        <v>0</v>
      </c>
      <c r="AI1879" s="91">
        <v>0</v>
      </c>
      <c r="AJ1879" s="91">
        <v>1854210.01</v>
      </c>
      <c r="AK1879" s="91">
        <v>50550744.390000001</v>
      </c>
      <c r="AL1879" s="91">
        <v>0</v>
      </c>
      <c r="AM1879" s="91">
        <v>0</v>
      </c>
      <c r="AN1879" s="91">
        <v>18188609.309999999</v>
      </c>
      <c r="AO1879" s="91">
        <v>0</v>
      </c>
      <c r="AP1879" s="91">
        <v>0</v>
      </c>
      <c r="AQ1879" s="91">
        <v>0</v>
      </c>
      <c r="AR1879" s="91">
        <v>0</v>
      </c>
      <c r="AS1879" s="91">
        <v>319734425.01999998</v>
      </c>
      <c r="AT1879" s="91">
        <v>68739353.700000003</v>
      </c>
      <c r="AU1879" s="91">
        <v>0</v>
      </c>
      <c r="AV1879" s="92">
        <v>45808</v>
      </c>
      <c r="AW1879" s="97" t="s">
        <v>4</v>
      </c>
      <c r="AX1879">
        <v>2025</v>
      </c>
      <c r="AY1879" t="s">
        <v>267</v>
      </c>
    </row>
    <row r="1880" spans="1:51" x14ac:dyDescent="0.25">
      <c r="A1880" s="89">
        <v>13</v>
      </c>
      <c r="B1880" s="90" t="s">
        <v>70</v>
      </c>
      <c r="C1880" s="91">
        <v>6650769247.1099997</v>
      </c>
      <c r="D1880" s="91">
        <v>4107070.09</v>
      </c>
      <c r="E1880" s="91">
        <v>0</v>
      </c>
      <c r="F1880" s="91">
        <v>0</v>
      </c>
      <c r="G1880" s="91">
        <v>8790849.2599999998</v>
      </c>
      <c r="H1880" s="91">
        <v>0</v>
      </c>
      <c r="I1880" s="91">
        <v>0</v>
      </c>
      <c r="J1880" s="91">
        <v>151646909.13999999</v>
      </c>
      <c r="K1880" s="91">
        <v>76408530.799999997</v>
      </c>
      <c r="L1880" s="91">
        <v>0</v>
      </c>
      <c r="M1880" s="91">
        <v>3559152305.71</v>
      </c>
      <c r="N1880" s="91">
        <v>1710355018.73</v>
      </c>
      <c r="O1880" s="91">
        <v>5269507324.4400005</v>
      </c>
      <c r="P1880" s="91">
        <v>0</v>
      </c>
      <c r="Q1880" s="91">
        <v>0</v>
      </c>
      <c r="R1880" s="91">
        <v>0</v>
      </c>
      <c r="S1880" s="91">
        <v>0</v>
      </c>
      <c r="T1880" s="91">
        <v>5510460683.7299995</v>
      </c>
      <c r="U1880" s="91">
        <v>16040432.210000001</v>
      </c>
      <c r="V1880" s="91">
        <v>0</v>
      </c>
      <c r="W1880" s="91">
        <v>754716.49</v>
      </c>
      <c r="X1880" s="91">
        <v>9223793.459999999</v>
      </c>
      <c r="Y1880" s="91">
        <v>3417614.0700000003</v>
      </c>
      <c r="Z1880" s="91">
        <v>0</v>
      </c>
      <c r="AA1880" s="91">
        <v>195822633.76000002</v>
      </c>
      <c r="AB1880" s="91">
        <v>0</v>
      </c>
      <c r="AC1880" s="326">
        <v>587691528.70000005</v>
      </c>
      <c r="AD1880" s="91">
        <v>137558.34</v>
      </c>
      <c r="AE1880" s="91">
        <v>7960195.1299999999</v>
      </c>
      <c r="AF1880" s="91">
        <v>0</v>
      </c>
      <c r="AG1880" s="91">
        <v>0</v>
      </c>
      <c r="AH1880" s="91">
        <v>0</v>
      </c>
      <c r="AI1880" s="91">
        <v>0</v>
      </c>
      <c r="AJ1880" s="91">
        <v>3827888.29</v>
      </c>
      <c r="AK1880" s="91">
        <v>192524463.20999998</v>
      </c>
      <c r="AL1880" s="91">
        <v>90345720.270000011</v>
      </c>
      <c r="AM1880" s="91">
        <v>0</v>
      </c>
      <c r="AN1880" s="91">
        <v>30879038.950000003</v>
      </c>
      <c r="AO1880" s="91">
        <v>0</v>
      </c>
      <c r="AP1880" s="91">
        <v>4205.82</v>
      </c>
      <c r="AQ1880" s="91">
        <v>0</v>
      </c>
      <c r="AR1880" s="91">
        <v>0</v>
      </c>
      <c r="AS1880" s="91">
        <v>824876360.45000005</v>
      </c>
      <c r="AT1880" s="91">
        <v>315432202.73000002</v>
      </c>
      <c r="AU1880" s="91">
        <v>1678774.48</v>
      </c>
      <c r="AV1880" s="92">
        <v>45808</v>
      </c>
      <c r="AW1880" s="97" t="s">
        <v>4</v>
      </c>
      <c r="AX1880">
        <v>2025</v>
      </c>
      <c r="AY1880" t="s">
        <v>149</v>
      </c>
    </row>
    <row r="1881" spans="1:51" x14ac:dyDescent="0.25">
      <c r="A1881" s="89">
        <v>110</v>
      </c>
      <c r="B1881" s="90" t="s">
        <v>71</v>
      </c>
      <c r="C1881" s="91">
        <v>54589497.359999999</v>
      </c>
      <c r="D1881" s="91">
        <v>0</v>
      </c>
      <c r="E1881" s="91">
        <v>0</v>
      </c>
      <c r="F1881" s="91">
        <v>0</v>
      </c>
      <c r="G1881" s="91">
        <v>73423.11</v>
      </c>
      <c r="H1881" s="91">
        <v>0</v>
      </c>
      <c r="I1881" s="91">
        <v>0</v>
      </c>
      <c r="J1881" s="91">
        <v>202889.11</v>
      </c>
      <c r="K1881" s="91">
        <v>45780.78</v>
      </c>
      <c r="L1881" s="91">
        <v>0</v>
      </c>
      <c r="M1881" s="91">
        <v>386425.43</v>
      </c>
      <c r="N1881" s="91">
        <v>7193488.5600000005</v>
      </c>
      <c r="O1881" s="91">
        <v>7579913.9900000002</v>
      </c>
      <c r="P1881" s="91">
        <v>564403.35</v>
      </c>
      <c r="Q1881" s="91">
        <v>0</v>
      </c>
      <c r="R1881" s="91">
        <v>0</v>
      </c>
      <c r="S1881" s="91">
        <v>0</v>
      </c>
      <c r="T1881" s="91">
        <v>8466410.3399999999</v>
      </c>
      <c r="U1881" s="91">
        <v>302943.69</v>
      </c>
      <c r="V1881" s="91">
        <v>22090.13</v>
      </c>
      <c r="W1881" s="91">
        <v>188342.56</v>
      </c>
      <c r="X1881" s="91">
        <v>40000</v>
      </c>
      <c r="Y1881" s="91">
        <v>473636.18</v>
      </c>
      <c r="Z1881" s="91">
        <v>0</v>
      </c>
      <c r="AA1881" s="91">
        <v>0</v>
      </c>
      <c r="AB1881" s="91">
        <v>0</v>
      </c>
      <c r="AC1881" s="326">
        <v>77052.5</v>
      </c>
      <c r="AD1881" s="91">
        <v>0</v>
      </c>
      <c r="AE1881" s="91">
        <v>68237.460000000006</v>
      </c>
      <c r="AF1881" s="91">
        <v>0</v>
      </c>
      <c r="AG1881" s="91">
        <v>0</v>
      </c>
      <c r="AH1881" s="91">
        <v>0</v>
      </c>
      <c r="AI1881" s="91">
        <v>0</v>
      </c>
      <c r="AJ1881" s="91">
        <v>50551.71</v>
      </c>
      <c r="AK1881" s="91">
        <v>1277686.05</v>
      </c>
      <c r="AL1881" s="91">
        <v>819555.56</v>
      </c>
      <c r="AM1881" s="91">
        <v>0</v>
      </c>
      <c r="AN1881" s="91">
        <v>6053613.4199999999</v>
      </c>
      <c r="AO1881" s="91">
        <v>239436.78</v>
      </c>
      <c r="AP1881" s="91">
        <v>143507.10999999999</v>
      </c>
      <c r="AQ1881" s="91">
        <v>0</v>
      </c>
      <c r="AR1881" s="91">
        <v>0</v>
      </c>
      <c r="AS1881" s="91">
        <v>1222854.23</v>
      </c>
      <c r="AT1881" s="91">
        <v>44900232.789999999</v>
      </c>
      <c r="AU1881" s="91">
        <v>36366433.869999997</v>
      </c>
      <c r="AV1881" s="92">
        <v>45808</v>
      </c>
      <c r="AW1881" s="97" t="s">
        <v>4</v>
      </c>
      <c r="AX1881">
        <v>2025</v>
      </c>
      <c r="AY1881" t="s">
        <v>173</v>
      </c>
    </row>
    <row r="1882" spans="1:51" x14ac:dyDescent="0.25">
      <c r="A1882" s="89">
        <v>52</v>
      </c>
      <c r="B1882" s="90" t="s">
        <v>72</v>
      </c>
      <c r="C1882" s="91">
        <v>195832084.09</v>
      </c>
      <c r="D1882" s="91">
        <v>0</v>
      </c>
      <c r="E1882" s="91">
        <v>0</v>
      </c>
      <c r="F1882" s="91">
        <v>0</v>
      </c>
      <c r="G1882" s="91">
        <v>499777.96</v>
      </c>
      <c r="H1882" s="91">
        <v>0</v>
      </c>
      <c r="I1882" s="91">
        <v>0</v>
      </c>
      <c r="J1882" s="91">
        <v>0</v>
      </c>
      <c r="K1882" s="91">
        <v>1315334.58</v>
      </c>
      <c r="L1882" s="91">
        <v>0</v>
      </c>
      <c r="M1882" s="91">
        <v>0</v>
      </c>
      <c r="N1882" s="91">
        <v>0</v>
      </c>
      <c r="O1882" s="91">
        <v>0</v>
      </c>
      <c r="P1882" s="91">
        <v>77953.37000000001</v>
      </c>
      <c r="Q1882" s="91">
        <v>0</v>
      </c>
      <c r="R1882" s="91">
        <v>0</v>
      </c>
      <c r="S1882" s="91">
        <v>0</v>
      </c>
      <c r="T1882" s="91">
        <v>1893065.9100000001</v>
      </c>
      <c r="U1882" s="91">
        <v>1161431.31</v>
      </c>
      <c r="V1882" s="91">
        <v>186681.24</v>
      </c>
      <c r="W1882" s="91">
        <v>16675.68</v>
      </c>
      <c r="X1882" s="91">
        <v>7188677.6399999997</v>
      </c>
      <c r="Y1882" s="91">
        <v>5241838.58</v>
      </c>
      <c r="Z1882" s="91">
        <v>0</v>
      </c>
      <c r="AA1882" s="91">
        <v>0</v>
      </c>
      <c r="AB1882" s="91">
        <v>0</v>
      </c>
      <c r="AC1882" s="326">
        <v>28324393.329999998</v>
      </c>
      <c r="AD1882" s="91">
        <v>5886112.71</v>
      </c>
      <c r="AE1882" s="91">
        <v>3226423.69</v>
      </c>
      <c r="AF1882" s="91">
        <v>0</v>
      </c>
      <c r="AG1882" s="91">
        <v>0</v>
      </c>
      <c r="AH1882" s="91">
        <v>0</v>
      </c>
      <c r="AI1882" s="91">
        <v>0</v>
      </c>
      <c r="AJ1882" s="91">
        <v>114328152.2</v>
      </c>
      <c r="AK1882" s="91">
        <v>16567532.199999999</v>
      </c>
      <c r="AL1882" s="91">
        <v>1723337.09</v>
      </c>
      <c r="AM1882" s="91">
        <v>0</v>
      </c>
      <c r="AN1882" s="91">
        <v>7021682.2299999995</v>
      </c>
      <c r="AO1882" s="91">
        <v>14897.42</v>
      </c>
      <c r="AP1882" s="91">
        <v>1822362.31</v>
      </c>
      <c r="AQ1882" s="91">
        <v>0</v>
      </c>
      <c r="AR1882" s="91">
        <v>0</v>
      </c>
      <c r="AS1882" s="91">
        <v>165560386.38</v>
      </c>
      <c r="AT1882" s="91">
        <v>28378631.800000001</v>
      </c>
      <c r="AU1882" s="91">
        <v>1228820.55</v>
      </c>
      <c r="AV1882" s="92">
        <v>45808</v>
      </c>
      <c r="AW1882" s="97" t="s">
        <v>4</v>
      </c>
      <c r="AX1882">
        <v>2025</v>
      </c>
      <c r="AY1882" t="s">
        <v>170</v>
      </c>
    </row>
    <row r="1883" spans="1:51" x14ac:dyDescent="0.25">
      <c r="A1883" s="89">
        <v>96</v>
      </c>
      <c r="B1883" s="90" t="s">
        <v>73</v>
      </c>
      <c r="C1883" s="91">
        <v>1079922613.5799999</v>
      </c>
      <c r="D1883" s="91">
        <v>6753350.2199999997</v>
      </c>
      <c r="E1883" s="91">
        <v>0</v>
      </c>
      <c r="F1883" s="91">
        <v>0</v>
      </c>
      <c r="G1883" s="91">
        <v>725477.14</v>
      </c>
      <c r="H1883" s="91">
        <v>0</v>
      </c>
      <c r="I1883" s="91">
        <v>0</v>
      </c>
      <c r="J1883" s="91">
        <v>4894373.2300000004</v>
      </c>
      <c r="K1883" s="91">
        <v>2770246.52</v>
      </c>
      <c r="L1883" s="91">
        <v>0</v>
      </c>
      <c r="M1883" s="91">
        <v>372019157.64999998</v>
      </c>
      <c r="N1883" s="91">
        <v>335272143.71999997</v>
      </c>
      <c r="O1883" s="91">
        <v>707291301.36999989</v>
      </c>
      <c r="P1883" s="91">
        <v>2721807.36</v>
      </c>
      <c r="Q1883" s="91">
        <v>0</v>
      </c>
      <c r="R1883" s="91">
        <v>0</v>
      </c>
      <c r="S1883" s="91">
        <v>0</v>
      </c>
      <c r="T1883" s="91">
        <v>725156555.84000003</v>
      </c>
      <c r="U1883" s="91">
        <v>21391927.439999998</v>
      </c>
      <c r="V1883" s="91">
        <v>3345254.2</v>
      </c>
      <c r="W1883" s="91">
        <v>1606846.22</v>
      </c>
      <c r="X1883" s="91">
        <v>5790913.3899999997</v>
      </c>
      <c r="Y1883" s="91">
        <v>16189060.41</v>
      </c>
      <c r="Z1883" s="91">
        <v>0</v>
      </c>
      <c r="AA1883" s="91">
        <v>197889.50999999998</v>
      </c>
      <c r="AB1883" s="91">
        <v>0</v>
      </c>
      <c r="AC1883" s="326">
        <v>43683280.449999996</v>
      </c>
      <c r="AD1883" s="91">
        <v>174428938.30000001</v>
      </c>
      <c r="AE1883" s="91">
        <v>1644042.28</v>
      </c>
      <c r="AF1883" s="91">
        <v>0</v>
      </c>
      <c r="AG1883" s="91">
        <v>0</v>
      </c>
      <c r="AH1883" s="91">
        <v>0</v>
      </c>
      <c r="AI1883" s="91">
        <v>0</v>
      </c>
      <c r="AJ1883" s="91">
        <v>8692637.3599999994</v>
      </c>
      <c r="AK1883" s="91">
        <v>19034257.059999999</v>
      </c>
      <c r="AL1883" s="91">
        <v>5710847.2999999998</v>
      </c>
      <c r="AM1883" s="91">
        <v>0</v>
      </c>
      <c r="AN1883" s="91">
        <v>18711235.210000001</v>
      </c>
      <c r="AO1883" s="91">
        <v>-65074.559999999998</v>
      </c>
      <c r="AP1883" s="91">
        <v>989479.76</v>
      </c>
      <c r="AQ1883" s="91">
        <v>0</v>
      </c>
      <c r="AR1883" s="91">
        <v>0</v>
      </c>
      <c r="AS1883" s="91">
        <v>276970789.56</v>
      </c>
      <c r="AT1883" s="91">
        <v>77795268.180000007</v>
      </c>
      <c r="AU1883" s="91">
        <v>33414523.41</v>
      </c>
      <c r="AV1883" s="92">
        <v>45808</v>
      </c>
      <c r="AW1883" s="97" t="s">
        <v>4</v>
      </c>
      <c r="AX1883">
        <v>2025</v>
      </c>
      <c r="AY1883" t="s">
        <v>153</v>
      </c>
    </row>
    <row r="1884" spans="1:51" x14ac:dyDescent="0.25">
      <c r="A1884" s="89">
        <v>103</v>
      </c>
      <c r="B1884" s="90" t="s">
        <v>74</v>
      </c>
      <c r="C1884" s="91">
        <v>9365070.8699999992</v>
      </c>
      <c r="D1884" s="91">
        <v>0</v>
      </c>
      <c r="E1884" s="91">
        <v>0</v>
      </c>
      <c r="F1884" s="91">
        <v>0</v>
      </c>
      <c r="G1884" s="91">
        <v>0</v>
      </c>
      <c r="H1884" s="91">
        <v>0</v>
      </c>
      <c r="I1884" s="91">
        <v>0</v>
      </c>
      <c r="J1884" s="91">
        <v>0</v>
      </c>
      <c r="K1884" s="91">
        <v>0</v>
      </c>
      <c r="L1884" s="91">
        <v>0</v>
      </c>
      <c r="M1884" s="91">
        <v>101713.12</v>
      </c>
      <c r="N1884" s="91">
        <v>0</v>
      </c>
      <c r="O1884" s="91">
        <v>101713.12</v>
      </c>
      <c r="P1884" s="91">
        <v>0</v>
      </c>
      <c r="Q1884" s="91">
        <v>0</v>
      </c>
      <c r="R1884" s="91">
        <v>0</v>
      </c>
      <c r="S1884" s="91">
        <v>0</v>
      </c>
      <c r="T1884" s="91">
        <v>101713.12</v>
      </c>
      <c r="U1884" s="91">
        <v>73767.850000000006</v>
      </c>
      <c r="V1884" s="91">
        <v>0</v>
      </c>
      <c r="W1884" s="91">
        <v>0</v>
      </c>
      <c r="X1884" s="91">
        <v>0</v>
      </c>
      <c r="Y1884" s="91">
        <v>0</v>
      </c>
      <c r="Z1884" s="91">
        <v>0</v>
      </c>
      <c r="AA1884" s="91">
        <v>0</v>
      </c>
      <c r="AB1884" s="91">
        <v>0</v>
      </c>
      <c r="AC1884" s="326">
        <v>12891.75</v>
      </c>
      <c r="AD1884" s="91">
        <v>4251605.75</v>
      </c>
      <c r="AE1884" s="91">
        <v>209511.23</v>
      </c>
      <c r="AF1884" s="91">
        <v>0</v>
      </c>
      <c r="AG1884" s="91">
        <v>0</v>
      </c>
      <c r="AH1884" s="91">
        <v>0</v>
      </c>
      <c r="AI1884" s="91">
        <v>0</v>
      </c>
      <c r="AJ1884" s="91">
        <v>0</v>
      </c>
      <c r="AK1884" s="91">
        <v>1378834.85</v>
      </c>
      <c r="AL1884" s="91">
        <v>18812.32</v>
      </c>
      <c r="AM1884" s="91">
        <v>0</v>
      </c>
      <c r="AN1884" s="91">
        <v>193145.52</v>
      </c>
      <c r="AO1884" s="91">
        <v>0</v>
      </c>
      <c r="AP1884" s="91">
        <v>21425.47</v>
      </c>
      <c r="AQ1884" s="91">
        <v>0</v>
      </c>
      <c r="AR1884" s="91">
        <v>0</v>
      </c>
      <c r="AS1884" s="91">
        <v>4547776.58</v>
      </c>
      <c r="AT1884" s="91">
        <v>4715581.17</v>
      </c>
      <c r="AU1884" s="91">
        <v>3103363.01</v>
      </c>
      <c r="AV1884" s="92">
        <v>45808</v>
      </c>
      <c r="AW1884" s="97" t="s">
        <v>4</v>
      </c>
      <c r="AX1884">
        <v>2025</v>
      </c>
      <c r="AY1884" t="s">
        <v>184</v>
      </c>
    </row>
    <row r="1885" spans="1:51" x14ac:dyDescent="0.25">
      <c r="A1885" s="89">
        <v>23</v>
      </c>
      <c r="B1885" s="90" t="s">
        <v>75</v>
      </c>
      <c r="C1885" s="91">
        <v>962467760.95999992</v>
      </c>
      <c r="D1885" s="91">
        <v>1682367.46</v>
      </c>
      <c r="E1885" s="91">
        <v>0</v>
      </c>
      <c r="F1885" s="91">
        <v>0</v>
      </c>
      <c r="G1885" s="91">
        <v>2224766.2399999998</v>
      </c>
      <c r="H1885" s="91">
        <v>0</v>
      </c>
      <c r="I1885" s="91">
        <v>0</v>
      </c>
      <c r="J1885" s="91">
        <v>15096772.479999999</v>
      </c>
      <c r="K1885" s="91">
        <v>19902855.940000001</v>
      </c>
      <c r="L1885" s="91">
        <v>0</v>
      </c>
      <c r="M1885" s="91">
        <v>191373612.47</v>
      </c>
      <c r="N1885" s="91">
        <v>227291581.96000001</v>
      </c>
      <c r="O1885" s="91">
        <v>418665194.43000001</v>
      </c>
      <c r="P1885" s="91">
        <v>0</v>
      </c>
      <c r="Q1885" s="91">
        <v>0</v>
      </c>
      <c r="R1885" s="91">
        <v>0</v>
      </c>
      <c r="S1885" s="91">
        <v>0</v>
      </c>
      <c r="T1885" s="91">
        <v>457571956.55000001</v>
      </c>
      <c r="U1885" s="91">
        <v>135429975.69</v>
      </c>
      <c r="V1885" s="91">
        <v>49374112.200000003</v>
      </c>
      <c r="W1885" s="91">
        <v>4829597.43</v>
      </c>
      <c r="X1885" s="91">
        <v>20509122.859999999</v>
      </c>
      <c r="Y1885" s="91">
        <v>7147661.4699999997</v>
      </c>
      <c r="Z1885" s="91">
        <v>0</v>
      </c>
      <c r="AA1885" s="91">
        <v>3258460.4299999997</v>
      </c>
      <c r="AB1885" s="91">
        <v>9006179.1199999992</v>
      </c>
      <c r="AC1885" s="326">
        <v>122975671.19</v>
      </c>
      <c r="AD1885" s="91">
        <v>6901255.7699999996</v>
      </c>
      <c r="AE1885" s="91">
        <v>8911354.7100000009</v>
      </c>
      <c r="AF1885" s="91">
        <v>0</v>
      </c>
      <c r="AG1885" s="91">
        <v>0</v>
      </c>
      <c r="AH1885" s="91">
        <v>0</v>
      </c>
      <c r="AI1885" s="91">
        <v>0</v>
      </c>
      <c r="AJ1885" s="91">
        <v>38667434.340000004</v>
      </c>
      <c r="AK1885" s="91">
        <v>43921216.18</v>
      </c>
      <c r="AL1885" s="91">
        <v>9895763.75</v>
      </c>
      <c r="AM1885" s="91">
        <v>0</v>
      </c>
      <c r="AN1885" s="91">
        <v>26727444.93</v>
      </c>
      <c r="AO1885" s="91">
        <v>0</v>
      </c>
      <c r="AP1885" s="91">
        <v>2071306.8</v>
      </c>
      <c r="AQ1885" s="91">
        <v>0</v>
      </c>
      <c r="AR1885" s="91">
        <v>0</v>
      </c>
      <c r="AS1885" s="91">
        <v>407010825.20999992</v>
      </c>
      <c r="AT1885" s="91">
        <v>97884979.200000003</v>
      </c>
      <c r="AU1885" s="91">
        <v>15269247.539999999</v>
      </c>
      <c r="AV1885" s="92">
        <v>45808</v>
      </c>
      <c r="AW1885" s="97" t="s">
        <v>4</v>
      </c>
      <c r="AX1885">
        <v>2025</v>
      </c>
      <c r="AY1885" t="s">
        <v>159</v>
      </c>
    </row>
    <row r="1886" spans="1:51" x14ac:dyDescent="0.25">
      <c r="A1886" s="89">
        <v>62</v>
      </c>
      <c r="B1886" s="90" t="s">
        <v>203</v>
      </c>
      <c r="C1886" s="91">
        <v>84038002.63000001</v>
      </c>
      <c r="D1886" s="91">
        <v>6123318.3799999999</v>
      </c>
      <c r="E1886" s="91">
        <v>0</v>
      </c>
      <c r="F1886" s="91">
        <v>0</v>
      </c>
      <c r="G1886" s="91">
        <v>0</v>
      </c>
      <c r="H1886" s="91">
        <v>0</v>
      </c>
      <c r="I1886" s="91">
        <v>0</v>
      </c>
      <c r="J1886" s="91">
        <v>4951979.13</v>
      </c>
      <c r="K1886" s="91">
        <v>282046.56</v>
      </c>
      <c r="L1886" s="91">
        <v>0</v>
      </c>
      <c r="M1886" s="91">
        <v>0</v>
      </c>
      <c r="N1886" s="91">
        <v>0</v>
      </c>
      <c r="O1886" s="91">
        <v>0</v>
      </c>
      <c r="P1886" s="91">
        <v>71168348.829999998</v>
      </c>
      <c r="Q1886" s="91">
        <v>0</v>
      </c>
      <c r="R1886" s="91">
        <v>0</v>
      </c>
      <c r="S1886" s="91">
        <v>0</v>
      </c>
      <c r="T1886" s="91">
        <v>82525692.900000006</v>
      </c>
      <c r="U1886" s="91">
        <v>0</v>
      </c>
      <c r="V1886" s="91">
        <v>0</v>
      </c>
      <c r="W1886" s="91">
        <v>0</v>
      </c>
      <c r="X1886" s="91">
        <v>0</v>
      </c>
      <c r="Y1886" s="91">
        <v>0</v>
      </c>
      <c r="Z1886" s="91">
        <v>0</v>
      </c>
      <c r="AA1886" s="91">
        <v>0</v>
      </c>
      <c r="AB1886" s="91">
        <v>0</v>
      </c>
      <c r="AC1886" s="326">
        <v>0</v>
      </c>
      <c r="AD1886" s="91">
        <v>0</v>
      </c>
      <c r="AE1886" s="91">
        <v>0</v>
      </c>
      <c r="AF1886" s="91">
        <v>0</v>
      </c>
      <c r="AG1886" s="91">
        <v>0</v>
      </c>
      <c r="AH1886" s="91">
        <v>0</v>
      </c>
      <c r="AI1886" s="91">
        <v>0</v>
      </c>
      <c r="AJ1886" s="91">
        <v>0</v>
      </c>
      <c r="AK1886" s="91">
        <v>1512309.73</v>
      </c>
      <c r="AL1886" s="91">
        <v>0</v>
      </c>
      <c r="AM1886" s="91">
        <v>0</v>
      </c>
      <c r="AN1886" s="91">
        <v>0</v>
      </c>
      <c r="AO1886" s="91">
        <v>0</v>
      </c>
      <c r="AP1886" s="91">
        <v>0</v>
      </c>
      <c r="AQ1886" s="91">
        <v>0</v>
      </c>
      <c r="AR1886" s="91">
        <v>0</v>
      </c>
      <c r="AS1886" s="91">
        <v>0</v>
      </c>
      <c r="AT1886" s="91">
        <v>1512309.73</v>
      </c>
      <c r="AU1886" s="91">
        <v>0</v>
      </c>
      <c r="AV1886" s="92">
        <v>45808</v>
      </c>
      <c r="AW1886" s="97" t="s">
        <v>4</v>
      </c>
      <c r="AX1886">
        <v>2025</v>
      </c>
      <c r="AY1886" t="s">
        <v>169</v>
      </c>
    </row>
    <row r="1887" spans="1:51" x14ac:dyDescent="0.25">
      <c r="A1887" s="89">
        <v>114</v>
      </c>
      <c r="B1887" s="90" t="s">
        <v>76</v>
      </c>
      <c r="C1887" s="91">
        <v>1106079390.76</v>
      </c>
      <c r="D1887" s="91">
        <v>0</v>
      </c>
      <c r="E1887" s="91">
        <v>0</v>
      </c>
      <c r="F1887" s="91">
        <v>0</v>
      </c>
      <c r="G1887" s="91">
        <v>0</v>
      </c>
      <c r="H1887" s="91">
        <v>0</v>
      </c>
      <c r="I1887" s="91">
        <v>0</v>
      </c>
      <c r="J1887" s="91">
        <v>707800.67</v>
      </c>
      <c r="K1887" s="91">
        <v>5857258.0600000005</v>
      </c>
      <c r="L1887" s="91">
        <v>0</v>
      </c>
      <c r="M1887" s="91">
        <v>481416922.70999998</v>
      </c>
      <c r="N1887" s="91">
        <v>303460425.84000003</v>
      </c>
      <c r="O1887" s="91">
        <v>784877348.54999995</v>
      </c>
      <c r="P1887" s="91">
        <v>463928.38</v>
      </c>
      <c r="Q1887" s="91">
        <v>0</v>
      </c>
      <c r="R1887" s="91">
        <v>0</v>
      </c>
      <c r="S1887" s="91">
        <v>0</v>
      </c>
      <c r="T1887" s="91">
        <v>791906335.65999997</v>
      </c>
      <c r="U1887" s="91">
        <v>21489429.710000001</v>
      </c>
      <c r="V1887" s="91">
        <v>10479982.68</v>
      </c>
      <c r="W1887" s="91">
        <v>4427792.9400000004</v>
      </c>
      <c r="X1887" s="91">
        <v>63275555.420000002</v>
      </c>
      <c r="Y1887" s="91">
        <v>11509034.800000001</v>
      </c>
      <c r="Z1887" s="91">
        <v>0</v>
      </c>
      <c r="AA1887" s="91">
        <v>0</v>
      </c>
      <c r="AB1887" s="91">
        <v>0</v>
      </c>
      <c r="AC1887" s="326">
        <v>50597899.879999995</v>
      </c>
      <c r="AD1887" s="91">
        <v>25201666.91</v>
      </c>
      <c r="AE1887" s="91">
        <v>2279868.16</v>
      </c>
      <c r="AF1887" s="91">
        <v>0</v>
      </c>
      <c r="AG1887" s="91">
        <v>0</v>
      </c>
      <c r="AH1887" s="91">
        <v>0</v>
      </c>
      <c r="AI1887" s="91">
        <v>0</v>
      </c>
      <c r="AJ1887" s="91">
        <v>35879032.780000001</v>
      </c>
      <c r="AK1887" s="91">
        <v>33507633.5</v>
      </c>
      <c r="AL1887" s="91">
        <v>2431685.7000000002</v>
      </c>
      <c r="AM1887" s="91">
        <v>0</v>
      </c>
      <c r="AN1887" s="91">
        <v>14319789.449999999</v>
      </c>
      <c r="AO1887" s="91">
        <v>0</v>
      </c>
      <c r="AP1887" s="91">
        <v>3377315.86</v>
      </c>
      <c r="AQ1887" s="91">
        <v>0</v>
      </c>
      <c r="AR1887" s="91">
        <v>0</v>
      </c>
      <c r="AS1887" s="91">
        <v>225140263.28</v>
      </c>
      <c r="AT1887" s="91">
        <v>89032791.820000008</v>
      </c>
      <c r="AU1887" s="91">
        <v>35396367.310000002</v>
      </c>
      <c r="AV1887" s="92">
        <v>45808</v>
      </c>
      <c r="AW1887" s="97" t="s">
        <v>4</v>
      </c>
      <c r="AX1887">
        <v>2025</v>
      </c>
      <c r="AY1887" t="s">
        <v>154</v>
      </c>
    </row>
    <row r="1888" spans="1:51" x14ac:dyDescent="0.25">
      <c r="A1888" s="89">
        <v>48</v>
      </c>
      <c r="B1888" s="90" t="s">
        <v>77</v>
      </c>
      <c r="C1888" s="91">
        <v>260526047.43000001</v>
      </c>
      <c r="D1888" s="91">
        <v>184941.54</v>
      </c>
      <c r="E1888" s="91">
        <v>0</v>
      </c>
      <c r="F1888" s="91">
        <v>0</v>
      </c>
      <c r="G1888" s="91">
        <v>39293.56</v>
      </c>
      <c r="H1888" s="91">
        <v>0</v>
      </c>
      <c r="I1888" s="91">
        <v>0</v>
      </c>
      <c r="J1888" s="91">
        <v>16451952.810000001</v>
      </c>
      <c r="K1888" s="91">
        <v>638698.38</v>
      </c>
      <c r="L1888" s="91">
        <v>0</v>
      </c>
      <c r="M1888" s="91">
        <v>18055727.59</v>
      </c>
      <c r="N1888" s="91">
        <v>121121298.05</v>
      </c>
      <c r="O1888" s="91">
        <v>139177025.63999999</v>
      </c>
      <c r="P1888" s="91">
        <v>36109652.25</v>
      </c>
      <c r="Q1888" s="91">
        <v>0</v>
      </c>
      <c r="R1888" s="91">
        <v>0</v>
      </c>
      <c r="S1888" s="91">
        <v>0</v>
      </c>
      <c r="T1888" s="91">
        <v>192601564.18000001</v>
      </c>
      <c r="U1888" s="91">
        <v>19325.63</v>
      </c>
      <c r="V1888" s="91">
        <v>14189.1</v>
      </c>
      <c r="W1888" s="91">
        <v>0</v>
      </c>
      <c r="X1888" s="91">
        <v>0</v>
      </c>
      <c r="Y1888" s="91">
        <v>240646.5</v>
      </c>
      <c r="Z1888" s="91">
        <v>0</v>
      </c>
      <c r="AA1888" s="91">
        <v>9663581.1199999992</v>
      </c>
      <c r="AB1888" s="91">
        <v>0</v>
      </c>
      <c r="AC1888" s="326">
        <v>27166768.190000001</v>
      </c>
      <c r="AD1888" s="91">
        <v>1263740.6000000001</v>
      </c>
      <c r="AE1888" s="91">
        <v>2242452.06</v>
      </c>
      <c r="AF1888" s="91">
        <v>0</v>
      </c>
      <c r="AG1888" s="91">
        <v>0</v>
      </c>
      <c r="AH1888" s="91">
        <v>0</v>
      </c>
      <c r="AI1888" s="91">
        <v>0</v>
      </c>
      <c r="AJ1888" s="91">
        <v>5500</v>
      </c>
      <c r="AK1888" s="91">
        <v>17845713.52</v>
      </c>
      <c r="AL1888" s="91">
        <v>47500</v>
      </c>
      <c r="AM1888" s="91">
        <v>0</v>
      </c>
      <c r="AN1888" s="91">
        <v>1050785.17</v>
      </c>
      <c r="AO1888" s="91">
        <v>0</v>
      </c>
      <c r="AP1888" s="91">
        <v>4852465.09</v>
      </c>
      <c r="AQ1888" s="91">
        <v>0</v>
      </c>
      <c r="AR1888" s="91">
        <v>0</v>
      </c>
      <c r="AS1888" s="91">
        <v>40616203.200000003</v>
      </c>
      <c r="AT1888" s="91">
        <v>27308280.049999997</v>
      </c>
      <c r="AU1888" s="91">
        <v>3511816.27</v>
      </c>
      <c r="AV1888" s="92">
        <v>45808</v>
      </c>
      <c r="AW1888" s="97" t="s">
        <v>4</v>
      </c>
      <c r="AX1888">
        <v>2025</v>
      </c>
      <c r="AY1888" t="s">
        <v>163</v>
      </c>
    </row>
    <row r="1889" spans="1:51" x14ac:dyDescent="0.25">
      <c r="A1889" s="89">
        <v>120</v>
      </c>
      <c r="B1889" s="90" t="s">
        <v>78</v>
      </c>
      <c r="C1889" s="91">
        <v>60282908.649999991</v>
      </c>
      <c r="D1889" s="91">
        <v>0</v>
      </c>
      <c r="E1889" s="91">
        <v>0</v>
      </c>
      <c r="F1889" s="91">
        <v>0</v>
      </c>
      <c r="G1889" s="91">
        <v>439792.06</v>
      </c>
      <c r="H1889" s="91">
        <v>0</v>
      </c>
      <c r="I1889" s="91">
        <v>0</v>
      </c>
      <c r="J1889" s="91">
        <v>36157.08</v>
      </c>
      <c r="K1889" s="91">
        <v>732986.7</v>
      </c>
      <c r="L1889" s="91">
        <v>0</v>
      </c>
      <c r="M1889" s="91">
        <v>0</v>
      </c>
      <c r="N1889" s="91">
        <v>44642005.240000002</v>
      </c>
      <c r="O1889" s="91">
        <v>44642005.240000002</v>
      </c>
      <c r="P1889" s="91">
        <v>879584.04</v>
      </c>
      <c r="Q1889" s="91">
        <v>0</v>
      </c>
      <c r="R1889" s="91">
        <v>0</v>
      </c>
      <c r="S1889" s="91">
        <v>0</v>
      </c>
      <c r="T1889" s="91">
        <v>46730525.119999997</v>
      </c>
      <c r="U1889" s="91">
        <v>1635486.88</v>
      </c>
      <c r="V1889" s="91">
        <v>0</v>
      </c>
      <c r="W1889" s="91">
        <v>0</v>
      </c>
      <c r="X1889" s="91">
        <v>0</v>
      </c>
      <c r="Y1889" s="91">
        <v>0</v>
      </c>
      <c r="Z1889" s="91">
        <v>0</v>
      </c>
      <c r="AA1889" s="91">
        <v>224766.97</v>
      </c>
      <c r="AB1889" s="91">
        <v>0</v>
      </c>
      <c r="AC1889" s="326">
        <v>0</v>
      </c>
      <c r="AD1889" s="91">
        <v>168392</v>
      </c>
      <c r="AE1889" s="91">
        <v>5065939.82</v>
      </c>
      <c r="AF1889" s="91">
        <v>0</v>
      </c>
      <c r="AG1889" s="91">
        <v>0</v>
      </c>
      <c r="AH1889" s="91">
        <v>0</v>
      </c>
      <c r="AI1889" s="91">
        <v>0</v>
      </c>
      <c r="AJ1889" s="91">
        <v>36784.800000000003</v>
      </c>
      <c r="AK1889" s="91">
        <v>11874.66</v>
      </c>
      <c r="AL1889" s="91">
        <v>0</v>
      </c>
      <c r="AM1889" s="91">
        <v>0</v>
      </c>
      <c r="AN1889" s="91">
        <v>197094.36</v>
      </c>
      <c r="AO1889" s="91">
        <v>0</v>
      </c>
      <c r="AP1889" s="91">
        <v>84888</v>
      </c>
      <c r="AQ1889" s="91">
        <v>0</v>
      </c>
      <c r="AR1889" s="91">
        <v>0</v>
      </c>
      <c r="AS1889" s="91">
        <v>7131370.4699999997</v>
      </c>
      <c r="AT1889" s="91">
        <v>6421013.0599999987</v>
      </c>
      <c r="AU1889" s="91">
        <v>6127156.0399999991</v>
      </c>
      <c r="AV1889" s="92">
        <v>45808</v>
      </c>
      <c r="AW1889" s="97" t="s">
        <v>4</v>
      </c>
      <c r="AX1889">
        <v>2025</v>
      </c>
      <c r="AY1889" t="s">
        <v>187</v>
      </c>
    </row>
    <row r="1890" spans="1:51" x14ac:dyDescent="0.25">
      <c r="A1890" s="89">
        <v>100</v>
      </c>
      <c r="B1890" s="90" t="s">
        <v>79</v>
      </c>
      <c r="C1890" s="91">
        <v>1965143904.6499999</v>
      </c>
      <c r="D1890" s="91">
        <v>1189765.51</v>
      </c>
      <c r="E1890" s="91">
        <v>0</v>
      </c>
      <c r="F1890" s="91">
        <v>0</v>
      </c>
      <c r="G1890" s="91">
        <v>487710.65</v>
      </c>
      <c r="H1890" s="91">
        <v>0</v>
      </c>
      <c r="I1890" s="91">
        <v>0</v>
      </c>
      <c r="J1890" s="91">
        <v>24695766.27</v>
      </c>
      <c r="K1890" s="91">
        <v>4561993.7300000004</v>
      </c>
      <c r="L1890" s="91">
        <v>0</v>
      </c>
      <c r="M1890" s="91">
        <v>1093040826.5899999</v>
      </c>
      <c r="N1890" s="91">
        <v>545059846.82000005</v>
      </c>
      <c r="O1890" s="91">
        <v>1638100673.4099998</v>
      </c>
      <c r="P1890" s="91">
        <v>18028833.82</v>
      </c>
      <c r="Q1890" s="91">
        <v>0</v>
      </c>
      <c r="R1890" s="91">
        <v>0</v>
      </c>
      <c r="S1890" s="91">
        <v>0</v>
      </c>
      <c r="T1890" s="91">
        <v>1687064743.3899999</v>
      </c>
      <c r="U1890" s="91">
        <v>15342936.699999999</v>
      </c>
      <c r="V1890" s="91">
        <v>709353.8</v>
      </c>
      <c r="W1890" s="91">
        <v>412151.76</v>
      </c>
      <c r="X1890" s="91">
        <v>3728787.52</v>
      </c>
      <c r="Y1890" s="91">
        <v>812617.96</v>
      </c>
      <c r="Z1890" s="91">
        <v>0</v>
      </c>
      <c r="AA1890" s="91">
        <v>0</v>
      </c>
      <c r="AB1890" s="91">
        <v>0</v>
      </c>
      <c r="AC1890" s="326">
        <v>65815272.859999999</v>
      </c>
      <c r="AD1890" s="91">
        <v>4673880.0599999996</v>
      </c>
      <c r="AE1890" s="91">
        <v>467307.76</v>
      </c>
      <c r="AF1890" s="91">
        <v>0</v>
      </c>
      <c r="AG1890" s="91">
        <v>0</v>
      </c>
      <c r="AH1890" s="91">
        <v>0</v>
      </c>
      <c r="AI1890" s="91">
        <v>0</v>
      </c>
      <c r="AJ1890" s="91">
        <v>435044.09</v>
      </c>
      <c r="AK1890" s="91">
        <v>23774304.140000001</v>
      </c>
      <c r="AL1890" s="91">
        <v>733182.92</v>
      </c>
      <c r="AM1890" s="91">
        <v>0</v>
      </c>
      <c r="AN1890" s="91">
        <v>158952371.74000001</v>
      </c>
      <c r="AO1890" s="91">
        <v>0</v>
      </c>
      <c r="AP1890" s="91">
        <v>107654.27</v>
      </c>
      <c r="AQ1890" s="91">
        <v>334536.38</v>
      </c>
      <c r="AR1890" s="91">
        <v>0</v>
      </c>
      <c r="AS1890" s="91">
        <v>92397352.510000005</v>
      </c>
      <c r="AT1890" s="91">
        <v>185681808.75000003</v>
      </c>
      <c r="AU1890" s="91">
        <v>1779759.3</v>
      </c>
      <c r="AV1890" s="92">
        <v>45808</v>
      </c>
      <c r="AW1890" s="97" t="s">
        <v>4</v>
      </c>
      <c r="AX1890">
        <v>2025</v>
      </c>
      <c r="AY1890" t="s">
        <v>151</v>
      </c>
    </row>
    <row r="1891" spans="1:51" x14ac:dyDescent="0.25">
      <c r="A1891" s="89">
        <v>127</v>
      </c>
      <c r="B1891" s="90" t="s">
        <v>80</v>
      </c>
      <c r="C1891" s="91">
        <v>693217825.30999994</v>
      </c>
      <c r="D1891" s="91">
        <v>0</v>
      </c>
      <c r="E1891" s="91">
        <v>0</v>
      </c>
      <c r="F1891" s="91">
        <v>0</v>
      </c>
      <c r="G1891" s="91">
        <v>0</v>
      </c>
      <c r="H1891" s="91">
        <v>0</v>
      </c>
      <c r="I1891" s="91">
        <v>0</v>
      </c>
      <c r="J1891" s="91">
        <v>0</v>
      </c>
      <c r="K1891" s="91">
        <v>3808.0099999999998</v>
      </c>
      <c r="L1891" s="91">
        <v>0</v>
      </c>
      <c r="M1891" s="91">
        <v>0</v>
      </c>
      <c r="N1891" s="91">
        <v>0</v>
      </c>
      <c r="O1891" s="91">
        <v>0</v>
      </c>
      <c r="P1891" s="91">
        <v>0</v>
      </c>
      <c r="Q1891" s="91">
        <v>0</v>
      </c>
      <c r="R1891" s="91">
        <v>0</v>
      </c>
      <c r="S1891" s="91">
        <v>0</v>
      </c>
      <c r="T1891" s="91">
        <v>3808.0099999999998</v>
      </c>
      <c r="U1891" s="91">
        <v>788019.72</v>
      </c>
      <c r="V1891" s="91">
        <v>0</v>
      </c>
      <c r="W1891" s="91">
        <v>28159913.670000002</v>
      </c>
      <c r="X1891" s="91">
        <v>656640.81000000006</v>
      </c>
      <c r="Y1891" s="91">
        <v>4605307.09</v>
      </c>
      <c r="Z1891" s="91">
        <v>0</v>
      </c>
      <c r="AA1891" s="91">
        <v>0</v>
      </c>
      <c r="AB1891" s="91">
        <v>0</v>
      </c>
      <c r="AC1891" s="326">
        <v>22394119.419999998</v>
      </c>
      <c r="AD1891" s="91">
        <v>0</v>
      </c>
      <c r="AE1891" s="91">
        <v>6536058.5700000003</v>
      </c>
      <c r="AF1891" s="91">
        <v>0</v>
      </c>
      <c r="AG1891" s="91">
        <v>0</v>
      </c>
      <c r="AH1891" s="91">
        <v>0</v>
      </c>
      <c r="AI1891" s="91">
        <v>0</v>
      </c>
      <c r="AJ1891" s="91">
        <v>515029858.20999998</v>
      </c>
      <c r="AK1891" s="91">
        <v>4679932.3900000006</v>
      </c>
      <c r="AL1891" s="91">
        <v>432533.59</v>
      </c>
      <c r="AM1891" s="91">
        <v>0</v>
      </c>
      <c r="AN1891" s="91">
        <v>30922225.52</v>
      </c>
      <c r="AO1891" s="91">
        <v>0</v>
      </c>
      <c r="AP1891" s="91">
        <v>54078275.490000002</v>
      </c>
      <c r="AQ1891" s="91">
        <v>0</v>
      </c>
      <c r="AR1891" s="91">
        <v>0</v>
      </c>
      <c r="AS1891" s="91">
        <v>578169917.49000001</v>
      </c>
      <c r="AT1891" s="91">
        <v>115044099.81</v>
      </c>
      <c r="AU1891" s="91">
        <v>24931132.82</v>
      </c>
      <c r="AV1891" s="92">
        <v>45808</v>
      </c>
      <c r="AW1891" s="97" t="s">
        <v>4</v>
      </c>
      <c r="AX1891">
        <v>2025</v>
      </c>
      <c r="AY1891" t="s">
        <v>186</v>
      </c>
    </row>
    <row r="1892" spans="1:51" x14ac:dyDescent="0.25">
      <c r="A1892" s="89">
        <v>12</v>
      </c>
      <c r="B1892" s="90" t="s">
        <v>81</v>
      </c>
      <c r="C1892" s="91">
        <v>2036104186.5699999</v>
      </c>
      <c r="D1892" s="91">
        <v>4532785.3899999997</v>
      </c>
      <c r="E1892" s="91">
        <v>0</v>
      </c>
      <c r="F1892" s="91">
        <v>0</v>
      </c>
      <c r="G1892" s="91">
        <v>114732852.55</v>
      </c>
      <c r="H1892" s="91">
        <v>0</v>
      </c>
      <c r="I1892" s="91">
        <v>0</v>
      </c>
      <c r="J1892" s="91">
        <v>12795466</v>
      </c>
      <c r="K1892" s="91">
        <v>22744751.510000002</v>
      </c>
      <c r="L1892" s="91">
        <v>0</v>
      </c>
      <c r="M1892" s="91">
        <v>586954739</v>
      </c>
      <c r="N1892" s="91">
        <v>582865925.13</v>
      </c>
      <c r="O1892" s="91">
        <v>1169820664.1300001</v>
      </c>
      <c r="P1892" s="91">
        <v>29793539.949999999</v>
      </c>
      <c r="Q1892" s="91">
        <v>0</v>
      </c>
      <c r="R1892" s="91">
        <v>0</v>
      </c>
      <c r="S1892" s="91">
        <v>0</v>
      </c>
      <c r="T1892" s="91">
        <v>1354420059.53</v>
      </c>
      <c r="U1892" s="91">
        <v>6636055.5300000003</v>
      </c>
      <c r="V1892" s="91">
        <v>1496021.5899999999</v>
      </c>
      <c r="W1892" s="91">
        <v>677533.14</v>
      </c>
      <c r="X1892" s="91">
        <v>23264544.350000001</v>
      </c>
      <c r="Y1892" s="91">
        <v>655878.19999999995</v>
      </c>
      <c r="Z1892" s="91">
        <v>0</v>
      </c>
      <c r="AA1892" s="91">
        <v>27593930.580000002</v>
      </c>
      <c r="AB1892" s="91">
        <v>0</v>
      </c>
      <c r="AC1892" s="326">
        <v>59114581.389999993</v>
      </c>
      <c r="AD1892" s="91">
        <v>36578298.689999998</v>
      </c>
      <c r="AE1892" s="91">
        <v>510718.51</v>
      </c>
      <c r="AF1892" s="91">
        <v>0</v>
      </c>
      <c r="AG1892" s="91">
        <v>0</v>
      </c>
      <c r="AH1892" s="91">
        <v>0</v>
      </c>
      <c r="AI1892" s="91">
        <v>0</v>
      </c>
      <c r="AJ1892" s="91">
        <v>454093338.05000001</v>
      </c>
      <c r="AK1892" s="91">
        <v>40693850.370000005</v>
      </c>
      <c r="AL1892" s="91">
        <v>1571254.62</v>
      </c>
      <c r="AM1892" s="91">
        <v>0</v>
      </c>
      <c r="AN1892" s="91">
        <v>21943281.650000002</v>
      </c>
      <c r="AO1892" s="91">
        <v>2150665.91</v>
      </c>
      <c r="AP1892" s="91">
        <v>4086334.93</v>
      </c>
      <c r="AQ1892" s="91">
        <v>556439.53</v>
      </c>
      <c r="AR1892" s="91">
        <v>0</v>
      </c>
      <c r="AS1892" s="91">
        <v>610620900.02999997</v>
      </c>
      <c r="AT1892" s="91">
        <v>71063227.010000005</v>
      </c>
      <c r="AU1892" s="91">
        <v>61400</v>
      </c>
      <c r="AV1892" s="92">
        <v>45808</v>
      </c>
      <c r="AW1892" s="97" t="s">
        <v>4</v>
      </c>
      <c r="AX1892">
        <v>2025</v>
      </c>
      <c r="AY1892" t="s">
        <v>152</v>
      </c>
    </row>
    <row r="1893" spans="1:51" x14ac:dyDescent="0.25">
      <c r="A1893" s="89">
        <v>74</v>
      </c>
      <c r="B1893" s="90" t="s">
        <v>82</v>
      </c>
      <c r="C1893" s="91">
        <v>8212284081.6199999</v>
      </c>
      <c r="D1893" s="91">
        <v>52841858.93</v>
      </c>
      <c r="E1893" s="91">
        <v>0</v>
      </c>
      <c r="F1893" s="91">
        <v>0</v>
      </c>
      <c r="G1893" s="91">
        <v>2646254.16</v>
      </c>
      <c r="H1893" s="91">
        <v>0</v>
      </c>
      <c r="I1893" s="91">
        <v>0</v>
      </c>
      <c r="J1893" s="91">
        <v>163332751.27000001</v>
      </c>
      <c r="K1893" s="91">
        <v>1197663.4100000001</v>
      </c>
      <c r="L1893" s="91">
        <v>0</v>
      </c>
      <c r="M1893" s="91">
        <v>4850640274.8800001</v>
      </c>
      <c r="N1893" s="91">
        <v>1754825905.1799998</v>
      </c>
      <c r="O1893" s="91">
        <v>6605466180.0599995</v>
      </c>
      <c r="P1893" s="91">
        <v>196007860.16</v>
      </c>
      <c r="Q1893" s="91">
        <v>0</v>
      </c>
      <c r="R1893" s="91">
        <v>0</v>
      </c>
      <c r="S1893" s="91">
        <v>0</v>
      </c>
      <c r="T1893" s="91">
        <v>7021492567.9899998</v>
      </c>
      <c r="U1893" s="91">
        <v>3351889.54</v>
      </c>
      <c r="V1893" s="91">
        <v>3497962.84</v>
      </c>
      <c r="W1893" s="91">
        <v>3573142.73</v>
      </c>
      <c r="X1893" s="91">
        <v>58922058.419999994</v>
      </c>
      <c r="Y1893" s="91">
        <v>3577055.9899999998</v>
      </c>
      <c r="Z1893" s="91">
        <v>0</v>
      </c>
      <c r="AA1893" s="91">
        <v>462537513.65999997</v>
      </c>
      <c r="AB1893" s="91">
        <v>4211045.1900000004</v>
      </c>
      <c r="AC1893" s="326">
        <v>408356822.59000003</v>
      </c>
      <c r="AD1893" s="91">
        <v>3952528.14</v>
      </c>
      <c r="AE1893" s="91">
        <v>9016076.1699999999</v>
      </c>
      <c r="AF1893" s="91">
        <v>0</v>
      </c>
      <c r="AG1893" s="91">
        <v>0</v>
      </c>
      <c r="AH1893" s="91">
        <v>31352097.98</v>
      </c>
      <c r="AI1893" s="91">
        <v>0</v>
      </c>
      <c r="AJ1893" s="91">
        <v>53092282.800000004</v>
      </c>
      <c r="AK1893" s="91">
        <v>74466314.780000001</v>
      </c>
      <c r="AL1893" s="91">
        <v>3248611.58</v>
      </c>
      <c r="AM1893" s="91">
        <v>0</v>
      </c>
      <c r="AN1893" s="91">
        <v>53462712.039999999</v>
      </c>
      <c r="AO1893" s="91">
        <v>1220371.94</v>
      </c>
      <c r="AP1893" s="91">
        <v>6580312.71</v>
      </c>
      <c r="AQ1893" s="91">
        <v>0</v>
      </c>
      <c r="AR1893" s="91">
        <v>0</v>
      </c>
      <c r="AS1893" s="91">
        <v>1045440476.05</v>
      </c>
      <c r="AT1893" s="91">
        <v>145351037.58000001</v>
      </c>
      <c r="AU1893" s="91">
        <v>6372714.5300000003</v>
      </c>
      <c r="AV1893" s="92">
        <v>45808</v>
      </c>
      <c r="AW1893" s="97" t="s">
        <v>4</v>
      </c>
      <c r="AX1893">
        <v>2025</v>
      </c>
      <c r="AY1893" t="s">
        <v>148</v>
      </c>
    </row>
    <row r="1894" spans="1:51" x14ac:dyDescent="0.25">
      <c r="A1894" s="89">
        <v>71</v>
      </c>
      <c r="B1894" s="90" t="s">
        <v>83</v>
      </c>
      <c r="C1894" s="91">
        <v>722947595.79000008</v>
      </c>
      <c r="D1894" s="91">
        <v>0</v>
      </c>
      <c r="E1894" s="91">
        <v>0</v>
      </c>
      <c r="F1894" s="91">
        <v>0</v>
      </c>
      <c r="G1894" s="91">
        <v>13996506.33</v>
      </c>
      <c r="H1894" s="91">
        <v>0</v>
      </c>
      <c r="I1894" s="91">
        <v>0</v>
      </c>
      <c r="J1894" s="91">
        <v>0</v>
      </c>
      <c r="K1894" s="91">
        <v>9683703.9100000001</v>
      </c>
      <c r="L1894" s="91">
        <v>0</v>
      </c>
      <c r="M1894" s="91">
        <v>15275404.65</v>
      </c>
      <c r="N1894" s="91">
        <v>191884902.93000001</v>
      </c>
      <c r="O1894" s="91">
        <v>207160307.58000001</v>
      </c>
      <c r="P1894" s="91">
        <v>26609957.059999999</v>
      </c>
      <c r="Q1894" s="91">
        <v>0</v>
      </c>
      <c r="R1894" s="91">
        <v>0</v>
      </c>
      <c r="S1894" s="91">
        <v>0</v>
      </c>
      <c r="T1894" s="91">
        <v>257450474.88000003</v>
      </c>
      <c r="U1894" s="91">
        <v>724927.27</v>
      </c>
      <c r="V1894" s="91">
        <v>0</v>
      </c>
      <c r="W1894" s="91">
        <v>0</v>
      </c>
      <c r="X1894" s="91">
        <v>0</v>
      </c>
      <c r="Y1894" s="91">
        <v>83356870.799999997</v>
      </c>
      <c r="Z1894" s="91">
        <v>0</v>
      </c>
      <c r="AA1894" s="91">
        <v>110538538.92</v>
      </c>
      <c r="AB1894" s="91">
        <v>0</v>
      </c>
      <c r="AC1894" s="326">
        <v>11492123.59</v>
      </c>
      <c r="AD1894" s="91">
        <v>131339345.59999999</v>
      </c>
      <c r="AE1894" s="91">
        <v>152150.07</v>
      </c>
      <c r="AF1894" s="91">
        <v>0</v>
      </c>
      <c r="AG1894" s="91">
        <v>0</v>
      </c>
      <c r="AH1894" s="91">
        <v>0</v>
      </c>
      <c r="AI1894" s="91">
        <v>0</v>
      </c>
      <c r="AJ1894" s="91">
        <v>51954414.600000001</v>
      </c>
      <c r="AK1894" s="91">
        <v>601493.41</v>
      </c>
      <c r="AL1894" s="91">
        <v>4083358.38</v>
      </c>
      <c r="AM1894" s="91">
        <v>0</v>
      </c>
      <c r="AN1894" s="91">
        <v>16039538.609999999</v>
      </c>
      <c r="AO1894" s="91">
        <v>0</v>
      </c>
      <c r="AP1894" s="91">
        <v>968509.83</v>
      </c>
      <c r="AQ1894" s="91">
        <v>0</v>
      </c>
      <c r="AR1894" s="91">
        <v>0</v>
      </c>
      <c r="AS1894" s="91">
        <v>389558370.85000002</v>
      </c>
      <c r="AT1894" s="91">
        <v>75938750.059999987</v>
      </c>
      <c r="AU1894" s="91">
        <v>54245849.829999998</v>
      </c>
      <c r="AV1894" s="92">
        <v>45808</v>
      </c>
      <c r="AW1894" s="97" t="s">
        <v>4</v>
      </c>
      <c r="AX1894">
        <v>2025</v>
      </c>
      <c r="AY1894" t="s">
        <v>161</v>
      </c>
    </row>
    <row r="1895" spans="1:51" x14ac:dyDescent="0.25">
      <c r="A1895" s="89">
        <v>73</v>
      </c>
      <c r="B1895" s="90" t="s">
        <v>84</v>
      </c>
      <c r="C1895" s="91">
        <v>434933755.12</v>
      </c>
      <c r="D1895" s="91">
        <v>21463.35</v>
      </c>
      <c r="E1895" s="91">
        <v>0</v>
      </c>
      <c r="F1895" s="91">
        <v>0</v>
      </c>
      <c r="G1895" s="91">
        <v>0</v>
      </c>
      <c r="H1895" s="91">
        <v>0</v>
      </c>
      <c r="I1895" s="91">
        <v>0</v>
      </c>
      <c r="J1895" s="91">
        <v>786606.3</v>
      </c>
      <c r="K1895" s="91">
        <v>1289259.1200000001</v>
      </c>
      <c r="L1895" s="91">
        <v>0</v>
      </c>
      <c r="M1895" s="91">
        <v>6946741.3200000003</v>
      </c>
      <c r="N1895" s="91">
        <v>3079778.54</v>
      </c>
      <c r="O1895" s="91">
        <v>10026519.859999999</v>
      </c>
      <c r="P1895" s="91">
        <v>155218776.02000001</v>
      </c>
      <c r="Q1895" s="91">
        <v>0</v>
      </c>
      <c r="R1895" s="91">
        <v>0</v>
      </c>
      <c r="S1895" s="91">
        <v>0</v>
      </c>
      <c r="T1895" s="91">
        <v>167342624.65000001</v>
      </c>
      <c r="U1895" s="91">
        <v>998106.8</v>
      </c>
      <c r="V1895" s="91">
        <v>0</v>
      </c>
      <c r="W1895" s="91">
        <v>0</v>
      </c>
      <c r="X1895" s="91">
        <v>2378934</v>
      </c>
      <c r="Y1895" s="91">
        <v>35087592.530000001</v>
      </c>
      <c r="Z1895" s="91">
        <v>0</v>
      </c>
      <c r="AA1895" s="91">
        <v>5303735.53</v>
      </c>
      <c r="AB1895" s="91">
        <v>0</v>
      </c>
      <c r="AC1895" s="326">
        <v>15257138.869999999</v>
      </c>
      <c r="AD1895" s="91">
        <v>102084041.58</v>
      </c>
      <c r="AE1895" s="91">
        <v>1782990.18</v>
      </c>
      <c r="AF1895" s="91">
        <v>0</v>
      </c>
      <c r="AG1895" s="91">
        <v>0</v>
      </c>
      <c r="AH1895" s="91">
        <v>0</v>
      </c>
      <c r="AI1895" s="91">
        <v>0</v>
      </c>
      <c r="AJ1895" s="91">
        <v>519039.52</v>
      </c>
      <c r="AK1895" s="91">
        <v>12944978.65</v>
      </c>
      <c r="AL1895" s="91">
        <v>1874225.57</v>
      </c>
      <c r="AM1895" s="91">
        <v>0</v>
      </c>
      <c r="AN1895" s="91">
        <v>6314729.5300000003</v>
      </c>
      <c r="AO1895" s="91">
        <v>219781.29</v>
      </c>
      <c r="AP1895" s="91">
        <v>0</v>
      </c>
      <c r="AQ1895" s="91">
        <v>0</v>
      </c>
      <c r="AR1895" s="91">
        <v>3766883.41</v>
      </c>
      <c r="AS1895" s="91">
        <v>163411579.01000002</v>
      </c>
      <c r="AT1895" s="91">
        <v>104179551.46000001</v>
      </c>
      <c r="AU1895" s="91">
        <v>79058953.010000005</v>
      </c>
      <c r="AV1895" s="92">
        <v>45808</v>
      </c>
      <c r="AW1895" s="97" t="s">
        <v>4</v>
      </c>
      <c r="AX1895">
        <v>2025</v>
      </c>
      <c r="AY1895" t="s">
        <v>190</v>
      </c>
    </row>
    <row r="1896" spans="1:51" x14ac:dyDescent="0.25">
      <c r="A1896" s="89">
        <v>46</v>
      </c>
      <c r="B1896" s="90" t="s">
        <v>85</v>
      </c>
      <c r="C1896" s="91">
        <v>38496535.100000001</v>
      </c>
      <c r="D1896" s="91">
        <v>2172.9</v>
      </c>
      <c r="E1896" s="91">
        <v>0</v>
      </c>
      <c r="F1896" s="91">
        <v>0</v>
      </c>
      <c r="G1896" s="91">
        <v>0</v>
      </c>
      <c r="H1896" s="91">
        <v>0</v>
      </c>
      <c r="I1896" s="91">
        <v>0</v>
      </c>
      <c r="J1896" s="91">
        <v>915546.31</v>
      </c>
      <c r="K1896" s="91">
        <v>278290.39</v>
      </c>
      <c r="L1896" s="91">
        <v>0</v>
      </c>
      <c r="M1896" s="91">
        <v>13873412.210000001</v>
      </c>
      <c r="N1896" s="91">
        <v>0</v>
      </c>
      <c r="O1896" s="91">
        <v>13873412.210000001</v>
      </c>
      <c r="P1896" s="91">
        <v>1400738.54</v>
      </c>
      <c r="Q1896" s="91">
        <v>0</v>
      </c>
      <c r="R1896" s="91">
        <v>0</v>
      </c>
      <c r="S1896" s="91">
        <v>0</v>
      </c>
      <c r="T1896" s="91">
        <v>16470160.350000001</v>
      </c>
      <c r="U1896" s="91">
        <v>1818269.26</v>
      </c>
      <c r="V1896" s="91">
        <v>816600.58</v>
      </c>
      <c r="W1896" s="91">
        <v>744673.43</v>
      </c>
      <c r="X1896" s="91">
        <v>172645.93</v>
      </c>
      <c r="Y1896" s="91">
        <v>386848.74</v>
      </c>
      <c r="Z1896" s="91">
        <v>0</v>
      </c>
      <c r="AA1896" s="91">
        <v>0</v>
      </c>
      <c r="AB1896" s="91">
        <v>0</v>
      </c>
      <c r="AC1896" s="326">
        <v>8101054.0800000001</v>
      </c>
      <c r="AD1896" s="91">
        <v>30274.81</v>
      </c>
      <c r="AE1896" s="91">
        <v>9582.5</v>
      </c>
      <c r="AF1896" s="91">
        <v>0</v>
      </c>
      <c r="AG1896" s="91">
        <v>0</v>
      </c>
      <c r="AH1896" s="91">
        <v>0</v>
      </c>
      <c r="AI1896" s="91">
        <v>0</v>
      </c>
      <c r="AJ1896" s="91">
        <v>128911.15</v>
      </c>
      <c r="AK1896" s="91">
        <v>8596274.9700000007</v>
      </c>
      <c r="AL1896" s="91">
        <v>76406.570000000007</v>
      </c>
      <c r="AM1896" s="91">
        <v>0</v>
      </c>
      <c r="AN1896" s="91">
        <v>860359.01</v>
      </c>
      <c r="AO1896" s="91">
        <v>0</v>
      </c>
      <c r="AP1896" s="91">
        <v>104674.72</v>
      </c>
      <c r="AQ1896" s="91">
        <v>0</v>
      </c>
      <c r="AR1896" s="91">
        <v>0</v>
      </c>
      <c r="AS1896" s="91">
        <v>12208860.48</v>
      </c>
      <c r="AT1896" s="91">
        <v>9817514.2700000014</v>
      </c>
      <c r="AU1896" s="91">
        <v>179799</v>
      </c>
      <c r="AV1896" s="92">
        <v>45808</v>
      </c>
      <c r="AW1896" s="97" t="s">
        <v>4</v>
      </c>
      <c r="AX1896">
        <v>2025</v>
      </c>
      <c r="AY1896" t="s">
        <v>176</v>
      </c>
    </row>
    <row r="1897" spans="1:51" x14ac:dyDescent="0.25">
      <c r="A1897" s="89">
        <v>51</v>
      </c>
      <c r="B1897" s="90" t="s">
        <v>86</v>
      </c>
      <c r="C1897" s="91">
        <v>23560568.410000004</v>
      </c>
      <c r="D1897" s="91">
        <v>14307.63</v>
      </c>
      <c r="E1897" s="91">
        <v>0</v>
      </c>
      <c r="F1897" s="91">
        <v>0</v>
      </c>
      <c r="G1897" s="91">
        <v>0</v>
      </c>
      <c r="H1897" s="91">
        <v>0</v>
      </c>
      <c r="I1897" s="91">
        <v>0</v>
      </c>
      <c r="J1897" s="91">
        <v>20187.95</v>
      </c>
      <c r="K1897" s="91">
        <v>174297.96</v>
      </c>
      <c r="L1897" s="91">
        <v>0</v>
      </c>
      <c r="M1897" s="91">
        <v>1796336.08</v>
      </c>
      <c r="N1897" s="91">
        <v>0</v>
      </c>
      <c r="O1897" s="91">
        <v>1796336.08</v>
      </c>
      <c r="P1897" s="91">
        <v>54895.89</v>
      </c>
      <c r="Q1897" s="91">
        <v>0</v>
      </c>
      <c r="R1897" s="91">
        <v>0</v>
      </c>
      <c r="S1897" s="91">
        <v>0</v>
      </c>
      <c r="T1897" s="91">
        <v>2060025.51</v>
      </c>
      <c r="U1897" s="91">
        <v>588120.63</v>
      </c>
      <c r="V1897" s="91">
        <v>19142.71</v>
      </c>
      <c r="W1897" s="91">
        <v>6733.21</v>
      </c>
      <c r="X1897" s="91">
        <v>0</v>
      </c>
      <c r="Y1897" s="91">
        <v>7054.51</v>
      </c>
      <c r="Z1897" s="91">
        <v>0</v>
      </c>
      <c r="AA1897" s="91">
        <v>0</v>
      </c>
      <c r="AB1897" s="91">
        <v>0</v>
      </c>
      <c r="AC1897" s="326">
        <v>298388.23</v>
      </c>
      <c r="AD1897" s="91">
        <v>0</v>
      </c>
      <c r="AE1897" s="91">
        <v>102724.97</v>
      </c>
      <c r="AF1897" s="91">
        <v>0</v>
      </c>
      <c r="AG1897" s="91">
        <v>0</v>
      </c>
      <c r="AH1897" s="91">
        <v>1569.65</v>
      </c>
      <c r="AI1897" s="91">
        <v>0</v>
      </c>
      <c r="AJ1897" s="91">
        <v>2774.03</v>
      </c>
      <c r="AK1897" s="91">
        <v>5260695.54</v>
      </c>
      <c r="AL1897" s="91">
        <v>100956.37</v>
      </c>
      <c r="AM1897" s="91">
        <v>0</v>
      </c>
      <c r="AN1897" s="91">
        <v>1266636.3799999999</v>
      </c>
      <c r="AO1897" s="91">
        <v>0</v>
      </c>
      <c r="AP1897" s="91">
        <v>86557.75</v>
      </c>
      <c r="AQ1897" s="91">
        <v>0</v>
      </c>
      <c r="AR1897" s="91">
        <v>0</v>
      </c>
      <c r="AS1897" s="91">
        <v>1026507.94</v>
      </c>
      <c r="AT1897" s="91">
        <v>20474034.960000001</v>
      </c>
      <c r="AU1897" s="91">
        <v>13759188.92</v>
      </c>
      <c r="AV1897" s="92">
        <v>45808</v>
      </c>
      <c r="AW1897" s="97" t="s">
        <v>4</v>
      </c>
      <c r="AX1897">
        <v>2025</v>
      </c>
      <c r="AY1897" t="s">
        <v>179</v>
      </c>
    </row>
    <row r="1898" spans="1:51" x14ac:dyDescent="0.25">
      <c r="A1898" s="89">
        <v>117</v>
      </c>
      <c r="B1898" s="90" t="s">
        <v>87</v>
      </c>
      <c r="C1898" s="91">
        <v>1598440462.8899999</v>
      </c>
      <c r="D1898" s="91">
        <v>3049099.8200000003</v>
      </c>
      <c r="E1898" s="91">
        <v>0</v>
      </c>
      <c r="F1898" s="91">
        <v>0</v>
      </c>
      <c r="G1898" s="91">
        <v>1978196.2200000002</v>
      </c>
      <c r="H1898" s="91">
        <v>0</v>
      </c>
      <c r="I1898" s="91">
        <v>0</v>
      </c>
      <c r="J1898" s="91">
        <v>2867848.82</v>
      </c>
      <c r="K1898" s="91">
        <v>9999613.1799999997</v>
      </c>
      <c r="L1898" s="91">
        <v>0</v>
      </c>
      <c r="M1898" s="91">
        <v>514722236.99000001</v>
      </c>
      <c r="N1898" s="91">
        <v>721978103.33999991</v>
      </c>
      <c r="O1898" s="91">
        <v>1236700340.3299999</v>
      </c>
      <c r="P1898" s="91">
        <v>13211110.33</v>
      </c>
      <c r="Q1898" s="91">
        <v>0</v>
      </c>
      <c r="R1898" s="91">
        <v>0</v>
      </c>
      <c r="S1898" s="91">
        <v>0</v>
      </c>
      <c r="T1898" s="91">
        <v>1267806208.6999998</v>
      </c>
      <c r="U1898" s="91">
        <v>13255002.68</v>
      </c>
      <c r="V1898" s="91">
        <v>2946153.11</v>
      </c>
      <c r="W1898" s="91">
        <v>1860196.8299999998</v>
      </c>
      <c r="X1898" s="91">
        <v>2734241.55</v>
      </c>
      <c r="Y1898" s="91">
        <v>7646671.6699999999</v>
      </c>
      <c r="Z1898" s="91">
        <v>0</v>
      </c>
      <c r="AA1898" s="91">
        <v>0</v>
      </c>
      <c r="AB1898" s="91">
        <v>0</v>
      </c>
      <c r="AC1898" s="326">
        <v>139658702.41</v>
      </c>
      <c r="AD1898" s="91">
        <v>9184710.5700000003</v>
      </c>
      <c r="AE1898" s="91">
        <v>6565816.8300000001</v>
      </c>
      <c r="AF1898" s="91">
        <v>0</v>
      </c>
      <c r="AG1898" s="91">
        <v>0</v>
      </c>
      <c r="AH1898" s="91">
        <v>0</v>
      </c>
      <c r="AI1898" s="91">
        <v>0</v>
      </c>
      <c r="AJ1898" s="91">
        <v>2750574.6500000004</v>
      </c>
      <c r="AK1898" s="91">
        <v>71418745.729999989</v>
      </c>
      <c r="AL1898" s="91">
        <v>10657329.83</v>
      </c>
      <c r="AM1898" s="91">
        <v>0</v>
      </c>
      <c r="AN1898" s="91">
        <v>22016262.120000001</v>
      </c>
      <c r="AO1898" s="91">
        <v>0</v>
      </c>
      <c r="AP1898" s="91">
        <v>707468.56</v>
      </c>
      <c r="AQ1898" s="91">
        <v>0</v>
      </c>
      <c r="AR1898" s="91">
        <v>0</v>
      </c>
      <c r="AS1898" s="91">
        <v>186602070.30000001</v>
      </c>
      <c r="AT1898" s="91">
        <v>144032183.88999999</v>
      </c>
      <c r="AU1898" s="91">
        <v>39232377.649999999</v>
      </c>
      <c r="AV1898" s="92">
        <v>45808</v>
      </c>
      <c r="AW1898" s="97" t="s">
        <v>4</v>
      </c>
      <c r="AX1898">
        <v>2025</v>
      </c>
      <c r="AY1898" t="s">
        <v>155</v>
      </c>
    </row>
    <row r="1899" spans="1:51" x14ac:dyDescent="0.25">
      <c r="A1899" s="89">
        <v>78</v>
      </c>
      <c r="B1899" s="90" t="s">
        <v>88</v>
      </c>
      <c r="C1899" s="91">
        <v>4175111.7799999993</v>
      </c>
      <c r="D1899" s="91">
        <v>0</v>
      </c>
      <c r="E1899" s="91">
        <v>0</v>
      </c>
      <c r="F1899" s="91">
        <v>0</v>
      </c>
      <c r="G1899" s="91">
        <v>0</v>
      </c>
      <c r="H1899" s="91">
        <v>0</v>
      </c>
      <c r="I1899" s="91">
        <v>0</v>
      </c>
      <c r="J1899" s="91">
        <v>13862.41</v>
      </c>
      <c r="K1899" s="91">
        <v>47073.87</v>
      </c>
      <c r="L1899" s="91">
        <v>0</v>
      </c>
      <c r="M1899" s="91">
        <v>0</v>
      </c>
      <c r="N1899" s="91">
        <v>0</v>
      </c>
      <c r="O1899" s="91">
        <v>0</v>
      </c>
      <c r="P1899" s="91">
        <v>10264.31</v>
      </c>
      <c r="Q1899" s="91">
        <v>0</v>
      </c>
      <c r="R1899" s="91">
        <v>0</v>
      </c>
      <c r="S1899" s="91">
        <v>0</v>
      </c>
      <c r="T1899" s="91">
        <v>71200.59</v>
      </c>
      <c r="U1899" s="91">
        <v>19818.439999999999</v>
      </c>
      <c r="V1899" s="91">
        <v>12006.29</v>
      </c>
      <c r="W1899" s="91">
        <v>0</v>
      </c>
      <c r="X1899" s="91">
        <v>0</v>
      </c>
      <c r="Y1899" s="91">
        <v>0</v>
      </c>
      <c r="Z1899" s="91">
        <v>0</v>
      </c>
      <c r="AA1899" s="91">
        <v>1088786.22</v>
      </c>
      <c r="AB1899" s="91">
        <v>0</v>
      </c>
      <c r="AC1899" s="326">
        <v>229351.81</v>
      </c>
      <c r="AD1899" s="91">
        <v>0</v>
      </c>
      <c r="AE1899" s="91">
        <v>7920</v>
      </c>
      <c r="AF1899" s="91">
        <v>0</v>
      </c>
      <c r="AG1899" s="91">
        <v>0</v>
      </c>
      <c r="AH1899" s="91">
        <v>0</v>
      </c>
      <c r="AI1899" s="91">
        <v>0</v>
      </c>
      <c r="AJ1899" s="91">
        <v>0</v>
      </c>
      <c r="AK1899" s="91">
        <v>2166474.92</v>
      </c>
      <c r="AL1899" s="91">
        <v>0</v>
      </c>
      <c r="AM1899" s="91">
        <v>0</v>
      </c>
      <c r="AN1899" s="91">
        <v>57820</v>
      </c>
      <c r="AO1899" s="91">
        <v>0</v>
      </c>
      <c r="AP1899" s="91">
        <v>0</v>
      </c>
      <c r="AQ1899" s="91">
        <v>0</v>
      </c>
      <c r="AR1899" s="91">
        <v>0</v>
      </c>
      <c r="AS1899" s="91">
        <v>1357882.76</v>
      </c>
      <c r="AT1899" s="91">
        <v>2746028.4299999997</v>
      </c>
      <c r="AU1899" s="91">
        <v>521733.51</v>
      </c>
      <c r="AV1899" s="92">
        <v>45808</v>
      </c>
      <c r="AW1899" s="97" t="s">
        <v>4</v>
      </c>
      <c r="AX1899">
        <v>2025</v>
      </c>
      <c r="AY1899" t="s">
        <v>185</v>
      </c>
    </row>
    <row r="1900" spans="1:51" x14ac:dyDescent="0.25">
      <c r="A1900" s="89">
        <v>80</v>
      </c>
      <c r="B1900" s="90" t="s">
        <v>89</v>
      </c>
      <c r="C1900" s="91">
        <v>1183533599.8299999</v>
      </c>
      <c r="D1900" s="91">
        <v>1632428.59</v>
      </c>
      <c r="E1900" s="91">
        <v>0</v>
      </c>
      <c r="F1900" s="91">
        <v>0</v>
      </c>
      <c r="G1900" s="91">
        <v>1659777.4400000002</v>
      </c>
      <c r="H1900" s="91">
        <v>0</v>
      </c>
      <c r="I1900" s="91">
        <v>0</v>
      </c>
      <c r="J1900" s="91">
        <v>2119063.06</v>
      </c>
      <c r="K1900" s="91">
        <v>10460568.01</v>
      </c>
      <c r="L1900" s="91">
        <v>0</v>
      </c>
      <c r="M1900" s="91">
        <v>310492444.63</v>
      </c>
      <c r="N1900" s="91">
        <v>412511830.30000001</v>
      </c>
      <c r="O1900" s="91">
        <v>723004274.93000007</v>
      </c>
      <c r="P1900" s="91">
        <v>11462184.66</v>
      </c>
      <c r="Q1900" s="91">
        <v>0</v>
      </c>
      <c r="R1900" s="91">
        <v>0</v>
      </c>
      <c r="S1900" s="91">
        <v>0</v>
      </c>
      <c r="T1900" s="91">
        <v>750338296.68999994</v>
      </c>
      <c r="U1900" s="91">
        <v>13950907.92</v>
      </c>
      <c r="V1900" s="91">
        <v>3648907.2800000003</v>
      </c>
      <c r="W1900" s="91">
        <v>2224975.35</v>
      </c>
      <c r="X1900" s="91">
        <v>16855408.870000001</v>
      </c>
      <c r="Y1900" s="91">
        <v>19141933.039999999</v>
      </c>
      <c r="Z1900" s="91">
        <v>0</v>
      </c>
      <c r="AA1900" s="91">
        <v>0</v>
      </c>
      <c r="AB1900" s="91">
        <v>0</v>
      </c>
      <c r="AC1900" s="326">
        <v>141762698.75999999</v>
      </c>
      <c r="AD1900" s="91">
        <v>44151346.729999997</v>
      </c>
      <c r="AE1900" s="91">
        <v>15043457.92</v>
      </c>
      <c r="AF1900" s="91">
        <v>0</v>
      </c>
      <c r="AG1900" s="91">
        <v>0</v>
      </c>
      <c r="AH1900" s="91">
        <v>0</v>
      </c>
      <c r="AI1900" s="91">
        <v>0</v>
      </c>
      <c r="AJ1900" s="91">
        <v>2806515.16</v>
      </c>
      <c r="AK1900" s="91">
        <v>52871860.669999994</v>
      </c>
      <c r="AL1900" s="91">
        <v>14734570.380000001</v>
      </c>
      <c r="AM1900" s="91">
        <v>0</v>
      </c>
      <c r="AN1900" s="91">
        <v>39088424.049999997</v>
      </c>
      <c r="AO1900" s="91">
        <v>0</v>
      </c>
      <c r="AP1900" s="91">
        <v>1357077.76</v>
      </c>
      <c r="AQ1900" s="91">
        <v>0</v>
      </c>
      <c r="AR1900" s="91">
        <v>0</v>
      </c>
      <c r="AS1900" s="91">
        <v>259586151.02999997</v>
      </c>
      <c r="AT1900" s="91">
        <v>173609152.10999998</v>
      </c>
      <c r="AU1900" s="91">
        <v>65557219.25</v>
      </c>
      <c r="AV1900" s="92">
        <v>45808</v>
      </c>
      <c r="AW1900" s="97" t="s">
        <v>4</v>
      </c>
      <c r="AX1900">
        <v>2025</v>
      </c>
      <c r="AY1900" t="s">
        <v>288</v>
      </c>
    </row>
    <row r="1901" spans="1:51" x14ac:dyDescent="0.25">
      <c r="A1901" s="89">
        <v>2</v>
      </c>
      <c r="B1901" s="90" t="s">
        <v>90</v>
      </c>
      <c r="C1901" s="91">
        <v>195118621.15999997</v>
      </c>
      <c r="D1901" s="91">
        <v>11615.7</v>
      </c>
      <c r="E1901" s="91">
        <v>0</v>
      </c>
      <c r="F1901" s="91">
        <v>0</v>
      </c>
      <c r="G1901" s="91">
        <v>289155.08</v>
      </c>
      <c r="H1901" s="91">
        <v>0</v>
      </c>
      <c r="I1901" s="91">
        <v>0</v>
      </c>
      <c r="J1901" s="91">
        <v>7708.24</v>
      </c>
      <c r="K1901" s="91">
        <v>76713.509999999995</v>
      </c>
      <c r="L1901" s="91">
        <v>0</v>
      </c>
      <c r="M1901" s="91">
        <v>483898.93</v>
      </c>
      <c r="N1901" s="91">
        <v>18356029.120000001</v>
      </c>
      <c r="O1901" s="91">
        <v>18839928.050000001</v>
      </c>
      <c r="P1901" s="91">
        <v>8847261.1799999997</v>
      </c>
      <c r="Q1901" s="91">
        <v>0</v>
      </c>
      <c r="R1901" s="91">
        <v>0</v>
      </c>
      <c r="S1901" s="91">
        <v>0</v>
      </c>
      <c r="T1901" s="91">
        <v>28072381.760000002</v>
      </c>
      <c r="U1901" s="91">
        <v>0</v>
      </c>
      <c r="V1901" s="91">
        <v>0</v>
      </c>
      <c r="W1901" s="91">
        <v>0</v>
      </c>
      <c r="X1901" s="91">
        <v>0</v>
      </c>
      <c r="Y1901" s="91">
        <v>4104905.68</v>
      </c>
      <c r="Z1901" s="91">
        <v>0</v>
      </c>
      <c r="AA1901" s="91">
        <v>30933698.280000001</v>
      </c>
      <c r="AB1901" s="91">
        <v>0</v>
      </c>
      <c r="AC1901" s="326">
        <v>26531637.039999999</v>
      </c>
      <c r="AD1901" s="91">
        <v>6514030.5800000001</v>
      </c>
      <c r="AE1901" s="91">
        <v>0</v>
      </c>
      <c r="AF1901" s="91">
        <v>0</v>
      </c>
      <c r="AG1901" s="91">
        <v>0</v>
      </c>
      <c r="AH1901" s="91">
        <v>0</v>
      </c>
      <c r="AI1901" s="91">
        <v>0</v>
      </c>
      <c r="AJ1901" s="91">
        <v>59773902.969999999</v>
      </c>
      <c r="AK1901" s="91">
        <v>14555850.189999999</v>
      </c>
      <c r="AL1901" s="91">
        <v>0</v>
      </c>
      <c r="AM1901" s="91">
        <v>0</v>
      </c>
      <c r="AN1901" s="91">
        <v>1208651.8600000001</v>
      </c>
      <c r="AO1901" s="91">
        <v>0</v>
      </c>
      <c r="AP1901" s="91">
        <v>1988856.72</v>
      </c>
      <c r="AQ1901" s="91">
        <v>0</v>
      </c>
      <c r="AR1901" s="91">
        <v>0</v>
      </c>
      <c r="AS1901" s="91">
        <v>127858174.55</v>
      </c>
      <c r="AT1901" s="91">
        <v>39188064.849999994</v>
      </c>
      <c r="AU1901" s="91">
        <v>21434706.079999998</v>
      </c>
      <c r="AV1901" s="92">
        <v>45808</v>
      </c>
      <c r="AW1901" s="97" t="s">
        <v>4</v>
      </c>
      <c r="AX1901">
        <v>2025</v>
      </c>
      <c r="AY1901" t="s">
        <v>168</v>
      </c>
    </row>
    <row r="1902" spans="1:51" x14ac:dyDescent="0.25">
      <c r="A1902" s="89">
        <v>115</v>
      </c>
      <c r="B1902" s="90" t="s">
        <v>290</v>
      </c>
      <c r="C1902" s="91">
        <v>541037.01</v>
      </c>
      <c r="D1902" s="91">
        <v>20139</v>
      </c>
      <c r="E1902" s="91">
        <v>0</v>
      </c>
      <c r="F1902" s="91">
        <v>0</v>
      </c>
      <c r="G1902" s="91">
        <v>0</v>
      </c>
      <c r="H1902" s="91">
        <v>0</v>
      </c>
      <c r="I1902" s="91">
        <v>0</v>
      </c>
      <c r="J1902" s="91">
        <v>0</v>
      </c>
      <c r="K1902" s="91">
        <v>0</v>
      </c>
      <c r="L1902" s="91">
        <v>0</v>
      </c>
      <c r="M1902" s="91">
        <v>0</v>
      </c>
      <c r="N1902" s="91">
        <v>0</v>
      </c>
      <c r="O1902" s="91">
        <v>0</v>
      </c>
      <c r="P1902" s="91">
        <v>0</v>
      </c>
      <c r="Q1902" s="91">
        <v>0</v>
      </c>
      <c r="R1902" s="91">
        <v>0</v>
      </c>
      <c r="S1902" s="91">
        <v>0</v>
      </c>
      <c r="T1902" s="91">
        <v>20139</v>
      </c>
      <c r="U1902" s="91">
        <v>347265.35</v>
      </c>
      <c r="V1902" s="91">
        <v>173632.66</v>
      </c>
      <c r="W1902" s="91">
        <v>0</v>
      </c>
      <c r="X1902" s="91">
        <v>0</v>
      </c>
      <c r="Y1902" s="91">
        <v>0</v>
      </c>
      <c r="Z1902" s="91">
        <v>0</v>
      </c>
      <c r="AA1902" s="91">
        <v>0</v>
      </c>
      <c r="AB1902" s="91">
        <v>0</v>
      </c>
      <c r="AC1902" s="326">
        <v>0</v>
      </c>
      <c r="AD1902" s="91">
        <v>0</v>
      </c>
      <c r="AE1902" s="91">
        <v>0</v>
      </c>
      <c r="AF1902" s="91">
        <v>0</v>
      </c>
      <c r="AG1902" s="91">
        <v>0</v>
      </c>
      <c r="AH1902" s="91">
        <v>0</v>
      </c>
      <c r="AI1902" s="91">
        <v>0</v>
      </c>
      <c r="AJ1902" s="91">
        <v>0</v>
      </c>
      <c r="AK1902" s="91">
        <v>0</v>
      </c>
      <c r="AL1902" s="91">
        <v>0</v>
      </c>
      <c r="AM1902" s="91">
        <v>0</v>
      </c>
      <c r="AN1902" s="91">
        <v>0</v>
      </c>
      <c r="AO1902" s="91">
        <v>0</v>
      </c>
      <c r="AP1902" s="91">
        <v>0</v>
      </c>
      <c r="AQ1902" s="91">
        <v>0</v>
      </c>
      <c r="AR1902" s="91">
        <v>0</v>
      </c>
      <c r="AS1902" s="91">
        <v>520898.01</v>
      </c>
      <c r="AT1902" s="91">
        <v>0</v>
      </c>
      <c r="AU1902" s="91">
        <v>0</v>
      </c>
      <c r="AV1902" s="92">
        <v>45808</v>
      </c>
      <c r="AW1902" s="97" t="s">
        <v>4</v>
      </c>
      <c r="AX1902">
        <v>2025</v>
      </c>
      <c r="AY1902" t="s">
        <v>291</v>
      </c>
    </row>
    <row r="1903" spans="1:51" x14ac:dyDescent="0.25">
      <c r="A1903" s="89">
        <v>106</v>
      </c>
      <c r="B1903" s="90" t="s">
        <v>92</v>
      </c>
      <c r="C1903" s="91">
        <v>71035862.540000007</v>
      </c>
      <c r="D1903" s="91">
        <v>0</v>
      </c>
      <c r="E1903" s="91">
        <v>0</v>
      </c>
      <c r="F1903" s="91">
        <v>0</v>
      </c>
      <c r="G1903" s="91">
        <v>1545.5</v>
      </c>
      <c r="H1903" s="91">
        <v>0</v>
      </c>
      <c r="I1903" s="91">
        <v>0</v>
      </c>
      <c r="J1903" s="91">
        <v>403364.85000000003</v>
      </c>
      <c r="K1903" s="91">
        <v>0</v>
      </c>
      <c r="L1903" s="91">
        <v>0</v>
      </c>
      <c r="M1903" s="91">
        <v>0</v>
      </c>
      <c r="N1903" s="91">
        <v>0</v>
      </c>
      <c r="O1903" s="91">
        <v>0</v>
      </c>
      <c r="P1903" s="91">
        <v>112835.6</v>
      </c>
      <c r="Q1903" s="91">
        <v>0</v>
      </c>
      <c r="R1903" s="91">
        <v>0</v>
      </c>
      <c r="S1903" s="91">
        <v>0</v>
      </c>
      <c r="T1903" s="91">
        <v>517745.95000000007</v>
      </c>
      <c r="U1903" s="91">
        <v>600918.01</v>
      </c>
      <c r="V1903" s="91">
        <v>45741.55</v>
      </c>
      <c r="W1903" s="91">
        <v>18837.37</v>
      </c>
      <c r="X1903" s="91">
        <v>77264.350000000006</v>
      </c>
      <c r="Y1903" s="91">
        <v>186520.13</v>
      </c>
      <c r="Z1903" s="91">
        <v>0</v>
      </c>
      <c r="AA1903" s="91">
        <v>5807875.1399999997</v>
      </c>
      <c r="AB1903" s="91">
        <v>0</v>
      </c>
      <c r="AC1903" s="326">
        <v>5529452.0999999996</v>
      </c>
      <c r="AD1903" s="91">
        <v>468135.06</v>
      </c>
      <c r="AE1903" s="91">
        <v>2556617.35</v>
      </c>
      <c r="AF1903" s="91">
        <v>0</v>
      </c>
      <c r="AG1903" s="91">
        <v>0</v>
      </c>
      <c r="AH1903" s="91">
        <v>0</v>
      </c>
      <c r="AI1903" s="91">
        <v>0</v>
      </c>
      <c r="AJ1903" s="91">
        <v>4293924.18</v>
      </c>
      <c r="AK1903" s="91">
        <v>20193823.740000002</v>
      </c>
      <c r="AL1903" s="91">
        <v>1149285.6200000001</v>
      </c>
      <c r="AM1903" s="91">
        <v>0</v>
      </c>
      <c r="AN1903" s="91">
        <v>2962463.4699999997</v>
      </c>
      <c r="AO1903" s="91">
        <v>0</v>
      </c>
      <c r="AP1903" s="91">
        <v>66345.03</v>
      </c>
      <c r="AQ1903" s="91">
        <v>0</v>
      </c>
      <c r="AR1903" s="91">
        <v>0</v>
      </c>
      <c r="AS1903" s="91">
        <v>19585285.239999998</v>
      </c>
      <c r="AT1903" s="91">
        <v>50932831.350000001</v>
      </c>
      <c r="AU1903" s="91">
        <v>26560913.489999998</v>
      </c>
      <c r="AV1903" s="92">
        <v>45808</v>
      </c>
      <c r="AW1903" s="97" t="s">
        <v>4</v>
      </c>
      <c r="AX1903">
        <v>2025</v>
      </c>
      <c r="AY1903" t="s">
        <v>172</v>
      </c>
    </row>
    <row r="1904" spans="1:51" x14ac:dyDescent="0.25">
      <c r="A1904" s="89">
        <v>118</v>
      </c>
      <c r="B1904" s="90" t="s">
        <v>93</v>
      </c>
      <c r="C1904" s="91">
        <v>220707706.55000001</v>
      </c>
      <c r="D1904" s="91">
        <v>36178.980000000003</v>
      </c>
      <c r="E1904" s="91">
        <v>0</v>
      </c>
      <c r="F1904" s="91">
        <v>0</v>
      </c>
      <c r="G1904" s="91">
        <v>1621782.62</v>
      </c>
      <c r="H1904" s="91">
        <v>0</v>
      </c>
      <c r="I1904" s="91">
        <v>0</v>
      </c>
      <c r="J1904" s="91">
        <v>932580.55999999994</v>
      </c>
      <c r="K1904" s="91">
        <v>4169830.77</v>
      </c>
      <c r="L1904" s="91">
        <v>0</v>
      </c>
      <c r="M1904" s="91">
        <v>86654129.549999997</v>
      </c>
      <c r="N1904" s="91">
        <v>79897047.340000004</v>
      </c>
      <c r="O1904" s="91">
        <v>166551176.88999999</v>
      </c>
      <c r="P1904" s="91">
        <v>2702383.21</v>
      </c>
      <c r="Q1904" s="91">
        <v>0</v>
      </c>
      <c r="R1904" s="91">
        <v>0</v>
      </c>
      <c r="S1904" s="91">
        <v>0</v>
      </c>
      <c r="T1904" s="91">
        <v>176013933.03</v>
      </c>
      <c r="U1904" s="91">
        <v>250316.59</v>
      </c>
      <c r="V1904" s="91">
        <v>190056.89</v>
      </c>
      <c r="W1904" s="91">
        <v>0</v>
      </c>
      <c r="X1904" s="91">
        <v>0</v>
      </c>
      <c r="Y1904" s="91">
        <v>155458.5</v>
      </c>
      <c r="Z1904" s="91">
        <v>0</v>
      </c>
      <c r="AA1904" s="91">
        <v>0</v>
      </c>
      <c r="AB1904" s="91">
        <v>0</v>
      </c>
      <c r="AC1904" s="326">
        <v>0</v>
      </c>
      <c r="AD1904" s="91">
        <v>0</v>
      </c>
      <c r="AE1904" s="91">
        <v>0</v>
      </c>
      <c r="AF1904" s="91">
        <v>0</v>
      </c>
      <c r="AG1904" s="91">
        <v>0</v>
      </c>
      <c r="AH1904" s="91">
        <v>0</v>
      </c>
      <c r="AI1904" s="91">
        <v>0</v>
      </c>
      <c r="AJ1904" s="91">
        <v>261559.8</v>
      </c>
      <c r="AK1904" s="91">
        <v>1712078.09</v>
      </c>
      <c r="AL1904" s="91">
        <v>1046910.31</v>
      </c>
      <c r="AM1904" s="91">
        <v>0</v>
      </c>
      <c r="AN1904" s="91">
        <v>2397511.0900000003</v>
      </c>
      <c r="AO1904" s="91">
        <v>0</v>
      </c>
      <c r="AP1904" s="91">
        <v>185427.53</v>
      </c>
      <c r="AQ1904" s="91">
        <v>0</v>
      </c>
      <c r="AR1904" s="91">
        <v>0</v>
      </c>
      <c r="AS1904" s="91">
        <v>857391.78</v>
      </c>
      <c r="AT1904" s="91">
        <v>43836381.740000002</v>
      </c>
      <c r="AU1904" s="91">
        <v>38494454.719999999</v>
      </c>
      <c r="AV1904" s="92">
        <v>45808</v>
      </c>
      <c r="AW1904" s="97" t="s">
        <v>4</v>
      </c>
      <c r="AX1904">
        <v>2025</v>
      </c>
      <c r="AY1904" t="s">
        <v>162</v>
      </c>
    </row>
    <row r="1905" spans="1:51" x14ac:dyDescent="0.25">
      <c r="A1905" s="89">
        <v>29</v>
      </c>
      <c r="B1905" s="90" t="s">
        <v>94</v>
      </c>
      <c r="C1905" s="91">
        <v>581459776.38999999</v>
      </c>
      <c r="D1905" s="91">
        <v>1833665.72</v>
      </c>
      <c r="E1905" s="91">
        <v>0</v>
      </c>
      <c r="F1905" s="91">
        <v>0</v>
      </c>
      <c r="G1905" s="91">
        <v>2542890.2800000003</v>
      </c>
      <c r="H1905" s="91">
        <v>0</v>
      </c>
      <c r="I1905" s="91">
        <v>0</v>
      </c>
      <c r="J1905" s="91">
        <v>744411.16</v>
      </c>
      <c r="K1905" s="91">
        <v>297268.56</v>
      </c>
      <c r="L1905" s="91">
        <v>0</v>
      </c>
      <c r="M1905" s="91">
        <v>71765605.239999995</v>
      </c>
      <c r="N1905" s="91">
        <v>192312232.77000001</v>
      </c>
      <c r="O1905" s="91">
        <v>264077838.00999999</v>
      </c>
      <c r="P1905" s="91">
        <v>1769048.89</v>
      </c>
      <c r="Q1905" s="91">
        <v>0</v>
      </c>
      <c r="R1905" s="91">
        <v>0</v>
      </c>
      <c r="S1905" s="91">
        <v>0</v>
      </c>
      <c r="T1905" s="91">
        <v>271265122.62</v>
      </c>
      <c r="U1905" s="91">
        <v>73553457.280000001</v>
      </c>
      <c r="V1905" s="91">
        <v>62994535.670000002</v>
      </c>
      <c r="W1905" s="91">
        <v>2782717.85</v>
      </c>
      <c r="X1905" s="91">
        <v>92674810.269999996</v>
      </c>
      <c r="Y1905" s="91">
        <v>30391327.25</v>
      </c>
      <c r="Z1905" s="91">
        <v>0</v>
      </c>
      <c r="AA1905" s="91">
        <v>0</v>
      </c>
      <c r="AB1905" s="91">
        <v>3289074.61</v>
      </c>
      <c r="AC1905" s="326">
        <v>0</v>
      </c>
      <c r="AD1905" s="91">
        <v>0</v>
      </c>
      <c r="AE1905" s="91">
        <v>4386340.63</v>
      </c>
      <c r="AF1905" s="91">
        <v>0</v>
      </c>
      <c r="AG1905" s="91">
        <v>0</v>
      </c>
      <c r="AH1905" s="91">
        <v>0</v>
      </c>
      <c r="AI1905" s="91">
        <v>0</v>
      </c>
      <c r="AJ1905" s="91">
        <v>11126608.279999999</v>
      </c>
      <c r="AK1905" s="91">
        <v>4093739.6300000004</v>
      </c>
      <c r="AL1905" s="91">
        <v>1417662.7</v>
      </c>
      <c r="AM1905" s="91">
        <v>0</v>
      </c>
      <c r="AN1905" s="91">
        <v>11949244.02</v>
      </c>
      <c r="AO1905" s="91">
        <v>0</v>
      </c>
      <c r="AP1905" s="91">
        <v>2254030</v>
      </c>
      <c r="AQ1905" s="91">
        <v>9075970.5399999991</v>
      </c>
      <c r="AR1905" s="91">
        <v>0</v>
      </c>
      <c r="AS1905" s="91">
        <v>281198871.83999997</v>
      </c>
      <c r="AT1905" s="91">
        <v>28995781.93</v>
      </c>
      <c r="AU1905" s="91">
        <v>205135.04</v>
      </c>
      <c r="AV1905" s="92">
        <v>45808</v>
      </c>
      <c r="AW1905" s="97" t="s">
        <v>4</v>
      </c>
      <c r="AX1905">
        <v>2025</v>
      </c>
      <c r="AY1905" t="s">
        <v>156</v>
      </c>
    </row>
    <row r="1906" spans="1:51" x14ac:dyDescent="0.25">
      <c r="A1906" s="89">
        <v>111</v>
      </c>
      <c r="B1906" s="90" t="s">
        <v>95</v>
      </c>
      <c r="C1906" s="91">
        <v>13575739.41</v>
      </c>
      <c r="D1906" s="91">
        <v>67766.399999999994</v>
      </c>
      <c r="E1906" s="91">
        <v>0</v>
      </c>
      <c r="F1906" s="91">
        <v>0</v>
      </c>
      <c r="G1906" s="91">
        <v>0</v>
      </c>
      <c r="H1906" s="91">
        <v>0</v>
      </c>
      <c r="I1906" s="91">
        <v>0</v>
      </c>
      <c r="J1906" s="91">
        <v>0</v>
      </c>
      <c r="K1906" s="91">
        <v>0</v>
      </c>
      <c r="L1906" s="91">
        <v>0</v>
      </c>
      <c r="M1906" s="91">
        <v>0</v>
      </c>
      <c r="N1906" s="91">
        <v>0</v>
      </c>
      <c r="O1906" s="91">
        <v>0</v>
      </c>
      <c r="P1906" s="91">
        <v>82351.3</v>
      </c>
      <c r="Q1906" s="91">
        <v>0</v>
      </c>
      <c r="R1906" s="91">
        <v>0</v>
      </c>
      <c r="S1906" s="91">
        <v>0</v>
      </c>
      <c r="T1906" s="91">
        <v>150117.70000000001</v>
      </c>
      <c r="U1906" s="91">
        <v>3932176.82</v>
      </c>
      <c r="V1906" s="91">
        <v>0</v>
      </c>
      <c r="W1906" s="91">
        <v>0</v>
      </c>
      <c r="X1906" s="91">
        <v>0</v>
      </c>
      <c r="Y1906" s="91">
        <v>9376.5</v>
      </c>
      <c r="Z1906" s="91">
        <v>0</v>
      </c>
      <c r="AA1906" s="91">
        <v>0</v>
      </c>
      <c r="AB1906" s="91">
        <v>0</v>
      </c>
      <c r="AC1906" s="326">
        <v>1426340.1</v>
      </c>
      <c r="AD1906" s="91">
        <v>0</v>
      </c>
      <c r="AE1906" s="91">
        <v>0</v>
      </c>
      <c r="AF1906" s="91">
        <v>0</v>
      </c>
      <c r="AG1906" s="91">
        <v>0</v>
      </c>
      <c r="AH1906" s="91">
        <v>0</v>
      </c>
      <c r="AI1906" s="91">
        <v>0</v>
      </c>
      <c r="AJ1906" s="91">
        <v>411475.42</v>
      </c>
      <c r="AK1906" s="91">
        <v>652928.56999999995</v>
      </c>
      <c r="AL1906" s="91">
        <v>147911.57</v>
      </c>
      <c r="AM1906" s="91">
        <v>0</v>
      </c>
      <c r="AN1906" s="91">
        <v>1462122.85</v>
      </c>
      <c r="AO1906" s="91">
        <v>0</v>
      </c>
      <c r="AP1906" s="91">
        <v>62435</v>
      </c>
      <c r="AQ1906" s="91">
        <v>0</v>
      </c>
      <c r="AR1906" s="91">
        <v>0</v>
      </c>
      <c r="AS1906" s="91">
        <v>5779368.8399999999</v>
      </c>
      <c r="AT1906" s="91">
        <v>7646252.8700000001</v>
      </c>
      <c r="AU1906" s="91">
        <v>5320854.88</v>
      </c>
      <c r="AV1906" s="92">
        <v>45808</v>
      </c>
      <c r="AW1906" s="97" t="s">
        <v>4</v>
      </c>
      <c r="AX1906">
        <v>2025</v>
      </c>
      <c r="AY1906" t="s">
        <v>182</v>
      </c>
    </row>
    <row r="1907" spans="1:51" x14ac:dyDescent="0.25">
      <c r="A1907" s="255">
        <v>83</v>
      </c>
      <c r="B1907" s="90" t="s">
        <v>96</v>
      </c>
      <c r="C1907" s="254">
        <v>812774935.87</v>
      </c>
      <c r="D1907" s="254">
        <v>1976515.73</v>
      </c>
      <c r="E1907" s="254">
        <v>0</v>
      </c>
      <c r="F1907" s="254">
        <v>0</v>
      </c>
      <c r="G1907" s="254">
        <v>434684.41</v>
      </c>
      <c r="H1907" s="91">
        <v>0</v>
      </c>
      <c r="I1907" s="91">
        <v>0</v>
      </c>
      <c r="J1907" s="254">
        <v>15304481.18</v>
      </c>
      <c r="K1907" s="254">
        <v>8289900.3299999991</v>
      </c>
      <c r="L1907" s="91">
        <v>0</v>
      </c>
      <c r="M1907" s="254">
        <v>217946228.34</v>
      </c>
      <c r="N1907" s="254">
        <v>177276755.53</v>
      </c>
      <c r="O1907" s="254">
        <v>395222983.87</v>
      </c>
      <c r="P1907" s="254">
        <v>19492634.890000001</v>
      </c>
      <c r="Q1907" s="91">
        <v>0</v>
      </c>
      <c r="R1907" s="91">
        <v>0</v>
      </c>
      <c r="S1907" s="91">
        <v>0</v>
      </c>
      <c r="T1907" s="254">
        <v>440721200.40999997</v>
      </c>
      <c r="U1907" s="254">
        <v>24639722.810000002</v>
      </c>
      <c r="V1907" s="254">
        <v>1080837.8400000001</v>
      </c>
      <c r="W1907" s="254">
        <v>865110.37</v>
      </c>
      <c r="X1907" s="254">
        <v>5435358.1799999997</v>
      </c>
      <c r="Y1907" s="254">
        <v>273456.69</v>
      </c>
      <c r="Z1907" s="254">
        <v>0</v>
      </c>
      <c r="AA1907" s="254">
        <v>308668.02999999997</v>
      </c>
      <c r="AB1907" s="254">
        <v>0</v>
      </c>
      <c r="AC1907" s="329">
        <v>144634935.50999999</v>
      </c>
      <c r="AD1907" s="254">
        <v>26241619.16</v>
      </c>
      <c r="AE1907" s="254">
        <v>2271631.25</v>
      </c>
      <c r="AF1907" s="254">
        <v>0</v>
      </c>
      <c r="AG1907" s="254">
        <v>0</v>
      </c>
      <c r="AH1907" s="254">
        <v>0</v>
      </c>
      <c r="AI1907" s="254">
        <v>0</v>
      </c>
      <c r="AJ1907" s="254">
        <v>695670.39</v>
      </c>
      <c r="AK1907" s="254">
        <v>138440358.79000002</v>
      </c>
      <c r="AL1907" s="254">
        <v>7739998</v>
      </c>
      <c r="AM1907" s="91">
        <v>0</v>
      </c>
      <c r="AN1907" s="254">
        <v>11086397.710000001</v>
      </c>
      <c r="AO1907" s="254">
        <v>0</v>
      </c>
      <c r="AP1907" s="254">
        <v>1307009.18</v>
      </c>
      <c r="AQ1907" s="254">
        <v>0</v>
      </c>
      <c r="AR1907" s="254">
        <v>0</v>
      </c>
      <c r="AS1907" s="254">
        <v>206447010.22999999</v>
      </c>
      <c r="AT1907" s="254">
        <v>165606725.23000005</v>
      </c>
      <c r="AU1907" s="254">
        <v>7032961.5499999998</v>
      </c>
      <c r="AV1907" s="92">
        <v>45808</v>
      </c>
      <c r="AW1907" s="97" t="s">
        <v>4</v>
      </c>
      <c r="AX1907">
        <v>2025</v>
      </c>
      <c r="AY1907" t="s">
        <v>158</v>
      </c>
    </row>
    <row r="1908" spans="1:51" x14ac:dyDescent="0.25">
      <c r="A1908" s="89">
        <v>40</v>
      </c>
      <c r="B1908" s="90" t="s">
        <v>97</v>
      </c>
      <c r="C1908" s="91">
        <v>234577432.81</v>
      </c>
      <c r="D1908" s="91">
        <v>18431.12</v>
      </c>
      <c r="E1908" s="91">
        <v>0</v>
      </c>
      <c r="F1908" s="91">
        <v>0</v>
      </c>
      <c r="G1908" s="91">
        <v>201161.72</v>
      </c>
      <c r="H1908" s="91">
        <v>0</v>
      </c>
      <c r="I1908" s="91">
        <v>0</v>
      </c>
      <c r="J1908" s="91">
        <v>79703.7</v>
      </c>
      <c r="K1908" s="91">
        <v>543966.04</v>
      </c>
      <c r="L1908" s="91">
        <v>0</v>
      </c>
      <c r="M1908" s="91">
        <v>4744817.8600000003</v>
      </c>
      <c r="N1908" s="91">
        <v>69340452.039999992</v>
      </c>
      <c r="O1908" s="91">
        <v>74085269.899999991</v>
      </c>
      <c r="P1908" s="91">
        <v>152931.71</v>
      </c>
      <c r="Q1908" s="91">
        <v>0</v>
      </c>
      <c r="R1908" s="91">
        <v>0</v>
      </c>
      <c r="S1908" s="91">
        <v>0</v>
      </c>
      <c r="T1908" s="91">
        <v>75081464.189999983</v>
      </c>
      <c r="U1908" s="91">
        <v>378817.1</v>
      </c>
      <c r="V1908" s="91">
        <v>52651.39</v>
      </c>
      <c r="W1908" s="91">
        <v>0</v>
      </c>
      <c r="X1908" s="91">
        <v>14727.52</v>
      </c>
      <c r="Y1908" s="91">
        <v>2345.69</v>
      </c>
      <c r="Z1908" s="91">
        <v>0</v>
      </c>
      <c r="AA1908" s="91">
        <v>18323.349999999999</v>
      </c>
      <c r="AB1908" s="91">
        <v>0</v>
      </c>
      <c r="AC1908" s="326">
        <v>2356384.6</v>
      </c>
      <c r="AD1908" s="91">
        <v>11290511.789999999</v>
      </c>
      <c r="AE1908" s="91">
        <v>2014260.04</v>
      </c>
      <c r="AF1908" s="91">
        <v>0</v>
      </c>
      <c r="AG1908" s="91">
        <v>0</v>
      </c>
      <c r="AH1908" s="91">
        <v>0</v>
      </c>
      <c r="AI1908" s="91">
        <v>0</v>
      </c>
      <c r="AJ1908" s="91">
        <v>0</v>
      </c>
      <c r="AK1908" s="91">
        <v>131630452.28</v>
      </c>
      <c r="AL1908" s="91">
        <v>343709.92</v>
      </c>
      <c r="AM1908" s="91">
        <v>0</v>
      </c>
      <c r="AN1908" s="91">
        <v>1374788.47</v>
      </c>
      <c r="AO1908" s="91">
        <v>0</v>
      </c>
      <c r="AP1908" s="91">
        <v>133541.06</v>
      </c>
      <c r="AQ1908" s="91">
        <v>0</v>
      </c>
      <c r="AR1908" s="91">
        <v>0</v>
      </c>
      <c r="AS1908" s="91">
        <v>16128021.48</v>
      </c>
      <c r="AT1908" s="91">
        <v>143367947.14000002</v>
      </c>
      <c r="AU1908" s="91">
        <v>9885455.4100000001</v>
      </c>
      <c r="AV1908" s="92">
        <v>45808</v>
      </c>
      <c r="AW1908" s="97" t="s">
        <v>4</v>
      </c>
      <c r="AX1908">
        <v>2025</v>
      </c>
      <c r="AY1908" t="s">
        <v>166</v>
      </c>
    </row>
    <row r="1909" spans="1:51" x14ac:dyDescent="0.25">
      <c r="A1909" s="89">
        <v>24</v>
      </c>
      <c r="B1909" s="90" t="s">
        <v>98</v>
      </c>
      <c r="C1909" s="91">
        <v>874207442.31999993</v>
      </c>
      <c r="D1909" s="91">
        <v>15146828.620000001</v>
      </c>
      <c r="E1909" s="91">
        <v>0</v>
      </c>
      <c r="F1909" s="91">
        <v>-571.04999999999995</v>
      </c>
      <c r="G1909" s="91">
        <v>35522259.07</v>
      </c>
      <c r="H1909" s="91">
        <v>0</v>
      </c>
      <c r="I1909" s="91">
        <v>0</v>
      </c>
      <c r="J1909" s="91">
        <v>2721032.84</v>
      </c>
      <c r="K1909" s="91">
        <v>5866584.8300000001</v>
      </c>
      <c r="L1909" s="91">
        <v>0</v>
      </c>
      <c r="M1909" s="91">
        <v>10909493.789999999</v>
      </c>
      <c r="N1909" s="91">
        <v>537139633.70000005</v>
      </c>
      <c r="O1909" s="91">
        <v>548049127.49000001</v>
      </c>
      <c r="P1909" s="91">
        <v>20340520.420000002</v>
      </c>
      <c r="Q1909" s="91">
        <v>0</v>
      </c>
      <c r="R1909" s="91">
        <v>0</v>
      </c>
      <c r="S1909" s="91">
        <v>0</v>
      </c>
      <c r="T1909" s="91">
        <v>627645782.21999991</v>
      </c>
      <c r="U1909" s="91">
        <v>58340501.880000003</v>
      </c>
      <c r="V1909" s="91">
        <v>187495.16</v>
      </c>
      <c r="W1909" s="91">
        <v>0</v>
      </c>
      <c r="X1909" s="91">
        <v>1032547.24</v>
      </c>
      <c r="Y1909" s="91">
        <v>0</v>
      </c>
      <c r="Z1909" s="91">
        <v>0</v>
      </c>
      <c r="AA1909" s="91">
        <v>892365.41</v>
      </c>
      <c r="AB1909" s="91">
        <v>0</v>
      </c>
      <c r="AC1909" s="326">
        <v>88871176.480000004</v>
      </c>
      <c r="AD1909" s="91">
        <v>4150101.8</v>
      </c>
      <c r="AE1909" s="91">
        <v>2174357.13</v>
      </c>
      <c r="AF1909" s="91">
        <v>0</v>
      </c>
      <c r="AG1909" s="91">
        <v>0</v>
      </c>
      <c r="AH1909" s="91">
        <v>0</v>
      </c>
      <c r="AI1909" s="91">
        <v>0</v>
      </c>
      <c r="AJ1909" s="91">
        <v>64253645.829999998</v>
      </c>
      <c r="AK1909" s="91">
        <v>22802217.349999998</v>
      </c>
      <c r="AL1909" s="91">
        <v>71862.61</v>
      </c>
      <c r="AM1909" s="91">
        <v>0</v>
      </c>
      <c r="AN1909" s="91">
        <v>1637215.1500000001</v>
      </c>
      <c r="AO1909" s="91">
        <v>0</v>
      </c>
      <c r="AP1909" s="91">
        <v>0</v>
      </c>
      <c r="AQ1909" s="91">
        <v>0</v>
      </c>
      <c r="AR1909" s="91">
        <v>0</v>
      </c>
      <c r="AS1909" s="91">
        <v>219902190.93000001</v>
      </c>
      <c r="AT1909" s="91">
        <v>26659469.169999994</v>
      </c>
      <c r="AU1909" s="91">
        <v>2148174.06</v>
      </c>
      <c r="AV1909" s="92">
        <v>45808</v>
      </c>
      <c r="AW1909" s="97" t="s">
        <v>4</v>
      </c>
      <c r="AX1909">
        <v>2025</v>
      </c>
      <c r="AY1909" t="s">
        <v>164</v>
      </c>
    </row>
    <row r="1910" spans="1:51" x14ac:dyDescent="0.25">
      <c r="A1910" s="89">
        <v>124</v>
      </c>
      <c r="B1910" s="90" t="s">
        <v>99</v>
      </c>
      <c r="C1910" s="91">
        <v>20580751.170000002</v>
      </c>
      <c r="D1910" s="91">
        <v>0</v>
      </c>
      <c r="E1910" s="91">
        <v>0</v>
      </c>
      <c r="F1910" s="91">
        <v>0</v>
      </c>
      <c r="G1910" s="91">
        <v>0</v>
      </c>
      <c r="H1910" s="91">
        <v>0</v>
      </c>
      <c r="I1910" s="91">
        <v>0</v>
      </c>
      <c r="J1910" s="91">
        <v>0</v>
      </c>
      <c r="K1910" s="91">
        <v>0</v>
      </c>
      <c r="L1910" s="91">
        <v>0</v>
      </c>
      <c r="M1910" s="91">
        <v>0</v>
      </c>
      <c r="N1910" s="91">
        <v>11781645.119999999</v>
      </c>
      <c r="O1910" s="91">
        <v>11781645.119999999</v>
      </c>
      <c r="P1910" s="91">
        <v>0</v>
      </c>
      <c r="Q1910" s="91">
        <v>0</v>
      </c>
      <c r="R1910" s="91">
        <v>0</v>
      </c>
      <c r="S1910" s="91">
        <v>0</v>
      </c>
      <c r="T1910" s="91">
        <v>11781645.119999999</v>
      </c>
      <c r="U1910" s="91">
        <v>454521.83</v>
      </c>
      <c r="V1910" s="91">
        <v>211581.57</v>
      </c>
      <c r="W1910" s="91">
        <v>37395.699999999997</v>
      </c>
      <c r="X1910" s="91">
        <v>178396.43</v>
      </c>
      <c r="Y1910" s="91">
        <v>20424.650000000001</v>
      </c>
      <c r="Z1910" s="91">
        <v>0</v>
      </c>
      <c r="AA1910" s="91">
        <v>0</v>
      </c>
      <c r="AB1910" s="91">
        <v>0</v>
      </c>
      <c r="AC1910" s="326">
        <v>350240.59</v>
      </c>
      <c r="AD1910" s="91">
        <v>0</v>
      </c>
      <c r="AE1910" s="91">
        <v>5000.8599999999997</v>
      </c>
      <c r="AF1910" s="91">
        <v>0</v>
      </c>
      <c r="AG1910" s="91">
        <v>0</v>
      </c>
      <c r="AH1910" s="91">
        <v>0</v>
      </c>
      <c r="AI1910" s="91">
        <v>0</v>
      </c>
      <c r="AJ1910" s="91">
        <v>258928.18</v>
      </c>
      <c r="AK1910" s="91">
        <v>1482180.47</v>
      </c>
      <c r="AL1910" s="91">
        <v>117495.71</v>
      </c>
      <c r="AM1910" s="91">
        <v>0</v>
      </c>
      <c r="AN1910" s="91">
        <v>344614.81</v>
      </c>
      <c r="AO1910" s="91">
        <v>0</v>
      </c>
      <c r="AP1910" s="91">
        <v>0</v>
      </c>
      <c r="AQ1910" s="91">
        <v>0</v>
      </c>
      <c r="AR1910" s="91">
        <v>0</v>
      </c>
      <c r="AS1910" s="91">
        <v>1516489.81</v>
      </c>
      <c r="AT1910" s="91">
        <v>7282616.2400000002</v>
      </c>
      <c r="AU1910" s="91">
        <v>5338325.25</v>
      </c>
      <c r="AV1910" s="92">
        <v>45808</v>
      </c>
      <c r="AW1910" s="97" t="s">
        <v>4</v>
      </c>
      <c r="AX1910">
        <v>2025</v>
      </c>
      <c r="AY1910" t="s">
        <v>289</v>
      </c>
    </row>
    <row r="1911" spans="1:51" x14ac:dyDescent="0.25">
      <c r="A1911" s="89">
        <v>70</v>
      </c>
      <c r="B1911" s="90" t="s">
        <v>100</v>
      </c>
      <c r="C1911" s="91">
        <v>8678915</v>
      </c>
      <c r="D1911" s="91">
        <v>0</v>
      </c>
      <c r="E1911" s="91">
        <v>0</v>
      </c>
      <c r="F1911" s="91">
        <v>0</v>
      </c>
      <c r="G1911" s="91">
        <v>0</v>
      </c>
      <c r="H1911" s="91">
        <v>0</v>
      </c>
      <c r="I1911" s="91">
        <v>0</v>
      </c>
      <c r="J1911" s="91">
        <v>0</v>
      </c>
      <c r="K1911" s="91">
        <v>0</v>
      </c>
      <c r="L1911" s="91">
        <v>0</v>
      </c>
      <c r="M1911" s="91">
        <v>0</v>
      </c>
      <c r="N1911" s="91">
        <v>0</v>
      </c>
      <c r="O1911" s="91">
        <v>0</v>
      </c>
      <c r="P1911" s="91">
        <v>8678915</v>
      </c>
      <c r="Q1911" s="91">
        <v>0</v>
      </c>
      <c r="R1911" s="91">
        <v>0</v>
      </c>
      <c r="S1911" s="91">
        <v>0</v>
      </c>
      <c r="T1911" s="91">
        <v>8678915</v>
      </c>
      <c r="U1911" s="91">
        <v>0</v>
      </c>
      <c r="V1911" s="91">
        <v>0</v>
      </c>
      <c r="W1911" s="91">
        <v>0</v>
      </c>
      <c r="X1911" s="91">
        <v>0</v>
      </c>
      <c r="Y1911" s="91">
        <v>0</v>
      </c>
      <c r="Z1911" s="91">
        <v>0</v>
      </c>
      <c r="AA1911" s="91">
        <v>0</v>
      </c>
      <c r="AB1911" s="91">
        <v>0</v>
      </c>
      <c r="AC1911" s="326">
        <v>0</v>
      </c>
      <c r="AD1911" s="91">
        <v>0</v>
      </c>
      <c r="AE1911" s="91">
        <v>0</v>
      </c>
      <c r="AF1911" s="91">
        <v>0</v>
      </c>
      <c r="AG1911" s="91">
        <v>0</v>
      </c>
      <c r="AH1911" s="91">
        <v>0</v>
      </c>
      <c r="AI1911" s="91">
        <v>0</v>
      </c>
      <c r="AJ1911" s="91">
        <v>0</v>
      </c>
      <c r="AK1911" s="91">
        <v>0</v>
      </c>
      <c r="AL1911" s="91">
        <v>0</v>
      </c>
      <c r="AM1911" s="91">
        <v>0</v>
      </c>
      <c r="AN1911" s="91">
        <v>0</v>
      </c>
      <c r="AO1911" s="91">
        <v>0</v>
      </c>
      <c r="AP1911" s="91">
        <v>0</v>
      </c>
      <c r="AQ1911" s="91">
        <v>0</v>
      </c>
      <c r="AR1911" s="91">
        <v>0</v>
      </c>
      <c r="AS1911" s="91">
        <v>0</v>
      </c>
      <c r="AT1911" s="91">
        <v>0</v>
      </c>
      <c r="AU1911" s="91">
        <v>0</v>
      </c>
      <c r="AV1911" s="92">
        <v>45808</v>
      </c>
      <c r="AW1911" s="97" t="s">
        <v>4</v>
      </c>
      <c r="AX1911">
        <v>2025</v>
      </c>
      <c r="AY1911" t="s">
        <v>181</v>
      </c>
    </row>
    <row r="1912" spans="1:51" x14ac:dyDescent="0.25">
      <c r="A1912" s="89">
        <v>119</v>
      </c>
      <c r="B1912" s="90" t="s">
        <v>101</v>
      </c>
      <c r="C1912" s="91">
        <v>151973617.81</v>
      </c>
      <c r="D1912" s="91">
        <v>0</v>
      </c>
      <c r="E1912" s="91">
        <v>0</v>
      </c>
      <c r="F1912" s="91">
        <v>0</v>
      </c>
      <c r="G1912" s="91">
        <v>0</v>
      </c>
      <c r="H1912" s="91">
        <v>0</v>
      </c>
      <c r="I1912" s="91">
        <v>0</v>
      </c>
      <c r="J1912" s="91">
        <v>49573836.880000003</v>
      </c>
      <c r="K1912" s="91">
        <v>0</v>
      </c>
      <c r="L1912" s="91">
        <v>0</v>
      </c>
      <c r="M1912" s="91">
        <v>0</v>
      </c>
      <c r="N1912" s="91">
        <v>0</v>
      </c>
      <c r="O1912" s="91">
        <v>0</v>
      </c>
      <c r="P1912" s="91">
        <v>0</v>
      </c>
      <c r="Q1912" s="91">
        <v>0</v>
      </c>
      <c r="R1912" s="91">
        <v>0</v>
      </c>
      <c r="S1912" s="91">
        <v>0</v>
      </c>
      <c r="T1912" s="91">
        <v>49573836.880000003</v>
      </c>
      <c r="U1912" s="91">
        <v>0</v>
      </c>
      <c r="V1912" s="91">
        <v>0</v>
      </c>
      <c r="W1912" s="91">
        <v>0</v>
      </c>
      <c r="X1912" s="91">
        <v>0</v>
      </c>
      <c r="Y1912" s="91">
        <v>0</v>
      </c>
      <c r="Z1912" s="91">
        <v>0</v>
      </c>
      <c r="AA1912" s="91">
        <v>0</v>
      </c>
      <c r="AB1912" s="91">
        <v>0</v>
      </c>
      <c r="AC1912" s="326">
        <v>63957227.950000003</v>
      </c>
      <c r="AD1912" s="91">
        <v>0</v>
      </c>
      <c r="AE1912" s="91">
        <v>0</v>
      </c>
      <c r="AF1912" s="91">
        <v>0</v>
      </c>
      <c r="AG1912" s="91">
        <v>0</v>
      </c>
      <c r="AH1912" s="91">
        <v>0</v>
      </c>
      <c r="AI1912" s="91">
        <v>0</v>
      </c>
      <c r="AJ1912" s="91">
        <v>0</v>
      </c>
      <c r="AK1912" s="91">
        <v>38442552.979999997</v>
      </c>
      <c r="AL1912" s="91">
        <v>0</v>
      </c>
      <c r="AM1912" s="91">
        <v>0</v>
      </c>
      <c r="AN1912" s="91">
        <v>0</v>
      </c>
      <c r="AO1912" s="91">
        <v>0</v>
      </c>
      <c r="AP1912" s="91">
        <v>0</v>
      </c>
      <c r="AQ1912" s="91">
        <v>0</v>
      </c>
      <c r="AR1912" s="91">
        <v>0</v>
      </c>
      <c r="AS1912" s="91">
        <v>63957227.950000003</v>
      </c>
      <c r="AT1912" s="91">
        <v>38442552.979999997</v>
      </c>
      <c r="AU1912" s="91">
        <v>0</v>
      </c>
      <c r="AV1912" s="92">
        <v>45808</v>
      </c>
      <c r="AW1912" s="97" t="s">
        <v>4</v>
      </c>
      <c r="AX1912">
        <v>2025</v>
      </c>
      <c r="AY1912" t="s">
        <v>189</v>
      </c>
    </row>
    <row r="1913" spans="1:51" x14ac:dyDescent="0.25">
      <c r="A1913" s="89">
        <v>108</v>
      </c>
      <c r="B1913" s="90" t="s">
        <v>102</v>
      </c>
      <c r="C1913" s="91">
        <v>8210687.6000000006</v>
      </c>
      <c r="D1913" s="91">
        <v>0</v>
      </c>
      <c r="E1913" s="91">
        <v>0</v>
      </c>
      <c r="F1913" s="91">
        <v>0</v>
      </c>
      <c r="G1913" s="91">
        <v>91590.12</v>
      </c>
      <c r="H1913" s="91">
        <v>0</v>
      </c>
      <c r="I1913" s="91">
        <v>0</v>
      </c>
      <c r="J1913" s="91">
        <v>81297.5</v>
      </c>
      <c r="K1913" s="91">
        <v>1837576.2200000002</v>
      </c>
      <c r="L1913" s="91">
        <v>0</v>
      </c>
      <c r="M1913" s="91">
        <v>1714224.07</v>
      </c>
      <c r="N1913" s="91">
        <v>532192.57999999996</v>
      </c>
      <c r="O1913" s="91">
        <v>2246416.65</v>
      </c>
      <c r="P1913" s="91">
        <v>214665.16</v>
      </c>
      <c r="Q1913" s="91">
        <v>0</v>
      </c>
      <c r="R1913" s="91">
        <v>0</v>
      </c>
      <c r="S1913" s="91">
        <v>0</v>
      </c>
      <c r="T1913" s="91">
        <v>4471545.6500000004</v>
      </c>
      <c r="U1913" s="91">
        <v>21753</v>
      </c>
      <c r="V1913" s="91">
        <v>0</v>
      </c>
      <c r="W1913" s="91">
        <v>0</v>
      </c>
      <c r="X1913" s="91">
        <v>0</v>
      </c>
      <c r="Y1913" s="91">
        <v>0</v>
      </c>
      <c r="Z1913" s="91">
        <v>0</v>
      </c>
      <c r="AA1913" s="91">
        <v>148734.64000000001</v>
      </c>
      <c r="AB1913" s="91">
        <v>0</v>
      </c>
      <c r="AC1913" s="326">
        <v>2513388.5700000003</v>
      </c>
      <c r="AD1913" s="91">
        <v>0</v>
      </c>
      <c r="AE1913" s="91">
        <v>488295.69</v>
      </c>
      <c r="AF1913" s="91">
        <v>0</v>
      </c>
      <c r="AG1913" s="91">
        <v>0</v>
      </c>
      <c r="AH1913" s="91">
        <v>0</v>
      </c>
      <c r="AI1913" s="91">
        <v>0</v>
      </c>
      <c r="AJ1913" s="91">
        <v>151113.34</v>
      </c>
      <c r="AK1913" s="91">
        <v>0</v>
      </c>
      <c r="AL1913" s="91">
        <v>4336.4799999999996</v>
      </c>
      <c r="AM1913" s="91">
        <v>0</v>
      </c>
      <c r="AN1913" s="91">
        <v>285640.23</v>
      </c>
      <c r="AO1913" s="91">
        <v>0</v>
      </c>
      <c r="AP1913" s="91">
        <v>3300</v>
      </c>
      <c r="AQ1913" s="91">
        <v>0</v>
      </c>
      <c r="AR1913" s="91">
        <v>0</v>
      </c>
      <c r="AS1913" s="91">
        <v>3323285.24</v>
      </c>
      <c r="AT1913" s="91">
        <v>415856.70999999996</v>
      </c>
      <c r="AU1913" s="91">
        <v>122580</v>
      </c>
      <c r="AV1913" s="92">
        <v>45808</v>
      </c>
      <c r="AW1913" s="97" t="s">
        <v>4</v>
      </c>
      <c r="AX1913">
        <v>2025</v>
      </c>
      <c r="AY1913" t="s">
        <v>183</v>
      </c>
    </row>
    <row r="1914" spans="1:51" x14ac:dyDescent="0.25">
      <c r="A1914" s="89">
        <v>93</v>
      </c>
      <c r="B1914" s="90" t="s">
        <v>103</v>
      </c>
      <c r="C1914" s="91">
        <v>61428592.159999996</v>
      </c>
      <c r="D1914" s="91">
        <v>0</v>
      </c>
      <c r="E1914" s="91">
        <v>0</v>
      </c>
      <c r="F1914" s="91">
        <v>0</v>
      </c>
      <c r="G1914" s="91">
        <v>0</v>
      </c>
      <c r="H1914" s="91">
        <v>0</v>
      </c>
      <c r="I1914" s="91">
        <v>0</v>
      </c>
      <c r="J1914" s="91">
        <v>48813</v>
      </c>
      <c r="K1914" s="91">
        <v>161477.82</v>
      </c>
      <c r="L1914" s="91">
        <v>0</v>
      </c>
      <c r="M1914" s="91">
        <v>6</v>
      </c>
      <c r="N1914" s="91">
        <v>0</v>
      </c>
      <c r="O1914" s="91">
        <v>6</v>
      </c>
      <c r="P1914" s="91">
        <v>8214</v>
      </c>
      <c r="Q1914" s="91">
        <v>0</v>
      </c>
      <c r="R1914" s="91">
        <v>0</v>
      </c>
      <c r="S1914" s="91">
        <v>0</v>
      </c>
      <c r="T1914" s="91">
        <v>218510.82</v>
      </c>
      <c r="U1914" s="91">
        <v>50137.45</v>
      </c>
      <c r="V1914" s="91">
        <v>44318.39</v>
      </c>
      <c r="W1914" s="91">
        <v>0</v>
      </c>
      <c r="X1914" s="91">
        <v>222157.1</v>
      </c>
      <c r="Y1914" s="91">
        <v>2815424.89</v>
      </c>
      <c r="Z1914" s="91">
        <v>0</v>
      </c>
      <c r="AA1914" s="91">
        <v>1036565.01</v>
      </c>
      <c r="AB1914" s="91">
        <v>0</v>
      </c>
      <c r="AC1914" s="326">
        <v>0</v>
      </c>
      <c r="AD1914" s="91">
        <v>1701085.14</v>
      </c>
      <c r="AE1914" s="91">
        <v>117484.5</v>
      </c>
      <c r="AF1914" s="91">
        <v>0</v>
      </c>
      <c r="AG1914" s="91">
        <v>0</v>
      </c>
      <c r="AH1914" s="91">
        <v>0</v>
      </c>
      <c r="AI1914" s="91">
        <v>0</v>
      </c>
      <c r="AJ1914" s="91">
        <v>0</v>
      </c>
      <c r="AK1914" s="91">
        <v>3225597.56</v>
      </c>
      <c r="AL1914" s="91">
        <v>2323962.84</v>
      </c>
      <c r="AM1914" s="91">
        <v>0</v>
      </c>
      <c r="AN1914" s="91">
        <v>7333898.5100000007</v>
      </c>
      <c r="AO1914" s="91">
        <v>0</v>
      </c>
      <c r="AP1914" s="91">
        <v>19345</v>
      </c>
      <c r="AQ1914" s="91">
        <v>0</v>
      </c>
      <c r="AR1914" s="91">
        <v>0</v>
      </c>
      <c r="AS1914" s="91">
        <v>5987172.4799999995</v>
      </c>
      <c r="AT1914" s="91">
        <v>55222908.859999999</v>
      </c>
      <c r="AU1914" s="91">
        <v>42320104.950000003</v>
      </c>
      <c r="AV1914" s="92">
        <v>45808</v>
      </c>
      <c r="AW1914" s="97" t="s">
        <v>4</v>
      </c>
      <c r="AX1914">
        <v>2025</v>
      </c>
      <c r="AY1914" t="s">
        <v>175</v>
      </c>
    </row>
    <row r="1915" spans="1:51" x14ac:dyDescent="0.25">
      <c r="A1915" s="349">
        <v>121</v>
      </c>
      <c r="B1915" s="354" t="s">
        <v>68</v>
      </c>
      <c r="C1915" s="357">
        <v>0</v>
      </c>
      <c r="D1915" s="357">
        <v>0</v>
      </c>
      <c r="E1915" s="357">
        <v>0</v>
      </c>
      <c r="F1915" s="357">
        <v>0</v>
      </c>
      <c r="G1915" s="357">
        <v>0</v>
      </c>
      <c r="H1915" s="91">
        <v>0</v>
      </c>
      <c r="I1915" s="91">
        <v>0</v>
      </c>
      <c r="J1915" s="357">
        <v>0</v>
      </c>
      <c r="K1915" s="357">
        <v>0</v>
      </c>
      <c r="L1915" s="91">
        <v>0</v>
      </c>
      <c r="M1915" s="357">
        <v>0</v>
      </c>
      <c r="N1915" s="357">
        <v>0</v>
      </c>
      <c r="O1915" s="357">
        <v>0</v>
      </c>
      <c r="P1915" s="357">
        <v>0</v>
      </c>
      <c r="Q1915" s="91">
        <v>0</v>
      </c>
      <c r="R1915" s="91">
        <v>0</v>
      </c>
      <c r="S1915" s="91">
        <v>0</v>
      </c>
      <c r="T1915" s="357">
        <v>0</v>
      </c>
      <c r="U1915" s="357">
        <v>0</v>
      </c>
      <c r="V1915" s="357">
        <v>0</v>
      </c>
      <c r="W1915" s="357">
        <v>0</v>
      </c>
      <c r="X1915" s="357">
        <v>0</v>
      </c>
      <c r="Y1915" s="357">
        <v>0</v>
      </c>
      <c r="Z1915" s="357">
        <v>0</v>
      </c>
      <c r="AA1915" s="357">
        <v>0</v>
      </c>
      <c r="AB1915" s="357">
        <v>0</v>
      </c>
      <c r="AC1915" s="326">
        <v>0</v>
      </c>
      <c r="AD1915" s="357">
        <v>0</v>
      </c>
      <c r="AE1915" s="357">
        <v>0</v>
      </c>
      <c r="AF1915" s="357">
        <v>0</v>
      </c>
      <c r="AG1915" s="357">
        <v>0</v>
      </c>
      <c r="AH1915" s="357">
        <v>0</v>
      </c>
      <c r="AI1915" s="357">
        <v>0</v>
      </c>
      <c r="AJ1915" s="357">
        <v>0</v>
      </c>
      <c r="AK1915" s="357">
        <v>0</v>
      </c>
      <c r="AL1915" s="357">
        <v>0</v>
      </c>
      <c r="AM1915" s="91">
        <v>0</v>
      </c>
      <c r="AN1915" s="357">
        <v>0</v>
      </c>
      <c r="AO1915" s="357">
        <v>0</v>
      </c>
      <c r="AP1915" s="357">
        <v>0</v>
      </c>
      <c r="AQ1915" s="357">
        <v>0</v>
      </c>
      <c r="AR1915" s="357">
        <v>0</v>
      </c>
      <c r="AS1915" s="357">
        <v>0</v>
      </c>
      <c r="AT1915" s="357">
        <v>0</v>
      </c>
      <c r="AU1915" s="357">
        <v>0</v>
      </c>
      <c r="AV1915" s="274">
        <v>45808</v>
      </c>
      <c r="AW1915" t="s">
        <v>4</v>
      </c>
      <c r="AX1915">
        <v>2025</v>
      </c>
      <c r="AY1915" t="s">
        <v>188</v>
      </c>
    </row>
    <row r="1916" spans="1:51" x14ac:dyDescent="0.25">
      <c r="A1916" s="99">
        <v>107</v>
      </c>
      <c r="B1916" s="100" t="s">
        <v>60</v>
      </c>
      <c r="C1916" s="101">
        <v>578917944.13999987</v>
      </c>
      <c r="D1916" s="101">
        <v>110525.85</v>
      </c>
      <c r="E1916" s="101">
        <v>0</v>
      </c>
      <c r="F1916" s="101">
        <v>0</v>
      </c>
      <c r="G1916" s="101">
        <v>41211.58</v>
      </c>
      <c r="H1916" s="91">
        <v>0</v>
      </c>
      <c r="I1916" s="91">
        <v>0</v>
      </c>
      <c r="J1916" s="101">
        <v>1335340.42</v>
      </c>
      <c r="K1916" s="101">
        <v>1223485.4099999999</v>
      </c>
      <c r="L1916" s="91">
        <v>0</v>
      </c>
      <c r="M1916" s="101">
        <v>21259428.07</v>
      </c>
      <c r="N1916" s="101">
        <v>395471567.53999996</v>
      </c>
      <c r="O1916" s="101">
        <v>416730995.60999995</v>
      </c>
      <c r="P1916" s="101">
        <v>1719690.58</v>
      </c>
      <c r="Q1916" s="91">
        <v>0</v>
      </c>
      <c r="R1916" s="91">
        <v>0</v>
      </c>
      <c r="S1916" s="91">
        <v>0</v>
      </c>
      <c r="T1916" s="101">
        <v>421161249.44999993</v>
      </c>
      <c r="U1916" s="101">
        <v>893359.38</v>
      </c>
      <c r="V1916" s="101">
        <v>538037.94999999995</v>
      </c>
      <c r="W1916" s="101">
        <v>10902</v>
      </c>
      <c r="X1916" s="101">
        <v>4137908.64</v>
      </c>
      <c r="Y1916" s="101">
        <v>67859</v>
      </c>
      <c r="Z1916" s="101">
        <v>0</v>
      </c>
      <c r="AA1916" s="101">
        <v>9354542.9100000001</v>
      </c>
      <c r="AB1916" s="101">
        <v>0</v>
      </c>
      <c r="AC1916" s="326">
        <v>27380287.84</v>
      </c>
      <c r="AD1916" s="101">
        <v>8654837.6400000006</v>
      </c>
      <c r="AE1916" s="101">
        <v>387243</v>
      </c>
      <c r="AF1916" s="101">
        <v>0</v>
      </c>
      <c r="AG1916" s="101">
        <v>0</v>
      </c>
      <c r="AH1916" s="101">
        <v>0</v>
      </c>
      <c r="AI1916" s="101">
        <v>0</v>
      </c>
      <c r="AJ1916" s="101">
        <v>36401364.039999999</v>
      </c>
      <c r="AK1916" s="101">
        <v>15459138.32</v>
      </c>
      <c r="AL1916" s="101">
        <v>1948321.27</v>
      </c>
      <c r="AM1916" s="91">
        <v>0</v>
      </c>
      <c r="AN1916" s="101">
        <v>7037316.0999999996</v>
      </c>
      <c r="AO1916" s="101">
        <v>0</v>
      </c>
      <c r="AP1916" s="101">
        <v>0</v>
      </c>
      <c r="AQ1916" s="101">
        <v>0</v>
      </c>
      <c r="AR1916" s="101">
        <v>0</v>
      </c>
      <c r="AS1916" s="101">
        <v>87826342.400000006</v>
      </c>
      <c r="AT1916" s="101">
        <v>69930352.289999992</v>
      </c>
      <c r="AU1916" s="101">
        <v>45485576.600000001</v>
      </c>
      <c r="AV1916" s="92">
        <v>45838</v>
      </c>
      <c r="AW1916" s="97" t="s">
        <v>5</v>
      </c>
      <c r="AX1916">
        <v>2025</v>
      </c>
      <c r="AY1916" t="s">
        <v>160</v>
      </c>
    </row>
    <row r="1917" spans="1:51" x14ac:dyDescent="0.25">
      <c r="A1917" s="99">
        <v>66</v>
      </c>
      <c r="B1917" s="100" t="s">
        <v>61</v>
      </c>
      <c r="C1917" s="101">
        <v>2999708.75</v>
      </c>
      <c r="D1917" s="101">
        <v>0</v>
      </c>
      <c r="E1917" s="101">
        <v>0</v>
      </c>
      <c r="F1917" s="101">
        <v>0</v>
      </c>
      <c r="G1917" s="101">
        <v>0</v>
      </c>
      <c r="H1917" s="91">
        <v>0</v>
      </c>
      <c r="I1917" s="91">
        <v>0</v>
      </c>
      <c r="J1917" s="101">
        <v>0</v>
      </c>
      <c r="K1917" s="101">
        <v>2559986.15</v>
      </c>
      <c r="L1917" s="91">
        <v>0</v>
      </c>
      <c r="M1917" s="101">
        <v>0</v>
      </c>
      <c r="N1917" s="101">
        <v>0</v>
      </c>
      <c r="O1917" s="101">
        <v>0</v>
      </c>
      <c r="P1917" s="101">
        <v>0</v>
      </c>
      <c r="Q1917" s="91">
        <v>0</v>
      </c>
      <c r="R1917" s="91">
        <v>0</v>
      </c>
      <c r="S1917" s="91">
        <v>0</v>
      </c>
      <c r="T1917" s="101">
        <v>2559986.15</v>
      </c>
      <c r="U1917" s="101">
        <v>0</v>
      </c>
      <c r="V1917" s="101">
        <v>0</v>
      </c>
      <c r="W1917" s="101">
        <v>0</v>
      </c>
      <c r="X1917" s="101">
        <v>0</v>
      </c>
      <c r="Y1917" s="101">
        <v>0</v>
      </c>
      <c r="Z1917" s="101">
        <v>0</v>
      </c>
      <c r="AA1917" s="101">
        <v>0</v>
      </c>
      <c r="AB1917" s="101">
        <v>0</v>
      </c>
      <c r="AC1917" s="326">
        <v>0</v>
      </c>
      <c r="AD1917" s="101">
        <v>0</v>
      </c>
      <c r="AE1917" s="101">
        <v>0</v>
      </c>
      <c r="AF1917" s="101">
        <v>0</v>
      </c>
      <c r="AG1917" s="101">
        <v>0</v>
      </c>
      <c r="AH1917" s="101">
        <v>0</v>
      </c>
      <c r="AI1917" s="101">
        <v>0</v>
      </c>
      <c r="AJ1917" s="101">
        <v>0</v>
      </c>
      <c r="AK1917" s="101">
        <v>0</v>
      </c>
      <c r="AL1917" s="101">
        <v>0</v>
      </c>
      <c r="AM1917" s="91">
        <v>0</v>
      </c>
      <c r="AN1917" s="101">
        <v>297274.8</v>
      </c>
      <c r="AO1917" s="101">
        <v>142447.79999999999</v>
      </c>
      <c r="AP1917" s="101">
        <v>0</v>
      </c>
      <c r="AQ1917" s="101">
        <v>0</v>
      </c>
      <c r="AR1917" s="101">
        <v>0</v>
      </c>
      <c r="AS1917" s="101">
        <v>0</v>
      </c>
      <c r="AT1917" s="101">
        <v>439722.6</v>
      </c>
      <c r="AU1917" s="101">
        <v>0</v>
      </c>
      <c r="AV1917" s="92">
        <v>45838</v>
      </c>
      <c r="AW1917" s="97" t="s">
        <v>5</v>
      </c>
      <c r="AX1917">
        <v>2025</v>
      </c>
      <c r="AY1917" t="s">
        <v>178</v>
      </c>
    </row>
    <row r="1918" spans="1:51" x14ac:dyDescent="0.25">
      <c r="A1918" s="99">
        <v>44</v>
      </c>
      <c r="B1918" s="100" t="s">
        <v>62</v>
      </c>
      <c r="C1918" s="101">
        <v>65839895.570000008</v>
      </c>
      <c r="D1918" s="101">
        <v>93063.780000000013</v>
      </c>
      <c r="E1918" s="101">
        <v>0</v>
      </c>
      <c r="F1918" s="101">
        <v>0</v>
      </c>
      <c r="G1918" s="101">
        <v>18415.900000000001</v>
      </c>
      <c r="H1918" s="91">
        <v>0</v>
      </c>
      <c r="I1918" s="91">
        <v>0</v>
      </c>
      <c r="J1918" s="101">
        <v>366169.7</v>
      </c>
      <c r="K1918" s="101">
        <v>3959523.86</v>
      </c>
      <c r="L1918" s="91">
        <v>0</v>
      </c>
      <c r="M1918" s="101">
        <v>4488433.33</v>
      </c>
      <c r="N1918" s="101">
        <v>1184885.69</v>
      </c>
      <c r="O1918" s="101">
        <v>5673319.0199999996</v>
      </c>
      <c r="P1918" s="101">
        <v>177980.6</v>
      </c>
      <c r="Q1918" s="91">
        <v>0</v>
      </c>
      <c r="R1918" s="91">
        <v>0</v>
      </c>
      <c r="S1918" s="91">
        <v>0</v>
      </c>
      <c r="T1918" s="101">
        <v>10288472.859999999</v>
      </c>
      <c r="U1918" s="101">
        <v>2055570.36</v>
      </c>
      <c r="V1918" s="101">
        <v>1079456.1599999999</v>
      </c>
      <c r="W1918" s="101">
        <v>470185.19</v>
      </c>
      <c r="X1918" s="101">
        <v>0</v>
      </c>
      <c r="Y1918" s="101">
        <v>168206.9</v>
      </c>
      <c r="Z1918" s="101">
        <v>0</v>
      </c>
      <c r="AA1918" s="101">
        <v>2140.44</v>
      </c>
      <c r="AB1918" s="101">
        <v>0</v>
      </c>
      <c r="AC1918" s="326">
        <v>3120016.5300000003</v>
      </c>
      <c r="AD1918" s="101">
        <v>2575430.6800000002</v>
      </c>
      <c r="AE1918" s="101">
        <v>27947.759999999998</v>
      </c>
      <c r="AF1918" s="101">
        <v>0</v>
      </c>
      <c r="AG1918" s="101">
        <v>0</v>
      </c>
      <c r="AH1918" s="101">
        <v>0</v>
      </c>
      <c r="AI1918" s="101">
        <v>0</v>
      </c>
      <c r="AJ1918" s="101">
        <v>173508.71</v>
      </c>
      <c r="AK1918" s="101">
        <v>33024319.57</v>
      </c>
      <c r="AL1918" s="101">
        <v>1253435.6800000002</v>
      </c>
      <c r="AM1918" s="91">
        <v>0</v>
      </c>
      <c r="AN1918" s="101">
        <v>3163712.27</v>
      </c>
      <c r="AO1918" s="101">
        <v>0</v>
      </c>
      <c r="AP1918" s="101">
        <v>364310.46</v>
      </c>
      <c r="AQ1918" s="101">
        <v>0</v>
      </c>
      <c r="AR1918" s="101">
        <v>0</v>
      </c>
      <c r="AS1918" s="101">
        <v>9672462.7300000004</v>
      </c>
      <c r="AT1918" s="101">
        <v>45878959.980000004</v>
      </c>
      <c r="AU1918" s="101">
        <v>8073182</v>
      </c>
      <c r="AV1918" s="92">
        <v>45838</v>
      </c>
      <c r="AW1918" s="97" t="s">
        <v>5</v>
      </c>
      <c r="AX1918">
        <v>2025</v>
      </c>
      <c r="AY1918" t="s">
        <v>167</v>
      </c>
    </row>
    <row r="1919" spans="1:51" x14ac:dyDescent="0.25">
      <c r="A1919" s="99">
        <v>113</v>
      </c>
      <c r="B1919" s="100" t="s">
        <v>63</v>
      </c>
      <c r="C1919" s="101">
        <v>45333595.25</v>
      </c>
      <c r="D1919" s="101">
        <v>0</v>
      </c>
      <c r="E1919" s="101">
        <v>0</v>
      </c>
      <c r="F1919" s="101">
        <v>0</v>
      </c>
      <c r="G1919" s="101">
        <v>908251.85</v>
      </c>
      <c r="H1919" s="91">
        <v>0</v>
      </c>
      <c r="I1919" s="91">
        <v>0</v>
      </c>
      <c r="J1919" s="101">
        <v>258251.82</v>
      </c>
      <c r="K1919" s="101">
        <v>86147.17</v>
      </c>
      <c r="L1919" s="91">
        <v>0</v>
      </c>
      <c r="M1919" s="101">
        <v>14187693.460000001</v>
      </c>
      <c r="N1919" s="101">
        <v>11350646.83</v>
      </c>
      <c r="O1919" s="101">
        <v>25538340.289999999</v>
      </c>
      <c r="P1919" s="101">
        <v>473484.31</v>
      </c>
      <c r="Q1919" s="91">
        <v>0</v>
      </c>
      <c r="R1919" s="91">
        <v>0</v>
      </c>
      <c r="S1919" s="91">
        <v>0</v>
      </c>
      <c r="T1919" s="101">
        <v>27264475.440000001</v>
      </c>
      <c r="U1919" s="101">
        <v>125950.55</v>
      </c>
      <c r="V1919" s="101">
        <v>13778.15</v>
      </c>
      <c r="W1919" s="101">
        <v>0</v>
      </c>
      <c r="X1919" s="101">
        <v>0</v>
      </c>
      <c r="Y1919" s="101">
        <v>108273</v>
      </c>
      <c r="Z1919" s="101">
        <v>0</v>
      </c>
      <c r="AA1919" s="101">
        <v>1194766.6299999999</v>
      </c>
      <c r="AB1919" s="101">
        <v>0</v>
      </c>
      <c r="AC1919" s="326">
        <v>4411654.5100000007</v>
      </c>
      <c r="AD1919" s="101">
        <v>1948046.16</v>
      </c>
      <c r="AE1919" s="101">
        <v>6198.3</v>
      </c>
      <c r="AF1919" s="101">
        <v>0</v>
      </c>
      <c r="AG1919" s="101">
        <v>0</v>
      </c>
      <c r="AH1919" s="101">
        <v>0</v>
      </c>
      <c r="AI1919" s="101">
        <v>0</v>
      </c>
      <c r="AJ1919" s="101">
        <v>32835</v>
      </c>
      <c r="AK1919" s="101">
        <v>9194598.7299999986</v>
      </c>
      <c r="AL1919" s="101">
        <v>19408.099999999999</v>
      </c>
      <c r="AM1919" s="91">
        <v>0</v>
      </c>
      <c r="AN1919" s="101">
        <v>942916.08</v>
      </c>
      <c r="AO1919" s="101">
        <v>0</v>
      </c>
      <c r="AP1919" s="101">
        <v>47107.6</v>
      </c>
      <c r="AQ1919" s="101">
        <v>0</v>
      </c>
      <c r="AR1919" s="101">
        <v>0</v>
      </c>
      <c r="AS1919" s="101">
        <v>7841502.3000000007</v>
      </c>
      <c r="AT1919" s="101">
        <v>10227617.509999998</v>
      </c>
      <c r="AU1919" s="101">
        <v>23587</v>
      </c>
      <c r="AV1919" s="92">
        <v>45838</v>
      </c>
      <c r="AW1919" s="97" t="s">
        <v>5</v>
      </c>
      <c r="AX1919">
        <v>2025</v>
      </c>
      <c r="AY1919" t="s">
        <v>171</v>
      </c>
    </row>
    <row r="1920" spans="1:51" x14ac:dyDescent="0.25">
      <c r="A1920" s="99">
        <v>98</v>
      </c>
      <c r="B1920" s="100" t="s">
        <v>64</v>
      </c>
      <c r="C1920" s="101">
        <v>143001636.67000002</v>
      </c>
      <c r="D1920" s="101">
        <v>101664.46</v>
      </c>
      <c r="E1920" s="101">
        <v>0</v>
      </c>
      <c r="F1920" s="101">
        <v>0</v>
      </c>
      <c r="G1920" s="101">
        <v>157242.16</v>
      </c>
      <c r="H1920" s="91">
        <v>0</v>
      </c>
      <c r="I1920" s="91">
        <v>0</v>
      </c>
      <c r="J1920" s="101">
        <v>1806989.7</v>
      </c>
      <c r="K1920" s="101">
        <v>534420.12</v>
      </c>
      <c r="L1920" s="91">
        <v>0</v>
      </c>
      <c r="M1920" s="101">
        <v>30089802.530000001</v>
      </c>
      <c r="N1920" s="101">
        <v>4978589.38</v>
      </c>
      <c r="O1920" s="101">
        <v>35068391.910000004</v>
      </c>
      <c r="P1920" s="101">
        <v>733221.88</v>
      </c>
      <c r="Q1920" s="91">
        <v>0</v>
      </c>
      <c r="R1920" s="91">
        <v>0</v>
      </c>
      <c r="S1920" s="91">
        <v>0</v>
      </c>
      <c r="T1920" s="101">
        <v>38401930.230000004</v>
      </c>
      <c r="U1920" s="101">
        <v>276787.06</v>
      </c>
      <c r="V1920" s="101">
        <v>179026.77</v>
      </c>
      <c r="W1920" s="101">
        <v>0</v>
      </c>
      <c r="X1920" s="101">
        <v>1603207.35</v>
      </c>
      <c r="Y1920" s="101">
        <v>58912.92</v>
      </c>
      <c r="Z1920" s="101">
        <v>0</v>
      </c>
      <c r="AA1920" s="101">
        <v>1333180.42</v>
      </c>
      <c r="AB1920" s="101">
        <v>0</v>
      </c>
      <c r="AC1920" s="326">
        <v>9525992.5199999996</v>
      </c>
      <c r="AD1920" s="101">
        <v>1779497.71</v>
      </c>
      <c r="AE1920" s="101">
        <v>10159092.789999999</v>
      </c>
      <c r="AF1920" s="101">
        <v>0</v>
      </c>
      <c r="AG1920" s="101">
        <v>0</v>
      </c>
      <c r="AH1920" s="101">
        <v>0</v>
      </c>
      <c r="AI1920" s="101">
        <v>0</v>
      </c>
      <c r="AJ1920" s="101">
        <v>11938087.02</v>
      </c>
      <c r="AK1920" s="101">
        <v>18187308.34</v>
      </c>
      <c r="AL1920" s="101">
        <v>1641750.81</v>
      </c>
      <c r="AM1920" s="91">
        <v>0</v>
      </c>
      <c r="AN1920" s="101">
        <v>8618662.7400000002</v>
      </c>
      <c r="AO1920" s="101">
        <v>-26843.94</v>
      </c>
      <c r="AP1920" s="101">
        <v>311283.28999999998</v>
      </c>
      <c r="AQ1920" s="101">
        <v>0</v>
      </c>
      <c r="AR1920" s="101">
        <v>0</v>
      </c>
      <c r="AS1920" s="101">
        <v>36853784.560000002</v>
      </c>
      <c r="AT1920" s="101">
        <v>67745921.88000001</v>
      </c>
      <c r="AU1920" s="101">
        <v>39013760.640000001</v>
      </c>
      <c r="AV1920" s="92">
        <v>45838</v>
      </c>
      <c r="AW1920" s="97" t="s">
        <v>5</v>
      </c>
      <c r="AX1920">
        <v>2025</v>
      </c>
      <c r="AY1920" t="s">
        <v>165</v>
      </c>
    </row>
    <row r="1921" spans="1:51" x14ac:dyDescent="0.25">
      <c r="A1921" s="99">
        <v>109</v>
      </c>
      <c r="B1921" s="100" t="s">
        <v>66</v>
      </c>
      <c r="C1921" s="101">
        <v>894900709.80999994</v>
      </c>
      <c r="D1921" s="101">
        <v>46041353.589999996</v>
      </c>
      <c r="E1921" s="101">
        <v>0</v>
      </c>
      <c r="F1921" s="101">
        <v>0</v>
      </c>
      <c r="G1921" s="101">
        <v>0</v>
      </c>
      <c r="H1921" s="91">
        <v>0</v>
      </c>
      <c r="I1921" s="91">
        <v>0</v>
      </c>
      <c r="J1921" s="101">
        <v>53084641.690000005</v>
      </c>
      <c r="K1921" s="101">
        <v>10420827.780000001</v>
      </c>
      <c r="L1921" s="91">
        <v>0</v>
      </c>
      <c r="M1921" s="101">
        <v>634706.39999999991</v>
      </c>
      <c r="N1921" s="101">
        <v>329066219.34999996</v>
      </c>
      <c r="O1921" s="101">
        <v>329700925.74999994</v>
      </c>
      <c r="P1921" s="101">
        <v>61938154.060000002</v>
      </c>
      <c r="Q1921" s="91">
        <v>0</v>
      </c>
      <c r="R1921" s="91">
        <v>0</v>
      </c>
      <c r="S1921" s="91">
        <v>0</v>
      </c>
      <c r="T1921" s="101">
        <v>501185902.86999995</v>
      </c>
      <c r="U1921" s="101">
        <v>25700125.890000001</v>
      </c>
      <c r="V1921" s="101">
        <v>5581532.0199999996</v>
      </c>
      <c r="W1921" s="101">
        <v>0</v>
      </c>
      <c r="X1921" s="101">
        <v>13653579.709999999</v>
      </c>
      <c r="Y1921" s="101">
        <v>1639634.95</v>
      </c>
      <c r="Z1921" s="101">
        <v>0</v>
      </c>
      <c r="AA1921" s="101">
        <v>118936803.49000001</v>
      </c>
      <c r="AB1921" s="101">
        <v>0</v>
      </c>
      <c r="AC1921" s="326">
        <v>121773735.01000001</v>
      </c>
      <c r="AD1921" s="101">
        <v>0</v>
      </c>
      <c r="AE1921" s="101">
        <v>381069.62</v>
      </c>
      <c r="AF1921" s="101">
        <v>0</v>
      </c>
      <c r="AG1921" s="101">
        <v>0</v>
      </c>
      <c r="AH1921" s="101">
        <v>0</v>
      </c>
      <c r="AI1921" s="101">
        <v>0</v>
      </c>
      <c r="AJ1921" s="101">
        <v>70945193.829999998</v>
      </c>
      <c r="AK1921" s="101">
        <v>27143597.550000001</v>
      </c>
      <c r="AL1921" s="101">
        <v>2856956.24</v>
      </c>
      <c r="AM1921" s="91">
        <v>0</v>
      </c>
      <c r="AN1921" s="101">
        <v>4513935.2699999996</v>
      </c>
      <c r="AO1921" s="101">
        <v>288427.83</v>
      </c>
      <c r="AP1921" s="101">
        <v>2500</v>
      </c>
      <c r="AQ1921" s="101">
        <v>0</v>
      </c>
      <c r="AR1921" s="101">
        <v>0</v>
      </c>
      <c r="AS1921" s="101">
        <v>358611674.51999998</v>
      </c>
      <c r="AT1921" s="101">
        <v>35103132.420000002</v>
      </c>
      <c r="AU1921" s="101">
        <v>297715.53000000003</v>
      </c>
      <c r="AV1921" s="92">
        <v>45838</v>
      </c>
      <c r="AW1921" s="97" t="s">
        <v>5</v>
      </c>
      <c r="AX1921">
        <v>2025</v>
      </c>
      <c r="AY1921" t="s">
        <v>157</v>
      </c>
    </row>
    <row r="1922" spans="1:51" x14ac:dyDescent="0.25">
      <c r="A1922" s="99">
        <v>25</v>
      </c>
      <c r="B1922" s="100" t="s">
        <v>67</v>
      </c>
      <c r="C1922" s="101">
        <v>59655580.319999993</v>
      </c>
      <c r="D1922" s="101">
        <v>23056184.890000001</v>
      </c>
      <c r="E1922" s="101">
        <v>0</v>
      </c>
      <c r="F1922" s="101">
        <v>0</v>
      </c>
      <c r="G1922" s="101">
        <v>0</v>
      </c>
      <c r="H1922" s="91">
        <v>0</v>
      </c>
      <c r="I1922" s="91">
        <v>0</v>
      </c>
      <c r="J1922" s="101">
        <v>0</v>
      </c>
      <c r="K1922" s="101">
        <v>0</v>
      </c>
      <c r="L1922" s="91">
        <v>0</v>
      </c>
      <c r="M1922" s="101">
        <v>1463364.29</v>
      </c>
      <c r="N1922" s="101">
        <v>0</v>
      </c>
      <c r="O1922" s="101">
        <v>1463364.29</v>
      </c>
      <c r="P1922" s="101">
        <v>34893646.909999996</v>
      </c>
      <c r="Q1922" s="91">
        <v>0</v>
      </c>
      <c r="R1922" s="91">
        <v>0</v>
      </c>
      <c r="S1922" s="91">
        <v>0</v>
      </c>
      <c r="T1922" s="101">
        <v>59413196.089999996</v>
      </c>
      <c r="U1922" s="101">
        <v>0</v>
      </c>
      <c r="V1922" s="101">
        <v>0</v>
      </c>
      <c r="W1922" s="101">
        <v>0</v>
      </c>
      <c r="X1922" s="101">
        <v>0</v>
      </c>
      <c r="Y1922" s="101">
        <v>0</v>
      </c>
      <c r="Z1922" s="101">
        <v>0</v>
      </c>
      <c r="AA1922" s="101">
        <v>0</v>
      </c>
      <c r="AB1922" s="101">
        <v>0</v>
      </c>
      <c r="AC1922" s="326">
        <v>242384.23</v>
      </c>
      <c r="AD1922" s="101">
        <v>0</v>
      </c>
      <c r="AE1922" s="101">
        <v>0</v>
      </c>
      <c r="AF1922" s="101">
        <v>0</v>
      </c>
      <c r="AG1922" s="101">
        <v>0</v>
      </c>
      <c r="AH1922" s="101">
        <v>0</v>
      </c>
      <c r="AI1922" s="101">
        <v>0</v>
      </c>
      <c r="AJ1922" s="101">
        <v>0</v>
      </c>
      <c r="AK1922" s="101">
        <v>0</v>
      </c>
      <c r="AL1922" s="101">
        <v>0</v>
      </c>
      <c r="AM1922" s="91">
        <v>0</v>
      </c>
      <c r="AN1922" s="101">
        <v>0</v>
      </c>
      <c r="AO1922" s="101">
        <v>0</v>
      </c>
      <c r="AP1922" s="101">
        <v>0</v>
      </c>
      <c r="AQ1922" s="101">
        <v>0</v>
      </c>
      <c r="AR1922" s="101">
        <v>0</v>
      </c>
      <c r="AS1922" s="101">
        <v>242384.23</v>
      </c>
      <c r="AT1922" s="101">
        <v>0</v>
      </c>
      <c r="AU1922" s="101">
        <v>0</v>
      </c>
      <c r="AV1922" s="92">
        <v>45838</v>
      </c>
      <c r="AW1922" s="97" t="s">
        <v>5</v>
      </c>
      <c r="AX1922">
        <v>2025</v>
      </c>
      <c r="AY1922" t="s">
        <v>174</v>
      </c>
    </row>
    <row r="1923" spans="1:51" x14ac:dyDescent="0.25">
      <c r="A1923" s="99">
        <v>122</v>
      </c>
      <c r="B1923" s="100" t="s">
        <v>69</v>
      </c>
      <c r="C1923" s="101">
        <v>441539029.80000001</v>
      </c>
      <c r="D1923" s="101">
        <v>0</v>
      </c>
      <c r="E1923" s="101">
        <v>0</v>
      </c>
      <c r="F1923" s="101">
        <v>0</v>
      </c>
      <c r="G1923" s="101">
        <v>0</v>
      </c>
      <c r="H1923" s="91">
        <v>0</v>
      </c>
      <c r="I1923" s="91">
        <v>0</v>
      </c>
      <c r="J1923" s="101">
        <v>0</v>
      </c>
      <c r="K1923" s="101">
        <v>19972023.289999999</v>
      </c>
      <c r="L1923" s="91">
        <v>0</v>
      </c>
      <c r="M1923" s="101">
        <v>4306805.5999999996</v>
      </c>
      <c r="N1923" s="101">
        <v>1746628.96</v>
      </c>
      <c r="O1923" s="101">
        <v>6053434.5599999996</v>
      </c>
      <c r="P1923" s="101">
        <v>13116257.149999999</v>
      </c>
      <c r="Q1923" s="91">
        <v>0</v>
      </c>
      <c r="R1923" s="91">
        <v>0</v>
      </c>
      <c r="S1923" s="91">
        <v>0</v>
      </c>
      <c r="T1923" s="101">
        <v>39141715</v>
      </c>
      <c r="U1923" s="101">
        <v>0</v>
      </c>
      <c r="V1923" s="101">
        <v>0</v>
      </c>
      <c r="W1923" s="101">
        <v>0</v>
      </c>
      <c r="X1923" s="101">
        <v>42698778.840000004</v>
      </c>
      <c r="Y1923" s="101">
        <v>0</v>
      </c>
      <c r="Z1923" s="101">
        <v>0</v>
      </c>
      <c r="AA1923" s="101">
        <v>282517841.67000002</v>
      </c>
      <c r="AB1923" s="101">
        <v>0</v>
      </c>
      <c r="AC1923" s="326">
        <v>1971359.45</v>
      </c>
      <c r="AD1923" s="101">
        <v>0</v>
      </c>
      <c r="AE1923" s="101">
        <v>383914.72</v>
      </c>
      <c r="AF1923" s="101">
        <v>0</v>
      </c>
      <c r="AG1923" s="101">
        <v>0</v>
      </c>
      <c r="AH1923" s="101">
        <v>0</v>
      </c>
      <c r="AI1923" s="101">
        <v>0</v>
      </c>
      <c r="AJ1923" s="101">
        <v>2034029.01</v>
      </c>
      <c r="AK1923" s="101">
        <v>54403797.390000001</v>
      </c>
      <c r="AL1923" s="101">
        <v>0</v>
      </c>
      <c r="AM1923" s="91">
        <v>0</v>
      </c>
      <c r="AN1923" s="101">
        <v>18387593.719999999</v>
      </c>
      <c r="AO1923" s="101">
        <v>0</v>
      </c>
      <c r="AP1923" s="101">
        <v>0</v>
      </c>
      <c r="AQ1923" s="101">
        <v>0</v>
      </c>
      <c r="AR1923" s="101">
        <v>0</v>
      </c>
      <c r="AS1923" s="101">
        <v>329605923.69</v>
      </c>
      <c r="AT1923" s="101">
        <v>72791391.109999999</v>
      </c>
      <c r="AU1923" s="101">
        <v>0</v>
      </c>
      <c r="AV1923" s="92">
        <v>45838</v>
      </c>
      <c r="AW1923" s="97" t="s">
        <v>5</v>
      </c>
      <c r="AX1923">
        <v>2025</v>
      </c>
      <c r="AY1923" t="s">
        <v>267</v>
      </c>
    </row>
    <row r="1924" spans="1:51" x14ac:dyDescent="0.25">
      <c r="A1924" s="99">
        <v>13</v>
      </c>
      <c r="B1924" s="100" t="s">
        <v>70</v>
      </c>
      <c r="C1924" s="101">
        <v>8608423617.4500008</v>
      </c>
      <c r="D1924" s="101">
        <v>4523988.88</v>
      </c>
      <c r="E1924" s="101">
        <v>0</v>
      </c>
      <c r="F1924" s="101">
        <v>0</v>
      </c>
      <c r="G1924" s="101">
        <v>10642403.060000001</v>
      </c>
      <c r="H1924" s="91">
        <v>0</v>
      </c>
      <c r="I1924" s="91">
        <v>0</v>
      </c>
      <c r="J1924" s="101">
        <v>193472200.38</v>
      </c>
      <c r="K1924" s="101">
        <v>100805882.88</v>
      </c>
      <c r="L1924" s="91">
        <v>0</v>
      </c>
      <c r="M1924" s="101">
        <v>4536251422.8400002</v>
      </c>
      <c r="N1924" s="101">
        <v>2259048257.4899998</v>
      </c>
      <c r="O1924" s="101">
        <v>6795299680.3299999</v>
      </c>
      <c r="P1924" s="101">
        <v>0</v>
      </c>
      <c r="Q1924" s="91">
        <v>0</v>
      </c>
      <c r="R1924" s="91">
        <v>0</v>
      </c>
      <c r="S1924" s="91">
        <v>0</v>
      </c>
      <c r="T1924" s="101">
        <v>7104744155.5299997</v>
      </c>
      <c r="U1924" s="101">
        <v>21176857.219999999</v>
      </c>
      <c r="V1924" s="101">
        <v>0</v>
      </c>
      <c r="W1924" s="101">
        <v>754716.49</v>
      </c>
      <c r="X1924" s="101">
        <v>12030392.189999999</v>
      </c>
      <c r="Y1924" s="101">
        <v>3485877.83</v>
      </c>
      <c r="Z1924" s="101">
        <v>0</v>
      </c>
      <c r="AA1924" s="101">
        <v>254433135.06999999</v>
      </c>
      <c r="AB1924" s="101">
        <v>0</v>
      </c>
      <c r="AC1924" s="326">
        <v>775423997.56999993</v>
      </c>
      <c r="AD1924" s="101">
        <v>137558.34</v>
      </c>
      <c r="AE1924" s="101">
        <v>10704950.48</v>
      </c>
      <c r="AF1924" s="101">
        <v>0</v>
      </c>
      <c r="AG1924" s="101">
        <v>0</v>
      </c>
      <c r="AH1924" s="101">
        <v>0</v>
      </c>
      <c r="AI1924" s="101">
        <v>0</v>
      </c>
      <c r="AJ1924" s="101">
        <v>4868309.3099999996</v>
      </c>
      <c r="AK1924" s="101">
        <v>241774018.85999998</v>
      </c>
      <c r="AL1924" s="101">
        <v>137114297.84999999</v>
      </c>
      <c r="AM1924" s="91">
        <v>0</v>
      </c>
      <c r="AN1924" s="101">
        <v>39880082.299999997</v>
      </c>
      <c r="AO1924" s="101">
        <v>0</v>
      </c>
      <c r="AP1924" s="101">
        <v>4205.82</v>
      </c>
      <c r="AQ1924" s="101">
        <v>0</v>
      </c>
      <c r="AR1924" s="101">
        <v>0</v>
      </c>
      <c r="AS1924" s="101">
        <v>1083015794.4999998</v>
      </c>
      <c r="AT1924" s="101">
        <v>420663667.21999997</v>
      </c>
      <c r="AU1924" s="101">
        <v>1891062.39</v>
      </c>
      <c r="AV1924" s="92">
        <v>45838</v>
      </c>
      <c r="AW1924" s="97" t="s">
        <v>5</v>
      </c>
      <c r="AX1924">
        <v>2025</v>
      </c>
      <c r="AY1924" t="s">
        <v>149</v>
      </c>
    </row>
    <row r="1925" spans="1:51" x14ac:dyDescent="0.25">
      <c r="A1925" s="99">
        <v>110</v>
      </c>
      <c r="B1925" s="100" t="s">
        <v>71</v>
      </c>
      <c r="C1925" s="101">
        <v>68067982.25</v>
      </c>
      <c r="D1925" s="101">
        <v>0</v>
      </c>
      <c r="E1925" s="101">
        <v>0</v>
      </c>
      <c r="F1925" s="101">
        <v>0</v>
      </c>
      <c r="G1925" s="101">
        <v>103444.58</v>
      </c>
      <c r="H1925" s="91">
        <v>0</v>
      </c>
      <c r="I1925" s="91">
        <v>0</v>
      </c>
      <c r="J1925" s="101">
        <v>211793.85</v>
      </c>
      <c r="K1925" s="101">
        <v>504757.1</v>
      </c>
      <c r="L1925" s="91">
        <v>0</v>
      </c>
      <c r="M1925" s="101">
        <v>461235.35</v>
      </c>
      <c r="N1925" s="101">
        <v>8998413.5999999996</v>
      </c>
      <c r="O1925" s="101">
        <v>9459648.9499999993</v>
      </c>
      <c r="P1925" s="101">
        <v>829230.69</v>
      </c>
      <c r="Q1925" s="91">
        <v>0</v>
      </c>
      <c r="R1925" s="91">
        <v>0</v>
      </c>
      <c r="S1925" s="91">
        <v>0</v>
      </c>
      <c r="T1925" s="101">
        <v>11108875.169999998</v>
      </c>
      <c r="U1925" s="101">
        <v>376121.59</v>
      </c>
      <c r="V1925" s="101">
        <v>22090.13</v>
      </c>
      <c r="W1925" s="101">
        <v>230978.58</v>
      </c>
      <c r="X1925" s="101">
        <v>40000</v>
      </c>
      <c r="Y1925" s="101">
        <v>516272.16</v>
      </c>
      <c r="Z1925" s="101">
        <v>0</v>
      </c>
      <c r="AA1925" s="101">
        <v>0</v>
      </c>
      <c r="AB1925" s="101">
        <v>0</v>
      </c>
      <c r="AC1925" s="326">
        <v>173991.4</v>
      </c>
      <c r="AD1925" s="101">
        <v>0</v>
      </c>
      <c r="AE1925" s="101">
        <v>83361.88</v>
      </c>
      <c r="AF1925" s="101">
        <v>0</v>
      </c>
      <c r="AG1925" s="101">
        <v>0</v>
      </c>
      <c r="AH1925" s="101">
        <v>0</v>
      </c>
      <c r="AI1925" s="101">
        <v>0</v>
      </c>
      <c r="AJ1925" s="101">
        <v>217405.76</v>
      </c>
      <c r="AK1925" s="101">
        <v>1450545.38</v>
      </c>
      <c r="AL1925" s="101">
        <v>945780.27</v>
      </c>
      <c r="AM1925" s="91">
        <v>0</v>
      </c>
      <c r="AN1925" s="101">
        <v>6732278.54</v>
      </c>
      <c r="AO1925" s="101">
        <v>300371.83</v>
      </c>
      <c r="AP1925" s="101">
        <v>151007.10999999999</v>
      </c>
      <c r="AQ1925" s="101">
        <v>0</v>
      </c>
      <c r="AR1925" s="101">
        <v>0</v>
      </c>
      <c r="AS1925" s="101">
        <v>1660221.4999999998</v>
      </c>
      <c r="AT1925" s="101">
        <v>55298885.579999998</v>
      </c>
      <c r="AU1925" s="101">
        <v>45718902.450000003</v>
      </c>
      <c r="AV1925" s="92">
        <v>45838</v>
      </c>
      <c r="AW1925" s="97" t="s">
        <v>5</v>
      </c>
      <c r="AX1925">
        <v>2025</v>
      </c>
      <c r="AY1925" t="s">
        <v>173</v>
      </c>
    </row>
    <row r="1926" spans="1:51" x14ac:dyDescent="0.25">
      <c r="A1926" s="99">
        <v>52</v>
      </c>
      <c r="B1926" s="100" t="s">
        <v>72</v>
      </c>
      <c r="C1926" s="101">
        <v>221274632.84</v>
      </c>
      <c r="D1926" s="101">
        <v>0</v>
      </c>
      <c r="E1926" s="101">
        <v>0</v>
      </c>
      <c r="F1926" s="101">
        <v>0</v>
      </c>
      <c r="G1926" s="101">
        <v>499777.96</v>
      </c>
      <c r="H1926" s="91">
        <v>0</v>
      </c>
      <c r="I1926" s="91">
        <v>0</v>
      </c>
      <c r="J1926" s="101">
        <v>0</v>
      </c>
      <c r="K1926" s="101">
        <v>1315334.58</v>
      </c>
      <c r="L1926" s="91">
        <v>0</v>
      </c>
      <c r="M1926" s="101">
        <v>0</v>
      </c>
      <c r="N1926" s="101">
        <v>0</v>
      </c>
      <c r="O1926" s="101">
        <v>0</v>
      </c>
      <c r="P1926" s="101">
        <v>81044.72</v>
      </c>
      <c r="Q1926" s="91">
        <v>0</v>
      </c>
      <c r="R1926" s="91">
        <v>0</v>
      </c>
      <c r="S1926" s="91">
        <v>0</v>
      </c>
      <c r="T1926" s="101">
        <v>1896157.26</v>
      </c>
      <c r="U1926" s="101">
        <v>1176865.6499999999</v>
      </c>
      <c r="V1926" s="101">
        <v>191391.16</v>
      </c>
      <c r="W1926" s="101">
        <v>16675.68</v>
      </c>
      <c r="X1926" s="101">
        <v>13086591.15</v>
      </c>
      <c r="Y1926" s="101">
        <v>5241838.58</v>
      </c>
      <c r="Z1926" s="101">
        <v>0</v>
      </c>
      <c r="AA1926" s="101">
        <v>0</v>
      </c>
      <c r="AB1926" s="101">
        <v>0</v>
      </c>
      <c r="AC1926" s="326">
        <v>37469878.659999996</v>
      </c>
      <c r="AD1926" s="101">
        <v>5886112.71</v>
      </c>
      <c r="AE1926" s="101">
        <v>3273273.69</v>
      </c>
      <c r="AF1926" s="101">
        <v>0</v>
      </c>
      <c r="AG1926" s="101">
        <v>0</v>
      </c>
      <c r="AH1926" s="101">
        <v>0</v>
      </c>
      <c r="AI1926" s="101">
        <v>0</v>
      </c>
      <c r="AJ1926" s="101">
        <v>117292080.81</v>
      </c>
      <c r="AK1926" s="101">
        <v>20360442.780000001</v>
      </c>
      <c r="AL1926" s="101">
        <v>2728725.87</v>
      </c>
      <c r="AM1926" s="91">
        <v>0</v>
      </c>
      <c r="AN1926" s="101">
        <v>9441930.5300000012</v>
      </c>
      <c r="AO1926" s="101">
        <v>14897.42</v>
      </c>
      <c r="AP1926" s="101">
        <v>1824612.31</v>
      </c>
      <c r="AQ1926" s="101">
        <v>0</v>
      </c>
      <c r="AR1926" s="101">
        <v>0</v>
      </c>
      <c r="AS1926" s="101">
        <v>183634708.09</v>
      </c>
      <c r="AT1926" s="101">
        <v>35743767.49000001</v>
      </c>
      <c r="AU1926" s="101">
        <v>1373158.58</v>
      </c>
      <c r="AV1926" s="92">
        <v>45838</v>
      </c>
      <c r="AW1926" s="97" t="s">
        <v>5</v>
      </c>
      <c r="AX1926">
        <v>2025</v>
      </c>
      <c r="AY1926" t="s">
        <v>170</v>
      </c>
    </row>
    <row r="1927" spans="1:51" x14ac:dyDescent="0.25">
      <c r="A1927" s="99">
        <v>96</v>
      </c>
      <c r="B1927" s="100" t="s">
        <v>73</v>
      </c>
      <c r="C1927" s="101">
        <v>1400312470.5</v>
      </c>
      <c r="D1927" s="101">
        <v>8467595.9700000007</v>
      </c>
      <c r="E1927" s="101">
        <v>0</v>
      </c>
      <c r="F1927" s="101">
        <v>0</v>
      </c>
      <c r="G1927" s="101">
        <v>849566.58</v>
      </c>
      <c r="H1927" s="91">
        <v>0</v>
      </c>
      <c r="I1927" s="91">
        <v>0</v>
      </c>
      <c r="J1927" s="101">
        <v>5966245.1399999997</v>
      </c>
      <c r="K1927" s="101">
        <v>2928758.71</v>
      </c>
      <c r="L1927" s="91">
        <v>0</v>
      </c>
      <c r="M1927" s="101">
        <v>472741545.29000002</v>
      </c>
      <c r="N1927" s="101">
        <v>511331885.23000002</v>
      </c>
      <c r="O1927" s="101">
        <v>984073430.51999998</v>
      </c>
      <c r="P1927" s="101">
        <v>2951425.91</v>
      </c>
      <c r="Q1927" s="91">
        <v>0</v>
      </c>
      <c r="R1927" s="91">
        <v>0</v>
      </c>
      <c r="S1927" s="91">
        <v>0</v>
      </c>
      <c r="T1927" s="101">
        <v>1005237022.83</v>
      </c>
      <c r="U1927" s="101">
        <v>25986714.41</v>
      </c>
      <c r="V1927" s="101">
        <v>6161350.9300000006</v>
      </c>
      <c r="W1927" s="101">
        <v>2073022.75</v>
      </c>
      <c r="X1927" s="101">
        <v>6761758.8799999999</v>
      </c>
      <c r="Y1927" s="101">
        <v>17080053.800000001</v>
      </c>
      <c r="Z1927" s="101">
        <v>0</v>
      </c>
      <c r="AA1927" s="101">
        <v>147960.04999999999</v>
      </c>
      <c r="AB1927" s="101">
        <v>0</v>
      </c>
      <c r="AC1927" s="326">
        <v>61010681.230000004</v>
      </c>
      <c r="AD1927" s="101">
        <v>174428938.30000001</v>
      </c>
      <c r="AE1927" s="101">
        <v>1644042.28</v>
      </c>
      <c r="AF1927" s="101">
        <v>0</v>
      </c>
      <c r="AG1927" s="101">
        <v>0</v>
      </c>
      <c r="AH1927" s="101">
        <v>0</v>
      </c>
      <c r="AI1927" s="101">
        <v>0</v>
      </c>
      <c r="AJ1927" s="101">
        <v>10440899.57</v>
      </c>
      <c r="AK1927" s="101">
        <v>24187072.869999997</v>
      </c>
      <c r="AL1927" s="101">
        <v>7138789.7599999998</v>
      </c>
      <c r="AM1927" s="91">
        <v>0</v>
      </c>
      <c r="AN1927" s="101">
        <v>21432493</v>
      </c>
      <c r="AO1927" s="101">
        <v>-65074.559999999998</v>
      </c>
      <c r="AP1927" s="101">
        <v>1133102.71</v>
      </c>
      <c r="AQ1927" s="101">
        <v>0</v>
      </c>
      <c r="AR1927" s="101">
        <v>0</v>
      </c>
      <c r="AS1927" s="101">
        <v>305735422.19999999</v>
      </c>
      <c r="AT1927" s="101">
        <v>89340025.469999984</v>
      </c>
      <c r="AU1927" s="101">
        <v>35513641.689999998</v>
      </c>
      <c r="AV1927" s="92">
        <v>45838</v>
      </c>
      <c r="AW1927" s="97" t="s">
        <v>5</v>
      </c>
      <c r="AX1927">
        <v>2025</v>
      </c>
      <c r="AY1927" t="s">
        <v>153</v>
      </c>
    </row>
    <row r="1928" spans="1:51" x14ac:dyDescent="0.25">
      <c r="A1928" s="99">
        <v>103</v>
      </c>
      <c r="B1928" s="100" t="s">
        <v>74</v>
      </c>
      <c r="C1928" s="101">
        <v>17055898.380000003</v>
      </c>
      <c r="D1928" s="101">
        <v>0</v>
      </c>
      <c r="E1928" s="101">
        <v>0</v>
      </c>
      <c r="F1928" s="101">
        <v>0</v>
      </c>
      <c r="G1928" s="101">
        <v>0</v>
      </c>
      <c r="H1928" s="91">
        <v>0</v>
      </c>
      <c r="I1928" s="91">
        <v>0</v>
      </c>
      <c r="J1928" s="101">
        <v>0</v>
      </c>
      <c r="K1928" s="101">
        <v>0</v>
      </c>
      <c r="L1928" s="91">
        <v>0</v>
      </c>
      <c r="M1928" s="101">
        <v>172616.89</v>
      </c>
      <c r="N1928" s="101">
        <v>0</v>
      </c>
      <c r="O1928" s="101">
        <v>172616.89</v>
      </c>
      <c r="P1928" s="101">
        <v>0</v>
      </c>
      <c r="Q1928" s="91">
        <v>0</v>
      </c>
      <c r="R1928" s="91">
        <v>0</v>
      </c>
      <c r="S1928" s="91">
        <v>0</v>
      </c>
      <c r="T1928" s="101">
        <v>172616.89</v>
      </c>
      <c r="U1928" s="101">
        <v>90875.43</v>
      </c>
      <c r="V1928" s="101">
        <v>0</v>
      </c>
      <c r="W1928" s="101">
        <v>0</v>
      </c>
      <c r="X1928" s="101">
        <v>0</v>
      </c>
      <c r="Y1928" s="101">
        <v>0</v>
      </c>
      <c r="Z1928" s="101">
        <v>0</v>
      </c>
      <c r="AA1928" s="101">
        <v>0</v>
      </c>
      <c r="AB1928" s="101">
        <v>0</v>
      </c>
      <c r="AC1928" s="326">
        <v>12891.75</v>
      </c>
      <c r="AD1928" s="101">
        <v>4251605.75</v>
      </c>
      <c r="AE1928" s="101">
        <v>209511.23</v>
      </c>
      <c r="AF1928" s="101">
        <v>0</v>
      </c>
      <c r="AG1928" s="101">
        <v>0</v>
      </c>
      <c r="AH1928" s="101">
        <v>0</v>
      </c>
      <c r="AI1928" s="101">
        <v>0</v>
      </c>
      <c r="AJ1928" s="101">
        <v>0</v>
      </c>
      <c r="AK1928" s="101">
        <v>8049413.4000000004</v>
      </c>
      <c r="AL1928" s="101">
        <v>38267.730000000003</v>
      </c>
      <c r="AM1928" s="91">
        <v>0</v>
      </c>
      <c r="AN1928" s="101">
        <v>219949.33</v>
      </c>
      <c r="AO1928" s="101">
        <v>0</v>
      </c>
      <c r="AP1928" s="101">
        <v>25490.07</v>
      </c>
      <c r="AQ1928" s="101">
        <v>0</v>
      </c>
      <c r="AR1928" s="101">
        <v>0</v>
      </c>
      <c r="AS1928" s="101">
        <v>4564884.16</v>
      </c>
      <c r="AT1928" s="101">
        <v>12318397.330000002</v>
      </c>
      <c r="AU1928" s="101">
        <v>3985276.8</v>
      </c>
      <c r="AV1928" s="92">
        <v>45838</v>
      </c>
      <c r="AW1928" s="97" t="s">
        <v>5</v>
      </c>
      <c r="AX1928">
        <v>2025</v>
      </c>
      <c r="AY1928" t="s">
        <v>184</v>
      </c>
    </row>
    <row r="1929" spans="1:51" x14ac:dyDescent="0.25">
      <c r="A1929" s="99">
        <v>23</v>
      </c>
      <c r="B1929" s="100" t="s">
        <v>75</v>
      </c>
      <c r="C1929" s="101">
        <v>1230565272.5</v>
      </c>
      <c r="D1929" s="101">
        <v>2141604.4700000002</v>
      </c>
      <c r="E1929" s="101">
        <v>0</v>
      </c>
      <c r="F1929" s="101">
        <v>0</v>
      </c>
      <c r="G1929" s="101">
        <v>2299580.3899999997</v>
      </c>
      <c r="H1929" s="91">
        <v>0</v>
      </c>
      <c r="I1929" s="91">
        <v>0</v>
      </c>
      <c r="J1929" s="101">
        <v>18543083.880000003</v>
      </c>
      <c r="K1929" s="101">
        <v>22414748.460000001</v>
      </c>
      <c r="L1929" s="91">
        <v>0</v>
      </c>
      <c r="M1929" s="101">
        <v>247591501.41999999</v>
      </c>
      <c r="N1929" s="101">
        <v>305408140.75999999</v>
      </c>
      <c r="O1929" s="101">
        <v>552999642.17999995</v>
      </c>
      <c r="P1929" s="101">
        <v>0</v>
      </c>
      <c r="Q1929" s="91">
        <v>0</v>
      </c>
      <c r="R1929" s="91">
        <v>0</v>
      </c>
      <c r="S1929" s="91">
        <v>0</v>
      </c>
      <c r="T1929" s="101">
        <v>598398659.38</v>
      </c>
      <c r="U1929" s="101">
        <v>153211569.71000001</v>
      </c>
      <c r="V1929" s="101">
        <v>55240817.480000004</v>
      </c>
      <c r="W1929" s="101">
        <v>5523775.9699999997</v>
      </c>
      <c r="X1929" s="101">
        <v>23441202.41</v>
      </c>
      <c r="Y1929" s="101">
        <v>7662244.3599999994</v>
      </c>
      <c r="Z1929" s="101">
        <v>0</v>
      </c>
      <c r="AA1929" s="101">
        <v>4137215.84</v>
      </c>
      <c r="AB1929" s="101">
        <v>9080580.3800000008</v>
      </c>
      <c r="AC1929" s="326">
        <v>163137931.88</v>
      </c>
      <c r="AD1929" s="101">
        <v>12853281.5</v>
      </c>
      <c r="AE1929" s="101">
        <v>9429589.4700000007</v>
      </c>
      <c r="AF1929" s="101">
        <v>0</v>
      </c>
      <c r="AG1929" s="101">
        <v>0</v>
      </c>
      <c r="AH1929" s="101">
        <v>0</v>
      </c>
      <c r="AI1929" s="101">
        <v>0</v>
      </c>
      <c r="AJ1929" s="101">
        <v>51696217.870000005</v>
      </c>
      <c r="AK1929" s="101">
        <v>57599999.579999998</v>
      </c>
      <c r="AL1929" s="101">
        <v>12510363.260000002</v>
      </c>
      <c r="AM1929" s="91">
        <v>0</v>
      </c>
      <c r="AN1929" s="101">
        <v>40312228.32</v>
      </c>
      <c r="AO1929" s="101">
        <v>0</v>
      </c>
      <c r="AP1929" s="101">
        <v>2478971.7599999998</v>
      </c>
      <c r="AQ1929" s="101">
        <v>0</v>
      </c>
      <c r="AR1929" s="101">
        <v>0</v>
      </c>
      <c r="AS1929" s="101">
        <v>495414426.87</v>
      </c>
      <c r="AT1929" s="101">
        <v>136752186.25</v>
      </c>
      <c r="AU1929" s="101">
        <v>23850623.330000002</v>
      </c>
      <c r="AV1929" s="92">
        <v>45838</v>
      </c>
      <c r="AW1929" s="97" t="s">
        <v>5</v>
      </c>
      <c r="AX1929">
        <v>2025</v>
      </c>
      <c r="AY1929" t="s">
        <v>159</v>
      </c>
    </row>
    <row r="1930" spans="1:51" x14ac:dyDescent="0.25">
      <c r="A1930" s="99">
        <v>62</v>
      </c>
      <c r="B1930" s="100" t="s">
        <v>203</v>
      </c>
      <c r="C1930" s="101">
        <v>109482623.18000001</v>
      </c>
      <c r="D1930" s="101">
        <v>7831772.79</v>
      </c>
      <c r="E1930" s="101">
        <v>0</v>
      </c>
      <c r="F1930" s="101">
        <v>0</v>
      </c>
      <c r="G1930" s="101">
        <v>0</v>
      </c>
      <c r="H1930" s="91">
        <v>0</v>
      </c>
      <c r="I1930" s="91">
        <v>0</v>
      </c>
      <c r="J1930" s="101">
        <v>6327190.9800000004</v>
      </c>
      <c r="K1930" s="101">
        <v>436717.62</v>
      </c>
      <c r="L1930" s="91">
        <v>0</v>
      </c>
      <c r="M1930" s="101">
        <v>0</v>
      </c>
      <c r="N1930" s="101">
        <v>0</v>
      </c>
      <c r="O1930" s="101">
        <v>0</v>
      </c>
      <c r="P1930" s="101">
        <v>92794979.320000008</v>
      </c>
      <c r="Q1930" s="91">
        <v>0</v>
      </c>
      <c r="R1930" s="91">
        <v>0</v>
      </c>
      <c r="S1930" s="91">
        <v>0</v>
      </c>
      <c r="T1930" s="101">
        <v>107390660.71000001</v>
      </c>
      <c r="U1930" s="101">
        <v>0</v>
      </c>
      <c r="V1930" s="101">
        <v>0</v>
      </c>
      <c r="W1930" s="101">
        <v>0</v>
      </c>
      <c r="X1930" s="101">
        <v>0</v>
      </c>
      <c r="Y1930" s="101">
        <v>0</v>
      </c>
      <c r="Z1930" s="101">
        <v>0</v>
      </c>
      <c r="AA1930" s="101">
        <v>0</v>
      </c>
      <c r="AB1930" s="101">
        <v>0</v>
      </c>
      <c r="AC1930" s="326">
        <v>0</v>
      </c>
      <c r="AD1930" s="101">
        <v>0</v>
      </c>
      <c r="AE1930" s="101">
        <v>0</v>
      </c>
      <c r="AF1930" s="101">
        <v>0</v>
      </c>
      <c r="AG1930" s="101">
        <v>0</v>
      </c>
      <c r="AH1930" s="101">
        <v>0</v>
      </c>
      <c r="AI1930" s="101">
        <v>0</v>
      </c>
      <c r="AJ1930" s="101">
        <v>0</v>
      </c>
      <c r="AK1930" s="101">
        <v>2091962.47</v>
      </c>
      <c r="AL1930" s="101">
        <v>0</v>
      </c>
      <c r="AM1930" s="91">
        <v>0</v>
      </c>
      <c r="AN1930" s="101">
        <v>0</v>
      </c>
      <c r="AO1930" s="101">
        <v>0</v>
      </c>
      <c r="AP1930" s="101">
        <v>0</v>
      </c>
      <c r="AQ1930" s="101">
        <v>0</v>
      </c>
      <c r="AR1930" s="101">
        <v>0</v>
      </c>
      <c r="AS1930" s="101">
        <v>0</v>
      </c>
      <c r="AT1930" s="101">
        <v>2091962.47</v>
      </c>
      <c r="AU1930" s="101">
        <v>0</v>
      </c>
      <c r="AV1930" s="92">
        <v>45838</v>
      </c>
      <c r="AW1930" s="97" t="s">
        <v>5</v>
      </c>
      <c r="AX1930">
        <v>2025</v>
      </c>
      <c r="AY1930" t="s">
        <v>169</v>
      </c>
    </row>
    <row r="1931" spans="1:51" x14ac:dyDescent="0.25">
      <c r="A1931" s="99">
        <v>114</v>
      </c>
      <c r="B1931" s="100" t="s">
        <v>76</v>
      </c>
      <c r="C1931" s="101">
        <v>1460396357.1400001</v>
      </c>
      <c r="D1931" s="101">
        <v>0</v>
      </c>
      <c r="E1931" s="101">
        <v>0</v>
      </c>
      <c r="F1931" s="101">
        <v>0</v>
      </c>
      <c r="G1931" s="101">
        <v>0</v>
      </c>
      <c r="H1931" s="91">
        <v>0</v>
      </c>
      <c r="I1931" s="91">
        <v>0</v>
      </c>
      <c r="J1931" s="101">
        <v>815083.14</v>
      </c>
      <c r="K1931" s="101">
        <v>6707344.8099999996</v>
      </c>
      <c r="L1931" s="91">
        <v>0</v>
      </c>
      <c r="M1931" s="101">
        <v>628423798.94000006</v>
      </c>
      <c r="N1931" s="101">
        <v>421725421.04000002</v>
      </c>
      <c r="O1931" s="101">
        <v>1050149219.98</v>
      </c>
      <c r="P1931" s="101">
        <v>631246.47</v>
      </c>
      <c r="Q1931" s="91">
        <v>0</v>
      </c>
      <c r="R1931" s="91">
        <v>0</v>
      </c>
      <c r="S1931" s="91">
        <v>0</v>
      </c>
      <c r="T1931" s="101">
        <v>1058302894.4000001</v>
      </c>
      <c r="U1931" s="101">
        <v>24768574.419999998</v>
      </c>
      <c r="V1931" s="101">
        <v>11879848.1</v>
      </c>
      <c r="W1931" s="101">
        <v>5086259.0599999996</v>
      </c>
      <c r="X1931" s="101">
        <v>82959856.940000013</v>
      </c>
      <c r="Y1931" s="101">
        <v>11957689.300000001</v>
      </c>
      <c r="Z1931" s="101">
        <v>0</v>
      </c>
      <c r="AA1931" s="101">
        <v>0</v>
      </c>
      <c r="AB1931" s="101">
        <v>0</v>
      </c>
      <c r="AC1931" s="326">
        <v>65408653.019999996</v>
      </c>
      <c r="AD1931" s="101">
        <v>30551888.32</v>
      </c>
      <c r="AE1931" s="101">
        <v>2379487.77</v>
      </c>
      <c r="AF1931" s="101">
        <v>0</v>
      </c>
      <c r="AG1931" s="101">
        <v>0</v>
      </c>
      <c r="AH1931" s="101">
        <v>0</v>
      </c>
      <c r="AI1931" s="101">
        <v>0</v>
      </c>
      <c r="AJ1931" s="101">
        <v>60581249.329999998</v>
      </c>
      <c r="AK1931" s="101">
        <v>43921531.979999997</v>
      </c>
      <c r="AL1931" s="101">
        <v>2868462.16</v>
      </c>
      <c r="AM1931" s="91">
        <v>0</v>
      </c>
      <c r="AN1931" s="101">
        <v>16487965.700000001</v>
      </c>
      <c r="AO1931" s="101">
        <v>0</v>
      </c>
      <c r="AP1931" s="101">
        <v>3674067</v>
      </c>
      <c r="AQ1931" s="101">
        <v>0</v>
      </c>
      <c r="AR1931" s="101">
        <v>0</v>
      </c>
      <c r="AS1931" s="101">
        <v>295573506.26000005</v>
      </c>
      <c r="AT1931" s="101">
        <v>106519956.48</v>
      </c>
      <c r="AU1931" s="101">
        <v>39567929.640000001</v>
      </c>
      <c r="AV1931" s="92">
        <v>45838</v>
      </c>
      <c r="AW1931" s="97" t="s">
        <v>5</v>
      </c>
      <c r="AX1931">
        <v>2025</v>
      </c>
      <c r="AY1931" t="s">
        <v>154</v>
      </c>
    </row>
    <row r="1932" spans="1:51" x14ac:dyDescent="0.25">
      <c r="A1932" s="99">
        <v>48</v>
      </c>
      <c r="B1932" s="100" t="s">
        <v>77</v>
      </c>
      <c r="C1932" s="101">
        <v>295609436.38999999</v>
      </c>
      <c r="D1932" s="101">
        <v>249473.35</v>
      </c>
      <c r="E1932" s="101">
        <v>0</v>
      </c>
      <c r="F1932" s="101">
        <v>0</v>
      </c>
      <c r="G1932" s="101">
        <v>103342.37000000001</v>
      </c>
      <c r="H1932" s="91">
        <v>0</v>
      </c>
      <c r="I1932" s="91">
        <v>0</v>
      </c>
      <c r="J1932" s="101">
        <v>21282372.48</v>
      </c>
      <c r="K1932" s="101">
        <v>833014.83</v>
      </c>
      <c r="L1932" s="91">
        <v>0</v>
      </c>
      <c r="M1932" s="101">
        <v>23642929.830000002</v>
      </c>
      <c r="N1932" s="101">
        <v>126889553.31999999</v>
      </c>
      <c r="O1932" s="101">
        <v>150532483.15000001</v>
      </c>
      <c r="P1932" s="101">
        <v>43514581.960000001</v>
      </c>
      <c r="Q1932" s="91">
        <v>0</v>
      </c>
      <c r="R1932" s="91">
        <v>0</v>
      </c>
      <c r="S1932" s="91">
        <v>0</v>
      </c>
      <c r="T1932" s="101">
        <v>216515268.14000002</v>
      </c>
      <c r="U1932" s="101">
        <v>22461.83</v>
      </c>
      <c r="V1932" s="101">
        <v>17325.3</v>
      </c>
      <c r="W1932" s="101">
        <v>0</v>
      </c>
      <c r="X1932" s="101">
        <v>0</v>
      </c>
      <c r="Y1932" s="101">
        <v>240646.5</v>
      </c>
      <c r="Z1932" s="101">
        <v>0</v>
      </c>
      <c r="AA1932" s="101">
        <v>9678108.6300000008</v>
      </c>
      <c r="AB1932" s="101">
        <v>0</v>
      </c>
      <c r="AC1932" s="326">
        <v>30759250.129999999</v>
      </c>
      <c r="AD1932" s="101">
        <v>1282152.6000000001</v>
      </c>
      <c r="AE1932" s="101">
        <v>2242452.06</v>
      </c>
      <c r="AF1932" s="101">
        <v>0</v>
      </c>
      <c r="AG1932" s="101">
        <v>0</v>
      </c>
      <c r="AH1932" s="101">
        <v>0</v>
      </c>
      <c r="AI1932" s="101">
        <v>0</v>
      </c>
      <c r="AJ1932" s="101">
        <v>5500</v>
      </c>
      <c r="AK1932" s="101">
        <v>20848421.879999999</v>
      </c>
      <c r="AL1932" s="101">
        <v>109018.34</v>
      </c>
      <c r="AM1932" s="91">
        <v>0</v>
      </c>
      <c r="AN1932" s="101">
        <v>3135850.96</v>
      </c>
      <c r="AO1932" s="101">
        <v>0</v>
      </c>
      <c r="AP1932" s="101">
        <v>4986557.4000000004</v>
      </c>
      <c r="AQ1932" s="101">
        <v>0</v>
      </c>
      <c r="AR1932" s="101">
        <v>0</v>
      </c>
      <c r="AS1932" s="101">
        <v>44247897.050000004</v>
      </c>
      <c r="AT1932" s="101">
        <v>34846271.200000003</v>
      </c>
      <c r="AU1932" s="101">
        <v>5766422.6200000001</v>
      </c>
      <c r="AV1932" s="92">
        <v>45838</v>
      </c>
      <c r="AW1932" s="97" t="s">
        <v>5</v>
      </c>
      <c r="AX1932">
        <v>2025</v>
      </c>
      <c r="AY1932" t="s">
        <v>163</v>
      </c>
    </row>
    <row r="1933" spans="1:51" x14ac:dyDescent="0.25">
      <c r="A1933" s="99">
        <v>120</v>
      </c>
      <c r="B1933" s="100" t="s">
        <v>78</v>
      </c>
      <c r="C1933" s="101">
        <v>72733792.239999995</v>
      </c>
      <c r="D1933" s="101">
        <v>0</v>
      </c>
      <c r="E1933" s="101">
        <v>0</v>
      </c>
      <c r="F1933" s="101">
        <v>0</v>
      </c>
      <c r="G1933" s="101">
        <v>659688.09</v>
      </c>
      <c r="H1933" s="91">
        <v>0</v>
      </c>
      <c r="I1933" s="91">
        <v>0</v>
      </c>
      <c r="J1933" s="101">
        <v>36157.08</v>
      </c>
      <c r="K1933" s="101">
        <v>1099480.05</v>
      </c>
      <c r="L1933" s="91">
        <v>0</v>
      </c>
      <c r="M1933" s="101">
        <v>0</v>
      </c>
      <c r="N1933" s="101">
        <v>55289415.859999999</v>
      </c>
      <c r="O1933" s="101">
        <v>55289415.859999999</v>
      </c>
      <c r="P1933" s="101">
        <v>1319376.06</v>
      </c>
      <c r="Q1933" s="91">
        <v>0</v>
      </c>
      <c r="R1933" s="91">
        <v>0</v>
      </c>
      <c r="S1933" s="91">
        <v>0</v>
      </c>
      <c r="T1933" s="101">
        <v>58404117.140000001</v>
      </c>
      <c r="U1933" s="101">
        <v>1635486.9</v>
      </c>
      <c r="V1933" s="101">
        <v>0</v>
      </c>
      <c r="W1933" s="101">
        <v>0</v>
      </c>
      <c r="X1933" s="101">
        <v>0</v>
      </c>
      <c r="Y1933" s="101">
        <v>0</v>
      </c>
      <c r="Z1933" s="101">
        <v>0</v>
      </c>
      <c r="AA1933" s="101">
        <v>224766.97</v>
      </c>
      <c r="AB1933" s="101">
        <v>0</v>
      </c>
      <c r="AC1933" s="326">
        <v>0</v>
      </c>
      <c r="AD1933" s="101">
        <v>168392</v>
      </c>
      <c r="AE1933" s="101">
        <v>5065939.82</v>
      </c>
      <c r="AF1933" s="101">
        <v>0</v>
      </c>
      <c r="AG1933" s="101">
        <v>0</v>
      </c>
      <c r="AH1933" s="101">
        <v>0</v>
      </c>
      <c r="AI1933" s="101">
        <v>0</v>
      </c>
      <c r="AJ1933" s="101">
        <v>36784.800000000003</v>
      </c>
      <c r="AK1933" s="101">
        <v>11874.66</v>
      </c>
      <c r="AL1933" s="101">
        <v>0</v>
      </c>
      <c r="AM1933" s="91">
        <v>0</v>
      </c>
      <c r="AN1933" s="101">
        <v>749498.24</v>
      </c>
      <c r="AO1933" s="101">
        <v>0</v>
      </c>
      <c r="AP1933" s="101">
        <v>84888</v>
      </c>
      <c r="AQ1933" s="101">
        <v>0</v>
      </c>
      <c r="AR1933" s="101">
        <v>0</v>
      </c>
      <c r="AS1933" s="101">
        <v>7131370.4900000002</v>
      </c>
      <c r="AT1933" s="101">
        <v>7198304.6099999994</v>
      </c>
      <c r="AU1933" s="101">
        <v>6352043.709999999</v>
      </c>
      <c r="AV1933" s="92">
        <v>45838</v>
      </c>
      <c r="AW1933" s="97" t="s">
        <v>5</v>
      </c>
      <c r="AX1933">
        <v>2025</v>
      </c>
      <c r="AY1933" t="s">
        <v>187</v>
      </c>
    </row>
    <row r="1934" spans="1:51" x14ac:dyDescent="0.25">
      <c r="A1934" s="99">
        <v>100</v>
      </c>
      <c r="B1934" s="100" t="s">
        <v>79</v>
      </c>
      <c r="C1934" s="101">
        <v>2486787785.0500002</v>
      </c>
      <c r="D1934" s="101">
        <v>1326541</v>
      </c>
      <c r="E1934" s="101">
        <v>0</v>
      </c>
      <c r="F1934" s="101">
        <v>0</v>
      </c>
      <c r="G1934" s="101">
        <v>487710.65</v>
      </c>
      <c r="H1934" s="91">
        <v>0</v>
      </c>
      <c r="I1934" s="91">
        <v>0</v>
      </c>
      <c r="J1934" s="101">
        <v>31976209.219999999</v>
      </c>
      <c r="K1934" s="101">
        <v>4578251.9499999993</v>
      </c>
      <c r="L1934" s="91">
        <v>0</v>
      </c>
      <c r="M1934" s="101">
        <v>1421854577.3200002</v>
      </c>
      <c r="N1934" s="101">
        <v>696350385.87</v>
      </c>
      <c r="O1934" s="101">
        <v>2118204963.1900001</v>
      </c>
      <c r="P1934" s="101">
        <v>23206946.619999997</v>
      </c>
      <c r="Q1934" s="91">
        <v>0</v>
      </c>
      <c r="R1934" s="91">
        <v>0</v>
      </c>
      <c r="S1934" s="91">
        <v>0</v>
      </c>
      <c r="T1934" s="101">
        <v>2179780622.6300001</v>
      </c>
      <c r="U1934" s="101">
        <v>16358884.43</v>
      </c>
      <c r="V1934" s="101">
        <v>853026.25</v>
      </c>
      <c r="W1934" s="101">
        <v>512228.49</v>
      </c>
      <c r="X1934" s="101">
        <v>3958057.67</v>
      </c>
      <c r="Y1934" s="101">
        <v>959284.3</v>
      </c>
      <c r="Z1934" s="101">
        <v>0</v>
      </c>
      <c r="AA1934" s="101">
        <v>0</v>
      </c>
      <c r="AB1934" s="101">
        <v>0</v>
      </c>
      <c r="AC1934" s="326">
        <v>85557707.040000007</v>
      </c>
      <c r="AD1934" s="101">
        <v>5158628</v>
      </c>
      <c r="AE1934" s="101">
        <v>488819.7</v>
      </c>
      <c r="AF1934" s="101">
        <v>0</v>
      </c>
      <c r="AG1934" s="101">
        <v>0</v>
      </c>
      <c r="AH1934" s="101">
        <v>0</v>
      </c>
      <c r="AI1934" s="101">
        <v>0</v>
      </c>
      <c r="AJ1934" s="101">
        <v>519735.94</v>
      </c>
      <c r="AK1934" s="101">
        <v>29208647.719999999</v>
      </c>
      <c r="AL1934" s="101">
        <v>955037.45</v>
      </c>
      <c r="AM1934" s="91">
        <v>0</v>
      </c>
      <c r="AN1934" s="101">
        <v>159893726.17000002</v>
      </c>
      <c r="AO1934" s="101">
        <v>0</v>
      </c>
      <c r="AP1934" s="101">
        <v>108414.54</v>
      </c>
      <c r="AQ1934" s="101">
        <v>444994.92</v>
      </c>
      <c r="AR1934" s="101">
        <v>0</v>
      </c>
      <c r="AS1934" s="101">
        <v>114366371.82000001</v>
      </c>
      <c r="AT1934" s="101">
        <v>192640790.59999999</v>
      </c>
      <c r="AU1934" s="101">
        <v>2029969.8</v>
      </c>
      <c r="AV1934" s="92">
        <v>45838</v>
      </c>
      <c r="AW1934" s="97" t="s">
        <v>5</v>
      </c>
      <c r="AX1934">
        <v>2025</v>
      </c>
      <c r="AY1934" t="s">
        <v>151</v>
      </c>
    </row>
    <row r="1935" spans="1:51" x14ac:dyDescent="0.25">
      <c r="A1935" s="99">
        <v>127</v>
      </c>
      <c r="B1935" s="100" t="s">
        <v>80</v>
      </c>
      <c r="C1935" s="101">
        <v>1249478823.5400002</v>
      </c>
      <c r="D1935" s="101">
        <v>26181.19</v>
      </c>
      <c r="E1935" s="101">
        <v>0</v>
      </c>
      <c r="F1935" s="101">
        <v>0</v>
      </c>
      <c r="G1935" s="101">
        <v>0</v>
      </c>
      <c r="H1935" s="91">
        <v>0</v>
      </c>
      <c r="I1935" s="91">
        <v>0</v>
      </c>
      <c r="J1935" s="101">
        <v>0</v>
      </c>
      <c r="K1935" s="101">
        <v>3808.0099999999998</v>
      </c>
      <c r="L1935" s="91">
        <v>0</v>
      </c>
      <c r="M1935" s="101">
        <v>0</v>
      </c>
      <c r="N1935" s="101">
        <v>0</v>
      </c>
      <c r="O1935" s="101">
        <v>0</v>
      </c>
      <c r="P1935" s="101">
        <v>0</v>
      </c>
      <c r="Q1935" s="91">
        <v>0</v>
      </c>
      <c r="R1935" s="91">
        <v>0</v>
      </c>
      <c r="S1935" s="91">
        <v>0</v>
      </c>
      <c r="T1935" s="101">
        <v>29989.199999999997</v>
      </c>
      <c r="U1935" s="101">
        <v>323844492.64999998</v>
      </c>
      <c r="V1935" s="101">
        <v>107624.5</v>
      </c>
      <c r="W1935" s="101">
        <v>36465927.549999997</v>
      </c>
      <c r="X1935" s="101">
        <v>708808.37</v>
      </c>
      <c r="Y1935" s="101">
        <v>6170134.7300000004</v>
      </c>
      <c r="Z1935" s="101">
        <v>0</v>
      </c>
      <c r="AA1935" s="101">
        <v>0</v>
      </c>
      <c r="AB1935" s="101">
        <v>0</v>
      </c>
      <c r="AC1935" s="326">
        <v>27248378.390000001</v>
      </c>
      <c r="AD1935" s="101">
        <v>0</v>
      </c>
      <c r="AE1935" s="101">
        <v>6536058.5700000003</v>
      </c>
      <c r="AF1935" s="101">
        <v>0</v>
      </c>
      <c r="AG1935" s="101">
        <v>0</v>
      </c>
      <c r="AH1935" s="101">
        <v>0</v>
      </c>
      <c r="AI1935" s="101">
        <v>0</v>
      </c>
      <c r="AJ1935" s="101">
        <v>670700664.10000002</v>
      </c>
      <c r="AK1935" s="101">
        <v>5330921.54</v>
      </c>
      <c r="AL1935" s="101">
        <v>432533.59</v>
      </c>
      <c r="AM1935" s="91">
        <v>0</v>
      </c>
      <c r="AN1935" s="101">
        <v>76455552.609999999</v>
      </c>
      <c r="AO1935" s="101">
        <v>0</v>
      </c>
      <c r="AP1935" s="101">
        <v>70516604.920000002</v>
      </c>
      <c r="AQ1935" s="101">
        <v>0</v>
      </c>
      <c r="AR1935" s="101">
        <v>0</v>
      </c>
      <c r="AS1935" s="101">
        <v>1071782088.86</v>
      </c>
      <c r="AT1935" s="101">
        <v>177666745.48000002</v>
      </c>
      <c r="AU1935" s="101">
        <v>24931132.82</v>
      </c>
      <c r="AV1935" s="92">
        <v>45838</v>
      </c>
      <c r="AW1935" s="97" t="s">
        <v>5</v>
      </c>
      <c r="AX1935">
        <v>2025</v>
      </c>
      <c r="AY1935" t="s">
        <v>186</v>
      </c>
    </row>
    <row r="1936" spans="1:51" x14ac:dyDescent="0.25">
      <c r="A1936" s="99">
        <v>12</v>
      </c>
      <c r="B1936" s="100" t="s">
        <v>81</v>
      </c>
      <c r="C1936" s="101">
        <v>2364018725.21</v>
      </c>
      <c r="D1936" s="101">
        <v>5543651.3300000001</v>
      </c>
      <c r="E1936" s="101">
        <v>0</v>
      </c>
      <c r="F1936" s="101">
        <v>0</v>
      </c>
      <c r="G1936" s="101">
        <v>115817033.11</v>
      </c>
      <c r="H1936" s="91">
        <v>0</v>
      </c>
      <c r="I1936" s="91">
        <v>0</v>
      </c>
      <c r="J1936" s="101">
        <v>17595458.379999999</v>
      </c>
      <c r="K1936" s="101">
        <v>25651221.579999998</v>
      </c>
      <c r="L1936" s="91">
        <v>0</v>
      </c>
      <c r="M1936" s="101">
        <v>742444020.18000007</v>
      </c>
      <c r="N1936" s="101">
        <v>649284324.39999998</v>
      </c>
      <c r="O1936" s="101">
        <v>1391728344.5799999</v>
      </c>
      <c r="P1936" s="101">
        <v>38857543.760000005</v>
      </c>
      <c r="Q1936" s="91">
        <v>0</v>
      </c>
      <c r="R1936" s="91">
        <v>0</v>
      </c>
      <c r="S1936" s="91">
        <v>0</v>
      </c>
      <c r="T1936" s="101">
        <v>1595193252.74</v>
      </c>
      <c r="U1936" s="101">
        <v>7961347.6500000004</v>
      </c>
      <c r="V1936" s="101">
        <v>1707836.69</v>
      </c>
      <c r="W1936" s="101">
        <v>681622.87</v>
      </c>
      <c r="X1936" s="101">
        <v>30760237.629999999</v>
      </c>
      <c r="Y1936" s="101">
        <v>889554.52</v>
      </c>
      <c r="Z1936" s="101">
        <v>0</v>
      </c>
      <c r="AA1936" s="101">
        <v>32871066.170000002</v>
      </c>
      <c r="AB1936" s="101">
        <v>0</v>
      </c>
      <c r="AC1936" s="326">
        <v>76265273.579999998</v>
      </c>
      <c r="AD1936" s="101">
        <v>36578298.689999998</v>
      </c>
      <c r="AE1936" s="101">
        <v>563043.41999999993</v>
      </c>
      <c r="AF1936" s="101">
        <v>0</v>
      </c>
      <c r="AG1936" s="101">
        <v>0</v>
      </c>
      <c r="AH1936" s="101">
        <v>0</v>
      </c>
      <c r="AI1936" s="101">
        <v>0</v>
      </c>
      <c r="AJ1936" s="101">
        <v>489383135.43000001</v>
      </c>
      <c r="AK1936" s="101">
        <v>54226642.670000002</v>
      </c>
      <c r="AL1936" s="101">
        <v>2280126.65</v>
      </c>
      <c r="AM1936" s="91">
        <v>0</v>
      </c>
      <c r="AN1936" s="101">
        <v>25983343.950000003</v>
      </c>
      <c r="AO1936" s="101">
        <v>2714270.64</v>
      </c>
      <c r="AP1936" s="101">
        <v>4983928.67</v>
      </c>
      <c r="AQ1936" s="101">
        <v>914343.24</v>
      </c>
      <c r="AR1936" s="101">
        <v>0</v>
      </c>
      <c r="AS1936" s="101">
        <v>677661416.64999998</v>
      </c>
      <c r="AT1936" s="101">
        <v>91164055.820000008</v>
      </c>
      <c r="AU1936" s="101">
        <v>61400</v>
      </c>
      <c r="AV1936" s="92">
        <v>45838</v>
      </c>
      <c r="AW1936" s="97" t="s">
        <v>5</v>
      </c>
      <c r="AX1936">
        <v>2025</v>
      </c>
      <c r="AY1936" t="s">
        <v>152</v>
      </c>
    </row>
    <row r="1937" spans="1:51" x14ac:dyDescent="0.25">
      <c r="A1937" s="99">
        <v>74</v>
      </c>
      <c r="B1937" s="100" t="s">
        <v>82</v>
      </c>
      <c r="C1937" s="101">
        <v>10611987027.83</v>
      </c>
      <c r="D1937" s="101">
        <v>66884187.540000007</v>
      </c>
      <c r="E1937" s="101">
        <v>0</v>
      </c>
      <c r="F1937" s="101">
        <v>0</v>
      </c>
      <c r="G1937" s="101">
        <v>963208.67999999993</v>
      </c>
      <c r="H1937" s="91">
        <v>0</v>
      </c>
      <c r="I1937" s="91">
        <v>0</v>
      </c>
      <c r="J1937" s="101">
        <v>189613424.66</v>
      </c>
      <c r="K1937" s="101">
        <v>1197663.4100000001</v>
      </c>
      <c r="L1937" s="91">
        <v>0</v>
      </c>
      <c r="M1937" s="101">
        <v>6219109261.46</v>
      </c>
      <c r="N1937" s="101">
        <v>2306452523.4200001</v>
      </c>
      <c r="O1937" s="101">
        <v>8525561784.8800001</v>
      </c>
      <c r="P1937" s="101">
        <v>256455325.40000001</v>
      </c>
      <c r="Q1937" s="91">
        <v>0</v>
      </c>
      <c r="R1937" s="91">
        <v>0</v>
      </c>
      <c r="S1937" s="91">
        <v>0</v>
      </c>
      <c r="T1937" s="101">
        <v>9040675594.5699997</v>
      </c>
      <c r="U1937" s="101">
        <v>4085704.24</v>
      </c>
      <c r="V1937" s="101">
        <v>4263756.74</v>
      </c>
      <c r="W1937" s="101">
        <v>4413398.8</v>
      </c>
      <c r="X1937" s="101">
        <v>112642927.67</v>
      </c>
      <c r="Y1937" s="101">
        <v>4442635.1800000006</v>
      </c>
      <c r="Z1937" s="101">
        <v>0</v>
      </c>
      <c r="AA1937" s="101">
        <v>563817590.5200001</v>
      </c>
      <c r="AB1937" s="101">
        <v>5678208.1699999999</v>
      </c>
      <c r="AC1937" s="326">
        <v>531133501.71999997</v>
      </c>
      <c r="AD1937" s="101">
        <v>5241613.3099999996</v>
      </c>
      <c r="AE1937" s="101">
        <v>9200954.5199999996</v>
      </c>
      <c r="AF1937" s="101">
        <v>0</v>
      </c>
      <c r="AG1937" s="101">
        <v>0</v>
      </c>
      <c r="AH1937" s="101">
        <v>82093876.810000002</v>
      </c>
      <c r="AI1937" s="101">
        <v>0</v>
      </c>
      <c r="AJ1937" s="101">
        <v>66267682.849999994</v>
      </c>
      <c r="AK1937" s="101">
        <v>95573619.719999999</v>
      </c>
      <c r="AL1937" s="101">
        <v>6783216.2599999998</v>
      </c>
      <c r="AM1937" s="91">
        <v>0</v>
      </c>
      <c r="AN1937" s="101">
        <v>58976363.609999999</v>
      </c>
      <c r="AO1937" s="101">
        <v>1689096.49</v>
      </c>
      <c r="AP1937" s="101">
        <v>8597572.120000001</v>
      </c>
      <c r="AQ1937" s="101">
        <v>0</v>
      </c>
      <c r="AR1937" s="101">
        <v>0</v>
      </c>
      <c r="AS1937" s="101">
        <v>1393281850.5299997</v>
      </c>
      <c r="AT1937" s="101">
        <v>178029582.73000002</v>
      </c>
      <c r="AU1937" s="101">
        <v>6409714.5300000003</v>
      </c>
      <c r="AV1937" s="92">
        <v>45838</v>
      </c>
      <c r="AW1937" s="97" t="s">
        <v>5</v>
      </c>
      <c r="AX1937">
        <v>2025</v>
      </c>
      <c r="AY1937" t="s">
        <v>148</v>
      </c>
    </row>
    <row r="1938" spans="1:51" x14ac:dyDescent="0.25">
      <c r="A1938" s="99">
        <v>71</v>
      </c>
      <c r="B1938" s="100" t="s">
        <v>83</v>
      </c>
      <c r="C1938" s="101">
        <v>1000199941.9000001</v>
      </c>
      <c r="D1938" s="101">
        <v>0</v>
      </c>
      <c r="E1938" s="101">
        <v>0</v>
      </c>
      <c r="F1938" s="101">
        <v>0</v>
      </c>
      <c r="G1938" s="101">
        <v>14316658.93</v>
      </c>
      <c r="H1938" s="91">
        <v>0</v>
      </c>
      <c r="I1938" s="91">
        <v>0</v>
      </c>
      <c r="J1938" s="101">
        <v>0</v>
      </c>
      <c r="K1938" s="101">
        <v>9876496.8800000008</v>
      </c>
      <c r="L1938" s="91">
        <v>0</v>
      </c>
      <c r="M1938" s="101">
        <v>15620208.07</v>
      </c>
      <c r="N1938" s="101">
        <v>239545585.41</v>
      </c>
      <c r="O1938" s="101">
        <v>255165793.47999999</v>
      </c>
      <c r="P1938" s="101">
        <v>28537062.57</v>
      </c>
      <c r="Q1938" s="91">
        <v>0</v>
      </c>
      <c r="R1938" s="91">
        <v>0</v>
      </c>
      <c r="S1938" s="91">
        <v>0</v>
      </c>
      <c r="T1938" s="101">
        <v>307896011.86000001</v>
      </c>
      <c r="U1938" s="101">
        <v>724927.27</v>
      </c>
      <c r="V1938" s="101">
        <v>0</v>
      </c>
      <c r="W1938" s="101">
        <v>0</v>
      </c>
      <c r="X1938" s="101">
        <v>0</v>
      </c>
      <c r="Y1938" s="101">
        <v>161980484.31999999</v>
      </c>
      <c r="Z1938" s="101">
        <v>0</v>
      </c>
      <c r="AA1938" s="101">
        <v>214790182.58000001</v>
      </c>
      <c r="AB1938" s="101">
        <v>0</v>
      </c>
      <c r="AC1938" s="326">
        <v>15894983.449999999</v>
      </c>
      <c r="AD1938" s="101">
        <v>131339345.59999999</v>
      </c>
      <c r="AE1938" s="101">
        <v>165984.01</v>
      </c>
      <c r="AF1938" s="101">
        <v>0</v>
      </c>
      <c r="AG1938" s="101">
        <v>0</v>
      </c>
      <c r="AH1938" s="101">
        <v>0</v>
      </c>
      <c r="AI1938" s="101">
        <v>0</v>
      </c>
      <c r="AJ1938" s="101">
        <v>52048374.240000002</v>
      </c>
      <c r="AK1938" s="101">
        <v>700180.94</v>
      </c>
      <c r="AL1938" s="101">
        <v>4566593.8099999996</v>
      </c>
      <c r="AM1938" s="91">
        <v>0</v>
      </c>
      <c r="AN1938" s="101">
        <v>29981305.43</v>
      </c>
      <c r="AO1938" s="101">
        <v>0</v>
      </c>
      <c r="AP1938" s="101">
        <v>988102.83</v>
      </c>
      <c r="AQ1938" s="101">
        <v>0</v>
      </c>
      <c r="AR1938" s="101">
        <v>0</v>
      </c>
      <c r="AS1938" s="101">
        <v>576944281.47000003</v>
      </c>
      <c r="AT1938" s="101">
        <v>115359648.57000001</v>
      </c>
      <c r="AU1938" s="101">
        <v>79123465.560000002</v>
      </c>
      <c r="AV1938" s="92">
        <v>45838</v>
      </c>
      <c r="AW1938" s="97" t="s">
        <v>5</v>
      </c>
      <c r="AX1938">
        <v>2025</v>
      </c>
      <c r="AY1938" t="s">
        <v>161</v>
      </c>
    </row>
    <row r="1939" spans="1:51" x14ac:dyDescent="0.25">
      <c r="A1939" s="99">
        <v>73</v>
      </c>
      <c r="B1939" s="100" t="s">
        <v>84</v>
      </c>
      <c r="C1939" s="101">
        <v>533339362.78000003</v>
      </c>
      <c r="D1939" s="101">
        <v>29795.86</v>
      </c>
      <c r="E1939" s="101">
        <v>0</v>
      </c>
      <c r="F1939" s="101">
        <v>0</v>
      </c>
      <c r="G1939" s="101">
        <v>0</v>
      </c>
      <c r="H1939" s="91">
        <v>0</v>
      </c>
      <c r="I1939" s="91">
        <v>0</v>
      </c>
      <c r="J1939" s="101">
        <v>1054217.27</v>
      </c>
      <c r="K1939" s="101">
        <v>1361999.73</v>
      </c>
      <c r="L1939" s="91">
        <v>0</v>
      </c>
      <c r="M1939" s="101">
        <v>9420969.1600000001</v>
      </c>
      <c r="N1939" s="101">
        <v>9503415.9100000001</v>
      </c>
      <c r="O1939" s="101">
        <v>18924385.07</v>
      </c>
      <c r="P1939" s="101">
        <v>155425577.87</v>
      </c>
      <c r="Q1939" s="91">
        <v>0</v>
      </c>
      <c r="R1939" s="91">
        <v>0</v>
      </c>
      <c r="S1939" s="91">
        <v>0</v>
      </c>
      <c r="T1939" s="101">
        <v>176795975.80000001</v>
      </c>
      <c r="U1939" s="101">
        <v>999310.09</v>
      </c>
      <c r="V1939" s="101">
        <v>0</v>
      </c>
      <c r="W1939" s="101">
        <v>0</v>
      </c>
      <c r="X1939" s="101">
        <v>2378934</v>
      </c>
      <c r="Y1939" s="101">
        <v>35268512.030000001</v>
      </c>
      <c r="Z1939" s="101">
        <v>0</v>
      </c>
      <c r="AA1939" s="101">
        <v>5622289.5</v>
      </c>
      <c r="AB1939" s="101">
        <v>0</v>
      </c>
      <c r="AC1939" s="326">
        <v>41777977.149999999</v>
      </c>
      <c r="AD1939" s="101">
        <v>102926636.54000001</v>
      </c>
      <c r="AE1939" s="101">
        <v>1940089.32</v>
      </c>
      <c r="AF1939" s="101">
        <v>0</v>
      </c>
      <c r="AG1939" s="101">
        <v>0</v>
      </c>
      <c r="AH1939" s="101">
        <v>0</v>
      </c>
      <c r="AI1939" s="101">
        <v>0</v>
      </c>
      <c r="AJ1939" s="101">
        <v>33883351.539999999</v>
      </c>
      <c r="AK1939" s="101">
        <v>12944978.65</v>
      </c>
      <c r="AL1939" s="101">
        <v>2726077.45</v>
      </c>
      <c r="AM1939" s="91">
        <v>0</v>
      </c>
      <c r="AN1939" s="101">
        <v>8514588.3499999996</v>
      </c>
      <c r="AO1939" s="101">
        <v>251284.71</v>
      </c>
      <c r="AP1939" s="101">
        <v>0</v>
      </c>
      <c r="AQ1939" s="101">
        <v>0</v>
      </c>
      <c r="AR1939" s="101">
        <v>7471490.79</v>
      </c>
      <c r="AS1939" s="101">
        <v>224797100.16999999</v>
      </c>
      <c r="AT1939" s="101">
        <v>131746286.81000002</v>
      </c>
      <c r="AU1939" s="101">
        <v>99837866.859999999</v>
      </c>
      <c r="AV1939" s="92">
        <v>45838</v>
      </c>
      <c r="AW1939" s="97" t="s">
        <v>5</v>
      </c>
      <c r="AX1939">
        <v>2025</v>
      </c>
      <c r="AY1939" t="s">
        <v>190</v>
      </c>
    </row>
    <row r="1940" spans="1:51" x14ac:dyDescent="0.25">
      <c r="A1940" s="99">
        <v>46</v>
      </c>
      <c r="B1940" s="100" t="s">
        <v>85</v>
      </c>
      <c r="C1940" s="101">
        <v>48256859.829999998</v>
      </c>
      <c r="D1940" s="101">
        <v>2172.9</v>
      </c>
      <c r="E1940" s="101">
        <v>0</v>
      </c>
      <c r="F1940" s="101">
        <v>0</v>
      </c>
      <c r="G1940" s="101">
        <v>0</v>
      </c>
      <c r="H1940" s="91">
        <v>0</v>
      </c>
      <c r="I1940" s="91">
        <v>0</v>
      </c>
      <c r="J1940" s="101">
        <v>1099160.75</v>
      </c>
      <c r="K1940" s="101">
        <v>291855.03000000003</v>
      </c>
      <c r="L1940" s="91">
        <v>0</v>
      </c>
      <c r="M1940" s="101">
        <v>17514728.77</v>
      </c>
      <c r="N1940" s="101">
        <v>0</v>
      </c>
      <c r="O1940" s="101">
        <v>17514728.77</v>
      </c>
      <c r="P1940" s="101">
        <v>1678033.6</v>
      </c>
      <c r="Q1940" s="91">
        <v>0</v>
      </c>
      <c r="R1940" s="91">
        <v>0</v>
      </c>
      <c r="S1940" s="91">
        <v>0</v>
      </c>
      <c r="T1940" s="101">
        <v>20585951.050000001</v>
      </c>
      <c r="U1940" s="101">
        <v>2223345.63</v>
      </c>
      <c r="V1940" s="101">
        <v>1024905.23</v>
      </c>
      <c r="W1940" s="101">
        <v>941686.24</v>
      </c>
      <c r="X1940" s="101">
        <v>172645.93</v>
      </c>
      <c r="Y1940" s="101">
        <v>410107.11</v>
      </c>
      <c r="Z1940" s="101">
        <v>0</v>
      </c>
      <c r="AA1940" s="101">
        <v>0</v>
      </c>
      <c r="AB1940" s="101">
        <v>0</v>
      </c>
      <c r="AC1940" s="326">
        <v>9994893.9299999997</v>
      </c>
      <c r="AD1940" s="101">
        <v>30274.81</v>
      </c>
      <c r="AE1940" s="101">
        <v>102792.65</v>
      </c>
      <c r="AF1940" s="101">
        <v>0</v>
      </c>
      <c r="AG1940" s="101">
        <v>0</v>
      </c>
      <c r="AH1940" s="101">
        <v>0</v>
      </c>
      <c r="AI1940" s="101">
        <v>0</v>
      </c>
      <c r="AJ1940" s="101">
        <v>158910.51</v>
      </c>
      <c r="AK1940" s="101">
        <v>11178732.43</v>
      </c>
      <c r="AL1940" s="101">
        <v>76406.570000000007</v>
      </c>
      <c r="AM1940" s="91">
        <v>0</v>
      </c>
      <c r="AN1940" s="101">
        <v>1031358.02</v>
      </c>
      <c r="AO1940" s="101">
        <v>0</v>
      </c>
      <c r="AP1940" s="101">
        <v>114405.72</v>
      </c>
      <c r="AQ1940" s="101">
        <v>0</v>
      </c>
      <c r="AR1940" s="101">
        <v>0</v>
      </c>
      <c r="AS1940" s="101">
        <v>15059562.040000001</v>
      </c>
      <c r="AT1940" s="101">
        <v>12611346.74</v>
      </c>
      <c r="AU1940" s="101">
        <v>210444</v>
      </c>
      <c r="AV1940" s="92">
        <v>45838</v>
      </c>
      <c r="AW1940" s="97" t="s">
        <v>5</v>
      </c>
      <c r="AX1940">
        <v>2025</v>
      </c>
      <c r="AY1940" t="s">
        <v>176</v>
      </c>
    </row>
    <row r="1941" spans="1:51" x14ac:dyDescent="0.25">
      <c r="A1941" s="99">
        <v>51</v>
      </c>
      <c r="B1941" s="100" t="s">
        <v>86</v>
      </c>
      <c r="C1941" s="101">
        <v>31089666.739999995</v>
      </c>
      <c r="D1941" s="101">
        <v>24256.09</v>
      </c>
      <c r="E1941" s="101">
        <v>0</v>
      </c>
      <c r="F1941" s="101">
        <v>0</v>
      </c>
      <c r="G1941" s="101">
        <v>0</v>
      </c>
      <c r="H1941" s="91">
        <v>0</v>
      </c>
      <c r="I1941" s="91">
        <v>0</v>
      </c>
      <c r="J1941" s="101">
        <v>25299.02</v>
      </c>
      <c r="K1941" s="101">
        <v>174297.96</v>
      </c>
      <c r="L1941" s="91">
        <v>0</v>
      </c>
      <c r="M1941" s="101">
        <v>2473525.39</v>
      </c>
      <c r="N1941" s="101">
        <v>0</v>
      </c>
      <c r="O1941" s="101">
        <v>2473525.39</v>
      </c>
      <c r="P1941" s="101">
        <v>68800.710000000006</v>
      </c>
      <c r="Q1941" s="91">
        <v>0</v>
      </c>
      <c r="R1941" s="91">
        <v>0</v>
      </c>
      <c r="S1941" s="91">
        <v>0</v>
      </c>
      <c r="T1941" s="101">
        <v>2766179.17</v>
      </c>
      <c r="U1941" s="101">
        <v>842062.86</v>
      </c>
      <c r="V1941" s="101">
        <v>32227.61</v>
      </c>
      <c r="W1941" s="101">
        <v>6733.21</v>
      </c>
      <c r="X1941" s="101">
        <v>0</v>
      </c>
      <c r="Y1941" s="101">
        <v>24554.51</v>
      </c>
      <c r="Z1941" s="101">
        <v>0</v>
      </c>
      <c r="AA1941" s="101">
        <v>0</v>
      </c>
      <c r="AB1941" s="101">
        <v>0</v>
      </c>
      <c r="AC1941" s="326">
        <v>298388.23</v>
      </c>
      <c r="AD1941" s="101">
        <v>0</v>
      </c>
      <c r="AE1941" s="101">
        <v>224809.83</v>
      </c>
      <c r="AF1941" s="101">
        <v>0</v>
      </c>
      <c r="AG1941" s="101">
        <v>0</v>
      </c>
      <c r="AH1941" s="101">
        <v>1569.65</v>
      </c>
      <c r="AI1941" s="101">
        <v>0</v>
      </c>
      <c r="AJ1941" s="101">
        <v>12666.8</v>
      </c>
      <c r="AK1941" s="101">
        <v>6046370.2799999993</v>
      </c>
      <c r="AL1941" s="101">
        <v>167156.37</v>
      </c>
      <c r="AM1941" s="91">
        <v>0</v>
      </c>
      <c r="AN1941" s="101">
        <v>1564135.93</v>
      </c>
      <c r="AO1941" s="101">
        <v>0</v>
      </c>
      <c r="AP1941" s="101">
        <v>114307.75</v>
      </c>
      <c r="AQ1941" s="101">
        <v>0</v>
      </c>
      <c r="AR1941" s="101">
        <v>0</v>
      </c>
      <c r="AS1941" s="101">
        <v>1443012.7</v>
      </c>
      <c r="AT1941" s="101">
        <v>26880474.869999997</v>
      </c>
      <c r="AU1941" s="101">
        <v>18988504.539999999</v>
      </c>
      <c r="AV1941" s="92">
        <v>45838</v>
      </c>
      <c r="AW1941" s="97" t="s">
        <v>5</v>
      </c>
      <c r="AX1941">
        <v>2025</v>
      </c>
      <c r="AY1941" t="s">
        <v>179</v>
      </c>
    </row>
    <row r="1942" spans="1:51" x14ac:dyDescent="0.25">
      <c r="A1942" s="99">
        <v>117</v>
      </c>
      <c r="B1942" s="100" t="s">
        <v>87</v>
      </c>
      <c r="C1942" s="101">
        <v>2012717093.1599998</v>
      </c>
      <c r="D1942" s="101">
        <v>4035791.51</v>
      </c>
      <c r="E1942" s="101">
        <v>0</v>
      </c>
      <c r="F1942" s="101">
        <v>0</v>
      </c>
      <c r="G1942" s="101">
        <v>2127085.31</v>
      </c>
      <c r="H1942" s="91">
        <v>0</v>
      </c>
      <c r="I1942" s="91">
        <v>0</v>
      </c>
      <c r="J1942" s="101">
        <v>3480187.55</v>
      </c>
      <c r="K1942" s="101">
        <v>10424989.6</v>
      </c>
      <c r="L1942" s="91">
        <v>0</v>
      </c>
      <c r="M1942" s="101">
        <v>662165009.7299999</v>
      </c>
      <c r="N1942" s="101">
        <v>892509207.42000008</v>
      </c>
      <c r="O1942" s="101">
        <v>1554674217.1500001</v>
      </c>
      <c r="P1942" s="101">
        <v>16086338.779999999</v>
      </c>
      <c r="Q1942" s="91">
        <v>0</v>
      </c>
      <c r="R1942" s="91">
        <v>0</v>
      </c>
      <c r="S1942" s="91">
        <v>0</v>
      </c>
      <c r="T1942" s="101">
        <v>1590828609.8999999</v>
      </c>
      <c r="U1942" s="101">
        <v>16791183.199999999</v>
      </c>
      <c r="V1942" s="101">
        <v>3653211.29</v>
      </c>
      <c r="W1942" s="101">
        <v>2493315.81</v>
      </c>
      <c r="X1942" s="101">
        <v>3846284.17</v>
      </c>
      <c r="Y1942" s="101">
        <v>9592913.4299999997</v>
      </c>
      <c r="Z1942" s="101">
        <v>0</v>
      </c>
      <c r="AA1942" s="101">
        <v>0</v>
      </c>
      <c r="AB1942" s="101">
        <v>0</v>
      </c>
      <c r="AC1942" s="326">
        <v>185653219.02000001</v>
      </c>
      <c r="AD1942" s="101">
        <v>9357475.9100000001</v>
      </c>
      <c r="AE1942" s="101">
        <v>7540059.4800000004</v>
      </c>
      <c r="AF1942" s="101">
        <v>0</v>
      </c>
      <c r="AG1942" s="101">
        <v>0</v>
      </c>
      <c r="AH1942" s="101">
        <v>0</v>
      </c>
      <c r="AI1942" s="101">
        <v>0</v>
      </c>
      <c r="AJ1942" s="101">
        <v>4669344.3</v>
      </c>
      <c r="AK1942" s="101">
        <v>89922221.810000002</v>
      </c>
      <c r="AL1942" s="101">
        <v>13243038.9</v>
      </c>
      <c r="AM1942" s="91">
        <v>0</v>
      </c>
      <c r="AN1942" s="101">
        <v>29436556.900000002</v>
      </c>
      <c r="AO1942" s="101">
        <v>0</v>
      </c>
      <c r="AP1942" s="101">
        <v>1459346.48</v>
      </c>
      <c r="AQ1942" s="101">
        <v>0</v>
      </c>
      <c r="AR1942" s="101">
        <v>0</v>
      </c>
      <c r="AS1942" s="101">
        <v>243597006.61000001</v>
      </c>
      <c r="AT1942" s="101">
        <v>178291476.65000001</v>
      </c>
      <c r="AU1942" s="101">
        <v>44230312.559999995</v>
      </c>
      <c r="AV1942" s="92">
        <v>45838</v>
      </c>
      <c r="AW1942" s="97" t="s">
        <v>5</v>
      </c>
      <c r="AX1942">
        <v>2025</v>
      </c>
      <c r="AY1942" t="s">
        <v>155</v>
      </c>
    </row>
    <row r="1943" spans="1:51" x14ac:dyDescent="0.25">
      <c r="A1943" s="99">
        <v>78</v>
      </c>
      <c r="B1943" s="100" t="s">
        <v>88</v>
      </c>
      <c r="C1943" s="101">
        <v>5019034.1500000004</v>
      </c>
      <c r="D1943" s="101">
        <v>0</v>
      </c>
      <c r="E1943" s="101">
        <v>0</v>
      </c>
      <c r="F1943" s="101">
        <v>0</v>
      </c>
      <c r="G1943" s="101">
        <v>0</v>
      </c>
      <c r="H1943" s="91">
        <v>0</v>
      </c>
      <c r="I1943" s="91">
        <v>0</v>
      </c>
      <c r="J1943" s="101">
        <v>13862.41</v>
      </c>
      <c r="K1943" s="101">
        <v>47073.87</v>
      </c>
      <c r="L1943" s="91">
        <v>0</v>
      </c>
      <c r="M1943" s="101">
        <v>0</v>
      </c>
      <c r="N1943" s="101">
        <v>0</v>
      </c>
      <c r="O1943" s="101">
        <v>0</v>
      </c>
      <c r="P1943" s="101">
        <v>10264.31</v>
      </c>
      <c r="Q1943" s="91">
        <v>0</v>
      </c>
      <c r="R1943" s="91">
        <v>0</v>
      </c>
      <c r="S1943" s="91">
        <v>0</v>
      </c>
      <c r="T1943" s="101">
        <v>71200.59</v>
      </c>
      <c r="U1943" s="101">
        <v>22612.83</v>
      </c>
      <c r="V1943" s="101">
        <v>14053.64</v>
      </c>
      <c r="W1943" s="101">
        <v>0</v>
      </c>
      <c r="X1943" s="101">
        <v>0</v>
      </c>
      <c r="Y1943" s="101">
        <v>0</v>
      </c>
      <c r="Z1943" s="101">
        <v>0</v>
      </c>
      <c r="AA1943" s="101">
        <v>1396739.78</v>
      </c>
      <c r="AB1943" s="101">
        <v>0</v>
      </c>
      <c r="AC1943" s="326">
        <v>338366.15</v>
      </c>
      <c r="AD1943" s="101">
        <v>0</v>
      </c>
      <c r="AE1943" s="101">
        <v>7920</v>
      </c>
      <c r="AF1943" s="101">
        <v>0</v>
      </c>
      <c r="AG1943" s="101">
        <v>0</v>
      </c>
      <c r="AH1943" s="101">
        <v>0</v>
      </c>
      <c r="AI1943" s="101">
        <v>0</v>
      </c>
      <c r="AJ1943" s="101">
        <v>0</v>
      </c>
      <c r="AK1943" s="101">
        <v>2588587.65</v>
      </c>
      <c r="AL1943" s="101">
        <v>0</v>
      </c>
      <c r="AM1943" s="91">
        <v>0</v>
      </c>
      <c r="AN1943" s="101">
        <v>57820</v>
      </c>
      <c r="AO1943" s="101">
        <v>0</v>
      </c>
      <c r="AP1943" s="101">
        <v>0</v>
      </c>
      <c r="AQ1943" s="101">
        <v>0</v>
      </c>
      <c r="AR1943" s="101">
        <v>0</v>
      </c>
      <c r="AS1943" s="101">
        <v>1779692.4</v>
      </c>
      <c r="AT1943" s="101">
        <v>3168141.16</v>
      </c>
      <c r="AU1943" s="101">
        <v>521733.51</v>
      </c>
      <c r="AV1943" s="92">
        <v>45838</v>
      </c>
      <c r="AW1943" s="97" t="s">
        <v>5</v>
      </c>
      <c r="AX1943">
        <v>2025</v>
      </c>
      <c r="AY1943" t="s">
        <v>185</v>
      </c>
    </row>
    <row r="1944" spans="1:51" x14ac:dyDescent="0.25">
      <c r="A1944" s="99">
        <v>80</v>
      </c>
      <c r="B1944" s="100" t="s">
        <v>89</v>
      </c>
      <c r="C1944" s="101">
        <v>1524331607.46</v>
      </c>
      <c r="D1944" s="101">
        <v>2277785.1799999997</v>
      </c>
      <c r="E1944" s="101">
        <v>0</v>
      </c>
      <c r="F1944" s="101">
        <v>0</v>
      </c>
      <c r="G1944" s="101">
        <v>2142050.4</v>
      </c>
      <c r="H1944" s="91">
        <v>0</v>
      </c>
      <c r="I1944" s="91">
        <v>0</v>
      </c>
      <c r="J1944" s="101">
        <v>2738582.9899999998</v>
      </c>
      <c r="K1944" s="101">
        <v>13221001.279999999</v>
      </c>
      <c r="L1944" s="91">
        <v>0</v>
      </c>
      <c r="M1944" s="101">
        <v>400441788.65999997</v>
      </c>
      <c r="N1944" s="101">
        <v>526746439.89999998</v>
      </c>
      <c r="O1944" s="101">
        <v>927188228.55999994</v>
      </c>
      <c r="P1944" s="101">
        <v>13984616.42</v>
      </c>
      <c r="Q1944" s="91">
        <v>0</v>
      </c>
      <c r="R1944" s="91">
        <v>0</v>
      </c>
      <c r="S1944" s="91">
        <v>0</v>
      </c>
      <c r="T1944" s="101">
        <v>961552264.82999992</v>
      </c>
      <c r="U1944" s="101">
        <v>20486916.029999997</v>
      </c>
      <c r="V1944" s="101">
        <v>5784013.0700000003</v>
      </c>
      <c r="W1944" s="101">
        <v>2793334.35</v>
      </c>
      <c r="X1944" s="101">
        <v>21368994.239999998</v>
      </c>
      <c r="Y1944" s="101">
        <v>21934690.699999999</v>
      </c>
      <c r="Z1944" s="101">
        <v>0</v>
      </c>
      <c r="AA1944" s="101">
        <v>0</v>
      </c>
      <c r="AB1944" s="101">
        <v>0</v>
      </c>
      <c r="AC1944" s="326">
        <v>177359755.47</v>
      </c>
      <c r="AD1944" s="101">
        <v>50765975.019999996</v>
      </c>
      <c r="AE1944" s="101">
        <v>22640075.670000002</v>
      </c>
      <c r="AF1944" s="101">
        <v>0</v>
      </c>
      <c r="AG1944" s="101">
        <v>0</v>
      </c>
      <c r="AH1944" s="101">
        <v>0</v>
      </c>
      <c r="AI1944" s="101">
        <v>0</v>
      </c>
      <c r="AJ1944" s="101">
        <v>3617719.13</v>
      </c>
      <c r="AK1944" s="101">
        <v>66925644.289999999</v>
      </c>
      <c r="AL1944" s="101">
        <v>19396538.260000002</v>
      </c>
      <c r="AM1944" s="91">
        <v>0</v>
      </c>
      <c r="AN1944" s="101">
        <v>45554475.969999999</v>
      </c>
      <c r="AO1944" s="101">
        <v>0</v>
      </c>
      <c r="AP1944" s="101">
        <v>1676974.3800000001</v>
      </c>
      <c r="AQ1944" s="101">
        <v>0</v>
      </c>
      <c r="AR1944" s="101">
        <v>0</v>
      </c>
      <c r="AS1944" s="101">
        <v>326751473.68000001</v>
      </c>
      <c r="AT1944" s="101">
        <v>236027868.94999999</v>
      </c>
      <c r="AU1944" s="101">
        <v>102474236.05</v>
      </c>
      <c r="AV1944" s="92">
        <v>45838</v>
      </c>
      <c r="AW1944" s="97" t="s">
        <v>5</v>
      </c>
      <c r="AX1944">
        <v>2025</v>
      </c>
      <c r="AY1944" t="s">
        <v>288</v>
      </c>
    </row>
    <row r="1945" spans="1:51" x14ac:dyDescent="0.25">
      <c r="A1945" s="99">
        <v>2</v>
      </c>
      <c r="B1945" s="100" t="s">
        <v>90</v>
      </c>
      <c r="C1945" s="101">
        <v>235627423.13</v>
      </c>
      <c r="D1945" s="101">
        <v>12485.72</v>
      </c>
      <c r="E1945" s="101">
        <v>0</v>
      </c>
      <c r="F1945" s="101">
        <v>0</v>
      </c>
      <c r="G1945" s="101">
        <v>358955.2</v>
      </c>
      <c r="H1945" s="91">
        <v>0</v>
      </c>
      <c r="I1945" s="91">
        <v>0</v>
      </c>
      <c r="J1945" s="101">
        <v>10307.36</v>
      </c>
      <c r="K1945" s="101">
        <v>92769.600000000006</v>
      </c>
      <c r="L1945" s="91">
        <v>0</v>
      </c>
      <c r="M1945" s="101">
        <v>653079.43000000005</v>
      </c>
      <c r="N1945" s="101">
        <v>23514334.329999998</v>
      </c>
      <c r="O1945" s="101">
        <v>24167413.759999998</v>
      </c>
      <c r="P1945" s="101">
        <v>8911306.7599999998</v>
      </c>
      <c r="Q1945" s="91">
        <v>0</v>
      </c>
      <c r="R1945" s="91">
        <v>0</v>
      </c>
      <c r="S1945" s="91">
        <v>0</v>
      </c>
      <c r="T1945" s="101">
        <v>33553238.399999999</v>
      </c>
      <c r="U1945" s="101">
        <v>0</v>
      </c>
      <c r="V1945" s="101">
        <v>0</v>
      </c>
      <c r="W1945" s="101">
        <v>0</v>
      </c>
      <c r="X1945" s="101">
        <v>5420962.0099999998</v>
      </c>
      <c r="Y1945" s="101">
        <v>4835551.18</v>
      </c>
      <c r="Z1945" s="101">
        <v>0</v>
      </c>
      <c r="AA1945" s="101">
        <v>48664722.68</v>
      </c>
      <c r="AB1945" s="101">
        <v>0</v>
      </c>
      <c r="AC1945" s="326">
        <v>26979807.960000001</v>
      </c>
      <c r="AD1945" s="101">
        <v>9078662.2200000007</v>
      </c>
      <c r="AE1945" s="101">
        <v>0</v>
      </c>
      <c r="AF1945" s="101">
        <v>0</v>
      </c>
      <c r="AG1945" s="101">
        <v>0</v>
      </c>
      <c r="AH1945" s="101">
        <v>0</v>
      </c>
      <c r="AI1945" s="101">
        <v>0</v>
      </c>
      <c r="AJ1945" s="101">
        <v>59773902.969999999</v>
      </c>
      <c r="AK1945" s="101">
        <v>15996004.450000001</v>
      </c>
      <c r="AL1945" s="101">
        <v>4517461.9000000004</v>
      </c>
      <c r="AM1945" s="91">
        <v>0</v>
      </c>
      <c r="AN1945" s="101">
        <v>1449260.86</v>
      </c>
      <c r="AO1945" s="101">
        <v>0</v>
      </c>
      <c r="AP1945" s="101">
        <v>2034169.54</v>
      </c>
      <c r="AQ1945" s="101">
        <v>0</v>
      </c>
      <c r="AR1945" s="101">
        <v>0</v>
      </c>
      <c r="AS1945" s="101">
        <v>154753609.01999998</v>
      </c>
      <c r="AT1945" s="101">
        <v>47320575.710000001</v>
      </c>
      <c r="AU1945" s="101">
        <v>23323678.960000001</v>
      </c>
      <c r="AV1945" s="92">
        <v>45838</v>
      </c>
      <c r="AW1945" s="97" t="s">
        <v>5</v>
      </c>
      <c r="AX1945">
        <v>2025</v>
      </c>
      <c r="AY1945" t="s">
        <v>168</v>
      </c>
    </row>
    <row r="1946" spans="1:51" x14ac:dyDescent="0.25">
      <c r="A1946" s="99">
        <v>115</v>
      </c>
      <c r="B1946" s="90" t="s">
        <v>290</v>
      </c>
      <c r="C1946" s="101">
        <v>677682.09000000008</v>
      </c>
      <c r="D1946" s="101">
        <v>22198</v>
      </c>
      <c r="E1946" s="101">
        <v>0</v>
      </c>
      <c r="F1946" s="101">
        <v>0</v>
      </c>
      <c r="G1946" s="101">
        <v>0</v>
      </c>
      <c r="H1946" s="91">
        <v>0</v>
      </c>
      <c r="I1946" s="91">
        <v>0</v>
      </c>
      <c r="J1946" s="101">
        <v>0</v>
      </c>
      <c r="K1946" s="101">
        <v>0</v>
      </c>
      <c r="L1946" s="91">
        <v>0</v>
      </c>
      <c r="M1946" s="101">
        <v>0</v>
      </c>
      <c r="N1946" s="101">
        <v>0</v>
      </c>
      <c r="O1946" s="101">
        <v>0</v>
      </c>
      <c r="P1946" s="101">
        <v>0</v>
      </c>
      <c r="Q1946" s="91">
        <v>0</v>
      </c>
      <c r="R1946" s="91">
        <v>0</v>
      </c>
      <c r="S1946" s="91">
        <v>0</v>
      </c>
      <c r="T1946" s="101">
        <v>22198</v>
      </c>
      <c r="U1946" s="101">
        <v>435986.65</v>
      </c>
      <c r="V1946" s="101">
        <v>219497.44</v>
      </c>
      <c r="W1946" s="101">
        <v>0</v>
      </c>
      <c r="X1946" s="101">
        <v>0</v>
      </c>
      <c r="Y1946" s="101">
        <v>0</v>
      </c>
      <c r="Z1946" s="101">
        <v>0</v>
      </c>
      <c r="AA1946" s="101">
        <v>0</v>
      </c>
      <c r="AB1946" s="101">
        <v>0</v>
      </c>
      <c r="AC1946" s="326">
        <v>0</v>
      </c>
      <c r="AD1946" s="101">
        <v>0</v>
      </c>
      <c r="AE1946" s="101">
        <v>0</v>
      </c>
      <c r="AF1946" s="101">
        <v>0</v>
      </c>
      <c r="AG1946" s="101">
        <v>0</v>
      </c>
      <c r="AH1946" s="101">
        <v>0</v>
      </c>
      <c r="AI1946" s="101">
        <v>0</v>
      </c>
      <c r="AJ1946" s="101">
        <v>0</v>
      </c>
      <c r="AK1946" s="101">
        <v>0</v>
      </c>
      <c r="AL1946" s="101">
        <v>0</v>
      </c>
      <c r="AM1946" s="91">
        <v>0</v>
      </c>
      <c r="AN1946" s="101">
        <v>0</v>
      </c>
      <c r="AO1946" s="101">
        <v>0</v>
      </c>
      <c r="AP1946" s="101">
        <v>0</v>
      </c>
      <c r="AQ1946" s="101">
        <v>0</v>
      </c>
      <c r="AR1946" s="101">
        <v>0</v>
      </c>
      <c r="AS1946" s="101">
        <v>655484.09000000008</v>
      </c>
      <c r="AT1946" s="101">
        <v>0</v>
      </c>
      <c r="AU1946" s="101">
        <v>0</v>
      </c>
      <c r="AV1946" s="92">
        <v>45838</v>
      </c>
      <c r="AW1946" s="97" t="s">
        <v>5</v>
      </c>
      <c r="AX1946">
        <v>2025</v>
      </c>
      <c r="AY1946" t="s">
        <v>291</v>
      </c>
    </row>
    <row r="1947" spans="1:51" x14ac:dyDescent="0.25">
      <c r="A1947" s="99">
        <v>106</v>
      </c>
      <c r="B1947" s="100" t="s">
        <v>92</v>
      </c>
      <c r="C1947" s="101">
        <v>94599482.63000001</v>
      </c>
      <c r="D1947" s="101">
        <v>0</v>
      </c>
      <c r="E1947" s="101">
        <v>0</v>
      </c>
      <c r="F1947" s="101">
        <v>0</v>
      </c>
      <c r="G1947" s="101">
        <v>1545.5</v>
      </c>
      <c r="H1947" s="91">
        <v>0</v>
      </c>
      <c r="I1947" s="91">
        <v>0</v>
      </c>
      <c r="J1947" s="101">
        <v>455262.02</v>
      </c>
      <c r="K1947" s="101">
        <v>0</v>
      </c>
      <c r="L1947" s="91">
        <v>0</v>
      </c>
      <c r="M1947" s="101">
        <v>0</v>
      </c>
      <c r="N1947" s="101">
        <v>0</v>
      </c>
      <c r="O1947" s="101">
        <v>0</v>
      </c>
      <c r="P1947" s="101">
        <v>806934.35</v>
      </c>
      <c r="Q1947" s="91">
        <v>0</v>
      </c>
      <c r="R1947" s="91">
        <v>0</v>
      </c>
      <c r="S1947" s="91">
        <v>0</v>
      </c>
      <c r="T1947" s="101">
        <v>1263741.8700000001</v>
      </c>
      <c r="U1947" s="101">
        <v>856332.37</v>
      </c>
      <c r="V1947" s="101">
        <v>81214.11</v>
      </c>
      <c r="W1947" s="101">
        <v>63233.43</v>
      </c>
      <c r="X1947" s="101">
        <v>77264.350000000006</v>
      </c>
      <c r="Y1947" s="101">
        <v>189801.4</v>
      </c>
      <c r="Z1947" s="101">
        <v>0</v>
      </c>
      <c r="AA1947" s="101">
        <v>12029524.52</v>
      </c>
      <c r="AB1947" s="101">
        <v>0</v>
      </c>
      <c r="AC1947" s="326">
        <v>9795693.959999999</v>
      </c>
      <c r="AD1947" s="101">
        <v>694288.26</v>
      </c>
      <c r="AE1947" s="101">
        <v>2624662.85</v>
      </c>
      <c r="AF1947" s="101">
        <v>0</v>
      </c>
      <c r="AG1947" s="101">
        <v>0</v>
      </c>
      <c r="AH1947" s="101">
        <v>0</v>
      </c>
      <c r="AI1947" s="101">
        <v>0</v>
      </c>
      <c r="AJ1947" s="101">
        <v>4315057.08</v>
      </c>
      <c r="AK1947" s="101">
        <v>25735595.780000001</v>
      </c>
      <c r="AL1947" s="101">
        <v>1538438.25</v>
      </c>
      <c r="AM1947" s="91">
        <v>0</v>
      </c>
      <c r="AN1947" s="101">
        <v>3829612.79</v>
      </c>
      <c r="AO1947" s="101">
        <v>0</v>
      </c>
      <c r="AP1947" s="101">
        <v>75726.63</v>
      </c>
      <c r="AQ1947" s="101">
        <v>0</v>
      </c>
      <c r="AR1947" s="101">
        <v>0</v>
      </c>
      <c r="AS1947" s="101">
        <v>30727072.330000006</v>
      </c>
      <c r="AT1947" s="101">
        <v>62608668.43</v>
      </c>
      <c r="AU1947" s="101">
        <v>31429294.98</v>
      </c>
      <c r="AV1947" s="92">
        <v>45838</v>
      </c>
      <c r="AW1947" s="97" t="s">
        <v>5</v>
      </c>
      <c r="AX1947">
        <v>2025</v>
      </c>
      <c r="AY1947" t="s">
        <v>172</v>
      </c>
    </row>
    <row r="1948" spans="1:51" x14ac:dyDescent="0.25">
      <c r="A1948" s="99">
        <v>118</v>
      </c>
      <c r="B1948" s="100" t="s">
        <v>93</v>
      </c>
      <c r="C1948" s="101">
        <v>269726928.21999997</v>
      </c>
      <c r="D1948" s="101">
        <v>69153.94</v>
      </c>
      <c r="E1948" s="101">
        <v>0</v>
      </c>
      <c r="F1948" s="101">
        <v>0</v>
      </c>
      <c r="G1948" s="101">
        <v>1638267.85</v>
      </c>
      <c r="H1948" s="91">
        <v>0</v>
      </c>
      <c r="I1948" s="91">
        <v>0</v>
      </c>
      <c r="J1948" s="101">
        <v>1269379.6299999999</v>
      </c>
      <c r="K1948" s="101">
        <v>4339093.6800000006</v>
      </c>
      <c r="L1948" s="91">
        <v>0</v>
      </c>
      <c r="M1948" s="101">
        <v>111282214.63</v>
      </c>
      <c r="N1948" s="101">
        <v>92270342.920000002</v>
      </c>
      <c r="O1948" s="101">
        <v>203552557.55000001</v>
      </c>
      <c r="P1948" s="101">
        <v>3176427.7399999998</v>
      </c>
      <c r="Q1948" s="91">
        <v>0</v>
      </c>
      <c r="R1948" s="91">
        <v>0</v>
      </c>
      <c r="S1948" s="91">
        <v>0</v>
      </c>
      <c r="T1948" s="101">
        <v>214044880.38999999</v>
      </c>
      <c r="U1948" s="101">
        <v>324479.96999999997</v>
      </c>
      <c r="V1948" s="101">
        <v>258090.85</v>
      </c>
      <c r="W1948" s="101">
        <v>0</v>
      </c>
      <c r="X1948" s="101">
        <v>0</v>
      </c>
      <c r="Y1948" s="101">
        <v>404449.58</v>
      </c>
      <c r="Z1948" s="101">
        <v>0</v>
      </c>
      <c r="AA1948" s="101">
        <v>0</v>
      </c>
      <c r="AB1948" s="101">
        <v>0</v>
      </c>
      <c r="AC1948" s="326">
        <v>0</v>
      </c>
      <c r="AD1948" s="101">
        <v>0</v>
      </c>
      <c r="AE1948" s="101">
        <v>0</v>
      </c>
      <c r="AF1948" s="101">
        <v>0</v>
      </c>
      <c r="AG1948" s="101">
        <v>0</v>
      </c>
      <c r="AH1948" s="101">
        <v>0</v>
      </c>
      <c r="AI1948" s="101">
        <v>0</v>
      </c>
      <c r="AJ1948" s="101">
        <v>261559.8</v>
      </c>
      <c r="AK1948" s="101">
        <v>2230552.5700000003</v>
      </c>
      <c r="AL1948" s="101">
        <v>1203199.6599999999</v>
      </c>
      <c r="AM1948" s="91">
        <v>0</v>
      </c>
      <c r="AN1948" s="101">
        <v>2792221.03</v>
      </c>
      <c r="AO1948" s="101">
        <v>0</v>
      </c>
      <c r="AP1948" s="101">
        <v>212447.34</v>
      </c>
      <c r="AQ1948" s="101">
        <v>0</v>
      </c>
      <c r="AR1948" s="101">
        <v>0</v>
      </c>
      <c r="AS1948" s="101">
        <v>1248580.2</v>
      </c>
      <c r="AT1948" s="101">
        <v>54433467.630000003</v>
      </c>
      <c r="AU1948" s="101">
        <v>47995047.030000001</v>
      </c>
      <c r="AV1948" s="92">
        <v>45838</v>
      </c>
      <c r="AW1948" s="97" t="s">
        <v>5</v>
      </c>
      <c r="AX1948">
        <v>2025</v>
      </c>
      <c r="AY1948" t="s">
        <v>162</v>
      </c>
    </row>
    <row r="1949" spans="1:51" x14ac:dyDescent="0.25">
      <c r="A1949" s="99">
        <v>29</v>
      </c>
      <c r="B1949" s="100" t="s">
        <v>94</v>
      </c>
      <c r="C1949" s="101">
        <v>1026939638.8999999</v>
      </c>
      <c r="D1949" s="101">
        <v>2374784.0499999998</v>
      </c>
      <c r="E1949" s="101">
        <v>0</v>
      </c>
      <c r="F1949" s="101">
        <v>0</v>
      </c>
      <c r="G1949" s="101">
        <v>2757443.1100000003</v>
      </c>
      <c r="H1949" s="91">
        <v>0</v>
      </c>
      <c r="I1949" s="91">
        <v>0</v>
      </c>
      <c r="J1949" s="101">
        <v>1008771.87</v>
      </c>
      <c r="K1949" s="101">
        <v>317234.44</v>
      </c>
      <c r="L1949" s="91">
        <v>0</v>
      </c>
      <c r="M1949" s="101">
        <v>93458436.230000004</v>
      </c>
      <c r="N1949" s="101">
        <v>246097013.78</v>
      </c>
      <c r="O1949" s="101">
        <v>339555450.00999999</v>
      </c>
      <c r="P1949" s="101">
        <v>2208934.88</v>
      </c>
      <c r="Q1949" s="91">
        <v>0</v>
      </c>
      <c r="R1949" s="91">
        <v>0</v>
      </c>
      <c r="S1949" s="91">
        <v>0</v>
      </c>
      <c r="T1949" s="101">
        <v>348222618.36000001</v>
      </c>
      <c r="U1949" s="101">
        <v>255260110.44</v>
      </c>
      <c r="V1949" s="101">
        <v>199891136.93000001</v>
      </c>
      <c r="W1949" s="101">
        <v>4376178.37</v>
      </c>
      <c r="X1949" s="101">
        <v>106440652.29000001</v>
      </c>
      <c r="Y1949" s="101">
        <v>59135499.849999994</v>
      </c>
      <c r="Z1949" s="101">
        <v>0</v>
      </c>
      <c r="AA1949" s="101">
        <v>0</v>
      </c>
      <c r="AB1949" s="101">
        <v>3340251.3099999996</v>
      </c>
      <c r="AC1949" s="326">
        <v>0</v>
      </c>
      <c r="AD1949" s="101">
        <v>0</v>
      </c>
      <c r="AE1949" s="101">
        <v>5017706.78</v>
      </c>
      <c r="AF1949" s="101">
        <v>0</v>
      </c>
      <c r="AG1949" s="101">
        <v>0</v>
      </c>
      <c r="AH1949" s="101">
        <v>0</v>
      </c>
      <c r="AI1949" s="101">
        <v>0</v>
      </c>
      <c r="AJ1949" s="101">
        <v>11246191.15</v>
      </c>
      <c r="AK1949" s="101">
        <v>4762938.7799999993</v>
      </c>
      <c r="AL1949" s="101">
        <v>2666405.29</v>
      </c>
      <c r="AM1949" s="91">
        <v>0</v>
      </c>
      <c r="AN1949" s="101">
        <v>14464638.73</v>
      </c>
      <c r="AO1949" s="101">
        <v>0</v>
      </c>
      <c r="AP1949" s="101">
        <v>2790516.65</v>
      </c>
      <c r="AQ1949" s="101">
        <v>9119658.9299999997</v>
      </c>
      <c r="AR1949" s="101">
        <v>0</v>
      </c>
      <c r="AS1949" s="101">
        <v>644707727.11999989</v>
      </c>
      <c r="AT1949" s="101">
        <v>34009293.420000002</v>
      </c>
      <c r="AU1949" s="101">
        <v>205135.04</v>
      </c>
      <c r="AV1949" s="92">
        <v>45838</v>
      </c>
      <c r="AW1949" s="97" t="s">
        <v>5</v>
      </c>
      <c r="AX1949">
        <v>2025</v>
      </c>
      <c r="AY1949" t="s">
        <v>156</v>
      </c>
    </row>
    <row r="1950" spans="1:51" x14ac:dyDescent="0.25">
      <c r="A1950" s="99">
        <v>111</v>
      </c>
      <c r="B1950" s="100" t="s">
        <v>95</v>
      </c>
      <c r="C1950" s="101">
        <v>13687756.299999999</v>
      </c>
      <c r="D1950" s="101">
        <v>67766.399999999994</v>
      </c>
      <c r="E1950" s="101">
        <v>0</v>
      </c>
      <c r="F1950" s="101">
        <v>0</v>
      </c>
      <c r="G1950" s="101">
        <v>0</v>
      </c>
      <c r="H1950" s="91">
        <v>0</v>
      </c>
      <c r="I1950" s="91">
        <v>0</v>
      </c>
      <c r="J1950" s="101">
        <v>0</v>
      </c>
      <c r="K1950" s="101">
        <v>0</v>
      </c>
      <c r="L1950" s="91">
        <v>0</v>
      </c>
      <c r="M1950" s="101">
        <v>0</v>
      </c>
      <c r="N1950" s="101">
        <v>0</v>
      </c>
      <c r="O1950" s="101">
        <v>0</v>
      </c>
      <c r="P1950" s="101">
        <v>82351.3</v>
      </c>
      <c r="Q1950" s="91">
        <v>0</v>
      </c>
      <c r="R1950" s="91">
        <v>0</v>
      </c>
      <c r="S1950" s="91">
        <v>0</v>
      </c>
      <c r="T1950" s="101">
        <v>150117.70000000001</v>
      </c>
      <c r="U1950" s="101">
        <v>3932176.82</v>
      </c>
      <c r="V1950" s="101">
        <v>0</v>
      </c>
      <c r="W1950" s="101">
        <v>0</v>
      </c>
      <c r="X1950" s="101">
        <v>0</v>
      </c>
      <c r="Y1950" s="101">
        <v>9376.5</v>
      </c>
      <c r="Z1950" s="101">
        <v>0</v>
      </c>
      <c r="AA1950" s="101">
        <v>0</v>
      </c>
      <c r="AB1950" s="101">
        <v>0</v>
      </c>
      <c r="AC1950" s="326">
        <v>1426340.1</v>
      </c>
      <c r="AD1950" s="101">
        <v>0</v>
      </c>
      <c r="AE1950" s="101">
        <v>0</v>
      </c>
      <c r="AF1950" s="101">
        <v>0</v>
      </c>
      <c r="AG1950" s="101">
        <v>0</v>
      </c>
      <c r="AH1950" s="101">
        <v>0</v>
      </c>
      <c r="AI1950" s="101">
        <v>0</v>
      </c>
      <c r="AJ1950" s="101">
        <v>411475.42</v>
      </c>
      <c r="AK1950" s="101">
        <v>697380.55</v>
      </c>
      <c r="AL1950" s="101">
        <v>161340.71</v>
      </c>
      <c r="AM1950" s="91">
        <v>0</v>
      </c>
      <c r="AN1950" s="101">
        <v>1511754.62</v>
      </c>
      <c r="AO1950" s="101">
        <v>0</v>
      </c>
      <c r="AP1950" s="101">
        <v>66939</v>
      </c>
      <c r="AQ1950" s="101">
        <v>0</v>
      </c>
      <c r="AR1950" s="101">
        <v>0</v>
      </c>
      <c r="AS1950" s="101">
        <v>5779368.8399999999</v>
      </c>
      <c r="AT1950" s="101">
        <v>7758269.7599999998</v>
      </c>
      <c r="AU1950" s="101">
        <v>5320854.88</v>
      </c>
      <c r="AV1950" s="92">
        <v>45838</v>
      </c>
      <c r="AW1950" s="97" t="s">
        <v>5</v>
      </c>
      <c r="AX1950">
        <v>2025</v>
      </c>
      <c r="AY1950" t="s">
        <v>182</v>
      </c>
    </row>
    <row r="1951" spans="1:51" x14ac:dyDescent="0.25">
      <c r="A1951" s="99">
        <v>83</v>
      </c>
      <c r="B1951" s="100" t="s">
        <v>96</v>
      </c>
      <c r="C1951" s="101">
        <v>1017733719.8600001</v>
      </c>
      <c r="D1951" s="101">
        <v>2311061.36</v>
      </c>
      <c r="E1951" s="101">
        <v>0</v>
      </c>
      <c r="F1951" s="101">
        <v>0</v>
      </c>
      <c r="G1951" s="101">
        <v>434684.41</v>
      </c>
      <c r="H1951" s="91">
        <v>0</v>
      </c>
      <c r="I1951" s="91">
        <v>0</v>
      </c>
      <c r="J1951" s="101">
        <v>19698529.189999998</v>
      </c>
      <c r="K1951" s="101">
        <v>9535620.0399999991</v>
      </c>
      <c r="L1951" s="91">
        <v>0</v>
      </c>
      <c r="M1951" s="101">
        <v>267026629.06</v>
      </c>
      <c r="N1951" s="101">
        <v>212354720.22</v>
      </c>
      <c r="O1951" s="101">
        <v>479381349.27999997</v>
      </c>
      <c r="P1951" s="101">
        <v>23750265.109999999</v>
      </c>
      <c r="Q1951" s="91">
        <v>0</v>
      </c>
      <c r="R1951" s="91">
        <v>0</v>
      </c>
      <c r="S1951" s="91">
        <v>0</v>
      </c>
      <c r="T1951" s="101">
        <v>535111509.38999999</v>
      </c>
      <c r="U1951" s="101">
        <v>37242410.850000001</v>
      </c>
      <c r="V1951" s="101">
        <v>1439017.99</v>
      </c>
      <c r="W1951" s="101">
        <v>1073261.8299999998</v>
      </c>
      <c r="X1951" s="101">
        <v>6165152.5999999996</v>
      </c>
      <c r="Y1951" s="101">
        <v>303034.64</v>
      </c>
      <c r="Z1951" s="101">
        <v>0</v>
      </c>
      <c r="AA1951" s="101">
        <v>423375.49</v>
      </c>
      <c r="AB1951" s="101">
        <v>0</v>
      </c>
      <c r="AC1951" s="326">
        <v>188400288.10000002</v>
      </c>
      <c r="AD1951" s="101">
        <v>31048738.940000001</v>
      </c>
      <c r="AE1951" s="101">
        <v>3331772.33</v>
      </c>
      <c r="AF1951" s="101">
        <v>0</v>
      </c>
      <c r="AG1951" s="101">
        <v>0</v>
      </c>
      <c r="AH1951" s="101">
        <v>0</v>
      </c>
      <c r="AI1951" s="101">
        <v>0</v>
      </c>
      <c r="AJ1951" s="101">
        <v>954012.69000000006</v>
      </c>
      <c r="AK1951" s="101">
        <v>173572463.01000002</v>
      </c>
      <c r="AL1951" s="101">
        <v>8914012.620000001</v>
      </c>
      <c r="AM1951" s="91">
        <v>0</v>
      </c>
      <c r="AN1951" s="101">
        <v>13945534.74</v>
      </c>
      <c r="AO1951" s="101">
        <v>0</v>
      </c>
      <c r="AP1951" s="101">
        <v>1356964.62</v>
      </c>
      <c r="AQ1951" s="101">
        <v>0</v>
      </c>
      <c r="AR1951" s="101">
        <v>0</v>
      </c>
      <c r="AS1951" s="101">
        <v>270381065.46000004</v>
      </c>
      <c r="AT1951" s="101">
        <v>212241145.01000005</v>
      </c>
      <c r="AU1951" s="101">
        <v>14452170.02</v>
      </c>
      <c r="AV1951" s="92">
        <v>45838</v>
      </c>
      <c r="AW1951" s="97" t="s">
        <v>5</v>
      </c>
      <c r="AX1951">
        <v>2025</v>
      </c>
      <c r="AY1951" t="s">
        <v>158</v>
      </c>
    </row>
    <row r="1952" spans="1:51" x14ac:dyDescent="0.25">
      <c r="A1952" s="99">
        <v>40</v>
      </c>
      <c r="B1952" s="100" t="s">
        <v>97</v>
      </c>
      <c r="C1952" s="101">
        <v>284952566.25</v>
      </c>
      <c r="D1952" s="101">
        <v>18431.12</v>
      </c>
      <c r="E1952" s="101">
        <v>0</v>
      </c>
      <c r="F1952" s="101">
        <v>0</v>
      </c>
      <c r="G1952" s="101">
        <v>217516.73</v>
      </c>
      <c r="H1952" s="91">
        <v>0</v>
      </c>
      <c r="I1952" s="91">
        <v>0</v>
      </c>
      <c r="J1952" s="101">
        <v>117031.94</v>
      </c>
      <c r="K1952" s="101">
        <v>1369324.11</v>
      </c>
      <c r="L1952" s="91">
        <v>0</v>
      </c>
      <c r="M1952" s="101">
        <v>6060244.9299999997</v>
      </c>
      <c r="N1952" s="101">
        <v>81664817.819999993</v>
      </c>
      <c r="O1952" s="101">
        <v>87725062.75</v>
      </c>
      <c r="P1952" s="101">
        <v>170464.31</v>
      </c>
      <c r="Q1952" s="91">
        <v>0</v>
      </c>
      <c r="R1952" s="91">
        <v>0</v>
      </c>
      <c r="S1952" s="91">
        <v>0</v>
      </c>
      <c r="T1952" s="101">
        <v>89617830.960000008</v>
      </c>
      <c r="U1952" s="101">
        <v>410490.48</v>
      </c>
      <c r="V1952" s="101">
        <v>52651.39</v>
      </c>
      <c r="W1952" s="101">
        <v>0</v>
      </c>
      <c r="X1952" s="101">
        <v>14727.52</v>
      </c>
      <c r="Y1952" s="101">
        <v>2345.69</v>
      </c>
      <c r="Z1952" s="101">
        <v>0</v>
      </c>
      <c r="AA1952" s="101">
        <v>22290.94</v>
      </c>
      <c r="AB1952" s="101">
        <v>0</v>
      </c>
      <c r="AC1952" s="326">
        <v>2769877.29</v>
      </c>
      <c r="AD1952" s="101">
        <v>11290511.789999999</v>
      </c>
      <c r="AE1952" s="101">
        <v>2014260.04</v>
      </c>
      <c r="AF1952" s="101">
        <v>0</v>
      </c>
      <c r="AG1952" s="101">
        <v>0</v>
      </c>
      <c r="AH1952" s="101">
        <v>0</v>
      </c>
      <c r="AI1952" s="101">
        <v>0</v>
      </c>
      <c r="AJ1952" s="101">
        <v>0</v>
      </c>
      <c r="AK1952" s="101">
        <v>159209000.64999998</v>
      </c>
      <c r="AL1952" s="101">
        <v>433194.8</v>
      </c>
      <c r="AM1952" s="91">
        <v>0</v>
      </c>
      <c r="AN1952" s="101">
        <v>1727295.57</v>
      </c>
      <c r="AO1952" s="101">
        <v>0</v>
      </c>
      <c r="AP1952" s="101">
        <v>134753.06</v>
      </c>
      <c r="AQ1952" s="101">
        <v>0</v>
      </c>
      <c r="AR1952" s="101">
        <v>0</v>
      </c>
      <c r="AS1952" s="101">
        <v>16577155.140000001</v>
      </c>
      <c r="AT1952" s="101">
        <v>178757580.14999998</v>
      </c>
      <c r="AU1952" s="101">
        <v>17253336.07</v>
      </c>
      <c r="AV1952" s="92">
        <v>45838</v>
      </c>
      <c r="AW1952" s="97" t="s">
        <v>5</v>
      </c>
      <c r="AX1952">
        <v>2025</v>
      </c>
      <c r="AY1952" t="s">
        <v>166</v>
      </c>
    </row>
    <row r="1953" spans="1:51" x14ac:dyDescent="0.25">
      <c r="A1953" s="99">
        <v>24</v>
      </c>
      <c r="B1953" s="100" t="s">
        <v>98</v>
      </c>
      <c r="C1953" s="101">
        <v>1184329933.74</v>
      </c>
      <c r="D1953" s="101">
        <v>19570012.23</v>
      </c>
      <c r="E1953" s="101">
        <v>0</v>
      </c>
      <c r="F1953" s="101">
        <v>-571.04999999999995</v>
      </c>
      <c r="G1953" s="101">
        <v>41159288.859999999</v>
      </c>
      <c r="H1953" s="91">
        <v>0</v>
      </c>
      <c r="I1953" s="91">
        <v>0</v>
      </c>
      <c r="J1953" s="101">
        <v>3698498.59</v>
      </c>
      <c r="K1953" s="101">
        <v>12387429.24</v>
      </c>
      <c r="L1953" s="91">
        <v>0</v>
      </c>
      <c r="M1953" s="101">
        <v>16922617.699999999</v>
      </c>
      <c r="N1953" s="101">
        <v>723869747.90999997</v>
      </c>
      <c r="O1953" s="101">
        <v>740792365.61000001</v>
      </c>
      <c r="P1953" s="101">
        <v>26697533.43</v>
      </c>
      <c r="Q1953" s="91">
        <v>0</v>
      </c>
      <c r="R1953" s="91">
        <v>0</v>
      </c>
      <c r="S1953" s="91">
        <v>0</v>
      </c>
      <c r="T1953" s="101">
        <v>844304556.90999997</v>
      </c>
      <c r="U1953" s="101">
        <v>65779701.890000001</v>
      </c>
      <c r="V1953" s="101">
        <v>202910.11</v>
      </c>
      <c r="W1953" s="101">
        <v>0</v>
      </c>
      <c r="X1953" s="101">
        <v>1084056.04</v>
      </c>
      <c r="Y1953" s="101">
        <v>0</v>
      </c>
      <c r="Z1953" s="101">
        <v>0</v>
      </c>
      <c r="AA1953" s="101">
        <v>1502592.28</v>
      </c>
      <c r="AB1953" s="101">
        <v>0</v>
      </c>
      <c r="AC1953" s="326">
        <v>119069644.78</v>
      </c>
      <c r="AD1953" s="101">
        <v>6030332.4500000002</v>
      </c>
      <c r="AE1953" s="101">
        <v>2174357.13</v>
      </c>
      <c r="AF1953" s="101">
        <v>0</v>
      </c>
      <c r="AG1953" s="101">
        <v>0</v>
      </c>
      <c r="AH1953" s="101">
        <v>0</v>
      </c>
      <c r="AI1953" s="101">
        <v>0</v>
      </c>
      <c r="AJ1953" s="101">
        <v>110260924.20999999</v>
      </c>
      <c r="AK1953" s="101">
        <v>29832440.850000001</v>
      </c>
      <c r="AL1953" s="101">
        <v>76069.119999999995</v>
      </c>
      <c r="AM1953" s="91">
        <v>0</v>
      </c>
      <c r="AN1953" s="101">
        <v>1864173.9100000001</v>
      </c>
      <c r="AO1953" s="101">
        <v>0</v>
      </c>
      <c r="AP1953" s="101">
        <v>0</v>
      </c>
      <c r="AQ1953" s="101">
        <v>0</v>
      </c>
      <c r="AR1953" s="101">
        <v>0</v>
      </c>
      <c r="AS1953" s="101">
        <v>306104518.88999999</v>
      </c>
      <c r="AT1953" s="101">
        <v>33920857.940000005</v>
      </c>
      <c r="AU1953" s="101">
        <v>2148174.06</v>
      </c>
      <c r="AV1953" s="92">
        <v>45838</v>
      </c>
      <c r="AW1953" s="97" t="s">
        <v>5</v>
      </c>
      <c r="AX1953">
        <v>2025</v>
      </c>
      <c r="AY1953" t="s">
        <v>164</v>
      </c>
    </row>
    <row r="1954" spans="1:51" x14ac:dyDescent="0.25">
      <c r="A1954" s="99">
        <v>124</v>
      </c>
      <c r="B1954" s="100" t="s">
        <v>99</v>
      </c>
      <c r="C1954" s="101">
        <v>23281936.289999999</v>
      </c>
      <c r="D1954" s="101">
        <v>0</v>
      </c>
      <c r="E1954" s="101">
        <v>0</v>
      </c>
      <c r="F1954" s="101">
        <v>0</v>
      </c>
      <c r="G1954" s="101">
        <v>0</v>
      </c>
      <c r="H1954" s="91">
        <v>0</v>
      </c>
      <c r="I1954" s="91">
        <v>0</v>
      </c>
      <c r="J1954" s="101">
        <v>0</v>
      </c>
      <c r="K1954" s="101">
        <v>0</v>
      </c>
      <c r="L1954" s="91">
        <v>0</v>
      </c>
      <c r="M1954" s="101">
        <v>0</v>
      </c>
      <c r="N1954" s="101">
        <v>11781645.119999999</v>
      </c>
      <c r="O1954" s="101">
        <v>11781645.119999999</v>
      </c>
      <c r="P1954" s="101">
        <v>0</v>
      </c>
      <c r="Q1954" s="91">
        <v>0</v>
      </c>
      <c r="R1954" s="91">
        <v>0</v>
      </c>
      <c r="S1954" s="91">
        <v>0</v>
      </c>
      <c r="T1954" s="101">
        <v>11781645.119999999</v>
      </c>
      <c r="U1954" s="101">
        <v>725347.33</v>
      </c>
      <c r="V1954" s="101">
        <v>482407.08</v>
      </c>
      <c r="W1954" s="101">
        <v>37395.699999999997</v>
      </c>
      <c r="X1954" s="101">
        <v>236783.99</v>
      </c>
      <c r="Y1954" s="101">
        <v>26924.65</v>
      </c>
      <c r="Z1954" s="101">
        <v>0</v>
      </c>
      <c r="AA1954" s="101">
        <v>0</v>
      </c>
      <c r="AB1954" s="101">
        <v>0</v>
      </c>
      <c r="AC1954" s="326">
        <v>608212.42000000004</v>
      </c>
      <c r="AD1954" s="101">
        <v>426014.36</v>
      </c>
      <c r="AE1954" s="101">
        <v>18141.55</v>
      </c>
      <c r="AF1954" s="101">
        <v>0</v>
      </c>
      <c r="AG1954" s="101">
        <v>0</v>
      </c>
      <c r="AH1954" s="101">
        <v>0</v>
      </c>
      <c r="AI1954" s="101">
        <v>0</v>
      </c>
      <c r="AJ1954" s="101">
        <v>0</v>
      </c>
      <c r="AK1954" s="101">
        <v>1551664.12</v>
      </c>
      <c r="AL1954" s="101">
        <v>407805.94</v>
      </c>
      <c r="AM1954" s="91">
        <v>0</v>
      </c>
      <c r="AN1954" s="101">
        <v>455805.23</v>
      </c>
      <c r="AO1954" s="101">
        <v>0</v>
      </c>
      <c r="AP1954" s="101">
        <v>0</v>
      </c>
      <c r="AQ1954" s="101">
        <v>0</v>
      </c>
      <c r="AR1954" s="101">
        <v>0</v>
      </c>
      <c r="AS1954" s="101">
        <v>2561227.0799999996</v>
      </c>
      <c r="AT1954" s="101">
        <v>8939064.0899999999</v>
      </c>
      <c r="AU1954" s="101">
        <v>6523788.7999999998</v>
      </c>
      <c r="AV1954" s="92">
        <v>45838</v>
      </c>
      <c r="AW1954" s="97" t="s">
        <v>5</v>
      </c>
      <c r="AX1954">
        <v>2025</v>
      </c>
      <c r="AY1954" t="s">
        <v>289</v>
      </c>
    </row>
    <row r="1955" spans="1:51" x14ac:dyDescent="0.25">
      <c r="A1955" s="102">
        <v>70</v>
      </c>
      <c r="B1955" s="100" t="s">
        <v>100</v>
      </c>
      <c r="C1955" s="103">
        <v>10063615</v>
      </c>
      <c r="D1955" s="103">
        <v>0</v>
      </c>
      <c r="E1955" s="103">
        <v>0</v>
      </c>
      <c r="F1955" s="103">
        <v>0</v>
      </c>
      <c r="G1955" s="103">
        <v>0</v>
      </c>
      <c r="H1955" s="91">
        <v>0</v>
      </c>
      <c r="I1955" s="91">
        <v>0</v>
      </c>
      <c r="J1955" s="103">
        <v>0</v>
      </c>
      <c r="K1955" s="103">
        <v>0</v>
      </c>
      <c r="L1955" s="91">
        <v>0</v>
      </c>
      <c r="M1955" s="103">
        <v>0</v>
      </c>
      <c r="N1955" s="103">
        <v>0</v>
      </c>
      <c r="O1955" s="103">
        <v>0</v>
      </c>
      <c r="P1955" s="103">
        <v>10063615</v>
      </c>
      <c r="Q1955" s="91">
        <v>0</v>
      </c>
      <c r="R1955" s="91">
        <v>0</v>
      </c>
      <c r="S1955" s="91">
        <v>0</v>
      </c>
      <c r="T1955" s="103">
        <v>10063615</v>
      </c>
      <c r="U1955" s="103">
        <v>0</v>
      </c>
      <c r="V1955" s="103">
        <v>0</v>
      </c>
      <c r="W1955" s="103">
        <v>0</v>
      </c>
      <c r="X1955" s="103">
        <v>0</v>
      </c>
      <c r="Y1955" s="103">
        <v>0</v>
      </c>
      <c r="Z1955" s="103">
        <v>0</v>
      </c>
      <c r="AA1955" s="103">
        <v>0</v>
      </c>
      <c r="AB1955" s="103">
        <v>0</v>
      </c>
      <c r="AC1955" s="329">
        <v>0</v>
      </c>
      <c r="AD1955" s="103">
        <v>0</v>
      </c>
      <c r="AE1955" s="103">
        <v>0</v>
      </c>
      <c r="AF1955" s="103">
        <v>0</v>
      </c>
      <c r="AG1955" s="103">
        <v>0</v>
      </c>
      <c r="AH1955" s="103">
        <v>0</v>
      </c>
      <c r="AI1955" s="103">
        <v>0</v>
      </c>
      <c r="AJ1955" s="103">
        <v>0</v>
      </c>
      <c r="AK1955" s="103">
        <v>0</v>
      </c>
      <c r="AL1955" s="103">
        <v>0</v>
      </c>
      <c r="AM1955" s="91">
        <v>0</v>
      </c>
      <c r="AN1955" s="103">
        <v>0</v>
      </c>
      <c r="AO1955" s="103">
        <v>0</v>
      </c>
      <c r="AP1955" s="103">
        <v>0</v>
      </c>
      <c r="AQ1955" s="103">
        <v>0</v>
      </c>
      <c r="AR1955" s="103">
        <v>0</v>
      </c>
      <c r="AS1955" s="103">
        <v>0</v>
      </c>
      <c r="AT1955" s="103">
        <v>0</v>
      </c>
      <c r="AU1955" s="103">
        <v>0</v>
      </c>
      <c r="AV1955" s="92">
        <v>45838</v>
      </c>
      <c r="AW1955" s="97" t="s">
        <v>5</v>
      </c>
      <c r="AX1955">
        <v>2025</v>
      </c>
      <c r="AY1955" t="s">
        <v>181</v>
      </c>
    </row>
    <row r="1956" spans="1:51" x14ac:dyDescent="0.25">
      <c r="A1956" s="102">
        <v>119</v>
      </c>
      <c r="B1956" s="100" t="s">
        <v>101</v>
      </c>
      <c r="C1956" s="103">
        <v>206455078.00999999</v>
      </c>
      <c r="D1956" s="103">
        <v>0</v>
      </c>
      <c r="E1956" s="103">
        <v>0</v>
      </c>
      <c r="F1956" s="103">
        <v>0</v>
      </c>
      <c r="G1956" s="103">
        <v>0</v>
      </c>
      <c r="H1956" s="91">
        <v>0</v>
      </c>
      <c r="I1956" s="91">
        <v>0</v>
      </c>
      <c r="J1956" s="103">
        <v>66945301.829999998</v>
      </c>
      <c r="K1956" s="103">
        <v>0</v>
      </c>
      <c r="L1956" s="91">
        <v>0</v>
      </c>
      <c r="M1956" s="103">
        <v>0</v>
      </c>
      <c r="N1956" s="103">
        <v>0</v>
      </c>
      <c r="O1956" s="103">
        <v>0</v>
      </c>
      <c r="P1956" s="103">
        <v>0</v>
      </c>
      <c r="Q1956" s="91">
        <v>0</v>
      </c>
      <c r="R1956" s="91">
        <v>0</v>
      </c>
      <c r="S1956" s="91">
        <v>0</v>
      </c>
      <c r="T1956" s="103">
        <v>66945301.829999998</v>
      </c>
      <c r="U1956" s="103">
        <v>0</v>
      </c>
      <c r="V1956" s="103">
        <v>0</v>
      </c>
      <c r="W1956" s="103">
        <v>0</v>
      </c>
      <c r="X1956" s="103">
        <v>0</v>
      </c>
      <c r="Y1956" s="103">
        <v>0</v>
      </c>
      <c r="Z1956" s="103">
        <v>0</v>
      </c>
      <c r="AA1956" s="103">
        <v>0</v>
      </c>
      <c r="AB1956" s="103">
        <v>0</v>
      </c>
      <c r="AC1956" s="329">
        <v>85976342.340000004</v>
      </c>
      <c r="AD1956" s="103">
        <v>0</v>
      </c>
      <c r="AE1956" s="103">
        <v>0</v>
      </c>
      <c r="AF1956" s="103">
        <v>0</v>
      </c>
      <c r="AG1956" s="103">
        <v>0</v>
      </c>
      <c r="AH1956" s="103">
        <v>0</v>
      </c>
      <c r="AI1956" s="103">
        <v>0</v>
      </c>
      <c r="AJ1956" s="103">
        <v>0</v>
      </c>
      <c r="AK1956" s="103">
        <v>53533433.840000004</v>
      </c>
      <c r="AL1956" s="103">
        <v>0</v>
      </c>
      <c r="AM1956" s="91">
        <v>0</v>
      </c>
      <c r="AN1956" s="103">
        <v>0</v>
      </c>
      <c r="AO1956" s="103">
        <v>0</v>
      </c>
      <c r="AP1956" s="103">
        <v>0</v>
      </c>
      <c r="AQ1956" s="103">
        <v>0</v>
      </c>
      <c r="AR1956" s="103">
        <v>0</v>
      </c>
      <c r="AS1956" s="103">
        <v>85976342.340000004</v>
      </c>
      <c r="AT1956" s="103">
        <v>53533433.840000004</v>
      </c>
      <c r="AU1956" s="103">
        <v>0</v>
      </c>
      <c r="AV1956" s="92">
        <v>45838</v>
      </c>
      <c r="AW1956" s="97" t="s">
        <v>5</v>
      </c>
      <c r="AX1956">
        <v>2025</v>
      </c>
      <c r="AY1956" t="s">
        <v>189</v>
      </c>
    </row>
    <row r="1957" spans="1:51" x14ac:dyDescent="0.25">
      <c r="A1957" s="102">
        <v>108</v>
      </c>
      <c r="B1957" s="100" t="s">
        <v>102</v>
      </c>
      <c r="C1957" s="103">
        <v>10502856.07</v>
      </c>
      <c r="D1957" s="103">
        <v>0</v>
      </c>
      <c r="E1957" s="103">
        <v>0</v>
      </c>
      <c r="F1957" s="103">
        <v>0</v>
      </c>
      <c r="G1957" s="103">
        <v>88421.049999999988</v>
      </c>
      <c r="H1957" s="91">
        <v>0</v>
      </c>
      <c r="I1957" s="91">
        <v>0</v>
      </c>
      <c r="J1957" s="103">
        <v>81297.5</v>
      </c>
      <c r="K1957" s="103">
        <v>2989324.88</v>
      </c>
      <c r="L1957" s="91">
        <v>0</v>
      </c>
      <c r="M1957" s="103">
        <v>1854123.13</v>
      </c>
      <c r="N1957" s="103">
        <v>532192.57999999996</v>
      </c>
      <c r="O1957" s="103">
        <v>2386315.71</v>
      </c>
      <c r="P1957" s="103">
        <v>218531.46000000002</v>
      </c>
      <c r="Q1957" s="91">
        <v>0</v>
      </c>
      <c r="R1957" s="91">
        <v>0</v>
      </c>
      <c r="S1957" s="91">
        <v>0</v>
      </c>
      <c r="T1957" s="103">
        <v>5763890.5999999996</v>
      </c>
      <c r="U1957" s="103">
        <v>29672.5</v>
      </c>
      <c r="V1957" s="103">
        <v>0</v>
      </c>
      <c r="W1957" s="103">
        <v>0</v>
      </c>
      <c r="X1957" s="103">
        <v>143024</v>
      </c>
      <c r="Y1957" s="103">
        <v>0</v>
      </c>
      <c r="Z1957" s="103">
        <v>0</v>
      </c>
      <c r="AA1957" s="103">
        <v>148734.64000000001</v>
      </c>
      <c r="AB1957" s="103">
        <v>0</v>
      </c>
      <c r="AC1957" s="329">
        <v>3175415.89</v>
      </c>
      <c r="AD1957" s="103">
        <v>0</v>
      </c>
      <c r="AE1957" s="103">
        <v>533616.68999999994</v>
      </c>
      <c r="AF1957" s="103">
        <v>0</v>
      </c>
      <c r="AG1957" s="103">
        <v>0</v>
      </c>
      <c r="AH1957" s="103">
        <v>0</v>
      </c>
      <c r="AI1957" s="103">
        <v>0</v>
      </c>
      <c r="AJ1957" s="103">
        <v>187766.36</v>
      </c>
      <c r="AK1957" s="103">
        <v>0</v>
      </c>
      <c r="AL1957" s="103">
        <v>4336.4799999999996</v>
      </c>
      <c r="AM1957" s="91">
        <v>0</v>
      </c>
      <c r="AN1957" s="103">
        <v>341863.91</v>
      </c>
      <c r="AO1957" s="103">
        <v>0</v>
      </c>
      <c r="AP1957" s="103">
        <v>3300</v>
      </c>
      <c r="AQ1957" s="103">
        <v>0</v>
      </c>
      <c r="AR1957" s="103">
        <v>0</v>
      </c>
      <c r="AS1957" s="103">
        <v>4218230.08</v>
      </c>
      <c r="AT1957" s="103">
        <v>520735.38999999996</v>
      </c>
      <c r="AU1957" s="103">
        <v>171235</v>
      </c>
      <c r="AV1957" s="92">
        <v>45838</v>
      </c>
      <c r="AW1957" s="97" t="s">
        <v>5</v>
      </c>
      <c r="AX1957">
        <v>2025</v>
      </c>
      <c r="AY1957" t="s">
        <v>183</v>
      </c>
    </row>
    <row r="1958" spans="1:51" x14ac:dyDescent="0.25">
      <c r="A1958" s="102">
        <v>93</v>
      </c>
      <c r="B1958" s="100" t="s">
        <v>103</v>
      </c>
      <c r="C1958" s="103">
        <v>72258071.620000005</v>
      </c>
      <c r="D1958" s="103">
        <v>0</v>
      </c>
      <c r="E1958" s="103">
        <v>0</v>
      </c>
      <c r="F1958" s="103">
        <v>0</v>
      </c>
      <c r="G1958" s="103">
        <v>0</v>
      </c>
      <c r="H1958" s="91">
        <v>0</v>
      </c>
      <c r="I1958" s="91">
        <v>0</v>
      </c>
      <c r="J1958" s="103">
        <v>51467.25</v>
      </c>
      <c r="K1958" s="103">
        <v>249742.78</v>
      </c>
      <c r="L1958" s="91">
        <v>0</v>
      </c>
      <c r="M1958" s="103">
        <v>6</v>
      </c>
      <c r="N1958" s="103">
        <v>0</v>
      </c>
      <c r="O1958" s="103">
        <v>6</v>
      </c>
      <c r="P1958" s="103">
        <v>8214</v>
      </c>
      <c r="Q1958" s="91">
        <v>0</v>
      </c>
      <c r="R1958" s="91">
        <v>0</v>
      </c>
      <c r="S1958" s="91">
        <v>0</v>
      </c>
      <c r="T1958" s="103">
        <v>309430.03000000003</v>
      </c>
      <c r="U1958" s="103">
        <v>60574.45</v>
      </c>
      <c r="V1958" s="103">
        <v>54755.39</v>
      </c>
      <c r="W1958" s="103">
        <v>0</v>
      </c>
      <c r="X1958" s="103">
        <v>-5313.679999999993</v>
      </c>
      <c r="Y1958" s="103">
        <v>3421862.95</v>
      </c>
      <c r="Z1958" s="103">
        <v>0</v>
      </c>
      <c r="AA1958" s="103">
        <v>1036565.01</v>
      </c>
      <c r="AB1958" s="103">
        <v>0</v>
      </c>
      <c r="AC1958" s="329">
        <v>0</v>
      </c>
      <c r="AD1958" s="103">
        <v>1701085.14</v>
      </c>
      <c r="AE1958" s="103">
        <v>117484.5</v>
      </c>
      <c r="AF1958" s="103">
        <v>0</v>
      </c>
      <c r="AG1958" s="103">
        <v>0</v>
      </c>
      <c r="AH1958" s="103">
        <v>0</v>
      </c>
      <c r="AI1958" s="103">
        <v>0</v>
      </c>
      <c r="AJ1958" s="103">
        <v>0</v>
      </c>
      <c r="AK1958" s="103">
        <v>4220168.2</v>
      </c>
      <c r="AL1958" s="103">
        <v>2720391.73</v>
      </c>
      <c r="AM1958" s="91">
        <v>0</v>
      </c>
      <c r="AN1958" s="103">
        <v>7899996.0800000001</v>
      </c>
      <c r="AO1958" s="103">
        <v>0</v>
      </c>
      <c r="AP1958" s="103">
        <v>26345</v>
      </c>
      <c r="AQ1958" s="103">
        <v>0</v>
      </c>
      <c r="AR1958" s="103">
        <v>0</v>
      </c>
      <c r="AS1958" s="103">
        <v>6387013.7599999998</v>
      </c>
      <c r="AT1958" s="103">
        <v>65561627.829999998</v>
      </c>
      <c r="AU1958" s="103">
        <v>50694726.82</v>
      </c>
      <c r="AV1958" s="92">
        <v>45838</v>
      </c>
      <c r="AW1958" t="s">
        <v>5</v>
      </c>
      <c r="AX1958" s="39">
        <v>2025</v>
      </c>
      <c r="AY1958" s="39" t="s">
        <v>175</v>
      </c>
    </row>
    <row r="1959" spans="1:51" x14ac:dyDescent="0.25">
      <c r="A1959" s="271">
        <v>121</v>
      </c>
      <c r="B1959" s="354" t="s">
        <v>68</v>
      </c>
      <c r="C1959" s="273">
        <v>0</v>
      </c>
      <c r="D1959" s="273">
        <v>0</v>
      </c>
      <c r="E1959" s="273">
        <v>0</v>
      </c>
      <c r="F1959" s="273">
        <v>0</v>
      </c>
      <c r="G1959" s="273">
        <v>0</v>
      </c>
      <c r="H1959" s="91">
        <v>0</v>
      </c>
      <c r="I1959" s="91">
        <v>0</v>
      </c>
      <c r="J1959" s="273">
        <v>0</v>
      </c>
      <c r="K1959" s="273">
        <v>0</v>
      </c>
      <c r="L1959" s="91">
        <v>0</v>
      </c>
      <c r="M1959" s="273">
        <v>0</v>
      </c>
      <c r="N1959" s="273">
        <v>0</v>
      </c>
      <c r="O1959" s="273">
        <v>0</v>
      </c>
      <c r="P1959" s="273">
        <v>0</v>
      </c>
      <c r="Q1959" s="91">
        <v>0</v>
      </c>
      <c r="R1959" s="91">
        <v>0</v>
      </c>
      <c r="S1959" s="91">
        <v>0</v>
      </c>
      <c r="T1959" s="273">
        <v>0</v>
      </c>
      <c r="U1959" s="273">
        <v>0</v>
      </c>
      <c r="V1959" s="273">
        <v>0</v>
      </c>
      <c r="W1959" s="273">
        <v>0</v>
      </c>
      <c r="X1959" s="273">
        <v>0</v>
      </c>
      <c r="Y1959" s="273">
        <v>0</v>
      </c>
      <c r="Z1959" s="273">
        <v>0</v>
      </c>
      <c r="AA1959" s="273">
        <v>0</v>
      </c>
      <c r="AB1959" s="273">
        <v>0</v>
      </c>
      <c r="AC1959" s="329">
        <v>0</v>
      </c>
      <c r="AD1959" s="273">
        <v>0</v>
      </c>
      <c r="AE1959" s="273">
        <v>0</v>
      </c>
      <c r="AF1959" s="273">
        <v>0</v>
      </c>
      <c r="AG1959" s="273">
        <v>0</v>
      </c>
      <c r="AH1959" s="273">
        <v>0</v>
      </c>
      <c r="AI1959" s="273">
        <v>0</v>
      </c>
      <c r="AJ1959" s="273">
        <v>0</v>
      </c>
      <c r="AK1959" s="273">
        <v>0</v>
      </c>
      <c r="AL1959" s="273">
        <v>0</v>
      </c>
      <c r="AM1959" s="91">
        <v>0</v>
      </c>
      <c r="AN1959" s="273">
        <v>0</v>
      </c>
      <c r="AO1959" s="273">
        <v>0</v>
      </c>
      <c r="AP1959" s="273">
        <v>0</v>
      </c>
      <c r="AQ1959" s="273">
        <v>0</v>
      </c>
      <c r="AR1959" s="273">
        <v>0</v>
      </c>
      <c r="AS1959" s="273">
        <v>0</v>
      </c>
      <c r="AT1959" s="273">
        <v>0</v>
      </c>
      <c r="AU1959" s="273">
        <v>0</v>
      </c>
      <c r="AV1959" s="274">
        <v>45838</v>
      </c>
      <c r="AW1959" t="s">
        <v>5</v>
      </c>
      <c r="AX1959">
        <v>2025</v>
      </c>
      <c r="AY1959" t="s">
        <v>188</v>
      </c>
    </row>
    <row r="1960" spans="1:51" x14ac:dyDescent="0.25">
      <c r="A1960" s="255">
        <v>107</v>
      </c>
      <c r="B1960" s="248" t="s">
        <v>60</v>
      </c>
      <c r="C1960" s="254">
        <v>778511105.22000003</v>
      </c>
      <c r="D1960" s="254">
        <v>110525.85</v>
      </c>
      <c r="E1960" s="254">
        <v>0</v>
      </c>
      <c r="F1960" s="254">
        <v>0</v>
      </c>
      <c r="G1960" s="254">
        <v>41211.58</v>
      </c>
      <c r="H1960" s="91">
        <v>0</v>
      </c>
      <c r="I1960" s="91">
        <v>0</v>
      </c>
      <c r="J1960" s="254">
        <v>1621446.38</v>
      </c>
      <c r="K1960" s="254">
        <v>1330381.1299999999</v>
      </c>
      <c r="L1960" s="91">
        <v>0</v>
      </c>
      <c r="M1960" s="254">
        <v>26025100.039999999</v>
      </c>
      <c r="N1960" s="254">
        <v>488073343.00999999</v>
      </c>
      <c r="O1960" s="254">
        <v>514098443.05000001</v>
      </c>
      <c r="P1960" s="254">
        <v>2396289.3199999998</v>
      </c>
      <c r="Q1960" s="91">
        <v>0</v>
      </c>
      <c r="R1960" s="91">
        <v>0</v>
      </c>
      <c r="S1960" s="91">
        <v>0</v>
      </c>
      <c r="T1960" s="254">
        <v>519598297.31</v>
      </c>
      <c r="U1960" s="254">
        <v>1070311.8700000001</v>
      </c>
      <c r="V1960" s="254">
        <v>615716.55000000005</v>
      </c>
      <c r="W1960" s="254">
        <v>10902</v>
      </c>
      <c r="X1960" s="254">
        <v>4194847.63</v>
      </c>
      <c r="Y1960" s="254">
        <v>103689</v>
      </c>
      <c r="Z1960" s="254">
        <v>0</v>
      </c>
      <c r="AA1960" s="254">
        <v>18753783.649999999</v>
      </c>
      <c r="AB1960" s="254">
        <v>0</v>
      </c>
      <c r="AC1960" s="329">
        <v>34393545.719999999</v>
      </c>
      <c r="AD1960" s="254">
        <v>8791926.5299999993</v>
      </c>
      <c r="AE1960" s="254">
        <v>460238.23</v>
      </c>
      <c r="AF1960" s="254">
        <v>0</v>
      </c>
      <c r="AG1960" s="254">
        <v>0</v>
      </c>
      <c r="AH1960" s="254">
        <v>0</v>
      </c>
      <c r="AI1960" s="254">
        <v>0</v>
      </c>
      <c r="AJ1960" s="254">
        <v>91845117.579999998</v>
      </c>
      <c r="AK1960" s="254">
        <v>19464758.239999998</v>
      </c>
      <c r="AL1960" s="254">
        <v>2396479.2599999998</v>
      </c>
      <c r="AM1960" s="91">
        <v>0</v>
      </c>
      <c r="AN1960" s="254">
        <v>9301850.8100000005</v>
      </c>
      <c r="AO1960" s="254">
        <v>0</v>
      </c>
      <c r="AP1960" s="254">
        <v>0</v>
      </c>
      <c r="AQ1960" s="254">
        <v>0</v>
      </c>
      <c r="AR1960" s="254">
        <v>0</v>
      </c>
      <c r="AS1960" s="254">
        <v>160240078.75999999</v>
      </c>
      <c r="AT1960" s="254">
        <v>98672729.150000006</v>
      </c>
      <c r="AU1960" s="254">
        <v>67509640.840000004</v>
      </c>
      <c r="AV1960" s="92">
        <v>45869</v>
      </c>
      <c r="AW1960" t="s">
        <v>6</v>
      </c>
      <c r="AX1960" s="39">
        <v>2025</v>
      </c>
      <c r="AY1960" s="39" t="s">
        <v>160</v>
      </c>
    </row>
    <row r="1961" spans="1:51" x14ac:dyDescent="0.25">
      <c r="A1961" s="255">
        <v>66</v>
      </c>
      <c r="B1961" s="248" t="s">
        <v>61</v>
      </c>
      <c r="C1961" s="254">
        <v>16260667.939999999</v>
      </c>
      <c r="D1961" s="254">
        <v>0</v>
      </c>
      <c r="E1961" s="254">
        <v>0</v>
      </c>
      <c r="F1961" s="254">
        <v>0</v>
      </c>
      <c r="G1961" s="254">
        <v>0</v>
      </c>
      <c r="H1961" s="91">
        <v>0</v>
      </c>
      <c r="I1961" s="91">
        <v>0</v>
      </c>
      <c r="J1961" s="254">
        <v>0</v>
      </c>
      <c r="K1961" s="254">
        <v>3088775.35</v>
      </c>
      <c r="L1961" s="91">
        <v>0</v>
      </c>
      <c r="M1961" s="254">
        <v>0</v>
      </c>
      <c r="N1961" s="254">
        <v>0</v>
      </c>
      <c r="O1961" s="254">
        <v>0</v>
      </c>
      <c r="P1961" s="254">
        <v>0</v>
      </c>
      <c r="Q1961" s="91">
        <v>0</v>
      </c>
      <c r="R1961" s="91">
        <v>0</v>
      </c>
      <c r="S1961" s="91">
        <v>0</v>
      </c>
      <c r="T1961" s="254">
        <v>3088775.35</v>
      </c>
      <c r="U1961" s="254">
        <v>0</v>
      </c>
      <c r="V1961" s="254">
        <v>0</v>
      </c>
      <c r="W1961" s="254">
        <v>0</v>
      </c>
      <c r="X1961" s="254">
        <v>5405164.4100000001</v>
      </c>
      <c r="Y1961" s="254">
        <v>0</v>
      </c>
      <c r="Z1961" s="254">
        <v>0</v>
      </c>
      <c r="AA1961" s="254">
        <v>0</v>
      </c>
      <c r="AB1961" s="254">
        <v>0</v>
      </c>
      <c r="AC1961" s="329">
        <v>0</v>
      </c>
      <c r="AD1961" s="254">
        <v>0</v>
      </c>
      <c r="AE1961" s="254">
        <v>0</v>
      </c>
      <c r="AF1961" s="254">
        <v>0</v>
      </c>
      <c r="AG1961" s="254">
        <v>0</v>
      </c>
      <c r="AH1961" s="254">
        <v>0</v>
      </c>
      <c r="AI1961" s="254">
        <v>0</v>
      </c>
      <c r="AJ1961" s="254">
        <v>0</v>
      </c>
      <c r="AK1961" s="254">
        <v>0</v>
      </c>
      <c r="AL1961" s="254">
        <v>0</v>
      </c>
      <c r="AM1961" s="91">
        <v>0</v>
      </c>
      <c r="AN1961" s="254">
        <v>5096373.63</v>
      </c>
      <c r="AO1961" s="254">
        <v>2670354.5499999998</v>
      </c>
      <c r="AP1961" s="254">
        <v>0</v>
      </c>
      <c r="AQ1961" s="254">
        <v>0</v>
      </c>
      <c r="AR1961" s="254">
        <v>0</v>
      </c>
      <c r="AS1961" s="254">
        <v>5405164.4100000001</v>
      </c>
      <c r="AT1961" s="254">
        <v>7766728.1799999997</v>
      </c>
      <c r="AU1961" s="254">
        <v>0</v>
      </c>
      <c r="AV1961" s="92">
        <v>45869</v>
      </c>
      <c r="AW1961" t="s">
        <v>6</v>
      </c>
      <c r="AX1961" s="39">
        <v>2025</v>
      </c>
      <c r="AY1961" s="39" t="s">
        <v>178</v>
      </c>
    </row>
    <row r="1962" spans="1:51" x14ac:dyDescent="0.25">
      <c r="A1962" s="255">
        <v>44</v>
      </c>
      <c r="B1962" s="248" t="s">
        <v>62</v>
      </c>
      <c r="C1962" s="254">
        <v>86428014.739999995</v>
      </c>
      <c r="D1962" s="254">
        <v>104661.43</v>
      </c>
      <c r="E1962" s="254">
        <v>0</v>
      </c>
      <c r="F1962" s="254">
        <v>0</v>
      </c>
      <c r="G1962" s="254">
        <v>18279.900000000001</v>
      </c>
      <c r="H1962" s="91">
        <v>0</v>
      </c>
      <c r="I1962" s="91">
        <v>0</v>
      </c>
      <c r="J1962" s="254">
        <v>442068.33</v>
      </c>
      <c r="K1962" s="254">
        <v>5142010.5999999996</v>
      </c>
      <c r="L1962" s="91">
        <v>0</v>
      </c>
      <c r="M1962" s="254">
        <v>5136653.3099999996</v>
      </c>
      <c r="N1962" s="254">
        <v>1184562.05</v>
      </c>
      <c r="O1962" s="254">
        <v>6321215.3600000003</v>
      </c>
      <c r="P1962" s="254">
        <v>194898.58</v>
      </c>
      <c r="Q1962" s="91">
        <v>0</v>
      </c>
      <c r="R1962" s="91">
        <v>0</v>
      </c>
      <c r="S1962" s="91">
        <v>0</v>
      </c>
      <c r="T1962" s="254">
        <v>12223134.199999999</v>
      </c>
      <c r="U1962" s="254">
        <v>2197439.37</v>
      </c>
      <c r="V1962" s="254">
        <v>1178110.33</v>
      </c>
      <c r="W1962" s="254">
        <v>676036.2</v>
      </c>
      <c r="X1962" s="254">
        <v>0</v>
      </c>
      <c r="Y1962" s="254">
        <v>193665.87</v>
      </c>
      <c r="Z1962" s="254">
        <v>0</v>
      </c>
      <c r="AA1962" s="254">
        <v>4058.69</v>
      </c>
      <c r="AB1962" s="254">
        <v>0</v>
      </c>
      <c r="AC1962" s="329">
        <v>3892433.75</v>
      </c>
      <c r="AD1962" s="254">
        <v>2614657.17</v>
      </c>
      <c r="AE1962" s="254">
        <v>45003.03</v>
      </c>
      <c r="AF1962" s="254">
        <v>0</v>
      </c>
      <c r="AG1962" s="254">
        <v>0</v>
      </c>
      <c r="AH1962" s="254">
        <v>0</v>
      </c>
      <c r="AI1962" s="254">
        <v>0</v>
      </c>
      <c r="AJ1962" s="254">
        <v>195522.54</v>
      </c>
      <c r="AK1962" s="254">
        <v>40861761.520000003</v>
      </c>
      <c r="AL1962" s="254">
        <v>2404580.04</v>
      </c>
      <c r="AM1962" s="91">
        <v>0</v>
      </c>
      <c r="AN1962" s="254">
        <v>6050330.04</v>
      </c>
      <c r="AO1962" s="254">
        <v>0</v>
      </c>
      <c r="AP1962" s="254">
        <v>394310.46</v>
      </c>
      <c r="AQ1962" s="254">
        <v>0</v>
      </c>
      <c r="AR1962" s="254">
        <v>0</v>
      </c>
      <c r="AS1962" s="254">
        <v>10996926.949999999</v>
      </c>
      <c r="AT1962" s="254">
        <v>63207953.590000004</v>
      </c>
      <c r="AU1962" s="254">
        <v>13496971.529999999</v>
      </c>
      <c r="AV1962" s="92">
        <v>45869</v>
      </c>
      <c r="AW1962" t="s">
        <v>6</v>
      </c>
      <c r="AX1962" s="39">
        <v>2025</v>
      </c>
      <c r="AY1962" s="39" t="s">
        <v>167</v>
      </c>
    </row>
    <row r="1963" spans="1:51" x14ac:dyDescent="0.25">
      <c r="A1963" s="255">
        <v>113</v>
      </c>
      <c r="B1963" s="248" t="s">
        <v>63</v>
      </c>
      <c r="C1963" s="254">
        <v>61897907.969999999</v>
      </c>
      <c r="D1963" s="254">
        <v>0</v>
      </c>
      <c r="E1963" s="254">
        <v>0</v>
      </c>
      <c r="F1963" s="254">
        <v>0</v>
      </c>
      <c r="G1963" s="254">
        <v>908251.85</v>
      </c>
      <c r="H1963" s="91">
        <v>0</v>
      </c>
      <c r="I1963" s="91">
        <v>0</v>
      </c>
      <c r="J1963" s="254">
        <v>327772.59000000003</v>
      </c>
      <c r="K1963" s="254">
        <v>135481.39000000001</v>
      </c>
      <c r="L1963" s="91">
        <v>0</v>
      </c>
      <c r="M1963" s="254">
        <v>18809449.739999998</v>
      </c>
      <c r="N1963" s="254">
        <v>19863434.609999999</v>
      </c>
      <c r="O1963" s="254">
        <v>38672884.350000001</v>
      </c>
      <c r="P1963" s="254">
        <v>669252.68999999994</v>
      </c>
      <c r="Q1963" s="91">
        <v>0</v>
      </c>
      <c r="R1963" s="91">
        <v>0</v>
      </c>
      <c r="S1963" s="91">
        <v>0</v>
      </c>
      <c r="T1963" s="254">
        <v>40713642.869999997</v>
      </c>
      <c r="U1963" s="254">
        <v>185306.94</v>
      </c>
      <c r="V1963" s="254">
        <v>78653.19</v>
      </c>
      <c r="W1963" s="254">
        <v>0</v>
      </c>
      <c r="X1963" s="254">
        <v>0</v>
      </c>
      <c r="Y1963" s="254">
        <v>108273</v>
      </c>
      <c r="Z1963" s="254">
        <v>0</v>
      </c>
      <c r="AA1963" s="254">
        <v>1326365.43</v>
      </c>
      <c r="AB1963" s="254">
        <v>0</v>
      </c>
      <c r="AC1963" s="329">
        <v>5456729.6799999997</v>
      </c>
      <c r="AD1963" s="254">
        <v>2308765.38</v>
      </c>
      <c r="AE1963" s="254">
        <v>16044.7</v>
      </c>
      <c r="AF1963" s="254">
        <v>0</v>
      </c>
      <c r="AG1963" s="254">
        <v>0</v>
      </c>
      <c r="AH1963" s="254">
        <v>0</v>
      </c>
      <c r="AI1963" s="254">
        <v>0</v>
      </c>
      <c r="AJ1963" s="254">
        <v>32835</v>
      </c>
      <c r="AK1963" s="254">
        <v>10275384.9</v>
      </c>
      <c r="AL1963" s="254">
        <v>109345.64</v>
      </c>
      <c r="AM1963" s="91">
        <v>0</v>
      </c>
      <c r="AN1963" s="254">
        <v>1208966.6399999999</v>
      </c>
      <c r="AO1963" s="254">
        <v>0</v>
      </c>
      <c r="AP1963" s="254">
        <v>54007.6</v>
      </c>
      <c r="AQ1963" s="254">
        <v>0</v>
      </c>
      <c r="AR1963" s="254">
        <v>0</v>
      </c>
      <c r="AS1963" s="254">
        <v>9512973.3200000003</v>
      </c>
      <c r="AT1963" s="254">
        <v>11671291.779999999</v>
      </c>
      <c r="AU1963" s="254">
        <v>23587</v>
      </c>
      <c r="AV1963" s="92">
        <v>45869</v>
      </c>
      <c r="AW1963" t="s">
        <v>6</v>
      </c>
      <c r="AX1963" s="39">
        <v>2025</v>
      </c>
      <c r="AY1963" s="39" t="s">
        <v>171</v>
      </c>
    </row>
    <row r="1964" spans="1:51" x14ac:dyDescent="0.25">
      <c r="A1964" s="255">
        <v>98</v>
      </c>
      <c r="B1964" s="248" t="s">
        <v>64</v>
      </c>
      <c r="C1964" s="254">
        <v>175457553.96000001</v>
      </c>
      <c r="D1964" s="254">
        <v>131240.91</v>
      </c>
      <c r="E1964" s="254">
        <v>0</v>
      </c>
      <c r="F1964" s="254">
        <v>0</v>
      </c>
      <c r="G1964" s="254">
        <v>157242.16</v>
      </c>
      <c r="H1964" s="91">
        <v>0</v>
      </c>
      <c r="I1964" s="91">
        <v>0</v>
      </c>
      <c r="J1964" s="254">
        <v>2261176.96</v>
      </c>
      <c r="K1964" s="254">
        <v>585493.62</v>
      </c>
      <c r="L1964" s="91">
        <v>0</v>
      </c>
      <c r="M1964" s="254">
        <v>37489821.43</v>
      </c>
      <c r="N1964" s="254">
        <v>6122199.1100000003</v>
      </c>
      <c r="O1964" s="254">
        <v>43612020.539999999</v>
      </c>
      <c r="P1964" s="254">
        <v>935285.06</v>
      </c>
      <c r="Q1964" s="91">
        <v>0</v>
      </c>
      <c r="R1964" s="91">
        <v>0</v>
      </c>
      <c r="S1964" s="91">
        <v>0</v>
      </c>
      <c r="T1964" s="254">
        <v>47682459.25</v>
      </c>
      <c r="U1964" s="254">
        <v>319391.64</v>
      </c>
      <c r="V1964" s="254">
        <v>207981.55</v>
      </c>
      <c r="W1964" s="254">
        <v>0</v>
      </c>
      <c r="X1964" s="254">
        <v>6407925.25</v>
      </c>
      <c r="Y1964" s="254">
        <v>169911.06</v>
      </c>
      <c r="Z1964" s="254">
        <v>0</v>
      </c>
      <c r="AA1964" s="254">
        <v>1923972.56</v>
      </c>
      <c r="AB1964" s="254">
        <v>0</v>
      </c>
      <c r="AC1964" s="329">
        <v>10813762.93</v>
      </c>
      <c r="AD1964" s="254">
        <v>2219747.71</v>
      </c>
      <c r="AE1964" s="254">
        <v>12649307.1</v>
      </c>
      <c r="AF1964" s="254">
        <v>0</v>
      </c>
      <c r="AG1964" s="254">
        <v>0</v>
      </c>
      <c r="AH1964" s="254">
        <v>0</v>
      </c>
      <c r="AI1964" s="254">
        <v>0</v>
      </c>
      <c r="AJ1964" s="254">
        <v>12377455.4</v>
      </c>
      <c r="AK1964" s="254">
        <v>23373003.07</v>
      </c>
      <c r="AL1964" s="254">
        <v>1977078.31</v>
      </c>
      <c r="AM1964" s="91">
        <v>0</v>
      </c>
      <c r="AN1964" s="254">
        <v>9713540.25</v>
      </c>
      <c r="AO1964" s="254">
        <v>-33818.660000000003</v>
      </c>
      <c r="AP1964" s="254">
        <v>311283.28999999998</v>
      </c>
      <c r="AQ1964" s="254">
        <v>0</v>
      </c>
      <c r="AR1964" s="254">
        <v>0</v>
      </c>
      <c r="AS1964" s="254">
        <v>47089455.200000003</v>
      </c>
      <c r="AT1964" s="254">
        <v>80685639.510000005</v>
      </c>
      <c r="AU1964" s="254">
        <v>45344553.25</v>
      </c>
      <c r="AV1964" s="92">
        <v>45869</v>
      </c>
      <c r="AW1964" t="s">
        <v>6</v>
      </c>
      <c r="AX1964" s="39">
        <v>2025</v>
      </c>
      <c r="AY1964" s="39" t="s">
        <v>165</v>
      </c>
    </row>
    <row r="1965" spans="1:51" x14ac:dyDescent="0.25">
      <c r="A1965" s="255">
        <v>109</v>
      </c>
      <c r="B1965" s="248" t="s">
        <v>66</v>
      </c>
      <c r="C1965" s="254">
        <v>1150511975.9000001</v>
      </c>
      <c r="D1965" s="254">
        <v>59041206.310000002</v>
      </c>
      <c r="E1965" s="254">
        <v>0</v>
      </c>
      <c r="F1965" s="254">
        <v>0</v>
      </c>
      <c r="G1965" s="254">
        <v>0</v>
      </c>
      <c r="H1965" s="91">
        <v>0</v>
      </c>
      <c r="I1965" s="91">
        <v>0</v>
      </c>
      <c r="J1965" s="254">
        <v>69186139.040000007</v>
      </c>
      <c r="K1965" s="254">
        <v>12035880.439999999</v>
      </c>
      <c r="L1965" s="91">
        <v>0</v>
      </c>
      <c r="M1965" s="254">
        <v>727766.69</v>
      </c>
      <c r="N1965" s="254">
        <v>446622285.05000001</v>
      </c>
      <c r="O1965" s="254">
        <v>447350051.74000001</v>
      </c>
      <c r="P1965" s="254">
        <v>84004517.200000003</v>
      </c>
      <c r="Q1965" s="91">
        <v>0</v>
      </c>
      <c r="R1965" s="91">
        <v>0</v>
      </c>
      <c r="S1965" s="91">
        <v>0</v>
      </c>
      <c r="T1965" s="254">
        <v>671617794.73000002</v>
      </c>
      <c r="U1965" s="254">
        <v>27555155.620000001</v>
      </c>
      <c r="V1965" s="254">
        <v>5782562.2199999997</v>
      </c>
      <c r="W1965" s="254">
        <v>0</v>
      </c>
      <c r="X1965" s="254">
        <v>16267623.720000001</v>
      </c>
      <c r="Y1965" s="254">
        <v>1954890.81</v>
      </c>
      <c r="Z1965" s="254">
        <v>0</v>
      </c>
      <c r="AA1965" s="254">
        <v>141514151.59999999</v>
      </c>
      <c r="AB1965" s="254">
        <v>0</v>
      </c>
      <c r="AC1965" s="329">
        <v>162096491.63</v>
      </c>
      <c r="AD1965" s="254">
        <v>0</v>
      </c>
      <c r="AE1965" s="254">
        <v>381069.62</v>
      </c>
      <c r="AF1965" s="254">
        <v>0</v>
      </c>
      <c r="AG1965" s="254">
        <v>0</v>
      </c>
      <c r="AH1965" s="254">
        <v>0</v>
      </c>
      <c r="AI1965" s="254">
        <v>0</v>
      </c>
      <c r="AJ1965" s="254">
        <v>74147431.640000001</v>
      </c>
      <c r="AK1965" s="254">
        <v>35298231.07</v>
      </c>
      <c r="AL1965" s="254">
        <v>8370387.1799999997</v>
      </c>
      <c r="AM1965" s="91">
        <v>0</v>
      </c>
      <c r="AN1965" s="254">
        <v>4937542.7</v>
      </c>
      <c r="AO1965" s="254">
        <v>288427.83</v>
      </c>
      <c r="AP1965" s="254">
        <v>2500</v>
      </c>
      <c r="AQ1965" s="254">
        <v>0</v>
      </c>
      <c r="AR1965" s="254">
        <v>0</v>
      </c>
      <c r="AS1965" s="254">
        <v>429699376.86000001</v>
      </c>
      <c r="AT1965" s="254">
        <v>49194804.310000002</v>
      </c>
      <c r="AU1965" s="254">
        <v>297715.53000000003</v>
      </c>
      <c r="AV1965" s="92">
        <v>45869</v>
      </c>
      <c r="AW1965" t="s">
        <v>6</v>
      </c>
      <c r="AX1965" s="39">
        <v>2025</v>
      </c>
      <c r="AY1965" s="39" t="s">
        <v>157</v>
      </c>
    </row>
    <row r="1966" spans="1:51" x14ac:dyDescent="0.25">
      <c r="A1966" s="255">
        <v>25</v>
      </c>
      <c r="B1966" s="248" t="s">
        <v>67</v>
      </c>
      <c r="C1966" s="254">
        <v>72933264.969999999</v>
      </c>
      <c r="D1966" s="254">
        <v>27560279.57</v>
      </c>
      <c r="E1966" s="254">
        <v>0</v>
      </c>
      <c r="F1966" s="254">
        <v>0</v>
      </c>
      <c r="G1966" s="254">
        <v>0</v>
      </c>
      <c r="H1966" s="91">
        <v>0</v>
      </c>
      <c r="I1966" s="91">
        <v>0</v>
      </c>
      <c r="J1966" s="254">
        <v>0</v>
      </c>
      <c r="K1966" s="254">
        <v>0</v>
      </c>
      <c r="L1966" s="91">
        <v>0</v>
      </c>
      <c r="M1966" s="254">
        <v>2366669.4500000002</v>
      </c>
      <c r="N1966" s="254">
        <v>0</v>
      </c>
      <c r="O1966" s="254">
        <v>2366669.4500000002</v>
      </c>
      <c r="P1966" s="254">
        <v>42713822.799999997</v>
      </c>
      <c r="Q1966" s="91">
        <v>0</v>
      </c>
      <c r="R1966" s="91">
        <v>0</v>
      </c>
      <c r="S1966" s="91">
        <v>0</v>
      </c>
      <c r="T1966" s="254">
        <v>72640771.819999993</v>
      </c>
      <c r="U1966" s="254">
        <v>0</v>
      </c>
      <c r="V1966" s="254">
        <v>0</v>
      </c>
      <c r="W1966" s="254">
        <v>0</v>
      </c>
      <c r="X1966" s="254">
        <v>0</v>
      </c>
      <c r="Y1966" s="254">
        <v>0</v>
      </c>
      <c r="Z1966" s="254">
        <v>0</v>
      </c>
      <c r="AA1966" s="254">
        <v>0</v>
      </c>
      <c r="AB1966" s="254">
        <v>0</v>
      </c>
      <c r="AC1966" s="329">
        <v>292493.15000000002</v>
      </c>
      <c r="AD1966" s="254">
        <v>0</v>
      </c>
      <c r="AE1966" s="254">
        <v>0</v>
      </c>
      <c r="AF1966" s="254">
        <v>0</v>
      </c>
      <c r="AG1966" s="254">
        <v>0</v>
      </c>
      <c r="AH1966" s="254">
        <v>0</v>
      </c>
      <c r="AI1966" s="254">
        <v>0</v>
      </c>
      <c r="AJ1966" s="254">
        <v>0</v>
      </c>
      <c r="AK1966" s="254">
        <v>0</v>
      </c>
      <c r="AL1966" s="254">
        <v>0</v>
      </c>
      <c r="AM1966" s="91">
        <v>0</v>
      </c>
      <c r="AN1966" s="254">
        <v>0</v>
      </c>
      <c r="AO1966" s="254">
        <v>0</v>
      </c>
      <c r="AP1966" s="254">
        <v>0</v>
      </c>
      <c r="AQ1966" s="254">
        <v>0</v>
      </c>
      <c r="AR1966" s="254">
        <v>0</v>
      </c>
      <c r="AS1966" s="254">
        <v>292493.15000000002</v>
      </c>
      <c r="AT1966" s="254">
        <v>0</v>
      </c>
      <c r="AU1966" s="254">
        <v>0</v>
      </c>
      <c r="AV1966" s="92">
        <v>45869</v>
      </c>
      <c r="AW1966" t="s">
        <v>6</v>
      </c>
      <c r="AX1966" s="39">
        <v>2025</v>
      </c>
      <c r="AY1966" s="39" t="s">
        <v>174</v>
      </c>
    </row>
    <row r="1967" spans="1:51" x14ac:dyDescent="0.25">
      <c r="A1967" s="255">
        <v>122</v>
      </c>
      <c r="B1967" s="248" t="s">
        <v>69</v>
      </c>
      <c r="C1967" s="254">
        <v>484636005.32999998</v>
      </c>
      <c r="D1967" s="254">
        <v>644311.46</v>
      </c>
      <c r="E1967" s="254">
        <v>0</v>
      </c>
      <c r="F1967" s="254">
        <v>0</v>
      </c>
      <c r="G1967" s="254">
        <v>0</v>
      </c>
      <c r="H1967" s="91">
        <v>0</v>
      </c>
      <c r="I1967" s="91">
        <v>0</v>
      </c>
      <c r="J1967" s="254">
        <v>50780.78</v>
      </c>
      <c r="K1967" s="254">
        <v>30817534.280000001</v>
      </c>
      <c r="L1967" s="91">
        <v>0</v>
      </c>
      <c r="M1967" s="254">
        <v>7249837.5099999998</v>
      </c>
      <c r="N1967" s="254">
        <v>2191854.08</v>
      </c>
      <c r="O1967" s="254">
        <v>9441691.5899999999</v>
      </c>
      <c r="P1967" s="254">
        <v>16622803.24</v>
      </c>
      <c r="Q1967" s="91">
        <v>0</v>
      </c>
      <c r="R1967" s="91">
        <v>0</v>
      </c>
      <c r="S1967" s="91">
        <v>0</v>
      </c>
      <c r="T1967" s="254">
        <v>57577121.350000001</v>
      </c>
      <c r="U1967" s="254">
        <v>0</v>
      </c>
      <c r="V1967" s="254">
        <v>0</v>
      </c>
      <c r="W1967" s="254">
        <v>0</v>
      </c>
      <c r="X1967" s="254">
        <v>42812739.369999997</v>
      </c>
      <c r="Y1967" s="254">
        <v>0</v>
      </c>
      <c r="Z1967" s="254">
        <v>0</v>
      </c>
      <c r="AA1967" s="254">
        <v>291493037.81</v>
      </c>
      <c r="AB1967" s="254">
        <v>0</v>
      </c>
      <c r="AC1967" s="329">
        <v>2568703.7200000002</v>
      </c>
      <c r="AD1967" s="254">
        <v>0</v>
      </c>
      <c r="AE1967" s="254">
        <v>383914.72</v>
      </c>
      <c r="AF1967" s="254">
        <v>0</v>
      </c>
      <c r="AG1967" s="254">
        <v>0</v>
      </c>
      <c r="AH1967" s="254">
        <v>0</v>
      </c>
      <c r="AI1967" s="254">
        <v>0</v>
      </c>
      <c r="AJ1967" s="254">
        <v>6453483.8399999999</v>
      </c>
      <c r="AK1967" s="254">
        <v>64728197.07</v>
      </c>
      <c r="AL1967" s="254">
        <v>0</v>
      </c>
      <c r="AM1967" s="91">
        <v>0</v>
      </c>
      <c r="AN1967" s="254">
        <v>18618807.449999999</v>
      </c>
      <c r="AO1967" s="254">
        <v>0</v>
      </c>
      <c r="AP1967" s="254">
        <v>0</v>
      </c>
      <c r="AQ1967" s="254">
        <v>0</v>
      </c>
      <c r="AR1967" s="254">
        <v>0</v>
      </c>
      <c r="AS1967" s="254">
        <v>343711879.45999998</v>
      </c>
      <c r="AT1967" s="254">
        <v>83347004.519999996</v>
      </c>
      <c r="AU1967" s="254">
        <v>0</v>
      </c>
      <c r="AV1967" s="92">
        <v>45869</v>
      </c>
      <c r="AW1967" t="s">
        <v>6</v>
      </c>
      <c r="AX1967" s="39">
        <v>2025</v>
      </c>
      <c r="AY1967" s="39" t="s">
        <v>267</v>
      </c>
    </row>
    <row r="1968" spans="1:51" x14ac:dyDescent="0.25">
      <c r="A1968" s="255">
        <v>13</v>
      </c>
      <c r="B1968" s="248" t="s">
        <v>70</v>
      </c>
      <c r="C1968" s="254">
        <v>10855045347.08</v>
      </c>
      <c r="D1968" s="254">
        <v>5211854.18</v>
      </c>
      <c r="E1968" s="254">
        <v>0</v>
      </c>
      <c r="F1968" s="254">
        <v>0</v>
      </c>
      <c r="G1968" s="254">
        <v>13821002.810000001</v>
      </c>
      <c r="H1968" s="91">
        <v>0</v>
      </c>
      <c r="I1968" s="91">
        <v>0</v>
      </c>
      <c r="J1968" s="254">
        <v>249580815.02000001</v>
      </c>
      <c r="K1968" s="254">
        <v>132496928.16</v>
      </c>
      <c r="L1968" s="91">
        <v>0</v>
      </c>
      <c r="M1968" s="254">
        <v>5836937423.8900003</v>
      </c>
      <c r="N1968" s="254">
        <v>2675945776.0100002</v>
      </c>
      <c r="O1968" s="254">
        <v>8512883199.8999996</v>
      </c>
      <c r="P1968" s="254">
        <v>0</v>
      </c>
      <c r="Q1968" s="91">
        <v>0</v>
      </c>
      <c r="R1968" s="91">
        <v>0</v>
      </c>
      <c r="S1968" s="91">
        <v>0</v>
      </c>
      <c r="T1968" s="254">
        <v>8913993800.0699997</v>
      </c>
      <c r="U1968" s="254">
        <v>26650666.18</v>
      </c>
      <c r="V1968" s="254">
        <v>0</v>
      </c>
      <c r="W1968" s="254">
        <v>754716.49</v>
      </c>
      <c r="X1968" s="254">
        <v>15414993.949999999</v>
      </c>
      <c r="Y1968" s="254">
        <v>4619298.5199999996</v>
      </c>
      <c r="Z1968" s="254">
        <v>0</v>
      </c>
      <c r="AA1968" s="254">
        <v>323882897.48000002</v>
      </c>
      <c r="AB1968" s="254">
        <v>0</v>
      </c>
      <c r="AC1968" s="329">
        <v>1014526105.65</v>
      </c>
      <c r="AD1968" s="254">
        <v>137558.34</v>
      </c>
      <c r="AE1968" s="254">
        <v>13683423.380000001</v>
      </c>
      <c r="AF1968" s="254">
        <v>0</v>
      </c>
      <c r="AG1968" s="254">
        <v>0</v>
      </c>
      <c r="AH1968" s="254">
        <v>0</v>
      </c>
      <c r="AI1968" s="254">
        <v>0</v>
      </c>
      <c r="AJ1968" s="254">
        <v>6721298.3600000003</v>
      </c>
      <c r="AK1968" s="254">
        <v>310042654.81</v>
      </c>
      <c r="AL1968" s="254">
        <v>168741179.49000001</v>
      </c>
      <c r="AM1968" s="91">
        <v>0</v>
      </c>
      <c r="AN1968" s="254">
        <v>52874397.560000002</v>
      </c>
      <c r="AO1968" s="254">
        <v>0</v>
      </c>
      <c r="AP1968" s="254">
        <v>4205.82</v>
      </c>
      <c r="AQ1968" s="254">
        <v>0</v>
      </c>
      <c r="AR1968" s="254">
        <v>0</v>
      </c>
      <c r="AS1968" s="254">
        <v>1406390958.3499999</v>
      </c>
      <c r="AT1968" s="254">
        <v>534660588.45999998</v>
      </c>
      <c r="AU1968" s="254">
        <v>2998150.78</v>
      </c>
      <c r="AV1968" s="92">
        <v>45869</v>
      </c>
      <c r="AW1968" t="s">
        <v>6</v>
      </c>
      <c r="AX1968" s="39">
        <v>2025</v>
      </c>
      <c r="AY1968" s="39" t="s">
        <v>149</v>
      </c>
    </row>
    <row r="1969" spans="1:51" x14ac:dyDescent="0.25">
      <c r="A1969" s="255">
        <v>110</v>
      </c>
      <c r="B1969" s="248" t="s">
        <v>71</v>
      </c>
      <c r="C1969" s="254">
        <v>80306198.680000007</v>
      </c>
      <c r="D1969" s="254">
        <v>0</v>
      </c>
      <c r="E1969" s="254">
        <v>0</v>
      </c>
      <c r="F1969" s="254">
        <v>0</v>
      </c>
      <c r="G1969" s="254">
        <v>135463.16</v>
      </c>
      <c r="H1969" s="91">
        <v>0</v>
      </c>
      <c r="I1969" s="91">
        <v>0</v>
      </c>
      <c r="J1969" s="254">
        <v>390927.3</v>
      </c>
      <c r="K1969" s="254">
        <v>687192.34</v>
      </c>
      <c r="L1969" s="91">
        <v>0</v>
      </c>
      <c r="M1969" s="254">
        <v>1003328.23</v>
      </c>
      <c r="N1969" s="254">
        <v>10930597.880000001</v>
      </c>
      <c r="O1969" s="254">
        <v>11933926.109999999</v>
      </c>
      <c r="P1969" s="254">
        <v>1057102.27</v>
      </c>
      <c r="Q1969" s="91">
        <v>0</v>
      </c>
      <c r="R1969" s="91">
        <v>0</v>
      </c>
      <c r="S1969" s="91">
        <v>0</v>
      </c>
      <c r="T1969" s="254">
        <v>14204611.18</v>
      </c>
      <c r="U1969" s="254">
        <v>501449.17</v>
      </c>
      <c r="V1969" s="254">
        <v>26406.880000000001</v>
      </c>
      <c r="W1969" s="254">
        <v>245642.11</v>
      </c>
      <c r="X1969" s="254">
        <v>40000</v>
      </c>
      <c r="Y1969" s="254">
        <v>528756.9</v>
      </c>
      <c r="Z1969" s="254">
        <v>0</v>
      </c>
      <c r="AA1969" s="254">
        <v>0</v>
      </c>
      <c r="AB1969" s="254">
        <v>0</v>
      </c>
      <c r="AC1969" s="329">
        <v>173991.4</v>
      </c>
      <c r="AD1969" s="254">
        <v>729852.74</v>
      </c>
      <c r="AE1969" s="254">
        <v>83361.88</v>
      </c>
      <c r="AF1969" s="254">
        <v>0</v>
      </c>
      <c r="AG1969" s="254">
        <v>0</v>
      </c>
      <c r="AH1969" s="254">
        <v>0</v>
      </c>
      <c r="AI1969" s="254">
        <v>0</v>
      </c>
      <c r="AJ1969" s="254">
        <v>283027.90999999997</v>
      </c>
      <c r="AK1969" s="254">
        <v>2004997.03</v>
      </c>
      <c r="AL1969" s="254">
        <v>1163251.72</v>
      </c>
      <c r="AM1969" s="91">
        <v>0</v>
      </c>
      <c r="AN1969" s="254">
        <v>7837988.8200000003</v>
      </c>
      <c r="AO1969" s="254">
        <v>379583.42</v>
      </c>
      <c r="AP1969" s="254">
        <v>197507.11</v>
      </c>
      <c r="AQ1969" s="254">
        <v>0</v>
      </c>
      <c r="AR1969" s="254">
        <v>0</v>
      </c>
      <c r="AS1969" s="254">
        <v>2612488.9900000002</v>
      </c>
      <c r="AT1969" s="254">
        <v>63489098.509999998</v>
      </c>
      <c r="AU1969" s="254">
        <v>51905770.409999996</v>
      </c>
      <c r="AV1969" s="92">
        <v>45869</v>
      </c>
      <c r="AW1969" t="s">
        <v>6</v>
      </c>
      <c r="AX1969" s="39">
        <v>2025</v>
      </c>
      <c r="AY1969" s="39" t="s">
        <v>173</v>
      </c>
    </row>
    <row r="1970" spans="1:51" x14ac:dyDescent="0.25">
      <c r="A1970" s="255">
        <v>52</v>
      </c>
      <c r="B1970" s="248" t="s">
        <v>72</v>
      </c>
      <c r="C1970" s="254">
        <v>320711605.79000002</v>
      </c>
      <c r="D1970" s="254">
        <v>0</v>
      </c>
      <c r="E1970" s="254">
        <v>0</v>
      </c>
      <c r="F1970" s="254">
        <v>0</v>
      </c>
      <c r="G1970" s="254">
        <v>499777.96</v>
      </c>
      <c r="H1970" s="91">
        <v>0</v>
      </c>
      <c r="I1970" s="91">
        <v>0</v>
      </c>
      <c r="J1970" s="254">
        <v>0</v>
      </c>
      <c r="K1970" s="254">
        <v>1315334.58</v>
      </c>
      <c r="L1970" s="91">
        <v>0</v>
      </c>
      <c r="M1970" s="254">
        <v>0</v>
      </c>
      <c r="N1970" s="254">
        <v>0</v>
      </c>
      <c r="O1970" s="254">
        <v>0</v>
      </c>
      <c r="P1970" s="254">
        <v>81161.8</v>
      </c>
      <c r="Q1970" s="91">
        <v>0</v>
      </c>
      <c r="R1970" s="91">
        <v>0</v>
      </c>
      <c r="S1970" s="91">
        <v>0</v>
      </c>
      <c r="T1970" s="254">
        <v>1896274.34</v>
      </c>
      <c r="U1970" s="254">
        <v>1344612.56</v>
      </c>
      <c r="V1970" s="254">
        <v>209145.17</v>
      </c>
      <c r="W1970" s="254">
        <v>30885.7</v>
      </c>
      <c r="X1970" s="254">
        <v>14032462.699999999</v>
      </c>
      <c r="Y1970" s="254">
        <v>8876992.3399999999</v>
      </c>
      <c r="Z1970" s="254">
        <v>0</v>
      </c>
      <c r="AA1970" s="254">
        <v>0</v>
      </c>
      <c r="AB1970" s="254">
        <v>0</v>
      </c>
      <c r="AC1970" s="329">
        <v>47861152.909999996</v>
      </c>
      <c r="AD1970" s="254">
        <v>5886112.71</v>
      </c>
      <c r="AE1970" s="254">
        <v>3309692.61</v>
      </c>
      <c r="AF1970" s="254">
        <v>0</v>
      </c>
      <c r="AG1970" s="254">
        <v>0</v>
      </c>
      <c r="AH1970" s="254">
        <v>0</v>
      </c>
      <c r="AI1970" s="254">
        <v>0</v>
      </c>
      <c r="AJ1970" s="254">
        <v>194943549.65000001</v>
      </c>
      <c r="AK1970" s="254">
        <v>25003704.41</v>
      </c>
      <c r="AL1970" s="254">
        <v>2844335.47</v>
      </c>
      <c r="AM1970" s="91">
        <v>0</v>
      </c>
      <c r="AN1970" s="254">
        <v>10749826.310000001</v>
      </c>
      <c r="AO1970" s="254">
        <v>14897.42</v>
      </c>
      <c r="AP1970" s="254">
        <v>2189483.9500000002</v>
      </c>
      <c r="AQ1970" s="254">
        <v>0</v>
      </c>
      <c r="AR1970" s="254">
        <v>0</v>
      </c>
      <c r="AS1970" s="254">
        <v>276494606.35000002</v>
      </c>
      <c r="AT1970" s="254">
        <v>42320725.100000001</v>
      </c>
      <c r="AU1970" s="254">
        <v>1518477.54</v>
      </c>
      <c r="AV1970" s="92">
        <v>45869</v>
      </c>
      <c r="AW1970" t="s">
        <v>6</v>
      </c>
      <c r="AX1970" s="39">
        <v>2025</v>
      </c>
      <c r="AY1970" s="39" t="s">
        <v>170</v>
      </c>
    </row>
    <row r="1971" spans="1:51" x14ac:dyDescent="0.25">
      <c r="A1971" s="255">
        <v>96</v>
      </c>
      <c r="B1971" s="248" t="s">
        <v>73</v>
      </c>
      <c r="C1971" s="254">
        <v>1828896547.1199999</v>
      </c>
      <c r="D1971" s="254">
        <v>10993665.58</v>
      </c>
      <c r="E1971" s="254">
        <v>0</v>
      </c>
      <c r="F1971" s="254">
        <v>0</v>
      </c>
      <c r="G1971" s="254">
        <v>1089231.8500000001</v>
      </c>
      <c r="H1971" s="91">
        <v>0</v>
      </c>
      <c r="I1971" s="91">
        <v>0</v>
      </c>
      <c r="J1971" s="254">
        <v>7935995.2400000002</v>
      </c>
      <c r="K1971" s="254">
        <v>4002489.15</v>
      </c>
      <c r="L1971" s="91">
        <v>0</v>
      </c>
      <c r="M1971" s="254">
        <v>597326143.79999995</v>
      </c>
      <c r="N1971" s="254">
        <v>580949176.24000001</v>
      </c>
      <c r="O1971" s="254">
        <v>1178275320.04</v>
      </c>
      <c r="P1971" s="254">
        <v>4303582.55</v>
      </c>
      <c r="Q1971" s="91">
        <v>0</v>
      </c>
      <c r="R1971" s="91">
        <v>0</v>
      </c>
      <c r="S1971" s="91">
        <v>0</v>
      </c>
      <c r="T1971" s="254">
        <v>1206600284.4100001</v>
      </c>
      <c r="U1971" s="254">
        <v>27297781.739999998</v>
      </c>
      <c r="V1971" s="254">
        <v>6577053.3200000003</v>
      </c>
      <c r="W1971" s="254">
        <v>2374262.5699999998</v>
      </c>
      <c r="X1971" s="254">
        <v>6929804.29</v>
      </c>
      <c r="Y1971" s="254">
        <v>17826951.940000001</v>
      </c>
      <c r="Z1971" s="254">
        <v>0</v>
      </c>
      <c r="AA1971" s="254">
        <v>171524.75</v>
      </c>
      <c r="AB1971" s="254">
        <v>0</v>
      </c>
      <c r="AC1971" s="329">
        <v>79350546.060000002</v>
      </c>
      <c r="AD1971" s="254">
        <v>175280362.30000001</v>
      </c>
      <c r="AE1971" s="254">
        <v>1644042.28</v>
      </c>
      <c r="AF1971" s="254">
        <v>0</v>
      </c>
      <c r="AG1971" s="254">
        <v>0</v>
      </c>
      <c r="AH1971" s="254">
        <v>0</v>
      </c>
      <c r="AI1971" s="254">
        <v>0</v>
      </c>
      <c r="AJ1971" s="254">
        <v>13235838.59</v>
      </c>
      <c r="AK1971" s="254">
        <v>29402753.77</v>
      </c>
      <c r="AL1971" s="254">
        <v>8922018.3499999996</v>
      </c>
      <c r="AM1971" s="91">
        <v>0</v>
      </c>
      <c r="AN1971" s="254">
        <v>23255100.510000002</v>
      </c>
      <c r="AO1971" s="254">
        <v>-65074.559999999998</v>
      </c>
      <c r="AP1971" s="254">
        <v>1268346.3999999999</v>
      </c>
      <c r="AQ1971" s="254">
        <v>0</v>
      </c>
      <c r="AR1971" s="254">
        <v>0</v>
      </c>
      <c r="AS1971" s="254">
        <v>330688167.83999997</v>
      </c>
      <c r="AT1971" s="254">
        <v>291608094.87</v>
      </c>
      <c r="AU1971" s="254">
        <v>228824950.40000001</v>
      </c>
      <c r="AV1971" s="92">
        <v>45869</v>
      </c>
      <c r="AW1971" t="s">
        <v>6</v>
      </c>
      <c r="AX1971" s="39">
        <v>2025</v>
      </c>
      <c r="AY1971" s="39" t="s">
        <v>153</v>
      </c>
    </row>
    <row r="1972" spans="1:51" x14ac:dyDescent="0.25">
      <c r="A1972" s="255">
        <v>103</v>
      </c>
      <c r="B1972" s="248" t="s">
        <v>74</v>
      </c>
      <c r="C1972" s="254">
        <v>40416899.07</v>
      </c>
      <c r="D1972" s="254">
        <v>0</v>
      </c>
      <c r="E1972" s="254">
        <v>0</v>
      </c>
      <c r="F1972" s="254">
        <v>0</v>
      </c>
      <c r="G1972" s="254">
        <v>0</v>
      </c>
      <c r="H1972" s="91">
        <v>0</v>
      </c>
      <c r="I1972" s="91">
        <v>0</v>
      </c>
      <c r="J1972" s="254">
        <v>0</v>
      </c>
      <c r="K1972" s="254">
        <v>0</v>
      </c>
      <c r="L1972" s="91">
        <v>0</v>
      </c>
      <c r="M1972" s="254">
        <v>213640.56</v>
      </c>
      <c r="N1972" s="254">
        <v>0</v>
      </c>
      <c r="O1972" s="254">
        <v>213640.56</v>
      </c>
      <c r="P1972" s="254">
        <v>0</v>
      </c>
      <c r="Q1972" s="91">
        <v>0</v>
      </c>
      <c r="R1972" s="91">
        <v>0</v>
      </c>
      <c r="S1972" s="91">
        <v>0</v>
      </c>
      <c r="T1972" s="254">
        <v>213640.56</v>
      </c>
      <c r="U1972" s="254">
        <v>97737.69</v>
      </c>
      <c r="V1972" s="254">
        <v>0</v>
      </c>
      <c r="W1972" s="254">
        <v>0</v>
      </c>
      <c r="X1972" s="254">
        <v>15151456.18</v>
      </c>
      <c r="Y1972" s="254">
        <v>0</v>
      </c>
      <c r="Z1972" s="254">
        <v>0</v>
      </c>
      <c r="AA1972" s="254">
        <v>0</v>
      </c>
      <c r="AB1972" s="254">
        <v>0</v>
      </c>
      <c r="AC1972" s="329">
        <v>12891.75</v>
      </c>
      <c r="AD1972" s="254">
        <v>4812117.5</v>
      </c>
      <c r="AE1972" s="254">
        <v>209511.23</v>
      </c>
      <c r="AF1972" s="254">
        <v>0</v>
      </c>
      <c r="AG1972" s="254">
        <v>0</v>
      </c>
      <c r="AH1972" s="254">
        <v>0</v>
      </c>
      <c r="AI1972" s="254">
        <v>0</v>
      </c>
      <c r="AJ1972" s="254">
        <v>0</v>
      </c>
      <c r="AK1972" s="254">
        <v>14801705.199999999</v>
      </c>
      <c r="AL1972" s="254">
        <v>71432.73</v>
      </c>
      <c r="AM1972" s="91">
        <v>0</v>
      </c>
      <c r="AN1972" s="254">
        <v>246279.46</v>
      </c>
      <c r="AO1972" s="254">
        <v>0</v>
      </c>
      <c r="AP1972" s="254">
        <v>54635.17</v>
      </c>
      <c r="AQ1972" s="254">
        <v>0</v>
      </c>
      <c r="AR1972" s="254">
        <v>0</v>
      </c>
      <c r="AS1972" s="254">
        <v>20283714.350000001</v>
      </c>
      <c r="AT1972" s="254">
        <v>19919544.16</v>
      </c>
      <c r="AU1972" s="254">
        <v>4745491.5999999996</v>
      </c>
      <c r="AV1972" s="92">
        <v>45869</v>
      </c>
      <c r="AW1972" t="s">
        <v>6</v>
      </c>
      <c r="AX1972" s="39">
        <v>2025</v>
      </c>
      <c r="AY1972" s="39" t="s">
        <v>184</v>
      </c>
    </row>
    <row r="1973" spans="1:51" x14ac:dyDescent="0.25">
      <c r="A1973" s="255">
        <v>23</v>
      </c>
      <c r="B1973" s="248" t="s">
        <v>75</v>
      </c>
      <c r="C1973" s="254">
        <v>1588447851.3</v>
      </c>
      <c r="D1973" s="254">
        <v>2710147.8</v>
      </c>
      <c r="E1973" s="254">
        <v>0</v>
      </c>
      <c r="F1973" s="254">
        <v>0</v>
      </c>
      <c r="G1973" s="254">
        <v>2768107.86</v>
      </c>
      <c r="H1973" s="91">
        <v>0</v>
      </c>
      <c r="I1973" s="91">
        <v>0</v>
      </c>
      <c r="J1973" s="254">
        <v>17881457.870000001</v>
      </c>
      <c r="K1973" s="254">
        <v>39022849.810000002</v>
      </c>
      <c r="L1973" s="91">
        <v>0</v>
      </c>
      <c r="M1973" s="254">
        <v>313863660.51999998</v>
      </c>
      <c r="N1973" s="254">
        <v>382217724.55000001</v>
      </c>
      <c r="O1973" s="254">
        <v>696081385.07000005</v>
      </c>
      <c r="P1973" s="254">
        <v>0</v>
      </c>
      <c r="Q1973" s="91">
        <v>0</v>
      </c>
      <c r="R1973" s="91">
        <v>0</v>
      </c>
      <c r="S1973" s="91">
        <v>0</v>
      </c>
      <c r="T1973" s="254">
        <v>758463948.40999997</v>
      </c>
      <c r="U1973" s="254">
        <v>205938540.34</v>
      </c>
      <c r="V1973" s="254">
        <v>71964670.299999997</v>
      </c>
      <c r="W1973" s="254">
        <v>6750796.6399999997</v>
      </c>
      <c r="X1973" s="254">
        <v>37685247.799999997</v>
      </c>
      <c r="Y1973" s="254">
        <v>10601141.449999999</v>
      </c>
      <c r="Z1973" s="254">
        <v>0</v>
      </c>
      <c r="AA1973" s="254">
        <v>6841294.0199999996</v>
      </c>
      <c r="AB1973" s="254">
        <v>9686512.3599999994</v>
      </c>
      <c r="AC1973" s="329">
        <v>224550082.72</v>
      </c>
      <c r="AD1973" s="254">
        <v>13861200.359999999</v>
      </c>
      <c r="AE1973" s="254">
        <v>12405600.84</v>
      </c>
      <c r="AF1973" s="254">
        <v>0</v>
      </c>
      <c r="AG1973" s="254">
        <v>0</v>
      </c>
      <c r="AH1973" s="254">
        <v>0</v>
      </c>
      <c r="AI1973" s="254">
        <v>0</v>
      </c>
      <c r="AJ1973" s="254">
        <v>52549927.509999998</v>
      </c>
      <c r="AK1973" s="254">
        <v>74630129.189999998</v>
      </c>
      <c r="AL1973" s="254">
        <v>15834559.07</v>
      </c>
      <c r="AM1973" s="91">
        <v>0</v>
      </c>
      <c r="AN1973" s="254">
        <v>53608742.450000003</v>
      </c>
      <c r="AO1973" s="254">
        <v>0</v>
      </c>
      <c r="AP1973" s="254">
        <v>2806677.14</v>
      </c>
      <c r="AQ1973" s="254">
        <v>0</v>
      </c>
      <c r="AR1973" s="254">
        <v>0</v>
      </c>
      <c r="AS1973" s="254">
        <v>652835014.34000003</v>
      </c>
      <c r="AT1973" s="254">
        <v>177148888.55000001</v>
      </c>
      <c r="AU1973" s="254">
        <v>30268780.699999999</v>
      </c>
      <c r="AV1973" s="92">
        <v>45869</v>
      </c>
      <c r="AW1973" t="s">
        <v>6</v>
      </c>
      <c r="AX1973" s="39">
        <v>2025</v>
      </c>
      <c r="AY1973" s="39" t="s">
        <v>159</v>
      </c>
    </row>
    <row r="1974" spans="1:51" x14ac:dyDescent="0.25">
      <c r="A1974" s="255">
        <v>62</v>
      </c>
      <c r="B1974" s="248" t="s">
        <v>203</v>
      </c>
      <c r="C1974" s="254">
        <v>140380631.87</v>
      </c>
      <c r="D1974" s="254">
        <v>9950713.2699999996</v>
      </c>
      <c r="E1974" s="254">
        <v>0</v>
      </c>
      <c r="F1974" s="254">
        <v>0</v>
      </c>
      <c r="G1974" s="254">
        <v>0</v>
      </c>
      <c r="H1974" s="91">
        <v>0</v>
      </c>
      <c r="I1974" s="91">
        <v>0</v>
      </c>
      <c r="J1974" s="254">
        <v>8259628.8899999997</v>
      </c>
      <c r="K1974" s="254">
        <v>585692.15</v>
      </c>
      <c r="L1974" s="91">
        <v>0</v>
      </c>
      <c r="M1974" s="254">
        <v>0</v>
      </c>
      <c r="N1974" s="254">
        <v>0</v>
      </c>
      <c r="O1974" s="254">
        <v>0</v>
      </c>
      <c r="P1974" s="254">
        <v>118708523.34</v>
      </c>
      <c r="Q1974" s="91">
        <v>0</v>
      </c>
      <c r="R1974" s="91">
        <v>0</v>
      </c>
      <c r="S1974" s="91">
        <v>0</v>
      </c>
      <c r="T1974" s="254">
        <v>137504557.65000001</v>
      </c>
      <c r="U1974" s="254">
        <v>0</v>
      </c>
      <c r="V1974" s="254">
        <v>0</v>
      </c>
      <c r="W1974" s="254">
        <v>0</v>
      </c>
      <c r="X1974" s="254">
        <v>0</v>
      </c>
      <c r="Y1974" s="254">
        <v>0</v>
      </c>
      <c r="Z1974" s="254">
        <v>0</v>
      </c>
      <c r="AA1974" s="254">
        <v>0</v>
      </c>
      <c r="AB1974" s="254">
        <v>0</v>
      </c>
      <c r="AC1974" s="329">
        <v>0</v>
      </c>
      <c r="AD1974" s="254">
        <v>0</v>
      </c>
      <c r="AE1974" s="254">
        <v>0</v>
      </c>
      <c r="AF1974" s="254">
        <v>0</v>
      </c>
      <c r="AG1974" s="254">
        <v>0</v>
      </c>
      <c r="AH1974" s="254">
        <v>0</v>
      </c>
      <c r="AI1974" s="254">
        <v>0</v>
      </c>
      <c r="AJ1974" s="254">
        <v>0</v>
      </c>
      <c r="AK1974" s="254">
        <v>2876074.22</v>
      </c>
      <c r="AL1974" s="254">
        <v>0</v>
      </c>
      <c r="AM1974" s="91">
        <v>0</v>
      </c>
      <c r="AN1974" s="254">
        <v>0</v>
      </c>
      <c r="AO1974" s="254">
        <v>0</v>
      </c>
      <c r="AP1974" s="254">
        <v>0</v>
      </c>
      <c r="AQ1974" s="254">
        <v>0</v>
      </c>
      <c r="AR1974" s="254">
        <v>0</v>
      </c>
      <c r="AS1974" s="254">
        <v>0</v>
      </c>
      <c r="AT1974" s="254">
        <v>2876074.22</v>
      </c>
      <c r="AU1974" s="254">
        <v>0</v>
      </c>
      <c r="AV1974" s="92">
        <v>45869</v>
      </c>
      <c r="AW1974" t="s">
        <v>6</v>
      </c>
      <c r="AX1974" s="39">
        <v>2025</v>
      </c>
      <c r="AY1974" s="39" t="s">
        <v>169</v>
      </c>
    </row>
    <row r="1975" spans="1:51" x14ac:dyDescent="0.25">
      <c r="A1975" s="255">
        <v>114</v>
      </c>
      <c r="B1975" s="248" t="s">
        <v>76</v>
      </c>
      <c r="C1975" s="254">
        <v>1828126631.5999999</v>
      </c>
      <c r="D1975" s="254">
        <v>0</v>
      </c>
      <c r="E1975" s="254">
        <v>0</v>
      </c>
      <c r="F1975" s="254">
        <v>0</v>
      </c>
      <c r="G1975" s="254">
        <v>0</v>
      </c>
      <c r="H1975" s="91">
        <v>0</v>
      </c>
      <c r="I1975" s="91">
        <v>0</v>
      </c>
      <c r="J1975" s="254">
        <v>899623.24</v>
      </c>
      <c r="K1975" s="254">
        <v>7703938.79</v>
      </c>
      <c r="L1975" s="91">
        <v>0</v>
      </c>
      <c r="M1975" s="254">
        <v>813377422.21000004</v>
      </c>
      <c r="N1975" s="254">
        <v>511798619.43000001</v>
      </c>
      <c r="O1975" s="254">
        <v>1325176041.6400001</v>
      </c>
      <c r="P1975" s="254">
        <v>862312.65</v>
      </c>
      <c r="Q1975" s="91">
        <v>0</v>
      </c>
      <c r="R1975" s="91">
        <v>0</v>
      </c>
      <c r="S1975" s="91">
        <v>0</v>
      </c>
      <c r="T1975" s="254">
        <v>1334641916.3199999</v>
      </c>
      <c r="U1975" s="254">
        <v>27845050.109999999</v>
      </c>
      <c r="V1975" s="254">
        <v>13332440.77</v>
      </c>
      <c r="W1975" s="254">
        <v>5967455.3899999997</v>
      </c>
      <c r="X1975" s="254">
        <v>106096156.01000001</v>
      </c>
      <c r="Y1975" s="254">
        <v>14003189.550000001</v>
      </c>
      <c r="Z1975" s="254">
        <v>0</v>
      </c>
      <c r="AA1975" s="254">
        <v>0</v>
      </c>
      <c r="AB1975" s="254">
        <v>0</v>
      </c>
      <c r="AC1975" s="329">
        <v>80874526.799999997</v>
      </c>
      <c r="AD1975" s="254">
        <v>44445945.590000004</v>
      </c>
      <c r="AE1975" s="254">
        <v>8722472.2899999991</v>
      </c>
      <c r="AF1975" s="254">
        <v>0</v>
      </c>
      <c r="AG1975" s="254">
        <v>0</v>
      </c>
      <c r="AH1975" s="254">
        <v>0</v>
      </c>
      <c r="AI1975" s="254">
        <v>0</v>
      </c>
      <c r="AJ1975" s="254">
        <v>63587806.869999997</v>
      </c>
      <c r="AK1975" s="254">
        <v>55532711.630000003</v>
      </c>
      <c r="AL1975" s="254">
        <v>3723861.14</v>
      </c>
      <c r="AM1975" s="91">
        <v>0</v>
      </c>
      <c r="AN1975" s="254">
        <v>19158583.039999999</v>
      </c>
      <c r="AO1975" s="254">
        <v>0</v>
      </c>
      <c r="AP1975" s="254">
        <v>4303201.54</v>
      </c>
      <c r="AQ1975" s="254">
        <v>0</v>
      </c>
      <c r="AR1975" s="254">
        <v>0</v>
      </c>
      <c r="AS1975" s="254">
        <v>364875043.38</v>
      </c>
      <c r="AT1975" s="254">
        <v>128609671.90000001</v>
      </c>
      <c r="AU1975" s="254">
        <v>45891314.549999997</v>
      </c>
      <c r="AV1975" s="92">
        <v>45869</v>
      </c>
      <c r="AW1975" t="s">
        <v>6</v>
      </c>
      <c r="AX1975" s="39">
        <v>2025</v>
      </c>
      <c r="AY1975" s="39" t="s">
        <v>154</v>
      </c>
    </row>
    <row r="1976" spans="1:51" x14ac:dyDescent="0.25">
      <c r="A1976" s="255">
        <v>48</v>
      </c>
      <c r="B1976" s="248" t="s">
        <v>77</v>
      </c>
      <c r="C1976" s="254">
        <v>339780136.01999998</v>
      </c>
      <c r="D1976" s="254">
        <v>296033.06</v>
      </c>
      <c r="E1976" s="254">
        <v>0</v>
      </c>
      <c r="F1976" s="254">
        <v>0</v>
      </c>
      <c r="G1976" s="254">
        <v>103342.37</v>
      </c>
      <c r="H1976" s="91">
        <v>0</v>
      </c>
      <c r="I1976" s="91">
        <v>0</v>
      </c>
      <c r="J1976" s="254">
        <v>26324276.41</v>
      </c>
      <c r="K1976" s="254">
        <v>943795.83</v>
      </c>
      <c r="L1976" s="91">
        <v>0</v>
      </c>
      <c r="M1976" s="254">
        <v>29365672.300000001</v>
      </c>
      <c r="N1976" s="254">
        <v>143996281.55000001</v>
      </c>
      <c r="O1976" s="254">
        <v>173361953.84999999</v>
      </c>
      <c r="P1976" s="254">
        <v>50946868.100000001</v>
      </c>
      <c r="Q1976" s="91">
        <v>0</v>
      </c>
      <c r="R1976" s="91">
        <v>0</v>
      </c>
      <c r="S1976" s="91">
        <v>0</v>
      </c>
      <c r="T1976" s="254">
        <v>251976269.62</v>
      </c>
      <c r="U1976" s="254">
        <v>23961.83</v>
      </c>
      <c r="V1976" s="254">
        <v>18825.3</v>
      </c>
      <c r="W1976" s="254">
        <v>0</v>
      </c>
      <c r="X1976" s="254">
        <v>0</v>
      </c>
      <c r="Y1976" s="254">
        <v>240646.5</v>
      </c>
      <c r="Z1976" s="254">
        <v>0</v>
      </c>
      <c r="AA1976" s="254">
        <v>9742730.4299999997</v>
      </c>
      <c r="AB1976" s="254">
        <v>0</v>
      </c>
      <c r="AC1976" s="329">
        <v>30892291.920000002</v>
      </c>
      <c r="AD1976" s="254">
        <v>1282152.6000000001</v>
      </c>
      <c r="AE1976" s="254">
        <v>2242452.06</v>
      </c>
      <c r="AF1976" s="254">
        <v>0</v>
      </c>
      <c r="AG1976" s="254">
        <v>0</v>
      </c>
      <c r="AH1976" s="254">
        <v>0</v>
      </c>
      <c r="AI1976" s="254">
        <v>0</v>
      </c>
      <c r="AJ1976" s="254">
        <v>8050.5</v>
      </c>
      <c r="AK1976" s="254">
        <v>26211910.699999999</v>
      </c>
      <c r="AL1976" s="254">
        <v>115538.34</v>
      </c>
      <c r="AM1976" s="91">
        <v>0</v>
      </c>
      <c r="AN1976" s="254">
        <v>5078335.83</v>
      </c>
      <c r="AO1976" s="254">
        <v>0</v>
      </c>
      <c r="AP1976" s="254">
        <v>5290168.2699999996</v>
      </c>
      <c r="AQ1976" s="254">
        <v>0</v>
      </c>
      <c r="AR1976" s="254">
        <v>0</v>
      </c>
      <c r="AS1976" s="254">
        <v>44451111.140000001</v>
      </c>
      <c r="AT1976" s="254">
        <v>43352755.259999998</v>
      </c>
      <c r="AU1976" s="254">
        <v>6656802.1200000001</v>
      </c>
      <c r="AV1976" s="92">
        <v>45869</v>
      </c>
      <c r="AW1976" t="s">
        <v>6</v>
      </c>
      <c r="AX1976" s="39">
        <v>2025</v>
      </c>
      <c r="AY1976" s="39" t="s">
        <v>163</v>
      </c>
    </row>
    <row r="1977" spans="1:51" x14ac:dyDescent="0.25">
      <c r="A1977" s="255">
        <v>120</v>
      </c>
      <c r="B1977" s="248" t="s">
        <v>78</v>
      </c>
      <c r="C1977" s="254">
        <v>87847947.189999998</v>
      </c>
      <c r="D1977" s="254">
        <v>0</v>
      </c>
      <c r="E1977" s="254">
        <v>0</v>
      </c>
      <c r="F1977" s="254">
        <v>0</v>
      </c>
      <c r="G1977" s="254">
        <v>879584.12</v>
      </c>
      <c r="H1977" s="91">
        <v>0</v>
      </c>
      <c r="I1977" s="91">
        <v>0</v>
      </c>
      <c r="J1977" s="254">
        <v>36157.08</v>
      </c>
      <c r="K1977" s="254">
        <v>3466390.76</v>
      </c>
      <c r="L1977" s="91">
        <v>0</v>
      </c>
      <c r="M1977" s="254">
        <v>0</v>
      </c>
      <c r="N1977" s="254">
        <v>65936826.479999997</v>
      </c>
      <c r="O1977" s="254">
        <v>65936826.479999997</v>
      </c>
      <c r="P1977" s="254">
        <v>1759168.08</v>
      </c>
      <c r="Q1977" s="91">
        <v>0</v>
      </c>
      <c r="R1977" s="91">
        <v>0</v>
      </c>
      <c r="S1977" s="91">
        <v>0</v>
      </c>
      <c r="T1977" s="254">
        <v>72078126.519999996</v>
      </c>
      <c r="U1977" s="254">
        <v>1635486.89</v>
      </c>
      <c r="V1977" s="254">
        <v>0</v>
      </c>
      <c r="W1977" s="254">
        <v>0</v>
      </c>
      <c r="X1977" s="254">
        <v>0</v>
      </c>
      <c r="Y1977" s="254">
        <v>0</v>
      </c>
      <c r="Z1977" s="254">
        <v>0</v>
      </c>
      <c r="AA1977" s="254">
        <v>224766.97</v>
      </c>
      <c r="AB1977" s="254">
        <v>0</v>
      </c>
      <c r="AC1977" s="329">
        <v>0</v>
      </c>
      <c r="AD1977" s="254">
        <v>168392</v>
      </c>
      <c r="AE1977" s="254">
        <v>5065939.82</v>
      </c>
      <c r="AF1977" s="254">
        <v>0</v>
      </c>
      <c r="AG1977" s="254">
        <v>0</v>
      </c>
      <c r="AH1977" s="254">
        <v>0</v>
      </c>
      <c r="AI1977" s="254">
        <v>0</v>
      </c>
      <c r="AJ1977" s="254">
        <v>36784.800000000003</v>
      </c>
      <c r="AK1977" s="254">
        <v>1133120.01</v>
      </c>
      <c r="AL1977" s="254">
        <v>0</v>
      </c>
      <c r="AM1977" s="91">
        <v>0</v>
      </c>
      <c r="AN1977" s="254">
        <v>799302.24</v>
      </c>
      <c r="AO1977" s="254">
        <v>0</v>
      </c>
      <c r="AP1977" s="254">
        <v>84888</v>
      </c>
      <c r="AQ1977" s="254">
        <v>0</v>
      </c>
      <c r="AR1977" s="254">
        <v>0</v>
      </c>
      <c r="AS1977" s="254">
        <v>7131370.4800000004</v>
      </c>
      <c r="AT1977" s="254">
        <v>8638450.1899999995</v>
      </c>
      <c r="AU1977" s="254">
        <v>6621139.9400000004</v>
      </c>
      <c r="AV1977" s="92">
        <v>45869</v>
      </c>
      <c r="AW1977" t="s">
        <v>6</v>
      </c>
      <c r="AX1977" s="39">
        <v>2025</v>
      </c>
      <c r="AY1977" s="39" t="s">
        <v>187</v>
      </c>
    </row>
    <row r="1978" spans="1:51" x14ac:dyDescent="0.25">
      <c r="A1978" s="255">
        <v>100</v>
      </c>
      <c r="B1978" s="248" t="s">
        <v>79</v>
      </c>
      <c r="C1978" s="254">
        <v>3015558665.21</v>
      </c>
      <c r="D1978" s="254">
        <v>1776848.13</v>
      </c>
      <c r="E1978" s="254">
        <v>0</v>
      </c>
      <c r="F1978" s="254">
        <v>0</v>
      </c>
      <c r="G1978" s="254">
        <v>487710.65</v>
      </c>
      <c r="H1978" s="91">
        <v>0</v>
      </c>
      <c r="I1978" s="91">
        <v>0</v>
      </c>
      <c r="J1978" s="254">
        <v>41832900.520000003</v>
      </c>
      <c r="K1978" s="254">
        <v>7236733.8499999996</v>
      </c>
      <c r="L1978" s="91">
        <v>0</v>
      </c>
      <c r="M1978" s="254">
        <v>1842930996.6300001</v>
      </c>
      <c r="N1978" s="254">
        <v>746291823.26999998</v>
      </c>
      <c r="O1978" s="254">
        <v>2589222819.9000001</v>
      </c>
      <c r="P1978" s="254">
        <v>29774952.609999999</v>
      </c>
      <c r="Q1978" s="91">
        <v>0</v>
      </c>
      <c r="R1978" s="91">
        <v>0</v>
      </c>
      <c r="S1978" s="91">
        <v>0</v>
      </c>
      <c r="T1978" s="254">
        <v>2670331965.6599998</v>
      </c>
      <c r="U1978" s="254">
        <v>17670009.420000002</v>
      </c>
      <c r="V1978" s="254">
        <v>1067980.8799999999</v>
      </c>
      <c r="W1978" s="254">
        <v>640752.81000000006</v>
      </c>
      <c r="X1978" s="254">
        <v>3958057.67</v>
      </c>
      <c r="Y1978" s="254">
        <v>1114889.68</v>
      </c>
      <c r="Z1978" s="254">
        <v>0</v>
      </c>
      <c r="AA1978" s="254">
        <v>0</v>
      </c>
      <c r="AB1978" s="254">
        <v>0</v>
      </c>
      <c r="AC1978" s="329">
        <v>109848873.70999999</v>
      </c>
      <c r="AD1978" s="254">
        <v>5158628</v>
      </c>
      <c r="AE1978" s="254">
        <v>513484.06</v>
      </c>
      <c r="AF1978" s="254">
        <v>0</v>
      </c>
      <c r="AG1978" s="254">
        <v>0</v>
      </c>
      <c r="AH1978" s="254">
        <v>0</v>
      </c>
      <c r="AI1978" s="254">
        <v>0</v>
      </c>
      <c r="AJ1978" s="254">
        <v>564446.04</v>
      </c>
      <c r="AK1978" s="254">
        <v>37428132.25</v>
      </c>
      <c r="AL1978" s="254">
        <v>1277226.1299999999</v>
      </c>
      <c r="AM1978" s="91">
        <v>0</v>
      </c>
      <c r="AN1978" s="254">
        <v>162313992.41999999</v>
      </c>
      <c r="AO1978" s="254">
        <v>0</v>
      </c>
      <c r="AP1978" s="254">
        <v>108914.54</v>
      </c>
      <c r="AQ1978" s="254">
        <v>652676.31999999995</v>
      </c>
      <c r="AR1978" s="254">
        <v>0</v>
      </c>
      <c r="AS1978" s="254">
        <v>140537122.27000001</v>
      </c>
      <c r="AT1978" s="254">
        <v>204689577.28</v>
      </c>
      <c r="AU1978" s="254">
        <v>2908635.62</v>
      </c>
      <c r="AV1978" s="92">
        <v>45869</v>
      </c>
      <c r="AW1978" t="s">
        <v>6</v>
      </c>
      <c r="AX1978" s="39">
        <v>2025</v>
      </c>
      <c r="AY1978" s="39" t="s">
        <v>151</v>
      </c>
    </row>
    <row r="1979" spans="1:51" x14ac:dyDescent="0.25">
      <c r="A1979" s="255">
        <v>127</v>
      </c>
      <c r="B1979" s="248" t="s">
        <v>80</v>
      </c>
      <c r="C1979" s="254">
        <v>1486422080.99</v>
      </c>
      <c r="D1979" s="254">
        <v>83373.61</v>
      </c>
      <c r="E1979" s="254">
        <v>0</v>
      </c>
      <c r="F1979" s="254">
        <v>0</v>
      </c>
      <c r="G1979" s="254">
        <v>0</v>
      </c>
      <c r="H1979" s="91">
        <v>0</v>
      </c>
      <c r="I1979" s="91">
        <v>0</v>
      </c>
      <c r="J1979" s="254">
        <v>0</v>
      </c>
      <c r="K1979" s="254">
        <v>3808.01</v>
      </c>
      <c r="L1979" s="91">
        <v>0</v>
      </c>
      <c r="M1979" s="254">
        <v>0</v>
      </c>
      <c r="N1979" s="254">
        <v>0</v>
      </c>
      <c r="O1979" s="254">
        <v>0</v>
      </c>
      <c r="P1979" s="254">
        <v>0</v>
      </c>
      <c r="Q1979" s="91">
        <v>0</v>
      </c>
      <c r="R1979" s="91">
        <v>0</v>
      </c>
      <c r="S1979" s="91">
        <v>0</v>
      </c>
      <c r="T1979" s="254">
        <v>87181.62</v>
      </c>
      <c r="U1979" s="254">
        <v>324106405.70999998</v>
      </c>
      <c r="V1979" s="254">
        <v>107624.5</v>
      </c>
      <c r="W1979" s="254">
        <v>46039276.780000001</v>
      </c>
      <c r="X1979" s="254">
        <v>922107.37</v>
      </c>
      <c r="Y1979" s="254">
        <v>7981620.29</v>
      </c>
      <c r="Z1979" s="254">
        <v>0</v>
      </c>
      <c r="AA1979" s="254">
        <v>0</v>
      </c>
      <c r="AB1979" s="254">
        <v>0</v>
      </c>
      <c r="AC1979" s="329">
        <v>33620270.420000002</v>
      </c>
      <c r="AD1979" s="254">
        <v>0</v>
      </c>
      <c r="AE1979" s="254">
        <v>6536058.5700000003</v>
      </c>
      <c r="AF1979" s="254">
        <v>0</v>
      </c>
      <c r="AG1979" s="254">
        <v>0</v>
      </c>
      <c r="AH1979" s="254">
        <v>0</v>
      </c>
      <c r="AI1979" s="254">
        <v>0</v>
      </c>
      <c r="AJ1979" s="254">
        <v>851075863.95000005</v>
      </c>
      <c r="AK1979" s="254">
        <v>6177827.7800000003</v>
      </c>
      <c r="AL1979" s="254">
        <v>710181.38</v>
      </c>
      <c r="AM1979" s="91">
        <v>0</v>
      </c>
      <c r="AN1979" s="254">
        <v>86944295.209999993</v>
      </c>
      <c r="AO1979" s="254">
        <v>0</v>
      </c>
      <c r="AP1979" s="254">
        <v>89337364.959999993</v>
      </c>
      <c r="AQ1979" s="254">
        <v>0</v>
      </c>
      <c r="AR1979" s="254">
        <v>0</v>
      </c>
      <c r="AS1979" s="254">
        <v>1270389227.5899999</v>
      </c>
      <c r="AT1979" s="254">
        <v>215945671.78</v>
      </c>
      <c r="AU1979" s="254">
        <v>32776002.449999999</v>
      </c>
      <c r="AV1979" s="92">
        <v>45869</v>
      </c>
      <c r="AW1979" t="s">
        <v>6</v>
      </c>
      <c r="AX1979" s="39">
        <v>2025</v>
      </c>
      <c r="AY1979" s="39" t="s">
        <v>186</v>
      </c>
    </row>
    <row r="1980" spans="1:51" x14ac:dyDescent="0.25">
      <c r="A1980" s="255">
        <v>12</v>
      </c>
      <c r="B1980" s="248" t="s">
        <v>81</v>
      </c>
      <c r="C1980" s="254">
        <v>2808502874</v>
      </c>
      <c r="D1980" s="254">
        <v>6983484.75</v>
      </c>
      <c r="E1980" s="254">
        <v>0</v>
      </c>
      <c r="F1980" s="254">
        <v>0</v>
      </c>
      <c r="G1980" s="254">
        <v>116881171.78</v>
      </c>
      <c r="H1980" s="91">
        <v>0</v>
      </c>
      <c r="I1980" s="91">
        <v>0</v>
      </c>
      <c r="J1980" s="254">
        <v>23839194.600000001</v>
      </c>
      <c r="K1980" s="254">
        <v>31096225.100000001</v>
      </c>
      <c r="L1980" s="91">
        <v>0</v>
      </c>
      <c r="M1980" s="254">
        <v>942643935.17999995</v>
      </c>
      <c r="N1980" s="254">
        <v>753406222.25</v>
      </c>
      <c r="O1980" s="254">
        <v>1696050157.4300001</v>
      </c>
      <c r="P1980" s="254">
        <v>48310522.390000001</v>
      </c>
      <c r="Q1980" s="91">
        <v>0</v>
      </c>
      <c r="R1980" s="91">
        <v>0</v>
      </c>
      <c r="S1980" s="91">
        <v>0</v>
      </c>
      <c r="T1980" s="254">
        <v>1923160756.05</v>
      </c>
      <c r="U1980" s="254">
        <v>9248955.1999999993</v>
      </c>
      <c r="V1980" s="254">
        <v>1992495.69</v>
      </c>
      <c r="W1980" s="254">
        <v>930303.16</v>
      </c>
      <c r="X1980" s="254">
        <v>46054555.93</v>
      </c>
      <c r="Y1980" s="254">
        <v>1168981.45</v>
      </c>
      <c r="Z1980" s="254">
        <v>0</v>
      </c>
      <c r="AA1980" s="254">
        <v>42819155.420000002</v>
      </c>
      <c r="AB1980" s="254">
        <v>0</v>
      </c>
      <c r="AC1980" s="329">
        <v>93721695.25</v>
      </c>
      <c r="AD1980" s="254">
        <v>42124320.420000002</v>
      </c>
      <c r="AE1980" s="254">
        <v>680466</v>
      </c>
      <c r="AF1980" s="254">
        <v>0</v>
      </c>
      <c r="AG1980" s="254">
        <v>0</v>
      </c>
      <c r="AH1980" s="254">
        <v>0</v>
      </c>
      <c r="AI1980" s="254">
        <v>0</v>
      </c>
      <c r="AJ1980" s="254">
        <v>531516984.02999997</v>
      </c>
      <c r="AK1980" s="254">
        <v>69056305.219999999</v>
      </c>
      <c r="AL1980" s="254">
        <v>3331213.82</v>
      </c>
      <c r="AM1980" s="91">
        <v>0</v>
      </c>
      <c r="AN1980" s="254">
        <v>31701761.41</v>
      </c>
      <c r="AO1980" s="254">
        <v>3817872.43</v>
      </c>
      <c r="AP1980" s="254">
        <v>6077353.8600000003</v>
      </c>
      <c r="AQ1980" s="254">
        <v>1038298.66</v>
      </c>
      <c r="AR1980" s="254">
        <v>0</v>
      </c>
      <c r="AS1980" s="254">
        <v>770257912.54999995</v>
      </c>
      <c r="AT1980" s="254">
        <v>115084205.40000001</v>
      </c>
      <c r="AU1980" s="254">
        <v>61400</v>
      </c>
      <c r="AV1980" s="92">
        <v>45869</v>
      </c>
      <c r="AW1980" t="s">
        <v>6</v>
      </c>
      <c r="AX1980" s="39">
        <v>2025</v>
      </c>
      <c r="AY1980" s="39" t="s">
        <v>152</v>
      </c>
    </row>
    <row r="1981" spans="1:51" x14ac:dyDescent="0.25">
      <c r="A1981" s="255">
        <v>74</v>
      </c>
      <c r="B1981" s="248" t="s">
        <v>82</v>
      </c>
      <c r="C1981" s="254">
        <v>13532094628.950001</v>
      </c>
      <c r="D1981" s="254">
        <v>86493169.120000005</v>
      </c>
      <c r="E1981" s="254">
        <v>0</v>
      </c>
      <c r="F1981" s="254">
        <v>0</v>
      </c>
      <c r="G1981" s="254">
        <v>1384195.52</v>
      </c>
      <c r="H1981" s="91">
        <v>0</v>
      </c>
      <c r="I1981" s="91">
        <v>0</v>
      </c>
      <c r="J1981" s="254">
        <v>221825064.81</v>
      </c>
      <c r="K1981" s="254">
        <v>1194253.43</v>
      </c>
      <c r="L1981" s="91">
        <v>0</v>
      </c>
      <c r="M1981" s="254">
        <v>7988073786.6700001</v>
      </c>
      <c r="N1981" s="254">
        <v>2965177888.77</v>
      </c>
      <c r="O1981" s="254">
        <v>10953251675.440001</v>
      </c>
      <c r="P1981" s="254">
        <v>330686182.85000002</v>
      </c>
      <c r="Q1981" s="91">
        <v>0</v>
      </c>
      <c r="R1981" s="91">
        <v>0</v>
      </c>
      <c r="S1981" s="91">
        <v>0</v>
      </c>
      <c r="T1981" s="254">
        <v>11594834541.17</v>
      </c>
      <c r="U1981" s="254">
        <v>14369960.630000001</v>
      </c>
      <c r="V1981" s="254">
        <v>9539230.0999999996</v>
      </c>
      <c r="W1981" s="254">
        <v>5661783.3899999997</v>
      </c>
      <c r="X1981" s="254">
        <v>135766802.16999999</v>
      </c>
      <c r="Y1981" s="254">
        <v>5162902.12</v>
      </c>
      <c r="Z1981" s="254">
        <v>0</v>
      </c>
      <c r="AA1981" s="254">
        <v>635755132.01999998</v>
      </c>
      <c r="AB1981" s="254">
        <v>6945891.5999999996</v>
      </c>
      <c r="AC1981" s="329">
        <v>704635134.60000002</v>
      </c>
      <c r="AD1981" s="254">
        <v>5241613.3099999996</v>
      </c>
      <c r="AE1981" s="254">
        <v>16264690.789999999</v>
      </c>
      <c r="AF1981" s="254">
        <v>0</v>
      </c>
      <c r="AG1981" s="254">
        <v>0</v>
      </c>
      <c r="AH1981" s="254">
        <v>98366972.150000006</v>
      </c>
      <c r="AI1981" s="254">
        <v>0</v>
      </c>
      <c r="AJ1981" s="254">
        <v>81435501.650000006</v>
      </c>
      <c r="AK1981" s="254">
        <v>124922884.97</v>
      </c>
      <c r="AL1981" s="254">
        <v>8316042.0999999996</v>
      </c>
      <c r="AM1981" s="91">
        <v>0</v>
      </c>
      <c r="AN1981" s="254">
        <v>66690168.579999998</v>
      </c>
      <c r="AO1981" s="254">
        <v>1976798.99</v>
      </c>
      <c r="AP1981" s="254">
        <v>9687621.75</v>
      </c>
      <c r="AQ1981" s="254">
        <v>0</v>
      </c>
      <c r="AR1981" s="254">
        <v>0</v>
      </c>
      <c r="AS1981" s="254">
        <v>1719145614.53</v>
      </c>
      <c r="AT1981" s="254">
        <v>218114473.25</v>
      </c>
      <c r="AU1981" s="254">
        <v>6520956.8600000003</v>
      </c>
      <c r="AV1981" s="92">
        <v>45869</v>
      </c>
      <c r="AW1981" t="s">
        <v>6</v>
      </c>
      <c r="AX1981" s="39">
        <v>2025</v>
      </c>
      <c r="AY1981" s="39" t="s">
        <v>148</v>
      </c>
    </row>
    <row r="1982" spans="1:51" x14ac:dyDescent="0.25">
      <c r="A1982" s="255">
        <v>71</v>
      </c>
      <c r="B1982" s="248" t="s">
        <v>83</v>
      </c>
      <c r="C1982" s="254">
        <v>1261569932.1400001</v>
      </c>
      <c r="D1982" s="254">
        <v>0</v>
      </c>
      <c r="E1982" s="254">
        <v>0</v>
      </c>
      <c r="F1982" s="254">
        <v>0</v>
      </c>
      <c r="G1982" s="254">
        <v>16915011.66</v>
      </c>
      <c r="H1982" s="91">
        <v>0</v>
      </c>
      <c r="I1982" s="91">
        <v>0</v>
      </c>
      <c r="J1982" s="254">
        <v>0</v>
      </c>
      <c r="K1982" s="254">
        <v>12914787.970000001</v>
      </c>
      <c r="L1982" s="91">
        <v>0</v>
      </c>
      <c r="M1982" s="254">
        <v>26628173.109999999</v>
      </c>
      <c r="N1982" s="254">
        <v>356746674.94</v>
      </c>
      <c r="O1982" s="254">
        <v>383374848.05000001</v>
      </c>
      <c r="P1982" s="254">
        <v>37599899.780000001</v>
      </c>
      <c r="Q1982" s="91">
        <v>0</v>
      </c>
      <c r="R1982" s="91">
        <v>0</v>
      </c>
      <c r="S1982" s="91">
        <v>0</v>
      </c>
      <c r="T1982" s="254">
        <v>450804547.45999998</v>
      </c>
      <c r="U1982" s="254">
        <v>724927.27</v>
      </c>
      <c r="V1982" s="254">
        <v>0</v>
      </c>
      <c r="W1982" s="254">
        <v>0</v>
      </c>
      <c r="X1982" s="254">
        <v>0</v>
      </c>
      <c r="Y1982" s="254">
        <v>161980484.31999999</v>
      </c>
      <c r="Z1982" s="254">
        <v>0</v>
      </c>
      <c r="AA1982" s="254">
        <v>214790182.58000001</v>
      </c>
      <c r="AB1982" s="254">
        <v>0</v>
      </c>
      <c r="AC1982" s="329">
        <v>33213924.84</v>
      </c>
      <c r="AD1982" s="254">
        <v>206322622.69</v>
      </c>
      <c r="AE1982" s="254">
        <v>198916.04</v>
      </c>
      <c r="AF1982" s="254">
        <v>0</v>
      </c>
      <c r="AG1982" s="254">
        <v>0</v>
      </c>
      <c r="AH1982" s="254">
        <v>0</v>
      </c>
      <c r="AI1982" s="254">
        <v>0</v>
      </c>
      <c r="AJ1982" s="254">
        <v>52245593.75</v>
      </c>
      <c r="AK1982" s="254">
        <v>889487.59</v>
      </c>
      <c r="AL1982" s="254">
        <v>4881505.63</v>
      </c>
      <c r="AM1982" s="91">
        <v>0</v>
      </c>
      <c r="AN1982" s="254">
        <v>44466401.75</v>
      </c>
      <c r="AO1982" s="254">
        <v>0</v>
      </c>
      <c r="AP1982" s="254">
        <v>1003393.83</v>
      </c>
      <c r="AQ1982" s="254">
        <v>0</v>
      </c>
      <c r="AR1982" s="254">
        <v>0</v>
      </c>
      <c r="AS1982" s="254">
        <v>669476651.49000001</v>
      </c>
      <c r="AT1982" s="254">
        <v>141288733.19</v>
      </c>
      <c r="AU1982" s="254">
        <v>90047944.390000001</v>
      </c>
      <c r="AV1982" s="92">
        <v>45869</v>
      </c>
      <c r="AW1982" t="s">
        <v>6</v>
      </c>
      <c r="AX1982" s="39">
        <v>2025</v>
      </c>
      <c r="AY1982" s="39" t="s">
        <v>161</v>
      </c>
    </row>
    <row r="1983" spans="1:51" x14ac:dyDescent="0.25">
      <c r="A1983" s="255">
        <v>73</v>
      </c>
      <c r="B1983" s="248" t="s">
        <v>84</v>
      </c>
      <c r="C1983" s="254">
        <v>775241487.77999997</v>
      </c>
      <c r="D1983" s="254">
        <v>35333.81</v>
      </c>
      <c r="E1983" s="254">
        <v>0</v>
      </c>
      <c r="F1983" s="254">
        <v>0</v>
      </c>
      <c r="G1983" s="254">
        <v>0</v>
      </c>
      <c r="H1983" s="91">
        <v>0</v>
      </c>
      <c r="I1983" s="91">
        <v>0</v>
      </c>
      <c r="J1983" s="254">
        <v>1333663.31</v>
      </c>
      <c r="K1983" s="254">
        <v>3949137.71</v>
      </c>
      <c r="L1983" s="91">
        <v>0</v>
      </c>
      <c r="M1983" s="254">
        <v>12499373.529999999</v>
      </c>
      <c r="N1983" s="254">
        <v>10381042.9</v>
      </c>
      <c r="O1983" s="254">
        <v>22880416.43</v>
      </c>
      <c r="P1983" s="254">
        <v>304497102.31</v>
      </c>
      <c r="Q1983" s="91">
        <v>0</v>
      </c>
      <c r="R1983" s="91">
        <v>0</v>
      </c>
      <c r="S1983" s="91">
        <v>0</v>
      </c>
      <c r="T1983" s="254">
        <v>332695653.56999999</v>
      </c>
      <c r="U1983" s="254">
        <v>1020376.61</v>
      </c>
      <c r="V1983" s="254">
        <v>0</v>
      </c>
      <c r="W1983" s="254">
        <v>0</v>
      </c>
      <c r="X1983" s="254">
        <v>12623986.890000001</v>
      </c>
      <c r="Y1983" s="254">
        <v>35486235.689999998</v>
      </c>
      <c r="Z1983" s="254">
        <v>0</v>
      </c>
      <c r="AA1983" s="254">
        <v>5737026.7199999997</v>
      </c>
      <c r="AB1983" s="254">
        <v>0</v>
      </c>
      <c r="AC1983" s="329">
        <v>66078616.469999999</v>
      </c>
      <c r="AD1983" s="254">
        <v>114474972.41</v>
      </c>
      <c r="AE1983" s="254">
        <v>6351244.1799999997</v>
      </c>
      <c r="AF1983" s="254">
        <v>0</v>
      </c>
      <c r="AG1983" s="254">
        <v>0</v>
      </c>
      <c r="AH1983" s="254">
        <v>0</v>
      </c>
      <c r="AI1983" s="254">
        <v>0</v>
      </c>
      <c r="AJ1983" s="254">
        <v>33928009.960000001</v>
      </c>
      <c r="AK1983" s="254">
        <v>12944978.65</v>
      </c>
      <c r="AL1983" s="254">
        <v>3762502.95</v>
      </c>
      <c r="AM1983" s="91">
        <v>0</v>
      </c>
      <c r="AN1983" s="254">
        <v>10073201.800000001</v>
      </c>
      <c r="AO1983" s="254">
        <v>251284.71</v>
      </c>
      <c r="AP1983" s="254">
        <v>0</v>
      </c>
      <c r="AQ1983" s="254">
        <v>0</v>
      </c>
      <c r="AR1983" s="254">
        <v>10980656.939999999</v>
      </c>
      <c r="AS1983" s="254">
        <v>275700468.93000001</v>
      </c>
      <c r="AT1983" s="254">
        <v>166845365.28</v>
      </c>
      <c r="AU1983" s="254">
        <v>128832740.23</v>
      </c>
      <c r="AV1983" s="92">
        <v>45869</v>
      </c>
      <c r="AW1983" t="s">
        <v>6</v>
      </c>
      <c r="AX1983" s="39">
        <v>2025</v>
      </c>
      <c r="AY1983" s="39" t="s">
        <v>190</v>
      </c>
    </row>
    <row r="1984" spans="1:51" x14ac:dyDescent="0.25">
      <c r="A1984" s="255">
        <v>46</v>
      </c>
      <c r="B1984" s="248" t="s">
        <v>85</v>
      </c>
      <c r="C1984" s="254">
        <v>61624557.590000004</v>
      </c>
      <c r="D1984" s="254">
        <v>2172.9</v>
      </c>
      <c r="E1984" s="254">
        <v>0</v>
      </c>
      <c r="F1984" s="254">
        <v>0</v>
      </c>
      <c r="G1984" s="254">
        <v>0</v>
      </c>
      <c r="H1984" s="91">
        <v>0</v>
      </c>
      <c r="I1984" s="91">
        <v>0</v>
      </c>
      <c r="J1984" s="254">
        <v>1294727.82</v>
      </c>
      <c r="K1984" s="254">
        <v>603199.49</v>
      </c>
      <c r="L1984" s="91">
        <v>0</v>
      </c>
      <c r="M1984" s="254">
        <v>21533897.16</v>
      </c>
      <c r="N1984" s="254">
        <v>0</v>
      </c>
      <c r="O1984" s="254">
        <v>21533897.16</v>
      </c>
      <c r="P1984" s="254">
        <v>1948500.04</v>
      </c>
      <c r="Q1984" s="91">
        <v>0</v>
      </c>
      <c r="R1984" s="91">
        <v>0</v>
      </c>
      <c r="S1984" s="91">
        <v>0</v>
      </c>
      <c r="T1984" s="254">
        <v>25382497.41</v>
      </c>
      <c r="U1984" s="254">
        <v>3240554.47</v>
      </c>
      <c r="V1984" s="254">
        <v>1432751.47</v>
      </c>
      <c r="W1984" s="254">
        <v>2193776.31</v>
      </c>
      <c r="X1984" s="254">
        <v>172645.93</v>
      </c>
      <c r="Y1984" s="254">
        <v>516266.96</v>
      </c>
      <c r="Z1984" s="254">
        <v>0</v>
      </c>
      <c r="AA1984" s="254">
        <v>0</v>
      </c>
      <c r="AB1984" s="254">
        <v>0</v>
      </c>
      <c r="AC1984" s="329">
        <v>12546069.859999999</v>
      </c>
      <c r="AD1984" s="254">
        <v>30274.81</v>
      </c>
      <c r="AE1984" s="254">
        <v>108558.65</v>
      </c>
      <c r="AF1984" s="254">
        <v>0</v>
      </c>
      <c r="AG1984" s="254">
        <v>0</v>
      </c>
      <c r="AH1984" s="254">
        <v>0</v>
      </c>
      <c r="AI1984" s="254">
        <v>0</v>
      </c>
      <c r="AJ1984" s="254">
        <v>332742.43</v>
      </c>
      <c r="AK1984" s="254">
        <v>13623782.859999999</v>
      </c>
      <c r="AL1984" s="254">
        <v>104542.23</v>
      </c>
      <c r="AM1984" s="91">
        <v>0</v>
      </c>
      <c r="AN1984" s="254">
        <v>1604267.48</v>
      </c>
      <c r="AO1984" s="254">
        <v>0</v>
      </c>
      <c r="AP1984" s="254">
        <v>125382.72</v>
      </c>
      <c r="AQ1984" s="254">
        <v>0</v>
      </c>
      <c r="AR1984" s="254">
        <v>0</v>
      </c>
      <c r="AS1984" s="254">
        <v>20573640.890000001</v>
      </c>
      <c r="AT1984" s="254">
        <v>15668419.289999999</v>
      </c>
      <c r="AU1984" s="254">
        <v>210444</v>
      </c>
      <c r="AV1984" s="92">
        <v>45869</v>
      </c>
      <c r="AW1984" t="s">
        <v>6</v>
      </c>
      <c r="AX1984" s="39">
        <v>2025</v>
      </c>
      <c r="AY1984" s="39" t="s">
        <v>176</v>
      </c>
    </row>
    <row r="1985" spans="1:51" x14ac:dyDescent="0.25">
      <c r="A1985" s="255">
        <v>51</v>
      </c>
      <c r="B1985" s="248" t="s">
        <v>86</v>
      </c>
      <c r="C1985" s="254">
        <v>37116133.640000001</v>
      </c>
      <c r="D1985" s="254">
        <v>53947.89</v>
      </c>
      <c r="E1985" s="254">
        <v>0</v>
      </c>
      <c r="F1985" s="254">
        <v>0</v>
      </c>
      <c r="G1985" s="254">
        <v>0</v>
      </c>
      <c r="H1985" s="91">
        <v>0</v>
      </c>
      <c r="I1985" s="91">
        <v>0</v>
      </c>
      <c r="J1985" s="254">
        <v>27613.25</v>
      </c>
      <c r="K1985" s="254">
        <v>174297.96</v>
      </c>
      <c r="L1985" s="91">
        <v>0</v>
      </c>
      <c r="M1985" s="254">
        <v>2846814.63</v>
      </c>
      <c r="N1985" s="254">
        <v>0</v>
      </c>
      <c r="O1985" s="254">
        <v>2846814.63</v>
      </c>
      <c r="P1985" s="254">
        <v>85095.23</v>
      </c>
      <c r="Q1985" s="91">
        <v>0</v>
      </c>
      <c r="R1985" s="91">
        <v>0</v>
      </c>
      <c r="S1985" s="91">
        <v>0</v>
      </c>
      <c r="T1985" s="254">
        <v>3187768.96</v>
      </c>
      <c r="U1985" s="254">
        <v>863104.37</v>
      </c>
      <c r="V1985" s="254">
        <v>41651.279999999999</v>
      </c>
      <c r="W1985" s="254">
        <v>6733.21</v>
      </c>
      <c r="X1985" s="254">
        <v>11878.75</v>
      </c>
      <c r="Y1985" s="254">
        <v>83035.509999999995</v>
      </c>
      <c r="Z1985" s="254">
        <v>0</v>
      </c>
      <c r="AA1985" s="254">
        <v>0</v>
      </c>
      <c r="AB1985" s="254">
        <v>0</v>
      </c>
      <c r="AC1985" s="329">
        <v>352230.69</v>
      </c>
      <c r="AD1985" s="254">
        <v>0</v>
      </c>
      <c r="AE1985" s="254">
        <v>310073.52</v>
      </c>
      <c r="AF1985" s="254">
        <v>0</v>
      </c>
      <c r="AG1985" s="254">
        <v>0</v>
      </c>
      <c r="AH1985" s="254">
        <v>1569.65</v>
      </c>
      <c r="AI1985" s="254">
        <v>0</v>
      </c>
      <c r="AJ1985" s="254">
        <v>15268.41</v>
      </c>
      <c r="AK1985" s="254">
        <v>6683352.8099999996</v>
      </c>
      <c r="AL1985" s="254">
        <v>309107.90999999997</v>
      </c>
      <c r="AM1985" s="91">
        <v>0</v>
      </c>
      <c r="AN1985" s="254">
        <v>2250714.2000000002</v>
      </c>
      <c r="AO1985" s="254">
        <v>0</v>
      </c>
      <c r="AP1985" s="254">
        <v>126007.75</v>
      </c>
      <c r="AQ1985" s="254">
        <v>0</v>
      </c>
      <c r="AR1985" s="254">
        <v>0</v>
      </c>
      <c r="AS1985" s="254">
        <v>1685545.39</v>
      </c>
      <c r="AT1985" s="254">
        <v>32242819.289999999</v>
      </c>
      <c r="AU1985" s="254">
        <v>22873636.620000001</v>
      </c>
      <c r="AV1985" s="92">
        <v>45869</v>
      </c>
      <c r="AW1985" t="s">
        <v>6</v>
      </c>
      <c r="AX1985" s="39">
        <v>2025</v>
      </c>
      <c r="AY1985" s="39" t="s">
        <v>179</v>
      </c>
    </row>
    <row r="1986" spans="1:51" x14ac:dyDescent="0.25">
      <c r="A1986" s="255">
        <v>117</v>
      </c>
      <c r="B1986" s="248" t="s">
        <v>87</v>
      </c>
      <c r="C1986" s="254">
        <v>2525954486.5500002</v>
      </c>
      <c r="D1986" s="254">
        <v>5171301.63</v>
      </c>
      <c r="E1986" s="254">
        <v>0</v>
      </c>
      <c r="F1986" s="254">
        <v>0</v>
      </c>
      <c r="G1986" s="254">
        <v>2677938.27</v>
      </c>
      <c r="H1986" s="91">
        <v>0</v>
      </c>
      <c r="I1986" s="91">
        <v>0</v>
      </c>
      <c r="J1986" s="254">
        <v>4306748.16</v>
      </c>
      <c r="K1986" s="254">
        <v>17468634.890000001</v>
      </c>
      <c r="L1986" s="91">
        <v>0</v>
      </c>
      <c r="M1986" s="254">
        <v>853633690.45000005</v>
      </c>
      <c r="N1986" s="254">
        <v>1089558203.1400001</v>
      </c>
      <c r="O1986" s="254">
        <v>1943191893.5899999</v>
      </c>
      <c r="P1986" s="254">
        <v>21315771.809999999</v>
      </c>
      <c r="Q1986" s="91">
        <v>0</v>
      </c>
      <c r="R1986" s="91">
        <v>0</v>
      </c>
      <c r="S1986" s="91">
        <v>0</v>
      </c>
      <c r="T1986" s="254">
        <v>1994132288.3499999</v>
      </c>
      <c r="U1986" s="254">
        <v>24030179.280000001</v>
      </c>
      <c r="V1986" s="254">
        <v>4736102.37</v>
      </c>
      <c r="W1986" s="254">
        <v>4397983.22</v>
      </c>
      <c r="X1986" s="254">
        <v>9139022.4700000007</v>
      </c>
      <c r="Y1986" s="254">
        <v>12991366.710000001</v>
      </c>
      <c r="Z1986" s="254">
        <v>0</v>
      </c>
      <c r="AA1986" s="254">
        <v>0</v>
      </c>
      <c r="AB1986" s="254">
        <v>0</v>
      </c>
      <c r="AC1986" s="329">
        <v>223177343.61000001</v>
      </c>
      <c r="AD1986" s="254">
        <v>14271336.34</v>
      </c>
      <c r="AE1986" s="254">
        <v>11120920.279999999</v>
      </c>
      <c r="AF1986" s="254">
        <v>0</v>
      </c>
      <c r="AG1986" s="254">
        <v>0</v>
      </c>
      <c r="AH1986" s="254">
        <v>0</v>
      </c>
      <c r="AI1986" s="254">
        <v>0</v>
      </c>
      <c r="AJ1986" s="254">
        <v>5013878.83</v>
      </c>
      <c r="AK1986" s="254">
        <v>112555774.3</v>
      </c>
      <c r="AL1986" s="254">
        <v>16516579.48</v>
      </c>
      <c r="AM1986" s="91">
        <v>0</v>
      </c>
      <c r="AN1986" s="254">
        <v>37359892.82</v>
      </c>
      <c r="AO1986" s="254">
        <v>0</v>
      </c>
      <c r="AP1986" s="254">
        <v>1576895.78</v>
      </c>
      <c r="AQ1986" s="254">
        <v>0</v>
      </c>
      <c r="AR1986" s="254">
        <v>0</v>
      </c>
      <c r="AS1986" s="254">
        <v>308878133.11000001</v>
      </c>
      <c r="AT1986" s="254">
        <v>222944065.09</v>
      </c>
      <c r="AU1986" s="254">
        <v>54934922.710000001</v>
      </c>
      <c r="AV1986" s="92">
        <v>45869</v>
      </c>
      <c r="AW1986" t="s">
        <v>6</v>
      </c>
      <c r="AX1986" s="39">
        <v>2025</v>
      </c>
      <c r="AY1986" s="39" t="s">
        <v>155</v>
      </c>
    </row>
    <row r="1987" spans="1:51" x14ac:dyDescent="0.25">
      <c r="A1987" s="255">
        <v>78</v>
      </c>
      <c r="B1987" s="248" t="s">
        <v>88</v>
      </c>
      <c r="C1987" s="254">
        <v>5985718.3700000001</v>
      </c>
      <c r="D1987" s="254">
        <v>0</v>
      </c>
      <c r="E1987" s="254">
        <v>0</v>
      </c>
      <c r="F1987" s="254">
        <v>0</v>
      </c>
      <c r="G1987" s="254">
        <v>0</v>
      </c>
      <c r="H1987" s="91">
        <v>0</v>
      </c>
      <c r="I1987" s="91">
        <v>0</v>
      </c>
      <c r="J1987" s="254">
        <v>13862.41</v>
      </c>
      <c r="K1987" s="254">
        <v>70951.92</v>
      </c>
      <c r="L1987" s="91">
        <v>0</v>
      </c>
      <c r="M1987" s="254">
        <v>0</v>
      </c>
      <c r="N1987" s="254">
        <v>0</v>
      </c>
      <c r="O1987" s="254">
        <v>0</v>
      </c>
      <c r="P1987" s="254">
        <v>10264.31</v>
      </c>
      <c r="Q1987" s="91">
        <v>0</v>
      </c>
      <c r="R1987" s="91">
        <v>0</v>
      </c>
      <c r="S1987" s="91">
        <v>0</v>
      </c>
      <c r="T1987" s="254">
        <v>95078.64</v>
      </c>
      <c r="U1987" s="254">
        <v>29253.63</v>
      </c>
      <c r="V1987" s="254">
        <v>18948.88</v>
      </c>
      <c r="W1987" s="254">
        <v>0</v>
      </c>
      <c r="X1987" s="254">
        <v>0</v>
      </c>
      <c r="Y1987" s="254">
        <v>0</v>
      </c>
      <c r="Z1987" s="254">
        <v>0</v>
      </c>
      <c r="AA1987" s="254">
        <v>1715239.13</v>
      </c>
      <c r="AB1987" s="254">
        <v>0</v>
      </c>
      <c r="AC1987" s="329">
        <v>415815.6</v>
      </c>
      <c r="AD1987" s="254">
        <v>0</v>
      </c>
      <c r="AE1987" s="254">
        <v>14795</v>
      </c>
      <c r="AF1987" s="254">
        <v>0</v>
      </c>
      <c r="AG1987" s="254">
        <v>0</v>
      </c>
      <c r="AH1987" s="254">
        <v>0</v>
      </c>
      <c r="AI1987" s="254">
        <v>0</v>
      </c>
      <c r="AJ1987" s="254">
        <v>0</v>
      </c>
      <c r="AK1987" s="254">
        <v>3112638.98</v>
      </c>
      <c r="AL1987" s="254">
        <v>0</v>
      </c>
      <c r="AM1987" s="91">
        <v>0</v>
      </c>
      <c r="AN1987" s="254">
        <v>62215</v>
      </c>
      <c r="AO1987" s="254">
        <v>0</v>
      </c>
      <c r="AP1987" s="254">
        <v>0</v>
      </c>
      <c r="AQ1987" s="254">
        <v>0</v>
      </c>
      <c r="AR1987" s="254">
        <v>0</v>
      </c>
      <c r="AS1987" s="254">
        <v>2194052.2400000002</v>
      </c>
      <c r="AT1987" s="254">
        <v>3696587.49</v>
      </c>
      <c r="AU1987" s="254">
        <v>521733.51</v>
      </c>
      <c r="AV1987" s="92">
        <v>45869</v>
      </c>
      <c r="AW1987" t="s">
        <v>6</v>
      </c>
      <c r="AX1987" s="39">
        <v>2025</v>
      </c>
      <c r="AY1987" s="39" t="s">
        <v>185</v>
      </c>
    </row>
    <row r="1988" spans="1:51" x14ac:dyDescent="0.25">
      <c r="A1988" s="255">
        <v>80</v>
      </c>
      <c r="B1988" s="248" t="s">
        <v>89</v>
      </c>
      <c r="C1988" s="254">
        <v>1916967561.1700001</v>
      </c>
      <c r="D1988" s="254">
        <v>2900305.61</v>
      </c>
      <c r="E1988" s="254">
        <v>0</v>
      </c>
      <c r="F1988" s="254">
        <v>0</v>
      </c>
      <c r="G1988" s="254">
        <v>2936283.19</v>
      </c>
      <c r="H1988" s="91">
        <v>0</v>
      </c>
      <c r="I1988" s="91">
        <v>0</v>
      </c>
      <c r="J1988" s="254">
        <v>3706168.53</v>
      </c>
      <c r="K1988" s="254">
        <v>17484208.73</v>
      </c>
      <c r="L1988" s="91">
        <v>0</v>
      </c>
      <c r="M1988" s="254">
        <v>498762800.02999997</v>
      </c>
      <c r="N1988" s="254">
        <v>647576221.25</v>
      </c>
      <c r="O1988" s="254">
        <v>1146339021.28</v>
      </c>
      <c r="P1988" s="254">
        <v>17511851.129999999</v>
      </c>
      <c r="Q1988" s="91">
        <v>0</v>
      </c>
      <c r="R1988" s="91">
        <v>0</v>
      </c>
      <c r="S1988" s="91">
        <v>0</v>
      </c>
      <c r="T1988" s="254">
        <v>1190877838.47</v>
      </c>
      <c r="U1988" s="254">
        <v>25430601.5</v>
      </c>
      <c r="V1988" s="254">
        <v>6622261.4000000004</v>
      </c>
      <c r="W1988" s="254">
        <v>3383534.72</v>
      </c>
      <c r="X1988" s="254">
        <v>32609414.690000001</v>
      </c>
      <c r="Y1988" s="254">
        <v>24614989.579999998</v>
      </c>
      <c r="Z1988" s="254">
        <v>0</v>
      </c>
      <c r="AA1988" s="254">
        <v>0</v>
      </c>
      <c r="AB1988" s="254">
        <v>0</v>
      </c>
      <c r="AC1988" s="329">
        <v>225698847.11000001</v>
      </c>
      <c r="AD1988" s="254">
        <v>72346705.189999998</v>
      </c>
      <c r="AE1988" s="254">
        <v>28493524.870000001</v>
      </c>
      <c r="AF1988" s="254">
        <v>0</v>
      </c>
      <c r="AG1988" s="254">
        <v>0</v>
      </c>
      <c r="AH1988" s="254">
        <v>0</v>
      </c>
      <c r="AI1988" s="254">
        <v>0</v>
      </c>
      <c r="AJ1988" s="254">
        <v>4079085.58</v>
      </c>
      <c r="AK1988" s="254">
        <v>83588949.019999996</v>
      </c>
      <c r="AL1988" s="254">
        <v>23941640.289999999</v>
      </c>
      <c r="AM1988" s="91">
        <v>0</v>
      </c>
      <c r="AN1988" s="254">
        <v>58124856.789999999</v>
      </c>
      <c r="AO1988" s="254">
        <v>0</v>
      </c>
      <c r="AP1988" s="254">
        <v>2045230.25</v>
      </c>
      <c r="AQ1988" s="254">
        <v>0</v>
      </c>
      <c r="AR1988" s="254">
        <v>0</v>
      </c>
      <c r="AS1988" s="254">
        <v>423278964.63999999</v>
      </c>
      <c r="AT1988" s="254">
        <v>302810758.06</v>
      </c>
      <c r="AU1988" s="254">
        <v>135110081.71000001</v>
      </c>
      <c r="AV1988" s="92">
        <v>45869</v>
      </c>
      <c r="AW1988" t="s">
        <v>6</v>
      </c>
      <c r="AX1988" s="39">
        <v>2025</v>
      </c>
      <c r="AY1988" s="39" t="s">
        <v>288</v>
      </c>
    </row>
    <row r="1989" spans="1:51" x14ac:dyDescent="0.25">
      <c r="A1989" s="255">
        <v>2</v>
      </c>
      <c r="B1989" s="248" t="s">
        <v>90</v>
      </c>
      <c r="C1989" s="254">
        <v>254233613.19999999</v>
      </c>
      <c r="D1989" s="254">
        <v>12668.22</v>
      </c>
      <c r="E1989" s="254">
        <v>0</v>
      </c>
      <c r="F1989" s="254">
        <v>0</v>
      </c>
      <c r="G1989" s="254">
        <v>430809.84</v>
      </c>
      <c r="H1989" s="91">
        <v>0</v>
      </c>
      <c r="I1989" s="91">
        <v>0</v>
      </c>
      <c r="J1989" s="254">
        <v>10358.15</v>
      </c>
      <c r="K1989" s="254">
        <v>114662.92</v>
      </c>
      <c r="L1989" s="91">
        <v>0</v>
      </c>
      <c r="M1989" s="254">
        <v>936205.88</v>
      </c>
      <c r="N1989" s="254">
        <v>28707198.719999999</v>
      </c>
      <c r="O1989" s="254">
        <v>29643404.600000001</v>
      </c>
      <c r="P1989" s="254">
        <v>8981871</v>
      </c>
      <c r="Q1989" s="91">
        <v>0</v>
      </c>
      <c r="R1989" s="91">
        <v>0</v>
      </c>
      <c r="S1989" s="91">
        <v>0</v>
      </c>
      <c r="T1989" s="254">
        <v>39193774.729999997</v>
      </c>
      <c r="U1989" s="254">
        <v>0</v>
      </c>
      <c r="V1989" s="254">
        <v>0</v>
      </c>
      <c r="W1989" s="254">
        <v>0</v>
      </c>
      <c r="X1989" s="254">
        <v>5420962.0099999998</v>
      </c>
      <c r="Y1989" s="254">
        <v>4835551.18</v>
      </c>
      <c r="Z1989" s="254">
        <v>0</v>
      </c>
      <c r="AA1989" s="254">
        <v>48664722.68</v>
      </c>
      <c r="AB1989" s="254">
        <v>0</v>
      </c>
      <c r="AC1989" s="329">
        <v>30520226.940000001</v>
      </c>
      <c r="AD1989" s="254">
        <v>13231203.75</v>
      </c>
      <c r="AE1989" s="254">
        <v>0</v>
      </c>
      <c r="AF1989" s="254">
        <v>0</v>
      </c>
      <c r="AG1989" s="254">
        <v>0</v>
      </c>
      <c r="AH1989" s="254">
        <v>0</v>
      </c>
      <c r="AI1989" s="254">
        <v>0</v>
      </c>
      <c r="AJ1989" s="254">
        <v>59773902.969999999</v>
      </c>
      <c r="AK1989" s="254">
        <v>16984506.850000001</v>
      </c>
      <c r="AL1989" s="254">
        <v>4517461.9000000004</v>
      </c>
      <c r="AM1989" s="91">
        <v>0</v>
      </c>
      <c r="AN1989" s="254">
        <v>1525675.16</v>
      </c>
      <c r="AO1989" s="254">
        <v>0</v>
      </c>
      <c r="AP1989" s="254">
        <v>2079943.38</v>
      </c>
      <c r="AQ1989" s="254">
        <v>0</v>
      </c>
      <c r="AR1989" s="254">
        <v>0</v>
      </c>
      <c r="AS1989" s="254">
        <v>162446569.53</v>
      </c>
      <c r="AT1989" s="254">
        <v>52593268.939999998</v>
      </c>
      <c r="AU1989" s="254">
        <v>27485681.649999999</v>
      </c>
      <c r="AV1989" s="92">
        <v>45869</v>
      </c>
      <c r="AW1989" t="s">
        <v>6</v>
      </c>
      <c r="AX1989" s="39">
        <v>2025</v>
      </c>
      <c r="AY1989" s="39" t="s">
        <v>168</v>
      </c>
    </row>
    <row r="1990" spans="1:51" x14ac:dyDescent="0.25">
      <c r="A1990" s="255">
        <v>115</v>
      </c>
      <c r="B1990" s="90" t="s">
        <v>290</v>
      </c>
      <c r="C1990" s="254">
        <v>715548.91</v>
      </c>
      <c r="D1990" s="254">
        <v>26512</v>
      </c>
      <c r="E1990" s="254">
        <v>0</v>
      </c>
      <c r="F1990" s="254">
        <v>0</v>
      </c>
      <c r="G1990" s="254">
        <v>0</v>
      </c>
      <c r="H1990" s="91">
        <v>0</v>
      </c>
      <c r="I1990" s="91">
        <v>0</v>
      </c>
      <c r="J1990" s="254">
        <v>0</v>
      </c>
      <c r="K1990" s="254">
        <v>0</v>
      </c>
      <c r="L1990" s="91">
        <v>0</v>
      </c>
      <c r="M1990" s="254">
        <v>0</v>
      </c>
      <c r="N1990" s="254">
        <v>0</v>
      </c>
      <c r="O1990" s="254">
        <v>0</v>
      </c>
      <c r="P1990" s="254">
        <v>0</v>
      </c>
      <c r="Q1990" s="91">
        <v>0</v>
      </c>
      <c r="R1990" s="91">
        <v>0</v>
      </c>
      <c r="S1990" s="91">
        <v>0</v>
      </c>
      <c r="T1990" s="254">
        <v>26512</v>
      </c>
      <c r="U1990" s="254">
        <v>458355.20000000001</v>
      </c>
      <c r="V1990" s="254">
        <v>230681.71</v>
      </c>
      <c r="W1990" s="254">
        <v>0</v>
      </c>
      <c r="X1990" s="254">
        <v>0</v>
      </c>
      <c r="Y1990" s="254">
        <v>0</v>
      </c>
      <c r="Z1990" s="254">
        <v>0</v>
      </c>
      <c r="AA1990" s="254">
        <v>0</v>
      </c>
      <c r="AB1990" s="254">
        <v>0</v>
      </c>
      <c r="AC1990" s="329">
        <v>0</v>
      </c>
      <c r="AD1990" s="254">
        <v>0</v>
      </c>
      <c r="AE1990" s="254">
        <v>0</v>
      </c>
      <c r="AF1990" s="254">
        <v>0</v>
      </c>
      <c r="AG1990" s="254">
        <v>0</v>
      </c>
      <c r="AH1990" s="254">
        <v>0</v>
      </c>
      <c r="AI1990" s="254">
        <v>0</v>
      </c>
      <c r="AJ1990" s="254">
        <v>0</v>
      </c>
      <c r="AK1990" s="254">
        <v>0</v>
      </c>
      <c r="AL1990" s="254">
        <v>0</v>
      </c>
      <c r="AM1990" s="91">
        <v>0</v>
      </c>
      <c r="AN1990" s="254">
        <v>0</v>
      </c>
      <c r="AO1990" s="254">
        <v>0</v>
      </c>
      <c r="AP1990" s="254">
        <v>0</v>
      </c>
      <c r="AQ1990" s="254">
        <v>0</v>
      </c>
      <c r="AR1990" s="254">
        <v>0</v>
      </c>
      <c r="AS1990" s="254">
        <v>689036.91</v>
      </c>
      <c r="AT1990" s="254">
        <v>0</v>
      </c>
      <c r="AU1990" s="254">
        <v>0</v>
      </c>
      <c r="AV1990" s="92">
        <v>45869</v>
      </c>
      <c r="AW1990" t="s">
        <v>6</v>
      </c>
      <c r="AX1990" s="39">
        <v>2025</v>
      </c>
      <c r="AY1990" s="39" t="s">
        <v>291</v>
      </c>
    </row>
    <row r="1991" spans="1:51" x14ac:dyDescent="0.25">
      <c r="A1991" s="255">
        <v>106</v>
      </c>
      <c r="B1991" s="248" t="s">
        <v>92</v>
      </c>
      <c r="C1991" s="254">
        <v>123589644.94</v>
      </c>
      <c r="D1991" s="254">
        <v>0</v>
      </c>
      <c r="E1991" s="254">
        <v>0</v>
      </c>
      <c r="F1991" s="254">
        <v>0</v>
      </c>
      <c r="G1991" s="254">
        <v>22016.9</v>
      </c>
      <c r="H1991" s="91">
        <v>0</v>
      </c>
      <c r="I1991" s="91">
        <v>0</v>
      </c>
      <c r="J1991" s="254">
        <v>855311.48</v>
      </c>
      <c r="K1991" s="254">
        <v>-88440</v>
      </c>
      <c r="L1991" s="91">
        <v>0</v>
      </c>
      <c r="M1991" s="254">
        <v>0</v>
      </c>
      <c r="N1991" s="254">
        <v>0</v>
      </c>
      <c r="O1991" s="254">
        <v>0</v>
      </c>
      <c r="P1991" s="254">
        <v>830365.1</v>
      </c>
      <c r="Q1991" s="91">
        <v>0</v>
      </c>
      <c r="R1991" s="91">
        <v>0</v>
      </c>
      <c r="S1991" s="91">
        <v>0</v>
      </c>
      <c r="T1991" s="254">
        <v>1619253.48</v>
      </c>
      <c r="U1991" s="254">
        <v>1228801.96</v>
      </c>
      <c r="V1991" s="254">
        <v>128074.38</v>
      </c>
      <c r="W1991" s="254">
        <v>63233.43</v>
      </c>
      <c r="X1991" s="254">
        <v>77264.350000000006</v>
      </c>
      <c r="Y1991" s="254">
        <v>189801.4</v>
      </c>
      <c r="Z1991" s="254">
        <v>0</v>
      </c>
      <c r="AA1991" s="254">
        <v>12095736.470000001</v>
      </c>
      <c r="AB1991" s="254">
        <v>0</v>
      </c>
      <c r="AC1991" s="329">
        <v>10237131.380000001</v>
      </c>
      <c r="AD1991" s="254">
        <v>694288.26</v>
      </c>
      <c r="AE1991" s="254">
        <v>5587339.2800000003</v>
      </c>
      <c r="AF1991" s="254">
        <v>0</v>
      </c>
      <c r="AG1991" s="254">
        <v>0</v>
      </c>
      <c r="AH1991" s="254">
        <v>0</v>
      </c>
      <c r="AI1991" s="254">
        <v>0</v>
      </c>
      <c r="AJ1991" s="254">
        <v>7787361.0800000001</v>
      </c>
      <c r="AK1991" s="254">
        <v>32153371.52</v>
      </c>
      <c r="AL1991" s="254">
        <v>2155664.46</v>
      </c>
      <c r="AM1991" s="91">
        <v>0</v>
      </c>
      <c r="AN1991" s="254">
        <v>5703278.9400000004</v>
      </c>
      <c r="AO1991" s="254">
        <v>0</v>
      </c>
      <c r="AP1991" s="254">
        <v>93078.33</v>
      </c>
      <c r="AQ1991" s="254">
        <v>0</v>
      </c>
      <c r="AR1991" s="254">
        <v>0</v>
      </c>
      <c r="AS1991" s="254">
        <v>38089031.990000002</v>
      </c>
      <c r="AT1991" s="254">
        <v>83881359.469999999</v>
      </c>
      <c r="AU1991" s="254">
        <v>43775966.219999999</v>
      </c>
      <c r="AV1991" s="92">
        <v>45869</v>
      </c>
      <c r="AW1991" t="s">
        <v>6</v>
      </c>
      <c r="AX1991" s="39">
        <v>2025</v>
      </c>
      <c r="AY1991" s="39" t="s">
        <v>172</v>
      </c>
    </row>
    <row r="1992" spans="1:51" x14ac:dyDescent="0.25">
      <c r="A1992" s="255">
        <v>118</v>
      </c>
      <c r="B1992" s="248" t="s">
        <v>93</v>
      </c>
      <c r="C1992" s="254">
        <v>400100306.55000001</v>
      </c>
      <c r="D1992" s="254">
        <v>69153.94</v>
      </c>
      <c r="E1992" s="254">
        <v>0</v>
      </c>
      <c r="F1992" s="254">
        <v>0</v>
      </c>
      <c r="G1992" s="254">
        <v>2644474.17</v>
      </c>
      <c r="H1992" s="91">
        <v>0</v>
      </c>
      <c r="I1992" s="91">
        <v>0</v>
      </c>
      <c r="J1992" s="254">
        <v>1789183.51</v>
      </c>
      <c r="K1992" s="254">
        <v>8635849.5500000007</v>
      </c>
      <c r="L1992" s="91">
        <v>0</v>
      </c>
      <c r="M1992" s="254">
        <v>140392734.41</v>
      </c>
      <c r="N1992" s="254">
        <v>153687133.36000001</v>
      </c>
      <c r="O1992" s="254">
        <v>294079867.76999998</v>
      </c>
      <c r="P1992" s="254">
        <v>3949416.37</v>
      </c>
      <c r="Q1992" s="91">
        <v>0</v>
      </c>
      <c r="R1992" s="91">
        <v>0</v>
      </c>
      <c r="S1992" s="91">
        <v>0</v>
      </c>
      <c r="T1992" s="254">
        <v>311167945.31</v>
      </c>
      <c r="U1992" s="254">
        <v>349266.09</v>
      </c>
      <c r="V1992" s="254">
        <v>282876.96999999997</v>
      </c>
      <c r="W1992" s="254">
        <v>0</v>
      </c>
      <c r="X1992" s="254">
        <v>0</v>
      </c>
      <c r="Y1992" s="254">
        <v>622679.91</v>
      </c>
      <c r="Z1992" s="254">
        <v>0</v>
      </c>
      <c r="AA1992" s="254">
        <v>0</v>
      </c>
      <c r="AB1992" s="254">
        <v>0</v>
      </c>
      <c r="AC1992" s="329">
        <v>0</v>
      </c>
      <c r="AD1992" s="254">
        <v>0</v>
      </c>
      <c r="AE1992" s="254">
        <v>0</v>
      </c>
      <c r="AF1992" s="254">
        <v>0</v>
      </c>
      <c r="AG1992" s="254">
        <v>0</v>
      </c>
      <c r="AH1992" s="254">
        <v>0</v>
      </c>
      <c r="AI1992" s="254">
        <v>0</v>
      </c>
      <c r="AJ1992" s="254">
        <v>261559.8</v>
      </c>
      <c r="AK1992" s="254">
        <v>2982757.52</v>
      </c>
      <c r="AL1992" s="254">
        <v>1425722.68</v>
      </c>
      <c r="AM1992" s="91">
        <v>0</v>
      </c>
      <c r="AN1992" s="254">
        <v>3863006.76</v>
      </c>
      <c r="AO1992" s="254">
        <v>0</v>
      </c>
      <c r="AP1992" s="254">
        <v>228171.64</v>
      </c>
      <c r="AQ1992" s="254">
        <v>0</v>
      </c>
      <c r="AR1992" s="254">
        <v>0</v>
      </c>
      <c r="AS1992" s="254">
        <v>1516382.77</v>
      </c>
      <c r="AT1992" s="254">
        <v>87415978.469999999</v>
      </c>
      <c r="AU1992" s="254">
        <v>78916319.870000005</v>
      </c>
      <c r="AV1992" s="92">
        <v>45869</v>
      </c>
      <c r="AW1992" t="s">
        <v>6</v>
      </c>
      <c r="AX1992" s="39">
        <v>2025</v>
      </c>
      <c r="AY1992" s="39" t="s">
        <v>162</v>
      </c>
    </row>
    <row r="1993" spans="1:51" x14ac:dyDescent="0.25">
      <c r="A1993" s="255">
        <v>29</v>
      </c>
      <c r="B1993" s="248" t="s">
        <v>94</v>
      </c>
      <c r="C1993" s="254">
        <v>1158391453.0899999</v>
      </c>
      <c r="D1993" s="254">
        <v>2762837.24</v>
      </c>
      <c r="E1993" s="254">
        <v>0</v>
      </c>
      <c r="F1993" s="254">
        <v>0</v>
      </c>
      <c r="G1993" s="254">
        <v>2763162.12</v>
      </c>
      <c r="H1993" s="91">
        <v>0</v>
      </c>
      <c r="I1993" s="91">
        <v>0</v>
      </c>
      <c r="J1993" s="254">
        <v>1312049.31</v>
      </c>
      <c r="K1993" s="254">
        <v>359566.09</v>
      </c>
      <c r="L1993" s="91">
        <v>0</v>
      </c>
      <c r="M1993" s="254">
        <v>116839147.09</v>
      </c>
      <c r="N1993" s="254">
        <v>280011770.24000001</v>
      </c>
      <c r="O1993" s="254">
        <v>396850917.32999998</v>
      </c>
      <c r="P1993" s="254">
        <v>2604824.21</v>
      </c>
      <c r="Q1993" s="91">
        <v>0</v>
      </c>
      <c r="R1993" s="91">
        <v>0</v>
      </c>
      <c r="S1993" s="91">
        <v>0</v>
      </c>
      <c r="T1993" s="254">
        <v>406653356.30000001</v>
      </c>
      <c r="U1993" s="254">
        <v>272006107.99000001</v>
      </c>
      <c r="V1993" s="254">
        <v>219811850.44999999</v>
      </c>
      <c r="W1993" s="254">
        <v>5589040.5199999996</v>
      </c>
      <c r="X1993" s="254">
        <v>122567193.94</v>
      </c>
      <c r="Y1993" s="254">
        <v>67961405.730000004</v>
      </c>
      <c r="Z1993" s="254">
        <v>0</v>
      </c>
      <c r="AA1993" s="254">
        <v>0</v>
      </c>
      <c r="AB1993" s="254">
        <v>3397271.91</v>
      </c>
      <c r="AC1993" s="329">
        <v>0</v>
      </c>
      <c r="AD1993" s="254">
        <v>0</v>
      </c>
      <c r="AE1993" s="254">
        <v>7762060.6699999999</v>
      </c>
      <c r="AF1993" s="254">
        <v>0</v>
      </c>
      <c r="AG1993" s="254">
        <v>0</v>
      </c>
      <c r="AH1993" s="254">
        <v>0</v>
      </c>
      <c r="AI1993" s="254">
        <v>0</v>
      </c>
      <c r="AJ1993" s="254">
        <v>11355078.5</v>
      </c>
      <c r="AK1993" s="254">
        <v>5222265.93</v>
      </c>
      <c r="AL1993" s="254">
        <v>3199154.62</v>
      </c>
      <c r="AM1993" s="91">
        <v>0</v>
      </c>
      <c r="AN1993" s="254">
        <v>18382536.93</v>
      </c>
      <c r="AO1993" s="254">
        <v>0</v>
      </c>
      <c r="AP1993" s="254">
        <v>4669490.87</v>
      </c>
      <c r="AQ1993" s="254">
        <v>9578140.6699999999</v>
      </c>
      <c r="AR1993" s="254">
        <v>0</v>
      </c>
      <c r="AS1993" s="254">
        <v>710450009.71000004</v>
      </c>
      <c r="AT1993" s="254">
        <v>41288087.079999998</v>
      </c>
      <c r="AU1993" s="254">
        <v>236498.06</v>
      </c>
      <c r="AV1993" s="92">
        <v>45869</v>
      </c>
      <c r="AW1993" t="s">
        <v>6</v>
      </c>
      <c r="AX1993" s="39">
        <v>2025</v>
      </c>
      <c r="AY1993" s="39" t="s">
        <v>156</v>
      </c>
    </row>
    <row r="1994" spans="1:51" x14ac:dyDescent="0.25">
      <c r="A1994" s="255">
        <v>111</v>
      </c>
      <c r="B1994" s="248" t="s">
        <v>95</v>
      </c>
      <c r="C1994" s="254">
        <v>14800971.720000001</v>
      </c>
      <c r="D1994" s="254">
        <v>67766.399999999994</v>
      </c>
      <c r="E1994" s="254">
        <v>0</v>
      </c>
      <c r="F1994" s="254">
        <v>0</v>
      </c>
      <c r="G1994" s="254">
        <v>0</v>
      </c>
      <c r="H1994" s="91">
        <v>0</v>
      </c>
      <c r="I1994" s="91">
        <v>0</v>
      </c>
      <c r="J1994" s="254">
        <v>0</v>
      </c>
      <c r="K1994" s="254">
        <v>0</v>
      </c>
      <c r="L1994" s="91">
        <v>0</v>
      </c>
      <c r="M1994" s="254">
        <v>0</v>
      </c>
      <c r="N1994" s="254">
        <v>0</v>
      </c>
      <c r="O1994" s="254">
        <v>0</v>
      </c>
      <c r="P1994" s="254">
        <v>82351.3</v>
      </c>
      <c r="Q1994" s="91">
        <v>0</v>
      </c>
      <c r="R1994" s="91">
        <v>0</v>
      </c>
      <c r="S1994" s="91">
        <v>0</v>
      </c>
      <c r="T1994" s="254">
        <v>150117.70000000001</v>
      </c>
      <c r="U1994" s="254">
        <v>3932176.82</v>
      </c>
      <c r="V1994" s="254">
        <v>0</v>
      </c>
      <c r="W1994" s="254">
        <v>0</v>
      </c>
      <c r="X1994" s="254">
        <v>0</v>
      </c>
      <c r="Y1994" s="254">
        <v>9376.5</v>
      </c>
      <c r="Z1994" s="254">
        <v>0</v>
      </c>
      <c r="AA1994" s="254">
        <v>0</v>
      </c>
      <c r="AB1994" s="254">
        <v>0</v>
      </c>
      <c r="AC1994" s="329">
        <v>1426340.1</v>
      </c>
      <c r="AD1994" s="254">
        <v>0</v>
      </c>
      <c r="AE1994" s="254">
        <v>0</v>
      </c>
      <c r="AF1994" s="254">
        <v>0</v>
      </c>
      <c r="AG1994" s="254">
        <v>0</v>
      </c>
      <c r="AH1994" s="254">
        <v>0</v>
      </c>
      <c r="AI1994" s="254">
        <v>0</v>
      </c>
      <c r="AJ1994" s="254">
        <v>411475.42</v>
      </c>
      <c r="AK1994" s="254">
        <v>911365.73</v>
      </c>
      <c r="AL1994" s="254">
        <v>207792.17</v>
      </c>
      <c r="AM1994" s="91">
        <v>0</v>
      </c>
      <c r="AN1994" s="254">
        <v>1900072.67</v>
      </c>
      <c r="AO1994" s="254">
        <v>0</v>
      </c>
      <c r="AP1994" s="254">
        <v>69256</v>
      </c>
      <c r="AQ1994" s="254">
        <v>0</v>
      </c>
      <c r="AR1994" s="254">
        <v>0</v>
      </c>
      <c r="AS1994" s="254">
        <v>5779368.8399999999</v>
      </c>
      <c r="AT1994" s="254">
        <v>8871485.1799999997</v>
      </c>
      <c r="AU1994" s="254">
        <v>5782998.6100000003</v>
      </c>
      <c r="AV1994" s="92">
        <v>45869</v>
      </c>
      <c r="AW1994" t="s">
        <v>6</v>
      </c>
      <c r="AX1994" s="39">
        <v>2025</v>
      </c>
      <c r="AY1994" s="39" t="s">
        <v>182</v>
      </c>
    </row>
    <row r="1995" spans="1:51" x14ac:dyDescent="0.25">
      <c r="A1995" s="255">
        <v>83</v>
      </c>
      <c r="B1995" s="248" t="s">
        <v>96</v>
      </c>
      <c r="C1995" s="254">
        <v>1301055985.23</v>
      </c>
      <c r="D1995" s="254">
        <v>2794424.95</v>
      </c>
      <c r="E1995" s="254">
        <v>0</v>
      </c>
      <c r="F1995" s="254">
        <v>0</v>
      </c>
      <c r="G1995" s="254">
        <v>788292.9</v>
      </c>
      <c r="H1995" s="91">
        <v>0</v>
      </c>
      <c r="I1995" s="91">
        <v>0</v>
      </c>
      <c r="J1995" s="254">
        <v>26193693.899999999</v>
      </c>
      <c r="K1995" s="254">
        <v>11597499.1</v>
      </c>
      <c r="L1995" s="91">
        <v>0</v>
      </c>
      <c r="M1995" s="254">
        <v>347260705.37</v>
      </c>
      <c r="N1995" s="254">
        <v>268918843.22000003</v>
      </c>
      <c r="O1995" s="254">
        <v>616179548.59000003</v>
      </c>
      <c r="P1995" s="254">
        <v>28428297.600000001</v>
      </c>
      <c r="Q1995" s="91">
        <v>0</v>
      </c>
      <c r="R1995" s="91">
        <v>0</v>
      </c>
      <c r="S1995" s="91">
        <v>0</v>
      </c>
      <c r="T1995" s="254">
        <v>685981757.03999996</v>
      </c>
      <c r="U1995" s="254">
        <v>42911814.509999998</v>
      </c>
      <c r="V1995" s="254">
        <v>2148365.0499999998</v>
      </c>
      <c r="W1995" s="254">
        <v>1608305.59</v>
      </c>
      <c r="X1995" s="254">
        <v>10498448.859999999</v>
      </c>
      <c r="Y1995" s="254">
        <v>565284.6</v>
      </c>
      <c r="Z1995" s="254">
        <v>0</v>
      </c>
      <c r="AA1995" s="254">
        <v>571630.9</v>
      </c>
      <c r="AB1995" s="254">
        <v>0</v>
      </c>
      <c r="AC1995" s="329">
        <v>240052551.91</v>
      </c>
      <c r="AD1995" s="254">
        <v>36771131.079999998</v>
      </c>
      <c r="AE1995" s="254">
        <v>4938696.41</v>
      </c>
      <c r="AF1995" s="254">
        <v>0</v>
      </c>
      <c r="AG1995" s="254">
        <v>0</v>
      </c>
      <c r="AH1995" s="254">
        <v>0</v>
      </c>
      <c r="AI1995" s="254">
        <v>0</v>
      </c>
      <c r="AJ1995" s="254">
        <v>1129091.78</v>
      </c>
      <c r="AK1995" s="254">
        <v>215372810.96000001</v>
      </c>
      <c r="AL1995" s="254">
        <v>12479554.75</v>
      </c>
      <c r="AM1995" s="91">
        <v>0</v>
      </c>
      <c r="AN1995" s="254">
        <v>21452012</v>
      </c>
      <c r="AO1995" s="254">
        <v>0</v>
      </c>
      <c r="AP1995" s="254">
        <v>1544216.2</v>
      </c>
      <c r="AQ1995" s="254">
        <v>0</v>
      </c>
      <c r="AR1995" s="254">
        <v>0</v>
      </c>
      <c r="AS1995" s="254">
        <v>341195320.69</v>
      </c>
      <c r="AT1995" s="254">
        <v>273878907.5</v>
      </c>
      <c r="AU1995" s="254">
        <v>23030313.59</v>
      </c>
      <c r="AV1995" s="92">
        <v>45869</v>
      </c>
      <c r="AW1995" t="s">
        <v>6</v>
      </c>
      <c r="AX1995" s="39">
        <v>2025</v>
      </c>
      <c r="AY1995" s="39" t="s">
        <v>158</v>
      </c>
    </row>
    <row r="1996" spans="1:51" x14ac:dyDescent="0.25">
      <c r="A1996" s="255">
        <v>40</v>
      </c>
      <c r="B1996" s="248" t="s">
        <v>97</v>
      </c>
      <c r="C1996" s="254">
        <v>326942691.54000002</v>
      </c>
      <c r="D1996" s="254">
        <v>18431.12</v>
      </c>
      <c r="E1996" s="254">
        <v>0</v>
      </c>
      <c r="F1996" s="254">
        <v>0</v>
      </c>
      <c r="G1996" s="254">
        <v>217516.73</v>
      </c>
      <c r="H1996" s="91">
        <v>0</v>
      </c>
      <c r="I1996" s="91">
        <v>0</v>
      </c>
      <c r="J1996" s="254">
        <v>195135.43</v>
      </c>
      <c r="K1996" s="254">
        <v>1626533.87</v>
      </c>
      <c r="L1996" s="91">
        <v>0</v>
      </c>
      <c r="M1996" s="254">
        <v>8119610.7199999997</v>
      </c>
      <c r="N1996" s="254">
        <v>81717042.370000005</v>
      </c>
      <c r="O1996" s="254">
        <v>89836653.090000004</v>
      </c>
      <c r="P1996" s="254">
        <v>214623.76</v>
      </c>
      <c r="Q1996" s="91">
        <v>0</v>
      </c>
      <c r="R1996" s="91">
        <v>0</v>
      </c>
      <c r="S1996" s="91">
        <v>0</v>
      </c>
      <c r="T1996" s="254">
        <v>92108894</v>
      </c>
      <c r="U1996" s="254">
        <v>906862.54</v>
      </c>
      <c r="V1996" s="254">
        <v>55779.839999999997</v>
      </c>
      <c r="W1996" s="254">
        <v>2803.68</v>
      </c>
      <c r="X1996" s="254">
        <v>14727.52</v>
      </c>
      <c r="Y1996" s="254">
        <v>2345.69</v>
      </c>
      <c r="Z1996" s="254">
        <v>0</v>
      </c>
      <c r="AA1996" s="254">
        <v>22290.94</v>
      </c>
      <c r="AB1996" s="254">
        <v>0</v>
      </c>
      <c r="AC1996" s="329">
        <v>4455110.5999999996</v>
      </c>
      <c r="AD1996" s="254">
        <v>23319060.050000001</v>
      </c>
      <c r="AE1996" s="254">
        <v>2014260.04</v>
      </c>
      <c r="AF1996" s="254">
        <v>0</v>
      </c>
      <c r="AG1996" s="254">
        <v>0</v>
      </c>
      <c r="AH1996" s="254">
        <v>0</v>
      </c>
      <c r="AI1996" s="254">
        <v>0</v>
      </c>
      <c r="AJ1996" s="254">
        <v>2514</v>
      </c>
      <c r="AK1996" s="254">
        <v>180916228.08000001</v>
      </c>
      <c r="AL1996" s="254">
        <v>544943</v>
      </c>
      <c r="AM1996" s="91">
        <v>0</v>
      </c>
      <c r="AN1996" s="254">
        <v>2197255.0699999998</v>
      </c>
      <c r="AO1996" s="254">
        <v>0</v>
      </c>
      <c r="AP1996" s="254">
        <v>134753.06</v>
      </c>
      <c r="AQ1996" s="254">
        <v>0</v>
      </c>
      <c r="AR1996" s="254">
        <v>0</v>
      </c>
      <c r="AS1996" s="254">
        <v>30795754.899999999</v>
      </c>
      <c r="AT1996" s="254">
        <v>204038042.63999999</v>
      </c>
      <c r="AU1996" s="254">
        <v>20244863.43</v>
      </c>
      <c r="AV1996" s="92">
        <v>45869</v>
      </c>
      <c r="AW1996" t="s">
        <v>6</v>
      </c>
      <c r="AX1996" s="39">
        <v>2025</v>
      </c>
      <c r="AY1996" s="39" t="s">
        <v>166</v>
      </c>
    </row>
    <row r="1997" spans="1:51" x14ac:dyDescent="0.25">
      <c r="A1997" s="255">
        <v>24</v>
      </c>
      <c r="B1997" s="248" t="s">
        <v>98</v>
      </c>
      <c r="C1997" s="254">
        <v>1521281141.3399999</v>
      </c>
      <c r="D1997" s="254">
        <v>25795714.460000001</v>
      </c>
      <c r="E1997" s="254">
        <v>0</v>
      </c>
      <c r="F1997" s="254">
        <v>-571.04999999999995</v>
      </c>
      <c r="G1997" s="254">
        <v>50562000.009999998</v>
      </c>
      <c r="H1997" s="91">
        <v>0</v>
      </c>
      <c r="I1997" s="91">
        <v>0</v>
      </c>
      <c r="J1997" s="254">
        <v>5279902.71</v>
      </c>
      <c r="K1997" s="254">
        <v>15553998</v>
      </c>
      <c r="L1997" s="91">
        <v>0</v>
      </c>
      <c r="M1997" s="254">
        <v>26426370.550000001</v>
      </c>
      <c r="N1997" s="254">
        <v>847947927.61000001</v>
      </c>
      <c r="O1997" s="254">
        <v>874374298.15999997</v>
      </c>
      <c r="P1997" s="254">
        <v>34530274.329999998</v>
      </c>
      <c r="Q1997" s="91">
        <v>0</v>
      </c>
      <c r="R1997" s="91">
        <v>0</v>
      </c>
      <c r="S1997" s="91">
        <v>0</v>
      </c>
      <c r="T1997" s="254">
        <v>1006095616.62</v>
      </c>
      <c r="U1997" s="254">
        <v>82326655.540000007</v>
      </c>
      <c r="V1997" s="254">
        <v>211413.63</v>
      </c>
      <c r="W1997" s="254">
        <v>0</v>
      </c>
      <c r="X1997" s="254">
        <v>1114190.8999999999</v>
      </c>
      <c r="Y1997" s="254">
        <v>0</v>
      </c>
      <c r="Z1997" s="254">
        <v>0</v>
      </c>
      <c r="AA1997" s="254">
        <v>1805497.28</v>
      </c>
      <c r="AB1997" s="254">
        <v>0</v>
      </c>
      <c r="AC1997" s="329">
        <v>154013246.58000001</v>
      </c>
      <c r="AD1997" s="254">
        <v>56793705.07</v>
      </c>
      <c r="AE1997" s="254">
        <v>2336112.83</v>
      </c>
      <c r="AF1997" s="254">
        <v>0</v>
      </c>
      <c r="AG1997" s="254">
        <v>0</v>
      </c>
      <c r="AH1997" s="254">
        <v>0</v>
      </c>
      <c r="AI1997" s="254">
        <v>0</v>
      </c>
      <c r="AJ1997" s="254">
        <v>171610652.88</v>
      </c>
      <c r="AK1997" s="254">
        <v>39637336.789999999</v>
      </c>
      <c r="AL1997" s="254">
        <v>280025.92</v>
      </c>
      <c r="AM1997" s="91">
        <v>0</v>
      </c>
      <c r="AN1997" s="254">
        <v>2560729.13</v>
      </c>
      <c r="AO1997" s="254">
        <v>0</v>
      </c>
      <c r="AP1997" s="254">
        <v>0</v>
      </c>
      <c r="AQ1997" s="254">
        <v>0</v>
      </c>
      <c r="AR1997" s="254">
        <v>0</v>
      </c>
      <c r="AS1997" s="254">
        <v>470211474.70999998</v>
      </c>
      <c r="AT1997" s="254">
        <v>44974050.009999998</v>
      </c>
      <c r="AU1997" s="254">
        <v>2495958.17</v>
      </c>
      <c r="AV1997" s="92">
        <v>45869</v>
      </c>
      <c r="AW1997" t="s">
        <v>6</v>
      </c>
      <c r="AX1997" s="39">
        <v>2025</v>
      </c>
      <c r="AY1997" s="39" t="s">
        <v>164</v>
      </c>
    </row>
    <row r="1998" spans="1:51" x14ac:dyDescent="0.25">
      <c r="A1998" s="255">
        <v>124</v>
      </c>
      <c r="B1998" s="248" t="s">
        <v>99</v>
      </c>
      <c r="C1998" s="254">
        <v>28791002.57</v>
      </c>
      <c r="D1998" s="254">
        <v>0</v>
      </c>
      <c r="E1998" s="254">
        <v>0</v>
      </c>
      <c r="F1998" s="254">
        <v>0</v>
      </c>
      <c r="G1998" s="254">
        <v>0</v>
      </c>
      <c r="H1998" s="91">
        <v>0</v>
      </c>
      <c r="I1998" s="91">
        <v>0</v>
      </c>
      <c r="J1998" s="254">
        <v>0</v>
      </c>
      <c r="K1998" s="254">
        <v>0</v>
      </c>
      <c r="L1998" s="91">
        <v>0</v>
      </c>
      <c r="M1998" s="254">
        <v>0</v>
      </c>
      <c r="N1998" s="254">
        <v>11788293.73</v>
      </c>
      <c r="O1998" s="254">
        <v>11788293.73</v>
      </c>
      <c r="P1998" s="254">
        <v>46703.48</v>
      </c>
      <c r="Q1998" s="91">
        <v>0</v>
      </c>
      <c r="R1998" s="91">
        <v>0</v>
      </c>
      <c r="S1998" s="91">
        <v>0</v>
      </c>
      <c r="T1998" s="254">
        <v>11834997.210000001</v>
      </c>
      <c r="U1998" s="254">
        <v>726612.33</v>
      </c>
      <c r="V1998" s="254">
        <v>483348.08</v>
      </c>
      <c r="W1998" s="254">
        <v>37395.699999999997</v>
      </c>
      <c r="X1998" s="254">
        <v>236783.99</v>
      </c>
      <c r="Y1998" s="254">
        <v>26924.65</v>
      </c>
      <c r="Z1998" s="254">
        <v>0</v>
      </c>
      <c r="AA1998" s="254">
        <v>0</v>
      </c>
      <c r="AB1998" s="254">
        <v>0</v>
      </c>
      <c r="AC1998" s="329">
        <v>824476.9</v>
      </c>
      <c r="AD1998" s="254">
        <v>426014.36</v>
      </c>
      <c r="AE1998" s="254">
        <v>18141.55</v>
      </c>
      <c r="AF1998" s="254">
        <v>0</v>
      </c>
      <c r="AG1998" s="254">
        <v>0</v>
      </c>
      <c r="AH1998" s="254">
        <v>0</v>
      </c>
      <c r="AI1998" s="254">
        <v>0</v>
      </c>
      <c r="AJ1998" s="254">
        <v>0</v>
      </c>
      <c r="AK1998" s="254">
        <v>1783573.26</v>
      </c>
      <c r="AL1998" s="254">
        <v>751478.44</v>
      </c>
      <c r="AM1998" s="91">
        <v>0</v>
      </c>
      <c r="AN1998" s="254">
        <v>1031065.01</v>
      </c>
      <c r="AO1998" s="254">
        <v>0</v>
      </c>
      <c r="AP1998" s="254">
        <v>0</v>
      </c>
      <c r="AQ1998" s="254">
        <v>0</v>
      </c>
      <c r="AR1998" s="254">
        <v>0</v>
      </c>
      <c r="AS1998" s="254">
        <v>2779697.56</v>
      </c>
      <c r="AT1998" s="254">
        <v>14176307.800000001</v>
      </c>
      <c r="AU1998" s="254">
        <v>10610191.09</v>
      </c>
      <c r="AV1998" s="92">
        <v>45869</v>
      </c>
      <c r="AW1998" t="s">
        <v>6</v>
      </c>
      <c r="AX1998" s="39">
        <v>2025</v>
      </c>
      <c r="AY1998" s="39" t="s">
        <v>289</v>
      </c>
    </row>
    <row r="1999" spans="1:51" x14ac:dyDescent="0.25">
      <c r="A1999" s="255">
        <v>70</v>
      </c>
      <c r="B1999" s="252" t="s">
        <v>100</v>
      </c>
      <c r="C1999" s="254">
        <v>12231445</v>
      </c>
      <c r="D1999" s="254">
        <v>0</v>
      </c>
      <c r="E1999" s="254">
        <v>0</v>
      </c>
      <c r="F1999" s="254">
        <v>0</v>
      </c>
      <c r="G1999" s="254">
        <v>0</v>
      </c>
      <c r="H1999" s="91">
        <v>0</v>
      </c>
      <c r="I1999" s="91">
        <v>0</v>
      </c>
      <c r="J1999" s="254">
        <v>0</v>
      </c>
      <c r="K1999" s="254">
        <v>0</v>
      </c>
      <c r="L1999" s="91">
        <v>0</v>
      </c>
      <c r="M1999" s="254">
        <v>0</v>
      </c>
      <c r="N1999" s="254">
        <v>0</v>
      </c>
      <c r="O1999" s="254">
        <v>0</v>
      </c>
      <c r="P1999" s="254">
        <v>12231445</v>
      </c>
      <c r="Q1999" s="91">
        <v>0</v>
      </c>
      <c r="R1999" s="91">
        <v>0</v>
      </c>
      <c r="S1999" s="91">
        <v>0</v>
      </c>
      <c r="T1999" s="254">
        <v>12231445</v>
      </c>
      <c r="U1999" s="254">
        <v>0</v>
      </c>
      <c r="V1999" s="254">
        <v>0</v>
      </c>
      <c r="W1999" s="254">
        <v>0</v>
      </c>
      <c r="X1999" s="254">
        <v>0</v>
      </c>
      <c r="Y1999" s="254">
        <v>0</v>
      </c>
      <c r="Z1999" s="254">
        <v>0</v>
      </c>
      <c r="AA1999" s="254">
        <v>0</v>
      </c>
      <c r="AB1999" s="254">
        <v>0</v>
      </c>
      <c r="AC1999" s="329">
        <v>0</v>
      </c>
      <c r="AD1999" s="254">
        <v>0</v>
      </c>
      <c r="AE1999" s="254">
        <v>0</v>
      </c>
      <c r="AF1999" s="254">
        <v>0</v>
      </c>
      <c r="AG1999" s="254">
        <v>0</v>
      </c>
      <c r="AH1999" s="254">
        <v>0</v>
      </c>
      <c r="AI1999" s="254">
        <v>0</v>
      </c>
      <c r="AJ1999" s="254">
        <v>0</v>
      </c>
      <c r="AK1999" s="254">
        <v>0</v>
      </c>
      <c r="AL1999" s="254">
        <v>0</v>
      </c>
      <c r="AM1999" s="91">
        <v>0</v>
      </c>
      <c r="AN1999" s="254">
        <v>0</v>
      </c>
      <c r="AO1999" s="254">
        <v>0</v>
      </c>
      <c r="AP1999" s="254">
        <v>0</v>
      </c>
      <c r="AQ1999" s="254">
        <v>0</v>
      </c>
      <c r="AR1999" s="254">
        <v>0</v>
      </c>
      <c r="AS1999" s="254">
        <v>0</v>
      </c>
      <c r="AT1999" s="254">
        <v>0</v>
      </c>
      <c r="AU1999" s="254">
        <v>0</v>
      </c>
      <c r="AV1999" s="92">
        <v>45869</v>
      </c>
      <c r="AW1999" t="s">
        <v>6</v>
      </c>
      <c r="AX1999" s="39">
        <v>2025</v>
      </c>
      <c r="AY1999" s="39" t="s">
        <v>181</v>
      </c>
    </row>
    <row r="2000" spans="1:51" x14ac:dyDescent="0.25">
      <c r="A2000" s="255">
        <v>119</v>
      </c>
      <c r="B2000" s="252" t="s">
        <v>101</v>
      </c>
      <c r="C2000" s="254">
        <v>257911439.53999999</v>
      </c>
      <c r="D2000" s="254">
        <v>0</v>
      </c>
      <c r="E2000" s="254">
        <v>0</v>
      </c>
      <c r="F2000" s="254">
        <v>0</v>
      </c>
      <c r="G2000" s="254">
        <v>0</v>
      </c>
      <c r="H2000" s="91">
        <v>0</v>
      </c>
      <c r="I2000" s="91">
        <v>0</v>
      </c>
      <c r="J2000" s="254">
        <v>83631646.980000004</v>
      </c>
      <c r="K2000" s="254">
        <v>0</v>
      </c>
      <c r="L2000" s="91">
        <v>0</v>
      </c>
      <c r="M2000" s="254">
        <v>0</v>
      </c>
      <c r="N2000" s="254">
        <v>0</v>
      </c>
      <c r="O2000" s="254">
        <v>0</v>
      </c>
      <c r="P2000" s="254">
        <v>0</v>
      </c>
      <c r="Q2000" s="91">
        <v>0</v>
      </c>
      <c r="R2000" s="91">
        <v>0</v>
      </c>
      <c r="S2000" s="91">
        <v>0</v>
      </c>
      <c r="T2000" s="254">
        <v>83631646.980000004</v>
      </c>
      <c r="U2000" s="254">
        <v>0</v>
      </c>
      <c r="V2000" s="254">
        <v>0</v>
      </c>
      <c r="W2000" s="254">
        <v>0</v>
      </c>
      <c r="X2000" s="254">
        <v>0</v>
      </c>
      <c r="Y2000" s="254">
        <v>0</v>
      </c>
      <c r="Z2000" s="254">
        <v>0</v>
      </c>
      <c r="AA2000" s="254">
        <v>0</v>
      </c>
      <c r="AB2000" s="254">
        <v>0</v>
      </c>
      <c r="AC2000" s="329">
        <v>105979823.01000001</v>
      </c>
      <c r="AD2000" s="254">
        <v>0</v>
      </c>
      <c r="AE2000" s="254">
        <v>0</v>
      </c>
      <c r="AF2000" s="254">
        <v>0</v>
      </c>
      <c r="AG2000" s="254">
        <v>0</v>
      </c>
      <c r="AH2000" s="254">
        <v>0</v>
      </c>
      <c r="AI2000" s="254">
        <v>0</v>
      </c>
      <c r="AJ2000" s="254">
        <v>0</v>
      </c>
      <c r="AK2000" s="254">
        <v>68299969.549999997</v>
      </c>
      <c r="AL2000" s="254">
        <v>0</v>
      </c>
      <c r="AM2000" s="91">
        <v>0</v>
      </c>
      <c r="AN2000" s="254">
        <v>0</v>
      </c>
      <c r="AO2000" s="254">
        <v>0</v>
      </c>
      <c r="AP2000" s="254">
        <v>0</v>
      </c>
      <c r="AQ2000" s="254">
        <v>0</v>
      </c>
      <c r="AR2000" s="254">
        <v>0</v>
      </c>
      <c r="AS2000" s="254">
        <v>105979823.01000001</v>
      </c>
      <c r="AT2000" s="254">
        <v>68299969.549999997</v>
      </c>
      <c r="AU2000" s="254">
        <v>0</v>
      </c>
      <c r="AV2000" s="92">
        <v>45869</v>
      </c>
      <c r="AW2000" t="s">
        <v>6</v>
      </c>
      <c r="AX2000" s="39">
        <v>2025</v>
      </c>
      <c r="AY2000" s="39" t="s">
        <v>189</v>
      </c>
    </row>
    <row r="2001" spans="1:51" x14ac:dyDescent="0.25">
      <c r="A2001" s="255">
        <v>108</v>
      </c>
      <c r="B2001" s="252" t="s">
        <v>102</v>
      </c>
      <c r="C2001" s="254">
        <v>16483182.26</v>
      </c>
      <c r="D2001" s="254">
        <v>0</v>
      </c>
      <c r="E2001" s="254">
        <v>0</v>
      </c>
      <c r="F2001" s="254">
        <v>0</v>
      </c>
      <c r="G2001" s="254">
        <v>88421.05</v>
      </c>
      <c r="H2001" s="91">
        <v>0</v>
      </c>
      <c r="I2001" s="91">
        <v>0</v>
      </c>
      <c r="J2001" s="254">
        <v>83572.5</v>
      </c>
      <c r="K2001" s="254">
        <v>4093000.97</v>
      </c>
      <c r="L2001" s="91">
        <v>0</v>
      </c>
      <c r="M2001" s="254">
        <v>2007201.94</v>
      </c>
      <c r="N2001" s="254">
        <v>534953.30000000005</v>
      </c>
      <c r="O2001" s="254">
        <v>2542155.2400000002</v>
      </c>
      <c r="P2001" s="254">
        <v>323096.69</v>
      </c>
      <c r="Q2001" s="91">
        <v>0</v>
      </c>
      <c r="R2001" s="91">
        <v>0</v>
      </c>
      <c r="S2001" s="91">
        <v>0</v>
      </c>
      <c r="T2001" s="254">
        <v>7130246.4500000002</v>
      </c>
      <c r="U2001" s="254">
        <v>29672.5</v>
      </c>
      <c r="V2001" s="254">
        <v>0</v>
      </c>
      <c r="W2001" s="254">
        <v>0</v>
      </c>
      <c r="X2001" s="254">
        <v>1796371.2</v>
      </c>
      <c r="Y2001" s="254">
        <v>0</v>
      </c>
      <c r="Z2001" s="254">
        <v>0</v>
      </c>
      <c r="AA2001" s="254">
        <v>148734.64000000001</v>
      </c>
      <c r="AB2001" s="254">
        <v>0</v>
      </c>
      <c r="AC2001" s="329">
        <v>4424011.41</v>
      </c>
      <c r="AD2001" s="254">
        <v>0</v>
      </c>
      <c r="AE2001" s="254">
        <v>1868882.26</v>
      </c>
      <c r="AF2001" s="254">
        <v>0</v>
      </c>
      <c r="AG2001" s="254">
        <v>0</v>
      </c>
      <c r="AH2001" s="254">
        <v>0</v>
      </c>
      <c r="AI2001" s="254">
        <v>0</v>
      </c>
      <c r="AJ2001" s="254">
        <v>274211.31</v>
      </c>
      <c r="AK2001" s="254">
        <v>0</v>
      </c>
      <c r="AL2001" s="254">
        <v>48662.879999999997</v>
      </c>
      <c r="AM2001" s="91">
        <v>0</v>
      </c>
      <c r="AN2001" s="254">
        <v>543946.61</v>
      </c>
      <c r="AO2001" s="254">
        <v>0</v>
      </c>
      <c r="AP2001" s="254">
        <v>3300</v>
      </c>
      <c r="AQ2001" s="254">
        <v>0</v>
      </c>
      <c r="AR2001" s="254">
        <v>0</v>
      </c>
      <c r="AS2001" s="254">
        <v>8541883.3200000003</v>
      </c>
      <c r="AT2001" s="254">
        <v>811052.49</v>
      </c>
      <c r="AU2001" s="254">
        <v>215143</v>
      </c>
      <c r="AV2001" s="92">
        <v>45869</v>
      </c>
      <c r="AW2001" t="s">
        <v>6</v>
      </c>
      <c r="AX2001" s="39">
        <v>2025</v>
      </c>
      <c r="AY2001" s="39" t="s">
        <v>183</v>
      </c>
    </row>
    <row r="2002" spans="1:51" x14ac:dyDescent="0.25">
      <c r="A2002" s="255">
        <v>93</v>
      </c>
      <c r="B2002" s="252" t="s">
        <v>103</v>
      </c>
      <c r="C2002" s="254">
        <v>88488992.939999998</v>
      </c>
      <c r="D2002" s="254">
        <v>0</v>
      </c>
      <c r="E2002" s="254">
        <v>0</v>
      </c>
      <c r="F2002" s="254">
        <v>0</v>
      </c>
      <c r="G2002" s="254">
        <v>0</v>
      </c>
      <c r="H2002" s="91">
        <v>0</v>
      </c>
      <c r="I2002" s="91">
        <v>0</v>
      </c>
      <c r="J2002" s="254">
        <v>50118.12</v>
      </c>
      <c r="K2002" s="254">
        <v>256001.01</v>
      </c>
      <c r="L2002" s="91">
        <v>0</v>
      </c>
      <c r="M2002" s="254">
        <v>6</v>
      </c>
      <c r="N2002" s="254">
        <v>0</v>
      </c>
      <c r="O2002" s="254">
        <v>6</v>
      </c>
      <c r="P2002" s="254">
        <v>8214</v>
      </c>
      <c r="Q2002" s="91">
        <v>0</v>
      </c>
      <c r="R2002" s="91">
        <v>0</v>
      </c>
      <c r="S2002" s="91">
        <v>0</v>
      </c>
      <c r="T2002" s="254">
        <v>314339.13</v>
      </c>
      <c r="U2002" s="254">
        <v>81800.649999999994</v>
      </c>
      <c r="V2002" s="254">
        <v>75981.59</v>
      </c>
      <c r="W2002" s="254">
        <v>0</v>
      </c>
      <c r="X2002" s="254">
        <v>-5313.68</v>
      </c>
      <c r="Y2002" s="254">
        <v>3454793.95</v>
      </c>
      <c r="Z2002" s="254">
        <v>0</v>
      </c>
      <c r="AA2002" s="254">
        <v>1036565.01</v>
      </c>
      <c r="AB2002" s="254">
        <v>0</v>
      </c>
      <c r="AC2002" s="329">
        <v>0</v>
      </c>
      <c r="AD2002" s="254">
        <v>2137608.2400000002</v>
      </c>
      <c r="AE2002" s="254">
        <v>132808.5</v>
      </c>
      <c r="AF2002" s="254">
        <v>0</v>
      </c>
      <c r="AG2002" s="254">
        <v>0</v>
      </c>
      <c r="AH2002" s="254">
        <v>0</v>
      </c>
      <c r="AI2002" s="254">
        <v>0</v>
      </c>
      <c r="AJ2002" s="254">
        <v>0</v>
      </c>
      <c r="AK2002" s="254">
        <v>5420276.6500000004</v>
      </c>
      <c r="AL2002" s="254">
        <v>3665668.65</v>
      </c>
      <c r="AM2002" s="91">
        <v>0</v>
      </c>
      <c r="AN2002" s="254">
        <v>10184787.279999999</v>
      </c>
      <c r="AO2002" s="254">
        <v>0</v>
      </c>
      <c r="AP2002" s="254">
        <v>26345</v>
      </c>
      <c r="AQ2002" s="254">
        <v>0</v>
      </c>
      <c r="AR2002" s="254">
        <v>0</v>
      </c>
      <c r="AS2002" s="254">
        <v>6914244.2599999998</v>
      </c>
      <c r="AT2002" s="254">
        <v>81260409.549999997</v>
      </c>
      <c r="AU2002" s="254">
        <v>61963331.969999999</v>
      </c>
      <c r="AV2002" s="92">
        <v>45869</v>
      </c>
      <c r="AW2002" t="s">
        <v>6</v>
      </c>
      <c r="AX2002" s="39">
        <v>2025</v>
      </c>
      <c r="AY2002" s="39" t="s">
        <v>175</v>
      </c>
    </row>
    <row r="2003" spans="1:51" x14ac:dyDescent="0.25">
      <c r="A2003" s="271">
        <v>121</v>
      </c>
      <c r="B2003" s="272" t="s">
        <v>68</v>
      </c>
      <c r="C2003" s="273">
        <v>3139540.88</v>
      </c>
      <c r="D2003" s="273">
        <v>0</v>
      </c>
      <c r="E2003" s="273">
        <v>0</v>
      </c>
      <c r="F2003" s="273">
        <v>0</v>
      </c>
      <c r="G2003" s="273">
        <v>0</v>
      </c>
      <c r="H2003" s="91">
        <v>0</v>
      </c>
      <c r="I2003" s="91">
        <v>0</v>
      </c>
      <c r="J2003" s="273">
        <v>0</v>
      </c>
      <c r="K2003" s="273">
        <v>0</v>
      </c>
      <c r="L2003" s="91">
        <v>0</v>
      </c>
      <c r="M2003" s="273">
        <v>0</v>
      </c>
      <c r="N2003" s="273">
        <v>0</v>
      </c>
      <c r="O2003" s="273">
        <v>0</v>
      </c>
      <c r="P2003" s="273">
        <v>0</v>
      </c>
      <c r="Q2003" s="91">
        <v>0</v>
      </c>
      <c r="R2003" s="91">
        <v>0</v>
      </c>
      <c r="S2003" s="91">
        <v>0</v>
      </c>
      <c r="T2003" s="273">
        <v>0</v>
      </c>
      <c r="U2003" s="273">
        <v>2935177.34</v>
      </c>
      <c r="V2003" s="273">
        <v>0</v>
      </c>
      <c r="W2003" s="273">
        <v>0</v>
      </c>
      <c r="X2003" s="273">
        <v>0</v>
      </c>
      <c r="Y2003" s="273">
        <v>0</v>
      </c>
      <c r="Z2003" s="273">
        <v>0</v>
      </c>
      <c r="AA2003" s="273">
        <v>0</v>
      </c>
      <c r="AB2003" s="273">
        <v>0</v>
      </c>
      <c r="AC2003" s="329">
        <v>0</v>
      </c>
      <c r="AD2003" s="273">
        <v>0</v>
      </c>
      <c r="AE2003" s="273">
        <v>0</v>
      </c>
      <c r="AF2003" s="273">
        <v>0</v>
      </c>
      <c r="AG2003" s="273">
        <v>0</v>
      </c>
      <c r="AH2003" s="273">
        <v>0</v>
      </c>
      <c r="AI2003" s="273">
        <v>0</v>
      </c>
      <c r="AJ2003" s="273">
        <v>0</v>
      </c>
      <c r="AK2003" s="273">
        <v>0</v>
      </c>
      <c r="AL2003" s="273">
        <v>0</v>
      </c>
      <c r="AM2003" s="91">
        <v>0</v>
      </c>
      <c r="AN2003" s="273">
        <v>204363.54</v>
      </c>
      <c r="AO2003" s="273">
        <v>0</v>
      </c>
      <c r="AP2003" s="273">
        <v>0</v>
      </c>
      <c r="AQ2003" s="273">
        <v>0</v>
      </c>
      <c r="AR2003" s="273">
        <v>0</v>
      </c>
      <c r="AS2003" s="273">
        <v>2935177.34</v>
      </c>
      <c r="AT2003" s="273">
        <v>204363.54</v>
      </c>
      <c r="AU2003" s="273">
        <v>0</v>
      </c>
      <c r="AV2003" s="92">
        <v>45869</v>
      </c>
      <c r="AW2003" t="s">
        <v>6</v>
      </c>
      <c r="AX2003">
        <v>2025</v>
      </c>
      <c r="AY2003" t="s">
        <v>188</v>
      </c>
    </row>
    <row r="2004" spans="1:51" x14ac:dyDescent="0.25">
      <c r="A2004" s="290">
        <v>107</v>
      </c>
      <c r="B2004" s="291" t="s">
        <v>60</v>
      </c>
      <c r="C2004" s="292">
        <v>935942485.46999991</v>
      </c>
      <c r="D2004" s="292">
        <v>110525.85</v>
      </c>
      <c r="E2004" s="292">
        <v>0</v>
      </c>
      <c r="F2004" s="292">
        <v>0</v>
      </c>
      <c r="G2004" s="292">
        <v>41211.58</v>
      </c>
      <c r="H2004" s="91">
        <v>0</v>
      </c>
      <c r="I2004" s="91">
        <v>0</v>
      </c>
      <c r="J2004" s="292">
        <v>2039249.6199999999</v>
      </c>
      <c r="K2004" s="292">
        <v>2727723.12</v>
      </c>
      <c r="L2004" s="91">
        <v>0</v>
      </c>
      <c r="M2004" s="292">
        <v>32055795.109999999</v>
      </c>
      <c r="N2004" s="292">
        <v>596291853.14999998</v>
      </c>
      <c r="O2004" s="292">
        <v>628347648.25999999</v>
      </c>
      <c r="P2004" s="292">
        <v>2844026.54</v>
      </c>
      <c r="Q2004" s="91">
        <v>0</v>
      </c>
      <c r="R2004" s="91">
        <v>0</v>
      </c>
      <c r="S2004" s="91">
        <v>0</v>
      </c>
      <c r="T2004" s="292">
        <v>636110384.96999991</v>
      </c>
      <c r="U2004" s="292">
        <v>1329835.28</v>
      </c>
      <c r="V2004" s="292">
        <v>727183.9</v>
      </c>
      <c r="W2004" s="292">
        <v>10902</v>
      </c>
      <c r="X2004" s="292">
        <v>4194847.63</v>
      </c>
      <c r="Y2004" s="292">
        <v>137599</v>
      </c>
      <c r="Z2004" s="292">
        <v>0</v>
      </c>
      <c r="AA2004" s="292">
        <v>19423433.559999999</v>
      </c>
      <c r="AB2004" s="292">
        <v>0</v>
      </c>
      <c r="AC2004" s="332">
        <v>40343934.200000003</v>
      </c>
      <c r="AD2004" s="292">
        <v>11570258.07</v>
      </c>
      <c r="AE2004" s="292">
        <v>2349762.5099999998</v>
      </c>
      <c r="AF2004" s="292">
        <v>0</v>
      </c>
      <c r="AG2004" s="292">
        <v>0</v>
      </c>
      <c r="AH2004" s="292">
        <v>0</v>
      </c>
      <c r="AI2004" s="292">
        <v>0</v>
      </c>
      <c r="AJ2004" s="292">
        <v>92112793.180000007</v>
      </c>
      <c r="AK2004" s="292">
        <v>23371493.789999999</v>
      </c>
      <c r="AL2004" s="292">
        <v>3047141.45</v>
      </c>
      <c r="AM2004" s="91">
        <v>0</v>
      </c>
      <c r="AN2004" s="292">
        <v>12070685.23</v>
      </c>
      <c r="AO2004" s="292">
        <v>0</v>
      </c>
      <c r="AP2004" s="292">
        <v>0</v>
      </c>
      <c r="AQ2004" s="292">
        <v>0</v>
      </c>
      <c r="AR2004" s="292">
        <v>0</v>
      </c>
      <c r="AS2004" s="292">
        <v>172200549.33000001</v>
      </c>
      <c r="AT2004" s="292">
        <v>127631551.17</v>
      </c>
      <c r="AU2004" s="292">
        <v>89142230.700000003</v>
      </c>
      <c r="AV2004" s="92">
        <v>45900</v>
      </c>
      <c r="AW2004" t="s">
        <v>7</v>
      </c>
      <c r="AX2004">
        <v>2025</v>
      </c>
      <c r="AY2004" t="s">
        <v>160</v>
      </c>
    </row>
    <row r="2005" spans="1:51" x14ac:dyDescent="0.25">
      <c r="A2005" s="290">
        <v>66</v>
      </c>
      <c r="B2005" s="291" t="s">
        <v>61</v>
      </c>
      <c r="C2005" s="292">
        <v>18956308.280000001</v>
      </c>
      <c r="D2005" s="292">
        <v>0</v>
      </c>
      <c r="E2005" s="292">
        <v>0</v>
      </c>
      <c r="F2005" s="292">
        <v>0</v>
      </c>
      <c r="G2005" s="292">
        <v>0</v>
      </c>
      <c r="H2005" s="91">
        <v>0</v>
      </c>
      <c r="I2005" s="91">
        <v>0</v>
      </c>
      <c r="J2005" s="292">
        <v>0</v>
      </c>
      <c r="K2005" s="292">
        <v>3622496.58</v>
      </c>
      <c r="L2005" s="91">
        <v>0</v>
      </c>
      <c r="M2005" s="292">
        <v>0</v>
      </c>
      <c r="N2005" s="292">
        <v>0</v>
      </c>
      <c r="O2005" s="292">
        <v>0</v>
      </c>
      <c r="P2005" s="292">
        <v>0</v>
      </c>
      <c r="Q2005" s="91">
        <v>0</v>
      </c>
      <c r="R2005" s="91">
        <v>0</v>
      </c>
      <c r="S2005" s="91">
        <v>0</v>
      </c>
      <c r="T2005" s="292">
        <v>3622496.58</v>
      </c>
      <c r="U2005" s="292">
        <v>0</v>
      </c>
      <c r="V2005" s="292">
        <v>0</v>
      </c>
      <c r="W2005" s="292">
        <v>0</v>
      </c>
      <c r="X2005" s="292">
        <v>6464203.2300000004</v>
      </c>
      <c r="Y2005" s="292">
        <v>0</v>
      </c>
      <c r="Z2005" s="292">
        <v>0</v>
      </c>
      <c r="AA2005" s="292">
        <v>0</v>
      </c>
      <c r="AB2005" s="292">
        <v>0</v>
      </c>
      <c r="AC2005" s="332">
        <v>0</v>
      </c>
      <c r="AD2005" s="292">
        <v>0</v>
      </c>
      <c r="AE2005" s="292">
        <v>0</v>
      </c>
      <c r="AF2005" s="292">
        <v>0</v>
      </c>
      <c r="AG2005" s="292">
        <v>0</v>
      </c>
      <c r="AH2005" s="292">
        <v>0</v>
      </c>
      <c r="AI2005" s="292">
        <v>0</v>
      </c>
      <c r="AJ2005" s="292">
        <v>0</v>
      </c>
      <c r="AK2005" s="292">
        <v>0</v>
      </c>
      <c r="AL2005" s="292">
        <v>0</v>
      </c>
      <c r="AM2005" s="91">
        <v>0</v>
      </c>
      <c r="AN2005" s="292">
        <v>6199253.9199999999</v>
      </c>
      <c r="AO2005" s="292">
        <v>2670354.5499999998</v>
      </c>
      <c r="AP2005" s="292">
        <v>0</v>
      </c>
      <c r="AQ2005" s="292">
        <v>0</v>
      </c>
      <c r="AR2005" s="292">
        <v>0</v>
      </c>
      <c r="AS2005" s="292">
        <v>6464203.2300000004</v>
      </c>
      <c r="AT2005" s="292">
        <v>8869608.4699999988</v>
      </c>
      <c r="AU2005" s="292">
        <v>0</v>
      </c>
      <c r="AV2005" s="92">
        <v>45900</v>
      </c>
      <c r="AW2005" t="s">
        <v>7</v>
      </c>
      <c r="AX2005">
        <v>2025</v>
      </c>
      <c r="AY2005" t="s">
        <v>178</v>
      </c>
    </row>
    <row r="2006" spans="1:51" x14ac:dyDescent="0.25">
      <c r="A2006" s="290">
        <v>44</v>
      </c>
      <c r="B2006" s="291" t="s">
        <v>62</v>
      </c>
      <c r="C2006" s="292">
        <v>100359112.59999999</v>
      </c>
      <c r="D2006" s="292">
        <v>122200.66</v>
      </c>
      <c r="E2006" s="292">
        <v>0</v>
      </c>
      <c r="F2006" s="292">
        <v>0</v>
      </c>
      <c r="G2006" s="292">
        <v>18279.900000000001</v>
      </c>
      <c r="H2006" s="91">
        <v>0</v>
      </c>
      <c r="I2006" s="91">
        <v>0</v>
      </c>
      <c r="J2006" s="292">
        <v>650929.4</v>
      </c>
      <c r="K2006" s="292">
        <v>6325743.4100000001</v>
      </c>
      <c r="L2006" s="91">
        <v>0</v>
      </c>
      <c r="M2006" s="292">
        <v>6399447.9500000002</v>
      </c>
      <c r="N2006" s="292">
        <v>1184562.05</v>
      </c>
      <c r="O2006" s="292">
        <v>7584010</v>
      </c>
      <c r="P2006" s="292">
        <v>220385.93</v>
      </c>
      <c r="Q2006" s="91">
        <v>0</v>
      </c>
      <c r="R2006" s="91">
        <v>0</v>
      </c>
      <c r="S2006" s="91">
        <v>0</v>
      </c>
      <c r="T2006" s="292">
        <v>14921549.300000001</v>
      </c>
      <c r="U2006" s="292">
        <v>2276759.02</v>
      </c>
      <c r="V2006" s="292">
        <v>1236965.4099999999</v>
      </c>
      <c r="W2006" s="292">
        <v>824415.81</v>
      </c>
      <c r="X2006" s="292">
        <v>0</v>
      </c>
      <c r="Y2006" s="292">
        <v>197351.37</v>
      </c>
      <c r="Z2006" s="292">
        <v>0</v>
      </c>
      <c r="AA2006" s="292">
        <v>4058.69</v>
      </c>
      <c r="AB2006" s="292">
        <v>0</v>
      </c>
      <c r="AC2006" s="332">
        <v>4175708.83</v>
      </c>
      <c r="AD2006" s="292">
        <v>3272080.63</v>
      </c>
      <c r="AE2006" s="292">
        <v>106470.62</v>
      </c>
      <c r="AF2006" s="292">
        <v>0</v>
      </c>
      <c r="AG2006" s="292">
        <v>0</v>
      </c>
      <c r="AH2006" s="292">
        <v>0</v>
      </c>
      <c r="AI2006" s="292">
        <v>0</v>
      </c>
      <c r="AJ2006" s="292">
        <v>242715.96</v>
      </c>
      <c r="AK2006" s="292">
        <v>50073246.130000003</v>
      </c>
      <c r="AL2006" s="292">
        <v>2404606.04</v>
      </c>
      <c r="AM2006" s="91">
        <v>0</v>
      </c>
      <c r="AN2006" s="292">
        <v>6309598.71</v>
      </c>
      <c r="AO2006" s="292">
        <v>0</v>
      </c>
      <c r="AP2006" s="292">
        <v>414050.46</v>
      </c>
      <c r="AQ2006" s="292">
        <v>0</v>
      </c>
      <c r="AR2006" s="292">
        <v>0</v>
      </c>
      <c r="AS2006" s="292">
        <v>12336526.340000002</v>
      </c>
      <c r="AT2006" s="292">
        <v>73101036.959999993</v>
      </c>
      <c r="AU2006" s="292">
        <v>13899535.619999999</v>
      </c>
      <c r="AV2006" s="92">
        <v>45900</v>
      </c>
      <c r="AW2006" t="s">
        <v>7</v>
      </c>
      <c r="AX2006">
        <v>2025</v>
      </c>
      <c r="AY2006" t="s">
        <v>167</v>
      </c>
    </row>
    <row r="2007" spans="1:51" x14ac:dyDescent="0.25">
      <c r="A2007" s="290">
        <v>113</v>
      </c>
      <c r="B2007" s="291" t="s">
        <v>63</v>
      </c>
      <c r="C2007" s="292">
        <v>74294112.640000001</v>
      </c>
      <c r="D2007" s="292">
        <v>0</v>
      </c>
      <c r="E2007" s="292">
        <v>0</v>
      </c>
      <c r="F2007" s="292">
        <v>0</v>
      </c>
      <c r="G2007" s="292">
        <v>908251.85</v>
      </c>
      <c r="H2007" s="91">
        <v>0</v>
      </c>
      <c r="I2007" s="91">
        <v>0</v>
      </c>
      <c r="J2007" s="292">
        <v>362282.76</v>
      </c>
      <c r="K2007" s="292">
        <v>228017.69</v>
      </c>
      <c r="L2007" s="91">
        <v>0</v>
      </c>
      <c r="M2007" s="292">
        <v>21047524.48</v>
      </c>
      <c r="N2007" s="292">
        <v>23556202.43</v>
      </c>
      <c r="O2007" s="292">
        <v>44603726.909999996</v>
      </c>
      <c r="P2007" s="292">
        <v>855110.95</v>
      </c>
      <c r="Q2007" s="91">
        <v>0</v>
      </c>
      <c r="R2007" s="91">
        <v>0</v>
      </c>
      <c r="S2007" s="91">
        <v>0</v>
      </c>
      <c r="T2007" s="292">
        <v>46957390.160000004</v>
      </c>
      <c r="U2007" s="292">
        <v>185306.94</v>
      </c>
      <c r="V2007" s="292">
        <v>78653.19</v>
      </c>
      <c r="W2007" s="292">
        <v>0</v>
      </c>
      <c r="X2007" s="292">
        <v>0</v>
      </c>
      <c r="Y2007" s="292">
        <v>108273</v>
      </c>
      <c r="Z2007" s="292">
        <v>0</v>
      </c>
      <c r="AA2007" s="292">
        <v>1883639.68</v>
      </c>
      <c r="AB2007" s="292">
        <v>0</v>
      </c>
      <c r="AC2007" s="332">
        <v>6881167.4199999999</v>
      </c>
      <c r="AD2007" s="292">
        <v>4849012.74</v>
      </c>
      <c r="AE2007" s="292">
        <v>16044.7</v>
      </c>
      <c r="AF2007" s="292">
        <v>0</v>
      </c>
      <c r="AG2007" s="292">
        <v>0</v>
      </c>
      <c r="AH2007" s="292">
        <v>0</v>
      </c>
      <c r="AI2007" s="292">
        <v>0</v>
      </c>
      <c r="AJ2007" s="292">
        <v>32835</v>
      </c>
      <c r="AK2007" s="292">
        <v>11530967.68</v>
      </c>
      <c r="AL2007" s="292">
        <v>109345.64</v>
      </c>
      <c r="AM2007" s="91">
        <v>0</v>
      </c>
      <c r="AN2007" s="292">
        <v>1380112.74</v>
      </c>
      <c r="AO2007" s="292">
        <v>0</v>
      </c>
      <c r="AP2007" s="292">
        <v>61157.599999999999</v>
      </c>
      <c r="AQ2007" s="292">
        <v>0</v>
      </c>
      <c r="AR2007" s="292">
        <v>0</v>
      </c>
      <c r="AS2007" s="292">
        <v>14034932.67</v>
      </c>
      <c r="AT2007" s="292">
        <v>13301789.810000001</v>
      </c>
      <c r="AU2007" s="292">
        <v>220206.15</v>
      </c>
      <c r="AV2007" s="92">
        <v>45900</v>
      </c>
      <c r="AW2007" t="s">
        <v>7</v>
      </c>
      <c r="AX2007">
        <v>2025</v>
      </c>
      <c r="AY2007" t="s">
        <v>171</v>
      </c>
    </row>
    <row r="2008" spans="1:51" x14ac:dyDescent="0.25">
      <c r="A2008" s="290">
        <v>98</v>
      </c>
      <c r="B2008" s="291" t="s">
        <v>64</v>
      </c>
      <c r="C2008" s="292">
        <v>217229654.18000001</v>
      </c>
      <c r="D2008" s="292">
        <v>244246.85</v>
      </c>
      <c r="E2008" s="292">
        <v>0</v>
      </c>
      <c r="F2008" s="292">
        <v>0</v>
      </c>
      <c r="G2008" s="292">
        <v>317666.67000000004</v>
      </c>
      <c r="H2008" s="91">
        <v>0</v>
      </c>
      <c r="I2008" s="91">
        <v>0</v>
      </c>
      <c r="J2008" s="292">
        <v>2539019.33</v>
      </c>
      <c r="K2008" s="292">
        <v>765718.92999999993</v>
      </c>
      <c r="L2008" s="91">
        <v>0</v>
      </c>
      <c r="M2008" s="292">
        <v>49249694.150000006</v>
      </c>
      <c r="N2008" s="292">
        <v>6955164.9400000004</v>
      </c>
      <c r="O2008" s="292">
        <v>56204859.090000004</v>
      </c>
      <c r="P2008" s="292">
        <v>1150999.22</v>
      </c>
      <c r="Q2008" s="91">
        <v>0</v>
      </c>
      <c r="R2008" s="91">
        <v>0</v>
      </c>
      <c r="S2008" s="91">
        <v>0</v>
      </c>
      <c r="T2008" s="292">
        <v>61222510.090000004</v>
      </c>
      <c r="U2008" s="292">
        <v>493963.98</v>
      </c>
      <c r="V2008" s="292">
        <v>332637.65999999997</v>
      </c>
      <c r="W2008" s="292">
        <v>0</v>
      </c>
      <c r="X2008" s="292">
        <v>6407925.25</v>
      </c>
      <c r="Y2008" s="292">
        <v>169911.06</v>
      </c>
      <c r="Z2008" s="292">
        <v>0</v>
      </c>
      <c r="AA2008" s="292">
        <v>1983306.84</v>
      </c>
      <c r="AB2008" s="292">
        <v>0</v>
      </c>
      <c r="AC2008" s="332">
        <v>14436362.140000001</v>
      </c>
      <c r="AD2008" s="292">
        <v>2219747.71</v>
      </c>
      <c r="AE2008" s="292">
        <v>13027158.08</v>
      </c>
      <c r="AF2008" s="292">
        <v>0</v>
      </c>
      <c r="AG2008" s="292">
        <v>0</v>
      </c>
      <c r="AH2008" s="292">
        <v>0</v>
      </c>
      <c r="AI2008" s="292">
        <v>0</v>
      </c>
      <c r="AJ2008" s="292">
        <v>13503358.779999999</v>
      </c>
      <c r="AK2008" s="292">
        <v>28434394.649999999</v>
      </c>
      <c r="AL2008" s="292">
        <v>2658064.96</v>
      </c>
      <c r="AM2008" s="91">
        <v>0</v>
      </c>
      <c r="AN2008" s="292">
        <v>11972494.720000001</v>
      </c>
      <c r="AO2008" s="292">
        <v>-33818.660000000003</v>
      </c>
      <c r="AP2008" s="292">
        <v>337129.89</v>
      </c>
      <c r="AQ2008" s="292">
        <v>0</v>
      </c>
      <c r="AR2008" s="292">
        <v>0</v>
      </c>
      <c r="AS2008" s="292">
        <v>52574371.5</v>
      </c>
      <c r="AT2008" s="292">
        <v>103432772.59</v>
      </c>
      <c r="AU2008" s="292">
        <v>60064507.030000001</v>
      </c>
      <c r="AV2008" s="92">
        <v>45900</v>
      </c>
      <c r="AW2008" t="s">
        <v>7</v>
      </c>
      <c r="AX2008">
        <v>2025</v>
      </c>
      <c r="AY2008" t="s">
        <v>165</v>
      </c>
    </row>
    <row r="2009" spans="1:51" x14ac:dyDescent="0.25">
      <c r="A2009" s="290">
        <v>109</v>
      </c>
      <c r="B2009" s="291" t="s">
        <v>66</v>
      </c>
      <c r="C2009" s="292">
        <v>1408959800.04</v>
      </c>
      <c r="D2009" s="292">
        <v>71842791.540000007</v>
      </c>
      <c r="E2009" s="292">
        <v>0</v>
      </c>
      <c r="F2009" s="292">
        <v>0</v>
      </c>
      <c r="G2009" s="292">
        <v>0</v>
      </c>
      <c r="H2009" s="91">
        <v>0</v>
      </c>
      <c r="I2009" s="91">
        <v>0</v>
      </c>
      <c r="J2009" s="292">
        <v>96361773.459999993</v>
      </c>
      <c r="K2009" s="292">
        <v>24219872.390000001</v>
      </c>
      <c r="L2009" s="91">
        <v>0</v>
      </c>
      <c r="M2009" s="292">
        <v>879360</v>
      </c>
      <c r="N2009" s="292">
        <v>532675895.37999994</v>
      </c>
      <c r="O2009" s="292">
        <v>533555255.37999994</v>
      </c>
      <c r="P2009" s="292">
        <v>104136787.8</v>
      </c>
      <c r="Q2009" s="91">
        <v>0</v>
      </c>
      <c r="R2009" s="91">
        <v>0</v>
      </c>
      <c r="S2009" s="91">
        <v>0</v>
      </c>
      <c r="T2009" s="292">
        <v>830116480.56999993</v>
      </c>
      <c r="U2009" s="292">
        <v>31412814.75</v>
      </c>
      <c r="V2009" s="292">
        <v>5977645</v>
      </c>
      <c r="W2009" s="292">
        <v>0</v>
      </c>
      <c r="X2009" s="292">
        <v>26856557.48</v>
      </c>
      <c r="Y2009" s="292">
        <v>2484518.91</v>
      </c>
      <c r="Z2009" s="292">
        <v>0</v>
      </c>
      <c r="AA2009" s="292">
        <v>162984628.80000001</v>
      </c>
      <c r="AB2009" s="292">
        <v>0</v>
      </c>
      <c r="AC2009" s="332">
        <v>212618364.75</v>
      </c>
      <c r="AD2009" s="292">
        <v>0</v>
      </c>
      <c r="AE2009" s="292">
        <v>381069.62</v>
      </c>
      <c r="AF2009" s="292">
        <v>0</v>
      </c>
      <c r="AG2009" s="292">
        <v>0</v>
      </c>
      <c r="AH2009" s="292">
        <v>0</v>
      </c>
      <c r="AI2009" s="292">
        <v>0</v>
      </c>
      <c r="AJ2009" s="292">
        <v>77497587.299999997</v>
      </c>
      <c r="AK2009" s="292">
        <v>43554613.370000005</v>
      </c>
      <c r="AL2009" s="292">
        <v>8645243.6600000001</v>
      </c>
      <c r="AM2009" s="91">
        <v>0</v>
      </c>
      <c r="AN2009" s="292">
        <v>5841632.4699999997</v>
      </c>
      <c r="AO2009" s="292">
        <v>288427.83</v>
      </c>
      <c r="AP2009" s="292">
        <v>2500</v>
      </c>
      <c r="AQ2009" s="292">
        <v>0</v>
      </c>
      <c r="AR2009" s="292">
        <v>0</v>
      </c>
      <c r="AS2009" s="292">
        <v>520213186.61000001</v>
      </c>
      <c r="AT2009" s="292">
        <v>58630132.859999999</v>
      </c>
      <c r="AU2009" s="292">
        <v>297715.53000000003</v>
      </c>
      <c r="AV2009" s="92">
        <v>45900</v>
      </c>
      <c r="AW2009" t="s">
        <v>7</v>
      </c>
      <c r="AX2009">
        <v>2025</v>
      </c>
      <c r="AY2009" t="s">
        <v>157</v>
      </c>
    </row>
    <row r="2010" spans="1:51" x14ac:dyDescent="0.25">
      <c r="A2010" s="290">
        <v>25</v>
      </c>
      <c r="B2010" s="291" t="s">
        <v>67</v>
      </c>
      <c r="C2010" s="292">
        <v>88404835.020000011</v>
      </c>
      <c r="D2010" s="292">
        <v>34790756.560000002</v>
      </c>
      <c r="E2010" s="292">
        <v>0</v>
      </c>
      <c r="F2010" s="292">
        <v>0</v>
      </c>
      <c r="G2010" s="292">
        <v>0</v>
      </c>
      <c r="H2010" s="91">
        <v>0</v>
      </c>
      <c r="I2010" s="91">
        <v>0</v>
      </c>
      <c r="J2010" s="292">
        <v>0</v>
      </c>
      <c r="K2010" s="292">
        <v>0</v>
      </c>
      <c r="L2010" s="91">
        <v>0</v>
      </c>
      <c r="M2010" s="292">
        <v>3318017.27</v>
      </c>
      <c r="N2010" s="292">
        <v>0</v>
      </c>
      <c r="O2010" s="292">
        <v>3318017.27</v>
      </c>
      <c r="P2010" s="292">
        <v>50003568.039999999</v>
      </c>
      <c r="Q2010" s="91">
        <v>0</v>
      </c>
      <c r="R2010" s="91">
        <v>0</v>
      </c>
      <c r="S2010" s="91">
        <v>0</v>
      </c>
      <c r="T2010" s="292">
        <v>88112341.870000005</v>
      </c>
      <c r="U2010" s="292">
        <v>0</v>
      </c>
      <c r="V2010" s="292">
        <v>0</v>
      </c>
      <c r="W2010" s="292">
        <v>0</v>
      </c>
      <c r="X2010" s="292">
        <v>0</v>
      </c>
      <c r="Y2010" s="292">
        <v>0</v>
      </c>
      <c r="Z2010" s="292">
        <v>0</v>
      </c>
      <c r="AA2010" s="292">
        <v>0</v>
      </c>
      <c r="AB2010" s="292">
        <v>0</v>
      </c>
      <c r="AC2010" s="332">
        <v>292493.15000000002</v>
      </c>
      <c r="AD2010" s="292">
        <v>0</v>
      </c>
      <c r="AE2010" s="292">
        <v>0</v>
      </c>
      <c r="AF2010" s="292">
        <v>0</v>
      </c>
      <c r="AG2010" s="292">
        <v>0</v>
      </c>
      <c r="AH2010" s="292">
        <v>0</v>
      </c>
      <c r="AI2010" s="292">
        <v>0</v>
      </c>
      <c r="AJ2010" s="292">
        <v>0</v>
      </c>
      <c r="AK2010" s="292">
        <v>0</v>
      </c>
      <c r="AL2010" s="292">
        <v>0</v>
      </c>
      <c r="AM2010" s="91">
        <v>0</v>
      </c>
      <c r="AN2010" s="292">
        <v>0</v>
      </c>
      <c r="AO2010" s="292">
        <v>0</v>
      </c>
      <c r="AP2010" s="292">
        <v>0</v>
      </c>
      <c r="AQ2010" s="292">
        <v>0</v>
      </c>
      <c r="AR2010" s="292">
        <v>0</v>
      </c>
      <c r="AS2010" s="292">
        <v>292493.15000000002</v>
      </c>
      <c r="AT2010" s="292">
        <v>0</v>
      </c>
      <c r="AU2010" s="292">
        <v>0</v>
      </c>
      <c r="AV2010" s="92">
        <v>45900</v>
      </c>
      <c r="AW2010" t="s">
        <v>7</v>
      </c>
      <c r="AX2010">
        <v>2025</v>
      </c>
      <c r="AY2010" t="s">
        <v>174</v>
      </c>
    </row>
    <row r="2011" spans="1:51" x14ac:dyDescent="0.25">
      <c r="A2011" s="290">
        <v>121</v>
      </c>
      <c r="B2011" s="291" t="s">
        <v>68</v>
      </c>
      <c r="C2011" s="292">
        <v>3139540.88</v>
      </c>
      <c r="D2011" s="292">
        <v>0</v>
      </c>
      <c r="E2011" s="292">
        <v>0</v>
      </c>
      <c r="F2011" s="292">
        <v>0</v>
      </c>
      <c r="G2011" s="292">
        <v>0</v>
      </c>
      <c r="H2011" s="91">
        <v>0</v>
      </c>
      <c r="I2011" s="91">
        <v>0</v>
      </c>
      <c r="J2011" s="292">
        <v>0</v>
      </c>
      <c r="K2011" s="292">
        <v>0</v>
      </c>
      <c r="L2011" s="91">
        <v>0</v>
      </c>
      <c r="M2011" s="292">
        <v>0</v>
      </c>
      <c r="N2011" s="292">
        <v>0</v>
      </c>
      <c r="O2011" s="292">
        <v>0</v>
      </c>
      <c r="P2011" s="292">
        <v>0</v>
      </c>
      <c r="Q2011" s="91">
        <v>0</v>
      </c>
      <c r="R2011" s="91">
        <v>0</v>
      </c>
      <c r="S2011" s="91">
        <v>0</v>
      </c>
      <c r="T2011" s="292">
        <v>0</v>
      </c>
      <c r="U2011" s="292">
        <v>2935177.34</v>
      </c>
      <c r="V2011" s="292">
        <v>0</v>
      </c>
      <c r="W2011" s="292">
        <v>0</v>
      </c>
      <c r="X2011" s="292">
        <v>0</v>
      </c>
      <c r="Y2011" s="292">
        <v>0</v>
      </c>
      <c r="Z2011" s="292">
        <v>0</v>
      </c>
      <c r="AA2011" s="292">
        <v>0</v>
      </c>
      <c r="AB2011" s="292">
        <v>0</v>
      </c>
      <c r="AC2011" s="332">
        <v>0</v>
      </c>
      <c r="AD2011" s="292">
        <v>0</v>
      </c>
      <c r="AE2011" s="292">
        <v>0</v>
      </c>
      <c r="AF2011" s="292">
        <v>0</v>
      </c>
      <c r="AG2011" s="292">
        <v>0</v>
      </c>
      <c r="AH2011" s="292">
        <v>0</v>
      </c>
      <c r="AI2011" s="292">
        <v>0</v>
      </c>
      <c r="AJ2011" s="292">
        <v>0</v>
      </c>
      <c r="AK2011" s="292">
        <v>0</v>
      </c>
      <c r="AL2011" s="292">
        <v>0</v>
      </c>
      <c r="AM2011" s="91">
        <v>0</v>
      </c>
      <c r="AN2011" s="292">
        <v>204363.54</v>
      </c>
      <c r="AO2011" s="292">
        <v>0</v>
      </c>
      <c r="AP2011" s="292">
        <v>0</v>
      </c>
      <c r="AQ2011" s="292">
        <v>0</v>
      </c>
      <c r="AR2011" s="292">
        <v>0</v>
      </c>
      <c r="AS2011" s="292">
        <v>2935177.34</v>
      </c>
      <c r="AT2011" s="292">
        <v>204363.54</v>
      </c>
      <c r="AU2011" s="292">
        <v>0</v>
      </c>
      <c r="AV2011" s="92">
        <v>45900</v>
      </c>
      <c r="AW2011" t="s">
        <v>7</v>
      </c>
      <c r="AX2011">
        <v>2025</v>
      </c>
      <c r="AY2011" t="s">
        <v>188</v>
      </c>
    </row>
    <row r="2012" spans="1:51" x14ac:dyDescent="0.25">
      <c r="A2012" s="290">
        <v>122</v>
      </c>
      <c r="B2012" s="291" t="s">
        <v>69</v>
      </c>
      <c r="C2012" s="292">
        <v>749200813.08000016</v>
      </c>
      <c r="D2012" s="292">
        <v>644311.46</v>
      </c>
      <c r="E2012" s="292">
        <v>0</v>
      </c>
      <c r="F2012" s="292">
        <v>0</v>
      </c>
      <c r="G2012" s="292">
        <v>0</v>
      </c>
      <c r="H2012" s="91">
        <v>0</v>
      </c>
      <c r="I2012" s="91">
        <v>0</v>
      </c>
      <c r="J2012" s="292">
        <v>50780.78</v>
      </c>
      <c r="K2012" s="292">
        <v>34111651.519999996</v>
      </c>
      <c r="L2012" s="91">
        <v>0</v>
      </c>
      <c r="M2012" s="292">
        <v>8576893.4399999995</v>
      </c>
      <c r="N2012" s="292">
        <v>2711557.72</v>
      </c>
      <c r="O2012" s="292">
        <v>11288451.16</v>
      </c>
      <c r="P2012" s="292">
        <v>20089859.84</v>
      </c>
      <c r="Q2012" s="91">
        <v>0</v>
      </c>
      <c r="R2012" s="91">
        <v>0</v>
      </c>
      <c r="S2012" s="91">
        <v>0</v>
      </c>
      <c r="T2012" s="292">
        <v>66185054.75999999</v>
      </c>
      <c r="U2012" s="292">
        <v>0</v>
      </c>
      <c r="V2012" s="292">
        <v>0</v>
      </c>
      <c r="W2012" s="292">
        <v>0</v>
      </c>
      <c r="X2012" s="292">
        <v>71963737.400000006</v>
      </c>
      <c r="Y2012" s="292">
        <v>0</v>
      </c>
      <c r="Z2012" s="292">
        <v>0</v>
      </c>
      <c r="AA2012" s="292">
        <v>494456563.17000002</v>
      </c>
      <c r="AB2012" s="292">
        <v>0</v>
      </c>
      <c r="AC2012" s="332">
        <v>2568703.7200000002</v>
      </c>
      <c r="AD2012" s="292">
        <v>0</v>
      </c>
      <c r="AE2012" s="292">
        <v>383914.72</v>
      </c>
      <c r="AF2012" s="292">
        <v>0</v>
      </c>
      <c r="AG2012" s="292">
        <v>0</v>
      </c>
      <c r="AH2012" s="292">
        <v>0</v>
      </c>
      <c r="AI2012" s="292">
        <v>0</v>
      </c>
      <c r="AJ2012" s="292">
        <v>6760422.8399999999</v>
      </c>
      <c r="AK2012" s="292">
        <v>75063915.510000005</v>
      </c>
      <c r="AL2012" s="292">
        <v>0</v>
      </c>
      <c r="AM2012" s="91">
        <v>0</v>
      </c>
      <c r="AN2012" s="292">
        <v>31818500.960000001</v>
      </c>
      <c r="AO2012" s="292">
        <v>0</v>
      </c>
      <c r="AP2012" s="292">
        <v>0</v>
      </c>
      <c r="AQ2012" s="292">
        <v>0</v>
      </c>
      <c r="AR2012" s="292">
        <v>0</v>
      </c>
      <c r="AS2012" s="292">
        <v>576133341.85000014</v>
      </c>
      <c r="AT2012" s="292">
        <v>106882416.47</v>
      </c>
      <c r="AU2012" s="292">
        <v>0</v>
      </c>
      <c r="AV2012" s="92">
        <v>45900</v>
      </c>
      <c r="AW2012" t="s">
        <v>7</v>
      </c>
      <c r="AX2012">
        <v>2025</v>
      </c>
      <c r="AY2012" t="s">
        <v>267</v>
      </c>
    </row>
    <row r="2013" spans="1:51" x14ac:dyDescent="0.25">
      <c r="A2013" s="290">
        <v>13</v>
      </c>
      <c r="B2013" s="291" t="s">
        <v>70</v>
      </c>
      <c r="C2013" s="292">
        <v>13384898658.01</v>
      </c>
      <c r="D2013" s="292">
        <v>6585058.6500000004</v>
      </c>
      <c r="E2013" s="292">
        <v>0</v>
      </c>
      <c r="F2013" s="292">
        <v>0</v>
      </c>
      <c r="G2013" s="292">
        <v>19630246.490000002</v>
      </c>
      <c r="H2013" s="91">
        <v>0</v>
      </c>
      <c r="I2013" s="91">
        <v>0</v>
      </c>
      <c r="J2013" s="292">
        <v>313482735.54000002</v>
      </c>
      <c r="K2013" s="292">
        <v>171817982.84999999</v>
      </c>
      <c r="L2013" s="91">
        <v>0</v>
      </c>
      <c r="M2013" s="292">
        <v>7198104495.1999998</v>
      </c>
      <c r="N2013" s="292">
        <v>3284686803.2199998</v>
      </c>
      <c r="O2013" s="292">
        <v>10482791298.42</v>
      </c>
      <c r="P2013" s="292">
        <v>0</v>
      </c>
      <c r="Q2013" s="91">
        <v>0</v>
      </c>
      <c r="R2013" s="91">
        <v>0</v>
      </c>
      <c r="S2013" s="91">
        <v>0</v>
      </c>
      <c r="T2013" s="292">
        <v>10994307321.950001</v>
      </c>
      <c r="U2013" s="292">
        <v>34412379.880000003</v>
      </c>
      <c r="V2013" s="292">
        <v>0</v>
      </c>
      <c r="W2013" s="292">
        <v>768572.5</v>
      </c>
      <c r="X2013" s="292">
        <v>17111354.800000001</v>
      </c>
      <c r="Y2013" s="292">
        <v>4949391.57</v>
      </c>
      <c r="Z2013" s="292">
        <v>0</v>
      </c>
      <c r="AA2013" s="292">
        <v>385539331.54000002</v>
      </c>
      <c r="AB2013" s="292">
        <v>0</v>
      </c>
      <c r="AC2013" s="332">
        <v>1267143772.75</v>
      </c>
      <c r="AD2013" s="292">
        <v>137558.34</v>
      </c>
      <c r="AE2013" s="292">
        <v>17222230.059999999</v>
      </c>
      <c r="AF2013" s="292">
        <v>0</v>
      </c>
      <c r="AG2013" s="292">
        <v>0</v>
      </c>
      <c r="AH2013" s="292">
        <v>0</v>
      </c>
      <c r="AI2013" s="292">
        <v>0</v>
      </c>
      <c r="AJ2013" s="292">
        <v>7835255.6699999999</v>
      </c>
      <c r="AK2013" s="292">
        <v>380602982.56</v>
      </c>
      <c r="AL2013" s="292">
        <v>205379870.03</v>
      </c>
      <c r="AM2013" s="91">
        <v>0</v>
      </c>
      <c r="AN2013" s="292">
        <v>66319554.550000004</v>
      </c>
      <c r="AO2013" s="292">
        <v>0</v>
      </c>
      <c r="AP2013" s="292">
        <v>4205.82</v>
      </c>
      <c r="AQ2013" s="292">
        <v>0</v>
      </c>
      <c r="AR2013" s="292">
        <v>0</v>
      </c>
      <c r="AS2013" s="292">
        <v>1735119847.1099999</v>
      </c>
      <c r="AT2013" s="292">
        <v>655471488.74000001</v>
      </c>
      <c r="AU2013" s="292">
        <v>3164875.78</v>
      </c>
      <c r="AV2013" s="92">
        <v>45900</v>
      </c>
      <c r="AW2013" t="s">
        <v>7</v>
      </c>
      <c r="AX2013">
        <v>2025</v>
      </c>
      <c r="AY2013" t="s">
        <v>149</v>
      </c>
    </row>
    <row r="2014" spans="1:51" x14ac:dyDescent="0.25">
      <c r="A2014" s="290">
        <v>110</v>
      </c>
      <c r="B2014" s="291" t="s">
        <v>71</v>
      </c>
      <c r="C2014" s="292">
        <v>94188607.969999999</v>
      </c>
      <c r="D2014" s="292">
        <v>0</v>
      </c>
      <c r="E2014" s="292">
        <v>0</v>
      </c>
      <c r="F2014" s="292">
        <v>0</v>
      </c>
      <c r="G2014" s="292">
        <v>173577.87</v>
      </c>
      <c r="H2014" s="91">
        <v>0</v>
      </c>
      <c r="I2014" s="91">
        <v>0</v>
      </c>
      <c r="J2014" s="292">
        <v>588125.63</v>
      </c>
      <c r="K2014" s="292">
        <v>706173.29</v>
      </c>
      <c r="L2014" s="91">
        <v>0</v>
      </c>
      <c r="M2014" s="292">
        <v>1237735.9099999999</v>
      </c>
      <c r="N2014" s="292">
        <v>15082585.51</v>
      </c>
      <c r="O2014" s="292">
        <v>16320321.42</v>
      </c>
      <c r="P2014" s="292">
        <v>1454691.83</v>
      </c>
      <c r="Q2014" s="91">
        <v>0</v>
      </c>
      <c r="R2014" s="91">
        <v>0</v>
      </c>
      <c r="S2014" s="91">
        <v>0</v>
      </c>
      <c r="T2014" s="292">
        <v>19242890.039999999</v>
      </c>
      <c r="U2014" s="292">
        <v>603068.12</v>
      </c>
      <c r="V2014" s="292">
        <v>30161.31</v>
      </c>
      <c r="W2014" s="292">
        <v>245642.11</v>
      </c>
      <c r="X2014" s="292">
        <v>40000</v>
      </c>
      <c r="Y2014" s="292">
        <v>528756.9</v>
      </c>
      <c r="Z2014" s="292">
        <v>0</v>
      </c>
      <c r="AA2014" s="292">
        <v>0</v>
      </c>
      <c r="AB2014" s="292">
        <v>0</v>
      </c>
      <c r="AC2014" s="332">
        <v>334510.71000000002</v>
      </c>
      <c r="AD2014" s="292">
        <v>729852.74</v>
      </c>
      <c r="AE2014" s="292">
        <v>102380.67</v>
      </c>
      <c r="AF2014" s="292">
        <v>0</v>
      </c>
      <c r="AG2014" s="292">
        <v>0</v>
      </c>
      <c r="AH2014" s="292">
        <v>0</v>
      </c>
      <c r="AI2014" s="292">
        <v>0</v>
      </c>
      <c r="AJ2014" s="292">
        <v>283027.90999999997</v>
      </c>
      <c r="AK2014" s="292">
        <v>3364638.92</v>
      </c>
      <c r="AL2014" s="292">
        <v>1395320.32</v>
      </c>
      <c r="AM2014" s="91">
        <v>0</v>
      </c>
      <c r="AN2014" s="292">
        <v>8415257.0899999999</v>
      </c>
      <c r="AO2014" s="292">
        <v>445135.91</v>
      </c>
      <c r="AP2014" s="292">
        <v>197507.11</v>
      </c>
      <c r="AQ2014" s="292">
        <v>0</v>
      </c>
      <c r="AR2014" s="292">
        <v>0</v>
      </c>
      <c r="AS2014" s="292">
        <v>2897400.4699999997</v>
      </c>
      <c r="AT2014" s="292">
        <v>72048317.459999993</v>
      </c>
      <c r="AU2014" s="292">
        <v>58230458.109999999</v>
      </c>
      <c r="AV2014" s="92">
        <v>45900</v>
      </c>
      <c r="AW2014" t="s">
        <v>7</v>
      </c>
      <c r="AX2014">
        <v>2025</v>
      </c>
      <c r="AY2014" t="s">
        <v>173</v>
      </c>
    </row>
    <row r="2015" spans="1:51" x14ac:dyDescent="0.25">
      <c r="A2015" s="290">
        <v>52</v>
      </c>
      <c r="B2015" s="291" t="s">
        <v>72</v>
      </c>
      <c r="C2015" s="292">
        <v>349241250.15999997</v>
      </c>
      <c r="D2015" s="292">
        <v>0</v>
      </c>
      <c r="E2015" s="292">
        <v>0</v>
      </c>
      <c r="F2015" s="292">
        <v>0</v>
      </c>
      <c r="G2015" s="292">
        <v>499777.96</v>
      </c>
      <c r="H2015" s="91">
        <v>0</v>
      </c>
      <c r="I2015" s="91">
        <v>0</v>
      </c>
      <c r="J2015" s="292">
        <v>0</v>
      </c>
      <c r="K2015" s="292">
        <v>1328534.58</v>
      </c>
      <c r="L2015" s="91">
        <v>0</v>
      </c>
      <c r="M2015" s="292">
        <v>0</v>
      </c>
      <c r="N2015" s="292">
        <v>0</v>
      </c>
      <c r="O2015" s="292">
        <v>0</v>
      </c>
      <c r="P2015" s="292">
        <v>81189.8</v>
      </c>
      <c r="Q2015" s="91">
        <v>0</v>
      </c>
      <c r="R2015" s="91">
        <v>0</v>
      </c>
      <c r="S2015" s="91">
        <v>0</v>
      </c>
      <c r="T2015" s="292">
        <v>1909502.34</v>
      </c>
      <c r="U2015" s="292">
        <v>1398696.19</v>
      </c>
      <c r="V2015" s="292">
        <v>209145.17</v>
      </c>
      <c r="W2015" s="292">
        <v>30885.7</v>
      </c>
      <c r="X2015" s="292">
        <v>15530979.07</v>
      </c>
      <c r="Y2015" s="292">
        <v>8888575.0399999991</v>
      </c>
      <c r="Z2015" s="292">
        <v>0</v>
      </c>
      <c r="AA2015" s="292">
        <v>0</v>
      </c>
      <c r="AB2015" s="292">
        <v>0</v>
      </c>
      <c r="AC2015" s="332">
        <v>58826147.359999999</v>
      </c>
      <c r="AD2015" s="292">
        <v>5886112.71</v>
      </c>
      <c r="AE2015" s="292">
        <v>3326292.61</v>
      </c>
      <c r="AF2015" s="292">
        <v>0</v>
      </c>
      <c r="AG2015" s="292">
        <v>0</v>
      </c>
      <c r="AH2015" s="292">
        <v>0</v>
      </c>
      <c r="AI2015" s="292">
        <v>0</v>
      </c>
      <c r="AJ2015" s="292">
        <v>196889728.84999999</v>
      </c>
      <c r="AK2015" s="292">
        <v>32688021.080000002</v>
      </c>
      <c r="AL2015" s="292">
        <v>3893820.95</v>
      </c>
      <c r="AM2015" s="91">
        <v>0</v>
      </c>
      <c r="AN2015" s="292">
        <v>15070399.940000001</v>
      </c>
      <c r="AO2015" s="292">
        <v>102463.02</v>
      </c>
      <c r="AP2015" s="292">
        <v>2561524.11</v>
      </c>
      <c r="AQ2015" s="292">
        <v>0</v>
      </c>
      <c r="AR2015" s="292">
        <v>0</v>
      </c>
      <c r="AS2015" s="292">
        <v>290986562.69999999</v>
      </c>
      <c r="AT2015" s="292">
        <v>56345185.120000005</v>
      </c>
      <c r="AU2015" s="292">
        <v>2028956.02</v>
      </c>
      <c r="AV2015" s="92">
        <v>45900</v>
      </c>
      <c r="AW2015" t="s">
        <v>7</v>
      </c>
      <c r="AX2015">
        <v>2025</v>
      </c>
      <c r="AY2015" t="s">
        <v>170</v>
      </c>
    </row>
    <row r="2016" spans="1:51" x14ac:dyDescent="0.25">
      <c r="A2016" s="290">
        <v>96</v>
      </c>
      <c r="B2016" s="291" t="s">
        <v>73</v>
      </c>
      <c r="C2016" s="292">
        <v>2249915496.1700001</v>
      </c>
      <c r="D2016" s="292">
        <v>14356377.17</v>
      </c>
      <c r="E2016" s="292">
        <v>0</v>
      </c>
      <c r="F2016" s="292">
        <v>0</v>
      </c>
      <c r="G2016" s="292">
        <v>1251159.76</v>
      </c>
      <c r="H2016" s="91">
        <v>0</v>
      </c>
      <c r="I2016" s="91">
        <v>0</v>
      </c>
      <c r="J2016" s="292">
        <v>9207795.5300000012</v>
      </c>
      <c r="K2016" s="292">
        <v>4848379.5200000005</v>
      </c>
      <c r="L2016" s="91">
        <v>0</v>
      </c>
      <c r="M2016" s="292">
        <v>739859901.28000009</v>
      </c>
      <c r="N2016" s="292">
        <v>801481523.03999996</v>
      </c>
      <c r="O2016" s="292">
        <v>1541341424.3200002</v>
      </c>
      <c r="P2016" s="292">
        <v>4680126.38</v>
      </c>
      <c r="Q2016" s="91">
        <v>0</v>
      </c>
      <c r="R2016" s="91">
        <v>0</v>
      </c>
      <c r="S2016" s="91">
        <v>0</v>
      </c>
      <c r="T2016" s="292">
        <v>1575685262.6800003</v>
      </c>
      <c r="U2016" s="292">
        <v>30354977.259999998</v>
      </c>
      <c r="V2016" s="292">
        <v>6775211.1699999999</v>
      </c>
      <c r="W2016" s="292">
        <v>2599356.66</v>
      </c>
      <c r="X2016" s="292">
        <v>14138562.539999999</v>
      </c>
      <c r="Y2016" s="292">
        <v>18627296.43</v>
      </c>
      <c r="Z2016" s="292">
        <v>0</v>
      </c>
      <c r="AA2016" s="292">
        <v>315905.11</v>
      </c>
      <c r="AB2016" s="292">
        <v>0</v>
      </c>
      <c r="AC2016" s="332">
        <v>96204172.449999988</v>
      </c>
      <c r="AD2016" s="292">
        <v>175951784.80000001</v>
      </c>
      <c r="AE2016" s="292">
        <v>1644042.28</v>
      </c>
      <c r="AF2016" s="292">
        <v>0</v>
      </c>
      <c r="AG2016" s="292">
        <v>0</v>
      </c>
      <c r="AH2016" s="292">
        <v>0</v>
      </c>
      <c r="AI2016" s="292">
        <v>0</v>
      </c>
      <c r="AJ2016" s="292">
        <v>16905037.09</v>
      </c>
      <c r="AK2016" s="292">
        <v>35476313.109999999</v>
      </c>
      <c r="AL2016" s="292">
        <v>9556291.1899999995</v>
      </c>
      <c r="AM2016" s="91">
        <v>0</v>
      </c>
      <c r="AN2016" s="292">
        <v>28724217.629999999</v>
      </c>
      <c r="AO2016" s="292">
        <v>-65074.559999999998</v>
      </c>
      <c r="AP2016" s="292">
        <v>1491697.66</v>
      </c>
      <c r="AQ2016" s="292">
        <v>0</v>
      </c>
      <c r="AR2016" s="292">
        <v>0</v>
      </c>
      <c r="AS2016" s="292">
        <v>363516345.78999996</v>
      </c>
      <c r="AT2016" s="292">
        <v>310713887.69999999</v>
      </c>
      <c r="AU2016" s="292">
        <v>235530442.66999999</v>
      </c>
      <c r="AV2016" s="92">
        <v>45900</v>
      </c>
      <c r="AW2016" t="s">
        <v>7</v>
      </c>
      <c r="AX2016">
        <v>2025</v>
      </c>
      <c r="AY2016" t="s">
        <v>153</v>
      </c>
    </row>
    <row r="2017" spans="1:51" x14ac:dyDescent="0.25">
      <c r="A2017" s="290">
        <v>103</v>
      </c>
      <c r="B2017" s="291" t="s">
        <v>74</v>
      </c>
      <c r="C2017" s="292">
        <v>67602817.049999997</v>
      </c>
      <c r="D2017" s="292">
        <v>0</v>
      </c>
      <c r="E2017" s="292">
        <v>0</v>
      </c>
      <c r="F2017" s="292">
        <v>0</v>
      </c>
      <c r="G2017" s="292">
        <v>0</v>
      </c>
      <c r="H2017" s="91">
        <v>0</v>
      </c>
      <c r="I2017" s="91">
        <v>0</v>
      </c>
      <c r="J2017" s="292">
        <v>0</v>
      </c>
      <c r="K2017" s="292">
        <v>0</v>
      </c>
      <c r="L2017" s="91">
        <v>0</v>
      </c>
      <c r="M2017" s="292">
        <v>259317.61</v>
      </c>
      <c r="N2017" s="292">
        <v>0</v>
      </c>
      <c r="O2017" s="292">
        <v>259317.61</v>
      </c>
      <c r="P2017" s="292">
        <v>0</v>
      </c>
      <c r="Q2017" s="91">
        <v>0</v>
      </c>
      <c r="R2017" s="91">
        <v>0</v>
      </c>
      <c r="S2017" s="91">
        <v>0</v>
      </c>
      <c r="T2017" s="292">
        <v>259317.61</v>
      </c>
      <c r="U2017" s="292">
        <v>97737.69</v>
      </c>
      <c r="V2017" s="292">
        <v>0</v>
      </c>
      <c r="W2017" s="292">
        <v>0</v>
      </c>
      <c r="X2017" s="292">
        <v>35911051.579999998</v>
      </c>
      <c r="Y2017" s="292">
        <v>0</v>
      </c>
      <c r="Z2017" s="292">
        <v>0</v>
      </c>
      <c r="AA2017" s="292">
        <v>0</v>
      </c>
      <c r="AB2017" s="292">
        <v>0</v>
      </c>
      <c r="AC2017" s="332">
        <v>12891.75</v>
      </c>
      <c r="AD2017" s="292">
        <v>4812117.5</v>
      </c>
      <c r="AE2017" s="292">
        <v>209511.23</v>
      </c>
      <c r="AF2017" s="292">
        <v>0</v>
      </c>
      <c r="AG2017" s="292">
        <v>0</v>
      </c>
      <c r="AH2017" s="292">
        <v>0</v>
      </c>
      <c r="AI2017" s="292">
        <v>0</v>
      </c>
      <c r="AJ2017" s="292">
        <v>0</v>
      </c>
      <c r="AK2017" s="292">
        <v>21050305</v>
      </c>
      <c r="AL2017" s="292">
        <v>71432.73</v>
      </c>
      <c r="AM2017" s="91">
        <v>0</v>
      </c>
      <c r="AN2017" s="292">
        <v>266124.46000000002</v>
      </c>
      <c r="AO2017" s="292">
        <v>0</v>
      </c>
      <c r="AP2017" s="292">
        <v>78964.87</v>
      </c>
      <c r="AQ2017" s="292">
        <v>0</v>
      </c>
      <c r="AR2017" s="292">
        <v>0</v>
      </c>
      <c r="AS2017" s="292">
        <v>41043309.749999993</v>
      </c>
      <c r="AT2017" s="292">
        <v>26300189.690000001</v>
      </c>
      <c r="AU2017" s="292">
        <v>4833362.63</v>
      </c>
      <c r="AV2017" s="92">
        <v>45900</v>
      </c>
      <c r="AW2017" t="s">
        <v>7</v>
      </c>
      <c r="AX2017">
        <v>2025</v>
      </c>
      <c r="AY2017" t="s">
        <v>184</v>
      </c>
    </row>
    <row r="2018" spans="1:51" x14ac:dyDescent="0.25">
      <c r="A2018" s="290">
        <v>23</v>
      </c>
      <c r="B2018" s="291" t="s">
        <v>75</v>
      </c>
      <c r="C2018" s="292">
        <v>1947839219.0900002</v>
      </c>
      <c r="D2018" s="292">
        <v>4028719.84</v>
      </c>
      <c r="E2018" s="292">
        <v>0</v>
      </c>
      <c r="F2018" s="292">
        <v>0</v>
      </c>
      <c r="G2018" s="292">
        <v>3265353.1100000003</v>
      </c>
      <c r="H2018" s="91">
        <v>0</v>
      </c>
      <c r="I2018" s="91">
        <v>0</v>
      </c>
      <c r="J2018" s="292">
        <v>24866066.829999998</v>
      </c>
      <c r="K2018" s="292">
        <v>53921070.239999995</v>
      </c>
      <c r="L2018" s="91">
        <v>0</v>
      </c>
      <c r="M2018" s="292">
        <v>393072912.62</v>
      </c>
      <c r="N2018" s="292">
        <v>466064816.38000005</v>
      </c>
      <c r="O2018" s="292">
        <v>859137729</v>
      </c>
      <c r="P2018" s="292">
        <v>0</v>
      </c>
      <c r="Q2018" s="91">
        <v>0</v>
      </c>
      <c r="R2018" s="91">
        <v>0</v>
      </c>
      <c r="S2018" s="91">
        <v>0</v>
      </c>
      <c r="T2018" s="292">
        <v>945218939.0200001</v>
      </c>
      <c r="U2018" s="292">
        <v>236616407.66</v>
      </c>
      <c r="V2018" s="292">
        <v>83142991.650000006</v>
      </c>
      <c r="W2018" s="292">
        <v>7964418.5999999996</v>
      </c>
      <c r="X2018" s="292">
        <v>45677939.210000001</v>
      </c>
      <c r="Y2018" s="292">
        <v>12352460.18</v>
      </c>
      <c r="Z2018" s="292">
        <v>0</v>
      </c>
      <c r="AA2018" s="292">
        <v>7848008.8899999997</v>
      </c>
      <c r="AB2018" s="292">
        <v>11097209.41</v>
      </c>
      <c r="AC2018" s="332">
        <v>275633584.33999997</v>
      </c>
      <c r="AD2018" s="292">
        <v>16969231.689999998</v>
      </c>
      <c r="AE2018" s="292">
        <v>16539029.850000001</v>
      </c>
      <c r="AF2018" s="292">
        <v>0</v>
      </c>
      <c r="AG2018" s="292">
        <v>0</v>
      </c>
      <c r="AH2018" s="292">
        <v>0</v>
      </c>
      <c r="AI2018" s="292">
        <v>0</v>
      </c>
      <c r="AJ2018" s="292">
        <v>65304991.480000004</v>
      </c>
      <c r="AK2018" s="292">
        <v>91581987.929999992</v>
      </c>
      <c r="AL2018" s="292">
        <v>19880473.210000001</v>
      </c>
      <c r="AM2018" s="91">
        <v>0</v>
      </c>
      <c r="AN2018" s="292">
        <v>68358588.199999988</v>
      </c>
      <c r="AO2018" s="292">
        <v>0</v>
      </c>
      <c r="AP2018" s="292">
        <v>3864150.33</v>
      </c>
      <c r="AQ2018" s="292">
        <v>0</v>
      </c>
      <c r="AR2018" s="292">
        <v>0</v>
      </c>
      <c r="AS2018" s="292">
        <v>779146272.96000016</v>
      </c>
      <c r="AT2018" s="292">
        <v>223474007.10999998</v>
      </c>
      <c r="AU2018" s="292">
        <v>39788807.440000005</v>
      </c>
      <c r="AV2018" s="92">
        <v>45900</v>
      </c>
      <c r="AW2018" t="s">
        <v>7</v>
      </c>
      <c r="AX2018">
        <v>2025</v>
      </c>
      <c r="AY2018" t="s">
        <v>159</v>
      </c>
    </row>
    <row r="2019" spans="1:51" x14ac:dyDescent="0.25">
      <c r="A2019" s="290">
        <v>62</v>
      </c>
      <c r="B2019" s="291" t="s">
        <v>203</v>
      </c>
      <c r="C2019" s="292">
        <v>172441965.86999997</v>
      </c>
      <c r="D2019" s="292">
        <v>12321273</v>
      </c>
      <c r="E2019" s="292">
        <v>0</v>
      </c>
      <c r="F2019" s="292">
        <v>0</v>
      </c>
      <c r="G2019" s="292">
        <v>0</v>
      </c>
      <c r="H2019" s="91">
        <v>0</v>
      </c>
      <c r="I2019" s="91">
        <v>0</v>
      </c>
      <c r="J2019" s="292">
        <v>10301408.27</v>
      </c>
      <c r="K2019" s="292">
        <v>705501.58</v>
      </c>
      <c r="L2019" s="91">
        <v>0</v>
      </c>
      <c r="M2019" s="292">
        <v>0</v>
      </c>
      <c r="N2019" s="292">
        <v>0</v>
      </c>
      <c r="O2019" s="292">
        <v>0</v>
      </c>
      <c r="P2019" s="292">
        <v>145465824.53999999</v>
      </c>
      <c r="Q2019" s="91">
        <v>0</v>
      </c>
      <c r="R2019" s="91">
        <v>0</v>
      </c>
      <c r="S2019" s="91">
        <v>0</v>
      </c>
      <c r="T2019" s="292">
        <v>168794007.38999999</v>
      </c>
      <c r="U2019" s="292">
        <v>0</v>
      </c>
      <c r="V2019" s="292">
        <v>0</v>
      </c>
      <c r="W2019" s="292">
        <v>0</v>
      </c>
      <c r="X2019" s="292">
        <v>0</v>
      </c>
      <c r="Y2019" s="292">
        <v>0</v>
      </c>
      <c r="Z2019" s="292">
        <v>0</v>
      </c>
      <c r="AA2019" s="292">
        <v>0</v>
      </c>
      <c r="AB2019" s="292">
        <v>0</v>
      </c>
      <c r="AC2019" s="332">
        <v>0</v>
      </c>
      <c r="AD2019" s="292">
        <v>0</v>
      </c>
      <c r="AE2019" s="292">
        <v>0</v>
      </c>
      <c r="AF2019" s="292">
        <v>0</v>
      </c>
      <c r="AG2019" s="292">
        <v>0</v>
      </c>
      <c r="AH2019" s="292">
        <v>0</v>
      </c>
      <c r="AI2019" s="292">
        <v>0</v>
      </c>
      <c r="AJ2019" s="292">
        <v>0</v>
      </c>
      <c r="AK2019" s="292">
        <v>3647958.48</v>
      </c>
      <c r="AL2019" s="292">
        <v>0</v>
      </c>
      <c r="AM2019" s="91">
        <v>0</v>
      </c>
      <c r="AN2019" s="292">
        <v>0</v>
      </c>
      <c r="AO2019" s="292">
        <v>0</v>
      </c>
      <c r="AP2019" s="292">
        <v>0</v>
      </c>
      <c r="AQ2019" s="292">
        <v>0</v>
      </c>
      <c r="AR2019" s="292">
        <v>0</v>
      </c>
      <c r="AS2019" s="292">
        <v>0</v>
      </c>
      <c r="AT2019" s="292">
        <v>3647958.48</v>
      </c>
      <c r="AU2019" s="292">
        <v>0</v>
      </c>
      <c r="AV2019" s="92">
        <v>45900</v>
      </c>
      <c r="AW2019" t="s">
        <v>7</v>
      </c>
      <c r="AX2019">
        <v>2025</v>
      </c>
      <c r="AY2019" t="s">
        <v>169</v>
      </c>
    </row>
    <row r="2020" spans="1:51" x14ac:dyDescent="0.25">
      <c r="A2020" s="290">
        <v>114</v>
      </c>
      <c r="B2020" s="291" t="s">
        <v>76</v>
      </c>
      <c r="C2020" s="292">
        <v>2284580351.71</v>
      </c>
      <c r="D2020" s="292">
        <v>0</v>
      </c>
      <c r="E2020" s="292">
        <v>0</v>
      </c>
      <c r="F2020" s="292">
        <v>0</v>
      </c>
      <c r="G2020" s="292">
        <v>0</v>
      </c>
      <c r="H2020" s="91">
        <v>0</v>
      </c>
      <c r="I2020" s="91">
        <v>0</v>
      </c>
      <c r="J2020" s="292">
        <v>1348369.81</v>
      </c>
      <c r="K2020" s="292">
        <v>15310823.6</v>
      </c>
      <c r="L2020" s="91">
        <v>0</v>
      </c>
      <c r="M2020" s="292">
        <v>1012842577.75</v>
      </c>
      <c r="N2020" s="292">
        <v>634192439.34000003</v>
      </c>
      <c r="O2020" s="292">
        <v>1647035017.0900002</v>
      </c>
      <c r="P2020" s="292">
        <v>1090399.18</v>
      </c>
      <c r="Q2020" s="91">
        <v>0</v>
      </c>
      <c r="R2020" s="91">
        <v>0</v>
      </c>
      <c r="S2020" s="91">
        <v>0</v>
      </c>
      <c r="T2020" s="292">
        <v>1664784609.6800001</v>
      </c>
      <c r="U2020" s="292">
        <v>30888941.710000001</v>
      </c>
      <c r="V2020" s="292">
        <v>14599803.810000001</v>
      </c>
      <c r="W2020" s="292">
        <v>6685480.9900000002</v>
      </c>
      <c r="X2020" s="292">
        <v>120175400.67</v>
      </c>
      <c r="Y2020" s="292">
        <v>18173040.580000002</v>
      </c>
      <c r="Z2020" s="292">
        <v>0</v>
      </c>
      <c r="AA2020" s="292">
        <v>0</v>
      </c>
      <c r="AB2020" s="292">
        <v>0</v>
      </c>
      <c r="AC2020" s="332">
        <v>101161390.33</v>
      </c>
      <c r="AD2020" s="292">
        <v>48992110.219999999</v>
      </c>
      <c r="AE2020" s="292">
        <v>9361379.5099999998</v>
      </c>
      <c r="AF2020" s="292">
        <v>0</v>
      </c>
      <c r="AG2020" s="292">
        <v>0</v>
      </c>
      <c r="AH2020" s="292">
        <v>0</v>
      </c>
      <c r="AI2020" s="292">
        <v>0</v>
      </c>
      <c r="AJ2020" s="292">
        <v>90366303.129999995</v>
      </c>
      <c r="AK2020" s="292">
        <v>70797120.949999988</v>
      </c>
      <c r="AL2020" s="292">
        <v>5191943.24</v>
      </c>
      <c r="AM2020" s="91">
        <v>0</v>
      </c>
      <c r="AN2020" s="292">
        <v>24731262.669999998</v>
      </c>
      <c r="AO2020" s="292">
        <v>0</v>
      </c>
      <c r="AP2020" s="292">
        <v>4703307</v>
      </c>
      <c r="AQ2020" s="292">
        <v>0</v>
      </c>
      <c r="AR2020" s="292">
        <v>0</v>
      </c>
      <c r="AS2020" s="292">
        <v>440403850.95000005</v>
      </c>
      <c r="AT2020" s="292">
        <v>179391891.07999998</v>
      </c>
      <c r="AU2020" s="292">
        <v>73968257.219999999</v>
      </c>
      <c r="AV2020" s="92">
        <v>45900</v>
      </c>
      <c r="AW2020" t="s">
        <v>7</v>
      </c>
      <c r="AX2020">
        <v>2025</v>
      </c>
      <c r="AY2020" t="s">
        <v>154</v>
      </c>
    </row>
    <row r="2021" spans="1:51" x14ac:dyDescent="0.25">
      <c r="A2021" s="290">
        <v>48</v>
      </c>
      <c r="B2021" s="291" t="s">
        <v>77</v>
      </c>
      <c r="C2021" s="292">
        <v>391643163.49000007</v>
      </c>
      <c r="D2021" s="292">
        <v>386486.38</v>
      </c>
      <c r="E2021" s="292">
        <v>0</v>
      </c>
      <c r="F2021" s="292">
        <v>0</v>
      </c>
      <c r="G2021" s="292">
        <v>187375.04</v>
      </c>
      <c r="H2021" s="91">
        <v>0</v>
      </c>
      <c r="I2021" s="91">
        <v>0</v>
      </c>
      <c r="J2021" s="292">
        <v>32388823.93</v>
      </c>
      <c r="K2021" s="292">
        <v>1092942.08</v>
      </c>
      <c r="L2021" s="91">
        <v>0</v>
      </c>
      <c r="M2021" s="292">
        <v>37047591.149999999</v>
      </c>
      <c r="N2021" s="292">
        <v>166520470.67000002</v>
      </c>
      <c r="O2021" s="292">
        <v>203568061.82000002</v>
      </c>
      <c r="P2021" s="292">
        <v>58354329.760000005</v>
      </c>
      <c r="Q2021" s="91">
        <v>0</v>
      </c>
      <c r="R2021" s="91">
        <v>0</v>
      </c>
      <c r="S2021" s="91">
        <v>0</v>
      </c>
      <c r="T2021" s="292">
        <v>295978019.01000005</v>
      </c>
      <c r="U2021" s="292">
        <v>984328.86</v>
      </c>
      <c r="V2021" s="292">
        <v>407444.62</v>
      </c>
      <c r="W2021" s="292">
        <v>0</v>
      </c>
      <c r="X2021" s="292">
        <v>0</v>
      </c>
      <c r="Y2021" s="292">
        <v>240646.5</v>
      </c>
      <c r="Z2021" s="292">
        <v>0</v>
      </c>
      <c r="AA2021" s="292">
        <v>10623691.609999999</v>
      </c>
      <c r="AB2021" s="292">
        <v>0</v>
      </c>
      <c r="AC2021" s="332">
        <v>31548778.079999998</v>
      </c>
      <c r="AD2021" s="292">
        <v>1287203.81</v>
      </c>
      <c r="AE2021" s="292">
        <v>2242452.06</v>
      </c>
      <c r="AF2021" s="292">
        <v>0</v>
      </c>
      <c r="AG2021" s="292">
        <v>0</v>
      </c>
      <c r="AH2021" s="292">
        <v>0</v>
      </c>
      <c r="AI2021" s="292">
        <v>0</v>
      </c>
      <c r="AJ2021" s="292">
        <v>8050.5</v>
      </c>
      <c r="AK2021" s="292">
        <v>30126754.73</v>
      </c>
      <c r="AL2021" s="292">
        <v>115538.34</v>
      </c>
      <c r="AM2021" s="91">
        <v>0</v>
      </c>
      <c r="AN2021" s="292">
        <v>5913249.4800000004</v>
      </c>
      <c r="AO2021" s="292">
        <v>0</v>
      </c>
      <c r="AP2021" s="292">
        <v>5470203.7699999996</v>
      </c>
      <c r="AQ2021" s="292">
        <v>0</v>
      </c>
      <c r="AR2021" s="292">
        <v>0</v>
      </c>
      <c r="AS2021" s="292">
        <v>47342596.040000007</v>
      </c>
      <c r="AT2021" s="292">
        <v>48322548.439999998</v>
      </c>
      <c r="AU2021" s="292">
        <v>6696802.1200000001</v>
      </c>
      <c r="AV2021" s="92">
        <v>45900</v>
      </c>
      <c r="AW2021" t="s">
        <v>7</v>
      </c>
      <c r="AX2021">
        <v>2025</v>
      </c>
      <c r="AY2021" t="s">
        <v>163</v>
      </c>
    </row>
    <row r="2022" spans="1:51" x14ac:dyDescent="0.25">
      <c r="A2022" s="290">
        <v>120</v>
      </c>
      <c r="B2022" s="291" t="s">
        <v>78</v>
      </c>
      <c r="C2022" s="292">
        <v>107965959.66</v>
      </c>
      <c r="D2022" s="292">
        <v>0</v>
      </c>
      <c r="E2022" s="292">
        <v>0</v>
      </c>
      <c r="F2022" s="292">
        <v>0</v>
      </c>
      <c r="G2022" s="292">
        <v>1209428.08</v>
      </c>
      <c r="H2022" s="91">
        <v>0</v>
      </c>
      <c r="I2022" s="91">
        <v>0</v>
      </c>
      <c r="J2022" s="292">
        <v>36157.08</v>
      </c>
      <c r="K2022" s="292">
        <v>4016130.73</v>
      </c>
      <c r="L2022" s="91">
        <v>0</v>
      </c>
      <c r="M2022" s="292">
        <v>0</v>
      </c>
      <c r="N2022" s="292">
        <v>81907942.609999999</v>
      </c>
      <c r="O2022" s="292">
        <v>81907942.609999999</v>
      </c>
      <c r="P2022" s="292">
        <v>2418856.06</v>
      </c>
      <c r="Q2022" s="91">
        <v>0</v>
      </c>
      <c r="R2022" s="91">
        <v>0</v>
      </c>
      <c r="S2022" s="91">
        <v>0</v>
      </c>
      <c r="T2022" s="292">
        <v>89588514.560000002</v>
      </c>
      <c r="U2022" s="292">
        <v>3708354.46</v>
      </c>
      <c r="V2022" s="292">
        <v>0</v>
      </c>
      <c r="W2022" s="292">
        <v>0</v>
      </c>
      <c r="X2022" s="292">
        <v>0</v>
      </c>
      <c r="Y2022" s="292">
        <v>0</v>
      </c>
      <c r="Z2022" s="292">
        <v>0</v>
      </c>
      <c r="AA2022" s="292">
        <v>224766.97</v>
      </c>
      <c r="AB2022" s="292">
        <v>0</v>
      </c>
      <c r="AC2022" s="332">
        <v>0</v>
      </c>
      <c r="AD2022" s="292">
        <v>168392</v>
      </c>
      <c r="AE2022" s="292">
        <v>5065939.82</v>
      </c>
      <c r="AF2022" s="292">
        <v>0</v>
      </c>
      <c r="AG2022" s="292">
        <v>0</v>
      </c>
      <c r="AH2022" s="292">
        <v>0</v>
      </c>
      <c r="AI2022" s="292">
        <v>0</v>
      </c>
      <c r="AJ2022" s="292">
        <v>36784.800000000003</v>
      </c>
      <c r="AK2022" s="292">
        <v>1164191.28</v>
      </c>
      <c r="AL2022" s="292">
        <v>0</v>
      </c>
      <c r="AM2022" s="91">
        <v>0</v>
      </c>
      <c r="AN2022" s="292">
        <v>856054.24</v>
      </c>
      <c r="AO2022" s="292">
        <v>0</v>
      </c>
      <c r="AP2022" s="292">
        <v>84888</v>
      </c>
      <c r="AQ2022" s="292">
        <v>0</v>
      </c>
      <c r="AR2022" s="292">
        <v>0</v>
      </c>
      <c r="AS2022" s="292">
        <v>9204238.0500000007</v>
      </c>
      <c r="AT2022" s="292">
        <v>9173207.0499999989</v>
      </c>
      <c r="AU2022" s="292">
        <v>7068073.5299999993</v>
      </c>
      <c r="AV2022" s="92">
        <v>45900</v>
      </c>
      <c r="AW2022" t="s">
        <v>7</v>
      </c>
      <c r="AX2022">
        <v>2025</v>
      </c>
      <c r="AY2022" t="s">
        <v>187</v>
      </c>
    </row>
    <row r="2023" spans="1:51" x14ac:dyDescent="0.25">
      <c r="A2023" s="290">
        <v>100</v>
      </c>
      <c r="B2023" s="291" t="s">
        <v>79</v>
      </c>
      <c r="C2023" s="292">
        <v>3751753212.8800001</v>
      </c>
      <c r="D2023" s="292">
        <v>1930145.68</v>
      </c>
      <c r="E2023" s="292">
        <v>0</v>
      </c>
      <c r="F2023" s="292">
        <v>0</v>
      </c>
      <c r="G2023" s="292">
        <v>487710.65</v>
      </c>
      <c r="H2023" s="91">
        <v>0</v>
      </c>
      <c r="I2023" s="91">
        <v>0</v>
      </c>
      <c r="J2023" s="292">
        <v>52960172.640000001</v>
      </c>
      <c r="K2023" s="292">
        <v>13442941.58</v>
      </c>
      <c r="L2023" s="91">
        <v>0</v>
      </c>
      <c r="M2023" s="292">
        <v>2254533118.5599999</v>
      </c>
      <c r="N2023" s="292">
        <v>967271935.87</v>
      </c>
      <c r="O2023" s="292">
        <v>3221805054.4299998</v>
      </c>
      <c r="P2023" s="292">
        <v>36635166.68</v>
      </c>
      <c r="Q2023" s="91">
        <v>0</v>
      </c>
      <c r="R2023" s="91">
        <v>0</v>
      </c>
      <c r="S2023" s="91">
        <v>0</v>
      </c>
      <c r="T2023" s="292">
        <v>3327261191.6599998</v>
      </c>
      <c r="U2023" s="292">
        <v>19502961.300000001</v>
      </c>
      <c r="V2023" s="292">
        <v>1306910.55</v>
      </c>
      <c r="W2023" s="292">
        <v>817386.51</v>
      </c>
      <c r="X2023" s="292">
        <v>18379106.640000001</v>
      </c>
      <c r="Y2023" s="292">
        <v>1231370.55</v>
      </c>
      <c r="Z2023" s="292">
        <v>0</v>
      </c>
      <c r="AA2023" s="292">
        <v>0</v>
      </c>
      <c r="AB2023" s="292">
        <v>0</v>
      </c>
      <c r="AC2023" s="332">
        <v>139156055.03</v>
      </c>
      <c r="AD2023" s="292">
        <v>5158628</v>
      </c>
      <c r="AE2023" s="292">
        <v>723580.55999999994</v>
      </c>
      <c r="AF2023" s="292">
        <v>0</v>
      </c>
      <c r="AG2023" s="292">
        <v>0</v>
      </c>
      <c r="AH2023" s="292">
        <v>0</v>
      </c>
      <c r="AI2023" s="292">
        <v>0</v>
      </c>
      <c r="AJ2023" s="292">
        <v>625075.37</v>
      </c>
      <c r="AK2023" s="292">
        <v>46803714.360000007</v>
      </c>
      <c r="AL2023" s="292">
        <v>1787750.66</v>
      </c>
      <c r="AM2023" s="91">
        <v>0</v>
      </c>
      <c r="AN2023" s="292">
        <v>184310414.94999999</v>
      </c>
      <c r="AO2023" s="292">
        <v>0</v>
      </c>
      <c r="AP2023" s="292">
        <v>111494.54</v>
      </c>
      <c r="AQ2023" s="292">
        <v>812165.87</v>
      </c>
      <c r="AR2023" s="292">
        <v>0</v>
      </c>
      <c r="AS2023" s="292">
        <v>186901074.50999999</v>
      </c>
      <c r="AT2023" s="292">
        <v>237590946.71000001</v>
      </c>
      <c r="AU2023" s="292">
        <v>3765406.33</v>
      </c>
      <c r="AV2023" s="92">
        <v>45900</v>
      </c>
      <c r="AW2023" t="s">
        <v>7</v>
      </c>
      <c r="AX2023">
        <v>2025</v>
      </c>
      <c r="AY2023" t="s">
        <v>151</v>
      </c>
    </row>
    <row r="2024" spans="1:51" x14ac:dyDescent="0.25">
      <c r="A2024" s="290">
        <v>127</v>
      </c>
      <c r="B2024" s="291" t="s">
        <v>80</v>
      </c>
      <c r="C2024" s="292">
        <v>1742506944.4799998</v>
      </c>
      <c r="D2024" s="292">
        <v>95919.75</v>
      </c>
      <c r="E2024" s="292">
        <v>0</v>
      </c>
      <c r="F2024" s="292">
        <v>0</v>
      </c>
      <c r="G2024" s="292">
        <v>0</v>
      </c>
      <c r="H2024" s="91">
        <v>0</v>
      </c>
      <c r="I2024" s="91">
        <v>0</v>
      </c>
      <c r="J2024" s="292">
        <v>14708.26</v>
      </c>
      <c r="K2024" s="292">
        <v>3808.0099999999998</v>
      </c>
      <c r="L2024" s="91">
        <v>0</v>
      </c>
      <c r="M2024" s="292">
        <v>0</v>
      </c>
      <c r="N2024" s="292">
        <v>0</v>
      </c>
      <c r="O2024" s="292">
        <v>0</v>
      </c>
      <c r="P2024" s="292">
        <v>0</v>
      </c>
      <c r="Q2024" s="91">
        <v>0</v>
      </c>
      <c r="R2024" s="91">
        <v>0</v>
      </c>
      <c r="S2024" s="91">
        <v>0</v>
      </c>
      <c r="T2024" s="292">
        <v>114436.01999999999</v>
      </c>
      <c r="U2024" s="292">
        <v>324402864.19</v>
      </c>
      <c r="V2024" s="292">
        <v>107624.5</v>
      </c>
      <c r="W2024" s="292">
        <v>56898004.979999997</v>
      </c>
      <c r="X2024" s="292">
        <v>1095620.3899999999</v>
      </c>
      <c r="Y2024" s="292">
        <v>10048434.02</v>
      </c>
      <c r="Z2024" s="292">
        <v>0</v>
      </c>
      <c r="AA2024" s="292">
        <v>0</v>
      </c>
      <c r="AB2024" s="292">
        <v>0</v>
      </c>
      <c r="AC2024" s="332">
        <v>44901528.219999999</v>
      </c>
      <c r="AD2024" s="292">
        <v>0</v>
      </c>
      <c r="AE2024" s="292">
        <v>6536058.5700000003</v>
      </c>
      <c r="AF2024" s="292">
        <v>0</v>
      </c>
      <c r="AG2024" s="292">
        <v>0</v>
      </c>
      <c r="AH2024" s="292">
        <v>0</v>
      </c>
      <c r="AI2024" s="292">
        <v>0</v>
      </c>
      <c r="AJ2024" s="292">
        <v>1037424586.3</v>
      </c>
      <c r="AK2024" s="292">
        <v>8054781.4199999999</v>
      </c>
      <c r="AL2024" s="292">
        <v>1022597.96</v>
      </c>
      <c r="AM2024" s="91">
        <v>0</v>
      </c>
      <c r="AN2024" s="292">
        <v>99051201.370000005</v>
      </c>
      <c r="AO2024" s="292">
        <v>0</v>
      </c>
      <c r="AP2024" s="292">
        <v>110599606.09999999</v>
      </c>
      <c r="AQ2024" s="292">
        <v>0</v>
      </c>
      <c r="AR2024" s="292">
        <v>0</v>
      </c>
      <c r="AS2024" s="292">
        <v>1481414721.1699998</v>
      </c>
      <c r="AT2024" s="292">
        <v>260977787.28999999</v>
      </c>
      <c r="AU2024" s="292">
        <v>42249600.439999998</v>
      </c>
      <c r="AV2024" s="92">
        <v>45900</v>
      </c>
      <c r="AW2024" t="s">
        <v>7</v>
      </c>
      <c r="AX2024">
        <v>2025</v>
      </c>
      <c r="AY2024" t="s">
        <v>186</v>
      </c>
    </row>
    <row r="2025" spans="1:51" x14ac:dyDescent="0.25">
      <c r="A2025" s="290">
        <v>12</v>
      </c>
      <c r="B2025" s="291" t="s">
        <v>81</v>
      </c>
      <c r="C2025" s="292">
        <v>3290679538.3800001</v>
      </c>
      <c r="D2025" s="292">
        <v>8579485.5800000001</v>
      </c>
      <c r="E2025" s="292">
        <v>0</v>
      </c>
      <c r="F2025" s="292">
        <v>0</v>
      </c>
      <c r="G2025" s="292">
        <v>121106353.48000002</v>
      </c>
      <c r="H2025" s="91">
        <v>0</v>
      </c>
      <c r="I2025" s="91">
        <v>0</v>
      </c>
      <c r="J2025" s="292">
        <v>29802540.02</v>
      </c>
      <c r="K2025" s="292">
        <v>44738804.650000006</v>
      </c>
      <c r="L2025" s="91">
        <v>0</v>
      </c>
      <c r="M2025" s="292">
        <v>1189936788.55</v>
      </c>
      <c r="N2025" s="292">
        <v>839552656.51999998</v>
      </c>
      <c r="O2025" s="292">
        <v>2029489445.0699999</v>
      </c>
      <c r="P2025" s="292">
        <v>59271091.350000001</v>
      </c>
      <c r="Q2025" s="91">
        <v>0</v>
      </c>
      <c r="R2025" s="91">
        <v>0</v>
      </c>
      <c r="S2025" s="91">
        <v>0</v>
      </c>
      <c r="T2025" s="292">
        <v>2292987720.1500001</v>
      </c>
      <c r="U2025" s="292">
        <v>13788234.25</v>
      </c>
      <c r="V2025" s="292">
        <v>3745496.39</v>
      </c>
      <c r="W2025" s="292">
        <v>1674024.07</v>
      </c>
      <c r="X2025" s="292">
        <v>57634523.890000001</v>
      </c>
      <c r="Y2025" s="292">
        <v>1237904.1399999999</v>
      </c>
      <c r="Z2025" s="292">
        <v>0</v>
      </c>
      <c r="AA2025" s="292">
        <v>52531300.869999997</v>
      </c>
      <c r="AB2025" s="292">
        <v>0</v>
      </c>
      <c r="AC2025" s="332">
        <v>118263374.01000001</v>
      </c>
      <c r="AD2025" s="292">
        <v>40085059.280000001</v>
      </c>
      <c r="AE2025" s="292">
        <v>708840.5199999999</v>
      </c>
      <c r="AF2025" s="292">
        <v>0</v>
      </c>
      <c r="AG2025" s="292">
        <v>0</v>
      </c>
      <c r="AH2025" s="292">
        <v>0</v>
      </c>
      <c r="AI2025" s="292">
        <v>0</v>
      </c>
      <c r="AJ2025" s="292">
        <v>566644748.40999997</v>
      </c>
      <c r="AK2025" s="292">
        <v>86580277.780000001</v>
      </c>
      <c r="AL2025" s="292">
        <v>4145295.16</v>
      </c>
      <c r="AM2025" s="91">
        <v>0</v>
      </c>
      <c r="AN2025" s="292">
        <v>37232643.18</v>
      </c>
      <c r="AO2025" s="292">
        <v>5003373.97</v>
      </c>
      <c r="AP2025" s="292">
        <v>7051491.5800000001</v>
      </c>
      <c r="AQ2025" s="292">
        <v>1303830.73</v>
      </c>
      <c r="AR2025" s="292">
        <v>0</v>
      </c>
      <c r="AS2025" s="292">
        <v>856313505.82999992</v>
      </c>
      <c r="AT2025" s="292">
        <v>141378312.40000001</v>
      </c>
      <c r="AU2025" s="292">
        <v>61400</v>
      </c>
      <c r="AV2025" s="92">
        <v>45900</v>
      </c>
      <c r="AW2025" t="s">
        <v>7</v>
      </c>
      <c r="AX2025">
        <v>2025</v>
      </c>
      <c r="AY2025" t="s">
        <v>152</v>
      </c>
    </row>
    <row r="2026" spans="1:51" x14ac:dyDescent="0.25">
      <c r="A2026" s="290">
        <v>74</v>
      </c>
      <c r="B2026" s="291" t="s">
        <v>82</v>
      </c>
      <c r="C2026" s="292">
        <v>16799618760.349998</v>
      </c>
      <c r="D2026" s="292">
        <v>112604350.62</v>
      </c>
      <c r="E2026" s="292">
        <v>0</v>
      </c>
      <c r="F2026" s="292">
        <v>0</v>
      </c>
      <c r="G2026" s="292">
        <v>1384195.52</v>
      </c>
      <c r="H2026" s="91">
        <v>0</v>
      </c>
      <c r="I2026" s="91">
        <v>0</v>
      </c>
      <c r="J2026" s="292">
        <v>260970570.46000001</v>
      </c>
      <c r="K2026" s="292">
        <v>1194253.4300000002</v>
      </c>
      <c r="L2026" s="91">
        <v>0</v>
      </c>
      <c r="M2026" s="292">
        <v>9899500993.6799984</v>
      </c>
      <c r="N2026" s="292">
        <v>3700594064.9000001</v>
      </c>
      <c r="O2026" s="292">
        <v>13600095058.579998</v>
      </c>
      <c r="P2026" s="292">
        <v>409927497.45999998</v>
      </c>
      <c r="Q2026" s="91">
        <v>0</v>
      </c>
      <c r="R2026" s="91">
        <v>0</v>
      </c>
      <c r="S2026" s="91">
        <v>0</v>
      </c>
      <c r="T2026" s="292">
        <v>14386175926.069998</v>
      </c>
      <c r="U2026" s="292">
        <v>17649192.760000002</v>
      </c>
      <c r="V2026" s="292">
        <v>12562209.189999999</v>
      </c>
      <c r="W2026" s="292">
        <v>6861824.9199999999</v>
      </c>
      <c r="X2026" s="292">
        <v>150834938.23999998</v>
      </c>
      <c r="Y2026" s="292">
        <v>5825841.46</v>
      </c>
      <c r="Z2026" s="292">
        <v>0</v>
      </c>
      <c r="AA2026" s="292">
        <v>828133596.42999995</v>
      </c>
      <c r="AB2026" s="292">
        <v>8476083.790000001</v>
      </c>
      <c r="AC2026" s="332">
        <v>881474794.25</v>
      </c>
      <c r="AD2026" s="292">
        <v>5241613.3099999996</v>
      </c>
      <c r="AE2026" s="292">
        <v>16309651.190000001</v>
      </c>
      <c r="AF2026" s="292">
        <v>0</v>
      </c>
      <c r="AG2026" s="292">
        <v>0</v>
      </c>
      <c r="AH2026" s="292">
        <v>98366972.149999991</v>
      </c>
      <c r="AI2026" s="292">
        <v>0</v>
      </c>
      <c r="AJ2026" s="292">
        <v>95883302.549999997</v>
      </c>
      <c r="AK2026" s="292">
        <v>155343768.59</v>
      </c>
      <c r="AL2026" s="292">
        <v>13267151.439999999</v>
      </c>
      <c r="AM2026" s="91">
        <v>0</v>
      </c>
      <c r="AN2026" s="292">
        <v>81923221.929999992</v>
      </c>
      <c r="AO2026" s="292">
        <v>4561859.2</v>
      </c>
      <c r="AP2026" s="292">
        <v>15310047.939999999</v>
      </c>
      <c r="AQ2026" s="292">
        <v>0</v>
      </c>
      <c r="AR2026" s="292">
        <v>0</v>
      </c>
      <c r="AS2026" s="292">
        <v>2127620020.24</v>
      </c>
      <c r="AT2026" s="292">
        <v>285822814.03999996</v>
      </c>
      <c r="AU2026" s="292">
        <v>15416764.939999999</v>
      </c>
      <c r="AV2026" s="92">
        <v>45900</v>
      </c>
      <c r="AW2026" t="s">
        <v>7</v>
      </c>
      <c r="AX2026">
        <v>2025</v>
      </c>
      <c r="AY2026" t="s">
        <v>148</v>
      </c>
    </row>
    <row r="2027" spans="1:51" x14ac:dyDescent="0.25">
      <c r="A2027" s="290">
        <v>71</v>
      </c>
      <c r="B2027" s="291" t="s">
        <v>83</v>
      </c>
      <c r="C2027" s="292">
        <v>1711289464.3299999</v>
      </c>
      <c r="D2027" s="292">
        <v>0</v>
      </c>
      <c r="E2027" s="292">
        <v>0</v>
      </c>
      <c r="F2027" s="292">
        <v>0</v>
      </c>
      <c r="G2027" s="292">
        <v>18544620.129999999</v>
      </c>
      <c r="H2027" s="91">
        <v>0</v>
      </c>
      <c r="I2027" s="91">
        <v>0</v>
      </c>
      <c r="J2027" s="292">
        <v>0</v>
      </c>
      <c r="K2027" s="292">
        <v>14630216.74</v>
      </c>
      <c r="L2027" s="91">
        <v>0</v>
      </c>
      <c r="M2027" s="292">
        <v>28191763.77</v>
      </c>
      <c r="N2027" s="292">
        <v>459962538.16000003</v>
      </c>
      <c r="O2027" s="292">
        <v>488154301.93000001</v>
      </c>
      <c r="P2027" s="292">
        <v>45527445.899999999</v>
      </c>
      <c r="Q2027" s="91">
        <v>0</v>
      </c>
      <c r="R2027" s="91">
        <v>0</v>
      </c>
      <c r="S2027" s="91">
        <v>0</v>
      </c>
      <c r="T2027" s="292">
        <v>566856584.70000005</v>
      </c>
      <c r="U2027" s="292">
        <v>724927.27</v>
      </c>
      <c r="V2027" s="292">
        <v>0</v>
      </c>
      <c r="W2027" s="292">
        <v>0</v>
      </c>
      <c r="X2027" s="292">
        <v>0</v>
      </c>
      <c r="Y2027" s="292">
        <v>260856351.63999999</v>
      </c>
      <c r="Z2027" s="292">
        <v>0</v>
      </c>
      <c r="AA2027" s="292">
        <v>345895473.02999997</v>
      </c>
      <c r="AB2027" s="292">
        <v>0</v>
      </c>
      <c r="AC2027" s="332">
        <v>40780229.789999999</v>
      </c>
      <c r="AD2027" s="292">
        <v>252324496.78</v>
      </c>
      <c r="AE2027" s="292">
        <v>211160.16</v>
      </c>
      <c r="AF2027" s="292">
        <v>0</v>
      </c>
      <c r="AG2027" s="292">
        <v>0</v>
      </c>
      <c r="AH2027" s="292">
        <v>0</v>
      </c>
      <c r="AI2027" s="292">
        <v>0</v>
      </c>
      <c r="AJ2027" s="292">
        <v>52245593.75</v>
      </c>
      <c r="AK2027" s="292">
        <v>1152241.97</v>
      </c>
      <c r="AL2027" s="292">
        <v>4956186.54</v>
      </c>
      <c r="AM2027" s="91">
        <v>0</v>
      </c>
      <c r="AN2027" s="292">
        <v>62184480.649999999</v>
      </c>
      <c r="AO2027" s="292">
        <v>0</v>
      </c>
      <c r="AP2027" s="292">
        <v>1011093.83</v>
      </c>
      <c r="AQ2027" s="292">
        <v>0</v>
      </c>
      <c r="AR2027" s="292">
        <v>0</v>
      </c>
      <c r="AS2027" s="292">
        <v>953038232.41999984</v>
      </c>
      <c r="AT2027" s="292">
        <v>191394647.21000001</v>
      </c>
      <c r="AU2027" s="292">
        <v>122090644.22</v>
      </c>
      <c r="AV2027" s="92">
        <v>45900</v>
      </c>
      <c r="AW2027" t="s">
        <v>7</v>
      </c>
      <c r="AX2027">
        <v>2025</v>
      </c>
      <c r="AY2027" t="s">
        <v>161</v>
      </c>
    </row>
    <row r="2028" spans="1:51" x14ac:dyDescent="0.25">
      <c r="A2028" s="290">
        <v>73</v>
      </c>
      <c r="B2028" s="291" t="s">
        <v>84</v>
      </c>
      <c r="C2028" s="292">
        <v>880383254.62</v>
      </c>
      <c r="D2028" s="292">
        <v>132234.57</v>
      </c>
      <c r="E2028" s="292">
        <v>0</v>
      </c>
      <c r="F2028" s="292">
        <v>0</v>
      </c>
      <c r="G2028" s="292">
        <v>0</v>
      </c>
      <c r="H2028" s="91">
        <v>0</v>
      </c>
      <c r="I2028" s="91">
        <v>0</v>
      </c>
      <c r="J2028" s="292">
        <v>1492292.8</v>
      </c>
      <c r="K2028" s="292">
        <v>6905224.0800000001</v>
      </c>
      <c r="L2028" s="91">
        <v>0</v>
      </c>
      <c r="M2028" s="292">
        <v>15545866.24</v>
      </c>
      <c r="N2028" s="292">
        <v>12800833.77</v>
      </c>
      <c r="O2028" s="292">
        <v>28346700.009999998</v>
      </c>
      <c r="P2028" s="292">
        <v>304779937.18000001</v>
      </c>
      <c r="Q2028" s="91">
        <v>0</v>
      </c>
      <c r="R2028" s="91">
        <v>0</v>
      </c>
      <c r="S2028" s="91">
        <v>0</v>
      </c>
      <c r="T2028" s="292">
        <v>341656388.63999999</v>
      </c>
      <c r="U2028" s="292">
        <v>1382639.26</v>
      </c>
      <c r="V2028" s="292">
        <v>0</v>
      </c>
      <c r="W2028" s="292">
        <v>0</v>
      </c>
      <c r="X2028" s="292">
        <v>24173842.890000001</v>
      </c>
      <c r="Y2028" s="292">
        <v>35486235.689999998</v>
      </c>
      <c r="Z2028" s="292">
        <v>0</v>
      </c>
      <c r="AA2028" s="292">
        <v>7407253.46</v>
      </c>
      <c r="AB2028" s="292">
        <v>0</v>
      </c>
      <c r="AC2028" s="332">
        <v>80141631.920000002</v>
      </c>
      <c r="AD2028" s="292">
        <v>116285061.98999999</v>
      </c>
      <c r="AE2028" s="292">
        <v>10423203.93</v>
      </c>
      <c r="AF2028" s="292">
        <v>0</v>
      </c>
      <c r="AG2028" s="292">
        <v>0</v>
      </c>
      <c r="AH2028" s="292">
        <v>0</v>
      </c>
      <c r="AI2028" s="292">
        <v>0</v>
      </c>
      <c r="AJ2028" s="292">
        <v>34081357.109999999</v>
      </c>
      <c r="AK2028" s="292">
        <v>28003585.73</v>
      </c>
      <c r="AL2028" s="292">
        <v>4632168.6399999997</v>
      </c>
      <c r="AM2028" s="91">
        <v>0</v>
      </c>
      <c r="AN2028" s="292">
        <v>13427198.779999999</v>
      </c>
      <c r="AO2028" s="292">
        <v>279126.84999999998</v>
      </c>
      <c r="AP2028" s="292">
        <v>0</v>
      </c>
      <c r="AQ2028" s="292">
        <v>0</v>
      </c>
      <c r="AR2028" s="292">
        <v>15025064.48</v>
      </c>
      <c r="AS2028" s="292">
        <v>309381226.25</v>
      </c>
      <c r="AT2028" s="292">
        <v>229345639.72999999</v>
      </c>
      <c r="AU2028" s="292">
        <v>167978495.25</v>
      </c>
      <c r="AV2028" s="92">
        <v>45900</v>
      </c>
      <c r="AW2028" t="s">
        <v>7</v>
      </c>
      <c r="AX2028">
        <v>2025</v>
      </c>
      <c r="AY2028" t="s">
        <v>190</v>
      </c>
    </row>
    <row r="2029" spans="1:51" x14ac:dyDescent="0.25">
      <c r="A2029" s="290">
        <v>46</v>
      </c>
      <c r="B2029" s="291" t="s">
        <v>85</v>
      </c>
      <c r="C2029" s="292">
        <v>72929437.299999982</v>
      </c>
      <c r="D2029" s="292">
        <v>2172.9</v>
      </c>
      <c r="E2029" s="292">
        <v>0</v>
      </c>
      <c r="F2029" s="292">
        <v>0</v>
      </c>
      <c r="G2029" s="292">
        <v>0</v>
      </c>
      <c r="H2029" s="91">
        <v>0</v>
      </c>
      <c r="I2029" s="91">
        <v>0</v>
      </c>
      <c r="J2029" s="292">
        <v>1561465.03</v>
      </c>
      <c r="K2029" s="292">
        <v>612743.82999999996</v>
      </c>
      <c r="L2029" s="91">
        <v>0</v>
      </c>
      <c r="M2029" s="292">
        <v>27023061.729999997</v>
      </c>
      <c r="N2029" s="292">
        <v>0</v>
      </c>
      <c r="O2029" s="292">
        <v>27023061.729999997</v>
      </c>
      <c r="P2029" s="292">
        <v>2290582.9899999998</v>
      </c>
      <c r="Q2029" s="91">
        <v>0</v>
      </c>
      <c r="R2029" s="91">
        <v>0</v>
      </c>
      <c r="S2029" s="91">
        <v>0</v>
      </c>
      <c r="T2029" s="292">
        <v>31490026.479999993</v>
      </c>
      <c r="U2029" s="292">
        <v>3372794.44</v>
      </c>
      <c r="V2029" s="292">
        <v>1485252.11</v>
      </c>
      <c r="W2029" s="292">
        <v>2276430.41</v>
      </c>
      <c r="X2029" s="292">
        <v>172645.93</v>
      </c>
      <c r="Y2029" s="292">
        <v>529891.49</v>
      </c>
      <c r="Z2029" s="292">
        <v>0</v>
      </c>
      <c r="AA2029" s="292">
        <v>0</v>
      </c>
      <c r="AB2029" s="292">
        <v>0</v>
      </c>
      <c r="AC2029" s="332">
        <v>14200268.129999999</v>
      </c>
      <c r="AD2029" s="292">
        <v>30274.81</v>
      </c>
      <c r="AE2029" s="292">
        <v>108558.65</v>
      </c>
      <c r="AF2029" s="292">
        <v>0</v>
      </c>
      <c r="AG2029" s="292">
        <v>0</v>
      </c>
      <c r="AH2029" s="292">
        <v>0</v>
      </c>
      <c r="AI2029" s="292">
        <v>0</v>
      </c>
      <c r="AJ2029" s="292">
        <v>352178.12</v>
      </c>
      <c r="AK2029" s="292">
        <v>16645377.43</v>
      </c>
      <c r="AL2029" s="292">
        <v>104542.23</v>
      </c>
      <c r="AM2029" s="91">
        <v>0</v>
      </c>
      <c r="AN2029" s="292">
        <v>1734308.35</v>
      </c>
      <c r="AO2029" s="292">
        <v>0</v>
      </c>
      <c r="AP2029" s="292">
        <v>132669.72</v>
      </c>
      <c r="AQ2029" s="292">
        <v>0</v>
      </c>
      <c r="AR2029" s="292">
        <v>0</v>
      </c>
      <c r="AS2029" s="292">
        <v>22528294.089999996</v>
      </c>
      <c r="AT2029" s="292">
        <v>18911116.73</v>
      </c>
      <c r="AU2029" s="292">
        <v>294219</v>
      </c>
      <c r="AV2029" s="92">
        <v>45900</v>
      </c>
      <c r="AW2029" t="s">
        <v>7</v>
      </c>
      <c r="AX2029">
        <v>2025</v>
      </c>
      <c r="AY2029" t="s">
        <v>176</v>
      </c>
    </row>
    <row r="2030" spans="1:51" x14ac:dyDescent="0.25">
      <c r="A2030" s="290">
        <v>51</v>
      </c>
      <c r="B2030" s="291" t="s">
        <v>86</v>
      </c>
      <c r="C2030" s="292">
        <v>45423290.869999997</v>
      </c>
      <c r="D2030" s="292">
        <v>59585.06</v>
      </c>
      <c r="E2030" s="292">
        <v>0</v>
      </c>
      <c r="F2030" s="292">
        <v>0</v>
      </c>
      <c r="G2030" s="292">
        <v>61012.800000000003</v>
      </c>
      <c r="H2030" s="91">
        <v>0</v>
      </c>
      <c r="I2030" s="91">
        <v>0</v>
      </c>
      <c r="J2030" s="292">
        <v>37103.22</v>
      </c>
      <c r="K2030" s="292">
        <v>235310.76</v>
      </c>
      <c r="L2030" s="91">
        <v>0</v>
      </c>
      <c r="M2030" s="292">
        <v>3160817.55</v>
      </c>
      <c r="N2030" s="292">
        <v>0</v>
      </c>
      <c r="O2030" s="292">
        <v>3160817.55</v>
      </c>
      <c r="P2030" s="292">
        <v>95463.05</v>
      </c>
      <c r="Q2030" s="91">
        <v>0</v>
      </c>
      <c r="R2030" s="91">
        <v>0</v>
      </c>
      <c r="S2030" s="91">
        <v>0</v>
      </c>
      <c r="T2030" s="292">
        <v>3649292.4399999995</v>
      </c>
      <c r="U2030" s="292">
        <v>901161</v>
      </c>
      <c r="V2030" s="292">
        <v>55958.45</v>
      </c>
      <c r="W2030" s="292">
        <v>33396.58</v>
      </c>
      <c r="X2030" s="292">
        <v>11878.75</v>
      </c>
      <c r="Y2030" s="292">
        <v>83035.509999999995</v>
      </c>
      <c r="Z2030" s="292">
        <v>0</v>
      </c>
      <c r="AA2030" s="292">
        <v>0</v>
      </c>
      <c r="AB2030" s="292">
        <v>0</v>
      </c>
      <c r="AC2030" s="332">
        <v>352230.69</v>
      </c>
      <c r="AD2030" s="292">
        <v>0</v>
      </c>
      <c r="AE2030" s="292">
        <v>320159.61</v>
      </c>
      <c r="AF2030" s="292">
        <v>0</v>
      </c>
      <c r="AG2030" s="292">
        <v>0</v>
      </c>
      <c r="AH2030" s="292">
        <v>1569.65</v>
      </c>
      <c r="AI2030" s="292">
        <v>0</v>
      </c>
      <c r="AJ2030" s="292">
        <v>22682.13</v>
      </c>
      <c r="AK2030" s="292">
        <v>7863450.3700000001</v>
      </c>
      <c r="AL2030" s="292">
        <v>384660.6</v>
      </c>
      <c r="AM2030" s="91">
        <v>0</v>
      </c>
      <c r="AN2030" s="292">
        <v>2912426.2</v>
      </c>
      <c r="AO2030" s="292">
        <v>0</v>
      </c>
      <c r="AP2030" s="292">
        <v>136807.75</v>
      </c>
      <c r="AQ2030" s="292">
        <v>0</v>
      </c>
      <c r="AR2030" s="292">
        <v>0</v>
      </c>
      <c r="AS2030" s="292">
        <v>1782072.3699999996</v>
      </c>
      <c r="AT2030" s="292">
        <v>39991926.060000002</v>
      </c>
      <c r="AU2030" s="292">
        <v>28694581.140000001</v>
      </c>
      <c r="AV2030" s="92">
        <v>45900</v>
      </c>
      <c r="AW2030" t="s">
        <v>7</v>
      </c>
      <c r="AX2030">
        <v>2025</v>
      </c>
      <c r="AY2030" t="s">
        <v>179</v>
      </c>
    </row>
    <row r="2031" spans="1:51" x14ac:dyDescent="0.25">
      <c r="A2031" s="290">
        <v>117</v>
      </c>
      <c r="B2031" s="291" t="s">
        <v>87</v>
      </c>
      <c r="C2031" s="292">
        <v>3252053915.4499998</v>
      </c>
      <c r="D2031" s="292">
        <v>6302203.5899999999</v>
      </c>
      <c r="E2031" s="292">
        <v>0</v>
      </c>
      <c r="F2031" s="292">
        <v>0</v>
      </c>
      <c r="G2031" s="292">
        <v>3058697.32</v>
      </c>
      <c r="H2031" s="91">
        <v>0</v>
      </c>
      <c r="I2031" s="91">
        <v>0</v>
      </c>
      <c r="J2031" s="292">
        <v>5166471.21</v>
      </c>
      <c r="K2031" s="292">
        <v>25285958.029999997</v>
      </c>
      <c r="L2031" s="91">
        <v>0</v>
      </c>
      <c r="M2031" s="292">
        <v>1081433127.23</v>
      </c>
      <c r="N2031" s="292">
        <v>1438636744.24</v>
      </c>
      <c r="O2031" s="292">
        <v>2520069871.4700003</v>
      </c>
      <c r="P2031" s="292">
        <v>26349543.149999999</v>
      </c>
      <c r="Q2031" s="91">
        <v>0</v>
      </c>
      <c r="R2031" s="91">
        <v>0</v>
      </c>
      <c r="S2031" s="91">
        <v>0</v>
      </c>
      <c r="T2031" s="292">
        <v>2586232744.77</v>
      </c>
      <c r="U2031" s="292">
        <v>30237752.579999998</v>
      </c>
      <c r="V2031" s="292">
        <v>5793463.3300000001</v>
      </c>
      <c r="W2031" s="292">
        <v>5122059.8199999994</v>
      </c>
      <c r="X2031" s="292">
        <v>9694780.5600000005</v>
      </c>
      <c r="Y2031" s="292">
        <v>19329158.190000001</v>
      </c>
      <c r="Z2031" s="292">
        <v>0</v>
      </c>
      <c r="AA2031" s="292">
        <v>0</v>
      </c>
      <c r="AB2031" s="292">
        <v>0</v>
      </c>
      <c r="AC2031" s="332">
        <v>277640263.13999999</v>
      </c>
      <c r="AD2031" s="292">
        <v>16618169.199999999</v>
      </c>
      <c r="AE2031" s="292">
        <v>16660204.310000001</v>
      </c>
      <c r="AF2031" s="292">
        <v>0</v>
      </c>
      <c r="AG2031" s="292">
        <v>0</v>
      </c>
      <c r="AH2031" s="292">
        <v>0</v>
      </c>
      <c r="AI2031" s="292">
        <v>0</v>
      </c>
      <c r="AJ2031" s="292">
        <v>6009657.4399999995</v>
      </c>
      <c r="AK2031" s="292">
        <v>142801495.61999997</v>
      </c>
      <c r="AL2031" s="292">
        <v>19713061.559999999</v>
      </c>
      <c r="AM2031" s="91">
        <v>0</v>
      </c>
      <c r="AN2031" s="292">
        <v>44430017.089999996</v>
      </c>
      <c r="AO2031" s="292">
        <v>0</v>
      </c>
      <c r="AP2031" s="292">
        <v>1931804.31</v>
      </c>
      <c r="AQ2031" s="292">
        <v>0</v>
      </c>
      <c r="AR2031" s="292">
        <v>0</v>
      </c>
      <c r="AS2031" s="292">
        <v>387105508.56999999</v>
      </c>
      <c r="AT2031" s="292">
        <v>278715662.10999995</v>
      </c>
      <c r="AU2031" s="292">
        <v>69839283.530000001</v>
      </c>
      <c r="AV2031" s="92">
        <v>45900</v>
      </c>
      <c r="AW2031" t="s">
        <v>7</v>
      </c>
      <c r="AX2031">
        <v>2025</v>
      </c>
      <c r="AY2031" t="s">
        <v>155</v>
      </c>
    </row>
    <row r="2032" spans="1:51" x14ac:dyDescent="0.25">
      <c r="A2032" s="290">
        <v>80</v>
      </c>
      <c r="B2032" s="291" t="s">
        <v>89</v>
      </c>
      <c r="C2032" s="292">
        <v>2527806436.5500002</v>
      </c>
      <c r="D2032" s="292">
        <v>3631571.27</v>
      </c>
      <c r="E2032" s="292">
        <v>0</v>
      </c>
      <c r="F2032" s="292">
        <v>0</v>
      </c>
      <c r="G2032" s="292">
        <v>3509086.75</v>
      </c>
      <c r="H2032" s="91">
        <v>0</v>
      </c>
      <c r="I2032" s="91">
        <v>0</v>
      </c>
      <c r="J2032" s="292">
        <v>4743507.16</v>
      </c>
      <c r="K2032" s="292">
        <v>21530072.91</v>
      </c>
      <c r="L2032" s="91">
        <v>0</v>
      </c>
      <c r="M2032" s="292">
        <v>618972257.20999992</v>
      </c>
      <c r="N2032" s="292">
        <v>953603220.10000002</v>
      </c>
      <c r="O2032" s="292">
        <v>1572575477.3099999</v>
      </c>
      <c r="P2032" s="292">
        <v>21751846.789999999</v>
      </c>
      <c r="Q2032" s="91">
        <v>0</v>
      </c>
      <c r="R2032" s="91">
        <v>0</v>
      </c>
      <c r="S2032" s="91">
        <v>0</v>
      </c>
      <c r="T2032" s="292">
        <v>1627741562.1900001</v>
      </c>
      <c r="U2032" s="292">
        <v>29166514.219999999</v>
      </c>
      <c r="V2032" s="292">
        <v>8721127.2300000004</v>
      </c>
      <c r="W2032" s="292">
        <v>3749586.88</v>
      </c>
      <c r="X2032" s="292">
        <v>36201357.629999995</v>
      </c>
      <c r="Y2032" s="292">
        <v>31097484.350000001</v>
      </c>
      <c r="Z2032" s="292">
        <v>0</v>
      </c>
      <c r="AA2032" s="292">
        <v>0</v>
      </c>
      <c r="AB2032" s="292">
        <v>0</v>
      </c>
      <c r="AC2032" s="332">
        <v>288486325.61000001</v>
      </c>
      <c r="AD2032" s="292">
        <v>90068734.650000006</v>
      </c>
      <c r="AE2032" s="292">
        <v>27957660.469999999</v>
      </c>
      <c r="AF2032" s="292">
        <v>0</v>
      </c>
      <c r="AG2032" s="292">
        <v>0</v>
      </c>
      <c r="AH2032" s="292">
        <v>0</v>
      </c>
      <c r="AI2032" s="292">
        <v>0</v>
      </c>
      <c r="AJ2032" s="292">
        <v>4934235.71</v>
      </c>
      <c r="AK2032" s="292">
        <v>106855087.66</v>
      </c>
      <c r="AL2032" s="292">
        <v>28196290.719999999</v>
      </c>
      <c r="AM2032" s="91">
        <v>0</v>
      </c>
      <c r="AN2032" s="292">
        <v>86195857.519999996</v>
      </c>
      <c r="AO2032" s="292">
        <v>0</v>
      </c>
      <c r="AP2032" s="292">
        <v>2350780.9200000004</v>
      </c>
      <c r="AQ2032" s="292">
        <v>0</v>
      </c>
      <c r="AR2032" s="292">
        <v>0</v>
      </c>
      <c r="AS2032" s="292">
        <v>520383026.75000006</v>
      </c>
      <c r="AT2032" s="292">
        <v>379681847.60999995</v>
      </c>
      <c r="AU2032" s="292">
        <v>156083830.78999999</v>
      </c>
      <c r="AV2032" s="92">
        <v>45900</v>
      </c>
      <c r="AW2032" t="s">
        <v>7</v>
      </c>
      <c r="AX2032">
        <v>2025</v>
      </c>
      <c r="AY2032" t="s">
        <v>288</v>
      </c>
    </row>
    <row r="2033" spans="1:51" x14ac:dyDescent="0.25">
      <c r="A2033" s="290">
        <v>2</v>
      </c>
      <c r="B2033" s="291" t="s">
        <v>90</v>
      </c>
      <c r="C2033" s="292">
        <v>280420571.25999999</v>
      </c>
      <c r="D2033" s="292">
        <v>28102.04</v>
      </c>
      <c r="E2033" s="292">
        <v>0</v>
      </c>
      <c r="F2033" s="292">
        <v>0</v>
      </c>
      <c r="G2033" s="292">
        <v>525967.26</v>
      </c>
      <c r="H2033" s="91">
        <v>0</v>
      </c>
      <c r="I2033" s="91">
        <v>0</v>
      </c>
      <c r="J2033" s="292">
        <v>10472.620000000001</v>
      </c>
      <c r="K2033" s="292">
        <v>169205</v>
      </c>
      <c r="L2033" s="91">
        <v>0</v>
      </c>
      <c r="M2033" s="292">
        <v>1178478.49</v>
      </c>
      <c r="N2033" s="292">
        <v>34373580.969999999</v>
      </c>
      <c r="O2033" s="292">
        <v>35552059.460000001</v>
      </c>
      <c r="P2033" s="292">
        <v>9088612.870000001</v>
      </c>
      <c r="Q2033" s="91">
        <v>0</v>
      </c>
      <c r="R2033" s="91">
        <v>0</v>
      </c>
      <c r="S2033" s="91">
        <v>0</v>
      </c>
      <c r="T2033" s="292">
        <v>45374419.25</v>
      </c>
      <c r="U2033" s="292">
        <v>10758.5</v>
      </c>
      <c r="V2033" s="292">
        <v>2689.62</v>
      </c>
      <c r="W2033" s="292">
        <v>0</v>
      </c>
      <c r="X2033" s="292">
        <v>5420962.0099999998</v>
      </c>
      <c r="Y2033" s="292">
        <v>4835551.18</v>
      </c>
      <c r="Z2033" s="292">
        <v>0</v>
      </c>
      <c r="AA2033" s="292">
        <v>48664722.68</v>
      </c>
      <c r="AB2033" s="292">
        <v>0</v>
      </c>
      <c r="AC2033" s="332">
        <v>38194042.090000004</v>
      </c>
      <c r="AD2033" s="292">
        <v>13231203.75</v>
      </c>
      <c r="AE2033" s="292">
        <v>0</v>
      </c>
      <c r="AF2033" s="292">
        <v>0</v>
      </c>
      <c r="AG2033" s="292">
        <v>0</v>
      </c>
      <c r="AH2033" s="292">
        <v>0</v>
      </c>
      <c r="AI2033" s="292">
        <v>0</v>
      </c>
      <c r="AJ2033" s="292">
        <v>59773902.969999999</v>
      </c>
      <c r="AK2033" s="292">
        <v>28951127.489999998</v>
      </c>
      <c r="AL2033" s="292">
        <v>4517461.9000000004</v>
      </c>
      <c r="AM2033" s="91">
        <v>0</v>
      </c>
      <c r="AN2033" s="292">
        <v>1673418.49</v>
      </c>
      <c r="AO2033" s="292">
        <v>0</v>
      </c>
      <c r="AP2033" s="292">
        <v>2121448.92</v>
      </c>
      <c r="AQ2033" s="292">
        <v>0</v>
      </c>
      <c r="AR2033" s="292">
        <v>0</v>
      </c>
      <c r="AS2033" s="292">
        <v>170133832.80000001</v>
      </c>
      <c r="AT2033" s="292">
        <v>64912319.210000008</v>
      </c>
      <c r="AU2033" s="292">
        <v>27648862.41</v>
      </c>
      <c r="AV2033" s="92">
        <v>45900</v>
      </c>
      <c r="AW2033" t="s">
        <v>7</v>
      </c>
      <c r="AX2033">
        <v>2025</v>
      </c>
      <c r="AY2033" t="s">
        <v>168</v>
      </c>
    </row>
    <row r="2034" spans="1:51" x14ac:dyDescent="0.25">
      <c r="A2034" s="290">
        <v>115</v>
      </c>
      <c r="B2034" s="90" t="s">
        <v>290</v>
      </c>
      <c r="C2034" s="292">
        <v>767424.05</v>
      </c>
      <c r="D2034" s="292">
        <v>28827.96</v>
      </c>
      <c r="E2034" s="292">
        <v>0</v>
      </c>
      <c r="F2034" s="292">
        <v>0</v>
      </c>
      <c r="G2034" s="292">
        <v>0</v>
      </c>
      <c r="H2034" s="91">
        <v>0</v>
      </c>
      <c r="I2034" s="91">
        <v>0</v>
      </c>
      <c r="J2034" s="292">
        <v>0</v>
      </c>
      <c r="K2034" s="292">
        <v>0</v>
      </c>
      <c r="L2034" s="91">
        <v>0</v>
      </c>
      <c r="M2034" s="292">
        <v>0</v>
      </c>
      <c r="N2034" s="292">
        <v>0</v>
      </c>
      <c r="O2034" s="292">
        <v>0</v>
      </c>
      <c r="P2034" s="292">
        <v>0</v>
      </c>
      <c r="Q2034" s="91">
        <v>0</v>
      </c>
      <c r="R2034" s="91">
        <v>0</v>
      </c>
      <c r="S2034" s="91">
        <v>0</v>
      </c>
      <c r="T2034" s="292">
        <v>28827.96</v>
      </c>
      <c r="U2034" s="292">
        <v>491394.65</v>
      </c>
      <c r="V2034" s="292">
        <v>247201.44</v>
      </c>
      <c r="W2034" s="292">
        <v>0</v>
      </c>
      <c r="X2034" s="292">
        <v>0</v>
      </c>
      <c r="Y2034" s="292">
        <v>0</v>
      </c>
      <c r="Z2034" s="292">
        <v>0</v>
      </c>
      <c r="AA2034" s="292">
        <v>0</v>
      </c>
      <c r="AB2034" s="292">
        <v>0</v>
      </c>
      <c r="AC2034" s="332">
        <v>0</v>
      </c>
      <c r="AD2034" s="292">
        <v>0</v>
      </c>
      <c r="AE2034" s="292">
        <v>0</v>
      </c>
      <c r="AF2034" s="292">
        <v>0</v>
      </c>
      <c r="AG2034" s="292">
        <v>0</v>
      </c>
      <c r="AH2034" s="292">
        <v>0</v>
      </c>
      <c r="AI2034" s="292">
        <v>0</v>
      </c>
      <c r="AJ2034" s="292">
        <v>0</v>
      </c>
      <c r="AK2034" s="292">
        <v>0</v>
      </c>
      <c r="AL2034" s="292">
        <v>0</v>
      </c>
      <c r="AM2034" s="91">
        <v>0</v>
      </c>
      <c r="AN2034" s="292">
        <v>0</v>
      </c>
      <c r="AO2034" s="292">
        <v>0</v>
      </c>
      <c r="AP2034" s="292">
        <v>0</v>
      </c>
      <c r="AQ2034" s="292">
        <v>0</v>
      </c>
      <c r="AR2034" s="292">
        <v>0</v>
      </c>
      <c r="AS2034" s="292">
        <v>738596.09000000008</v>
      </c>
      <c r="AT2034" s="292">
        <v>0</v>
      </c>
      <c r="AU2034" s="292">
        <v>0</v>
      </c>
      <c r="AV2034" s="92">
        <v>45900</v>
      </c>
      <c r="AW2034" t="s">
        <v>7</v>
      </c>
      <c r="AX2034">
        <v>2025</v>
      </c>
      <c r="AY2034" t="s">
        <v>291</v>
      </c>
    </row>
    <row r="2035" spans="1:51" x14ac:dyDescent="0.25">
      <c r="A2035" s="290">
        <v>106</v>
      </c>
      <c r="B2035" s="291" t="s">
        <v>92</v>
      </c>
      <c r="C2035" s="292">
        <v>140846818.85999998</v>
      </c>
      <c r="D2035" s="292">
        <v>0</v>
      </c>
      <c r="E2035" s="292">
        <v>0</v>
      </c>
      <c r="F2035" s="292">
        <v>0</v>
      </c>
      <c r="G2035" s="292">
        <v>73552.899999999994</v>
      </c>
      <c r="H2035" s="91">
        <v>0</v>
      </c>
      <c r="I2035" s="91">
        <v>0</v>
      </c>
      <c r="J2035" s="292">
        <v>1402135.78</v>
      </c>
      <c r="K2035" s="292">
        <v>-88440</v>
      </c>
      <c r="L2035" s="91">
        <v>0</v>
      </c>
      <c r="M2035" s="292">
        <v>0</v>
      </c>
      <c r="N2035" s="292">
        <v>0</v>
      </c>
      <c r="O2035" s="292">
        <v>0</v>
      </c>
      <c r="P2035" s="292">
        <v>899982.98</v>
      </c>
      <c r="Q2035" s="91">
        <v>0</v>
      </c>
      <c r="R2035" s="91">
        <v>0</v>
      </c>
      <c r="S2035" s="91">
        <v>0</v>
      </c>
      <c r="T2035" s="292">
        <v>2287231.66</v>
      </c>
      <c r="U2035" s="292">
        <v>1409262.67</v>
      </c>
      <c r="V2035" s="292">
        <v>148648.78</v>
      </c>
      <c r="W2035" s="292">
        <v>83279.06</v>
      </c>
      <c r="X2035" s="292">
        <v>216172.35</v>
      </c>
      <c r="Y2035" s="292">
        <v>196595.8</v>
      </c>
      <c r="Z2035" s="292">
        <v>0</v>
      </c>
      <c r="AA2035" s="292">
        <v>12805155.880000001</v>
      </c>
      <c r="AB2035" s="292">
        <v>0</v>
      </c>
      <c r="AC2035" s="332">
        <v>10841769.379999999</v>
      </c>
      <c r="AD2035" s="292">
        <v>694288.26</v>
      </c>
      <c r="AE2035" s="292">
        <v>5615962.9800000004</v>
      </c>
      <c r="AF2035" s="292">
        <v>0</v>
      </c>
      <c r="AG2035" s="292">
        <v>0</v>
      </c>
      <c r="AH2035" s="292">
        <v>0</v>
      </c>
      <c r="AI2035" s="292">
        <v>0</v>
      </c>
      <c r="AJ2035" s="292">
        <v>7787361.0800000001</v>
      </c>
      <c r="AK2035" s="292">
        <v>39397594.069999993</v>
      </c>
      <c r="AL2035" s="292">
        <v>3070228.66</v>
      </c>
      <c r="AM2035" s="91">
        <v>0</v>
      </c>
      <c r="AN2035" s="292">
        <v>6852060.2999999998</v>
      </c>
      <c r="AO2035" s="292">
        <v>0</v>
      </c>
      <c r="AP2035" s="292">
        <v>158545.13</v>
      </c>
      <c r="AQ2035" s="292">
        <v>0</v>
      </c>
      <c r="AR2035" s="292">
        <v>0</v>
      </c>
      <c r="AS2035" s="292">
        <v>39798496.240000002</v>
      </c>
      <c r="AT2035" s="292">
        <v>98761090.959999979</v>
      </c>
      <c r="AU2035" s="292">
        <v>49282662.799999997</v>
      </c>
      <c r="AV2035" s="92">
        <v>45900</v>
      </c>
      <c r="AW2035" t="s">
        <v>7</v>
      </c>
      <c r="AX2035">
        <v>2025</v>
      </c>
      <c r="AY2035" t="s">
        <v>172</v>
      </c>
    </row>
    <row r="2036" spans="1:51" x14ac:dyDescent="0.25">
      <c r="A2036" s="290">
        <v>118</v>
      </c>
      <c r="B2036" s="291" t="s">
        <v>93</v>
      </c>
      <c r="C2036" s="292">
        <v>567614773.33000004</v>
      </c>
      <c r="D2036" s="292">
        <v>73002.19</v>
      </c>
      <c r="E2036" s="292">
        <v>0</v>
      </c>
      <c r="F2036" s="292">
        <v>0</v>
      </c>
      <c r="G2036" s="292">
        <v>3814967.59</v>
      </c>
      <c r="H2036" s="91">
        <v>0</v>
      </c>
      <c r="I2036" s="91">
        <v>0</v>
      </c>
      <c r="J2036" s="292">
        <v>2186803.13</v>
      </c>
      <c r="K2036" s="292">
        <v>12316254.189999999</v>
      </c>
      <c r="L2036" s="91">
        <v>0</v>
      </c>
      <c r="M2036" s="292">
        <v>171528132.67999998</v>
      </c>
      <c r="N2036" s="292">
        <v>233798586.58000001</v>
      </c>
      <c r="O2036" s="292">
        <v>405326719.25999999</v>
      </c>
      <c r="P2036" s="292">
        <v>4438412.4799999995</v>
      </c>
      <c r="Q2036" s="91">
        <v>0</v>
      </c>
      <c r="R2036" s="91">
        <v>0</v>
      </c>
      <c r="S2036" s="91">
        <v>0</v>
      </c>
      <c r="T2036" s="292">
        <v>428156158.84000003</v>
      </c>
      <c r="U2036" s="292">
        <v>415921.91</v>
      </c>
      <c r="V2036" s="292">
        <v>320763.84000000003</v>
      </c>
      <c r="W2036" s="292">
        <v>0</v>
      </c>
      <c r="X2036" s="292">
        <v>0</v>
      </c>
      <c r="Y2036" s="292">
        <v>622679.91</v>
      </c>
      <c r="Z2036" s="292">
        <v>0</v>
      </c>
      <c r="AA2036" s="292">
        <v>0</v>
      </c>
      <c r="AB2036" s="292">
        <v>0</v>
      </c>
      <c r="AC2036" s="332">
        <v>0</v>
      </c>
      <c r="AD2036" s="292">
        <v>0</v>
      </c>
      <c r="AE2036" s="292">
        <v>0</v>
      </c>
      <c r="AF2036" s="292">
        <v>0</v>
      </c>
      <c r="AG2036" s="292">
        <v>0</v>
      </c>
      <c r="AH2036" s="292">
        <v>0</v>
      </c>
      <c r="AI2036" s="292">
        <v>0</v>
      </c>
      <c r="AJ2036" s="292">
        <v>261559.8</v>
      </c>
      <c r="AK2036" s="292">
        <v>4471293.74</v>
      </c>
      <c r="AL2036" s="292">
        <v>1655091.03</v>
      </c>
      <c r="AM2036" s="91">
        <v>0</v>
      </c>
      <c r="AN2036" s="292">
        <v>24285804.660000004</v>
      </c>
      <c r="AO2036" s="292">
        <v>0</v>
      </c>
      <c r="AP2036" s="292">
        <v>252118.41</v>
      </c>
      <c r="AQ2036" s="292">
        <v>0</v>
      </c>
      <c r="AR2036" s="292">
        <v>0</v>
      </c>
      <c r="AS2036" s="292">
        <v>1620925.4600000002</v>
      </c>
      <c r="AT2036" s="292">
        <v>137837689.03</v>
      </c>
      <c r="AU2036" s="292">
        <v>107173381.19</v>
      </c>
      <c r="AV2036" s="92">
        <v>45900</v>
      </c>
      <c r="AW2036" t="s">
        <v>7</v>
      </c>
      <c r="AX2036">
        <v>2025</v>
      </c>
      <c r="AY2036" t="s">
        <v>162</v>
      </c>
    </row>
    <row r="2037" spans="1:51" x14ac:dyDescent="0.25">
      <c r="A2037" s="290">
        <v>29</v>
      </c>
      <c r="B2037" s="291" t="s">
        <v>94</v>
      </c>
      <c r="C2037" s="292">
        <v>1347691133.21</v>
      </c>
      <c r="D2037" s="292">
        <v>3101999.02</v>
      </c>
      <c r="E2037" s="292">
        <v>0</v>
      </c>
      <c r="F2037" s="292">
        <v>0</v>
      </c>
      <c r="G2037" s="292">
        <v>4255781.7699999996</v>
      </c>
      <c r="H2037" s="91">
        <v>0</v>
      </c>
      <c r="I2037" s="91">
        <v>0</v>
      </c>
      <c r="J2037" s="292">
        <v>1591662.1</v>
      </c>
      <c r="K2037" s="292">
        <v>359566.08999999997</v>
      </c>
      <c r="L2037" s="91">
        <v>0</v>
      </c>
      <c r="M2037" s="292">
        <v>143133066.98000002</v>
      </c>
      <c r="N2037" s="292">
        <v>361031385.26999998</v>
      </c>
      <c r="O2037" s="292">
        <v>504164452.25</v>
      </c>
      <c r="P2037" s="292">
        <v>3158358.33</v>
      </c>
      <c r="Q2037" s="91">
        <v>0</v>
      </c>
      <c r="R2037" s="91">
        <v>0</v>
      </c>
      <c r="S2037" s="91">
        <v>0</v>
      </c>
      <c r="T2037" s="292">
        <v>516631819.56</v>
      </c>
      <c r="U2037" s="292">
        <v>281688264.97000003</v>
      </c>
      <c r="V2037" s="292">
        <v>227781821.74000001</v>
      </c>
      <c r="W2037" s="292">
        <v>6591925.96</v>
      </c>
      <c r="X2037" s="292">
        <v>147379231.33000001</v>
      </c>
      <c r="Y2037" s="292">
        <v>73030183.840000004</v>
      </c>
      <c r="Z2037" s="292">
        <v>0</v>
      </c>
      <c r="AA2037" s="292">
        <v>0</v>
      </c>
      <c r="AB2037" s="292">
        <v>4320796.75</v>
      </c>
      <c r="AC2037" s="332">
        <v>0</v>
      </c>
      <c r="AD2037" s="292">
        <v>0</v>
      </c>
      <c r="AE2037" s="292">
        <v>7969278.0800000001</v>
      </c>
      <c r="AF2037" s="292">
        <v>0</v>
      </c>
      <c r="AG2037" s="292">
        <v>0</v>
      </c>
      <c r="AH2037" s="292">
        <v>0</v>
      </c>
      <c r="AI2037" s="292">
        <v>0</v>
      </c>
      <c r="AJ2037" s="292">
        <v>14149850.470000001</v>
      </c>
      <c r="AK2037" s="292">
        <v>5390681.5899999999</v>
      </c>
      <c r="AL2037" s="292">
        <v>3620053.67</v>
      </c>
      <c r="AM2037" s="91">
        <v>0</v>
      </c>
      <c r="AN2037" s="292">
        <v>42753662.119999997</v>
      </c>
      <c r="AO2037" s="292">
        <v>0</v>
      </c>
      <c r="AP2037" s="292">
        <v>5622244.5700000003</v>
      </c>
      <c r="AQ2037" s="292">
        <v>10443480.279999999</v>
      </c>
      <c r="AR2037" s="292">
        <v>0</v>
      </c>
      <c r="AS2037" s="292">
        <v>762911353.1400001</v>
      </c>
      <c r="AT2037" s="292">
        <v>68147960.50999999</v>
      </c>
      <c r="AU2037" s="292">
        <v>317838.28000000003</v>
      </c>
      <c r="AV2037" s="92">
        <v>45900</v>
      </c>
      <c r="AW2037" t="s">
        <v>7</v>
      </c>
      <c r="AX2037">
        <v>2025</v>
      </c>
      <c r="AY2037" t="s">
        <v>156</v>
      </c>
    </row>
    <row r="2038" spans="1:51" x14ac:dyDescent="0.25">
      <c r="A2038" s="290">
        <v>111</v>
      </c>
      <c r="B2038" s="291" t="s">
        <v>95</v>
      </c>
      <c r="C2038" s="292">
        <v>16291054.41</v>
      </c>
      <c r="D2038" s="292">
        <v>67766.399999999994</v>
      </c>
      <c r="E2038" s="292">
        <v>0</v>
      </c>
      <c r="F2038" s="292">
        <v>0</v>
      </c>
      <c r="G2038" s="292">
        <v>0</v>
      </c>
      <c r="H2038" s="91">
        <v>0</v>
      </c>
      <c r="I2038" s="91">
        <v>0</v>
      </c>
      <c r="J2038" s="292">
        <v>0</v>
      </c>
      <c r="K2038" s="292">
        <v>0</v>
      </c>
      <c r="L2038" s="91">
        <v>0</v>
      </c>
      <c r="M2038" s="292">
        <v>0</v>
      </c>
      <c r="N2038" s="292">
        <v>0</v>
      </c>
      <c r="O2038" s="292">
        <v>0</v>
      </c>
      <c r="P2038" s="292">
        <v>82351.3</v>
      </c>
      <c r="Q2038" s="91">
        <v>0</v>
      </c>
      <c r="R2038" s="91">
        <v>0</v>
      </c>
      <c r="S2038" s="91">
        <v>0</v>
      </c>
      <c r="T2038" s="292">
        <v>150117.70000000001</v>
      </c>
      <c r="U2038" s="292">
        <v>3932176.82</v>
      </c>
      <c r="V2038" s="292">
        <v>0</v>
      </c>
      <c r="W2038" s="292">
        <v>0</v>
      </c>
      <c r="X2038" s="292">
        <v>0</v>
      </c>
      <c r="Y2038" s="292">
        <v>9376.5</v>
      </c>
      <c r="Z2038" s="292">
        <v>0</v>
      </c>
      <c r="AA2038" s="292">
        <v>0</v>
      </c>
      <c r="AB2038" s="292">
        <v>0</v>
      </c>
      <c r="AC2038" s="332">
        <v>1426340.1</v>
      </c>
      <c r="AD2038" s="292">
        <v>0</v>
      </c>
      <c r="AE2038" s="292">
        <v>0</v>
      </c>
      <c r="AF2038" s="292">
        <v>0</v>
      </c>
      <c r="AG2038" s="292">
        <v>0</v>
      </c>
      <c r="AH2038" s="292">
        <v>0</v>
      </c>
      <c r="AI2038" s="292">
        <v>0</v>
      </c>
      <c r="AJ2038" s="292">
        <v>411475.42</v>
      </c>
      <c r="AK2038" s="292">
        <v>1019728.05</v>
      </c>
      <c r="AL2038" s="292">
        <v>447355.1</v>
      </c>
      <c r="AM2038" s="91">
        <v>0</v>
      </c>
      <c r="AN2038" s="292">
        <v>2747898.01</v>
      </c>
      <c r="AO2038" s="292">
        <v>0</v>
      </c>
      <c r="AP2038" s="292">
        <v>88076</v>
      </c>
      <c r="AQ2038" s="292">
        <v>0</v>
      </c>
      <c r="AR2038" s="292">
        <v>0</v>
      </c>
      <c r="AS2038" s="292">
        <v>5779368.8399999999</v>
      </c>
      <c r="AT2038" s="292">
        <v>10361567.870000001</v>
      </c>
      <c r="AU2038" s="292">
        <v>6058510.71</v>
      </c>
      <c r="AV2038" s="92">
        <v>45900</v>
      </c>
      <c r="AW2038" t="s">
        <v>7</v>
      </c>
      <c r="AX2038">
        <v>2025</v>
      </c>
      <c r="AY2038" t="s">
        <v>182</v>
      </c>
    </row>
    <row r="2039" spans="1:51" x14ac:dyDescent="0.25">
      <c r="A2039" s="290">
        <v>83</v>
      </c>
      <c r="B2039" s="291" t="s">
        <v>96</v>
      </c>
      <c r="C2039" s="292">
        <v>1664436983.1799998</v>
      </c>
      <c r="D2039" s="292">
        <v>3466893.4899999998</v>
      </c>
      <c r="E2039" s="292">
        <v>0</v>
      </c>
      <c r="F2039" s="292">
        <v>0</v>
      </c>
      <c r="G2039" s="292">
        <v>788292.9</v>
      </c>
      <c r="H2039" s="91">
        <v>0</v>
      </c>
      <c r="I2039" s="91">
        <v>0</v>
      </c>
      <c r="J2039" s="292">
        <v>32748755.189999998</v>
      </c>
      <c r="K2039" s="292">
        <v>13961883.119999999</v>
      </c>
      <c r="L2039" s="91">
        <v>0</v>
      </c>
      <c r="M2039" s="292">
        <v>437157644.70999998</v>
      </c>
      <c r="N2039" s="292">
        <v>381659557.66999996</v>
      </c>
      <c r="O2039" s="292">
        <v>818817202.37999988</v>
      </c>
      <c r="P2039" s="292">
        <v>33708551.109999999</v>
      </c>
      <c r="Q2039" s="91">
        <v>0</v>
      </c>
      <c r="R2039" s="91">
        <v>0</v>
      </c>
      <c r="S2039" s="91">
        <v>0</v>
      </c>
      <c r="T2039" s="292">
        <v>903491578.18999994</v>
      </c>
      <c r="U2039" s="292">
        <v>46831067.410000004</v>
      </c>
      <c r="V2039" s="292">
        <v>2934180.93</v>
      </c>
      <c r="W2039" s="292">
        <v>2373453.0699999998</v>
      </c>
      <c r="X2039" s="292">
        <v>28557377.140000001</v>
      </c>
      <c r="Y2039" s="292">
        <v>666546.51</v>
      </c>
      <c r="Z2039" s="292">
        <v>0</v>
      </c>
      <c r="AA2039" s="292">
        <v>734278.38</v>
      </c>
      <c r="AB2039" s="292">
        <v>0</v>
      </c>
      <c r="AC2039" s="332">
        <v>300711140.24000001</v>
      </c>
      <c r="AD2039" s="292">
        <v>47579233.009999998</v>
      </c>
      <c r="AE2039" s="292">
        <v>5776823.8499999996</v>
      </c>
      <c r="AF2039" s="292">
        <v>0</v>
      </c>
      <c r="AG2039" s="292">
        <v>0</v>
      </c>
      <c r="AH2039" s="292">
        <v>0</v>
      </c>
      <c r="AI2039" s="292">
        <v>0</v>
      </c>
      <c r="AJ2039" s="292">
        <v>1271376.51</v>
      </c>
      <c r="AK2039" s="292">
        <v>259105741.28</v>
      </c>
      <c r="AL2039" s="292">
        <v>13280083.91</v>
      </c>
      <c r="AM2039" s="91">
        <v>0</v>
      </c>
      <c r="AN2039" s="292">
        <v>25126229.02</v>
      </c>
      <c r="AO2039" s="292">
        <v>0</v>
      </c>
      <c r="AP2039" s="292">
        <v>1591288.47</v>
      </c>
      <c r="AQ2039" s="292">
        <v>0</v>
      </c>
      <c r="AR2039" s="292">
        <v>0</v>
      </c>
      <c r="AS2039" s="292">
        <v>437435477.05000001</v>
      </c>
      <c r="AT2039" s="292">
        <v>323509927.94</v>
      </c>
      <c r="AU2039" s="292">
        <v>24406585.260000002</v>
      </c>
      <c r="AV2039" s="92">
        <v>45900</v>
      </c>
      <c r="AW2039" t="s">
        <v>7</v>
      </c>
      <c r="AX2039">
        <v>2025</v>
      </c>
      <c r="AY2039" t="s">
        <v>158</v>
      </c>
    </row>
    <row r="2040" spans="1:51" x14ac:dyDescent="0.25">
      <c r="A2040" s="290">
        <v>40</v>
      </c>
      <c r="B2040" s="291" t="s">
        <v>97</v>
      </c>
      <c r="C2040" s="292">
        <v>438128201.06</v>
      </c>
      <c r="D2040" s="292">
        <v>18431.12</v>
      </c>
      <c r="E2040" s="292">
        <v>0</v>
      </c>
      <c r="F2040" s="292">
        <v>0</v>
      </c>
      <c r="G2040" s="292">
        <v>261815.99</v>
      </c>
      <c r="H2040" s="91">
        <v>0</v>
      </c>
      <c r="I2040" s="91">
        <v>0</v>
      </c>
      <c r="J2040" s="292">
        <v>254682.62</v>
      </c>
      <c r="K2040" s="292">
        <v>2406750.31</v>
      </c>
      <c r="L2040" s="91">
        <v>0</v>
      </c>
      <c r="M2040" s="292">
        <v>11809720.119999999</v>
      </c>
      <c r="N2040" s="292">
        <v>136643135.46000001</v>
      </c>
      <c r="O2040" s="292">
        <v>148452855.58000001</v>
      </c>
      <c r="P2040" s="292">
        <v>291713.18000000005</v>
      </c>
      <c r="Q2040" s="91">
        <v>0</v>
      </c>
      <c r="R2040" s="91">
        <v>0</v>
      </c>
      <c r="S2040" s="91">
        <v>0</v>
      </c>
      <c r="T2040" s="292">
        <v>151686248.80000001</v>
      </c>
      <c r="U2040" s="292">
        <v>1307979.1000000001</v>
      </c>
      <c r="V2040" s="292">
        <v>142522.28</v>
      </c>
      <c r="W2040" s="292">
        <v>2803.68</v>
      </c>
      <c r="X2040" s="292">
        <v>14727.52</v>
      </c>
      <c r="Y2040" s="292">
        <v>2345.69</v>
      </c>
      <c r="Z2040" s="292">
        <v>0</v>
      </c>
      <c r="AA2040" s="292">
        <v>22290.94</v>
      </c>
      <c r="AB2040" s="292">
        <v>0</v>
      </c>
      <c r="AC2040" s="332">
        <v>5477596.8700000001</v>
      </c>
      <c r="AD2040" s="292">
        <v>31596389.539999999</v>
      </c>
      <c r="AE2040" s="292">
        <v>2045818.02</v>
      </c>
      <c r="AF2040" s="292">
        <v>0</v>
      </c>
      <c r="AG2040" s="292">
        <v>0</v>
      </c>
      <c r="AH2040" s="292">
        <v>0</v>
      </c>
      <c r="AI2040" s="292">
        <v>0</v>
      </c>
      <c r="AJ2040" s="292">
        <v>15338</v>
      </c>
      <c r="AK2040" s="292">
        <v>219044981.89999998</v>
      </c>
      <c r="AL2040" s="292">
        <v>756627.18</v>
      </c>
      <c r="AM2040" s="91">
        <v>0</v>
      </c>
      <c r="AN2040" s="292">
        <v>3385364.2</v>
      </c>
      <c r="AO2040" s="292">
        <v>0</v>
      </c>
      <c r="AP2040" s="292">
        <v>154757.06</v>
      </c>
      <c r="AQ2040" s="292">
        <v>0</v>
      </c>
      <c r="AR2040" s="292">
        <v>0</v>
      </c>
      <c r="AS2040" s="292">
        <v>40627811.640000001</v>
      </c>
      <c r="AT2040" s="292">
        <v>245814140.61999997</v>
      </c>
      <c r="AU2040" s="292">
        <v>22472410.280000001</v>
      </c>
      <c r="AV2040" s="92">
        <v>45900</v>
      </c>
      <c r="AW2040" t="s">
        <v>7</v>
      </c>
      <c r="AX2040">
        <v>2025</v>
      </c>
      <c r="AY2040" t="s">
        <v>166</v>
      </c>
    </row>
    <row r="2041" spans="1:51" x14ac:dyDescent="0.25">
      <c r="A2041" s="290">
        <v>24</v>
      </c>
      <c r="B2041" s="291" t="s">
        <v>98</v>
      </c>
      <c r="C2041" s="292">
        <v>1941906795.2699997</v>
      </c>
      <c r="D2041" s="292">
        <v>32069093.27</v>
      </c>
      <c r="E2041" s="292">
        <v>0</v>
      </c>
      <c r="F2041" s="292">
        <v>-571.04999999999995</v>
      </c>
      <c r="G2041" s="292">
        <v>56596778.920000002</v>
      </c>
      <c r="H2041" s="91">
        <v>0</v>
      </c>
      <c r="I2041" s="91">
        <v>0</v>
      </c>
      <c r="J2041" s="292">
        <v>6856868.9300000006</v>
      </c>
      <c r="K2041" s="292">
        <v>22756425.039999999</v>
      </c>
      <c r="L2041" s="91">
        <v>0</v>
      </c>
      <c r="M2041" s="292">
        <v>40475699.329999998</v>
      </c>
      <c r="N2041" s="292">
        <v>1167747283.6399999</v>
      </c>
      <c r="O2041" s="292">
        <v>1208222982.9699998</v>
      </c>
      <c r="P2041" s="292">
        <v>42493270.049999997</v>
      </c>
      <c r="Q2041" s="91">
        <v>0</v>
      </c>
      <c r="R2041" s="91">
        <v>0</v>
      </c>
      <c r="S2041" s="91">
        <v>0</v>
      </c>
      <c r="T2041" s="292">
        <v>1368994848.1299999</v>
      </c>
      <c r="U2041" s="292">
        <v>90409493.370000005</v>
      </c>
      <c r="V2041" s="292">
        <v>211413.63</v>
      </c>
      <c r="W2041" s="292">
        <v>0</v>
      </c>
      <c r="X2041" s="292">
        <v>2250250.1</v>
      </c>
      <c r="Y2041" s="292">
        <v>0</v>
      </c>
      <c r="Z2041" s="292">
        <v>0</v>
      </c>
      <c r="AA2041" s="292">
        <v>2248528.7999999998</v>
      </c>
      <c r="AB2041" s="292">
        <v>0</v>
      </c>
      <c r="AC2041" s="332">
        <v>192424086.88999999</v>
      </c>
      <c r="AD2041" s="292">
        <v>56793705.07</v>
      </c>
      <c r="AE2041" s="292">
        <v>2336112.83</v>
      </c>
      <c r="AF2041" s="292">
        <v>0</v>
      </c>
      <c r="AG2041" s="292">
        <v>0</v>
      </c>
      <c r="AH2041" s="292">
        <v>0</v>
      </c>
      <c r="AI2041" s="292">
        <v>0</v>
      </c>
      <c r="AJ2041" s="292">
        <v>171671207.28999999</v>
      </c>
      <c r="AK2041" s="292">
        <v>48865308.980000004</v>
      </c>
      <c r="AL2041" s="292">
        <v>378791.84</v>
      </c>
      <c r="AM2041" s="91">
        <v>0</v>
      </c>
      <c r="AN2041" s="292">
        <v>2709248.0900000003</v>
      </c>
      <c r="AO2041" s="292">
        <v>0</v>
      </c>
      <c r="AP2041" s="292">
        <v>0</v>
      </c>
      <c r="AQ2041" s="292">
        <v>0</v>
      </c>
      <c r="AR2041" s="292">
        <v>0</v>
      </c>
      <c r="AS2041" s="292">
        <v>518344797.9799999</v>
      </c>
      <c r="AT2041" s="292">
        <v>54567149.160000011</v>
      </c>
      <c r="AU2041" s="292">
        <v>2613800.25</v>
      </c>
      <c r="AV2041" s="92">
        <v>45900</v>
      </c>
      <c r="AW2041" t="s">
        <v>7</v>
      </c>
      <c r="AX2041">
        <v>2025</v>
      </c>
      <c r="AY2041" t="s">
        <v>164</v>
      </c>
    </row>
    <row r="2042" spans="1:51" x14ac:dyDescent="0.25">
      <c r="A2042" s="290">
        <v>124</v>
      </c>
      <c r="B2042" s="291" t="s">
        <v>99</v>
      </c>
      <c r="C2042" s="292">
        <v>47424661.719999999</v>
      </c>
      <c r="D2042" s="292">
        <v>0</v>
      </c>
      <c r="E2042" s="292">
        <v>0</v>
      </c>
      <c r="F2042" s="292">
        <v>0</v>
      </c>
      <c r="G2042" s="292">
        <v>0</v>
      </c>
      <c r="H2042" s="91">
        <v>0</v>
      </c>
      <c r="I2042" s="91">
        <v>0</v>
      </c>
      <c r="J2042" s="292">
        <v>0</v>
      </c>
      <c r="K2042" s="292">
        <v>0</v>
      </c>
      <c r="L2042" s="91">
        <v>0</v>
      </c>
      <c r="M2042" s="292">
        <v>0</v>
      </c>
      <c r="N2042" s="292">
        <v>17662028.739999998</v>
      </c>
      <c r="O2042" s="292">
        <v>17662028.739999998</v>
      </c>
      <c r="P2042" s="292">
        <v>57931.51</v>
      </c>
      <c r="Q2042" s="91">
        <v>0</v>
      </c>
      <c r="R2042" s="91">
        <v>0</v>
      </c>
      <c r="S2042" s="91">
        <v>0</v>
      </c>
      <c r="T2042" s="292">
        <v>17719960.25</v>
      </c>
      <c r="U2042" s="292">
        <v>729981.33</v>
      </c>
      <c r="V2042" s="292">
        <v>485119.08</v>
      </c>
      <c r="W2042" s="292">
        <v>37395.699999999997</v>
      </c>
      <c r="X2042" s="292">
        <v>236783.99</v>
      </c>
      <c r="Y2042" s="292">
        <v>26924.65</v>
      </c>
      <c r="Z2042" s="292">
        <v>0</v>
      </c>
      <c r="AA2042" s="292">
        <v>0</v>
      </c>
      <c r="AB2042" s="292">
        <v>0</v>
      </c>
      <c r="AC2042" s="332">
        <v>1260606.4099999999</v>
      </c>
      <c r="AD2042" s="292">
        <v>426014.36</v>
      </c>
      <c r="AE2042" s="292">
        <v>18141.55</v>
      </c>
      <c r="AF2042" s="292">
        <v>0</v>
      </c>
      <c r="AG2042" s="292">
        <v>0</v>
      </c>
      <c r="AH2042" s="292">
        <v>0</v>
      </c>
      <c r="AI2042" s="292">
        <v>0</v>
      </c>
      <c r="AJ2042" s="292">
        <v>84544.94</v>
      </c>
      <c r="AK2042" s="292">
        <v>1950181.05</v>
      </c>
      <c r="AL2042" s="292">
        <v>1340222.3899999999</v>
      </c>
      <c r="AM2042" s="91">
        <v>0</v>
      </c>
      <c r="AN2042" s="292">
        <v>1792710.12</v>
      </c>
      <c r="AO2042" s="292">
        <v>0</v>
      </c>
      <c r="AP2042" s="292">
        <v>0</v>
      </c>
      <c r="AQ2042" s="292">
        <v>0</v>
      </c>
      <c r="AR2042" s="292">
        <v>0</v>
      </c>
      <c r="AS2042" s="292">
        <v>3305512.0099999993</v>
      </c>
      <c r="AT2042" s="292">
        <v>26399189.460000001</v>
      </c>
      <c r="AU2042" s="292">
        <v>21316075.899999999</v>
      </c>
      <c r="AV2042" s="92">
        <v>45900</v>
      </c>
      <c r="AW2042" t="s">
        <v>7</v>
      </c>
      <c r="AX2042">
        <v>2025</v>
      </c>
      <c r="AY2042" t="s">
        <v>289</v>
      </c>
    </row>
    <row r="2043" spans="1:51" x14ac:dyDescent="0.25">
      <c r="A2043" s="290">
        <v>70</v>
      </c>
      <c r="B2043" s="291" t="s">
        <v>100</v>
      </c>
      <c r="C2043" s="292">
        <v>13676055</v>
      </c>
      <c r="D2043" s="292">
        <v>0</v>
      </c>
      <c r="E2043" s="292">
        <v>0</v>
      </c>
      <c r="F2043" s="292">
        <v>0</v>
      </c>
      <c r="G2043" s="292">
        <v>0</v>
      </c>
      <c r="H2043" s="91">
        <v>0</v>
      </c>
      <c r="I2043" s="91">
        <v>0</v>
      </c>
      <c r="J2043" s="292">
        <v>0</v>
      </c>
      <c r="K2043" s="292">
        <v>0</v>
      </c>
      <c r="L2043" s="91">
        <v>0</v>
      </c>
      <c r="M2043" s="292">
        <v>0</v>
      </c>
      <c r="N2043" s="292">
        <v>0</v>
      </c>
      <c r="O2043" s="292">
        <v>0</v>
      </c>
      <c r="P2043" s="292">
        <v>13676055</v>
      </c>
      <c r="Q2043" s="91">
        <v>0</v>
      </c>
      <c r="R2043" s="91">
        <v>0</v>
      </c>
      <c r="S2043" s="91">
        <v>0</v>
      </c>
      <c r="T2043" s="292">
        <v>13676055</v>
      </c>
      <c r="U2043" s="292">
        <v>0</v>
      </c>
      <c r="V2043" s="292">
        <v>0</v>
      </c>
      <c r="W2043" s="292">
        <v>0</v>
      </c>
      <c r="X2043" s="292">
        <v>0</v>
      </c>
      <c r="Y2043" s="292">
        <v>0</v>
      </c>
      <c r="Z2043" s="292">
        <v>0</v>
      </c>
      <c r="AA2043" s="292">
        <v>0</v>
      </c>
      <c r="AB2043" s="292">
        <v>0</v>
      </c>
      <c r="AC2043" s="332">
        <v>0</v>
      </c>
      <c r="AD2043" s="292">
        <v>0</v>
      </c>
      <c r="AE2043" s="292">
        <v>0</v>
      </c>
      <c r="AF2043" s="292">
        <v>0</v>
      </c>
      <c r="AG2043" s="292">
        <v>0</v>
      </c>
      <c r="AH2043" s="292">
        <v>0</v>
      </c>
      <c r="AI2043" s="292">
        <v>0</v>
      </c>
      <c r="AJ2043" s="292">
        <v>0</v>
      </c>
      <c r="AK2043" s="292">
        <v>0</v>
      </c>
      <c r="AL2043" s="292">
        <v>0</v>
      </c>
      <c r="AM2043" s="91">
        <v>0</v>
      </c>
      <c r="AN2043" s="292">
        <v>0</v>
      </c>
      <c r="AO2043" s="292">
        <v>0</v>
      </c>
      <c r="AP2043" s="292">
        <v>0</v>
      </c>
      <c r="AQ2043" s="292">
        <v>0</v>
      </c>
      <c r="AR2043" s="292">
        <v>0</v>
      </c>
      <c r="AS2043" s="292">
        <v>0</v>
      </c>
      <c r="AT2043" s="292">
        <v>0</v>
      </c>
      <c r="AU2043" s="292">
        <v>0</v>
      </c>
      <c r="AV2043" s="92">
        <v>45900</v>
      </c>
      <c r="AW2043" t="s">
        <v>7</v>
      </c>
      <c r="AX2043">
        <v>2025</v>
      </c>
      <c r="AY2043" t="s">
        <v>181</v>
      </c>
    </row>
    <row r="2044" spans="1:51" x14ac:dyDescent="0.25">
      <c r="A2044" s="290">
        <v>119</v>
      </c>
      <c r="B2044" s="291" t="s">
        <v>101</v>
      </c>
      <c r="C2044" s="292">
        <v>353668918.38000005</v>
      </c>
      <c r="D2044" s="292">
        <v>9520.68</v>
      </c>
      <c r="E2044" s="292">
        <v>0</v>
      </c>
      <c r="F2044" s="292">
        <v>0</v>
      </c>
      <c r="G2044" s="292">
        <v>0</v>
      </c>
      <c r="H2044" s="91">
        <v>0</v>
      </c>
      <c r="I2044" s="91">
        <v>0</v>
      </c>
      <c r="J2044" s="292">
        <v>116520513.54000001</v>
      </c>
      <c r="K2044" s="292">
        <v>0</v>
      </c>
      <c r="L2044" s="91">
        <v>0</v>
      </c>
      <c r="M2044" s="292">
        <v>0</v>
      </c>
      <c r="N2044" s="292">
        <v>0</v>
      </c>
      <c r="O2044" s="292">
        <v>0</v>
      </c>
      <c r="P2044" s="292">
        <v>0</v>
      </c>
      <c r="Q2044" s="91">
        <v>0</v>
      </c>
      <c r="R2044" s="91">
        <v>0</v>
      </c>
      <c r="S2044" s="91">
        <v>0</v>
      </c>
      <c r="T2044" s="292">
        <v>116530034.22000001</v>
      </c>
      <c r="U2044" s="292">
        <v>0</v>
      </c>
      <c r="V2044" s="292">
        <v>0</v>
      </c>
      <c r="W2044" s="292">
        <v>0</v>
      </c>
      <c r="X2044" s="292">
        <v>0</v>
      </c>
      <c r="Y2044" s="292">
        <v>0</v>
      </c>
      <c r="Z2044" s="292">
        <v>0</v>
      </c>
      <c r="AA2044" s="292">
        <v>0</v>
      </c>
      <c r="AB2044" s="292">
        <v>0</v>
      </c>
      <c r="AC2044" s="332">
        <v>141647254.25</v>
      </c>
      <c r="AD2044" s="292">
        <v>0</v>
      </c>
      <c r="AE2044" s="292">
        <v>0</v>
      </c>
      <c r="AF2044" s="292">
        <v>0</v>
      </c>
      <c r="AG2044" s="292">
        <v>0</v>
      </c>
      <c r="AH2044" s="292">
        <v>0</v>
      </c>
      <c r="AI2044" s="292">
        <v>0</v>
      </c>
      <c r="AJ2044" s="292">
        <v>0</v>
      </c>
      <c r="AK2044" s="292">
        <v>95491629.910000011</v>
      </c>
      <c r="AL2044" s="292">
        <v>0</v>
      </c>
      <c r="AM2044" s="91">
        <v>0</v>
      </c>
      <c r="AN2044" s="292">
        <v>0</v>
      </c>
      <c r="AO2044" s="292">
        <v>0</v>
      </c>
      <c r="AP2044" s="292">
        <v>0</v>
      </c>
      <c r="AQ2044" s="292">
        <v>0</v>
      </c>
      <c r="AR2044" s="292">
        <v>0</v>
      </c>
      <c r="AS2044" s="292">
        <v>141647254.25</v>
      </c>
      <c r="AT2044" s="292">
        <v>95491629.910000011</v>
      </c>
      <c r="AU2044" s="292">
        <v>0</v>
      </c>
      <c r="AV2044" s="92">
        <v>45900</v>
      </c>
      <c r="AW2044" t="s">
        <v>7</v>
      </c>
      <c r="AX2044">
        <v>2025</v>
      </c>
      <c r="AY2044" t="s">
        <v>189</v>
      </c>
    </row>
    <row r="2045" spans="1:51" x14ac:dyDescent="0.25">
      <c r="A2045" s="290">
        <v>108</v>
      </c>
      <c r="B2045" s="291" t="s">
        <v>102</v>
      </c>
      <c r="C2045" s="292">
        <v>19062606.719999999</v>
      </c>
      <c r="D2045" s="292">
        <v>0</v>
      </c>
      <c r="E2045" s="292">
        <v>0</v>
      </c>
      <c r="F2045" s="292">
        <v>0</v>
      </c>
      <c r="G2045" s="292">
        <v>88421.049999999988</v>
      </c>
      <c r="H2045" s="91">
        <v>0</v>
      </c>
      <c r="I2045" s="91">
        <v>0</v>
      </c>
      <c r="J2045" s="292">
        <v>83572.5</v>
      </c>
      <c r="K2045" s="292">
        <v>4790629.05</v>
      </c>
      <c r="L2045" s="91">
        <v>0</v>
      </c>
      <c r="M2045" s="292">
        <v>2092978.32</v>
      </c>
      <c r="N2045" s="292">
        <v>833479.21</v>
      </c>
      <c r="O2045" s="292">
        <v>2926457.5300000003</v>
      </c>
      <c r="P2045" s="292">
        <v>472076.75999999995</v>
      </c>
      <c r="Q2045" s="91">
        <v>0</v>
      </c>
      <c r="R2045" s="91">
        <v>0</v>
      </c>
      <c r="S2045" s="91">
        <v>0</v>
      </c>
      <c r="T2045" s="292">
        <v>8361156.8899999997</v>
      </c>
      <c r="U2045" s="292">
        <v>42212.5</v>
      </c>
      <c r="V2045" s="292">
        <v>0</v>
      </c>
      <c r="W2045" s="292">
        <v>0</v>
      </c>
      <c r="X2045" s="292">
        <v>1796371.2</v>
      </c>
      <c r="Y2045" s="292">
        <v>0</v>
      </c>
      <c r="Z2045" s="292">
        <v>0</v>
      </c>
      <c r="AA2045" s="292">
        <v>278546.34999999998</v>
      </c>
      <c r="AB2045" s="292">
        <v>0</v>
      </c>
      <c r="AC2045" s="332">
        <v>5344777.6900000004</v>
      </c>
      <c r="AD2045" s="292">
        <v>0</v>
      </c>
      <c r="AE2045" s="292">
        <v>1966224.06</v>
      </c>
      <c r="AF2045" s="292">
        <v>0</v>
      </c>
      <c r="AG2045" s="292">
        <v>0</v>
      </c>
      <c r="AH2045" s="292">
        <v>0</v>
      </c>
      <c r="AI2045" s="292">
        <v>0</v>
      </c>
      <c r="AJ2045" s="292">
        <v>372877.03</v>
      </c>
      <c r="AK2045" s="292">
        <v>0</v>
      </c>
      <c r="AL2045" s="292">
        <v>48662.879999999997</v>
      </c>
      <c r="AM2045" s="91">
        <v>0</v>
      </c>
      <c r="AN2045" s="292">
        <v>633335.12</v>
      </c>
      <c r="AO2045" s="292">
        <v>0</v>
      </c>
      <c r="AP2045" s="292">
        <v>3300</v>
      </c>
      <c r="AQ2045" s="292">
        <v>0</v>
      </c>
      <c r="AR2045" s="292">
        <v>0</v>
      </c>
      <c r="AS2045" s="292">
        <v>9801008.8300000001</v>
      </c>
      <c r="AT2045" s="292">
        <v>900441</v>
      </c>
      <c r="AU2045" s="292">
        <v>215143</v>
      </c>
      <c r="AV2045" s="92">
        <v>45900</v>
      </c>
      <c r="AW2045" t="s">
        <v>7</v>
      </c>
      <c r="AX2045">
        <v>2025</v>
      </c>
      <c r="AY2045" t="s">
        <v>183</v>
      </c>
    </row>
    <row r="2046" spans="1:51" x14ac:dyDescent="0.25">
      <c r="A2046" s="290">
        <v>93</v>
      </c>
      <c r="B2046" s="291" t="s">
        <v>103</v>
      </c>
      <c r="C2046" s="292">
        <v>116943264.27999999</v>
      </c>
      <c r="D2046" s="292">
        <v>0</v>
      </c>
      <c r="E2046" s="292">
        <v>0</v>
      </c>
      <c r="F2046" s="292">
        <v>0</v>
      </c>
      <c r="G2046" s="292">
        <v>0</v>
      </c>
      <c r="H2046" s="91">
        <v>0</v>
      </c>
      <c r="I2046" s="91">
        <v>0</v>
      </c>
      <c r="J2046" s="292">
        <v>53480.12</v>
      </c>
      <c r="K2046" s="292">
        <v>256001.01</v>
      </c>
      <c r="L2046" s="91">
        <v>0</v>
      </c>
      <c r="M2046" s="292">
        <v>6</v>
      </c>
      <c r="N2046" s="292">
        <v>0</v>
      </c>
      <c r="O2046" s="292">
        <v>6</v>
      </c>
      <c r="P2046" s="292">
        <v>19779.39</v>
      </c>
      <c r="Q2046" s="91">
        <v>0</v>
      </c>
      <c r="R2046" s="91">
        <v>0</v>
      </c>
      <c r="S2046" s="91">
        <v>0</v>
      </c>
      <c r="T2046" s="292">
        <v>329266.52</v>
      </c>
      <c r="U2046" s="292">
        <v>81800.649999999994</v>
      </c>
      <c r="V2046" s="292">
        <v>75981.59</v>
      </c>
      <c r="W2046" s="292">
        <v>0</v>
      </c>
      <c r="X2046" s="292">
        <v>343796.31999999995</v>
      </c>
      <c r="Y2046" s="292">
        <v>6861795.5199999996</v>
      </c>
      <c r="Z2046" s="292">
        <v>0</v>
      </c>
      <c r="AA2046" s="292">
        <v>1036565.01</v>
      </c>
      <c r="AB2046" s="292">
        <v>0</v>
      </c>
      <c r="AC2046" s="332">
        <v>0</v>
      </c>
      <c r="AD2046" s="292">
        <v>4130388.01</v>
      </c>
      <c r="AE2046" s="292">
        <v>146996.5</v>
      </c>
      <c r="AF2046" s="292">
        <v>0</v>
      </c>
      <c r="AG2046" s="292">
        <v>0</v>
      </c>
      <c r="AH2046" s="292">
        <v>0</v>
      </c>
      <c r="AI2046" s="292">
        <v>0</v>
      </c>
      <c r="AJ2046" s="292">
        <v>0</v>
      </c>
      <c r="AK2046" s="292">
        <v>7204666.8700000001</v>
      </c>
      <c r="AL2046" s="292">
        <v>4617337.55</v>
      </c>
      <c r="AM2046" s="91">
        <v>0</v>
      </c>
      <c r="AN2046" s="292">
        <v>11185587.92</v>
      </c>
      <c r="AO2046" s="292">
        <v>0</v>
      </c>
      <c r="AP2046" s="292">
        <v>31345</v>
      </c>
      <c r="AQ2046" s="292">
        <v>0</v>
      </c>
      <c r="AR2046" s="292">
        <v>0</v>
      </c>
      <c r="AS2046" s="292">
        <v>12677323.6</v>
      </c>
      <c r="AT2046" s="292">
        <v>103936674.16</v>
      </c>
      <c r="AU2046" s="292">
        <v>80897736.819999993</v>
      </c>
      <c r="AV2046" s="92">
        <v>45900</v>
      </c>
      <c r="AW2046" t="s">
        <v>7</v>
      </c>
      <c r="AX2046">
        <v>2025</v>
      </c>
      <c r="AY2046" t="s">
        <v>175</v>
      </c>
    </row>
    <row r="2047" spans="1:51" x14ac:dyDescent="0.25">
      <c r="A2047" s="255">
        <v>78</v>
      </c>
      <c r="B2047" s="293" t="s">
        <v>88</v>
      </c>
      <c r="C2047" s="254">
        <v>6741667.2199999997</v>
      </c>
      <c r="D2047" s="254">
        <v>0</v>
      </c>
      <c r="E2047" s="254">
        <v>0</v>
      </c>
      <c r="F2047" s="254">
        <v>0</v>
      </c>
      <c r="G2047" s="254">
        <v>0</v>
      </c>
      <c r="H2047" s="91">
        <v>0</v>
      </c>
      <c r="I2047" s="91">
        <v>0</v>
      </c>
      <c r="J2047" s="254">
        <v>13862.41</v>
      </c>
      <c r="K2047" s="254">
        <v>146213.92000000001</v>
      </c>
      <c r="L2047" s="91">
        <v>0</v>
      </c>
      <c r="M2047" s="254">
        <v>0</v>
      </c>
      <c r="N2047" s="254">
        <v>0</v>
      </c>
      <c r="O2047" s="254">
        <v>0</v>
      </c>
      <c r="P2047" s="254">
        <v>10264.31</v>
      </c>
      <c r="Q2047" s="91">
        <v>0</v>
      </c>
      <c r="R2047" s="91">
        <v>0</v>
      </c>
      <c r="S2047" s="91">
        <v>0</v>
      </c>
      <c r="T2047" s="254">
        <v>170340.64</v>
      </c>
      <c r="U2047" s="254">
        <v>29253.63</v>
      </c>
      <c r="V2047" s="254">
        <v>20812.88</v>
      </c>
      <c r="W2047" s="254">
        <v>0</v>
      </c>
      <c r="X2047" s="254">
        <v>0</v>
      </c>
      <c r="Y2047" s="254">
        <v>0</v>
      </c>
      <c r="Z2047" s="254">
        <v>0</v>
      </c>
      <c r="AA2047" s="254">
        <v>2040620.1</v>
      </c>
      <c r="AB2047" s="254">
        <v>0</v>
      </c>
      <c r="AC2047" s="329">
        <v>467639.18</v>
      </c>
      <c r="AD2047" s="254">
        <v>0</v>
      </c>
      <c r="AE2047" s="254">
        <v>14795</v>
      </c>
      <c r="AF2047" s="254">
        <v>0</v>
      </c>
      <c r="AG2047" s="254">
        <v>0</v>
      </c>
      <c r="AH2047" s="254">
        <v>0</v>
      </c>
      <c r="AI2047" s="254">
        <v>0</v>
      </c>
      <c r="AJ2047" s="254">
        <v>0</v>
      </c>
      <c r="AK2047" s="254">
        <v>3294568.45</v>
      </c>
      <c r="AL2047" s="254">
        <v>29028.83</v>
      </c>
      <c r="AM2047" s="91">
        <v>0</v>
      </c>
      <c r="AN2047" s="254">
        <v>119800</v>
      </c>
      <c r="AO2047" s="254">
        <v>0</v>
      </c>
      <c r="AP2047" s="254">
        <v>0</v>
      </c>
      <c r="AQ2047" s="254">
        <v>0</v>
      </c>
      <c r="AR2047" s="254">
        <v>0</v>
      </c>
      <c r="AS2047" s="254">
        <v>2573120.79</v>
      </c>
      <c r="AT2047" s="254">
        <v>3998205.79</v>
      </c>
      <c r="AU2047" s="254">
        <v>554808.51</v>
      </c>
      <c r="AV2047" s="92">
        <v>45900</v>
      </c>
      <c r="AW2047" t="s">
        <v>7</v>
      </c>
      <c r="AX2047" s="39">
        <v>2025</v>
      </c>
      <c r="AY2047" s="39" t="s">
        <v>185</v>
      </c>
    </row>
    <row r="2048" spans="1:51" x14ac:dyDescent="0.25">
      <c r="A2048">
        <v>107</v>
      </c>
      <c r="B2048" t="s">
        <v>60</v>
      </c>
      <c r="C2048" s="38">
        <v>1238075467.6400001</v>
      </c>
      <c r="D2048" s="38">
        <v>110525.85</v>
      </c>
      <c r="E2048" s="38">
        <v>0</v>
      </c>
      <c r="F2048" s="38">
        <v>0</v>
      </c>
      <c r="G2048" s="38">
        <v>41211.58</v>
      </c>
      <c r="H2048" s="91">
        <v>0</v>
      </c>
      <c r="I2048" s="91">
        <v>0</v>
      </c>
      <c r="J2048" s="38">
        <v>2470567.85</v>
      </c>
      <c r="K2048" s="38">
        <v>7234056.4299999997</v>
      </c>
      <c r="L2048" s="91">
        <v>0</v>
      </c>
      <c r="M2048" s="38">
        <v>40411644.049999997</v>
      </c>
      <c r="N2048" s="38">
        <v>742663745.79999995</v>
      </c>
      <c r="O2048" s="38">
        <v>783075389.85000002</v>
      </c>
      <c r="P2048" s="38">
        <v>3707383.43</v>
      </c>
      <c r="Q2048" s="91">
        <v>0</v>
      </c>
      <c r="R2048" s="91">
        <v>0</v>
      </c>
      <c r="S2048" s="91">
        <v>0</v>
      </c>
      <c r="T2048" s="38">
        <v>796639134.99000001</v>
      </c>
      <c r="U2048" s="38">
        <v>1403352.14</v>
      </c>
      <c r="V2048" s="38">
        <v>756918.3</v>
      </c>
      <c r="W2048" s="38">
        <v>24540.25</v>
      </c>
      <c r="X2048" s="38">
        <v>4668293</v>
      </c>
      <c r="Y2048" s="38">
        <v>261709.26</v>
      </c>
      <c r="Z2048" s="38">
        <v>0</v>
      </c>
      <c r="AA2048" s="38">
        <v>27689324.879999999</v>
      </c>
      <c r="AB2048" s="38">
        <v>0</v>
      </c>
      <c r="AC2048" s="328">
        <v>48086771.579999998</v>
      </c>
      <c r="AD2048" s="38">
        <v>14586442.460000001</v>
      </c>
      <c r="AE2048" s="38">
        <v>5174534.87</v>
      </c>
      <c r="AF2048" s="38">
        <v>0</v>
      </c>
      <c r="AG2048" s="38">
        <v>0</v>
      </c>
      <c r="AH2048" s="38">
        <v>0</v>
      </c>
      <c r="AI2048" s="38">
        <v>0</v>
      </c>
      <c r="AJ2048" s="38">
        <v>179199808.71000001</v>
      </c>
      <c r="AK2048" s="38">
        <v>28420018.059999999</v>
      </c>
      <c r="AL2048" s="38">
        <v>3725612.72</v>
      </c>
      <c r="AM2048" s="91">
        <v>0</v>
      </c>
      <c r="AN2048" s="38">
        <v>14549069.970000001</v>
      </c>
      <c r="AO2048" s="38">
        <v>0</v>
      </c>
      <c r="AP2048" s="38">
        <v>0</v>
      </c>
      <c r="AQ2048" s="38">
        <v>0</v>
      </c>
      <c r="AR2048" s="38">
        <v>0</v>
      </c>
      <c r="AS2048" s="38">
        <v>281851695.44999999</v>
      </c>
      <c r="AT2048" s="38">
        <v>159584637.19999999</v>
      </c>
      <c r="AU2048" s="38">
        <v>112889936.45</v>
      </c>
      <c r="AV2048" s="92">
        <v>45930</v>
      </c>
      <c r="AW2048" t="s">
        <v>8</v>
      </c>
      <c r="AX2048">
        <v>2025</v>
      </c>
      <c r="AY2048" t="s">
        <v>160</v>
      </c>
    </row>
    <row r="2049" spans="1:51" x14ac:dyDescent="0.25">
      <c r="A2049">
        <v>66</v>
      </c>
      <c r="B2049" t="s">
        <v>61</v>
      </c>
      <c r="C2049" s="38">
        <v>58552686.460000001</v>
      </c>
      <c r="D2049" s="38">
        <v>0</v>
      </c>
      <c r="E2049" s="38">
        <v>0</v>
      </c>
      <c r="F2049" s="38">
        <v>0</v>
      </c>
      <c r="G2049" s="38">
        <v>0</v>
      </c>
      <c r="H2049" s="91">
        <v>0</v>
      </c>
      <c r="I2049" s="91">
        <v>0</v>
      </c>
      <c r="J2049" s="38">
        <v>0</v>
      </c>
      <c r="K2049" s="38">
        <v>3622496.58</v>
      </c>
      <c r="L2049" s="91">
        <v>0</v>
      </c>
      <c r="M2049" s="38">
        <v>0</v>
      </c>
      <c r="N2049" s="38">
        <v>0</v>
      </c>
      <c r="O2049" s="38">
        <v>0</v>
      </c>
      <c r="P2049" s="38">
        <v>0</v>
      </c>
      <c r="Q2049" s="91">
        <v>0</v>
      </c>
      <c r="R2049" s="91">
        <v>0</v>
      </c>
      <c r="S2049" s="91">
        <v>0</v>
      </c>
      <c r="T2049" s="38">
        <v>3622496.58</v>
      </c>
      <c r="U2049" s="38">
        <v>37734182.859999999</v>
      </c>
      <c r="V2049" s="38">
        <v>0</v>
      </c>
      <c r="W2049" s="38">
        <v>0</v>
      </c>
      <c r="X2049" s="38">
        <v>7456222.4800000004</v>
      </c>
      <c r="Y2049" s="38">
        <v>0</v>
      </c>
      <c r="Z2049" s="38">
        <v>0</v>
      </c>
      <c r="AA2049" s="38">
        <v>0</v>
      </c>
      <c r="AB2049" s="38">
        <v>0</v>
      </c>
      <c r="AC2049" s="328">
        <v>0</v>
      </c>
      <c r="AD2049" s="38">
        <v>0</v>
      </c>
      <c r="AE2049" s="38">
        <v>0</v>
      </c>
      <c r="AF2049" s="38">
        <v>0</v>
      </c>
      <c r="AG2049" s="38">
        <v>0</v>
      </c>
      <c r="AH2049" s="38">
        <v>0</v>
      </c>
      <c r="AI2049" s="38">
        <v>0</v>
      </c>
      <c r="AJ2049" s="38">
        <v>0</v>
      </c>
      <c r="AK2049" s="38">
        <v>0</v>
      </c>
      <c r="AL2049" s="38">
        <v>253335.94</v>
      </c>
      <c r="AM2049" s="91">
        <v>0</v>
      </c>
      <c r="AN2049" s="38">
        <v>6368144.54</v>
      </c>
      <c r="AO2049" s="38">
        <v>3118304.06</v>
      </c>
      <c r="AP2049" s="38">
        <v>0</v>
      </c>
      <c r="AQ2049" s="38">
        <v>0</v>
      </c>
      <c r="AR2049" s="38">
        <v>0</v>
      </c>
      <c r="AS2049" s="38">
        <v>45190405.340000004</v>
      </c>
      <c r="AT2049" s="38">
        <v>9739784.5399999991</v>
      </c>
      <c r="AU2049" s="38">
        <v>0</v>
      </c>
      <c r="AV2049" s="92">
        <v>45930</v>
      </c>
      <c r="AW2049" t="s">
        <v>8</v>
      </c>
      <c r="AX2049">
        <v>2025</v>
      </c>
      <c r="AY2049" t="s">
        <v>178</v>
      </c>
    </row>
    <row r="2050" spans="1:51" x14ac:dyDescent="0.25">
      <c r="A2050">
        <v>44</v>
      </c>
      <c r="B2050" t="s">
        <v>62</v>
      </c>
      <c r="C2050" s="38">
        <v>126153489.78</v>
      </c>
      <c r="D2050" s="38">
        <v>139709.48000000001</v>
      </c>
      <c r="E2050" s="38">
        <v>0</v>
      </c>
      <c r="F2050" s="38">
        <v>0</v>
      </c>
      <c r="G2050" s="38">
        <v>18195.689999999999</v>
      </c>
      <c r="H2050" s="91">
        <v>0</v>
      </c>
      <c r="I2050" s="91">
        <v>0</v>
      </c>
      <c r="J2050" s="38">
        <v>780074.59</v>
      </c>
      <c r="K2050" s="38">
        <v>7962045.4199999999</v>
      </c>
      <c r="L2050" s="91">
        <v>0</v>
      </c>
      <c r="M2050" s="38">
        <v>10961898.460000001</v>
      </c>
      <c r="N2050" s="38">
        <v>1184359.78</v>
      </c>
      <c r="O2050" s="38">
        <v>12146258.24</v>
      </c>
      <c r="P2050" s="38">
        <v>284771.89</v>
      </c>
      <c r="Q2050" s="91">
        <v>0</v>
      </c>
      <c r="R2050" s="91">
        <v>0</v>
      </c>
      <c r="S2050" s="91">
        <v>0</v>
      </c>
      <c r="T2050" s="38">
        <v>21331055.309999999</v>
      </c>
      <c r="U2050" s="38">
        <v>2494107.77</v>
      </c>
      <c r="V2050" s="38">
        <v>1370212.77</v>
      </c>
      <c r="W2050" s="38">
        <v>1043442.05</v>
      </c>
      <c r="X2050" s="38">
        <v>0</v>
      </c>
      <c r="Y2050" s="38">
        <v>237281.91</v>
      </c>
      <c r="Z2050" s="38">
        <v>0</v>
      </c>
      <c r="AA2050" s="38">
        <v>5069.18</v>
      </c>
      <c r="AB2050" s="38">
        <v>0</v>
      </c>
      <c r="AC2050" s="328">
        <v>4472683.26</v>
      </c>
      <c r="AD2050" s="38">
        <v>4664260.25</v>
      </c>
      <c r="AE2050" s="38">
        <v>125542.09</v>
      </c>
      <c r="AF2050" s="38">
        <v>0</v>
      </c>
      <c r="AG2050" s="38">
        <v>0</v>
      </c>
      <c r="AH2050" s="38">
        <v>0</v>
      </c>
      <c r="AI2050" s="38">
        <v>0</v>
      </c>
      <c r="AJ2050" s="38">
        <v>286011.68</v>
      </c>
      <c r="AK2050" s="38">
        <v>61616141.039999999</v>
      </c>
      <c r="AL2050" s="38">
        <v>2635505.5299999998</v>
      </c>
      <c r="AM2050" s="91">
        <v>0</v>
      </c>
      <c r="AN2050" s="38">
        <v>7464610.2800000003</v>
      </c>
      <c r="AO2050" s="38">
        <v>0</v>
      </c>
      <c r="AP2050" s="38">
        <v>442137.21</v>
      </c>
      <c r="AQ2050" s="38">
        <v>0</v>
      </c>
      <c r="AR2050" s="38">
        <v>0</v>
      </c>
      <c r="AS2050" s="38">
        <v>14698610.960000001</v>
      </c>
      <c r="AT2050" s="38">
        <v>90123823.510000005</v>
      </c>
      <c r="AU2050" s="38">
        <v>17965429.449999999</v>
      </c>
      <c r="AV2050" s="92">
        <v>45930</v>
      </c>
      <c r="AW2050" t="s">
        <v>8</v>
      </c>
      <c r="AX2050">
        <v>2025</v>
      </c>
      <c r="AY2050" t="s">
        <v>167</v>
      </c>
    </row>
    <row r="2051" spans="1:51" x14ac:dyDescent="0.25">
      <c r="A2051">
        <v>113</v>
      </c>
      <c r="B2051" t="s">
        <v>63</v>
      </c>
      <c r="C2051" s="38">
        <v>83821179.060000002</v>
      </c>
      <c r="D2051" s="38">
        <v>0</v>
      </c>
      <c r="E2051" s="38">
        <v>0</v>
      </c>
      <c r="F2051" s="38">
        <v>0</v>
      </c>
      <c r="G2051" s="38">
        <v>908251.85</v>
      </c>
      <c r="H2051" s="91">
        <v>0</v>
      </c>
      <c r="I2051" s="91">
        <v>0</v>
      </c>
      <c r="J2051" s="38">
        <v>381244.07</v>
      </c>
      <c r="K2051" s="38">
        <v>233186.22</v>
      </c>
      <c r="L2051" s="91">
        <v>0</v>
      </c>
      <c r="M2051" s="38">
        <v>23272574.5</v>
      </c>
      <c r="N2051" s="38">
        <v>25136980.199999999</v>
      </c>
      <c r="O2051" s="38">
        <v>48409554.700000003</v>
      </c>
      <c r="P2051" s="38">
        <v>1035537</v>
      </c>
      <c r="Q2051" s="91">
        <v>0</v>
      </c>
      <c r="R2051" s="91">
        <v>0</v>
      </c>
      <c r="S2051" s="91">
        <v>0</v>
      </c>
      <c r="T2051" s="38">
        <v>50967773.840000004</v>
      </c>
      <c r="U2051" s="38">
        <v>222132.68</v>
      </c>
      <c r="V2051" s="38">
        <v>84789.95</v>
      </c>
      <c r="W2051" s="38">
        <v>0</v>
      </c>
      <c r="X2051" s="38">
        <v>0</v>
      </c>
      <c r="Y2051" s="38">
        <v>108273</v>
      </c>
      <c r="Z2051" s="38">
        <v>0</v>
      </c>
      <c r="AA2051" s="38">
        <v>2123156.7999999998</v>
      </c>
      <c r="AB2051" s="38">
        <v>0</v>
      </c>
      <c r="AC2051" s="328">
        <v>8559542.3699999992</v>
      </c>
      <c r="AD2051" s="38">
        <v>6192794.5099999998</v>
      </c>
      <c r="AE2051" s="38">
        <v>38967.699999999997</v>
      </c>
      <c r="AF2051" s="38">
        <v>0</v>
      </c>
      <c r="AG2051" s="38">
        <v>0</v>
      </c>
      <c r="AH2051" s="38">
        <v>0</v>
      </c>
      <c r="AI2051" s="38">
        <v>0</v>
      </c>
      <c r="AJ2051" s="38">
        <v>32835</v>
      </c>
      <c r="AK2051" s="38">
        <v>13581012.33</v>
      </c>
      <c r="AL2051" s="38">
        <v>136250.23999999999</v>
      </c>
      <c r="AM2051" s="91">
        <v>0</v>
      </c>
      <c r="AN2051" s="38">
        <v>1478742.09</v>
      </c>
      <c r="AO2051" s="38">
        <v>0</v>
      </c>
      <c r="AP2051" s="38">
        <v>74702.399999999994</v>
      </c>
      <c r="AQ2051" s="38">
        <v>0</v>
      </c>
      <c r="AR2051" s="38">
        <v>0</v>
      </c>
      <c r="AS2051" s="38">
        <v>17362492.010000002</v>
      </c>
      <c r="AT2051" s="38">
        <v>15490913.210000001</v>
      </c>
      <c r="AU2051" s="38">
        <v>220206.15</v>
      </c>
      <c r="AV2051" s="92">
        <v>45930</v>
      </c>
      <c r="AW2051" t="s">
        <v>8</v>
      </c>
      <c r="AX2051">
        <v>2025</v>
      </c>
      <c r="AY2051" t="s">
        <v>171</v>
      </c>
    </row>
    <row r="2052" spans="1:51" x14ac:dyDescent="0.25">
      <c r="A2052">
        <v>98</v>
      </c>
      <c r="B2052" t="s">
        <v>64</v>
      </c>
      <c r="C2052" s="38">
        <v>296296715.38</v>
      </c>
      <c r="D2052" s="38">
        <v>299855.67</v>
      </c>
      <c r="E2052" s="38">
        <v>0</v>
      </c>
      <c r="F2052" s="38">
        <v>0</v>
      </c>
      <c r="G2052" s="38">
        <v>317666.67</v>
      </c>
      <c r="H2052" s="91">
        <v>0</v>
      </c>
      <c r="I2052" s="91">
        <v>0</v>
      </c>
      <c r="J2052" s="38">
        <v>2917161.19</v>
      </c>
      <c r="K2052" s="38">
        <v>802475.04</v>
      </c>
      <c r="L2052" s="91">
        <v>0</v>
      </c>
      <c r="M2052" s="38">
        <v>63911671.43</v>
      </c>
      <c r="N2052" s="38">
        <v>10753373.869999999</v>
      </c>
      <c r="O2052" s="38">
        <v>74665045.299999997</v>
      </c>
      <c r="P2052" s="38">
        <v>1440751.73</v>
      </c>
      <c r="Q2052" s="91">
        <v>0</v>
      </c>
      <c r="R2052" s="91">
        <v>0</v>
      </c>
      <c r="S2052" s="91">
        <v>0</v>
      </c>
      <c r="T2052" s="38">
        <v>80442955.599999994</v>
      </c>
      <c r="U2052" s="38">
        <v>657309.12</v>
      </c>
      <c r="V2052" s="38">
        <v>458071.46</v>
      </c>
      <c r="W2052" s="38">
        <v>0</v>
      </c>
      <c r="X2052" s="38">
        <v>6500474.4500000002</v>
      </c>
      <c r="Y2052" s="38">
        <v>279242.26</v>
      </c>
      <c r="Z2052" s="38">
        <v>0</v>
      </c>
      <c r="AA2052" s="38">
        <v>2309129.16</v>
      </c>
      <c r="AB2052" s="38">
        <v>0</v>
      </c>
      <c r="AC2052" s="328">
        <v>17232308.850000001</v>
      </c>
      <c r="AD2052" s="38">
        <v>2219747.71</v>
      </c>
      <c r="AE2052" s="38">
        <v>13895405.02</v>
      </c>
      <c r="AF2052" s="38">
        <v>0</v>
      </c>
      <c r="AG2052" s="38">
        <v>0</v>
      </c>
      <c r="AH2052" s="38">
        <v>0</v>
      </c>
      <c r="AI2052" s="38">
        <v>0</v>
      </c>
      <c r="AJ2052" s="38">
        <v>27741449.98</v>
      </c>
      <c r="AK2052" s="38">
        <v>34441460.149999999</v>
      </c>
      <c r="AL2052" s="38">
        <v>3230622.33</v>
      </c>
      <c r="AM2052" s="91">
        <v>0</v>
      </c>
      <c r="AN2052" s="38">
        <v>13996347.27</v>
      </c>
      <c r="AO2052" s="38">
        <v>-33818.660000000003</v>
      </c>
      <c r="AP2052" s="38">
        <v>682310.49</v>
      </c>
      <c r="AQ2052" s="38">
        <v>0</v>
      </c>
      <c r="AR2052" s="38">
        <v>0</v>
      </c>
      <c r="AS2052" s="38">
        <v>71293138.010000005</v>
      </c>
      <c r="AT2052" s="38">
        <v>144560621.77000001</v>
      </c>
      <c r="AU2052" s="38">
        <v>92243700.189999998</v>
      </c>
      <c r="AV2052" s="92">
        <v>45930</v>
      </c>
      <c r="AW2052" t="s">
        <v>8</v>
      </c>
      <c r="AX2052">
        <v>2025</v>
      </c>
      <c r="AY2052" t="s">
        <v>165</v>
      </c>
    </row>
    <row r="2053" spans="1:51" x14ac:dyDescent="0.25">
      <c r="A2053">
        <v>109</v>
      </c>
      <c r="B2053" t="s">
        <v>66</v>
      </c>
      <c r="C2053" s="38">
        <v>1768312294.22</v>
      </c>
      <c r="D2053" s="38">
        <v>84995392.989999995</v>
      </c>
      <c r="E2053" s="38">
        <v>0</v>
      </c>
      <c r="F2053" s="38">
        <v>0</v>
      </c>
      <c r="G2053" s="38">
        <v>0</v>
      </c>
      <c r="H2053" s="91">
        <v>0</v>
      </c>
      <c r="I2053" s="91">
        <v>0</v>
      </c>
      <c r="J2053" s="38">
        <v>123359324.06</v>
      </c>
      <c r="K2053" s="38">
        <v>41804308.530000001</v>
      </c>
      <c r="L2053" s="91">
        <v>0</v>
      </c>
      <c r="M2053" s="38">
        <v>1034771.38</v>
      </c>
      <c r="N2053" s="38">
        <v>723213484.94000006</v>
      </c>
      <c r="O2053" s="38">
        <v>724248256.32000005</v>
      </c>
      <c r="P2053" s="38">
        <v>122936370.48</v>
      </c>
      <c r="Q2053" s="91">
        <v>0</v>
      </c>
      <c r="R2053" s="91">
        <v>0</v>
      </c>
      <c r="S2053" s="91">
        <v>0</v>
      </c>
      <c r="T2053" s="38">
        <v>1097343652.3800001</v>
      </c>
      <c r="U2053" s="38">
        <v>34731421.450000003</v>
      </c>
      <c r="V2053" s="38">
        <v>6229328.9500000002</v>
      </c>
      <c r="W2053" s="38">
        <v>0</v>
      </c>
      <c r="X2053" s="38">
        <v>36442887.539999999</v>
      </c>
      <c r="Y2053" s="38">
        <v>2776056.61</v>
      </c>
      <c r="Z2053" s="38">
        <v>0</v>
      </c>
      <c r="AA2053" s="38">
        <v>189565867.75999999</v>
      </c>
      <c r="AB2053" s="38">
        <v>0</v>
      </c>
      <c r="AC2053" s="328">
        <v>252761217.36000001</v>
      </c>
      <c r="AD2053" s="38">
        <v>0</v>
      </c>
      <c r="AE2053" s="38">
        <v>415607.71</v>
      </c>
      <c r="AF2053" s="38">
        <v>0</v>
      </c>
      <c r="AG2053" s="38">
        <v>0</v>
      </c>
      <c r="AH2053" s="38">
        <v>0</v>
      </c>
      <c r="AI2053" s="38">
        <v>0</v>
      </c>
      <c r="AJ2053" s="38">
        <v>80608328.180000007</v>
      </c>
      <c r="AK2053" s="38">
        <v>51348862.869999997</v>
      </c>
      <c r="AL2053" s="38">
        <v>8774430.2799999993</v>
      </c>
      <c r="AM2053" s="91">
        <v>0</v>
      </c>
      <c r="AN2053" s="38">
        <v>6725989.7699999996</v>
      </c>
      <c r="AO2053" s="38">
        <v>288427.83</v>
      </c>
      <c r="AP2053" s="38">
        <v>2500</v>
      </c>
      <c r="AQ2053" s="38">
        <v>0</v>
      </c>
      <c r="AR2053" s="38">
        <v>0</v>
      </c>
      <c r="AS2053" s="38">
        <v>603530715.55999994</v>
      </c>
      <c r="AT2053" s="38">
        <v>67437926.280000001</v>
      </c>
      <c r="AU2053" s="38">
        <v>297715.53000000003</v>
      </c>
      <c r="AV2053" s="92">
        <v>45930</v>
      </c>
      <c r="AW2053" t="s">
        <v>8</v>
      </c>
      <c r="AX2053">
        <v>2025</v>
      </c>
      <c r="AY2053" t="s">
        <v>157</v>
      </c>
    </row>
    <row r="2054" spans="1:51" x14ac:dyDescent="0.25">
      <c r="A2054">
        <v>25</v>
      </c>
      <c r="B2054" t="s">
        <v>67</v>
      </c>
      <c r="C2054" s="38">
        <v>108119929.55</v>
      </c>
      <c r="D2054" s="38">
        <v>43188511.07</v>
      </c>
      <c r="E2054" s="38">
        <v>0</v>
      </c>
      <c r="F2054" s="38">
        <v>0</v>
      </c>
      <c r="G2054" s="38">
        <v>0</v>
      </c>
      <c r="H2054" s="91">
        <v>0</v>
      </c>
      <c r="I2054" s="91">
        <v>0</v>
      </c>
      <c r="J2054" s="38">
        <v>0</v>
      </c>
      <c r="K2054" s="38">
        <v>0</v>
      </c>
      <c r="L2054" s="91">
        <v>0</v>
      </c>
      <c r="M2054" s="38">
        <v>4495437.24</v>
      </c>
      <c r="N2054" s="38">
        <v>0</v>
      </c>
      <c r="O2054" s="38">
        <v>4495437.24</v>
      </c>
      <c r="P2054" s="38">
        <v>60143488.090000004</v>
      </c>
      <c r="Q2054" s="91">
        <v>0</v>
      </c>
      <c r="R2054" s="91">
        <v>0</v>
      </c>
      <c r="S2054" s="91">
        <v>0</v>
      </c>
      <c r="T2054" s="38">
        <v>107827436.40000001</v>
      </c>
      <c r="U2054" s="38">
        <v>0</v>
      </c>
      <c r="V2054" s="38">
        <v>0</v>
      </c>
      <c r="W2054" s="38">
        <v>0</v>
      </c>
      <c r="X2054" s="38">
        <v>0</v>
      </c>
      <c r="Y2054" s="38">
        <v>0</v>
      </c>
      <c r="Z2054" s="38">
        <v>0</v>
      </c>
      <c r="AA2054" s="38">
        <v>0</v>
      </c>
      <c r="AB2054" s="38">
        <v>0</v>
      </c>
      <c r="AC2054" s="328">
        <v>292493.15000000002</v>
      </c>
      <c r="AD2054" s="38">
        <v>0</v>
      </c>
      <c r="AE2054" s="38">
        <v>0</v>
      </c>
      <c r="AF2054" s="38">
        <v>0</v>
      </c>
      <c r="AG2054" s="38">
        <v>0</v>
      </c>
      <c r="AH2054" s="38">
        <v>0</v>
      </c>
      <c r="AI2054" s="38">
        <v>0</v>
      </c>
      <c r="AJ2054" s="38">
        <v>0</v>
      </c>
      <c r="AK2054" s="38">
        <v>0</v>
      </c>
      <c r="AL2054" s="38">
        <v>0</v>
      </c>
      <c r="AM2054" s="91">
        <v>0</v>
      </c>
      <c r="AN2054" s="38">
        <v>0</v>
      </c>
      <c r="AO2054" s="38">
        <v>0</v>
      </c>
      <c r="AP2054" s="38">
        <v>0</v>
      </c>
      <c r="AQ2054" s="38">
        <v>0</v>
      </c>
      <c r="AR2054" s="38">
        <v>0</v>
      </c>
      <c r="AS2054" s="38">
        <v>292493.15000000002</v>
      </c>
      <c r="AT2054" s="38">
        <v>0</v>
      </c>
      <c r="AU2054" s="38">
        <v>0</v>
      </c>
      <c r="AV2054" s="92">
        <v>45930</v>
      </c>
      <c r="AW2054" t="s">
        <v>8</v>
      </c>
      <c r="AX2054">
        <v>2025</v>
      </c>
      <c r="AY2054" t="s">
        <v>174</v>
      </c>
    </row>
    <row r="2055" spans="1:51" x14ac:dyDescent="0.25">
      <c r="A2055">
        <v>121</v>
      </c>
      <c r="B2055" t="s">
        <v>68</v>
      </c>
      <c r="C2055" s="38">
        <v>3139540.88</v>
      </c>
      <c r="D2055" s="38">
        <v>0</v>
      </c>
      <c r="E2055" s="38">
        <v>0</v>
      </c>
      <c r="F2055" s="38">
        <v>0</v>
      </c>
      <c r="G2055" s="38">
        <v>0</v>
      </c>
      <c r="H2055" s="91">
        <v>0</v>
      </c>
      <c r="I2055" s="91">
        <v>0</v>
      </c>
      <c r="J2055" s="38">
        <v>0</v>
      </c>
      <c r="K2055" s="38">
        <v>0</v>
      </c>
      <c r="L2055" s="91">
        <v>0</v>
      </c>
      <c r="M2055" s="38">
        <v>0</v>
      </c>
      <c r="N2055" s="38">
        <v>0</v>
      </c>
      <c r="O2055" s="38">
        <v>0</v>
      </c>
      <c r="P2055" s="38">
        <v>0</v>
      </c>
      <c r="Q2055" s="91">
        <v>0</v>
      </c>
      <c r="R2055" s="91">
        <v>0</v>
      </c>
      <c r="S2055" s="91">
        <v>0</v>
      </c>
      <c r="T2055" s="38">
        <v>0</v>
      </c>
      <c r="U2055" s="38">
        <v>2935177.34</v>
      </c>
      <c r="V2055" s="38">
        <v>0</v>
      </c>
      <c r="W2055" s="38">
        <v>0</v>
      </c>
      <c r="X2055" s="38">
        <v>0</v>
      </c>
      <c r="Y2055" s="38">
        <v>0</v>
      </c>
      <c r="Z2055" s="38">
        <v>0</v>
      </c>
      <c r="AA2055" s="38">
        <v>0</v>
      </c>
      <c r="AB2055" s="38">
        <v>0</v>
      </c>
      <c r="AC2055" s="328">
        <v>0</v>
      </c>
      <c r="AD2055" s="38">
        <v>0</v>
      </c>
      <c r="AE2055" s="38">
        <v>0</v>
      </c>
      <c r="AF2055" s="38">
        <v>0</v>
      </c>
      <c r="AG2055" s="38">
        <v>0</v>
      </c>
      <c r="AH2055" s="38">
        <v>0</v>
      </c>
      <c r="AI2055" s="38">
        <v>0</v>
      </c>
      <c r="AJ2055" s="38">
        <v>0</v>
      </c>
      <c r="AK2055" s="38">
        <v>0</v>
      </c>
      <c r="AL2055" s="38">
        <v>0</v>
      </c>
      <c r="AM2055" s="91">
        <v>0</v>
      </c>
      <c r="AN2055" s="38">
        <v>204363.54</v>
      </c>
      <c r="AO2055" s="38">
        <v>0</v>
      </c>
      <c r="AP2055" s="38">
        <v>0</v>
      </c>
      <c r="AQ2055" s="38">
        <v>0</v>
      </c>
      <c r="AR2055" s="38">
        <v>0</v>
      </c>
      <c r="AS2055" s="38">
        <v>2935177.34</v>
      </c>
      <c r="AT2055" s="38">
        <v>204363.54</v>
      </c>
      <c r="AU2055" s="38">
        <v>0</v>
      </c>
      <c r="AV2055" s="92">
        <v>45930</v>
      </c>
      <c r="AW2055" t="s">
        <v>8</v>
      </c>
      <c r="AX2055">
        <v>2025</v>
      </c>
      <c r="AY2055" t="s">
        <v>188</v>
      </c>
    </row>
    <row r="2056" spans="1:51" x14ac:dyDescent="0.25">
      <c r="A2056">
        <v>122</v>
      </c>
      <c r="B2056" t="s">
        <v>69</v>
      </c>
      <c r="C2056" s="38">
        <v>773532652.91999996</v>
      </c>
      <c r="D2056" s="38">
        <v>644311.46</v>
      </c>
      <c r="E2056" s="38">
        <v>0</v>
      </c>
      <c r="F2056" s="38">
        <v>0</v>
      </c>
      <c r="G2056" s="38">
        <v>0</v>
      </c>
      <c r="H2056" s="91">
        <v>0</v>
      </c>
      <c r="I2056" s="91">
        <v>0</v>
      </c>
      <c r="J2056" s="38">
        <v>50780.78</v>
      </c>
      <c r="K2056" s="38">
        <v>43571305.939999998</v>
      </c>
      <c r="L2056" s="91">
        <v>0</v>
      </c>
      <c r="M2056" s="38">
        <v>10012062.32</v>
      </c>
      <c r="N2056" s="38">
        <v>3335853.81</v>
      </c>
      <c r="O2056" s="38">
        <v>13347916.130000001</v>
      </c>
      <c r="P2056" s="38">
        <v>23845195.829999998</v>
      </c>
      <c r="Q2056" s="91">
        <v>0</v>
      </c>
      <c r="R2056" s="91">
        <v>0</v>
      </c>
      <c r="S2056" s="91">
        <v>0</v>
      </c>
      <c r="T2056" s="38">
        <v>81459510.140000001</v>
      </c>
      <c r="U2056" s="38">
        <v>0</v>
      </c>
      <c r="V2056" s="38">
        <v>0</v>
      </c>
      <c r="W2056" s="38">
        <v>0</v>
      </c>
      <c r="X2056" s="38">
        <v>72077697.930000007</v>
      </c>
      <c r="Y2056" s="38">
        <v>0</v>
      </c>
      <c r="Z2056" s="38">
        <v>0</v>
      </c>
      <c r="AA2056" s="38">
        <v>495577438.99000001</v>
      </c>
      <c r="AB2056" s="38">
        <v>0</v>
      </c>
      <c r="AC2056" s="328">
        <v>2568703.7200000002</v>
      </c>
      <c r="AD2056" s="38">
        <v>0</v>
      </c>
      <c r="AE2056" s="38">
        <v>383914.72</v>
      </c>
      <c r="AF2056" s="38">
        <v>0</v>
      </c>
      <c r="AG2056" s="38">
        <v>0</v>
      </c>
      <c r="AH2056" s="38">
        <v>0</v>
      </c>
      <c r="AI2056" s="38">
        <v>0</v>
      </c>
      <c r="AJ2056" s="38">
        <v>7165137.8399999999</v>
      </c>
      <c r="AK2056" s="38">
        <v>82336533.5</v>
      </c>
      <c r="AL2056" s="38">
        <v>0</v>
      </c>
      <c r="AM2056" s="91">
        <v>0</v>
      </c>
      <c r="AN2056" s="38">
        <v>31963716.079999998</v>
      </c>
      <c r="AO2056" s="38">
        <v>0</v>
      </c>
      <c r="AP2056" s="38">
        <v>0</v>
      </c>
      <c r="AQ2056" s="38">
        <v>0</v>
      </c>
      <c r="AR2056" s="38">
        <v>0</v>
      </c>
      <c r="AS2056" s="38">
        <v>577772893.20000005</v>
      </c>
      <c r="AT2056" s="38">
        <v>114300249.58</v>
      </c>
      <c r="AU2056" s="38">
        <v>0</v>
      </c>
      <c r="AV2056" s="92">
        <v>45930</v>
      </c>
      <c r="AW2056" t="s">
        <v>8</v>
      </c>
      <c r="AX2056">
        <v>2025</v>
      </c>
      <c r="AY2056" t="s">
        <v>267</v>
      </c>
    </row>
    <row r="2057" spans="1:51" x14ac:dyDescent="0.25">
      <c r="A2057">
        <v>13</v>
      </c>
      <c r="B2057" t="s">
        <v>70</v>
      </c>
      <c r="C2057" s="38">
        <v>16804091226.75</v>
      </c>
      <c r="D2057" s="38">
        <v>7861710.9199999999</v>
      </c>
      <c r="E2057" s="38">
        <v>0</v>
      </c>
      <c r="F2057" s="38">
        <v>0</v>
      </c>
      <c r="G2057" s="38">
        <v>23784093.620000001</v>
      </c>
      <c r="H2057" s="91">
        <v>0</v>
      </c>
      <c r="I2057" s="91">
        <v>0</v>
      </c>
      <c r="J2057" s="38">
        <v>391110364.14999998</v>
      </c>
      <c r="K2057" s="38">
        <v>371962947.94</v>
      </c>
      <c r="L2057" s="91">
        <v>0</v>
      </c>
      <c r="M2057" s="38">
        <v>8843999760.0100002</v>
      </c>
      <c r="N2057" s="38">
        <v>4183226228.5500002</v>
      </c>
      <c r="O2057" s="38">
        <v>13027225988.559999</v>
      </c>
      <c r="P2057" s="38">
        <v>0</v>
      </c>
      <c r="Q2057" s="91">
        <v>0</v>
      </c>
      <c r="R2057" s="91">
        <v>0</v>
      </c>
      <c r="S2057" s="91">
        <v>0</v>
      </c>
      <c r="T2057" s="38">
        <v>13821945105.190001</v>
      </c>
      <c r="U2057" s="38">
        <v>41487075.299999997</v>
      </c>
      <c r="V2057" s="38">
        <v>0</v>
      </c>
      <c r="W2057" s="38">
        <v>781027.37</v>
      </c>
      <c r="X2057" s="38">
        <v>23680850.93</v>
      </c>
      <c r="Y2057" s="38">
        <v>6937559.6799999997</v>
      </c>
      <c r="Z2057" s="38">
        <v>0</v>
      </c>
      <c r="AA2057" s="38">
        <v>482976122.39999998</v>
      </c>
      <c r="AB2057" s="38">
        <v>0</v>
      </c>
      <c r="AC2057" s="328">
        <v>1576522966.6300001</v>
      </c>
      <c r="AD2057" s="38">
        <v>137558.34</v>
      </c>
      <c r="AE2057" s="38">
        <v>18108885.84</v>
      </c>
      <c r="AF2057" s="38">
        <v>0</v>
      </c>
      <c r="AG2057" s="38">
        <v>0</v>
      </c>
      <c r="AH2057" s="38">
        <v>0</v>
      </c>
      <c r="AI2057" s="38">
        <v>0</v>
      </c>
      <c r="AJ2057" s="38">
        <v>10074451.77</v>
      </c>
      <c r="AK2057" s="38">
        <v>466113036.49000001</v>
      </c>
      <c r="AL2057" s="38">
        <v>269623715.33999997</v>
      </c>
      <c r="AM2057" s="91">
        <v>0</v>
      </c>
      <c r="AN2057" s="38">
        <v>82281905.659999996</v>
      </c>
      <c r="AO2057" s="38">
        <v>0</v>
      </c>
      <c r="AP2057" s="38">
        <v>45449.82</v>
      </c>
      <c r="AQ2057" s="38">
        <v>0</v>
      </c>
      <c r="AR2057" s="38">
        <v>0</v>
      </c>
      <c r="AS2057" s="38">
        <v>2160706498.2600002</v>
      </c>
      <c r="AT2057" s="38">
        <v>821439623.09000003</v>
      </c>
      <c r="AU2057" s="38">
        <v>3375515.78</v>
      </c>
      <c r="AV2057" s="92">
        <v>45930</v>
      </c>
      <c r="AW2057" t="s">
        <v>8</v>
      </c>
      <c r="AX2057">
        <v>2025</v>
      </c>
      <c r="AY2057" t="s">
        <v>149</v>
      </c>
    </row>
    <row r="2058" spans="1:51" x14ac:dyDescent="0.25">
      <c r="A2058">
        <v>110</v>
      </c>
      <c r="B2058" t="s">
        <v>71</v>
      </c>
      <c r="C2058" s="38">
        <v>114472803.45999999</v>
      </c>
      <c r="D2058" s="38">
        <v>0</v>
      </c>
      <c r="E2058" s="38">
        <v>0</v>
      </c>
      <c r="F2058" s="38">
        <v>0</v>
      </c>
      <c r="G2058" s="38">
        <v>214678.13</v>
      </c>
      <c r="H2058" s="91">
        <v>0</v>
      </c>
      <c r="I2058" s="91">
        <v>0</v>
      </c>
      <c r="J2058" s="38">
        <v>801118.55</v>
      </c>
      <c r="K2058" s="38">
        <v>1029502.26</v>
      </c>
      <c r="L2058" s="91">
        <v>0</v>
      </c>
      <c r="M2058" s="38">
        <v>2179218.54</v>
      </c>
      <c r="N2058" s="38">
        <v>17247541.030000001</v>
      </c>
      <c r="O2058" s="38">
        <v>19426759.57</v>
      </c>
      <c r="P2058" s="38">
        <v>1852305.25</v>
      </c>
      <c r="Q2058" s="91">
        <v>0</v>
      </c>
      <c r="R2058" s="91">
        <v>0</v>
      </c>
      <c r="S2058" s="91">
        <v>0</v>
      </c>
      <c r="T2058" s="38">
        <v>23324363.760000002</v>
      </c>
      <c r="U2058" s="38">
        <v>667979.57999999996</v>
      </c>
      <c r="V2058" s="38">
        <v>30161.31</v>
      </c>
      <c r="W2058" s="38">
        <v>268329.14</v>
      </c>
      <c r="X2058" s="38">
        <v>40000</v>
      </c>
      <c r="Y2058" s="38">
        <v>1045403.57</v>
      </c>
      <c r="Z2058" s="38">
        <v>0</v>
      </c>
      <c r="AA2058" s="38">
        <v>0</v>
      </c>
      <c r="AB2058" s="38">
        <v>0</v>
      </c>
      <c r="AC2058" s="328">
        <v>594360.72</v>
      </c>
      <c r="AD2058" s="38">
        <v>729852.74</v>
      </c>
      <c r="AE2058" s="38">
        <v>1136235.02</v>
      </c>
      <c r="AF2058" s="38">
        <v>0</v>
      </c>
      <c r="AG2058" s="38">
        <v>0</v>
      </c>
      <c r="AH2058" s="38">
        <v>0</v>
      </c>
      <c r="AI2058" s="38">
        <v>0</v>
      </c>
      <c r="AJ2058" s="38">
        <v>283027.90999999997</v>
      </c>
      <c r="AK2058" s="38">
        <v>5015037.8099999996</v>
      </c>
      <c r="AL2058" s="38">
        <v>1735057.32</v>
      </c>
      <c r="AM2058" s="91">
        <v>0</v>
      </c>
      <c r="AN2058" s="38">
        <v>9615537.5800000001</v>
      </c>
      <c r="AO2058" s="38">
        <v>445135.91</v>
      </c>
      <c r="AP2058" s="38">
        <v>226507.11</v>
      </c>
      <c r="AQ2058" s="38">
        <v>0</v>
      </c>
      <c r="AR2058" s="38">
        <v>0</v>
      </c>
      <c r="AS2058" s="38">
        <v>4795349.99</v>
      </c>
      <c r="AT2058" s="38">
        <v>86353089.709999993</v>
      </c>
      <c r="AU2058" s="38">
        <v>69315813.980000004</v>
      </c>
      <c r="AV2058" s="92">
        <v>45930</v>
      </c>
      <c r="AW2058" t="s">
        <v>8</v>
      </c>
      <c r="AX2058">
        <v>2025</v>
      </c>
      <c r="AY2058" t="s">
        <v>173</v>
      </c>
    </row>
    <row r="2059" spans="1:51" x14ac:dyDescent="0.25">
      <c r="A2059">
        <v>52</v>
      </c>
      <c r="B2059" t="s">
        <v>72</v>
      </c>
      <c r="C2059" s="38">
        <v>400337006.93000001</v>
      </c>
      <c r="D2059" s="38">
        <v>0</v>
      </c>
      <c r="E2059" s="38">
        <v>0</v>
      </c>
      <c r="F2059" s="38">
        <v>0</v>
      </c>
      <c r="G2059" s="38">
        <v>499777.96</v>
      </c>
      <c r="H2059" s="91">
        <v>0</v>
      </c>
      <c r="I2059" s="91">
        <v>0</v>
      </c>
      <c r="J2059" s="38">
        <v>0</v>
      </c>
      <c r="K2059" s="38">
        <v>1328534.58</v>
      </c>
      <c r="L2059" s="91">
        <v>0</v>
      </c>
      <c r="M2059" s="38">
        <v>0</v>
      </c>
      <c r="N2059" s="38">
        <v>0</v>
      </c>
      <c r="O2059" s="38">
        <v>0</v>
      </c>
      <c r="P2059" s="38">
        <v>123522.57</v>
      </c>
      <c r="Q2059" s="91">
        <v>0</v>
      </c>
      <c r="R2059" s="91">
        <v>0</v>
      </c>
      <c r="S2059" s="91">
        <v>0</v>
      </c>
      <c r="T2059" s="38">
        <v>1951835.11</v>
      </c>
      <c r="U2059" s="38">
        <v>5053890.72</v>
      </c>
      <c r="V2059" s="38">
        <v>209145.17</v>
      </c>
      <c r="W2059" s="38">
        <v>1234160.3</v>
      </c>
      <c r="X2059" s="38">
        <v>31484955.440000001</v>
      </c>
      <c r="Y2059" s="38">
        <v>9187737.4199999999</v>
      </c>
      <c r="Z2059" s="38">
        <v>0</v>
      </c>
      <c r="AA2059" s="38">
        <v>0</v>
      </c>
      <c r="AB2059" s="38">
        <v>0</v>
      </c>
      <c r="AC2059" s="328">
        <v>77022354.480000004</v>
      </c>
      <c r="AD2059" s="38">
        <v>5886112.71</v>
      </c>
      <c r="AE2059" s="38">
        <v>4845978.03</v>
      </c>
      <c r="AF2059" s="38">
        <v>0</v>
      </c>
      <c r="AG2059" s="38">
        <v>0</v>
      </c>
      <c r="AH2059" s="38">
        <v>0</v>
      </c>
      <c r="AI2059" s="38">
        <v>0</v>
      </c>
      <c r="AJ2059" s="38">
        <v>197689948.09</v>
      </c>
      <c r="AK2059" s="38">
        <v>40209934.899999999</v>
      </c>
      <c r="AL2059" s="38">
        <v>3933070.95</v>
      </c>
      <c r="AM2059" s="91">
        <v>0</v>
      </c>
      <c r="AN2059" s="38">
        <v>16793635.469999999</v>
      </c>
      <c r="AO2059" s="38">
        <v>163276.76</v>
      </c>
      <c r="AP2059" s="38">
        <v>2564524.11</v>
      </c>
      <c r="AQ2059" s="38">
        <v>0</v>
      </c>
      <c r="AR2059" s="38">
        <v>0</v>
      </c>
      <c r="AS2059" s="38">
        <v>332614282.36000001</v>
      </c>
      <c r="AT2059" s="38">
        <v>65770889.460000001</v>
      </c>
      <c r="AU2059" s="38">
        <v>2106447.27</v>
      </c>
      <c r="AV2059" s="92">
        <v>45930</v>
      </c>
      <c r="AW2059" t="s">
        <v>8</v>
      </c>
      <c r="AX2059">
        <v>2025</v>
      </c>
      <c r="AY2059" t="s">
        <v>170</v>
      </c>
    </row>
    <row r="2060" spans="1:51" x14ac:dyDescent="0.25">
      <c r="A2060">
        <v>96</v>
      </c>
      <c r="B2060" t="s">
        <v>73</v>
      </c>
      <c r="C2060" s="38">
        <v>3452414233.5999999</v>
      </c>
      <c r="D2060" s="38">
        <v>19117341.989999998</v>
      </c>
      <c r="E2060" s="38">
        <v>0</v>
      </c>
      <c r="F2060" s="38">
        <v>0</v>
      </c>
      <c r="G2060" s="38">
        <v>1621958.56</v>
      </c>
      <c r="H2060" s="91">
        <v>0</v>
      </c>
      <c r="I2060" s="91">
        <v>0</v>
      </c>
      <c r="J2060" s="38">
        <v>96358088.5</v>
      </c>
      <c r="K2060" s="38">
        <v>16363957.24</v>
      </c>
      <c r="L2060" s="91">
        <v>0</v>
      </c>
      <c r="M2060" s="38">
        <v>949611862.36000001</v>
      </c>
      <c r="N2060" s="38">
        <v>1495684931.99</v>
      </c>
      <c r="O2060" s="38">
        <v>2445296794.3499999</v>
      </c>
      <c r="P2060" s="38">
        <v>6479441.8099999996</v>
      </c>
      <c r="Q2060" s="91">
        <v>0</v>
      </c>
      <c r="R2060" s="91">
        <v>0</v>
      </c>
      <c r="S2060" s="91">
        <v>0</v>
      </c>
      <c r="T2060" s="38">
        <v>2585237582.4499998</v>
      </c>
      <c r="U2060" s="38">
        <v>39959451.340000004</v>
      </c>
      <c r="V2060" s="38">
        <v>11349543.550000001</v>
      </c>
      <c r="W2060" s="38">
        <v>4012807.37</v>
      </c>
      <c r="X2060" s="38">
        <v>14238992.439999999</v>
      </c>
      <c r="Y2060" s="38">
        <v>28214768.469999999</v>
      </c>
      <c r="Z2060" s="38">
        <v>0</v>
      </c>
      <c r="AA2060" s="38">
        <v>381315.33</v>
      </c>
      <c r="AB2060" s="38">
        <v>0</v>
      </c>
      <c r="AC2060" s="328">
        <v>118103670.06999999</v>
      </c>
      <c r="AD2060" s="38">
        <v>175951784.80000001</v>
      </c>
      <c r="AE2060" s="38">
        <v>2213996.23</v>
      </c>
      <c r="AF2060" s="38">
        <v>0</v>
      </c>
      <c r="AG2060" s="38">
        <v>0</v>
      </c>
      <c r="AH2060" s="38">
        <v>0</v>
      </c>
      <c r="AI2060" s="38">
        <v>0</v>
      </c>
      <c r="AJ2060" s="38">
        <v>22100901.84</v>
      </c>
      <c r="AK2060" s="38">
        <v>42825187.520000003</v>
      </c>
      <c r="AL2060" s="38">
        <v>13769479.630000001</v>
      </c>
      <c r="AM2060" s="91">
        <v>0</v>
      </c>
      <c r="AN2060" s="38">
        <v>98183782.840000004</v>
      </c>
      <c r="AO2060" s="38">
        <v>-65074.559999999998</v>
      </c>
      <c r="AP2060" s="38">
        <v>2208941.33</v>
      </c>
      <c r="AQ2060" s="38">
        <v>0</v>
      </c>
      <c r="AR2060" s="38">
        <v>0</v>
      </c>
      <c r="AS2060" s="38">
        <v>416527231.44</v>
      </c>
      <c r="AT2060" s="38">
        <v>450649419.70999998</v>
      </c>
      <c r="AU2060" s="38">
        <v>293727102.94999999</v>
      </c>
      <c r="AV2060" s="92">
        <v>45930</v>
      </c>
      <c r="AW2060" t="s">
        <v>8</v>
      </c>
      <c r="AX2060">
        <v>2025</v>
      </c>
      <c r="AY2060" t="s">
        <v>153</v>
      </c>
    </row>
    <row r="2061" spans="1:51" x14ac:dyDescent="0.25">
      <c r="A2061">
        <v>103</v>
      </c>
      <c r="B2061" t="s">
        <v>74</v>
      </c>
      <c r="C2061" s="38">
        <v>377919307.86000001</v>
      </c>
      <c r="D2061" s="38">
        <v>0</v>
      </c>
      <c r="E2061" s="38">
        <v>0</v>
      </c>
      <c r="F2061" s="38">
        <v>0</v>
      </c>
      <c r="G2061" s="38">
        <v>0</v>
      </c>
      <c r="H2061" s="91">
        <v>0</v>
      </c>
      <c r="I2061" s="91">
        <v>0</v>
      </c>
      <c r="J2061" s="38">
        <v>0</v>
      </c>
      <c r="K2061" s="38">
        <v>0</v>
      </c>
      <c r="L2061" s="91">
        <v>0</v>
      </c>
      <c r="M2061" s="38">
        <v>366943.32</v>
      </c>
      <c r="N2061" s="38">
        <v>0</v>
      </c>
      <c r="O2061" s="38">
        <v>366943.32</v>
      </c>
      <c r="P2061" s="38">
        <v>0</v>
      </c>
      <c r="Q2061" s="91">
        <v>0</v>
      </c>
      <c r="R2061" s="91">
        <v>0</v>
      </c>
      <c r="S2061" s="91">
        <v>0</v>
      </c>
      <c r="T2061" s="38">
        <v>366943.32</v>
      </c>
      <c r="U2061" s="38">
        <v>112558.87</v>
      </c>
      <c r="V2061" s="38">
        <v>0</v>
      </c>
      <c r="W2061" s="38">
        <v>0</v>
      </c>
      <c r="X2061" s="38">
        <v>61167577.68</v>
      </c>
      <c r="Y2061" s="38">
        <v>0</v>
      </c>
      <c r="Z2061" s="38">
        <v>0</v>
      </c>
      <c r="AA2061" s="38">
        <v>0</v>
      </c>
      <c r="AB2061" s="38">
        <v>0</v>
      </c>
      <c r="AC2061" s="328">
        <v>0</v>
      </c>
      <c r="AD2061" s="38">
        <v>4812117.5</v>
      </c>
      <c r="AE2061" s="38">
        <v>209511.23</v>
      </c>
      <c r="AF2061" s="38">
        <v>0</v>
      </c>
      <c r="AG2061" s="38">
        <v>0</v>
      </c>
      <c r="AH2061" s="38">
        <v>0</v>
      </c>
      <c r="AI2061" s="38">
        <v>0</v>
      </c>
      <c r="AJ2061" s="38">
        <v>0</v>
      </c>
      <c r="AK2061" s="38">
        <v>32758377.800000001</v>
      </c>
      <c r="AL2061" s="38">
        <v>190373.73</v>
      </c>
      <c r="AM2061" s="91">
        <v>0</v>
      </c>
      <c r="AN2061" s="38">
        <v>50744011.390000001</v>
      </c>
      <c r="AO2061" s="38">
        <v>0</v>
      </c>
      <c r="AP2061" s="38">
        <v>96365.1</v>
      </c>
      <c r="AQ2061" s="38">
        <v>0</v>
      </c>
      <c r="AR2061" s="38">
        <v>0</v>
      </c>
      <c r="AS2061" s="38">
        <v>66301765.280000001</v>
      </c>
      <c r="AT2061" s="38">
        <v>311250599.25999999</v>
      </c>
      <c r="AU2061" s="38">
        <v>227461471.24000001</v>
      </c>
      <c r="AV2061" s="92">
        <v>45930</v>
      </c>
      <c r="AW2061" t="s">
        <v>8</v>
      </c>
      <c r="AX2061">
        <v>2025</v>
      </c>
      <c r="AY2061" t="s">
        <v>184</v>
      </c>
    </row>
    <row r="2062" spans="1:51" x14ac:dyDescent="0.25">
      <c r="A2062">
        <v>23</v>
      </c>
      <c r="B2062" t="s">
        <v>75</v>
      </c>
      <c r="C2062" s="38">
        <v>2415801944.6799998</v>
      </c>
      <c r="D2062" s="38">
        <v>5085940.05</v>
      </c>
      <c r="E2062" s="38">
        <v>0</v>
      </c>
      <c r="F2062" s="38">
        <v>0</v>
      </c>
      <c r="G2062" s="38">
        <v>4315722.7699999996</v>
      </c>
      <c r="H2062" s="91">
        <v>0</v>
      </c>
      <c r="I2062" s="91">
        <v>0</v>
      </c>
      <c r="J2062" s="38">
        <v>33540076.210000001</v>
      </c>
      <c r="K2062" s="38">
        <v>81363296.189999998</v>
      </c>
      <c r="L2062" s="91">
        <v>0</v>
      </c>
      <c r="M2062" s="38">
        <v>498656590.06</v>
      </c>
      <c r="N2062" s="38">
        <v>563852883.78999996</v>
      </c>
      <c r="O2062" s="38">
        <v>1062509473.85</v>
      </c>
      <c r="P2062" s="38">
        <v>0</v>
      </c>
      <c r="Q2062" s="91">
        <v>0</v>
      </c>
      <c r="R2062" s="91">
        <v>0</v>
      </c>
      <c r="S2062" s="91">
        <v>0</v>
      </c>
      <c r="T2062" s="38">
        <v>1186814509.0699999</v>
      </c>
      <c r="U2062" s="38">
        <v>277946571.69</v>
      </c>
      <c r="V2062" s="38">
        <v>99067952.930000007</v>
      </c>
      <c r="W2062" s="38">
        <v>9634618.3800000008</v>
      </c>
      <c r="X2062" s="38">
        <v>53787698.149999999</v>
      </c>
      <c r="Y2062" s="38">
        <v>20161631.870000001</v>
      </c>
      <c r="Z2062" s="38">
        <v>0</v>
      </c>
      <c r="AA2062" s="38">
        <v>8928911.0600000005</v>
      </c>
      <c r="AB2062" s="38">
        <v>11523341.050000001</v>
      </c>
      <c r="AC2062" s="328">
        <v>341044753.60000002</v>
      </c>
      <c r="AD2062" s="38">
        <v>24034547.140000001</v>
      </c>
      <c r="AE2062" s="38">
        <v>18978799.940000001</v>
      </c>
      <c r="AF2062" s="38">
        <v>0</v>
      </c>
      <c r="AG2062" s="38">
        <v>0</v>
      </c>
      <c r="AH2062" s="38">
        <v>0</v>
      </c>
      <c r="AI2062" s="38">
        <v>0</v>
      </c>
      <c r="AJ2062" s="38">
        <v>77201215.189999998</v>
      </c>
      <c r="AK2062" s="38">
        <v>116081287.53</v>
      </c>
      <c r="AL2062" s="38">
        <v>23600887.32</v>
      </c>
      <c r="AM2062" s="91">
        <v>0</v>
      </c>
      <c r="AN2062" s="38">
        <v>89060663.390000001</v>
      </c>
      <c r="AO2062" s="38">
        <v>0</v>
      </c>
      <c r="AP2062" s="38">
        <v>4889799.12</v>
      </c>
      <c r="AQ2062" s="38">
        <v>0</v>
      </c>
      <c r="AR2062" s="38">
        <v>4273567.4800000004</v>
      </c>
      <c r="AS2062" s="38">
        <v>942310041</v>
      </c>
      <c r="AT2062" s="38">
        <v>286677394.61000001</v>
      </c>
      <c r="AU2062" s="38">
        <v>48771189.770000003</v>
      </c>
      <c r="AV2062" s="92">
        <v>45930</v>
      </c>
      <c r="AW2062" t="s">
        <v>8</v>
      </c>
      <c r="AX2062">
        <v>2025</v>
      </c>
      <c r="AY2062" t="s">
        <v>159</v>
      </c>
    </row>
    <row r="2063" spans="1:51" x14ac:dyDescent="0.25">
      <c r="A2063">
        <v>62</v>
      </c>
      <c r="B2063" t="s">
        <v>203</v>
      </c>
      <c r="C2063" s="38">
        <v>214754508.90000001</v>
      </c>
      <c r="D2063" s="38">
        <v>15086759.050000001</v>
      </c>
      <c r="E2063" s="38">
        <v>0</v>
      </c>
      <c r="F2063" s="38">
        <v>0</v>
      </c>
      <c r="G2063" s="38">
        <v>0</v>
      </c>
      <c r="H2063" s="91">
        <v>0</v>
      </c>
      <c r="I2063" s="91">
        <v>0</v>
      </c>
      <c r="J2063" s="38">
        <v>12726281.060000001</v>
      </c>
      <c r="K2063" s="38">
        <v>985732.64</v>
      </c>
      <c r="L2063" s="91">
        <v>0</v>
      </c>
      <c r="M2063" s="38">
        <v>0</v>
      </c>
      <c r="N2063" s="38">
        <v>0</v>
      </c>
      <c r="O2063" s="38">
        <v>0</v>
      </c>
      <c r="P2063" s="38">
        <v>180993396.81</v>
      </c>
      <c r="Q2063" s="91">
        <v>0</v>
      </c>
      <c r="R2063" s="91">
        <v>0</v>
      </c>
      <c r="S2063" s="91">
        <v>0</v>
      </c>
      <c r="T2063" s="38">
        <v>209792169.56</v>
      </c>
      <c r="U2063" s="38">
        <v>0</v>
      </c>
      <c r="V2063" s="38">
        <v>0</v>
      </c>
      <c r="W2063" s="38">
        <v>0</v>
      </c>
      <c r="X2063" s="38">
        <v>0</v>
      </c>
      <c r="Y2063" s="38">
        <v>0</v>
      </c>
      <c r="Z2063" s="38">
        <v>0</v>
      </c>
      <c r="AA2063" s="38">
        <v>0</v>
      </c>
      <c r="AB2063" s="38">
        <v>0</v>
      </c>
      <c r="AC2063" s="328">
        <v>0</v>
      </c>
      <c r="AD2063" s="38">
        <v>0</v>
      </c>
      <c r="AE2063" s="38">
        <v>0</v>
      </c>
      <c r="AF2063" s="38">
        <v>0</v>
      </c>
      <c r="AG2063" s="38">
        <v>0</v>
      </c>
      <c r="AH2063" s="38">
        <v>0</v>
      </c>
      <c r="AI2063" s="38">
        <v>0</v>
      </c>
      <c r="AJ2063" s="38">
        <v>0</v>
      </c>
      <c r="AK2063" s="38">
        <v>4962339.34</v>
      </c>
      <c r="AL2063" s="38">
        <v>0</v>
      </c>
      <c r="AM2063" s="91">
        <v>0</v>
      </c>
      <c r="AN2063" s="38">
        <v>0</v>
      </c>
      <c r="AO2063" s="38">
        <v>0</v>
      </c>
      <c r="AP2063" s="38">
        <v>0</v>
      </c>
      <c r="AQ2063" s="38">
        <v>0</v>
      </c>
      <c r="AR2063" s="38">
        <v>0</v>
      </c>
      <c r="AS2063" s="38">
        <v>0</v>
      </c>
      <c r="AT2063" s="38">
        <v>4962339.34</v>
      </c>
      <c r="AU2063" s="38">
        <v>0</v>
      </c>
      <c r="AV2063" s="92">
        <v>45930</v>
      </c>
      <c r="AW2063" t="s">
        <v>8</v>
      </c>
      <c r="AX2063">
        <v>2025</v>
      </c>
      <c r="AY2063" t="s">
        <v>169</v>
      </c>
    </row>
    <row r="2064" spans="1:51" x14ac:dyDescent="0.25">
      <c r="A2064">
        <v>114</v>
      </c>
      <c r="B2064" t="s">
        <v>76</v>
      </c>
      <c r="C2064" s="38">
        <v>2801193559.0100002</v>
      </c>
      <c r="D2064" s="38">
        <v>0</v>
      </c>
      <c r="E2064" s="38">
        <v>0</v>
      </c>
      <c r="F2064" s="38">
        <v>0</v>
      </c>
      <c r="G2064" s="38">
        <v>0</v>
      </c>
      <c r="H2064" s="91">
        <v>0</v>
      </c>
      <c r="I2064" s="91">
        <v>0</v>
      </c>
      <c r="J2064" s="38">
        <v>1945397.98</v>
      </c>
      <c r="K2064" s="38">
        <v>26286836.66</v>
      </c>
      <c r="L2064" s="91">
        <v>0</v>
      </c>
      <c r="M2064" s="38">
        <v>1259138268.9400001</v>
      </c>
      <c r="N2064" s="38">
        <v>776376525.33000004</v>
      </c>
      <c r="O2064" s="38">
        <v>2035514794.27</v>
      </c>
      <c r="P2064" s="38">
        <v>1258949.98</v>
      </c>
      <c r="Q2064" s="91">
        <v>0</v>
      </c>
      <c r="R2064" s="91">
        <v>0</v>
      </c>
      <c r="S2064" s="91">
        <v>0</v>
      </c>
      <c r="T2064" s="38">
        <v>2065005978.8900001</v>
      </c>
      <c r="U2064" s="38">
        <v>35563565.609999999</v>
      </c>
      <c r="V2064" s="38">
        <v>16576217.460000001</v>
      </c>
      <c r="W2064" s="38">
        <v>7897004.1699999999</v>
      </c>
      <c r="X2064" s="38">
        <v>120983692.34</v>
      </c>
      <c r="Y2064" s="38">
        <v>19119226.969999999</v>
      </c>
      <c r="Z2064" s="38">
        <v>0</v>
      </c>
      <c r="AA2064" s="38">
        <v>0</v>
      </c>
      <c r="AB2064" s="38">
        <v>0</v>
      </c>
      <c r="AC2064" s="328">
        <v>123447498.3</v>
      </c>
      <c r="AD2064" s="38">
        <v>86300192.989999995</v>
      </c>
      <c r="AE2064" s="38">
        <v>20096904.039999999</v>
      </c>
      <c r="AF2064" s="38">
        <v>0</v>
      </c>
      <c r="AG2064" s="38">
        <v>0</v>
      </c>
      <c r="AH2064" s="38">
        <v>0</v>
      </c>
      <c r="AI2064" s="38">
        <v>0</v>
      </c>
      <c r="AJ2064" s="38">
        <v>98385400.400000006</v>
      </c>
      <c r="AK2064" s="38">
        <v>83674006.260000005</v>
      </c>
      <c r="AL2064" s="38">
        <v>6938946.54</v>
      </c>
      <c r="AM2064" s="91">
        <v>0</v>
      </c>
      <c r="AN2064" s="38">
        <v>27979744.890000001</v>
      </c>
      <c r="AO2064" s="38">
        <v>0</v>
      </c>
      <c r="AP2064" s="38">
        <v>4993230.28</v>
      </c>
      <c r="AQ2064" s="38">
        <v>0</v>
      </c>
      <c r="AR2064" s="38">
        <v>0</v>
      </c>
      <c r="AS2064" s="38">
        <v>528369702.27999997</v>
      </c>
      <c r="AT2064" s="38">
        <v>207817877.84</v>
      </c>
      <c r="AU2064" s="38">
        <v>84231949.870000005</v>
      </c>
      <c r="AV2064" s="92">
        <v>45930</v>
      </c>
      <c r="AW2064" t="s">
        <v>8</v>
      </c>
      <c r="AX2064">
        <v>2025</v>
      </c>
      <c r="AY2064" t="s">
        <v>154</v>
      </c>
    </row>
    <row r="2065" spans="1:51" x14ac:dyDescent="0.25">
      <c r="A2065">
        <v>48</v>
      </c>
      <c r="B2065" t="s">
        <v>77</v>
      </c>
      <c r="C2065" s="38">
        <v>502685133.06</v>
      </c>
      <c r="D2065" s="38">
        <v>458696.29</v>
      </c>
      <c r="E2065" s="38">
        <v>0</v>
      </c>
      <c r="F2065" s="38">
        <v>0</v>
      </c>
      <c r="G2065" s="38">
        <v>187394.92</v>
      </c>
      <c r="H2065" s="91">
        <v>0</v>
      </c>
      <c r="I2065" s="91">
        <v>0</v>
      </c>
      <c r="J2065" s="38">
        <v>42348758.100000001</v>
      </c>
      <c r="K2065" s="38">
        <v>1360211.77</v>
      </c>
      <c r="L2065" s="91">
        <v>0</v>
      </c>
      <c r="M2065" s="38">
        <v>44978388.600000001</v>
      </c>
      <c r="N2065" s="38">
        <v>213817491.49000001</v>
      </c>
      <c r="O2065" s="38">
        <v>258795880.09</v>
      </c>
      <c r="P2065" s="38">
        <v>69652300.480000004</v>
      </c>
      <c r="Q2065" s="91">
        <v>0</v>
      </c>
      <c r="R2065" s="91">
        <v>0</v>
      </c>
      <c r="S2065" s="91">
        <v>0</v>
      </c>
      <c r="T2065" s="38">
        <v>372803241.64999998</v>
      </c>
      <c r="U2065" s="38">
        <v>984328.86</v>
      </c>
      <c r="V2065" s="38">
        <v>407444.62</v>
      </c>
      <c r="W2065" s="38">
        <v>0</v>
      </c>
      <c r="X2065" s="38">
        <v>0</v>
      </c>
      <c r="Y2065" s="38">
        <v>240646.5</v>
      </c>
      <c r="Z2065" s="38">
        <v>0</v>
      </c>
      <c r="AA2065" s="38">
        <v>11129419.029999999</v>
      </c>
      <c r="AB2065" s="38">
        <v>0</v>
      </c>
      <c r="AC2065" s="328">
        <v>33027599.25</v>
      </c>
      <c r="AD2065" s="38">
        <v>1287203.81</v>
      </c>
      <c r="AE2065" s="38">
        <v>2242452.06</v>
      </c>
      <c r="AF2065" s="38">
        <v>0</v>
      </c>
      <c r="AG2065" s="38">
        <v>0</v>
      </c>
      <c r="AH2065" s="38">
        <v>0</v>
      </c>
      <c r="AI2065" s="38">
        <v>0</v>
      </c>
      <c r="AJ2065" s="38">
        <v>1150154.26</v>
      </c>
      <c r="AK2065" s="38">
        <v>36457915.43</v>
      </c>
      <c r="AL2065" s="38">
        <v>161851.62</v>
      </c>
      <c r="AM2065" s="91">
        <v>0</v>
      </c>
      <c r="AN2065" s="38">
        <v>29474701.84</v>
      </c>
      <c r="AO2065" s="38">
        <v>0</v>
      </c>
      <c r="AP2065" s="38">
        <v>5644937.8399999999</v>
      </c>
      <c r="AQ2065" s="38">
        <v>0</v>
      </c>
      <c r="AR2065" s="38">
        <v>0</v>
      </c>
      <c r="AS2065" s="38">
        <v>50469248.390000001</v>
      </c>
      <c r="AT2065" s="38">
        <v>79412643.019999996</v>
      </c>
      <c r="AU2065" s="38">
        <v>7673236.29</v>
      </c>
      <c r="AV2065" s="92">
        <v>45930</v>
      </c>
      <c r="AW2065" t="s">
        <v>8</v>
      </c>
      <c r="AX2065">
        <v>2025</v>
      </c>
      <c r="AY2065" t="s">
        <v>163</v>
      </c>
    </row>
    <row r="2066" spans="1:51" x14ac:dyDescent="0.25">
      <c r="A2066">
        <v>120</v>
      </c>
      <c r="B2066" t="s">
        <v>78</v>
      </c>
      <c r="C2066" s="38">
        <v>127747925.34999999</v>
      </c>
      <c r="D2066" s="38">
        <v>0</v>
      </c>
      <c r="E2066" s="38">
        <v>0</v>
      </c>
      <c r="F2066" s="38">
        <v>0</v>
      </c>
      <c r="G2066" s="38">
        <v>1539272.04</v>
      </c>
      <c r="H2066" s="91">
        <v>0</v>
      </c>
      <c r="I2066" s="91">
        <v>0</v>
      </c>
      <c r="J2066" s="38">
        <v>291460.40000000002</v>
      </c>
      <c r="K2066" s="38">
        <v>4565870.7</v>
      </c>
      <c r="L2066" s="91">
        <v>0</v>
      </c>
      <c r="M2066" s="38">
        <v>0</v>
      </c>
      <c r="N2066" s="38">
        <v>97879058.739999995</v>
      </c>
      <c r="O2066" s="38">
        <v>97879058.739999995</v>
      </c>
      <c r="P2066" s="38">
        <v>3078544.04</v>
      </c>
      <c r="Q2066" s="91">
        <v>0</v>
      </c>
      <c r="R2066" s="91">
        <v>0</v>
      </c>
      <c r="S2066" s="91">
        <v>0</v>
      </c>
      <c r="T2066" s="38">
        <v>107354205.92</v>
      </c>
      <c r="U2066" s="38">
        <v>3708354.46</v>
      </c>
      <c r="V2066" s="38">
        <v>0</v>
      </c>
      <c r="W2066" s="38">
        <v>0</v>
      </c>
      <c r="X2066" s="38">
        <v>0</v>
      </c>
      <c r="Y2066" s="38">
        <v>0</v>
      </c>
      <c r="Z2066" s="38">
        <v>0</v>
      </c>
      <c r="AA2066" s="38">
        <v>224766.97</v>
      </c>
      <c r="AB2066" s="38">
        <v>0</v>
      </c>
      <c r="AC2066" s="328">
        <v>0</v>
      </c>
      <c r="AD2066" s="38">
        <v>168392</v>
      </c>
      <c r="AE2066" s="38">
        <v>5065939.82</v>
      </c>
      <c r="AF2066" s="38">
        <v>0</v>
      </c>
      <c r="AG2066" s="38">
        <v>0</v>
      </c>
      <c r="AH2066" s="38">
        <v>0</v>
      </c>
      <c r="AI2066" s="38">
        <v>0</v>
      </c>
      <c r="AJ2066" s="38">
        <v>36784.800000000003</v>
      </c>
      <c r="AK2066" s="38">
        <v>1373795.65</v>
      </c>
      <c r="AL2066" s="38">
        <v>0</v>
      </c>
      <c r="AM2066" s="91">
        <v>0</v>
      </c>
      <c r="AN2066" s="38">
        <v>1557699.24</v>
      </c>
      <c r="AO2066" s="38">
        <v>0</v>
      </c>
      <c r="AP2066" s="38">
        <v>84888</v>
      </c>
      <c r="AQ2066" s="38">
        <v>0</v>
      </c>
      <c r="AR2066" s="38">
        <v>0</v>
      </c>
      <c r="AS2066" s="38">
        <v>9204238.0500000007</v>
      </c>
      <c r="AT2066" s="38">
        <v>11189481.380000001</v>
      </c>
      <c r="AU2066" s="38">
        <v>8173098.4900000002</v>
      </c>
      <c r="AV2066" s="92">
        <v>45930</v>
      </c>
      <c r="AW2066" t="s">
        <v>8</v>
      </c>
      <c r="AX2066">
        <v>2025</v>
      </c>
      <c r="AY2066" t="s">
        <v>187</v>
      </c>
    </row>
    <row r="2067" spans="1:51" x14ac:dyDescent="0.25">
      <c r="A2067">
        <v>100</v>
      </c>
      <c r="B2067" t="s">
        <v>79</v>
      </c>
      <c r="C2067" s="38">
        <v>4788583674.9300003</v>
      </c>
      <c r="D2067" s="38">
        <v>3045174.11</v>
      </c>
      <c r="E2067" s="38">
        <v>0</v>
      </c>
      <c r="F2067" s="38">
        <v>0</v>
      </c>
      <c r="G2067" s="38">
        <v>731645.69</v>
      </c>
      <c r="H2067" s="91">
        <v>0</v>
      </c>
      <c r="I2067" s="91">
        <v>0</v>
      </c>
      <c r="J2067" s="38">
        <v>67744138.849999994</v>
      </c>
      <c r="K2067" s="38">
        <v>33901769</v>
      </c>
      <c r="L2067" s="91">
        <v>0</v>
      </c>
      <c r="M2067" s="38">
        <v>2826811861.9499998</v>
      </c>
      <c r="N2067" s="38">
        <v>1283496345.97</v>
      </c>
      <c r="O2067" s="38">
        <v>4110308207.9200001</v>
      </c>
      <c r="P2067" s="38">
        <v>45105132.450000003</v>
      </c>
      <c r="Q2067" s="91">
        <v>0</v>
      </c>
      <c r="R2067" s="91">
        <v>0</v>
      </c>
      <c r="S2067" s="91">
        <v>0</v>
      </c>
      <c r="T2067" s="38">
        <v>4260836068.02</v>
      </c>
      <c r="U2067" s="38">
        <v>22407885.670000002</v>
      </c>
      <c r="V2067" s="38">
        <v>1531262.99</v>
      </c>
      <c r="W2067" s="38">
        <v>991336.02</v>
      </c>
      <c r="X2067" s="38">
        <v>18846459.149999999</v>
      </c>
      <c r="Y2067" s="38">
        <v>1435175.14</v>
      </c>
      <c r="Z2067" s="38">
        <v>0</v>
      </c>
      <c r="AA2067" s="38">
        <v>0</v>
      </c>
      <c r="AB2067" s="38">
        <v>0</v>
      </c>
      <c r="AC2067" s="328">
        <v>173470131.94</v>
      </c>
      <c r="AD2067" s="38">
        <v>5158628</v>
      </c>
      <c r="AE2067" s="38">
        <v>748535.74</v>
      </c>
      <c r="AF2067" s="38">
        <v>0</v>
      </c>
      <c r="AG2067" s="38">
        <v>0</v>
      </c>
      <c r="AH2067" s="38">
        <v>0</v>
      </c>
      <c r="AI2067" s="38">
        <v>0</v>
      </c>
      <c r="AJ2067" s="38">
        <v>792032.81</v>
      </c>
      <c r="AK2067" s="38">
        <v>57571266.950000003</v>
      </c>
      <c r="AL2067" s="38">
        <v>3603442.91</v>
      </c>
      <c r="AM2067" s="91">
        <v>0</v>
      </c>
      <c r="AN2067" s="38">
        <v>233956034.97</v>
      </c>
      <c r="AO2067" s="38">
        <v>0</v>
      </c>
      <c r="AP2067" s="38">
        <v>122327.21</v>
      </c>
      <c r="AQ2067" s="38">
        <v>2089035.52</v>
      </c>
      <c r="AR2067" s="38">
        <v>0</v>
      </c>
      <c r="AS2067" s="38">
        <v>225381447.46000001</v>
      </c>
      <c r="AT2067" s="38">
        <v>302366159.44999999</v>
      </c>
      <c r="AU2067" s="38">
        <v>5024051.8899999997</v>
      </c>
      <c r="AV2067" s="92">
        <v>45930</v>
      </c>
      <c r="AW2067" t="s">
        <v>8</v>
      </c>
      <c r="AX2067">
        <v>2025</v>
      </c>
      <c r="AY2067" t="s">
        <v>151</v>
      </c>
    </row>
    <row r="2068" spans="1:51" x14ac:dyDescent="0.25">
      <c r="A2068">
        <v>127</v>
      </c>
      <c r="B2068" t="s">
        <v>80</v>
      </c>
      <c r="C2068" s="38">
        <v>1804145852.72</v>
      </c>
      <c r="D2068" s="38">
        <v>149376.73000000001</v>
      </c>
      <c r="E2068" s="38">
        <v>0</v>
      </c>
      <c r="F2068" s="38">
        <v>0</v>
      </c>
      <c r="G2068" s="38">
        <v>0</v>
      </c>
      <c r="H2068" s="91">
        <v>0</v>
      </c>
      <c r="I2068" s="91">
        <v>0</v>
      </c>
      <c r="J2068" s="38">
        <v>39430.080000000002</v>
      </c>
      <c r="K2068" s="38">
        <v>3808.01</v>
      </c>
      <c r="L2068" s="91">
        <v>0</v>
      </c>
      <c r="M2068" s="38">
        <v>0</v>
      </c>
      <c r="N2068" s="38">
        <v>0</v>
      </c>
      <c r="O2068" s="38">
        <v>0</v>
      </c>
      <c r="P2068" s="38">
        <v>0</v>
      </c>
      <c r="Q2068" s="91">
        <v>0</v>
      </c>
      <c r="R2068" s="91">
        <v>0</v>
      </c>
      <c r="S2068" s="91">
        <v>0</v>
      </c>
      <c r="T2068" s="38">
        <v>192614.82</v>
      </c>
      <c r="U2068" s="38">
        <v>324549573.61000001</v>
      </c>
      <c r="V2068" s="38">
        <v>148717.34</v>
      </c>
      <c r="W2068" s="38">
        <v>57467417.030000001</v>
      </c>
      <c r="X2068" s="38">
        <v>1563952.66</v>
      </c>
      <c r="Y2068" s="38">
        <v>11044905.93</v>
      </c>
      <c r="Z2068" s="38">
        <v>0</v>
      </c>
      <c r="AA2068" s="38">
        <v>0</v>
      </c>
      <c r="AB2068" s="38">
        <v>0</v>
      </c>
      <c r="AC2068" s="328">
        <v>56371222.329999998</v>
      </c>
      <c r="AD2068" s="38">
        <v>0</v>
      </c>
      <c r="AE2068" s="38">
        <v>6978792.4100000001</v>
      </c>
      <c r="AF2068" s="38">
        <v>0</v>
      </c>
      <c r="AG2068" s="38">
        <v>0</v>
      </c>
      <c r="AH2068" s="38">
        <v>0</v>
      </c>
      <c r="AI2068" s="38">
        <v>0</v>
      </c>
      <c r="AJ2068" s="38">
        <v>1062230368.8</v>
      </c>
      <c r="AK2068" s="38">
        <v>10799674.65</v>
      </c>
      <c r="AL2068" s="38">
        <v>1199847.52</v>
      </c>
      <c r="AM2068" s="91">
        <v>0</v>
      </c>
      <c r="AN2068" s="38">
        <v>99418687.129999995</v>
      </c>
      <c r="AO2068" s="38">
        <v>0</v>
      </c>
      <c r="AP2068" s="38">
        <v>113461812.09</v>
      </c>
      <c r="AQ2068" s="38">
        <v>0</v>
      </c>
      <c r="AR2068" s="38">
        <v>0</v>
      </c>
      <c r="AS2068" s="38">
        <v>1520354950.1099999</v>
      </c>
      <c r="AT2068" s="38">
        <v>283598287.79000002</v>
      </c>
      <c r="AU2068" s="38">
        <v>58718266.399999999</v>
      </c>
      <c r="AV2068" s="92">
        <v>45930</v>
      </c>
      <c r="AW2068" t="s">
        <v>8</v>
      </c>
      <c r="AX2068">
        <v>2025</v>
      </c>
      <c r="AY2068" t="s">
        <v>186</v>
      </c>
    </row>
    <row r="2069" spans="1:51" x14ac:dyDescent="0.25">
      <c r="A2069">
        <v>12</v>
      </c>
      <c r="B2069" t="s">
        <v>81</v>
      </c>
      <c r="C2069" s="38">
        <v>3997407289.4499998</v>
      </c>
      <c r="D2069" s="38">
        <v>11233448.84</v>
      </c>
      <c r="E2069" s="38">
        <v>0</v>
      </c>
      <c r="F2069" s="38">
        <v>0</v>
      </c>
      <c r="G2069" s="38">
        <v>122908232.77</v>
      </c>
      <c r="H2069" s="91">
        <v>0</v>
      </c>
      <c r="I2069" s="91">
        <v>0</v>
      </c>
      <c r="J2069" s="38">
        <v>39527938.719999999</v>
      </c>
      <c r="K2069" s="38">
        <v>74008479.25</v>
      </c>
      <c r="L2069" s="91">
        <v>0</v>
      </c>
      <c r="M2069" s="38">
        <v>1462170308.8900001</v>
      </c>
      <c r="N2069" s="38">
        <v>929111367.04999995</v>
      </c>
      <c r="O2069" s="38">
        <v>2391281675.9400001</v>
      </c>
      <c r="P2069" s="38">
        <v>71830767.480000004</v>
      </c>
      <c r="Q2069" s="91">
        <v>0</v>
      </c>
      <c r="R2069" s="91">
        <v>0</v>
      </c>
      <c r="S2069" s="91">
        <v>0</v>
      </c>
      <c r="T2069" s="38">
        <v>2710790543</v>
      </c>
      <c r="U2069" s="38">
        <v>17009209.149999999</v>
      </c>
      <c r="V2069" s="38">
        <v>4364461.63</v>
      </c>
      <c r="W2069" s="38">
        <v>1881207.75</v>
      </c>
      <c r="X2069" s="38">
        <v>85730082.670000002</v>
      </c>
      <c r="Y2069" s="38">
        <v>3142240.26</v>
      </c>
      <c r="Z2069" s="38">
        <v>0</v>
      </c>
      <c r="AA2069" s="38">
        <v>60845663.119999997</v>
      </c>
      <c r="AB2069" s="38">
        <v>0</v>
      </c>
      <c r="AC2069" s="328">
        <v>147569532.34999999</v>
      </c>
      <c r="AD2069" s="38">
        <v>40085059.280000001</v>
      </c>
      <c r="AE2069" s="38">
        <v>817130.43</v>
      </c>
      <c r="AF2069" s="38">
        <v>0</v>
      </c>
      <c r="AG2069" s="38">
        <v>0</v>
      </c>
      <c r="AH2069" s="38">
        <v>0</v>
      </c>
      <c r="AI2069" s="38">
        <v>0</v>
      </c>
      <c r="AJ2069" s="38">
        <v>720297894.48000002</v>
      </c>
      <c r="AK2069" s="38">
        <v>116460555.25</v>
      </c>
      <c r="AL2069" s="38">
        <v>10725640.66</v>
      </c>
      <c r="AM2069" s="91">
        <v>0</v>
      </c>
      <c r="AN2069" s="38">
        <v>57772690.039999999</v>
      </c>
      <c r="AO2069" s="38">
        <v>5700212.0199999996</v>
      </c>
      <c r="AP2069" s="38">
        <v>9099790.6600000001</v>
      </c>
      <c r="AQ2069" s="38">
        <v>5053976.7</v>
      </c>
      <c r="AR2069" s="38">
        <v>0</v>
      </c>
      <c r="AS2069" s="38">
        <v>1081742481.1199999</v>
      </c>
      <c r="AT2069" s="38">
        <v>204874265.33000001</v>
      </c>
      <c r="AU2069" s="38">
        <v>61400</v>
      </c>
      <c r="AV2069" s="92">
        <v>45930</v>
      </c>
      <c r="AW2069" t="s">
        <v>8</v>
      </c>
      <c r="AX2069">
        <v>2025</v>
      </c>
      <c r="AY2069" t="s">
        <v>152</v>
      </c>
    </row>
    <row r="2070" spans="1:51" x14ac:dyDescent="0.25">
      <c r="A2070">
        <v>74</v>
      </c>
      <c r="B2070" t="s">
        <v>82</v>
      </c>
      <c r="C2070" s="38">
        <v>20676822761.68</v>
      </c>
      <c r="D2070" s="38">
        <v>136664506.55000001</v>
      </c>
      <c r="E2070" s="38">
        <v>0</v>
      </c>
      <c r="F2070" s="38">
        <v>0</v>
      </c>
      <c r="G2070" s="38">
        <v>1384195.52</v>
      </c>
      <c r="H2070" s="91">
        <v>0</v>
      </c>
      <c r="I2070" s="91">
        <v>0</v>
      </c>
      <c r="J2070" s="38">
        <v>313990947.01999998</v>
      </c>
      <c r="K2070" s="38">
        <v>1194253.43</v>
      </c>
      <c r="L2070" s="91">
        <v>0</v>
      </c>
      <c r="M2070" s="38">
        <v>12253113459.59</v>
      </c>
      <c r="N2070" s="38">
        <v>4499869866.6999998</v>
      </c>
      <c r="O2070" s="38">
        <v>16752983326.290001</v>
      </c>
      <c r="P2070" s="38">
        <v>503921248.95999998</v>
      </c>
      <c r="Q2070" s="91">
        <v>0</v>
      </c>
      <c r="R2070" s="91">
        <v>0</v>
      </c>
      <c r="S2070" s="91">
        <v>0</v>
      </c>
      <c r="T2070" s="38">
        <v>17710138477.77</v>
      </c>
      <c r="U2070" s="38">
        <v>23000079.969999999</v>
      </c>
      <c r="V2070" s="38">
        <v>16586414.34</v>
      </c>
      <c r="W2070" s="38">
        <v>8905266.0700000003</v>
      </c>
      <c r="X2070" s="38">
        <v>176964178.84</v>
      </c>
      <c r="Y2070" s="38">
        <v>7139264.5</v>
      </c>
      <c r="Z2070" s="38">
        <v>0</v>
      </c>
      <c r="AA2070" s="38">
        <v>935250925.66999996</v>
      </c>
      <c r="AB2070" s="38">
        <v>10089040.609999999</v>
      </c>
      <c r="AC2070" s="328">
        <v>1149925652.3900001</v>
      </c>
      <c r="AD2070" s="38">
        <v>5241613.3099999996</v>
      </c>
      <c r="AE2070" s="38">
        <v>23503014.550000001</v>
      </c>
      <c r="AF2070" s="38">
        <v>0</v>
      </c>
      <c r="AG2070" s="38">
        <v>0</v>
      </c>
      <c r="AH2070" s="38">
        <v>142469207.59999999</v>
      </c>
      <c r="AI2070" s="38">
        <v>0</v>
      </c>
      <c r="AJ2070" s="38">
        <v>116971023.41</v>
      </c>
      <c r="AK2070" s="38">
        <v>203151071.19999999</v>
      </c>
      <c r="AL2070" s="38">
        <v>17647219.25</v>
      </c>
      <c r="AM2070" s="91">
        <v>0</v>
      </c>
      <c r="AN2070" s="38">
        <v>91509956.780000001</v>
      </c>
      <c r="AO2070" s="38">
        <v>5056304.6100000003</v>
      </c>
      <c r="AP2070" s="38">
        <v>17405286.989999998</v>
      </c>
      <c r="AQ2070" s="38">
        <v>0</v>
      </c>
      <c r="AR2070" s="38">
        <v>0</v>
      </c>
      <c r="AS2070" s="38">
        <v>2616045681.2600002</v>
      </c>
      <c r="AT2070" s="38">
        <v>350638602.64999998</v>
      </c>
      <c r="AU2070" s="38">
        <v>15868763.82</v>
      </c>
      <c r="AV2070" s="92">
        <v>45930</v>
      </c>
      <c r="AW2070" t="s">
        <v>8</v>
      </c>
      <c r="AX2070">
        <v>2025</v>
      </c>
      <c r="AY2070" t="s">
        <v>148</v>
      </c>
    </row>
    <row r="2071" spans="1:51" x14ac:dyDescent="0.25">
      <c r="A2071">
        <v>71</v>
      </c>
      <c r="B2071" t="s">
        <v>83</v>
      </c>
      <c r="C2071" s="38">
        <v>1933247429.0999999</v>
      </c>
      <c r="D2071" s="38">
        <v>0</v>
      </c>
      <c r="E2071" s="38">
        <v>0</v>
      </c>
      <c r="F2071" s="38">
        <v>0</v>
      </c>
      <c r="G2071" s="38">
        <v>20539132.850000001</v>
      </c>
      <c r="H2071" s="91">
        <v>0</v>
      </c>
      <c r="I2071" s="91">
        <v>0</v>
      </c>
      <c r="J2071" s="38">
        <v>0</v>
      </c>
      <c r="K2071" s="38">
        <v>16784385.91</v>
      </c>
      <c r="L2071" s="91">
        <v>0</v>
      </c>
      <c r="M2071" s="38">
        <v>29317275.899999999</v>
      </c>
      <c r="N2071" s="38">
        <v>575756927.19000006</v>
      </c>
      <c r="O2071" s="38">
        <v>605074203.09000003</v>
      </c>
      <c r="P2071" s="38">
        <v>50810766.5</v>
      </c>
      <c r="Q2071" s="91">
        <v>0</v>
      </c>
      <c r="R2071" s="91">
        <v>0</v>
      </c>
      <c r="S2071" s="91">
        <v>0</v>
      </c>
      <c r="T2071" s="38">
        <v>693208488.35000002</v>
      </c>
      <c r="U2071" s="38">
        <v>2460244.62</v>
      </c>
      <c r="V2071" s="38">
        <v>0</v>
      </c>
      <c r="W2071" s="38">
        <v>0</v>
      </c>
      <c r="X2071" s="38">
        <v>0</v>
      </c>
      <c r="Y2071" s="38">
        <v>260856351.63999999</v>
      </c>
      <c r="Z2071" s="38">
        <v>0</v>
      </c>
      <c r="AA2071" s="38">
        <v>345895473.02999997</v>
      </c>
      <c r="AB2071" s="38">
        <v>0</v>
      </c>
      <c r="AC2071" s="328">
        <v>64248053.57</v>
      </c>
      <c r="AD2071" s="38">
        <v>304137338.80000001</v>
      </c>
      <c r="AE2071" s="38">
        <v>292148.58</v>
      </c>
      <c r="AF2071" s="38">
        <v>0</v>
      </c>
      <c r="AG2071" s="38">
        <v>0</v>
      </c>
      <c r="AH2071" s="38">
        <v>0</v>
      </c>
      <c r="AI2071" s="38">
        <v>0</v>
      </c>
      <c r="AJ2071" s="38">
        <v>52245593.75</v>
      </c>
      <c r="AK2071" s="38">
        <v>1788031.93</v>
      </c>
      <c r="AL2071" s="38">
        <v>5037099.1500000004</v>
      </c>
      <c r="AM2071" s="91">
        <v>0</v>
      </c>
      <c r="AN2071" s="38">
        <v>62667499.159999996</v>
      </c>
      <c r="AO2071" s="38">
        <v>0</v>
      </c>
      <c r="AP2071" s="38">
        <v>1283017.1599999999</v>
      </c>
      <c r="AQ2071" s="38">
        <v>0</v>
      </c>
      <c r="AR2071" s="38">
        <v>0</v>
      </c>
      <c r="AS2071" s="38">
        <v>1030135203.99</v>
      </c>
      <c r="AT2071" s="38">
        <v>209903736.75999999</v>
      </c>
      <c r="AU2071" s="38">
        <v>139128089.36000001</v>
      </c>
      <c r="AV2071" s="92">
        <v>45930</v>
      </c>
      <c r="AW2071" t="s">
        <v>8</v>
      </c>
      <c r="AX2071">
        <v>2025</v>
      </c>
      <c r="AY2071" t="s">
        <v>161</v>
      </c>
    </row>
    <row r="2072" spans="1:51" x14ac:dyDescent="0.25">
      <c r="A2072">
        <v>73</v>
      </c>
      <c r="B2072" t="s">
        <v>84</v>
      </c>
      <c r="C2072" s="38">
        <v>1056688713.25</v>
      </c>
      <c r="D2072" s="38">
        <v>442451.9</v>
      </c>
      <c r="E2072" s="38">
        <v>0</v>
      </c>
      <c r="F2072" s="38">
        <v>0</v>
      </c>
      <c r="G2072" s="38">
        <v>0</v>
      </c>
      <c r="H2072" s="91">
        <v>0</v>
      </c>
      <c r="I2072" s="91">
        <v>0</v>
      </c>
      <c r="J2072" s="38">
        <v>1713779.93</v>
      </c>
      <c r="K2072" s="38">
        <v>9948019.5099999998</v>
      </c>
      <c r="L2072" s="91">
        <v>0</v>
      </c>
      <c r="M2072" s="38">
        <v>21058859.629999999</v>
      </c>
      <c r="N2072" s="38">
        <v>14838626.310000001</v>
      </c>
      <c r="O2072" s="38">
        <v>35897485.939999998</v>
      </c>
      <c r="P2072" s="38">
        <v>305058713.68000001</v>
      </c>
      <c r="Q2072" s="91">
        <v>0</v>
      </c>
      <c r="R2072" s="91">
        <v>0</v>
      </c>
      <c r="S2072" s="91">
        <v>0</v>
      </c>
      <c r="T2072" s="38">
        <v>353060450.95999998</v>
      </c>
      <c r="U2072" s="38">
        <v>1980362.2</v>
      </c>
      <c r="V2072" s="38">
        <v>0</v>
      </c>
      <c r="W2072" s="38">
        <v>0</v>
      </c>
      <c r="X2072" s="38">
        <v>53055741.149999999</v>
      </c>
      <c r="Y2072" s="38">
        <v>35486235.689999998</v>
      </c>
      <c r="Z2072" s="38">
        <v>0</v>
      </c>
      <c r="AA2072" s="38">
        <v>10573634.33</v>
      </c>
      <c r="AB2072" s="38">
        <v>0</v>
      </c>
      <c r="AC2072" s="328">
        <v>107984333.48</v>
      </c>
      <c r="AD2072" s="38">
        <v>117319452.31</v>
      </c>
      <c r="AE2072" s="38">
        <v>12730141.15</v>
      </c>
      <c r="AF2072" s="38">
        <v>0</v>
      </c>
      <c r="AG2072" s="38">
        <v>0</v>
      </c>
      <c r="AH2072" s="38">
        <v>0</v>
      </c>
      <c r="AI2072" s="38">
        <v>0</v>
      </c>
      <c r="AJ2072" s="38">
        <v>36233246.969999999</v>
      </c>
      <c r="AK2072" s="38">
        <v>51032705.869999997</v>
      </c>
      <c r="AL2072" s="38">
        <v>6788375.8700000001</v>
      </c>
      <c r="AM2072" s="91">
        <v>0</v>
      </c>
      <c r="AN2072" s="38">
        <v>15936135.220000001</v>
      </c>
      <c r="AO2072" s="38">
        <v>287662.38</v>
      </c>
      <c r="AP2072" s="38">
        <v>0</v>
      </c>
      <c r="AQ2072" s="38">
        <v>0</v>
      </c>
      <c r="AR2072" s="38">
        <v>15787752</v>
      </c>
      <c r="AS2072" s="38">
        <v>375363147.27999997</v>
      </c>
      <c r="AT2072" s="38">
        <v>328265115.00999999</v>
      </c>
      <c r="AU2072" s="38">
        <v>238432483.66999999</v>
      </c>
      <c r="AV2072" s="92">
        <v>45930</v>
      </c>
      <c r="AW2072" t="s">
        <v>8</v>
      </c>
      <c r="AX2072">
        <v>2025</v>
      </c>
      <c r="AY2072" t="s">
        <v>190</v>
      </c>
    </row>
    <row r="2073" spans="1:51" x14ac:dyDescent="0.25">
      <c r="A2073">
        <v>46</v>
      </c>
      <c r="B2073" t="s">
        <v>85</v>
      </c>
      <c r="C2073" s="38">
        <v>88724152.760000005</v>
      </c>
      <c r="D2073" s="38">
        <v>2172.9</v>
      </c>
      <c r="E2073" s="38">
        <v>0</v>
      </c>
      <c r="F2073" s="38">
        <v>0</v>
      </c>
      <c r="G2073" s="38">
        <v>0</v>
      </c>
      <c r="H2073" s="91">
        <v>0</v>
      </c>
      <c r="I2073" s="91">
        <v>0</v>
      </c>
      <c r="J2073" s="38">
        <v>1838897.49</v>
      </c>
      <c r="K2073" s="38">
        <v>2399487.1</v>
      </c>
      <c r="L2073" s="91">
        <v>0</v>
      </c>
      <c r="M2073" s="38">
        <v>32509052.460000001</v>
      </c>
      <c r="N2073" s="38">
        <v>0</v>
      </c>
      <c r="O2073" s="38">
        <v>32509052.460000001</v>
      </c>
      <c r="P2073" s="38">
        <v>2549378.58</v>
      </c>
      <c r="Q2073" s="91">
        <v>0</v>
      </c>
      <c r="R2073" s="91">
        <v>0</v>
      </c>
      <c r="S2073" s="91">
        <v>0</v>
      </c>
      <c r="T2073" s="38">
        <v>39298988.530000001</v>
      </c>
      <c r="U2073" s="38">
        <v>3470960.74</v>
      </c>
      <c r="V2073" s="38">
        <v>1525655.21</v>
      </c>
      <c r="W2073" s="38">
        <v>2422263.96</v>
      </c>
      <c r="X2073" s="38">
        <v>172645.93</v>
      </c>
      <c r="Y2073" s="38">
        <v>562974.19999999995</v>
      </c>
      <c r="Z2073" s="38">
        <v>0</v>
      </c>
      <c r="AA2073" s="38">
        <v>0</v>
      </c>
      <c r="AB2073" s="38">
        <v>0</v>
      </c>
      <c r="AC2073" s="328">
        <v>17929410.199999999</v>
      </c>
      <c r="AD2073" s="38">
        <v>30274.81</v>
      </c>
      <c r="AE2073" s="38">
        <v>108558.65</v>
      </c>
      <c r="AF2073" s="38">
        <v>0</v>
      </c>
      <c r="AG2073" s="38">
        <v>0</v>
      </c>
      <c r="AH2073" s="38">
        <v>0</v>
      </c>
      <c r="AI2073" s="38">
        <v>0</v>
      </c>
      <c r="AJ2073" s="38">
        <v>358117.6</v>
      </c>
      <c r="AK2073" s="38">
        <v>20140685.02</v>
      </c>
      <c r="AL2073" s="38">
        <v>104542.23</v>
      </c>
      <c r="AM2073" s="91">
        <v>0</v>
      </c>
      <c r="AN2073" s="38">
        <v>1887315.96</v>
      </c>
      <c r="AO2073" s="38">
        <v>0</v>
      </c>
      <c r="AP2073" s="38">
        <v>180945.72</v>
      </c>
      <c r="AQ2073" s="38">
        <v>0</v>
      </c>
      <c r="AR2073" s="38">
        <v>0</v>
      </c>
      <c r="AS2073" s="38">
        <v>26580861.300000001</v>
      </c>
      <c r="AT2073" s="38">
        <v>22844302.93</v>
      </c>
      <c r="AU2073" s="38">
        <v>530814</v>
      </c>
      <c r="AV2073" s="92">
        <v>45930</v>
      </c>
      <c r="AW2073" t="s">
        <v>8</v>
      </c>
      <c r="AX2073">
        <v>2025</v>
      </c>
      <c r="AY2073" t="s">
        <v>176</v>
      </c>
    </row>
    <row r="2074" spans="1:51" x14ac:dyDescent="0.25">
      <c r="A2074">
        <v>51</v>
      </c>
      <c r="B2074" t="s">
        <v>86</v>
      </c>
      <c r="C2074" s="38">
        <v>58121351.579999998</v>
      </c>
      <c r="D2074" s="38">
        <v>125023.35</v>
      </c>
      <c r="E2074" s="38">
        <v>0</v>
      </c>
      <c r="F2074" s="38">
        <v>0</v>
      </c>
      <c r="G2074" s="38">
        <v>0</v>
      </c>
      <c r="H2074" s="91">
        <v>0</v>
      </c>
      <c r="I2074" s="91">
        <v>0</v>
      </c>
      <c r="J2074" s="38">
        <v>41528.720000000001</v>
      </c>
      <c r="K2074" s="38">
        <v>235310.8</v>
      </c>
      <c r="L2074" s="91">
        <v>0</v>
      </c>
      <c r="M2074" s="38">
        <v>3978277.54</v>
      </c>
      <c r="N2074" s="38">
        <v>0.12</v>
      </c>
      <c r="O2074" s="38">
        <v>3978277.66</v>
      </c>
      <c r="P2074" s="38">
        <v>125534.5</v>
      </c>
      <c r="Q2074" s="91">
        <v>0</v>
      </c>
      <c r="R2074" s="91">
        <v>0</v>
      </c>
      <c r="S2074" s="91">
        <v>0</v>
      </c>
      <c r="T2074" s="38">
        <v>4505675.03</v>
      </c>
      <c r="U2074" s="38">
        <v>1172671.6200000001</v>
      </c>
      <c r="V2074" s="38">
        <v>69147.25</v>
      </c>
      <c r="W2074" s="38">
        <v>36844.550000000003</v>
      </c>
      <c r="X2074" s="38">
        <v>11878.79</v>
      </c>
      <c r="Y2074" s="38">
        <v>83035.490000000005</v>
      </c>
      <c r="Z2074" s="38">
        <v>0</v>
      </c>
      <c r="AA2074" s="38">
        <v>0</v>
      </c>
      <c r="AB2074" s="38">
        <v>0</v>
      </c>
      <c r="AC2074" s="328">
        <v>504129.78</v>
      </c>
      <c r="AD2074" s="38">
        <v>0</v>
      </c>
      <c r="AE2074" s="38">
        <v>395228.85</v>
      </c>
      <c r="AF2074" s="38">
        <v>0</v>
      </c>
      <c r="AG2074" s="38">
        <v>0</v>
      </c>
      <c r="AH2074" s="38">
        <v>1569.65</v>
      </c>
      <c r="AI2074" s="38">
        <v>0</v>
      </c>
      <c r="AJ2074" s="38">
        <v>30487.759999999998</v>
      </c>
      <c r="AK2074" s="38">
        <v>9290020.4600000009</v>
      </c>
      <c r="AL2074" s="38">
        <v>645456.96</v>
      </c>
      <c r="AM2074" s="91">
        <v>0</v>
      </c>
      <c r="AN2074" s="38">
        <v>3676053.61</v>
      </c>
      <c r="AO2074" s="38">
        <v>0</v>
      </c>
      <c r="AP2074" s="38">
        <v>154707.74</v>
      </c>
      <c r="AQ2074" s="38">
        <v>0</v>
      </c>
      <c r="AR2074" s="38">
        <v>0</v>
      </c>
      <c r="AS2074" s="38">
        <v>2304993.7400000002</v>
      </c>
      <c r="AT2074" s="38">
        <v>51310682.810000002</v>
      </c>
      <c r="AU2074" s="38">
        <v>37544444.039999999</v>
      </c>
      <c r="AV2074" s="92">
        <v>45930</v>
      </c>
      <c r="AW2074" t="s">
        <v>8</v>
      </c>
      <c r="AX2074">
        <v>2025</v>
      </c>
      <c r="AY2074" t="s">
        <v>179</v>
      </c>
    </row>
    <row r="2075" spans="1:51" x14ac:dyDescent="0.25">
      <c r="A2075">
        <v>117</v>
      </c>
      <c r="B2075" t="s">
        <v>87</v>
      </c>
      <c r="C2075" s="38">
        <v>3909427437.02</v>
      </c>
      <c r="D2075" s="38">
        <v>7775853.5</v>
      </c>
      <c r="E2075" s="38">
        <v>0</v>
      </c>
      <c r="F2075" s="38">
        <v>0</v>
      </c>
      <c r="G2075" s="38">
        <v>3838325.37</v>
      </c>
      <c r="H2075" s="91">
        <v>0</v>
      </c>
      <c r="I2075" s="91">
        <v>0</v>
      </c>
      <c r="J2075" s="38">
        <v>6474761.8200000003</v>
      </c>
      <c r="K2075" s="38">
        <v>60161515.43</v>
      </c>
      <c r="L2075" s="91">
        <v>0</v>
      </c>
      <c r="M2075" s="38">
        <v>1335775895.0999999</v>
      </c>
      <c r="N2075" s="38">
        <v>1649772146.1600001</v>
      </c>
      <c r="O2075" s="38">
        <v>2985548041.2600002</v>
      </c>
      <c r="P2075" s="38">
        <v>33568443.670000002</v>
      </c>
      <c r="Q2075" s="91">
        <v>0</v>
      </c>
      <c r="R2075" s="91">
        <v>0</v>
      </c>
      <c r="S2075" s="91">
        <v>0</v>
      </c>
      <c r="T2075" s="38">
        <v>3097366941.0500002</v>
      </c>
      <c r="U2075" s="38">
        <v>38918624.530000001</v>
      </c>
      <c r="V2075" s="38">
        <v>7256286.2999999998</v>
      </c>
      <c r="W2075" s="38">
        <v>6025730.5999999996</v>
      </c>
      <c r="X2075" s="38">
        <v>10806886.59</v>
      </c>
      <c r="Y2075" s="38">
        <v>20034880.210000001</v>
      </c>
      <c r="Z2075" s="38">
        <v>0</v>
      </c>
      <c r="AA2075" s="38">
        <v>0</v>
      </c>
      <c r="AB2075" s="38">
        <v>0</v>
      </c>
      <c r="AC2075" s="328">
        <v>331252252.51999998</v>
      </c>
      <c r="AD2075" s="38">
        <v>24904338.129999999</v>
      </c>
      <c r="AE2075" s="38">
        <v>18544661.760000002</v>
      </c>
      <c r="AF2075" s="38">
        <v>0</v>
      </c>
      <c r="AG2075" s="38">
        <v>0</v>
      </c>
      <c r="AH2075" s="38">
        <v>0</v>
      </c>
      <c r="AI2075" s="38">
        <v>0</v>
      </c>
      <c r="AJ2075" s="38">
        <v>6355594.46</v>
      </c>
      <c r="AK2075" s="38">
        <v>178583980.37</v>
      </c>
      <c r="AL2075" s="38">
        <v>22834738.850000001</v>
      </c>
      <c r="AM2075" s="91">
        <v>0</v>
      </c>
      <c r="AN2075" s="38">
        <v>54275472.310000002</v>
      </c>
      <c r="AO2075" s="38">
        <v>0</v>
      </c>
      <c r="AP2075" s="38">
        <v>2320296.94</v>
      </c>
      <c r="AQ2075" s="38">
        <v>0</v>
      </c>
      <c r="AR2075" s="38">
        <v>0</v>
      </c>
      <c r="AS2075" s="38">
        <v>464099255.10000002</v>
      </c>
      <c r="AT2075" s="38">
        <v>347961240.87</v>
      </c>
      <c r="AU2075" s="38">
        <v>89946752.400000006</v>
      </c>
      <c r="AV2075" s="92">
        <v>45930</v>
      </c>
      <c r="AW2075" t="s">
        <v>8</v>
      </c>
      <c r="AX2075">
        <v>2025</v>
      </c>
      <c r="AY2075" t="s">
        <v>155</v>
      </c>
    </row>
    <row r="2076" spans="1:51" x14ac:dyDescent="0.25">
      <c r="A2076">
        <v>78</v>
      </c>
      <c r="B2076" t="s">
        <v>88</v>
      </c>
      <c r="C2076" s="38">
        <v>7350982.4800000004</v>
      </c>
      <c r="D2076" s="38">
        <v>0</v>
      </c>
      <c r="E2076" s="38">
        <v>0</v>
      </c>
      <c r="F2076" s="38">
        <v>0</v>
      </c>
      <c r="G2076" s="38">
        <v>0</v>
      </c>
      <c r="H2076" s="91">
        <v>0</v>
      </c>
      <c r="I2076" s="91">
        <v>0</v>
      </c>
      <c r="J2076" s="38">
        <v>13862.41</v>
      </c>
      <c r="K2076" s="38">
        <v>146213.92000000001</v>
      </c>
      <c r="L2076" s="91">
        <v>0</v>
      </c>
      <c r="M2076" s="38">
        <v>0</v>
      </c>
      <c r="N2076" s="38">
        <v>0</v>
      </c>
      <c r="O2076" s="38">
        <v>0</v>
      </c>
      <c r="P2076" s="38">
        <v>10264.31</v>
      </c>
      <c r="Q2076" s="91">
        <v>0</v>
      </c>
      <c r="R2076" s="91">
        <v>0</v>
      </c>
      <c r="S2076" s="91">
        <v>0</v>
      </c>
      <c r="T2076" s="38">
        <v>170340.64</v>
      </c>
      <c r="U2076" s="38">
        <v>29253.63</v>
      </c>
      <c r="V2076" s="38">
        <v>20812.88</v>
      </c>
      <c r="W2076" s="38">
        <v>0</v>
      </c>
      <c r="X2076" s="38">
        <v>0</v>
      </c>
      <c r="Y2076" s="38">
        <v>0</v>
      </c>
      <c r="Z2076" s="38">
        <v>0</v>
      </c>
      <c r="AA2076" s="38">
        <v>2375047.56</v>
      </c>
      <c r="AB2076" s="38">
        <v>0</v>
      </c>
      <c r="AC2076" s="328">
        <v>510254.82</v>
      </c>
      <c r="AD2076" s="38">
        <v>0</v>
      </c>
      <c r="AE2076" s="38">
        <v>14795</v>
      </c>
      <c r="AF2076" s="38">
        <v>0</v>
      </c>
      <c r="AG2076" s="38">
        <v>0</v>
      </c>
      <c r="AH2076" s="38">
        <v>0</v>
      </c>
      <c r="AI2076" s="38">
        <v>0</v>
      </c>
      <c r="AJ2076" s="38">
        <v>0</v>
      </c>
      <c r="AK2076" s="38">
        <v>3526840.61</v>
      </c>
      <c r="AL2076" s="38">
        <v>29028.83</v>
      </c>
      <c r="AM2076" s="91">
        <v>0</v>
      </c>
      <c r="AN2076" s="38">
        <v>119800</v>
      </c>
      <c r="AO2076" s="38">
        <v>0</v>
      </c>
      <c r="AP2076" s="38">
        <v>0</v>
      </c>
      <c r="AQ2076" s="38">
        <v>0</v>
      </c>
      <c r="AR2076" s="38">
        <v>0</v>
      </c>
      <c r="AS2076" s="38">
        <v>2950163.89</v>
      </c>
      <c r="AT2076" s="38">
        <v>4230477.95</v>
      </c>
      <c r="AU2076" s="38">
        <v>554808.51</v>
      </c>
      <c r="AV2076" s="92">
        <v>45930</v>
      </c>
      <c r="AW2076" t="s">
        <v>8</v>
      </c>
      <c r="AX2076">
        <v>2025</v>
      </c>
      <c r="AY2076" t="s">
        <v>185</v>
      </c>
    </row>
    <row r="2077" spans="1:51" x14ac:dyDescent="0.25">
      <c r="A2077">
        <v>80</v>
      </c>
      <c r="B2077" t="s">
        <v>89</v>
      </c>
      <c r="C2077" s="38">
        <v>3129612269.6599998</v>
      </c>
      <c r="D2077" s="38">
        <v>4700005.6500000004</v>
      </c>
      <c r="E2077" s="38">
        <v>0</v>
      </c>
      <c r="F2077" s="38">
        <v>0</v>
      </c>
      <c r="G2077" s="38">
        <v>4307984.21</v>
      </c>
      <c r="H2077" s="91">
        <v>0</v>
      </c>
      <c r="I2077" s="91">
        <v>0</v>
      </c>
      <c r="J2077" s="38">
        <v>5501730.0999999996</v>
      </c>
      <c r="K2077" s="38">
        <v>30215245.420000002</v>
      </c>
      <c r="L2077" s="91">
        <v>0</v>
      </c>
      <c r="M2077" s="38">
        <v>759171640.60000002</v>
      </c>
      <c r="N2077" s="38">
        <v>1098376454.3299999</v>
      </c>
      <c r="O2077" s="38">
        <v>1857548094.9300001</v>
      </c>
      <c r="P2077" s="38">
        <v>25673733.059999999</v>
      </c>
      <c r="Q2077" s="91">
        <v>0</v>
      </c>
      <c r="R2077" s="91">
        <v>0</v>
      </c>
      <c r="S2077" s="91">
        <v>0</v>
      </c>
      <c r="T2077" s="38">
        <v>1927946793.3699999</v>
      </c>
      <c r="U2077" s="38">
        <v>33008967.440000001</v>
      </c>
      <c r="V2077" s="38">
        <v>9421752.0999999996</v>
      </c>
      <c r="W2077" s="38">
        <v>4080186.42</v>
      </c>
      <c r="X2077" s="38">
        <v>55207308.140000001</v>
      </c>
      <c r="Y2077" s="38">
        <v>44769317.32</v>
      </c>
      <c r="Z2077" s="38">
        <v>0</v>
      </c>
      <c r="AA2077" s="38">
        <v>0</v>
      </c>
      <c r="AB2077" s="38">
        <v>0</v>
      </c>
      <c r="AC2077" s="328">
        <v>357511826.58999997</v>
      </c>
      <c r="AD2077" s="38">
        <v>108171434.06</v>
      </c>
      <c r="AE2077" s="38">
        <v>89924636.810000002</v>
      </c>
      <c r="AF2077" s="38">
        <v>0</v>
      </c>
      <c r="AG2077" s="38">
        <v>0</v>
      </c>
      <c r="AH2077" s="38">
        <v>0</v>
      </c>
      <c r="AI2077" s="38">
        <v>0</v>
      </c>
      <c r="AJ2077" s="38">
        <v>12843096.810000001</v>
      </c>
      <c r="AK2077" s="38">
        <v>141026631.11000001</v>
      </c>
      <c r="AL2077" s="38">
        <v>35454155.32</v>
      </c>
      <c r="AM2077" s="91">
        <v>0</v>
      </c>
      <c r="AN2077" s="38">
        <v>101040727.31</v>
      </c>
      <c r="AO2077" s="38">
        <v>0</v>
      </c>
      <c r="AP2077" s="38">
        <v>2629919.2200000002</v>
      </c>
      <c r="AQ2077" s="38">
        <v>0</v>
      </c>
      <c r="AR2077" s="38">
        <v>0</v>
      </c>
      <c r="AS2077" s="38">
        <v>714938525.69000006</v>
      </c>
      <c r="AT2077" s="38">
        <v>486726950.60000002</v>
      </c>
      <c r="AU2077" s="38">
        <v>206575517.63999999</v>
      </c>
      <c r="AV2077" s="92">
        <v>45930</v>
      </c>
      <c r="AW2077" t="s">
        <v>8</v>
      </c>
      <c r="AX2077">
        <v>2025</v>
      </c>
      <c r="AY2077" t="s">
        <v>288</v>
      </c>
    </row>
    <row r="2078" spans="1:51" x14ac:dyDescent="0.25">
      <c r="A2078">
        <v>2</v>
      </c>
      <c r="B2078" t="s">
        <v>90</v>
      </c>
      <c r="C2078" s="38">
        <v>324886555.55000001</v>
      </c>
      <c r="D2078" s="38">
        <v>34457.17</v>
      </c>
      <c r="E2078" s="38">
        <v>0</v>
      </c>
      <c r="F2078" s="38">
        <v>0</v>
      </c>
      <c r="G2078" s="38">
        <v>594661.11</v>
      </c>
      <c r="H2078" s="91">
        <v>0</v>
      </c>
      <c r="I2078" s="91">
        <v>0</v>
      </c>
      <c r="J2078" s="38">
        <v>14633.19</v>
      </c>
      <c r="K2078" s="38">
        <v>182768.77</v>
      </c>
      <c r="L2078" s="91">
        <v>0</v>
      </c>
      <c r="M2078" s="38">
        <v>1696745.06</v>
      </c>
      <c r="N2078" s="38">
        <v>48244340.289999999</v>
      </c>
      <c r="O2078" s="38">
        <v>49941085.350000001</v>
      </c>
      <c r="P2078" s="38">
        <v>9231991.2699999996</v>
      </c>
      <c r="Q2078" s="91">
        <v>0</v>
      </c>
      <c r="R2078" s="91">
        <v>0</v>
      </c>
      <c r="S2078" s="91">
        <v>0</v>
      </c>
      <c r="T2078" s="38">
        <v>59999596.859999999</v>
      </c>
      <c r="U2078" s="38">
        <v>10758.5</v>
      </c>
      <c r="V2078" s="38">
        <v>2689.62</v>
      </c>
      <c r="W2078" s="38">
        <v>0</v>
      </c>
      <c r="X2078" s="38">
        <v>5420962.0099999998</v>
      </c>
      <c r="Y2078" s="38">
        <v>4856833.83</v>
      </c>
      <c r="Z2078" s="38">
        <v>0</v>
      </c>
      <c r="AA2078" s="38">
        <v>48664722.68</v>
      </c>
      <c r="AB2078" s="38">
        <v>0</v>
      </c>
      <c r="AC2078" s="328">
        <v>39461153.969999999</v>
      </c>
      <c r="AD2078" s="38">
        <v>16918823.829999998</v>
      </c>
      <c r="AE2078" s="38">
        <v>0</v>
      </c>
      <c r="AF2078" s="38">
        <v>0</v>
      </c>
      <c r="AG2078" s="38">
        <v>0</v>
      </c>
      <c r="AH2078" s="38">
        <v>0</v>
      </c>
      <c r="AI2078" s="38">
        <v>0</v>
      </c>
      <c r="AJ2078" s="38">
        <v>59773902.969999999</v>
      </c>
      <c r="AK2078" s="38">
        <v>30303088.420000002</v>
      </c>
      <c r="AL2078" s="38">
        <v>4833519.16</v>
      </c>
      <c r="AM2078" s="91">
        <v>0</v>
      </c>
      <c r="AN2078" s="38">
        <v>1810326.7</v>
      </c>
      <c r="AO2078" s="38">
        <v>0</v>
      </c>
      <c r="AP2078" s="38">
        <v>2188060.15</v>
      </c>
      <c r="AQ2078" s="38">
        <v>0</v>
      </c>
      <c r="AR2078" s="38">
        <v>0</v>
      </c>
      <c r="AS2078" s="38">
        <v>175109847.41</v>
      </c>
      <c r="AT2078" s="38">
        <v>89777111.280000001</v>
      </c>
      <c r="AU2078" s="38">
        <v>50642116.850000001</v>
      </c>
      <c r="AV2078" s="92">
        <v>45930</v>
      </c>
      <c r="AW2078" t="s">
        <v>8</v>
      </c>
      <c r="AX2078">
        <v>2025</v>
      </c>
      <c r="AY2078" t="s">
        <v>168</v>
      </c>
    </row>
    <row r="2079" spans="1:51" x14ac:dyDescent="0.25">
      <c r="A2079">
        <v>115</v>
      </c>
      <c r="B2079" s="90" t="s">
        <v>290</v>
      </c>
      <c r="C2079" s="38">
        <v>854146.77</v>
      </c>
      <c r="D2079" s="38">
        <v>29139.96</v>
      </c>
      <c r="E2079" s="38">
        <v>0</v>
      </c>
      <c r="F2079" s="38">
        <v>0</v>
      </c>
      <c r="G2079" s="38">
        <v>0</v>
      </c>
      <c r="H2079" s="91">
        <v>0</v>
      </c>
      <c r="I2079" s="91">
        <v>0</v>
      </c>
      <c r="J2079" s="38">
        <v>0</v>
      </c>
      <c r="K2079" s="38">
        <v>0</v>
      </c>
      <c r="L2079" s="91">
        <v>0</v>
      </c>
      <c r="M2079" s="38">
        <v>0</v>
      </c>
      <c r="N2079" s="38">
        <v>0</v>
      </c>
      <c r="O2079" s="38">
        <v>0</v>
      </c>
      <c r="P2079" s="38">
        <v>0</v>
      </c>
      <c r="Q2079" s="91">
        <v>0</v>
      </c>
      <c r="R2079" s="91">
        <v>0</v>
      </c>
      <c r="S2079" s="91">
        <v>0</v>
      </c>
      <c r="T2079" s="38">
        <v>29139.96</v>
      </c>
      <c r="U2079" s="38">
        <v>548037.46</v>
      </c>
      <c r="V2079" s="38">
        <v>276969.34999999998</v>
      </c>
      <c r="W2079" s="38">
        <v>0</v>
      </c>
      <c r="X2079" s="38">
        <v>0</v>
      </c>
      <c r="Y2079" s="38">
        <v>0</v>
      </c>
      <c r="Z2079" s="38">
        <v>0</v>
      </c>
      <c r="AA2079" s="38">
        <v>0</v>
      </c>
      <c r="AB2079" s="38">
        <v>0</v>
      </c>
      <c r="AC2079" s="328">
        <v>0</v>
      </c>
      <c r="AD2079" s="38">
        <v>0</v>
      </c>
      <c r="AE2079" s="38">
        <v>0</v>
      </c>
      <c r="AF2079" s="38">
        <v>0</v>
      </c>
      <c r="AG2079" s="38">
        <v>0</v>
      </c>
      <c r="AH2079" s="38">
        <v>0</v>
      </c>
      <c r="AI2079" s="38">
        <v>0</v>
      </c>
      <c r="AJ2079" s="38">
        <v>0</v>
      </c>
      <c r="AK2079" s="38">
        <v>0</v>
      </c>
      <c r="AL2079" s="38">
        <v>0</v>
      </c>
      <c r="AM2079" s="91">
        <v>0</v>
      </c>
      <c r="AN2079" s="38">
        <v>0</v>
      </c>
      <c r="AO2079" s="38">
        <v>0</v>
      </c>
      <c r="AP2079" s="38">
        <v>0</v>
      </c>
      <c r="AQ2079" s="38">
        <v>0</v>
      </c>
      <c r="AR2079" s="38">
        <v>0</v>
      </c>
      <c r="AS2079" s="38">
        <v>825006.81</v>
      </c>
      <c r="AT2079" s="38">
        <v>0</v>
      </c>
      <c r="AU2079" s="38">
        <v>0</v>
      </c>
      <c r="AV2079" s="92">
        <v>45930</v>
      </c>
      <c r="AW2079" t="s">
        <v>8</v>
      </c>
      <c r="AX2079">
        <v>2025</v>
      </c>
      <c r="AY2079" t="s">
        <v>291</v>
      </c>
    </row>
    <row r="2080" spans="1:51" x14ac:dyDescent="0.25">
      <c r="A2080">
        <v>106</v>
      </c>
      <c r="B2080" t="s">
        <v>92</v>
      </c>
      <c r="C2080" s="38">
        <v>164030065.88999999</v>
      </c>
      <c r="D2080" s="38">
        <v>0</v>
      </c>
      <c r="E2080" s="38">
        <v>0</v>
      </c>
      <c r="F2080" s="38">
        <v>0</v>
      </c>
      <c r="G2080" s="38">
        <v>73552.899999999994</v>
      </c>
      <c r="H2080" s="91">
        <v>0</v>
      </c>
      <c r="I2080" s="91">
        <v>0</v>
      </c>
      <c r="J2080" s="38">
        <v>1782904.93</v>
      </c>
      <c r="K2080" s="38">
        <v>-88440</v>
      </c>
      <c r="L2080" s="91">
        <v>0</v>
      </c>
      <c r="M2080" s="38">
        <v>0</v>
      </c>
      <c r="N2080" s="38">
        <v>0</v>
      </c>
      <c r="O2080" s="38">
        <v>0</v>
      </c>
      <c r="P2080" s="38">
        <v>970778.35</v>
      </c>
      <c r="Q2080" s="91">
        <v>0</v>
      </c>
      <c r="R2080" s="91">
        <v>0</v>
      </c>
      <c r="S2080" s="91">
        <v>0</v>
      </c>
      <c r="T2080" s="38">
        <v>2738796.18</v>
      </c>
      <c r="U2080" s="38">
        <v>1714177.2</v>
      </c>
      <c r="V2080" s="38">
        <v>156861.92000000001</v>
      </c>
      <c r="W2080" s="38">
        <v>89320.03</v>
      </c>
      <c r="X2080" s="38">
        <v>367155.85</v>
      </c>
      <c r="Y2080" s="38">
        <v>198643.58</v>
      </c>
      <c r="Z2080" s="38">
        <v>0</v>
      </c>
      <c r="AA2080" s="38">
        <v>12883108.93</v>
      </c>
      <c r="AB2080" s="38">
        <v>0</v>
      </c>
      <c r="AC2080" s="328">
        <v>11636056.73</v>
      </c>
      <c r="AD2080" s="38">
        <v>1088222.03</v>
      </c>
      <c r="AE2080" s="38">
        <v>5667599.9299999997</v>
      </c>
      <c r="AF2080" s="38">
        <v>0</v>
      </c>
      <c r="AG2080" s="38">
        <v>0</v>
      </c>
      <c r="AH2080" s="38">
        <v>0</v>
      </c>
      <c r="AI2080" s="38">
        <v>0</v>
      </c>
      <c r="AJ2080" s="38">
        <v>7908173.1900000004</v>
      </c>
      <c r="AK2080" s="38">
        <v>48581346.890000001</v>
      </c>
      <c r="AL2080" s="38">
        <v>3919451.86</v>
      </c>
      <c r="AM2080" s="91">
        <v>0</v>
      </c>
      <c r="AN2080" s="38">
        <v>8139805.0499999998</v>
      </c>
      <c r="AO2080" s="38">
        <v>0</v>
      </c>
      <c r="AP2080" s="38">
        <v>167843.93</v>
      </c>
      <c r="AQ2080" s="38">
        <v>0</v>
      </c>
      <c r="AR2080" s="38">
        <v>0</v>
      </c>
      <c r="AS2080" s="38">
        <v>41709319.390000001</v>
      </c>
      <c r="AT2080" s="38">
        <v>119581950.31999999</v>
      </c>
      <c r="AU2080" s="38">
        <v>58773502.590000004</v>
      </c>
      <c r="AV2080" s="92">
        <v>45930</v>
      </c>
      <c r="AW2080" t="s">
        <v>8</v>
      </c>
      <c r="AX2080">
        <v>2025</v>
      </c>
      <c r="AY2080" t="s">
        <v>172</v>
      </c>
    </row>
    <row r="2081" spans="1:51" x14ac:dyDescent="0.25">
      <c r="A2081">
        <v>118</v>
      </c>
      <c r="B2081" t="s">
        <v>93</v>
      </c>
      <c r="C2081" s="38">
        <v>705069611.55999994</v>
      </c>
      <c r="D2081" s="38">
        <v>73002.19</v>
      </c>
      <c r="E2081" s="38">
        <v>0</v>
      </c>
      <c r="F2081" s="38">
        <v>0</v>
      </c>
      <c r="G2081" s="38">
        <v>4065372.22</v>
      </c>
      <c r="H2081" s="91">
        <v>0</v>
      </c>
      <c r="I2081" s="91">
        <v>0</v>
      </c>
      <c r="J2081" s="38">
        <v>2689748.5</v>
      </c>
      <c r="K2081" s="38">
        <v>19663465.5</v>
      </c>
      <c r="L2081" s="91">
        <v>0</v>
      </c>
      <c r="M2081" s="38">
        <v>213271028.56999999</v>
      </c>
      <c r="N2081" s="38">
        <v>260044850.83000001</v>
      </c>
      <c r="O2081" s="38">
        <v>473315879.39999998</v>
      </c>
      <c r="P2081" s="38">
        <v>6098157.1900000004</v>
      </c>
      <c r="Q2081" s="91">
        <v>0</v>
      </c>
      <c r="R2081" s="91">
        <v>0</v>
      </c>
      <c r="S2081" s="91">
        <v>0</v>
      </c>
      <c r="T2081" s="38">
        <v>505905625</v>
      </c>
      <c r="U2081" s="38">
        <v>786856.23</v>
      </c>
      <c r="V2081" s="38">
        <v>485668.56</v>
      </c>
      <c r="W2081" s="38">
        <v>0</v>
      </c>
      <c r="X2081" s="38">
        <v>0</v>
      </c>
      <c r="Y2081" s="38">
        <v>622679.91</v>
      </c>
      <c r="Z2081" s="38">
        <v>0</v>
      </c>
      <c r="AA2081" s="38">
        <v>0</v>
      </c>
      <c r="AB2081" s="38">
        <v>0</v>
      </c>
      <c r="AC2081" s="328">
        <v>0</v>
      </c>
      <c r="AD2081" s="38">
        <v>0</v>
      </c>
      <c r="AE2081" s="38">
        <v>0</v>
      </c>
      <c r="AF2081" s="38">
        <v>0</v>
      </c>
      <c r="AG2081" s="38">
        <v>0</v>
      </c>
      <c r="AH2081" s="38">
        <v>0</v>
      </c>
      <c r="AI2081" s="38">
        <v>0</v>
      </c>
      <c r="AJ2081" s="38">
        <v>261559.8</v>
      </c>
      <c r="AK2081" s="38">
        <v>5557802.1600000001</v>
      </c>
      <c r="AL2081" s="38">
        <v>1849581.58</v>
      </c>
      <c r="AM2081" s="91">
        <v>0</v>
      </c>
      <c r="AN2081" s="38">
        <v>25774853.879999999</v>
      </c>
      <c r="AO2081" s="38">
        <v>0</v>
      </c>
      <c r="AP2081" s="38">
        <v>303824.99</v>
      </c>
      <c r="AQ2081" s="38">
        <v>0</v>
      </c>
      <c r="AR2081" s="38">
        <v>0</v>
      </c>
      <c r="AS2081" s="38">
        <v>2156764.5</v>
      </c>
      <c r="AT2081" s="38">
        <v>197007222.06</v>
      </c>
      <c r="AU2081" s="38">
        <v>163521159.44999999</v>
      </c>
      <c r="AV2081" s="92">
        <v>45930</v>
      </c>
      <c r="AW2081" t="s">
        <v>8</v>
      </c>
      <c r="AX2081">
        <v>2025</v>
      </c>
      <c r="AY2081" t="s">
        <v>162</v>
      </c>
    </row>
    <row r="2082" spans="1:51" x14ac:dyDescent="0.25">
      <c r="A2082">
        <v>29</v>
      </c>
      <c r="B2082" t="s">
        <v>94</v>
      </c>
      <c r="C2082" s="38">
        <v>1505017503.0899999</v>
      </c>
      <c r="D2082" s="38">
        <v>3111847.86</v>
      </c>
      <c r="E2082" s="38">
        <v>0</v>
      </c>
      <c r="F2082" s="38">
        <v>0</v>
      </c>
      <c r="G2082" s="38">
        <v>4312700.6900000004</v>
      </c>
      <c r="H2082" s="91">
        <v>0</v>
      </c>
      <c r="I2082" s="91">
        <v>0</v>
      </c>
      <c r="J2082" s="38">
        <v>1591662.1</v>
      </c>
      <c r="K2082" s="38">
        <v>360906.42</v>
      </c>
      <c r="L2082" s="91">
        <v>0</v>
      </c>
      <c r="M2082" s="38">
        <v>173271807.43000001</v>
      </c>
      <c r="N2082" s="38">
        <v>431317689.74000001</v>
      </c>
      <c r="O2082" s="38">
        <v>604589497.16999996</v>
      </c>
      <c r="P2082" s="38">
        <v>4834122.55</v>
      </c>
      <c r="Q2082" s="91">
        <v>0</v>
      </c>
      <c r="R2082" s="91">
        <v>0</v>
      </c>
      <c r="S2082" s="91">
        <v>0</v>
      </c>
      <c r="T2082" s="38">
        <v>618800736.78999996</v>
      </c>
      <c r="U2082" s="38">
        <v>292405514.54000002</v>
      </c>
      <c r="V2082" s="38">
        <v>246237091.11000001</v>
      </c>
      <c r="W2082" s="38">
        <v>7332817.7800000003</v>
      </c>
      <c r="X2082" s="38">
        <v>160517380.80000001</v>
      </c>
      <c r="Y2082" s="38">
        <v>77261219.159999996</v>
      </c>
      <c r="Z2082" s="38">
        <v>0</v>
      </c>
      <c r="AA2082" s="38">
        <v>0</v>
      </c>
      <c r="AB2082" s="38">
        <v>4920364.5599999996</v>
      </c>
      <c r="AC2082" s="328">
        <v>0</v>
      </c>
      <c r="AD2082" s="38">
        <v>0</v>
      </c>
      <c r="AE2082" s="38">
        <v>7969278.0800000001</v>
      </c>
      <c r="AF2082" s="38">
        <v>0</v>
      </c>
      <c r="AG2082" s="38">
        <v>0</v>
      </c>
      <c r="AH2082" s="38">
        <v>0</v>
      </c>
      <c r="AI2082" s="38">
        <v>0</v>
      </c>
      <c r="AJ2082" s="38">
        <v>14312922.84</v>
      </c>
      <c r="AK2082" s="38">
        <v>5572219.1100000003</v>
      </c>
      <c r="AL2082" s="38">
        <v>3988092.77</v>
      </c>
      <c r="AM2082" s="91">
        <v>0</v>
      </c>
      <c r="AN2082" s="38">
        <v>48077071.5</v>
      </c>
      <c r="AO2082" s="38">
        <v>0</v>
      </c>
      <c r="AP2082" s="38">
        <v>6672329.79</v>
      </c>
      <c r="AQ2082" s="38">
        <v>10632625.98</v>
      </c>
      <c r="AR2082" s="38">
        <v>0</v>
      </c>
      <c r="AS2082" s="38">
        <v>810956588.87</v>
      </c>
      <c r="AT2082" s="38">
        <v>75260177.430000007</v>
      </c>
      <c r="AU2082" s="38">
        <v>317838.28000000003</v>
      </c>
      <c r="AV2082" s="92">
        <v>45930</v>
      </c>
      <c r="AW2082" t="s">
        <v>8</v>
      </c>
      <c r="AX2082">
        <v>2025</v>
      </c>
      <c r="AY2082" t="s">
        <v>156</v>
      </c>
    </row>
    <row r="2083" spans="1:51" x14ac:dyDescent="0.25">
      <c r="A2083">
        <v>111</v>
      </c>
      <c r="B2083" t="s">
        <v>95</v>
      </c>
      <c r="C2083" s="38">
        <v>18384869.649999999</v>
      </c>
      <c r="D2083" s="38">
        <v>67766.399999999994</v>
      </c>
      <c r="E2083" s="38">
        <v>0</v>
      </c>
      <c r="F2083" s="38">
        <v>0</v>
      </c>
      <c r="G2083" s="38">
        <v>0</v>
      </c>
      <c r="H2083" s="91">
        <v>0</v>
      </c>
      <c r="I2083" s="91">
        <v>0</v>
      </c>
      <c r="J2083" s="38">
        <v>4343.3999999999996</v>
      </c>
      <c r="K2083" s="38">
        <v>0</v>
      </c>
      <c r="L2083" s="91">
        <v>0</v>
      </c>
      <c r="M2083" s="38">
        <v>0</v>
      </c>
      <c r="N2083" s="38">
        <v>0</v>
      </c>
      <c r="O2083" s="38">
        <v>0</v>
      </c>
      <c r="P2083" s="38">
        <v>82351.3</v>
      </c>
      <c r="Q2083" s="91">
        <v>0</v>
      </c>
      <c r="R2083" s="91">
        <v>0</v>
      </c>
      <c r="S2083" s="91">
        <v>0</v>
      </c>
      <c r="T2083" s="38">
        <v>154461.1</v>
      </c>
      <c r="U2083" s="38">
        <v>3960816.82</v>
      </c>
      <c r="V2083" s="38">
        <v>0</v>
      </c>
      <c r="W2083" s="38">
        <v>0</v>
      </c>
      <c r="X2083" s="38">
        <v>0</v>
      </c>
      <c r="Y2083" s="38">
        <v>245094.91</v>
      </c>
      <c r="Z2083" s="38">
        <v>0</v>
      </c>
      <c r="AA2083" s="38">
        <v>0</v>
      </c>
      <c r="AB2083" s="38">
        <v>0</v>
      </c>
      <c r="AC2083" s="328">
        <v>1426340.1</v>
      </c>
      <c r="AD2083" s="38">
        <v>0</v>
      </c>
      <c r="AE2083" s="38">
        <v>0</v>
      </c>
      <c r="AF2083" s="38">
        <v>0</v>
      </c>
      <c r="AG2083" s="38">
        <v>0</v>
      </c>
      <c r="AH2083" s="38">
        <v>0</v>
      </c>
      <c r="AI2083" s="38">
        <v>0</v>
      </c>
      <c r="AJ2083" s="38">
        <v>411475.42</v>
      </c>
      <c r="AK2083" s="38">
        <v>1246373.8600000001</v>
      </c>
      <c r="AL2083" s="38">
        <v>531024.78</v>
      </c>
      <c r="AM2083" s="91">
        <v>0</v>
      </c>
      <c r="AN2083" s="38">
        <v>3542414.92</v>
      </c>
      <c r="AO2083" s="38">
        <v>0</v>
      </c>
      <c r="AP2083" s="38">
        <v>127417</v>
      </c>
      <c r="AQ2083" s="38">
        <v>0</v>
      </c>
      <c r="AR2083" s="38">
        <v>0</v>
      </c>
      <c r="AS2083" s="38">
        <v>6043727.25</v>
      </c>
      <c r="AT2083" s="38">
        <v>12186681.300000001</v>
      </c>
      <c r="AU2083" s="38">
        <v>6739450.7400000002</v>
      </c>
      <c r="AV2083" s="92">
        <v>45930</v>
      </c>
      <c r="AW2083" t="s">
        <v>8</v>
      </c>
      <c r="AX2083">
        <v>2025</v>
      </c>
      <c r="AY2083" t="s">
        <v>182</v>
      </c>
    </row>
    <row r="2084" spans="1:51" x14ac:dyDescent="0.25">
      <c r="A2084">
        <v>83</v>
      </c>
      <c r="B2084" t="s">
        <v>96</v>
      </c>
      <c r="C2084" s="38">
        <v>2062344821.22</v>
      </c>
      <c r="D2084" s="38">
        <v>4258349.8</v>
      </c>
      <c r="E2084" s="38">
        <v>0</v>
      </c>
      <c r="F2084" s="38">
        <v>0</v>
      </c>
      <c r="G2084" s="38">
        <v>782765.14</v>
      </c>
      <c r="H2084" s="91">
        <v>0</v>
      </c>
      <c r="I2084" s="91">
        <v>0</v>
      </c>
      <c r="J2084" s="38">
        <v>40376831.579999998</v>
      </c>
      <c r="K2084" s="38">
        <v>24987144.539999999</v>
      </c>
      <c r="L2084" s="91">
        <v>0</v>
      </c>
      <c r="M2084" s="38">
        <v>556309080.35000002</v>
      </c>
      <c r="N2084" s="38">
        <v>436024714.38</v>
      </c>
      <c r="O2084" s="38">
        <v>992333794.73000002</v>
      </c>
      <c r="P2084" s="38">
        <v>40447157.82</v>
      </c>
      <c r="Q2084" s="91">
        <v>0</v>
      </c>
      <c r="R2084" s="91">
        <v>0</v>
      </c>
      <c r="S2084" s="91">
        <v>0</v>
      </c>
      <c r="T2084" s="38">
        <v>1103186043.6099999</v>
      </c>
      <c r="U2084" s="38">
        <v>66759962.43</v>
      </c>
      <c r="V2084" s="38">
        <v>3321690</v>
      </c>
      <c r="W2084" s="38">
        <v>2539432.7999999998</v>
      </c>
      <c r="X2084" s="38">
        <v>34192405.700000003</v>
      </c>
      <c r="Y2084" s="38">
        <v>725069.38</v>
      </c>
      <c r="Z2084" s="38">
        <v>0</v>
      </c>
      <c r="AA2084" s="38">
        <v>848161.32</v>
      </c>
      <c r="AB2084" s="38">
        <v>0</v>
      </c>
      <c r="AC2084" s="328">
        <v>376424355.33999997</v>
      </c>
      <c r="AD2084" s="38">
        <v>67415187.319999993</v>
      </c>
      <c r="AE2084" s="38">
        <v>11904252.689999999</v>
      </c>
      <c r="AF2084" s="38">
        <v>0</v>
      </c>
      <c r="AG2084" s="38">
        <v>0</v>
      </c>
      <c r="AH2084" s="38">
        <v>0</v>
      </c>
      <c r="AI2084" s="38">
        <v>0</v>
      </c>
      <c r="AJ2084" s="38">
        <v>2446332.48</v>
      </c>
      <c r="AK2084" s="38">
        <v>317638002.86000001</v>
      </c>
      <c r="AL2084" s="38">
        <v>14860571.359999999</v>
      </c>
      <c r="AM2084" s="91">
        <v>0</v>
      </c>
      <c r="AN2084" s="38">
        <v>29335770.16</v>
      </c>
      <c r="AO2084" s="38">
        <v>0</v>
      </c>
      <c r="AP2084" s="38">
        <v>1737988.29</v>
      </c>
      <c r="AQ2084" s="38">
        <v>0</v>
      </c>
      <c r="AR2084" s="38">
        <v>0</v>
      </c>
      <c r="AS2084" s="38">
        <v>566576849.46000004</v>
      </c>
      <c r="AT2084" s="38">
        <v>392581928.14999998</v>
      </c>
      <c r="AU2084" s="38">
        <v>29009595.48</v>
      </c>
      <c r="AV2084" s="92">
        <v>45930</v>
      </c>
      <c r="AW2084" t="s">
        <v>8</v>
      </c>
      <c r="AX2084">
        <v>2025</v>
      </c>
      <c r="AY2084" t="s">
        <v>158</v>
      </c>
    </row>
    <row r="2085" spans="1:51" x14ac:dyDescent="0.25">
      <c r="A2085">
        <v>40</v>
      </c>
      <c r="B2085" t="s">
        <v>97</v>
      </c>
      <c r="C2085" s="38">
        <v>561775599.79999995</v>
      </c>
      <c r="D2085" s="38">
        <v>18431.12</v>
      </c>
      <c r="E2085" s="38">
        <v>0</v>
      </c>
      <c r="F2085" s="38">
        <v>0</v>
      </c>
      <c r="G2085" s="38">
        <v>288219.26</v>
      </c>
      <c r="H2085" s="91">
        <v>0</v>
      </c>
      <c r="I2085" s="91">
        <v>0</v>
      </c>
      <c r="J2085" s="38">
        <v>295872.57</v>
      </c>
      <c r="K2085" s="38">
        <v>4535358.93</v>
      </c>
      <c r="L2085" s="91">
        <v>0</v>
      </c>
      <c r="M2085" s="38">
        <v>14661510.41</v>
      </c>
      <c r="N2085" s="38">
        <v>187824069.41</v>
      </c>
      <c r="O2085" s="38">
        <v>202485579.81999999</v>
      </c>
      <c r="P2085" s="38">
        <v>401889.73</v>
      </c>
      <c r="Q2085" s="91">
        <v>0</v>
      </c>
      <c r="R2085" s="91">
        <v>0</v>
      </c>
      <c r="S2085" s="91">
        <v>0</v>
      </c>
      <c r="T2085" s="38">
        <v>208025351.43000001</v>
      </c>
      <c r="U2085" s="38">
        <v>2890709.38</v>
      </c>
      <c r="V2085" s="38">
        <v>470124.45</v>
      </c>
      <c r="W2085" s="38">
        <v>2803.68</v>
      </c>
      <c r="X2085" s="38">
        <v>14727.52</v>
      </c>
      <c r="Y2085" s="38">
        <v>76950.559999999998</v>
      </c>
      <c r="Z2085" s="38">
        <v>0</v>
      </c>
      <c r="AA2085" s="38">
        <v>22290.94</v>
      </c>
      <c r="AB2085" s="38">
        <v>0</v>
      </c>
      <c r="AC2085" s="328">
        <v>6802148.8300000001</v>
      </c>
      <c r="AD2085" s="38">
        <v>32383856.350000001</v>
      </c>
      <c r="AE2085" s="38">
        <v>2045818.02</v>
      </c>
      <c r="AF2085" s="38">
        <v>0</v>
      </c>
      <c r="AG2085" s="38">
        <v>0</v>
      </c>
      <c r="AH2085" s="38">
        <v>0</v>
      </c>
      <c r="AI2085" s="38">
        <v>0</v>
      </c>
      <c r="AJ2085" s="38">
        <v>15338</v>
      </c>
      <c r="AK2085" s="38">
        <v>274219069.63999999</v>
      </c>
      <c r="AL2085" s="38">
        <v>888857.92</v>
      </c>
      <c r="AM2085" s="91">
        <v>0</v>
      </c>
      <c r="AN2085" s="38">
        <v>3938114.38</v>
      </c>
      <c r="AO2085" s="38">
        <v>0</v>
      </c>
      <c r="AP2085" s="38">
        <v>165257.06</v>
      </c>
      <c r="AQ2085" s="38">
        <v>0</v>
      </c>
      <c r="AR2085" s="38">
        <v>0</v>
      </c>
      <c r="AS2085" s="38">
        <v>44724767.729999997</v>
      </c>
      <c r="AT2085" s="38">
        <v>309025480.63999999</v>
      </c>
      <c r="AU2085" s="38">
        <v>29814181.640000001</v>
      </c>
      <c r="AV2085" s="92">
        <v>45930</v>
      </c>
      <c r="AW2085" t="s">
        <v>8</v>
      </c>
      <c r="AX2085">
        <v>2025</v>
      </c>
      <c r="AY2085" t="s">
        <v>166</v>
      </c>
    </row>
    <row r="2086" spans="1:51" x14ac:dyDescent="0.25">
      <c r="A2086">
        <v>24</v>
      </c>
      <c r="B2086" t="s">
        <v>98</v>
      </c>
      <c r="C2086" s="38">
        <v>2359744672.5700002</v>
      </c>
      <c r="D2086" s="38">
        <v>39716468.649999999</v>
      </c>
      <c r="E2086" s="38">
        <v>0</v>
      </c>
      <c r="F2086" s="38">
        <v>-2946.04</v>
      </c>
      <c r="G2086" s="38">
        <v>65413521.229999997</v>
      </c>
      <c r="H2086" s="91">
        <v>0</v>
      </c>
      <c r="I2086" s="91">
        <v>0</v>
      </c>
      <c r="J2086" s="38">
        <v>9866848.5999999996</v>
      </c>
      <c r="K2086" s="38">
        <v>28641154.27</v>
      </c>
      <c r="L2086" s="91">
        <v>0</v>
      </c>
      <c r="M2086" s="38">
        <v>61422436.130000003</v>
      </c>
      <c r="N2086" s="38">
        <v>1390820636.8399999</v>
      </c>
      <c r="O2086" s="38">
        <v>1452243072.97</v>
      </c>
      <c r="P2086" s="38">
        <v>53196449.530000001</v>
      </c>
      <c r="Q2086" s="91">
        <v>0</v>
      </c>
      <c r="R2086" s="91">
        <v>0</v>
      </c>
      <c r="S2086" s="91">
        <v>0</v>
      </c>
      <c r="T2086" s="38">
        <v>1649074569.21</v>
      </c>
      <c r="U2086" s="38">
        <v>116896516.79000001</v>
      </c>
      <c r="V2086" s="38">
        <v>211413.63</v>
      </c>
      <c r="W2086" s="38">
        <v>0</v>
      </c>
      <c r="X2086" s="38">
        <v>2427470.96</v>
      </c>
      <c r="Y2086" s="38">
        <v>0</v>
      </c>
      <c r="Z2086" s="38">
        <v>0</v>
      </c>
      <c r="AA2086" s="38">
        <v>3919456.51</v>
      </c>
      <c r="AB2086" s="38">
        <v>0</v>
      </c>
      <c r="AC2086" s="328">
        <v>249087544.75</v>
      </c>
      <c r="AD2086" s="38">
        <v>77783654.519999996</v>
      </c>
      <c r="AE2086" s="38">
        <v>2336112.83</v>
      </c>
      <c r="AF2086" s="38">
        <v>0</v>
      </c>
      <c r="AG2086" s="38">
        <v>0</v>
      </c>
      <c r="AH2086" s="38">
        <v>0</v>
      </c>
      <c r="AI2086" s="38">
        <v>0</v>
      </c>
      <c r="AJ2086" s="38">
        <v>189100228.61000001</v>
      </c>
      <c r="AK2086" s="38">
        <v>61691033.090000004</v>
      </c>
      <c r="AL2086" s="38">
        <v>677307.1</v>
      </c>
      <c r="AM2086" s="91">
        <v>0</v>
      </c>
      <c r="AN2086" s="38">
        <v>3732855.92</v>
      </c>
      <c r="AO2086" s="38">
        <v>0</v>
      </c>
      <c r="AP2086" s="38">
        <v>0</v>
      </c>
      <c r="AQ2086" s="38">
        <v>0</v>
      </c>
      <c r="AR2086" s="38">
        <v>0</v>
      </c>
      <c r="AS2086" s="38">
        <v>641762398.60000002</v>
      </c>
      <c r="AT2086" s="38">
        <v>68907704.760000005</v>
      </c>
      <c r="AU2086" s="38">
        <v>2806508.65</v>
      </c>
      <c r="AV2086" s="92">
        <v>45930</v>
      </c>
      <c r="AW2086" t="s">
        <v>8</v>
      </c>
      <c r="AX2086">
        <v>2025</v>
      </c>
      <c r="AY2086" t="s">
        <v>164</v>
      </c>
    </row>
    <row r="2087" spans="1:51" x14ac:dyDescent="0.25">
      <c r="A2087">
        <v>124</v>
      </c>
      <c r="B2087" t="s">
        <v>99</v>
      </c>
      <c r="C2087" s="38">
        <v>53939752.539999999</v>
      </c>
      <c r="D2087" s="38">
        <v>0</v>
      </c>
      <c r="E2087" s="38">
        <v>0</v>
      </c>
      <c r="F2087" s="38">
        <v>0</v>
      </c>
      <c r="G2087" s="38">
        <v>0</v>
      </c>
      <c r="H2087" s="91">
        <v>0</v>
      </c>
      <c r="I2087" s="91">
        <v>0</v>
      </c>
      <c r="J2087" s="38">
        <v>0</v>
      </c>
      <c r="K2087" s="38">
        <v>66745.8</v>
      </c>
      <c r="L2087" s="91">
        <v>0</v>
      </c>
      <c r="M2087" s="38">
        <v>44675.63</v>
      </c>
      <c r="N2087" s="38">
        <v>17662028.739999998</v>
      </c>
      <c r="O2087" s="38">
        <v>17706704.370000001</v>
      </c>
      <c r="P2087" s="38">
        <v>73972.570000000007</v>
      </c>
      <c r="Q2087" s="91">
        <v>0</v>
      </c>
      <c r="R2087" s="91">
        <v>0</v>
      </c>
      <c r="S2087" s="91">
        <v>0</v>
      </c>
      <c r="T2087" s="38">
        <v>17847422.739999998</v>
      </c>
      <c r="U2087" s="38">
        <v>747550.23</v>
      </c>
      <c r="V2087" s="38">
        <v>500123.91</v>
      </c>
      <c r="W2087" s="38">
        <v>39761.629999999997</v>
      </c>
      <c r="X2087" s="38">
        <v>236783.99</v>
      </c>
      <c r="Y2087" s="38">
        <v>26924.65</v>
      </c>
      <c r="Z2087" s="38">
        <v>0</v>
      </c>
      <c r="AA2087" s="38">
        <v>0</v>
      </c>
      <c r="AB2087" s="38">
        <v>0</v>
      </c>
      <c r="AC2087" s="328">
        <v>1260606.4099999999</v>
      </c>
      <c r="AD2087" s="38">
        <v>426014.36</v>
      </c>
      <c r="AE2087" s="38">
        <v>18141.55</v>
      </c>
      <c r="AF2087" s="38">
        <v>0</v>
      </c>
      <c r="AG2087" s="38">
        <v>0</v>
      </c>
      <c r="AH2087" s="38">
        <v>0</v>
      </c>
      <c r="AI2087" s="38">
        <v>0</v>
      </c>
      <c r="AJ2087" s="38">
        <v>230217.35</v>
      </c>
      <c r="AK2087" s="38">
        <v>4951893.54</v>
      </c>
      <c r="AL2087" s="38">
        <v>1595481.79</v>
      </c>
      <c r="AM2087" s="91">
        <v>0</v>
      </c>
      <c r="AN2087" s="38">
        <v>2107408.54</v>
      </c>
      <c r="AO2087" s="38">
        <v>0</v>
      </c>
      <c r="AP2087" s="38">
        <v>0</v>
      </c>
      <c r="AQ2087" s="38">
        <v>0</v>
      </c>
      <c r="AR2087" s="38">
        <v>0</v>
      </c>
      <c r="AS2087" s="38">
        <v>3486124.08</v>
      </c>
      <c r="AT2087" s="38">
        <v>32606205.719999999</v>
      </c>
      <c r="AU2087" s="38">
        <v>23951421.850000001</v>
      </c>
      <c r="AV2087" s="92">
        <v>45930</v>
      </c>
      <c r="AW2087" t="s">
        <v>8</v>
      </c>
      <c r="AX2087">
        <v>2025</v>
      </c>
      <c r="AY2087" t="s">
        <v>289</v>
      </c>
    </row>
    <row r="2088" spans="1:51" x14ac:dyDescent="0.25">
      <c r="A2088">
        <v>70</v>
      </c>
      <c r="B2088" t="s">
        <v>100</v>
      </c>
      <c r="C2088" s="38">
        <v>14978175</v>
      </c>
      <c r="D2088" s="38">
        <v>0</v>
      </c>
      <c r="E2088" s="38">
        <v>0</v>
      </c>
      <c r="F2088" s="38">
        <v>0</v>
      </c>
      <c r="G2088" s="38">
        <v>0</v>
      </c>
      <c r="H2088" s="91">
        <v>0</v>
      </c>
      <c r="I2088" s="91">
        <v>0</v>
      </c>
      <c r="J2088" s="38">
        <v>0</v>
      </c>
      <c r="K2088" s="38">
        <v>0</v>
      </c>
      <c r="L2088" s="91">
        <v>0</v>
      </c>
      <c r="M2088" s="38">
        <v>0</v>
      </c>
      <c r="N2088" s="38">
        <v>0</v>
      </c>
      <c r="O2088" s="38">
        <v>0</v>
      </c>
      <c r="P2088" s="38">
        <v>14978175</v>
      </c>
      <c r="Q2088" s="91">
        <v>0</v>
      </c>
      <c r="R2088" s="91">
        <v>0</v>
      </c>
      <c r="S2088" s="91">
        <v>0</v>
      </c>
      <c r="T2088" s="38">
        <v>14978175</v>
      </c>
      <c r="U2088" s="38">
        <v>0</v>
      </c>
      <c r="V2088" s="38">
        <v>0</v>
      </c>
      <c r="W2088" s="38">
        <v>0</v>
      </c>
      <c r="X2088" s="38">
        <v>0</v>
      </c>
      <c r="Y2088" s="38">
        <v>0</v>
      </c>
      <c r="Z2088" s="38">
        <v>0</v>
      </c>
      <c r="AA2088" s="38">
        <v>0</v>
      </c>
      <c r="AB2088" s="38">
        <v>0</v>
      </c>
      <c r="AC2088" s="328">
        <v>0</v>
      </c>
      <c r="AD2088" s="38">
        <v>0</v>
      </c>
      <c r="AE2088" s="38">
        <v>0</v>
      </c>
      <c r="AF2088" s="38">
        <v>0</v>
      </c>
      <c r="AG2088" s="38">
        <v>0</v>
      </c>
      <c r="AH2088" s="38">
        <v>0</v>
      </c>
      <c r="AI2088" s="38">
        <v>0</v>
      </c>
      <c r="AJ2088" s="38">
        <v>0</v>
      </c>
      <c r="AK2088" s="38">
        <v>0</v>
      </c>
      <c r="AL2088" s="38">
        <v>0</v>
      </c>
      <c r="AM2088" s="91">
        <v>0</v>
      </c>
      <c r="AN2088" s="38">
        <v>0</v>
      </c>
      <c r="AO2088" s="38">
        <v>0</v>
      </c>
      <c r="AP2088" s="38">
        <v>0</v>
      </c>
      <c r="AQ2088" s="38">
        <v>0</v>
      </c>
      <c r="AR2088" s="38">
        <v>0</v>
      </c>
      <c r="AS2088" s="38">
        <v>0</v>
      </c>
      <c r="AT2088" s="38">
        <v>0</v>
      </c>
      <c r="AU2088" s="38">
        <v>0</v>
      </c>
      <c r="AV2088" s="92">
        <v>45930</v>
      </c>
      <c r="AW2088" t="s">
        <v>8</v>
      </c>
      <c r="AX2088">
        <v>2025</v>
      </c>
      <c r="AY2088" t="s">
        <v>181</v>
      </c>
    </row>
    <row r="2089" spans="1:51" x14ac:dyDescent="0.25">
      <c r="A2089">
        <v>119</v>
      </c>
      <c r="B2089" t="s">
        <v>101</v>
      </c>
      <c r="C2089" s="38">
        <v>477819447.49000001</v>
      </c>
      <c r="D2089" s="38">
        <v>10253.040000000001</v>
      </c>
      <c r="E2089" s="38">
        <v>0</v>
      </c>
      <c r="F2089" s="38">
        <v>0</v>
      </c>
      <c r="G2089" s="38">
        <v>0</v>
      </c>
      <c r="H2089" s="91">
        <v>0</v>
      </c>
      <c r="I2089" s="91">
        <v>0</v>
      </c>
      <c r="J2089" s="38">
        <v>159731074.58000001</v>
      </c>
      <c r="K2089" s="38">
        <v>0</v>
      </c>
      <c r="L2089" s="91">
        <v>0</v>
      </c>
      <c r="M2089" s="38">
        <v>0</v>
      </c>
      <c r="N2089" s="38">
        <v>0</v>
      </c>
      <c r="O2089" s="38">
        <v>0</v>
      </c>
      <c r="P2089" s="38">
        <v>0</v>
      </c>
      <c r="Q2089" s="91">
        <v>0</v>
      </c>
      <c r="R2089" s="91">
        <v>0</v>
      </c>
      <c r="S2089" s="91">
        <v>0</v>
      </c>
      <c r="T2089" s="38">
        <v>159741327.62</v>
      </c>
      <c r="U2089" s="38">
        <v>0</v>
      </c>
      <c r="V2089" s="38">
        <v>0</v>
      </c>
      <c r="W2089" s="38">
        <v>0</v>
      </c>
      <c r="X2089" s="38">
        <v>0</v>
      </c>
      <c r="Y2089" s="38">
        <v>0</v>
      </c>
      <c r="Z2089" s="38">
        <v>0</v>
      </c>
      <c r="AA2089" s="38">
        <v>0</v>
      </c>
      <c r="AB2089" s="38">
        <v>0</v>
      </c>
      <c r="AC2089" s="328">
        <v>186629604.19</v>
      </c>
      <c r="AD2089" s="38">
        <v>0</v>
      </c>
      <c r="AE2089" s="38">
        <v>0</v>
      </c>
      <c r="AF2089" s="38">
        <v>0</v>
      </c>
      <c r="AG2089" s="38">
        <v>0</v>
      </c>
      <c r="AH2089" s="38">
        <v>0</v>
      </c>
      <c r="AI2089" s="38">
        <v>0</v>
      </c>
      <c r="AJ2089" s="38">
        <v>0</v>
      </c>
      <c r="AK2089" s="38">
        <v>131448515.68000001</v>
      </c>
      <c r="AL2089" s="38">
        <v>0</v>
      </c>
      <c r="AM2089" s="91">
        <v>0</v>
      </c>
      <c r="AN2089" s="38">
        <v>0</v>
      </c>
      <c r="AO2089" s="38">
        <v>0</v>
      </c>
      <c r="AP2089" s="38">
        <v>0</v>
      </c>
      <c r="AQ2089" s="38">
        <v>0</v>
      </c>
      <c r="AR2089" s="38">
        <v>0</v>
      </c>
      <c r="AS2089" s="38">
        <v>186629604.19</v>
      </c>
      <c r="AT2089" s="38">
        <v>131448515.68000001</v>
      </c>
      <c r="AU2089" s="38">
        <v>0</v>
      </c>
      <c r="AV2089" s="92">
        <v>45930</v>
      </c>
      <c r="AW2089" t="s">
        <v>8</v>
      </c>
      <c r="AX2089">
        <v>2025</v>
      </c>
      <c r="AY2089" t="s">
        <v>189</v>
      </c>
    </row>
    <row r="2090" spans="1:51" x14ac:dyDescent="0.25">
      <c r="A2090">
        <v>108</v>
      </c>
      <c r="B2090" t="s">
        <v>102</v>
      </c>
      <c r="C2090" s="38">
        <v>23315580.370000001</v>
      </c>
      <c r="D2090" s="38">
        <v>0</v>
      </c>
      <c r="E2090" s="38">
        <v>0</v>
      </c>
      <c r="F2090" s="38">
        <v>0</v>
      </c>
      <c r="G2090" s="38">
        <v>88421.05</v>
      </c>
      <c r="H2090" s="91">
        <v>0</v>
      </c>
      <c r="I2090" s="91">
        <v>0</v>
      </c>
      <c r="J2090" s="38">
        <v>83572.5</v>
      </c>
      <c r="K2090" s="38">
        <v>4963785.5999999996</v>
      </c>
      <c r="L2090" s="91">
        <v>0</v>
      </c>
      <c r="M2090" s="38">
        <v>2593700.0299999998</v>
      </c>
      <c r="N2090" s="38">
        <v>2262848.11</v>
      </c>
      <c r="O2090" s="38">
        <v>4856548.1399999997</v>
      </c>
      <c r="P2090" s="38">
        <v>510763.31</v>
      </c>
      <c r="Q2090" s="91">
        <v>0</v>
      </c>
      <c r="R2090" s="91">
        <v>0</v>
      </c>
      <c r="S2090" s="91">
        <v>0</v>
      </c>
      <c r="T2090" s="38">
        <v>10503090.6</v>
      </c>
      <c r="U2090" s="38">
        <v>315127.77</v>
      </c>
      <c r="V2090" s="38">
        <v>0</v>
      </c>
      <c r="W2090" s="38">
        <v>0</v>
      </c>
      <c r="X2090" s="38">
        <v>1910926.2</v>
      </c>
      <c r="Y2090" s="38">
        <v>0</v>
      </c>
      <c r="Z2090" s="38">
        <v>0</v>
      </c>
      <c r="AA2090" s="38">
        <v>286195.45</v>
      </c>
      <c r="AB2090" s="38">
        <v>0</v>
      </c>
      <c r="AC2090" s="328">
        <v>6614851.4100000001</v>
      </c>
      <c r="AD2090" s="38">
        <v>0</v>
      </c>
      <c r="AE2090" s="38">
        <v>2104176.06</v>
      </c>
      <c r="AF2090" s="38">
        <v>0</v>
      </c>
      <c r="AG2090" s="38">
        <v>0</v>
      </c>
      <c r="AH2090" s="38">
        <v>0</v>
      </c>
      <c r="AI2090" s="38">
        <v>0</v>
      </c>
      <c r="AJ2090" s="38">
        <v>521125.53</v>
      </c>
      <c r="AK2090" s="38">
        <v>0</v>
      </c>
      <c r="AL2090" s="38">
        <v>48662.879999999997</v>
      </c>
      <c r="AM2090" s="91">
        <v>0</v>
      </c>
      <c r="AN2090" s="38">
        <v>715976.47</v>
      </c>
      <c r="AO2090" s="38">
        <v>0</v>
      </c>
      <c r="AP2090" s="38">
        <v>3300</v>
      </c>
      <c r="AQ2090" s="38">
        <v>0</v>
      </c>
      <c r="AR2090" s="38">
        <v>0</v>
      </c>
      <c r="AS2090" s="38">
        <v>11752402.42</v>
      </c>
      <c r="AT2090" s="38">
        <v>1060087.3500000001</v>
      </c>
      <c r="AU2090" s="38">
        <v>292148</v>
      </c>
      <c r="AV2090" s="92">
        <v>45930</v>
      </c>
      <c r="AW2090" t="s">
        <v>8</v>
      </c>
      <c r="AX2090">
        <v>2025</v>
      </c>
      <c r="AY2090" t="s">
        <v>183</v>
      </c>
    </row>
    <row r="2091" spans="1:51" x14ac:dyDescent="0.25">
      <c r="A2091">
        <v>93</v>
      </c>
      <c r="B2091" t="s">
        <v>103</v>
      </c>
      <c r="C2091" s="38">
        <v>137902706.31</v>
      </c>
      <c r="D2091" s="38">
        <v>0</v>
      </c>
      <c r="E2091" s="38">
        <v>0</v>
      </c>
      <c r="F2091" s="38">
        <v>0</v>
      </c>
      <c r="G2091" s="38">
        <v>0</v>
      </c>
      <c r="H2091" s="91">
        <v>0</v>
      </c>
      <c r="I2091" s="91">
        <v>0</v>
      </c>
      <c r="J2091" s="38">
        <v>61204.37</v>
      </c>
      <c r="K2091" s="38">
        <v>256001.01</v>
      </c>
      <c r="L2091" s="91">
        <v>0</v>
      </c>
      <c r="M2091" s="38">
        <v>6</v>
      </c>
      <c r="N2091" s="38">
        <v>0</v>
      </c>
      <c r="O2091" s="38">
        <v>6</v>
      </c>
      <c r="P2091" s="38">
        <v>54527.39</v>
      </c>
      <c r="Q2091" s="91">
        <v>0</v>
      </c>
      <c r="R2091" s="91">
        <v>0</v>
      </c>
      <c r="S2091" s="91">
        <v>0</v>
      </c>
      <c r="T2091" s="38">
        <v>371738.77</v>
      </c>
      <c r="U2091" s="38">
        <v>122488.87</v>
      </c>
      <c r="V2091" s="38">
        <v>109310.37</v>
      </c>
      <c r="W2091" s="38">
        <v>0</v>
      </c>
      <c r="X2091" s="38">
        <v>343796.32</v>
      </c>
      <c r="Y2091" s="38">
        <v>6861795.5199999996</v>
      </c>
      <c r="Z2091" s="38">
        <v>0</v>
      </c>
      <c r="AA2091" s="38">
        <v>1036565.01</v>
      </c>
      <c r="AB2091" s="38">
        <v>0</v>
      </c>
      <c r="AC2091" s="328">
        <v>0</v>
      </c>
      <c r="AD2091" s="38">
        <v>4693711.76</v>
      </c>
      <c r="AE2091" s="38">
        <v>180312.5</v>
      </c>
      <c r="AF2091" s="38">
        <v>0</v>
      </c>
      <c r="AG2091" s="38">
        <v>0</v>
      </c>
      <c r="AH2091" s="38">
        <v>0</v>
      </c>
      <c r="AI2091" s="38">
        <v>0</v>
      </c>
      <c r="AJ2091" s="38">
        <v>0</v>
      </c>
      <c r="AK2091" s="38">
        <v>9087767.9600000009</v>
      </c>
      <c r="AL2091" s="38">
        <v>6008482.9699999997</v>
      </c>
      <c r="AM2091" s="91">
        <v>0</v>
      </c>
      <c r="AN2091" s="38">
        <v>12428673.92</v>
      </c>
      <c r="AO2091" s="38">
        <v>0</v>
      </c>
      <c r="AP2091" s="38">
        <v>31345</v>
      </c>
      <c r="AQ2091" s="38">
        <v>0</v>
      </c>
      <c r="AR2091" s="38">
        <v>0</v>
      </c>
      <c r="AS2091" s="38">
        <v>13347980.35</v>
      </c>
      <c r="AT2091" s="38">
        <v>124182987.19</v>
      </c>
      <c r="AU2091" s="38">
        <v>96626717.340000004</v>
      </c>
      <c r="AV2091" s="92">
        <v>45930</v>
      </c>
      <c r="AW2091" t="s">
        <v>8</v>
      </c>
      <c r="AX2091">
        <v>2025</v>
      </c>
      <c r="AY2091" t="s">
        <v>175</v>
      </c>
    </row>
    <row r="2092" spans="1:51" x14ac:dyDescent="0.25">
      <c r="A2092" s="89">
        <v>107</v>
      </c>
      <c r="B2092" s="90" t="s">
        <v>60</v>
      </c>
      <c r="C2092" s="91">
        <v>1544953956.6500001</v>
      </c>
      <c r="D2092" s="91">
        <v>110525.85</v>
      </c>
      <c r="E2092" s="91">
        <v>0</v>
      </c>
      <c r="F2092" s="91">
        <v>0</v>
      </c>
      <c r="G2092" s="91">
        <v>41211.58</v>
      </c>
      <c r="H2092" s="91">
        <v>0</v>
      </c>
      <c r="I2092" s="91">
        <v>0</v>
      </c>
      <c r="J2092" s="91">
        <v>3080895.23</v>
      </c>
      <c r="K2092" s="91">
        <v>13811065.74</v>
      </c>
      <c r="L2092" s="91">
        <v>0</v>
      </c>
      <c r="M2092" s="91">
        <v>48061468.75</v>
      </c>
      <c r="N2092" s="91">
        <v>909660500.80999994</v>
      </c>
      <c r="O2092" s="91">
        <v>957721969.55999994</v>
      </c>
      <c r="P2092" s="91">
        <v>8959837.8800000008</v>
      </c>
      <c r="Q2092" s="91">
        <v>0</v>
      </c>
      <c r="R2092" s="91">
        <v>0</v>
      </c>
      <c r="S2092" s="91">
        <v>0</v>
      </c>
      <c r="T2092" s="91">
        <v>983725505.83999991</v>
      </c>
      <c r="U2092" s="91">
        <v>1589981.39</v>
      </c>
      <c r="V2092" s="91">
        <v>850556.11</v>
      </c>
      <c r="W2092" s="91">
        <v>24540.25</v>
      </c>
      <c r="X2092" s="91">
        <v>9615694.1699999999</v>
      </c>
      <c r="Y2092" s="91">
        <v>288849.01</v>
      </c>
      <c r="Z2092" s="91">
        <v>0</v>
      </c>
      <c r="AA2092" s="91">
        <v>67130418.060000002</v>
      </c>
      <c r="AB2092" s="91">
        <v>0</v>
      </c>
      <c r="AC2092" s="326">
        <v>56744429.940000005</v>
      </c>
      <c r="AD2092" s="91">
        <v>22389896.539999999</v>
      </c>
      <c r="AE2092" s="91">
        <v>9627195.7899999991</v>
      </c>
      <c r="AF2092" s="91">
        <v>0</v>
      </c>
      <c r="AG2092" s="91">
        <v>0</v>
      </c>
      <c r="AH2092" s="91">
        <v>0</v>
      </c>
      <c r="AI2092" s="91">
        <v>0</v>
      </c>
      <c r="AJ2092" s="91">
        <v>209793783.71000001</v>
      </c>
      <c r="AK2092" s="91">
        <v>35123094.420000002</v>
      </c>
      <c r="AL2092" s="91">
        <v>4772150.43</v>
      </c>
      <c r="AM2092" s="91">
        <v>0</v>
      </c>
      <c r="AN2092" s="91">
        <v>18761380.890000001</v>
      </c>
      <c r="AO2092" s="91">
        <v>0</v>
      </c>
      <c r="AP2092" s="91">
        <v>0</v>
      </c>
      <c r="AQ2092" s="91">
        <v>0</v>
      </c>
      <c r="AR2092" s="91">
        <v>0</v>
      </c>
      <c r="AS2092" s="91">
        <v>378055344.97000003</v>
      </c>
      <c r="AT2092" s="91">
        <v>183173105.84</v>
      </c>
      <c r="AU2092" s="91">
        <v>124516480.09999999</v>
      </c>
      <c r="AV2092" s="92">
        <v>45961</v>
      </c>
      <c r="AW2092" t="s">
        <v>9</v>
      </c>
      <c r="AX2092">
        <v>2025</v>
      </c>
      <c r="AY2092" t="s">
        <v>160</v>
      </c>
    </row>
    <row r="2093" spans="1:51" x14ac:dyDescent="0.25">
      <c r="A2093" s="89">
        <v>66</v>
      </c>
      <c r="B2093" s="90" t="s">
        <v>61</v>
      </c>
      <c r="C2093" s="91">
        <v>98109307.870000005</v>
      </c>
      <c r="D2093" s="91">
        <v>0</v>
      </c>
      <c r="E2093" s="91">
        <v>0</v>
      </c>
      <c r="F2093" s="91">
        <v>0</v>
      </c>
      <c r="G2093" s="91">
        <v>0</v>
      </c>
      <c r="H2093" s="91">
        <v>0</v>
      </c>
      <c r="I2093" s="91">
        <v>0</v>
      </c>
      <c r="J2093" s="91">
        <v>0</v>
      </c>
      <c r="K2093" s="91">
        <v>4175577.73</v>
      </c>
      <c r="L2093" s="91">
        <v>0</v>
      </c>
      <c r="M2093" s="91">
        <v>0</v>
      </c>
      <c r="N2093" s="91">
        <v>0</v>
      </c>
      <c r="O2093" s="91">
        <v>0</v>
      </c>
      <c r="P2093" s="91">
        <v>0</v>
      </c>
      <c r="Q2093" s="91">
        <v>0</v>
      </c>
      <c r="R2093" s="91">
        <v>0</v>
      </c>
      <c r="S2093" s="91">
        <v>0</v>
      </c>
      <c r="T2093" s="91">
        <v>4175577.73</v>
      </c>
      <c r="U2093" s="91">
        <v>63580219.420000002</v>
      </c>
      <c r="V2093" s="91">
        <v>0</v>
      </c>
      <c r="W2093" s="91">
        <v>0</v>
      </c>
      <c r="X2093" s="91">
        <v>14805634.390000001</v>
      </c>
      <c r="Y2093" s="91">
        <v>0</v>
      </c>
      <c r="Z2093" s="91">
        <v>0</v>
      </c>
      <c r="AA2093" s="91">
        <v>0</v>
      </c>
      <c r="AB2093" s="91">
        <v>0</v>
      </c>
      <c r="AC2093" s="326">
        <v>0</v>
      </c>
      <c r="AD2093" s="91">
        <v>0</v>
      </c>
      <c r="AE2093" s="91">
        <v>0</v>
      </c>
      <c r="AF2093" s="91">
        <v>0</v>
      </c>
      <c r="AG2093" s="91">
        <v>0</v>
      </c>
      <c r="AH2093" s="91">
        <v>0</v>
      </c>
      <c r="AI2093" s="91">
        <v>0</v>
      </c>
      <c r="AJ2093" s="91">
        <v>0</v>
      </c>
      <c r="AK2093" s="91">
        <v>0</v>
      </c>
      <c r="AL2093" s="91">
        <v>495740.11</v>
      </c>
      <c r="AM2093" s="91">
        <v>0</v>
      </c>
      <c r="AN2093" s="91">
        <v>7424032.8899999997</v>
      </c>
      <c r="AO2093" s="91">
        <v>7628103.3300000001</v>
      </c>
      <c r="AP2093" s="91">
        <v>0</v>
      </c>
      <c r="AQ2093" s="91">
        <v>0</v>
      </c>
      <c r="AR2093" s="91">
        <v>0</v>
      </c>
      <c r="AS2093" s="91">
        <v>78385853.810000002</v>
      </c>
      <c r="AT2093" s="91">
        <v>15547876.33</v>
      </c>
      <c r="AU2093" s="91">
        <v>0</v>
      </c>
      <c r="AV2093" s="92">
        <v>45961</v>
      </c>
      <c r="AW2093" t="s">
        <v>9</v>
      </c>
      <c r="AX2093">
        <v>2025</v>
      </c>
      <c r="AY2093" t="s">
        <v>178</v>
      </c>
    </row>
    <row r="2094" spans="1:51" x14ac:dyDescent="0.25">
      <c r="A2094" s="89">
        <v>44</v>
      </c>
      <c r="B2094" s="90" t="s">
        <v>62</v>
      </c>
      <c r="C2094" s="91">
        <v>158203044.41999999</v>
      </c>
      <c r="D2094" s="91">
        <v>147883.42000000001</v>
      </c>
      <c r="E2094" s="91">
        <v>0</v>
      </c>
      <c r="F2094" s="91">
        <v>0</v>
      </c>
      <c r="G2094" s="91">
        <v>18102.53</v>
      </c>
      <c r="H2094" s="91">
        <v>0</v>
      </c>
      <c r="I2094" s="91">
        <v>0</v>
      </c>
      <c r="J2094" s="91">
        <v>953994.77</v>
      </c>
      <c r="K2094" s="91">
        <v>13940537.42</v>
      </c>
      <c r="L2094" s="91">
        <v>0</v>
      </c>
      <c r="M2094" s="91">
        <v>11728088.68</v>
      </c>
      <c r="N2094" s="91">
        <v>1183404.8500000001</v>
      </c>
      <c r="O2094" s="91">
        <v>12911493.529999999</v>
      </c>
      <c r="P2094" s="91">
        <v>343252.56</v>
      </c>
      <c r="Q2094" s="91">
        <v>0</v>
      </c>
      <c r="R2094" s="91">
        <v>0</v>
      </c>
      <c r="S2094" s="91">
        <v>0</v>
      </c>
      <c r="T2094" s="91">
        <v>28315264.23</v>
      </c>
      <c r="U2094" s="91">
        <v>2587230.2200000002</v>
      </c>
      <c r="V2094" s="91">
        <v>1450258.26</v>
      </c>
      <c r="W2094" s="91">
        <v>1138071.44</v>
      </c>
      <c r="X2094" s="91">
        <v>0</v>
      </c>
      <c r="Y2094" s="91">
        <v>255173.57</v>
      </c>
      <c r="Z2094" s="91">
        <v>0</v>
      </c>
      <c r="AA2094" s="91">
        <v>5248.1</v>
      </c>
      <c r="AB2094" s="91">
        <v>0</v>
      </c>
      <c r="AC2094" s="326">
        <v>6017566.4800000004</v>
      </c>
      <c r="AD2094" s="91">
        <v>4733440.91</v>
      </c>
      <c r="AE2094" s="91">
        <v>169577.95</v>
      </c>
      <c r="AF2094" s="91">
        <v>0</v>
      </c>
      <c r="AG2094" s="91">
        <v>0</v>
      </c>
      <c r="AH2094" s="91">
        <v>0</v>
      </c>
      <c r="AI2094" s="91">
        <v>0</v>
      </c>
      <c r="AJ2094" s="91">
        <v>288958.07</v>
      </c>
      <c r="AK2094" s="91">
        <v>78441760.909999996</v>
      </c>
      <c r="AL2094" s="91">
        <v>2636086.02</v>
      </c>
      <c r="AM2094" s="91">
        <v>0</v>
      </c>
      <c r="AN2094" s="91">
        <v>7664666.46</v>
      </c>
      <c r="AO2094" s="91">
        <v>0</v>
      </c>
      <c r="AP2094" s="91">
        <v>480137.91</v>
      </c>
      <c r="AQ2094" s="91">
        <v>0</v>
      </c>
      <c r="AR2094" s="91">
        <v>0</v>
      </c>
      <c r="AS2094" s="91">
        <v>16645525</v>
      </c>
      <c r="AT2094" s="91">
        <v>113242255.18999998</v>
      </c>
      <c r="AU2094" s="91">
        <v>24019603.890000001</v>
      </c>
      <c r="AV2094" s="92">
        <v>45961</v>
      </c>
      <c r="AW2094" t="s">
        <v>9</v>
      </c>
      <c r="AX2094">
        <v>2025</v>
      </c>
      <c r="AY2094" t="s">
        <v>167</v>
      </c>
    </row>
    <row r="2095" spans="1:51" x14ac:dyDescent="0.25">
      <c r="A2095" s="89">
        <v>113</v>
      </c>
      <c r="B2095" s="90" t="s">
        <v>63</v>
      </c>
      <c r="C2095" s="91">
        <v>99721465.300000012</v>
      </c>
      <c r="D2095" s="91">
        <v>0</v>
      </c>
      <c r="E2095" s="91">
        <v>0</v>
      </c>
      <c r="F2095" s="91">
        <v>0</v>
      </c>
      <c r="G2095" s="91">
        <v>919523.1</v>
      </c>
      <c r="H2095" s="91">
        <v>0</v>
      </c>
      <c r="I2095" s="91">
        <v>0</v>
      </c>
      <c r="J2095" s="91">
        <v>480854.34</v>
      </c>
      <c r="K2095" s="91">
        <v>698165.66</v>
      </c>
      <c r="L2095" s="91">
        <v>0</v>
      </c>
      <c r="M2095" s="91">
        <v>27515938.57</v>
      </c>
      <c r="N2095" s="91">
        <v>30394515.550000001</v>
      </c>
      <c r="O2095" s="91">
        <v>57910454.120000005</v>
      </c>
      <c r="P2095" s="91">
        <v>1273470.79</v>
      </c>
      <c r="Q2095" s="91">
        <v>0</v>
      </c>
      <c r="R2095" s="91">
        <v>0</v>
      </c>
      <c r="S2095" s="91">
        <v>0</v>
      </c>
      <c r="T2095" s="91">
        <v>61282468.009999998</v>
      </c>
      <c r="U2095" s="91">
        <v>276833.43</v>
      </c>
      <c r="V2095" s="91">
        <v>121952.45</v>
      </c>
      <c r="W2095" s="91">
        <v>0</v>
      </c>
      <c r="X2095" s="91">
        <v>0</v>
      </c>
      <c r="Y2095" s="91">
        <v>108273</v>
      </c>
      <c r="Z2095" s="91">
        <v>0</v>
      </c>
      <c r="AA2095" s="91">
        <v>2275943.7999999998</v>
      </c>
      <c r="AB2095" s="91">
        <v>0</v>
      </c>
      <c r="AC2095" s="326">
        <v>11105149.449999999</v>
      </c>
      <c r="AD2095" s="91">
        <v>6192794.5099999998</v>
      </c>
      <c r="AE2095" s="91">
        <v>309212.09999999998</v>
      </c>
      <c r="AF2095" s="91">
        <v>0</v>
      </c>
      <c r="AG2095" s="91">
        <v>0</v>
      </c>
      <c r="AH2095" s="91">
        <v>0</v>
      </c>
      <c r="AI2095" s="91">
        <v>0</v>
      </c>
      <c r="AJ2095" s="91">
        <v>52746</v>
      </c>
      <c r="AK2095" s="91">
        <v>15618432.470000001</v>
      </c>
      <c r="AL2095" s="91">
        <v>167976.98</v>
      </c>
      <c r="AM2095" s="91">
        <v>0</v>
      </c>
      <c r="AN2095" s="91">
        <v>1892096.54</v>
      </c>
      <c r="AO2095" s="91">
        <v>0</v>
      </c>
      <c r="AP2095" s="91">
        <v>97380.41</v>
      </c>
      <c r="AQ2095" s="91">
        <v>0</v>
      </c>
      <c r="AR2095" s="91">
        <v>0</v>
      </c>
      <c r="AS2095" s="91">
        <v>20442904.740000002</v>
      </c>
      <c r="AT2095" s="91">
        <v>17996092.550000001</v>
      </c>
      <c r="AU2095" s="91">
        <v>220206.15</v>
      </c>
      <c r="AV2095" s="92">
        <v>45961</v>
      </c>
      <c r="AW2095" t="s">
        <v>9</v>
      </c>
      <c r="AX2095">
        <v>2025</v>
      </c>
      <c r="AY2095" t="s">
        <v>171</v>
      </c>
    </row>
    <row r="2096" spans="1:51" x14ac:dyDescent="0.25">
      <c r="A2096" s="89">
        <v>98</v>
      </c>
      <c r="B2096" s="90" t="s">
        <v>64</v>
      </c>
      <c r="C2096" s="91">
        <v>356111448.62999994</v>
      </c>
      <c r="D2096" s="91">
        <v>353221.81</v>
      </c>
      <c r="E2096" s="91">
        <v>0</v>
      </c>
      <c r="F2096" s="91">
        <v>0</v>
      </c>
      <c r="G2096" s="91">
        <v>316406.65999999997</v>
      </c>
      <c r="H2096" s="91">
        <v>0</v>
      </c>
      <c r="I2096" s="91">
        <v>0</v>
      </c>
      <c r="J2096" s="91">
        <v>3467108.59</v>
      </c>
      <c r="K2096" s="91">
        <v>829048.31999999995</v>
      </c>
      <c r="L2096" s="91">
        <v>0</v>
      </c>
      <c r="M2096" s="91">
        <v>80049766.449999988</v>
      </c>
      <c r="N2096" s="91">
        <v>11835591.5</v>
      </c>
      <c r="O2096" s="91">
        <v>91885357.949999988</v>
      </c>
      <c r="P2096" s="91">
        <v>1796552.49</v>
      </c>
      <c r="Q2096" s="91">
        <v>0</v>
      </c>
      <c r="R2096" s="91">
        <v>0</v>
      </c>
      <c r="S2096" s="91">
        <v>0</v>
      </c>
      <c r="T2096" s="91">
        <v>98647695.819999978</v>
      </c>
      <c r="U2096" s="91">
        <v>711792.32</v>
      </c>
      <c r="V2096" s="91">
        <v>501944.26</v>
      </c>
      <c r="W2096" s="91">
        <v>0</v>
      </c>
      <c r="X2096" s="91">
        <v>6500474.4500000002</v>
      </c>
      <c r="Y2096" s="91">
        <v>310784.26</v>
      </c>
      <c r="Z2096" s="91">
        <v>0</v>
      </c>
      <c r="AA2096" s="91">
        <v>1526667.4200000002</v>
      </c>
      <c r="AB2096" s="91">
        <v>0</v>
      </c>
      <c r="AC2096" s="326">
        <v>22281285.369999997</v>
      </c>
      <c r="AD2096" s="91">
        <v>2219747.71</v>
      </c>
      <c r="AE2096" s="91">
        <v>18081947.57</v>
      </c>
      <c r="AF2096" s="91">
        <v>0</v>
      </c>
      <c r="AG2096" s="91">
        <v>0</v>
      </c>
      <c r="AH2096" s="91">
        <v>0</v>
      </c>
      <c r="AI2096" s="91">
        <v>0</v>
      </c>
      <c r="AJ2096" s="91">
        <v>30017684.140000001</v>
      </c>
      <c r="AK2096" s="91">
        <v>44164398.409999996</v>
      </c>
      <c r="AL2096" s="91">
        <v>4066499.23</v>
      </c>
      <c r="AM2096" s="91">
        <v>0</v>
      </c>
      <c r="AN2096" s="91">
        <v>16386859.66</v>
      </c>
      <c r="AO2096" s="91">
        <v>-33818.660000000003</v>
      </c>
      <c r="AP2096" s="91">
        <v>751252.79</v>
      </c>
      <c r="AQ2096" s="91">
        <v>0</v>
      </c>
      <c r="AR2096" s="91">
        <v>0</v>
      </c>
      <c r="AS2096" s="91">
        <v>82152327.5</v>
      </c>
      <c r="AT2096" s="91">
        <v>175311425.30999997</v>
      </c>
      <c r="AU2096" s="91">
        <v>109976233.88</v>
      </c>
      <c r="AV2096" s="92">
        <v>45961</v>
      </c>
      <c r="AW2096" t="s">
        <v>9</v>
      </c>
      <c r="AX2096">
        <v>2025</v>
      </c>
      <c r="AY2096" t="s">
        <v>165</v>
      </c>
    </row>
    <row r="2097" spans="1:51" x14ac:dyDescent="0.25">
      <c r="A2097" s="89">
        <v>109</v>
      </c>
      <c r="B2097" s="90" t="s">
        <v>66</v>
      </c>
      <c r="C2097" s="91">
        <v>2202972825.4200001</v>
      </c>
      <c r="D2097" s="91">
        <v>98110370.199999988</v>
      </c>
      <c r="E2097" s="91">
        <v>0</v>
      </c>
      <c r="F2097" s="91">
        <v>0</v>
      </c>
      <c r="G2097" s="91">
        <v>0</v>
      </c>
      <c r="H2097" s="91">
        <v>0</v>
      </c>
      <c r="I2097" s="91">
        <v>0</v>
      </c>
      <c r="J2097" s="91">
        <v>158590798.06999999</v>
      </c>
      <c r="K2097" s="91">
        <v>87924306.170000002</v>
      </c>
      <c r="L2097" s="91">
        <v>0</v>
      </c>
      <c r="M2097" s="91">
        <v>1269764.29</v>
      </c>
      <c r="N2097" s="91">
        <v>856929312.93999994</v>
      </c>
      <c r="O2097" s="91">
        <v>858199077.2299999</v>
      </c>
      <c r="P2097" s="91">
        <v>147578722.22999999</v>
      </c>
      <c r="Q2097" s="91">
        <v>0</v>
      </c>
      <c r="R2097" s="91">
        <v>0</v>
      </c>
      <c r="S2097" s="91">
        <v>0</v>
      </c>
      <c r="T2097" s="91">
        <v>1350403273.8999999</v>
      </c>
      <c r="U2097" s="91">
        <v>36435371.910000004</v>
      </c>
      <c r="V2097" s="91">
        <v>6412637.1200000001</v>
      </c>
      <c r="W2097" s="91">
        <v>0</v>
      </c>
      <c r="X2097" s="91">
        <v>52224720.280000001</v>
      </c>
      <c r="Y2097" s="91">
        <v>2898720.94</v>
      </c>
      <c r="Z2097" s="91">
        <v>0</v>
      </c>
      <c r="AA2097" s="91">
        <v>235693261.89000002</v>
      </c>
      <c r="AB2097" s="91">
        <v>0</v>
      </c>
      <c r="AC2097" s="326">
        <v>340163028.41999996</v>
      </c>
      <c r="AD2097" s="91">
        <v>0</v>
      </c>
      <c r="AE2097" s="91">
        <v>415607.71</v>
      </c>
      <c r="AF2097" s="91">
        <v>0</v>
      </c>
      <c r="AG2097" s="91">
        <v>0</v>
      </c>
      <c r="AH2097" s="91">
        <v>0</v>
      </c>
      <c r="AI2097" s="91">
        <v>0</v>
      </c>
      <c r="AJ2097" s="91">
        <v>86054627.560000002</v>
      </c>
      <c r="AK2097" s="91">
        <v>71985490.710000008</v>
      </c>
      <c r="AL2097" s="91">
        <v>11982342.73</v>
      </c>
      <c r="AM2097" s="91">
        <v>0</v>
      </c>
      <c r="AN2097" s="91">
        <v>7715098.8899999997</v>
      </c>
      <c r="AO2097" s="91">
        <v>288427.83</v>
      </c>
      <c r="AP2097" s="91">
        <v>2500</v>
      </c>
      <c r="AQ2097" s="91">
        <v>0</v>
      </c>
      <c r="AR2097" s="91">
        <v>0</v>
      </c>
      <c r="AS2097" s="91">
        <v>760297975.82999992</v>
      </c>
      <c r="AT2097" s="91">
        <v>92271575.690000013</v>
      </c>
      <c r="AU2097" s="91">
        <v>297715.53000000003</v>
      </c>
      <c r="AV2097" s="92">
        <v>45961</v>
      </c>
      <c r="AW2097" t="s">
        <v>9</v>
      </c>
      <c r="AX2097">
        <v>2025</v>
      </c>
      <c r="AY2097" t="s">
        <v>157</v>
      </c>
    </row>
    <row r="2098" spans="1:51" x14ac:dyDescent="0.25">
      <c r="A2098" s="89">
        <v>25</v>
      </c>
      <c r="B2098" s="90" t="s">
        <v>67</v>
      </c>
      <c r="C2098" s="91">
        <v>132640612.78999999</v>
      </c>
      <c r="D2098" s="91">
        <v>54250361.809999995</v>
      </c>
      <c r="E2098" s="91">
        <v>0</v>
      </c>
      <c r="F2098" s="91">
        <v>0</v>
      </c>
      <c r="G2098" s="91">
        <v>0</v>
      </c>
      <c r="H2098" s="91">
        <v>0</v>
      </c>
      <c r="I2098" s="91">
        <v>0</v>
      </c>
      <c r="J2098" s="91">
        <v>0</v>
      </c>
      <c r="K2098" s="91">
        <v>0</v>
      </c>
      <c r="L2098" s="91">
        <v>0</v>
      </c>
      <c r="M2098" s="91">
        <v>6184627.9399999995</v>
      </c>
      <c r="N2098" s="91">
        <v>0</v>
      </c>
      <c r="O2098" s="91">
        <v>6184627.9399999995</v>
      </c>
      <c r="P2098" s="91">
        <v>71913129.890000001</v>
      </c>
      <c r="Q2098" s="91">
        <v>0</v>
      </c>
      <c r="R2098" s="91">
        <v>0</v>
      </c>
      <c r="S2098" s="91">
        <v>0</v>
      </c>
      <c r="T2098" s="91">
        <v>132348119.63999999</v>
      </c>
      <c r="U2098" s="91">
        <v>0</v>
      </c>
      <c r="V2098" s="91">
        <v>0</v>
      </c>
      <c r="W2098" s="91">
        <v>0</v>
      </c>
      <c r="X2098" s="91">
        <v>0</v>
      </c>
      <c r="Y2098" s="91">
        <v>0</v>
      </c>
      <c r="Z2098" s="91">
        <v>0</v>
      </c>
      <c r="AA2098" s="91">
        <v>0</v>
      </c>
      <c r="AB2098" s="91">
        <v>0</v>
      </c>
      <c r="AC2098" s="326">
        <v>292493.15000000002</v>
      </c>
      <c r="AD2098" s="91">
        <v>0</v>
      </c>
      <c r="AE2098" s="91">
        <v>0</v>
      </c>
      <c r="AF2098" s="91">
        <v>0</v>
      </c>
      <c r="AG2098" s="91">
        <v>0</v>
      </c>
      <c r="AH2098" s="91">
        <v>0</v>
      </c>
      <c r="AI2098" s="91">
        <v>0</v>
      </c>
      <c r="AJ2098" s="91">
        <v>0</v>
      </c>
      <c r="AK2098" s="91">
        <v>0</v>
      </c>
      <c r="AL2098" s="91">
        <v>0</v>
      </c>
      <c r="AM2098" s="91">
        <v>0</v>
      </c>
      <c r="AN2098" s="91">
        <v>0</v>
      </c>
      <c r="AO2098" s="91">
        <v>0</v>
      </c>
      <c r="AP2098" s="91">
        <v>0</v>
      </c>
      <c r="AQ2098" s="91">
        <v>0</v>
      </c>
      <c r="AR2098" s="91">
        <v>0</v>
      </c>
      <c r="AS2098" s="91">
        <v>292493.15000000002</v>
      </c>
      <c r="AT2098" s="91">
        <v>0</v>
      </c>
      <c r="AU2098" s="91">
        <v>0</v>
      </c>
      <c r="AV2098" s="92">
        <v>45961</v>
      </c>
      <c r="AW2098" t="s">
        <v>9</v>
      </c>
      <c r="AX2098">
        <v>2025</v>
      </c>
      <c r="AY2098" t="s">
        <v>174</v>
      </c>
    </row>
    <row r="2099" spans="1:51" x14ac:dyDescent="0.25">
      <c r="A2099" s="89">
        <v>121</v>
      </c>
      <c r="B2099" s="90" t="s">
        <v>68</v>
      </c>
      <c r="C2099" s="91">
        <v>3139540.88</v>
      </c>
      <c r="D2099" s="91">
        <v>0</v>
      </c>
      <c r="E2099" s="91">
        <v>0</v>
      </c>
      <c r="F2099" s="91">
        <v>0</v>
      </c>
      <c r="G2099" s="91">
        <v>0</v>
      </c>
      <c r="H2099" s="91">
        <v>0</v>
      </c>
      <c r="I2099" s="91">
        <v>0</v>
      </c>
      <c r="J2099" s="91">
        <v>0</v>
      </c>
      <c r="K2099" s="91">
        <v>0</v>
      </c>
      <c r="L2099" s="91">
        <v>0</v>
      </c>
      <c r="M2099" s="91">
        <v>0</v>
      </c>
      <c r="N2099" s="91">
        <v>0</v>
      </c>
      <c r="O2099" s="91">
        <v>0</v>
      </c>
      <c r="P2099" s="91">
        <v>0</v>
      </c>
      <c r="Q2099" s="91">
        <v>0</v>
      </c>
      <c r="R2099" s="91">
        <v>0</v>
      </c>
      <c r="S2099" s="91">
        <v>0</v>
      </c>
      <c r="T2099" s="91">
        <v>0</v>
      </c>
      <c r="U2099" s="91">
        <v>2935177.34</v>
      </c>
      <c r="V2099" s="91">
        <v>0</v>
      </c>
      <c r="W2099" s="91">
        <v>0</v>
      </c>
      <c r="X2099" s="91">
        <v>0</v>
      </c>
      <c r="Y2099" s="91">
        <v>0</v>
      </c>
      <c r="Z2099" s="91">
        <v>0</v>
      </c>
      <c r="AA2099" s="91">
        <v>0</v>
      </c>
      <c r="AB2099" s="91">
        <v>0</v>
      </c>
      <c r="AC2099" s="326">
        <v>0</v>
      </c>
      <c r="AD2099" s="91">
        <v>0</v>
      </c>
      <c r="AE2099" s="91">
        <v>0</v>
      </c>
      <c r="AF2099" s="91">
        <v>0</v>
      </c>
      <c r="AG2099" s="91">
        <v>0</v>
      </c>
      <c r="AH2099" s="91">
        <v>0</v>
      </c>
      <c r="AI2099" s="91">
        <v>0</v>
      </c>
      <c r="AJ2099" s="91">
        <v>0</v>
      </c>
      <c r="AK2099" s="91">
        <v>0</v>
      </c>
      <c r="AL2099" s="91">
        <v>0</v>
      </c>
      <c r="AM2099" s="91">
        <v>0</v>
      </c>
      <c r="AN2099" s="91">
        <v>204363.54</v>
      </c>
      <c r="AO2099" s="91">
        <v>0</v>
      </c>
      <c r="AP2099" s="91">
        <v>0</v>
      </c>
      <c r="AQ2099" s="91">
        <v>0</v>
      </c>
      <c r="AR2099" s="91">
        <v>0</v>
      </c>
      <c r="AS2099" s="91">
        <v>2935177.34</v>
      </c>
      <c r="AT2099" s="91">
        <v>204363.54</v>
      </c>
      <c r="AU2099" s="91">
        <v>0</v>
      </c>
      <c r="AV2099" s="92">
        <v>45961</v>
      </c>
      <c r="AW2099" t="s">
        <v>9</v>
      </c>
      <c r="AX2099">
        <v>2025</v>
      </c>
      <c r="AY2099" t="s">
        <v>188</v>
      </c>
    </row>
    <row r="2100" spans="1:51" x14ac:dyDescent="0.25">
      <c r="A2100" s="89">
        <v>122</v>
      </c>
      <c r="B2100" s="90" t="s">
        <v>69</v>
      </c>
      <c r="C2100" s="91">
        <v>1382762618.6299999</v>
      </c>
      <c r="D2100" s="91">
        <v>644311.46</v>
      </c>
      <c r="E2100" s="91">
        <v>0</v>
      </c>
      <c r="F2100" s="91">
        <v>0</v>
      </c>
      <c r="G2100" s="91">
        <v>0</v>
      </c>
      <c r="H2100" s="91">
        <v>0</v>
      </c>
      <c r="I2100" s="91">
        <v>0</v>
      </c>
      <c r="J2100" s="91">
        <v>50780.78</v>
      </c>
      <c r="K2100" s="91">
        <v>55535984.030000001</v>
      </c>
      <c r="L2100" s="91">
        <v>0</v>
      </c>
      <c r="M2100" s="91">
        <v>11893776.300000001</v>
      </c>
      <c r="N2100" s="91">
        <v>4098344.66</v>
      </c>
      <c r="O2100" s="91">
        <v>15992120.960000001</v>
      </c>
      <c r="P2100" s="91">
        <v>28870288.359999999</v>
      </c>
      <c r="Q2100" s="91">
        <v>0</v>
      </c>
      <c r="R2100" s="91">
        <v>0</v>
      </c>
      <c r="S2100" s="91">
        <v>0</v>
      </c>
      <c r="T2100" s="91">
        <v>101093485.59</v>
      </c>
      <c r="U2100" s="91">
        <v>0</v>
      </c>
      <c r="V2100" s="91">
        <v>0</v>
      </c>
      <c r="W2100" s="91">
        <v>0</v>
      </c>
      <c r="X2100" s="91">
        <v>182615264.71000001</v>
      </c>
      <c r="Y2100" s="91">
        <v>0</v>
      </c>
      <c r="Z2100" s="91">
        <v>0</v>
      </c>
      <c r="AA2100" s="91">
        <v>945708272.06000006</v>
      </c>
      <c r="AB2100" s="91">
        <v>0</v>
      </c>
      <c r="AC2100" s="326">
        <v>2568703.7200000002</v>
      </c>
      <c r="AD2100" s="91">
        <v>0</v>
      </c>
      <c r="AE2100" s="91">
        <v>383914.72</v>
      </c>
      <c r="AF2100" s="91">
        <v>0</v>
      </c>
      <c r="AG2100" s="91">
        <v>0</v>
      </c>
      <c r="AH2100" s="91">
        <v>0</v>
      </c>
      <c r="AI2100" s="91">
        <v>0</v>
      </c>
      <c r="AJ2100" s="91">
        <v>7676726.8399999999</v>
      </c>
      <c r="AK2100" s="91">
        <v>91690410.230000004</v>
      </c>
      <c r="AL2100" s="91">
        <v>0</v>
      </c>
      <c r="AM2100" s="91">
        <v>0</v>
      </c>
      <c r="AN2100" s="91">
        <v>51025840.759999998</v>
      </c>
      <c r="AO2100" s="91">
        <v>0</v>
      </c>
      <c r="AP2100" s="91">
        <v>0</v>
      </c>
      <c r="AQ2100" s="91">
        <v>0</v>
      </c>
      <c r="AR2100" s="91">
        <v>0</v>
      </c>
      <c r="AS2100" s="91">
        <v>1138952882.05</v>
      </c>
      <c r="AT2100" s="91">
        <v>142716250.99000001</v>
      </c>
      <c r="AU2100" s="91">
        <v>0</v>
      </c>
      <c r="AV2100" s="92">
        <v>45961</v>
      </c>
      <c r="AW2100" t="s">
        <v>9</v>
      </c>
      <c r="AX2100">
        <v>2025</v>
      </c>
      <c r="AY2100" t="s">
        <v>267</v>
      </c>
    </row>
    <row r="2101" spans="1:51" x14ac:dyDescent="0.25">
      <c r="A2101" s="89">
        <v>13</v>
      </c>
      <c r="B2101" s="90" t="s">
        <v>70</v>
      </c>
      <c r="C2101" s="91">
        <v>21628919615.170002</v>
      </c>
      <c r="D2101" s="91">
        <v>9372849.4199999999</v>
      </c>
      <c r="E2101" s="91">
        <v>0</v>
      </c>
      <c r="F2101" s="91">
        <v>0</v>
      </c>
      <c r="G2101" s="91">
        <v>29231910.240000002</v>
      </c>
      <c r="H2101" s="91">
        <v>0</v>
      </c>
      <c r="I2101" s="91">
        <v>0</v>
      </c>
      <c r="J2101" s="91">
        <v>497377600.22000003</v>
      </c>
      <c r="K2101" s="91">
        <v>508026960.00999999</v>
      </c>
      <c r="L2101" s="91">
        <v>0</v>
      </c>
      <c r="M2101" s="91">
        <v>11046048600.210001</v>
      </c>
      <c r="N2101" s="91">
        <v>5754988388.0299997</v>
      </c>
      <c r="O2101" s="91">
        <v>16801036988.240002</v>
      </c>
      <c r="P2101" s="91">
        <v>0</v>
      </c>
      <c r="Q2101" s="91">
        <v>0</v>
      </c>
      <c r="R2101" s="91">
        <v>0</v>
      </c>
      <c r="S2101" s="91">
        <v>0</v>
      </c>
      <c r="T2101" s="91">
        <v>17845046308.130001</v>
      </c>
      <c r="U2101" s="91">
        <v>52742100.280000001</v>
      </c>
      <c r="V2101" s="91">
        <v>0</v>
      </c>
      <c r="W2101" s="91">
        <v>790264.51</v>
      </c>
      <c r="X2101" s="91">
        <v>32158493.93</v>
      </c>
      <c r="Y2101" s="91">
        <v>8224475.6900000004</v>
      </c>
      <c r="Z2101" s="91">
        <v>0</v>
      </c>
      <c r="AA2101" s="91">
        <v>603142194.12</v>
      </c>
      <c r="AB2101" s="91">
        <v>0</v>
      </c>
      <c r="AC2101" s="326">
        <v>2013141413.6200001</v>
      </c>
      <c r="AD2101" s="91">
        <v>137558.34</v>
      </c>
      <c r="AE2101" s="91">
        <v>17899668.950000003</v>
      </c>
      <c r="AF2101" s="91">
        <v>0</v>
      </c>
      <c r="AG2101" s="91">
        <v>0</v>
      </c>
      <c r="AH2101" s="91">
        <v>0</v>
      </c>
      <c r="AI2101" s="91">
        <v>0</v>
      </c>
      <c r="AJ2101" s="91">
        <v>17600187.530000001</v>
      </c>
      <c r="AK2101" s="91">
        <v>587270487.23000002</v>
      </c>
      <c r="AL2101" s="91">
        <v>338807014.82999998</v>
      </c>
      <c r="AM2101" s="91">
        <v>0</v>
      </c>
      <c r="AN2101" s="91">
        <v>108138482.2</v>
      </c>
      <c r="AO2101" s="91">
        <v>0</v>
      </c>
      <c r="AP2101" s="91">
        <v>45449.82</v>
      </c>
      <c r="AQ2101" s="91">
        <v>0</v>
      </c>
      <c r="AR2101" s="91">
        <v>0</v>
      </c>
      <c r="AS2101" s="91">
        <v>2745836356.9700003</v>
      </c>
      <c r="AT2101" s="91">
        <v>1038036949.86</v>
      </c>
      <c r="AU2101" s="91">
        <v>3775515.78</v>
      </c>
      <c r="AV2101" s="92">
        <v>45961</v>
      </c>
      <c r="AW2101" t="s">
        <v>9</v>
      </c>
      <c r="AX2101">
        <v>2025</v>
      </c>
      <c r="AY2101" t="s">
        <v>149</v>
      </c>
    </row>
    <row r="2102" spans="1:51" x14ac:dyDescent="0.25">
      <c r="A2102" s="89">
        <v>110</v>
      </c>
      <c r="B2102" s="90" t="s">
        <v>71</v>
      </c>
      <c r="C2102" s="91">
        <v>194892677.63000003</v>
      </c>
      <c r="D2102" s="91">
        <v>34482.14</v>
      </c>
      <c r="E2102" s="91">
        <v>0</v>
      </c>
      <c r="F2102" s="91">
        <v>0</v>
      </c>
      <c r="G2102" s="91">
        <v>263898.68</v>
      </c>
      <c r="H2102" s="91">
        <v>0</v>
      </c>
      <c r="I2102" s="91">
        <v>0</v>
      </c>
      <c r="J2102" s="91">
        <v>1348490.53</v>
      </c>
      <c r="K2102" s="91">
        <v>3068456.88</v>
      </c>
      <c r="L2102" s="91">
        <v>0</v>
      </c>
      <c r="M2102" s="91">
        <v>2336440.2599999998</v>
      </c>
      <c r="N2102" s="91">
        <v>25183878.77</v>
      </c>
      <c r="O2102" s="91">
        <v>27520319.030000001</v>
      </c>
      <c r="P2102" s="91">
        <v>2677967.83</v>
      </c>
      <c r="Q2102" s="91">
        <v>0</v>
      </c>
      <c r="R2102" s="91">
        <v>0</v>
      </c>
      <c r="S2102" s="91">
        <v>0</v>
      </c>
      <c r="T2102" s="91">
        <v>34913615.089999996</v>
      </c>
      <c r="U2102" s="91">
        <v>727426.13</v>
      </c>
      <c r="V2102" s="91">
        <v>30161.31</v>
      </c>
      <c r="W2102" s="91">
        <v>268329.14</v>
      </c>
      <c r="X2102" s="91">
        <v>40000</v>
      </c>
      <c r="Y2102" s="91">
        <v>1045403.57</v>
      </c>
      <c r="Z2102" s="91">
        <v>0</v>
      </c>
      <c r="AA2102" s="91">
        <v>0</v>
      </c>
      <c r="AB2102" s="91">
        <v>0</v>
      </c>
      <c r="AC2102" s="326">
        <v>827005.05</v>
      </c>
      <c r="AD2102" s="91">
        <v>729852.74</v>
      </c>
      <c r="AE2102" s="91">
        <v>1136235.02</v>
      </c>
      <c r="AF2102" s="91">
        <v>0</v>
      </c>
      <c r="AG2102" s="91">
        <v>0</v>
      </c>
      <c r="AH2102" s="91">
        <v>0</v>
      </c>
      <c r="AI2102" s="91">
        <v>0</v>
      </c>
      <c r="AJ2102" s="91">
        <v>283027.90999999997</v>
      </c>
      <c r="AK2102" s="91">
        <v>7297648.6500000004</v>
      </c>
      <c r="AL2102" s="91">
        <v>3649308.47</v>
      </c>
      <c r="AM2102" s="91">
        <v>0</v>
      </c>
      <c r="AN2102" s="91">
        <v>14911783.58</v>
      </c>
      <c r="AO2102" s="91">
        <v>524361.53</v>
      </c>
      <c r="AP2102" s="91">
        <v>226507.11</v>
      </c>
      <c r="AQ2102" s="91">
        <v>0</v>
      </c>
      <c r="AR2102" s="91">
        <v>0</v>
      </c>
      <c r="AS2102" s="91">
        <v>5087440.870000001</v>
      </c>
      <c r="AT2102" s="91">
        <v>154891621.67000002</v>
      </c>
      <c r="AU2102" s="91">
        <v>128282012.33</v>
      </c>
      <c r="AV2102" s="92">
        <v>45961</v>
      </c>
      <c r="AW2102" t="s">
        <v>9</v>
      </c>
      <c r="AX2102">
        <v>2025</v>
      </c>
      <c r="AY2102" t="s">
        <v>173</v>
      </c>
    </row>
    <row r="2103" spans="1:51" x14ac:dyDescent="0.25">
      <c r="A2103" s="89">
        <v>52</v>
      </c>
      <c r="B2103" s="90" t="s">
        <v>72</v>
      </c>
      <c r="C2103" s="91">
        <v>452584729.27000004</v>
      </c>
      <c r="D2103" s="91">
        <v>0</v>
      </c>
      <c r="E2103" s="91">
        <v>0</v>
      </c>
      <c r="F2103" s="91">
        <v>0</v>
      </c>
      <c r="G2103" s="91">
        <v>499777.96</v>
      </c>
      <c r="H2103" s="91">
        <v>0</v>
      </c>
      <c r="I2103" s="91">
        <v>0</v>
      </c>
      <c r="J2103" s="91">
        <v>0</v>
      </c>
      <c r="K2103" s="91">
        <v>1328534.58</v>
      </c>
      <c r="L2103" s="91">
        <v>0</v>
      </c>
      <c r="M2103" s="91">
        <v>0</v>
      </c>
      <c r="N2103" s="91">
        <v>0</v>
      </c>
      <c r="O2103" s="91">
        <v>0</v>
      </c>
      <c r="P2103" s="91">
        <v>130389.79999999999</v>
      </c>
      <c r="Q2103" s="91">
        <v>0</v>
      </c>
      <c r="R2103" s="91">
        <v>0</v>
      </c>
      <c r="S2103" s="91">
        <v>0</v>
      </c>
      <c r="T2103" s="91">
        <v>1958702.34</v>
      </c>
      <c r="U2103" s="91">
        <v>5562889.6100000003</v>
      </c>
      <c r="V2103" s="91">
        <v>300569.96000000002</v>
      </c>
      <c r="W2103" s="91">
        <v>1234573.31</v>
      </c>
      <c r="X2103" s="91">
        <v>31837661.739999998</v>
      </c>
      <c r="Y2103" s="91">
        <v>10217921.810000001</v>
      </c>
      <c r="Z2103" s="91">
        <v>0</v>
      </c>
      <c r="AA2103" s="91">
        <v>0</v>
      </c>
      <c r="AB2103" s="91">
        <v>0</v>
      </c>
      <c r="AC2103" s="326">
        <v>104465915.09999999</v>
      </c>
      <c r="AD2103" s="91">
        <v>5886112.71</v>
      </c>
      <c r="AE2103" s="91">
        <v>8592491.1099999994</v>
      </c>
      <c r="AF2103" s="91">
        <v>0</v>
      </c>
      <c r="AG2103" s="91">
        <v>0</v>
      </c>
      <c r="AH2103" s="91">
        <v>0</v>
      </c>
      <c r="AI2103" s="91">
        <v>0</v>
      </c>
      <c r="AJ2103" s="91">
        <v>199338714.55000001</v>
      </c>
      <c r="AK2103" s="91">
        <v>50935126.82</v>
      </c>
      <c r="AL2103" s="91">
        <v>4008533.06</v>
      </c>
      <c r="AM2103" s="91">
        <v>0</v>
      </c>
      <c r="AN2103" s="91">
        <v>20706426.740000002</v>
      </c>
      <c r="AO2103" s="91">
        <v>163276.76</v>
      </c>
      <c r="AP2103" s="91">
        <v>5033104.46</v>
      </c>
      <c r="AQ2103" s="91">
        <v>0</v>
      </c>
      <c r="AR2103" s="91">
        <v>0</v>
      </c>
      <c r="AS2103" s="91">
        <v>367436849.90000004</v>
      </c>
      <c r="AT2103" s="91">
        <v>83189177.030000001</v>
      </c>
      <c r="AU2103" s="91">
        <v>2342709.19</v>
      </c>
      <c r="AV2103" s="92">
        <v>45961</v>
      </c>
      <c r="AW2103" t="s">
        <v>9</v>
      </c>
      <c r="AX2103">
        <v>2025</v>
      </c>
      <c r="AY2103" t="s">
        <v>170</v>
      </c>
    </row>
    <row r="2104" spans="1:51" x14ac:dyDescent="0.25">
      <c r="A2104" s="89">
        <v>96</v>
      </c>
      <c r="B2104" s="90" t="s">
        <v>73</v>
      </c>
      <c r="C2104" s="91">
        <v>3916140610.7600002</v>
      </c>
      <c r="D2104" s="91">
        <v>38485243.32</v>
      </c>
      <c r="E2104" s="91">
        <v>0</v>
      </c>
      <c r="F2104" s="91">
        <v>0</v>
      </c>
      <c r="G2104" s="91">
        <v>2109955.5</v>
      </c>
      <c r="H2104" s="91">
        <v>0</v>
      </c>
      <c r="I2104" s="91">
        <v>0</v>
      </c>
      <c r="J2104" s="91">
        <v>174198059.81999999</v>
      </c>
      <c r="K2104" s="91">
        <v>24744512.41</v>
      </c>
      <c r="L2104" s="91">
        <v>0</v>
      </c>
      <c r="M2104" s="91">
        <v>1166452262.6800001</v>
      </c>
      <c r="N2104" s="91">
        <v>1430998730.96</v>
      </c>
      <c r="O2104" s="91">
        <v>2597450993.6400003</v>
      </c>
      <c r="P2104" s="91">
        <v>8385012.6000000006</v>
      </c>
      <c r="Q2104" s="91">
        <v>0</v>
      </c>
      <c r="R2104" s="91">
        <v>0</v>
      </c>
      <c r="S2104" s="91">
        <v>0</v>
      </c>
      <c r="T2104" s="91">
        <v>2845373777.29</v>
      </c>
      <c r="U2104" s="91">
        <v>48705725.240000002</v>
      </c>
      <c r="V2104" s="91">
        <v>15429738.050000001</v>
      </c>
      <c r="W2104" s="91">
        <v>7536554.9100000001</v>
      </c>
      <c r="X2104" s="91">
        <v>14312590.439999999</v>
      </c>
      <c r="Y2104" s="91">
        <v>30202718.280000001</v>
      </c>
      <c r="Z2104" s="91">
        <v>0</v>
      </c>
      <c r="AA2104" s="91">
        <v>537235.45000000007</v>
      </c>
      <c r="AB2104" s="91">
        <v>0</v>
      </c>
      <c r="AC2104" s="326">
        <v>195946874.81</v>
      </c>
      <c r="AD2104" s="91">
        <v>175951784.80000001</v>
      </c>
      <c r="AE2104" s="91">
        <v>2213996.23</v>
      </c>
      <c r="AF2104" s="91">
        <v>0</v>
      </c>
      <c r="AG2104" s="91">
        <v>0</v>
      </c>
      <c r="AH2104" s="91">
        <v>0</v>
      </c>
      <c r="AI2104" s="91">
        <v>0</v>
      </c>
      <c r="AJ2104" s="91">
        <v>69907248.480000004</v>
      </c>
      <c r="AK2104" s="91">
        <v>52974919.160000004</v>
      </c>
      <c r="AL2104" s="91">
        <v>16722056.649999999</v>
      </c>
      <c r="AM2104" s="91">
        <v>0</v>
      </c>
      <c r="AN2104" s="91">
        <v>79382863.220000014</v>
      </c>
      <c r="AO2104" s="91">
        <v>-74798.87</v>
      </c>
      <c r="AP2104" s="91">
        <v>2445628.44</v>
      </c>
      <c r="AQ2104" s="91">
        <v>0</v>
      </c>
      <c r="AR2104" s="91">
        <v>0</v>
      </c>
      <c r="AS2104" s="91">
        <v>560744466.69000006</v>
      </c>
      <c r="AT2104" s="91">
        <v>510022366.78000003</v>
      </c>
      <c r="AU2104" s="91">
        <v>358571698.18000001</v>
      </c>
      <c r="AV2104" s="92">
        <v>45961</v>
      </c>
      <c r="AW2104" t="s">
        <v>9</v>
      </c>
      <c r="AX2104">
        <v>2025</v>
      </c>
      <c r="AY2104" t="s">
        <v>153</v>
      </c>
    </row>
    <row r="2105" spans="1:51" x14ac:dyDescent="0.25">
      <c r="A2105" s="89">
        <v>103</v>
      </c>
      <c r="B2105" s="90" t="s">
        <v>74</v>
      </c>
      <c r="C2105" s="91">
        <v>433075611.52000004</v>
      </c>
      <c r="D2105" s="91">
        <v>0</v>
      </c>
      <c r="E2105" s="91">
        <v>0</v>
      </c>
      <c r="F2105" s="91">
        <v>0</v>
      </c>
      <c r="G2105" s="91">
        <v>0</v>
      </c>
      <c r="H2105" s="91">
        <v>0</v>
      </c>
      <c r="I2105" s="91">
        <v>0</v>
      </c>
      <c r="J2105" s="91">
        <v>0</v>
      </c>
      <c r="K2105" s="91">
        <v>0</v>
      </c>
      <c r="L2105" s="91">
        <v>0</v>
      </c>
      <c r="M2105" s="91">
        <v>435725.94</v>
      </c>
      <c r="N2105" s="91">
        <v>0</v>
      </c>
      <c r="O2105" s="91">
        <v>435725.94</v>
      </c>
      <c r="P2105" s="91">
        <v>0</v>
      </c>
      <c r="Q2105" s="91">
        <v>0</v>
      </c>
      <c r="R2105" s="91">
        <v>0</v>
      </c>
      <c r="S2105" s="91">
        <v>0</v>
      </c>
      <c r="T2105" s="91">
        <v>435725.94</v>
      </c>
      <c r="U2105" s="91">
        <v>337727.11</v>
      </c>
      <c r="V2105" s="91">
        <v>0</v>
      </c>
      <c r="W2105" s="91">
        <v>0</v>
      </c>
      <c r="X2105" s="91">
        <v>95689533.790000007</v>
      </c>
      <c r="Y2105" s="91">
        <v>0</v>
      </c>
      <c r="Z2105" s="91">
        <v>0</v>
      </c>
      <c r="AA2105" s="91">
        <v>0</v>
      </c>
      <c r="AB2105" s="91">
        <v>0</v>
      </c>
      <c r="AC2105" s="326">
        <v>0</v>
      </c>
      <c r="AD2105" s="91">
        <v>5704628.5</v>
      </c>
      <c r="AE2105" s="91">
        <v>209511.23</v>
      </c>
      <c r="AF2105" s="91">
        <v>0</v>
      </c>
      <c r="AG2105" s="91">
        <v>0</v>
      </c>
      <c r="AH2105" s="91">
        <v>0</v>
      </c>
      <c r="AI2105" s="91">
        <v>0</v>
      </c>
      <c r="AJ2105" s="91">
        <v>0</v>
      </c>
      <c r="AK2105" s="91">
        <v>48442216.18</v>
      </c>
      <c r="AL2105" s="91">
        <v>343173.13</v>
      </c>
      <c r="AM2105" s="91">
        <v>0</v>
      </c>
      <c r="AN2105" s="91">
        <v>51755070.25</v>
      </c>
      <c r="AO2105" s="91">
        <v>0</v>
      </c>
      <c r="AP2105" s="91">
        <v>101072.47</v>
      </c>
      <c r="AQ2105" s="91">
        <v>0</v>
      </c>
      <c r="AR2105" s="91">
        <v>0</v>
      </c>
      <c r="AS2105" s="91">
        <v>101941400.63000001</v>
      </c>
      <c r="AT2105" s="91">
        <v>330698484.95000005</v>
      </c>
      <c r="AU2105" s="91">
        <v>230056952.91999999</v>
      </c>
      <c r="AV2105" s="92">
        <v>45961</v>
      </c>
      <c r="AW2105" t="s">
        <v>9</v>
      </c>
      <c r="AX2105">
        <v>2025</v>
      </c>
      <c r="AY2105" t="s">
        <v>184</v>
      </c>
    </row>
    <row r="2106" spans="1:51" x14ac:dyDescent="0.25">
      <c r="A2106" s="89">
        <v>23</v>
      </c>
      <c r="B2106" s="90" t="s">
        <v>75</v>
      </c>
      <c r="C2106" s="91">
        <v>2978522051.0700002</v>
      </c>
      <c r="D2106" s="91">
        <v>6043606.3499999996</v>
      </c>
      <c r="E2106" s="91">
        <v>0</v>
      </c>
      <c r="F2106" s="91">
        <v>0</v>
      </c>
      <c r="G2106" s="91">
        <v>5622931.6600000001</v>
      </c>
      <c r="H2106" s="91">
        <v>0</v>
      </c>
      <c r="I2106" s="91">
        <v>0</v>
      </c>
      <c r="J2106" s="91">
        <v>47082371.850000001</v>
      </c>
      <c r="K2106" s="91">
        <v>109929405.31999999</v>
      </c>
      <c r="L2106" s="91">
        <v>0</v>
      </c>
      <c r="M2106" s="91">
        <v>619086028.72000003</v>
      </c>
      <c r="N2106" s="91">
        <v>672999003.9000001</v>
      </c>
      <c r="O2106" s="91">
        <v>1292085032.6200001</v>
      </c>
      <c r="P2106" s="91">
        <v>0</v>
      </c>
      <c r="Q2106" s="91">
        <v>0</v>
      </c>
      <c r="R2106" s="91">
        <v>0</v>
      </c>
      <c r="S2106" s="91">
        <v>0</v>
      </c>
      <c r="T2106" s="91">
        <v>1460763347.8000002</v>
      </c>
      <c r="U2106" s="91">
        <v>334622538.57999998</v>
      </c>
      <c r="V2106" s="91">
        <v>119814612.47</v>
      </c>
      <c r="W2106" s="91">
        <v>11389549.85</v>
      </c>
      <c r="X2106" s="91">
        <v>67977095.409999996</v>
      </c>
      <c r="Y2106" s="91">
        <v>27422980.710000001</v>
      </c>
      <c r="Z2106" s="91">
        <v>0</v>
      </c>
      <c r="AA2106" s="91">
        <v>11180246.26</v>
      </c>
      <c r="AB2106" s="91">
        <v>12031248.16</v>
      </c>
      <c r="AC2106" s="326">
        <v>423875019.62</v>
      </c>
      <c r="AD2106" s="91">
        <v>24896986.779999997</v>
      </c>
      <c r="AE2106" s="91">
        <v>22756502.850000001</v>
      </c>
      <c r="AF2106" s="91">
        <v>0</v>
      </c>
      <c r="AG2106" s="91">
        <v>0</v>
      </c>
      <c r="AH2106" s="91">
        <v>0</v>
      </c>
      <c r="AI2106" s="91">
        <v>0</v>
      </c>
      <c r="AJ2106" s="91">
        <v>78903108.090000004</v>
      </c>
      <c r="AK2106" s="91">
        <v>151213248.72</v>
      </c>
      <c r="AL2106" s="91">
        <v>31193004.280000001</v>
      </c>
      <c r="AM2106" s="91">
        <v>0</v>
      </c>
      <c r="AN2106" s="91">
        <v>124593087.87</v>
      </c>
      <c r="AO2106" s="91">
        <v>0</v>
      </c>
      <c r="AP2106" s="91">
        <v>7104845.8099999996</v>
      </c>
      <c r="AQ2106" s="91">
        <v>0</v>
      </c>
      <c r="AR2106" s="91">
        <v>4273567.4800000004</v>
      </c>
      <c r="AS2106" s="91">
        <v>1134869888.78</v>
      </c>
      <c r="AT2106" s="91">
        <v>382888814.49000001</v>
      </c>
      <c r="AU2106" s="91">
        <v>64511060.329999998</v>
      </c>
      <c r="AV2106" s="92">
        <v>45961</v>
      </c>
      <c r="AW2106" t="s">
        <v>9</v>
      </c>
      <c r="AX2106">
        <v>2025</v>
      </c>
      <c r="AY2106" t="s">
        <v>159</v>
      </c>
    </row>
    <row r="2107" spans="1:51" x14ac:dyDescent="0.25">
      <c r="A2107" s="89">
        <v>62</v>
      </c>
      <c r="B2107" s="90" t="s">
        <v>203</v>
      </c>
      <c r="C2107" s="91">
        <v>294646746.98999995</v>
      </c>
      <c r="D2107" s="91">
        <v>18637488.309999999</v>
      </c>
      <c r="E2107" s="91">
        <v>0</v>
      </c>
      <c r="F2107" s="91">
        <v>0</v>
      </c>
      <c r="G2107" s="91">
        <v>0</v>
      </c>
      <c r="H2107" s="91">
        <v>0</v>
      </c>
      <c r="I2107" s="91">
        <v>0</v>
      </c>
      <c r="J2107" s="91">
        <v>15959335.35</v>
      </c>
      <c r="K2107" s="91">
        <v>1192073.1100000001</v>
      </c>
      <c r="L2107" s="91">
        <v>0</v>
      </c>
      <c r="M2107" s="91">
        <v>0</v>
      </c>
      <c r="N2107" s="91">
        <v>0</v>
      </c>
      <c r="O2107" s="91">
        <v>0</v>
      </c>
      <c r="P2107" s="91">
        <v>252648873.32999998</v>
      </c>
      <c r="Q2107" s="91">
        <v>0</v>
      </c>
      <c r="R2107" s="91">
        <v>0</v>
      </c>
      <c r="S2107" s="91">
        <v>0</v>
      </c>
      <c r="T2107" s="91">
        <v>288437770.09999996</v>
      </c>
      <c r="U2107" s="91">
        <v>0</v>
      </c>
      <c r="V2107" s="91">
        <v>0</v>
      </c>
      <c r="W2107" s="91">
        <v>0</v>
      </c>
      <c r="X2107" s="91">
        <v>0</v>
      </c>
      <c r="Y2107" s="91">
        <v>0</v>
      </c>
      <c r="Z2107" s="91">
        <v>0</v>
      </c>
      <c r="AA2107" s="91">
        <v>0</v>
      </c>
      <c r="AB2107" s="91">
        <v>0</v>
      </c>
      <c r="AC2107" s="326">
        <v>0</v>
      </c>
      <c r="AD2107" s="91">
        <v>0</v>
      </c>
      <c r="AE2107" s="91">
        <v>0</v>
      </c>
      <c r="AF2107" s="91">
        <v>0</v>
      </c>
      <c r="AG2107" s="91">
        <v>0</v>
      </c>
      <c r="AH2107" s="91">
        <v>0</v>
      </c>
      <c r="AI2107" s="91">
        <v>0</v>
      </c>
      <c r="AJ2107" s="91">
        <v>0</v>
      </c>
      <c r="AK2107" s="91">
        <v>6208976.8899999997</v>
      </c>
      <c r="AL2107" s="91">
        <v>0</v>
      </c>
      <c r="AM2107" s="91">
        <v>0</v>
      </c>
      <c r="AN2107" s="91">
        <v>0</v>
      </c>
      <c r="AO2107" s="91">
        <v>0</v>
      </c>
      <c r="AP2107" s="91">
        <v>0</v>
      </c>
      <c r="AQ2107" s="91">
        <v>0</v>
      </c>
      <c r="AR2107" s="91">
        <v>0</v>
      </c>
      <c r="AS2107" s="91">
        <v>0</v>
      </c>
      <c r="AT2107" s="91">
        <v>6208976.8899999997</v>
      </c>
      <c r="AU2107" s="91">
        <v>0</v>
      </c>
      <c r="AV2107" s="92">
        <v>45961</v>
      </c>
      <c r="AW2107" t="s">
        <v>9</v>
      </c>
      <c r="AX2107">
        <v>2025</v>
      </c>
      <c r="AY2107" t="s">
        <v>169</v>
      </c>
    </row>
    <row r="2108" spans="1:51" x14ac:dyDescent="0.25">
      <c r="A2108" s="89">
        <v>114</v>
      </c>
      <c r="B2108" s="90" t="s">
        <v>76</v>
      </c>
      <c r="C2108" s="91">
        <v>3483002338.46</v>
      </c>
      <c r="D2108" s="91">
        <v>0</v>
      </c>
      <c r="E2108" s="91">
        <v>0</v>
      </c>
      <c r="F2108" s="91">
        <v>0</v>
      </c>
      <c r="G2108" s="91">
        <v>0</v>
      </c>
      <c r="H2108" s="91">
        <v>0</v>
      </c>
      <c r="I2108" s="91">
        <v>0</v>
      </c>
      <c r="J2108" s="91">
        <v>2107611.0499999998</v>
      </c>
      <c r="K2108" s="91">
        <v>43900941.150000006</v>
      </c>
      <c r="L2108" s="91">
        <v>0</v>
      </c>
      <c r="M2108" s="91">
        <v>1562056824.1600001</v>
      </c>
      <c r="N2108" s="91">
        <v>926626584.31999993</v>
      </c>
      <c r="O2108" s="91">
        <v>2488683408.48</v>
      </c>
      <c r="P2108" s="91">
        <v>1346216.0599999998</v>
      </c>
      <c r="Q2108" s="91">
        <v>0</v>
      </c>
      <c r="R2108" s="91">
        <v>0</v>
      </c>
      <c r="S2108" s="91">
        <v>0</v>
      </c>
      <c r="T2108" s="91">
        <v>2536038176.7400002</v>
      </c>
      <c r="U2108" s="91">
        <v>40386150.920000002</v>
      </c>
      <c r="V2108" s="91">
        <v>18686847.59</v>
      </c>
      <c r="W2108" s="91">
        <v>8801597.1199999992</v>
      </c>
      <c r="X2108" s="91">
        <v>129790209.59</v>
      </c>
      <c r="Y2108" s="91">
        <v>19746584.640000001</v>
      </c>
      <c r="Z2108" s="91">
        <v>0</v>
      </c>
      <c r="AA2108" s="91">
        <v>0</v>
      </c>
      <c r="AB2108" s="91">
        <v>0</v>
      </c>
      <c r="AC2108" s="326">
        <v>153552424.10999998</v>
      </c>
      <c r="AD2108" s="91">
        <v>97207039.920000002</v>
      </c>
      <c r="AE2108" s="91">
        <v>20540721.059999999</v>
      </c>
      <c r="AF2108" s="91">
        <v>0</v>
      </c>
      <c r="AG2108" s="91">
        <v>0</v>
      </c>
      <c r="AH2108" s="91">
        <v>0</v>
      </c>
      <c r="AI2108" s="91">
        <v>0</v>
      </c>
      <c r="AJ2108" s="91">
        <v>183655896.30999997</v>
      </c>
      <c r="AK2108" s="91">
        <v>108778001.83999999</v>
      </c>
      <c r="AL2108" s="91">
        <v>9259669.4700000007</v>
      </c>
      <c r="AM2108" s="91">
        <v>0</v>
      </c>
      <c r="AN2108" s="91">
        <v>34158448.109999999</v>
      </c>
      <c r="AO2108" s="91">
        <v>0</v>
      </c>
      <c r="AP2108" s="91">
        <v>6832500.2000000002</v>
      </c>
      <c r="AQ2108" s="91">
        <v>0</v>
      </c>
      <c r="AR2108" s="91">
        <v>0</v>
      </c>
      <c r="AS2108" s="91">
        <v>672367471.25999999</v>
      </c>
      <c r="AT2108" s="91">
        <v>274596690.45999998</v>
      </c>
      <c r="AU2108" s="91">
        <v>115568070.84</v>
      </c>
      <c r="AV2108" s="92">
        <v>45961</v>
      </c>
      <c r="AW2108" t="s">
        <v>9</v>
      </c>
      <c r="AX2108">
        <v>2025</v>
      </c>
      <c r="AY2108" t="s">
        <v>154</v>
      </c>
    </row>
    <row r="2109" spans="1:51" x14ac:dyDescent="0.25">
      <c r="A2109" s="89">
        <v>48</v>
      </c>
      <c r="B2109" s="90" t="s">
        <v>77</v>
      </c>
      <c r="C2109" s="91">
        <v>646700870.04999995</v>
      </c>
      <c r="D2109" s="91">
        <v>581273.78</v>
      </c>
      <c r="E2109" s="91">
        <v>0</v>
      </c>
      <c r="F2109" s="91">
        <v>0</v>
      </c>
      <c r="G2109" s="91">
        <v>325813.45</v>
      </c>
      <c r="H2109" s="91">
        <v>0</v>
      </c>
      <c r="I2109" s="91">
        <v>0</v>
      </c>
      <c r="J2109" s="91">
        <v>50066012.799999997</v>
      </c>
      <c r="K2109" s="91">
        <v>5249176.3600000003</v>
      </c>
      <c r="L2109" s="91">
        <v>0</v>
      </c>
      <c r="M2109" s="91">
        <v>56179086.219999999</v>
      </c>
      <c r="N2109" s="91">
        <v>303109803.97999996</v>
      </c>
      <c r="O2109" s="91">
        <v>359288890.19999993</v>
      </c>
      <c r="P2109" s="91">
        <v>88572030.050000012</v>
      </c>
      <c r="Q2109" s="91">
        <v>0</v>
      </c>
      <c r="R2109" s="91">
        <v>0</v>
      </c>
      <c r="S2109" s="91">
        <v>0</v>
      </c>
      <c r="T2109" s="91">
        <v>504083196.63999993</v>
      </c>
      <c r="U2109" s="91">
        <v>984328.86</v>
      </c>
      <c r="V2109" s="91">
        <v>407444.62</v>
      </c>
      <c r="W2109" s="91">
        <v>0</v>
      </c>
      <c r="X2109" s="91">
        <v>0</v>
      </c>
      <c r="Y2109" s="91">
        <v>240646.5</v>
      </c>
      <c r="Z2109" s="91">
        <v>0</v>
      </c>
      <c r="AA2109" s="91">
        <v>11129419.029999999</v>
      </c>
      <c r="AB2109" s="91">
        <v>0</v>
      </c>
      <c r="AC2109" s="326">
        <v>33755637.090000004</v>
      </c>
      <c r="AD2109" s="91">
        <v>1287203.81</v>
      </c>
      <c r="AE2109" s="91">
        <v>2242452.06</v>
      </c>
      <c r="AF2109" s="91">
        <v>0</v>
      </c>
      <c r="AG2109" s="91">
        <v>0</v>
      </c>
      <c r="AH2109" s="91">
        <v>0</v>
      </c>
      <c r="AI2109" s="91">
        <v>0</v>
      </c>
      <c r="AJ2109" s="91">
        <v>2322204.7999999998</v>
      </c>
      <c r="AK2109" s="91">
        <v>42752895.660000004</v>
      </c>
      <c r="AL2109" s="91">
        <v>167251.62</v>
      </c>
      <c r="AM2109" s="91">
        <v>0</v>
      </c>
      <c r="AN2109" s="91">
        <v>31560065.989999998</v>
      </c>
      <c r="AO2109" s="91">
        <v>0</v>
      </c>
      <c r="AP2109" s="91">
        <v>5847385.5999999996</v>
      </c>
      <c r="AQ2109" s="91">
        <v>0</v>
      </c>
      <c r="AR2109" s="91">
        <v>0</v>
      </c>
      <c r="AS2109" s="91">
        <v>52369336.770000003</v>
      </c>
      <c r="AT2109" s="91">
        <v>90248336.639999986</v>
      </c>
      <c r="AU2109" s="91">
        <v>9920737.7699999996</v>
      </c>
      <c r="AV2109" s="92">
        <v>45961</v>
      </c>
      <c r="AW2109" t="s">
        <v>9</v>
      </c>
      <c r="AX2109">
        <v>2025</v>
      </c>
      <c r="AY2109" t="s">
        <v>163</v>
      </c>
    </row>
    <row r="2110" spans="1:51" x14ac:dyDescent="0.25">
      <c r="A2110" s="89">
        <v>120</v>
      </c>
      <c r="B2110" s="90" t="s">
        <v>78</v>
      </c>
      <c r="C2110" s="91">
        <v>159704379.16</v>
      </c>
      <c r="D2110" s="91">
        <v>0</v>
      </c>
      <c r="E2110" s="91">
        <v>0</v>
      </c>
      <c r="F2110" s="91">
        <v>0</v>
      </c>
      <c r="G2110" s="91">
        <v>1869116</v>
      </c>
      <c r="H2110" s="91">
        <v>0</v>
      </c>
      <c r="I2110" s="91">
        <v>0</v>
      </c>
      <c r="J2110" s="91">
        <v>291460.40000000002</v>
      </c>
      <c r="K2110" s="91">
        <v>5115610.67</v>
      </c>
      <c r="L2110" s="91">
        <v>0</v>
      </c>
      <c r="M2110" s="91">
        <v>0</v>
      </c>
      <c r="N2110" s="91">
        <v>113850174.87</v>
      </c>
      <c r="O2110" s="91">
        <v>113850174.87</v>
      </c>
      <c r="P2110" s="91">
        <v>3738232.02</v>
      </c>
      <c r="Q2110" s="91">
        <v>0</v>
      </c>
      <c r="R2110" s="91">
        <v>0</v>
      </c>
      <c r="S2110" s="91">
        <v>0</v>
      </c>
      <c r="T2110" s="91">
        <v>124864593.95999999</v>
      </c>
      <c r="U2110" s="91">
        <v>3708354.46</v>
      </c>
      <c r="V2110" s="91">
        <v>0</v>
      </c>
      <c r="W2110" s="91">
        <v>0</v>
      </c>
      <c r="X2110" s="91">
        <v>0</v>
      </c>
      <c r="Y2110" s="91">
        <v>0</v>
      </c>
      <c r="Z2110" s="91">
        <v>0</v>
      </c>
      <c r="AA2110" s="91">
        <v>224766.97</v>
      </c>
      <c r="AB2110" s="91">
        <v>0</v>
      </c>
      <c r="AC2110" s="326">
        <v>0</v>
      </c>
      <c r="AD2110" s="91">
        <v>168392</v>
      </c>
      <c r="AE2110" s="91">
        <v>8613779.8200000003</v>
      </c>
      <c r="AF2110" s="91">
        <v>0</v>
      </c>
      <c r="AG2110" s="91">
        <v>0</v>
      </c>
      <c r="AH2110" s="91">
        <v>0</v>
      </c>
      <c r="AI2110" s="91">
        <v>0</v>
      </c>
      <c r="AJ2110" s="91">
        <v>36784.800000000003</v>
      </c>
      <c r="AK2110" s="91">
        <v>1373795.65</v>
      </c>
      <c r="AL2110" s="91">
        <v>0</v>
      </c>
      <c r="AM2110" s="91">
        <v>0</v>
      </c>
      <c r="AN2110" s="91">
        <v>5831483</v>
      </c>
      <c r="AO2110" s="91">
        <v>0</v>
      </c>
      <c r="AP2110" s="91">
        <v>84888</v>
      </c>
      <c r="AQ2110" s="91">
        <v>0</v>
      </c>
      <c r="AR2110" s="91">
        <v>0</v>
      </c>
      <c r="AS2110" s="91">
        <v>12752078.050000001</v>
      </c>
      <c r="AT2110" s="91">
        <v>22087707.149999999</v>
      </c>
      <c r="AU2110" s="91">
        <v>14797540.499999998</v>
      </c>
      <c r="AV2110" s="92">
        <v>45961</v>
      </c>
      <c r="AW2110" t="s">
        <v>9</v>
      </c>
      <c r="AX2110">
        <v>2025</v>
      </c>
      <c r="AY2110" t="s">
        <v>187</v>
      </c>
    </row>
    <row r="2111" spans="1:51" x14ac:dyDescent="0.25">
      <c r="A2111" s="89">
        <v>100</v>
      </c>
      <c r="B2111" s="90" t="s">
        <v>79</v>
      </c>
      <c r="C2111" s="91">
        <v>5998159275.6700001</v>
      </c>
      <c r="D2111" s="91">
        <v>3689155.73</v>
      </c>
      <c r="E2111" s="91">
        <v>0</v>
      </c>
      <c r="F2111" s="91">
        <v>0</v>
      </c>
      <c r="G2111" s="91">
        <v>731645.69</v>
      </c>
      <c r="H2111" s="91">
        <v>0</v>
      </c>
      <c r="I2111" s="91">
        <v>0</v>
      </c>
      <c r="J2111" s="91">
        <v>84455661.859999999</v>
      </c>
      <c r="K2111" s="91">
        <v>62834081.93</v>
      </c>
      <c r="L2111" s="91">
        <v>0</v>
      </c>
      <c r="M2111" s="91">
        <v>3557358277.98</v>
      </c>
      <c r="N2111" s="91">
        <v>1615104397.1600001</v>
      </c>
      <c r="O2111" s="91">
        <v>5172462675.1400003</v>
      </c>
      <c r="P2111" s="91">
        <v>55945683.330000006</v>
      </c>
      <c r="Q2111" s="91">
        <v>0</v>
      </c>
      <c r="R2111" s="91">
        <v>0</v>
      </c>
      <c r="S2111" s="91">
        <v>0</v>
      </c>
      <c r="T2111" s="91">
        <v>5380118903.6800003</v>
      </c>
      <c r="U2111" s="91">
        <v>36956302.090000004</v>
      </c>
      <c r="V2111" s="91">
        <v>2073939.48</v>
      </c>
      <c r="W2111" s="91">
        <v>1259396.93</v>
      </c>
      <c r="X2111" s="91">
        <v>20866773.77</v>
      </c>
      <c r="Y2111" s="91">
        <v>1875481.67</v>
      </c>
      <c r="Z2111" s="91">
        <v>0</v>
      </c>
      <c r="AA2111" s="91">
        <v>0</v>
      </c>
      <c r="AB2111" s="91">
        <v>0</v>
      </c>
      <c r="AC2111" s="326">
        <v>218115461.13</v>
      </c>
      <c r="AD2111" s="91">
        <v>14140838.01</v>
      </c>
      <c r="AE2111" s="91">
        <v>765022.34</v>
      </c>
      <c r="AF2111" s="91">
        <v>0</v>
      </c>
      <c r="AG2111" s="91">
        <v>0</v>
      </c>
      <c r="AH2111" s="91">
        <v>0</v>
      </c>
      <c r="AI2111" s="91">
        <v>0</v>
      </c>
      <c r="AJ2111" s="91">
        <v>862798.6</v>
      </c>
      <c r="AK2111" s="91">
        <v>71602626.329999998</v>
      </c>
      <c r="AL2111" s="91">
        <v>4256695.79</v>
      </c>
      <c r="AM2111" s="91">
        <v>0</v>
      </c>
      <c r="AN2111" s="91">
        <v>236077417.25</v>
      </c>
      <c r="AO2111" s="91">
        <v>0</v>
      </c>
      <c r="AP2111" s="91">
        <v>136410.59</v>
      </c>
      <c r="AQ2111" s="91">
        <v>2628133.08</v>
      </c>
      <c r="AR2111" s="91">
        <v>0</v>
      </c>
      <c r="AS2111" s="91">
        <v>296916014.01999998</v>
      </c>
      <c r="AT2111" s="91">
        <v>321124357.96999997</v>
      </c>
      <c r="AU2111" s="91">
        <v>6423074.9299999997</v>
      </c>
      <c r="AV2111" s="92">
        <v>45961</v>
      </c>
      <c r="AW2111" t="s">
        <v>9</v>
      </c>
      <c r="AX2111">
        <v>2025</v>
      </c>
      <c r="AY2111" t="s">
        <v>151</v>
      </c>
    </row>
    <row r="2112" spans="1:51" x14ac:dyDescent="0.25">
      <c r="A2112" s="89">
        <v>127</v>
      </c>
      <c r="B2112" s="90" t="s">
        <v>80</v>
      </c>
      <c r="C2112" s="91">
        <v>1871377003.3399999</v>
      </c>
      <c r="D2112" s="91">
        <v>149376.73000000001</v>
      </c>
      <c r="E2112" s="91">
        <v>0</v>
      </c>
      <c r="F2112" s="91">
        <v>0</v>
      </c>
      <c r="G2112" s="91">
        <v>0</v>
      </c>
      <c r="H2112" s="91">
        <v>0</v>
      </c>
      <c r="I2112" s="91">
        <v>0</v>
      </c>
      <c r="J2112" s="91">
        <v>48495.27</v>
      </c>
      <c r="K2112" s="91">
        <v>71783.430000000008</v>
      </c>
      <c r="L2112" s="91">
        <v>0</v>
      </c>
      <c r="M2112" s="91">
        <v>0</v>
      </c>
      <c r="N2112" s="91">
        <v>0</v>
      </c>
      <c r="O2112" s="91">
        <v>0</v>
      </c>
      <c r="P2112" s="91">
        <v>29615.599999999999</v>
      </c>
      <c r="Q2112" s="91">
        <v>0</v>
      </c>
      <c r="R2112" s="91">
        <v>0</v>
      </c>
      <c r="S2112" s="91">
        <v>0</v>
      </c>
      <c r="T2112" s="91">
        <v>299271.02999999997</v>
      </c>
      <c r="U2112" s="91">
        <v>325013492.64999998</v>
      </c>
      <c r="V2112" s="91">
        <v>163214.81</v>
      </c>
      <c r="W2112" s="91">
        <v>58128149.859999999</v>
      </c>
      <c r="X2112" s="91">
        <v>1888240.21</v>
      </c>
      <c r="Y2112" s="91">
        <v>12201189.34</v>
      </c>
      <c r="Z2112" s="91">
        <v>0</v>
      </c>
      <c r="AA2112" s="91">
        <v>0</v>
      </c>
      <c r="AB2112" s="91">
        <v>0</v>
      </c>
      <c r="AC2112" s="326">
        <v>76747293.440000013</v>
      </c>
      <c r="AD2112" s="91">
        <v>0</v>
      </c>
      <c r="AE2112" s="91">
        <v>6978792.4100000001</v>
      </c>
      <c r="AF2112" s="91">
        <v>0</v>
      </c>
      <c r="AG2112" s="91">
        <v>0</v>
      </c>
      <c r="AH2112" s="91">
        <v>0</v>
      </c>
      <c r="AI2112" s="91">
        <v>0</v>
      </c>
      <c r="AJ2112" s="91">
        <v>1091014436.3299999</v>
      </c>
      <c r="AK2112" s="91">
        <v>14356972.26</v>
      </c>
      <c r="AL2112" s="91">
        <v>1217765.52</v>
      </c>
      <c r="AM2112" s="91">
        <v>0</v>
      </c>
      <c r="AN2112" s="91">
        <v>99852738.819999993</v>
      </c>
      <c r="AO2112" s="91">
        <v>0</v>
      </c>
      <c r="AP2112" s="91">
        <v>116783051.02</v>
      </c>
      <c r="AQ2112" s="91">
        <v>0</v>
      </c>
      <c r="AR2112" s="91">
        <v>0</v>
      </c>
      <c r="AS2112" s="91">
        <v>1572134809.05</v>
      </c>
      <c r="AT2112" s="91">
        <v>298942923.25999999</v>
      </c>
      <c r="AU2112" s="91">
        <v>66732395.640000001</v>
      </c>
      <c r="AV2112" s="92">
        <v>45961</v>
      </c>
      <c r="AW2112" t="s">
        <v>9</v>
      </c>
      <c r="AX2112">
        <v>2025</v>
      </c>
      <c r="AY2112" t="s">
        <v>186</v>
      </c>
    </row>
    <row r="2113" spans="1:51" x14ac:dyDescent="0.25">
      <c r="A2113" s="89">
        <v>12</v>
      </c>
      <c r="B2113" s="90" t="s">
        <v>81</v>
      </c>
      <c r="C2113" s="91">
        <v>4995614159.25</v>
      </c>
      <c r="D2113" s="91">
        <v>13609740.640000001</v>
      </c>
      <c r="E2113" s="91">
        <v>0</v>
      </c>
      <c r="F2113" s="91">
        <v>0</v>
      </c>
      <c r="G2113" s="91">
        <v>199270859.64000002</v>
      </c>
      <c r="H2113" s="91">
        <v>0</v>
      </c>
      <c r="I2113" s="91">
        <v>0</v>
      </c>
      <c r="J2113" s="91">
        <v>49468450.18</v>
      </c>
      <c r="K2113" s="91">
        <v>193847274.42000002</v>
      </c>
      <c r="L2113" s="91">
        <v>0</v>
      </c>
      <c r="M2113" s="91">
        <v>1861739805.5599999</v>
      </c>
      <c r="N2113" s="91">
        <v>1059612311.79</v>
      </c>
      <c r="O2113" s="91">
        <v>2921352117.3499999</v>
      </c>
      <c r="P2113" s="91">
        <v>88663901.280000001</v>
      </c>
      <c r="Q2113" s="91">
        <v>0</v>
      </c>
      <c r="R2113" s="91">
        <v>0</v>
      </c>
      <c r="S2113" s="91">
        <v>0</v>
      </c>
      <c r="T2113" s="91">
        <v>3466212343.5100002</v>
      </c>
      <c r="U2113" s="91">
        <v>21506983.060000002</v>
      </c>
      <c r="V2113" s="91">
        <v>6750861.4899999993</v>
      </c>
      <c r="W2113" s="91">
        <v>2365336.96</v>
      </c>
      <c r="X2113" s="91">
        <v>101223247.78</v>
      </c>
      <c r="Y2113" s="91">
        <v>2421149.3100000005</v>
      </c>
      <c r="Z2113" s="91">
        <v>0</v>
      </c>
      <c r="AA2113" s="91">
        <v>84955266.900000006</v>
      </c>
      <c r="AB2113" s="91">
        <v>0</v>
      </c>
      <c r="AC2113" s="326">
        <v>184054796.75</v>
      </c>
      <c r="AD2113" s="91">
        <v>61187892.880000003</v>
      </c>
      <c r="AE2113" s="91">
        <v>869374.87999999989</v>
      </c>
      <c r="AF2113" s="91">
        <v>0</v>
      </c>
      <c r="AG2113" s="91">
        <v>0</v>
      </c>
      <c r="AH2113" s="91">
        <v>0</v>
      </c>
      <c r="AI2113" s="91">
        <v>0</v>
      </c>
      <c r="AJ2113" s="91">
        <v>791956378.29999995</v>
      </c>
      <c r="AK2113" s="91">
        <v>166459698.19999999</v>
      </c>
      <c r="AL2113" s="91">
        <v>12828538.960000001</v>
      </c>
      <c r="AM2113" s="91">
        <v>0</v>
      </c>
      <c r="AN2113" s="91">
        <v>68592065.799999997</v>
      </c>
      <c r="AO2113" s="91">
        <v>6657609.8900000006</v>
      </c>
      <c r="AP2113" s="91">
        <v>10714151.449999999</v>
      </c>
      <c r="AQ2113" s="91">
        <v>6797063.1299999999</v>
      </c>
      <c r="AR2113" s="91">
        <v>0</v>
      </c>
      <c r="AS2113" s="91">
        <v>1257291288.3099999</v>
      </c>
      <c r="AT2113" s="91">
        <v>272110527.42999995</v>
      </c>
      <c r="AU2113" s="91">
        <v>61400</v>
      </c>
      <c r="AV2113" s="92">
        <v>45961</v>
      </c>
      <c r="AW2113" t="s">
        <v>9</v>
      </c>
      <c r="AX2113">
        <v>2025</v>
      </c>
      <c r="AY2113" t="s">
        <v>152</v>
      </c>
    </row>
    <row r="2114" spans="1:51" x14ac:dyDescent="0.25">
      <c r="A2114" s="89">
        <v>74</v>
      </c>
      <c r="B2114" s="90" t="s">
        <v>82</v>
      </c>
      <c r="C2114" s="91">
        <v>26005640964.480003</v>
      </c>
      <c r="D2114" s="91">
        <v>170177528.27000001</v>
      </c>
      <c r="E2114" s="91">
        <v>0</v>
      </c>
      <c r="F2114" s="91">
        <v>0</v>
      </c>
      <c r="G2114" s="91">
        <v>1384195.52</v>
      </c>
      <c r="H2114" s="91">
        <v>0</v>
      </c>
      <c r="I2114" s="91">
        <v>0</v>
      </c>
      <c r="J2114" s="91">
        <v>409401662.49000001</v>
      </c>
      <c r="K2114" s="91">
        <v>1194253.4300000002</v>
      </c>
      <c r="L2114" s="91">
        <v>0</v>
      </c>
      <c r="M2114" s="91">
        <v>15212311511.690001</v>
      </c>
      <c r="N2114" s="91">
        <v>5673574347.0500002</v>
      </c>
      <c r="O2114" s="91">
        <v>20885885858.740002</v>
      </c>
      <c r="P2114" s="91">
        <v>624432191.46999991</v>
      </c>
      <c r="Q2114" s="91">
        <v>0</v>
      </c>
      <c r="R2114" s="91">
        <v>0</v>
      </c>
      <c r="S2114" s="91">
        <v>0</v>
      </c>
      <c r="T2114" s="91">
        <v>22092475689.920002</v>
      </c>
      <c r="U2114" s="91">
        <v>29151193.440000001</v>
      </c>
      <c r="V2114" s="91">
        <v>20458839.640000001</v>
      </c>
      <c r="W2114" s="91">
        <v>11935338.350000001</v>
      </c>
      <c r="X2114" s="91">
        <v>242628977.88</v>
      </c>
      <c r="Y2114" s="91">
        <v>14470110.99</v>
      </c>
      <c r="Z2114" s="91">
        <v>0</v>
      </c>
      <c r="AA2114" s="91">
        <v>1358733767.9100001</v>
      </c>
      <c r="AB2114" s="91">
        <v>12159271.460000001</v>
      </c>
      <c r="AC2114" s="326">
        <v>1445241946.22</v>
      </c>
      <c r="AD2114" s="91">
        <v>5241613.3099999996</v>
      </c>
      <c r="AE2114" s="91">
        <v>23503014.550000001</v>
      </c>
      <c r="AF2114" s="91">
        <v>0</v>
      </c>
      <c r="AG2114" s="91">
        <v>0</v>
      </c>
      <c r="AH2114" s="91">
        <v>170868373.57000002</v>
      </c>
      <c r="AI2114" s="91">
        <v>0</v>
      </c>
      <c r="AJ2114" s="91">
        <v>144011862.86000001</v>
      </c>
      <c r="AK2114" s="91">
        <v>263458079.08000001</v>
      </c>
      <c r="AL2114" s="91">
        <v>21881380.370000001</v>
      </c>
      <c r="AM2114" s="91">
        <v>0</v>
      </c>
      <c r="AN2114" s="91">
        <v>107625143.81</v>
      </c>
      <c r="AO2114" s="91">
        <v>5567713.6200000001</v>
      </c>
      <c r="AP2114" s="91">
        <v>20269883.68</v>
      </c>
      <c r="AQ2114" s="91">
        <v>0</v>
      </c>
      <c r="AR2114" s="91">
        <v>0</v>
      </c>
      <c r="AS2114" s="91">
        <v>3478404310.1800008</v>
      </c>
      <c r="AT2114" s="91">
        <v>434760964.38</v>
      </c>
      <c r="AU2114" s="91">
        <v>15958763.82</v>
      </c>
      <c r="AV2114" s="92">
        <v>45961</v>
      </c>
      <c r="AW2114" t="s">
        <v>9</v>
      </c>
      <c r="AX2114">
        <v>2025</v>
      </c>
      <c r="AY2114" t="s">
        <v>148</v>
      </c>
    </row>
    <row r="2115" spans="1:51" x14ac:dyDescent="0.25">
      <c r="A2115" s="89">
        <v>71</v>
      </c>
      <c r="B2115" s="90" t="s">
        <v>83</v>
      </c>
      <c r="C2115" s="91">
        <v>2362664258.6599998</v>
      </c>
      <c r="D2115" s="91">
        <v>0</v>
      </c>
      <c r="E2115" s="91">
        <v>0</v>
      </c>
      <c r="F2115" s="91">
        <v>0</v>
      </c>
      <c r="G2115" s="91">
        <v>22979681.34</v>
      </c>
      <c r="H2115" s="91">
        <v>0</v>
      </c>
      <c r="I2115" s="91">
        <v>0</v>
      </c>
      <c r="J2115" s="91">
        <v>0</v>
      </c>
      <c r="K2115" s="91">
        <v>18988599.539999999</v>
      </c>
      <c r="L2115" s="91">
        <v>0</v>
      </c>
      <c r="M2115" s="91">
        <v>47690827.079999998</v>
      </c>
      <c r="N2115" s="91">
        <v>695213652.60000002</v>
      </c>
      <c r="O2115" s="91">
        <v>742904479.68000007</v>
      </c>
      <c r="P2115" s="91">
        <v>73600891.079999998</v>
      </c>
      <c r="Q2115" s="91">
        <v>0</v>
      </c>
      <c r="R2115" s="91">
        <v>0</v>
      </c>
      <c r="S2115" s="91">
        <v>0</v>
      </c>
      <c r="T2115" s="91">
        <v>858473651.6400001</v>
      </c>
      <c r="U2115" s="91">
        <v>2460244.62</v>
      </c>
      <c r="V2115" s="91">
        <v>0</v>
      </c>
      <c r="W2115" s="91">
        <v>0</v>
      </c>
      <c r="X2115" s="91">
        <v>0</v>
      </c>
      <c r="Y2115" s="91">
        <v>260856351.63999999</v>
      </c>
      <c r="Z2115" s="91">
        <v>0</v>
      </c>
      <c r="AA2115" s="91">
        <v>345895473.02999997</v>
      </c>
      <c r="AB2115" s="91">
        <v>0</v>
      </c>
      <c r="AC2115" s="326">
        <v>111211192.36</v>
      </c>
      <c r="AD2115" s="91">
        <v>431931732.92000002</v>
      </c>
      <c r="AE2115" s="91">
        <v>310672.19</v>
      </c>
      <c r="AF2115" s="91">
        <v>0</v>
      </c>
      <c r="AG2115" s="91">
        <v>0</v>
      </c>
      <c r="AH2115" s="91">
        <v>0</v>
      </c>
      <c r="AI2115" s="91">
        <v>0</v>
      </c>
      <c r="AJ2115" s="91">
        <v>52328796.420000002</v>
      </c>
      <c r="AK2115" s="91">
        <v>3259050.38</v>
      </c>
      <c r="AL2115" s="91">
        <v>5246040.4400000004</v>
      </c>
      <c r="AM2115" s="91">
        <v>0</v>
      </c>
      <c r="AN2115" s="91">
        <v>89480658.859999999</v>
      </c>
      <c r="AO2115" s="91">
        <v>0</v>
      </c>
      <c r="AP2115" s="91">
        <v>1292467.1599999999</v>
      </c>
      <c r="AQ2115" s="91">
        <v>0</v>
      </c>
      <c r="AR2115" s="91">
        <v>0</v>
      </c>
      <c r="AS2115" s="91">
        <v>1204994463.1800001</v>
      </c>
      <c r="AT2115" s="91">
        <v>299196143.84000003</v>
      </c>
      <c r="AU2115" s="91">
        <v>199917927</v>
      </c>
      <c r="AV2115" s="92">
        <v>45961</v>
      </c>
      <c r="AW2115" t="s">
        <v>9</v>
      </c>
      <c r="AX2115">
        <v>2025</v>
      </c>
      <c r="AY2115" t="s">
        <v>161</v>
      </c>
    </row>
    <row r="2116" spans="1:51" x14ac:dyDescent="0.25">
      <c r="A2116" s="89">
        <v>73</v>
      </c>
      <c r="B2116" s="90" t="s">
        <v>84</v>
      </c>
      <c r="C2116" s="91">
        <v>1331240336.8299999</v>
      </c>
      <c r="D2116" s="91">
        <v>545015.63</v>
      </c>
      <c r="E2116" s="91">
        <v>0</v>
      </c>
      <c r="F2116" s="91">
        <v>0</v>
      </c>
      <c r="G2116" s="91">
        <v>0</v>
      </c>
      <c r="H2116" s="91">
        <v>0</v>
      </c>
      <c r="I2116" s="91">
        <v>0</v>
      </c>
      <c r="J2116" s="91">
        <v>1789716.84</v>
      </c>
      <c r="K2116" s="91">
        <v>16946924.099999998</v>
      </c>
      <c r="L2116" s="91">
        <v>0</v>
      </c>
      <c r="M2116" s="91">
        <v>27840709.900000002</v>
      </c>
      <c r="N2116" s="91">
        <v>15687530.66</v>
      </c>
      <c r="O2116" s="91">
        <v>43528240.560000002</v>
      </c>
      <c r="P2116" s="91">
        <v>305369707.82999998</v>
      </c>
      <c r="Q2116" s="91">
        <v>0</v>
      </c>
      <c r="R2116" s="91">
        <v>0</v>
      </c>
      <c r="S2116" s="91">
        <v>0</v>
      </c>
      <c r="T2116" s="91">
        <v>368179604.95999998</v>
      </c>
      <c r="U2116" s="91">
        <v>2034247.65</v>
      </c>
      <c r="V2116" s="91">
        <v>0</v>
      </c>
      <c r="W2116" s="91">
        <v>0</v>
      </c>
      <c r="X2116" s="91">
        <v>72829190.120000005</v>
      </c>
      <c r="Y2116" s="91">
        <v>15776636.710000001</v>
      </c>
      <c r="Z2116" s="91">
        <v>0</v>
      </c>
      <c r="AA2116" s="91">
        <v>11752079.17</v>
      </c>
      <c r="AB2116" s="91">
        <v>0</v>
      </c>
      <c r="AC2116" s="326">
        <v>128683925.12</v>
      </c>
      <c r="AD2116" s="91">
        <v>119852103.59999999</v>
      </c>
      <c r="AE2116" s="91">
        <v>13467260.83</v>
      </c>
      <c r="AF2116" s="91">
        <v>0</v>
      </c>
      <c r="AG2116" s="91">
        <v>0</v>
      </c>
      <c r="AH2116" s="91">
        <v>0</v>
      </c>
      <c r="AI2116" s="91">
        <v>0</v>
      </c>
      <c r="AJ2116" s="91">
        <v>73053113.409999996</v>
      </c>
      <c r="AK2116" s="91">
        <v>165670220.22</v>
      </c>
      <c r="AL2116" s="91">
        <v>5352450.78</v>
      </c>
      <c r="AM2116" s="91">
        <v>0</v>
      </c>
      <c r="AN2116" s="91">
        <v>20045680.34</v>
      </c>
      <c r="AO2116" s="91">
        <v>4282528.82</v>
      </c>
      <c r="AP2116" s="91">
        <v>0</v>
      </c>
      <c r="AQ2116" s="91">
        <v>0</v>
      </c>
      <c r="AR2116" s="91">
        <v>18987691.73</v>
      </c>
      <c r="AS2116" s="91">
        <v>437448556.61000001</v>
      </c>
      <c r="AT2116" s="91">
        <v>525612175.25999999</v>
      </c>
      <c r="AU2116" s="91">
        <v>311273603.37</v>
      </c>
      <c r="AV2116" s="92">
        <v>45961</v>
      </c>
      <c r="AW2116" t="s">
        <v>9</v>
      </c>
      <c r="AX2116">
        <v>2025</v>
      </c>
      <c r="AY2116" t="s">
        <v>190</v>
      </c>
    </row>
    <row r="2117" spans="1:51" x14ac:dyDescent="0.25">
      <c r="A2117" s="89">
        <v>46</v>
      </c>
      <c r="B2117" s="90" t="s">
        <v>85</v>
      </c>
      <c r="C2117" s="91">
        <v>106035336.83999999</v>
      </c>
      <c r="D2117" s="91">
        <v>2172.9</v>
      </c>
      <c r="E2117" s="91">
        <v>0</v>
      </c>
      <c r="F2117" s="91">
        <v>0</v>
      </c>
      <c r="G2117" s="91">
        <v>0</v>
      </c>
      <c r="H2117" s="91">
        <v>0</v>
      </c>
      <c r="I2117" s="91">
        <v>0</v>
      </c>
      <c r="J2117" s="91">
        <v>2295720.66</v>
      </c>
      <c r="K2117" s="91">
        <v>3076625.02</v>
      </c>
      <c r="L2117" s="91">
        <v>0</v>
      </c>
      <c r="M2117" s="91">
        <v>38479181.259999998</v>
      </c>
      <c r="N2117" s="91">
        <v>0</v>
      </c>
      <c r="O2117" s="91">
        <v>38479181.259999998</v>
      </c>
      <c r="P2117" s="91">
        <v>3005172.26</v>
      </c>
      <c r="Q2117" s="91">
        <v>0</v>
      </c>
      <c r="R2117" s="91">
        <v>0</v>
      </c>
      <c r="S2117" s="91">
        <v>0</v>
      </c>
      <c r="T2117" s="91">
        <v>46858872.099999994</v>
      </c>
      <c r="U2117" s="91">
        <v>3839994.4</v>
      </c>
      <c r="V2117" s="91">
        <v>1626096.47</v>
      </c>
      <c r="W2117" s="91">
        <v>2509195.7000000002</v>
      </c>
      <c r="X2117" s="91">
        <v>172645.93</v>
      </c>
      <c r="Y2117" s="91">
        <v>624307.43000000005</v>
      </c>
      <c r="Z2117" s="91">
        <v>0</v>
      </c>
      <c r="AA2117" s="91">
        <v>0</v>
      </c>
      <c r="AB2117" s="91">
        <v>0</v>
      </c>
      <c r="AC2117" s="326">
        <v>22524048.890000001</v>
      </c>
      <c r="AD2117" s="91">
        <v>30274.81</v>
      </c>
      <c r="AE2117" s="91">
        <v>123201.65</v>
      </c>
      <c r="AF2117" s="91">
        <v>0</v>
      </c>
      <c r="AG2117" s="91">
        <v>0</v>
      </c>
      <c r="AH2117" s="91">
        <v>0</v>
      </c>
      <c r="AI2117" s="91">
        <v>0</v>
      </c>
      <c r="AJ2117" s="91">
        <v>408347.3</v>
      </c>
      <c r="AK2117" s="91">
        <v>24524519.940000001</v>
      </c>
      <c r="AL2117" s="91">
        <v>112322.59</v>
      </c>
      <c r="AM2117" s="91">
        <v>0</v>
      </c>
      <c r="AN2117" s="91">
        <v>1947575.91</v>
      </c>
      <c r="AO2117" s="91">
        <v>0</v>
      </c>
      <c r="AP2117" s="91">
        <v>203119.72</v>
      </c>
      <c r="AQ2117" s="91">
        <v>0</v>
      </c>
      <c r="AR2117" s="91">
        <v>0</v>
      </c>
      <c r="AS2117" s="91">
        <v>31858112.579999998</v>
      </c>
      <c r="AT2117" s="91">
        <v>27318352.16</v>
      </c>
      <c r="AU2117" s="91">
        <v>530814</v>
      </c>
      <c r="AV2117" s="92">
        <v>45961</v>
      </c>
      <c r="AW2117" t="s">
        <v>9</v>
      </c>
      <c r="AX2117">
        <v>2025</v>
      </c>
      <c r="AY2117" t="s">
        <v>176</v>
      </c>
    </row>
    <row r="2118" spans="1:51" x14ac:dyDescent="0.25">
      <c r="A2118" s="89">
        <v>51</v>
      </c>
      <c r="B2118" s="90" t="s">
        <v>86</v>
      </c>
      <c r="C2118" s="91">
        <v>64413758.740000002</v>
      </c>
      <c r="D2118" s="91">
        <v>125023.35</v>
      </c>
      <c r="E2118" s="91">
        <v>0</v>
      </c>
      <c r="F2118" s="91">
        <v>0</v>
      </c>
      <c r="G2118" s="91">
        <v>61012.800000000003</v>
      </c>
      <c r="H2118" s="91">
        <v>0</v>
      </c>
      <c r="I2118" s="91">
        <v>0</v>
      </c>
      <c r="J2118" s="91">
        <v>44103.26</v>
      </c>
      <c r="K2118" s="91">
        <v>235310.8</v>
      </c>
      <c r="L2118" s="91">
        <v>0</v>
      </c>
      <c r="M2118" s="91">
        <v>4515450.8099999996</v>
      </c>
      <c r="N2118" s="91">
        <v>0</v>
      </c>
      <c r="O2118" s="91">
        <v>4515450.8099999996</v>
      </c>
      <c r="P2118" s="91">
        <v>154693.73000000001</v>
      </c>
      <c r="Q2118" s="91">
        <v>0</v>
      </c>
      <c r="R2118" s="91">
        <v>0</v>
      </c>
      <c r="S2118" s="91">
        <v>0</v>
      </c>
      <c r="T2118" s="91">
        <v>5135594.75</v>
      </c>
      <c r="U2118" s="91">
        <v>1176581.07</v>
      </c>
      <c r="V2118" s="91">
        <v>71186.960000000006</v>
      </c>
      <c r="W2118" s="91">
        <v>36844.550000000003</v>
      </c>
      <c r="X2118" s="91">
        <v>11878.79</v>
      </c>
      <c r="Y2118" s="91">
        <v>83035.490000000005</v>
      </c>
      <c r="Z2118" s="91">
        <v>0</v>
      </c>
      <c r="AA2118" s="91">
        <v>0</v>
      </c>
      <c r="AB2118" s="91">
        <v>0</v>
      </c>
      <c r="AC2118" s="326">
        <v>669821.31999999995</v>
      </c>
      <c r="AD2118" s="91">
        <v>0</v>
      </c>
      <c r="AE2118" s="91">
        <v>395228.85</v>
      </c>
      <c r="AF2118" s="91">
        <v>0</v>
      </c>
      <c r="AG2118" s="91">
        <v>0</v>
      </c>
      <c r="AH2118" s="91">
        <v>1569.65</v>
      </c>
      <c r="AI2118" s="91">
        <v>0</v>
      </c>
      <c r="AJ2118" s="91">
        <v>33037.4</v>
      </c>
      <c r="AK2118" s="91">
        <v>10842233.76</v>
      </c>
      <c r="AL2118" s="91">
        <v>766756.96</v>
      </c>
      <c r="AM2118" s="91">
        <v>0</v>
      </c>
      <c r="AN2118" s="91">
        <v>4298367.2300000004</v>
      </c>
      <c r="AO2118" s="91">
        <v>0</v>
      </c>
      <c r="AP2118" s="91">
        <v>179107.74</v>
      </c>
      <c r="AQ2118" s="91">
        <v>0</v>
      </c>
      <c r="AR2118" s="91">
        <v>0</v>
      </c>
      <c r="AS2118" s="91">
        <v>2479184.08</v>
      </c>
      <c r="AT2118" s="91">
        <v>56798979.910000004</v>
      </c>
      <c r="AU2118" s="91">
        <v>40712514.219999999</v>
      </c>
      <c r="AV2118" s="92">
        <v>45961</v>
      </c>
      <c r="AW2118" t="s">
        <v>9</v>
      </c>
      <c r="AX2118">
        <v>2025</v>
      </c>
      <c r="AY2118" t="s">
        <v>179</v>
      </c>
    </row>
    <row r="2119" spans="1:51" x14ac:dyDescent="0.25">
      <c r="A2119" s="89">
        <v>117</v>
      </c>
      <c r="B2119" s="90" t="s">
        <v>87</v>
      </c>
      <c r="C2119" s="91">
        <v>4990614528.3699999</v>
      </c>
      <c r="D2119" s="91">
        <v>9735726.9700000007</v>
      </c>
      <c r="E2119" s="91">
        <v>0</v>
      </c>
      <c r="F2119" s="91">
        <v>0</v>
      </c>
      <c r="G2119" s="91">
        <v>4405727.18</v>
      </c>
      <c r="H2119" s="91">
        <v>0</v>
      </c>
      <c r="I2119" s="91">
        <v>0</v>
      </c>
      <c r="J2119" s="91">
        <v>8238231.4100000001</v>
      </c>
      <c r="K2119" s="91">
        <v>113581757.27000001</v>
      </c>
      <c r="L2119" s="91">
        <v>0</v>
      </c>
      <c r="M2119" s="91">
        <v>1689895938.1999998</v>
      </c>
      <c r="N2119" s="91">
        <v>2007194781.25</v>
      </c>
      <c r="O2119" s="91">
        <v>3697090719.4499998</v>
      </c>
      <c r="P2119" s="91">
        <v>42091441.289999999</v>
      </c>
      <c r="Q2119" s="91">
        <v>0</v>
      </c>
      <c r="R2119" s="91">
        <v>0</v>
      </c>
      <c r="S2119" s="91">
        <v>0</v>
      </c>
      <c r="T2119" s="91">
        <v>3875143603.5699997</v>
      </c>
      <c r="U2119" s="91">
        <v>52769445.030000001</v>
      </c>
      <c r="V2119" s="91">
        <v>9644127.1400000006</v>
      </c>
      <c r="W2119" s="91">
        <v>7281065.2199999997</v>
      </c>
      <c r="X2119" s="91">
        <v>14642768.529999999</v>
      </c>
      <c r="Y2119" s="91">
        <v>28809015.600000001</v>
      </c>
      <c r="Z2119" s="91">
        <v>0</v>
      </c>
      <c r="AA2119" s="91">
        <v>0</v>
      </c>
      <c r="AB2119" s="91">
        <v>0</v>
      </c>
      <c r="AC2119" s="326">
        <v>418584512.74000001</v>
      </c>
      <c r="AD2119" s="91">
        <v>109309831.61</v>
      </c>
      <c r="AE2119" s="91">
        <v>23052069.459999997</v>
      </c>
      <c r="AF2119" s="91">
        <v>0</v>
      </c>
      <c r="AG2119" s="91">
        <v>0</v>
      </c>
      <c r="AH2119" s="91">
        <v>0</v>
      </c>
      <c r="AI2119" s="91">
        <v>0</v>
      </c>
      <c r="AJ2119" s="91">
        <v>7500495.5699999994</v>
      </c>
      <c r="AK2119" s="91">
        <v>224482493.31</v>
      </c>
      <c r="AL2119" s="91">
        <v>33022621.75</v>
      </c>
      <c r="AM2119" s="91">
        <v>0</v>
      </c>
      <c r="AN2119" s="91">
        <v>67290398.819999993</v>
      </c>
      <c r="AO2119" s="91">
        <v>0</v>
      </c>
      <c r="AP2119" s="91">
        <v>2484652.59</v>
      </c>
      <c r="AQ2119" s="91">
        <v>0</v>
      </c>
      <c r="AR2119" s="91">
        <v>0</v>
      </c>
      <c r="AS2119" s="91">
        <v>671593330.9000001</v>
      </c>
      <c r="AT2119" s="91">
        <v>443877593.89999998</v>
      </c>
      <c r="AU2119" s="91">
        <v>116597427.42999999</v>
      </c>
      <c r="AV2119" s="92">
        <v>45961</v>
      </c>
      <c r="AW2119" t="s">
        <v>9</v>
      </c>
      <c r="AX2119">
        <v>2025</v>
      </c>
      <c r="AY2119" t="s">
        <v>155</v>
      </c>
    </row>
    <row r="2120" spans="1:51" x14ac:dyDescent="0.25">
      <c r="A2120" s="89">
        <v>80</v>
      </c>
      <c r="B2120" s="90" t="s">
        <v>89</v>
      </c>
      <c r="C2120" s="91">
        <v>3894768183.6399999</v>
      </c>
      <c r="D2120" s="91">
        <v>5765831.96</v>
      </c>
      <c r="E2120" s="91">
        <v>0</v>
      </c>
      <c r="F2120" s="91">
        <v>0</v>
      </c>
      <c r="G2120" s="91">
        <v>4610070.4000000004</v>
      </c>
      <c r="H2120" s="91">
        <v>0</v>
      </c>
      <c r="I2120" s="91">
        <v>0</v>
      </c>
      <c r="J2120" s="91">
        <v>6605901.4399999995</v>
      </c>
      <c r="K2120" s="91">
        <v>61463723.269999996</v>
      </c>
      <c r="L2120" s="91">
        <v>0</v>
      </c>
      <c r="M2120" s="91">
        <v>935356500.86000001</v>
      </c>
      <c r="N2120" s="91">
        <v>1326039673.1700001</v>
      </c>
      <c r="O2120" s="91">
        <v>2261396174.0300002</v>
      </c>
      <c r="P2120" s="91">
        <v>29634256.66</v>
      </c>
      <c r="Q2120" s="91">
        <v>0</v>
      </c>
      <c r="R2120" s="91">
        <v>0</v>
      </c>
      <c r="S2120" s="91">
        <v>0</v>
      </c>
      <c r="T2120" s="91">
        <v>2369475957.7599998</v>
      </c>
      <c r="U2120" s="91">
        <v>40826014.43</v>
      </c>
      <c r="V2120" s="91">
        <v>11104079.869999999</v>
      </c>
      <c r="W2120" s="91">
        <v>4931054.79</v>
      </c>
      <c r="X2120" s="91">
        <v>67073213.86999999</v>
      </c>
      <c r="Y2120" s="91">
        <v>51576485.5</v>
      </c>
      <c r="Z2120" s="91">
        <v>0</v>
      </c>
      <c r="AA2120" s="91">
        <v>0</v>
      </c>
      <c r="AB2120" s="91">
        <v>0</v>
      </c>
      <c r="AC2120" s="326">
        <v>437526787.83000004</v>
      </c>
      <c r="AD2120" s="91">
        <v>118857845.45999999</v>
      </c>
      <c r="AE2120" s="91">
        <v>91709573.560000002</v>
      </c>
      <c r="AF2120" s="91">
        <v>0</v>
      </c>
      <c r="AG2120" s="91">
        <v>0</v>
      </c>
      <c r="AH2120" s="91">
        <v>0</v>
      </c>
      <c r="AI2120" s="91">
        <v>0</v>
      </c>
      <c r="AJ2120" s="91">
        <v>115429576.53999999</v>
      </c>
      <c r="AK2120" s="91">
        <v>178933764.87</v>
      </c>
      <c r="AL2120" s="91">
        <v>44984275.439999998</v>
      </c>
      <c r="AM2120" s="91">
        <v>0</v>
      </c>
      <c r="AN2120" s="91">
        <v>121570099.11</v>
      </c>
      <c r="AO2120" s="91">
        <v>0</v>
      </c>
      <c r="AP2120" s="91">
        <v>2796725.62</v>
      </c>
      <c r="AQ2120" s="91">
        <v>0</v>
      </c>
      <c r="AR2120" s="91">
        <v>0</v>
      </c>
      <c r="AS2120" s="91">
        <v>939034631.8499999</v>
      </c>
      <c r="AT2120" s="91">
        <v>586257594.03000009</v>
      </c>
      <c r="AU2120" s="91">
        <v>237972728.99000001</v>
      </c>
      <c r="AV2120" s="92">
        <v>45961</v>
      </c>
      <c r="AW2120" t="s">
        <v>9</v>
      </c>
      <c r="AX2120">
        <v>2025</v>
      </c>
      <c r="AY2120" t="s">
        <v>288</v>
      </c>
    </row>
    <row r="2121" spans="1:51" x14ac:dyDescent="0.25">
      <c r="A2121" s="89">
        <v>2</v>
      </c>
      <c r="B2121" s="90" t="s">
        <v>90</v>
      </c>
      <c r="C2121" s="91">
        <v>385369137.97999996</v>
      </c>
      <c r="D2121" s="91">
        <v>34461.550000000003</v>
      </c>
      <c r="E2121" s="91">
        <v>0</v>
      </c>
      <c r="F2121" s="91">
        <v>0</v>
      </c>
      <c r="G2121" s="91">
        <v>669939.91</v>
      </c>
      <c r="H2121" s="91">
        <v>0</v>
      </c>
      <c r="I2121" s="91">
        <v>0</v>
      </c>
      <c r="J2121" s="91">
        <v>32329.49</v>
      </c>
      <c r="K2121" s="91">
        <v>682355.04</v>
      </c>
      <c r="L2121" s="91">
        <v>0</v>
      </c>
      <c r="M2121" s="91">
        <v>1701037.1</v>
      </c>
      <c r="N2121" s="91">
        <v>48580295.93</v>
      </c>
      <c r="O2121" s="91">
        <v>50281333.030000001</v>
      </c>
      <c r="P2121" s="91">
        <v>10279400.800000001</v>
      </c>
      <c r="Q2121" s="91">
        <v>0</v>
      </c>
      <c r="R2121" s="91">
        <v>0</v>
      </c>
      <c r="S2121" s="91">
        <v>0</v>
      </c>
      <c r="T2121" s="91">
        <v>61979819.820000008</v>
      </c>
      <c r="U2121" s="91">
        <v>17794.61</v>
      </c>
      <c r="V2121" s="91">
        <v>4699.9399999999996</v>
      </c>
      <c r="W2121" s="91">
        <v>3015.47</v>
      </c>
      <c r="X2121" s="91">
        <v>5420962.0099999998</v>
      </c>
      <c r="Y2121" s="91">
        <v>4857587.7</v>
      </c>
      <c r="Z2121" s="91">
        <v>0</v>
      </c>
      <c r="AA2121" s="91">
        <v>48664722.68</v>
      </c>
      <c r="AB2121" s="91">
        <v>0</v>
      </c>
      <c r="AC2121" s="326">
        <v>66102221.229999997</v>
      </c>
      <c r="AD2121" s="91">
        <v>16994527.59</v>
      </c>
      <c r="AE2121" s="91">
        <v>23101.62</v>
      </c>
      <c r="AF2121" s="91">
        <v>0</v>
      </c>
      <c r="AG2121" s="91">
        <v>0</v>
      </c>
      <c r="AH2121" s="91">
        <v>0</v>
      </c>
      <c r="AI2121" s="91">
        <v>0</v>
      </c>
      <c r="AJ2121" s="91">
        <v>59773902.969999999</v>
      </c>
      <c r="AK2121" s="91">
        <v>61855192.189999998</v>
      </c>
      <c r="AL2121" s="91">
        <v>4833519.16</v>
      </c>
      <c r="AM2121" s="91">
        <v>0</v>
      </c>
      <c r="AN2121" s="91">
        <v>1989607.42</v>
      </c>
      <c r="AO2121" s="91">
        <v>0</v>
      </c>
      <c r="AP2121" s="91">
        <v>2206346.7200000002</v>
      </c>
      <c r="AQ2121" s="91">
        <v>0</v>
      </c>
      <c r="AR2121" s="91">
        <v>0</v>
      </c>
      <c r="AS2121" s="91">
        <v>201862535.81999999</v>
      </c>
      <c r="AT2121" s="91">
        <v>121526782.33999999</v>
      </c>
      <c r="AU2121" s="91">
        <v>50642116.849999994</v>
      </c>
      <c r="AV2121" s="92">
        <v>45961</v>
      </c>
      <c r="AW2121" t="s">
        <v>9</v>
      </c>
      <c r="AX2121">
        <v>2025</v>
      </c>
      <c r="AY2121" t="s">
        <v>168</v>
      </c>
    </row>
    <row r="2122" spans="1:51" x14ac:dyDescent="0.25">
      <c r="A2122" s="89">
        <v>115</v>
      </c>
      <c r="B2122" s="90" t="s">
        <v>290</v>
      </c>
      <c r="C2122" s="91">
        <v>880352.67999999993</v>
      </c>
      <c r="D2122" s="91">
        <v>30199.96</v>
      </c>
      <c r="E2122" s="91">
        <v>0</v>
      </c>
      <c r="F2122" s="91">
        <v>0</v>
      </c>
      <c r="G2122" s="91">
        <v>0</v>
      </c>
      <c r="H2122" s="91">
        <v>0</v>
      </c>
      <c r="I2122" s="91">
        <v>0</v>
      </c>
      <c r="J2122" s="91">
        <v>0</v>
      </c>
      <c r="K2122" s="91">
        <v>0</v>
      </c>
      <c r="L2122" s="91">
        <v>0</v>
      </c>
      <c r="M2122" s="91">
        <v>0</v>
      </c>
      <c r="N2122" s="91">
        <v>0</v>
      </c>
      <c r="O2122" s="91">
        <v>0</v>
      </c>
      <c r="P2122" s="91">
        <v>0</v>
      </c>
      <c r="Q2122" s="91">
        <v>0</v>
      </c>
      <c r="R2122" s="91">
        <v>0</v>
      </c>
      <c r="S2122" s="91">
        <v>0</v>
      </c>
      <c r="T2122" s="91">
        <v>30199.96</v>
      </c>
      <c r="U2122" s="91">
        <v>564801.41</v>
      </c>
      <c r="V2122" s="91">
        <v>285351.31</v>
      </c>
      <c r="W2122" s="91">
        <v>0</v>
      </c>
      <c r="X2122" s="91">
        <v>0</v>
      </c>
      <c r="Y2122" s="91">
        <v>0</v>
      </c>
      <c r="Z2122" s="91">
        <v>0</v>
      </c>
      <c r="AA2122" s="91">
        <v>0</v>
      </c>
      <c r="AB2122" s="91">
        <v>0</v>
      </c>
      <c r="AC2122" s="326">
        <v>0</v>
      </c>
      <c r="AD2122" s="91">
        <v>0</v>
      </c>
      <c r="AE2122" s="91">
        <v>0</v>
      </c>
      <c r="AF2122" s="91">
        <v>0</v>
      </c>
      <c r="AG2122" s="91">
        <v>0</v>
      </c>
      <c r="AH2122" s="91">
        <v>0</v>
      </c>
      <c r="AI2122" s="91">
        <v>0</v>
      </c>
      <c r="AJ2122" s="91">
        <v>0</v>
      </c>
      <c r="AK2122" s="91">
        <v>0</v>
      </c>
      <c r="AL2122" s="91">
        <v>0</v>
      </c>
      <c r="AM2122" s="91">
        <v>0</v>
      </c>
      <c r="AN2122" s="91">
        <v>0</v>
      </c>
      <c r="AO2122" s="91">
        <v>0</v>
      </c>
      <c r="AP2122" s="91">
        <v>0</v>
      </c>
      <c r="AQ2122" s="91">
        <v>0</v>
      </c>
      <c r="AR2122" s="91">
        <v>0</v>
      </c>
      <c r="AS2122" s="91">
        <v>850152.72</v>
      </c>
      <c r="AT2122" s="91">
        <v>0</v>
      </c>
      <c r="AU2122" s="91">
        <v>0</v>
      </c>
      <c r="AV2122" s="92">
        <v>45961</v>
      </c>
      <c r="AW2122" t="s">
        <v>9</v>
      </c>
      <c r="AX2122">
        <v>2025</v>
      </c>
      <c r="AY2122" t="s">
        <v>291</v>
      </c>
    </row>
    <row r="2123" spans="1:51" x14ac:dyDescent="0.25">
      <c r="A2123" s="89">
        <v>106</v>
      </c>
      <c r="B2123" s="90" t="s">
        <v>92</v>
      </c>
      <c r="C2123" s="91">
        <v>223510524.97999999</v>
      </c>
      <c r="D2123" s="91">
        <v>0</v>
      </c>
      <c r="E2123" s="91">
        <v>0</v>
      </c>
      <c r="F2123" s="91">
        <v>0</v>
      </c>
      <c r="G2123" s="91">
        <v>73552.899999999994</v>
      </c>
      <c r="H2123" s="91">
        <v>0</v>
      </c>
      <c r="I2123" s="91">
        <v>0</v>
      </c>
      <c r="J2123" s="91">
        <v>2153435.33</v>
      </c>
      <c r="K2123" s="91">
        <v>-98320.66</v>
      </c>
      <c r="L2123" s="91">
        <v>0</v>
      </c>
      <c r="M2123" s="91">
        <v>0</v>
      </c>
      <c r="N2123" s="91">
        <v>0</v>
      </c>
      <c r="O2123" s="91">
        <v>0</v>
      </c>
      <c r="P2123" s="91">
        <v>1098621.3999999999</v>
      </c>
      <c r="Q2123" s="91">
        <v>0</v>
      </c>
      <c r="R2123" s="91">
        <v>0</v>
      </c>
      <c r="S2123" s="91">
        <v>0</v>
      </c>
      <c r="T2123" s="91">
        <v>3227288.9699999997</v>
      </c>
      <c r="U2123" s="91">
        <v>2017954.16</v>
      </c>
      <c r="V2123" s="91">
        <v>191558.14</v>
      </c>
      <c r="W2123" s="91">
        <v>126652.7</v>
      </c>
      <c r="X2123" s="91">
        <v>367155.85</v>
      </c>
      <c r="Y2123" s="91">
        <v>225486.19</v>
      </c>
      <c r="Z2123" s="91">
        <v>0</v>
      </c>
      <c r="AA2123" s="91">
        <v>13542791.15</v>
      </c>
      <c r="AB2123" s="91">
        <v>0</v>
      </c>
      <c r="AC2123" s="326">
        <v>13009967.619999999</v>
      </c>
      <c r="AD2123" s="91">
        <v>1167375.23</v>
      </c>
      <c r="AE2123" s="91">
        <v>5735998.5300000003</v>
      </c>
      <c r="AF2123" s="91">
        <v>0</v>
      </c>
      <c r="AG2123" s="91">
        <v>0</v>
      </c>
      <c r="AH2123" s="91">
        <v>0</v>
      </c>
      <c r="AI2123" s="91">
        <v>0</v>
      </c>
      <c r="AJ2123" s="91">
        <v>33886107.590000004</v>
      </c>
      <c r="AK2123" s="91">
        <v>61910163.730000004</v>
      </c>
      <c r="AL2123" s="91">
        <v>4581992.96</v>
      </c>
      <c r="AM2123" s="91">
        <v>0</v>
      </c>
      <c r="AN2123" s="91">
        <v>9576970.25</v>
      </c>
      <c r="AO2123" s="91">
        <v>0</v>
      </c>
      <c r="AP2123" s="91">
        <v>184402.73</v>
      </c>
      <c r="AQ2123" s="91">
        <v>0</v>
      </c>
      <c r="AR2123" s="91">
        <v>0</v>
      </c>
      <c r="AS2123" s="91">
        <v>70271047.159999996</v>
      </c>
      <c r="AT2123" s="91">
        <v>150012188.84999999</v>
      </c>
      <c r="AU2123" s="91">
        <v>73758659.180000007</v>
      </c>
      <c r="AV2123" s="92">
        <v>45961</v>
      </c>
      <c r="AW2123" t="s">
        <v>9</v>
      </c>
      <c r="AX2123">
        <v>2025</v>
      </c>
      <c r="AY2123" t="s">
        <v>172</v>
      </c>
    </row>
    <row r="2124" spans="1:51" x14ac:dyDescent="0.25">
      <c r="A2124" s="89">
        <v>118</v>
      </c>
      <c r="B2124" s="90" t="s">
        <v>93</v>
      </c>
      <c r="C2124" s="91">
        <v>943032624.40999985</v>
      </c>
      <c r="D2124" s="91">
        <v>126957.77</v>
      </c>
      <c r="E2124" s="91">
        <v>0</v>
      </c>
      <c r="F2124" s="91">
        <v>0</v>
      </c>
      <c r="G2124" s="91">
        <v>4728604.51</v>
      </c>
      <c r="H2124" s="91">
        <v>0</v>
      </c>
      <c r="I2124" s="91">
        <v>0</v>
      </c>
      <c r="J2124" s="91">
        <v>3425783.67</v>
      </c>
      <c r="K2124" s="91">
        <v>47641299.800000004</v>
      </c>
      <c r="L2124" s="91">
        <v>0</v>
      </c>
      <c r="M2124" s="91">
        <v>257957616.06999999</v>
      </c>
      <c r="N2124" s="91">
        <v>267171394.98999998</v>
      </c>
      <c r="O2124" s="91">
        <v>525129011.05999994</v>
      </c>
      <c r="P2124" s="91">
        <v>7602661.1099999994</v>
      </c>
      <c r="Q2124" s="91">
        <v>0</v>
      </c>
      <c r="R2124" s="91">
        <v>0</v>
      </c>
      <c r="S2124" s="91">
        <v>0</v>
      </c>
      <c r="T2124" s="91">
        <v>588654317.91999996</v>
      </c>
      <c r="U2124" s="91">
        <v>883279.01</v>
      </c>
      <c r="V2124" s="91">
        <v>524432.03</v>
      </c>
      <c r="W2124" s="91">
        <v>0</v>
      </c>
      <c r="X2124" s="91">
        <v>0</v>
      </c>
      <c r="Y2124" s="91">
        <v>676597.37</v>
      </c>
      <c r="Z2124" s="91">
        <v>0</v>
      </c>
      <c r="AA2124" s="91">
        <v>0</v>
      </c>
      <c r="AB2124" s="91">
        <v>0</v>
      </c>
      <c r="AC2124" s="326">
        <v>0</v>
      </c>
      <c r="AD2124" s="91">
        <v>0</v>
      </c>
      <c r="AE2124" s="91">
        <v>0</v>
      </c>
      <c r="AF2124" s="91">
        <v>0</v>
      </c>
      <c r="AG2124" s="91">
        <v>0</v>
      </c>
      <c r="AH2124" s="91">
        <v>0</v>
      </c>
      <c r="AI2124" s="91">
        <v>0</v>
      </c>
      <c r="AJ2124" s="91">
        <v>261559.8</v>
      </c>
      <c r="AK2124" s="91">
        <v>7075289.7299999995</v>
      </c>
      <c r="AL2124" s="91">
        <v>2743106.04</v>
      </c>
      <c r="AM2124" s="91">
        <v>0</v>
      </c>
      <c r="AN2124" s="91">
        <v>28571892.649999999</v>
      </c>
      <c r="AO2124" s="91">
        <v>0</v>
      </c>
      <c r="AP2124" s="91">
        <v>387682.75</v>
      </c>
      <c r="AQ2124" s="91">
        <v>0</v>
      </c>
      <c r="AR2124" s="91">
        <v>0</v>
      </c>
      <c r="AS2124" s="91">
        <v>2345868.21</v>
      </c>
      <c r="AT2124" s="91">
        <v>352032438.27999997</v>
      </c>
      <c r="AU2124" s="91">
        <v>313254467.10999995</v>
      </c>
      <c r="AV2124" s="92">
        <v>45961</v>
      </c>
      <c r="AW2124" t="s">
        <v>9</v>
      </c>
      <c r="AX2124">
        <v>2025</v>
      </c>
      <c r="AY2124" t="s">
        <v>162</v>
      </c>
    </row>
    <row r="2125" spans="1:51" x14ac:dyDescent="0.25">
      <c r="A2125" s="89">
        <v>29</v>
      </c>
      <c r="B2125" s="90" t="s">
        <v>94</v>
      </c>
      <c r="C2125" s="91">
        <v>1742925915.3699999</v>
      </c>
      <c r="D2125" s="91">
        <v>3182091.63</v>
      </c>
      <c r="E2125" s="91">
        <v>0</v>
      </c>
      <c r="F2125" s="91">
        <v>0</v>
      </c>
      <c r="G2125" s="91">
        <v>4567760.3899999997</v>
      </c>
      <c r="H2125" s="91">
        <v>0</v>
      </c>
      <c r="I2125" s="91">
        <v>0</v>
      </c>
      <c r="J2125" s="91">
        <v>1691098.51</v>
      </c>
      <c r="K2125" s="91">
        <v>427218.72</v>
      </c>
      <c r="L2125" s="91">
        <v>0</v>
      </c>
      <c r="M2125" s="91">
        <v>214415266.36000001</v>
      </c>
      <c r="N2125" s="91">
        <v>512787116.94</v>
      </c>
      <c r="O2125" s="91">
        <v>727202383.29999995</v>
      </c>
      <c r="P2125" s="91">
        <v>5639745.7400000002</v>
      </c>
      <c r="Q2125" s="91">
        <v>0</v>
      </c>
      <c r="R2125" s="91">
        <v>0</v>
      </c>
      <c r="S2125" s="91">
        <v>0</v>
      </c>
      <c r="T2125" s="91">
        <v>742710298.28999996</v>
      </c>
      <c r="U2125" s="91">
        <v>306246430.13</v>
      </c>
      <c r="V2125" s="91">
        <v>261575508.75999999</v>
      </c>
      <c r="W2125" s="91">
        <v>8797735.4700000007</v>
      </c>
      <c r="X2125" s="91">
        <v>198391880.47</v>
      </c>
      <c r="Y2125" s="91">
        <v>89985455.269999996</v>
      </c>
      <c r="Z2125" s="91">
        <v>0</v>
      </c>
      <c r="AA2125" s="91">
        <v>0</v>
      </c>
      <c r="AB2125" s="91">
        <v>6084576.3199999994</v>
      </c>
      <c r="AC2125" s="326">
        <v>0</v>
      </c>
      <c r="AD2125" s="91">
        <v>0</v>
      </c>
      <c r="AE2125" s="91">
        <v>8001150.6399999997</v>
      </c>
      <c r="AF2125" s="91">
        <v>0</v>
      </c>
      <c r="AG2125" s="91">
        <v>0</v>
      </c>
      <c r="AH2125" s="91">
        <v>0</v>
      </c>
      <c r="AI2125" s="91">
        <v>0</v>
      </c>
      <c r="AJ2125" s="91">
        <v>24126325.609999999</v>
      </c>
      <c r="AK2125" s="91">
        <v>5694263.8099999996</v>
      </c>
      <c r="AL2125" s="91">
        <v>4142173.32</v>
      </c>
      <c r="AM2125" s="91">
        <v>0</v>
      </c>
      <c r="AN2125" s="91">
        <v>64460205.439999998</v>
      </c>
      <c r="AO2125" s="91">
        <v>0</v>
      </c>
      <c r="AP2125" s="91">
        <v>8149795.1900000004</v>
      </c>
      <c r="AQ2125" s="91">
        <v>14242278.369999999</v>
      </c>
      <c r="AR2125" s="91">
        <v>0</v>
      </c>
      <c r="AS2125" s="91">
        <v>903209062.67000008</v>
      </c>
      <c r="AT2125" s="91">
        <v>97006554.409999996</v>
      </c>
      <c r="AU2125" s="91">
        <v>317838.28000000003</v>
      </c>
      <c r="AV2125" s="92">
        <v>45961</v>
      </c>
      <c r="AW2125" t="s">
        <v>9</v>
      </c>
      <c r="AX2125">
        <v>2025</v>
      </c>
      <c r="AY2125" t="s">
        <v>156</v>
      </c>
    </row>
    <row r="2126" spans="1:51" x14ac:dyDescent="0.25">
      <c r="A2126" s="89">
        <v>111</v>
      </c>
      <c r="B2126" s="90" t="s">
        <v>95</v>
      </c>
      <c r="C2126" s="91">
        <v>20112808.260000002</v>
      </c>
      <c r="D2126" s="91">
        <v>67766.399999999994</v>
      </c>
      <c r="E2126" s="91">
        <v>0</v>
      </c>
      <c r="F2126" s="91">
        <v>0</v>
      </c>
      <c r="G2126" s="91">
        <v>0</v>
      </c>
      <c r="H2126" s="91">
        <v>0</v>
      </c>
      <c r="I2126" s="91">
        <v>0</v>
      </c>
      <c r="J2126" s="91">
        <v>4343.3999999999996</v>
      </c>
      <c r="K2126" s="91">
        <v>0</v>
      </c>
      <c r="L2126" s="91">
        <v>0</v>
      </c>
      <c r="M2126" s="91">
        <v>181743.2</v>
      </c>
      <c r="N2126" s="91">
        <v>0</v>
      </c>
      <c r="O2126" s="91">
        <v>181743.2</v>
      </c>
      <c r="P2126" s="91">
        <v>82351.3</v>
      </c>
      <c r="Q2126" s="91">
        <v>0</v>
      </c>
      <c r="R2126" s="91">
        <v>0</v>
      </c>
      <c r="S2126" s="91">
        <v>0</v>
      </c>
      <c r="T2126" s="91">
        <v>336204.3</v>
      </c>
      <c r="U2126" s="91">
        <v>3960816.82</v>
      </c>
      <c r="V2126" s="91">
        <v>0</v>
      </c>
      <c r="W2126" s="91">
        <v>0</v>
      </c>
      <c r="X2126" s="91">
        <v>0</v>
      </c>
      <c r="Y2126" s="91">
        <v>245094.91</v>
      </c>
      <c r="Z2126" s="91">
        <v>0</v>
      </c>
      <c r="AA2126" s="91">
        <v>0</v>
      </c>
      <c r="AB2126" s="91">
        <v>0</v>
      </c>
      <c r="AC2126" s="326">
        <v>1426340.1</v>
      </c>
      <c r="AD2126" s="91">
        <v>0</v>
      </c>
      <c r="AE2126" s="91">
        <v>0</v>
      </c>
      <c r="AF2126" s="91">
        <v>0</v>
      </c>
      <c r="AG2126" s="91">
        <v>0</v>
      </c>
      <c r="AH2126" s="91">
        <v>0</v>
      </c>
      <c r="AI2126" s="91">
        <v>0</v>
      </c>
      <c r="AJ2126" s="91">
        <v>411475.42</v>
      </c>
      <c r="AK2126" s="91">
        <v>1541830.05</v>
      </c>
      <c r="AL2126" s="91">
        <v>692574.84</v>
      </c>
      <c r="AM2126" s="91">
        <v>0</v>
      </c>
      <c r="AN2126" s="91">
        <v>4374636.8600000003</v>
      </c>
      <c r="AO2126" s="91">
        <v>0</v>
      </c>
      <c r="AP2126" s="91">
        <v>132607</v>
      </c>
      <c r="AQ2126" s="91">
        <v>0</v>
      </c>
      <c r="AR2126" s="91">
        <v>0</v>
      </c>
      <c r="AS2126" s="91">
        <v>6043727.25</v>
      </c>
      <c r="AT2126" s="91">
        <v>13732876.710000001</v>
      </c>
      <c r="AU2126" s="91">
        <v>6991227.96</v>
      </c>
      <c r="AV2126" s="92">
        <v>45961</v>
      </c>
      <c r="AW2126" t="s">
        <v>9</v>
      </c>
      <c r="AX2126">
        <v>2025</v>
      </c>
      <c r="AY2126" t="s">
        <v>182</v>
      </c>
    </row>
    <row r="2127" spans="1:51" x14ac:dyDescent="0.25">
      <c r="A2127" s="89">
        <v>83</v>
      </c>
      <c r="B2127" s="90" t="s">
        <v>96</v>
      </c>
      <c r="C2127" s="91">
        <v>2506924554.8000002</v>
      </c>
      <c r="D2127" s="91">
        <v>5416595.3200000003</v>
      </c>
      <c r="E2127" s="91">
        <v>0</v>
      </c>
      <c r="F2127" s="91">
        <v>0</v>
      </c>
      <c r="G2127" s="91">
        <v>1053775</v>
      </c>
      <c r="H2127" s="91">
        <v>0</v>
      </c>
      <c r="I2127" s="91">
        <v>0</v>
      </c>
      <c r="J2127" s="91">
        <v>49903439.199999996</v>
      </c>
      <c r="K2127" s="91">
        <v>39087736.82</v>
      </c>
      <c r="L2127" s="91">
        <v>0</v>
      </c>
      <c r="M2127" s="91">
        <v>692831762.43999994</v>
      </c>
      <c r="N2127" s="91">
        <v>512718213.99000001</v>
      </c>
      <c r="O2127" s="91">
        <v>1205549976.4299998</v>
      </c>
      <c r="P2127" s="91">
        <v>48226133.439999998</v>
      </c>
      <c r="Q2127" s="91">
        <v>0</v>
      </c>
      <c r="R2127" s="91">
        <v>0</v>
      </c>
      <c r="S2127" s="91">
        <v>0</v>
      </c>
      <c r="T2127" s="91">
        <v>1349237656.21</v>
      </c>
      <c r="U2127" s="91">
        <v>69743661.799999997</v>
      </c>
      <c r="V2127" s="91">
        <v>4303880.3099999996</v>
      </c>
      <c r="W2127" s="91">
        <v>3364339.73</v>
      </c>
      <c r="X2127" s="91">
        <v>34674836.090000004</v>
      </c>
      <c r="Y2127" s="91">
        <v>862060.69</v>
      </c>
      <c r="Z2127" s="91">
        <v>0</v>
      </c>
      <c r="AA2127" s="91">
        <v>1161204.3899999999</v>
      </c>
      <c r="AB2127" s="91">
        <v>0</v>
      </c>
      <c r="AC2127" s="326">
        <v>476015425.97000003</v>
      </c>
      <c r="AD2127" s="91">
        <v>81631586.459999993</v>
      </c>
      <c r="AE2127" s="91">
        <v>12545195.5</v>
      </c>
      <c r="AF2127" s="91">
        <v>0</v>
      </c>
      <c r="AG2127" s="91">
        <v>0</v>
      </c>
      <c r="AH2127" s="91">
        <v>0</v>
      </c>
      <c r="AI2127" s="91">
        <v>0</v>
      </c>
      <c r="AJ2127" s="91">
        <v>2877352.6900000004</v>
      </c>
      <c r="AK2127" s="91">
        <v>381139441.46000004</v>
      </c>
      <c r="AL2127" s="91">
        <v>17538827.18</v>
      </c>
      <c r="AM2127" s="91">
        <v>0</v>
      </c>
      <c r="AN2127" s="91">
        <v>36483102.5</v>
      </c>
      <c r="AO2127" s="91">
        <v>0</v>
      </c>
      <c r="AP2127" s="91">
        <v>1814182.35</v>
      </c>
      <c r="AQ2127" s="91">
        <v>0</v>
      </c>
      <c r="AR2127" s="91">
        <v>0</v>
      </c>
      <c r="AS2127" s="91">
        <v>687179543.63000011</v>
      </c>
      <c r="AT2127" s="91">
        <v>470507354.96000004</v>
      </c>
      <c r="AU2127" s="91">
        <v>33531801.469999999</v>
      </c>
      <c r="AV2127" s="92">
        <v>45961</v>
      </c>
      <c r="AW2127" t="s">
        <v>9</v>
      </c>
      <c r="AX2127">
        <v>2025</v>
      </c>
      <c r="AY2127" t="s">
        <v>158</v>
      </c>
    </row>
    <row r="2128" spans="1:51" x14ac:dyDescent="0.25">
      <c r="A2128" s="89">
        <v>40</v>
      </c>
      <c r="B2128" s="90" t="s">
        <v>97</v>
      </c>
      <c r="C2128" s="91">
        <v>732017670.62000012</v>
      </c>
      <c r="D2128" s="91">
        <v>18431.12</v>
      </c>
      <c r="E2128" s="91">
        <v>0</v>
      </c>
      <c r="F2128" s="91">
        <v>0</v>
      </c>
      <c r="G2128" s="91">
        <v>322207.35000000003</v>
      </c>
      <c r="H2128" s="91">
        <v>0</v>
      </c>
      <c r="I2128" s="91">
        <v>0</v>
      </c>
      <c r="J2128" s="91">
        <v>332490.03000000003</v>
      </c>
      <c r="K2128" s="91">
        <v>7938440.8900000006</v>
      </c>
      <c r="L2128" s="91">
        <v>0</v>
      </c>
      <c r="M2128" s="91">
        <v>17911981.739999998</v>
      </c>
      <c r="N2128" s="91">
        <v>247213052.11999997</v>
      </c>
      <c r="O2128" s="91">
        <v>265125033.85999998</v>
      </c>
      <c r="P2128" s="91">
        <v>435485.56</v>
      </c>
      <c r="Q2128" s="91">
        <v>0</v>
      </c>
      <c r="R2128" s="91">
        <v>0</v>
      </c>
      <c r="S2128" s="91">
        <v>0</v>
      </c>
      <c r="T2128" s="91">
        <v>274172088.81</v>
      </c>
      <c r="U2128" s="91">
        <v>3738717.11</v>
      </c>
      <c r="V2128" s="91">
        <v>470124.45</v>
      </c>
      <c r="W2128" s="91">
        <v>2803.68</v>
      </c>
      <c r="X2128" s="91">
        <v>75849.52</v>
      </c>
      <c r="Y2128" s="91">
        <v>121181.74</v>
      </c>
      <c r="Z2128" s="91">
        <v>0</v>
      </c>
      <c r="AA2128" s="91">
        <v>22290.94</v>
      </c>
      <c r="AB2128" s="91">
        <v>0</v>
      </c>
      <c r="AC2128" s="326">
        <v>8613504.3599999994</v>
      </c>
      <c r="AD2128" s="91">
        <v>48550100.189999998</v>
      </c>
      <c r="AE2128" s="91">
        <v>2067635.02</v>
      </c>
      <c r="AF2128" s="91">
        <v>0</v>
      </c>
      <c r="AG2128" s="91">
        <v>0</v>
      </c>
      <c r="AH2128" s="91">
        <v>0</v>
      </c>
      <c r="AI2128" s="91">
        <v>0</v>
      </c>
      <c r="AJ2128" s="91">
        <v>36366</v>
      </c>
      <c r="AK2128" s="91">
        <v>351217075.58000004</v>
      </c>
      <c r="AL2128" s="91">
        <v>1040639.52</v>
      </c>
      <c r="AM2128" s="91">
        <v>0</v>
      </c>
      <c r="AN2128" s="91">
        <v>4505710.9400000004</v>
      </c>
      <c r="AO2128" s="91">
        <v>0</v>
      </c>
      <c r="AP2128" s="91">
        <v>211624.66</v>
      </c>
      <c r="AQ2128" s="91">
        <v>0</v>
      </c>
      <c r="AR2128" s="91">
        <v>0</v>
      </c>
      <c r="AS2128" s="91">
        <v>63698573.009999998</v>
      </c>
      <c r="AT2128" s="91">
        <v>394147008.80000007</v>
      </c>
      <c r="AU2128" s="91">
        <v>37171958.100000001</v>
      </c>
      <c r="AV2128" s="92">
        <v>45961</v>
      </c>
      <c r="AW2128" t="s">
        <v>9</v>
      </c>
      <c r="AX2128">
        <v>2025</v>
      </c>
      <c r="AY2128" t="s">
        <v>166</v>
      </c>
    </row>
    <row r="2129" spans="1:51" x14ac:dyDescent="0.25">
      <c r="A2129" s="89">
        <v>24</v>
      </c>
      <c r="B2129" s="90" t="s">
        <v>98</v>
      </c>
      <c r="C2129" s="91">
        <v>2921331517</v>
      </c>
      <c r="D2129" s="91">
        <v>50608348.93</v>
      </c>
      <c r="E2129" s="91">
        <v>0</v>
      </c>
      <c r="F2129" s="91">
        <v>-8834.7800000000007</v>
      </c>
      <c r="G2129" s="91">
        <v>89952248.359999999</v>
      </c>
      <c r="H2129" s="91">
        <v>0</v>
      </c>
      <c r="I2129" s="91">
        <v>0</v>
      </c>
      <c r="J2129" s="91">
        <v>13470080</v>
      </c>
      <c r="K2129" s="91">
        <v>42856673.199999996</v>
      </c>
      <c r="L2129" s="91">
        <v>0</v>
      </c>
      <c r="M2129" s="91">
        <v>91069528.739999995</v>
      </c>
      <c r="N2129" s="91">
        <v>1706642044.73</v>
      </c>
      <c r="O2129" s="91">
        <v>1797711573.47</v>
      </c>
      <c r="P2129" s="91">
        <v>66639910.599999994</v>
      </c>
      <c r="Q2129" s="91">
        <v>0</v>
      </c>
      <c r="R2129" s="91">
        <v>0</v>
      </c>
      <c r="S2129" s="91">
        <v>0</v>
      </c>
      <c r="T2129" s="91">
        <v>2061229999.78</v>
      </c>
      <c r="U2129" s="91">
        <v>143256461.41</v>
      </c>
      <c r="V2129" s="91">
        <v>211413.63</v>
      </c>
      <c r="W2129" s="91">
        <v>0</v>
      </c>
      <c r="X2129" s="91">
        <v>4687359.12</v>
      </c>
      <c r="Y2129" s="91">
        <v>0</v>
      </c>
      <c r="Z2129" s="91">
        <v>0</v>
      </c>
      <c r="AA2129" s="91">
        <v>4803671.37</v>
      </c>
      <c r="AB2129" s="91">
        <v>0</v>
      </c>
      <c r="AC2129" s="326">
        <v>324477980.38</v>
      </c>
      <c r="AD2129" s="91">
        <v>77783654.519999996</v>
      </c>
      <c r="AE2129" s="91">
        <v>2336112.83</v>
      </c>
      <c r="AF2129" s="91">
        <v>0</v>
      </c>
      <c r="AG2129" s="91">
        <v>0</v>
      </c>
      <c r="AH2129" s="91">
        <v>0</v>
      </c>
      <c r="AI2129" s="91">
        <v>0</v>
      </c>
      <c r="AJ2129" s="91">
        <v>214771969.83000001</v>
      </c>
      <c r="AK2129" s="91">
        <v>78345706.269999996</v>
      </c>
      <c r="AL2129" s="91">
        <v>1214427.05</v>
      </c>
      <c r="AM2129" s="91">
        <v>0</v>
      </c>
      <c r="AN2129" s="91">
        <v>5373252.1600000001</v>
      </c>
      <c r="AO2129" s="91">
        <v>0</v>
      </c>
      <c r="AP2129" s="91">
        <v>0</v>
      </c>
      <c r="AQ2129" s="91">
        <v>0</v>
      </c>
      <c r="AR2129" s="91">
        <v>0</v>
      </c>
      <c r="AS2129" s="91">
        <v>772328623.09000003</v>
      </c>
      <c r="AT2129" s="91">
        <v>87772894.129999995</v>
      </c>
      <c r="AU2129" s="91">
        <v>2839508.65</v>
      </c>
      <c r="AV2129" s="92">
        <v>45961</v>
      </c>
      <c r="AW2129" t="s">
        <v>9</v>
      </c>
      <c r="AX2129">
        <v>2025</v>
      </c>
      <c r="AY2129" t="s">
        <v>164</v>
      </c>
    </row>
    <row r="2130" spans="1:51" x14ac:dyDescent="0.25">
      <c r="A2130" s="89">
        <v>124</v>
      </c>
      <c r="B2130" s="90" t="s">
        <v>99</v>
      </c>
      <c r="C2130" s="91">
        <v>72803026.090000004</v>
      </c>
      <c r="D2130" s="91">
        <v>0</v>
      </c>
      <c r="E2130" s="91">
        <v>0</v>
      </c>
      <c r="F2130" s="91">
        <v>0</v>
      </c>
      <c r="G2130" s="91">
        <v>0</v>
      </c>
      <c r="H2130" s="91">
        <v>0</v>
      </c>
      <c r="I2130" s="91">
        <v>0</v>
      </c>
      <c r="J2130" s="91">
        <v>0</v>
      </c>
      <c r="K2130" s="91">
        <v>66745.8</v>
      </c>
      <c r="L2130" s="91">
        <v>0</v>
      </c>
      <c r="M2130" s="91">
        <v>44675.63</v>
      </c>
      <c r="N2130" s="91">
        <v>17649000.260000002</v>
      </c>
      <c r="O2130" s="91">
        <v>17693675.890000001</v>
      </c>
      <c r="P2130" s="91">
        <v>82091.149999999994</v>
      </c>
      <c r="Q2130" s="91">
        <v>0</v>
      </c>
      <c r="R2130" s="91">
        <v>0</v>
      </c>
      <c r="S2130" s="91">
        <v>0</v>
      </c>
      <c r="T2130" s="91">
        <v>17842512.84</v>
      </c>
      <c r="U2130" s="91">
        <v>769136.55</v>
      </c>
      <c r="V2130" s="91">
        <v>565534.82999999996</v>
      </c>
      <c r="W2130" s="91">
        <v>39761.629999999997</v>
      </c>
      <c r="X2130" s="91">
        <v>257848.56</v>
      </c>
      <c r="Y2130" s="91">
        <v>6542227.4800000004</v>
      </c>
      <c r="Z2130" s="91">
        <v>0</v>
      </c>
      <c r="AA2130" s="91">
        <v>0</v>
      </c>
      <c r="AB2130" s="91">
        <v>0</v>
      </c>
      <c r="AC2130" s="326">
        <v>1548903.45</v>
      </c>
      <c r="AD2130" s="91">
        <v>426014.36</v>
      </c>
      <c r="AE2130" s="91">
        <v>18141.55</v>
      </c>
      <c r="AF2130" s="91">
        <v>0</v>
      </c>
      <c r="AG2130" s="91">
        <v>0</v>
      </c>
      <c r="AH2130" s="91">
        <v>0</v>
      </c>
      <c r="AI2130" s="91">
        <v>0</v>
      </c>
      <c r="AJ2130" s="91">
        <v>296572.55</v>
      </c>
      <c r="AK2130" s="91">
        <v>6016116.8700000001</v>
      </c>
      <c r="AL2130" s="91">
        <v>2551988.63</v>
      </c>
      <c r="AM2130" s="91">
        <v>0</v>
      </c>
      <c r="AN2130" s="91">
        <v>3208936.61</v>
      </c>
      <c r="AO2130" s="91">
        <v>0</v>
      </c>
      <c r="AP2130" s="91">
        <v>0</v>
      </c>
      <c r="AQ2130" s="91">
        <v>0</v>
      </c>
      <c r="AR2130" s="91">
        <v>0</v>
      </c>
      <c r="AS2130" s="91">
        <v>10464140.960000001</v>
      </c>
      <c r="AT2130" s="91">
        <v>44496372.289999999</v>
      </c>
      <c r="AU2130" s="91">
        <v>32719330.18</v>
      </c>
      <c r="AV2130" s="92">
        <v>45961</v>
      </c>
      <c r="AW2130" t="s">
        <v>9</v>
      </c>
      <c r="AX2130">
        <v>2025</v>
      </c>
      <c r="AY2130" t="s">
        <v>289</v>
      </c>
    </row>
    <row r="2131" spans="1:51" x14ac:dyDescent="0.25">
      <c r="A2131" s="89">
        <v>70</v>
      </c>
      <c r="B2131" s="90" t="s">
        <v>100</v>
      </c>
      <c r="C2131" s="91">
        <v>17749630</v>
      </c>
      <c r="D2131" s="91">
        <v>0</v>
      </c>
      <c r="E2131" s="91">
        <v>0</v>
      </c>
      <c r="F2131" s="91">
        <v>0</v>
      </c>
      <c r="G2131" s="91">
        <v>0</v>
      </c>
      <c r="H2131" s="91">
        <v>0</v>
      </c>
      <c r="I2131" s="91">
        <v>0</v>
      </c>
      <c r="J2131" s="91">
        <v>0</v>
      </c>
      <c r="K2131" s="91">
        <v>0</v>
      </c>
      <c r="L2131" s="91">
        <v>0</v>
      </c>
      <c r="M2131" s="91">
        <v>0</v>
      </c>
      <c r="N2131" s="91">
        <v>0</v>
      </c>
      <c r="O2131" s="91">
        <v>0</v>
      </c>
      <c r="P2131" s="91">
        <v>17749630</v>
      </c>
      <c r="Q2131" s="91">
        <v>0</v>
      </c>
      <c r="R2131" s="91">
        <v>0</v>
      </c>
      <c r="S2131" s="91">
        <v>0</v>
      </c>
      <c r="T2131" s="91">
        <v>17749630</v>
      </c>
      <c r="U2131" s="91">
        <v>0</v>
      </c>
      <c r="V2131" s="91">
        <v>0</v>
      </c>
      <c r="W2131" s="91">
        <v>0</v>
      </c>
      <c r="X2131" s="91">
        <v>0</v>
      </c>
      <c r="Y2131" s="91">
        <v>0</v>
      </c>
      <c r="Z2131" s="91">
        <v>0</v>
      </c>
      <c r="AA2131" s="91">
        <v>0</v>
      </c>
      <c r="AB2131" s="91">
        <v>0</v>
      </c>
      <c r="AC2131" s="326">
        <v>0</v>
      </c>
      <c r="AD2131" s="91">
        <v>0</v>
      </c>
      <c r="AE2131" s="91">
        <v>0</v>
      </c>
      <c r="AF2131" s="91">
        <v>0</v>
      </c>
      <c r="AG2131" s="91">
        <v>0</v>
      </c>
      <c r="AH2131" s="91">
        <v>0</v>
      </c>
      <c r="AI2131" s="91">
        <v>0</v>
      </c>
      <c r="AJ2131" s="91">
        <v>0</v>
      </c>
      <c r="AK2131" s="91">
        <v>0</v>
      </c>
      <c r="AL2131" s="91">
        <v>0</v>
      </c>
      <c r="AM2131" s="91">
        <v>0</v>
      </c>
      <c r="AN2131" s="91">
        <v>0</v>
      </c>
      <c r="AO2131" s="91">
        <v>0</v>
      </c>
      <c r="AP2131" s="91">
        <v>0</v>
      </c>
      <c r="AQ2131" s="91">
        <v>0</v>
      </c>
      <c r="AR2131" s="91">
        <v>0</v>
      </c>
      <c r="AS2131" s="91">
        <v>0</v>
      </c>
      <c r="AT2131" s="91">
        <v>0</v>
      </c>
      <c r="AU2131" s="91">
        <v>0</v>
      </c>
      <c r="AV2131" s="92">
        <v>45961</v>
      </c>
      <c r="AW2131" t="s">
        <v>9</v>
      </c>
      <c r="AX2131">
        <v>2025</v>
      </c>
      <c r="AY2131" t="s">
        <v>181</v>
      </c>
    </row>
    <row r="2132" spans="1:51" x14ac:dyDescent="0.25">
      <c r="A2132" s="89">
        <v>119</v>
      </c>
      <c r="B2132" s="90" t="s">
        <v>101</v>
      </c>
      <c r="C2132" s="91">
        <v>603991422.16000009</v>
      </c>
      <c r="D2132" s="91">
        <v>17034.400000000001</v>
      </c>
      <c r="E2132" s="91">
        <v>0</v>
      </c>
      <c r="F2132" s="91">
        <v>0</v>
      </c>
      <c r="G2132" s="91">
        <v>0</v>
      </c>
      <c r="H2132" s="91">
        <v>0</v>
      </c>
      <c r="I2132" s="91">
        <v>0</v>
      </c>
      <c r="J2132" s="91">
        <v>202634658.81</v>
      </c>
      <c r="K2132" s="91">
        <v>0</v>
      </c>
      <c r="L2132" s="91">
        <v>0</v>
      </c>
      <c r="M2132" s="91">
        <v>0</v>
      </c>
      <c r="N2132" s="91">
        <v>0</v>
      </c>
      <c r="O2132" s="91">
        <v>0</v>
      </c>
      <c r="P2132" s="91">
        <v>0</v>
      </c>
      <c r="Q2132" s="91">
        <v>0</v>
      </c>
      <c r="R2132" s="91">
        <v>0</v>
      </c>
      <c r="S2132" s="91">
        <v>0</v>
      </c>
      <c r="T2132" s="91">
        <v>202651693.21000001</v>
      </c>
      <c r="U2132" s="91">
        <v>0</v>
      </c>
      <c r="V2132" s="91">
        <v>0</v>
      </c>
      <c r="W2132" s="91">
        <v>0</v>
      </c>
      <c r="X2132" s="91">
        <v>0</v>
      </c>
      <c r="Y2132" s="91">
        <v>0</v>
      </c>
      <c r="Z2132" s="91">
        <v>0</v>
      </c>
      <c r="AA2132" s="91">
        <v>0</v>
      </c>
      <c r="AB2132" s="91">
        <v>0</v>
      </c>
      <c r="AC2132" s="326">
        <v>234022163.74000001</v>
      </c>
      <c r="AD2132" s="91">
        <v>0</v>
      </c>
      <c r="AE2132" s="91">
        <v>0</v>
      </c>
      <c r="AF2132" s="91">
        <v>0</v>
      </c>
      <c r="AG2132" s="91">
        <v>0</v>
      </c>
      <c r="AH2132" s="91">
        <v>0</v>
      </c>
      <c r="AI2132" s="91">
        <v>0</v>
      </c>
      <c r="AJ2132" s="91">
        <v>0</v>
      </c>
      <c r="AK2132" s="91">
        <v>167317565.21000001</v>
      </c>
      <c r="AL2132" s="91">
        <v>0</v>
      </c>
      <c r="AM2132" s="91">
        <v>0</v>
      </c>
      <c r="AN2132" s="91">
        <v>0</v>
      </c>
      <c r="AO2132" s="91">
        <v>0</v>
      </c>
      <c r="AP2132" s="91">
        <v>0</v>
      </c>
      <c r="AQ2132" s="91">
        <v>0</v>
      </c>
      <c r="AR2132" s="91">
        <v>0</v>
      </c>
      <c r="AS2132" s="91">
        <v>234022163.74000001</v>
      </c>
      <c r="AT2132" s="91">
        <v>167317565.21000001</v>
      </c>
      <c r="AU2132" s="91">
        <v>0</v>
      </c>
      <c r="AV2132" s="92">
        <v>45961</v>
      </c>
      <c r="AW2132" t="s">
        <v>9</v>
      </c>
      <c r="AX2132">
        <v>2025</v>
      </c>
      <c r="AY2132" t="s">
        <v>189</v>
      </c>
    </row>
    <row r="2133" spans="1:51" x14ac:dyDescent="0.25">
      <c r="A2133" s="89">
        <v>108</v>
      </c>
      <c r="B2133" s="90" t="s">
        <v>102</v>
      </c>
      <c r="C2133" s="91">
        <v>27403809.73</v>
      </c>
      <c r="D2133" s="91">
        <v>0</v>
      </c>
      <c r="E2133" s="91">
        <v>0</v>
      </c>
      <c r="F2133" s="91">
        <v>0</v>
      </c>
      <c r="G2133" s="91">
        <v>88421.049999999988</v>
      </c>
      <c r="H2133" s="91">
        <v>0</v>
      </c>
      <c r="I2133" s="91">
        <v>0</v>
      </c>
      <c r="J2133" s="91">
        <v>141996.72</v>
      </c>
      <c r="K2133" s="91">
        <v>6388816.7199999997</v>
      </c>
      <c r="L2133" s="91">
        <v>0</v>
      </c>
      <c r="M2133" s="91">
        <v>2814628.7</v>
      </c>
      <c r="N2133" s="91">
        <v>2262848.11</v>
      </c>
      <c r="O2133" s="91">
        <v>5077476.8100000005</v>
      </c>
      <c r="P2133" s="91">
        <v>529849.20000000007</v>
      </c>
      <c r="Q2133" s="91">
        <v>0</v>
      </c>
      <c r="R2133" s="91">
        <v>0</v>
      </c>
      <c r="S2133" s="91">
        <v>0</v>
      </c>
      <c r="T2133" s="91">
        <v>12226560.5</v>
      </c>
      <c r="U2133" s="91">
        <v>423977.57</v>
      </c>
      <c r="V2133" s="91">
        <v>0</v>
      </c>
      <c r="W2133" s="91">
        <v>0</v>
      </c>
      <c r="X2133" s="91">
        <v>1910926.2</v>
      </c>
      <c r="Y2133" s="91">
        <v>0</v>
      </c>
      <c r="Z2133" s="91">
        <v>0</v>
      </c>
      <c r="AA2133" s="91">
        <v>329909.86</v>
      </c>
      <c r="AB2133" s="91">
        <v>0</v>
      </c>
      <c r="AC2133" s="326">
        <v>8132453.75</v>
      </c>
      <c r="AD2133" s="91">
        <v>0</v>
      </c>
      <c r="AE2133" s="91">
        <v>2152850.56</v>
      </c>
      <c r="AF2133" s="91">
        <v>0</v>
      </c>
      <c r="AG2133" s="91">
        <v>0</v>
      </c>
      <c r="AH2133" s="91">
        <v>0</v>
      </c>
      <c r="AI2133" s="91">
        <v>0</v>
      </c>
      <c r="AJ2133" s="91">
        <v>598233.38</v>
      </c>
      <c r="AK2133" s="91">
        <v>0</v>
      </c>
      <c r="AL2133" s="91">
        <v>48662.879999999997</v>
      </c>
      <c r="AM2133" s="91">
        <v>0</v>
      </c>
      <c r="AN2133" s="91">
        <v>1105227.03</v>
      </c>
      <c r="AO2133" s="91">
        <v>0</v>
      </c>
      <c r="AP2133" s="91">
        <v>3300</v>
      </c>
      <c r="AQ2133" s="91">
        <v>0</v>
      </c>
      <c r="AR2133" s="91">
        <v>0</v>
      </c>
      <c r="AS2133" s="91">
        <v>13548351.32</v>
      </c>
      <c r="AT2133" s="91">
        <v>1628897.91</v>
      </c>
      <c r="AU2133" s="91">
        <v>471708</v>
      </c>
      <c r="AV2133" s="92">
        <v>45961</v>
      </c>
      <c r="AW2133" t="s">
        <v>9</v>
      </c>
      <c r="AX2133">
        <v>2025</v>
      </c>
      <c r="AY2133" t="s">
        <v>183</v>
      </c>
    </row>
    <row r="2134" spans="1:51" x14ac:dyDescent="0.25">
      <c r="A2134" s="255">
        <v>93</v>
      </c>
      <c r="B2134" s="293" t="s">
        <v>103</v>
      </c>
      <c r="C2134" s="254">
        <v>167751679.75</v>
      </c>
      <c r="D2134" s="254">
        <v>0</v>
      </c>
      <c r="E2134" s="254">
        <v>0</v>
      </c>
      <c r="F2134" s="254">
        <v>0</v>
      </c>
      <c r="G2134" s="254">
        <v>0</v>
      </c>
      <c r="H2134" s="91">
        <v>0</v>
      </c>
      <c r="I2134" s="91">
        <v>0</v>
      </c>
      <c r="J2134" s="254">
        <v>70947.12</v>
      </c>
      <c r="K2134" s="254">
        <v>256001.01</v>
      </c>
      <c r="L2134" s="91">
        <v>0</v>
      </c>
      <c r="M2134" s="254">
        <v>6</v>
      </c>
      <c r="N2134" s="254">
        <v>0</v>
      </c>
      <c r="O2134" s="254">
        <v>6</v>
      </c>
      <c r="P2134" s="254">
        <v>71901.39</v>
      </c>
      <c r="Q2134" s="91">
        <v>0</v>
      </c>
      <c r="R2134" s="91">
        <v>0</v>
      </c>
      <c r="S2134" s="91">
        <v>0</v>
      </c>
      <c r="T2134" s="254">
        <v>398855.52</v>
      </c>
      <c r="U2134" s="254">
        <v>122488.87</v>
      </c>
      <c r="V2134" s="254">
        <v>109310.37</v>
      </c>
      <c r="W2134" s="254">
        <v>0</v>
      </c>
      <c r="X2134" s="254">
        <v>343796.31999999995</v>
      </c>
      <c r="Y2134" s="254">
        <v>6908967.9199999999</v>
      </c>
      <c r="Z2134" s="254">
        <v>0</v>
      </c>
      <c r="AA2134" s="254">
        <v>1036565.01</v>
      </c>
      <c r="AB2134" s="254">
        <v>0</v>
      </c>
      <c r="AC2134" s="329">
        <v>0</v>
      </c>
      <c r="AD2134" s="254">
        <v>4693711.76</v>
      </c>
      <c r="AE2134" s="254">
        <v>180312.5</v>
      </c>
      <c r="AF2134" s="254">
        <v>0</v>
      </c>
      <c r="AG2134" s="254">
        <v>0</v>
      </c>
      <c r="AH2134" s="254">
        <v>0</v>
      </c>
      <c r="AI2134" s="254">
        <v>0</v>
      </c>
      <c r="AJ2134" s="254">
        <v>0</v>
      </c>
      <c r="AK2134" s="254">
        <v>12555880.950000001</v>
      </c>
      <c r="AL2134" s="254">
        <v>7229617.3500000006</v>
      </c>
      <c r="AM2134" s="91">
        <v>0</v>
      </c>
      <c r="AN2134" s="254">
        <v>14172048.389999999</v>
      </c>
      <c r="AO2134" s="254">
        <v>0</v>
      </c>
      <c r="AP2134" s="254">
        <v>31345</v>
      </c>
      <c r="AQ2134" s="254">
        <v>0</v>
      </c>
      <c r="AR2134" s="254">
        <v>0</v>
      </c>
      <c r="AS2134" s="254">
        <v>13395152.75</v>
      </c>
      <c r="AT2134" s="254">
        <v>153957671.47999999</v>
      </c>
      <c r="AU2134" s="254">
        <v>119968779.78999999</v>
      </c>
      <c r="AV2134" s="274">
        <v>45961</v>
      </c>
      <c r="AW2134" t="s">
        <v>9</v>
      </c>
      <c r="AX2134" s="39">
        <v>2025</v>
      </c>
      <c r="AY2134" s="39" t="s">
        <v>175</v>
      </c>
    </row>
    <row r="2135" spans="1:51" x14ac:dyDescent="0.25">
      <c r="A2135" s="255">
        <v>78</v>
      </c>
      <c r="B2135" s="293" t="s">
        <v>88</v>
      </c>
      <c r="C2135" s="254">
        <v>7675982.6399999997</v>
      </c>
      <c r="D2135" s="254">
        <v>0</v>
      </c>
      <c r="E2135" s="254">
        <v>0</v>
      </c>
      <c r="F2135" s="254">
        <v>0</v>
      </c>
      <c r="G2135" s="254">
        <v>0</v>
      </c>
      <c r="H2135" s="91">
        <v>0</v>
      </c>
      <c r="I2135" s="91">
        <v>0</v>
      </c>
      <c r="J2135" s="254">
        <v>13862.41</v>
      </c>
      <c r="K2135" s="254">
        <v>146213.92000000001</v>
      </c>
      <c r="L2135" s="91">
        <v>0</v>
      </c>
      <c r="M2135" s="254">
        <v>0</v>
      </c>
      <c r="N2135" s="254">
        <v>0</v>
      </c>
      <c r="O2135" s="254">
        <v>0</v>
      </c>
      <c r="P2135" s="254">
        <v>10264.31</v>
      </c>
      <c r="Q2135" s="91">
        <v>0</v>
      </c>
      <c r="R2135" s="91">
        <v>0</v>
      </c>
      <c r="S2135" s="91">
        <v>0</v>
      </c>
      <c r="T2135" s="254">
        <v>170340.64</v>
      </c>
      <c r="U2135" s="254">
        <v>38397.760000000002</v>
      </c>
      <c r="V2135" s="254">
        <v>28294.43</v>
      </c>
      <c r="W2135" s="254">
        <v>0</v>
      </c>
      <c r="X2135" s="254">
        <v>0</v>
      </c>
      <c r="Y2135" s="254">
        <v>0</v>
      </c>
      <c r="Z2135" s="254">
        <v>0</v>
      </c>
      <c r="AA2135" s="254">
        <v>2664019.3400000003</v>
      </c>
      <c r="AB2135" s="254">
        <v>0</v>
      </c>
      <c r="AC2135" s="329">
        <v>510254.82</v>
      </c>
      <c r="AD2135" s="254">
        <v>0</v>
      </c>
      <c r="AE2135" s="254">
        <v>14795</v>
      </c>
      <c r="AF2135" s="254">
        <v>0</v>
      </c>
      <c r="AG2135" s="254">
        <v>0</v>
      </c>
      <c r="AH2135" s="254">
        <v>0</v>
      </c>
      <c r="AI2135" s="254">
        <v>0</v>
      </c>
      <c r="AJ2135" s="254">
        <v>0</v>
      </c>
      <c r="AK2135" s="254">
        <v>3546243.31</v>
      </c>
      <c r="AL2135" s="254">
        <v>29028.83</v>
      </c>
      <c r="AM2135" s="91">
        <v>0</v>
      </c>
      <c r="AN2135" s="254">
        <v>119800</v>
      </c>
      <c r="AO2135" s="254">
        <v>0</v>
      </c>
      <c r="AP2135" s="254">
        <v>0</v>
      </c>
      <c r="AQ2135" s="254">
        <v>0</v>
      </c>
      <c r="AR2135" s="254">
        <v>0</v>
      </c>
      <c r="AS2135" s="254">
        <v>3255761.35</v>
      </c>
      <c r="AT2135" s="254">
        <v>4249880.6500000004</v>
      </c>
      <c r="AU2135" s="254">
        <v>554808.51</v>
      </c>
      <c r="AV2135" s="296">
        <v>45961</v>
      </c>
      <c r="AW2135" t="s">
        <v>9</v>
      </c>
      <c r="AX2135" s="39">
        <v>2025</v>
      </c>
      <c r="AY2135" s="39" t="s">
        <v>185</v>
      </c>
    </row>
    <row r="2136" spans="1:51" x14ac:dyDescent="0.25">
      <c r="A2136" s="312">
        <v>107</v>
      </c>
      <c r="B2136" s="313" t="s">
        <v>60</v>
      </c>
      <c r="C2136" s="314">
        <v>1910358378.5800002</v>
      </c>
      <c r="D2136" s="314">
        <v>110525.85</v>
      </c>
      <c r="E2136" s="314">
        <v>0</v>
      </c>
      <c r="F2136" s="314">
        <v>0</v>
      </c>
      <c r="G2136" s="314">
        <v>41211.58</v>
      </c>
      <c r="H2136" s="91">
        <v>0</v>
      </c>
      <c r="I2136" s="91">
        <v>0</v>
      </c>
      <c r="J2136" s="314">
        <v>3820322.4000000004</v>
      </c>
      <c r="K2136" s="314">
        <v>18452803.920000002</v>
      </c>
      <c r="L2136" s="91">
        <v>0</v>
      </c>
      <c r="M2136" s="314">
        <v>59444978.140000001</v>
      </c>
      <c r="N2136" s="314">
        <v>1090616875.01</v>
      </c>
      <c r="O2136" s="314">
        <v>1150061853.1500001</v>
      </c>
      <c r="P2136" s="314">
        <v>9602265.1900000013</v>
      </c>
      <c r="Q2136" s="91">
        <v>0</v>
      </c>
      <c r="R2136" s="91">
        <v>0</v>
      </c>
      <c r="S2136" s="91">
        <v>0</v>
      </c>
      <c r="T2136" s="314">
        <v>1182088982.0900002</v>
      </c>
      <c r="U2136" s="314">
        <v>1882649.32</v>
      </c>
      <c r="V2136" s="314">
        <v>989516.6</v>
      </c>
      <c r="W2136" s="314">
        <v>24540.25</v>
      </c>
      <c r="X2136" s="314">
        <v>14155585.140000001</v>
      </c>
      <c r="Y2136" s="314">
        <v>423605.51</v>
      </c>
      <c r="Z2136" s="314">
        <v>0</v>
      </c>
      <c r="AA2136" s="314">
        <v>69435423.379999995</v>
      </c>
      <c r="AB2136" s="314">
        <v>0</v>
      </c>
      <c r="AC2136" s="333">
        <v>62756371.609999999</v>
      </c>
      <c r="AD2136" s="314">
        <v>30504435.370000001</v>
      </c>
      <c r="AE2136" s="314">
        <v>10954630.619999999</v>
      </c>
      <c r="AF2136" s="314">
        <v>0</v>
      </c>
      <c r="AG2136" s="314">
        <v>0</v>
      </c>
      <c r="AH2136" s="314">
        <v>0</v>
      </c>
      <c r="AI2136" s="314">
        <v>0</v>
      </c>
      <c r="AJ2136" s="314">
        <v>304837656.06</v>
      </c>
      <c r="AK2136" s="314">
        <v>41692142.109999999</v>
      </c>
      <c r="AL2136" s="314">
        <v>6498630.0899999999</v>
      </c>
      <c r="AM2136" s="91">
        <v>0</v>
      </c>
      <c r="AN2136" s="314">
        <v>24820570.140000001</v>
      </c>
      <c r="AO2136" s="314">
        <v>0</v>
      </c>
      <c r="AP2136" s="314">
        <v>0</v>
      </c>
      <c r="AQ2136" s="314">
        <v>0</v>
      </c>
      <c r="AR2136" s="314">
        <v>0</v>
      </c>
      <c r="AS2136" s="314">
        <v>495964413.86000001</v>
      </c>
      <c r="AT2136" s="314">
        <v>232304982.63</v>
      </c>
      <c r="AU2136" s="314">
        <v>159293640.28999999</v>
      </c>
      <c r="AV2136" s="315">
        <v>45991</v>
      </c>
      <c r="AW2136" t="s">
        <v>10</v>
      </c>
      <c r="AX2136">
        <v>2025</v>
      </c>
      <c r="AY2136" t="s">
        <v>160</v>
      </c>
    </row>
    <row r="2137" spans="1:51" x14ac:dyDescent="0.25">
      <c r="A2137" s="312">
        <v>66</v>
      </c>
      <c r="B2137" s="313" t="s">
        <v>61</v>
      </c>
      <c r="C2137" s="314">
        <v>115842872.87000002</v>
      </c>
      <c r="D2137" s="314">
        <v>0</v>
      </c>
      <c r="E2137" s="314">
        <v>0</v>
      </c>
      <c r="F2137" s="314">
        <v>0</v>
      </c>
      <c r="G2137" s="314">
        <v>0</v>
      </c>
      <c r="H2137" s="91">
        <v>0</v>
      </c>
      <c r="I2137" s="91">
        <v>0</v>
      </c>
      <c r="J2137" s="314">
        <v>0</v>
      </c>
      <c r="K2137" s="314">
        <v>4747349.9800000004</v>
      </c>
      <c r="L2137" s="91">
        <v>0</v>
      </c>
      <c r="M2137" s="314">
        <v>0</v>
      </c>
      <c r="N2137" s="314">
        <v>0</v>
      </c>
      <c r="O2137" s="314">
        <v>0</v>
      </c>
      <c r="P2137" s="314">
        <v>0</v>
      </c>
      <c r="Q2137" s="91">
        <v>0</v>
      </c>
      <c r="R2137" s="91">
        <v>0</v>
      </c>
      <c r="S2137" s="91">
        <v>0</v>
      </c>
      <c r="T2137" s="314">
        <v>4747349.9800000004</v>
      </c>
      <c r="U2137" s="314">
        <v>72425856.200000003</v>
      </c>
      <c r="V2137" s="314">
        <v>0</v>
      </c>
      <c r="W2137" s="314">
        <v>0</v>
      </c>
      <c r="X2137" s="314">
        <v>15512628.57</v>
      </c>
      <c r="Y2137" s="314">
        <v>0</v>
      </c>
      <c r="Z2137" s="314">
        <v>0</v>
      </c>
      <c r="AA2137" s="314">
        <v>0</v>
      </c>
      <c r="AB2137" s="314">
        <v>0</v>
      </c>
      <c r="AC2137" s="333">
        <v>0</v>
      </c>
      <c r="AD2137" s="314">
        <v>0</v>
      </c>
      <c r="AE2137" s="314">
        <v>0</v>
      </c>
      <c r="AF2137" s="314">
        <v>0</v>
      </c>
      <c r="AG2137" s="314">
        <v>0</v>
      </c>
      <c r="AH2137" s="314">
        <v>0</v>
      </c>
      <c r="AI2137" s="314">
        <v>0</v>
      </c>
      <c r="AJ2137" s="314">
        <v>0</v>
      </c>
      <c r="AK2137" s="314">
        <v>0</v>
      </c>
      <c r="AL2137" s="314">
        <v>3860335.82</v>
      </c>
      <c r="AM2137" s="91">
        <v>0</v>
      </c>
      <c r="AN2137" s="314">
        <v>7933065.21</v>
      </c>
      <c r="AO2137" s="314">
        <v>11363637.09</v>
      </c>
      <c r="AP2137" s="314">
        <v>0</v>
      </c>
      <c r="AQ2137" s="314">
        <v>0</v>
      </c>
      <c r="AR2137" s="314">
        <v>0</v>
      </c>
      <c r="AS2137" s="314">
        <v>87938484.770000011</v>
      </c>
      <c r="AT2137" s="314">
        <v>23157038.119999997</v>
      </c>
      <c r="AU2137" s="314">
        <v>0</v>
      </c>
      <c r="AV2137" s="315">
        <v>45991</v>
      </c>
      <c r="AW2137" t="s">
        <v>10</v>
      </c>
      <c r="AX2137">
        <v>2025</v>
      </c>
      <c r="AY2137" t="s">
        <v>178</v>
      </c>
    </row>
    <row r="2138" spans="1:51" x14ac:dyDescent="0.25">
      <c r="A2138" s="312">
        <v>44</v>
      </c>
      <c r="B2138" s="313" t="s">
        <v>62</v>
      </c>
      <c r="C2138" s="314">
        <v>183577149.50000003</v>
      </c>
      <c r="D2138" s="314">
        <v>155433.81</v>
      </c>
      <c r="E2138" s="314">
        <v>0</v>
      </c>
      <c r="F2138" s="314">
        <v>0</v>
      </c>
      <c r="G2138" s="314">
        <v>18082.41</v>
      </c>
      <c r="H2138" s="91">
        <v>0</v>
      </c>
      <c r="I2138" s="91">
        <v>0</v>
      </c>
      <c r="J2138" s="314">
        <v>1118889.05</v>
      </c>
      <c r="K2138" s="314">
        <v>15745840.49</v>
      </c>
      <c r="L2138" s="91">
        <v>0</v>
      </c>
      <c r="M2138" s="314">
        <v>13935726.029999999</v>
      </c>
      <c r="N2138" s="314">
        <v>1187557.1599999999</v>
      </c>
      <c r="O2138" s="314">
        <v>15123283.189999999</v>
      </c>
      <c r="P2138" s="314">
        <v>428143.51</v>
      </c>
      <c r="Q2138" s="91">
        <v>0</v>
      </c>
      <c r="R2138" s="91">
        <v>0</v>
      </c>
      <c r="S2138" s="91">
        <v>0</v>
      </c>
      <c r="T2138" s="314">
        <v>32589672.460000005</v>
      </c>
      <c r="U2138" s="314">
        <v>2767316.61</v>
      </c>
      <c r="V2138" s="314">
        <v>1533830.75</v>
      </c>
      <c r="W2138" s="314">
        <v>1232205.28</v>
      </c>
      <c r="X2138" s="314">
        <v>0</v>
      </c>
      <c r="Y2138" s="314">
        <v>318999.63</v>
      </c>
      <c r="Z2138" s="314">
        <v>0</v>
      </c>
      <c r="AA2138" s="314">
        <v>5411.89</v>
      </c>
      <c r="AB2138" s="314">
        <v>0</v>
      </c>
      <c r="AC2138" s="333">
        <v>6178159.5499999998</v>
      </c>
      <c r="AD2138" s="314">
        <v>4733440.91</v>
      </c>
      <c r="AE2138" s="314">
        <v>182178.73</v>
      </c>
      <c r="AF2138" s="314">
        <v>0</v>
      </c>
      <c r="AG2138" s="314">
        <v>0</v>
      </c>
      <c r="AH2138" s="314">
        <v>0</v>
      </c>
      <c r="AI2138" s="314">
        <v>0</v>
      </c>
      <c r="AJ2138" s="314">
        <v>296960.39</v>
      </c>
      <c r="AK2138" s="314">
        <v>95328648.700000003</v>
      </c>
      <c r="AL2138" s="314">
        <v>2963331.22</v>
      </c>
      <c r="AM2138" s="91">
        <v>0</v>
      </c>
      <c r="AN2138" s="314">
        <v>10108134.790000001</v>
      </c>
      <c r="AO2138" s="314">
        <v>0</v>
      </c>
      <c r="AP2138" s="314">
        <v>496222.51</v>
      </c>
      <c r="AQ2138" s="314">
        <v>0</v>
      </c>
      <c r="AR2138" s="314">
        <v>0</v>
      </c>
      <c r="AS2138" s="314">
        <v>17248503.739999998</v>
      </c>
      <c r="AT2138" s="314">
        <v>133738973.30000001</v>
      </c>
      <c r="AU2138" s="314">
        <v>24842636.079999998</v>
      </c>
      <c r="AV2138" s="315">
        <v>45991</v>
      </c>
      <c r="AW2138" t="s">
        <v>10</v>
      </c>
      <c r="AX2138">
        <v>2025</v>
      </c>
      <c r="AY2138" t="s">
        <v>167</v>
      </c>
    </row>
    <row r="2139" spans="1:51" x14ac:dyDescent="0.25">
      <c r="A2139" s="312">
        <v>113</v>
      </c>
      <c r="B2139" s="313" t="s">
        <v>63</v>
      </c>
      <c r="C2139" s="314">
        <v>118052748.70999999</v>
      </c>
      <c r="D2139" s="314">
        <v>0</v>
      </c>
      <c r="E2139" s="314">
        <v>0</v>
      </c>
      <c r="F2139" s="314">
        <v>0</v>
      </c>
      <c r="G2139" s="314">
        <v>919523.1</v>
      </c>
      <c r="H2139" s="91">
        <v>0</v>
      </c>
      <c r="I2139" s="91">
        <v>0</v>
      </c>
      <c r="J2139" s="314">
        <v>514208.43</v>
      </c>
      <c r="K2139" s="314">
        <v>698165.66</v>
      </c>
      <c r="L2139" s="91">
        <v>0</v>
      </c>
      <c r="M2139" s="314">
        <v>32679899.149999999</v>
      </c>
      <c r="N2139" s="314">
        <v>34614995.630000003</v>
      </c>
      <c r="O2139" s="314">
        <v>67294894.780000001</v>
      </c>
      <c r="P2139" s="314">
        <v>1699722.3900000001</v>
      </c>
      <c r="Q2139" s="91">
        <v>0</v>
      </c>
      <c r="R2139" s="91">
        <v>0</v>
      </c>
      <c r="S2139" s="91">
        <v>0</v>
      </c>
      <c r="T2139" s="314">
        <v>71126514.359999999</v>
      </c>
      <c r="U2139" s="314">
        <v>276833.43</v>
      </c>
      <c r="V2139" s="314">
        <v>121952.45</v>
      </c>
      <c r="W2139" s="314">
        <v>0</v>
      </c>
      <c r="X2139" s="314">
        <v>0</v>
      </c>
      <c r="Y2139" s="314">
        <v>108273</v>
      </c>
      <c r="Z2139" s="314">
        <v>0</v>
      </c>
      <c r="AA2139" s="314">
        <v>2373192.54</v>
      </c>
      <c r="AB2139" s="314">
        <v>0</v>
      </c>
      <c r="AC2139" s="333">
        <v>14054985.84</v>
      </c>
      <c r="AD2139" s="314">
        <v>8294834.5099999998</v>
      </c>
      <c r="AE2139" s="314">
        <v>506580.33</v>
      </c>
      <c r="AF2139" s="314">
        <v>0</v>
      </c>
      <c r="AG2139" s="314">
        <v>0</v>
      </c>
      <c r="AH2139" s="314">
        <v>0</v>
      </c>
      <c r="AI2139" s="314">
        <v>0</v>
      </c>
      <c r="AJ2139" s="314">
        <v>52746</v>
      </c>
      <c r="AK2139" s="314">
        <v>17982436.77</v>
      </c>
      <c r="AL2139" s="314">
        <v>317947.05</v>
      </c>
      <c r="AM2139" s="91">
        <v>0</v>
      </c>
      <c r="AN2139" s="314">
        <v>2017212.64</v>
      </c>
      <c r="AO2139" s="314">
        <v>0</v>
      </c>
      <c r="AP2139" s="314">
        <v>134798.41</v>
      </c>
      <c r="AQ2139" s="314">
        <v>0</v>
      </c>
      <c r="AR2139" s="314">
        <v>0</v>
      </c>
      <c r="AS2139" s="314">
        <v>25789398.099999994</v>
      </c>
      <c r="AT2139" s="314">
        <v>21136836.25</v>
      </c>
      <c r="AU2139" s="314">
        <v>684441.38</v>
      </c>
      <c r="AV2139" s="315">
        <v>45991</v>
      </c>
      <c r="AW2139" t="s">
        <v>10</v>
      </c>
      <c r="AX2139">
        <v>2025</v>
      </c>
      <c r="AY2139" t="s">
        <v>171</v>
      </c>
    </row>
    <row r="2140" spans="1:51" x14ac:dyDescent="0.25">
      <c r="A2140" s="312">
        <v>98</v>
      </c>
      <c r="B2140" s="313" t="s">
        <v>64</v>
      </c>
      <c r="C2140" s="314">
        <v>418852860.67000002</v>
      </c>
      <c r="D2140" s="314">
        <v>406704.16</v>
      </c>
      <c r="E2140" s="314">
        <v>0</v>
      </c>
      <c r="F2140" s="314">
        <v>0</v>
      </c>
      <c r="G2140" s="314">
        <v>316406.65999999997</v>
      </c>
      <c r="H2140" s="91">
        <v>0</v>
      </c>
      <c r="I2140" s="91">
        <v>0</v>
      </c>
      <c r="J2140" s="314">
        <v>4039493.6100000003</v>
      </c>
      <c r="K2140" s="314">
        <v>1051400.6500000001</v>
      </c>
      <c r="L2140" s="91">
        <v>0</v>
      </c>
      <c r="M2140" s="314">
        <v>95224439.239999995</v>
      </c>
      <c r="N2140" s="314">
        <v>13023230.310000001</v>
      </c>
      <c r="O2140" s="314">
        <v>108247669.55</v>
      </c>
      <c r="P2140" s="314">
        <v>2072765.17</v>
      </c>
      <c r="Q2140" s="91">
        <v>0</v>
      </c>
      <c r="R2140" s="91">
        <v>0</v>
      </c>
      <c r="S2140" s="91">
        <v>0</v>
      </c>
      <c r="T2140" s="314">
        <v>116134439.8</v>
      </c>
      <c r="U2140" s="314">
        <v>843646.17</v>
      </c>
      <c r="V2140" s="314">
        <v>524260.96</v>
      </c>
      <c r="W2140" s="314">
        <v>0</v>
      </c>
      <c r="X2140" s="314">
        <v>6704126.3899999997</v>
      </c>
      <c r="Y2140" s="314">
        <v>356741.77</v>
      </c>
      <c r="Z2140" s="314">
        <v>0</v>
      </c>
      <c r="AA2140" s="314">
        <v>4490989.5</v>
      </c>
      <c r="AB2140" s="314">
        <v>0</v>
      </c>
      <c r="AC2140" s="333">
        <v>28211168.639999997</v>
      </c>
      <c r="AD2140" s="314">
        <v>2219747.71</v>
      </c>
      <c r="AE2140" s="314">
        <v>18463458.280000001</v>
      </c>
      <c r="AF2140" s="314">
        <v>0</v>
      </c>
      <c r="AG2140" s="314">
        <v>0</v>
      </c>
      <c r="AH2140" s="314">
        <v>0</v>
      </c>
      <c r="AI2140" s="314">
        <v>0</v>
      </c>
      <c r="AJ2140" s="314">
        <v>30017684.140000001</v>
      </c>
      <c r="AK2140" s="314">
        <v>53786344.25</v>
      </c>
      <c r="AL2140" s="314">
        <v>5269761.57</v>
      </c>
      <c r="AM2140" s="91">
        <v>0</v>
      </c>
      <c r="AN2140" s="314">
        <v>20014570.719999999</v>
      </c>
      <c r="AO2140" s="314">
        <v>-33818.660000000003</v>
      </c>
      <c r="AP2140" s="314">
        <v>751252.79</v>
      </c>
      <c r="AQ2140" s="314">
        <v>0</v>
      </c>
      <c r="AR2140" s="314">
        <v>0</v>
      </c>
      <c r="AS2140" s="314">
        <v>91831823.560000002</v>
      </c>
      <c r="AT2140" s="314">
        <v>210886597.30999997</v>
      </c>
      <c r="AU2140" s="314">
        <v>131098486.64</v>
      </c>
      <c r="AV2140" s="315">
        <v>45991</v>
      </c>
      <c r="AW2140" t="s">
        <v>10</v>
      </c>
      <c r="AX2140">
        <v>2025</v>
      </c>
      <c r="AY2140" t="s">
        <v>165</v>
      </c>
    </row>
    <row r="2141" spans="1:51" x14ac:dyDescent="0.25">
      <c r="A2141" s="312">
        <v>109</v>
      </c>
      <c r="B2141" s="313" t="s">
        <v>66</v>
      </c>
      <c r="C2141" s="314">
        <v>2634816026.9400001</v>
      </c>
      <c r="D2141" s="314">
        <v>113577058.41</v>
      </c>
      <c r="E2141" s="314">
        <v>0</v>
      </c>
      <c r="F2141" s="314">
        <v>0</v>
      </c>
      <c r="G2141" s="314">
        <v>0</v>
      </c>
      <c r="H2141" s="91">
        <v>0</v>
      </c>
      <c r="I2141" s="91">
        <v>0</v>
      </c>
      <c r="J2141" s="314">
        <v>199462187.53</v>
      </c>
      <c r="K2141" s="314">
        <v>106944148.97000001</v>
      </c>
      <c r="L2141" s="91">
        <v>0</v>
      </c>
      <c r="M2141" s="314">
        <v>1597610.1600000001</v>
      </c>
      <c r="N2141" s="314">
        <v>983960175.68999994</v>
      </c>
      <c r="O2141" s="314">
        <v>985557785.8499999</v>
      </c>
      <c r="P2141" s="314">
        <v>171871322.56999999</v>
      </c>
      <c r="Q2141" s="91">
        <v>0</v>
      </c>
      <c r="R2141" s="91">
        <v>0</v>
      </c>
      <c r="S2141" s="91">
        <v>0</v>
      </c>
      <c r="T2141" s="314">
        <v>1577412503.3299999</v>
      </c>
      <c r="U2141" s="314">
        <v>40540792.399999999</v>
      </c>
      <c r="V2141" s="314">
        <v>6566852.5699999994</v>
      </c>
      <c r="W2141" s="314">
        <v>0</v>
      </c>
      <c r="X2141" s="314">
        <v>48874592.280000001</v>
      </c>
      <c r="Y2141" s="314">
        <v>3724406.71</v>
      </c>
      <c r="Z2141" s="314">
        <v>0</v>
      </c>
      <c r="AA2141" s="314">
        <v>287572730.44999999</v>
      </c>
      <c r="AB2141" s="314">
        <v>0</v>
      </c>
      <c r="AC2141" s="333">
        <v>443031353.05999994</v>
      </c>
      <c r="AD2141" s="314">
        <v>0</v>
      </c>
      <c r="AE2141" s="314">
        <v>415607.71</v>
      </c>
      <c r="AF2141" s="314">
        <v>0</v>
      </c>
      <c r="AG2141" s="314">
        <v>0</v>
      </c>
      <c r="AH2141" s="314">
        <v>0</v>
      </c>
      <c r="AI2141" s="314">
        <v>0</v>
      </c>
      <c r="AJ2141" s="314">
        <v>94126869.060000002</v>
      </c>
      <c r="AK2141" s="314">
        <v>109701381.78</v>
      </c>
      <c r="AL2141" s="314">
        <v>13178312.619999999</v>
      </c>
      <c r="AM2141" s="91">
        <v>0</v>
      </c>
      <c r="AN2141" s="314">
        <v>9057577.7300000004</v>
      </c>
      <c r="AO2141" s="314">
        <v>312831.71000000002</v>
      </c>
      <c r="AP2141" s="314">
        <v>2500</v>
      </c>
      <c r="AQ2141" s="314">
        <v>0</v>
      </c>
      <c r="AR2141" s="314">
        <v>0</v>
      </c>
      <c r="AS2141" s="314">
        <v>924853204.24000001</v>
      </c>
      <c r="AT2141" s="314">
        <v>132550319.37</v>
      </c>
      <c r="AU2141" s="314">
        <v>297715.53000000003</v>
      </c>
      <c r="AV2141" s="315">
        <v>45991</v>
      </c>
      <c r="AW2141" t="s">
        <v>10</v>
      </c>
      <c r="AX2141">
        <v>2025</v>
      </c>
      <c r="AY2141" t="s">
        <v>157</v>
      </c>
    </row>
    <row r="2142" spans="1:51" x14ac:dyDescent="0.25">
      <c r="A2142" s="312">
        <v>25</v>
      </c>
      <c r="B2142" s="313" t="s">
        <v>67</v>
      </c>
      <c r="C2142" s="314">
        <v>167573419.40000001</v>
      </c>
      <c r="D2142" s="314">
        <v>69628125.349999994</v>
      </c>
      <c r="E2142" s="314">
        <v>0</v>
      </c>
      <c r="F2142" s="314">
        <v>0</v>
      </c>
      <c r="G2142" s="314">
        <v>0</v>
      </c>
      <c r="H2142" s="91">
        <v>0</v>
      </c>
      <c r="I2142" s="91">
        <v>0</v>
      </c>
      <c r="J2142" s="314">
        <v>0</v>
      </c>
      <c r="K2142" s="314">
        <v>0</v>
      </c>
      <c r="L2142" s="91">
        <v>0</v>
      </c>
      <c r="M2142" s="314">
        <v>7748671.4500000002</v>
      </c>
      <c r="N2142" s="314">
        <v>0</v>
      </c>
      <c r="O2142" s="314">
        <v>7748671.4500000002</v>
      </c>
      <c r="P2142" s="314">
        <v>89904129.450000003</v>
      </c>
      <c r="Q2142" s="91">
        <v>0</v>
      </c>
      <c r="R2142" s="91">
        <v>0</v>
      </c>
      <c r="S2142" s="91">
        <v>0</v>
      </c>
      <c r="T2142" s="314">
        <v>167280926.25</v>
      </c>
      <c r="U2142" s="314">
        <v>0</v>
      </c>
      <c r="V2142" s="314">
        <v>0</v>
      </c>
      <c r="W2142" s="314">
        <v>0</v>
      </c>
      <c r="X2142" s="314">
        <v>0</v>
      </c>
      <c r="Y2142" s="314">
        <v>0</v>
      </c>
      <c r="Z2142" s="314">
        <v>0</v>
      </c>
      <c r="AA2142" s="314">
        <v>0</v>
      </c>
      <c r="AB2142" s="314">
        <v>0</v>
      </c>
      <c r="AC2142" s="333">
        <v>292493.15000000002</v>
      </c>
      <c r="AD2142" s="314">
        <v>0</v>
      </c>
      <c r="AE2142" s="314">
        <v>0</v>
      </c>
      <c r="AF2142" s="314">
        <v>0</v>
      </c>
      <c r="AG2142" s="314">
        <v>0</v>
      </c>
      <c r="AH2142" s="314">
        <v>0</v>
      </c>
      <c r="AI2142" s="314">
        <v>0</v>
      </c>
      <c r="AJ2142" s="314">
        <v>0</v>
      </c>
      <c r="AK2142" s="314">
        <v>0</v>
      </c>
      <c r="AL2142" s="314">
        <v>0</v>
      </c>
      <c r="AM2142" s="91">
        <v>0</v>
      </c>
      <c r="AN2142" s="314">
        <v>0</v>
      </c>
      <c r="AO2142" s="314">
        <v>0</v>
      </c>
      <c r="AP2142" s="314">
        <v>0</v>
      </c>
      <c r="AQ2142" s="314">
        <v>0</v>
      </c>
      <c r="AR2142" s="314">
        <v>0</v>
      </c>
      <c r="AS2142" s="314">
        <v>292493.15000000002</v>
      </c>
      <c r="AT2142" s="314">
        <v>0</v>
      </c>
      <c r="AU2142" s="314">
        <v>0</v>
      </c>
      <c r="AV2142" s="315">
        <v>45991</v>
      </c>
      <c r="AW2142" t="s">
        <v>10</v>
      </c>
      <c r="AX2142">
        <v>2025</v>
      </c>
      <c r="AY2142" t="s">
        <v>174</v>
      </c>
    </row>
    <row r="2143" spans="1:51" x14ac:dyDescent="0.25">
      <c r="A2143" s="312">
        <v>121</v>
      </c>
      <c r="B2143" s="313" t="s">
        <v>68</v>
      </c>
      <c r="C2143" s="314">
        <v>3139540.88</v>
      </c>
      <c r="D2143" s="314">
        <v>0</v>
      </c>
      <c r="E2143" s="314">
        <v>0</v>
      </c>
      <c r="F2143" s="314">
        <v>0</v>
      </c>
      <c r="G2143" s="314">
        <v>0</v>
      </c>
      <c r="H2143" s="91">
        <v>0</v>
      </c>
      <c r="I2143" s="91">
        <v>0</v>
      </c>
      <c r="J2143" s="314">
        <v>0</v>
      </c>
      <c r="K2143" s="314">
        <v>0</v>
      </c>
      <c r="L2143" s="91">
        <v>0</v>
      </c>
      <c r="M2143" s="314">
        <v>0</v>
      </c>
      <c r="N2143" s="314">
        <v>0</v>
      </c>
      <c r="O2143" s="314">
        <v>0</v>
      </c>
      <c r="P2143" s="314">
        <v>0</v>
      </c>
      <c r="Q2143" s="91">
        <v>0</v>
      </c>
      <c r="R2143" s="91">
        <v>0</v>
      </c>
      <c r="S2143" s="91">
        <v>0</v>
      </c>
      <c r="T2143" s="314">
        <v>0</v>
      </c>
      <c r="U2143" s="314">
        <v>2935177.34</v>
      </c>
      <c r="V2143" s="314">
        <v>0</v>
      </c>
      <c r="W2143" s="314">
        <v>0</v>
      </c>
      <c r="X2143" s="314">
        <v>0</v>
      </c>
      <c r="Y2143" s="314">
        <v>0</v>
      </c>
      <c r="Z2143" s="314">
        <v>0</v>
      </c>
      <c r="AA2143" s="314">
        <v>0</v>
      </c>
      <c r="AB2143" s="314">
        <v>0</v>
      </c>
      <c r="AC2143" s="333">
        <v>0</v>
      </c>
      <c r="AD2143" s="314">
        <v>0</v>
      </c>
      <c r="AE2143" s="314">
        <v>0</v>
      </c>
      <c r="AF2143" s="314">
        <v>0</v>
      </c>
      <c r="AG2143" s="314">
        <v>0</v>
      </c>
      <c r="AH2143" s="314">
        <v>0</v>
      </c>
      <c r="AI2143" s="314">
        <v>0</v>
      </c>
      <c r="AJ2143" s="314">
        <v>0</v>
      </c>
      <c r="AK2143" s="314">
        <v>0</v>
      </c>
      <c r="AL2143" s="314">
        <v>0</v>
      </c>
      <c r="AM2143" s="91">
        <v>0</v>
      </c>
      <c r="AN2143" s="314">
        <v>204363.54</v>
      </c>
      <c r="AO2143" s="314">
        <v>0</v>
      </c>
      <c r="AP2143" s="314">
        <v>0</v>
      </c>
      <c r="AQ2143" s="314">
        <v>0</v>
      </c>
      <c r="AR2143" s="314">
        <v>0</v>
      </c>
      <c r="AS2143" s="314">
        <v>2935177.34</v>
      </c>
      <c r="AT2143" s="314">
        <v>204363.54</v>
      </c>
      <c r="AU2143" s="314">
        <v>0</v>
      </c>
      <c r="AV2143" s="315">
        <v>45991</v>
      </c>
      <c r="AW2143" t="s">
        <v>10</v>
      </c>
      <c r="AX2143">
        <v>2025</v>
      </c>
      <c r="AY2143" t="s">
        <v>188</v>
      </c>
    </row>
    <row r="2144" spans="1:51" x14ac:dyDescent="0.25">
      <c r="A2144" s="312">
        <v>122</v>
      </c>
      <c r="B2144" s="313" t="s">
        <v>69</v>
      </c>
      <c r="C2144" s="314">
        <v>1421530438.76</v>
      </c>
      <c r="D2144" s="314">
        <v>644311.46</v>
      </c>
      <c r="E2144" s="314">
        <v>0</v>
      </c>
      <c r="F2144" s="314">
        <v>0</v>
      </c>
      <c r="G2144" s="314">
        <v>0</v>
      </c>
      <c r="H2144" s="91">
        <v>0</v>
      </c>
      <c r="I2144" s="91">
        <v>0</v>
      </c>
      <c r="J2144" s="314">
        <v>50780.78</v>
      </c>
      <c r="K2144" s="314">
        <v>72166074.109999999</v>
      </c>
      <c r="L2144" s="91">
        <v>0</v>
      </c>
      <c r="M2144" s="314">
        <v>13882751.92</v>
      </c>
      <c r="N2144" s="314">
        <v>5026784.4400000004</v>
      </c>
      <c r="O2144" s="314">
        <v>18909536.359999999</v>
      </c>
      <c r="P2144" s="314">
        <v>33975893.300000004</v>
      </c>
      <c r="Q2144" s="91">
        <v>0</v>
      </c>
      <c r="R2144" s="91">
        <v>0</v>
      </c>
      <c r="S2144" s="91">
        <v>0</v>
      </c>
      <c r="T2144" s="314">
        <v>125746596.00999999</v>
      </c>
      <c r="U2144" s="314">
        <v>3453.03</v>
      </c>
      <c r="V2144" s="314">
        <v>0</v>
      </c>
      <c r="W2144" s="314">
        <v>0</v>
      </c>
      <c r="X2144" s="314">
        <v>182729225.24000001</v>
      </c>
      <c r="Y2144" s="314">
        <v>0</v>
      </c>
      <c r="Z2144" s="314">
        <v>0</v>
      </c>
      <c r="AA2144" s="314">
        <v>946752730.85000002</v>
      </c>
      <c r="AB2144" s="314">
        <v>0</v>
      </c>
      <c r="AC2144" s="333">
        <v>2568703.7200000002</v>
      </c>
      <c r="AD2144" s="314">
        <v>0</v>
      </c>
      <c r="AE2144" s="314">
        <v>383914.72</v>
      </c>
      <c r="AF2144" s="314">
        <v>0</v>
      </c>
      <c r="AG2144" s="314">
        <v>0</v>
      </c>
      <c r="AH2144" s="314">
        <v>0</v>
      </c>
      <c r="AI2144" s="314">
        <v>0</v>
      </c>
      <c r="AJ2144" s="314">
        <v>8594410.8399999999</v>
      </c>
      <c r="AK2144" s="314">
        <v>103591914.20999999</v>
      </c>
      <c r="AL2144" s="314">
        <v>0</v>
      </c>
      <c r="AM2144" s="91">
        <v>0</v>
      </c>
      <c r="AN2144" s="314">
        <v>51159490.140000001</v>
      </c>
      <c r="AO2144" s="314">
        <v>0</v>
      </c>
      <c r="AP2144" s="314">
        <v>0</v>
      </c>
      <c r="AQ2144" s="314">
        <v>0</v>
      </c>
      <c r="AR2144" s="314">
        <v>0</v>
      </c>
      <c r="AS2144" s="314">
        <v>1141032438.4000001</v>
      </c>
      <c r="AT2144" s="314">
        <v>154751404.34999999</v>
      </c>
      <c r="AU2144" s="314">
        <v>0</v>
      </c>
      <c r="AV2144" s="315">
        <v>45991</v>
      </c>
      <c r="AW2144" t="s">
        <v>10</v>
      </c>
      <c r="AX2144">
        <v>2025</v>
      </c>
      <c r="AY2144" t="s">
        <v>267</v>
      </c>
    </row>
    <row r="2145" spans="1:51" x14ac:dyDescent="0.25">
      <c r="A2145" s="312">
        <v>13</v>
      </c>
      <c r="B2145" s="313" t="s">
        <v>70</v>
      </c>
      <c r="C2145" s="314">
        <v>25926509770.539997</v>
      </c>
      <c r="D2145" s="314">
        <v>11599507.460000001</v>
      </c>
      <c r="E2145" s="314">
        <v>0</v>
      </c>
      <c r="F2145" s="314">
        <v>0</v>
      </c>
      <c r="G2145" s="314">
        <v>36280023.68</v>
      </c>
      <c r="H2145" s="91">
        <v>0</v>
      </c>
      <c r="I2145" s="91">
        <v>0</v>
      </c>
      <c r="J2145" s="314">
        <v>620278048.29999995</v>
      </c>
      <c r="K2145" s="314">
        <v>566340809.84000003</v>
      </c>
      <c r="L2145" s="91">
        <v>0</v>
      </c>
      <c r="M2145" s="314">
        <v>13235975406.690001</v>
      </c>
      <c r="N2145" s="314">
        <v>6877943662.5199995</v>
      </c>
      <c r="O2145" s="314">
        <v>20113919069.209999</v>
      </c>
      <c r="P2145" s="314">
        <v>0</v>
      </c>
      <c r="Q2145" s="91">
        <v>0</v>
      </c>
      <c r="R2145" s="91">
        <v>0</v>
      </c>
      <c r="S2145" s="91">
        <v>0</v>
      </c>
      <c r="T2145" s="314">
        <v>21348417458.489998</v>
      </c>
      <c r="U2145" s="314">
        <v>64492701.840000004</v>
      </c>
      <c r="V2145" s="314">
        <v>0</v>
      </c>
      <c r="W2145" s="314">
        <v>800410.56</v>
      </c>
      <c r="X2145" s="314">
        <v>37252077.939999998</v>
      </c>
      <c r="Y2145" s="314">
        <v>8300924.4300000006</v>
      </c>
      <c r="Z2145" s="314">
        <v>0</v>
      </c>
      <c r="AA2145" s="314">
        <v>715024338.98000002</v>
      </c>
      <c r="AB2145" s="314">
        <v>0</v>
      </c>
      <c r="AC2145" s="333">
        <v>2461249152.25</v>
      </c>
      <c r="AD2145" s="314">
        <v>137558.34</v>
      </c>
      <c r="AE2145" s="314">
        <v>23611808.869999997</v>
      </c>
      <c r="AF2145" s="314">
        <v>0</v>
      </c>
      <c r="AG2145" s="314">
        <v>0</v>
      </c>
      <c r="AH2145" s="314">
        <v>0</v>
      </c>
      <c r="AI2145" s="314">
        <v>0</v>
      </c>
      <c r="AJ2145" s="314">
        <v>20614808.350000001</v>
      </c>
      <c r="AK2145" s="314">
        <v>717605880.49000001</v>
      </c>
      <c r="AL2145" s="314">
        <v>393818030.25</v>
      </c>
      <c r="AM2145" s="91">
        <v>0</v>
      </c>
      <c r="AN2145" s="314">
        <v>129664146.38000001</v>
      </c>
      <c r="AO2145" s="314">
        <v>0</v>
      </c>
      <c r="AP2145" s="314">
        <v>45449.82</v>
      </c>
      <c r="AQ2145" s="314">
        <v>0</v>
      </c>
      <c r="AR2145" s="314">
        <v>0</v>
      </c>
      <c r="AS2145" s="314">
        <v>3331483781.5599999</v>
      </c>
      <c r="AT2145" s="314">
        <v>1246608529.72</v>
      </c>
      <c r="AU2145" s="314">
        <v>5475022.7800000003</v>
      </c>
      <c r="AV2145" s="315">
        <v>45991</v>
      </c>
      <c r="AW2145" t="s">
        <v>10</v>
      </c>
      <c r="AX2145">
        <v>2025</v>
      </c>
      <c r="AY2145" t="s">
        <v>149</v>
      </c>
    </row>
    <row r="2146" spans="1:51" x14ac:dyDescent="0.25">
      <c r="A2146" s="312">
        <v>110</v>
      </c>
      <c r="B2146" s="313" t="s">
        <v>71</v>
      </c>
      <c r="C2146" s="314">
        <v>256733459.16000003</v>
      </c>
      <c r="D2146" s="314">
        <v>34482.14</v>
      </c>
      <c r="E2146" s="314">
        <v>0</v>
      </c>
      <c r="F2146" s="314">
        <v>0</v>
      </c>
      <c r="G2146" s="314">
        <v>322046.17</v>
      </c>
      <c r="H2146" s="91">
        <v>0</v>
      </c>
      <c r="I2146" s="91">
        <v>0</v>
      </c>
      <c r="J2146" s="314">
        <v>1798582.52</v>
      </c>
      <c r="K2146" s="314">
        <v>28786472.350000001</v>
      </c>
      <c r="L2146" s="91">
        <v>0</v>
      </c>
      <c r="M2146" s="314">
        <v>2555768.5</v>
      </c>
      <c r="N2146" s="314">
        <v>31079863</v>
      </c>
      <c r="O2146" s="314">
        <v>33635631.5</v>
      </c>
      <c r="P2146" s="314">
        <v>3091910.37</v>
      </c>
      <c r="Q2146" s="91">
        <v>0</v>
      </c>
      <c r="R2146" s="91">
        <v>0</v>
      </c>
      <c r="S2146" s="91">
        <v>0</v>
      </c>
      <c r="T2146" s="314">
        <v>67669125.049999997</v>
      </c>
      <c r="U2146" s="314">
        <v>755730.4</v>
      </c>
      <c r="V2146" s="314">
        <v>30161.31</v>
      </c>
      <c r="W2146" s="314">
        <v>268329.14</v>
      </c>
      <c r="X2146" s="314">
        <v>481715.44</v>
      </c>
      <c r="Y2146" s="314">
        <v>1790716.29</v>
      </c>
      <c r="Z2146" s="314">
        <v>0</v>
      </c>
      <c r="AA2146" s="314">
        <v>0</v>
      </c>
      <c r="AB2146" s="314">
        <v>0</v>
      </c>
      <c r="AC2146" s="333">
        <v>993974.99</v>
      </c>
      <c r="AD2146" s="314">
        <v>1737662.06</v>
      </c>
      <c r="AE2146" s="314">
        <v>1136235.02</v>
      </c>
      <c r="AF2146" s="314">
        <v>0</v>
      </c>
      <c r="AG2146" s="314">
        <v>0</v>
      </c>
      <c r="AH2146" s="314">
        <v>0</v>
      </c>
      <c r="AI2146" s="314">
        <v>0</v>
      </c>
      <c r="AJ2146" s="314">
        <v>708272.15</v>
      </c>
      <c r="AK2146" s="314">
        <v>9310689.7599999998</v>
      </c>
      <c r="AL2146" s="314">
        <v>5299558.45</v>
      </c>
      <c r="AM2146" s="91">
        <v>0</v>
      </c>
      <c r="AN2146" s="314">
        <v>16327109.779999999</v>
      </c>
      <c r="AO2146" s="314">
        <v>1027180.92</v>
      </c>
      <c r="AP2146" s="314">
        <v>237010.36</v>
      </c>
      <c r="AQ2146" s="314">
        <v>0</v>
      </c>
      <c r="AR2146" s="314">
        <v>0</v>
      </c>
      <c r="AS2146" s="314">
        <v>7902796.8000000007</v>
      </c>
      <c r="AT2146" s="314">
        <v>181161537.31</v>
      </c>
      <c r="AU2146" s="314">
        <v>148959988.03999999</v>
      </c>
      <c r="AV2146" s="315">
        <v>45991</v>
      </c>
      <c r="AW2146" t="s">
        <v>10</v>
      </c>
      <c r="AX2146">
        <v>2025</v>
      </c>
      <c r="AY2146" t="s">
        <v>173</v>
      </c>
    </row>
    <row r="2147" spans="1:51" x14ac:dyDescent="0.25">
      <c r="A2147" s="312">
        <v>52</v>
      </c>
      <c r="B2147" s="313" t="s">
        <v>72</v>
      </c>
      <c r="C2147" s="314">
        <v>501966599.70999998</v>
      </c>
      <c r="D2147" s="314">
        <v>0</v>
      </c>
      <c r="E2147" s="314">
        <v>0</v>
      </c>
      <c r="F2147" s="314">
        <v>0</v>
      </c>
      <c r="G2147" s="314">
        <v>499777.96</v>
      </c>
      <c r="H2147" s="91">
        <v>0</v>
      </c>
      <c r="I2147" s="91">
        <v>0</v>
      </c>
      <c r="J2147" s="314">
        <v>0</v>
      </c>
      <c r="K2147" s="314">
        <v>1328534.58</v>
      </c>
      <c r="L2147" s="91">
        <v>0</v>
      </c>
      <c r="M2147" s="314">
        <v>0</v>
      </c>
      <c r="N2147" s="314">
        <v>0</v>
      </c>
      <c r="O2147" s="314">
        <v>0</v>
      </c>
      <c r="P2147" s="314">
        <v>130415.45999999999</v>
      </c>
      <c r="Q2147" s="91">
        <v>0</v>
      </c>
      <c r="R2147" s="91">
        <v>0</v>
      </c>
      <c r="S2147" s="91">
        <v>0</v>
      </c>
      <c r="T2147" s="314">
        <v>1958728</v>
      </c>
      <c r="U2147" s="314">
        <v>5625158.6200000001</v>
      </c>
      <c r="V2147" s="314">
        <v>308495.40999999997</v>
      </c>
      <c r="W2147" s="314">
        <v>1248058.45</v>
      </c>
      <c r="X2147" s="314">
        <v>32180741.129999999</v>
      </c>
      <c r="Y2147" s="314">
        <v>10283930.01</v>
      </c>
      <c r="Z2147" s="314">
        <v>0</v>
      </c>
      <c r="AA2147" s="314">
        <v>0</v>
      </c>
      <c r="AB2147" s="314">
        <v>0</v>
      </c>
      <c r="AC2147" s="333">
        <v>136977100.17000002</v>
      </c>
      <c r="AD2147" s="314">
        <v>5886112.71</v>
      </c>
      <c r="AE2147" s="314">
        <v>8615600.4900000002</v>
      </c>
      <c r="AF2147" s="314">
        <v>0</v>
      </c>
      <c r="AG2147" s="314">
        <v>0</v>
      </c>
      <c r="AH2147" s="314">
        <v>0</v>
      </c>
      <c r="AI2147" s="314">
        <v>0</v>
      </c>
      <c r="AJ2147" s="314">
        <v>202032105.38999999</v>
      </c>
      <c r="AK2147" s="314">
        <v>59373290.850000001</v>
      </c>
      <c r="AL2147" s="314">
        <v>7002839.8399999999</v>
      </c>
      <c r="AM2147" s="91">
        <v>0</v>
      </c>
      <c r="AN2147" s="314">
        <v>22900973.23</v>
      </c>
      <c r="AO2147" s="314">
        <v>163276.76</v>
      </c>
      <c r="AP2147" s="314">
        <v>5040604.46</v>
      </c>
      <c r="AQ2147" s="314">
        <v>0</v>
      </c>
      <c r="AR2147" s="314">
        <v>0</v>
      </c>
      <c r="AS2147" s="314">
        <v>403157302.38</v>
      </c>
      <c r="AT2147" s="314">
        <v>96850569.329999998</v>
      </c>
      <c r="AU2147" s="314">
        <v>2369584.19</v>
      </c>
      <c r="AV2147" s="315">
        <v>45991</v>
      </c>
      <c r="AW2147" t="s">
        <v>10</v>
      </c>
      <c r="AX2147">
        <v>2025</v>
      </c>
      <c r="AY2147" t="s">
        <v>170</v>
      </c>
    </row>
    <row r="2148" spans="1:51" x14ac:dyDescent="0.25">
      <c r="A2148" s="312">
        <v>96</v>
      </c>
      <c r="B2148" s="313" t="s">
        <v>73</v>
      </c>
      <c r="C2148" s="314">
        <v>5035592126.8299999</v>
      </c>
      <c r="D2148" s="314">
        <v>43003281.469999999</v>
      </c>
      <c r="E2148" s="314">
        <v>0</v>
      </c>
      <c r="F2148" s="314">
        <v>0</v>
      </c>
      <c r="G2148" s="314">
        <v>2536971.15</v>
      </c>
      <c r="H2148" s="91">
        <v>0</v>
      </c>
      <c r="I2148" s="91">
        <v>0</v>
      </c>
      <c r="J2148" s="314">
        <v>251267617.54999998</v>
      </c>
      <c r="K2148" s="314">
        <v>27831446.010000002</v>
      </c>
      <c r="L2148" s="91">
        <v>0</v>
      </c>
      <c r="M2148" s="314">
        <v>2057222497.5699999</v>
      </c>
      <c r="N2148" s="314">
        <v>1132795864.24</v>
      </c>
      <c r="O2148" s="314">
        <v>3190018361.8099999</v>
      </c>
      <c r="P2148" s="314">
        <v>8813501.7799999993</v>
      </c>
      <c r="Q2148" s="91">
        <v>0</v>
      </c>
      <c r="R2148" s="91">
        <v>0</v>
      </c>
      <c r="S2148" s="91">
        <v>0</v>
      </c>
      <c r="T2148" s="314">
        <v>3523471179.77</v>
      </c>
      <c r="U2148" s="314">
        <v>53609937.68</v>
      </c>
      <c r="V2148" s="314">
        <v>16775829.579999998</v>
      </c>
      <c r="W2148" s="314">
        <v>8466601.4000000004</v>
      </c>
      <c r="X2148" s="314">
        <v>21399895.82</v>
      </c>
      <c r="Y2148" s="314">
        <v>49138736.039999999</v>
      </c>
      <c r="Z2148" s="314">
        <v>0</v>
      </c>
      <c r="AA2148" s="314">
        <v>710850.12</v>
      </c>
      <c r="AB2148" s="314">
        <v>0</v>
      </c>
      <c r="AC2148" s="333">
        <v>225395980.16999999</v>
      </c>
      <c r="AD2148" s="314">
        <v>191994677.15000001</v>
      </c>
      <c r="AE2148" s="314">
        <v>275647252.23000002</v>
      </c>
      <c r="AF2148" s="314">
        <v>0</v>
      </c>
      <c r="AG2148" s="314">
        <v>0</v>
      </c>
      <c r="AH2148" s="314">
        <v>0</v>
      </c>
      <c r="AI2148" s="314">
        <v>0</v>
      </c>
      <c r="AJ2148" s="314">
        <v>81060251.620000005</v>
      </c>
      <c r="AK2148" s="314">
        <v>65763055.93</v>
      </c>
      <c r="AL2148" s="314">
        <v>17693408.169999998</v>
      </c>
      <c r="AM2148" s="91">
        <v>0</v>
      </c>
      <c r="AN2148" s="314">
        <v>139868698.15000001</v>
      </c>
      <c r="AO2148" s="314">
        <v>-74798.87</v>
      </c>
      <c r="AP2148" s="314">
        <v>2728127.96</v>
      </c>
      <c r="AQ2148" s="314">
        <v>0</v>
      </c>
      <c r="AR2148" s="314">
        <v>0</v>
      </c>
      <c r="AS2148" s="314">
        <v>924200011.80999994</v>
      </c>
      <c r="AT2148" s="314">
        <v>587920935.25</v>
      </c>
      <c r="AU2148" s="314">
        <v>361942443.90999997</v>
      </c>
      <c r="AV2148" s="315">
        <v>45991</v>
      </c>
      <c r="AW2148" t="s">
        <v>10</v>
      </c>
      <c r="AX2148">
        <v>2025</v>
      </c>
      <c r="AY2148" t="s">
        <v>153</v>
      </c>
    </row>
    <row r="2149" spans="1:51" x14ac:dyDescent="0.25">
      <c r="A2149" s="312">
        <v>103</v>
      </c>
      <c r="B2149" s="313" t="s">
        <v>74</v>
      </c>
      <c r="C2149" s="314">
        <v>496020114.85000002</v>
      </c>
      <c r="D2149" s="314">
        <v>0</v>
      </c>
      <c r="E2149" s="314">
        <v>0</v>
      </c>
      <c r="F2149" s="314">
        <v>0</v>
      </c>
      <c r="G2149" s="314">
        <v>0</v>
      </c>
      <c r="H2149" s="91">
        <v>0</v>
      </c>
      <c r="I2149" s="91">
        <v>0</v>
      </c>
      <c r="J2149" s="314">
        <v>0</v>
      </c>
      <c r="K2149" s="314">
        <v>0</v>
      </c>
      <c r="L2149" s="91">
        <v>0</v>
      </c>
      <c r="M2149" s="314">
        <v>505649.86</v>
      </c>
      <c r="N2149" s="314">
        <v>0</v>
      </c>
      <c r="O2149" s="314">
        <v>505649.86</v>
      </c>
      <c r="P2149" s="314">
        <v>0</v>
      </c>
      <c r="Q2149" s="91">
        <v>0</v>
      </c>
      <c r="R2149" s="91">
        <v>0</v>
      </c>
      <c r="S2149" s="91">
        <v>0</v>
      </c>
      <c r="T2149" s="314">
        <v>505649.86</v>
      </c>
      <c r="U2149" s="314">
        <v>459370.35</v>
      </c>
      <c r="V2149" s="314">
        <v>0</v>
      </c>
      <c r="W2149" s="314">
        <v>0</v>
      </c>
      <c r="X2149" s="314">
        <v>138035764.96000001</v>
      </c>
      <c r="Y2149" s="314">
        <v>0</v>
      </c>
      <c r="Z2149" s="314">
        <v>0</v>
      </c>
      <c r="AA2149" s="314">
        <v>0</v>
      </c>
      <c r="AB2149" s="314">
        <v>0</v>
      </c>
      <c r="AC2149" s="333">
        <v>0</v>
      </c>
      <c r="AD2149" s="314">
        <v>5704628.5</v>
      </c>
      <c r="AE2149" s="314">
        <v>209511.23</v>
      </c>
      <c r="AF2149" s="314">
        <v>0</v>
      </c>
      <c r="AG2149" s="314">
        <v>0</v>
      </c>
      <c r="AH2149" s="314">
        <v>0</v>
      </c>
      <c r="AI2149" s="314">
        <v>0</v>
      </c>
      <c r="AJ2149" s="314">
        <v>0</v>
      </c>
      <c r="AK2149" s="314">
        <v>67315895.370000005</v>
      </c>
      <c r="AL2149" s="314">
        <v>379408.63</v>
      </c>
      <c r="AM2149" s="91">
        <v>0</v>
      </c>
      <c r="AN2149" s="314">
        <v>51918268.25</v>
      </c>
      <c r="AO2149" s="314">
        <v>36466.5</v>
      </c>
      <c r="AP2149" s="314">
        <v>113980.47</v>
      </c>
      <c r="AQ2149" s="314">
        <v>0</v>
      </c>
      <c r="AR2149" s="314">
        <v>0</v>
      </c>
      <c r="AS2149" s="314">
        <v>144409275.03999999</v>
      </c>
      <c r="AT2149" s="314">
        <v>351105189.95000005</v>
      </c>
      <c r="AU2149" s="314">
        <v>231341170.72999999</v>
      </c>
      <c r="AV2149" s="315">
        <v>45991</v>
      </c>
      <c r="AW2149" t="s">
        <v>10</v>
      </c>
      <c r="AX2149">
        <v>2025</v>
      </c>
      <c r="AY2149" t="s">
        <v>184</v>
      </c>
    </row>
    <row r="2150" spans="1:51" x14ac:dyDescent="0.25">
      <c r="A2150" s="312">
        <v>23</v>
      </c>
      <c r="B2150" s="313" t="s">
        <v>75</v>
      </c>
      <c r="C2150" s="314">
        <v>3649877868.7600002</v>
      </c>
      <c r="D2150" s="314">
        <v>6588006.4800000004</v>
      </c>
      <c r="E2150" s="314">
        <v>0</v>
      </c>
      <c r="F2150" s="314">
        <v>0</v>
      </c>
      <c r="G2150" s="314">
        <v>5779151.4500000002</v>
      </c>
      <c r="H2150" s="91">
        <v>0</v>
      </c>
      <c r="I2150" s="91">
        <v>0</v>
      </c>
      <c r="J2150" s="314">
        <v>63748191.449999996</v>
      </c>
      <c r="K2150" s="314">
        <v>128492688.66000001</v>
      </c>
      <c r="L2150" s="91">
        <v>0</v>
      </c>
      <c r="M2150" s="314">
        <v>762625667.81000006</v>
      </c>
      <c r="N2150" s="314">
        <v>816741971.18999994</v>
      </c>
      <c r="O2150" s="314">
        <v>1579367639</v>
      </c>
      <c r="P2150" s="314">
        <v>0</v>
      </c>
      <c r="Q2150" s="91">
        <v>0</v>
      </c>
      <c r="R2150" s="91">
        <v>0</v>
      </c>
      <c r="S2150" s="91">
        <v>0</v>
      </c>
      <c r="T2150" s="314">
        <v>1783975677.04</v>
      </c>
      <c r="U2150" s="314">
        <v>404153032.73999995</v>
      </c>
      <c r="V2150" s="314">
        <v>144378042.63000003</v>
      </c>
      <c r="W2150" s="314">
        <v>14752210.969999999</v>
      </c>
      <c r="X2150" s="314">
        <v>87544799.680000007</v>
      </c>
      <c r="Y2150" s="314">
        <v>44488177.630000003</v>
      </c>
      <c r="Z2150" s="314">
        <v>0</v>
      </c>
      <c r="AA2150" s="314">
        <v>13895639.58</v>
      </c>
      <c r="AB2150" s="314">
        <v>13538214.41</v>
      </c>
      <c r="AC2150" s="333">
        <v>518454779.33999997</v>
      </c>
      <c r="AD2150" s="314">
        <v>46176101.43</v>
      </c>
      <c r="AE2150" s="314">
        <v>27627745.91</v>
      </c>
      <c r="AF2150" s="314">
        <v>0</v>
      </c>
      <c r="AG2150" s="314">
        <v>0</v>
      </c>
      <c r="AH2150" s="314">
        <v>0</v>
      </c>
      <c r="AI2150" s="314">
        <v>0</v>
      </c>
      <c r="AJ2150" s="314">
        <v>85286904.370000005</v>
      </c>
      <c r="AK2150" s="314">
        <v>188540738.07999998</v>
      </c>
      <c r="AL2150" s="314">
        <v>37646155.18</v>
      </c>
      <c r="AM2150" s="91">
        <v>0</v>
      </c>
      <c r="AN2150" s="314">
        <v>148764772.64000002</v>
      </c>
      <c r="AO2150" s="314">
        <v>0</v>
      </c>
      <c r="AP2150" s="314">
        <v>9924258.6999999993</v>
      </c>
      <c r="AQ2150" s="314">
        <v>0</v>
      </c>
      <c r="AR2150" s="314">
        <v>4273567.4800000004</v>
      </c>
      <c r="AS2150" s="314">
        <v>1400295648.6900001</v>
      </c>
      <c r="AT2150" s="314">
        <v>465606543.02999997</v>
      </c>
      <c r="AU2150" s="314">
        <v>76457050.949999988</v>
      </c>
      <c r="AV2150" s="315">
        <v>45991</v>
      </c>
      <c r="AW2150" t="s">
        <v>10</v>
      </c>
      <c r="AX2150">
        <v>2025</v>
      </c>
      <c r="AY2150" t="s">
        <v>159</v>
      </c>
    </row>
    <row r="2151" spans="1:51" x14ac:dyDescent="0.25">
      <c r="A2151" s="312">
        <v>62</v>
      </c>
      <c r="B2151" s="313" t="s">
        <v>203</v>
      </c>
      <c r="C2151" s="314">
        <v>345190697.74999994</v>
      </c>
      <c r="D2151" s="314">
        <v>22797622.170000002</v>
      </c>
      <c r="E2151" s="314">
        <v>0</v>
      </c>
      <c r="F2151" s="314">
        <v>0</v>
      </c>
      <c r="G2151" s="314">
        <v>0</v>
      </c>
      <c r="H2151" s="91">
        <v>0</v>
      </c>
      <c r="I2151" s="91">
        <v>0</v>
      </c>
      <c r="J2151" s="314">
        <v>19386149.859999999</v>
      </c>
      <c r="K2151" s="314">
        <v>1473893.66</v>
      </c>
      <c r="L2151" s="91">
        <v>0</v>
      </c>
      <c r="M2151" s="314">
        <v>0</v>
      </c>
      <c r="N2151" s="314">
        <v>0</v>
      </c>
      <c r="O2151" s="314">
        <v>0</v>
      </c>
      <c r="P2151" s="314">
        <v>293353948.21999997</v>
      </c>
      <c r="Q2151" s="91">
        <v>0</v>
      </c>
      <c r="R2151" s="91">
        <v>0</v>
      </c>
      <c r="S2151" s="91">
        <v>0</v>
      </c>
      <c r="T2151" s="314">
        <v>337011613.90999997</v>
      </c>
      <c r="U2151" s="314">
        <v>0</v>
      </c>
      <c r="V2151" s="314">
        <v>0</v>
      </c>
      <c r="W2151" s="314">
        <v>0</v>
      </c>
      <c r="X2151" s="314">
        <v>0</v>
      </c>
      <c r="Y2151" s="314">
        <v>0</v>
      </c>
      <c r="Z2151" s="314">
        <v>0</v>
      </c>
      <c r="AA2151" s="314">
        <v>0</v>
      </c>
      <c r="AB2151" s="314">
        <v>0</v>
      </c>
      <c r="AC2151" s="333">
        <v>0</v>
      </c>
      <c r="AD2151" s="314">
        <v>0</v>
      </c>
      <c r="AE2151" s="314">
        <v>0</v>
      </c>
      <c r="AF2151" s="314">
        <v>0</v>
      </c>
      <c r="AG2151" s="314">
        <v>0</v>
      </c>
      <c r="AH2151" s="314">
        <v>0</v>
      </c>
      <c r="AI2151" s="314">
        <v>0</v>
      </c>
      <c r="AJ2151" s="314">
        <v>0</v>
      </c>
      <c r="AK2151" s="314">
        <v>8179083.8399999999</v>
      </c>
      <c r="AL2151" s="314">
        <v>0</v>
      </c>
      <c r="AM2151" s="91">
        <v>0</v>
      </c>
      <c r="AN2151" s="314">
        <v>0</v>
      </c>
      <c r="AO2151" s="314">
        <v>0</v>
      </c>
      <c r="AP2151" s="314">
        <v>0</v>
      </c>
      <c r="AQ2151" s="314">
        <v>0</v>
      </c>
      <c r="AR2151" s="314">
        <v>0</v>
      </c>
      <c r="AS2151" s="314">
        <v>0</v>
      </c>
      <c r="AT2151" s="314">
        <v>8179083.8399999999</v>
      </c>
      <c r="AU2151" s="314">
        <v>0</v>
      </c>
      <c r="AV2151" s="315">
        <v>45991</v>
      </c>
      <c r="AW2151" t="s">
        <v>10</v>
      </c>
      <c r="AX2151">
        <v>2025</v>
      </c>
      <c r="AY2151" t="s">
        <v>169</v>
      </c>
    </row>
    <row r="2152" spans="1:51" x14ac:dyDescent="0.25">
      <c r="A2152" s="312">
        <v>114</v>
      </c>
      <c r="B2152" s="313" t="s">
        <v>76</v>
      </c>
      <c r="C2152" s="314">
        <v>4194635696.6300001</v>
      </c>
      <c r="D2152" s="314">
        <v>0</v>
      </c>
      <c r="E2152" s="314">
        <v>0</v>
      </c>
      <c r="F2152" s="314">
        <v>0</v>
      </c>
      <c r="G2152" s="314">
        <v>0</v>
      </c>
      <c r="H2152" s="91">
        <v>0</v>
      </c>
      <c r="I2152" s="91">
        <v>0</v>
      </c>
      <c r="J2152" s="314">
        <v>2163546.52</v>
      </c>
      <c r="K2152" s="314">
        <v>49013212.590000004</v>
      </c>
      <c r="L2152" s="91">
        <v>0</v>
      </c>
      <c r="M2152" s="314">
        <v>1910471696.77</v>
      </c>
      <c r="N2152" s="314">
        <v>1145991777.8400002</v>
      </c>
      <c r="O2152" s="314">
        <v>3056463474.6100001</v>
      </c>
      <c r="P2152" s="314">
        <v>1543444.99</v>
      </c>
      <c r="Q2152" s="91">
        <v>0</v>
      </c>
      <c r="R2152" s="91">
        <v>0</v>
      </c>
      <c r="S2152" s="91">
        <v>0</v>
      </c>
      <c r="T2152" s="314">
        <v>3109183678.71</v>
      </c>
      <c r="U2152" s="314">
        <v>47786209.630000003</v>
      </c>
      <c r="V2152" s="314">
        <v>21855109.779999997</v>
      </c>
      <c r="W2152" s="314">
        <v>11119305.4</v>
      </c>
      <c r="X2152" s="314">
        <v>134702989.64000002</v>
      </c>
      <c r="Y2152" s="314">
        <v>24219471.490000002</v>
      </c>
      <c r="Z2152" s="314">
        <v>0</v>
      </c>
      <c r="AA2152" s="314">
        <v>0</v>
      </c>
      <c r="AB2152" s="314">
        <v>0</v>
      </c>
      <c r="AC2152" s="333">
        <v>182695242.87</v>
      </c>
      <c r="AD2152" s="314">
        <v>103567491.82000001</v>
      </c>
      <c r="AE2152" s="314">
        <v>21460961.399999999</v>
      </c>
      <c r="AF2152" s="314">
        <v>0</v>
      </c>
      <c r="AG2152" s="314">
        <v>0</v>
      </c>
      <c r="AH2152" s="314">
        <v>0</v>
      </c>
      <c r="AI2152" s="314">
        <v>0</v>
      </c>
      <c r="AJ2152" s="314">
        <v>211149326.09999999</v>
      </c>
      <c r="AK2152" s="314">
        <v>127202264.47</v>
      </c>
      <c r="AL2152" s="314">
        <v>9873337.4600000009</v>
      </c>
      <c r="AM2152" s="91">
        <v>0</v>
      </c>
      <c r="AN2152" s="314">
        <v>41789641.120000005</v>
      </c>
      <c r="AO2152" s="314">
        <v>0</v>
      </c>
      <c r="AP2152" s="314">
        <v>7442998.4299999997</v>
      </c>
      <c r="AQ2152" s="314">
        <v>0</v>
      </c>
      <c r="AR2152" s="314">
        <v>0</v>
      </c>
      <c r="AS2152" s="314">
        <v>758556108.13000011</v>
      </c>
      <c r="AT2152" s="314">
        <v>326895909.79000002</v>
      </c>
      <c r="AU2152" s="314">
        <v>140587668.31</v>
      </c>
      <c r="AV2152" s="315">
        <v>45991</v>
      </c>
      <c r="AW2152" t="s">
        <v>10</v>
      </c>
      <c r="AX2152">
        <v>2025</v>
      </c>
      <c r="AY2152" t="s">
        <v>154</v>
      </c>
    </row>
    <row r="2153" spans="1:51" x14ac:dyDescent="0.25">
      <c r="A2153" s="312">
        <v>48</v>
      </c>
      <c r="B2153" s="313" t="s">
        <v>77</v>
      </c>
      <c r="C2153" s="314">
        <v>701726141.83999991</v>
      </c>
      <c r="D2153" s="314">
        <v>707445.85</v>
      </c>
      <c r="E2153" s="314">
        <v>0</v>
      </c>
      <c r="F2153" s="314">
        <v>0</v>
      </c>
      <c r="G2153" s="314">
        <v>324327.12</v>
      </c>
      <c r="H2153" s="91">
        <v>0</v>
      </c>
      <c r="I2153" s="91">
        <v>0</v>
      </c>
      <c r="J2153" s="314">
        <v>60212883.859999999</v>
      </c>
      <c r="K2153" s="314">
        <v>5997695.0700000003</v>
      </c>
      <c r="L2153" s="91">
        <v>0</v>
      </c>
      <c r="M2153" s="314">
        <v>68152875.109999999</v>
      </c>
      <c r="N2153" s="314">
        <v>307019321.50999999</v>
      </c>
      <c r="O2153" s="314">
        <v>375172196.62</v>
      </c>
      <c r="P2153" s="314">
        <v>105505016.27000001</v>
      </c>
      <c r="Q2153" s="91">
        <v>0</v>
      </c>
      <c r="R2153" s="91">
        <v>0</v>
      </c>
      <c r="S2153" s="91">
        <v>0</v>
      </c>
      <c r="T2153" s="314">
        <v>547919564.78999996</v>
      </c>
      <c r="U2153" s="314">
        <v>1107675.67</v>
      </c>
      <c r="V2153" s="314">
        <v>566551.52</v>
      </c>
      <c r="W2153" s="314">
        <v>0</v>
      </c>
      <c r="X2153" s="314">
        <v>0</v>
      </c>
      <c r="Y2153" s="314">
        <v>240646.5</v>
      </c>
      <c r="Z2153" s="314">
        <v>0</v>
      </c>
      <c r="AA2153" s="314">
        <v>11200473.1</v>
      </c>
      <c r="AB2153" s="314">
        <v>0</v>
      </c>
      <c r="AC2153" s="333">
        <v>34395540.5</v>
      </c>
      <c r="AD2153" s="314">
        <v>3233284.47</v>
      </c>
      <c r="AE2153" s="314">
        <v>2254104.06</v>
      </c>
      <c r="AF2153" s="314">
        <v>0</v>
      </c>
      <c r="AG2153" s="314">
        <v>0</v>
      </c>
      <c r="AH2153" s="314">
        <v>0</v>
      </c>
      <c r="AI2153" s="314">
        <v>0</v>
      </c>
      <c r="AJ2153" s="314">
        <v>2322204.7999999998</v>
      </c>
      <c r="AK2153" s="314">
        <v>49146231.670000002</v>
      </c>
      <c r="AL2153" s="314">
        <v>167997.12</v>
      </c>
      <c r="AM2153" s="91">
        <v>0</v>
      </c>
      <c r="AN2153" s="314">
        <v>31849430.800000001</v>
      </c>
      <c r="AO2153" s="314">
        <v>0</v>
      </c>
      <c r="AP2153" s="314">
        <v>5951352.1299999999</v>
      </c>
      <c r="AQ2153" s="314">
        <v>0</v>
      </c>
      <c r="AR2153" s="314">
        <v>0</v>
      </c>
      <c r="AS2153" s="314">
        <v>55320480.619999997</v>
      </c>
      <c r="AT2153" s="314">
        <v>98486096.430000007</v>
      </c>
      <c r="AU2153" s="314">
        <v>11371084.710000001</v>
      </c>
      <c r="AV2153" s="315">
        <v>45991</v>
      </c>
      <c r="AW2153" t="s">
        <v>10</v>
      </c>
      <c r="AX2153">
        <v>2025</v>
      </c>
      <c r="AY2153" t="s">
        <v>163</v>
      </c>
    </row>
    <row r="2154" spans="1:51" x14ac:dyDescent="0.25">
      <c r="A2154" s="312">
        <v>120</v>
      </c>
      <c r="B2154" s="313" t="s">
        <v>78</v>
      </c>
      <c r="C2154" s="314">
        <v>192198265.87</v>
      </c>
      <c r="D2154" s="314">
        <v>0</v>
      </c>
      <c r="E2154" s="314">
        <v>0</v>
      </c>
      <c r="F2154" s="314">
        <v>0</v>
      </c>
      <c r="G2154" s="314">
        <v>2198959.96</v>
      </c>
      <c r="H2154" s="91">
        <v>0</v>
      </c>
      <c r="I2154" s="91">
        <v>0</v>
      </c>
      <c r="J2154" s="314">
        <v>291460.40000000002</v>
      </c>
      <c r="K2154" s="314">
        <v>5665350.6399999997</v>
      </c>
      <c r="L2154" s="91">
        <v>0</v>
      </c>
      <c r="M2154" s="314">
        <v>0</v>
      </c>
      <c r="N2154" s="314">
        <v>129821291</v>
      </c>
      <c r="O2154" s="314">
        <v>129821291</v>
      </c>
      <c r="P2154" s="314">
        <v>4397920</v>
      </c>
      <c r="Q2154" s="91">
        <v>0</v>
      </c>
      <c r="R2154" s="91">
        <v>0</v>
      </c>
      <c r="S2154" s="91">
        <v>0</v>
      </c>
      <c r="T2154" s="314">
        <v>142374982</v>
      </c>
      <c r="U2154" s="314">
        <v>4474163.0599999996</v>
      </c>
      <c r="V2154" s="314">
        <v>0</v>
      </c>
      <c r="W2154" s="314">
        <v>0</v>
      </c>
      <c r="X2154" s="314">
        <v>0</v>
      </c>
      <c r="Y2154" s="314">
        <v>0</v>
      </c>
      <c r="Z2154" s="314">
        <v>0</v>
      </c>
      <c r="AA2154" s="314">
        <v>224766.97</v>
      </c>
      <c r="AB2154" s="314">
        <v>0</v>
      </c>
      <c r="AC2154" s="333">
        <v>0</v>
      </c>
      <c r="AD2154" s="314">
        <v>168392</v>
      </c>
      <c r="AE2154" s="314">
        <v>8613779.8200000003</v>
      </c>
      <c r="AF2154" s="314">
        <v>0</v>
      </c>
      <c r="AG2154" s="314">
        <v>0</v>
      </c>
      <c r="AH2154" s="314">
        <v>0</v>
      </c>
      <c r="AI2154" s="314">
        <v>0</v>
      </c>
      <c r="AJ2154" s="314">
        <v>36784.800000000003</v>
      </c>
      <c r="AK2154" s="314">
        <v>1373795.65</v>
      </c>
      <c r="AL2154" s="314">
        <v>98304.87</v>
      </c>
      <c r="AM2154" s="91">
        <v>0</v>
      </c>
      <c r="AN2154" s="314">
        <v>6518353.25</v>
      </c>
      <c r="AO2154" s="314">
        <v>0</v>
      </c>
      <c r="AP2154" s="314">
        <v>84888</v>
      </c>
      <c r="AQ2154" s="314">
        <v>0</v>
      </c>
      <c r="AR2154" s="314">
        <v>0</v>
      </c>
      <c r="AS2154" s="314">
        <v>13517886.65</v>
      </c>
      <c r="AT2154" s="314">
        <v>36305397.219999999</v>
      </c>
      <c r="AU2154" s="314">
        <v>28230055.450000003</v>
      </c>
      <c r="AV2154" s="315">
        <v>45991</v>
      </c>
      <c r="AW2154" t="s">
        <v>10</v>
      </c>
      <c r="AX2154">
        <v>2025</v>
      </c>
      <c r="AY2154" t="s">
        <v>187</v>
      </c>
    </row>
    <row r="2155" spans="1:51" x14ac:dyDescent="0.25">
      <c r="A2155" s="312">
        <v>100</v>
      </c>
      <c r="B2155" s="313" t="s">
        <v>79</v>
      </c>
      <c r="C2155" s="314">
        <v>7279178406.1999998</v>
      </c>
      <c r="D2155" s="314">
        <v>4438278.5900000008</v>
      </c>
      <c r="E2155" s="314">
        <v>0</v>
      </c>
      <c r="F2155" s="314">
        <v>0</v>
      </c>
      <c r="G2155" s="314">
        <v>731645.69</v>
      </c>
      <c r="H2155" s="91">
        <v>0</v>
      </c>
      <c r="I2155" s="91">
        <v>0</v>
      </c>
      <c r="J2155" s="314">
        <v>105218619.81</v>
      </c>
      <c r="K2155" s="314">
        <v>78469001.969999999</v>
      </c>
      <c r="L2155" s="91">
        <v>0</v>
      </c>
      <c r="M2155" s="314">
        <v>4329064596.2600002</v>
      </c>
      <c r="N2155" s="314">
        <v>1953709184.1400001</v>
      </c>
      <c r="O2155" s="314">
        <v>6282773780.4000006</v>
      </c>
      <c r="P2155" s="314">
        <v>69303387.74000001</v>
      </c>
      <c r="Q2155" s="91">
        <v>0</v>
      </c>
      <c r="R2155" s="91">
        <v>0</v>
      </c>
      <c r="S2155" s="91">
        <v>0</v>
      </c>
      <c r="T2155" s="314">
        <v>6540934714.1999998</v>
      </c>
      <c r="U2155" s="314">
        <v>58296966.229999997</v>
      </c>
      <c r="V2155" s="314">
        <v>2535055.2000000002</v>
      </c>
      <c r="W2155" s="314">
        <v>1574399.76</v>
      </c>
      <c r="X2155" s="314">
        <v>21423641.579999998</v>
      </c>
      <c r="Y2155" s="314">
        <v>1920583.77</v>
      </c>
      <c r="Z2155" s="314">
        <v>0</v>
      </c>
      <c r="AA2155" s="314">
        <v>0</v>
      </c>
      <c r="AB2155" s="314">
        <v>0</v>
      </c>
      <c r="AC2155" s="333">
        <v>287898644.19000006</v>
      </c>
      <c r="AD2155" s="314">
        <v>14140838.01</v>
      </c>
      <c r="AE2155" s="314">
        <v>1254845.54</v>
      </c>
      <c r="AF2155" s="314">
        <v>0</v>
      </c>
      <c r="AG2155" s="314">
        <v>0</v>
      </c>
      <c r="AH2155" s="314">
        <v>0</v>
      </c>
      <c r="AI2155" s="314">
        <v>0</v>
      </c>
      <c r="AJ2155" s="314">
        <v>948810.59</v>
      </c>
      <c r="AK2155" s="314">
        <v>89897394.650000006</v>
      </c>
      <c r="AL2155" s="314">
        <v>4913472.8499999996</v>
      </c>
      <c r="AM2155" s="91">
        <v>0</v>
      </c>
      <c r="AN2155" s="314">
        <v>241024095.34999999</v>
      </c>
      <c r="AO2155" s="314">
        <v>0</v>
      </c>
      <c r="AP2155" s="314">
        <v>342519.85</v>
      </c>
      <c r="AQ2155" s="314">
        <v>2952338.86</v>
      </c>
      <c r="AR2155" s="314">
        <v>0</v>
      </c>
      <c r="AS2155" s="314">
        <v>389993784.87</v>
      </c>
      <c r="AT2155" s="314">
        <v>348249907.13000005</v>
      </c>
      <c r="AU2155" s="314">
        <v>9120085.5700000003</v>
      </c>
      <c r="AV2155" s="315">
        <v>45991</v>
      </c>
      <c r="AW2155" t="s">
        <v>10</v>
      </c>
      <c r="AX2155">
        <v>2025</v>
      </c>
      <c r="AY2155" t="s">
        <v>151</v>
      </c>
    </row>
    <row r="2156" spans="1:51" x14ac:dyDescent="0.25">
      <c r="A2156" s="312">
        <v>127</v>
      </c>
      <c r="B2156" s="313" t="s">
        <v>80</v>
      </c>
      <c r="C2156" s="314">
        <v>1955561521.7399998</v>
      </c>
      <c r="D2156" s="314">
        <v>149376.73000000001</v>
      </c>
      <c r="E2156" s="314">
        <v>0</v>
      </c>
      <c r="F2156" s="314">
        <v>0</v>
      </c>
      <c r="G2156" s="314">
        <v>0</v>
      </c>
      <c r="H2156" s="91">
        <v>0</v>
      </c>
      <c r="I2156" s="91">
        <v>0</v>
      </c>
      <c r="J2156" s="314">
        <v>90103.27</v>
      </c>
      <c r="K2156" s="314">
        <v>71783.430000000008</v>
      </c>
      <c r="L2156" s="91">
        <v>0</v>
      </c>
      <c r="M2156" s="314">
        <v>0</v>
      </c>
      <c r="N2156" s="314">
        <v>0</v>
      </c>
      <c r="O2156" s="314">
        <v>0</v>
      </c>
      <c r="P2156" s="314">
        <v>136966.37</v>
      </c>
      <c r="Q2156" s="91">
        <v>0</v>
      </c>
      <c r="R2156" s="91">
        <v>0</v>
      </c>
      <c r="S2156" s="91">
        <v>0</v>
      </c>
      <c r="T2156" s="314">
        <v>448229.8</v>
      </c>
      <c r="U2156" s="314">
        <v>325149170.94999999</v>
      </c>
      <c r="V2156" s="314">
        <v>174521.34</v>
      </c>
      <c r="W2156" s="314">
        <v>58917907.359999999</v>
      </c>
      <c r="X2156" s="314">
        <v>2143406.2200000002</v>
      </c>
      <c r="Y2156" s="314">
        <v>13583266.119999999</v>
      </c>
      <c r="Z2156" s="314">
        <v>0</v>
      </c>
      <c r="AA2156" s="314">
        <v>0</v>
      </c>
      <c r="AB2156" s="314">
        <v>0</v>
      </c>
      <c r="AC2156" s="333">
        <v>89817810.190000013</v>
      </c>
      <c r="AD2156" s="314">
        <v>0</v>
      </c>
      <c r="AE2156" s="314">
        <v>6978792.4100000001</v>
      </c>
      <c r="AF2156" s="314">
        <v>0</v>
      </c>
      <c r="AG2156" s="314">
        <v>0</v>
      </c>
      <c r="AH2156" s="314">
        <v>0</v>
      </c>
      <c r="AI2156" s="314">
        <v>0</v>
      </c>
      <c r="AJ2156" s="314">
        <v>1125790914.55</v>
      </c>
      <c r="AK2156" s="314">
        <v>17567029.870000001</v>
      </c>
      <c r="AL2156" s="314">
        <v>1692697.78</v>
      </c>
      <c r="AM2156" s="91">
        <v>0</v>
      </c>
      <c r="AN2156" s="314">
        <v>100432972.83</v>
      </c>
      <c r="AO2156" s="314">
        <v>0</v>
      </c>
      <c r="AP2156" s="314">
        <v>120752845.23999999</v>
      </c>
      <c r="AQ2156" s="314">
        <v>0</v>
      </c>
      <c r="AR2156" s="314">
        <v>0</v>
      </c>
      <c r="AS2156" s="314">
        <v>1622555789.1399999</v>
      </c>
      <c r="AT2156" s="314">
        <v>332557502.80000001</v>
      </c>
      <c r="AU2156" s="314">
        <v>92111957.079999998</v>
      </c>
      <c r="AV2156" s="315">
        <v>45991</v>
      </c>
      <c r="AW2156" t="s">
        <v>10</v>
      </c>
      <c r="AX2156">
        <v>2025</v>
      </c>
      <c r="AY2156" t="s">
        <v>186</v>
      </c>
    </row>
    <row r="2157" spans="1:51" x14ac:dyDescent="0.25">
      <c r="A2157" s="312">
        <v>12</v>
      </c>
      <c r="B2157" s="313" t="s">
        <v>81</v>
      </c>
      <c r="C2157" s="314">
        <v>5855075825.5699997</v>
      </c>
      <c r="D2157" s="314">
        <v>16477953.82</v>
      </c>
      <c r="E2157" s="314">
        <v>0</v>
      </c>
      <c r="F2157" s="314">
        <v>0</v>
      </c>
      <c r="G2157" s="314">
        <v>201458712.41000003</v>
      </c>
      <c r="H2157" s="91">
        <v>0</v>
      </c>
      <c r="I2157" s="91">
        <v>0</v>
      </c>
      <c r="J2157" s="314">
        <v>60181565.969999999</v>
      </c>
      <c r="K2157" s="314">
        <v>238248165.20000002</v>
      </c>
      <c r="L2157" s="91">
        <v>0</v>
      </c>
      <c r="M2157" s="314">
        <v>2285916444.8899999</v>
      </c>
      <c r="N2157" s="314">
        <v>1177394671.9400001</v>
      </c>
      <c r="O2157" s="314">
        <v>3463311116.8299999</v>
      </c>
      <c r="P2157" s="314">
        <v>106603324.55</v>
      </c>
      <c r="Q2157" s="91">
        <v>0</v>
      </c>
      <c r="R2157" s="91">
        <v>0</v>
      </c>
      <c r="S2157" s="91">
        <v>0</v>
      </c>
      <c r="T2157" s="314">
        <v>4086280838.7800002</v>
      </c>
      <c r="U2157" s="314">
        <v>27446141.82</v>
      </c>
      <c r="V2157" s="314">
        <v>7650441.1899999995</v>
      </c>
      <c r="W2157" s="314">
        <v>2713690</v>
      </c>
      <c r="X2157" s="314">
        <v>110180630.02</v>
      </c>
      <c r="Y2157" s="314">
        <v>2971370.91</v>
      </c>
      <c r="Z2157" s="314">
        <v>0</v>
      </c>
      <c r="AA2157" s="314">
        <v>108349108.05</v>
      </c>
      <c r="AB2157" s="314">
        <v>0</v>
      </c>
      <c r="AC2157" s="333">
        <v>225424855.00999999</v>
      </c>
      <c r="AD2157" s="314">
        <v>72323849.170000002</v>
      </c>
      <c r="AE2157" s="314">
        <v>897936</v>
      </c>
      <c r="AF2157" s="314">
        <v>0</v>
      </c>
      <c r="AG2157" s="314">
        <v>0</v>
      </c>
      <c r="AH2157" s="314">
        <v>0</v>
      </c>
      <c r="AI2157" s="314">
        <v>0</v>
      </c>
      <c r="AJ2157" s="314">
        <v>878569346.34000003</v>
      </c>
      <c r="AK2157" s="314">
        <v>213579441.28</v>
      </c>
      <c r="AL2157" s="314">
        <v>13897580.02</v>
      </c>
      <c r="AM2157" s="91">
        <v>0</v>
      </c>
      <c r="AN2157" s="314">
        <v>77448472.320000008</v>
      </c>
      <c r="AO2157" s="314">
        <v>7486123</v>
      </c>
      <c r="AP2157" s="314">
        <v>12666566.82</v>
      </c>
      <c r="AQ2157" s="314">
        <v>7128034.8399999999</v>
      </c>
      <c r="AR2157" s="314">
        <v>0</v>
      </c>
      <c r="AS2157" s="314">
        <v>1436527368.51</v>
      </c>
      <c r="AT2157" s="314">
        <v>332267618.27999997</v>
      </c>
      <c r="AU2157" s="314">
        <v>61400</v>
      </c>
      <c r="AV2157" s="315">
        <v>45991</v>
      </c>
      <c r="AW2157" t="s">
        <v>10</v>
      </c>
      <c r="AX2157">
        <v>2025</v>
      </c>
      <c r="AY2157" t="s">
        <v>152</v>
      </c>
    </row>
    <row r="2158" spans="1:51" x14ac:dyDescent="0.25">
      <c r="A2158" s="312">
        <v>74</v>
      </c>
      <c r="B2158" s="313" t="s">
        <v>82</v>
      </c>
      <c r="C2158" s="314">
        <v>31507730533.439999</v>
      </c>
      <c r="D2158" s="314">
        <v>221592945.04999998</v>
      </c>
      <c r="E2158" s="314">
        <v>0</v>
      </c>
      <c r="F2158" s="314">
        <v>0</v>
      </c>
      <c r="G2158" s="314">
        <v>1384195.52</v>
      </c>
      <c r="H2158" s="91">
        <v>0</v>
      </c>
      <c r="I2158" s="91">
        <v>0</v>
      </c>
      <c r="J2158" s="314">
        <v>485301571.19999999</v>
      </c>
      <c r="K2158" s="314">
        <v>1194253.4300000002</v>
      </c>
      <c r="L2158" s="91">
        <v>0</v>
      </c>
      <c r="M2158" s="314">
        <v>18495877306.82</v>
      </c>
      <c r="N2158" s="314">
        <v>6796364905.1100006</v>
      </c>
      <c r="O2158" s="314">
        <v>25292242211.93</v>
      </c>
      <c r="P2158" s="314">
        <v>758099952.50999999</v>
      </c>
      <c r="Q2158" s="91">
        <v>0</v>
      </c>
      <c r="R2158" s="91">
        <v>0</v>
      </c>
      <c r="S2158" s="91">
        <v>0</v>
      </c>
      <c r="T2158" s="314">
        <v>26759815129.639999</v>
      </c>
      <c r="U2158" s="314">
        <v>36307752.140000001</v>
      </c>
      <c r="V2158" s="314">
        <v>25802321.43</v>
      </c>
      <c r="W2158" s="314">
        <v>15083533.140000001</v>
      </c>
      <c r="X2158" s="314">
        <v>280800132.00999999</v>
      </c>
      <c r="Y2158" s="314">
        <v>15963090.48</v>
      </c>
      <c r="Z2158" s="314">
        <v>0</v>
      </c>
      <c r="AA2158" s="314">
        <v>1629344463.5899999</v>
      </c>
      <c r="AB2158" s="314">
        <v>16262041.189999999</v>
      </c>
      <c r="AC2158" s="333">
        <v>1774295039</v>
      </c>
      <c r="AD2158" s="314">
        <v>5241613.3099999996</v>
      </c>
      <c r="AE2158" s="314">
        <v>37780488.510000005</v>
      </c>
      <c r="AF2158" s="314">
        <v>0</v>
      </c>
      <c r="AG2158" s="314">
        <v>0</v>
      </c>
      <c r="AH2158" s="314">
        <v>170868373.57000002</v>
      </c>
      <c r="AI2158" s="314">
        <v>0</v>
      </c>
      <c r="AJ2158" s="314">
        <v>185653895.49000001</v>
      </c>
      <c r="AK2158" s="314">
        <v>336260412.19999999</v>
      </c>
      <c r="AL2158" s="314">
        <v>30997829.969999999</v>
      </c>
      <c r="AM2158" s="91">
        <v>0</v>
      </c>
      <c r="AN2158" s="314">
        <v>125059065.61</v>
      </c>
      <c r="AO2158" s="314">
        <v>6458967.5600000005</v>
      </c>
      <c r="AP2158" s="314">
        <v>31638093.129999999</v>
      </c>
      <c r="AQ2158" s="314">
        <v>0</v>
      </c>
      <c r="AR2158" s="314">
        <v>0</v>
      </c>
      <c r="AS2158" s="314">
        <v>4193402743.8600006</v>
      </c>
      <c r="AT2158" s="314">
        <v>554512659.93999994</v>
      </c>
      <c r="AU2158" s="314">
        <v>24098291.469999999</v>
      </c>
      <c r="AV2158" s="315">
        <v>45991</v>
      </c>
      <c r="AW2158" t="s">
        <v>10</v>
      </c>
      <c r="AX2158">
        <v>2025</v>
      </c>
      <c r="AY2158" t="s">
        <v>148</v>
      </c>
    </row>
    <row r="2159" spans="1:51" x14ac:dyDescent="0.25">
      <c r="A2159" s="312">
        <v>71</v>
      </c>
      <c r="B2159" s="313" t="s">
        <v>83</v>
      </c>
      <c r="C2159" s="314">
        <v>2654461796.8699999</v>
      </c>
      <c r="D2159" s="314">
        <v>0</v>
      </c>
      <c r="E2159" s="314">
        <v>0</v>
      </c>
      <c r="F2159" s="314">
        <v>0</v>
      </c>
      <c r="G2159" s="314">
        <v>25132785.300000001</v>
      </c>
      <c r="H2159" s="91">
        <v>0</v>
      </c>
      <c r="I2159" s="91">
        <v>0</v>
      </c>
      <c r="J2159" s="314">
        <v>20160.52</v>
      </c>
      <c r="K2159" s="314">
        <v>21124083.559999999</v>
      </c>
      <c r="L2159" s="91">
        <v>0</v>
      </c>
      <c r="M2159" s="314">
        <v>50421828.640000001</v>
      </c>
      <c r="N2159" s="314">
        <v>862729132</v>
      </c>
      <c r="O2159" s="314">
        <v>913150960.63999999</v>
      </c>
      <c r="P2159" s="314">
        <v>84872938.260000005</v>
      </c>
      <c r="Q2159" s="91">
        <v>0</v>
      </c>
      <c r="R2159" s="91">
        <v>0</v>
      </c>
      <c r="S2159" s="91">
        <v>0</v>
      </c>
      <c r="T2159" s="314">
        <v>1044300928.28</v>
      </c>
      <c r="U2159" s="314">
        <v>4972553.5199999996</v>
      </c>
      <c r="V2159" s="314">
        <v>0</v>
      </c>
      <c r="W2159" s="314">
        <v>0</v>
      </c>
      <c r="X2159" s="314">
        <v>0</v>
      </c>
      <c r="Y2159" s="314">
        <v>260856351.63999999</v>
      </c>
      <c r="Z2159" s="314">
        <v>0</v>
      </c>
      <c r="AA2159" s="314">
        <v>346479367.02999997</v>
      </c>
      <c r="AB2159" s="314">
        <v>0</v>
      </c>
      <c r="AC2159" s="333">
        <v>115243047.73999999</v>
      </c>
      <c r="AD2159" s="314">
        <v>506524615.43000001</v>
      </c>
      <c r="AE2159" s="314">
        <v>310672.19</v>
      </c>
      <c r="AF2159" s="314">
        <v>0</v>
      </c>
      <c r="AG2159" s="314">
        <v>0</v>
      </c>
      <c r="AH2159" s="314">
        <v>0</v>
      </c>
      <c r="AI2159" s="314">
        <v>0</v>
      </c>
      <c r="AJ2159" s="314">
        <v>52328796.420000002</v>
      </c>
      <c r="AK2159" s="314">
        <v>4053057.75</v>
      </c>
      <c r="AL2159" s="314">
        <v>5436355.4400000004</v>
      </c>
      <c r="AM2159" s="91">
        <v>0</v>
      </c>
      <c r="AN2159" s="314">
        <v>90848718.709999993</v>
      </c>
      <c r="AO2159" s="314">
        <v>0</v>
      </c>
      <c r="AP2159" s="314">
        <v>1325808.8</v>
      </c>
      <c r="AQ2159" s="314">
        <v>0</v>
      </c>
      <c r="AR2159" s="314">
        <v>0</v>
      </c>
      <c r="AS2159" s="314">
        <v>1286715403.97</v>
      </c>
      <c r="AT2159" s="314">
        <v>323445464.62</v>
      </c>
      <c r="AU2159" s="314">
        <v>221781523.91999999</v>
      </c>
      <c r="AV2159" s="315">
        <v>45991</v>
      </c>
      <c r="AW2159" t="s">
        <v>10</v>
      </c>
      <c r="AX2159">
        <v>2025</v>
      </c>
      <c r="AY2159" t="s">
        <v>161</v>
      </c>
    </row>
    <row r="2160" spans="1:51" x14ac:dyDescent="0.25">
      <c r="A2160" s="312">
        <v>73</v>
      </c>
      <c r="B2160" s="313" t="s">
        <v>84</v>
      </c>
      <c r="C2160" s="314">
        <v>1543154128.3299999</v>
      </c>
      <c r="D2160" s="314">
        <v>1459898</v>
      </c>
      <c r="E2160" s="314">
        <v>0</v>
      </c>
      <c r="F2160" s="314">
        <v>0</v>
      </c>
      <c r="G2160" s="314">
        <v>0</v>
      </c>
      <c r="H2160" s="91">
        <v>0</v>
      </c>
      <c r="I2160" s="91">
        <v>0</v>
      </c>
      <c r="J2160" s="314">
        <v>2157875.92</v>
      </c>
      <c r="K2160" s="314">
        <v>18822558.449999999</v>
      </c>
      <c r="L2160" s="91">
        <v>0</v>
      </c>
      <c r="M2160" s="314">
        <v>35557699.919999994</v>
      </c>
      <c r="N2160" s="314">
        <v>20104938.329999998</v>
      </c>
      <c r="O2160" s="314">
        <v>55662638.249999993</v>
      </c>
      <c r="P2160" s="314">
        <v>305862472.36000001</v>
      </c>
      <c r="Q2160" s="91">
        <v>0</v>
      </c>
      <c r="R2160" s="91">
        <v>0</v>
      </c>
      <c r="S2160" s="91">
        <v>0</v>
      </c>
      <c r="T2160" s="314">
        <v>383965442.98000002</v>
      </c>
      <c r="U2160" s="314">
        <v>2286528.77</v>
      </c>
      <c r="V2160" s="314">
        <v>0</v>
      </c>
      <c r="W2160" s="314">
        <v>0</v>
      </c>
      <c r="X2160" s="314">
        <v>72829190.120000005</v>
      </c>
      <c r="Y2160" s="314">
        <v>16295769.91</v>
      </c>
      <c r="Z2160" s="314">
        <v>0</v>
      </c>
      <c r="AA2160" s="314">
        <v>13990704.91</v>
      </c>
      <c r="AB2160" s="314">
        <v>0</v>
      </c>
      <c r="AC2160" s="333">
        <v>172264017.03</v>
      </c>
      <c r="AD2160" s="314">
        <v>123894685.8</v>
      </c>
      <c r="AE2160" s="314">
        <v>20350539.93</v>
      </c>
      <c r="AF2160" s="314">
        <v>0</v>
      </c>
      <c r="AG2160" s="314">
        <v>0</v>
      </c>
      <c r="AH2160" s="314">
        <v>0</v>
      </c>
      <c r="AI2160" s="314">
        <v>0</v>
      </c>
      <c r="AJ2160" s="314">
        <v>85006203.989999995</v>
      </c>
      <c r="AK2160" s="314">
        <v>222210664.50999999</v>
      </c>
      <c r="AL2160" s="314">
        <v>11497160.939999999</v>
      </c>
      <c r="AM2160" s="91">
        <v>0</v>
      </c>
      <c r="AN2160" s="314">
        <v>26587596.699999999</v>
      </c>
      <c r="AO2160" s="314">
        <v>4459240.8600000003</v>
      </c>
      <c r="AP2160" s="314">
        <v>0</v>
      </c>
      <c r="AQ2160" s="314">
        <v>0</v>
      </c>
      <c r="AR2160" s="314">
        <v>26588558.68</v>
      </c>
      <c r="AS2160" s="314">
        <v>506917640.46000004</v>
      </c>
      <c r="AT2160" s="314">
        <v>652271044.88999999</v>
      </c>
      <c r="AU2160" s="314">
        <v>360927823.19999999</v>
      </c>
      <c r="AV2160" s="315">
        <v>45991</v>
      </c>
      <c r="AW2160" t="s">
        <v>10</v>
      </c>
      <c r="AX2160">
        <v>2025</v>
      </c>
      <c r="AY2160" t="s">
        <v>190</v>
      </c>
    </row>
    <row r="2161" spans="1:51" x14ac:dyDescent="0.25">
      <c r="A2161" s="312">
        <v>46</v>
      </c>
      <c r="B2161" s="313" t="s">
        <v>85</v>
      </c>
      <c r="C2161" s="314">
        <v>127633524.25999999</v>
      </c>
      <c r="D2161" s="314">
        <v>2172.9</v>
      </c>
      <c r="E2161" s="314">
        <v>0</v>
      </c>
      <c r="F2161" s="314">
        <v>0</v>
      </c>
      <c r="G2161" s="314">
        <v>0</v>
      </c>
      <c r="H2161" s="91">
        <v>0</v>
      </c>
      <c r="I2161" s="91">
        <v>0</v>
      </c>
      <c r="J2161" s="314">
        <v>2793349.48</v>
      </c>
      <c r="K2161" s="314">
        <v>3162922.53</v>
      </c>
      <c r="L2161" s="91">
        <v>0</v>
      </c>
      <c r="M2161" s="314">
        <v>43642050.519999996</v>
      </c>
      <c r="N2161" s="314">
        <v>0</v>
      </c>
      <c r="O2161" s="314">
        <v>43642050.519999996</v>
      </c>
      <c r="P2161" s="314">
        <v>3379806.78</v>
      </c>
      <c r="Q2161" s="91">
        <v>0</v>
      </c>
      <c r="R2161" s="91">
        <v>0</v>
      </c>
      <c r="S2161" s="91">
        <v>0</v>
      </c>
      <c r="T2161" s="314">
        <v>52980302.209999993</v>
      </c>
      <c r="U2161" s="314">
        <v>4512794.83</v>
      </c>
      <c r="V2161" s="314">
        <v>1795557.53</v>
      </c>
      <c r="W2161" s="314">
        <v>2593578.33</v>
      </c>
      <c r="X2161" s="314">
        <v>172645.93</v>
      </c>
      <c r="Y2161" s="314">
        <v>681050.68</v>
      </c>
      <c r="Z2161" s="314">
        <v>0</v>
      </c>
      <c r="AA2161" s="314">
        <v>0</v>
      </c>
      <c r="AB2161" s="314">
        <v>0</v>
      </c>
      <c r="AC2161" s="333">
        <v>29625613.449999999</v>
      </c>
      <c r="AD2161" s="314">
        <v>30274.81</v>
      </c>
      <c r="AE2161" s="314">
        <v>134756.15</v>
      </c>
      <c r="AF2161" s="314">
        <v>0</v>
      </c>
      <c r="AG2161" s="314">
        <v>0</v>
      </c>
      <c r="AH2161" s="314">
        <v>0</v>
      </c>
      <c r="AI2161" s="314">
        <v>0</v>
      </c>
      <c r="AJ2161" s="314">
        <v>500410.87</v>
      </c>
      <c r="AK2161" s="314">
        <v>30925442.669999998</v>
      </c>
      <c r="AL2161" s="314">
        <v>112322.59</v>
      </c>
      <c r="AM2161" s="91">
        <v>0</v>
      </c>
      <c r="AN2161" s="314">
        <v>2700091.49</v>
      </c>
      <c r="AO2161" s="314">
        <v>0</v>
      </c>
      <c r="AP2161" s="314">
        <v>274124.71999999997</v>
      </c>
      <c r="AQ2161" s="314">
        <v>0</v>
      </c>
      <c r="AR2161" s="314">
        <v>0</v>
      </c>
      <c r="AS2161" s="314">
        <v>40046682.579999998</v>
      </c>
      <c r="AT2161" s="314">
        <v>34606539.469999999</v>
      </c>
      <c r="AU2161" s="314">
        <v>594558</v>
      </c>
      <c r="AV2161" s="315">
        <v>45991</v>
      </c>
      <c r="AW2161" t="s">
        <v>10</v>
      </c>
      <c r="AX2161">
        <v>2025</v>
      </c>
      <c r="AY2161" t="s">
        <v>176</v>
      </c>
    </row>
    <row r="2162" spans="1:51" x14ac:dyDescent="0.25">
      <c r="A2162" s="312">
        <v>51</v>
      </c>
      <c r="B2162" s="313" t="s">
        <v>86</v>
      </c>
      <c r="C2162" s="314">
        <v>72970543.100000009</v>
      </c>
      <c r="D2162" s="314">
        <v>86245.65</v>
      </c>
      <c r="E2162" s="314">
        <v>0</v>
      </c>
      <c r="F2162" s="314">
        <v>0</v>
      </c>
      <c r="G2162" s="314">
        <v>61012.800000000003</v>
      </c>
      <c r="H2162" s="91">
        <v>0</v>
      </c>
      <c r="I2162" s="91">
        <v>0</v>
      </c>
      <c r="J2162" s="314">
        <v>58588.86</v>
      </c>
      <c r="K2162" s="314">
        <v>235310.8</v>
      </c>
      <c r="L2162" s="91">
        <v>0</v>
      </c>
      <c r="M2162" s="314">
        <v>6064946.0599999996</v>
      </c>
      <c r="N2162" s="314">
        <v>0</v>
      </c>
      <c r="O2162" s="314">
        <v>6064946.0599999996</v>
      </c>
      <c r="P2162" s="314">
        <v>183255.62</v>
      </c>
      <c r="Q2162" s="91">
        <v>0</v>
      </c>
      <c r="R2162" s="91">
        <v>0</v>
      </c>
      <c r="S2162" s="91">
        <v>0</v>
      </c>
      <c r="T2162" s="314">
        <v>6689359.79</v>
      </c>
      <c r="U2162" s="314">
        <v>1305207.4099999999</v>
      </c>
      <c r="V2162" s="314">
        <v>167270.35999999999</v>
      </c>
      <c r="W2162" s="314">
        <v>93255.17</v>
      </c>
      <c r="X2162" s="314">
        <v>11878.79</v>
      </c>
      <c r="Y2162" s="314">
        <v>83035.490000000005</v>
      </c>
      <c r="Z2162" s="314">
        <v>0</v>
      </c>
      <c r="AA2162" s="314">
        <v>0</v>
      </c>
      <c r="AB2162" s="314">
        <v>0</v>
      </c>
      <c r="AC2162" s="333">
        <v>669821.31999999995</v>
      </c>
      <c r="AD2162" s="314">
        <v>0</v>
      </c>
      <c r="AE2162" s="314">
        <v>708794.48</v>
      </c>
      <c r="AF2162" s="314">
        <v>0</v>
      </c>
      <c r="AG2162" s="314">
        <v>0</v>
      </c>
      <c r="AH2162" s="314">
        <v>1569.65</v>
      </c>
      <c r="AI2162" s="314">
        <v>0</v>
      </c>
      <c r="AJ2162" s="314">
        <v>58941.96</v>
      </c>
      <c r="AK2162" s="314">
        <v>12870621.279999999</v>
      </c>
      <c r="AL2162" s="314">
        <v>980756.96</v>
      </c>
      <c r="AM2162" s="91">
        <v>0</v>
      </c>
      <c r="AN2162" s="314">
        <v>4828407.62</v>
      </c>
      <c r="AO2162" s="314">
        <v>0</v>
      </c>
      <c r="AP2162" s="314">
        <v>196107.74</v>
      </c>
      <c r="AQ2162" s="314">
        <v>0</v>
      </c>
      <c r="AR2162" s="314">
        <v>0</v>
      </c>
      <c r="AS2162" s="314">
        <v>3099774.63</v>
      </c>
      <c r="AT2162" s="314">
        <v>63181408.68</v>
      </c>
      <c r="AU2162" s="314">
        <v>44305515.079999998</v>
      </c>
      <c r="AV2162" s="315">
        <v>45991</v>
      </c>
      <c r="AW2162" t="s">
        <v>10</v>
      </c>
      <c r="AX2162">
        <v>2025</v>
      </c>
      <c r="AY2162" t="s">
        <v>179</v>
      </c>
    </row>
    <row r="2163" spans="1:51" x14ac:dyDescent="0.25">
      <c r="A2163" s="312">
        <v>117</v>
      </c>
      <c r="B2163" s="313" t="s">
        <v>87</v>
      </c>
      <c r="C2163" s="314">
        <v>6259154417.460001</v>
      </c>
      <c r="D2163" s="314">
        <v>12294794.15</v>
      </c>
      <c r="E2163" s="314">
        <v>0</v>
      </c>
      <c r="F2163" s="314">
        <v>0</v>
      </c>
      <c r="G2163" s="314">
        <v>5122530.09</v>
      </c>
      <c r="H2163" s="91">
        <v>0</v>
      </c>
      <c r="I2163" s="91">
        <v>0</v>
      </c>
      <c r="J2163" s="314">
        <v>9778442.7300000004</v>
      </c>
      <c r="K2163" s="314">
        <v>129062076.59999999</v>
      </c>
      <c r="L2163" s="91">
        <v>0</v>
      </c>
      <c r="M2163" s="314">
        <v>2105206449.46</v>
      </c>
      <c r="N2163" s="314">
        <v>2542158849.4200001</v>
      </c>
      <c r="O2163" s="314">
        <v>4647365298.8800001</v>
      </c>
      <c r="P2163" s="314">
        <v>57397600.739999995</v>
      </c>
      <c r="Q2163" s="91">
        <v>0</v>
      </c>
      <c r="R2163" s="91">
        <v>0</v>
      </c>
      <c r="S2163" s="91">
        <v>0</v>
      </c>
      <c r="T2163" s="314">
        <v>4861020743.1900005</v>
      </c>
      <c r="U2163" s="314">
        <v>72748988.200000003</v>
      </c>
      <c r="V2163" s="314">
        <v>13185511.090000002</v>
      </c>
      <c r="W2163" s="314">
        <v>10834974.09</v>
      </c>
      <c r="X2163" s="314">
        <v>17780218.199999999</v>
      </c>
      <c r="Y2163" s="314">
        <v>43751524.100000001</v>
      </c>
      <c r="Z2163" s="314">
        <v>0</v>
      </c>
      <c r="AA2163" s="314">
        <v>0</v>
      </c>
      <c r="AB2163" s="314">
        <v>0</v>
      </c>
      <c r="AC2163" s="333">
        <v>521321877.09999996</v>
      </c>
      <c r="AD2163" s="314">
        <v>119725994.68000001</v>
      </c>
      <c r="AE2163" s="314">
        <v>47848792.890000001</v>
      </c>
      <c r="AF2163" s="314">
        <v>0</v>
      </c>
      <c r="AG2163" s="314">
        <v>0</v>
      </c>
      <c r="AH2163" s="314">
        <v>0</v>
      </c>
      <c r="AI2163" s="314">
        <v>0</v>
      </c>
      <c r="AJ2163" s="314">
        <v>8372930.7999999989</v>
      </c>
      <c r="AK2163" s="314">
        <v>279957837.06999999</v>
      </c>
      <c r="AL2163" s="314">
        <v>41616171.82</v>
      </c>
      <c r="AM2163" s="91">
        <v>0</v>
      </c>
      <c r="AN2163" s="314">
        <v>81952362.980000004</v>
      </c>
      <c r="AO2163" s="314">
        <v>0</v>
      </c>
      <c r="AP2163" s="314">
        <v>3729751.55</v>
      </c>
      <c r="AQ2163" s="314">
        <v>0</v>
      </c>
      <c r="AR2163" s="314">
        <v>0</v>
      </c>
      <c r="AS2163" s="314">
        <v>855570811.14999998</v>
      </c>
      <c r="AT2163" s="314">
        <v>542562863.11999989</v>
      </c>
      <c r="AU2163" s="314">
        <v>135306739.69999999</v>
      </c>
      <c r="AV2163" s="315">
        <v>45991</v>
      </c>
      <c r="AW2163" t="s">
        <v>10</v>
      </c>
      <c r="AX2163">
        <v>2025</v>
      </c>
      <c r="AY2163" t="s">
        <v>155</v>
      </c>
    </row>
    <row r="2164" spans="1:51" x14ac:dyDescent="0.25">
      <c r="A2164" s="312">
        <v>80</v>
      </c>
      <c r="B2164" s="313" t="s">
        <v>89</v>
      </c>
      <c r="C2164" s="314">
        <v>4733962301.5500002</v>
      </c>
      <c r="D2164" s="314">
        <v>6939081.5900000008</v>
      </c>
      <c r="E2164" s="314">
        <v>0</v>
      </c>
      <c r="F2164" s="314">
        <v>0</v>
      </c>
      <c r="G2164" s="314">
        <v>6164980.9699999997</v>
      </c>
      <c r="H2164" s="91">
        <v>0</v>
      </c>
      <c r="I2164" s="91">
        <v>0</v>
      </c>
      <c r="J2164" s="314">
        <v>7979650.79</v>
      </c>
      <c r="K2164" s="314">
        <v>81794302.339999989</v>
      </c>
      <c r="L2164" s="91">
        <v>0</v>
      </c>
      <c r="M2164" s="314">
        <v>1123629526.3099999</v>
      </c>
      <c r="N2164" s="314">
        <v>1670134267.6400001</v>
      </c>
      <c r="O2164" s="314">
        <v>2793763793.9499998</v>
      </c>
      <c r="P2164" s="314">
        <v>36415265.939999998</v>
      </c>
      <c r="Q2164" s="91">
        <v>0</v>
      </c>
      <c r="R2164" s="91">
        <v>0</v>
      </c>
      <c r="S2164" s="91">
        <v>0</v>
      </c>
      <c r="T2164" s="314">
        <v>2933057075.5800004</v>
      </c>
      <c r="U2164" s="314">
        <v>47717619.449999996</v>
      </c>
      <c r="V2164" s="314">
        <v>12434700.819999998</v>
      </c>
      <c r="W2164" s="314">
        <v>6058067.7599999998</v>
      </c>
      <c r="X2164" s="314">
        <v>75246619.099999994</v>
      </c>
      <c r="Y2164" s="314">
        <v>55941324.109999999</v>
      </c>
      <c r="Z2164" s="314">
        <v>0</v>
      </c>
      <c r="AA2164" s="314">
        <v>0</v>
      </c>
      <c r="AB2164" s="314">
        <v>0</v>
      </c>
      <c r="AC2164" s="333">
        <v>537438328.12</v>
      </c>
      <c r="AD2164" s="314">
        <v>149732451.15000001</v>
      </c>
      <c r="AE2164" s="314">
        <v>98141002.939999998</v>
      </c>
      <c r="AF2164" s="314">
        <v>0</v>
      </c>
      <c r="AG2164" s="314">
        <v>0</v>
      </c>
      <c r="AH2164" s="314">
        <v>0</v>
      </c>
      <c r="AI2164" s="314">
        <v>0</v>
      </c>
      <c r="AJ2164" s="314">
        <v>119629879.63</v>
      </c>
      <c r="AK2164" s="314">
        <v>223654883.22</v>
      </c>
      <c r="AL2164" s="314">
        <v>57212661.100000001</v>
      </c>
      <c r="AM2164" s="91">
        <v>0</v>
      </c>
      <c r="AN2164" s="314">
        <v>139171914.26999998</v>
      </c>
      <c r="AO2164" s="314">
        <v>0</v>
      </c>
      <c r="AP2164" s="314">
        <v>3280903.9200000004</v>
      </c>
      <c r="AQ2164" s="314">
        <v>0</v>
      </c>
      <c r="AR2164" s="314">
        <v>0</v>
      </c>
      <c r="AS2164" s="314">
        <v>1102339993.0799999</v>
      </c>
      <c r="AT2164" s="314">
        <v>698565232.88999999</v>
      </c>
      <c r="AU2164" s="314">
        <v>275244870.38</v>
      </c>
      <c r="AV2164" s="315">
        <v>45991</v>
      </c>
      <c r="AW2164" t="s">
        <v>10</v>
      </c>
      <c r="AX2164">
        <v>2025</v>
      </c>
      <c r="AY2164" t="s">
        <v>288</v>
      </c>
    </row>
    <row r="2165" spans="1:51" x14ac:dyDescent="0.25">
      <c r="A2165" s="312">
        <v>2</v>
      </c>
      <c r="B2165" s="313" t="s">
        <v>90</v>
      </c>
      <c r="C2165" s="314">
        <v>422602723.15000004</v>
      </c>
      <c r="D2165" s="314">
        <v>34468.120000000003</v>
      </c>
      <c r="E2165" s="314">
        <v>0</v>
      </c>
      <c r="F2165" s="314">
        <v>0</v>
      </c>
      <c r="G2165" s="314">
        <v>741057.01</v>
      </c>
      <c r="H2165" s="91">
        <v>0</v>
      </c>
      <c r="I2165" s="91">
        <v>0</v>
      </c>
      <c r="J2165" s="314">
        <v>32331.77</v>
      </c>
      <c r="K2165" s="314">
        <v>835669.8</v>
      </c>
      <c r="L2165" s="91">
        <v>0</v>
      </c>
      <c r="M2165" s="314">
        <v>2031024.09</v>
      </c>
      <c r="N2165" s="314">
        <v>65997932.829999998</v>
      </c>
      <c r="O2165" s="314">
        <v>68028956.920000002</v>
      </c>
      <c r="P2165" s="314">
        <v>10662032.319999998</v>
      </c>
      <c r="Q2165" s="91">
        <v>0</v>
      </c>
      <c r="R2165" s="91">
        <v>0</v>
      </c>
      <c r="S2165" s="91">
        <v>0</v>
      </c>
      <c r="T2165" s="314">
        <v>80334515.939999998</v>
      </c>
      <c r="U2165" s="314">
        <v>37366.639999999999</v>
      </c>
      <c r="V2165" s="314">
        <v>14485.96</v>
      </c>
      <c r="W2165" s="314">
        <v>3015.47</v>
      </c>
      <c r="X2165" s="314">
        <v>5420962.0099999998</v>
      </c>
      <c r="Y2165" s="314">
        <v>4857587.7</v>
      </c>
      <c r="Z2165" s="314">
        <v>0</v>
      </c>
      <c r="AA2165" s="314">
        <v>48859288.490000002</v>
      </c>
      <c r="AB2165" s="314">
        <v>0</v>
      </c>
      <c r="AC2165" s="333">
        <v>67712029.25</v>
      </c>
      <c r="AD2165" s="314">
        <v>32324323.780000001</v>
      </c>
      <c r="AE2165" s="314">
        <v>23101.62</v>
      </c>
      <c r="AF2165" s="314">
        <v>0</v>
      </c>
      <c r="AG2165" s="314">
        <v>0</v>
      </c>
      <c r="AH2165" s="314">
        <v>0</v>
      </c>
      <c r="AI2165" s="314">
        <v>0</v>
      </c>
      <c r="AJ2165" s="314">
        <v>59773902.969999999</v>
      </c>
      <c r="AK2165" s="314">
        <v>63166488.329999998</v>
      </c>
      <c r="AL2165" s="314">
        <v>4833519.16</v>
      </c>
      <c r="AM2165" s="91">
        <v>0</v>
      </c>
      <c r="AN2165" s="314">
        <v>2236679.2599999998</v>
      </c>
      <c r="AO2165" s="314">
        <v>0</v>
      </c>
      <c r="AP2165" s="314">
        <v>2250912.2200000002</v>
      </c>
      <c r="AQ2165" s="314">
        <v>0</v>
      </c>
      <c r="AR2165" s="314">
        <v>0</v>
      </c>
      <c r="AS2165" s="314">
        <v>219026063.89000002</v>
      </c>
      <c r="AT2165" s="314">
        <v>123242143.31999999</v>
      </c>
      <c r="AU2165" s="314">
        <v>50754544.350000001</v>
      </c>
      <c r="AV2165" s="315">
        <v>45991</v>
      </c>
      <c r="AW2165" t="s">
        <v>10</v>
      </c>
      <c r="AX2165">
        <v>2025</v>
      </c>
      <c r="AY2165" t="s">
        <v>168</v>
      </c>
    </row>
    <row r="2166" spans="1:51" x14ac:dyDescent="0.25">
      <c r="A2166" s="312">
        <v>115</v>
      </c>
      <c r="B2166" s="90" t="s">
        <v>290</v>
      </c>
      <c r="C2166" s="314">
        <v>931459.62999999989</v>
      </c>
      <c r="D2166" s="314">
        <v>30696.959999999999</v>
      </c>
      <c r="E2166" s="314">
        <v>0</v>
      </c>
      <c r="F2166" s="314">
        <v>0</v>
      </c>
      <c r="G2166" s="314">
        <v>0</v>
      </c>
      <c r="H2166" s="91">
        <v>0</v>
      </c>
      <c r="I2166" s="91">
        <v>0</v>
      </c>
      <c r="J2166" s="314">
        <v>0</v>
      </c>
      <c r="K2166" s="314">
        <v>0</v>
      </c>
      <c r="L2166" s="91">
        <v>0</v>
      </c>
      <c r="M2166" s="314">
        <v>0</v>
      </c>
      <c r="N2166" s="314">
        <v>0</v>
      </c>
      <c r="O2166" s="314">
        <v>0</v>
      </c>
      <c r="P2166" s="314">
        <v>0</v>
      </c>
      <c r="Q2166" s="91">
        <v>0</v>
      </c>
      <c r="R2166" s="91">
        <v>0</v>
      </c>
      <c r="S2166" s="91">
        <v>0</v>
      </c>
      <c r="T2166" s="314">
        <v>30696.959999999999</v>
      </c>
      <c r="U2166" s="314">
        <v>598541.71</v>
      </c>
      <c r="V2166" s="314">
        <v>302220.96000000002</v>
      </c>
      <c r="W2166" s="314">
        <v>0</v>
      </c>
      <c r="X2166" s="314">
        <v>0</v>
      </c>
      <c r="Y2166" s="314">
        <v>0</v>
      </c>
      <c r="Z2166" s="314">
        <v>0</v>
      </c>
      <c r="AA2166" s="314">
        <v>0</v>
      </c>
      <c r="AB2166" s="314">
        <v>0</v>
      </c>
      <c r="AC2166" s="333">
        <v>0</v>
      </c>
      <c r="AD2166" s="314">
        <v>0</v>
      </c>
      <c r="AE2166" s="314">
        <v>0</v>
      </c>
      <c r="AF2166" s="314">
        <v>0</v>
      </c>
      <c r="AG2166" s="314">
        <v>0</v>
      </c>
      <c r="AH2166" s="314">
        <v>0</v>
      </c>
      <c r="AI2166" s="314">
        <v>0</v>
      </c>
      <c r="AJ2166" s="314">
        <v>0</v>
      </c>
      <c r="AK2166" s="314">
        <v>0</v>
      </c>
      <c r="AL2166" s="314">
        <v>0</v>
      </c>
      <c r="AM2166" s="91">
        <v>0</v>
      </c>
      <c r="AN2166" s="314">
        <v>0</v>
      </c>
      <c r="AO2166" s="314">
        <v>0</v>
      </c>
      <c r="AP2166" s="314">
        <v>0</v>
      </c>
      <c r="AQ2166" s="314">
        <v>0</v>
      </c>
      <c r="AR2166" s="314">
        <v>0</v>
      </c>
      <c r="AS2166" s="314">
        <v>900762.66999999993</v>
      </c>
      <c r="AT2166" s="314">
        <v>0</v>
      </c>
      <c r="AU2166" s="314">
        <v>0</v>
      </c>
      <c r="AV2166" s="315">
        <v>45991</v>
      </c>
      <c r="AW2166" t="s">
        <v>10</v>
      </c>
      <c r="AX2166">
        <v>2025</v>
      </c>
      <c r="AY2166" t="s">
        <v>291</v>
      </c>
    </row>
    <row r="2167" spans="1:51" x14ac:dyDescent="0.25">
      <c r="A2167" s="312">
        <v>106</v>
      </c>
      <c r="B2167" s="313" t="s">
        <v>92</v>
      </c>
      <c r="C2167" s="314">
        <v>267348361.16999999</v>
      </c>
      <c r="D2167" s="314">
        <v>0</v>
      </c>
      <c r="E2167" s="314">
        <v>0</v>
      </c>
      <c r="F2167" s="314">
        <v>0</v>
      </c>
      <c r="G2167" s="314">
        <v>73552.899999999994</v>
      </c>
      <c r="H2167" s="91">
        <v>0</v>
      </c>
      <c r="I2167" s="91">
        <v>0</v>
      </c>
      <c r="J2167" s="314">
        <v>4785191.97</v>
      </c>
      <c r="K2167" s="314">
        <v>-98320.66</v>
      </c>
      <c r="L2167" s="91">
        <v>0</v>
      </c>
      <c r="M2167" s="314">
        <v>0</v>
      </c>
      <c r="N2167" s="314">
        <v>0</v>
      </c>
      <c r="O2167" s="314">
        <v>0</v>
      </c>
      <c r="P2167" s="314">
        <v>1152430.97</v>
      </c>
      <c r="Q2167" s="91">
        <v>0</v>
      </c>
      <c r="R2167" s="91">
        <v>0</v>
      </c>
      <c r="S2167" s="91">
        <v>0</v>
      </c>
      <c r="T2167" s="314">
        <v>5912855.1799999997</v>
      </c>
      <c r="U2167" s="314">
        <v>2335807.4500000002</v>
      </c>
      <c r="V2167" s="314">
        <v>206097.05</v>
      </c>
      <c r="W2167" s="314">
        <v>141935.44</v>
      </c>
      <c r="X2167" s="314">
        <v>367155.85</v>
      </c>
      <c r="Y2167" s="314">
        <v>322264.19</v>
      </c>
      <c r="Z2167" s="314">
        <v>0</v>
      </c>
      <c r="AA2167" s="314">
        <v>14072832.359999999</v>
      </c>
      <c r="AB2167" s="314">
        <v>0</v>
      </c>
      <c r="AC2167" s="333">
        <v>14400508.85</v>
      </c>
      <c r="AD2167" s="314">
        <v>1674521.5</v>
      </c>
      <c r="AE2167" s="314">
        <v>5735998.5300000003</v>
      </c>
      <c r="AF2167" s="314">
        <v>0</v>
      </c>
      <c r="AG2167" s="314">
        <v>0</v>
      </c>
      <c r="AH2167" s="314">
        <v>0</v>
      </c>
      <c r="AI2167" s="314">
        <v>0</v>
      </c>
      <c r="AJ2167" s="314">
        <v>40813030.340000004</v>
      </c>
      <c r="AK2167" s="314">
        <v>75514866.75999999</v>
      </c>
      <c r="AL2167" s="314">
        <v>5738084.2699999996</v>
      </c>
      <c r="AM2167" s="91">
        <v>0</v>
      </c>
      <c r="AN2167" s="314">
        <v>11807126.040000001</v>
      </c>
      <c r="AO2167" s="314">
        <v>0</v>
      </c>
      <c r="AP2167" s="314">
        <v>238152.73</v>
      </c>
      <c r="AQ2167" s="314">
        <v>0</v>
      </c>
      <c r="AR2167" s="314">
        <v>0</v>
      </c>
      <c r="AS2167" s="314">
        <v>80070151.560000002</v>
      </c>
      <c r="AT2167" s="314">
        <v>181365354.42999998</v>
      </c>
      <c r="AU2167" s="314">
        <v>88067124.629999995</v>
      </c>
      <c r="AV2167" s="315">
        <v>45991</v>
      </c>
      <c r="AW2167" t="s">
        <v>10</v>
      </c>
      <c r="AX2167">
        <v>2025</v>
      </c>
      <c r="AY2167" t="s">
        <v>172</v>
      </c>
    </row>
    <row r="2168" spans="1:51" x14ac:dyDescent="0.25">
      <c r="A2168" s="312">
        <v>118</v>
      </c>
      <c r="B2168" s="313" t="s">
        <v>93</v>
      </c>
      <c r="C2168" s="314">
        <v>1115507006.47</v>
      </c>
      <c r="D2168" s="314">
        <v>139485.70000000001</v>
      </c>
      <c r="E2168" s="314">
        <v>0</v>
      </c>
      <c r="F2168" s="314">
        <v>0</v>
      </c>
      <c r="G2168" s="314">
        <v>4933274.0599999996</v>
      </c>
      <c r="H2168" s="91">
        <v>0</v>
      </c>
      <c r="I2168" s="91">
        <v>0</v>
      </c>
      <c r="J2168" s="314">
        <v>3822653.3</v>
      </c>
      <c r="K2168" s="314">
        <v>57536792.290000007</v>
      </c>
      <c r="L2168" s="91">
        <v>0</v>
      </c>
      <c r="M2168" s="314">
        <v>306628158.12</v>
      </c>
      <c r="N2168" s="314">
        <v>323209624.10000002</v>
      </c>
      <c r="O2168" s="314">
        <v>629837782.22000003</v>
      </c>
      <c r="P2168" s="314">
        <v>8085589.1700000009</v>
      </c>
      <c r="Q2168" s="91">
        <v>0</v>
      </c>
      <c r="R2168" s="91">
        <v>0</v>
      </c>
      <c r="S2168" s="91">
        <v>0</v>
      </c>
      <c r="T2168" s="314">
        <v>704355576.74000001</v>
      </c>
      <c r="U2168" s="314">
        <v>1239680.6599999999</v>
      </c>
      <c r="V2168" s="314">
        <v>692549.18</v>
      </c>
      <c r="W2168" s="314">
        <v>0</v>
      </c>
      <c r="X2168" s="314">
        <v>0</v>
      </c>
      <c r="Y2168" s="314">
        <v>676597.37</v>
      </c>
      <c r="Z2168" s="314">
        <v>0</v>
      </c>
      <c r="AA2168" s="314">
        <v>0</v>
      </c>
      <c r="AB2168" s="314">
        <v>0</v>
      </c>
      <c r="AC2168" s="333">
        <v>0</v>
      </c>
      <c r="AD2168" s="314">
        <v>0</v>
      </c>
      <c r="AE2168" s="314">
        <v>0</v>
      </c>
      <c r="AF2168" s="314">
        <v>0</v>
      </c>
      <c r="AG2168" s="314">
        <v>0</v>
      </c>
      <c r="AH2168" s="314">
        <v>0</v>
      </c>
      <c r="AI2168" s="314">
        <v>0</v>
      </c>
      <c r="AJ2168" s="314">
        <v>667101.31999999995</v>
      </c>
      <c r="AK2168" s="314">
        <v>8981714.1300000008</v>
      </c>
      <c r="AL2168" s="314">
        <v>3345915.78</v>
      </c>
      <c r="AM2168" s="91">
        <v>0</v>
      </c>
      <c r="AN2168" s="314">
        <v>53539885.650000006</v>
      </c>
      <c r="AO2168" s="314">
        <v>0</v>
      </c>
      <c r="AP2168" s="314">
        <v>436360.49</v>
      </c>
      <c r="AQ2168" s="314">
        <v>0</v>
      </c>
      <c r="AR2168" s="314">
        <v>0</v>
      </c>
      <c r="AS2168" s="314">
        <v>3275928.53</v>
      </c>
      <c r="AT2168" s="314">
        <v>407875501.20000005</v>
      </c>
      <c r="AU2168" s="314">
        <v>341571625.15000004</v>
      </c>
      <c r="AV2168" s="315">
        <v>45991</v>
      </c>
      <c r="AW2168" t="s">
        <v>10</v>
      </c>
      <c r="AX2168">
        <v>2025</v>
      </c>
      <c r="AY2168" t="s">
        <v>162</v>
      </c>
    </row>
    <row r="2169" spans="1:51" x14ac:dyDescent="0.25">
      <c r="A2169" s="312">
        <v>29</v>
      </c>
      <c r="B2169" s="313" t="s">
        <v>94</v>
      </c>
      <c r="C2169" s="314">
        <v>2057631333.5900002</v>
      </c>
      <c r="D2169" s="314">
        <v>3182091.63</v>
      </c>
      <c r="E2169" s="314">
        <v>0</v>
      </c>
      <c r="F2169" s="314">
        <v>0</v>
      </c>
      <c r="G2169" s="314">
        <v>4657524.9400000004</v>
      </c>
      <c r="H2169" s="91">
        <v>0</v>
      </c>
      <c r="I2169" s="91">
        <v>0</v>
      </c>
      <c r="J2169" s="314">
        <v>1708516.08</v>
      </c>
      <c r="K2169" s="314">
        <v>1162256.83</v>
      </c>
      <c r="L2169" s="91">
        <v>0</v>
      </c>
      <c r="M2169" s="314">
        <v>260856179.75</v>
      </c>
      <c r="N2169" s="314">
        <v>623827531.43999994</v>
      </c>
      <c r="O2169" s="314">
        <v>884683711.18999994</v>
      </c>
      <c r="P2169" s="314">
        <v>7006918.9699999997</v>
      </c>
      <c r="Q2169" s="91">
        <v>0</v>
      </c>
      <c r="R2169" s="91">
        <v>0</v>
      </c>
      <c r="S2169" s="91">
        <v>0</v>
      </c>
      <c r="T2169" s="314">
        <v>902401019.63999999</v>
      </c>
      <c r="U2169" s="314">
        <v>329076252.49000001</v>
      </c>
      <c r="V2169" s="314">
        <v>288249186.79000002</v>
      </c>
      <c r="W2169" s="314">
        <v>10601831.699999999</v>
      </c>
      <c r="X2169" s="314">
        <v>240068025.37</v>
      </c>
      <c r="Y2169" s="314">
        <v>104933092.86999999</v>
      </c>
      <c r="Z2169" s="314">
        <v>0</v>
      </c>
      <c r="AA2169" s="314">
        <v>0</v>
      </c>
      <c r="AB2169" s="314">
        <v>8366482.1899999995</v>
      </c>
      <c r="AC2169" s="333">
        <v>0</v>
      </c>
      <c r="AD2169" s="314">
        <v>0</v>
      </c>
      <c r="AE2169" s="314">
        <v>9054215.0700000003</v>
      </c>
      <c r="AF2169" s="314">
        <v>0</v>
      </c>
      <c r="AG2169" s="314">
        <v>0</v>
      </c>
      <c r="AH2169" s="314">
        <v>0</v>
      </c>
      <c r="AI2169" s="314">
        <v>0</v>
      </c>
      <c r="AJ2169" s="314">
        <v>52976706.160000004</v>
      </c>
      <c r="AK2169" s="314">
        <v>6130822.0499999998</v>
      </c>
      <c r="AL2169" s="314">
        <v>4209261.47</v>
      </c>
      <c r="AM2169" s="91">
        <v>0</v>
      </c>
      <c r="AN2169" s="314">
        <v>76348978.830000013</v>
      </c>
      <c r="AO2169" s="314">
        <v>0</v>
      </c>
      <c r="AP2169" s="314">
        <v>10655342.310000001</v>
      </c>
      <c r="AQ2169" s="314">
        <v>14242278.369999999</v>
      </c>
      <c r="AR2169" s="314">
        <v>0</v>
      </c>
      <c r="AS2169" s="314">
        <v>1043325792.6400001</v>
      </c>
      <c r="AT2169" s="314">
        <v>111904521.31000002</v>
      </c>
      <c r="AU2169" s="314">
        <v>317838.28000000003</v>
      </c>
      <c r="AV2169" s="315">
        <v>45991</v>
      </c>
      <c r="AW2169" t="s">
        <v>10</v>
      </c>
      <c r="AX2169">
        <v>2025</v>
      </c>
      <c r="AY2169" t="s">
        <v>156</v>
      </c>
    </row>
    <row r="2170" spans="1:51" x14ac:dyDescent="0.25">
      <c r="A2170" s="312">
        <v>111</v>
      </c>
      <c r="B2170" s="313" t="s">
        <v>95</v>
      </c>
      <c r="C2170" s="314">
        <v>22071982.430000003</v>
      </c>
      <c r="D2170" s="314">
        <v>67766.399999999994</v>
      </c>
      <c r="E2170" s="314">
        <v>0</v>
      </c>
      <c r="F2170" s="314">
        <v>0</v>
      </c>
      <c r="G2170" s="314">
        <v>0</v>
      </c>
      <c r="H2170" s="91">
        <v>0</v>
      </c>
      <c r="I2170" s="91">
        <v>0</v>
      </c>
      <c r="J2170" s="314">
        <v>4343.3999999999996</v>
      </c>
      <c r="K2170" s="314">
        <v>0</v>
      </c>
      <c r="L2170" s="91">
        <v>0</v>
      </c>
      <c r="M2170" s="314">
        <v>181743.2</v>
      </c>
      <c r="N2170" s="314">
        <v>0</v>
      </c>
      <c r="O2170" s="314">
        <v>181743.2</v>
      </c>
      <c r="P2170" s="314">
        <v>82351.3</v>
      </c>
      <c r="Q2170" s="91">
        <v>0</v>
      </c>
      <c r="R2170" s="91">
        <v>0</v>
      </c>
      <c r="S2170" s="91">
        <v>0</v>
      </c>
      <c r="T2170" s="314">
        <v>336204.3</v>
      </c>
      <c r="U2170" s="314">
        <v>3960816.82</v>
      </c>
      <c r="V2170" s="314">
        <v>0</v>
      </c>
      <c r="W2170" s="314">
        <v>0</v>
      </c>
      <c r="X2170" s="314">
        <v>0</v>
      </c>
      <c r="Y2170" s="314">
        <v>245094.91</v>
      </c>
      <c r="Z2170" s="314">
        <v>0</v>
      </c>
      <c r="AA2170" s="314">
        <v>0</v>
      </c>
      <c r="AB2170" s="314">
        <v>0</v>
      </c>
      <c r="AC2170" s="333">
        <v>1545710.29</v>
      </c>
      <c r="AD2170" s="314">
        <v>0</v>
      </c>
      <c r="AE2170" s="314">
        <v>0</v>
      </c>
      <c r="AF2170" s="314">
        <v>0</v>
      </c>
      <c r="AG2170" s="314">
        <v>0</v>
      </c>
      <c r="AH2170" s="314">
        <v>0</v>
      </c>
      <c r="AI2170" s="314">
        <v>0</v>
      </c>
      <c r="AJ2170" s="314">
        <v>411475.42</v>
      </c>
      <c r="AK2170" s="314">
        <v>2017860.21</v>
      </c>
      <c r="AL2170" s="314">
        <v>692574.84</v>
      </c>
      <c r="AM2170" s="91">
        <v>0</v>
      </c>
      <c r="AN2170" s="314">
        <v>4739150.16</v>
      </c>
      <c r="AO2170" s="314">
        <v>0</v>
      </c>
      <c r="AP2170" s="314">
        <v>136851</v>
      </c>
      <c r="AQ2170" s="314">
        <v>0</v>
      </c>
      <c r="AR2170" s="314">
        <v>0</v>
      </c>
      <c r="AS2170" s="314">
        <v>6163097.4399999995</v>
      </c>
      <c r="AT2170" s="314">
        <v>15572680.690000001</v>
      </c>
      <c r="AU2170" s="314">
        <v>7986244.4800000004</v>
      </c>
      <c r="AV2170" s="315">
        <v>45991</v>
      </c>
      <c r="AW2170" t="s">
        <v>10</v>
      </c>
      <c r="AX2170">
        <v>2025</v>
      </c>
      <c r="AY2170" t="s">
        <v>182</v>
      </c>
    </row>
    <row r="2171" spans="1:51" x14ac:dyDescent="0.25">
      <c r="A2171" s="312">
        <v>83</v>
      </c>
      <c r="B2171" s="313" t="s">
        <v>96</v>
      </c>
      <c r="C2171" s="314">
        <v>3114470800.4899998</v>
      </c>
      <c r="D2171" s="314">
        <v>6360941.7300000004</v>
      </c>
      <c r="E2171" s="314">
        <v>0</v>
      </c>
      <c r="F2171" s="314">
        <v>0</v>
      </c>
      <c r="G2171" s="314">
        <v>1172166.1200000001</v>
      </c>
      <c r="H2171" s="91">
        <v>0</v>
      </c>
      <c r="I2171" s="91">
        <v>0</v>
      </c>
      <c r="J2171" s="314">
        <v>60080779.880000003</v>
      </c>
      <c r="K2171" s="314">
        <v>43916218</v>
      </c>
      <c r="L2171" s="91">
        <v>0</v>
      </c>
      <c r="M2171" s="314">
        <v>859296472.38</v>
      </c>
      <c r="N2171" s="314">
        <v>699505654.37</v>
      </c>
      <c r="O2171" s="314">
        <v>1558802126.75</v>
      </c>
      <c r="P2171" s="314">
        <v>55628236.590000004</v>
      </c>
      <c r="Q2171" s="91">
        <v>0</v>
      </c>
      <c r="R2171" s="91">
        <v>0</v>
      </c>
      <c r="S2171" s="91">
        <v>0</v>
      </c>
      <c r="T2171" s="314">
        <v>1725960469.0699999</v>
      </c>
      <c r="U2171" s="314">
        <v>100535378.08</v>
      </c>
      <c r="V2171" s="314">
        <v>5643877.0099999998</v>
      </c>
      <c r="W2171" s="314">
        <v>5052140.33</v>
      </c>
      <c r="X2171" s="314">
        <v>36142353.119999997</v>
      </c>
      <c r="Y2171" s="314">
        <v>1111125.9000000001</v>
      </c>
      <c r="Z2171" s="314">
        <v>0</v>
      </c>
      <c r="AA2171" s="314">
        <v>1516605.09</v>
      </c>
      <c r="AB2171" s="314">
        <v>0</v>
      </c>
      <c r="AC2171" s="333">
        <v>594067507.36000001</v>
      </c>
      <c r="AD2171" s="314">
        <v>83711227.980000004</v>
      </c>
      <c r="AE2171" s="314">
        <v>12708431.02</v>
      </c>
      <c r="AF2171" s="314">
        <v>0</v>
      </c>
      <c r="AG2171" s="314">
        <v>0</v>
      </c>
      <c r="AH2171" s="314">
        <v>0</v>
      </c>
      <c r="AI2171" s="314">
        <v>0</v>
      </c>
      <c r="AJ2171" s="314">
        <v>3374741.73</v>
      </c>
      <c r="AK2171" s="314">
        <v>444423095.32000005</v>
      </c>
      <c r="AL2171" s="314">
        <v>20335023.540000003</v>
      </c>
      <c r="AM2171" s="91">
        <v>0</v>
      </c>
      <c r="AN2171" s="314">
        <v>40925901.130000003</v>
      </c>
      <c r="AO2171" s="314">
        <v>0</v>
      </c>
      <c r="AP2171" s="314">
        <v>1861701.95</v>
      </c>
      <c r="AQ2171" s="314">
        <v>0</v>
      </c>
      <c r="AR2171" s="314">
        <v>0</v>
      </c>
      <c r="AS2171" s="314">
        <v>843863387.62</v>
      </c>
      <c r="AT2171" s="314">
        <v>544646943.80000007</v>
      </c>
      <c r="AU2171" s="314">
        <v>37101221.859999999</v>
      </c>
      <c r="AV2171" s="315">
        <v>45991</v>
      </c>
      <c r="AW2171" t="s">
        <v>10</v>
      </c>
      <c r="AX2171">
        <v>2025</v>
      </c>
      <c r="AY2171" t="s">
        <v>158</v>
      </c>
    </row>
    <row r="2172" spans="1:51" x14ac:dyDescent="0.25">
      <c r="A2172" s="312">
        <v>40</v>
      </c>
      <c r="B2172" s="313" t="s">
        <v>97</v>
      </c>
      <c r="C2172" s="314">
        <v>879139225.46000004</v>
      </c>
      <c r="D2172" s="314">
        <v>18431.12</v>
      </c>
      <c r="E2172" s="314">
        <v>0</v>
      </c>
      <c r="F2172" s="314">
        <v>0</v>
      </c>
      <c r="G2172" s="314">
        <v>359541.82</v>
      </c>
      <c r="H2172" s="91">
        <v>0</v>
      </c>
      <c r="I2172" s="91">
        <v>0</v>
      </c>
      <c r="J2172" s="314">
        <v>452566.44</v>
      </c>
      <c r="K2172" s="314">
        <v>8323365.6099999994</v>
      </c>
      <c r="L2172" s="91">
        <v>0</v>
      </c>
      <c r="M2172" s="314">
        <v>22173939.82</v>
      </c>
      <c r="N2172" s="314">
        <v>328191458.38</v>
      </c>
      <c r="O2172" s="314">
        <v>350365398.19999999</v>
      </c>
      <c r="P2172" s="314">
        <v>540279.49</v>
      </c>
      <c r="Q2172" s="91">
        <v>0</v>
      </c>
      <c r="R2172" s="91">
        <v>0</v>
      </c>
      <c r="S2172" s="91">
        <v>0</v>
      </c>
      <c r="T2172" s="314">
        <v>360059582.68000001</v>
      </c>
      <c r="U2172" s="314">
        <v>4708093.76</v>
      </c>
      <c r="V2172" s="314">
        <v>470124.45</v>
      </c>
      <c r="W2172" s="314">
        <v>2803.68</v>
      </c>
      <c r="X2172" s="314">
        <v>75849.52</v>
      </c>
      <c r="Y2172" s="314">
        <v>171334.99</v>
      </c>
      <c r="Z2172" s="314">
        <v>0</v>
      </c>
      <c r="AA2172" s="314">
        <v>22290.94</v>
      </c>
      <c r="AB2172" s="314">
        <v>0</v>
      </c>
      <c r="AC2172" s="333">
        <v>11578102.479999999</v>
      </c>
      <c r="AD2172" s="314">
        <v>50059965.640000001</v>
      </c>
      <c r="AE2172" s="314">
        <v>7713790.5800000001</v>
      </c>
      <c r="AF2172" s="314">
        <v>0</v>
      </c>
      <c r="AG2172" s="314">
        <v>0</v>
      </c>
      <c r="AH2172" s="314">
        <v>0</v>
      </c>
      <c r="AI2172" s="314">
        <v>0</v>
      </c>
      <c r="AJ2172" s="314">
        <v>36366</v>
      </c>
      <c r="AK2172" s="314">
        <v>396432639.19</v>
      </c>
      <c r="AL2172" s="314">
        <v>1320297.44</v>
      </c>
      <c r="AM2172" s="91">
        <v>0</v>
      </c>
      <c r="AN2172" s="314">
        <v>4890236.3</v>
      </c>
      <c r="AO2172" s="314">
        <v>0</v>
      </c>
      <c r="AP2172" s="314">
        <v>211624.66</v>
      </c>
      <c r="AQ2172" s="314">
        <v>0</v>
      </c>
      <c r="AR2172" s="314">
        <v>0</v>
      </c>
      <c r="AS2172" s="314">
        <v>74838722.040000007</v>
      </c>
      <c r="AT2172" s="314">
        <v>444240920.74000001</v>
      </c>
      <c r="AU2172" s="314">
        <v>41386123.149999999</v>
      </c>
      <c r="AV2172" s="315">
        <v>45991</v>
      </c>
      <c r="AW2172" t="s">
        <v>10</v>
      </c>
      <c r="AX2172">
        <v>2025</v>
      </c>
      <c r="AY2172" t="s">
        <v>166</v>
      </c>
    </row>
    <row r="2173" spans="1:51" x14ac:dyDescent="0.25">
      <c r="A2173" s="312">
        <v>24</v>
      </c>
      <c r="B2173" s="313" t="s">
        <v>98</v>
      </c>
      <c r="C2173" s="314">
        <v>3806692632.6300001</v>
      </c>
      <c r="D2173" s="314">
        <v>61647616.200000003</v>
      </c>
      <c r="E2173" s="314">
        <v>0</v>
      </c>
      <c r="F2173" s="314">
        <v>-8834.7800000000007</v>
      </c>
      <c r="G2173" s="314">
        <v>99537841.140000001</v>
      </c>
      <c r="H2173" s="91">
        <v>0</v>
      </c>
      <c r="I2173" s="91">
        <v>0</v>
      </c>
      <c r="J2173" s="314">
        <v>17160949.610000003</v>
      </c>
      <c r="K2173" s="314">
        <v>48236124.289999999</v>
      </c>
      <c r="L2173" s="91">
        <v>0</v>
      </c>
      <c r="M2173" s="314">
        <v>128751269.5</v>
      </c>
      <c r="N2173" s="314">
        <v>2330115894.1500001</v>
      </c>
      <c r="O2173" s="314">
        <v>2458867163.6500001</v>
      </c>
      <c r="P2173" s="314">
        <v>81310928.599999994</v>
      </c>
      <c r="Q2173" s="91">
        <v>0</v>
      </c>
      <c r="R2173" s="91">
        <v>0</v>
      </c>
      <c r="S2173" s="91">
        <v>0</v>
      </c>
      <c r="T2173" s="314">
        <v>2766751788.71</v>
      </c>
      <c r="U2173" s="314">
        <v>162421246.34999999</v>
      </c>
      <c r="V2173" s="314">
        <v>211413.63</v>
      </c>
      <c r="W2173" s="314">
        <v>0</v>
      </c>
      <c r="X2173" s="314">
        <v>4687359.12</v>
      </c>
      <c r="Y2173" s="314">
        <v>0</v>
      </c>
      <c r="Z2173" s="314">
        <v>0</v>
      </c>
      <c r="AA2173" s="314">
        <v>6866388.9299999997</v>
      </c>
      <c r="AB2173" s="314">
        <v>0</v>
      </c>
      <c r="AC2173" s="333">
        <v>413004457.11000001</v>
      </c>
      <c r="AD2173" s="314">
        <v>85546746.670000002</v>
      </c>
      <c r="AE2173" s="314">
        <v>2336112.83</v>
      </c>
      <c r="AF2173" s="314">
        <v>0</v>
      </c>
      <c r="AG2173" s="314">
        <v>0</v>
      </c>
      <c r="AH2173" s="314">
        <v>0</v>
      </c>
      <c r="AI2173" s="314">
        <v>0</v>
      </c>
      <c r="AJ2173" s="314">
        <v>250709062.53</v>
      </c>
      <c r="AK2173" s="314">
        <v>102071118.64</v>
      </c>
      <c r="AL2173" s="314">
        <v>1793011.88</v>
      </c>
      <c r="AM2173" s="91">
        <v>0</v>
      </c>
      <c r="AN2173" s="314">
        <v>7454417.5800000001</v>
      </c>
      <c r="AO2173" s="314">
        <v>0</v>
      </c>
      <c r="AP2173" s="314">
        <v>0</v>
      </c>
      <c r="AQ2173" s="314">
        <v>0</v>
      </c>
      <c r="AR2173" s="314">
        <v>0</v>
      </c>
      <c r="AS2173" s="314">
        <v>925782787.16999996</v>
      </c>
      <c r="AT2173" s="314">
        <v>114158056.75</v>
      </c>
      <c r="AU2173" s="314">
        <v>2839508.65</v>
      </c>
      <c r="AV2173" s="315">
        <v>45991</v>
      </c>
      <c r="AW2173" t="s">
        <v>10</v>
      </c>
      <c r="AX2173">
        <v>2025</v>
      </c>
      <c r="AY2173" t="s">
        <v>164</v>
      </c>
    </row>
    <row r="2174" spans="1:51" x14ac:dyDescent="0.25">
      <c r="A2174" s="312">
        <v>124</v>
      </c>
      <c r="B2174" s="313" t="s">
        <v>99</v>
      </c>
      <c r="C2174" s="314">
        <v>112384115.39</v>
      </c>
      <c r="D2174" s="314">
        <v>0</v>
      </c>
      <c r="E2174" s="314">
        <v>0</v>
      </c>
      <c r="F2174" s="314">
        <v>0</v>
      </c>
      <c r="G2174" s="314">
        <v>0</v>
      </c>
      <c r="H2174" s="91">
        <v>0</v>
      </c>
      <c r="I2174" s="91">
        <v>0</v>
      </c>
      <c r="J2174" s="314">
        <v>0</v>
      </c>
      <c r="K2174" s="314">
        <v>66745.8</v>
      </c>
      <c r="L2174" s="91">
        <v>0</v>
      </c>
      <c r="M2174" s="314">
        <v>339813.73</v>
      </c>
      <c r="N2174" s="314">
        <v>28042170.780000001</v>
      </c>
      <c r="O2174" s="314">
        <v>28381984.510000002</v>
      </c>
      <c r="P2174" s="314">
        <v>139945.19</v>
      </c>
      <c r="Q2174" s="91">
        <v>0</v>
      </c>
      <c r="R2174" s="91">
        <v>0</v>
      </c>
      <c r="S2174" s="91">
        <v>0</v>
      </c>
      <c r="T2174" s="314">
        <v>28588675.500000004</v>
      </c>
      <c r="U2174" s="314">
        <v>117829.57000000007</v>
      </c>
      <c r="V2174" s="314">
        <v>565534.82999999996</v>
      </c>
      <c r="W2174" s="314">
        <v>39761.629999999997</v>
      </c>
      <c r="X2174" s="314">
        <v>274842.26</v>
      </c>
      <c r="Y2174" s="314">
        <v>6542227.4800000004</v>
      </c>
      <c r="Z2174" s="314">
        <v>0</v>
      </c>
      <c r="AA2174" s="314">
        <v>0</v>
      </c>
      <c r="AB2174" s="314">
        <v>0</v>
      </c>
      <c r="AC2174" s="333">
        <v>6484882.29</v>
      </c>
      <c r="AD2174" s="314">
        <v>3462263.16</v>
      </c>
      <c r="AE2174" s="314">
        <v>18141.55</v>
      </c>
      <c r="AF2174" s="314">
        <v>0</v>
      </c>
      <c r="AG2174" s="314">
        <v>0</v>
      </c>
      <c r="AH2174" s="314">
        <v>0</v>
      </c>
      <c r="AI2174" s="314">
        <v>0</v>
      </c>
      <c r="AJ2174" s="314">
        <v>957232.72</v>
      </c>
      <c r="AK2174" s="314">
        <v>9067503.8699999992</v>
      </c>
      <c r="AL2174" s="314">
        <v>3278426.97</v>
      </c>
      <c r="AM2174" s="91">
        <v>0</v>
      </c>
      <c r="AN2174" s="314">
        <v>4369239.63</v>
      </c>
      <c r="AO2174" s="314">
        <v>0</v>
      </c>
      <c r="AP2174" s="314">
        <v>0</v>
      </c>
      <c r="AQ2174" s="314">
        <v>0</v>
      </c>
      <c r="AR2174" s="314">
        <v>0</v>
      </c>
      <c r="AS2174" s="314">
        <v>18462715.489999998</v>
      </c>
      <c r="AT2174" s="314">
        <v>65332724.399999999</v>
      </c>
      <c r="AU2174" s="314">
        <v>48617553.93</v>
      </c>
      <c r="AV2174" s="315">
        <v>45991</v>
      </c>
      <c r="AW2174" t="s">
        <v>10</v>
      </c>
      <c r="AX2174">
        <v>2025</v>
      </c>
      <c r="AY2174" t="s">
        <v>289</v>
      </c>
    </row>
    <row r="2175" spans="1:51" x14ac:dyDescent="0.25">
      <c r="A2175" s="312">
        <v>70</v>
      </c>
      <c r="B2175" s="313" t="s">
        <v>100</v>
      </c>
      <c r="C2175" s="314">
        <v>19331423.329999998</v>
      </c>
      <c r="D2175" s="314">
        <v>0</v>
      </c>
      <c r="E2175" s="314">
        <v>0</v>
      </c>
      <c r="F2175" s="314">
        <v>0</v>
      </c>
      <c r="G2175" s="314">
        <v>0</v>
      </c>
      <c r="H2175" s="91">
        <v>0</v>
      </c>
      <c r="I2175" s="91">
        <v>0</v>
      </c>
      <c r="J2175" s="314">
        <v>0</v>
      </c>
      <c r="K2175" s="314">
        <v>0</v>
      </c>
      <c r="L2175" s="91">
        <v>0</v>
      </c>
      <c r="M2175" s="314">
        <v>0</v>
      </c>
      <c r="N2175" s="314">
        <v>0</v>
      </c>
      <c r="O2175" s="314">
        <v>0</v>
      </c>
      <c r="P2175" s="314">
        <v>19331423.329999998</v>
      </c>
      <c r="Q2175" s="91">
        <v>0</v>
      </c>
      <c r="R2175" s="91">
        <v>0</v>
      </c>
      <c r="S2175" s="91">
        <v>0</v>
      </c>
      <c r="T2175" s="314">
        <v>19331423.329999998</v>
      </c>
      <c r="U2175" s="314">
        <v>0</v>
      </c>
      <c r="V2175" s="314">
        <v>0</v>
      </c>
      <c r="W2175" s="314">
        <v>0</v>
      </c>
      <c r="X2175" s="314">
        <v>0</v>
      </c>
      <c r="Y2175" s="314">
        <v>0</v>
      </c>
      <c r="Z2175" s="314">
        <v>0</v>
      </c>
      <c r="AA2175" s="314">
        <v>0</v>
      </c>
      <c r="AB2175" s="314">
        <v>0</v>
      </c>
      <c r="AC2175" s="333">
        <v>0</v>
      </c>
      <c r="AD2175" s="314">
        <v>0</v>
      </c>
      <c r="AE2175" s="314">
        <v>0</v>
      </c>
      <c r="AF2175" s="314">
        <v>0</v>
      </c>
      <c r="AG2175" s="314">
        <v>0</v>
      </c>
      <c r="AH2175" s="314">
        <v>0</v>
      </c>
      <c r="AI2175" s="314">
        <v>0</v>
      </c>
      <c r="AJ2175" s="314">
        <v>0</v>
      </c>
      <c r="AK2175" s="314">
        <v>0</v>
      </c>
      <c r="AL2175" s="314">
        <v>0</v>
      </c>
      <c r="AM2175" s="91">
        <v>0</v>
      </c>
      <c r="AN2175" s="314">
        <v>0</v>
      </c>
      <c r="AO2175" s="314">
        <v>0</v>
      </c>
      <c r="AP2175" s="314">
        <v>0</v>
      </c>
      <c r="AQ2175" s="314">
        <v>0</v>
      </c>
      <c r="AR2175" s="314">
        <v>0</v>
      </c>
      <c r="AS2175" s="314">
        <v>0</v>
      </c>
      <c r="AT2175" s="314">
        <v>0</v>
      </c>
      <c r="AU2175" s="314">
        <v>0</v>
      </c>
      <c r="AV2175" s="315">
        <v>45991</v>
      </c>
      <c r="AW2175" t="s">
        <v>10</v>
      </c>
      <c r="AX2175">
        <v>2025</v>
      </c>
      <c r="AY2175" t="s">
        <v>181</v>
      </c>
    </row>
    <row r="2176" spans="1:51" x14ac:dyDescent="0.25">
      <c r="A2176" s="312">
        <v>119</v>
      </c>
      <c r="B2176" s="313" t="s">
        <v>101</v>
      </c>
      <c r="C2176" s="314">
        <v>755652947.27999997</v>
      </c>
      <c r="D2176" s="314">
        <v>17034.400000000001</v>
      </c>
      <c r="E2176" s="314">
        <v>0</v>
      </c>
      <c r="F2176" s="314">
        <v>0</v>
      </c>
      <c r="G2176" s="314">
        <v>0</v>
      </c>
      <c r="H2176" s="91">
        <v>0</v>
      </c>
      <c r="I2176" s="91">
        <v>0</v>
      </c>
      <c r="J2176" s="314">
        <v>252795351.30000001</v>
      </c>
      <c r="K2176" s="314">
        <v>0</v>
      </c>
      <c r="L2176" s="91">
        <v>0</v>
      </c>
      <c r="M2176" s="314">
        <v>0</v>
      </c>
      <c r="N2176" s="314">
        <v>0</v>
      </c>
      <c r="O2176" s="314">
        <v>0</v>
      </c>
      <c r="P2176" s="314">
        <v>0</v>
      </c>
      <c r="Q2176" s="91">
        <v>0</v>
      </c>
      <c r="R2176" s="91">
        <v>0</v>
      </c>
      <c r="S2176" s="91">
        <v>0</v>
      </c>
      <c r="T2176" s="314">
        <v>252812385.70000002</v>
      </c>
      <c r="U2176" s="314">
        <v>0</v>
      </c>
      <c r="V2176" s="314">
        <v>0</v>
      </c>
      <c r="W2176" s="314">
        <v>0</v>
      </c>
      <c r="X2176" s="314">
        <v>0</v>
      </c>
      <c r="Y2176" s="314">
        <v>0</v>
      </c>
      <c r="Z2176" s="314">
        <v>0</v>
      </c>
      <c r="AA2176" s="314">
        <v>0</v>
      </c>
      <c r="AB2176" s="314">
        <v>0</v>
      </c>
      <c r="AC2176" s="333">
        <v>293643805.70999998</v>
      </c>
      <c r="AD2176" s="314">
        <v>0</v>
      </c>
      <c r="AE2176" s="314">
        <v>0</v>
      </c>
      <c r="AF2176" s="314">
        <v>0</v>
      </c>
      <c r="AG2176" s="314">
        <v>0</v>
      </c>
      <c r="AH2176" s="314">
        <v>0</v>
      </c>
      <c r="AI2176" s="314">
        <v>0</v>
      </c>
      <c r="AJ2176" s="314">
        <v>0</v>
      </c>
      <c r="AK2176" s="314">
        <v>209196755.87</v>
      </c>
      <c r="AL2176" s="314">
        <v>0</v>
      </c>
      <c r="AM2176" s="91">
        <v>0</v>
      </c>
      <c r="AN2176" s="314">
        <v>0</v>
      </c>
      <c r="AO2176" s="314">
        <v>0</v>
      </c>
      <c r="AP2176" s="314">
        <v>0</v>
      </c>
      <c r="AQ2176" s="314">
        <v>0</v>
      </c>
      <c r="AR2176" s="314">
        <v>0</v>
      </c>
      <c r="AS2176" s="314">
        <v>293643805.70999998</v>
      </c>
      <c r="AT2176" s="314">
        <v>209196755.87</v>
      </c>
      <c r="AU2176" s="314">
        <v>0</v>
      </c>
      <c r="AV2176" s="315">
        <v>45991</v>
      </c>
      <c r="AW2176" t="s">
        <v>10</v>
      </c>
      <c r="AX2176">
        <v>2025</v>
      </c>
      <c r="AY2176" t="s">
        <v>189</v>
      </c>
    </row>
    <row r="2177" spans="1:51" x14ac:dyDescent="0.25">
      <c r="A2177" s="312">
        <v>108</v>
      </c>
      <c r="B2177" s="313" t="s">
        <v>102</v>
      </c>
      <c r="C2177" s="314">
        <v>33607840.619999997</v>
      </c>
      <c r="D2177" s="314">
        <v>0</v>
      </c>
      <c r="E2177" s="314">
        <v>0</v>
      </c>
      <c r="F2177" s="314">
        <v>0</v>
      </c>
      <c r="G2177" s="314">
        <v>88421.049999999988</v>
      </c>
      <c r="H2177" s="91">
        <v>0</v>
      </c>
      <c r="I2177" s="91">
        <v>0</v>
      </c>
      <c r="J2177" s="314">
        <v>141996.72</v>
      </c>
      <c r="K2177" s="314">
        <v>8925274.6999999993</v>
      </c>
      <c r="L2177" s="91">
        <v>0</v>
      </c>
      <c r="M2177" s="314">
        <v>3029619.9</v>
      </c>
      <c r="N2177" s="314">
        <v>2893718.7199999997</v>
      </c>
      <c r="O2177" s="314">
        <v>5923338.6199999992</v>
      </c>
      <c r="P2177" s="314">
        <v>971445.32000000007</v>
      </c>
      <c r="Q2177" s="91">
        <v>0</v>
      </c>
      <c r="R2177" s="91">
        <v>0</v>
      </c>
      <c r="S2177" s="91">
        <v>0</v>
      </c>
      <c r="T2177" s="314">
        <v>16050476.409999998</v>
      </c>
      <c r="U2177" s="314">
        <v>423977.57</v>
      </c>
      <c r="V2177" s="314">
        <v>0</v>
      </c>
      <c r="W2177" s="314">
        <v>0</v>
      </c>
      <c r="X2177" s="314">
        <v>1910926.2</v>
      </c>
      <c r="Y2177" s="314">
        <v>0</v>
      </c>
      <c r="Z2177" s="314">
        <v>0</v>
      </c>
      <c r="AA2177" s="314">
        <v>361514.16</v>
      </c>
      <c r="AB2177" s="314">
        <v>0</v>
      </c>
      <c r="AC2177" s="333">
        <v>10051894.59</v>
      </c>
      <c r="AD2177" s="314">
        <v>0</v>
      </c>
      <c r="AE2177" s="314">
        <v>2318337.06</v>
      </c>
      <c r="AF2177" s="314">
        <v>0</v>
      </c>
      <c r="AG2177" s="314">
        <v>0</v>
      </c>
      <c r="AH2177" s="314">
        <v>0</v>
      </c>
      <c r="AI2177" s="314">
        <v>0</v>
      </c>
      <c r="AJ2177" s="314">
        <v>711692.42</v>
      </c>
      <c r="AK2177" s="314">
        <v>0</v>
      </c>
      <c r="AL2177" s="314">
        <v>48662.879999999997</v>
      </c>
      <c r="AM2177" s="91">
        <v>0</v>
      </c>
      <c r="AN2177" s="314">
        <v>1255351.33</v>
      </c>
      <c r="AO2177" s="314">
        <v>0</v>
      </c>
      <c r="AP2177" s="314">
        <v>3300</v>
      </c>
      <c r="AQ2177" s="314">
        <v>0</v>
      </c>
      <c r="AR2177" s="314">
        <v>0</v>
      </c>
      <c r="AS2177" s="314">
        <v>15778342</v>
      </c>
      <c r="AT2177" s="314">
        <v>1779022.21</v>
      </c>
      <c r="AU2177" s="314">
        <v>471708</v>
      </c>
      <c r="AV2177" s="315">
        <v>45991</v>
      </c>
      <c r="AW2177" t="s">
        <v>10</v>
      </c>
      <c r="AX2177">
        <v>2025</v>
      </c>
      <c r="AY2177" t="s">
        <v>183</v>
      </c>
    </row>
    <row r="2178" spans="1:51" x14ac:dyDescent="0.25">
      <c r="A2178" s="312">
        <v>93</v>
      </c>
      <c r="B2178" s="313" t="s">
        <v>103</v>
      </c>
      <c r="C2178" s="314">
        <v>212296924.22999999</v>
      </c>
      <c r="D2178" s="314">
        <v>0</v>
      </c>
      <c r="E2178" s="314">
        <v>0</v>
      </c>
      <c r="F2178" s="314">
        <v>0</v>
      </c>
      <c r="G2178" s="314">
        <v>0</v>
      </c>
      <c r="H2178" s="91">
        <v>0</v>
      </c>
      <c r="I2178" s="91">
        <v>0</v>
      </c>
      <c r="J2178" s="314">
        <v>76546.12</v>
      </c>
      <c r="K2178" s="314">
        <v>270693.15000000002</v>
      </c>
      <c r="L2178" s="91">
        <v>0</v>
      </c>
      <c r="M2178" s="314">
        <v>6</v>
      </c>
      <c r="N2178" s="314">
        <v>0</v>
      </c>
      <c r="O2178" s="314">
        <v>6</v>
      </c>
      <c r="P2178" s="314">
        <v>71901.39</v>
      </c>
      <c r="Q2178" s="91">
        <v>0</v>
      </c>
      <c r="R2178" s="91">
        <v>0</v>
      </c>
      <c r="S2178" s="91">
        <v>0</v>
      </c>
      <c r="T2178" s="314">
        <v>419146.66000000003</v>
      </c>
      <c r="U2178" s="314">
        <v>133736.87</v>
      </c>
      <c r="V2178" s="314">
        <v>120558.37</v>
      </c>
      <c r="W2178" s="314">
        <v>0</v>
      </c>
      <c r="X2178" s="314">
        <v>343796.31999999995</v>
      </c>
      <c r="Y2178" s="314">
        <v>6908967.9199999999</v>
      </c>
      <c r="Z2178" s="314">
        <v>0</v>
      </c>
      <c r="AA2178" s="314">
        <v>1104490.02</v>
      </c>
      <c r="AB2178" s="314">
        <v>0</v>
      </c>
      <c r="AC2178" s="333">
        <v>0</v>
      </c>
      <c r="AD2178" s="314">
        <v>4693711.76</v>
      </c>
      <c r="AE2178" s="314">
        <v>180312.5</v>
      </c>
      <c r="AF2178" s="314">
        <v>0</v>
      </c>
      <c r="AG2178" s="314">
        <v>0</v>
      </c>
      <c r="AH2178" s="314">
        <v>0</v>
      </c>
      <c r="AI2178" s="314">
        <v>0</v>
      </c>
      <c r="AJ2178" s="314">
        <v>0</v>
      </c>
      <c r="AK2178" s="314">
        <v>16822878.84</v>
      </c>
      <c r="AL2178" s="314">
        <v>9195100.7899999991</v>
      </c>
      <c r="AM2178" s="91">
        <v>0</v>
      </c>
      <c r="AN2178" s="314">
        <v>15702293.68</v>
      </c>
      <c r="AO2178" s="314">
        <v>0</v>
      </c>
      <c r="AP2178" s="314">
        <v>31345</v>
      </c>
      <c r="AQ2178" s="314">
        <v>0</v>
      </c>
      <c r="AR2178" s="314">
        <v>0</v>
      </c>
      <c r="AS2178" s="314">
        <v>13485573.76</v>
      </c>
      <c r="AT2178" s="314">
        <v>198392203.81</v>
      </c>
      <c r="AU2178" s="314">
        <v>156640585.5</v>
      </c>
      <c r="AV2178" s="315">
        <v>45991</v>
      </c>
      <c r="AW2178" t="s">
        <v>10</v>
      </c>
      <c r="AX2178">
        <v>2025</v>
      </c>
      <c r="AY2178" t="s">
        <v>175</v>
      </c>
    </row>
    <row r="2179" spans="1:51" x14ac:dyDescent="0.25">
      <c r="A2179" s="319">
        <v>107</v>
      </c>
      <c r="B2179" s="320" t="s">
        <v>60</v>
      </c>
      <c r="C2179" s="321">
        <v>2420546210.1399999</v>
      </c>
      <c r="D2179" s="321">
        <v>110525.85</v>
      </c>
      <c r="E2179" s="321">
        <v>0</v>
      </c>
      <c r="F2179" s="321">
        <v>0</v>
      </c>
      <c r="G2179" s="321">
        <v>41211.58</v>
      </c>
      <c r="H2179" s="91">
        <v>0</v>
      </c>
      <c r="I2179" s="91">
        <v>0</v>
      </c>
      <c r="J2179" s="321">
        <v>4566113.51</v>
      </c>
      <c r="K2179" s="321">
        <v>19558295.880000003</v>
      </c>
      <c r="L2179" s="91">
        <v>0</v>
      </c>
      <c r="M2179" s="321">
        <v>71577741.140000001</v>
      </c>
      <c r="N2179" s="321">
        <v>1511040169.0599999</v>
      </c>
      <c r="O2179" s="321">
        <v>1582617910.2</v>
      </c>
      <c r="P2179" s="321">
        <v>10759290.710000001</v>
      </c>
      <c r="Q2179" s="91">
        <v>0</v>
      </c>
      <c r="R2179" s="91">
        <v>0</v>
      </c>
      <c r="S2179" s="91">
        <v>0</v>
      </c>
      <c r="T2179" s="321">
        <v>1617653347.73</v>
      </c>
      <c r="U2179" s="321">
        <v>1954869.83</v>
      </c>
      <c r="V2179" s="321">
        <v>1035064.84</v>
      </c>
      <c r="W2179" s="321">
        <v>26745.25</v>
      </c>
      <c r="X2179" s="321">
        <v>29376317.620000001</v>
      </c>
      <c r="Y2179" s="321">
        <v>432805.51</v>
      </c>
      <c r="Z2179" s="321">
        <v>0</v>
      </c>
      <c r="AA2179" s="321">
        <v>70032369.640000001</v>
      </c>
      <c r="AB2179" s="321">
        <v>0</v>
      </c>
      <c r="AC2179" s="334">
        <v>74930664.909999996</v>
      </c>
      <c r="AD2179" s="321">
        <v>42806401.689999998</v>
      </c>
      <c r="AE2179" s="321">
        <v>11003227.199999999</v>
      </c>
      <c r="AF2179" s="321">
        <v>0</v>
      </c>
      <c r="AG2179" s="321">
        <v>0</v>
      </c>
      <c r="AH2179" s="321">
        <v>0</v>
      </c>
      <c r="AI2179" s="321">
        <v>0</v>
      </c>
      <c r="AJ2179" s="321">
        <v>305107684.62</v>
      </c>
      <c r="AK2179" s="321">
        <v>50354194.759999998</v>
      </c>
      <c r="AL2179" s="321">
        <v>6877620.5599999996</v>
      </c>
      <c r="AM2179" s="91">
        <v>0</v>
      </c>
      <c r="AN2179" s="321">
        <v>27792613.34</v>
      </c>
      <c r="AO2179" s="321">
        <v>0</v>
      </c>
      <c r="AP2179" s="321">
        <v>0</v>
      </c>
      <c r="AQ2179" s="321">
        <v>0</v>
      </c>
      <c r="AR2179" s="321">
        <v>0</v>
      </c>
      <c r="AS2179" s="321">
        <v>536706151.11000001</v>
      </c>
      <c r="AT2179" s="321">
        <v>266186711.29999998</v>
      </c>
      <c r="AU2179" s="321">
        <v>181162282.63999999</v>
      </c>
      <c r="AV2179" s="315">
        <v>46022</v>
      </c>
      <c r="AW2179" t="s">
        <v>11</v>
      </c>
      <c r="AX2179">
        <v>2025</v>
      </c>
      <c r="AY2179" t="s">
        <v>160</v>
      </c>
    </row>
    <row r="2180" spans="1:51" x14ac:dyDescent="0.25">
      <c r="A2180" s="319">
        <v>66</v>
      </c>
      <c r="B2180" s="320" t="s">
        <v>61</v>
      </c>
      <c r="C2180" s="321">
        <v>137189592.27000001</v>
      </c>
      <c r="D2180" s="321">
        <v>0</v>
      </c>
      <c r="E2180" s="321">
        <v>0</v>
      </c>
      <c r="F2180" s="321">
        <v>0</v>
      </c>
      <c r="G2180" s="321">
        <v>0</v>
      </c>
      <c r="H2180" s="91">
        <v>0</v>
      </c>
      <c r="I2180" s="91">
        <v>0</v>
      </c>
      <c r="J2180" s="321">
        <v>0</v>
      </c>
      <c r="K2180" s="321">
        <v>4747349.9800000004</v>
      </c>
      <c r="L2180" s="91">
        <v>0</v>
      </c>
      <c r="M2180" s="321">
        <v>0</v>
      </c>
      <c r="N2180" s="321">
        <v>0</v>
      </c>
      <c r="O2180" s="321">
        <v>0</v>
      </c>
      <c r="P2180" s="321">
        <v>0</v>
      </c>
      <c r="Q2180" s="91">
        <v>0</v>
      </c>
      <c r="R2180" s="91">
        <v>0</v>
      </c>
      <c r="S2180" s="91">
        <v>0</v>
      </c>
      <c r="T2180" s="321">
        <v>4747349.9800000004</v>
      </c>
      <c r="U2180" s="321">
        <v>72425856.200000003</v>
      </c>
      <c r="V2180" s="321">
        <v>0</v>
      </c>
      <c r="W2180" s="321">
        <v>0</v>
      </c>
      <c r="X2180" s="321">
        <v>28053116.620000001</v>
      </c>
      <c r="Y2180" s="321">
        <v>0</v>
      </c>
      <c r="Z2180" s="321">
        <v>0</v>
      </c>
      <c r="AA2180" s="321">
        <v>0</v>
      </c>
      <c r="AB2180" s="321">
        <v>0</v>
      </c>
      <c r="AC2180" s="334">
        <v>0</v>
      </c>
      <c r="AD2180" s="321">
        <v>0</v>
      </c>
      <c r="AE2180" s="321">
        <v>0</v>
      </c>
      <c r="AF2180" s="321">
        <v>0</v>
      </c>
      <c r="AG2180" s="321">
        <v>0</v>
      </c>
      <c r="AH2180" s="321">
        <v>0</v>
      </c>
      <c r="AI2180" s="321">
        <v>0</v>
      </c>
      <c r="AJ2180" s="321">
        <v>0</v>
      </c>
      <c r="AK2180" s="321">
        <v>0</v>
      </c>
      <c r="AL2180" s="321">
        <v>3860335.82</v>
      </c>
      <c r="AM2180" s="91">
        <v>0</v>
      </c>
      <c r="AN2180" s="321">
        <v>16739296.560000001</v>
      </c>
      <c r="AO2180" s="321">
        <v>11363637.09</v>
      </c>
      <c r="AP2180" s="321">
        <v>0</v>
      </c>
      <c r="AQ2180" s="321">
        <v>0</v>
      </c>
      <c r="AR2180" s="321">
        <v>0</v>
      </c>
      <c r="AS2180" s="321">
        <v>100478972.82000001</v>
      </c>
      <c r="AT2180" s="321">
        <v>31963269.469999999</v>
      </c>
      <c r="AU2180" s="321">
        <v>0</v>
      </c>
      <c r="AV2180" s="315">
        <v>46022</v>
      </c>
      <c r="AW2180" t="s">
        <v>11</v>
      </c>
      <c r="AX2180">
        <v>2025</v>
      </c>
      <c r="AY2180" t="s">
        <v>178</v>
      </c>
    </row>
    <row r="2181" spans="1:51" x14ac:dyDescent="0.25">
      <c r="A2181" s="319">
        <v>44</v>
      </c>
      <c r="B2181" s="320" t="s">
        <v>62</v>
      </c>
      <c r="C2181" s="321">
        <v>218195570.47000003</v>
      </c>
      <c r="D2181" s="321">
        <v>168286.13</v>
      </c>
      <c r="E2181" s="321">
        <v>0</v>
      </c>
      <c r="F2181" s="321">
        <v>0</v>
      </c>
      <c r="G2181" s="321">
        <v>18082.41</v>
      </c>
      <c r="H2181" s="91">
        <v>0</v>
      </c>
      <c r="I2181" s="91">
        <v>0</v>
      </c>
      <c r="J2181" s="321">
        <v>1290719.6000000001</v>
      </c>
      <c r="K2181" s="321">
        <v>19184820.969999999</v>
      </c>
      <c r="L2181" s="91">
        <v>0</v>
      </c>
      <c r="M2181" s="321">
        <v>15470546.539999999</v>
      </c>
      <c r="N2181" s="321">
        <v>1187557.1599999999</v>
      </c>
      <c r="O2181" s="321">
        <v>16658103.699999999</v>
      </c>
      <c r="P2181" s="321">
        <v>517215.96</v>
      </c>
      <c r="Q2181" s="91">
        <v>0</v>
      </c>
      <c r="R2181" s="91">
        <v>0</v>
      </c>
      <c r="S2181" s="91">
        <v>0</v>
      </c>
      <c r="T2181" s="321">
        <v>37837228.770000003</v>
      </c>
      <c r="U2181" s="321">
        <v>2882433.29</v>
      </c>
      <c r="V2181" s="321">
        <v>1625874.53</v>
      </c>
      <c r="W2181" s="321">
        <v>1503357.07</v>
      </c>
      <c r="X2181" s="321">
        <v>0</v>
      </c>
      <c r="Y2181" s="321">
        <v>318999.63</v>
      </c>
      <c r="Z2181" s="321">
        <v>0</v>
      </c>
      <c r="AA2181" s="321">
        <v>5411.89</v>
      </c>
      <c r="AB2181" s="321">
        <v>0</v>
      </c>
      <c r="AC2181" s="334">
        <v>7735922.0499999998</v>
      </c>
      <c r="AD2181" s="321">
        <v>4733440.91</v>
      </c>
      <c r="AE2181" s="321">
        <v>196880.67</v>
      </c>
      <c r="AF2181" s="321">
        <v>0</v>
      </c>
      <c r="AG2181" s="321">
        <v>0</v>
      </c>
      <c r="AH2181" s="321">
        <v>0</v>
      </c>
      <c r="AI2181" s="321">
        <v>0</v>
      </c>
      <c r="AJ2181" s="321">
        <v>335955.58</v>
      </c>
      <c r="AK2181" s="321">
        <v>121262852.78</v>
      </c>
      <c r="AL2181" s="321">
        <v>2966264.02</v>
      </c>
      <c r="AM2181" s="91">
        <v>0</v>
      </c>
      <c r="AN2181" s="321">
        <v>10919733.120000001</v>
      </c>
      <c r="AO2181" s="321">
        <v>0</v>
      </c>
      <c r="AP2181" s="321">
        <v>559722.77</v>
      </c>
      <c r="AQ2181" s="321">
        <v>0</v>
      </c>
      <c r="AR2181" s="321">
        <v>0</v>
      </c>
      <c r="AS2181" s="321">
        <v>19338275.620000001</v>
      </c>
      <c r="AT2181" s="321">
        <v>161020066.08000001</v>
      </c>
      <c r="AU2181" s="321">
        <v>25311493.390000001</v>
      </c>
      <c r="AV2181" s="315">
        <v>46022</v>
      </c>
      <c r="AW2181" t="s">
        <v>11</v>
      </c>
      <c r="AX2181">
        <v>2025</v>
      </c>
      <c r="AY2181" t="s">
        <v>167</v>
      </c>
    </row>
    <row r="2182" spans="1:51" x14ac:dyDescent="0.25">
      <c r="A2182" s="319">
        <v>113</v>
      </c>
      <c r="B2182" s="320" t="s">
        <v>63</v>
      </c>
      <c r="C2182" s="321">
        <v>154494735.79999998</v>
      </c>
      <c r="D2182" s="321">
        <v>0</v>
      </c>
      <c r="E2182" s="321">
        <v>0</v>
      </c>
      <c r="F2182" s="321">
        <v>0</v>
      </c>
      <c r="G2182" s="321">
        <v>919523.1</v>
      </c>
      <c r="H2182" s="91">
        <v>0</v>
      </c>
      <c r="I2182" s="91">
        <v>0</v>
      </c>
      <c r="J2182" s="321">
        <v>638316</v>
      </c>
      <c r="K2182" s="321">
        <v>1582926.23</v>
      </c>
      <c r="L2182" s="91">
        <v>0</v>
      </c>
      <c r="M2182" s="321">
        <v>41982182.919999994</v>
      </c>
      <c r="N2182" s="321">
        <v>40889072.359999999</v>
      </c>
      <c r="O2182" s="321">
        <v>82871255.280000001</v>
      </c>
      <c r="P2182" s="321">
        <v>2070395.25</v>
      </c>
      <c r="Q2182" s="91">
        <v>0</v>
      </c>
      <c r="R2182" s="91">
        <v>0</v>
      </c>
      <c r="S2182" s="91">
        <v>0</v>
      </c>
      <c r="T2182" s="321">
        <v>88082415.859999985</v>
      </c>
      <c r="U2182" s="321">
        <v>392316.74</v>
      </c>
      <c r="V2182" s="321">
        <v>156876.89000000001</v>
      </c>
      <c r="W2182" s="321">
        <v>0</v>
      </c>
      <c r="X2182" s="321">
        <v>0</v>
      </c>
      <c r="Y2182" s="321">
        <v>108273</v>
      </c>
      <c r="Z2182" s="321">
        <v>0</v>
      </c>
      <c r="AA2182" s="321">
        <v>3474471.55</v>
      </c>
      <c r="AB2182" s="321">
        <v>0</v>
      </c>
      <c r="AC2182" s="334">
        <v>17906984.849999998</v>
      </c>
      <c r="AD2182" s="321">
        <v>17054334.030000001</v>
      </c>
      <c r="AE2182" s="321">
        <v>528855.73</v>
      </c>
      <c r="AF2182" s="321">
        <v>0</v>
      </c>
      <c r="AG2182" s="321">
        <v>0</v>
      </c>
      <c r="AH2182" s="321">
        <v>0</v>
      </c>
      <c r="AI2182" s="321">
        <v>0</v>
      </c>
      <c r="AJ2182" s="321">
        <v>152600.69</v>
      </c>
      <c r="AK2182" s="321">
        <v>22247338.119999997</v>
      </c>
      <c r="AL2182" s="321">
        <v>347636.25</v>
      </c>
      <c r="AM2182" s="91">
        <v>0</v>
      </c>
      <c r="AN2182" s="321">
        <v>2447145.64</v>
      </c>
      <c r="AO2182" s="321">
        <v>0</v>
      </c>
      <c r="AP2182" s="321">
        <v>163465.07</v>
      </c>
      <c r="AQ2182" s="321">
        <v>0</v>
      </c>
      <c r="AR2182" s="321">
        <v>0</v>
      </c>
      <c r="AS2182" s="321">
        <v>39774713.479999997</v>
      </c>
      <c r="AT2182" s="321">
        <v>26637606.459999997</v>
      </c>
      <c r="AU2182" s="321">
        <v>1432021.38</v>
      </c>
      <c r="AV2182" s="315">
        <v>46022</v>
      </c>
      <c r="AW2182" t="s">
        <v>11</v>
      </c>
      <c r="AX2182">
        <v>2025</v>
      </c>
      <c r="AY2182" t="s">
        <v>171</v>
      </c>
    </row>
    <row r="2183" spans="1:51" x14ac:dyDescent="0.25">
      <c r="A2183" s="319">
        <v>98</v>
      </c>
      <c r="B2183" s="320" t="s">
        <v>64</v>
      </c>
      <c r="C2183" s="321">
        <v>527782232.36000001</v>
      </c>
      <c r="D2183" s="321">
        <v>499361.88</v>
      </c>
      <c r="E2183" s="321">
        <v>0</v>
      </c>
      <c r="F2183" s="321">
        <v>0</v>
      </c>
      <c r="G2183" s="321">
        <v>316406.65999999997</v>
      </c>
      <c r="H2183" s="91">
        <v>0</v>
      </c>
      <c r="I2183" s="91">
        <v>0</v>
      </c>
      <c r="J2183" s="321">
        <v>4944593.88</v>
      </c>
      <c r="K2183" s="321">
        <v>2598133.23</v>
      </c>
      <c r="L2183" s="91">
        <v>0</v>
      </c>
      <c r="M2183" s="321">
        <v>119542928.70999999</v>
      </c>
      <c r="N2183" s="321">
        <v>22509777.460000001</v>
      </c>
      <c r="O2183" s="321">
        <v>142052706.16999999</v>
      </c>
      <c r="P2183" s="321">
        <v>2579011.23</v>
      </c>
      <c r="Q2183" s="91">
        <v>0</v>
      </c>
      <c r="R2183" s="91">
        <v>0</v>
      </c>
      <c r="S2183" s="91">
        <v>0</v>
      </c>
      <c r="T2183" s="321">
        <v>152990213.04999998</v>
      </c>
      <c r="U2183" s="321">
        <v>1182573.31</v>
      </c>
      <c r="V2183" s="321">
        <v>727295.27</v>
      </c>
      <c r="W2183" s="321">
        <v>0</v>
      </c>
      <c r="X2183" s="321">
        <v>6704126.3899999997</v>
      </c>
      <c r="Y2183" s="321">
        <v>433202.77</v>
      </c>
      <c r="Z2183" s="321">
        <v>0</v>
      </c>
      <c r="AA2183" s="321">
        <v>5790752.0099999998</v>
      </c>
      <c r="AB2183" s="321">
        <v>0</v>
      </c>
      <c r="AC2183" s="334">
        <v>38803123.630000003</v>
      </c>
      <c r="AD2183" s="321">
        <v>2219747.71</v>
      </c>
      <c r="AE2183" s="321">
        <v>19523232.010000002</v>
      </c>
      <c r="AF2183" s="321">
        <v>0</v>
      </c>
      <c r="AG2183" s="321">
        <v>0</v>
      </c>
      <c r="AH2183" s="321">
        <v>0</v>
      </c>
      <c r="AI2183" s="321">
        <v>0</v>
      </c>
      <c r="AJ2183" s="321">
        <v>44415252.420000002</v>
      </c>
      <c r="AK2183" s="321">
        <v>66723466.109999999</v>
      </c>
      <c r="AL2183" s="321">
        <v>6154192.3300000001</v>
      </c>
      <c r="AM2183" s="91">
        <v>0</v>
      </c>
      <c r="AN2183" s="321">
        <v>23270481.100000001</v>
      </c>
      <c r="AO2183" s="321">
        <v>-33818.660000000003</v>
      </c>
      <c r="AP2183" s="321">
        <v>1050865.32</v>
      </c>
      <c r="AQ2183" s="321">
        <v>0</v>
      </c>
      <c r="AR2183" s="321">
        <v>0</v>
      </c>
      <c r="AS2183" s="321">
        <v>119799305.52000001</v>
      </c>
      <c r="AT2183" s="321">
        <v>254992713.78999999</v>
      </c>
      <c r="AU2183" s="321">
        <v>157827527.59</v>
      </c>
      <c r="AV2183" s="315">
        <v>46022</v>
      </c>
      <c r="AW2183" t="s">
        <v>11</v>
      </c>
      <c r="AX2183">
        <v>2025</v>
      </c>
      <c r="AY2183" t="s">
        <v>165</v>
      </c>
    </row>
    <row r="2184" spans="1:51" x14ac:dyDescent="0.25">
      <c r="A2184" s="319">
        <v>109</v>
      </c>
      <c r="B2184" s="320" t="s">
        <v>66</v>
      </c>
      <c r="C2184" s="321">
        <v>3420461465.2200003</v>
      </c>
      <c r="D2184" s="321">
        <v>131778452.5</v>
      </c>
      <c r="E2184" s="321">
        <v>0</v>
      </c>
      <c r="F2184" s="321">
        <v>0</v>
      </c>
      <c r="G2184" s="321">
        <v>0</v>
      </c>
      <c r="H2184" s="91">
        <v>0</v>
      </c>
      <c r="I2184" s="91">
        <v>0</v>
      </c>
      <c r="J2184" s="321">
        <v>255015705.91</v>
      </c>
      <c r="K2184" s="321">
        <v>118230479.66</v>
      </c>
      <c r="L2184" s="91">
        <v>0</v>
      </c>
      <c r="M2184" s="321">
        <v>1946487.45</v>
      </c>
      <c r="N2184" s="321">
        <v>1315345034.48</v>
      </c>
      <c r="O2184" s="321">
        <v>1317291521.9300001</v>
      </c>
      <c r="P2184" s="321">
        <v>209378593.97</v>
      </c>
      <c r="Q2184" s="91">
        <v>0</v>
      </c>
      <c r="R2184" s="91">
        <v>0</v>
      </c>
      <c r="S2184" s="91">
        <v>0</v>
      </c>
      <c r="T2184" s="321">
        <v>2031694753.97</v>
      </c>
      <c r="U2184" s="321">
        <v>43716619.950000003</v>
      </c>
      <c r="V2184" s="321">
        <v>6917496.1200000001</v>
      </c>
      <c r="W2184" s="321">
        <v>0</v>
      </c>
      <c r="X2184" s="321">
        <v>51589510.670000002</v>
      </c>
      <c r="Y2184" s="321">
        <v>5530378.7999999998</v>
      </c>
      <c r="Z2184" s="321">
        <v>0</v>
      </c>
      <c r="AA2184" s="321">
        <v>411308368.21999997</v>
      </c>
      <c r="AB2184" s="321">
        <v>0</v>
      </c>
      <c r="AC2184" s="334">
        <v>591210211.54999995</v>
      </c>
      <c r="AD2184" s="321">
        <v>0</v>
      </c>
      <c r="AE2184" s="321">
        <v>572409.85</v>
      </c>
      <c r="AF2184" s="321">
        <v>0</v>
      </c>
      <c r="AG2184" s="321">
        <v>0</v>
      </c>
      <c r="AH2184" s="321">
        <v>0</v>
      </c>
      <c r="AI2184" s="321">
        <v>0</v>
      </c>
      <c r="AJ2184" s="321">
        <v>105435649.17999999</v>
      </c>
      <c r="AK2184" s="321">
        <v>145160496.38000003</v>
      </c>
      <c r="AL2184" s="321">
        <v>16168278.08</v>
      </c>
      <c r="AM2184" s="91">
        <v>0</v>
      </c>
      <c r="AN2184" s="321">
        <v>10544245.210000001</v>
      </c>
      <c r="AO2184" s="321">
        <v>312831.71000000002</v>
      </c>
      <c r="AP2184" s="321">
        <v>2500</v>
      </c>
      <c r="AQ2184" s="321">
        <v>0</v>
      </c>
      <c r="AR2184" s="321">
        <v>0</v>
      </c>
      <c r="AS2184" s="321">
        <v>1216280644.3399999</v>
      </c>
      <c r="AT2184" s="321">
        <v>172486066.91000006</v>
      </c>
      <c r="AU2184" s="321">
        <v>297715.53000000003</v>
      </c>
      <c r="AV2184" s="315">
        <v>46022</v>
      </c>
      <c r="AW2184" t="s">
        <v>11</v>
      </c>
      <c r="AX2184">
        <v>2025</v>
      </c>
      <c r="AY2184" t="s">
        <v>157</v>
      </c>
    </row>
    <row r="2185" spans="1:51" x14ac:dyDescent="0.25">
      <c r="A2185" s="319">
        <v>25</v>
      </c>
      <c r="B2185" s="320" t="s">
        <v>67</v>
      </c>
      <c r="C2185" s="321">
        <v>206132893.42999998</v>
      </c>
      <c r="D2185" s="321">
        <v>86308432.289999992</v>
      </c>
      <c r="E2185" s="321">
        <v>0</v>
      </c>
      <c r="F2185" s="321">
        <v>0</v>
      </c>
      <c r="G2185" s="321">
        <v>0</v>
      </c>
      <c r="H2185" s="91">
        <v>0</v>
      </c>
      <c r="I2185" s="91">
        <v>0</v>
      </c>
      <c r="J2185" s="321">
        <v>0</v>
      </c>
      <c r="K2185" s="321">
        <v>0</v>
      </c>
      <c r="L2185" s="91">
        <v>0</v>
      </c>
      <c r="M2185" s="321">
        <v>9742305.4000000004</v>
      </c>
      <c r="N2185" s="321">
        <v>0</v>
      </c>
      <c r="O2185" s="321">
        <v>9742305.4000000004</v>
      </c>
      <c r="P2185" s="321">
        <v>109789662.58999999</v>
      </c>
      <c r="Q2185" s="91">
        <v>0</v>
      </c>
      <c r="R2185" s="91">
        <v>0</v>
      </c>
      <c r="S2185" s="91">
        <v>0</v>
      </c>
      <c r="T2185" s="321">
        <v>205840400.27999997</v>
      </c>
      <c r="U2185" s="321">
        <v>0</v>
      </c>
      <c r="V2185" s="321">
        <v>0</v>
      </c>
      <c r="W2185" s="321">
        <v>0</v>
      </c>
      <c r="X2185" s="321">
        <v>0</v>
      </c>
      <c r="Y2185" s="321">
        <v>0</v>
      </c>
      <c r="Z2185" s="321">
        <v>0</v>
      </c>
      <c r="AA2185" s="321">
        <v>0</v>
      </c>
      <c r="AB2185" s="321">
        <v>0</v>
      </c>
      <c r="AC2185" s="334">
        <v>292493.15000000002</v>
      </c>
      <c r="AD2185" s="321">
        <v>0</v>
      </c>
      <c r="AE2185" s="321">
        <v>0</v>
      </c>
      <c r="AF2185" s="321">
        <v>0</v>
      </c>
      <c r="AG2185" s="321">
        <v>0</v>
      </c>
      <c r="AH2185" s="321">
        <v>0</v>
      </c>
      <c r="AI2185" s="321">
        <v>0</v>
      </c>
      <c r="AJ2185" s="321">
        <v>0</v>
      </c>
      <c r="AK2185" s="321">
        <v>0</v>
      </c>
      <c r="AL2185" s="321">
        <v>0</v>
      </c>
      <c r="AM2185" s="91">
        <v>0</v>
      </c>
      <c r="AN2185" s="321">
        <v>0</v>
      </c>
      <c r="AO2185" s="321">
        <v>0</v>
      </c>
      <c r="AP2185" s="321">
        <v>0</v>
      </c>
      <c r="AQ2185" s="321">
        <v>0</v>
      </c>
      <c r="AR2185" s="321">
        <v>0</v>
      </c>
      <c r="AS2185" s="321">
        <v>292493.15000000002</v>
      </c>
      <c r="AT2185" s="321">
        <v>0</v>
      </c>
      <c r="AU2185" s="321">
        <v>0</v>
      </c>
      <c r="AV2185" s="315">
        <v>46022</v>
      </c>
      <c r="AW2185" t="s">
        <v>11</v>
      </c>
      <c r="AX2185">
        <v>2025</v>
      </c>
      <c r="AY2185" t="s">
        <v>174</v>
      </c>
    </row>
    <row r="2186" spans="1:51" x14ac:dyDescent="0.25">
      <c r="A2186" s="319">
        <v>121</v>
      </c>
      <c r="B2186" s="320" t="s">
        <v>68</v>
      </c>
      <c r="C2186" s="321">
        <v>3139540.88</v>
      </c>
      <c r="D2186" s="321">
        <v>0</v>
      </c>
      <c r="E2186" s="321">
        <v>0</v>
      </c>
      <c r="F2186" s="321">
        <v>0</v>
      </c>
      <c r="G2186" s="321">
        <v>0</v>
      </c>
      <c r="H2186" s="91">
        <v>0</v>
      </c>
      <c r="I2186" s="91">
        <v>0</v>
      </c>
      <c r="J2186" s="321">
        <v>0</v>
      </c>
      <c r="K2186" s="321">
        <v>0</v>
      </c>
      <c r="L2186" s="91">
        <v>0</v>
      </c>
      <c r="M2186" s="321">
        <v>0</v>
      </c>
      <c r="N2186" s="321">
        <v>0</v>
      </c>
      <c r="O2186" s="321">
        <v>0</v>
      </c>
      <c r="P2186" s="321">
        <v>0</v>
      </c>
      <c r="Q2186" s="91">
        <v>0</v>
      </c>
      <c r="R2186" s="91">
        <v>0</v>
      </c>
      <c r="S2186" s="91">
        <v>0</v>
      </c>
      <c r="T2186" s="321">
        <v>0</v>
      </c>
      <c r="U2186" s="321">
        <v>2935177.34</v>
      </c>
      <c r="V2186" s="321">
        <v>0</v>
      </c>
      <c r="W2186" s="321">
        <v>0</v>
      </c>
      <c r="X2186" s="321">
        <v>0</v>
      </c>
      <c r="Y2186" s="321">
        <v>0</v>
      </c>
      <c r="Z2186" s="321">
        <v>0</v>
      </c>
      <c r="AA2186" s="321">
        <v>0</v>
      </c>
      <c r="AB2186" s="321">
        <v>0</v>
      </c>
      <c r="AC2186" s="334">
        <v>0</v>
      </c>
      <c r="AD2186" s="321">
        <v>0</v>
      </c>
      <c r="AE2186" s="321">
        <v>0</v>
      </c>
      <c r="AF2186" s="321">
        <v>0</v>
      </c>
      <c r="AG2186" s="321">
        <v>0</v>
      </c>
      <c r="AH2186" s="321">
        <v>0</v>
      </c>
      <c r="AI2186" s="321">
        <v>0</v>
      </c>
      <c r="AJ2186" s="321">
        <v>0</v>
      </c>
      <c r="AK2186" s="321">
        <v>0</v>
      </c>
      <c r="AL2186" s="321">
        <v>0</v>
      </c>
      <c r="AM2186" s="91">
        <v>0</v>
      </c>
      <c r="AN2186" s="321">
        <v>204363.54</v>
      </c>
      <c r="AO2186" s="321">
        <v>0</v>
      </c>
      <c r="AP2186" s="321">
        <v>0</v>
      </c>
      <c r="AQ2186" s="321">
        <v>0</v>
      </c>
      <c r="AR2186" s="321">
        <v>0</v>
      </c>
      <c r="AS2186" s="321">
        <v>2935177.34</v>
      </c>
      <c r="AT2186" s="321">
        <v>204363.54</v>
      </c>
      <c r="AU2186" s="321">
        <v>0</v>
      </c>
      <c r="AV2186" s="315">
        <v>46022</v>
      </c>
      <c r="AW2186" t="s">
        <v>11</v>
      </c>
      <c r="AX2186">
        <v>2025</v>
      </c>
      <c r="AY2186" t="s">
        <v>188</v>
      </c>
    </row>
    <row r="2187" spans="1:51" x14ac:dyDescent="0.25">
      <c r="A2187" s="319">
        <v>122</v>
      </c>
      <c r="B2187" s="320" t="s">
        <v>69</v>
      </c>
      <c r="C2187" s="321">
        <v>1476899945.1800001</v>
      </c>
      <c r="D2187" s="321">
        <v>644311.46</v>
      </c>
      <c r="E2187" s="321">
        <v>0</v>
      </c>
      <c r="F2187" s="321">
        <v>0</v>
      </c>
      <c r="G2187" s="321">
        <v>0</v>
      </c>
      <c r="H2187" s="91">
        <v>0</v>
      </c>
      <c r="I2187" s="91">
        <v>0</v>
      </c>
      <c r="J2187" s="321">
        <v>50780.78</v>
      </c>
      <c r="K2187" s="321">
        <v>92737868.200000003</v>
      </c>
      <c r="L2187" s="91">
        <v>0</v>
      </c>
      <c r="M2187" s="321">
        <v>16081091.210000001</v>
      </c>
      <c r="N2187" s="321">
        <v>6052415.5199999996</v>
      </c>
      <c r="O2187" s="321">
        <v>22133506.73</v>
      </c>
      <c r="P2187" s="321">
        <v>38065670.060000002</v>
      </c>
      <c r="Q2187" s="91">
        <v>0</v>
      </c>
      <c r="R2187" s="91">
        <v>0</v>
      </c>
      <c r="S2187" s="91">
        <v>0</v>
      </c>
      <c r="T2187" s="321">
        <v>153632137.22999999</v>
      </c>
      <c r="U2187" s="321">
        <v>3453.03</v>
      </c>
      <c r="V2187" s="321">
        <v>0</v>
      </c>
      <c r="W2187" s="321">
        <v>0</v>
      </c>
      <c r="X2187" s="321">
        <v>186672176.16</v>
      </c>
      <c r="Y2187" s="321">
        <v>0</v>
      </c>
      <c r="Z2187" s="321">
        <v>0</v>
      </c>
      <c r="AA2187" s="321">
        <v>954835063.76999998</v>
      </c>
      <c r="AB2187" s="321">
        <v>0</v>
      </c>
      <c r="AC2187" s="334">
        <v>2568703.7200000002</v>
      </c>
      <c r="AD2187" s="321">
        <v>0</v>
      </c>
      <c r="AE2187" s="321">
        <v>383914.72</v>
      </c>
      <c r="AF2187" s="321">
        <v>0</v>
      </c>
      <c r="AG2187" s="321">
        <v>0</v>
      </c>
      <c r="AH2187" s="321">
        <v>0</v>
      </c>
      <c r="AI2187" s="321">
        <v>0</v>
      </c>
      <c r="AJ2187" s="321">
        <v>9630102.8399999999</v>
      </c>
      <c r="AK2187" s="321">
        <v>117792653.38</v>
      </c>
      <c r="AL2187" s="321">
        <v>0</v>
      </c>
      <c r="AM2187" s="91">
        <v>0</v>
      </c>
      <c r="AN2187" s="321">
        <v>51381740.329999998</v>
      </c>
      <c r="AO2187" s="321">
        <v>0</v>
      </c>
      <c r="AP2187" s="321">
        <v>0</v>
      </c>
      <c r="AQ2187" s="321">
        <v>0</v>
      </c>
      <c r="AR2187" s="321">
        <v>0</v>
      </c>
      <c r="AS2187" s="321">
        <v>1154093414.24</v>
      </c>
      <c r="AT2187" s="321">
        <v>169174393.70999998</v>
      </c>
      <c r="AU2187" s="321">
        <v>0</v>
      </c>
      <c r="AV2187" s="315">
        <v>46022</v>
      </c>
      <c r="AW2187" t="s">
        <v>11</v>
      </c>
      <c r="AX2187">
        <v>2025</v>
      </c>
      <c r="AY2187" t="s">
        <v>267</v>
      </c>
    </row>
    <row r="2188" spans="1:51" x14ac:dyDescent="0.25">
      <c r="A2188" s="319">
        <v>13</v>
      </c>
      <c r="B2188" s="320" t="s">
        <v>70</v>
      </c>
      <c r="C2188" s="321">
        <v>30790250282.91</v>
      </c>
      <c r="D2188" s="321">
        <v>13129046.92</v>
      </c>
      <c r="E2188" s="321">
        <v>0</v>
      </c>
      <c r="F2188" s="321">
        <v>0</v>
      </c>
      <c r="G2188" s="321">
        <v>38178800.689999998</v>
      </c>
      <c r="H2188" s="91">
        <v>0</v>
      </c>
      <c r="I2188" s="91">
        <v>0</v>
      </c>
      <c r="J2188" s="321">
        <v>757770693.1400001</v>
      </c>
      <c r="K2188" s="321">
        <v>648291993.17999995</v>
      </c>
      <c r="L2188" s="91">
        <v>0</v>
      </c>
      <c r="M2188" s="321">
        <v>16059167501.629999</v>
      </c>
      <c r="N2188" s="321">
        <v>7651627015.7299995</v>
      </c>
      <c r="O2188" s="321">
        <v>23710794517.360001</v>
      </c>
      <c r="P2188" s="321">
        <v>0</v>
      </c>
      <c r="Q2188" s="91">
        <v>0</v>
      </c>
      <c r="R2188" s="91">
        <v>0</v>
      </c>
      <c r="S2188" s="91">
        <v>0</v>
      </c>
      <c r="T2188" s="321">
        <v>25168165051.290001</v>
      </c>
      <c r="U2188" s="321">
        <v>80316790.230000004</v>
      </c>
      <c r="V2188" s="321">
        <v>0</v>
      </c>
      <c r="W2188" s="321">
        <v>869922.89</v>
      </c>
      <c r="X2188" s="321">
        <v>54457678.339999996</v>
      </c>
      <c r="Y2188" s="321">
        <v>22921198.739999998</v>
      </c>
      <c r="Z2188" s="321">
        <v>0</v>
      </c>
      <c r="AA2188" s="321">
        <v>886239691.62</v>
      </c>
      <c r="AB2188" s="321">
        <v>0</v>
      </c>
      <c r="AC2188" s="334">
        <v>3033879061.5599999</v>
      </c>
      <c r="AD2188" s="321">
        <v>137558.34</v>
      </c>
      <c r="AE2188" s="321">
        <v>24558322.850000001</v>
      </c>
      <c r="AF2188" s="321">
        <v>0</v>
      </c>
      <c r="AG2188" s="321">
        <v>0</v>
      </c>
      <c r="AH2188" s="321">
        <v>0</v>
      </c>
      <c r="AI2188" s="321">
        <v>0</v>
      </c>
      <c r="AJ2188" s="321">
        <v>26433001.949999999</v>
      </c>
      <c r="AK2188" s="321">
        <v>852180806.74000001</v>
      </c>
      <c r="AL2188" s="321">
        <v>481052895.33999997</v>
      </c>
      <c r="AM2188" s="91">
        <v>0</v>
      </c>
      <c r="AN2188" s="321">
        <v>154717829.65000001</v>
      </c>
      <c r="AO2188" s="321">
        <v>0</v>
      </c>
      <c r="AP2188" s="321">
        <v>45449.82</v>
      </c>
      <c r="AQ2188" s="321">
        <v>0</v>
      </c>
      <c r="AR2188" s="321">
        <v>0</v>
      </c>
      <c r="AS2188" s="321">
        <v>4129813226.52</v>
      </c>
      <c r="AT2188" s="321">
        <v>1492272004.3299999</v>
      </c>
      <c r="AU2188" s="321">
        <v>4275022.78</v>
      </c>
      <c r="AV2188" s="315">
        <v>46022</v>
      </c>
      <c r="AW2188" t="s">
        <v>11</v>
      </c>
      <c r="AX2188">
        <v>2025</v>
      </c>
      <c r="AY2188" t="s">
        <v>149</v>
      </c>
    </row>
    <row r="2189" spans="1:51" x14ac:dyDescent="0.25">
      <c r="A2189" s="319">
        <v>110</v>
      </c>
      <c r="B2189" s="320" t="s">
        <v>71</v>
      </c>
      <c r="C2189" s="321">
        <v>280584043.40000004</v>
      </c>
      <c r="D2189" s="321">
        <v>34482.14</v>
      </c>
      <c r="E2189" s="321">
        <v>0</v>
      </c>
      <c r="F2189" s="321">
        <v>0</v>
      </c>
      <c r="G2189" s="321">
        <v>391288.09</v>
      </c>
      <c r="H2189" s="91">
        <v>0</v>
      </c>
      <c r="I2189" s="91">
        <v>0</v>
      </c>
      <c r="J2189" s="321">
        <v>1387871.1900000002</v>
      </c>
      <c r="K2189" s="321">
        <v>27986971.68</v>
      </c>
      <c r="L2189" s="91">
        <v>0</v>
      </c>
      <c r="M2189" s="321">
        <v>3796344.6</v>
      </c>
      <c r="N2189" s="321">
        <v>35509598.670000002</v>
      </c>
      <c r="O2189" s="321">
        <v>39305943.270000003</v>
      </c>
      <c r="P2189" s="321">
        <v>3717377.45</v>
      </c>
      <c r="Q2189" s="91">
        <v>0</v>
      </c>
      <c r="R2189" s="91">
        <v>0</v>
      </c>
      <c r="S2189" s="91">
        <v>0</v>
      </c>
      <c r="T2189" s="321">
        <v>72823933.820000008</v>
      </c>
      <c r="U2189" s="321">
        <v>1628293.88</v>
      </c>
      <c r="V2189" s="321">
        <v>30161.31</v>
      </c>
      <c r="W2189" s="321">
        <v>268329.14</v>
      </c>
      <c r="X2189" s="321">
        <v>1790879.1</v>
      </c>
      <c r="Y2189" s="321">
        <v>1829716.29</v>
      </c>
      <c r="Z2189" s="321">
        <v>0</v>
      </c>
      <c r="AA2189" s="321">
        <v>0</v>
      </c>
      <c r="AB2189" s="321">
        <v>0</v>
      </c>
      <c r="AC2189" s="334">
        <v>1132894.48</v>
      </c>
      <c r="AD2189" s="321">
        <v>2896380.98</v>
      </c>
      <c r="AE2189" s="321">
        <v>3510955.99</v>
      </c>
      <c r="AF2189" s="321">
        <v>0</v>
      </c>
      <c r="AG2189" s="321">
        <v>0</v>
      </c>
      <c r="AH2189" s="321">
        <v>0</v>
      </c>
      <c r="AI2189" s="321">
        <v>0</v>
      </c>
      <c r="AJ2189" s="321">
        <v>708272.15</v>
      </c>
      <c r="AK2189" s="321">
        <v>10831173.109999999</v>
      </c>
      <c r="AL2189" s="321">
        <v>5334558.45</v>
      </c>
      <c r="AM2189" s="91">
        <v>0</v>
      </c>
      <c r="AN2189" s="321">
        <v>18553809.550000001</v>
      </c>
      <c r="AO2189" s="321">
        <v>1027180.92</v>
      </c>
      <c r="AP2189" s="321">
        <v>237010.36</v>
      </c>
      <c r="AQ2189" s="321">
        <v>0</v>
      </c>
      <c r="AR2189" s="321">
        <v>0</v>
      </c>
      <c r="AS2189" s="321">
        <v>13795883.320000002</v>
      </c>
      <c r="AT2189" s="321">
        <v>193964226.26000002</v>
      </c>
      <c r="AU2189" s="321">
        <v>157980493.87</v>
      </c>
      <c r="AV2189" s="315">
        <v>46022</v>
      </c>
      <c r="AW2189" t="s">
        <v>11</v>
      </c>
      <c r="AX2189">
        <v>2025</v>
      </c>
      <c r="AY2189" t="s">
        <v>173</v>
      </c>
    </row>
    <row r="2190" spans="1:51" x14ac:dyDescent="0.25">
      <c r="A2190" s="319">
        <v>52</v>
      </c>
      <c r="B2190" s="320" t="s">
        <v>72</v>
      </c>
      <c r="C2190" s="321">
        <v>659848131.64999998</v>
      </c>
      <c r="D2190" s="321">
        <v>0</v>
      </c>
      <c r="E2190" s="321">
        <v>0</v>
      </c>
      <c r="F2190" s="321">
        <v>0</v>
      </c>
      <c r="G2190" s="321">
        <v>721569.91</v>
      </c>
      <c r="H2190" s="91">
        <v>0</v>
      </c>
      <c r="I2190" s="91">
        <v>0</v>
      </c>
      <c r="J2190" s="321">
        <v>0</v>
      </c>
      <c r="K2190" s="321">
        <v>1389677.58</v>
      </c>
      <c r="L2190" s="91">
        <v>0</v>
      </c>
      <c r="M2190" s="321">
        <v>0</v>
      </c>
      <c r="N2190" s="321">
        <v>0</v>
      </c>
      <c r="O2190" s="321">
        <v>0</v>
      </c>
      <c r="P2190" s="321">
        <v>1121935.0299999998</v>
      </c>
      <c r="Q2190" s="91">
        <v>0</v>
      </c>
      <c r="R2190" s="91">
        <v>0</v>
      </c>
      <c r="S2190" s="91">
        <v>0</v>
      </c>
      <c r="T2190" s="321">
        <v>3233182.52</v>
      </c>
      <c r="U2190" s="321">
        <v>5678898.3600000003</v>
      </c>
      <c r="V2190" s="321">
        <v>314018.53999999998</v>
      </c>
      <c r="W2190" s="321">
        <v>1265644.3</v>
      </c>
      <c r="X2190" s="321">
        <v>51038990.780000001</v>
      </c>
      <c r="Y2190" s="321">
        <v>10305604.470000001</v>
      </c>
      <c r="Z2190" s="321">
        <v>0</v>
      </c>
      <c r="AA2190" s="321">
        <v>0</v>
      </c>
      <c r="AB2190" s="321">
        <v>0</v>
      </c>
      <c r="AC2190" s="334">
        <v>157838132.25</v>
      </c>
      <c r="AD2190" s="321">
        <v>5886112.71</v>
      </c>
      <c r="AE2190" s="321">
        <v>14181378.539999999</v>
      </c>
      <c r="AF2190" s="321">
        <v>0</v>
      </c>
      <c r="AG2190" s="321">
        <v>0</v>
      </c>
      <c r="AH2190" s="321">
        <v>0</v>
      </c>
      <c r="AI2190" s="321">
        <v>0</v>
      </c>
      <c r="AJ2190" s="321">
        <v>290164606.81</v>
      </c>
      <c r="AK2190" s="321">
        <v>72179459.390000001</v>
      </c>
      <c r="AL2190" s="321">
        <v>7582440.6900000004</v>
      </c>
      <c r="AM2190" s="91">
        <v>0</v>
      </c>
      <c r="AN2190" s="321">
        <v>31697189.77</v>
      </c>
      <c r="AO2190" s="321">
        <v>163276.76</v>
      </c>
      <c r="AP2190" s="321">
        <v>5042854.46</v>
      </c>
      <c r="AQ2190" s="321">
        <v>0</v>
      </c>
      <c r="AR2190" s="321">
        <v>0</v>
      </c>
      <c r="AS2190" s="321">
        <v>536673386.75999999</v>
      </c>
      <c r="AT2190" s="321">
        <v>119941562.36999999</v>
      </c>
      <c r="AU2190" s="321">
        <v>3276341.3</v>
      </c>
      <c r="AV2190" s="315">
        <v>46022</v>
      </c>
      <c r="AW2190" t="s">
        <v>11</v>
      </c>
      <c r="AX2190">
        <v>2025</v>
      </c>
      <c r="AY2190" t="s">
        <v>170</v>
      </c>
    </row>
    <row r="2191" spans="1:51" x14ac:dyDescent="0.25">
      <c r="A2191" s="319">
        <v>96</v>
      </c>
      <c r="B2191" s="320" t="s">
        <v>73</v>
      </c>
      <c r="C2191" s="321">
        <v>7831707492.04</v>
      </c>
      <c r="D2191" s="321">
        <v>54474752.060000002</v>
      </c>
      <c r="E2191" s="321">
        <v>0</v>
      </c>
      <c r="F2191" s="321">
        <v>0</v>
      </c>
      <c r="G2191" s="321">
        <v>3541252.12</v>
      </c>
      <c r="H2191" s="91">
        <v>0</v>
      </c>
      <c r="I2191" s="91">
        <v>0</v>
      </c>
      <c r="J2191" s="321">
        <v>378525433.75</v>
      </c>
      <c r="K2191" s="321">
        <v>30531195.760000002</v>
      </c>
      <c r="L2191" s="91">
        <v>0</v>
      </c>
      <c r="M2191" s="321">
        <v>2163043277.1199999</v>
      </c>
      <c r="N2191" s="321">
        <v>3224396647.0100002</v>
      </c>
      <c r="O2191" s="321">
        <v>5387439924.1300001</v>
      </c>
      <c r="P2191" s="321">
        <v>12190769.5</v>
      </c>
      <c r="Q2191" s="91">
        <v>0</v>
      </c>
      <c r="R2191" s="91">
        <v>0</v>
      </c>
      <c r="S2191" s="91">
        <v>0</v>
      </c>
      <c r="T2191" s="321">
        <v>5866703327.3199997</v>
      </c>
      <c r="U2191" s="321">
        <v>67070010.5</v>
      </c>
      <c r="V2191" s="321">
        <v>18207854.739999998</v>
      </c>
      <c r="W2191" s="321">
        <v>9123283.4800000004</v>
      </c>
      <c r="X2191" s="321">
        <v>21399895.82</v>
      </c>
      <c r="Y2191" s="321">
        <v>51131004.93</v>
      </c>
      <c r="Z2191" s="321">
        <v>0</v>
      </c>
      <c r="AA2191" s="321">
        <v>887086.72</v>
      </c>
      <c r="AB2191" s="321">
        <v>0</v>
      </c>
      <c r="AC2191" s="334">
        <v>281887483.10000002</v>
      </c>
      <c r="AD2191" s="321">
        <v>194946926.86000001</v>
      </c>
      <c r="AE2191" s="321">
        <v>662609218.08000004</v>
      </c>
      <c r="AF2191" s="321">
        <v>0</v>
      </c>
      <c r="AG2191" s="321">
        <v>0</v>
      </c>
      <c r="AH2191" s="321">
        <v>0</v>
      </c>
      <c r="AI2191" s="321">
        <v>0</v>
      </c>
      <c r="AJ2191" s="321">
        <v>115042099.17</v>
      </c>
      <c r="AK2191" s="321">
        <v>80706634.239999995</v>
      </c>
      <c r="AL2191" s="321">
        <v>22176527.219999999</v>
      </c>
      <c r="AM2191" s="91">
        <v>0</v>
      </c>
      <c r="AN2191" s="321">
        <v>65076515.119999997</v>
      </c>
      <c r="AO2191" s="321">
        <v>-74798.87</v>
      </c>
      <c r="AP2191" s="321">
        <v>2905240.25</v>
      </c>
      <c r="AQ2191" s="321">
        <v>0</v>
      </c>
      <c r="AR2191" s="321">
        <v>0</v>
      </c>
      <c r="AS2191" s="321">
        <v>1422304863.4000001</v>
      </c>
      <c r="AT2191" s="321">
        <v>542699301.31999993</v>
      </c>
      <c r="AU2191" s="321">
        <v>371909183.36000001</v>
      </c>
      <c r="AV2191" s="315">
        <v>46022</v>
      </c>
      <c r="AW2191" t="s">
        <v>11</v>
      </c>
      <c r="AX2191">
        <v>2025</v>
      </c>
      <c r="AY2191" t="s">
        <v>153</v>
      </c>
    </row>
    <row r="2192" spans="1:51" x14ac:dyDescent="0.25">
      <c r="A2192" s="319">
        <v>103</v>
      </c>
      <c r="B2192" s="320" t="s">
        <v>74</v>
      </c>
      <c r="C2192" s="321">
        <v>565764200.60000002</v>
      </c>
      <c r="D2192" s="321">
        <v>0</v>
      </c>
      <c r="E2192" s="321">
        <v>0</v>
      </c>
      <c r="F2192" s="321">
        <v>0</v>
      </c>
      <c r="G2192" s="321">
        <v>0</v>
      </c>
      <c r="H2192" s="91">
        <v>0</v>
      </c>
      <c r="I2192" s="91">
        <v>0</v>
      </c>
      <c r="J2192" s="321">
        <v>0</v>
      </c>
      <c r="K2192" s="321">
        <v>0</v>
      </c>
      <c r="L2192" s="91">
        <v>0</v>
      </c>
      <c r="M2192" s="321">
        <v>592536.74</v>
      </c>
      <c r="N2192" s="321">
        <v>0</v>
      </c>
      <c r="O2192" s="321">
        <v>592536.74</v>
      </c>
      <c r="P2192" s="321">
        <v>0</v>
      </c>
      <c r="Q2192" s="91">
        <v>0</v>
      </c>
      <c r="R2192" s="91">
        <v>0</v>
      </c>
      <c r="S2192" s="91">
        <v>0</v>
      </c>
      <c r="T2192" s="321">
        <v>592536.74</v>
      </c>
      <c r="U2192" s="321">
        <v>459370.35</v>
      </c>
      <c r="V2192" s="321">
        <v>0</v>
      </c>
      <c r="W2192" s="321">
        <v>0</v>
      </c>
      <c r="X2192" s="321">
        <v>181179920.30000001</v>
      </c>
      <c r="Y2192" s="321">
        <v>0</v>
      </c>
      <c r="Z2192" s="321">
        <v>0</v>
      </c>
      <c r="AA2192" s="321">
        <v>0</v>
      </c>
      <c r="AB2192" s="321">
        <v>0</v>
      </c>
      <c r="AC2192" s="334">
        <v>0</v>
      </c>
      <c r="AD2192" s="321">
        <v>5704628.5</v>
      </c>
      <c r="AE2192" s="321">
        <v>209511.23</v>
      </c>
      <c r="AF2192" s="321">
        <v>0</v>
      </c>
      <c r="AG2192" s="321">
        <v>0</v>
      </c>
      <c r="AH2192" s="321">
        <v>0</v>
      </c>
      <c r="AI2192" s="321">
        <v>0</v>
      </c>
      <c r="AJ2192" s="321">
        <v>0</v>
      </c>
      <c r="AK2192" s="321">
        <v>93089035.900000006</v>
      </c>
      <c r="AL2192" s="321">
        <v>379408.63</v>
      </c>
      <c r="AM2192" s="91">
        <v>0</v>
      </c>
      <c r="AN2192" s="321">
        <v>51918268.25</v>
      </c>
      <c r="AO2192" s="321">
        <v>36466.5</v>
      </c>
      <c r="AP2192" s="321">
        <v>129654.47</v>
      </c>
      <c r="AQ2192" s="321">
        <v>0</v>
      </c>
      <c r="AR2192" s="321">
        <v>0</v>
      </c>
      <c r="AS2192" s="321">
        <v>187553430.38</v>
      </c>
      <c r="AT2192" s="321">
        <v>377618233.48000002</v>
      </c>
      <c r="AU2192" s="321">
        <v>232065399.72999999</v>
      </c>
      <c r="AV2192" s="315">
        <v>46022</v>
      </c>
      <c r="AW2192" t="s">
        <v>11</v>
      </c>
      <c r="AX2192">
        <v>2025</v>
      </c>
      <c r="AY2192" t="s">
        <v>184</v>
      </c>
    </row>
    <row r="2193" spans="1:51" x14ac:dyDescent="0.25">
      <c r="A2193" s="319">
        <v>23</v>
      </c>
      <c r="B2193" s="320" t="s">
        <v>75</v>
      </c>
      <c r="C2193" s="321">
        <v>4478739412.9300003</v>
      </c>
      <c r="D2193" s="321">
        <v>8677383.9700000007</v>
      </c>
      <c r="E2193" s="321">
        <v>0</v>
      </c>
      <c r="F2193" s="321">
        <v>0</v>
      </c>
      <c r="G2193" s="321">
        <v>6163035.0700000003</v>
      </c>
      <c r="H2193" s="91">
        <v>0</v>
      </c>
      <c r="I2193" s="91">
        <v>0</v>
      </c>
      <c r="J2193" s="321">
        <v>73378445.560000002</v>
      </c>
      <c r="K2193" s="321">
        <v>136521339.26000002</v>
      </c>
      <c r="L2193" s="91">
        <v>0</v>
      </c>
      <c r="M2193" s="321">
        <v>945295564.72000003</v>
      </c>
      <c r="N2193" s="321">
        <v>1048566851.1100001</v>
      </c>
      <c r="O2193" s="321">
        <v>1993862415.8300002</v>
      </c>
      <c r="P2193" s="321">
        <v>0</v>
      </c>
      <c r="Q2193" s="91">
        <v>0</v>
      </c>
      <c r="R2193" s="91">
        <v>0</v>
      </c>
      <c r="S2193" s="91">
        <v>0</v>
      </c>
      <c r="T2193" s="321">
        <v>2218602619.6900005</v>
      </c>
      <c r="U2193" s="321">
        <v>501904754.04000002</v>
      </c>
      <c r="V2193" s="321">
        <v>175577589.63</v>
      </c>
      <c r="W2193" s="321">
        <v>18940906.300000001</v>
      </c>
      <c r="X2193" s="321">
        <v>108789919.84999999</v>
      </c>
      <c r="Y2193" s="321">
        <v>52015803.739999995</v>
      </c>
      <c r="Z2193" s="321">
        <v>0</v>
      </c>
      <c r="AA2193" s="321">
        <v>16426196.58</v>
      </c>
      <c r="AB2193" s="321">
        <v>14210413.140000001</v>
      </c>
      <c r="AC2193" s="334">
        <v>623379295.74000001</v>
      </c>
      <c r="AD2193" s="321">
        <v>58155865.219999999</v>
      </c>
      <c r="AE2193" s="321">
        <v>42403411.780000001</v>
      </c>
      <c r="AF2193" s="321">
        <v>0</v>
      </c>
      <c r="AG2193" s="321">
        <v>0</v>
      </c>
      <c r="AH2193" s="321">
        <v>0</v>
      </c>
      <c r="AI2193" s="321">
        <v>0</v>
      </c>
      <c r="AJ2193" s="321">
        <v>86298372.570000008</v>
      </c>
      <c r="AK2193" s="321">
        <v>228846764.03999999</v>
      </c>
      <c r="AL2193" s="321">
        <v>44817057.369999997</v>
      </c>
      <c r="AM2193" s="91">
        <v>0</v>
      </c>
      <c r="AN2193" s="321">
        <v>170336594.09</v>
      </c>
      <c r="AO2193" s="321">
        <v>0</v>
      </c>
      <c r="AP2193" s="321">
        <v>11827656.67</v>
      </c>
      <c r="AQ2193" s="321">
        <v>0</v>
      </c>
      <c r="AR2193" s="321">
        <v>4273567.4800000004</v>
      </c>
      <c r="AS2193" s="321">
        <v>1698102528.5899999</v>
      </c>
      <c r="AT2193" s="321">
        <v>562034264.64999998</v>
      </c>
      <c r="AU2193" s="321">
        <v>101932625</v>
      </c>
      <c r="AV2193" s="315">
        <v>46022</v>
      </c>
      <c r="AW2193" t="s">
        <v>11</v>
      </c>
      <c r="AX2193">
        <v>2025</v>
      </c>
      <c r="AY2193" t="s">
        <v>159</v>
      </c>
    </row>
    <row r="2194" spans="1:51" x14ac:dyDescent="0.25">
      <c r="A2194" s="319">
        <v>62</v>
      </c>
      <c r="B2194" s="320" t="s">
        <v>203</v>
      </c>
      <c r="C2194" s="321">
        <v>413894179.40999991</v>
      </c>
      <c r="D2194" s="321">
        <v>27931467.449999999</v>
      </c>
      <c r="E2194" s="321">
        <v>0</v>
      </c>
      <c r="F2194" s="321">
        <v>0</v>
      </c>
      <c r="G2194" s="321">
        <v>0</v>
      </c>
      <c r="H2194" s="91">
        <v>0</v>
      </c>
      <c r="I2194" s="91">
        <v>0</v>
      </c>
      <c r="J2194" s="321">
        <v>24053756.780000001</v>
      </c>
      <c r="K2194" s="321">
        <v>1840763.11</v>
      </c>
      <c r="L2194" s="91">
        <v>0</v>
      </c>
      <c r="M2194" s="321">
        <v>0</v>
      </c>
      <c r="N2194" s="321">
        <v>0</v>
      </c>
      <c r="O2194" s="321">
        <v>0</v>
      </c>
      <c r="P2194" s="321">
        <v>349697443.47999996</v>
      </c>
      <c r="Q2194" s="91">
        <v>0</v>
      </c>
      <c r="R2194" s="91">
        <v>0</v>
      </c>
      <c r="S2194" s="91">
        <v>0</v>
      </c>
      <c r="T2194" s="321">
        <v>403523430.81999993</v>
      </c>
      <c r="U2194" s="321">
        <v>0</v>
      </c>
      <c r="V2194" s="321">
        <v>0</v>
      </c>
      <c r="W2194" s="321">
        <v>0</v>
      </c>
      <c r="X2194" s="321">
        <v>0</v>
      </c>
      <c r="Y2194" s="321">
        <v>0</v>
      </c>
      <c r="Z2194" s="321">
        <v>0</v>
      </c>
      <c r="AA2194" s="321">
        <v>0</v>
      </c>
      <c r="AB2194" s="321">
        <v>0</v>
      </c>
      <c r="AC2194" s="334">
        <v>0</v>
      </c>
      <c r="AD2194" s="321">
        <v>0</v>
      </c>
      <c r="AE2194" s="321">
        <v>0</v>
      </c>
      <c r="AF2194" s="321">
        <v>0</v>
      </c>
      <c r="AG2194" s="321">
        <v>0</v>
      </c>
      <c r="AH2194" s="321">
        <v>0</v>
      </c>
      <c r="AI2194" s="321">
        <v>0</v>
      </c>
      <c r="AJ2194" s="321">
        <v>0</v>
      </c>
      <c r="AK2194" s="321">
        <v>10370748.59</v>
      </c>
      <c r="AL2194" s="321">
        <v>0</v>
      </c>
      <c r="AM2194" s="91">
        <v>0</v>
      </c>
      <c r="AN2194" s="321">
        <v>0</v>
      </c>
      <c r="AO2194" s="321">
        <v>0</v>
      </c>
      <c r="AP2194" s="321">
        <v>0</v>
      </c>
      <c r="AQ2194" s="321">
        <v>0</v>
      </c>
      <c r="AR2194" s="321">
        <v>0</v>
      </c>
      <c r="AS2194" s="321">
        <v>0</v>
      </c>
      <c r="AT2194" s="321">
        <v>10370748.59</v>
      </c>
      <c r="AU2194" s="321">
        <v>0</v>
      </c>
      <c r="AV2194" s="315">
        <v>46022</v>
      </c>
      <c r="AW2194" t="s">
        <v>11</v>
      </c>
      <c r="AX2194">
        <v>2025</v>
      </c>
      <c r="AY2194" t="s">
        <v>169</v>
      </c>
    </row>
    <row r="2195" spans="1:51" x14ac:dyDescent="0.25">
      <c r="A2195" s="319">
        <v>114</v>
      </c>
      <c r="B2195" s="320" t="s">
        <v>76</v>
      </c>
      <c r="C2195" s="321">
        <v>5086606589.1000004</v>
      </c>
      <c r="D2195" s="321">
        <v>0</v>
      </c>
      <c r="E2195" s="321">
        <v>0</v>
      </c>
      <c r="F2195" s="321">
        <v>0</v>
      </c>
      <c r="G2195" s="321">
        <v>0</v>
      </c>
      <c r="H2195" s="91">
        <v>0</v>
      </c>
      <c r="I2195" s="91">
        <v>0</v>
      </c>
      <c r="J2195" s="321">
        <v>2399224.7599999998</v>
      </c>
      <c r="K2195" s="321">
        <v>53267400.939999998</v>
      </c>
      <c r="L2195" s="91">
        <v>0</v>
      </c>
      <c r="M2195" s="321">
        <v>2306934101.7800002</v>
      </c>
      <c r="N2195" s="321">
        <v>1414045076.1099999</v>
      </c>
      <c r="O2195" s="321">
        <v>3720979177.8900003</v>
      </c>
      <c r="P2195" s="321">
        <v>1961514.48</v>
      </c>
      <c r="Q2195" s="91">
        <v>0</v>
      </c>
      <c r="R2195" s="91">
        <v>0</v>
      </c>
      <c r="S2195" s="91">
        <v>0</v>
      </c>
      <c r="T2195" s="321">
        <v>3778607318.0700002</v>
      </c>
      <c r="U2195" s="321">
        <v>56781313.890000001</v>
      </c>
      <c r="V2195" s="321">
        <v>26361791</v>
      </c>
      <c r="W2195" s="321">
        <v>14708350.209999999</v>
      </c>
      <c r="X2195" s="321">
        <v>138569981.53</v>
      </c>
      <c r="Y2195" s="321">
        <v>26381632.830000002</v>
      </c>
      <c r="Z2195" s="321">
        <v>0</v>
      </c>
      <c r="AA2195" s="321">
        <v>0</v>
      </c>
      <c r="AB2195" s="321">
        <v>0</v>
      </c>
      <c r="AC2195" s="334">
        <v>223171873.24000001</v>
      </c>
      <c r="AD2195" s="321">
        <v>141875125.31999999</v>
      </c>
      <c r="AE2195" s="321">
        <v>72869711.489999995</v>
      </c>
      <c r="AF2195" s="321">
        <v>0</v>
      </c>
      <c r="AG2195" s="321">
        <v>0</v>
      </c>
      <c r="AH2195" s="321">
        <v>0</v>
      </c>
      <c r="AI2195" s="321">
        <v>0</v>
      </c>
      <c r="AJ2195" s="321">
        <v>218975813.94</v>
      </c>
      <c r="AK2195" s="321">
        <v>151535023.06</v>
      </c>
      <c r="AL2195" s="321">
        <v>18778269.739999998</v>
      </c>
      <c r="AM2195" s="91">
        <v>0</v>
      </c>
      <c r="AN2195" s="321">
        <v>48374080.719999999</v>
      </c>
      <c r="AO2195" s="321">
        <v>0</v>
      </c>
      <c r="AP2195" s="321">
        <v>7763814.29</v>
      </c>
      <c r="AQ2195" s="321">
        <v>0</v>
      </c>
      <c r="AR2195" s="321">
        <v>0</v>
      </c>
      <c r="AS2195" s="321">
        <v>919695593.45000005</v>
      </c>
      <c r="AT2195" s="321">
        <v>388303677.58000004</v>
      </c>
      <c r="AU2195" s="321">
        <v>161852489.77000001</v>
      </c>
      <c r="AV2195" s="315">
        <v>46022</v>
      </c>
      <c r="AW2195" t="s">
        <v>11</v>
      </c>
      <c r="AX2195">
        <v>2025</v>
      </c>
      <c r="AY2195" t="s">
        <v>154</v>
      </c>
    </row>
    <row r="2196" spans="1:51" x14ac:dyDescent="0.25">
      <c r="A2196" s="319">
        <v>48</v>
      </c>
      <c r="B2196" s="320" t="s">
        <v>77</v>
      </c>
      <c r="C2196" s="321">
        <v>833048497.16000009</v>
      </c>
      <c r="D2196" s="321">
        <v>887182.98</v>
      </c>
      <c r="E2196" s="321">
        <v>0</v>
      </c>
      <c r="F2196" s="321">
        <v>0</v>
      </c>
      <c r="G2196" s="321">
        <v>324327.25</v>
      </c>
      <c r="H2196" s="91">
        <v>0</v>
      </c>
      <c r="I2196" s="91">
        <v>0</v>
      </c>
      <c r="J2196" s="321">
        <v>74592789.75</v>
      </c>
      <c r="K2196" s="321">
        <v>6263124.3000000007</v>
      </c>
      <c r="L2196" s="91">
        <v>0</v>
      </c>
      <c r="M2196" s="321">
        <v>83061786.959999993</v>
      </c>
      <c r="N2196" s="321">
        <v>328658559.19999999</v>
      </c>
      <c r="O2196" s="321">
        <v>411720346.15999997</v>
      </c>
      <c r="P2196" s="321">
        <v>124452695.05000001</v>
      </c>
      <c r="Q2196" s="91">
        <v>0</v>
      </c>
      <c r="R2196" s="91">
        <v>0</v>
      </c>
      <c r="S2196" s="91">
        <v>0</v>
      </c>
      <c r="T2196" s="321">
        <v>618240465.49000001</v>
      </c>
      <c r="U2196" s="321">
        <v>2113302.5</v>
      </c>
      <c r="V2196" s="321">
        <v>716710.22</v>
      </c>
      <c r="W2196" s="321">
        <v>0</v>
      </c>
      <c r="X2196" s="321">
        <v>0</v>
      </c>
      <c r="Y2196" s="321">
        <v>240646.5</v>
      </c>
      <c r="Z2196" s="321">
        <v>0</v>
      </c>
      <c r="AA2196" s="321">
        <v>11200473.1</v>
      </c>
      <c r="AB2196" s="321">
        <v>0</v>
      </c>
      <c r="AC2196" s="334">
        <v>37345763.189999998</v>
      </c>
      <c r="AD2196" s="321">
        <v>49288514.130000003</v>
      </c>
      <c r="AE2196" s="321">
        <v>2254104.06</v>
      </c>
      <c r="AF2196" s="321">
        <v>0</v>
      </c>
      <c r="AG2196" s="321">
        <v>0</v>
      </c>
      <c r="AH2196" s="321">
        <v>0</v>
      </c>
      <c r="AI2196" s="321">
        <v>0</v>
      </c>
      <c r="AJ2196" s="321">
        <v>2322204.7999999998</v>
      </c>
      <c r="AK2196" s="321">
        <v>57243010.220000006</v>
      </c>
      <c r="AL2196" s="321">
        <v>167997.12</v>
      </c>
      <c r="AM2196" s="91">
        <v>0</v>
      </c>
      <c r="AN2196" s="321">
        <v>33552665.940000001</v>
      </c>
      <c r="AO2196" s="321">
        <v>0</v>
      </c>
      <c r="AP2196" s="321">
        <v>6740610.1799999997</v>
      </c>
      <c r="AQ2196" s="321">
        <v>0</v>
      </c>
      <c r="AR2196" s="321">
        <v>0</v>
      </c>
      <c r="AS2196" s="321">
        <v>105481718.5</v>
      </c>
      <c r="AT2196" s="321">
        <v>109326313.17000002</v>
      </c>
      <c r="AU2196" s="321">
        <v>11622029.710000001</v>
      </c>
      <c r="AV2196" s="315">
        <v>46022</v>
      </c>
      <c r="AW2196" t="s">
        <v>11</v>
      </c>
      <c r="AX2196">
        <v>2025</v>
      </c>
      <c r="AY2196" t="s">
        <v>163</v>
      </c>
    </row>
    <row r="2197" spans="1:51" x14ac:dyDescent="0.25">
      <c r="A2197" s="319">
        <v>120</v>
      </c>
      <c r="B2197" s="320" t="s">
        <v>78</v>
      </c>
      <c r="C2197" s="321">
        <v>193046308.76999998</v>
      </c>
      <c r="D2197" s="321">
        <v>0</v>
      </c>
      <c r="E2197" s="321">
        <v>0</v>
      </c>
      <c r="F2197" s="321">
        <v>0</v>
      </c>
      <c r="G2197" s="321">
        <v>2198959.96</v>
      </c>
      <c r="H2197" s="91">
        <v>0</v>
      </c>
      <c r="I2197" s="91">
        <v>0</v>
      </c>
      <c r="J2197" s="321">
        <v>291460.40000000002</v>
      </c>
      <c r="K2197" s="321">
        <v>5665350.6399999997</v>
      </c>
      <c r="L2197" s="91">
        <v>0</v>
      </c>
      <c r="M2197" s="321">
        <v>0</v>
      </c>
      <c r="N2197" s="321">
        <v>129821291</v>
      </c>
      <c r="O2197" s="321">
        <v>129821291</v>
      </c>
      <c r="P2197" s="321">
        <v>4397920</v>
      </c>
      <c r="Q2197" s="91">
        <v>0</v>
      </c>
      <c r="R2197" s="91">
        <v>0</v>
      </c>
      <c r="S2197" s="91">
        <v>0</v>
      </c>
      <c r="T2197" s="321">
        <v>142374982</v>
      </c>
      <c r="U2197" s="321">
        <v>4480062.46</v>
      </c>
      <c r="V2197" s="321">
        <v>0</v>
      </c>
      <c r="W2197" s="321">
        <v>0</v>
      </c>
      <c r="X2197" s="321">
        <v>0</v>
      </c>
      <c r="Y2197" s="321">
        <v>0</v>
      </c>
      <c r="Z2197" s="321">
        <v>0</v>
      </c>
      <c r="AA2197" s="321">
        <v>224766.97</v>
      </c>
      <c r="AB2197" s="321">
        <v>0</v>
      </c>
      <c r="AC2197" s="334">
        <v>0</v>
      </c>
      <c r="AD2197" s="321">
        <v>168392</v>
      </c>
      <c r="AE2197" s="321">
        <v>8613779.8200000003</v>
      </c>
      <c r="AF2197" s="321">
        <v>0</v>
      </c>
      <c r="AG2197" s="321">
        <v>0</v>
      </c>
      <c r="AH2197" s="321">
        <v>0</v>
      </c>
      <c r="AI2197" s="321">
        <v>0</v>
      </c>
      <c r="AJ2197" s="321">
        <v>36784.800000000003</v>
      </c>
      <c r="AK2197" s="321">
        <v>1373795.65</v>
      </c>
      <c r="AL2197" s="321">
        <v>98304.87</v>
      </c>
      <c r="AM2197" s="91">
        <v>0</v>
      </c>
      <c r="AN2197" s="321">
        <v>6826976.75</v>
      </c>
      <c r="AO2197" s="321">
        <v>0</v>
      </c>
      <c r="AP2197" s="321">
        <v>91888</v>
      </c>
      <c r="AQ2197" s="321">
        <v>0</v>
      </c>
      <c r="AR2197" s="321">
        <v>0</v>
      </c>
      <c r="AS2197" s="321">
        <v>13523786.050000001</v>
      </c>
      <c r="AT2197" s="321">
        <v>37147540.719999999</v>
      </c>
      <c r="AU2197" s="321">
        <v>28756575.450000003</v>
      </c>
      <c r="AV2197" s="315">
        <v>46022</v>
      </c>
      <c r="AW2197" t="s">
        <v>11</v>
      </c>
      <c r="AX2197">
        <v>2025</v>
      </c>
      <c r="AY2197" t="s">
        <v>187</v>
      </c>
    </row>
    <row r="2198" spans="1:51" x14ac:dyDescent="0.25">
      <c r="A2198" s="319">
        <v>100</v>
      </c>
      <c r="B2198" s="320" t="s">
        <v>79</v>
      </c>
      <c r="C2198" s="321">
        <v>8971212188.7600021</v>
      </c>
      <c r="D2198" s="321">
        <v>7830416.6000000006</v>
      </c>
      <c r="E2198" s="321">
        <v>0</v>
      </c>
      <c r="F2198" s="321">
        <v>0</v>
      </c>
      <c r="G2198" s="321">
        <v>1264456.1100000001</v>
      </c>
      <c r="H2198" s="91">
        <v>0</v>
      </c>
      <c r="I2198" s="91">
        <v>0</v>
      </c>
      <c r="J2198" s="321">
        <v>130233646.44</v>
      </c>
      <c r="K2198" s="321">
        <v>83798421.689999998</v>
      </c>
      <c r="L2198" s="91">
        <v>0</v>
      </c>
      <c r="M2198" s="321">
        <v>5305111513.7900009</v>
      </c>
      <c r="N2198" s="321">
        <v>2500274984.04</v>
      </c>
      <c r="O2198" s="321">
        <v>7805386497.8300009</v>
      </c>
      <c r="P2198" s="321">
        <v>85059471.769999996</v>
      </c>
      <c r="Q2198" s="91">
        <v>0</v>
      </c>
      <c r="R2198" s="91">
        <v>0</v>
      </c>
      <c r="S2198" s="91">
        <v>0</v>
      </c>
      <c r="T2198" s="321">
        <v>8113572910.4400015</v>
      </c>
      <c r="U2198" s="321">
        <v>62628323.990000002</v>
      </c>
      <c r="V2198" s="321">
        <v>3342382.77</v>
      </c>
      <c r="W2198" s="321">
        <v>2068510.42</v>
      </c>
      <c r="X2198" s="321">
        <v>26478752.09</v>
      </c>
      <c r="Y2198" s="321">
        <v>2147290.44</v>
      </c>
      <c r="Z2198" s="321">
        <v>0</v>
      </c>
      <c r="AA2198" s="321">
        <v>0</v>
      </c>
      <c r="AB2198" s="321">
        <v>0</v>
      </c>
      <c r="AC2198" s="334">
        <v>366202476.41000003</v>
      </c>
      <c r="AD2198" s="321">
        <v>14944088.02</v>
      </c>
      <c r="AE2198" s="321">
        <v>1367484.75</v>
      </c>
      <c r="AF2198" s="321">
        <v>0</v>
      </c>
      <c r="AG2198" s="321">
        <v>0</v>
      </c>
      <c r="AH2198" s="321">
        <v>0</v>
      </c>
      <c r="AI2198" s="321">
        <v>0</v>
      </c>
      <c r="AJ2198" s="321">
        <v>1171484.26</v>
      </c>
      <c r="AK2198" s="321">
        <v>111392786.31</v>
      </c>
      <c r="AL2198" s="321">
        <v>5307590.3899999997</v>
      </c>
      <c r="AM2198" s="91">
        <v>0</v>
      </c>
      <c r="AN2198" s="321">
        <v>247729123.75</v>
      </c>
      <c r="AO2198" s="321">
        <v>0</v>
      </c>
      <c r="AP2198" s="321">
        <v>342877.71</v>
      </c>
      <c r="AQ2198" s="321">
        <v>3272905.94</v>
      </c>
      <c r="AR2198" s="321">
        <v>0</v>
      </c>
      <c r="AS2198" s="321">
        <v>480350793.14999998</v>
      </c>
      <c r="AT2198" s="321">
        <v>377288485.16999996</v>
      </c>
      <c r="AU2198" s="321">
        <v>9243201.0700000003</v>
      </c>
      <c r="AV2198" s="315">
        <v>46022</v>
      </c>
      <c r="AW2198" t="s">
        <v>11</v>
      </c>
      <c r="AX2198">
        <v>2025</v>
      </c>
      <c r="AY2198" t="s">
        <v>151</v>
      </c>
    </row>
    <row r="2199" spans="1:51" x14ac:dyDescent="0.25">
      <c r="A2199" s="319">
        <v>127</v>
      </c>
      <c r="B2199" s="320" t="s">
        <v>80</v>
      </c>
      <c r="C2199" s="321">
        <v>2061550324.9700003</v>
      </c>
      <c r="D2199" s="321">
        <v>149376.73000000001</v>
      </c>
      <c r="E2199" s="321">
        <v>0</v>
      </c>
      <c r="F2199" s="321">
        <v>0</v>
      </c>
      <c r="G2199" s="321">
        <v>0</v>
      </c>
      <c r="H2199" s="91">
        <v>0</v>
      </c>
      <c r="I2199" s="91">
        <v>0</v>
      </c>
      <c r="J2199" s="321">
        <v>90103.27</v>
      </c>
      <c r="K2199" s="321">
        <v>71783.430000000008</v>
      </c>
      <c r="L2199" s="91">
        <v>0</v>
      </c>
      <c r="M2199" s="321">
        <v>0</v>
      </c>
      <c r="N2199" s="321">
        <v>0</v>
      </c>
      <c r="O2199" s="321">
        <v>0</v>
      </c>
      <c r="P2199" s="321">
        <v>193249.46</v>
      </c>
      <c r="Q2199" s="91">
        <v>0</v>
      </c>
      <c r="R2199" s="91">
        <v>0</v>
      </c>
      <c r="S2199" s="91">
        <v>0</v>
      </c>
      <c r="T2199" s="321">
        <v>504512.89</v>
      </c>
      <c r="U2199" s="321">
        <v>325149170.94999999</v>
      </c>
      <c r="V2199" s="321">
        <v>174521.34</v>
      </c>
      <c r="W2199" s="321">
        <v>59763224.299999997</v>
      </c>
      <c r="X2199" s="321">
        <v>3505089.31</v>
      </c>
      <c r="Y2199" s="321">
        <v>15062572</v>
      </c>
      <c r="Z2199" s="321">
        <v>0</v>
      </c>
      <c r="AA2199" s="321">
        <v>0</v>
      </c>
      <c r="AB2199" s="321">
        <v>0</v>
      </c>
      <c r="AC2199" s="334">
        <v>110154054.18000001</v>
      </c>
      <c r="AD2199" s="321">
        <v>0</v>
      </c>
      <c r="AE2199" s="321">
        <v>6978792.4100000001</v>
      </c>
      <c r="AF2199" s="321">
        <v>0</v>
      </c>
      <c r="AG2199" s="321">
        <v>0</v>
      </c>
      <c r="AH2199" s="321">
        <v>0</v>
      </c>
      <c r="AI2199" s="321">
        <v>0</v>
      </c>
      <c r="AJ2199" s="321">
        <v>1162616177.1800001</v>
      </c>
      <c r="AK2199" s="321">
        <v>21551918.59</v>
      </c>
      <c r="AL2199" s="321">
        <v>1692697.78</v>
      </c>
      <c r="AM2199" s="91">
        <v>0</v>
      </c>
      <c r="AN2199" s="321">
        <v>100432972.83</v>
      </c>
      <c r="AO2199" s="321">
        <v>0</v>
      </c>
      <c r="AP2199" s="321">
        <v>125001914.48</v>
      </c>
      <c r="AQ2199" s="321">
        <v>0</v>
      </c>
      <c r="AR2199" s="321">
        <v>0</v>
      </c>
      <c r="AS2199" s="321">
        <v>1683403601.6700001</v>
      </c>
      <c r="AT2199" s="321">
        <v>377642210.41000003</v>
      </c>
      <c r="AU2199" s="321">
        <v>128962706.73</v>
      </c>
      <c r="AV2199" s="315">
        <v>46022</v>
      </c>
      <c r="AW2199" t="s">
        <v>11</v>
      </c>
      <c r="AX2199">
        <v>2025</v>
      </c>
      <c r="AY2199" t="s">
        <v>186</v>
      </c>
    </row>
    <row r="2200" spans="1:51" x14ac:dyDescent="0.25">
      <c r="A2200" s="319">
        <v>12</v>
      </c>
      <c r="B2200" s="320" t="s">
        <v>81</v>
      </c>
      <c r="C2200" s="321">
        <v>6980205847.2400007</v>
      </c>
      <c r="D2200" s="321">
        <v>20040789.100000001</v>
      </c>
      <c r="E2200" s="321">
        <v>0</v>
      </c>
      <c r="F2200" s="321">
        <v>0</v>
      </c>
      <c r="G2200" s="321">
        <v>221131107.73000002</v>
      </c>
      <c r="H2200" s="91">
        <v>0</v>
      </c>
      <c r="I2200" s="91">
        <v>0</v>
      </c>
      <c r="J2200" s="321">
        <v>74375836.420000002</v>
      </c>
      <c r="K2200" s="321">
        <v>257473767.33999997</v>
      </c>
      <c r="L2200" s="91">
        <v>0</v>
      </c>
      <c r="M2200" s="321">
        <v>2794550708.7800002</v>
      </c>
      <c r="N2200" s="321">
        <v>1351676182.9000001</v>
      </c>
      <c r="O2200" s="321">
        <v>4146226891.6800003</v>
      </c>
      <c r="P2200" s="321">
        <v>126858690.55000001</v>
      </c>
      <c r="Q2200" s="91">
        <v>0</v>
      </c>
      <c r="R2200" s="91">
        <v>0</v>
      </c>
      <c r="S2200" s="91">
        <v>0</v>
      </c>
      <c r="T2200" s="321">
        <v>4846107082.8200006</v>
      </c>
      <c r="U2200" s="321">
        <v>32122214.040000003</v>
      </c>
      <c r="V2200" s="321">
        <v>8423447.8200000003</v>
      </c>
      <c r="W2200" s="321">
        <v>2723864.5</v>
      </c>
      <c r="X2200" s="321">
        <v>124404532.31</v>
      </c>
      <c r="Y2200" s="321">
        <v>4218804.5</v>
      </c>
      <c r="Z2200" s="321">
        <v>0</v>
      </c>
      <c r="AA2200" s="321">
        <v>135967579.73000002</v>
      </c>
      <c r="AB2200" s="321">
        <v>0</v>
      </c>
      <c r="AC2200" s="334">
        <v>294694947.64999998</v>
      </c>
      <c r="AD2200" s="321">
        <v>72323849.170000002</v>
      </c>
      <c r="AE2200" s="321">
        <v>2853569.16</v>
      </c>
      <c r="AF2200" s="321">
        <v>0</v>
      </c>
      <c r="AG2200" s="321">
        <v>0</v>
      </c>
      <c r="AH2200" s="321">
        <v>0</v>
      </c>
      <c r="AI2200" s="321">
        <v>0</v>
      </c>
      <c r="AJ2200" s="321">
        <v>1091872780.6300001</v>
      </c>
      <c r="AK2200" s="321">
        <v>234134483.41999999</v>
      </c>
      <c r="AL2200" s="321">
        <v>14907951.17</v>
      </c>
      <c r="AM2200" s="91">
        <v>0</v>
      </c>
      <c r="AN2200" s="321">
        <v>85004055.760000005</v>
      </c>
      <c r="AO2200" s="321">
        <v>8386770.6700000009</v>
      </c>
      <c r="AP2200" s="321">
        <v>14630861.91</v>
      </c>
      <c r="AQ2200" s="321">
        <v>7323211.9800000004</v>
      </c>
      <c r="AR2200" s="321">
        <v>0</v>
      </c>
      <c r="AS2200" s="321">
        <v>1769605589.51</v>
      </c>
      <c r="AT2200" s="321">
        <v>364493174.91000003</v>
      </c>
      <c r="AU2200" s="321">
        <v>105840</v>
      </c>
      <c r="AV2200" s="315">
        <v>46022</v>
      </c>
      <c r="AW2200" t="s">
        <v>11</v>
      </c>
      <c r="AX2200">
        <v>2025</v>
      </c>
      <c r="AY2200" t="s">
        <v>152</v>
      </c>
    </row>
    <row r="2201" spans="1:51" x14ac:dyDescent="0.25">
      <c r="A2201" s="319">
        <v>74</v>
      </c>
      <c r="B2201" s="320" t="s">
        <v>82</v>
      </c>
      <c r="C2201" s="321">
        <v>39620347677.599998</v>
      </c>
      <c r="D2201" s="321">
        <v>274816838.14000005</v>
      </c>
      <c r="E2201" s="321">
        <v>0</v>
      </c>
      <c r="F2201" s="321">
        <v>0</v>
      </c>
      <c r="G2201" s="321">
        <v>1384195.52</v>
      </c>
      <c r="H2201" s="91">
        <v>0</v>
      </c>
      <c r="I2201" s="91">
        <v>0</v>
      </c>
      <c r="J2201" s="321">
        <v>571823732.11000001</v>
      </c>
      <c r="K2201" s="321">
        <v>1194253.4300000002</v>
      </c>
      <c r="L2201" s="91">
        <v>0</v>
      </c>
      <c r="M2201" s="321">
        <v>22149463150.549999</v>
      </c>
      <c r="N2201" s="321">
        <v>8398099230.1899996</v>
      </c>
      <c r="O2201" s="321">
        <v>30547562380.739998</v>
      </c>
      <c r="P2201" s="321">
        <v>933691476.58000004</v>
      </c>
      <c r="Q2201" s="91">
        <v>0</v>
      </c>
      <c r="R2201" s="91">
        <v>0</v>
      </c>
      <c r="S2201" s="91">
        <v>0</v>
      </c>
      <c r="T2201" s="321">
        <v>32330472876.52</v>
      </c>
      <c r="U2201" s="321">
        <v>49241790.810000002</v>
      </c>
      <c r="V2201" s="321">
        <v>33563987.919999994</v>
      </c>
      <c r="W2201" s="321">
        <v>18763279.380000003</v>
      </c>
      <c r="X2201" s="321">
        <v>325774181.21999997</v>
      </c>
      <c r="Y2201" s="321">
        <v>26136868.23</v>
      </c>
      <c r="Z2201" s="321">
        <v>0</v>
      </c>
      <c r="AA2201" s="321">
        <v>2041868684.29</v>
      </c>
      <c r="AB2201" s="321">
        <v>21804664.700000003</v>
      </c>
      <c r="AC2201" s="334">
        <v>2338254663.52</v>
      </c>
      <c r="AD2201" s="321">
        <v>5241613.3099999996</v>
      </c>
      <c r="AE2201" s="321">
        <v>43867258.050000004</v>
      </c>
      <c r="AF2201" s="321">
        <v>0</v>
      </c>
      <c r="AG2201" s="321">
        <v>0</v>
      </c>
      <c r="AH2201" s="321">
        <v>543026654.38999999</v>
      </c>
      <c r="AI2201" s="321">
        <v>0</v>
      </c>
      <c r="AJ2201" s="321">
        <v>854553846.30000007</v>
      </c>
      <c r="AK2201" s="321">
        <v>464360453.03999996</v>
      </c>
      <c r="AL2201" s="321">
        <v>39962741.369999997</v>
      </c>
      <c r="AM2201" s="91">
        <v>0</v>
      </c>
      <c r="AN2201" s="321">
        <v>405143726.55000001</v>
      </c>
      <c r="AO2201" s="321">
        <v>7100392.3799999999</v>
      </c>
      <c r="AP2201" s="321">
        <v>42987243.060000002</v>
      </c>
      <c r="AQ2201" s="321">
        <v>0</v>
      </c>
      <c r="AR2201" s="321">
        <v>0</v>
      </c>
      <c r="AS2201" s="321">
        <v>6302097492.1200008</v>
      </c>
      <c r="AT2201" s="321">
        <v>987777308.96000004</v>
      </c>
      <c r="AU2201" s="321">
        <v>28222752.559999999</v>
      </c>
      <c r="AV2201" s="315">
        <v>46022</v>
      </c>
      <c r="AW2201" t="s">
        <v>11</v>
      </c>
      <c r="AX2201">
        <v>2025</v>
      </c>
      <c r="AY2201" t="s">
        <v>148</v>
      </c>
    </row>
    <row r="2202" spans="1:51" x14ac:dyDescent="0.25">
      <c r="A2202" s="319">
        <v>71</v>
      </c>
      <c r="B2202" s="320" t="s">
        <v>83</v>
      </c>
      <c r="C2202" s="321">
        <v>3216751081.3699999</v>
      </c>
      <c r="D2202" s="321">
        <v>0</v>
      </c>
      <c r="E2202" s="321">
        <v>0</v>
      </c>
      <c r="F2202" s="321">
        <v>0</v>
      </c>
      <c r="G2202" s="321">
        <v>28694170.609999999</v>
      </c>
      <c r="H2202" s="91">
        <v>0</v>
      </c>
      <c r="I2202" s="91">
        <v>0</v>
      </c>
      <c r="J2202" s="321">
        <v>20160.52</v>
      </c>
      <c r="K2202" s="321">
        <v>24958216.649999999</v>
      </c>
      <c r="L2202" s="91">
        <v>0</v>
      </c>
      <c r="M2202" s="321">
        <v>52421848.390000001</v>
      </c>
      <c r="N2202" s="321">
        <v>1027196874.46</v>
      </c>
      <c r="O2202" s="321">
        <v>1079618722.8500001</v>
      </c>
      <c r="P2202" s="321">
        <v>94579978.469999999</v>
      </c>
      <c r="Q2202" s="91">
        <v>0</v>
      </c>
      <c r="R2202" s="91">
        <v>0</v>
      </c>
      <c r="S2202" s="91">
        <v>0</v>
      </c>
      <c r="T2202" s="321">
        <v>1227871249.1000001</v>
      </c>
      <c r="U2202" s="321">
        <v>5043683.5</v>
      </c>
      <c r="V2202" s="321">
        <v>0</v>
      </c>
      <c r="W2202" s="321">
        <v>0</v>
      </c>
      <c r="X2202" s="321">
        <v>0</v>
      </c>
      <c r="Y2202" s="321">
        <v>260856351.63999999</v>
      </c>
      <c r="Z2202" s="321">
        <v>0</v>
      </c>
      <c r="AA2202" s="321">
        <v>370793023.18000001</v>
      </c>
      <c r="AB2202" s="321">
        <v>0</v>
      </c>
      <c r="AC2202" s="334">
        <v>123748218.65000001</v>
      </c>
      <c r="AD2202" s="321">
        <v>717972304.49000001</v>
      </c>
      <c r="AE2202" s="321">
        <v>310672.19</v>
      </c>
      <c r="AF2202" s="321">
        <v>0</v>
      </c>
      <c r="AG2202" s="321">
        <v>0</v>
      </c>
      <c r="AH2202" s="321">
        <v>0</v>
      </c>
      <c r="AI2202" s="321">
        <v>0</v>
      </c>
      <c r="AJ2202" s="321">
        <v>163522439.87</v>
      </c>
      <c r="AK2202" s="321">
        <v>4402304.17</v>
      </c>
      <c r="AL2202" s="321">
        <v>5563733.75</v>
      </c>
      <c r="AM2202" s="91">
        <v>0</v>
      </c>
      <c r="AN2202" s="321">
        <v>95536041.760000005</v>
      </c>
      <c r="AO2202" s="321">
        <v>0</v>
      </c>
      <c r="AP2202" s="321">
        <v>1500649.76</v>
      </c>
      <c r="AQ2202" s="321">
        <v>0</v>
      </c>
      <c r="AR2202" s="321">
        <v>0</v>
      </c>
      <c r="AS2202" s="321">
        <v>1642246693.52</v>
      </c>
      <c r="AT2202" s="321">
        <v>346633138.75</v>
      </c>
      <c r="AU2202" s="321">
        <v>239630409.31</v>
      </c>
      <c r="AV2202" s="315">
        <v>46022</v>
      </c>
      <c r="AW2202" t="s">
        <v>11</v>
      </c>
      <c r="AX2202">
        <v>2025</v>
      </c>
      <c r="AY2202" t="s">
        <v>161</v>
      </c>
    </row>
    <row r="2203" spans="1:51" x14ac:dyDescent="0.25">
      <c r="A2203" s="319">
        <v>73</v>
      </c>
      <c r="B2203" s="320" t="s">
        <v>84</v>
      </c>
      <c r="C2203" s="321">
        <v>2451301211.1900001</v>
      </c>
      <c r="D2203" s="321">
        <v>50378029.969999999</v>
      </c>
      <c r="E2203" s="321">
        <v>0</v>
      </c>
      <c r="F2203" s="321">
        <v>0</v>
      </c>
      <c r="G2203" s="321">
        <v>910510.31</v>
      </c>
      <c r="H2203" s="91">
        <v>0</v>
      </c>
      <c r="I2203" s="91">
        <v>0</v>
      </c>
      <c r="J2203" s="321">
        <v>2638718.75</v>
      </c>
      <c r="K2203" s="321">
        <v>26126398.309999999</v>
      </c>
      <c r="L2203" s="91">
        <v>0</v>
      </c>
      <c r="M2203" s="321">
        <v>47874953.589999996</v>
      </c>
      <c r="N2203" s="321">
        <v>29812372.329999998</v>
      </c>
      <c r="O2203" s="321">
        <v>77687325.919999987</v>
      </c>
      <c r="P2203" s="321">
        <v>309145402.18000001</v>
      </c>
      <c r="Q2203" s="91">
        <v>0</v>
      </c>
      <c r="R2203" s="91">
        <v>0</v>
      </c>
      <c r="S2203" s="91">
        <v>0</v>
      </c>
      <c r="T2203" s="321">
        <v>466886385.44</v>
      </c>
      <c r="U2203" s="321">
        <v>2299123.11</v>
      </c>
      <c r="V2203" s="321">
        <v>0</v>
      </c>
      <c r="W2203" s="321">
        <v>0</v>
      </c>
      <c r="X2203" s="321">
        <v>137967206.12</v>
      </c>
      <c r="Y2203" s="321">
        <v>19897783.57</v>
      </c>
      <c r="Z2203" s="321">
        <v>0</v>
      </c>
      <c r="AA2203" s="321">
        <v>14868746.619999999</v>
      </c>
      <c r="AB2203" s="321">
        <v>0</v>
      </c>
      <c r="AC2203" s="334">
        <v>224188457.40000001</v>
      </c>
      <c r="AD2203" s="321">
        <v>602291690.14999998</v>
      </c>
      <c r="AE2203" s="321">
        <v>30171718.989999998</v>
      </c>
      <c r="AF2203" s="321">
        <v>0</v>
      </c>
      <c r="AG2203" s="321">
        <v>0</v>
      </c>
      <c r="AH2203" s="321">
        <v>0</v>
      </c>
      <c r="AI2203" s="321">
        <v>0</v>
      </c>
      <c r="AJ2203" s="321">
        <v>85143963.359999999</v>
      </c>
      <c r="AK2203" s="321">
        <v>365553221.63999999</v>
      </c>
      <c r="AL2203" s="321">
        <v>13628659.859999999</v>
      </c>
      <c r="AM2203" s="91">
        <v>0</v>
      </c>
      <c r="AN2203" s="321">
        <v>33913422.5</v>
      </c>
      <c r="AO2203" s="321">
        <v>4559598.78</v>
      </c>
      <c r="AP2203" s="321">
        <v>0</v>
      </c>
      <c r="AQ2203" s="321">
        <v>0</v>
      </c>
      <c r="AR2203" s="321">
        <v>27811847.440000001</v>
      </c>
      <c r="AS2203" s="321">
        <v>1116828689.3199999</v>
      </c>
      <c r="AT2203" s="321">
        <v>867586136.43000007</v>
      </c>
      <c r="AU2203" s="321">
        <v>422119386.20999998</v>
      </c>
      <c r="AV2203" s="315">
        <v>46022</v>
      </c>
      <c r="AW2203" t="s">
        <v>11</v>
      </c>
      <c r="AX2203">
        <v>2025</v>
      </c>
      <c r="AY2203" t="s">
        <v>190</v>
      </c>
    </row>
    <row r="2204" spans="1:51" x14ac:dyDescent="0.25">
      <c r="A2204" s="319">
        <v>46</v>
      </c>
      <c r="B2204" s="320" t="s">
        <v>85</v>
      </c>
      <c r="C2204" s="321">
        <v>148440346.56999999</v>
      </c>
      <c r="D2204" s="321">
        <v>2172.9</v>
      </c>
      <c r="E2204" s="321">
        <v>0</v>
      </c>
      <c r="F2204" s="321">
        <v>0</v>
      </c>
      <c r="G2204" s="321">
        <v>0</v>
      </c>
      <c r="H2204" s="91">
        <v>0</v>
      </c>
      <c r="I2204" s="91">
        <v>0</v>
      </c>
      <c r="J2204" s="321">
        <v>3301118.21</v>
      </c>
      <c r="K2204" s="321">
        <v>3939491.82</v>
      </c>
      <c r="L2204" s="91">
        <v>0</v>
      </c>
      <c r="M2204" s="321">
        <v>50357724.859999999</v>
      </c>
      <c r="N2204" s="321">
        <v>0</v>
      </c>
      <c r="O2204" s="321">
        <v>50357724.859999999</v>
      </c>
      <c r="P2204" s="321">
        <v>3671932.18</v>
      </c>
      <c r="Q2204" s="91">
        <v>0</v>
      </c>
      <c r="R2204" s="91">
        <v>0</v>
      </c>
      <c r="S2204" s="91">
        <v>0</v>
      </c>
      <c r="T2204" s="321">
        <v>61272439.969999999</v>
      </c>
      <c r="U2204" s="321">
        <v>5041466.16</v>
      </c>
      <c r="V2204" s="321">
        <v>2004125.76</v>
      </c>
      <c r="W2204" s="321">
        <v>2977793.14</v>
      </c>
      <c r="X2204" s="321">
        <v>172645.93</v>
      </c>
      <c r="Y2204" s="321">
        <v>722419.6</v>
      </c>
      <c r="Z2204" s="321">
        <v>0</v>
      </c>
      <c r="AA2204" s="321">
        <v>0</v>
      </c>
      <c r="AB2204" s="321">
        <v>0</v>
      </c>
      <c r="AC2204" s="334">
        <v>33499416.050000001</v>
      </c>
      <c r="AD2204" s="321">
        <v>30274.81</v>
      </c>
      <c r="AE2204" s="321">
        <v>134756.15</v>
      </c>
      <c r="AF2204" s="321">
        <v>0</v>
      </c>
      <c r="AG2204" s="321">
        <v>0</v>
      </c>
      <c r="AH2204" s="321">
        <v>0</v>
      </c>
      <c r="AI2204" s="321">
        <v>0</v>
      </c>
      <c r="AJ2204" s="321">
        <v>523144.86</v>
      </c>
      <c r="AK2204" s="321">
        <v>37495828.520000003</v>
      </c>
      <c r="AL2204" s="321">
        <v>119632.31</v>
      </c>
      <c r="AM2204" s="91">
        <v>0</v>
      </c>
      <c r="AN2204" s="321">
        <v>3577720.59</v>
      </c>
      <c r="AO2204" s="321">
        <v>0</v>
      </c>
      <c r="AP2204" s="321">
        <v>274124.71999999997</v>
      </c>
      <c r="AQ2204" s="321">
        <v>0</v>
      </c>
      <c r="AR2204" s="321">
        <v>0</v>
      </c>
      <c r="AS2204" s="321">
        <v>45106042.460000001</v>
      </c>
      <c r="AT2204" s="321">
        <v>42061864.140000001</v>
      </c>
      <c r="AU2204" s="321">
        <v>594558</v>
      </c>
      <c r="AV2204" s="315">
        <v>46022</v>
      </c>
      <c r="AW2204" t="s">
        <v>11</v>
      </c>
      <c r="AX2204">
        <v>2025</v>
      </c>
      <c r="AY2204" t="s">
        <v>176</v>
      </c>
    </row>
    <row r="2205" spans="1:51" x14ac:dyDescent="0.25">
      <c r="A2205" s="319">
        <v>51</v>
      </c>
      <c r="B2205" s="320" t="s">
        <v>86</v>
      </c>
      <c r="C2205" s="321">
        <v>81480059.019999996</v>
      </c>
      <c r="D2205" s="321">
        <v>101957.1</v>
      </c>
      <c r="E2205" s="321">
        <v>0</v>
      </c>
      <c r="F2205" s="321">
        <v>0</v>
      </c>
      <c r="G2205" s="321">
        <v>61012.800000000003</v>
      </c>
      <c r="H2205" s="91">
        <v>0</v>
      </c>
      <c r="I2205" s="91">
        <v>0</v>
      </c>
      <c r="J2205" s="321">
        <v>69786.559999999998</v>
      </c>
      <c r="K2205" s="321">
        <v>273411.52</v>
      </c>
      <c r="L2205" s="91">
        <v>0</v>
      </c>
      <c r="M2205" s="321">
        <v>7844935.3899999997</v>
      </c>
      <c r="N2205" s="321">
        <v>0</v>
      </c>
      <c r="O2205" s="321">
        <v>7844935.3899999997</v>
      </c>
      <c r="P2205" s="321">
        <v>207274.1</v>
      </c>
      <c r="Q2205" s="91">
        <v>0</v>
      </c>
      <c r="R2205" s="91">
        <v>0</v>
      </c>
      <c r="S2205" s="91">
        <v>0</v>
      </c>
      <c r="T2205" s="321">
        <v>8558377.4700000007</v>
      </c>
      <c r="U2205" s="321">
        <v>1724375.59</v>
      </c>
      <c r="V2205" s="321">
        <v>190400.97</v>
      </c>
      <c r="W2205" s="321">
        <v>118132.85</v>
      </c>
      <c r="X2205" s="321">
        <v>11878.79</v>
      </c>
      <c r="Y2205" s="321">
        <v>102884.7</v>
      </c>
      <c r="Z2205" s="321">
        <v>0</v>
      </c>
      <c r="AA2205" s="321">
        <v>0</v>
      </c>
      <c r="AB2205" s="321">
        <v>0</v>
      </c>
      <c r="AC2205" s="334">
        <v>669821.31999999995</v>
      </c>
      <c r="AD2205" s="321">
        <v>0</v>
      </c>
      <c r="AE2205" s="321">
        <v>793548.32</v>
      </c>
      <c r="AF2205" s="321">
        <v>0</v>
      </c>
      <c r="AG2205" s="321">
        <v>0</v>
      </c>
      <c r="AH2205" s="321">
        <v>11494.26</v>
      </c>
      <c r="AI2205" s="321">
        <v>0</v>
      </c>
      <c r="AJ2205" s="321">
        <v>69632.06</v>
      </c>
      <c r="AK2205" s="321">
        <v>14682516.449999999</v>
      </c>
      <c r="AL2205" s="321">
        <v>1327971.71</v>
      </c>
      <c r="AM2205" s="91">
        <v>0</v>
      </c>
      <c r="AN2205" s="321">
        <v>5069584.1500000004</v>
      </c>
      <c r="AO2205" s="321">
        <v>0</v>
      </c>
      <c r="AP2205" s="321">
        <v>210507.74</v>
      </c>
      <c r="AQ2205" s="321">
        <v>0</v>
      </c>
      <c r="AR2205" s="321">
        <v>0</v>
      </c>
      <c r="AS2205" s="321">
        <v>3692168.86</v>
      </c>
      <c r="AT2205" s="321">
        <v>69229512.689999998</v>
      </c>
      <c r="AU2205" s="321">
        <v>47938932.640000001</v>
      </c>
      <c r="AV2205" s="315">
        <v>46022</v>
      </c>
      <c r="AW2205" t="s">
        <v>11</v>
      </c>
      <c r="AX2205">
        <v>2025</v>
      </c>
      <c r="AY2205" t="s">
        <v>179</v>
      </c>
    </row>
    <row r="2206" spans="1:51" x14ac:dyDescent="0.25">
      <c r="A2206" s="319">
        <v>117</v>
      </c>
      <c r="B2206" s="320" t="s">
        <v>87</v>
      </c>
      <c r="C2206" s="321">
        <v>7975712110.8600006</v>
      </c>
      <c r="D2206" s="321">
        <v>15634732.67</v>
      </c>
      <c r="E2206" s="321">
        <v>0</v>
      </c>
      <c r="F2206" s="321">
        <v>0</v>
      </c>
      <c r="G2206" s="321">
        <v>5888455.9500000002</v>
      </c>
      <c r="H2206" s="91">
        <v>0</v>
      </c>
      <c r="I2206" s="91">
        <v>0</v>
      </c>
      <c r="J2206" s="321">
        <v>11123087.359999999</v>
      </c>
      <c r="K2206" s="321">
        <v>139620219.26000002</v>
      </c>
      <c r="L2206" s="91">
        <v>0</v>
      </c>
      <c r="M2206" s="321">
        <v>2661093597.4100003</v>
      </c>
      <c r="N2206" s="321">
        <v>3308092535.5700002</v>
      </c>
      <c r="O2206" s="321">
        <v>5969186132.9800005</v>
      </c>
      <c r="P2206" s="321">
        <v>69870531.570000008</v>
      </c>
      <c r="Q2206" s="91">
        <v>0</v>
      </c>
      <c r="R2206" s="91">
        <v>0</v>
      </c>
      <c r="S2206" s="91">
        <v>0</v>
      </c>
      <c r="T2206" s="321">
        <v>6211323159.7900009</v>
      </c>
      <c r="U2206" s="321">
        <v>109464887.98</v>
      </c>
      <c r="V2206" s="321">
        <v>19928635.189999998</v>
      </c>
      <c r="W2206" s="321">
        <v>17242014.5</v>
      </c>
      <c r="X2206" s="321">
        <v>25789758.870000001</v>
      </c>
      <c r="Y2206" s="321">
        <v>54869957.719999999</v>
      </c>
      <c r="Z2206" s="321">
        <v>0</v>
      </c>
      <c r="AA2206" s="321">
        <v>0</v>
      </c>
      <c r="AB2206" s="321">
        <v>0</v>
      </c>
      <c r="AC2206" s="334">
        <v>654323489.0200001</v>
      </c>
      <c r="AD2206" s="321">
        <v>124251467.61</v>
      </c>
      <c r="AE2206" s="321">
        <v>51338207.189999998</v>
      </c>
      <c r="AF2206" s="321">
        <v>0</v>
      </c>
      <c r="AG2206" s="321">
        <v>0</v>
      </c>
      <c r="AH2206" s="321">
        <v>0</v>
      </c>
      <c r="AI2206" s="321">
        <v>0</v>
      </c>
      <c r="AJ2206" s="321">
        <v>11122188.58</v>
      </c>
      <c r="AK2206" s="321">
        <v>344514951.72000003</v>
      </c>
      <c r="AL2206" s="321">
        <v>54691650.82</v>
      </c>
      <c r="AM2206" s="91">
        <v>0</v>
      </c>
      <c r="AN2206" s="321">
        <v>103873234.00999999</v>
      </c>
      <c r="AO2206" s="321">
        <v>0</v>
      </c>
      <c r="AP2206" s="321">
        <v>5691888.0499999998</v>
      </c>
      <c r="AQ2206" s="321">
        <v>0</v>
      </c>
      <c r="AR2206" s="321">
        <v>0</v>
      </c>
      <c r="AS2206" s="321">
        <v>1068330606.6600002</v>
      </c>
      <c r="AT2206" s="321">
        <v>696058344.40999997</v>
      </c>
      <c r="AU2206" s="321">
        <v>187286619.81</v>
      </c>
      <c r="AV2206" s="315">
        <v>46022</v>
      </c>
      <c r="AW2206" t="s">
        <v>11</v>
      </c>
      <c r="AX2206">
        <v>2025</v>
      </c>
      <c r="AY2206" t="s">
        <v>155</v>
      </c>
    </row>
    <row r="2207" spans="1:51" x14ac:dyDescent="0.25">
      <c r="A2207" s="319">
        <v>80</v>
      </c>
      <c r="B2207" s="320" t="s">
        <v>89</v>
      </c>
      <c r="C2207" s="321">
        <v>5798812665.2800007</v>
      </c>
      <c r="D2207" s="321">
        <v>8531562.5700000003</v>
      </c>
      <c r="E2207" s="321">
        <v>0</v>
      </c>
      <c r="F2207" s="321">
        <v>0</v>
      </c>
      <c r="G2207" s="321">
        <v>8381001.330000001</v>
      </c>
      <c r="H2207" s="91">
        <v>0</v>
      </c>
      <c r="I2207" s="91">
        <v>0</v>
      </c>
      <c r="J2207" s="321">
        <v>9062300.379999999</v>
      </c>
      <c r="K2207" s="321">
        <v>90094501.039999992</v>
      </c>
      <c r="L2207" s="91">
        <v>0</v>
      </c>
      <c r="M2207" s="321">
        <v>1404228786.8399999</v>
      </c>
      <c r="N2207" s="321">
        <v>1869732394.6500001</v>
      </c>
      <c r="O2207" s="321">
        <v>3273961181.4899998</v>
      </c>
      <c r="P2207" s="321">
        <v>43591595.169999994</v>
      </c>
      <c r="Q2207" s="91">
        <v>0</v>
      </c>
      <c r="R2207" s="91">
        <v>0</v>
      </c>
      <c r="S2207" s="91">
        <v>0</v>
      </c>
      <c r="T2207" s="321">
        <v>3433622141.98</v>
      </c>
      <c r="U2207" s="321">
        <v>67854483.689999998</v>
      </c>
      <c r="V2207" s="321">
        <v>16002279.92</v>
      </c>
      <c r="W2207" s="321">
        <v>8475071.6399999987</v>
      </c>
      <c r="X2207" s="321">
        <v>84598639.670000002</v>
      </c>
      <c r="Y2207" s="321">
        <v>86018403.680000007</v>
      </c>
      <c r="Z2207" s="321">
        <v>0</v>
      </c>
      <c r="AA2207" s="321">
        <v>0</v>
      </c>
      <c r="AB2207" s="321">
        <v>0</v>
      </c>
      <c r="AC2207" s="334">
        <v>701110997.25999999</v>
      </c>
      <c r="AD2207" s="321">
        <v>179393736.57000002</v>
      </c>
      <c r="AE2207" s="321">
        <v>174024348.19</v>
      </c>
      <c r="AF2207" s="321">
        <v>0</v>
      </c>
      <c r="AG2207" s="321">
        <v>0</v>
      </c>
      <c r="AH2207" s="321">
        <v>0</v>
      </c>
      <c r="AI2207" s="321">
        <v>0</v>
      </c>
      <c r="AJ2207" s="321">
        <v>121806222.20999999</v>
      </c>
      <c r="AK2207" s="321">
        <v>279699221.75999999</v>
      </c>
      <c r="AL2207" s="321">
        <v>64980865.199999996</v>
      </c>
      <c r="AM2207" s="91">
        <v>0</v>
      </c>
      <c r="AN2207" s="321">
        <v>189799393.10999998</v>
      </c>
      <c r="AO2207" s="321">
        <v>0</v>
      </c>
      <c r="AP2207" s="321">
        <v>4509146.54</v>
      </c>
      <c r="AQ2207" s="321">
        <v>0</v>
      </c>
      <c r="AR2207" s="321">
        <v>0</v>
      </c>
      <c r="AS2207" s="321">
        <v>1439284182.8300002</v>
      </c>
      <c r="AT2207" s="321">
        <v>925906340.46999991</v>
      </c>
      <c r="AU2207" s="321">
        <v>386917713.86000001</v>
      </c>
      <c r="AV2207" s="315">
        <v>46022</v>
      </c>
      <c r="AW2207" t="s">
        <v>11</v>
      </c>
      <c r="AX2207">
        <v>2025</v>
      </c>
      <c r="AY2207" t="s">
        <v>288</v>
      </c>
    </row>
    <row r="2208" spans="1:51" x14ac:dyDescent="0.25">
      <c r="A2208" s="319">
        <v>2</v>
      </c>
      <c r="B2208" s="320" t="s">
        <v>90</v>
      </c>
      <c r="C2208" s="321">
        <v>431531203.07999998</v>
      </c>
      <c r="D2208" s="321">
        <v>35023.93</v>
      </c>
      <c r="E2208" s="321">
        <v>0</v>
      </c>
      <c r="F2208" s="321">
        <v>0</v>
      </c>
      <c r="G2208" s="321">
        <v>829497.76</v>
      </c>
      <c r="H2208" s="91">
        <v>0</v>
      </c>
      <c r="I2208" s="91">
        <v>0</v>
      </c>
      <c r="J2208" s="321">
        <v>32333.48</v>
      </c>
      <c r="K2208" s="321">
        <v>871261.35000000009</v>
      </c>
      <c r="L2208" s="91">
        <v>0</v>
      </c>
      <c r="M2208" s="321">
        <v>2368310.2400000002</v>
      </c>
      <c r="N2208" s="321">
        <v>66333758.279999994</v>
      </c>
      <c r="O2208" s="321">
        <v>68702068.519999996</v>
      </c>
      <c r="P2208" s="321">
        <v>10785297.049999999</v>
      </c>
      <c r="Q2208" s="91">
        <v>0</v>
      </c>
      <c r="R2208" s="91">
        <v>0</v>
      </c>
      <c r="S2208" s="91">
        <v>0</v>
      </c>
      <c r="T2208" s="321">
        <v>81255482.089999989</v>
      </c>
      <c r="U2208" s="321">
        <v>37366.639999999999</v>
      </c>
      <c r="V2208" s="321">
        <v>14485.96</v>
      </c>
      <c r="W2208" s="321">
        <v>3015.47</v>
      </c>
      <c r="X2208" s="321">
        <v>5502340.0099999998</v>
      </c>
      <c r="Y2208" s="321">
        <v>4857587.7</v>
      </c>
      <c r="Z2208" s="321">
        <v>0</v>
      </c>
      <c r="AA2208" s="321">
        <v>49310138.490000002</v>
      </c>
      <c r="AB2208" s="321">
        <v>0</v>
      </c>
      <c r="AC2208" s="334">
        <v>68550225.049999997</v>
      </c>
      <c r="AD2208" s="321">
        <v>32324323.780000001</v>
      </c>
      <c r="AE2208" s="321">
        <v>48290.29</v>
      </c>
      <c r="AF2208" s="321">
        <v>0</v>
      </c>
      <c r="AG2208" s="321">
        <v>0</v>
      </c>
      <c r="AH2208" s="321">
        <v>0</v>
      </c>
      <c r="AI2208" s="321">
        <v>0</v>
      </c>
      <c r="AJ2208" s="321">
        <v>59773902.969999999</v>
      </c>
      <c r="AK2208" s="321">
        <v>67600772.280000001</v>
      </c>
      <c r="AL2208" s="321">
        <v>4833519.16</v>
      </c>
      <c r="AM2208" s="91">
        <v>0</v>
      </c>
      <c r="AN2208" s="321">
        <v>2312479.64</v>
      </c>
      <c r="AO2208" s="321">
        <v>0</v>
      </c>
      <c r="AP2208" s="321">
        <v>2263300.7400000002</v>
      </c>
      <c r="AQ2208" s="321">
        <v>0</v>
      </c>
      <c r="AR2208" s="321">
        <v>0</v>
      </c>
      <c r="AS2208" s="321">
        <v>220421676.35999998</v>
      </c>
      <c r="AT2208" s="321">
        <v>129854044.63</v>
      </c>
      <c r="AU2208" s="321">
        <v>52843972.810000002</v>
      </c>
      <c r="AV2208" s="315">
        <v>46022</v>
      </c>
      <c r="AW2208" t="s">
        <v>11</v>
      </c>
      <c r="AX2208">
        <v>2025</v>
      </c>
      <c r="AY2208" t="s">
        <v>168</v>
      </c>
    </row>
    <row r="2209" spans="1:51" x14ac:dyDescent="0.25">
      <c r="A2209" s="319">
        <v>115</v>
      </c>
      <c r="B2209" s="90" t="s">
        <v>290</v>
      </c>
      <c r="C2209" s="321">
        <v>1052555.56</v>
      </c>
      <c r="D2209" s="321">
        <v>30696.959999999999</v>
      </c>
      <c r="E2209" s="321">
        <v>0</v>
      </c>
      <c r="F2209" s="321">
        <v>0</v>
      </c>
      <c r="G2209" s="321">
        <v>0</v>
      </c>
      <c r="H2209" s="91">
        <v>0</v>
      </c>
      <c r="I2209" s="91">
        <v>0</v>
      </c>
      <c r="J2209" s="321">
        <v>0</v>
      </c>
      <c r="K2209" s="321">
        <v>0</v>
      </c>
      <c r="L2209" s="91">
        <v>0</v>
      </c>
      <c r="M2209" s="321">
        <v>0</v>
      </c>
      <c r="N2209" s="321">
        <v>0</v>
      </c>
      <c r="O2209" s="321">
        <v>0</v>
      </c>
      <c r="P2209" s="321">
        <v>0</v>
      </c>
      <c r="Q2209" s="91">
        <v>0</v>
      </c>
      <c r="R2209" s="91">
        <v>0</v>
      </c>
      <c r="S2209" s="91">
        <v>0</v>
      </c>
      <c r="T2209" s="321">
        <v>30696.959999999999</v>
      </c>
      <c r="U2209" s="321">
        <v>677963.85</v>
      </c>
      <c r="V2209" s="321">
        <v>343894.75</v>
      </c>
      <c r="W2209" s="321">
        <v>0</v>
      </c>
      <c r="X2209" s="321">
        <v>0</v>
      </c>
      <c r="Y2209" s="321">
        <v>0</v>
      </c>
      <c r="Z2209" s="321">
        <v>0</v>
      </c>
      <c r="AA2209" s="321">
        <v>0</v>
      </c>
      <c r="AB2209" s="321">
        <v>0</v>
      </c>
      <c r="AC2209" s="334">
        <v>0</v>
      </c>
      <c r="AD2209" s="321">
        <v>0</v>
      </c>
      <c r="AE2209" s="321">
        <v>0</v>
      </c>
      <c r="AF2209" s="321">
        <v>0</v>
      </c>
      <c r="AG2209" s="321">
        <v>0</v>
      </c>
      <c r="AH2209" s="321">
        <v>0</v>
      </c>
      <c r="AI2209" s="321">
        <v>0</v>
      </c>
      <c r="AJ2209" s="321">
        <v>0</v>
      </c>
      <c r="AK2209" s="321">
        <v>0</v>
      </c>
      <c r="AL2209" s="321">
        <v>0</v>
      </c>
      <c r="AM2209" s="91">
        <v>0</v>
      </c>
      <c r="AN2209" s="321">
        <v>0</v>
      </c>
      <c r="AO2209" s="321">
        <v>0</v>
      </c>
      <c r="AP2209" s="321">
        <v>0</v>
      </c>
      <c r="AQ2209" s="321">
        <v>0</v>
      </c>
      <c r="AR2209" s="321">
        <v>0</v>
      </c>
      <c r="AS2209" s="321">
        <v>1021858.6</v>
      </c>
      <c r="AT2209" s="321">
        <v>0</v>
      </c>
      <c r="AU2209" s="321">
        <v>0</v>
      </c>
      <c r="AV2209" s="315">
        <v>46022</v>
      </c>
      <c r="AW2209" t="s">
        <v>11</v>
      </c>
      <c r="AX2209">
        <v>2025</v>
      </c>
      <c r="AY2209" t="s">
        <v>291</v>
      </c>
    </row>
    <row r="2210" spans="1:51" x14ac:dyDescent="0.25">
      <c r="A2210" s="319">
        <v>106</v>
      </c>
      <c r="B2210" s="320" t="s">
        <v>92</v>
      </c>
      <c r="C2210" s="321">
        <v>421247700.81</v>
      </c>
      <c r="D2210" s="321">
        <v>0</v>
      </c>
      <c r="E2210" s="321">
        <v>0</v>
      </c>
      <c r="F2210" s="321">
        <v>0</v>
      </c>
      <c r="G2210" s="321">
        <v>73552.899999999994</v>
      </c>
      <c r="H2210" s="91">
        <v>0</v>
      </c>
      <c r="I2210" s="91">
        <v>0</v>
      </c>
      <c r="J2210" s="321">
        <v>78381677.379999995</v>
      </c>
      <c r="K2210" s="321">
        <v>-154441.65</v>
      </c>
      <c r="L2210" s="91">
        <v>0</v>
      </c>
      <c r="M2210" s="321">
        <v>0</v>
      </c>
      <c r="N2210" s="321">
        <v>0</v>
      </c>
      <c r="O2210" s="321">
        <v>0</v>
      </c>
      <c r="P2210" s="321">
        <v>2729157.8</v>
      </c>
      <c r="Q2210" s="91">
        <v>0</v>
      </c>
      <c r="R2210" s="91">
        <v>0</v>
      </c>
      <c r="S2210" s="91">
        <v>0</v>
      </c>
      <c r="T2210" s="321">
        <v>81029946.429999992</v>
      </c>
      <c r="U2210" s="321">
        <v>3283837.84</v>
      </c>
      <c r="V2210" s="321">
        <v>526503.09</v>
      </c>
      <c r="W2210" s="321">
        <v>408661.33</v>
      </c>
      <c r="X2210" s="321">
        <v>367155.85</v>
      </c>
      <c r="Y2210" s="321">
        <v>452523.98</v>
      </c>
      <c r="Z2210" s="321">
        <v>0</v>
      </c>
      <c r="AA2210" s="321">
        <v>17547200.260000002</v>
      </c>
      <c r="AB2210" s="321">
        <v>0</v>
      </c>
      <c r="AC2210" s="334">
        <v>15118219.439999999</v>
      </c>
      <c r="AD2210" s="321">
        <v>1973315.5</v>
      </c>
      <c r="AE2210" s="321">
        <v>5765812.5300000003</v>
      </c>
      <c r="AF2210" s="321">
        <v>0</v>
      </c>
      <c r="AG2210" s="321">
        <v>0</v>
      </c>
      <c r="AH2210" s="321">
        <v>0</v>
      </c>
      <c r="AI2210" s="321">
        <v>0</v>
      </c>
      <c r="AJ2210" s="321">
        <v>79981384.629999995</v>
      </c>
      <c r="AK2210" s="321">
        <v>89846184.890000001</v>
      </c>
      <c r="AL2210" s="321">
        <v>7292431.3700000001</v>
      </c>
      <c r="AM2210" s="91">
        <v>0</v>
      </c>
      <c r="AN2210" s="321">
        <v>15025400.84</v>
      </c>
      <c r="AO2210" s="321">
        <v>0</v>
      </c>
      <c r="AP2210" s="321">
        <v>238152.73</v>
      </c>
      <c r="AQ2210" s="321">
        <v>0</v>
      </c>
      <c r="AR2210" s="321">
        <v>0</v>
      </c>
      <c r="AS2210" s="321">
        <v>125424614.44999999</v>
      </c>
      <c r="AT2210" s="321">
        <v>214793139.92999998</v>
      </c>
      <c r="AU2210" s="321">
        <v>102390970.09999999</v>
      </c>
      <c r="AV2210" s="315">
        <v>46022</v>
      </c>
      <c r="AW2210" t="s">
        <v>11</v>
      </c>
      <c r="AX2210">
        <v>2025</v>
      </c>
      <c r="AY2210" t="s">
        <v>172</v>
      </c>
    </row>
    <row r="2211" spans="1:51" x14ac:dyDescent="0.25">
      <c r="A2211" s="319">
        <v>118</v>
      </c>
      <c r="B2211" s="320" t="s">
        <v>93</v>
      </c>
      <c r="C2211" s="321">
        <v>1397751466.3199999</v>
      </c>
      <c r="D2211" s="321">
        <v>262202.5</v>
      </c>
      <c r="E2211" s="321">
        <v>0</v>
      </c>
      <c r="F2211" s="321">
        <v>0</v>
      </c>
      <c r="G2211" s="321">
        <v>4933274.0599999996</v>
      </c>
      <c r="H2211" s="91">
        <v>0</v>
      </c>
      <c r="I2211" s="91">
        <v>0</v>
      </c>
      <c r="J2211" s="321">
        <v>4386478.5399999991</v>
      </c>
      <c r="K2211" s="321">
        <v>128836230.69</v>
      </c>
      <c r="L2211" s="91">
        <v>0</v>
      </c>
      <c r="M2211" s="321">
        <v>377758387.42000002</v>
      </c>
      <c r="N2211" s="321">
        <v>420120975.99000001</v>
      </c>
      <c r="O2211" s="321">
        <v>797879363.41000009</v>
      </c>
      <c r="P2211" s="321">
        <v>15219923.279999999</v>
      </c>
      <c r="Q2211" s="91">
        <v>0</v>
      </c>
      <c r="R2211" s="91">
        <v>0</v>
      </c>
      <c r="S2211" s="91">
        <v>0</v>
      </c>
      <c r="T2211" s="321">
        <v>951517472.48000002</v>
      </c>
      <c r="U2211" s="321">
        <v>1347529.66</v>
      </c>
      <c r="V2211" s="321">
        <v>732073.17</v>
      </c>
      <c r="W2211" s="321">
        <v>0</v>
      </c>
      <c r="X2211" s="321">
        <v>0</v>
      </c>
      <c r="Y2211" s="321">
        <v>676597.37</v>
      </c>
      <c r="Z2211" s="321">
        <v>0</v>
      </c>
      <c r="AA2211" s="321">
        <v>0</v>
      </c>
      <c r="AB2211" s="321">
        <v>0</v>
      </c>
      <c r="AC2211" s="334">
        <v>0</v>
      </c>
      <c r="AD2211" s="321">
        <v>0</v>
      </c>
      <c r="AE2211" s="321">
        <v>0</v>
      </c>
      <c r="AF2211" s="321">
        <v>0</v>
      </c>
      <c r="AG2211" s="321">
        <v>0</v>
      </c>
      <c r="AH2211" s="321">
        <v>0</v>
      </c>
      <c r="AI2211" s="321">
        <v>0</v>
      </c>
      <c r="AJ2211" s="321">
        <v>1223768.01</v>
      </c>
      <c r="AK2211" s="321">
        <v>11610617.49</v>
      </c>
      <c r="AL2211" s="321">
        <v>3701151.8600000003</v>
      </c>
      <c r="AM2211" s="91">
        <v>0</v>
      </c>
      <c r="AN2211" s="321">
        <v>54973447.18</v>
      </c>
      <c r="AO2211" s="321">
        <v>0</v>
      </c>
      <c r="AP2211" s="321">
        <v>517188.49</v>
      </c>
      <c r="AQ2211" s="321">
        <v>0</v>
      </c>
      <c r="AR2211" s="321">
        <v>0</v>
      </c>
      <c r="AS2211" s="321">
        <v>3979968.21</v>
      </c>
      <c r="AT2211" s="321">
        <v>442254025.63</v>
      </c>
      <c r="AU2211" s="321">
        <v>371451620.61000001</v>
      </c>
      <c r="AV2211" s="315">
        <v>46022</v>
      </c>
      <c r="AW2211" t="s">
        <v>11</v>
      </c>
      <c r="AX2211">
        <v>2025</v>
      </c>
      <c r="AY2211" t="s">
        <v>162</v>
      </c>
    </row>
    <row r="2212" spans="1:51" x14ac:dyDescent="0.25">
      <c r="A2212" s="319">
        <v>29</v>
      </c>
      <c r="B2212" s="320" t="s">
        <v>94</v>
      </c>
      <c r="C2212" s="321">
        <v>2362298311.1400003</v>
      </c>
      <c r="D2212" s="321">
        <v>3204594.66</v>
      </c>
      <c r="E2212" s="321">
        <v>0</v>
      </c>
      <c r="F2212" s="321">
        <v>0</v>
      </c>
      <c r="G2212" s="321">
        <v>4899244.97</v>
      </c>
      <c r="H2212" s="91">
        <v>0</v>
      </c>
      <c r="I2212" s="91">
        <v>0</v>
      </c>
      <c r="J2212" s="321">
        <v>1723084.81</v>
      </c>
      <c r="K2212" s="321">
        <v>1223692.3399999999</v>
      </c>
      <c r="L2212" s="91">
        <v>0</v>
      </c>
      <c r="M2212" s="321">
        <v>311824774.38999999</v>
      </c>
      <c r="N2212" s="321">
        <v>764274756.37</v>
      </c>
      <c r="O2212" s="321">
        <v>1076099530.76</v>
      </c>
      <c r="P2212" s="321">
        <v>8125514.9500000002</v>
      </c>
      <c r="Q2212" s="91">
        <v>0</v>
      </c>
      <c r="R2212" s="91">
        <v>0</v>
      </c>
      <c r="S2212" s="91">
        <v>0</v>
      </c>
      <c r="T2212" s="321">
        <v>1095275662.49</v>
      </c>
      <c r="U2212" s="321">
        <v>359863940.17000002</v>
      </c>
      <c r="V2212" s="321">
        <v>315375313.53000003</v>
      </c>
      <c r="W2212" s="321">
        <v>12896969.630000001</v>
      </c>
      <c r="X2212" s="321">
        <v>265448484.09999999</v>
      </c>
      <c r="Y2212" s="321">
        <v>119112154.03999999</v>
      </c>
      <c r="Z2212" s="321">
        <v>0</v>
      </c>
      <c r="AA2212" s="321">
        <v>0</v>
      </c>
      <c r="AB2212" s="321">
        <v>8870315.209999999</v>
      </c>
      <c r="AC2212" s="334">
        <v>0</v>
      </c>
      <c r="AD2212" s="321">
        <v>0</v>
      </c>
      <c r="AE2212" s="321">
        <v>9054215.0700000003</v>
      </c>
      <c r="AF2212" s="321">
        <v>0</v>
      </c>
      <c r="AG2212" s="321">
        <v>0</v>
      </c>
      <c r="AH2212" s="321">
        <v>0</v>
      </c>
      <c r="AI2212" s="321">
        <v>0</v>
      </c>
      <c r="AJ2212" s="321">
        <v>57319373.289999999</v>
      </c>
      <c r="AK2212" s="321">
        <v>7538706.0999999996</v>
      </c>
      <c r="AL2212" s="321">
        <v>4567200.71</v>
      </c>
      <c r="AM2212" s="91">
        <v>0</v>
      </c>
      <c r="AN2212" s="321">
        <v>81013887.49000001</v>
      </c>
      <c r="AO2212" s="321">
        <v>0</v>
      </c>
      <c r="AP2212" s="321">
        <v>11327346.35</v>
      </c>
      <c r="AQ2212" s="321">
        <v>14316904.68</v>
      </c>
      <c r="AR2212" s="321">
        <v>0</v>
      </c>
      <c r="AS2212" s="321">
        <v>1147940765.04</v>
      </c>
      <c r="AT2212" s="321">
        <v>119081883.61000001</v>
      </c>
      <c r="AU2212" s="321">
        <v>317838.28000000003</v>
      </c>
      <c r="AV2212" s="315">
        <v>46022</v>
      </c>
      <c r="AW2212" t="s">
        <v>11</v>
      </c>
      <c r="AX2212">
        <v>2025</v>
      </c>
      <c r="AY2212" t="s">
        <v>156</v>
      </c>
    </row>
    <row r="2213" spans="1:51" x14ac:dyDescent="0.25">
      <c r="A2213" s="319">
        <v>111</v>
      </c>
      <c r="B2213" s="320" t="s">
        <v>95</v>
      </c>
      <c r="C2213" s="321">
        <v>26920774.91</v>
      </c>
      <c r="D2213" s="321">
        <v>67766.399999999994</v>
      </c>
      <c r="E2213" s="321">
        <v>0</v>
      </c>
      <c r="F2213" s="321">
        <v>0</v>
      </c>
      <c r="G2213" s="321">
        <v>0</v>
      </c>
      <c r="H2213" s="91">
        <v>0</v>
      </c>
      <c r="I2213" s="91">
        <v>0</v>
      </c>
      <c r="J2213" s="321">
        <v>4343.3999999999996</v>
      </c>
      <c r="K2213" s="321">
        <v>0</v>
      </c>
      <c r="L2213" s="91">
        <v>0</v>
      </c>
      <c r="M2213" s="321">
        <v>528272.24</v>
      </c>
      <c r="N2213" s="321">
        <v>0</v>
      </c>
      <c r="O2213" s="321">
        <v>528272.24</v>
      </c>
      <c r="P2213" s="321">
        <v>82351.3</v>
      </c>
      <c r="Q2213" s="91">
        <v>0</v>
      </c>
      <c r="R2213" s="91">
        <v>0</v>
      </c>
      <c r="S2213" s="91">
        <v>0</v>
      </c>
      <c r="T2213" s="321">
        <v>682733.34000000008</v>
      </c>
      <c r="U2213" s="321">
        <v>3960816.82</v>
      </c>
      <c r="V2213" s="321">
        <v>0</v>
      </c>
      <c r="W2213" s="321">
        <v>0</v>
      </c>
      <c r="X2213" s="321">
        <v>0</v>
      </c>
      <c r="Y2213" s="321">
        <v>245094.91</v>
      </c>
      <c r="Z2213" s="321">
        <v>0</v>
      </c>
      <c r="AA2213" s="321">
        <v>0</v>
      </c>
      <c r="AB2213" s="321">
        <v>0</v>
      </c>
      <c r="AC2213" s="334">
        <v>1426340.29</v>
      </c>
      <c r="AD2213" s="321">
        <v>0</v>
      </c>
      <c r="AE2213" s="321">
        <v>0</v>
      </c>
      <c r="AF2213" s="321">
        <v>0</v>
      </c>
      <c r="AG2213" s="321">
        <v>0</v>
      </c>
      <c r="AH2213" s="321">
        <v>0</v>
      </c>
      <c r="AI2213" s="321">
        <v>0</v>
      </c>
      <c r="AJ2213" s="321">
        <v>411475.42</v>
      </c>
      <c r="AK2213" s="321">
        <v>3071076.5100000002</v>
      </c>
      <c r="AL2213" s="321">
        <v>937948.46</v>
      </c>
      <c r="AM2213" s="91">
        <v>0</v>
      </c>
      <c r="AN2213" s="321">
        <v>6389824.6500000004</v>
      </c>
      <c r="AO2213" s="321">
        <v>0</v>
      </c>
      <c r="AP2213" s="321">
        <v>158851</v>
      </c>
      <c r="AQ2213" s="321">
        <v>0</v>
      </c>
      <c r="AR2213" s="321">
        <v>0</v>
      </c>
      <c r="AS2213" s="321">
        <v>6043727.4399999995</v>
      </c>
      <c r="AT2213" s="321">
        <v>20194314.130000003</v>
      </c>
      <c r="AU2213" s="321">
        <v>9636613.5099999998</v>
      </c>
      <c r="AV2213" s="315">
        <v>46022</v>
      </c>
      <c r="AW2213" t="s">
        <v>11</v>
      </c>
      <c r="AX2213">
        <v>2025</v>
      </c>
      <c r="AY2213" t="s">
        <v>182</v>
      </c>
    </row>
    <row r="2214" spans="1:51" x14ac:dyDescent="0.25">
      <c r="A2214" s="319">
        <v>83</v>
      </c>
      <c r="B2214" s="320" t="s">
        <v>96</v>
      </c>
      <c r="C2214" s="321">
        <v>4090254989.7300005</v>
      </c>
      <c r="D2214" s="321">
        <v>8317211.6800000006</v>
      </c>
      <c r="E2214" s="321">
        <v>0</v>
      </c>
      <c r="F2214" s="321">
        <v>0</v>
      </c>
      <c r="G2214" s="321">
        <v>81793936.180000007</v>
      </c>
      <c r="H2214" s="91">
        <v>0</v>
      </c>
      <c r="I2214" s="91">
        <v>0</v>
      </c>
      <c r="J2214" s="321">
        <v>71605939.189999998</v>
      </c>
      <c r="K2214" s="321">
        <v>80345387.450000003</v>
      </c>
      <c r="L2214" s="91">
        <v>0</v>
      </c>
      <c r="M2214" s="321">
        <v>1056549414.45</v>
      </c>
      <c r="N2214" s="321">
        <v>897625798.23000002</v>
      </c>
      <c r="O2214" s="321">
        <v>1954175212.6800001</v>
      </c>
      <c r="P2214" s="321">
        <v>225002724.75</v>
      </c>
      <c r="Q2214" s="91">
        <v>0</v>
      </c>
      <c r="R2214" s="91">
        <v>0</v>
      </c>
      <c r="S2214" s="91">
        <v>0</v>
      </c>
      <c r="T2214" s="321">
        <v>2421240411.9300003</v>
      </c>
      <c r="U2214" s="321">
        <v>121948272.27</v>
      </c>
      <c r="V2214" s="321">
        <v>7285426.0800000001</v>
      </c>
      <c r="W2214" s="321">
        <v>5922269.6599999992</v>
      </c>
      <c r="X2214" s="321">
        <v>36858570.25</v>
      </c>
      <c r="Y2214" s="321">
        <v>1535105.22</v>
      </c>
      <c r="Z2214" s="321">
        <v>0</v>
      </c>
      <c r="AA2214" s="321">
        <v>2029824.1199999999</v>
      </c>
      <c r="AB2214" s="321">
        <v>0</v>
      </c>
      <c r="AC2214" s="334">
        <v>743596343.08999991</v>
      </c>
      <c r="AD2214" s="321">
        <v>96516287.319999993</v>
      </c>
      <c r="AE2214" s="321">
        <v>13406069.84</v>
      </c>
      <c r="AF2214" s="321">
        <v>0</v>
      </c>
      <c r="AG2214" s="321">
        <v>0</v>
      </c>
      <c r="AH2214" s="321">
        <v>0</v>
      </c>
      <c r="AI2214" s="321">
        <v>0</v>
      </c>
      <c r="AJ2214" s="321">
        <v>3533539.88</v>
      </c>
      <c r="AK2214" s="321">
        <v>520815387.08000004</v>
      </c>
      <c r="AL2214" s="321">
        <v>26353693.43</v>
      </c>
      <c r="AM2214" s="91">
        <v>0</v>
      </c>
      <c r="AN2214" s="321">
        <v>44451532.479999997</v>
      </c>
      <c r="AO2214" s="321">
        <v>0</v>
      </c>
      <c r="AP2214" s="321">
        <v>1949183.7</v>
      </c>
      <c r="AQ2214" s="321">
        <v>0</v>
      </c>
      <c r="AR2214" s="321">
        <v>0</v>
      </c>
      <c r="AS2214" s="321">
        <v>1032631707.73</v>
      </c>
      <c r="AT2214" s="321">
        <v>636382870.07000005</v>
      </c>
      <c r="AU2214" s="321">
        <v>42813073.380000003</v>
      </c>
      <c r="AV2214" s="315">
        <v>46022</v>
      </c>
      <c r="AW2214" t="s">
        <v>11</v>
      </c>
      <c r="AX2214">
        <v>2025</v>
      </c>
      <c r="AY2214" t="s">
        <v>158</v>
      </c>
    </row>
    <row r="2215" spans="1:51" x14ac:dyDescent="0.25">
      <c r="A2215" s="319">
        <v>40</v>
      </c>
      <c r="B2215" s="320" t="s">
        <v>97</v>
      </c>
      <c r="C2215" s="321">
        <v>1139662900.22</v>
      </c>
      <c r="D2215" s="321">
        <v>18431.12</v>
      </c>
      <c r="E2215" s="321">
        <v>0</v>
      </c>
      <c r="F2215" s="321">
        <v>0</v>
      </c>
      <c r="G2215" s="321">
        <v>413226.36</v>
      </c>
      <c r="H2215" s="91">
        <v>0</v>
      </c>
      <c r="I2215" s="91">
        <v>0</v>
      </c>
      <c r="J2215" s="321">
        <v>488618.28</v>
      </c>
      <c r="K2215" s="321">
        <v>8346246.5399999991</v>
      </c>
      <c r="L2215" s="91">
        <v>0</v>
      </c>
      <c r="M2215" s="321">
        <v>26066292.16</v>
      </c>
      <c r="N2215" s="321">
        <v>408120517.75999999</v>
      </c>
      <c r="O2215" s="321">
        <v>434186809.92000002</v>
      </c>
      <c r="P2215" s="321">
        <v>622679.34</v>
      </c>
      <c r="Q2215" s="91">
        <v>0</v>
      </c>
      <c r="R2215" s="91">
        <v>0</v>
      </c>
      <c r="S2215" s="91">
        <v>0</v>
      </c>
      <c r="T2215" s="321">
        <v>444076011.56</v>
      </c>
      <c r="U2215" s="321">
        <v>5535876.2000000002</v>
      </c>
      <c r="V2215" s="321">
        <v>498169.15</v>
      </c>
      <c r="W2215" s="321">
        <v>2803.68</v>
      </c>
      <c r="X2215" s="321">
        <v>98214.32</v>
      </c>
      <c r="Y2215" s="321">
        <v>306728.99</v>
      </c>
      <c r="Z2215" s="321">
        <v>0</v>
      </c>
      <c r="AA2215" s="321">
        <v>78180.740000000005</v>
      </c>
      <c r="AB2215" s="321">
        <v>0</v>
      </c>
      <c r="AC2215" s="334">
        <v>14203628.390000001</v>
      </c>
      <c r="AD2215" s="321">
        <v>55172379.32</v>
      </c>
      <c r="AE2215" s="321">
        <v>11969722.729999999</v>
      </c>
      <c r="AF2215" s="321">
        <v>0</v>
      </c>
      <c r="AG2215" s="321">
        <v>0</v>
      </c>
      <c r="AH2215" s="321">
        <v>0</v>
      </c>
      <c r="AI2215" s="321">
        <v>0</v>
      </c>
      <c r="AJ2215" s="321">
        <v>61096</v>
      </c>
      <c r="AK2215" s="321">
        <v>543567389.36000001</v>
      </c>
      <c r="AL2215" s="321">
        <v>1450241.44</v>
      </c>
      <c r="AM2215" s="91">
        <v>0</v>
      </c>
      <c r="AN2215" s="321">
        <v>19158801.599999998</v>
      </c>
      <c r="AO2215" s="321">
        <v>0</v>
      </c>
      <c r="AP2215" s="321">
        <v>466975.36</v>
      </c>
      <c r="AQ2215" s="321">
        <v>0</v>
      </c>
      <c r="AR2215" s="321">
        <v>0</v>
      </c>
      <c r="AS2215" s="321">
        <v>87926799.520000011</v>
      </c>
      <c r="AT2215" s="321">
        <v>607660089.1400001</v>
      </c>
      <c r="AU2215" s="321">
        <v>43016681.380000003</v>
      </c>
      <c r="AV2215" s="315">
        <v>46022</v>
      </c>
      <c r="AW2215" t="s">
        <v>11</v>
      </c>
      <c r="AX2215">
        <v>2025</v>
      </c>
      <c r="AY2215" t="s">
        <v>166</v>
      </c>
    </row>
    <row r="2216" spans="1:51" x14ac:dyDescent="0.25">
      <c r="A2216" s="319">
        <v>24</v>
      </c>
      <c r="B2216" s="320" t="s">
        <v>98</v>
      </c>
      <c r="C2216" s="321">
        <v>5593036207.3299999</v>
      </c>
      <c r="D2216" s="321">
        <v>72450290.859999999</v>
      </c>
      <c r="E2216" s="321">
        <v>0</v>
      </c>
      <c r="F2216" s="321">
        <v>-15717.33</v>
      </c>
      <c r="G2216" s="321">
        <v>197753510.16</v>
      </c>
      <c r="H2216" s="91">
        <v>0</v>
      </c>
      <c r="I2216" s="91">
        <v>0</v>
      </c>
      <c r="J2216" s="321">
        <v>21226026.640000001</v>
      </c>
      <c r="K2216" s="321">
        <v>52644805.210000001</v>
      </c>
      <c r="L2216" s="91">
        <v>0</v>
      </c>
      <c r="M2216" s="321">
        <v>178532495.52000001</v>
      </c>
      <c r="N2216" s="321">
        <v>3272602826.3600001</v>
      </c>
      <c r="O2216" s="321">
        <v>3451135321.8800001</v>
      </c>
      <c r="P2216" s="321">
        <v>100073067.24000001</v>
      </c>
      <c r="Q2216" s="91">
        <v>0</v>
      </c>
      <c r="R2216" s="91">
        <v>0</v>
      </c>
      <c r="S2216" s="91">
        <v>0</v>
      </c>
      <c r="T2216" s="321">
        <v>3895267304.6599998</v>
      </c>
      <c r="U2216" s="321">
        <v>211413723.02000001</v>
      </c>
      <c r="V2216" s="321">
        <v>211413.63</v>
      </c>
      <c r="W2216" s="321">
        <v>0</v>
      </c>
      <c r="X2216" s="321">
        <v>6114933.0300000003</v>
      </c>
      <c r="Y2216" s="321">
        <v>0</v>
      </c>
      <c r="Z2216" s="321">
        <v>0</v>
      </c>
      <c r="AA2216" s="321">
        <v>8331288.75</v>
      </c>
      <c r="AB2216" s="321">
        <v>0</v>
      </c>
      <c r="AC2216" s="334">
        <v>924388898.37</v>
      </c>
      <c r="AD2216" s="321">
        <v>98520317.640000001</v>
      </c>
      <c r="AE2216" s="321">
        <v>2336112.83</v>
      </c>
      <c r="AF2216" s="321">
        <v>0</v>
      </c>
      <c r="AG2216" s="321">
        <v>0</v>
      </c>
      <c r="AH2216" s="321">
        <v>0</v>
      </c>
      <c r="AI2216" s="321">
        <v>0</v>
      </c>
      <c r="AJ2216" s="321">
        <v>293438238.91000003</v>
      </c>
      <c r="AK2216" s="321">
        <v>126206617.25</v>
      </c>
      <c r="AL2216" s="321">
        <v>13980106</v>
      </c>
      <c r="AM2216" s="91">
        <v>0</v>
      </c>
      <c r="AN2216" s="321">
        <v>9724274.7299999986</v>
      </c>
      <c r="AO2216" s="321">
        <v>0</v>
      </c>
      <c r="AP2216" s="321">
        <v>0</v>
      </c>
      <c r="AQ2216" s="321">
        <v>0</v>
      </c>
      <c r="AR2216" s="321">
        <v>0</v>
      </c>
      <c r="AS2216" s="321">
        <v>1544754926.1800001</v>
      </c>
      <c r="AT2216" s="321">
        <v>153013976.48999998</v>
      </c>
      <c r="AU2216" s="321">
        <v>3102978.51</v>
      </c>
      <c r="AV2216" s="315">
        <v>46022</v>
      </c>
      <c r="AW2216" t="s">
        <v>11</v>
      </c>
      <c r="AX2216">
        <v>2025</v>
      </c>
      <c r="AY2216" t="s">
        <v>164</v>
      </c>
    </row>
    <row r="2217" spans="1:51" x14ac:dyDescent="0.25">
      <c r="A2217" s="319">
        <v>124</v>
      </c>
      <c r="B2217" s="320" t="s">
        <v>99</v>
      </c>
      <c r="C2217" s="321">
        <v>191230566.88999999</v>
      </c>
      <c r="D2217" s="321">
        <v>0</v>
      </c>
      <c r="E2217" s="321">
        <v>0</v>
      </c>
      <c r="F2217" s="321">
        <v>0</v>
      </c>
      <c r="G2217" s="321">
        <v>0</v>
      </c>
      <c r="H2217" s="91">
        <v>0</v>
      </c>
      <c r="I2217" s="91">
        <v>0</v>
      </c>
      <c r="J2217" s="321">
        <v>0</v>
      </c>
      <c r="K2217" s="321">
        <v>66745.8</v>
      </c>
      <c r="L2217" s="91">
        <v>0</v>
      </c>
      <c r="M2217" s="321">
        <v>407483.9</v>
      </c>
      <c r="N2217" s="321">
        <v>59093577.780000001</v>
      </c>
      <c r="O2217" s="321">
        <v>59501061.68</v>
      </c>
      <c r="P2217" s="321">
        <v>151810.73000000001</v>
      </c>
      <c r="Q2217" s="91">
        <v>0</v>
      </c>
      <c r="R2217" s="91">
        <v>0</v>
      </c>
      <c r="S2217" s="91">
        <v>0</v>
      </c>
      <c r="T2217" s="321">
        <v>59719618.209999993</v>
      </c>
      <c r="U2217" s="321">
        <v>718815.97</v>
      </c>
      <c r="V2217" s="321">
        <v>728675.27</v>
      </c>
      <c r="W2217" s="321">
        <v>200177.19</v>
      </c>
      <c r="X2217" s="321">
        <v>296805.65000000002</v>
      </c>
      <c r="Y2217" s="321">
        <v>6807724.29</v>
      </c>
      <c r="Z2217" s="321">
        <v>0</v>
      </c>
      <c r="AA2217" s="321">
        <v>0</v>
      </c>
      <c r="AB2217" s="321">
        <v>0</v>
      </c>
      <c r="AC2217" s="334">
        <v>14109903.470000001</v>
      </c>
      <c r="AD2217" s="321">
        <v>3462263.16</v>
      </c>
      <c r="AE2217" s="321">
        <v>18141.55</v>
      </c>
      <c r="AF2217" s="321">
        <v>0</v>
      </c>
      <c r="AG2217" s="321">
        <v>0</v>
      </c>
      <c r="AH2217" s="321">
        <v>0</v>
      </c>
      <c r="AI2217" s="321">
        <v>0</v>
      </c>
      <c r="AJ2217" s="321">
        <v>1465129.55</v>
      </c>
      <c r="AK2217" s="321">
        <v>13563440.890000001</v>
      </c>
      <c r="AL2217" s="321">
        <v>3557989.87</v>
      </c>
      <c r="AM2217" s="91">
        <v>0</v>
      </c>
      <c r="AN2217" s="321">
        <v>4553388.07</v>
      </c>
      <c r="AO2217" s="321">
        <v>0</v>
      </c>
      <c r="AP2217" s="321">
        <v>0</v>
      </c>
      <c r="AQ2217" s="321">
        <v>0</v>
      </c>
      <c r="AR2217" s="321">
        <v>0</v>
      </c>
      <c r="AS2217" s="321">
        <v>27807636.100000005</v>
      </c>
      <c r="AT2217" s="321">
        <v>103703312.58</v>
      </c>
      <c r="AU2217" s="321">
        <v>82028493.75</v>
      </c>
      <c r="AV2217" s="315">
        <v>46022</v>
      </c>
      <c r="AW2217" t="s">
        <v>11</v>
      </c>
      <c r="AX2217">
        <v>2025</v>
      </c>
      <c r="AY2217" t="s">
        <v>289</v>
      </c>
    </row>
    <row r="2218" spans="1:51" x14ac:dyDescent="0.25">
      <c r="A2218" s="319">
        <v>70</v>
      </c>
      <c r="B2218" s="320" t="s">
        <v>100</v>
      </c>
      <c r="C2218" s="321">
        <v>20884343.329999998</v>
      </c>
      <c r="D2218" s="321">
        <v>0</v>
      </c>
      <c r="E2218" s="321">
        <v>0</v>
      </c>
      <c r="F2218" s="321">
        <v>0</v>
      </c>
      <c r="G2218" s="321">
        <v>0</v>
      </c>
      <c r="H2218" s="91">
        <v>0</v>
      </c>
      <c r="I2218" s="91">
        <v>0</v>
      </c>
      <c r="J2218" s="321">
        <v>0</v>
      </c>
      <c r="K2218" s="321">
        <v>0</v>
      </c>
      <c r="L2218" s="91">
        <v>0</v>
      </c>
      <c r="M2218" s="321">
        <v>0</v>
      </c>
      <c r="N2218" s="321">
        <v>0</v>
      </c>
      <c r="O2218" s="321">
        <v>0</v>
      </c>
      <c r="P2218" s="321">
        <v>20884343.329999998</v>
      </c>
      <c r="Q2218" s="91">
        <v>0</v>
      </c>
      <c r="R2218" s="91">
        <v>0</v>
      </c>
      <c r="S2218" s="91">
        <v>0</v>
      </c>
      <c r="T2218" s="321">
        <v>20884343.329999998</v>
      </c>
      <c r="U2218" s="321">
        <v>0</v>
      </c>
      <c r="V2218" s="321">
        <v>0</v>
      </c>
      <c r="W2218" s="321">
        <v>0</v>
      </c>
      <c r="X2218" s="321">
        <v>0</v>
      </c>
      <c r="Y2218" s="321">
        <v>0</v>
      </c>
      <c r="Z2218" s="321">
        <v>0</v>
      </c>
      <c r="AA2218" s="321">
        <v>0</v>
      </c>
      <c r="AB2218" s="321">
        <v>0</v>
      </c>
      <c r="AC2218" s="334">
        <v>0</v>
      </c>
      <c r="AD2218" s="321">
        <v>0</v>
      </c>
      <c r="AE2218" s="321">
        <v>0</v>
      </c>
      <c r="AF2218" s="321">
        <v>0</v>
      </c>
      <c r="AG2218" s="321">
        <v>0</v>
      </c>
      <c r="AH2218" s="321">
        <v>0</v>
      </c>
      <c r="AI2218" s="321">
        <v>0</v>
      </c>
      <c r="AJ2218" s="321">
        <v>0</v>
      </c>
      <c r="AK2218" s="321">
        <v>0</v>
      </c>
      <c r="AL2218" s="321">
        <v>0</v>
      </c>
      <c r="AM2218" s="91">
        <v>0</v>
      </c>
      <c r="AN2218" s="321">
        <v>0</v>
      </c>
      <c r="AO2218" s="321">
        <v>0</v>
      </c>
      <c r="AP2218" s="321">
        <v>0</v>
      </c>
      <c r="AQ2218" s="321">
        <v>0</v>
      </c>
      <c r="AR2218" s="321">
        <v>0</v>
      </c>
      <c r="AS2218" s="321">
        <v>0</v>
      </c>
      <c r="AT2218" s="321">
        <v>0</v>
      </c>
      <c r="AU2218" s="321">
        <v>0</v>
      </c>
      <c r="AV2218" s="315">
        <v>46022</v>
      </c>
      <c r="AW2218" t="s">
        <v>11</v>
      </c>
      <c r="AX2218">
        <v>2025</v>
      </c>
      <c r="AY2218" t="s">
        <v>181</v>
      </c>
    </row>
    <row r="2219" spans="1:51" x14ac:dyDescent="0.25">
      <c r="A2219" s="319">
        <v>119</v>
      </c>
      <c r="B2219" s="320" t="s">
        <v>101</v>
      </c>
      <c r="C2219" s="321">
        <v>942168987.77999997</v>
      </c>
      <c r="D2219" s="321">
        <v>33764.879999999997</v>
      </c>
      <c r="E2219" s="321">
        <v>0</v>
      </c>
      <c r="F2219" s="321">
        <v>0</v>
      </c>
      <c r="G2219" s="321">
        <v>0</v>
      </c>
      <c r="H2219" s="91">
        <v>0</v>
      </c>
      <c r="I2219" s="91">
        <v>0</v>
      </c>
      <c r="J2219" s="321">
        <v>313953764.5</v>
      </c>
      <c r="K2219" s="321">
        <v>0</v>
      </c>
      <c r="L2219" s="91">
        <v>0</v>
      </c>
      <c r="M2219" s="321">
        <v>0</v>
      </c>
      <c r="N2219" s="321">
        <v>0</v>
      </c>
      <c r="O2219" s="321">
        <v>0</v>
      </c>
      <c r="P2219" s="321">
        <v>0</v>
      </c>
      <c r="Q2219" s="91">
        <v>0</v>
      </c>
      <c r="R2219" s="91">
        <v>0</v>
      </c>
      <c r="S2219" s="91">
        <v>0</v>
      </c>
      <c r="T2219" s="321">
        <v>313987529.38</v>
      </c>
      <c r="U2219" s="321">
        <v>0</v>
      </c>
      <c r="V2219" s="321">
        <v>0</v>
      </c>
      <c r="W2219" s="321">
        <v>0</v>
      </c>
      <c r="X2219" s="321">
        <v>0</v>
      </c>
      <c r="Y2219" s="321">
        <v>0</v>
      </c>
      <c r="Z2219" s="321">
        <v>0</v>
      </c>
      <c r="AA2219" s="321">
        <v>0</v>
      </c>
      <c r="AB2219" s="321">
        <v>0</v>
      </c>
      <c r="AC2219" s="334">
        <v>367794862.24000001</v>
      </c>
      <c r="AD2219" s="321">
        <v>0</v>
      </c>
      <c r="AE2219" s="321">
        <v>0</v>
      </c>
      <c r="AF2219" s="321">
        <v>0</v>
      </c>
      <c r="AG2219" s="321">
        <v>0</v>
      </c>
      <c r="AH2219" s="321">
        <v>0</v>
      </c>
      <c r="AI2219" s="321">
        <v>0</v>
      </c>
      <c r="AJ2219" s="321">
        <v>0</v>
      </c>
      <c r="AK2219" s="321">
        <v>260386596.16</v>
      </c>
      <c r="AL2219" s="321">
        <v>0</v>
      </c>
      <c r="AM2219" s="91">
        <v>0</v>
      </c>
      <c r="AN2219" s="321">
        <v>0</v>
      </c>
      <c r="AO2219" s="321">
        <v>0</v>
      </c>
      <c r="AP2219" s="321">
        <v>0</v>
      </c>
      <c r="AQ2219" s="321">
        <v>0</v>
      </c>
      <c r="AR2219" s="321">
        <v>0</v>
      </c>
      <c r="AS2219" s="321">
        <v>367794862.24000001</v>
      </c>
      <c r="AT2219" s="321">
        <v>260386596.16</v>
      </c>
      <c r="AU2219" s="321">
        <v>0</v>
      </c>
      <c r="AV2219" s="315">
        <v>46022</v>
      </c>
      <c r="AW2219" t="s">
        <v>11</v>
      </c>
      <c r="AX2219">
        <v>2025</v>
      </c>
      <c r="AY2219" t="s">
        <v>189</v>
      </c>
    </row>
    <row r="2220" spans="1:51" x14ac:dyDescent="0.25">
      <c r="A2220" s="319">
        <v>108</v>
      </c>
      <c r="B2220" s="320" t="s">
        <v>102</v>
      </c>
      <c r="C2220" s="321">
        <v>42931111.399999991</v>
      </c>
      <c r="D2220" s="321">
        <v>0</v>
      </c>
      <c r="E2220" s="321">
        <v>0</v>
      </c>
      <c r="F2220" s="321">
        <v>0</v>
      </c>
      <c r="G2220" s="321">
        <v>88421.049999999988</v>
      </c>
      <c r="H2220" s="91">
        <v>0</v>
      </c>
      <c r="I2220" s="91">
        <v>0</v>
      </c>
      <c r="J2220" s="321">
        <v>141996.72</v>
      </c>
      <c r="K2220" s="321">
        <v>11013204.33</v>
      </c>
      <c r="L2220" s="91">
        <v>0</v>
      </c>
      <c r="M2220" s="321">
        <v>4595846.9000000004</v>
      </c>
      <c r="N2220" s="321">
        <v>2893718.7199999997</v>
      </c>
      <c r="O2220" s="321">
        <v>7489565.6200000001</v>
      </c>
      <c r="P2220" s="321">
        <v>975569.13</v>
      </c>
      <c r="Q2220" s="91">
        <v>0</v>
      </c>
      <c r="R2220" s="91">
        <v>0</v>
      </c>
      <c r="S2220" s="91">
        <v>0</v>
      </c>
      <c r="T2220" s="321">
        <v>19708756.849999998</v>
      </c>
      <c r="U2220" s="321">
        <v>484825.17</v>
      </c>
      <c r="V2220" s="321">
        <v>0</v>
      </c>
      <c r="W2220" s="321">
        <v>0</v>
      </c>
      <c r="X2220" s="321">
        <v>1910926.2</v>
      </c>
      <c r="Y2220" s="321">
        <v>0</v>
      </c>
      <c r="Z2220" s="321">
        <v>0</v>
      </c>
      <c r="AA2220" s="321">
        <v>361514.16</v>
      </c>
      <c r="AB2220" s="321">
        <v>0</v>
      </c>
      <c r="AC2220" s="334">
        <v>12283023.930000002</v>
      </c>
      <c r="AD2220" s="321">
        <v>0</v>
      </c>
      <c r="AE2220" s="321">
        <v>4942651.26</v>
      </c>
      <c r="AF2220" s="321">
        <v>0</v>
      </c>
      <c r="AG2220" s="321">
        <v>0</v>
      </c>
      <c r="AH2220" s="321">
        <v>0</v>
      </c>
      <c r="AI2220" s="321">
        <v>0</v>
      </c>
      <c r="AJ2220" s="321">
        <v>971202.74</v>
      </c>
      <c r="AK2220" s="321">
        <v>0</v>
      </c>
      <c r="AL2220" s="321">
        <v>72239.28</v>
      </c>
      <c r="AM2220" s="91">
        <v>0</v>
      </c>
      <c r="AN2220" s="321">
        <v>1599273.81</v>
      </c>
      <c r="AO2220" s="321">
        <v>0</v>
      </c>
      <c r="AP2220" s="321">
        <v>3300</v>
      </c>
      <c r="AQ2220" s="321">
        <v>0</v>
      </c>
      <c r="AR2220" s="321">
        <v>0</v>
      </c>
      <c r="AS2220" s="321">
        <v>20954143.459999997</v>
      </c>
      <c r="AT2220" s="321">
        <v>2268211.09</v>
      </c>
      <c r="AU2220" s="321">
        <v>593398</v>
      </c>
      <c r="AV2220" s="315">
        <v>46022</v>
      </c>
      <c r="AW2220" t="s">
        <v>11</v>
      </c>
      <c r="AX2220">
        <v>2025</v>
      </c>
      <c r="AY2220" t="s">
        <v>183</v>
      </c>
    </row>
    <row r="2221" spans="1:51" x14ac:dyDescent="0.25">
      <c r="A2221" s="319">
        <v>93</v>
      </c>
      <c r="B2221" s="320" t="s">
        <v>103</v>
      </c>
      <c r="C2221" s="321">
        <v>277985205.80000007</v>
      </c>
      <c r="D2221" s="321">
        <v>0</v>
      </c>
      <c r="E2221" s="321">
        <v>0</v>
      </c>
      <c r="F2221" s="321">
        <v>0</v>
      </c>
      <c r="G2221" s="321">
        <v>0</v>
      </c>
      <c r="H2221" s="91">
        <v>0</v>
      </c>
      <c r="I2221" s="91">
        <v>0</v>
      </c>
      <c r="J2221" s="321">
        <v>97312.62</v>
      </c>
      <c r="K2221" s="321">
        <v>270693.15000000002</v>
      </c>
      <c r="L2221" s="91">
        <v>0</v>
      </c>
      <c r="M2221" s="321">
        <v>6</v>
      </c>
      <c r="N2221" s="321">
        <v>0</v>
      </c>
      <c r="O2221" s="321">
        <v>6</v>
      </c>
      <c r="P2221" s="321">
        <v>71901.39</v>
      </c>
      <c r="Q2221" s="91">
        <v>0</v>
      </c>
      <c r="R2221" s="91">
        <v>0</v>
      </c>
      <c r="S2221" s="91">
        <v>0</v>
      </c>
      <c r="T2221" s="321">
        <v>439913.16000000003</v>
      </c>
      <c r="U2221" s="321">
        <v>133736.87</v>
      </c>
      <c r="V2221" s="321">
        <v>120558.37</v>
      </c>
      <c r="W2221" s="321">
        <v>0</v>
      </c>
      <c r="X2221" s="321">
        <v>343796.31999999995</v>
      </c>
      <c r="Y2221" s="321">
        <v>7117190.5199999996</v>
      </c>
      <c r="Z2221" s="321">
        <v>0</v>
      </c>
      <c r="AA2221" s="321">
        <v>1104490.02</v>
      </c>
      <c r="AB2221" s="321">
        <v>0</v>
      </c>
      <c r="AC2221" s="334">
        <v>0</v>
      </c>
      <c r="AD2221" s="321">
        <v>4693711.76</v>
      </c>
      <c r="AE2221" s="321">
        <v>236814.5</v>
      </c>
      <c r="AF2221" s="321">
        <v>0</v>
      </c>
      <c r="AG2221" s="321">
        <v>0</v>
      </c>
      <c r="AH2221" s="321">
        <v>0</v>
      </c>
      <c r="AI2221" s="321">
        <v>0</v>
      </c>
      <c r="AJ2221" s="321">
        <v>0</v>
      </c>
      <c r="AK2221" s="321">
        <v>22085417.960000001</v>
      </c>
      <c r="AL2221" s="321">
        <v>12814523.289999999</v>
      </c>
      <c r="AM2221" s="91">
        <v>0</v>
      </c>
      <c r="AN2221" s="321">
        <v>20521282.450000003</v>
      </c>
      <c r="AO2221" s="321">
        <v>0</v>
      </c>
      <c r="AP2221" s="321">
        <v>31345</v>
      </c>
      <c r="AQ2221" s="321">
        <v>0</v>
      </c>
      <c r="AR2221" s="321">
        <v>0</v>
      </c>
      <c r="AS2221" s="321">
        <v>13750298.359999999</v>
      </c>
      <c r="AT2221" s="321">
        <v>263794994.28000003</v>
      </c>
      <c r="AU2221" s="321">
        <v>208342425.58000001</v>
      </c>
      <c r="AV2221" s="315">
        <v>46022</v>
      </c>
      <c r="AW2221" t="s">
        <v>11</v>
      </c>
      <c r="AX2221">
        <v>2025</v>
      </c>
      <c r="AY2221" t="s">
        <v>175</v>
      </c>
    </row>
    <row r="2222" spans="1:51" x14ac:dyDescent="0.25">
      <c r="A2222">
        <v>32</v>
      </c>
      <c r="B2222" t="s">
        <v>104</v>
      </c>
      <c r="C2222" s="38">
        <v>0</v>
      </c>
      <c r="D2222" s="321">
        <v>0</v>
      </c>
      <c r="E2222" s="321">
        <v>0</v>
      </c>
      <c r="F2222" s="321">
        <v>0</v>
      </c>
      <c r="G2222" s="321">
        <v>0</v>
      </c>
      <c r="H2222" s="91">
        <v>0</v>
      </c>
      <c r="I2222" s="91">
        <v>0</v>
      </c>
      <c r="J2222" s="321">
        <v>0</v>
      </c>
      <c r="K2222" s="321">
        <v>0</v>
      </c>
      <c r="L2222" s="91">
        <v>0</v>
      </c>
      <c r="M2222" s="321">
        <v>0</v>
      </c>
      <c r="N2222" s="321">
        <v>0</v>
      </c>
      <c r="O2222" s="321">
        <v>0</v>
      </c>
      <c r="P2222" s="321">
        <v>0</v>
      </c>
      <c r="Q2222" s="91">
        <v>0</v>
      </c>
      <c r="R2222" s="91">
        <v>0</v>
      </c>
      <c r="S2222" s="91">
        <v>0</v>
      </c>
      <c r="T2222" s="321">
        <v>0</v>
      </c>
      <c r="U2222" s="321">
        <v>0</v>
      </c>
      <c r="V2222" s="321">
        <v>0</v>
      </c>
      <c r="W2222" s="321">
        <v>0</v>
      </c>
      <c r="X2222" s="321">
        <v>0</v>
      </c>
      <c r="Y2222" s="321">
        <v>0</v>
      </c>
      <c r="Z2222" s="321">
        <v>0</v>
      </c>
      <c r="AA2222" s="321">
        <v>0</v>
      </c>
      <c r="AB2222" s="321">
        <v>0</v>
      </c>
      <c r="AC2222" s="334">
        <v>0</v>
      </c>
      <c r="AD2222" s="321">
        <v>0</v>
      </c>
      <c r="AE2222" s="321">
        <v>0</v>
      </c>
      <c r="AF2222" s="321">
        <v>0</v>
      </c>
      <c r="AG2222" s="321">
        <v>0</v>
      </c>
      <c r="AH2222" s="321">
        <v>0</v>
      </c>
      <c r="AI2222" s="321">
        <v>0</v>
      </c>
      <c r="AJ2222" s="321">
        <v>0</v>
      </c>
      <c r="AK2222" s="321">
        <v>0</v>
      </c>
      <c r="AL2222" s="321">
        <v>0</v>
      </c>
      <c r="AM2222" s="91">
        <v>0</v>
      </c>
      <c r="AN2222" s="321">
        <v>0</v>
      </c>
      <c r="AO2222" s="321">
        <v>0</v>
      </c>
      <c r="AP2222" s="321">
        <v>0</v>
      </c>
      <c r="AQ2222" s="321">
        <v>0</v>
      </c>
      <c r="AR2222" s="321">
        <v>0</v>
      </c>
      <c r="AS2222" s="321">
        <v>0</v>
      </c>
      <c r="AT2222" s="321">
        <v>0</v>
      </c>
      <c r="AU2222" s="321">
        <v>0</v>
      </c>
      <c r="AV2222" s="315">
        <v>46053</v>
      </c>
      <c r="AW2222" t="s">
        <v>0</v>
      </c>
      <c r="AX2222">
        <v>2026</v>
      </c>
      <c r="AY2222" t="s">
        <v>287</v>
      </c>
    </row>
    <row r="2223" spans="1:51" x14ac:dyDescent="0.25">
      <c r="A2223">
        <v>107</v>
      </c>
      <c r="B2223" t="s">
        <v>60</v>
      </c>
      <c r="C2223" s="38">
        <v>260945939.93000001</v>
      </c>
      <c r="D2223" s="321">
        <v>0</v>
      </c>
      <c r="E2223" s="321">
        <v>0</v>
      </c>
      <c r="F2223" s="321">
        <v>0</v>
      </c>
      <c r="G2223" s="321">
        <v>0</v>
      </c>
      <c r="H2223" s="91">
        <v>0</v>
      </c>
      <c r="I2223" s="91">
        <v>0</v>
      </c>
      <c r="J2223" s="321">
        <v>1295343.54</v>
      </c>
      <c r="K2223" s="321">
        <v>4659.09</v>
      </c>
      <c r="L2223" s="91">
        <v>1298281.21</v>
      </c>
      <c r="M2223" s="321">
        <v>11182507.470000001</v>
      </c>
      <c r="N2223" s="321">
        <v>128478863.94</v>
      </c>
      <c r="O2223" s="321">
        <v>139661371.41</v>
      </c>
      <c r="P2223" s="321">
        <v>0</v>
      </c>
      <c r="Q2223" s="91">
        <v>1233076.25</v>
      </c>
      <c r="R2223" s="91">
        <v>0</v>
      </c>
      <c r="S2223" s="91">
        <v>0</v>
      </c>
      <c r="T2223" s="321">
        <v>143492731.5</v>
      </c>
      <c r="U2223" s="321">
        <v>652537.54</v>
      </c>
      <c r="V2223" s="321">
        <v>197947.44</v>
      </c>
      <c r="W2223" s="321">
        <v>0</v>
      </c>
      <c r="X2223" s="321">
        <v>4452788.38</v>
      </c>
      <c r="Y2223" s="321">
        <v>0</v>
      </c>
      <c r="Z2223" s="321">
        <v>0</v>
      </c>
      <c r="AA2223" s="321">
        <v>1097530.28</v>
      </c>
      <c r="AB2223" s="321">
        <v>0</v>
      </c>
      <c r="AC2223" s="334">
        <v>7299251.5800000001</v>
      </c>
      <c r="AD2223" s="321">
        <v>8853572.8300000001</v>
      </c>
      <c r="AE2223" s="321">
        <v>3777383.08</v>
      </c>
      <c r="AF2223" s="321">
        <v>0</v>
      </c>
      <c r="AG2223" s="321">
        <v>0</v>
      </c>
      <c r="AH2223" s="321">
        <v>0</v>
      </c>
      <c r="AI2223" s="321">
        <v>0</v>
      </c>
      <c r="AJ2223" s="321">
        <v>44612646.450000003</v>
      </c>
      <c r="AK2223" s="321">
        <v>10367386.779999999</v>
      </c>
      <c r="AL2223" s="321">
        <v>533807.72</v>
      </c>
      <c r="AM2223" s="91">
        <v>604588.57999999996</v>
      </c>
      <c r="AN2223" s="321">
        <v>4213576.9400000004</v>
      </c>
      <c r="AO2223" s="321">
        <v>0</v>
      </c>
      <c r="AP2223" s="321">
        <v>778591.5</v>
      </c>
      <c r="AQ2223" s="321">
        <v>0</v>
      </c>
      <c r="AR2223" s="321">
        <v>0</v>
      </c>
      <c r="AS2223" s="321">
        <v>70943657.579999998</v>
      </c>
      <c r="AT2223" s="321">
        <v>16497951.52</v>
      </c>
      <c r="AU2223" s="321">
        <v>30011599.329999998</v>
      </c>
      <c r="AV2223" s="315">
        <v>46053</v>
      </c>
      <c r="AW2223" t="s">
        <v>0</v>
      </c>
      <c r="AX2223">
        <v>2026</v>
      </c>
      <c r="AY2223" t="s">
        <v>160</v>
      </c>
    </row>
    <row r="2224" spans="1:51" x14ac:dyDescent="0.25">
      <c r="A2224">
        <v>66</v>
      </c>
      <c r="B2224" t="s">
        <v>61</v>
      </c>
      <c r="C2224" s="38">
        <v>5352669.66</v>
      </c>
      <c r="D2224" s="321">
        <v>0</v>
      </c>
      <c r="E2224" s="321">
        <v>0</v>
      </c>
      <c r="F2224" s="321">
        <v>0</v>
      </c>
      <c r="G2224" s="321">
        <v>0</v>
      </c>
      <c r="H2224" s="91">
        <v>0</v>
      </c>
      <c r="I2224" s="91">
        <v>0</v>
      </c>
      <c r="J2224" s="321">
        <v>0</v>
      </c>
      <c r="K2224" s="321">
        <v>545091.88</v>
      </c>
      <c r="L2224" s="91">
        <v>0</v>
      </c>
      <c r="M2224" s="321">
        <v>0</v>
      </c>
      <c r="N2224" s="321">
        <v>0</v>
      </c>
      <c r="O2224" s="321">
        <v>0</v>
      </c>
      <c r="P2224" s="321">
        <v>0</v>
      </c>
      <c r="Q2224" s="91">
        <v>0</v>
      </c>
      <c r="R2224" s="91">
        <v>0</v>
      </c>
      <c r="S2224" s="91">
        <v>0</v>
      </c>
      <c r="T2224" s="321">
        <v>545091.88</v>
      </c>
      <c r="U2224" s="321">
        <v>0</v>
      </c>
      <c r="V2224" s="321">
        <v>0</v>
      </c>
      <c r="W2224" s="321">
        <v>0</v>
      </c>
      <c r="X2224" s="321">
        <v>3939420.03</v>
      </c>
      <c r="Y2224" s="321">
        <v>0</v>
      </c>
      <c r="Z2224" s="321">
        <v>0</v>
      </c>
      <c r="AA2224" s="321">
        <v>0</v>
      </c>
      <c r="AB2224" s="321">
        <v>0</v>
      </c>
      <c r="AC2224" s="334">
        <v>0</v>
      </c>
      <c r="AD2224" s="321">
        <v>0</v>
      </c>
      <c r="AE2224" s="321">
        <v>0</v>
      </c>
      <c r="AF2224" s="321">
        <v>0</v>
      </c>
      <c r="AG2224" s="321">
        <v>0</v>
      </c>
      <c r="AH2224" s="321">
        <v>0</v>
      </c>
      <c r="AI2224" s="321">
        <v>0</v>
      </c>
      <c r="AJ2224" s="321">
        <v>0</v>
      </c>
      <c r="AK2224" s="321">
        <v>0</v>
      </c>
      <c r="AL2224" s="321">
        <v>0</v>
      </c>
      <c r="AM2224" s="91">
        <v>0</v>
      </c>
      <c r="AN2224" s="321">
        <v>868157.75</v>
      </c>
      <c r="AO2224" s="321">
        <v>0</v>
      </c>
      <c r="AP2224" s="321">
        <v>0</v>
      </c>
      <c r="AQ2224" s="321">
        <v>0</v>
      </c>
      <c r="AR2224" s="321">
        <v>0</v>
      </c>
      <c r="AS2224" s="321">
        <v>3939420.03</v>
      </c>
      <c r="AT2224" s="321">
        <v>868157.75</v>
      </c>
      <c r="AU2224" s="321">
        <v>0</v>
      </c>
      <c r="AV2224" s="315">
        <v>46053</v>
      </c>
      <c r="AW2224" t="s">
        <v>0</v>
      </c>
      <c r="AX2224">
        <v>2026</v>
      </c>
      <c r="AY2224" t="s">
        <v>178</v>
      </c>
    </row>
    <row r="2225" spans="1:51" x14ac:dyDescent="0.25">
      <c r="A2225">
        <v>44</v>
      </c>
      <c r="B2225" t="s">
        <v>62</v>
      </c>
      <c r="C2225" s="38">
        <v>64034371.890000001</v>
      </c>
      <c r="D2225" s="321">
        <v>75535.14</v>
      </c>
      <c r="E2225" s="321">
        <v>0</v>
      </c>
      <c r="F2225" s="321">
        <v>0</v>
      </c>
      <c r="G2225" s="321">
        <v>-34.65</v>
      </c>
      <c r="H2225" s="91">
        <v>79982.69</v>
      </c>
      <c r="I2225" s="91">
        <v>155483.18</v>
      </c>
      <c r="J2225" s="321">
        <v>3244859.33</v>
      </c>
      <c r="K2225" s="321">
        <v>60492.36</v>
      </c>
      <c r="L2225" s="91">
        <v>0</v>
      </c>
      <c r="M2225" s="321">
        <v>2877142.06</v>
      </c>
      <c r="N2225" s="321">
        <v>2182.6</v>
      </c>
      <c r="O2225" s="321">
        <v>2879324.66</v>
      </c>
      <c r="P2225" s="321">
        <v>0</v>
      </c>
      <c r="Q2225" s="91">
        <v>0</v>
      </c>
      <c r="R2225" s="91">
        <v>0</v>
      </c>
      <c r="S2225" s="91">
        <v>0</v>
      </c>
      <c r="T2225" s="321">
        <v>6184676.3499999996</v>
      </c>
      <c r="U2225" s="321">
        <v>60140.6</v>
      </c>
      <c r="V2225" s="321">
        <v>33031.339999999997</v>
      </c>
      <c r="W2225" s="321">
        <v>31742.880000000001</v>
      </c>
      <c r="X2225" s="321">
        <v>0</v>
      </c>
      <c r="Y2225" s="321">
        <v>40455.47</v>
      </c>
      <c r="Z2225" s="321">
        <v>0</v>
      </c>
      <c r="AA2225" s="321">
        <v>124.02</v>
      </c>
      <c r="AB2225" s="321">
        <v>0</v>
      </c>
      <c r="AC2225" s="334">
        <v>762747.49</v>
      </c>
      <c r="AD2225" s="321">
        <v>4133308.61</v>
      </c>
      <c r="AE2225" s="321">
        <v>14692.28</v>
      </c>
      <c r="AF2225" s="321">
        <v>0</v>
      </c>
      <c r="AG2225" s="321">
        <v>0</v>
      </c>
      <c r="AH2225" s="321">
        <v>0</v>
      </c>
      <c r="AI2225" s="321">
        <v>0</v>
      </c>
      <c r="AJ2225" s="321">
        <v>310.06</v>
      </c>
      <c r="AK2225" s="321">
        <v>34464982.399999999</v>
      </c>
      <c r="AL2225" s="321">
        <v>5644372.7599999998</v>
      </c>
      <c r="AM2225" s="91">
        <v>0</v>
      </c>
      <c r="AN2225" s="321">
        <v>3612773.5100000002</v>
      </c>
      <c r="AO2225" s="321">
        <v>0</v>
      </c>
      <c r="AP2225" s="321">
        <v>82500</v>
      </c>
      <c r="AQ2225" s="321">
        <v>0</v>
      </c>
      <c r="AR2225" s="321">
        <v>0</v>
      </c>
      <c r="AS2225" s="321">
        <v>5076552.75</v>
      </c>
      <c r="AT2225" s="321">
        <v>43804628.670000002</v>
      </c>
      <c r="AU2225" s="321">
        <v>8813030.9399999995</v>
      </c>
      <c r="AV2225" s="315">
        <v>46053</v>
      </c>
      <c r="AW2225" t="s">
        <v>0</v>
      </c>
      <c r="AX2225">
        <v>2026</v>
      </c>
      <c r="AY2225" t="s">
        <v>167</v>
      </c>
    </row>
    <row r="2226" spans="1:51" x14ac:dyDescent="0.25">
      <c r="A2226">
        <v>113</v>
      </c>
      <c r="B2226" t="s">
        <v>63</v>
      </c>
      <c r="C2226" s="38">
        <v>19044989.920000002</v>
      </c>
      <c r="D2226" s="321">
        <v>0</v>
      </c>
      <c r="E2226" s="321">
        <v>0</v>
      </c>
      <c r="F2226" s="321">
        <v>0</v>
      </c>
      <c r="G2226" s="321">
        <v>0</v>
      </c>
      <c r="H2226" s="91">
        <v>0</v>
      </c>
      <c r="I2226" s="91">
        <v>0</v>
      </c>
      <c r="J2226" s="321">
        <v>49775.1</v>
      </c>
      <c r="K2226" s="321">
        <v>522814.84</v>
      </c>
      <c r="L2226" s="91">
        <v>0</v>
      </c>
      <c r="M2226" s="321">
        <v>4102974.06</v>
      </c>
      <c r="N2226" s="321">
        <v>5613860.3600000003</v>
      </c>
      <c r="O2226" s="321">
        <v>9716834.4199999999</v>
      </c>
      <c r="P2226" s="321">
        <v>457368.08</v>
      </c>
      <c r="Q2226" s="91">
        <v>0</v>
      </c>
      <c r="R2226" s="91">
        <v>0</v>
      </c>
      <c r="S2226" s="91">
        <v>0</v>
      </c>
      <c r="T2226" s="321">
        <v>10746792.440000001</v>
      </c>
      <c r="U2226" s="321">
        <v>0</v>
      </c>
      <c r="V2226" s="321">
        <v>0</v>
      </c>
      <c r="W2226" s="321">
        <v>0</v>
      </c>
      <c r="X2226" s="321">
        <v>0</v>
      </c>
      <c r="Y2226" s="321">
        <v>581971.5</v>
      </c>
      <c r="Z2226" s="321">
        <v>0</v>
      </c>
      <c r="AA2226" s="321">
        <v>495607.05</v>
      </c>
      <c r="AB2226" s="321">
        <v>0</v>
      </c>
      <c r="AC2226" s="334">
        <v>2680363.4500000002</v>
      </c>
      <c r="AD2226" s="321">
        <v>1150116.94</v>
      </c>
      <c r="AE2226" s="321">
        <v>0</v>
      </c>
      <c r="AF2226" s="321">
        <v>0</v>
      </c>
      <c r="AG2226" s="321">
        <v>0</v>
      </c>
      <c r="AH2226" s="321">
        <v>0</v>
      </c>
      <c r="AI2226" s="321">
        <v>0</v>
      </c>
      <c r="AJ2226" s="321">
        <v>0</v>
      </c>
      <c r="AK2226" s="321">
        <v>3009285.26</v>
      </c>
      <c r="AL2226" s="321">
        <v>16957.5</v>
      </c>
      <c r="AM2226" s="91">
        <v>0</v>
      </c>
      <c r="AN2226" s="321">
        <v>247103.95</v>
      </c>
      <c r="AO2226" s="321">
        <v>0</v>
      </c>
      <c r="AP2226" s="321">
        <v>116791.83</v>
      </c>
      <c r="AQ2226" s="321">
        <v>0</v>
      </c>
      <c r="AR2226" s="321">
        <v>0</v>
      </c>
      <c r="AS2226" s="321">
        <v>4908058.9400000004</v>
      </c>
      <c r="AT2226" s="321">
        <v>3390138.54</v>
      </c>
      <c r="AU2226" s="321">
        <v>0</v>
      </c>
      <c r="AV2226" s="315">
        <v>46053</v>
      </c>
      <c r="AW2226" t="s">
        <v>0</v>
      </c>
      <c r="AX2226">
        <v>2026</v>
      </c>
      <c r="AY2226" t="s">
        <v>171</v>
      </c>
    </row>
    <row r="2227" spans="1:51" x14ac:dyDescent="0.25">
      <c r="A2227">
        <v>1</v>
      </c>
      <c r="B2227" t="s">
        <v>65</v>
      </c>
      <c r="C2227" s="38">
        <v>0</v>
      </c>
      <c r="D2227" s="321">
        <v>0</v>
      </c>
      <c r="E2227" s="321">
        <v>0</v>
      </c>
      <c r="F2227" s="321">
        <v>0</v>
      </c>
      <c r="G2227" s="321">
        <v>0</v>
      </c>
      <c r="H2227" s="91">
        <v>0</v>
      </c>
      <c r="I2227" s="91">
        <v>0</v>
      </c>
      <c r="J2227" s="321">
        <v>0</v>
      </c>
      <c r="K2227" s="321">
        <v>0</v>
      </c>
      <c r="L2227" s="91">
        <v>0</v>
      </c>
      <c r="M2227" s="321">
        <v>0</v>
      </c>
      <c r="N2227" s="321">
        <v>0</v>
      </c>
      <c r="O2227" s="321">
        <v>0</v>
      </c>
      <c r="P2227" s="321">
        <v>0</v>
      </c>
      <c r="Q2227" s="91">
        <v>0</v>
      </c>
      <c r="R2227" s="91">
        <v>0</v>
      </c>
      <c r="S2227" s="91">
        <v>0</v>
      </c>
      <c r="T2227" s="321">
        <v>0</v>
      </c>
      <c r="U2227" s="321">
        <v>0</v>
      </c>
      <c r="V2227" s="321">
        <v>0</v>
      </c>
      <c r="W2227" s="321">
        <v>0</v>
      </c>
      <c r="X2227" s="321">
        <v>0</v>
      </c>
      <c r="Y2227" s="321">
        <v>0</v>
      </c>
      <c r="Z2227" s="321">
        <v>0</v>
      </c>
      <c r="AA2227" s="321">
        <v>0</v>
      </c>
      <c r="AB2227" s="321">
        <v>0</v>
      </c>
      <c r="AC2227" s="334">
        <v>0</v>
      </c>
      <c r="AD2227" s="321">
        <v>0</v>
      </c>
      <c r="AE2227" s="321">
        <v>0</v>
      </c>
      <c r="AF2227" s="321">
        <v>0</v>
      </c>
      <c r="AG2227" s="321">
        <v>0</v>
      </c>
      <c r="AH2227" s="321">
        <v>0</v>
      </c>
      <c r="AI2227" s="321">
        <v>0</v>
      </c>
      <c r="AJ2227" s="321">
        <v>0</v>
      </c>
      <c r="AK2227" s="321">
        <v>0</v>
      </c>
      <c r="AL2227" s="321">
        <v>0</v>
      </c>
      <c r="AM2227" s="91">
        <v>0</v>
      </c>
      <c r="AN2227" s="321">
        <v>0</v>
      </c>
      <c r="AO2227" s="321">
        <v>0</v>
      </c>
      <c r="AP2227" s="321">
        <v>0</v>
      </c>
      <c r="AQ2227" s="321">
        <v>0</v>
      </c>
      <c r="AR2227" s="321">
        <v>0</v>
      </c>
      <c r="AS2227" s="321">
        <v>0</v>
      </c>
      <c r="AT2227" s="321">
        <v>0</v>
      </c>
      <c r="AU2227" s="321">
        <v>0</v>
      </c>
      <c r="AV2227" s="315">
        <v>46053</v>
      </c>
      <c r="AW2227" t="s">
        <v>0</v>
      </c>
      <c r="AX2227">
        <v>2026</v>
      </c>
      <c r="AY2227" t="s">
        <v>177</v>
      </c>
    </row>
    <row r="2228" spans="1:51" x14ac:dyDescent="0.25">
      <c r="A2228">
        <v>109</v>
      </c>
      <c r="B2228" t="s">
        <v>66</v>
      </c>
      <c r="C2228" s="38">
        <v>369956052.68000001</v>
      </c>
      <c r="D2228" s="321">
        <v>16042394.26</v>
      </c>
      <c r="E2228" s="321">
        <v>0</v>
      </c>
      <c r="F2228" s="321">
        <v>0</v>
      </c>
      <c r="G2228" s="321">
        <v>0</v>
      </c>
      <c r="H2228" s="91">
        <v>0</v>
      </c>
      <c r="I2228" s="91">
        <v>16042394.26</v>
      </c>
      <c r="J2228" s="321">
        <v>59489463.519999996</v>
      </c>
      <c r="K2228" s="321">
        <v>7380842.0199999996</v>
      </c>
      <c r="L2228" s="91">
        <v>0</v>
      </c>
      <c r="M2228" s="321">
        <v>657622.92000000004</v>
      </c>
      <c r="N2228" s="321">
        <v>83393847.269999996</v>
      </c>
      <c r="O2228" s="321">
        <v>84051470.189999998</v>
      </c>
      <c r="P2228" s="321">
        <v>34327235.170000002</v>
      </c>
      <c r="Q2228" s="91">
        <v>0</v>
      </c>
      <c r="R2228" s="91">
        <v>0</v>
      </c>
      <c r="S2228" s="91">
        <v>0</v>
      </c>
      <c r="T2228" s="321">
        <v>185249010.90000001</v>
      </c>
      <c r="U2228" s="321">
        <v>3441241.45</v>
      </c>
      <c r="V2228" s="321">
        <v>321015.33</v>
      </c>
      <c r="W2228" s="321">
        <v>0</v>
      </c>
      <c r="X2228" s="321">
        <v>5600288.1699999999</v>
      </c>
      <c r="Y2228" s="321">
        <v>4754260.07</v>
      </c>
      <c r="Z2228" s="321">
        <v>0</v>
      </c>
      <c r="AA2228" s="321">
        <v>46784457.090000004</v>
      </c>
      <c r="AB2228" s="321">
        <v>0</v>
      </c>
      <c r="AC2228" s="334">
        <v>68824879.440000013</v>
      </c>
      <c r="AD2228" s="321">
        <v>0</v>
      </c>
      <c r="AE2228" s="321">
        <v>4000</v>
      </c>
      <c r="AF2228" s="321">
        <v>0</v>
      </c>
      <c r="AG2228" s="321">
        <v>0</v>
      </c>
      <c r="AH2228" s="321">
        <v>0</v>
      </c>
      <c r="AI2228" s="321">
        <v>0</v>
      </c>
      <c r="AJ2228" s="321">
        <v>19035525.09</v>
      </c>
      <c r="AK2228" s="321">
        <v>19405309.009999998</v>
      </c>
      <c r="AL2228" s="321">
        <v>30146.43</v>
      </c>
      <c r="AM2228" s="91">
        <v>0</v>
      </c>
      <c r="AN2228" s="321">
        <v>422800.69</v>
      </c>
      <c r="AO2228" s="321">
        <v>40724.75</v>
      </c>
      <c r="AP2228" s="321">
        <v>0</v>
      </c>
      <c r="AQ2228" s="321">
        <v>0</v>
      </c>
      <c r="AR2228" s="321">
        <v>0</v>
      </c>
      <c r="AS2228" s="321">
        <v>148765666.64000002</v>
      </c>
      <c r="AT2228" s="321">
        <v>19898980.879999999</v>
      </c>
      <c r="AU2228" s="321">
        <v>0</v>
      </c>
      <c r="AV2228" s="315">
        <v>46053</v>
      </c>
      <c r="AW2228" t="s">
        <v>0</v>
      </c>
      <c r="AX2228">
        <v>2026</v>
      </c>
      <c r="AY2228" t="s">
        <v>157</v>
      </c>
    </row>
    <row r="2229" spans="1:51" x14ac:dyDescent="0.25">
      <c r="A2229">
        <v>98</v>
      </c>
      <c r="B2229" t="s">
        <v>64</v>
      </c>
      <c r="C2229" s="38">
        <v>71575663.939999998</v>
      </c>
      <c r="D2229" s="321">
        <v>58713.49</v>
      </c>
      <c r="E2229" s="321">
        <v>0</v>
      </c>
      <c r="F2229" s="321">
        <v>0</v>
      </c>
      <c r="G2229" s="321">
        <v>0</v>
      </c>
      <c r="H2229" s="91">
        <v>508962.47</v>
      </c>
      <c r="I2229" s="91">
        <v>567675.96</v>
      </c>
      <c r="J2229" s="321">
        <v>662155.01</v>
      </c>
      <c r="K2229" s="321">
        <v>1121.6199999999999</v>
      </c>
      <c r="L2229" s="91">
        <v>0</v>
      </c>
      <c r="M2229" s="321">
        <v>17000388.699999999</v>
      </c>
      <c r="N2229" s="321">
        <v>1347567.31</v>
      </c>
      <c r="O2229" s="321">
        <v>18347956.010000002</v>
      </c>
      <c r="P2229" s="321">
        <v>0</v>
      </c>
      <c r="Q2229" s="91">
        <v>0</v>
      </c>
      <c r="R2229" s="91">
        <v>0</v>
      </c>
      <c r="S2229" s="91">
        <v>0</v>
      </c>
      <c r="T2229" s="321">
        <v>19011232.640000001</v>
      </c>
      <c r="U2229" s="321">
        <v>102838.86</v>
      </c>
      <c r="V2229" s="321">
        <v>40855.74</v>
      </c>
      <c r="W2229" s="321">
        <v>0</v>
      </c>
      <c r="X2229" s="321">
        <v>4949880.68</v>
      </c>
      <c r="Y2229" s="321">
        <v>0</v>
      </c>
      <c r="Z2229" s="321">
        <v>0</v>
      </c>
      <c r="AA2229" s="321">
        <v>766703.69</v>
      </c>
      <c r="AB2229" s="321">
        <v>0</v>
      </c>
      <c r="AC2229" s="334">
        <v>2427913.79</v>
      </c>
      <c r="AD2229" s="321">
        <v>0</v>
      </c>
      <c r="AE2229" s="321">
        <v>6385315.2000000002</v>
      </c>
      <c r="AF2229" s="321">
        <v>0</v>
      </c>
      <c r="AG2229" s="321">
        <v>0</v>
      </c>
      <c r="AH2229" s="321">
        <v>0</v>
      </c>
      <c r="AI2229" s="321">
        <v>0</v>
      </c>
      <c r="AJ2229" s="321">
        <v>1362760.02</v>
      </c>
      <c r="AK2229" s="321">
        <v>10642795.029999999</v>
      </c>
      <c r="AL2229" s="321">
        <v>655919.80000000005</v>
      </c>
      <c r="AM2229" s="91">
        <v>462697.6</v>
      </c>
      <c r="AN2229" s="321">
        <v>2424739.35</v>
      </c>
      <c r="AO2229" s="321">
        <v>0</v>
      </c>
      <c r="AP2229" s="321">
        <v>140027.4</v>
      </c>
      <c r="AQ2229" s="321">
        <v>0</v>
      </c>
      <c r="AR2229" s="321">
        <v>0</v>
      </c>
      <c r="AS2229" s="321">
        <v>16036267.979999999</v>
      </c>
      <c r="AT2229" s="321">
        <v>14326179.18</v>
      </c>
      <c r="AU2229" s="321">
        <v>21634308.18</v>
      </c>
      <c r="AV2229" s="315">
        <v>46053</v>
      </c>
      <c r="AW2229" t="s">
        <v>0</v>
      </c>
      <c r="AX2229">
        <v>2026</v>
      </c>
      <c r="AY2229" t="s">
        <v>165</v>
      </c>
    </row>
    <row r="2230" spans="1:51" x14ac:dyDescent="0.25">
      <c r="A2230">
        <v>121</v>
      </c>
      <c r="B2230" t="s">
        <v>68</v>
      </c>
      <c r="C2230" s="38">
        <v>0</v>
      </c>
      <c r="D2230" s="321">
        <v>0</v>
      </c>
      <c r="E2230" s="321">
        <v>0</v>
      </c>
      <c r="F2230" s="321">
        <v>0</v>
      </c>
      <c r="G2230" s="321">
        <v>0</v>
      </c>
      <c r="H2230" s="91">
        <v>0</v>
      </c>
      <c r="I2230" s="91">
        <v>0</v>
      </c>
      <c r="J2230" s="321">
        <v>0</v>
      </c>
      <c r="K2230" s="321">
        <v>0</v>
      </c>
      <c r="L2230" s="91">
        <v>0</v>
      </c>
      <c r="M2230" s="321">
        <v>0</v>
      </c>
      <c r="N2230" s="321">
        <v>0</v>
      </c>
      <c r="O2230" s="321">
        <v>0</v>
      </c>
      <c r="P2230" s="321">
        <v>0</v>
      </c>
      <c r="Q2230" s="91">
        <v>0</v>
      </c>
      <c r="R2230" s="91">
        <v>0</v>
      </c>
      <c r="S2230" s="91">
        <v>0</v>
      </c>
      <c r="T2230" s="321">
        <v>0</v>
      </c>
      <c r="U2230" s="321">
        <v>0</v>
      </c>
      <c r="V2230" s="321">
        <v>0</v>
      </c>
      <c r="W2230" s="321">
        <v>0</v>
      </c>
      <c r="X2230" s="321">
        <v>0</v>
      </c>
      <c r="Y2230" s="321">
        <v>0</v>
      </c>
      <c r="Z2230" s="321">
        <v>0</v>
      </c>
      <c r="AA2230" s="321">
        <v>0</v>
      </c>
      <c r="AB2230" s="321">
        <v>0</v>
      </c>
      <c r="AC2230" s="334">
        <v>0</v>
      </c>
      <c r="AD2230" s="321">
        <v>0</v>
      </c>
      <c r="AE2230" s="321">
        <v>0</v>
      </c>
      <c r="AF2230" s="321">
        <v>0</v>
      </c>
      <c r="AG2230" s="321">
        <v>0</v>
      </c>
      <c r="AH2230" s="321">
        <v>0</v>
      </c>
      <c r="AI2230" s="321">
        <v>0</v>
      </c>
      <c r="AJ2230" s="321">
        <v>0</v>
      </c>
      <c r="AK2230" s="321">
        <v>0</v>
      </c>
      <c r="AL2230" s="321">
        <v>0</v>
      </c>
      <c r="AM2230" s="91">
        <v>0</v>
      </c>
      <c r="AN2230" s="321">
        <v>0</v>
      </c>
      <c r="AO2230" s="321">
        <v>0</v>
      </c>
      <c r="AP2230" s="321">
        <v>0</v>
      </c>
      <c r="AQ2230" s="321">
        <v>0</v>
      </c>
      <c r="AR2230" s="321">
        <v>0</v>
      </c>
      <c r="AS2230" s="321">
        <v>0</v>
      </c>
      <c r="AT2230" s="321">
        <v>0</v>
      </c>
      <c r="AU2230" s="321">
        <v>0</v>
      </c>
      <c r="AV2230" s="315">
        <v>46053</v>
      </c>
      <c r="AW2230" t="s">
        <v>0</v>
      </c>
      <c r="AX2230">
        <v>2026</v>
      </c>
      <c r="AY2230" t="s">
        <v>188</v>
      </c>
    </row>
    <row r="2231" spans="1:51" x14ac:dyDescent="0.25">
      <c r="A2231">
        <v>108</v>
      </c>
      <c r="B2231" t="s">
        <v>102</v>
      </c>
      <c r="C2231" s="38">
        <v>4883037.2300000004</v>
      </c>
      <c r="D2231" s="321">
        <v>0</v>
      </c>
      <c r="E2231" s="321">
        <v>0</v>
      </c>
      <c r="F2231" s="321">
        <v>0</v>
      </c>
      <c r="G2231" s="321">
        <v>0</v>
      </c>
      <c r="H2231" s="91">
        <v>0</v>
      </c>
      <c r="I2231" s="91">
        <v>0</v>
      </c>
      <c r="J2231" s="321">
        <v>0</v>
      </c>
      <c r="K2231" s="321">
        <v>21024.74</v>
      </c>
      <c r="L2231" s="91">
        <v>0</v>
      </c>
      <c r="M2231" s="321">
        <v>1162790.8899999999</v>
      </c>
      <c r="N2231" s="321">
        <v>0</v>
      </c>
      <c r="O2231" s="321">
        <v>1162790.8899999999</v>
      </c>
      <c r="P2231" s="321">
        <v>0</v>
      </c>
      <c r="Q2231" s="91">
        <v>0</v>
      </c>
      <c r="R2231" s="91">
        <v>0</v>
      </c>
      <c r="S2231" s="91">
        <v>0</v>
      </c>
      <c r="T2231" s="321">
        <v>1183815.6299999999</v>
      </c>
      <c r="U2231" s="321">
        <v>0</v>
      </c>
      <c r="V2231" s="321">
        <v>0</v>
      </c>
      <c r="W2231" s="321">
        <v>0</v>
      </c>
      <c r="X2231" s="321">
        <v>0</v>
      </c>
      <c r="Y2231" s="321">
        <v>0</v>
      </c>
      <c r="Z2231" s="321">
        <v>0</v>
      </c>
      <c r="AA2231" s="321">
        <v>41011.47</v>
      </c>
      <c r="AB2231" s="321">
        <v>0</v>
      </c>
      <c r="AC2231" s="334">
        <v>2815218.94</v>
      </c>
      <c r="AD2231" s="321">
        <v>0</v>
      </c>
      <c r="AE2231" s="321">
        <v>179825.44</v>
      </c>
      <c r="AF2231" s="321">
        <v>0</v>
      </c>
      <c r="AG2231" s="321">
        <v>0</v>
      </c>
      <c r="AH2231" s="321">
        <v>0</v>
      </c>
      <c r="AI2231" s="321">
        <v>0</v>
      </c>
      <c r="AJ2231" s="321">
        <v>146394.75</v>
      </c>
      <c r="AK2231" s="321">
        <v>0</v>
      </c>
      <c r="AL2231" s="321">
        <v>0</v>
      </c>
      <c r="AM2231" s="91">
        <v>0</v>
      </c>
      <c r="AN2231" s="321">
        <v>103371</v>
      </c>
      <c r="AO2231" s="321">
        <v>0</v>
      </c>
      <c r="AP2231" s="321">
        <v>0</v>
      </c>
      <c r="AQ2231" s="321">
        <v>0</v>
      </c>
      <c r="AR2231" s="321">
        <v>0</v>
      </c>
      <c r="AS2231" s="321">
        <v>3182450.6</v>
      </c>
      <c r="AT2231" s="321">
        <v>103371</v>
      </c>
      <c r="AU2231" s="321">
        <v>413400</v>
      </c>
      <c r="AV2231" s="315">
        <v>46053</v>
      </c>
      <c r="AW2231" t="s">
        <v>0</v>
      </c>
      <c r="AX2231">
        <v>2026</v>
      </c>
      <c r="AY2231" t="s">
        <v>183</v>
      </c>
    </row>
    <row r="2232" spans="1:51" x14ac:dyDescent="0.25">
      <c r="A2232">
        <v>38</v>
      </c>
      <c r="B2232" t="s">
        <v>193</v>
      </c>
      <c r="C2232" s="38">
        <v>0</v>
      </c>
      <c r="D2232" s="321">
        <v>0</v>
      </c>
      <c r="E2232" s="321">
        <v>0</v>
      </c>
      <c r="F2232" s="321">
        <v>0</v>
      </c>
      <c r="G2232" s="321">
        <v>0</v>
      </c>
      <c r="H2232" s="91">
        <v>0</v>
      </c>
      <c r="I2232" s="91">
        <v>0</v>
      </c>
      <c r="J2232" s="321">
        <v>0</v>
      </c>
      <c r="K2232" s="321">
        <v>0</v>
      </c>
      <c r="L2232" s="91">
        <v>0</v>
      </c>
      <c r="M2232" s="321">
        <v>0</v>
      </c>
      <c r="N2232" s="321">
        <v>0</v>
      </c>
      <c r="O2232" s="321">
        <v>0</v>
      </c>
      <c r="P2232" s="321">
        <v>0</v>
      </c>
      <c r="Q2232" s="91">
        <v>0</v>
      </c>
      <c r="R2232" s="91">
        <v>0</v>
      </c>
      <c r="S2232" s="91">
        <v>0</v>
      </c>
      <c r="T2232" s="321">
        <v>0</v>
      </c>
      <c r="U2232" s="321">
        <v>0</v>
      </c>
      <c r="V2232" s="321">
        <v>0</v>
      </c>
      <c r="W2232" s="321">
        <v>0</v>
      </c>
      <c r="X2232" s="321">
        <v>0</v>
      </c>
      <c r="Y2232" s="321">
        <v>0</v>
      </c>
      <c r="Z2232" s="321">
        <v>0</v>
      </c>
      <c r="AA2232" s="321">
        <v>0</v>
      </c>
      <c r="AB2232" s="321">
        <v>0</v>
      </c>
      <c r="AC2232" s="334">
        <v>0</v>
      </c>
      <c r="AD2232" s="321">
        <v>0</v>
      </c>
      <c r="AE2232" s="321">
        <v>0</v>
      </c>
      <c r="AF2232" s="321">
        <v>0</v>
      </c>
      <c r="AG2232" s="321">
        <v>0</v>
      </c>
      <c r="AH2232" s="321">
        <v>0</v>
      </c>
      <c r="AI2232" s="321">
        <v>0</v>
      </c>
      <c r="AJ2232" s="321">
        <v>0</v>
      </c>
      <c r="AK2232" s="321">
        <v>0</v>
      </c>
      <c r="AL2232" s="321">
        <v>0</v>
      </c>
      <c r="AM2232" s="91">
        <v>0</v>
      </c>
      <c r="AN2232" s="321">
        <v>0</v>
      </c>
      <c r="AO2232" s="321">
        <v>0</v>
      </c>
      <c r="AP2232" s="321">
        <v>0</v>
      </c>
      <c r="AQ2232" s="321">
        <v>0</v>
      </c>
      <c r="AR2232" s="321">
        <v>0</v>
      </c>
      <c r="AS2232" s="321">
        <v>0</v>
      </c>
      <c r="AT2232" s="321">
        <v>0</v>
      </c>
      <c r="AU2232" s="321">
        <v>0</v>
      </c>
      <c r="AV2232" s="315">
        <v>46053</v>
      </c>
      <c r="AW2232" t="s">
        <v>0</v>
      </c>
      <c r="AX2232">
        <v>2026</v>
      </c>
      <c r="AY2232" t="s">
        <v>194</v>
      </c>
    </row>
    <row r="2233" spans="1:51" x14ac:dyDescent="0.25">
      <c r="A2233">
        <v>13</v>
      </c>
      <c r="B2233" t="s">
        <v>70</v>
      </c>
      <c r="C2233" s="38">
        <v>6120322094.1300001</v>
      </c>
      <c r="D2233" s="321">
        <v>2053242.07</v>
      </c>
      <c r="E2233" s="321">
        <v>0</v>
      </c>
      <c r="F2233" s="321">
        <v>0</v>
      </c>
      <c r="G2233" s="321">
        <v>6480661.54</v>
      </c>
      <c r="H2233" s="91">
        <v>0</v>
      </c>
      <c r="I2233" s="91">
        <v>8533903.6099999994</v>
      </c>
      <c r="J2233" s="321">
        <v>163154521.59999999</v>
      </c>
      <c r="K2233" s="321">
        <v>32803051.920000002</v>
      </c>
      <c r="L2233" s="91">
        <v>20721596.649999999</v>
      </c>
      <c r="M2233" s="321">
        <v>3322036889.5</v>
      </c>
      <c r="N2233" s="321">
        <v>1416344542.3099999</v>
      </c>
      <c r="O2233" s="321">
        <v>4738381431.8100004</v>
      </c>
      <c r="P2233" s="321">
        <v>0</v>
      </c>
      <c r="Q2233" s="91">
        <v>0</v>
      </c>
      <c r="R2233" s="91">
        <v>0</v>
      </c>
      <c r="S2233" s="91">
        <v>0</v>
      </c>
      <c r="T2233" s="321">
        <v>4955060601.9800005</v>
      </c>
      <c r="U2233" s="321">
        <v>12783400.65</v>
      </c>
      <c r="V2233" s="321">
        <v>0</v>
      </c>
      <c r="W2233" s="321">
        <v>0</v>
      </c>
      <c r="X2233" s="321">
        <v>2404943.38</v>
      </c>
      <c r="Y2233" s="321">
        <v>683928.83</v>
      </c>
      <c r="Z2233" s="321">
        <v>0</v>
      </c>
      <c r="AA2233" s="321">
        <v>172483698.75999999</v>
      </c>
      <c r="AB2233" s="321">
        <v>0</v>
      </c>
      <c r="AC2233" s="334">
        <v>627299722.59000003</v>
      </c>
      <c r="AD2233" s="321">
        <v>0</v>
      </c>
      <c r="AE2233" s="321">
        <v>1364980.37</v>
      </c>
      <c r="AF2233" s="321">
        <v>0</v>
      </c>
      <c r="AG2233" s="321">
        <v>0</v>
      </c>
      <c r="AH2233" s="321">
        <v>0</v>
      </c>
      <c r="AI2233" s="321">
        <v>0</v>
      </c>
      <c r="AJ2233" s="321">
        <v>8314841.3300000001</v>
      </c>
      <c r="AK2233" s="321">
        <v>193837681.40000001</v>
      </c>
      <c r="AL2233" s="321">
        <v>95714529.650000006</v>
      </c>
      <c r="AM2233" s="91">
        <v>15230608.299999999</v>
      </c>
      <c r="AN2233" s="321">
        <v>20762005.239999998</v>
      </c>
      <c r="AO2233" s="321">
        <v>0</v>
      </c>
      <c r="AP2233" s="321">
        <v>0</v>
      </c>
      <c r="AQ2233" s="321">
        <v>0</v>
      </c>
      <c r="AR2233" s="321">
        <v>0</v>
      </c>
      <c r="AS2233" s="321">
        <v>825335515.90999997</v>
      </c>
      <c r="AT2233" s="321">
        <v>325544824.59000003</v>
      </c>
      <c r="AU2233" s="321">
        <v>5847248.04</v>
      </c>
      <c r="AV2233" s="315">
        <v>46053</v>
      </c>
      <c r="AW2233" t="s">
        <v>0</v>
      </c>
      <c r="AX2233">
        <v>2026</v>
      </c>
      <c r="AY2233" t="s">
        <v>149</v>
      </c>
    </row>
    <row r="2234" spans="1:51" x14ac:dyDescent="0.25">
      <c r="A2234">
        <v>110</v>
      </c>
      <c r="B2234" t="s">
        <v>71</v>
      </c>
      <c r="C2234" s="38">
        <v>37711883.650000006</v>
      </c>
      <c r="D2234" s="321">
        <v>0</v>
      </c>
      <c r="E2234" s="321">
        <v>0</v>
      </c>
      <c r="F2234" s="321">
        <v>0</v>
      </c>
      <c r="G2234" s="321">
        <v>89678.84</v>
      </c>
      <c r="H2234" s="91">
        <v>0</v>
      </c>
      <c r="I2234" s="91">
        <v>89678.84</v>
      </c>
      <c r="J2234" s="321">
        <v>616780.21</v>
      </c>
      <c r="K2234" s="321">
        <v>92236.18</v>
      </c>
      <c r="L2234" s="91">
        <v>0</v>
      </c>
      <c r="M2234" s="321">
        <v>263159.44</v>
      </c>
      <c r="N2234" s="321">
        <v>5248219.33</v>
      </c>
      <c r="O2234" s="321">
        <v>5511378.7699999996</v>
      </c>
      <c r="P2234" s="321">
        <v>871041.72</v>
      </c>
      <c r="Q2234" s="91">
        <v>0</v>
      </c>
      <c r="R2234" s="91">
        <v>0</v>
      </c>
      <c r="S2234" s="91">
        <v>39386.15</v>
      </c>
      <c r="T2234" s="321">
        <v>7130823.0300000003</v>
      </c>
      <c r="U2234" s="321">
        <v>0</v>
      </c>
      <c r="V2234" s="321">
        <v>1123928.44</v>
      </c>
      <c r="W2234" s="321">
        <v>0</v>
      </c>
      <c r="X2234" s="321">
        <v>1368970.66</v>
      </c>
      <c r="Y2234" s="321">
        <v>4002681.87</v>
      </c>
      <c r="Z2234" s="321">
        <v>0</v>
      </c>
      <c r="AA2234" s="321">
        <v>0</v>
      </c>
      <c r="AB2234" s="321">
        <v>0</v>
      </c>
      <c r="AC2234" s="334">
        <v>355183.69</v>
      </c>
      <c r="AD2234" s="321">
        <v>0</v>
      </c>
      <c r="AE2234" s="321">
        <v>515748.04</v>
      </c>
      <c r="AF2234" s="321">
        <v>0</v>
      </c>
      <c r="AG2234" s="321">
        <v>0</v>
      </c>
      <c r="AH2234" s="321">
        <v>0</v>
      </c>
      <c r="AI2234" s="321">
        <v>0</v>
      </c>
      <c r="AJ2234" s="321">
        <v>41272.22</v>
      </c>
      <c r="AK2234" s="321">
        <v>4198874.22</v>
      </c>
      <c r="AL2234" s="321">
        <v>0</v>
      </c>
      <c r="AM2234" s="91">
        <v>0</v>
      </c>
      <c r="AN2234" s="321">
        <v>2404226.5499999998</v>
      </c>
      <c r="AO2234" s="321">
        <v>0</v>
      </c>
      <c r="AP2234" s="321">
        <v>5333.29</v>
      </c>
      <c r="AQ2234" s="321">
        <v>0</v>
      </c>
      <c r="AR2234" s="321">
        <v>0</v>
      </c>
      <c r="AS2234" s="321">
        <v>7407784.9199999999</v>
      </c>
      <c r="AT2234" s="321">
        <v>6608434.0599999996</v>
      </c>
      <c r="AU2234" s="321">
        <v>16475162.800000001</v>
      </c>
      <c r="AV2234" s="315">
        <v>46053</v>
      </c>
      <c r="AW2234" t="s">
        <v>0</v>
      </c>
      <c r="AX2234">
        <v>2026</v>
      </c>
      <c r="AY2234" t="s">
        <v>173</v>
      </c>
    </row>
    <row r="2235" spans="1:51" x14ac:dyDescent="0.25">
      <c r="A2235">
        <v>52</v>
      </c>
      <c r="B2235" t="s">
        <v>72</v>
      </c>
      <c r="C2235" s="38">
        <v>84392187.719999999</v>
      </c>
      <c r="D2235" s="321">
        <v>0</v>
      </c>
      <c r="E2235" s="321">
        <v>0</v>
      </c>
      <c r="F2235" s="321">
        <v>0</v>
      </c>
      <c r="G2235" s="321">
        <v>0</v>
      </c>
      <c r="H2235" s="91">
        <v>0</v>
      </c>
      <c r="I2235" s="91">
        <v>0</v>
      </c>
      <c r="J2235" s="321">
        <v>0</v>
      </c>
      <c r="K2235" s="321">
        <v>0</v>
      </c>
      <c r="L2235" s="91">
        <v>0</v>
      </c>
      <c r="M2235" s="321">
        <v>0</v>
      </c>
      <c r="N2235" s="321">
        <v>0</v>
      </c>
      <c r="O2235" s="321">
        <v>0</v>
      </c>
      <c r="P2235" s="321">
        <v>0</v>
      </c>
      <c r="Q2235" s="91">
        <v>0</v>
      </c>
      <c r="R2235" s="91">
        <v>0</v>
      </c>
      <c r="S2235" s="91">
        <v>0</v>
      </c>
      <c r="T2235" s="321">
        <v>0</v>
      </c>
      <c r="U2235" s="321">
        <v>4999008.7300000004</v>
      </c>
      <c r="V2235" s="321">
        <v>920109.2</v>
      </c>
      <c r="W2235" s="321">
        <v>2244.02</v>
      </c>
      <c r="X2235" s="321">
        <v>2329415.06</v>
      </c>
      <c r="Y2235" s="321">
        <v>0</v>
      </c>
      <c r="Z2235" s="321">
        <v>0</v>
      </c>
      <c r="AA2235" s="321">
        <v>0</v>
      </c>
      <c r="AB2235" s="321">
        <v>0</v>
      </c>
      <c r="AC2235" s="334">
        <v>30260205.100000001</v>
      </c>
      <c r="AD2235" s="321">
        <v>13011681.65</v>
      </c>
      <c r="AE2235" s="321">
        <v>6994257.5700000003</v>
      </c>
      <c r="AF2235" s="321">
        <v>0</v>
      </c>
      <c r="AG2235" s="321">
        <v>0</v>
      </c>
      <c r="AH2235" s="321">
        <v>0</v>
      </c>
      <c r="AI2235" s="321">
        <v>0</v>
      </c>
      <c r="AJ2235" s="321">
        <v>4060130.87</v>
      </c>
      <c r="AK2235" s="321">
        <v>13351368.560000001</v>
      </c>
      <c r="AL2235" s="321">
        <v>143069.72</v>
      </c>
      <c r="AM2235" s="91">
        <v>0</v>
      </c>
      <c r="AN2235" s="321">
        <v>4850641.24</v>
      </c>
      <c r="AO2235" s="321">
        <v>0</v>
      </c>
      <c r="AP2235" s="321">
        <v>1608267.79</v>
      </c>
      <c r="AQ2235" s="321">
        <v>0</v>
      </c>
      <c r="AR2235" s="321">
        <v>0</v>
      </c>
      <c r="AS2235" s="321">
        <v>62577052.199999996</v>
      </c>
      <c r="AT2235" s="321">
        <v>19953347.310000002</v>
      </c>
      <c r="AU2235" s="321">
        <v>1861788.21</v>
      </c>
      <c r="AV2235" s="315">
        <v>46053</v>
      </c>
      <c r="AW2235" t="s">
        <v>0</v>
      </c>
      <c r="AX2235">
        <v>2026</v>
      </c>
      <c r="AY2235" t="s">
        <v>170</v>
      </c>
    </row>
    <row r="2236" spans="1:51" x14ac:dyDescent="0.25">
      <c r="A2236">
        <v>96</v>
      </c>
      <c r="B2236" t="s">
        <v>73</v>
      </c>
      <c r="C2236" s="38">
        <v>1627890876.9200001</v>
      </c>
      <c r="D2236" s="321">
        <v>13981852.699999999</v>
      </c>
      <c r="E2236" s="321">
        <v>0</v>
      </c>
      <c r="F2236" s="321">
        <v>0</v>
      </c>
      <c r="G2236" s="321">
        <v>473468.69</v>
      </c>
      <c r="H2236" s="91">
        <v>0</v>
      </c>
      <c r="I2236" s="91">
        <v>14455321.390000001</v>
      </c>
      <c r="J2236" s="321">
        <v>80085028.810000002</v>
      </c>
      <c r="K2236" s="321">
        <v>175703036.43000001</v>
      </c>
      <c r="L2236" s="91">
        <v>0</v>
      </c>
      <c r="M2236" s="321">
        <v>966480983.11000001</v>
      </c>
      <c r="N2236" s="321">
        <v>197441225.83000001</v>
      </c>
      <c r="O2236" s="321">
        <v>1163922208.9399998</v>
      </c>
      <c r="P2236" s="321">
        <v>687959.74</v>
      </c>
      <c r="Q2236" s="91">
        <v>0</v>
      </c>
      <c r="R2236" s="91">
        <v>0</v>
      </c>
      <c r="S2236" s="91">
        <v>0</v>
      </c>
      <c r="T2236" s="321">
        <v>1420398233.9200001</v>
      </c>
      <c r="U2236" s="321">
        <v>2866658.05</v>
      </c>
      <c r="V2236" s="321">
        <v>946695.05</v>
      </c>
      <c r="W2236" s="321">
        <v>560018.9</v>
      </c>
      <c r="X2236" s="321">
        <v>353426.7</v>
      </c>
      <c r="Y2236" s="321">
        <v>2250301</v>
      </c>
      <c r="Z2236" s="321">
        <v>0</v>
      </c>
      <c r="AA2236" s="321">
        <v>94169.25</v>
      </c>
      <c r="AB2236" s="321">
        <v>0</v>
      </c>
      <c r="AC2236" s="334">
        <v>46892793.240000002</v>
      </c>
      <c r="AD2236" s="321">
        <v>1763550</v>
      </c>
      <c r="AE2236" s="321">
        <v>78764220.170000002</v>
      </c>
      <c r="AF2236" s="321">
        <v>0</v>
      </c>
      <c r="AG2236" s="321">
        <v>0</v>
      </c>
      <c r="AH2236" s="321">
        <v>0</v>
      </c>
      <c r="AI2236" s="321">
        <v>0</v>
      </c>
      <c r="AJ2236" s="321">
        <v>26633120.77</v>
      </c>
      <c r="AK2236" s="321">
        <v>12500341.48</v>
      </c>
      <c r="AL2236" s="321">
        <v>1029071.66</v>
      </c>
      <c r="AM2236" s="91">
        <v>0</v>
      </c>
      <c r="AN2236" s="321">
        <v>5361662.21</v>
      </c>
      <c r="AO2236" s="321">
        <v>0</v>
      </c>
      <c r="AP2236" s="321">
        <v>638803.96000000008</v>
      </c>
      <c r="AQ2236" s="321">
        <v>0</v>
      </c>
      <c r="AR2236" s="321">
        <v>0</v>
      </c>
      <c r="AS2236" s="321">
        <v>161124953.13</v>
      </c>
      <c r="AT2236" s="321">
        <v>19529879.309999999</v>
      </c>
      <c r="AU2236" s="321">
        <v>12382489.17</v>
      </c>
      <c r="AV2236" s="315">
        <v>46053</v>
      </c>
      <c r="AW2236" t="s">
        <v>0</v>
      </c>
      <c r="AX2236">
        <v>2026</v>
      </c>
      <c r="AY2236" t="s">
        <v>153</v>
      </c>
    </row>
    <row r="2237" spans="1:51" x14ac:dyDescent="0.25">
      <c r="A2237">
        <v>103</v>
      </c>
      <c r="B2237" t="s">
        <v>74</v>
      </c>
      <c r="C2237" s="38">
        <v>109366585.47</v>
      </c>
      <c r="D2237" s="321">
        <v>0</v>
      </c>
      <c r="E2237" s="321">
        <v>0</v>
      </c>
      <c r="F2237" s="321">
        <v>0</v>
      </c>
      <c r="G2237" s="321">
        <v>0</v>
      </c>
      <c r="H2237" s="91">
        <v>0</v>
      </c>
      <c r="I2237" s="91">
        <v>0</v>
      </c>
      <c r="J2237" s="321">
        <v>0</v>
      </c>
      <c r="K2237" s="321">
        <v>443182.1</v>
      </c>
      <c r="L2237" s="91">
        <v>0</v>
      </c>
      <c r="M2237" s="321">
        <v>210056.24</v>
      </c>
      <c r="N2237" s="321">
        <v>0</v>
      </c>
      <c r="O2237" s="321">
        <v>210056.24</v>
      </c>
      <c r="P2237" s="321">
        <v>0</v>
      </c>
      <c r="Q2237" s="91">
        <v>0</v>
      </c>
      <c r="R2237" s="91">
        <v>0</v>
      </c>
      <c r="S2237" s="91">
        <v>0</v>
      </c>
      <c r="T2237" s="321">
        <v>653238.34</v>
      </c>
      <c r="U2237" s="321">
        <v>77640</v>
      </c>
      <c r="V2237" s="321">
        <v>0</v>
      </c>
      <c r="W2237" s="321">
        <v>0</v>
      </c>
      <c r="X2237" s="321">
        <v>51132110.93</v>
      </c>
      <c r="Y2237" s="321">
        <v>0</v>
      </c>
      <c r="Z2237" s="321">
        <v>0</v>
      </c>
      <c r="AA2237" s="321">
        <v>0</v>
      </c>
      <c r="AB2237" s="321">
        <v>0</v>
      </c>
      <c r="AC2237" s="334">
        <v>0</v>
      </c>
      <c r="AD2237" s="321">
        <v>2345663.21</v>
      </c>
      <c r="AE2237" s="321">
        <v>5202057.21</v>
      </c>
      <c r="AF2237" s="321">
        <v>0</v>
      </c>
      <c r="AG2237" s="321">
        <v>0</v>
      </c>
      <c r="AH2237" s="321">
        <v>0</v>
      </c>
      <c r="AI2237" s="321">
        <v>0</v>
      </c>
      <c r="AJ2237" s="321">
        <v>0</v>
      </c>
      <c r="AK2237" s="321">
        <v>30941501.629999999</v>
      </c>
      <c r="AL2237" s="321">
        <v>697883.11</v>
      </c>
      <c r="AM2237" s="91">
        <v>459133.63</v>
      </c>
      <c r="AN2237" s="321">
        <v>64700</v>
      </c>
      <c r="AO2237" s="321">
        <v>0</v>
      </c>
      <c r="AP2237" s="321">
        <v>5532</v>
      </c>
      <c r="AQ2237" s="321">
        <v>0</v>
      </c>
      <c r="AR2237" s="321">
        <v>0</v>
      </c>
      <c r="AS2237" s="321">
        <v>58757471.350000001</v>
      </c>
      <c r="AT2237" s="321">
        <v>32168750.370000001</v>
      </c>
      <c r="AU2237" s="321">
        <v>17787125.41</v>
      </c>
      <c r="AV2237" s="315">
        <v>46053</v>
      </c>
      <c r="AW2237" t="s">
        <v>0</v>
      </c>
      <c r="AX2237">
        <v>2026</v>
      </c>
      <c r="AY2237" t="s">
        <v>184</v>
      </c>
    </row>
    <row r="2238" spans="1:51" x14ac:dyDescent="0.25">
      <c r="A2238">
        <v>23</v>
      </c>
      <c r="B2238" t="s">
        <v>75</v>
      </c>
      <c r="C2238" s="38">
        <v>797794969.25999999</v>
      </c>
      <c r="D2238" s="321">
        <v>1145975.1200000001</v>
      </c>
      <c r="E2238" s="321">
        <v>0</v>
      </c>
      <c r="F2238" s="321">
        <v>0</v>
      </c>
      <c r="G2238" s="321">
        <v>924398.38</v>
      </c>
      <c r="H2238" s="91">
        <v>0</v>
      </c>
      <c r="I2238" s="91">
        <v>2070373.4999999998</v>
      </c>
      <c r="J2238" s="321">
        <v>5677923.7300000004</v>
      </c>
      <c r="K2238" s="321">
        <v>9100452.3100000005</v>
      </c>
      <c r="L2238" s="91">
        <v>741662.9</v>
      </c>
      <c r="M2238" s="321">
        <v>193096904.91</v>
      </c>
      <c r="N2238" s="321">
        <v>152283955.06</v>
      </c>
      <c r="O2238" s="321">
        <v>345380859.97000003</v>
      </c>
      <c r="P2238" s="321">
        <v>3715673</v>
      </c>
      <c r="Q2238" s="91">
        <v>0</v>
      </c>
      <c r="R2238" s="91">
        <v>0</v>
      </c>
      <c r="S2238" s="91">
        <v>0</v>
      </c>
      <c r="T2238" s="321">
        <v>364616571.90999997</v>
      </c>
      <c r="U2238" s="321">
        <v>122478848.67</v>
      </c>
      <c r="V2238" s="321">
        <v>42818379.200000003</v>
      </c>
      <c r="W2238" s="321">
        <v>3411845.81</v>
      </c>
      <c r="X2238" s="321">
        <v>18367200.82</v>
      </c>
      <c r="Y2238" s="321">
        <v>4177363.22</v>
      </c>
      <c r="Z2238" s="321">
        <v>0</v>
      </c>
      <c r="AA2238" s="321">
        <v>4795023.1100000003</v>
      </c>
      <c r="AB2238" s="321">
        <v>6255868.29</v>
      </c>
      <c r="AC2238" s="334">
        <v>104768992.06</v>
      </c>
      <c r="AD2238" s="321">
        <v>1831576.79</v>
      </c>
      <c r="AE2238" s="321">
        <v>14437694.66</v>
      </c>
      <c r="AF2238" s="321">
        <v>0</v>
      </c>
      <c r="AG2238" s="321">
        <v>0</v>
      </c>
      <c r="AH2238" s="321">
        <v>0</v>
      </c>
      <c r="AI2238" s="321">
        <v>0</v>
      </c>
      <c r="AJ2238" s="321">
        <v>4414829.49</v>
      </c>
      <c r="AK2238" s="321">
        <v>52566252.25</v>
      </c>
      <c r="AL2238" s="321">
        <v>3623054.5300000003</v>
      </c>
      <c r="AM2238" s="91">
        <v>215691.92</v>
      </c>
      <c r="AN2238" s="321">
        <v>23190403.48</v>
      </c>
      <c r="AO2238" s="321">
        <v>0</v>
      </c>
      <c r="AP2238" s="321">
        <v>1875224.23</v>
      </c>
      <c r="AQ2238" s="321">
        <v>0</v>
      </c>
      <c r="AR2238" s="321">
        <v>0</v>
      </c>
      <c r="AS2238" s="321">
        <v>327757622.12</v>
      </c>
      <c r="AT2238" s="321">
        <v>81470626.410000011</v>
      </c>
      <c r="AU2238" s="321">
        <v>21879775.32</v>
      </c>
      <c r="AV2238" s="315">
        <v>46053</v>
      </c>
      <c r="AW2238" t="s">
        <v>0</v>
      </c>
      <c r="AX2238">
        <v>2026</v>
      </c>
      <c r="AY2238" t="s">
        <v>159</v>
      </c>
    </row>
    <row r="2239" spans="1:51" x14ac:dyDescent="0.25">
      <c r="A2239">
        <v>62</v>
      </c>
      <c r="B2239" t="s">
        <v>203</v>
      </c>
      <c r="C2239" s="38">
        <v>126728093.78</v>
      </c>
      <c r="D2239" s="321">
        <v>5526708.4699999997</v>
      </c>
      <c r="E2239" s="321">
        <v>0</v>
      </c>
      <c r="F2239" s="321">
        <v>0</v>
      </c>
      <c r="G2239" s="321">
        <v>0</v>
      </c>
      <c r="H2239" s="91">
        <v>0</v>
      </c>
      <c r="I2239" s="91">
        <v>5526708.4699999997</v>
      </c>
      <c r="J2239" s="321">
        <v>5210358.6900000004</v>
      </c>
      <c r="K2239" s="321">
        <v>368270.2</v>
      </c>
      <c r="L2239" s="91">
        <v>0</v>
      </c>
      <c r="M2239" s="321">
        <v>0</v>
      </c>
      <c r="N2239" s="321">
        <v>0</v>
      </c>
      <c r="O2239" s="321">
        <v>0</v>
      </c>
      <c r="P2239" s="321">
        <v>114168058.25999999</v>
      </c>
      <c r="Q2239" s="91">
        <v>0</v>
      </c>
      <c r="R2239" s="91">
        <v>0</v>
      </c>
      <c r="S2239" s="91">
        <v>0</v>
      </c>
      <c r="T2239" s="321">
        <v>119746687.14999999</v>
      </c>
      <c r="U2239" s="321">
        <v>0</v>
      </c>
      <c r="V2239" s="321">
        <v>0</v>
      </c>
      <c r="W2239" s="321">
        <v>0</v>
      </c>
      <c r="X2239" s="321">
        <v>0</v>
      </c>
      <c r="Y2239" s="321">
        <v>0</v>
      </c>
      <c r="Z2239" s="321">
        <v>0</v>
      </c>
      <c r="AA2239" s="321">
        <v>0</v>
      </c>
      <c r="AB2239" s="321">
        <v>0</v>
      </c>
      <c r="AC2239" s="334">
        <v>0</v>
      </c>
      <c r="AD2239" s="321">
        <v>0</v>
      </c>
      <c r="AE2239" s="321">
        <v>0</v>
      </c>
      <c r="AF2239" s="321">
        <v>0</v>
      </c>
      <c r="AG2239" s="321">
        <v>0</v>
      </c>
      <c r="AH2239" s="321">
        <v>0</v>
      </c>
      <c r="AI2239" s="321">
        <v>0</v>
      </c>
      <c r="AJ2239" s="321">
        <v>0</v>
      </c>
      <c r="AK2239" s="321">
        <v>1454698.16</v>
      </c>
      <c r="AL2239" s="321">
        <v>0</v>
      </c>
      <c r="AM2239" s="91">
        <v>0</v>
      </c>
      <c r="AN2239" s="321">
        <v>0</v>
      </c>
      <c r="AO2239" s="321">
        <v>0</v>
      </c>
      <c r="AP2239" s="321">
        <v>0</v>
      </c>
      <c r="AQ2239" s="321">
        <v>0</v>
      </c>
      <c r="AR2239" s="321">
        <v>0</v>
      </c>
      <c r="AS2239" s="321">
        <v>0</v>
      </c>
      <c r="AT2239" s="321">
        <v>1454698.16</v>
      </c>
      <c r="AU2239" s="321">
        <v>0</v>
      </c>
      <c r="AV2239" s="315">
        <v>46053</v>
      </c>
      <c r="AW2239" t="s">
        <v>0</v>
      </c>
      <c r="AX2239">
        <v>2026</v>
      </c>
      <c r="AY2239" t="s">
        <v>169</v>
      </c>
    </row>
    <row r="2240" spans="1:51" x14ac:dyDescent="0.25">
      <c r="A2240">
        <v>71</v>
      </c>
      <c r="B2240" t="s">
        <v>83</v>
      </c>
      <c r="C2240" s="38">
        <v>1433093924.8099999</v>
      </c>
      <c r="D2240" s="321">
        <v>0</v>
      </c>
      <c r="E2240" s="321">
        <v>0</v>
      </c>
      <c r="F2240" s="321">
        <v>0</v>
      </c>
      <c r="G2240" s="321">
        <v>26777109.489999998</v>
      </c>
      <c r="H2240" s="91">
        <v>0</v>
      </c>
      <c r="I2240" s="91">
        <v>26777109.489999998</v>
      </c>
      <c r="J2240" s="321">
        <v>0</v>
      </c>
      <c r="K2240" s="321">
        <v>41705261.850000001</v>
      </c>
      <c r="L2240" s="91">
        <v>0</v>
      </c>
      <c r="M2240" s="321">
        <v>2676874.73</v>
      </c>
      <c r="N2240" s="321">
        <v>255900191.75999999</v>
      </c>
      <c r="O2240" s="321">
        <v>258577066.49000001</v>
      </c>
      <c r="P2240" s="321">
        <v>208089069.68000001</v>
      </c>
      <c r="Q2240" s="91">
        <v>0</v>
      </c>
      <c r="R2240" s="91">
        <v>0</v>
      </c>
      <c r="S2240" s="91">
        <v>0</v>
      </c>
      <c r="T2240" s="321">
        <v>508371398.01999998</v>
      </c>
      <c r="U2240" s="321">
        <v>33243.57</v>
      </c>
      <c r="V2240" s="321">
        <v>0</v>
      </c>
      <c r="W2240" s="321">
        <v>0</v>
      </c>
      <c r="X2240" s="321">
        <v>0</v>
      </c>
      <c r="Y2240" s="321">
        <v>325450224.74000001</v>
      </c>
      <c r="Z2240" s="321">
        <v>0</v>
      </c>
      <c r="AA2240" s="321">
        <v>431638950.68000001</v>
      </c>
      <c r="AB2240" s="321">
        <v>0</v>
      </c>
      <c r="AC2240" s="334">
        <v>17353388.079999998</v>
      </c>
      <c r="AD2240" s="321">
        <v>28169986.140000001</v>
      </c>
      <c r="AE2240" s="321">
        <v>218870.1</v>
      </c>
      <c r="AF2240" s="321">
        <v>0</v>
      </c>
      <c r="AG2240" s="321">
        <v>0</v>
      </c>
      <c r="AH2240" s="321">
        <v>0</v>
      </c>
      <c r="AI2240" s="321">
        <v>0</v>
      </c>
      <c r="AJ2240" s="321">
        <v>0</v>
      </c>
      <c r="AK2240" s="321">
        <v>772705.72</v>
      </c>
      <c r="AL2240" s="321">
        <v>905638.17</v>
      </c>
      <c r="AM2240" s="91">
        <v>36978.550000000003</v>
      </c>
      <c r="AN2240" s="321">
        <v>58948843.450000003</v>
      </c>
      <c r="AO2240" s="321">
        <v>0</v>
      </c>
      <c r="AP2240" s="321">
        <v>3669539.25</v>
      </c>
      <c r="AQ2240" s="321">
        <v>0</v>
      </c>
      <c r="AR2240" s="321">
        <v>0</v>
      </c>
      <c r="AS2240" s="321">
        <v>802864663.30999994</v>
      </c>
      <c r="AT2240" s="321">
        <v>64333705.140000001</v>
      </c>
      <c r="AU2240" s="321">
        <v>30747048.850000001</v>
      </c>
      <c r="AV2240" s="315">
        <v>46053</v>
      </c>
      <c r="AW2240" t="s">
        <v>0</v>
      </c>
      <c r="AX2240">
        <v>2026</v>
      </c>
      <c r="AY2240" t="s">
        <v>161</v>
      </c>
    </row>
    <row r="2241" spans="1:51" x14ac:dyDescent="0.25">
      <c r="A2241">
        <v>114</v>
      </c>
      <c r="B2241" t="s">
        <v>76</v>
      </c>
      <c r="C2241" s="38">
        <v>1029546175.62</v>
      </c>
      <c r="D2241" s="321">
        <v>0</v>
      </c>
      <c r="E2241" s="321">
        <v>0</v>
      </c>
      <c r="F2241" s="321">
        <v>0</v>
      </c>
      <c r="G2241" s="321">
        <v>0</v>
      </c>
      <c r="H2241" s="91">
        <v>0</v>
      </c>
      <c r="I2241" s="91">
        <v>0</v>
      </c>
      <c r="J2241" s="321">
        <v>972309.12</v>
      </c>
      <c r="K2241" s="321">
        <v>3224681.17</v>
      </c>
      <c r="L2241" s="91">
        <v>0</v>
      </c>
      <c r="M2241" s="321">
        <v>-801994.82</v>
      </c>
      <c r="N2241" s="321">
        <v>-639387.65</v>
      </c>
      <c r="O2241" s="321">
        <v>-1441382.47</v>
      </c>
      <c r="P2241" s="321">
        <v>0</v>
      </c>
      <c r="Q2241" s="91">
        <v>0</v>
      </c>
      <c r="R2241" s="91">
        <v>0</v>
      </c>
      <c r="S2241" s="91">
        <v>0</v>
      </c>
      <c r="T2241" s="321">
        <v>2755607.8200000003</v>
      </c>
      <c r="U2241" s="321">
        <v>530596363.26000005</v>
      </c>
      <c r="V2241" s="321">
        <v>300441604.44</v>
      </c>
      <c r="W2241" s="321">
        <v>238460.78</v>
      </c>
      <c r="X2241" s="321">
        <v>21019797.530000001</v>
      </c>
      <c r="Y2241" s="321">
        <v>308607.58</v>
      </c>
      <c r="Z2241" s="321">
        <v>0</v>
      </c>
      <c r="AA2241" s="321">
        <v>0</v>
      </c>
      <c r="AB2241" s="321">
        <v>0</v>
      </c>
      <c r="AC2241" s="334">
        <v>48316818.119999997</v>
      </c>
      <c r="AD2241" s="321">
        <v>18979358.050000001</v>
      </c>
      <c r="AE2241" s="321">
        <v>4431537.6900000004</v>
      </c>
      <c r="AF2241" s="321">
        <v>0</v>
      </c>
      <c r="AG2241" s="321">
        <v>0</v>
      </c>
      <c r="AH2241" s="321">
        <v>0</v>
      </c>
      <c r="AI2241" s="321">
        <v>0</v>
      </c>
      <c r="AJ2241" s="321">
        <v>27954096.059999999</v>
      </c>
      <c r="AK2241" s="321">
        <v>35900621.93</v>
      </c>
      <c r="AL2241" s="321">
        <v>5600787.6799999997</v>
      </c>
      <c r="AM2241" s="91">
        <v>138696.64000000001</v>
      </c>
      <c r="AN2241" s="321">
        <v>10613127.76</v>
      </c>
      <c r="AO2241" s="321">
        <v>0</v>
      </c>
      <c r="AP2241" s="321">
        <v>1377093.51</v>
      </c>
      <c r="AQ2241" s="321">
        <v>0</v>
      </c>
      <c r="AR2241" s="321">
        <v>0</v>
      </c>
      <c r="AS2241" s="321">
        <v>952286643.50999999</v>
      </c>
      <c r="AT2241" s="321">
        <v>53630327.520000003</v>
      </c>
      <c r="AU2241" s="321">
        <v>20873596.77</v>
      </c>
      <c r="AV2241" s="315">
        <v>46053</v>
      </c>
      <c r="AW2241" t="s">
        <v>0</v>
      </c>
      <c r="AX2241">
        <v>2026</v>
      </c>
      <c r="AY2241" t="s">
        <v>154</v>
      </c>
    </row>
    <row r="2242" spans="1:51" x14ac:dyDescent="0.25">
      <c r="A2242">
        <v>48</v>
      </c>
      <c r="B2242" t="s">
        <v>77</v>
      </c>
      <c r="C2242" s="38">
        <v>138040813.95999998</v>
      </c>
      <c r="D2242" s="321">
        <v>149607.9</v>
      </c>
      <c r="E2242" s="321">
        <v>0</v>
      </c>
      <c r="F2242" s="321">
        <v>0</v>
      </c>
      <c r="G2242" s="321">
        <v>1210.47</v>
      </c>
      <c r="H2242" s="91">
        <v>17942897.289999999</v>
      </c>
      <c r="I2242" s="91">
        <v>18093715.66</v>
      </c>
      <c r="J2242" s="321">
        <v>12053978.210000001</v>
      </c>
      <c r="K2242" s="321">
        <v>249800.89</v>
      </c>
      <c r="L2242" s="91">
        <v>0</v>
      </c>
      <c r="M2242" s="321">
        <v>16602844.939999999</v>
      </c>
      <c r="N2242" s="321">
        <v>69956918.950000003</v>
      </c>
      <c r="O2242" s="321">
        <v>86559763.890000001</v>
      </c>
      <c r="P2242" s="321">
        <v>0</v>
      </c>
      <c r="Q2242" s="91">
        <v>0</v>
      </c>
      <c r="R2242" s="91">
        <v>0</v>
      </c>
      <c r="S2242" s="91">
        <v>0</v>
      </c>
      <c r="T2242" s="321">
        <v>98863542.989999995</v>
      </c>
      <c r="U2242" s="321">
        <v>0</v>
      </c>
      <c r="V2242" s="321">
        <v>0</v>
      </c>
      <c r="W2242" s="321">
        <v>0</v>
      </c>
      <c r="X2242" s="321">
        <v>0</v>
      </c>
      <c r="Y2242" s="321">
        <v>0</v>
      </c>
      <c r="Z2242" s="321">
        <v>0</v>
      </c>
      <c r="AA2242" s="321">
        <v>8580</v>
      </c>
      <c r="AB2242" s="321">
        <v>0</v>
      </c>
      <c r="AC2242" s="334">
        <v>631486.34</v>
      </c>
      <c r="AD2242" s="321">
        <v>0</v>
      </c>
      <c r="AE2242" s="321">
        <v>0</v>
      </c>
      <c r="AF2242" s="321">
        <v>0</v>
      </c>
      <c r="AG2242" s="321">
        <v>0</v>
      </c>
      <c r="AH2242" s="321">
        <v>0</v>
      </c>
      <c r="AI2242" s="321">
        <v>0</v>
      </c>
      <c r="AJ2242" s="321">
        <v>0</v>
      </c>
      <c r="AK2242" s="321">
        <v>16710867.359999999</v>
      </c>
      <c r="AL2242" s="321">
        <v>0</v>
      </c>
      <c r="AM2242" s="91">
        <v>0</v>
      </c>
      <c r="AN2242" s="321">
        <v>1274525.3999999999</v>
      </c>
      <c r="AO2242" s="321">
        <v>0</v>
      </c>
      <c r="AP2242" s="321">
        <v>2291713.71</v>
      </c>
      <c r="AQ2242" s="321">
        <v>0</v>
      </c>
      <c r="AR2242" s="321">
        <v>0</v>
      </c>
      <c r="AS2242" s="321">
        <v>640066.34</v>
      </c>
      <c r="AT2242" s="321">
        <v>20277106.469999999</v>
      </c>
      <c r="AU2242" s="321">
        <v>166382.5</v>
      </c>
      <c r="AV2242" s="315">
        <v>46053</v>
      </c>
      <c r="AW2242" t="s">
        <v>0</v>
      </c>
      <c r="AX2242">
        <v>2026</v>
      </c>
      <c r="AY2242" t="s">
        <v>163</v>
      </c>
    </row>
    <row r="2243" spans="1:51" x14ac:dyDescent="0.25">
      <c r="A2243">
        <v>120</v>
      </c>
      <c r="B2243" t="s">
        <v>78</v>
      </c>
      <c r="C2243" s="38">
        <v>45797714.989999995</v>
      </c>
      <c r="D2243" s="321">
        <v>0</v>
      </c>
      <c r="E2243" s="321">
        <v>0</v>
      </c>
      <c r="F2243" s="321">
        <v>0</v>
      </c>
      <c r="G2243" s="321">
        <v>659687.92000000004</v>
      </c>
      <c r="H2243" s="91">
        <v>0</v>
      </c>
      <c r="I2243" s="91">
        <v>659687.92000000004</v>
      </c>
      <c r="J2243" s="321">
        <v>402257.48</v>
      </c>
      <c r="K2243" s="321">
        <v>0</v>
      </c>
      <c r="L2243" s="91">
        <v>1099479.94</v>
      </c>
      <c r="M2243" s="321">
        <v>0</v>
      </c>
      <c r="N2243" s="321">
        <v>31942232.260000002</v>
      </c>
      <c r="O2243" s="321">
        <v>31942232.260000002</v>
      </c>
      <c r="P2243" s="321">
        <v>1319375.96</v>
      </c>
      <c r="Q2243" s="91">
        <v>0</v>
      </c>
      <c r="R2243" s="91">
        <v>0</v>
      </c>
      <c r="S2243" s="91">
        <v>0</v>
      </c>
      <c r="T2243" s="321">
        <v>34763345.640000001</v>
      </c>
      <c r="U2243" s="321">
        <v>0</v>
      </c>
      <c r="V2243" s="321">
        <v>0</v>
      </c>
      <c r="W2243" s="321">
        <v>0</v>
      </c>
      <c r="X2243" s="321">
        <v>0</v>
      </c>
      <c r="Y2243" s="321">
        <v>0</v>
      </c>
      <c r="Z2243" s="321">
        <v>0</v>
      </c>
      <c r="AA2243" s="321">
        <v>0</v>
      </c>
      <c r="AB2243" s="321">
        <v>0</v>
      </c>
      <c r="AC2243" s="334">
        <v>0</v>
      </c>
      <c r="AD2243" s="321">
        <v>0</v>
      </c>
      <c r="AE2243" s="321">
        <v>0</v>
      </c>
      <c r="AF2243" s="321">
        <v>0</v>
      </c>
      <c r="AG2243" s="321">
        <v>0</v>
      </c>
      <c r="AH2243" s="321">
        <v>0</v>
      </c>
      <c r="AI2243" s="321">
        <v>0</v>
      </c>
      <c r="AJ2243" s="321">
        <v>0</v>
      </c>
      <c r="AK2243" s="321">
        <v>329940.59000000003</v>
      </c>
      <c r="AL2243" s="321">
        <v>0</v>
      </c>
      <c r="AM2243" s="91">
        <v>0</v>
      </c>
      <c r="AN2243" s="321">
        <v>0</v>
      </c>
      <c r="AO2243" s="321">
        <v>0</v>
      </c>
      <c r="AP2243" s="321">
        <v>0</v>
      </c>
      <c r="AQ2243" s="321">
        <v>0</v>
      </c>
      <c r="AR2243" s="321">
        <v>0</v>
      </c>
      <c r="AS2243" s="321">
        <v>0</v>
      </c>
      <c r="AT2243" s="321">
        <v>329940.59000000003</v>
      </c>
      <c r="AU2243" s="321">
        <v>10044740.84</v>
      </c>
      <c r="AV2243" s="315">
        <v>46053</v>
      </c>
      <c r="AW2243" t="s">
        <v>0</v>
      </c>
      <c r="AX2243">
        <v>2026</v>
      </c>
      <c r="AY2243" t="s">
        <v>187</v>
      </c>
    </row>
    <row r="2244" spans="1:51" x14ac:dyDescent="0.25">
      <c r="A2244">
        <v>86</v>
      </c>
      <c r="B2244" t="s">
        <v>197</v>
      </c>
      <c r="C2244" s="38">
        <v>0</v>
      </c>
      <c r="D2244" s="321">
        <v>0</v>
      </c>
      <c r="E2244" s="321">
        <v>0</v>
      </c>
      <c r="F2244" s="321">
        <v>0</v>
      </c>
      <c r="G2244" s="321">
        <v>0</v>
      </c>
      <c r="H2244" s="91">
        <v>0</v>
      </c>
      <c r="I2244" s="91">
        <v>0</v>
      </c>
      <c r="J2244" s="321">
        <v>0</v>
      </c>
      <c r="K2244" s="321">
        <v>0</v>
      </c>
      <c r="L2244" s="91">
        <v>0</v>
      </c>
      <c r="M2244" s="321">
        <v>0</v>
      </c>
      <c r="N2244" s="321">
        <v>0</v>
      </c>
      <c r="O2244" s="321">
        <v>0</v>
      </c>
      <c r="P2244" s="321">
        <v>0</v>
      </c>
      <c r="Q2244" s="91">
        <v>0</v>
      </c>
      <c r="R2244" s="91">
        <v>0</v>
      </c>
      <c r="S2244" s="91">
        <v>0</v>
      </c>
      <c r="T2244" s="321">
        <v>0</v>
      </c>
      <c r="U2244" s="321">
        <v>0</v>
      </c>
      <c r="V2244" s="321">
        <v>0</v>
      </c>
      <c r="W2244" s="321">
        <v>0</v>
      </c>
      <c r="X2244" s="321">
        <v>0</v>
      </c>
      <c r="Y2244" s="321">
        <v>0</v>
      </c>
      <c r="Z2244" s="321">
        <v>0</v>
      </c>
      <c r="AA2244" s="321">
        <v>0</v>
      </c>
      <c r="AB2244" s="321">
        <v>0</v>
      </c>
      <c r="AC2244" s="334">
        <v>0</v>
      </c>
      <c r="AD2244" s="321">
        <v>0</v>
      </c>
      <c r="AE2244" s="321">
        <v>0</v>
      </c>
      <c r="AF2244" s="321">
        <v>0</v>
      </c>
      <c r="AG2244" s="321">
        <v>0</v>
      </c>
      <c r="AH2244" s="321">
        <v>0</v>
      </c>
      <c r="AI2244" s="321">
        <v>0</v>
      </c>
      <c r="AJ2244" s="321">
        <v>0</v>
      </c>
      <c r="AK2244" s="321">
        <v>0</v>
      </c>
      <c r="AL2244" s="321">
        <v>0</v>
      </c>
      <c r="AM2244" s="91">
        <v>0</v>
      </c>
      <c r="AN2244" s="321">
        <v>0</v>
      </c>
      <c r="AO2244" s="321">
        <v>0</v>
      </c>
      <c r="AP2244" s="321">
        <v>0</v>
      </c>
      <c r="AQ2244" s="321">
        <v>0</v>
      </c>
      <c r="AR2244" s="321">
        <v>0</v>
      </c>
      <c r="AS2244" s="321">
        <v>0</v>
      </c>
      <c r="AT2244" s="321">
        <v>0</v>
      </c>
      <c r="AU2244" s="321">
        <v>0</v>
      </c>
      <c r="AV2244" s="315">
        <v>46053</v>
      </c>
      <c r="AW2244" t="s">
        <v>0</v>
      </c>
      <c r="AX2244">
        <v>2026</v>
      </c>
      <c r="AY2244" t="s">
        <v>198</v>
      </c>
    </row>
    <row r="2245" spans="1:51" x14ac:dyDescent="0.25">
      <c r="A2245">
        <v>100</v>
      </c>
      <c r="B2245" t="s">
        <v>79</v>
      </c>
      <c r="C2245" s="38">
        <v>1981788399.7199998</v>
      </c>
      <c r="D2245" s="321">
        <v>322471.82</v>
      </c>
      <c r="E2245" s="321">
        <v>0</v>
      </c>
      <c r="F2245" s="321">
        <v>0</v>
      </c>
      <c r="G2245" s="321">
        <v>0</v>
      </c>
      <c r="H2245" s="91">
        <v>0</v>
      </c>
      <c r="I2245" s="91">
        <v>322471.82</v>
      </c>
      <c r="J2245" s="321">
        <v>24224830.66</v>
      </c>
      <c r="K2245" s="321">
        <v>4570215.57</v>
      </c>
      <c r="L2245" s="91">
        <v>0</v>
      </c>
      <c r="M2245" s="321">
        <v>1089084657.3099999</v>
      </c>
      <c r="N2245" s="321">
        <v>708233259.96999991</v>
      </c>
      <c r="O2245" s="321">
        <v>1797317917.2800002</v>
      </c>
      <c r="P2245" s="321">
        <v>20584399.27</v>
      </c>
      <c r="Q2245" s="91">
        <v>0</v>
      </c>
      <c r="R2245" s="91">
        <v>0</v>
      </c>
      <c r="S2245" s="91">
        <v>0</v>
      </c>
      <c r="T2245" s="321">
        <v>1846697362.78</v>
      </c>
      <c r="U2245" s="321">
        <v>5600448.3300000001</v>
      </c>
      <c r="V2245" s="321">
        <v>611311.03</v>
      </c>
      <c r="W2245" s="321">
        <v>344629.79</v>
      </c>
      <c r="X2245" s="321">
        <v>647442.07999999996</v>
      </c>
      <c r="Y2245" s="321">
        <v>3222708.72</v>
      </c>
      <c r="Z2245" s="321">
        <v>0</v>
      </c>
      <c r="AA2245" s="321">
        <v>0</v>
      </c>
      <c r="AB2245" s="321">
        <v>0</v>
      </c>
      <c r="AC2245" s="334">
        <v>85029467.390000001</v>
      </c>
      <c r="AD2245" s="321">
        <v>7111000</v>
      </c>
      <c r="AE2245" s="321">
        <v>78557.22</v>
      </c>
      <c r="AF2245" s="321">
        <v>0</v>
      </c>
      <c r="AG2245" s="321">
        <v>0</v>
      </c>
      <c r="AH2245" s="321">
        <v>0</v>
      </c>
      <c r="AI2245" s="321">
        <v>0</v>
      </c>
      <c r="AJ2245" s="321">
        <v>961472.02</v>
      </c>
      <c r="AK2245" s="321">
        <v>24791434.039999999</v>
      </c>
      <c r="AL2245" s="321">
        <v>664507.87</v>
      </c>
      <c r="AM2245" s="91">
        <v>241734.39999999999</v>
      </c>
      <c r="AN2245" s="321">
        <v>4950712.4400000004</v>
      </c>
      <c r="AO2245" s="321">
        <v>0</v>
      </c>
      <c r="AP2245" s="321">
        <v>166963.79</v>
      </c>
      <c r="AQ2245" s="321">
        <v>0</v>
      </c>
      <c r="AR2245" s="321">
        <v>0</v>
      </c>
      <c r="AS2245" s="321">
        <v>103607036.58</v>
      </c>
      <c r="AT2245" s="321">
        <v>30815352.539999999</v>
      </c>
      <c r="AU2245" s="321">
        <v>346176</v>
      </c>
      <c r="AV2245" s="315">
        <v>46053</v>
      </c>
      <c r="AW2245" t="s">
        <v>0</v>
      </c>
      <c r="AX2245">
        <v>2026</v>
      </c>
      <c r="AY2245" t="s">
        <v>151</v>
      </c>
    </row>
    <row r="2246" spans="1:51" x14ac:dyDescent="0.25">
      <c r="A2246">
        <v>12</v>
      </c>
      <c r="B2246" t="s">
        <v>81</v>
      </c>
      <c r="C2246" s="38">
        <v>1243048238.6600001</v>
      </c>
      <c r="D2246" s="321">
        <v>11563381.970000001</v>
      </c>
      <c r="E2246" s="321">
        <v>0</v>
      </c>
      <c r="F2246" s="321">
        <v>0</v>
      </c>
      <c r="G2246" s="321">
        <v>22891470.039999999</v>
      </c>
      <c r="H2246" s="91">
        <v>24737821.829999998</v>
      </c>
      <c r="I2246" s="91">
        <v>59192673.840000004</v>
      </c>
      <c r="J2246" s="321">
        <v>22389661.52</v>
      </c>
      <c r="K2246" s="321">
        <v>15983057.619999999</v>
      </c>
      <c r="L2246" s="91">
        <v>0</v>
      </c>
      <c r="M2246" s="321">
        <v>684898160.54999995</v>
      </c>
      <c r="N2246" s="321">
        <v>185849395.24000001</v>
      </c>
      <c r="O2246" s="321">
        <v>870747555.78999996</v>
      </c>
      <c r="P2246" s="321">
        <v>-69051.08</v>
      </c>
      <c r="Q2246" s="91">
        <v>0</v>
      </c>
      <c r="R2246" s="91">
        <v>0</v>
      </c>
      <c r="S2246" s="91">
        <v>0</v>
      </c>
      <c r="T2246" s="321">
        <v>909051223.8499999</v>
      </c>
      <c r="U2246" s="321">
        <v>6362669.3700000001</v>
      </c>
      <c r="V2246" s="321">
        <v>1092149.28</v>
      </c>
      <c r="W2246" s="321">
        <v>415903.37</v>
      </c>
      <c r="X2246" s="321">
        <v>20896276.370000001</v>
      </c>
      <c r="Y2246" s="321">
        <v>3494778.7199999997</v>
      </c>
      <c r="Z2246" s="321">
        <v>0</v>
      </c>
      <c r="AA2246" s="321">
        <v>25055423.650000002</v>
      </c>
      <c r="AB2246" s="321">
        <v>0</v>
      </c>
      <c r="AC2246" s="334">
        <v>57470170.210000001</v>
      </c>
      <c r="AD2246" s="321">
        <v>14876552.82</v>
      </c>
      <c r="AE2246" s="321">
        <v>25972.43</v>
      </c>
      <c r="AF2246" s="321">
        <v>0</v>
      </c>
      <c r="AG2246" s="321">
        <v>0</v>
      </c>
      <c r="AH2246" s="321">
        <v>0</v>
      </c>
      <c r="AI2246" s="321">
        <v>0</v>
      </c>
      <c r="AJ2246" s="321">
        <v>85060053.600000009</v>
      </c>
      <c r="AK2246" s="321">
        <v>41889586.710000001</v>
      </c>
      <c r="AL2246" s="321">
        <v>1106991.3899999999</v>
      </c>
      <c r="AM2246" s="91">
        <v>0</v>
      </c>
      <c r="AN2246" s="321">
        <v>15402488.190000001</v>
      </c>
      <c r="AO2246" s="321">
        <v>1305047.43</v>
      </c>
      <c r="AP2246" s="321">
        <v>350277.43</v>
      </c>
      <c r="AQ2246" s="321">
        <v>0</v>
      </c>
      <c r="AR2246" s="321">
        <v>0</v>
      </c>
      <c r="AS2246" s="321">
        <v>214749949.81999999</v>
      </c>
      <c r="AT2246" s="321">
        <v>60054391.149999999</v>
      </c>
      <c r="AU2246" s="321">
        <v>0</v>
      </c>
      <c r="AV2246" s="315">
        <v>46053</v>
      </c>
      <c r="AW2246" t="s">
        <v>0</v>
      </c>
      <c r="AX2246">
        <v>2026</v>
      </c>
      <c r="AY2246" t="s">
        <v>152</v>
      </c>
    </row>
    <row r="2247" spans="1:51" x14ac:dyDescent="0.25">
      <c r="A2247">
        <v>74</v>
      </c>
      <c r="B2247" t="s">
        <v>82</v>
      </c>
      <c r="C2247" s="38">
        <v>9603026512.3700008</v>
      </c>
      <c r="D2247" s="321">
        <v>70417300.590000004</v>
      </c>
      <c r="E2247" s="321">
        <v>0</v>
      </c>
      <c r="F2247" s="321">
        <v>0</v>
      </c>
      <c r="G2247" s="321">
        <v>0</v>
      </c>
      <c r="H2247" s="91">
        <v>69366451.540000007</v>
      </c>
      <c r="I2247" s="91">
        <v>139783752.13</v>
      </c>
      <c r="J2247" s="321">
        <v>77363011.109999999</v>
      </c>
      <c r="K2247" s="321">
        <v>25358903.710000001</v>
      </c>
      <c r="L2247" s="91">
        <v>0</v>
      </c>
      <c r="M2247" s="321">
        <v>5714185548.1199999</v>
      </c>
      <c r="N2247" s="321">
        <v>2189519242</v>
      </c>
      <c r="O2247" s="321">
        <v>7903704790.1199999</v>
      </c>
      <c r="P2247" s="321">
        <v>128543212.68000001</v>
      </c>
      <c r="Q2247" s="91">
        <v>0</v>
      </c>
      <c r="R2247" s="91">
        <v>0</v>
      </c>
      <c r="S2247" s="91">
        <v>0</v>
      </c>
      <c r="T2247" s="321">
        <v>8134969917.6199999</v>
      </c>
      <c r="U2247" s="321">
        <v>7881534.1799999997</v>
      </c>
      <c r="V2247" s="321">
        <v>6414867.3300000001</v>
      </c>
      <c r="W2247" s="321">
        <v>3955314.03</v>
      </c>
      <c r="X2247" s="321">
        <v>54196450.369999997</v>
      </c>
      <c r="Y2247" s="321">
        <v>6602773.5599999996</v>
      </c>
      <c r="Z2247" s="321">
        <v>0</v>
      </c>
      <c r="AA2247" s="321">
        <v>480347887.81999999</v>
      </c>
      <c r="AB2247" s="321">
        <v>2976691.67</v>
      </c>
      <c r="AC2247" s="334">
        <v>506530814.16000003</v>
      </c>
      <c r="AD2247" s="321">
        <v>0</v>
      </c>
      <c r="AE2247" s="321">
        <v>17276189.399999999</v>
      </c>
      <c r="AF2247" s="321">
        <v>0</v>
      </c>
      <c r="AG2247" s="321">
        <v>0</v>
      </c>
      <c r="AH2247" s="321">
        <v>-862334.12</v>
      </c>
      <c r="AI2247" s="321">
        <v>0</v>
      </c>
      <c r="AJ2247" s="321">
        <v>99680321</v>
      </c>
      <c r="AK2247" s="321">
        <v>107586473.31999999</v>
      </c>
      <c r="AL2247" s="321">
        <v>5964470.96</v>
      </c>
      <c r="AM2247" s="91">
        <v>911473.32</v>
      </c>
      <c r="AN2247" s="321">
        <v>18873618.57</v>
      </c>
      <c r="AO2247" s="321">
        <v>588581.93999999994</v>
      </c>
      <c r="AP2247" s="321">
        <v>7106445.6600000001</v>
      </c>
      <c r="AQ2247" s="321">
        <v>0</v>
      </c>
      <c r="AR2247" s="321">
        <v>0</v>
      </c>
      <c r="AS2247" s="321">
        <v>1185000509.4000001</v>
      </c>
      <c r="AT2247" s="321">
        <v>141031063.77000001</v>
      </c>
      <c r="AU2247" s="321">
        <v>2241269.4500000002</v>
      </c>
      <c r="AV2247" s="315">
        <v>46053</v>
      </c>
      <c r="AW2247" t="s">
        <v>0</v>
      </c>
      <c r="AX2247">
        <v>2026</v>
      </c>
      <c r="AY2247" t="s">
        <v>148</v>
      </c>
    </row>
    <row r="2248" spans="1:51" x14ac:dyDescent="0.25">
      <c r="A2248">
        <v>91</v>
      </c>
      <c r="B2248" t="s">
        <v>106</v>
      </c>
      <c r="C2248" s="38">
        <v>0</v>
      </c>
      <c r="D2248" s="321">
        <v>0</v>
      </c>
      <c r="E2248" s="321">
        <v>0</v>
      </c>
      <c r="F2248" s="321">
        <v>0</v>
      </c>
      <c r="G2248" s="321">
        <v>0</v>
      </c>
      <c r="H2248" s="91">
        <v>0</v>
      </c>
      <c r="I2248" s="91">
        <v>0</v>
      </c>
      <c r="J2248" s="321">
        <v>0</v>
      </c>
      <c r="K2248" s="321">
        <v>0</v>
      </c>
      <c r="L2248" s="91">
        <v>0</v>
      </c>
      <c r="M2248" s="321">
        <v>0</v>
      </c>
      <c r="N2248" s="321">
        <v>0</v>
      </c>
      <c r="O2248" s="321">
        <v>0</v>
      </c>
      <c r="P2248" s="321">
        <v>0</v>
      </c>
      <c r="Q2248" s="91">
        <v>0</v>
      </c>
      <c r="R2248" s="91">
        <v>0</v>
      </c>
      <c r="S2248" s="91">
        <v>0</v>
      </c>
      <c r="T2248" s="321">
        <v>0</v>
      </c>
      <c r="U2248" s="321">
        <v>0</v>
      </c>
      <c r="V2248" s="321">
        <v>0</v>
      </c>
      <c r="W2248" s="321">
        <v>0</v>
      </c>
      <c r="X2248" s="321">
        <v>0</v>
      </c>
      <c r="Y2248" s="321">
        <v>0</v>
      </c>
      <c r="Z2248" s="321">
        <v>0</v>
      </c>
      <c r="AA2248" s="321">
        <v>0</v>
      </c>
      <c r="AB2248" s="321">
        <v>0</v>
      </c>
      <c r="AC2248" s="334">
        <v>0</v>
      </c>
      <c r="AD2248" s="321">
        <v>0</v>
      </c>
      <c r="AE2248" s="321">
        <v>0</v>
      </c>
      <c r="AF2248" s="321">
        <v>0</v>
      </c>
      <c r="AG2248" s="321">
        <v>0</v>
      </c>
      <c r="AH2248" s="321">
        <v>0</v>
      </c>
      <c r="AI2248" s="321">
        <v>0</v>
      </c>
      <c r="AJ2248" s="321">
        <v>0</v>
      </c>
      <c r="AK2248" s="321">
        <v>0</v>
      </c>
      <c r="AL2248" s="321">
        <v>0</v>
      </c>
      <c r="AM2248" s="91">
        <v>0</v>
      </c>
      <c r="AN2248" s="321">
        <v>0</v>
      </c>
      <c r="AO2248" s="321">
        <v>0</v>
      </c>
      <c r="AP2248" s="321">
        <v>0</v>
      </c>
      <c r="AQ2248" s="321">
        <v>0</v>
      </c>
      <c r="AR2248" s="321">
        <v>0</v>
      </c>
      <c r="AS2248" s="321">
        <v>0</v>
      </c>
      <c r="AT2248" s="321">
        <v>0</v>
      </c>
      <c r="AU2248" s="321">
        <v>0</v>
      </c>
      <c r="AV2248" s="315">
        <v>46053</v>
      </c>
      <c r="AW2248" t="s">
        <v>0</v>
      </c>
      <c r="AX2248">
        <v>2026</v>
      </c>
      <c r="AY2248" t="s">
        <v>192</v>
      </c>
    </row>
    <row r="2249" spans="1:51" x14ac:dyDescent="0.25">
      <c r="A2249">
        <v>73</v>
      </c>
      <c r="B2249" t="s">
        <v>84</v>
      </c>
      <c r="C2249" s="38">
        <v>615954564.31000006</v>
      </c>
      <c r="D2249" s="321">
        <v>43524807.880000003</v>
      </c>
      <c r="E2249" s="321">
        <v>0</v>
      </c>
      <c r="F2249" s="321">
        <v>0</v>
      </c>
      <c r="G2249" s="321">
        <v>696499.73</v>
      </c>
      <c r="H2249" s="91">
        <v>0</v>
      </c>
      <c r="I2249" s="91">
        <v>44221307.609999999</v>
      </c>
      <c r="J2249" s="321">
        <v>940113.7</v>
      </c>
      <c r="K2249" s="321">
        <v>8575650.1500000004</v>
      </c>
      <c r="L2249" s="91">
        <v>0</v>
      </c>
      <c r="M2249" s="321">
        <v>14484263.43</v>
      </c>
      <c r="N2249" s="321">
        <v>86812190.840000004</v>
      </c>
      <c r="O2249" s="321">
        <v>101296454.27</v>
      </c>
      <c r="P2249" s="321">
        <v>26667654.91</v>
      </c>
      <c r="Q2249" s="91">
        <v>0</v>
      </c>
      <c r="R2249" s="91">
        <v>0</v>
      </c>
      <c r="S2249" s="91">
        <v>0</v>
      </c>
      <c r="T2249" s="321">
        <v>137479873.03</v>
      </c>
      <c r="U2249" s="321">
        <v>169527.25</v>
      </c>
      <c r="V2249" s="321">
        <v>0</v>
      </c>
      <c r="W2249" s="321">
        <v>0</v>
      </c>
      <c r="X2249" s="321">
        <v>26744839.260000002</v>
      </c>
      <c r="Y2249" s="321">
        <v>9941012.0199999996</v>
      </c>
      <c r="Z2249" s="321">
        <v>0</v>
      </c>
      <c r="AA2249" s="321">
        <v>2744380.61</v>
      </c>
      <c r="AB2249" s="321">
        <v>0</v>
      </c>
      <c r="AC2249" s="334">
        <v>48404363.07</v>
      </c>
      <c r="AD2249" s="321">
        <v>144873448.03999999</v>
      </c>
      <c r="AE2249" s="321">
        <v>884655.58</v>
      </c>
      <c r="AF2249" s="321">
        <v>0</v>
      </c>
      <c r="AG2249" s="321">
        <v>0</v>
      </c>
      <c r="AH2249" s="321">
        <v>0</v>
      </c>
      <c r="AI2249" s="321">
        <v>0</v>
      </c>
      <c r="AJ2249" s="321">
        <v>274344.11</v>
      </c>
      <c r="AK2249" s="321">
        <v>98717274.909999996</v>
      </c>
      <c r="AL2249" s="321">
        <v>4137210.29</v>
      </c>
      <c r="AM2249" s="91">
        <v>936928.29</v>
      </c>
      <c r="AN2249" s="321">
        <v>8410690.2799999993</v>
      </c>
      <c r="AO2249" s="321">
        <v>31379.95</v>
      </c>
      <c r="AP2249" s="321">
        <v>0</v>
      </c>
      <c r="AQ2249" s="321">
        <v>0</v>
      </c>
      <c r="AR2249" s="321">
        <v>4628827.05</v>
      </c>
      <c r="AS2249" s="321">
        <v>234036569.94</v>
      </c>
      <c r="AT2249" s="321">
        <v>116862310.77</v>
      </c>
      <c r="AU2249" s="321">
        <v>83354502.959999993</v>
      </c>
      <c r="AV2249" s="315">
        <v>46053</v>
      </c>
      <c r="AW2249" t="s">
        <v>0</v>
      </c>
      <c r="AX2249">
        <v>2026</v>
      </c>
      <c r="AY2249" t="s">
        <v>190</v>
      </c>
    </row>
    <row r="2250" spans="1:51" x14ac:dyDescent="0.25">
      <c r="A2250">
        <v>46</v>
      </c>
      <c r="B2250" t="s">
        <v>85</v>
      </c>
      <c r="C2250" s="38">
        <v>33314033.300000001</v>
      </c>
      <c r="D2250" s="321">
        <v>0</v>
      </c>
      <c r="E2250" s="321">
        <v>0</v>
      </c>
      <c r="F2250" s="321">
        <v>0</v>
      </c>
      <c r="G2250" s="321">
        <v>0</v>
      </c>
      <c r="H2250" s="91">
        <v>0</v>
      </c>
      <c r="I2250" s="91">
        <v>0</v>
      </c>
      <c r="J2250" s="321">
        <v>988437.35</v>
      </c>
      <c r="K2250" s="321">
        <v>662489.55000000005</v>
      </c>
      <c r="L2250" s="91">
        <v>0</v>
      </c>
      <c r="M2250" s="321">
        <v>11837916.58</v>
      </c>
      <c r="N2250" s="321">
        <v>0</v>
      </c>
      <c r="O2250" s="321">
        <v>11837916.58</v>
      </c>
      <c r="P2250" s="321">
        <v>1427893.8</v>
      </c>
      <c r="Q2250" s="91">
        <v>0</v>
      </c>
      <c r="R2250" s="91">
        <v>0</v>
      </c>
      <c r="S2250" s="91">
        <v>0</v>
      </c>
      <c r="T2250" s="321">
        <v>14916737.279999999</v>
      </c>
      <c r="U2250" s="321">
        <v>319257.15000000002</v>
      </c>
      <c r="V2250" s="321">
        <v>42884.69</v>
      </c>
      <c r="W2250" s="321">
        <v>150720.84</v>
      </c>
      <c r="X2250" s="321">
        <v>0</v>
      </c>
      <c r="Y2250" s="321">
        <v>15180.63</v>
      </c>
      <c r="Z2250" s="321">
        <v>0</v>
      </c>
      <c r="AA2250" s="321">
        <v>0</v>
      </c>
      <c r="AB2250" s="321">
        <v>0</v>
      </c>
      <c r="AC2250" s="334">
        <v>8448926.7300000004</v>
      </c>
      <c r="AD2250" s="321">
        <v>0</v>
      </c>
      <c r="AE2250" s="321">
        <v>0</v>
      </c>
      <c r="AF2250" s="321">
        <v>0</v>
      </c>
      <c r="AG2250" s="321">
        <v>0</v>
      </c>
      <c r="AH2250" s="321">
        <v>0</v>
      </c>
      <c r="AI2250" s="321">
        <v>0</v>
      </c>
      <c r="AJ2250" s="321">
        <v>1862608.93</v>
      </c>
      <c r="AK2250" s="321">
        <v>6655321.6200000001</v>
      </c>
      <c r="AL2250" s="321">
        <v>13192.1</v>
      </c>
      <c r="AM2250" s="91">
        <v>55791.07</v>
      </c>
      <c r="AN2250" s="321">
        <v>280847.46000000002</v>
      </c>
      <c r="AO2250" s="321">
        <v>0</v>
      </c>
      <c r="AP2250" s="321">
        <v>171372.79999999999</v>
      </c>
      <c r="AQ2250" s="321">
        <v>0</v>
      </c>
      <c r="AR2250" s="321">
        <v>0</v>
      </c>
      <c r="AS2250" s="321">
        <v>10839578.970000001</v>
      </c>
      <c r="AT2250" s="321">
        <v>7176525.0499999998</v>
      </c>
      <c r="AU2250" s="321">
        <v>381192</v>
      </c>
      <c r="AV2250" s="315">
        <v>46053</v>
      </c>
      <c r="AW2250" t="s">
        <v>0</v>
      </c>
      <c r="AX2250">
        <v>2026</v>
      </c>
      <c r="AY2250" t="s">
        <v>176</v>
      </c>
    </row>
    <row r="2251" spans="1:51" x14ac:dyDescent="0.25">
      <c r="A2251">
        <v>51</v>
      </c>
      <c r="B2251" t="s">
        <v>86</v>
      </c>
      <c r="C2251" s="38">
        <v>4623844.9400000004</v>
      </c>
      <c r="D2251" s="321">
        <v>8111.11</v>
      </c>
      <c r="E2251" s="321">
        <v>0</v>
      </c>
      <c r="F2251" s="321">
        <v>0</v>
      </c>
      <c r="G2251" s="321">
        <v>0</v>
      </c>
      <c r="H2251" s="91">
        <v>0</v>
      </c>
      <c r="I2251" s="91">
        <v>8111.11</v>
      </c>
      <c r="J2251" s="321">
        <v>7945.92</v>
      </c>
      <c r="K2251" s="321">
        <v>0</v>
      </c>
      <c r="L2251" s="91">
        <v>0</v>
      </c>
      <c r="M2251" s="321">
        <v>922506.7</v>
      </c>
      <c r="N2251" s="321">
        <v>0</v>
      </c>
      <c r="O2251" s="321">
        <v>922506.7</v>
      </c>
      <c r="P2251" s="321">
        <v>37102.53</v>
      </c>
      <c r="Q2251" s="91">
        <v>0</v>
      </c>
      <c r="R2251" s="91">
        <v>0</v>
      </c>
      <c r="S2251" s="91">
        <v>0</v>
      </c>
      <c r="T2251" s="321">
        <v>967555.15</v>
      </c>
      <c r="U2251" s="321">
        <v>40256.269999999997</v>
      </c>
      <c r="V2251" s="321">
        <v>0</v>
      </c>
      <c r="W2251" s="321">
        <v>0</v>
      </c>
      <c r="X2251" s="321">
        <v>0</v>
      </c>
      <c r="Y2251" s="321">
        <v>0</v>
      </c>
      <c r="Z2251" s="321">
        <v>0</v>
      </c>
      <c r="AA2251" s="321">
        <v>0</v>
      </c>
      <c r="AB2251" s="321">
        <v>0</v>
      </c>
      <c r="AC2251" s="334">
        <v>0</v>
      </c>
      <c r="AD2251" s="321">
        <v>0</v>
      </c>
      <c r="AE2251" s="321">
        <v>0</v>
      </c>
      <c r="AF2251" s="321">
        <v>0</v>
      </c>
      <c r="AG2251" s="321">
        <v>0</v>
      </c>
      <c r="AH2251" s="321">
        <v>0</v>
      </c>
      <c r="AI2251" s="321">
        <v>0</v>
      </c>
      <c r="AJ2251" s="321">
        <v>0</v>
      </c>
      <c r="AK2251" s="321">
        <v>1785684.05</v>
      </c>
      <c r="AL2251" s="321">
        <v>92500</v>
      </c>
      <c r="AM2251" s="91">
        <v>0</v>
      </c>
      <c r="AN2251" s="321">
        <v>1724738.36</v>
      </c>
      <c r="AO2251" s="321">
        <v>0</v>
      </c>
      <c r="AP2251" s="321">
        <v>5000</v>
      </c>
      <c r="AQ2251" s="321">
        <v>0</v>
      </c>
      <c r="AR2251" s="321">
        <v>0</v>
      </c>
      <c r="AS2251" s="321">
        <v>40256.269999999997</v>
      </c>
      <c r="AT2251" s="321">
        <v>3607922.41</v>
      </c>
      <c r="AU2251" s="321">
        <v>0</v>
      </c>
      <c r="AV2251" s="315">
        <v>46053</v>
      </c>
      <c r="AW2251" t="s">
        <v>0</v>
      </c>
      <c r="AX2251">
        <v>2026</v>
      </c>
      <c r="AY2251" t="s">
        <v>179</v>
      </c>
    </row>
    <row r="2252" spans="1:51" x14ac:dyDescent="0.25">
      <c r="A2252">
        <v>117</v>
      </c>
      <c r="B2252" t="s">
        <v>87</v>
      </c>
      <c r="C2252" s="38">
        <v>2416977408.4199996</v>
      </c>
      <c r="D2252" s="321">
        <v>2807275.77</v>
      </c>
      <c r="E2252" s="321">
        <v>0</v>
      </c>
      <c r="F2252" s="321">
        <v>0</v>
      </c>
      <c r="G2252" s="321">
        <v>2607638.25</v>
      </c>
      <c r="H2252" s="91">
        <v>0</v>
      </c>
      <c r="I2252" s="91">
        <v>5414914.0199999996</v>
      </c>
      <c r="J2252" s="321">
        <v>2332998.06</v>
      </c>
      <c r="K2252" s="321">
        <v>3148034.5500000003</v>
      </c>
      <c r="L2252" s="91">
        <v>2862776</v>
      </c>
      <c r="M2252" s="321">
        <v>548228030.47000003</v>
      </c>
      <c r="N2252" s="321">
        <v>457004316.42000002</v>
      </c>
      <c r="O2252" s="321">
        <v>1005232346.89</v>
      </c>
      <c r="P2252" s="321">
        <v>14286483.060000001</v>
      </c>
      <c r="Q2252" s="91">
        <v>0</v>
      </c>
      <c r="R2252" s="91">
        <v>0</v>
      </c>
      <c r="S2252" s="91">
        <v>0</v>
      </c>
      <c r="T2252" s="321">
        <v>1027862638.5600001</v>
      </c>
      <c r="U2252" s="321">
        <v>107508363.62</v>
      </c>
      <c r="V2252" s="321">
        <v>26645223.879999999</v>
      </c>
      <c r="W2252" s="321">
        <v>1155756.45</v>
      </c>
      <c r="X2252" s="321">
        <v>4360429.2</v>
      </c>
      <c r="Y2252" s="321">
        <v>355122898.54000002</v>
      </c>
      <c r="Z2252" s="321">
        <v>0</v>
      </c>
      <c r="AA2252" s="321">
        <v>0</v>
      </c>
      <c r="AB2252" s="321">
        <v>0</v>
      </c>
      <c r="AC2252" s="334">
        <v>123273541.52000001</v>
      </c>
      <c r="AD2252" s="321">
        <v>5329925.58</v>
      </c>
      <c r="AE2252" s="321">
        <v>3566564.87</v>
      </c>
      <c r="AF2252" s="321">
        <v>0</v>
      </c>
      <c r="AG2252" s="321">
        <v>0</v>
      </c>
      <c r="AH2252" s="321">
        <v>0</v>
      </c>
      <c r="AI2252" s="321">
        <v>0</v>
      </c>
      <c r="AJ2252" s="321">
        <v>642971709.23000002</v>
      </c>
      <c r="AK2252" s="321">
        <v>81563254.710000008</v>
      </c>
      <c r="AL2252" s="321">
        <v>6536446.4100000001</v>
      </c>
      <c r="AM2252" s="91">
        <v>0</v>
      </c>
      <c r="AN2252" s="321">
        <v>14344517.41</v>
      </c>
      <c r="AO2252" s="321">
        <v>0</v>
      </c>
      <c r="AP2252" s="321">
        <v>565800.48</v>
      </c>
      <c r="AQ2252" s="321">
        <v>0</v>
      </c>
      <c r="AR2252" s="321">
        <v>0</v>
      </c>
      <c r="AS2252" s="321">
        <v>1269934412.8900001</v>
      </c>
      <c r="AT2252" s="321">
        <v>103010019.01000001</v>
      </c>
      <c r="AU2252" s="321">
        <v>10755423.939999999</v>
      </c>
      <c r="AV2252" s="315">
        <v>46053</v>
      </c>
      <c r="AW2252" t="s">
        <v>0</v>
      </c>
      <c r="AX2252">
        <v>2026</v>
      </c>
      <c r="AY2252" t="s">
        <v>155</v>
      </c>
    </row>
    <row r="2253" spans="1:51" x14ac:dyDescent="0.25">
      <c r="A2253">
        <v>78</v>
      </c>
      <c r="B2253" t="s">
        <v>88</v>
      </c>
      <c r="C2253" s="38">
        <v>0</v>
      </c>
      <c r="D2253" s="321">
        <v>0</v>
      </c>
      <c r="E2253" s="321">
        <v>0</v>
      </c>
      <c r="F2253" s="321">
        <v>0</v>
      </c>
      <c r="G2253" s="321">
        <v>0</v>
      </c>
      <c r="H2253" s="91">
        <v>0</v>
      </c>
      <c r="I2253" s="91">
        <v>0</v>
      </c>
      <c r="J2253" s="321">
        <v>0</v>
      </c>
      <c r="K2253" s="321">
        <v>0</v>
      </c>
      <c r="L2253" s="91">
        <v>0</v>
      </c>
      <c r="M2253" s="321">
        <v>0</v>
      </c>
      <c r="N2253" s="321">
        <v>0</v>
      </c>
      <c r="O2253" s="321">
        <v>0</v>
      </c>
      <c r="P2253" s="321">
        <v>0</v>
      </c>
      <c r="Q2253" s="91">
        <v>0</v>
      </c>
      <c r="R2253" s="91">
        <v>0</v>
      </c>
      <c r="S2253" s="91">
        <v>0</v>
      </c>
      <c r="T2253" s="321">
        <v>0</v>
      </c>
      <c r="U2253" s="321">
        <v>0</v>
      </c>
      <c r="V2253" s="321">
        <v>0</v>
      </c>
      <c r="W2253" s="321">
        <v>0</v>
      </c>
      <c r="X2253" s="321">
        <v>0</v>
      </c>
      <c r="Y2253" s="321">
        <v>0</v>
      </c>
      <c r="Z2253" s="321">
        <v>0</v>
      </c>
      <c r="AA2253" s="321">
        <v>0</v>
      </c>
      <c r="AB2253" s="321">
        <v>0</v>
      </c>
      <c r="AC2253" s="334">
        <v>0</v>
      </c>
      <c r="AD2253" s="321">
        <v>0</v>
      </c>
      <c r="AE2253" s="321">
        <v>0</v>
      </c>
      <c r="AF2253" s="321">
        <v>0</v>
      </c>
      <c r="AG2253" s="321">
        <v>0</v>
      </c>
      <c r="AH2253" s="321">
        <v>0</v>
      </c>
      <c r="AI2253" s="321">
        <v>0</v>
      </c>
      <c r="AJ2253" s="321">
        <v>0</v>
      </c>
      <c r="AK2253" s="321">
        <v>0</v>
      </c>
      <c r="AL2253" s="321">
        <v>0</v>
      </c>
      <c r="AM2253" s="91">
        <v>0</v>
      </c>
      <c r="AN2253" s="321">
        <v>0</v>
      </c>
      <c r="AO2253" s="321">
        <v>0</v>
      </c>
      <c r="AP2253" s="321">
        <v>0</v>
      </c>
      <c r="AQ2253" s="321">
        <v>0</v>
      </c>
      <c r="AR2253" s="321">
        <v>0</v>
      </c>
      <c r="AS2253" s="321">
        <v>0</v>
      </c>
      <c r="AT2253" s="321">
        <v>0</v>
      </c>
      <c r="AU2253" s="321">
        <v>0</v>
      </c>
      <c r="AV2253" s="315">
        <v>46053</v>
      </c>
      <c r="AW2253" t="s">
        <v>0</v>
      </c>
      <c r="AX2253">
        <v>2026</v>
      </c>
      <c r="AY2253" t="s">
        <v>185</v>
      </c>
    </row>
    <row r="2254" spans="1:51" x14ac:dyDescent="0.25">
      <c r="A2254">
        <v>80</v>
      </c>
      <c r="B2254" t="s">
        <v>89</v>
      </c>
      <c r="C2254" s="38">
        <v>1093195191.6900001</v>
      </c>
      <c r="D2254" s="321">
        <v>1190537.2000000002</v>
      </c>
      <c r="E2254" s="321">
        <v>0</v>
      </c>
      <c r="F2254" s="321">
        <v>0</v>
      </c>
      <c r="G2254" s="321">
        <v>5445880.2200000007</v>
      </c>
      <c r="H2254" s="91">
        <v>0</v>
      </c>
      <c r="I2254" s="91">
        <v>6636417.4199999999</v>
      </c>
      <c r="J2254" s="321">
        <v>667317.77999999991</v>
      </c>
      <c r="K2254" s="321">
        <v>1309599.1100000001</v>
      </c>
      <c r="L2254" s="91">
        <v>2520722.54</v>
      </c>
      <c r="M2254" s="321">
        <v>213499119.21000001</v>
      </c>
      <c r="N2254" s="321">
        <v>495040304.52999997</v>
      </c>
      <c r="O2254" s="321">
        <v>708539423.74000001</v>
      </c>
      <c r="P2254" s="321">
        <v>9961652.9199999999</v>
      </c>
      <c r="Q2254" s="91">
        <v>0</v>
      </c>
      <c r="R2254" s="91">
        <v>0</v>
      </c>
      <c r="S2254" s="91">
        <v>0</v>
      </c>
      <c r="T2254" s="321">
        <v>722998716.09000003</v>
      </c>
      <c r="U2254" s="321">
        <v>16851332.559999999</v>
      </c>
      <c r="V2254" s="321">
        <v>5237145.95</v>
      </c>
      <c r="W2254" s="321">
        <v>9868768.3399999999</v>
      </c>
      <c r="X2254" s="321">
        <v>6762420.2000000002</v>
      </c>
      <c r="Y2254" s="321">
        <v>41485776.109999999</v>
      </c>
      <c r="Z2254" s="321">
        <v>0</v>
      </c>
      <c r="AA2254" s="321">
        <v>0</v>
      </c>
      <c r="AB2254" s="321">
        <v>0</v>
      </c>
      <c r="AC2254" s="334">
        <v>117296739.81999999</v>
      </c>
      <c r="AD2254" s="321">
        <v>31252719.039999999</v>
      </c>
      <c r="AE2254" s="321">
        <v>1021160.17</v>
      </c>
      <c r="AF2254" s="321">
        <v>0</v>
      </c>
      <c r="AG2254" s="321">
        <v>0</v>
      </c>
      <c r="AH2254" s="321">
        <v>0</v>
      </c>
      <c r="AI2254" s="321">
        <v>0</v>
      </c>
      <c r="AJ2254" s="321">
        <v>7783335.1600000001</v>
      </c>
      <c r="AK2254" s="321">
        <v>57189200.060000002</v>
      </c>
      <c r="AL2254" s="321">
        <v>8105473.1299999999</v>
      </c>
      <c r="AM2254" s="91">
        <v>0</v>
      </c>
      <c r="AN2254" s="321">
        <v>21549336.510000002</v>
      </c>
      <c r="AO2254" s="321">
        <v>0</v>
      </c>
      <c r="AP2254" s="321">
        <v>5853059.9800000004</v>
      </c>
      <c r="AQ2254" s="321">
        <v>0</v>
      </c>
      <c r="AR2254" s="321">
        <v>0</v>
      </c>
      <c r="AS2254" s="321">
        <v>237559397.35000002</v>
      </c>
      <c r="AT2254" s="321">
        <v>92697069.679999992</v>
      </c>
      <c r="AU2254" s="321">
        <v>33303591.149999999</v>
      </c>
      <c r="AV2254" s="315">
        <v>46053</v>
      </c>
      <c r="AW2254" t="s">
        <v>0</v>
      </c>
      <c r="AX2254">
        <v>2026</v>
      </c>
      <c r="AY2254" t="s">
        <v>288</v>
      </c>
    </row>
    <row r="2255" spans="1:51" x14ac:dyDescent="0.25">
      <c r="A2255">
        <v>2</v>
      </c>
      <c r="B2255" t="s">
        <v>90</v>
      </c>
      <c r="C2255" s="38">
        <v>606810438.67999995</v>
      </c>
      <c r="D2255" s="321">
        <v>2.19</v>
      </c>
      <c r="E2255" s="321">
        <v>0</v>
      </c>
      <c r="F2255" s="321">
        <v>0</v>
      </c>
      <c r="G2255" s="321">
        <v>0</v>
      </c>
      <c r="H2255" s="91">
        <v>85170.240000000005</v>
      </c>
      <c r="I2255" s="91">
        <v>85172.43</v>
      </c>
      <c r="J2255" s="321">
        <v>92666.08</v>
      </c>
      <c r="K2255" s="321">
        <v>6134.57</v>
      </c>
      <c r="L2255" s="91">
        <v>0</v>
      </c>
      <c r="M2255" s="321">
        <v>5504.68</v>
      </c>
      <c r="N2255" s="321">
        <v>9510802.9800000004</v>
      </c>
      <c r="O2255" s="321">
        <v>9516307.6600000001</v>
      </c>
      <c r="P2255" s="321">
        <v>0</v>
      </c>
      <c r="Q2255" s="91">
        <v>0</v>
      </c>
      <c r="R2255" s="91">
        <v>0</v>
      </c>
      <c r="S2255" s="91">
        <v>0</v>
      </c>
      <c r="T2255" s="321">
        <v>9615108.3100000005</v>
      </c>
      <c r="U2255" s="321">
        <v>0</v>
      </c>
      <c r="V2255" s="321">
        <v>70930536.290000007</v>
      </c>
      <c r="W2255" s="321">
        <v>0</v>
      </c>
      <c r="X2255" s="321">
        <v>0</v>
      </c>
      <c r="Y2255" s="321">
        <v>21127544.73</v>
      </c>
      <c r="Z2255" s="321">
        <v>0</v>
      </c>
      <c r="AA2255" s="321">
        <v>54922454.32</v>
      </c>
      <c r="AB2255" s="321">
        <v>0</v>
      </c>
      <c r="AC2255" s="334">
        <v>82001425.640000001</v>
      </c>
      <c r="AD2255" s="321">
        <v>12805820.609999999</v>
      </c>
      <c r="AE2255" s="321">
        <v>0</v>
      </c>
      <c r="AF2255" s="321">
        <v>0</v>
      </c>
      <c r="AG2255" s="321">
        <v>0</v>
      </c>
      <c r="AH2255" s="321">
        <v>0</v>
      </c>
      <c r="AI2255" s="321">
        <v>0</v>
      </c>
      <c r="AJ2255" s="321">
        <v>334687222.81</v>
      </c>
      <c r="AK2255" s="321">
        <v>7989557.8700000001</v>
      </c>
      <c r="AL2255" s="321">
        <v>2873364.98</v>
      </c>
      <c r="AM2255" s="91">
        <v>0</v>
      </c>
      <c r="AN2255" s="321">
        <v>3411435.05</v>
      </c>
      <c r="AO2255" s="321">
        <v>0</v>
      </c>
      <c r="AP2255" s="321">
        <v>6360795.6399999997</v>
      </c>
      <c r="AQ2255" s="321">
        <v>0</v>
      </c>
      <c r="AR2255" s="321">
        <v>0</v>
      </c>
      <c r="AS2255" s="321">
        <v>576475004.39999998</v>
      </c>
      <c r="AT2255" s="321">
        <v>20635153.539999999</v>
      </c>
      <c r="AU2255" s="321">
        <v>0</v>
      </c>
      <c r="AV2255" s="315">
        <v>46053</v>
      </c>
      <c r="AW2255" t="s">
        <v>0</v>
      </c>
      <c r="AX2255">
        <v>2026</v>
      </c>
      <c r="AY2255" t="s">
        <v>168</v>
      </c>
    </row>
    <row r="2256" spans="1:51" x14ac:dyDescent="0.25">
      <c r="A2256">
        <v>115</v>
      </c>
      <c r="B2256" t="s">
        <v>290</v>
      </c>
      <c r="C2256" s="38">
        <v>1652216.22</v>
      </c>
      <c r="D2256" s="321">
        <v>0</v>
      </c>
      <c r="E2256" s="321">
        <v>0</v>
      </c>
      <c r="F2256" s="321">
        <v>0</v>
      </c>
      <c r="G2256" s="321">
        <v>0</v>
      </c>
      <c r="H2256" s="91">
        <v>0</v>
      </c>
      <c r="I2256" s="91">
        <v>0</v>
      </c>
      <c r="J2256" s="321">
        <v>0</v>
      </c>
      <c r="K2256" s="321">
        <v>0</v>
      </c>
      <c r="L2256" s="91">
        <v>0</v>
      </c>
      <c r="M2256" s="321">
        <v>0</v>
      </c>
      <c r="N2256" s="321">
        <v>0</v>
      </c>
      <c r="O2256" s="321">
        <v>0</v>
      </c>
      <c r="P2256" s="321">
        <v>0</v>
      </c>
      <c r="Q2256" s="91">
        <v>0</v>
      </c>
      <c r="R2256" s="91">
        <v>0</v>
      </c>
      <c r="S2256" s="91">
        <v>0</v>
      </c>
      <c r="T2256" s="321">
        <v>0</v>
      </c>
      <c r="U2256" s="321">
        <v>0</v>
      </c>
      <c r="V2256" s="321">
        <v>0</v>
      </c>
      <c r="W2256" s="321">
        <v>0</v>
      </c>
      <c r="X2256" s="321">
        <v>0</v>
      </c>
      <c r="Y2256" s="321">
        <v>0</v>
      </c>
      <c r="Z2256" s="321">
        <v>0</v>
      </c>
      <c r="AA2256" s="321">
        <v>0</v>
      </c>
      <c r="AB2256" s="321">
        <v>0</v>
      </c>
      <c r="AC2256" s="334">
        <v>751553.99</v>
      </c>
      <c r="AD2256" s="321">
        <v>0</v>
      </c>
      <c r="AE2256" s="321">
        <v>0</v>
      </c>
      <c r="AF2256" s="321">
        <v>0</v>
      </c>
      <c r="AG2256" s="321">
        <v>0</v>
      </c>
      <c r="AH2256" s="321">
        <v>0</v>
      </c>
      <c r="AI2256" s="321">
        <v>0</v>
      </c>
      <c r="AJ2256" s="321">
        <v>880067.33</v>
      </c>
      <c r="AK2256" s="321">
        <v>20594.900000000001</v>
      </c>
      <c r="AL2256" s="321">
        <v>0</v>
      </c>
      <c r="AM2256" s="91">
        <v>0</v>
      </c>
      <c r="AN2256" s="321">
        <v>0</v>
      </c>
      <c r="AO2256" s="321">
        <v>0</v>
      </c>
      <c r="AP2256" s="321">
        <v>0</v>
      </c>
      <c r="AQ2256" s="321">
        <v>0</v>
      </c>
      <c r="AR2256" s="321">
        <v>0</v>
      </c>
      <c r="AS2256" s="321">
        <v>1631621.32</v>
      </c>
      <c r="AT2256" s="321">
        <v>20594.900000000001</v>
      </c>
      <c r="AU2256" s="321">
        <v>0</v>
      </c>
      <c r="AV2256" s="315">
        <v>46053</v>
      </c>
      <c r="AW2256" t="s">
        <v>0</v>
      </c>
      <c r="AX2256">
        <v>2026</v>
      </c>
      <c r="AY2256" t="s">
        <v>291</v>
      </c>
    </row>
    <row r="2257" spans="1:51" x14ac:dyDescent="0.25">
      <c r="A2257">
        <v>106</v>
      </c>
      <c r="B2257" t="s">
        <v>92</v>
      </c>
      <c r="C2257" s="38">
        <v>44278777.640000001</v>
      </c>
      <c r="D2257" s="321">
        <v>0</v>
      </c>
      <c r="E2257" s="321">
        <v>0</v>
      </c>
      <c r="F2257" s="321">
        <v>0</v>
      </c>
      <c r="G2257" s="321">
        <v>0</v>
      </c>
      <c r="H2257" s="91">
        <v>218597.57</v>
      </c>
      <c r="I2257" s="91">
        <v>218597.57</v>
      </c>
      <c r="J2257" s="321">
        <v>167971.95</v>
      </c>
      <c r="K2257" s="321">
        <v>103591.14</v>
      </c>
      <c r="L2257" s="91">
        <v>43754.76</v>
      </c>
      <c r="M2257" s="321">
        <v>0</v>
      </c>
      <c r="N2257" s="321">
        <v>0</v>
      </c>
      <c r="O2257" s="321">
        <v>0</v>
      </c>
      <c r="P2257" s="321">
        <v>0</v>
      </c>
      <c r="Q2257" s="91">
        <v>0</v>
      </c>
      <c r="R2257" s="91">
        <v>0</v>
      </c>
      <c r="S2257" s="91">
        <v>0</v>
      </c>
      <c r="T2257" s="321">
        <v>315317.84999999998</v>
      </c>
      <c r="U2257" s="321">
        <v>328535.59999999998</v>
      </c>
      <c r="V2257" s="321">
        <v>0</v>
      </c>
      <c r="W2257" s="321">
        <v>0</v>
      </c>
      <c r="X2257" s="321">
        <v>0</v>
      </c>
      <c r="Y2257" s="321">
        <v>0</v>
      </c>
      <c r="Z2257" s="321">
        <v>0</v>
      </c>
      <c r="AA2257" s="321">
        <v>64444.29</v>
      </c>
      <c r="AB2257" s="321">
        <v>0</v>
      </c>
      <c r="AC2257" s="334">
        <v>703152.29</v>
      </c>
      <c r="AD2257" s="321">
        <v>131958.79999999999</v>
      </c>
      <c r="AE2257" s="321">
        <v>78819.5</v>
      </c>
      <c r="AF2257" s="321">
        <v>0</v>
      </c>
      <c r="AG2257" s="321">
        <v>0</v>
      </c>
      <c r="AH2257" s="321">
        <v>0</v>
      </c>
      <c r="AI2257" s="321">
        <v>0</v>
      </c>
      <c r="AJ2257" s="321">
        <v>0</v>
      </c>
      <c r="AK2257" s="321">
        <v>16252311.970000001</v>
      </c>
      <c r="AL2257" s="321">
        <v>766674.9</v>
      </c>
      <c r="AM2257" s="91">
        <v>285027.5</v>
      </c>
      <c r="AN2257" s="321">
        <v>1955066.8</v>
      </c>
      <c r="AO2257" s="321">
        <v>0</v>
      </c>
      <c r="AP2257" s="321">
        <v>73747.399999999994</v>
      </c>
      <c r="AQ2257" s="321">
        <v>0</v>
      </c>
      <c r="AR2257" s="321">
        <v>0</v>
      </c>
      <c r="AS2257" s="321">
        <v>1306910.48</v>
      </c>
      <c r="AT2257" s="321">
        <v>19332828.57</v>
      </c>
      <c r="AU2257" s="321">
        <v>23105123.170000002</v>
      </c>
      <c r="AV2257" s="315">
        <v>46053</v>
      </c>
      <c r="AW2257" t="s">
        <v>0</v>
      </c>
      <c r="AX2257">
        <v>2026</v>
      </c>
      <c r="AY2257" t="s">
        <v>172</v>
      </c>
    </row>
    <row r="2258" spans="1:51" x14ac:dyDescent="0.25">
      <c r="A2258">
        <v>25</v>
      </c>
      <c r="B2258" t="s">
        <v>67</v>
      </c>
      <c r="C2258" s="38">
        <v>39776848.259999998</v>
      </c>
      <c r="D2258" s="321">
        <v>17704560.200000003</v>
      </c>
      <c r="E2258" s="321">
        <v>0</v>
      </c>
      <c r="F2258" s="321">
        <v>0</v>
      </c>
      <c r="G2258" s="321">
        <v>0</v>
      </c>
      <c r="H2258" s="91">
        <v>22072288.059999999</v>
      </c>
      <c r="I2258" s="91">
        <v>39776555.399999999</v>
      </c>
      <c r="J2258" s="321">
        <v>0</v>
      </c>
      <c r="K2258" s="321">
        <v>0</v>
      </c>
      <c r="L2258" s="91">
        <v>0</v>
      </c>
      <c r="M2258" s="321">
        <v>0</v>
      </c>
      <c r="N2258" s="321">
        <v>0</v>
      </c>
      <c r="O2258" s="321">
        <v>0</v>
      </c>
      <c r="P2258" s="321">
        <v>0</v>
      </c>
      <c r="Q2258" s="91">
        <v>0</v>
      </c>
      <c r="R2258" s="91">
        <v>0</v>
      </c>
      <c r="S2258" s="91">
        <v>0</v>
      </c>
      <c r="T2258" s="321">
        <v>0</v>
      </c>
      <c r="U2258" s="321">
        <v>0</v>
      </c>
      <c r="V2258" s="321">
        <v>0</v>
      </c>
      <c r="W2258" s="321">
        <v>0</v>
      </c>
      <c r="X2258" s="321">
        <v>0</v>
      </c>
      <c r="Y2258" s="321">
        <v>0</v>
      </c>
      <c r="Z2258" s="321">
        <v>0</v>
      </c>
      <c r="AA2258" s="321">
        <v>0</v>
      </c>
      <c r="AB2258" s="321">
        <v>0</v>
      </c>
      <c r="AC2258" s="334">
        <v>0</v>
      </c>
      <c r="AD2258" s="321">
        <v>0</v>
      </c>
      <c r="AE2258" s="321">
        <v>0</v>
      </c>
      <c r="AF2258" s="321">
        <v>0</v>
      </c>
      <c r="AG2258" s="321">
        <v>0</v>
      </c>
      <c r="AH2258" s="321">
        <v>0</v>
      </c>
      <c r="AI2258" s="321">
        <v>0</v>
      </c>
      <c r="AJ2258" s="321">
        <v>0</v>
      </c>
      <c r="AK2258" s="321">
        <v>0</v>
      </c>
      <c r="AL2258" s="321">
        <v>0</v>
      </c>
      <c r="AM2258" s="91">
        <v>0</v>
      </c>
      <c r="AN2258" s="321">
        <v>0</v>
      </c>
      <c r="AO2258" s="321">
        <v>0</v>
      </c>
      <c r="AP2258" s="321">
        <v>0</v>
      </c>
      <c r="AQ2258" s="321">
        <v>0</v>
      </c>
      <c r="AR2258" s="321">
        <v>0</v>
      </c>
      <c r="AS2258" s="321">
        <v>0</v>
      </c>
      <c r="AT2258" s="321">
        <v>0</v>
      </c>
      <c r="AU2258" s="321">
        <v>0</v>
      </c>
      <c r="AV2258" s="315">
        <v>46053</v>
      </c>
      <c r="AW2258" t="s">
        <v>0</v>
      </c>
      <c r="AX2258">
        <v>2026</v>
      </c>
      <c r="AY2258" t="s">
        <v>174</v>
      </c>
    </row>
    <row r="2259" spans="1:51" x14ac:dyDescent="0.25">
      <c r="A2259">
        <v>118</v>
      </c>
      <c r="B2259" t="s">
        <v>93</v>
      </c>
      <c r="C2259" s="38">
        <v>141977458.03</v>
      </c>
      <c r="D2259" s="321">
        <v>100511.28</v>
      </c>
      <c r="E2259" s="321">
        <v>0</v>
      </c>
      <c r="F2259" s="321">
        <v>0</v>
      </c>
      <c r="G2259" s="321">
        <v>-730.33</v>
      </c>
      <c r="H2259" s="91">
        <v>0</v>
      </c>
      <c r="I2259" s="91">
        <v>99780.95</v>
      </c>
      <c r="J2259" s="321">
        <v>536632.19999999995</v>
      </c>
      <c r="K2259" s="321">
        <v>1986677.8299999998</v>
      </c>
      <c r="L2259" s="91">
        <v>0</v>
      </c>
      <c r="M2259" s="321">
        <v>77517722.329999998</v>
      </c>
      <c r="N2259" s="321">
        <v>23466901.010000002</v>
      </c>
      <c r="O2259" s="321">
        <v>100984623.34</v>
      </c>
      <c r="P2259" s="321">
        <v>468712.98000000004</v>
      </c>
      <c r="Q2259" s="91">
        <v>0</v>
      </c>
      <c r="R2259" s="91">
        <v>0</v>
      </c>
      <c r="S2259" s="91">
        <v>0</v>
      </c>
      <c r="T2259" s="321">
        <v>103976646.34999999</v>
      </c>
      <c r="U2259" s="321">
        <v>254346.15</v>
      </c>
      <c r="V2259" s="321">
        <v>85530.22</v>
      </c>
      <c r="W2259" s="321">
        <v>0</v>
      </c>
      <c r="X2259" s="321">
        <v>0</v>
      </c>
      <c r="Y2259" s="321">
        <v>903726.5</v>
      </c>
      <c r="Z2259" s="321">
        <v>0</v>
      </c>
      <c r="AA2259" s="321">
        <v>0</v>
      </c>
      <c r="AB2259" s="321">
        <v>0</v>
      </c>
      <c r="AC2259" s="334">
        <v>0</v>
      </c>
      <c r="AD2259" s="321">
        <v>0</v>
      </c>
      <c r="AE2259" s="321">
        <v>0</v>
      </c>
      <c r="AF2259" s="321">
        <v>0</v>
      </c>
      <c r="AG2259" s="321">
        <v>0</v>
      </c>
      <c r="AH2259" s="321">
        <v>0</v>
      </c>
      <c r="AI2259" s="321">
        <v>0</v>
      </c>
      <c r="AJ2259" s="321">
        <v>46223.19</v>
      </c>
      <c r="AK2259" s="321">
        <v>3196414.69</v>
      </c>
      <c r="AL2259" s="321">
        <v>108863.32</v>
      </c>
      <c r="AM2259" s="91">
        <v>0</v>
      </c>
      <c r="AN2259" s="321">
        <v>3142820.6</v>
      </c>
      <c r="AO2259" s="321">
        <v>0</v>
      </c>
      <c r="AP2259" s="321">
        <v>239695.97</v>
      </c>
      <c r="AQ2259" s="321">
        <v>0</v>
      </c>
      <c r="AR2259" s="321">
        <v>0</v>
      </c>
      <c r="AS2259" s="321">
        <v>1289826.06</v>
      </c>
      <c r="AT2259" s="321">
        <v>6687794.5800000001</v>
      </c>
      <c r="AU2259" s="321">
        <v>29923410.09</v>
      </c>
      <c r="AV2259" s="315">
        <v>46053</v>
      </c>
      <c r="AW2259" t="s">
        <v>0</v>
      </c>
      <c r="AX2259">
        <v>2026</v>
      </c>
      <c r="AY2259" t="s">
        <v>162</v>
      </c>
    </row>
    <row r="2260" spans="1:51" x14ac:dyDescent="0.25">
      <c r="A2260">
        <v>111</v>
      </c>
      <c r="B2260" t="s">
        <v>95</v>
      </c>
      <c r="C2260" s="38">
        <v>16929947.789999999</v>
      </c>
      <c r="D2260" s="321">
        <v>0</v>
      </c>
      <c r="E2260" s="321">
        <v>0</v>
      </c>
      <c r="F2260" s="321">
        <v>0</v>
      </c>
      <c r="G2260" s="321">
        <v>0</v>
      </c>
      <c r="H2260" s="91">
        <v>0</v>
      </c>
      <c r="I2260" s="91">
        <v>0</v>
      </c>
      <c r="J2260" s="321">
        <v>0</v>
      </c>
      <c r="K2260" s="321">
        <v>0</v>
      </c>
      <c r="L2260" s="91">
        <v>0</v>
      </c>
      <c r="M2260" s="321">
        <v>0</v>
      </c>
      <c r="N2260" s="321">
        <v>0</v>
      </c>
      <c r="O2260" s="321">
        <v>0</v>
      </c>
      <c r="P2260" s="321">
        <v>0</v>
      </c>
      <c r="Q2260" s="91">
        <v>0</v>
      </c>
      <c r="R2260" s="91">
        <v>0</v>
      </c>
      <c r="S2260" s="91">
        <v>0</v>
      </c>
      <c r="T2260" s="321">
        <v>0</v>
      </c>
      <c r="U2260" s="321">
        <v>0</v>
      </c>
      <c r="V2260" s="321">
        <v>0</v>
      </c>
      <c r="W2260" s="321">
        <v>0</v>
      </c>
      <c r="X2260" s="321">
        <v>0</v>
      </c>
      <c r="Y2260" s="321">
        <v>0</v>
      </c>
      <c r="Z2260" s="321">
        <v>0</v>
      </c>
      <c r="AA2260" s="321">
        <v>0</v>
      </c>
      <c r="AB2260" s="321">
        <v>0</v>
      </c>
      <c r="AC2260" s="334">
        <v>2901117.02</v>
      </c>
      <c r="AD2260" s="321">
        <v>0</v>
      </c>
      <c r="AE2260" s="321">
        <v>0</v>
      </c>
      <c r="AF2260" s="321">
        <v>0</v>
      </c>
      <c r="AG2260" s="321">
        <v>0</v>
      </c>
      <c r="AH2260" s="321">
        <v>0</v>
      </c>
      <c r="AI2260" s="321">
        <v>0</v>
      </c>
      <c r="AJ2260" s="321">
        <v>0</v>
      </c>
      <c r="AK2260" s="321">
        <v>402293.96</v>
      </c>
      <c r="AL2260" s="321">
        <v>251077.78</v>
      </c>
      <c r="AM2260" s="91">
        <v>452413.2</v>
      </c>
      <c r="AN2260" s="321">
        <v>7451972.2599999998</v>
      </c>
      <c r="AO2260" s="321">
        <v>0</v>
      </c>
      <c r="AP2260" s="321">
        <v>207052</v>
      </c>
      <c r="AQ2260" s="321">
        <v>0</v>
      </c>
      <c r="AR2260" s="321">
        <v>0</v>
      </c>
      <c r="AS2260" s="321">
        <v>2901117.02</v>
      </c>
      <c r="AT2260" s="321">
        <v>8764809.1999999993</v>
      </c>
      <c r="AU2260" s="321">
        <v>5264021.57</v>
      </c>
      <c r="AV2260" s="315">
        <v>46053</v>
      </c>
      <c r="AW2260" t="s">
        <v>0</v>
      </c>
      <c r="AX2260">
        <v>2026</v>
      </c>
      <c r="AY2260" t="s">
        <v>182</v>
      </c>
    </row>
    <row r="2261" spans="1:51" x14ac:dyDescent="0.25">
      <c r="A2261">
        <v>83</v>
      </c>
      <c r="B2261" t="s">
        <v>96</v>
      </c>
      <c r="C2261" s="38">
        <v>673292442.26000011</v>
      </c>
      <c r="D2261" s="321">
        <v>1147417.8600000001</v>
      </c>
      <c r="E2261" s="321">
        <v>0</v>
      </c>
      <c r="F2261" s="321">
        <v>0</v>
      </c>
      <c r="G2261" s="321">
        <v>0</v>
      </c>
      <c r="H2261" s="91">
        <v>0</v>
      </c>
      <c r="I2261" s="91">
        <v>1147417.8600000001</v>
      </c>
      <c r="J2261" s="321">
        <v>7301242.0700000003</v>
      </c>
      <c r="K2261" s="321">
        <v>3102392.46</v>
      </c>
      <c r="L2261" s="91">
        <v>508541.23</v>
      </c>
      <c r="M2261" s="321">
        <v>278954371.30000001</v>
      </c>
      <c r="N2261" s="321">
        <v>77705375.090000004</v>
      </c>
      <c r="O2261" s="321">
        <v>356659746.38999999</v>
      </c>
      <c r="P2261" s="321">
        <v>9743311.2100000009</v>
      </c>
      <c r="Q2261" s="91">
        <v>0</v>
      </c>
      <c r="R2261" s="91">
        <v>786086.51</v>
      </c>
      <c r="S2261" s="91">
        <v>713631.92</v>
      </c>
      <c r="T2261" s="321">
        <v>378814951.79000002</v>
      </c>
      <c r="U2261" s="321">
        <v>15673947.560000001</v>
      </c>
      <c r="V2261" s="321">
        <v>769745.45</v>
      </c>
      <c r="W2261" s="321">
        <v>613162.43000000005</v>
      </c>
      <c r="X2261" s="321">
        <v>410744.96</v>
      </c>
      <c r="Y2261" s="321">
        <v>279971.59000000003</v>
      </c>
      <c r="Z2261" s="321">
        <v>0</v>
      </c>
      <c r="AA2261" s="321">
        <v>1422758.65</v>
      </c>
      <c r="AB2261" s="321">
        <v>0</v>
      </c>
      <c r="AC2261" s="334">
        <v>112700803.09</v>
      </c>
      <c r="AD2261" s="321">
        <v>1893880.53</v>
      </c>
      <c r="AE2261" s="321">
        <v>8709013.7400000002</v>
      </c>
      <c r="AF2261" s="321">
        <v>0</v>
      </c>
      <c r="AG2261" s="321">
        <v>0</v>
      </c>
      <c r="AH2261" s="321">
        <v>0</v>
      </c>
      <c r="AI2261" s="321">
        <v>0</v>
      </c>
      <c r="AJ2261" s="321">
        <v>16389010.199999999</v>
      </c>
      <c r="AK2261" s="321">
        <v>122532732.95999999</v>
      </c>
      <c r="AL2261" s="321">
        <v>538806.65</v>
      </c>
      <c r="AM2261" s="91">
        <v>398072.87</v>
      </c>
      <c r="AN2261" s="321">
        <v>5913702.4400000004</v>
      </c>
      <c r="AO2261" s="321">
        <v>0</v>
      </c>
      <c r="AP2261" s="321">
        <v>374031.55</v>
      </c>
      <c r="AQ2261" s="321">
        <v>0</v>
      </c>
      <c r="AR2261" s="321">
        <v>0</v>
      </c>
      <c r="AS2261" s="321">
        <v>158863038.19999999</v>
      </c>
      <c r="AT2261" s="321">
        <v>129757346.47</v>
      </c>
      <c r="AU2261" s="321">
        <v>4709687.9400000004</v>
      </c>
      <c r="AV2261" s="315">
        <v>46053</v>
      </c>
      <c r="AW2261" t="s">
        <v>0</v>
      </c>
      <c r="AX2261">
        <v>2026</v>
      </c>
      <c r="AY2261" t="s">
        <v>158</v>
      </c>
    </row>
    <row r="2262" spans="1:51" x14ac:dyDescent="0.25">
      <c r="A2262">
        <v>40</v>
      </c>
      <c r="B2262" t="s">
        <v>97</v>
      </c>
      <c r="C2262" s="38">
        <v>301703941.35000002</v>
      </c>
      <c r="D2262" s="321">
        <v>0</v>
      </c>
      <c r="E2262" s="321">
        <v>0</v>
      </c>
      <c r="F2262" s="321">
        <v>0</v>
      </c>
      <c r="G2262" s="321">
        <v>66850.42</v>
      </c>
      <c r="H2262" s="91">
        <v>0</v>
      </c>
      <c r="I2262" s="91">
        <v>66850.42</v>
      </c>
      <c r="J2262" s="321">
        <v>46159.12</v>
      </c>
      <c r="K2262" s="321">
        <v>15378.26</v>
      </c>
      <c r="L2262" s="91">
        <v>17994.77</v>
      </c>
      <c r="M2262" s="321">
        <v>96314274.530000001</v>
      </c>
      <c r="N2262" s="321">
        <v>83449270.450000003</v>
      </c>
      <c r="O2262" s="321">
        <v>179763544.97999999</v>
      </c>
      <c r="P2262" s="321">
        <v>197238.12</v>
      </c>
      <c r="Q2262" s="91">
        <v>0</v>
      </c>
      <c r="R2262" s="91">
        <v>0</v>
      </c>
      <c r="S2262" s="91">
        <v>0</v>
      </c>
      <c r="T2262" s="321">
        <v>180040315.25</v>
      </c>
      <c r="U2262" s="321">
        <v>552929.11</v>
      </c>
      <c r="V2262" s="321">
        <v>82409.990000000005</v>
      </c>
      <c r="W2262" s="321">
        <v>57297.9</v>
      </c>
      <c r="X2262" s="321">
        <v>0</v>
      </c>
      <c r="Y2262" s="321">
        <v>14916.66</v>
      </c>
      <c r="Z2262" s="321">
        <v>0</v>
      </c>
      <c r="AA2262" s="321">
        <v>0</v>
      </c>
      <c r="AB2262" s="321">
        <v>0</v>
      </c>
      <c r="AC2262" s="334">
        <v>2235820.08</v>
      </c>
      <c r="AD2262" s="321">
        <v>17400889.449999999</v>
      </c>
      <c r="AE2262" s="321">
        <v>1561985.89</v>
      </c>
      <c r="AF2262" s="321">
        <v>0</v>
      </c>
      <c r="AG2262" s="321">
        <v>0</v>
      </c>
      <c r="AH2262" s="321">
        <v>0</v>
      </c>
      <c r="AI2262" s="321">
        <v>0</v>
      </c>
      <c r="AJ2262" s="321">
        <v>0</v>
      </c>
      <c r="AK2262" s="321">
        <v>97332737.979999989</v>
      </c>
      <c r="AL2262" s="321">
        <v>307983.58</v>
      </c>
      <c r="AM2262" s="91">
        <v>80238.5</v>
      </c>
      <c r="AN2262" s="321">
        <v>1586971.19</v>
      </c>
      <c r="AO2262" s="321">
        <v>0</v>
      </c>
      <c r="AP2262" s="321">
        <v>382595.35</v>
      </c>
      <c r="AQ2262" s="321">
        <v>0</v>
      </c>
      <c r="AR2262" s="321">
        <v>0</v>
      </c>
      <c r="AS2262" s="321">
        <v>21906249.079999998</v>
      </c>
      <c r="AT2262" s="321">
        <v>99690526.599999994</v>
      </c>
      <c r="AU2262" s="321">
        <v>0</v>
      </c>
      <c r="AV2262" s="315">
        <v>46053</v>
      </c>
      <c r="AW2262" t="s">
        <v>0</v>
      </c>
      <c r="AX2262">
        <v>2026</v>
      </c>
      <c r="AY2262" t="s">
        <v>166</v>
      </c>
    </row>
    <row r="2263" spans="1:51" x14ac:dyDescent="0.25">
      <c r="A2263">
        <v>24</v>
      </c>
      <c r="B2263" t="s">
        <v>98</v>
      </c>
      <c r="C2263" s="38">
        <v>955039273.9799999</v>
      </c>
      <c r="D2263" s="321">
        <v>15645228.43</v>
      </c>
      <c r="E2263" s="321">
        <v>0</v>
      </c>
      <c r="F2263" s="321">
        <v>0</v>
      </c>
      <c r="G2263" s="321">
        <v>16066958.720000001</v>
      </c>
      <c r="H2263" s="91">
        <v>44903987.979999997</v>
      </c>
      <c r="I2263" s="91">
        <v>76616175.129999995</v>
      </c>
      <c r="J2263" s="321">
        <v>4242980.2299999995</v>
      </c>
      <c r="K2263" s="321">
        <v>10073654</v>
      </c>
      <c r="L2263" s="91">
        <v>0</v>
      </c>
      <c r="M2263" s="321">
        <v>66739192.479999997</v>
      </c>
      <c r="N2263" s="321">
        <v>549020726.29999995</v>
      </c>
      <c r="O2263" s="321">
        <v>615759918.77999997</v>
      </c>
      <c r="P2263" s="321">
        <v>24215461.739999998</v>
      </c>
      <c r="Q2263" s="91">
        <v>0</v>
      </c>
      <c r="R2263" s="91">
        <v>0</v>
      </c>
      <c r="S2263" s="91">
        <v>0</v>
      </c>
      <c r="T2263" s="321">
        <v>654292014.75</v>
      </c>
      <c r="U2263" s="321">
        <v>38189599.799999997</v>
      </c>
      <c r="V2263" s="321">
        <v>0</v>
      </c>
      <c r="W2263" s="321">
        <v>0</v>
      </c>
      <c r="X2263" s="321">
        <v>2080043.55</v>
      </c>
      <c r="Y2263" s="321">
        <v>0</v>
      </c>
      <c r="Z2263" s="321">
        <v>0</v>
      </c>
      <c r="AA2263" s="321">
        <v>2943233.21</v>
      </c>
      <c r="AB2263" s="321">
        <v>0</v>
      </c>
      <c r="AC2263" s="334">
        <v>80671969.810000002</v>
      </c>
      <c r="AD2263" s="321">
        <v>0</v>
      </c>
      <c r="AE2263" s="321">
        <v>0</v>
      </c>
      <c r="AF2263" s="321">
        <v>0</v>
      </c>
      <c r="AG2263" s="321">
        <v>0</v>
      </c>
      <c r="AH2263" s="321">
        <v>0</v>
      </c>
      <c r="AI2263" s="321">
        <v>0</v>
      </c>
      <c r="AJ2263" s="321">
        <v>60612240.100000001</v>
      </c>
      <c r="AK2263" s="321">
        <v>31937993.130000003</v>
      </c>
      <c r="AL2263" s="321">
        <v>5280129.59</v>
      </c>
      <c r="AM2263" s="91">
        <v>1012781.34</v>
      </c>
      <c r="AN2263" s="321">
        <v>1221384.27</v>
      </c>
      <c r="AO2263" s="321">
        <v>0</v>
      </c>
      <c r="AP2263" s="321">
        <v>0</v>
      </c>
      <c r="AQ2263" s="321">
        <v>0</v>
      </c>
      <c r="AR2263" s="321">
        <v>0</v>
      </c>
      <c r="AS2263" s="321">
        <v>184497086.47</v>
      </c>
      <c r="AT2263" s="321">
        <v>39452288.329999998</v>
      </c>
      <c r="AU2263" s="321">
        <v>181709.3</v>
      </c>
      <c r="AV2263" s="315">
        <v>46053</v>
      </c>
      <c r="AW2263" t="s">
        <v>0</v>
      </c>
      <c r="AX2263">
        <v>2026</v>
      </c>
      <c r="AY2263" t="s">
        <v>164</v>
      </c>
    </row>
    <row r="2264" spans="1:51" x14ac:dyDescent="0.25">
      <c r="A2264">
        <v>70</v>
      </c>
      <c r="B2264" t="s">
        <v>100</v>
      </c>
      <c r="C2264" s="38">
        <v>2997100</v>
      </c>
      <c r="D2264" s="321">
        <v>0</v>
      </c>
      <c r="E2264" s="321">
        <v>0</v>
      </c>
      <c r="F2264" s="321">
        <v>0</v>
      </c>
      <c r="G2264" s="321">
        <v>0</v>
      </c>
      <c r="H2264" s="91">
        <v>2997100</v>
      </c>
      <c r="I2264" s="91">
        <v>2997100</v>
      </c>
      <c r="J2264" s="321">
        <v>0</v>
      </c>
      <c r="K2264" s="321">
        <v>0</v>
      </c>
      <c r="L2264" s="91">
        <v>0</v>
      </c>
      <c r="M2264" s="321">
        <v>0</v>
      </c>
      <c r="N2264" s="321">
        <v>0</v>
      </c>
      <c r="O2264" s="321">
        <v>0</v>
      </c>
      <c r="P2264" s="321">
        <v>0</v>
      </c>
      <c r="Q2264" s="91">
        <v>0</v>
      </c>
      <c r="R2264" s="91">
        <v>0</v>
      </c>
      <c r="S2264" s="91">
        <v>0</v>
      </c>
      <c r="T2264" s="321">
        <v>0</v>
      </c>
      <c r="U2264" s="321">
        <v>0</v>
      </c>
      <c r="V2264" s="321">
        <v>0</v>
      </c>
      <c r="W2264" s="321">
        <v>0</v>
      </c>
      <c r="X2264" s="321">
        <v>0</v>
      </c>
      <c r="Y2264" s="321">
        <v>0</v>
      </c>
      <c r="Z2264" s="321">
        <v>0</v>
      </c>
      <c r="AA2264" s="321">
        <v>0</v>
      </c>
      <c r="AB2264" s="321">
        <v>0</v>
      </c>
      <c r="AC2264" s="334">
        <v>0</v>
      </c>
      <c r="AD2264" s="321">
        <v>0</v>
      </c>
      <c r="AE2264" s="321">
        <v>0</v>
      </c>
      <c r="AF2264" s="321">
        <v>0</v>
      </c>
      <c r="AG2264" s="321">
        <v>0</v>
      </c>
      <c r="AH2264" s="321">
        <v>0</v>
      </c>
      <c r="AI2264" s="321">
        <v>0</v>
      </c>
      <c r="AJ2264" s="321">
        <v>0</v>
      </c>
      <c r="AK2264" s="321">
        <v>0</v>
      </c>
      <c r="AL2264" s="321">
        <v>0</v>
      </c>
      <c r="AM2264" s="91">
        <v>0</v>
      </c>
      <c r="AN2264" s="321">
        <v>0</v>
      </c>
      <c r="AO2264" s="321">
        <v>0</v>
      </c>
      <c r="AP2264" s="321">
        <v>0</v>
      </c>
      <c r="AQ2264" s="321">
        <v>0</v>
      </c>
      <c r="AR2264" s="321">
        <v>0</v>
      </c>
      <c r="AS2264" s="321">
        <v>0</v>
      </c>
      <c r="AT2264" s="321">
        <v>0</v>
      </c>
      <c r="AU2264" s="321">
        <v>0</v>
      </c>
      <c r="AV2264" s="315">
        <v>46053</v>
      </c>
      <c r="AW2264" t="s">
        <v>0</v>
      </c>
      <c r="AX2264">
        <v>2026</v>
      </c>
      <c r="AY2264" t="s">
        <v>181</v>
      </c>
    </row>
    <row r="2265" spans="1:51" x14ac:dyDescent="0.25">
      <c r="A2265">
        <v>119</v>
      </c>
      <c r="B2265" t="s">
        <v>101</v>
      </c>
      <c r="C2265" s="38">
        <v>232031497.38</v>
      </c>
      <c r="D2265" s="321">
        <v>0</v>
      </c>
      <c r="E2265" s="321">
        <v>0</v>
      </c>
      <c r="F2265" s="321">
        <v>0</v>
      </c>
      <c r="G2265" s="321">
        <v>0</v>
      </c>
      <c r="H2265" s="91">
        <v>0</v>
      </c>
      <c r="I2265" s="91">
        <v>0</v>
      </c>
      <c r="J2265" s="321">
        <v>76084911.75</v>
      </c>
      <c r="K2265" s="321">
        <v>0</v>
      </c>
      <c r="L2265" s="91">
        <v>0</v>
      </c>
      <c r="M2265" s="321">
        <v>0</v>
      </c>
      <c r="N2265" s="321">
        <v>0</v>
      </c>
      <c r="O2265" s="321">
        <v>0</v>
      </c>
      <c r="P2265" s="321">
        <v>0</v>
      </c>
      <c r="Q2265" s="91">
        <v>0</v>
      </c>
      <c r="R2265" s="91">
        <v>0</v>
      </c>
      <c r="S2265" s="91">
        <v>0</v>
      </c>
      <c r="T2265" s="321">
        <v>76084911.75</v>
      </c>
      <c r="U2265" s="321">
        <v>0</v>
      </c>
      <c r="V2265" s="321">
        <v>0</v>
      </c>
      <c r="W2265" s="321">
        <v>0</v>
      </c>
      <c r="X2265" s="321">
        <v>0</v>
      </c>
      <c r="Y2265" s="321">
        <v>0</v>
      </c>
      <c r="Z2265" s="321">
        <v>0</v>
      </c>
      <c r="AA2265" s="321">
        <v>0</v>
      </c>
      <c r="AB2265" s="321">
        <v>0</v>
      </c>
      <c r="AC2265" s="334">
        <v>91992483.489999995</v>
      </c>
      <c r="AD2265" s="321">
        <v>0</v>
      </c>
      <c r="AE2265" s="321">
        <v>0</v>
      </c>
      <c r="AF2265" s="321">
        <v>0</v>
      </c>
      <c r="AG2265" s="321">
        <v>0</v>
      </c>
      <c r="AH2265" s="321">
        <v>0</v>
      </c>
      <c r="AI2265" s="321">
        <v>0</v>
      </c>
      <c r="AJ2265" s="321">
        <v>0</v>
      </c>
      <c r="AK2265" s="321">
        <v>63954102.140000001</v>
      </c>
      <c r="AL2265" s="321">
        <v>0</v>
      </c>
      <c r="AM2265" s="91">
        <v>0</v>
      </c>
      <c r="AN2265" s="321">
        <v>0</v>
      </c>
      <c r="AO2265" s="321">
        <v>0</v>
      </c>
      <c r="AP2265" s="321">
        <v>0</v>
      </c>
      <c r="AQ2265" s="321">
        <v>0</v>
      </c>
      <c r="AR2265" s="321">
        <v>0</v>
      </c>
      <c r="AS2265" s="321">
        <v>91992483.489999995</v>
      </c>
      <c r="AT2265" s="321">
        <v>63954102.140000001</v>
      </c>
      <c r="AU2265" s="321">
        <v>0</v>
      </c>
      <c r="AV2265" s="315">
        <v>46053</v>
      </c>
      <c r="AW2265" t="s">
        <v>0</v>
      </c>
      <c r="AX2265">
        <v>2026</v>
      </c>
      <c r="AY2265" t="s">
        <v>189</v>
      </c>
    </row>
    <row r="2266" spans="1:51" x14ac:dyDescent="0.25">
      <c r="A2266">
        <v>93</v>
      </c>
      <c r="B2266" t="s">
        <v>103</v>
      </c>
      <c r="C2266" s="38">
        <v>80661356.129999995</v>
      </c>
      <c r="D2266" s="321">
        <v>0</v>
      </c>
      <c r="E2266" s="321">
        <v>0</v>
      </c>
      <c r="F2266" s="321">
        <v>0</v>
      </c>
      <c r="G2266" s="321">
        <v>0</v>
      </c>
      <c r="H2266" s="91">
        <v>0</v>
      </c>
      <c r="I2266" s="91">
        <v>0</v>
      </c>
      <c r="J2266" s="321">
        <v>155740.43</v>
      </c>
      <c r="K2266" s="321">
        <v>85831.71</v>
      </c>
      <c r="L2266" s="91">
        <v>0</v>
      </c>
      <c r="M2266" s="321">
        <v>1</v>
      </c>
      <c r="N2266" s="321">
        <v>0</v>
      </c>
      <c r="O2266" s="321">
        <v>1</v>
      </c>
      <c r="P2266" s="321">
        <v>0</v>
      </c>
      <c r="Q2266" s="91">
        <v>1</v>
      </c>
      <c r="R2266" s="91">
        <v>0</v>
      </c>
      <c r="S2266" s="91">
        <v>0</v>
      </c>
      <c r="T2266" s="321">
        <v>241574.14</v>
      </c>
      <c r="U2266" s="321">
        <v>78554.25</v>
      </c>
      <c r="V2266" s="321">
        <v>78554.25</v>
      </c>
      <c r="W2266" s="321">
        <v>0</v>
      </c>
      <c r="X2266" s="321">
        <v>2197472.2599999998</v>
      </c>
      <c r="Y2266" s="321">
        <v>0</v>
      </c>
      <c r="Z2266" s="321">
        <v>0</v>
      </c>
      <c r="AA2266" s="321">
        <v>0</v>
      </c>
      <c r="AB2266" s="321">
        <v>0</v>
      </c>
      <c r="AC2266" s="334">
        <v>0</v>
      </c>
      <c r="AD2266" s="321">
        <v>0</v>
      </c>
      <c r="AE2266" s="321">
        <v>0</v>
      </c>
      <c r="AF2266" s="321">
        <v>0</v>
      </c>
      <c r="AG2266" s="321">
        <v>0</v>
      </c>
      <c r="AH2266" s="321">
        <v>0</v>
      </c>
      <c r="AI2266" s="321">
        <v>0</v>
      </c>
      <c r="AJ2266" s="321">
        <v>0</v>
      </c>
      <c r="AK2266" s="321">
        <v>5589094.4500000002</v>
      </c>
      <c r="AL2266" s="321">
        <v>1850153.72</v>
      </c>
      <c r="AM2266" s="91">
        <v>1012294.42</v>
      </c>
      <c r="AN2266" s="321">
        <v>9046134.3399999999</v>
      </c>
      <c r="AO2266" s="321">
        <v>0</v>
      </c>
      <c r="AP2266" s="321">
        <v>105000</v>
      </c>
      <c r="AQ2266" s="321">
        <v>0</v>
      </c>
      <c r="AR2266" s="321">
        <v>0</v>
      </c>
      <c r="AS2266" s="321">
        <v>2354580.7599999998</v>
      </c>
      <c r="AT2266" s="321">
        <v>17602676.93</v>
      </c>
      <c r="AU2266" s="321">
        <v>60462524.299999997</v>
      </c>
      <c r="AV2266" s="315">
        <v>46053</v>
      </c>
      <c r="AW2266" t="s">
        <v>0</v>
      </c>
      <c r="AX2266">
        <v>2026</v>
      </c>
      <c r="AY2266" t="s">
        <v>175</v>
      </c>
    </row>
    <row r="2267" spans="1:51" x14ac:dyDescent="0.25">
      <c r="A2267">
        <v>29</v>
      </c>
      <c r="B2267" t="s">
        <v>94</v>
      </c>
      <c r="C2267" s="38">
        <v>405266713.11999995</v>
      </c>
      <c r="D2267" s="321">
        <v>7321.26</v>
      </c>
      <c r="E2267" s="321">
        <v>0</v>
      </c>
      <c r="F2267" s="321">
        <v>0</v>
      </c>
      <c r="G2267" s="321">
        <v>0</v>
      </c>
      <c r="H2267" s="91">
        <v>1655595.35</v>
      </c>
      <c r="I2267" s="91">
        <v>1662916.61</v>
      </c>
      <c r="J2267" s="321">
        <v>21397.25</v>
      </c>
      <c r="K2267" s="321">
        <v>92392.04</v>
      </c>
      <c r="L2267" s="91">
        <v>0</v>
      </c>
      <c r="M2267" s="321">
        <v>77588496.280000001</v>
      </c>
      <c r="N2267" s="321">
        <v>68894509.600000009</v>
      </c>
      <c r="O2267" s="321">
        <v>146483005.88</v>
      </c>
      <c r="P2267" s="321">
        <v>0</v>
      </c>
      <c r="Q2267" s="91">
        <v>0</v>
      </c>
      <c r="R2267" s="91">
        <v>0</v>
      </c>
      <c r="S2267" s="91">
        <v>0</v>
      </c>
      <c r="T2267" s="321">
        <v>146596795.16999999</v>
      </c>
      <c r="U2267" s="321">
        <v>28968121.609999999</v>
      </c>
      <c r="V2267" s="321">
        <v>34474311.5</v>
      </c>
      <c r="W2267" s="321">
        <v>2567216.58</v>
      </c>
      <c r="X2267" s="321">
        <v>61706243.520000003</v>
      </c>
      <c r="Y2267" s="321">
        <v>20067168.52</v>
      </c>
      <c r="Z2267" s="321">
        <v>0</v>
      </c>
      <c r="AA2267" s="321">
        <v>0</v>
      </c>
      <c r="AB2267" s="321">
        <v>2576703.56</v>
      </c>
      <c r="AC2267" s="334">
        <v>0</v>
      </c>
      <c r="AD2267" s="321">
        <v>0</v>
      </c>
      <c r="AE2267" s="321">
        <v>519050.18</v>
      </c>
      <c r="AF2267" s="321">
        <v>0</v>
      </c>
      <c r="AG2267" s="321">
        <v>0</v>
      </c>
      <c r="AH2267" s="321">
        <v>0</v>
      </c>
      <c r="AI2267" s="321">
        <v>0</v>
      </c>
      <c r="AJ2267" s="321">
        <v>87910193.549999997</v>
      </c>
      <c r="AK2267" s="321">
        <v>1413240.43</v>
      </c>
      <c r="AL2267" s="321">
        <v>36149.06</v>
      </c>
      <c r="AM2267" s="91">
        <v>0</v>
      </c>
      <c r="AN2267" s="321">
        <v>14227383.119999999</v>
      </c>
      <c r="AO2267" s="321">
        <v>0</v>
      </c>
      <c r="AP2267" s="321">
        <v>2368255.56</v>
      </c>
      <c r="AQ2267" s="321">
        <v>0</v>
      </c>
      <c r="AR2267" s="321">
        <v>0</v>
      </c>
      <c r="AS2267" s="321">
        <v>238789009.02000001</v>
      </c>
      <c r="AT2267" s="321">
        <v>18045028.170000002</v>
      </c>
      <c r="AU2267" s="321">
        <v>172964.15</v>
      </c>
      <c r="AV2267" s="315">
        <v>46053</v>
      </c>
      <c r="AW2267" t="s">
        <v>0</v>
      </c>
      <c r="AX2267">
        <v>2026</v>
      </c>
      <c r="AY2267" t="s">
        <v>156</v>
      </c>
    </row>
    <row r="2268" spans="1:51" x14ac:dyDescent="0.25">
      <c r="A2268">
        <v>122</v>
      </c>
      <c r="B2268" t="s">
        <v>69</v>
      </c>
      <c r="C2268" s="38">
        <v>63989634.769999996</v>
      </c>
      <c r="D2268" s="321">
        <v>0</v>
      </c>
      <c r="E2268" s="321">
        <v>0</v>
      </c>
      <c r="F2268" s="321">
        <v>0</v>
      </c>
      <c r="G2268" s="321">
        <v>0</v>
      </c>
      <c r="H2268" s="91">
        <v>9169355.5299999993</v>
      </c>
      <c r="I2268" s="91">
        <v>9169355.5299999993</v>
      </c>
      <c r="J2268" s="321">
        <v>0</v>
      </c>
      <c r="K2268" s="321">
        <v>26831383.800000001</v>
      </c>
      <c r="L2268" s="91">
        <v>0</v>
      </c>
      <c r="M2268" s="321">
        <v>0</v>
      </c>
      <c r="N2268" s="321">
        <v>1311648.42</v>
      </c>
      <c r="O2268" s="321">
        <v>1311648.42</v>
      </c>
      <c r="P2268" s="321">
        <v>0</v>
      </c>
      <c r="Q2268" s="91">
        <v>0</v>
      </c>
      <c r="R2268" s="91">
        <v>3468131.4400000004</v>
      </c>
      <c r="S2268" s="91">
        <v>0</v>
      </c>
      <c r="T2268" s="321">
        <v>31611163.66</v>
      </c>
      <c r="U2268" s="321">
        <v>0</v>
      </c>
      <c r="V2268" s="321">
        <v>0</v>
      </c>
      <c r="W2268" s="321">
        <v>0</v>
      </c>
      <c r="X2268" s="321">
        <v>0</v>
      </c>
      <c r="Y2268" s="321">
        <v>0</v>
      </c>
      <c r="Z2268" s="321">
        <v>0</v>
      </c>
      <c r="AA2268" s="321">
        <v>88438.93</v>
      </c>
      <c r="AB2268" s="321">
        <v>0</v>
      </c>
      <c r="AC2268" s="334">
        <v>0</v>
      </c>
      <c r="AD2268" s="321">
        <v>0</v>
      </c>
      <c r="AE2268" s="321">
        <v>0</v>
      </c>
      <c r="AF2268" s="321">
        <v>0</v>
      </c>
      <c r="AG2268" s="321">
        <v>0</v>
      </c>
      <c r="AH2268" s="321">
        <v>0</v>
      </c>
      <c r="AI2268" s="321">
        <v>0</v>
      </c>
      <c r="AJ2268" s="321">
        <v>996170</v>
      </c>
      <c r="AK2268" s="321">
        <v>18758386.539999999</v>
      </c>
      <c r="AL2268" s="321">
        <v>0</v>
      </c>
      <c r="AM2268" s="91">
        <v>0</v>
      </c>
      <c r="AN2268" s="321">
        <v>9790.9599999999991</v>
      </c>
      <c r="AO2268" s="321">
        <v>0</v>
      </c>
      <c r="AP2268" s="321">
        <v>0</v>
      </c>
      <c r="AQ2268" s="321">
        <v>0</v>
      </c>
      <c r="AR2268" s="321">
        <v>0</v>
      </c>
      <c r="AS2268" s="321">
        <v>1084608.93</v>
      </c>
      <c r="AT2268" s="321">
        <v>18768177.5</v>
      </c>
      <c r="AU2268" s="321">
        <v>3356329.15</v>
      </c>
      <c r="AV2268" s="315">
        <v>46053</v>
      </c>
      <c r="AW2268" t="s">
        <v>0</v>
      </c>
      <c r="AX2268">
        <v>2026</v>
      </c>
      <c r="AY2268" t="s">
        <v>267</v>
      </c>
    </row>
    <row r="2269" spans="1:51" x14ac:dyDescent="0.25">
      <c r="A2269">
        <v>124</v>
      </c>
      <c r="B2269" t="s">
        <v>99</v>
      </c>
      <c r="C2269" s="38">
        <v>59587950.560000002</v>
      </c>
      <c r="D2269" s="321">
        <v>0</v>
      </c>
      <c r="E2269" s="321">
        <v>0</v>
      </c>
      <c r="F2269" s="321">
        <v>0</v>
      </c>
      <c r="G2269" s="321">
        <v>0</v>
      </c>
      <c r="H2269" s="91">
        <v>0</v>
      </c>
      <c r="I2269" s="91">
        <v>0</v>
      </c>
      <c r="J2269" s="321">
        <v>0</v>
      </c>
      <c r="K2269" s="321">
        <v>0</v>
      </c>
      <c r="L2269" s="91">
        <v>0</v>
      </c>
      <c r="M2269" s="321">
        <v>46582.92</v>
      </c>
      <c r="N2269" s="321">
        <v>11680695</v>
      </c>
      <c r="O2269" s="321">
        <v>11727277.92</v>
      </c>
      <c r="P2269" s="321">
        <v>34743.82</v>
      </c>
      <c r="Q2269" s="91">
        <v>0</v>
      </c>
      <c r="R2269" s="91">
        <v>0</v>
      </c>
      <c r="S2269" s="91">
        <v>0</v>
      </c>
      <c r="T2269" s="321">
        <v>11762021.74</v>
      </c>
      <c r="U2269" s="321">
        <v>5786672.6600000001</v>
      </c>
      <c r="V2269" s="321">
        <v>2304130.04</v>
      </c>
      <c r="W2269" s="321">
        <v>7869058.7599999998</v>
      </c>
      <c r="X2269" s="321">
        <v>0</v>
      </c>
      <c r="Y2269" s="321">
        <v>570167.81000000006</v>
      </c>
      <c r="Z2269" s="321">
        <v>0</v>
      </c>
      <c r="AA2269" s="321">
        <v>0</v>
      </c>
      <c r="AB2269" s="321">
        <v>0</v>
      </c>
      <c r="AC2269" s="334">
        <v>7966133.0999999996</v>
      </c>
      <c r="AD2269" s="321">
        <v>0</v>
      </c>
      <c r="AE2269" s="321">
        <v>23496.89</v>
      </c>
      <c r="AF2269" s="321">
        <v>0</v>
      </c>
      <c r="AG2269" s="321">
        <v>0</v>
      </c>
      <c r="AH2269" s="321">
        <v>0</v>
      </c>
      <c r="AI2269" s="321">
        <v>0</v>
      </c>
      <c r="AJ2269" s="321">
        <v>3174035.73</v>
      </c>
      <c r="AK2269" s="321">
        <v>4724905.82</v>
      </c>
      <c r="AL2269" s="321">
        <v>778755.88</v>
      </c>
      <c r="AM2269" s="91">
        <v>0</v>
      </c>
      <c r="AN2269" s="321">
        <v>1590435.18</v>
      </c>
      <c r="AO2269" s="321">
        <v>0</v>
      </c>
      <c r="AP2269" s="321">
        <v>1558267.11</v>
      </c>
      <c r="AQ2269" s="321">
        <v>0</v>
      </c>
      <c r="AR2269" s="321">
        <v>0</v>
      </c>
      <c r="AS2269" s="321">
        <v>27693694.989999998</v>
      </c>
      <c r="AT2269" s="321">
        <v>8652363.9900000002</v>
      </c>
      <c r="AU2269" s="321">
        <v>11479869.84</v>
      </c>
      <c r="AV2269" s="315">
        <v>46053</v>
      </c>
      <c r="AW2269" t="s">
        <v>0</v>
      </c>
      <c r="AX2269">
        <v>2026</v>
      </c>
      <c r="AY2269" t="s">
        <v>289</v>
      </c>
    </row>
    <row r="2270" spans="1:51" x14ac:dyDescent="0.25">
      <c r="A2270">
        <v>127</v>
      </c>
      <c r="B2270" t="s">
        <v>80</v>
      </c>
      <c r="C2270" s="38">
        <v>229843647.44999999</v>
      </c>
      <c r="D2270" s="38">
        <v>2362795.2999999998</v>
      </c>
      <c r="E2270" s="38">
        <v>0</v>
      </c>
      <c r="F2270" s="38">
        <v>0</v>
      </c>
      <c r="G2270" s="38">
        <v>9787017.2100000009</v>
      </c>
      <c r="H2270" s="38">
        <v>0</v>
      </c>
      <c r="I2270" s="38">
        <v>12149812.51</v>
      </c>
      <c r="J2270" s="38">
        <v>0</v>
      </c>
      <c r="K2270" s="38">
        <v>0</v>
      </c>
      <c r="L2270" s="38">
        <v>0</v>
      </c>
      <c r="M2270" s="38">
        <v>0</v>
      </c>
      <c r="N2270" s="38">
        <v>0</v>
      </c>
      <c r="O2270" s="38">
        <v>0</v>
      </c>
      <c r="P2270" s="38">
        <v>0</v>
      </c>
      <c r="Q2270" s="38">
        <v>0</v>
      </c>
      <c r="R2270" s="38">
        <v>0</v>
      </c>
      <c r="S2270" s="38">
        <v>0</v>
      </c>
      <c r="T2270" s="38">
        <v>0</v>
      </c>
      <c r="U2270" s="38">
        <v>0</v>
      </c>
      <c r="V2270" s="38">
        <v>0</v>
      </c>
      <c r="W2270" s="38">
        <v>2221015.2799999998</v>
      </c>
      <c r="X2270" s="38">
        <v>0</v>
      </c>
      <c r="Y2270" s="38">
        <v>3203392.18</v>
      </c>
      <c r="Z2270" s="38">
        <v>0</v>
      </c>
      <c r="AA2270" s="38">
        <v>0</v>
      </c>
      <c r="AB2270" s="38">
        <v>0</v>
      </c>
      <c r="AC2270" s="328">
        <v>4677175.1500000004</v>
      </c>
      <c r="AD2270" s="38">
        <v>0</v>
      </c>
      <c r="AE2270" s="38">
        <v>0</v>
      </c>
      <c r="AF2270" s="38">
        <v>0</v>
      </c>
      <c r="AG2270" s="38">
        <v>0</v>
      </c>
      <c r="AH2270" s="38">
        <v>95049183.180000007</v>
      </c>
      <c r="AI2270" s="38">
        <v>0</v>
      </c>
      <c r="AJ2270" s="38">
        <v>99864606.319999993</v>
      </c>
      <c r="AK2270" s="38">
        <v>2203799.5499999998</v>
      </c>
      <c r="AL2270" s="38">
        <v>0</v>
      </c>
      <c r="AM2270" s="38">
        <v>0</v>
      </c>
      <c r="AN2270" s="38">
        <v>0</v>
      </c>
      <c r="AO2270" s="38">
        <v>0</v>
      </c>
      <c r="AP2270" s="38">
        <v>2421761.86</v>
      </c>
      <c r="AQ2270" s="38">
        <v>0</v>
      </c>
      <c r="AR2270" s="38">
        <v>0</v>
      </c>
      <c r="AS2270" s="38">
        <v>205015372.11000001</v>
      </c>
      <c r="AT2270" s="38">
        <v>4625561.41</v>
      </c>
      <c r="AU2270" s="38">
        <v>8052901.4199999999</v>
      </c>
      <c r="AV2270" s="315">
        <v>46053</v>
      </c>
      <c r="AW2270" t="s">
        <v>0</v>
      </c>
      <c r="AX2270">
        <v>2026</v>
      </c>
      <c r="AY2270" s="38" t="s">
        <v>186</v>
      </c>
    </row>
    <row r="2271" spans="1:51" x14ac:dyDescent="0.25">
      <c r="A2271">
        <v>32</v>
      </c>
      <c r="B2271" t="s">
        <v>104</v>
      </c>
      <c r="C2271" s="38">
        <v>0</v>
      </c>
      <c r="D2271" s="38">
        <v>0</v>
      </c>
      <c r="E2271" s="38">
        <v>0</v>
      </c>
      <c r="F2271" s="38">
        <v>0</v>
      </c>
      <c r="G2271" s="38">
        <v>0</v>
      </c>
      <c r="H2271" s="91">
        <v>0</v>
      </c>
      <c r="I2271" s="91">
        <v>0</v>
      </c>
      <c r="J2271" s="38">
        <v>0</v>
      </c>
      <c r="K2271" s="38">
        <v>0</v>
      </c>
      <c r="L2271" s="91">
        <v>0</v>
      </c>
      <c r="M2271" s="38">
        <v>0</v>
      </c>
      <c r="N2271" s="38">
        <v>0</v>
      </c>
      <c r="O2271" s="38">
        <v>0</v>
      </c>
      <c r="P2271" s="38">
        <v>0</v>
      </c>
      <c r="Q2271" s="91">
        <v>0</v>
      </c>
      <c r="R2271" s="91">
        <v>0</v>
      </c>
      <c r="S2271" s="91">
        <v>0</v>
      </c>
      <c r="T2271" s="38">
        <v>0</v>
      </c>
      <c r="U2271" s="38">
        <v>0</v>
      </c>
      <c r="V2271" s="38">
        <v>0</v>
      </c>
      <c r="W2271" s="38">
        <v>0</v>
      </c>
      <c r="X2271" s="38">
        <v>0</v>
      </c>
      <c r="Y2271" s="38">
        <v>0</v>
      </c>
      <c r="Z2271" s="38">
        <v>0</v>
      </c>
      <c r="AA2271" s="38">
        <v>0</v>
      </c>
      <c r="AB2271" s="38">
        <v>0</v>
      </c>
      <c r="AC2271" s="328">
        <v>0</v>
      </c>
      <c r="AD2271" s="38">
        <v>0</v>
      </c>
      <c r="AE2271" s="38">
        <v>0</v>
      </c>
      <c r="AF2271" s="38">
        <v>0</v>
      </c>
      <c r="AG2271" s="38">
        <v>0</v>
      </c>
      <c r="AH2271" s="38">
        <v>0</v>
      </c>
      <c r="AI2271" s="38">
        <v>0</v>
      </c>
      <c r="AJ2271" s="38">
        <v>0</v>
      </c>
      <c r="AK2271" s="38">
        <v>0</v>
      </c>
      <c r="AL2271" s="38">
        <v>0</v>
      </c>
      <c r="AM2271" s="91">
        <v>0</v>
      </c>
      <c r="AN2271" s="38">
        <v>0</v>
      </c>
      <c r="AO2271" s="38">
        <v>0</v>
      </c>
      <c r="AP2271" s="38">
        <v>0</v>
      </c>
      <c r="AQ2271" s="38">
        <v>0</v>
      </c>
      <c r="AR2271" s="38">
        <v>0</v>
      </c>
      <c r="AS2271" s="38">
        <v>0</v>
      </c>
      <c r="AT2271" s="38">
        <v>0</v>
      </c>
      <c r="AU2271" s="335">
        <v>0</v>
      </c>
      <c r="AV2271" s="315">
        <v>46081</v>
      </c>
      <c r="AW2271" t="s">
        <v>1</v>
      </c>
      <c r="AX2271">
        <v>2026</v>
      </c>
      <c r="AY2271" t="s">
        <v>287</v>
      </c>
    </row>
    <row r="2272" spans="1:51" x14ac:dyDescent="0.25">
      <c r="A2272">
        <v>107</v>
      </c>
      <c r="B2272" t="s">
        <v>60</v>
      </c>
      <c r="C2272" s="38">
        <v>786689719.94000006</v>
      </c>
      <c r="D2272" s="38">
        <v>0</v>
      </c>
      <c r="E2272" s="38">
        <v>0</v>
      </c>
      <c r="F2272" s="38">
        <v>0</v>
      </c>
      <c r="G2272" s="38">
        <v>29620</v>
      </c>
      <c r="H2272" s="91">
        <v>0</v>
      </c>
      <c r="I2272" s="91">
        <v>29620</v>
      </c>
      <c r="J2272" s="38">
        <v>2671562.0299999998</v>
      </c>
      <c r="K2272" s="38">
        <v>-18281.39</v>
      </c>
      <c r="L2272" s="91">
        <v>2723686.11</v>
      </c>
      <c r="M2272" s="38">
        <v>24451586.079999998</v>
      </c>
      <c r="N2272" s="38">
        <v>479031232.81</v>
      </c>
      <c r="O2272" s="38">
        <v>503482818.88999999</v>
      </c>
      <c r="P2272" s="38">
        <v>1945139.56</v>
      </c>
      <c r="Q2272" s="91">
        <v>0</v>
      </c>
      <c r="R2272" s="91">
        <v>0</v>
      </c>
      <c r="S2272" s="91">
        <v>0</v>
      </c>
      <c r="T2272" s="38">
        <v>510804925.19999999</v>
      </c>
      <c r="U2272" s="38">
        <v>1061288.3400000001</v>
      </c>
      <c r="V2272" s="38">
        <v>279313</v>
      </c>
      <c r="W2272" s="38">
        <v>0</v>
      </c>
      <c r="X2272" s="38">
        <v>14792156.960000001</v>
      </c>
      <c r="Y2272" s="38">
        <v>0</v>
      </c>
      <c r="Z2272" s="38">
        <v>0</v>
      </c>
      <c r="AA2272" s="38">
        <v>1939410.44</v>
      </c>
      <c r="AB2272" s="38">
        <v>0</v>
      </c>
      <c r="AC2272" s="328">
        <v>16958923.59</v>
      </c>
      <c r="AD2272" s="38">
        <v>13262175.49</v>
      </c>
      <c r="AE2272" s="38">
        <v>16193207.74</v>
      </c>
      <c r="AF2272" s="38">
        <v>0</v>
      </c>
      <c r="AG2272" s="38">
        <v>0</v>
      </c>
      <c r="AH2272" s="38">
        <v>0</v>
      </c>
      <c r="AI2272" s="38">
        <v>0</v>
      </c>
      <c r="AJ2272" s="38">
        <v>95875182.239999995</v>
      </c>
      <c r="AK2272" s="38">
        <v>23876711.050000001</v>
      </c>
      <c r="AL2272" s="38">
        <v>1375725.1</v>
      </c>
      <c r="AM2272" s="91">
        <v>1178059.07</v>
      </c>
      <c r="AN2272" s="38">
        <v>8612360.8499999996</v>
      </c>
      <c r="AO2272" s="38">
        <v>0</v>
      </c>
      <c r="AP2272" s="38">
        <v>954861.5</v>
      </c>
      <c r="AQ2272" s="38">
        <v>0</v>
      </c>
      <c r="AR2272" s="38">
        <v>0</v>
      </c>
      <c r="AS2272" s="38">
        <v>160361657.80000001</v>
      </c>
      <c r="AT2272" s="38">
        <v>35997717.57</v>
      </c>
      <c r="AU2272" s="335">
        <v>79495799.370000005</v>
      </c>
      <c r="AV2272" s="315">
        <v>46081</v>
      </c>
      <c r="AW2272" t="s">
        <v>1</v>
      </c>
      <c r="AX2272">
        <v>2026</v>
      </c>
      <c r="AY2272" t="s">
        <v>160</v>
      </c>
    </row>
    <row r="2273" spans="1:51" x14ac:dyDescent="0.25">
      <c r="A2273">
        <v>66</v>
      </c>
      <c r="B2273" t="s">
        <v>61</v>
      </c>
      <c r="C2273" s="38">
        <v>68699533.049999997</v>
      </c>
      <c r="D2273" s="38">
        <v>0</v>
      </c>
      <c r="E2273" s="38">
        <v>0</v>
      </c>
      <c r="F2273" s="38">
        <v>0</v>
      </c>
      <c r="G2273" s="38">
        <v>0</v>
      </c>
      <c r="H2273" s="91">
        <v>0</v>
      </c>
      <c r="I2273" s="91">
        <v>0</v>
      </c>
      <c r="J2273" s="38">
        <v>0</v>
      </c>
      <c r="K2273" s="38">
        <v>1212013.1399999999</v>
      </c>
      <c r="L2273" s="91">
        <v>0</v>
      </c>
      <c r="M2273" s="38">
        <v>0</v>
      </c>
      <c r="N2273" s="38">
        <v>0</v>
      </c>
      <c r="O2273" s="38">
        <v>0</v>
      </c>
      <c r="P2273" s="38">
        <v>0</v>
      </c>
      <c r="Q2273" s="91">
        <v>0</v>
      </c>
      <c r="R2273" s="91">
        <v>0</v>
      </c>
      <c r="S2273" s="91">
        <v>0</v>
      </c>
      <c r="T2273" s="38">
        <v>1212013.1399999999</v>
      </c>
      <c r="U2273" s="38">
        <v>10590154.32</v>
      </c>
      <c r="V2273" s="38">
        <v>0</v>
      </c>
      <c r="W2273" s="38">
        <v>0</v>
      </c>
      <c r="X2273" s="38">
        <v>19112487.670000002</v>
      </c>
      <c r="Y2273" s="38">
        <v>0</v>
      </c>
      <c r="Z2273" s="38">
        <v>0</v>
      </c>
      <c r="AA2273" s="38">
        <v>0</v>
      </c>
      <c r="AB2273" s="38">
        <v>0</v>
      </c>
      <c r="AC2273" s="328">
        <v>0</v>
      </c>
      <c r="AD2273" s="38">
        <v>0</v>
      </c>
      <c r="AE2273" s="38">
        <v>0</v>
      </c>
      <c r="AF2273" s="38">
        <v>0</v>
      </c>
      <c r="AG2273" s="38">
        <v>0</v>
      </c>
      <c r="AH2273" s="38">
        <v>0</v>
      </c>
      <c r="AI2273" s="38">
        <v>0</v>
      </c>
      <c r="AJ2273" s="38">
        <v>0</v>
      </c>
      <c r="AK2273" s="38">
        <v>0</v>
      </c>
      <c r="AL2273" s="38">
        <v>6001320</v>
      </c>
      <c r="AM2273" s="91">
        <v>0</v>
      </c>
      <c r="AN2273" s="38">
        <v>22861825.18</v>
      </c>
      <c r="AO2273" s="38">
        <v>8921732.7400000002</v>
      </c>
      <c r="AP2273" s="38">
        <v>0</v>
      </c>
      <c r="AQ2273" s="38">
        <v>0</v>
      </c>
      <c r="AR2273" s="38">
        <v>0</v>
      </c>
      <c r="AS2273" s="38">
        <v>29702641.989999998</v>
      </c>
      <c r="AT2273" s="38">
        <v>37784877.920000002</v>
      </c>
      <c r="AU2273" s="335">
        <v>0</v>
      </c>
      <c r="AV2273" s="315">
        <v>46081</v>
      </c>
      <c r="AW2273" t="s">
        <v>1</v>
      </c>
      <c r="AX2273">
        <v>2026</v>
      </c>
      <c r="AY2273" t="s">
        <v>178</v>
      </c>
    </row>
    <row r="2274" spans="1:51" x14ac:dyDescent="0.25">
      <c r="A2274">
        <v>44</v>
      </c>
      <c r="B2274" t="s">
        <v>62</v>
      </c>
      <c r="C2274" s="38">
        <v>140106928.11999997</v>
      </c>
      <c r="D2274" s="38">
        <v>140950.93</v>
      </c>
      <c r="E2274" s="38">
        <v>0</v>
      </c>
      <c r="F2274" s="38">
        <v>0</v>
      </c>
      <c r="G2274" s="38">
        <v>49.559999999999995</v>
      </c>
      <c r="H2274" s="91">
        <v>175105.31</v>
      </c>
      <c r="I2274" s="91">
        <v>316105.8</v>
      </c>
      <c r="J2274" s="38">
        <v>6016266.3500000006</v>
      </c>
      <c r="K2274" s="38">
        <v>90283.09</v>
      </c>
      <c r="L2274" s="91">
        <v>0</v>
      </c>
      <c r="M2274" s="38">
        <v>9009731.7200000007</v>
      </c>
      <c r="N2274" s="38">
        <v>5420.11</v>
      </c>
      <c r="O2274" s="38">
        <v>9015151.8300000001</v>
      </c>
      <c r="P2274" s="38">
        <v>0</v>
      </c>
      <c r="Q2274" s="91">
        <v>0</v>
      </c>
      <c r="R2274" s="91">
        <v>0</v>
      </c>
      <c r="S2274" s="91">
        <v>0</v>
      </c>
      <c r="T2274" s="38">
        <v>15121701.27</v>
      </c>
      <c r="U2274" s="38">
        <v>3611240.32</v>
      </c>
      <c r="V2274" s="38">
        <v>1138942.81</v>
      </c>
      <c r="W2274" s="38">
        <v>708953.08</v>
      </c>
      <c r="X2274" s="38">
        <v>0</v>
      </c>
      <c r="Y2274" s="38">
        <v>70462.28</v>
      </c>
      <c r="Z2274" s="38">
        <v>0</v>
      </c>
      <c r="AA2274" s="38">
        <v>1568.12</v>
      </c>
      <c r="AB2274" s="38">
        <v>0</v>
      </c>
      <c r="AC2274" s="328">
        <v>4313239.75</v>
      </c>
      <c r="AD2274" s="38">
        <v>7094123.9299999997</v>
      </c>
      <c r="AE2274" s="38">
        <v>84217.73</v>
      </c>
      <c r="AF2274" s="38">
        <v>0</v>
      </c>
      <c r="AG2274" s="38">
        <v>0</v>
      </c>
      <c r="AH2274" s="38">
        <v>0</v>
      </c>
      <c r="AI2274" s="38">
        <v>0</v>
      </c>
      <c r="AJ2274" s="38">
        <v>309542.14</v>
      </c>
      <c r="AK2274" s="38">
        <v>61809941.280000001</v>
      </c>
      <c r="AL2274" s="38">
        <v>5645185.7599999998</v>
      </c>
      <c r="AM2274" s="91">
        <v>0</v>
      </c>
      <c r="AN2274" s="38">
        <v>5216292.879999999</v>
      </c>
      <c r="AO2274" s="38">
        <v>0</v>
      </c>
      <c r="AP2274" s="38">
        <v>986122.11</v>
      </c>
      <c r="AQ2274" s="38">
        <v>0</v>
      </c>
      <c r="AR2274" s="38">
        <v>0</v>
      </c>
      <c r="AS2274" s="38">
        <v>17332290.16</v>
      </c>
      <c r="AT2274" s="38">
        <v>73657542.030000001</v>
      </c>
      <c r="AU2274" s="335">
        <v>33679288.859999999</v>
      </c>
      <c r="AV2274" s="315">
        <v>46081</v>
      </c>
      <c r="AW2274" t="s">
        <v>1</v>
      </c>
      <c r="AX2274">
        <v>2026</v>
      </c>
      <c r="AY2274" t="s">
        <v>167</v>
      </c>
    </row>
    <row r="2275" spans="1:51" x14ac:dyDescent="0.25">
      <c r="A2275">
        <v>113</v>
      </c>
      <c r="B2275" t="s">
        <v>63</v>
      </c>
      <c r="C2275" s="38">
        <v>38400012.849999994</v>
      </c>
      <c r="D2275" s="38">
        <v>0</v>
      </c>
      <c r="E2275" s="38">
        <v>0</v>
      </c>
      <c r="F2275" s="38">
        <v>0</v>
      </c>
      <c r="G2275" s="38">
        <v>0</v>
      </c>
      <c r="H2275" s="91">
        <v>0</v>
      </c>
      <c r="I2275" s="91">
        <v>0</v>
      </c>
      <c r="J2275" s="38">
        <v>120108.39</v>
      </c>
      <c r="K2275" s="38">
        <v>522814.84</v>
      </c>
      <c r="L2275" s="91">
        <v>0</v>
      </c>
      <c r="M2275" s="38">
        <v>8489232.3200000003</v>
      </c>
      <c r="N2275" s="38">
        <v>11242772.810000001</v>
      </c>
      <c r="O2275" s="38">
        <v>19732005.129999999</v>
      </c>
      <c r="P2275" s="38">
        <v>780764.57</v>
      </c>
      <c r="Q2275" s="91">
        <v>0</v>
      </c>
      <c r="R2275" s="91">
        <v>0</v>
      </c>
      <c r="S2275" s="91">
        <v>0</v>
      </c>
      <c r="T2275" s="38">
        <v>21155692.93</v>
      </c>
      <c r="U2275" s="38">
        <v>0</v>
      </c>
      <c r="V2275" s="38">
        <v>0</v>
      </c>
      <c r="W2275" s="38">
        <v>0</v>
      </c>
      <c r="X2275" s="38">
        <v>0</v>
      </c>
      <c r="Y2275" s="38">
        <v>581971.5</v>
      </c>
      <c r="Z2275" s="38">
        <v>0</v>
      </c>
      <c r="AA2275" s="38">
        <v>692930.25</v>
      </c>
      <c r="AB2275" s="38">
        <v>0</v>
      </c>
      <c r="AC2275" s="328">
        <v>5642101.6600000001</v>
      </c>
      <c r="AD2275" s="38">
        <v>0</v>
      </c>
      <c r="AE2275" s="38">
        <v>2429093.2400000002</v>
      </c>
      <c r="AF2275" s="38">
        <v>0</v>
      </c>
      <c r="AG2275" s="38">
        <v>0</v>
      </c>
      <c r="AH2275" s="38">
        <v>0</v>
      </c>
      <c r="AI2275" s="38">
        <v>0</v>
      </c>
      <c r="AJ2275" s="38">
        <v>0</v>
      </c>
      <c r="AK2275" s="38">
        <v>7204878.71</v>
      </c>
      <c r="AL2275" s="38">
        <v>16957.5</v>
      </c>
      <c r="AM2275" s="91">
        <v>0</v>
      </c>
      <c r="AN2275" s="38">
        <v>542851.30000000005</v>
      </c>
      <c r="AO2275" s="38">
        <v>0</v>
      </c>
      <c r="AP2275" s="38">
        <v>133535.76</v>
      </c>
      <c r="AQ2275" s="38">
        <v>0</v>
      </c>
      <c r="AR2275" s="38">
        <v>0</v>
      </c>
      <c r="AS2275" s="38">
        <v>9346096.6500000004</v>
      </c>
      <c r="AT2275" s="38">
        <v>7898223.2699999996</v>
      </c>
      <c r="AU2275" s="335">
        <v>0</v>
      </c>
      <c r="AV2275" s="315">
        <v>46081</v>
      </c>
      <c r="AW2275" t="s">
        <v>1</v>
      </c>
      <c r="AX2275">
        <v>2026</v>
      </c>
      <c r="AY2275" t="s">
        <v>171</v>
      </c>
    </row>
    <row r="2276" spans="1:51" x14ac:dyDescent="0.25">
      <c r="A2276">
        <v>1</v>
      </c>
      <c r="B2276" t="s">
        <v>65</v>
      </c>
      <c r="C2276" s="38">
        <v>0</v>
      </c>
      <c r="D2276" s="38">
        <v>0</v>
      </c>
      <c r="E2276" s="38">
        <v>0</v>
      </c>
      <c r="F2276" s="38">
        <v>0</v>
      </c>
      <c r="G2276" s="38">
        <v>0</v>
      </c>
      <c r="H2276" s="91">
        <v>0</v>
      </c>
      <c r="I2276" s="91">
        <v>0</v>
      </c>
      <c r="J2276" s="38">
        <v>0</v>
      </c>
      <c r="K2276" s="38">
        <v>0</v>
      </c>
      <c r="L2276" s="91">
        <v>0</v>
      </c>
      <c r="M2276" s="38">
        <v>0</v>
      </c>
      <c r="N2276" s="38">
        <v>0</v>
      </c>
      <c r="O2276" s="38">
        <v>0</v>
      </c>
      <c r="P2276" s="38">
        <v>0</v>
      </c>
      <c r="Q2276" s="91">
        <v>0</v>
      </c>
      <c r="R2276" s="91">
        <v>0</v>
      </c>
      <c r="S2276" s="91">
        <v>0</v>
      </c>
      <c r="T2276" s="38">
        <v>0</v>
      </c>
      <c r="U2276" s="38">
        <v>0</v>
      </c>
      <c r="V2276" s="38">
        <v>0</v>
      </c>
      <c r="W2276" s="38">
        <v>0</v>
      </c>
      <c r="X2276" s="38">
        <v>0</v>
      </c>
      <c r="Y2276" s="38">
        <v>0</v>
      </c>
      <c r="Z2276" s="38">
        <v>0</v>
      </c>
      <c r="AA2276" s="38">
        <v>0</v>
      </c>
      <c r="AB2276" s="38">
        <v>0</v>
      </c>
      <c r="AC2276" s="328">
        <v>0</v>
      </c>
      <c r="AD2276" s="38">
        <v>0</v>
      </c>
      <c r="AE2276" s="38">
        <v>0</v>
      </c>
      <c r="AF2276" s="38">
        <v>0</v>
      </c>
      <c r="AG2276" s="38">
        <v>0</v>
      </c>
      <c r="AH2276" s="38">
        <v>0</v>
      </c>
      <c r="AI2276" s="38">
        <v>0</v>
      </c>
      <c r="AJ2276" s="38">
        <v>0</v>
      </c>
      <c r="AK2276" s="38">
        <v>0</v>
      </c>
      <c r="AL2276" s="38">
        <v>0</v>
      </c>
      <c r="AM2276" s="91">
        <v>0</v>
      </c>
      <c r="AN2276" s="38">
        <v>0</v>
      </c>
      <c r="AO2276" s="38">
        <v>0</v>
      </c>
      <c r="AP2276" s="38">
        <v>0</v>
      </c>
      <c r="AQ2276" s="38">
        <v>0</v>
      </c>
      <c r="AR2276" s="38">
        <v>0</v>
      </c>
      <c r="AS2276" s="38">
        <v>0</v>
      </c>
      <c r="AT2276" s="38">
        <v>0</v>
      </c>
      <c r="AU2276" s="335">
        <v>0</v>
      </c>
      <c r="AV2276" s="315">
        <v>46081</v>
      </c>
      <c r="AW2276" t="s">
        <v>1</v>
      </c>
      <c r="AX2276">
        <v>2026</v>
      </c>
      <c r="AY2276" t="s">
        <v>177</v>
      </c>
    </row>
    <row r="2277" spans="1:51" x14ac:dyDescent="0.25">
      <c r="A2277">
        <v>109</v>
      </c>
      <c r="B2277" t="s">
        <v>66</v>
      </c>
      <c r="C2277" s="38">
        <v>1144542954.9699998</v>
      </c>
      <c r="D2277" s="38">
        <v>33337713.190000001</v>
      </c>
      <c r="E2277" s="38">
        <v>0</v>
      </c>
      <c r="F2277" s="38">
        <v>0</v>
      </c>
      <c r="G2277" s="38">
        <v>0</v>
      </c>
      <c r="H2277" s="91">
        <v>0</v>
      </c>
      <c r="I2277" s="91">
        <v>33337713.190000001</v>
      </c>
      <c r="J2277" s="38">
        <v>133410399.06</v>
      </c>
      <c r="K2277" s="38">
        <v>20090684.25</v>
      </c>
      <c r="L2277" s="91">
        <v>0</v>
      </c>
      <c r="M2277" s="38">
        <v>1045269</v>
      </c>
      <c r="N2277" s="38">
        <v>279725690.99000001</v>
      </c>
      <c r="O2277" s="38">
        <v>280770959.99000001</v>
      </c>
      <c r="P2277" s="38">
        <v>76801033.030000001</v>
      </c>
      <c r="Q2277" s="91">
        <v>0</v>
      </c>
      <c r="R2277" s="91">
        <v>0</v>
      </c>
      <c r="S2277" s="91">
        <v>0</v>
      </c>
      <c r="T2277" s="38">
        <v>511073076.32999998</v>
      </c>
      <c r="U2277" s="38">
        <v>121290611.7</v>
      </c>
      <c r="V2277" s="38">
        <v>28313465.210000001</v>
      </c>
      <c r="W2277" s="38">
        <v>0</v>
      </c>
      <c r="X2277" s="38">
        <v>3071004.68</v>
      </c>
      <c r="Y2277" s="38">
        <v>10917920.66</v>
      </c>
      <c r="Z2277" s="38">
        <v>0</v>
      </c>
      <c r="AA2277" s="38">
        <v>116682734.2</v>
      </c>
      <c r="AB2277" s="38">
        <v>0</v>
      </c>
      <c r="AC2277" s="328">
        <v>179928070.86000001</v>
      </c>
      <c r="AD2277" s="38">
        <v>0</v>
      </c>
      <c r="AE2277" s="38">
        <v>4000</v>
      </c>
      <c r="AF2277" s="38">
        <v>0</v>
      </c>
      <c r="AG2277" s="38">
        <v>0</v>
      </c>
      <c r="AH2277" s="38">
        <v>0</v>
      </c>
      <c r="AI2277" s="38">
        <v>0</v>
      </c>
      <c r="AJ2277" s="38">
        <v>96044482.910000011</v>
      </c>
      <c r="AK2277" s="38">
        <v>39784933.689999998</v>
      </c>
      <c r="AL2277" s="38">
        <v>1168698.28</v>
      </c>
      <c r="AM2277" s="91">
        <v>749378.64</v>
      </c>
      <c r="AN2277" s="38">
        <v>2133639.87</v>
      </c>
      <c r="AO2277" s="38">
        <v>40724.75</v>
      </c>
      <c r="AP2277" s="38">
        <v>2500</v>
      </c>
      <c r="AQ2277" s="38">
        <v>0</v>
      </c>
      <c r="AR2277" s="38">
        <v>0</v>
      </c>
      <c r="AS2277" s="38">
        <v>556252290.21999991</v>
      </c>
      <c r="AT2277" s="38">
        <v>43879875.229999997</v>
      </c>
      <c r="AU2277" s="335">
        <v>0</v>
      </c>
      <c r="AV2277" s="315">
        <v>46081</v>
      </c>
      <c r="AW2277" t="s">
        <v>1</v>
      </c>
      <c r="AX2277">
        <v>2026</v>
      </c>
      <c r="AY2277" t="s">
        <v>157</v>
      </c>
    </row>
    <row r="2278" spans="1:51" x14ac:dyDescent="0.25">
      <c r="A2278">
        <v>98</v>
      </c>
      <c r="B2278" t="s">
        <v>64</v>
      </c>
      <c r="C2278" s="38">
        <v>152005564.12</v>
      </c>
      <c r="D2278" s="38">
        <v>132701.54</v>
      </c>
      <c r="E2278" s="38">
        <v>0</v>
      </c>
      <c r="F2278" s="38">
        <v>0</v>
      </c>
      <c r="G2278" s="38">
        <v>0</v>
      </c>
      <c r="H2278" s="91">
        <v>4624855.3499999996</v>
      </c>
      <c r="I2278" s="91">
        <v>4757556.8899999997</v>
      </c>
      <c r="J2278" s="38">
        <v>1467823.74</v>
      </c>
      <c r="K2278" s="38">
        <v>3942.23</v>
      </c>
      <c r="L2278" s="91">
        <v>0</v>
      </c>
      <c r="M2278" s="38">
        <v>38886949.289999999</v>
      </c>
      <c r="N2278" s="38">
        <v>1347567.31</v>
      </c>
      <c r="O2278" s="38">
        <v>40234516.600000001</v>
      </c>
      <c r="P2278" s="38">
        <v>0</v>
      </c>
      <c r="Q2278" s="91">
        <v>0</v>
      </c>
      <c r="R2278" s="91">
        <v>0</v>
      </c>
      <c r="S2278" s="91">
        <v>0</v>
      </c>
      <c r="T2278" s="38">
        <v>41706282.57</v>
      </c>
      <c r="U2278" s="38">
        <v>353049.62</v>
      </c>
      <c r="V2278" s="38">
        <v>188489.08</v>
      </c>
      <c r="W2278" s="38">
        <v>0</v>
      </c>
      <c r="X2278" s="38">
        <v>4949880.68</v>
      </c>
      <c r="Y2278" s="38">
        <v>75721.460000000006</v>
      </c>
      <c r="Z2278" s="38">
        <v>0</v>
      </c>
      <c r="AA2278" s="38">
        <v>1908940</v>
      </c>
      <c r="AB2278" s="38">
        <v>0</v>
      </c>
      <c r="AC2278" s="328">
        <v>9246258.4899999984</v>
      </c>
      <c r="AD2278" s="38">
        <v>0</v>
      </c>
      <c r="AE2278" s="38">
        <v>7821901.6600000001</v>
      </c>
      <c r="AF2278" s="38">
        <v>0</v>
      </c>
      <c r="AG2278" s="38">
        <v>0</v>
      </c>
      <c r="AH2278" s="38">
        <v>0</v>
      </c>
      <c r="AI2278" s="38">
        <v>0</v>
      </c>
      <c r="AJ2278" s="38">
        <v>1362760.02</v>
      </c>
      <c r="AK2278" s="38">
        <v>24344454.720000003</v>
      </c>
      <c r="AL2278" s="38">
        <v>1851033.7</v>
      </c>
      <c r="AM2278" s="91">
        <v>627261.6</v>
      </c>
      <c r="AN2278" s="38">
        <v>5954518.5999999996</v>
      </c>
      <c r="AO2278" s="38">
        <v>0</v>
      </c>
      <c r="AP2278" s="38">
        <v>459064.9</v>
      </c>
      <c r="AQ2278" s="38">
        <v>0</v>
      </c>
      <c r="AR2278" s="38">
        <v>0</v>
      </c>
      <c r="AS2278" s="38">
        <v>25907001.010000002</v>
      </c>
      <c r="AT2278" s="38">
        <v>33236333.52</v>
      </c>
      <c r="AU2278" s="335">
        <v>46398390.130000003</v>
      </c>
      <c r="AV2278" s="315">
        <v>46081</v>
      </c>
      <c r="AW2278" t="s">
        <v>1</v>
      </c>
      <c r="AX2278">
        <v>2026</v>
      </c>
      <c r="AY2278" t="s">
        <v>165</v>
      </c>
    </row>
    <row r="2279" spans="1:51" x14ac:dyDescent="0.25">
      <c r="A2279">
        <v>121</v>
      </c>
      <c r="B2279" t="s">
        <v>68</v>
      </c>
      <c r="C2279" s="38">
        <v>0</v>
      </c>
      <c r="D2279" s="38">
        <v>0</v>
      </c>
      <c r="E2279" s="38">
        <v>0</v>
      </c>
      <c r="F2279" s="38">
        <v>0</v>
      </c>
      <c r="G2279" s="38">
        <v>0</v>
      </c>
      <c r="H2279" s="91">
        <v>0</v>
      </c>
      <c r="I2279" s="91">
        <v>0</v>
      </c>
      <c r="J2279" s="38">
        <v>0</v>
      </c>
      <c r="K2279" s="38">
        <v>0</v>
      </c>
      <c r="L2279" s="91">
        <v>0</v>
      </c>
      <c r="M2279" s="38">
        <v>0</v>
      </c>
      <c r="N2279" s="38">
        <v>0</v>
      </c>
      <c r="O2279" s="38">
        <v>0</v>
      </c>
      <c r="P2279" s="38">
        <v>0</v>
      </c>
      <c r="Q2279" s="91">
        <v>0</v>
      </c>
      <c r="R2279" s="91">
        <v>0</v>
      </c>
      <c r="S2279" s="91">
        <v>0</v>
      </c>
      <c r="T2279" s="38">
        <v>0</v>
      </c>
      <c r="U2279" s="38">
        <v>0</v>
      </c>
      <c r="V2279" s="38">
        <v>0</v>
      </c>
      <c r="W2279" s="38">
        <v>0</v>
      </c>
      <c r="X2279" s="38">
        <v>0</v>
      </c>
      <c r="Y2279" s="38">
        <v>0</v>
      </c>
      <c r="Z2279" s="38">
        <v>0</v>
      </c>
      <c r="AA2279" s="38">
        <v>0</v>
      </c>
      <c r="AB2279" s="38">
        <v>0</v>
      </c>
      <c r="AC2279" s="328">
        <v>0</v>
      </c>
      <c r="AD2279" s="38">
        <v>0</v>
      </c>
      <c r="AE2279" s="38">
        <v>0</v>
      </c>
      <c r="AF2279" s="38">
        <v>0</v>
      </c>
      <c r="AG2279" s="38">
        <v>0</v>
      </c>
      <c r="AH2279" s="38">
        <v>0</v>
      </c>
      <c r="AI2279" s="38">
        <v>0</v>
      </c>
      <c r="AJ2279" s="38">
        <v>0</v>
      </c>
      <c r="AK2279" s="38">
        <v>0</v>
      </c>
      <c r="AL2279" s="38">
        <v>0</v>
      </c>
      <c r="AM2279" s="91">
        <v>0</v>
      </c>
      <c r="AN2279" s="38">
        <v>0</v>
      </c>
      <c r="AO2279" s="38">
        <v>0</v>
      </c>
      <c r="AP2279" s="38">
        <v>0</v>
      </c>
      <c r="AQ2279" s="38">
        <v>0</v>
      </c>
      <c r="AR2279" s="38">
        <v>0</v>
      </c>
      <c r="AS2279" s="38">
        <v>0</v>
      </c>
      <c r="AT2279" s="38">
        <v>0</v>
      </c>
      <c r="AU2279" s="335">
        <v>0</v>
      </c>
      <c r="AV2279" s="315">
        <v>46081</v>
      </c>
      <c r="AW2279" t="s">
        <v>1</v>
      </c>
      <c r="AX2279">
        <v>2026</v>
      </c>
      <c r="AY2279" t="s">
        <v>188</v>
      </c>
    </row>
    <row r="2280" spans="1:51" x14ac:dyDescent="0.25">
      <c r="A2280">
        <v>108</v>
      </c>
      <c r="B2280" t="s">
        <v>102</v>
      </c>
      <c r="C2280" s="38">
        <v>19447744</v>
      </c>
      <c r="D2280" s="38">
        <v>0</v>
      </c>
      <c r="E2280" s="38">
        <v>0</v>
      </c>
      <c r="F2280" s="38">
        <v>0</v>
      </c>
      <c r="G2280" s="38">
        <v>0</v>
      </c>
      <c r="H2280" s="91">
        <v>385471.64</v>
      </c>
      <c r="I2280" s="91">
        <v>385471.64</v>
      </c>
      <c r="J2280" s="38">
        <v>558996.93999999994</v>
      </c>
      <c r="K2280" s="38">
        <v>3349432.84</v>
      </c>
      <c r="L2280" s="91">
        <v>0</v>
      </c>
      <c r="M2280" s="38">
        <v>3969841.2</v>
      </c>
      <c r="N2280" s="38">
        <v>833176.66</v>
      </c>
      <c r="O2280" s="38">
        <v>4803017.8600000003</v>
      </c>
      <c r="P2280" s="38">
        <v>0</v>
      </c>
      <c r="Q2280" s="91">
        <v>0</v>
      </c>
      <c r="R2280" s="91">
        <v>0</v>
      </c>
      <c r="S2280" s="91">
        <v>0</v>
      </c>
      <c r="T2280" s="38">
        <v>8711447.6400000006</v>
      </c>
      <c r="U2280" s="38">
        <v>37583.11</v>
      </c>
      <c r="V2280" s="38">
        <v>21954.49</v>
      </c>
      <c r="W2280" s="38">
        <v>0</v>
      </c>
      <c r="X2280" s="38">
        <v>0</v>
      </c>
      <c r="Y2280" s="38">
        <v>0</v>
      </c>
      <c r="Z2280" s="38">
        <v>0</v>
      </c>
      <c r="AA2280" s="38">
        <v>91023.61</v>
      </c>
      <c r="AB2280" s="38">
        <v>0</v>
      </c>
      <c r="AC2280" s="328">
        <v>6705619.5099999998</v>
      </c>
      <c r="AD2280" s="38">
        <v>0</v>
      </c>
      <c r="AE2280" s="38">
        <v>2212628.77</v>
      </c>
      <c r="AF2280" s="38">
        <v>0</v>
      </c>
      <c r="AG2280" s="38">
        <v>0</v>
      </c>
      <c r="AH2280" s="38">
        <v>0</v>
      </c>
      <c r="AI2280" s="38">
        <v>0</v>
      </c>
      <c r="AJ2280" s="38">
        <v>611646.97</v>
      </c>
      <c r="AK2280" s="38">
        <v>0</v>
      </c>
      <c r="AL2280" s="38">
        <v>0</v>
      </c>
      <c r="AM2280" s="91">
        <v>0</v>
      </c>
      <c r="AN2280" s="38">
        <v>256968.26</v>
      </c>
      <c r="AO2280" s="38">
        <v>0</v>
      </c>
      <c r="AP2280" s="38">
        <v>0</v>
      </c>
      <c r="AQ2280" s="38">
        <v>0</v>
      </c>
      <c r="AR2280" s="38">
        <v>0</v>
      </c>
      <c r="AS2280" s="38">
        <v>9680456.4600000009</v>
      </c>
      <c r="AT2280" s="38">
        <v>256968.26</v>
      </c>
      <c r="AU2280" s="335">
        <v>413400</v>
      </c>
      <c r="AV2280" s="315">
        <v>46081</v>
      </c>
      <c r="AW2280" t="s">
        <v>1</v>
      </c>
      <c r="AX2280">
        <v>2026</v>
      </c>
      <c r="AY2280" t="s">
        <v>183</v>
      </c>
    </row>
    <row r="2281" spans="1:51" x14ac:dyDescent="0.25">
      <c r="A2281">
        <v>38</v>
      </c>
      <c r="B2281" t="s">
        <v>193</v>
      </c>
      <c r="C2281" s="38">
        <v>0</v>
      </c>
      <c r="D2281" s="38">
        <v>0</v>
      </c>
      <c r="E2281" s="38">
        <v>0</v>
      </c>
      <c r="F2281" s="38">
        <v>0</v>
      </c>
      <c r="G2281" s="38">
        <v>0</v>
      </c>
      <c r="H2281" s="91">
        <v>0</v>
      </c>
      <c r="I2281" s="91">
        <v>0</v>
      </c>
      <c r="J2281" s="38">
        <v>0</v>
      </c>
      <c r="K2281" s="38">
        <v>0</v>
      </c>
      <c r="L2281" s="91">
        <v>0</v>
      </c>
      <c r="M2281" s="38">
        <v>0</v>
      </c>
      <c r="N2281" s="38">
        <v>0</v>
      </c>
      <c r="O2281" s="38">
        <v>0</v>
      </c>
      <c r="P2281" s="38">
        <v>0</v>
      </c>
      <c r="Q2281" s="91">
        <v>0</v>
      </c>
      <c r="R2281" s="91">
        <v>0</v>
      </c>
      <c r="S2281" s="91">
        <v>0</v>
      </c>
      <c r="T2281" s="38">
        <v>0</v>
      </c>
      <c r="U2281" s="38">
        <v>0</v>
      </c>
      <c r="V2281" s="38">
        <v>0</v>
      </c>
      <c r="W2281" s="38">
        <v>0</v>
      </c>
      <c r="X2281" s="38">
        <v>0</v>
      </c>
      <c r="Y2281" s="38">
        <v>0</v>
      </c>
      <c r="Z2281" s="38">
        <v>0</v>
      </c>
      <c r="AA2281" s="38">
        <v>0</v>
      </c>
      <c r="AB2281" s="38">
        <v>0</v>
      </c>
      <c r="AC2281" s="328">
        <v>0</v>
      </c>
      <c r="AD2281" s="38">
        <v>0</v>
      </c>
      <c r="AE2281" s="38">
        <v>0</v>
      </c>
      <c r="AF2281" s="38">
        <v>0</v>
      </c>
      <c r="AG2281" s="38">
        <v>0</v>
      </c>
      <c r="AH2281" s="38">
        <v>0</v>
      </c>
      <c r="AI2281" s="38">
        <v>0</v>
      </c>
      <c r="AJ2281" s="38">
        <v>0</v>
      </c>
      <c r="AK2281" s="38">
        <v>0</v>
      </c>
      <c r="AL2281" s="38">
        <v>0</v>
      </c>
      <c r="AM2281" s="91">
        <v>0</v>
      </c>
      <c r="AN2281" s="38">
        <v>0</v>
      </c>
      <c r="AO2281" s="38">
        <v>0</v>
      </c>
      <c r="AP2281" s="38">
        <v>0</v>
      </c>
      <c r="AQ2281" s="38">
        <v>0</v>
      </c>
      <c r="AR2281" s="38">
        <v>0</v>
      </c>
      <c r="AS2281" s="38">
        <v>0</v>
      </c>
      <c r="AT2281" s="38">
        <v>0</v>
      </c>
      <c r="AU2281" s="335">
        <v>0</v>
      </c>
      <c r="AV2281" s="315">
        <v>46081</v>
      </c>
      <c r="AW2281" t="s">
        <v>1</v>
      </c>
      <c r="AX2281">
        <v>2026</v>
      </c>
      <c r="AY2281" t="s">
        <v>194</v>
      </c>
    </row>
    <row r="2282" spans="1:51" x14ac:dyDescent="0.25">
      <c r="A2282">
        <v>13</v>
      </c>
      <c r="B2282" t="s">
        <v>70</v>
      </c>
      <c r="C2282" s="38">
        <v>13841443949.059999</v>
      </c>
      <c r="D2282" s="38">
        <v>4985700.7699999996</v>
      </c>
      <c r="E2282" s="38">
        <v>0</v>
      </c>
      <c r="F2282" s="38">
        <v>0</v>
      </c>
      <c r="G2282" s="38">
        <v>16131185.92</v>
      </c>
      <c r="H2282" s="91">
        <v>0</v>
      </c>
      <c r="I2282" s="91">
        <v>21116886.690000001</v>
      </c>
      <c r="J2282" s="38">
        <v>368563450.24000001</v>
      </c>
      <c r="K2282" s="38">
        <v>106429798.85000001</v>
      </c>
      <c r="L2282" s="91">
        <v>31045491.52</v>
      </c>
      <c r="M2282" s="38">
        <v>7452478819.1800003</v>
      </c>
      <c r="N2282" s="38">
        <v>3150521355.0999999</v>
      </c>
      <c r="O2282" s="38">
        <v>10603000174.279999</v>
      </c>
      <c r="P2282" s="38">
        <v>0</v>
      </c>
      <c r="Q2282" s="91">
        <v>0</v>
      </c>
      <c r="R2282" s="91">
        <v>0</v>
      </c>
      <c r="S2282" s="91">
        <v>0</v>
      </c>
      <c r="T2282" s="38">
        <v>11109038914.889999</v>
      </c>
      <c r="U2282" s="38">
        <v>40973338.009999998</v>
      </c>
      <c r="V2282" s="38">
        <v>0</v>
      </c>
      <c r="W2282" s="38">
        <v>0</v>
      </c>
      <c r="X2282" s="38">
        <v>21846647.57</v>
      </c>
      <c r="Y2282" s="38">
        <v>3037321.65</v>
      </c>
      <c r="Z2282" s="38">
        <v>0</v>
      </c>
      <c r="AA2282" s="38">
        <v>417329441.99000001</v>
      </c>
      <c r="AB2282" s="38">
        <v>0</v>
      </c>
      <c r="AC2282" s="328">
        <v>1454726868.8700001</v>
      </c>
      <c r="AD2282" s="38">
        <v>0</v>
      </c>
      <c r="AE2282" s="38">
        <v>4871925.1399999997</v>
      </c>
      <c r="AF2282" s="38">
        <v>0</v>
      </c>
      <c r="AG2282" s="38">
        <v>0</v>
      </c>
      <c r="AH2282" s="38">
        <v>0</v>
      </c>
      <c r="AI2282" s="38">
        <v>0</v>
      </c>
      <c r="AJ2282" s="38">
        <v>13964277.32</v>
      </c>
      <c r="AK2282" s="38">
        <v>456189667.89999998</v>
      </c>
      <c r="AL2282" s="38">
        <v>197087091.16999999</v>
      </c>
      <c r="AM2282" s="91">
        <v>30276128.859999999</v>
      </c>
      <c r="AN2282" s="38">
        <v>59844609.600000001</v>
      </c>
      <c r="AO2282" s="38">
        <v>0</v>
      </c>
      <c r="AP2282" s="38">
        <v>316.16000000000003</v>
      </c>
      <c r="AQ2282" s="38">
        <v>0</v>
      </c>
      <c r="AR2282" s="38">
        <v>0</v>
      </c>
      <c r="AS2282" s="38">
        <v>1956749820.55</v>
      </c>
      <c r="AT2282" s="38">
        <v>743397813.68999994</v>
      </c>
      <c r="AU2282" s="335">
        <v>11140513.24</v>
      </c>
      <c r="AV2282" s="315">
        <v>46081</v>
      </c>
      <c r="AW2282" t="s">
        <v>1</v>
      </c>
      <c r="AX2282">
        <v>2026</v>
      </c>
      <c r="AY2282" t="s">
        <v>149</v>
      </c>
    </row>
    <row r="2283" spans="1:51" x14ac:dyDescent="0.25">
      <c r="A2283">
        <v>110</v>
      </c>
      <c r="B2283" t="s">
        <v>71</v>
      </c>
      <c r="C2283" s="38">
        <v>99575879.639999986</v>
      </c>
      <c r="D2283" s="38">
        <v>0</v>
      </c>
      <c r="E2283" s="38">
        <v>0</v>
      </c>
      <c r="F2283" s="38">
        <v>0</v>
      </c>
      <c r="G2283" s="38">
        <v>188810.72</v>
      </c>
      <c r="H2283" s="91">
        <v>0</v>
      </c>
      <c r="I2283" s="91">
        <v>188810.72</v>
      </c>
      <c r="J2283" s="38">
        <v>905090.36</v>
      </c>
      <c r="K2283" s="38">
        <v>141602.34</v>
      </c>
      <c r="L2283" s="91">
        <v>0</v>
      </c>
      <c r="M2283" s="38">
        <v>710484.25</v>
      </c>
      <c r="N2283" s="38">
        <v>15736865.460000001</v>
      </c>
      <c r="O2283" s="38">
        <v>16447349.710000001</v>
      </c>
      <c r="P2283" s="38">
        <v>1861020.91</v>
      </c>
      <c r="Q2283" s="91">
        <v>0</v>
      </c>
      <c r="R2283" s="91">
        <v>0</v>
      </c>
      <c r="S2283" s="91">
        <v>66399.05</v>
      </c>
      <c r="T2283" s="38">
        <v>19421462.370000001</v>
      </c>
      <c r="U2283" s="38">
        <v>683882.74</v>
      </c>
      <c r="V2283" s="38">
        <v>1543546.48</v>
      </c>
      <c r="W2283" s="38">
        <v>0</v>
      </c>
      <c r="X2283" s="38">
        <v>2040315.3</v>
      </c>
      <c r="Y2283" s="38">
        <v>6108591.6399999997</v>
      </c>
      <c r="Z2283" s="38">
        <v>0</v>
      </c>
      <c r="AA2283" s="38">
        <v>0</v>
      </c>
      <c r="AB2283" s="38">
        <v>0</v>
      </c>
      <c r="AC2283" s="328">
        <v>984893.65</v>
      </c>
      <c r="AD2283" s="38">
        <v>2031200.81</v>
      </c>
      <c r="AE2283" s="38">
        <v>515748.04</v>
      </c>
      <c r="AF2283" s="38">
        <v>0</v>
      </c>
      <c r="AG2283" s="38">
        <v>0</v>
      </c>
      <c r="AH2283" s="38">
        <v>0</v>
      </c>
      <c r="AI2283" s="38">
        <v>0</v>
      </c>
      <c r="AJ2283" s="38">
        <v>425382.05</v>
      </c>
      <c r="AK2283" s="38">
        <v>11695294.25</v>
      </c>
      <c r="AL2283" s="38">
        <v>0</v>
      </c>
      <c r="AM2283" s="91">
        <v>0</v>
      </c>
      <c r="AN2283" s="38">
        <v>11826220.109999999</v>
      </c>
      <c r="AO2283" s="38">
        <v>0</v>
      </c>
      <c r="AP2283" s="38">
        <v>45566.720000000001</v>
      </c>
      <c r="AQ2283" s="38">
        <v>0</v>
      </c>
      <c r="AR2283" s="38">
        <v>0</v>
      </c>
      <c r="AS2283" s="38">
        <v>14333560.710000001</v>
      </c>
      <c r="AT2283" s="38">
        <v>23567081.079999998</v>
      </c>
      <c r="AU2283" s="335">
        <v>42064964.759999998</v>
      </c>
      <c r="AV2283" s="315">
        <v>46081</v>
      </c>
      <c r="AW2283" t="s">
        <v>1</v>
      </c>
      <c r="AX2283">
        <v>2026</v>
      </c>
      <c r="AY2283" t="s">
        <v>173</v>
      </c>
    </row>
    <row r="2284" spans="1:51" x14ac:dyDescent="0.25">
      <c r="A2284">
        <v>52</v>
      </c>
      <c r="B2284" t="s">
        <v>72</v>
      </c>
      <c r="C2284" s="38">
        <v>406386381.27999997</v>
      </c>
      <c r="D2284" s="38">
        <v>0</v>
      </c>
      <c r="E2284" s="38">
        <v>0</v>
      </c>
      <c r="F2284" s="38">
        <v>0</v>
      </c>
      <c r="G2284" s="38">
        <v>0</v>
      </c>
      <c r="H2284" s="91">
        <v>0</v>
      </c>
      <c r="I2284" s="91">
        <v>0</v>
      </c>
      <c r="J2284" s="38">
        <v>0</v>
      </c>
      <c r="K2284" s="38">
        <v>0</v>
      </c>
      <c r="L2284" s="91">
        <v>0</v>
      </c>
      <c r="M2284" s="38">
        <v>0</v>
      </c>
      <c r="N2284" s="38">
        <v>0</v>
      </c>
      <c r="O2284" s="38">
        <v>0</v>
      </c>
      <c r="P2284" s="38">
        <v>0</v>
      </c>
      <c r="Q2284" s="91">
        <v>0</v>
      </c>
      <c r="R2284" s="91">
        <v>0</v>
      </c>
      <c r="S2284" s="91">
        <v>0</v>
      </c>
      <c r="T2284" s="38">
        <v>0</v>
      </c>
      <c r="U2284" s="38">
        <v>5118667.7699999996</v>
      </c>
      <c r="V2284" s="38">
        <v>920109.2</v>
      </c>
      <c r="W2284" s="38">
        <v>7028.96</v>
      </c>
      <c r="X2284" s="38">
        <v>6440340.8899999997</v>
      </c>
      <c r="Y2284" s="38">
        <v>0</v>
      </c>
      <c r="Z2284" s="38">
        <v>0</v>
      </c>
      <c r="AA2284" s="38">
        <v>0</v>
      </c>
      <c r="AB2284" s="38">
        <v>0</v>
      </c>
      <c r="AC2284" s="328">
        <v>75384218.200000003</v>
      </c>
      <c r="AD2284" s="38">
        <v>15519050.779999999</v>
      </c>
      <c r="AE2284" s="38">
        <v>35367412.890000001</v>
      </c>
      <c r="AF2284" s="38">
        <v>0</v>
      </c>
      <c r="AG2284" s="38">
        <v>0</v>
      </c>
      <c r="AH2284" s="38">
        <v>0</v>
      </c>
      <c r="AI2284" s="38">
        <v>0</v>
      </c>
      <c r="AJ2284" s="38">
        <v>212614059.69999999</v>
      </c>
      <c r="AK2284" s="38">
        <v>35487174.440000005</v>
      </c>
      <c r="AL2284" s="38">
        <v>1860485.25</v>
      </c>
      <c r="AM2284" s="91">
        <v>0</v>
      </c>
      <c r="AN2284" s="38">
        <v>10482273.42</v>
      </c>
      <c r="AO2284" s="38">
        <v>95151.679999999993</v>
      </c>
      <c r="AP2284" s="38">
        <v>1662891.23</v>
      </c>
      <c r="AQ2284" s="38">
        <v>0</v>
      </c>
      <c r="AR2284" s="38">
        <v>0</v>
      </c>
      <c r="AS2284" s="38">
        <v>351370888.39000005</v>
      </c>
      <c r="AT2284" s="38">
        <v>49587976.020000003</v>
      </c>
      <c r="AU2284" s="335">
        <v>5427516.8700000001</v>
      </c>
      <c r="AV2284" s="315">
        <v>46081</v>
      </c>
      <c r="AW2284" t="s">
        <v>1</v>
      </c>
      <c r="AX2284">
        <v>2026</v>
      </c>
      <c r="AY2284" t="s">
        <v>170</v>
      </c>
    </row>
    <row r="2285" spans="1:51" x14ac:dyDescent="0.25">
      <c r="A2285">
        <v>96</v>
      </c>
      <c r="B2285" t="s">
        <v>73</v>
      </c>
      <c r="C2285" s="38">
        <v>2712165351.2899995</v>
      </c>
      <c r="D2285" s="38">
        <v>92592.35</v>
      </c>
      <c r="E2285" s="38">
        <v>0</v>
      </c>
      <c r="F2285" s="38">
        <v>0</v>
      </c>
      <c r="G2285" s="38">
        <v>2207584.44</v>
      </c>
      <c r="H2285" s="91">
        <v>0</v>
      </c>
      <c r="I2285" s="91">
        <v>2300176.79</v>
      </c>
      <c r="J2285" s="38">
        <v>5344503.3499999996</v>
      </c>
      <c r="K2285" s="38">
        <v>361045263.31</v>
      </c>
      <c r="L2285" s="91">
        <v>0</v>
      </c>
      <c r="M2285" s="38">
        <v>674676821.1099999</v>
      </c>
      <c r="N2285" s="38">
        <v>1279504251.78</v>
      </c>
      <c r="O2285" s="38">
        <v>1954181072.8900001</v>
      </c>
      <c r="P2285" s="38">
        <v>6153978.1699999999</v>
      </c>
      <c r="Q2285" s="91">
        <v>0</v>
      </c>
      <c r="R2285" s="91">
        <v>0</v>
      </c>
      <c r="S2285" s="91">
        <v>0</v>
      </c>
      <c r="T2285" s="38">
        <v>2326724817.7199998</v>
      </c>
      <c r="U2285" s="38">
        <v>7398897.7400000002</v>
      </c>
      <c r="V2285" s="38">
        <v>1928382.76</v>
      </c>
      <c r="W2285" s="38">
        <v>1637955.91</v>
      </c>
      <c r="X2285" s="38">
        <v>564413.06999999995</v>
      </c>
      <c r="Y2285" s="38">
        <v>32133673.289999999</v>
      </c>
      <c r="Z2285" s="38">
        <v>0</v>
      </c>
      <c r="AA2285" s="38">
        <v>241744.03</v>
      </c>
      <c r="AB2285" s="38">
        <v>0</v>
      </c>
      <c r="AC2285" s="328">
        <v>92179922.230000004</v>
      </c>
      <c r="AD2285" s="38">
        <v>3322805.2</v>
      </c>
      <c r="AE2285" s="38">
        <v>133810447.48999999</v>
      </c>
      <c r="AF2285" s="38">
        <v>0</v>
      </c>
      <c r="AG2285" s="38">
        <v>0</v>
      </c>
      <c r="AH2285" s="38">
        <v>0</v>
      </c>
      <c r="AI2285" s="38">
        <v>0</v>
      </c>
      <c r="AJ2285" s="38">
        <v>26598695.48</v>
      </c>
      <c r="AK2285" s="38">
        <v>46143538.259999998</v>
      </c>
      <c r="AL2285" s="38">
        <v>3284381.28</v>
      </c>
      <c r="AM2285" s="91">
        <v>0</v>
      </c>
      <c r="AN2285" s="38">
        <v>4484993.8499999996</v>
      </c>
      <c r="AO2285" s="38">
        <v>0</v>
      </c>
      <c r="AP2285" s="38">
        <v>1721088.13</v>
      </c>
      <c r="AQ2285" s="38">
        <v>0</v>
      </c>
      <c r="AR2285" s="38">
        <v>0</v>
      </c>
      <c r="AS2285" s="38">
        <v>299816937.19999999</v>
      </c>
      <c r="AT2285" s="38">
        <v>55634001.520000003</v>
      </c>
      <c r="AU2285" s="335">
        <v>27689418.059999999</v>
      </c>
      <c r="AV2285" s="315">
        <v>46081</v>
      </c>
      <c r="AW2285" t="s">
        <v>1</v>
      </c>
      <c r="AX2285">
        <v>2026</v>
      </c>
      <c r="AY2285" t="s">
        <v>153</v>
      </c>
    </row>
    <row r="2286" spans="1:51" x14ac:dyDescent="0.25">
      <c r="A2286">
        <v>103</v>
      </c>
      <c r="B2286" t="s">
        <v>74</v>
      </c>
      <c r="C2286" s="38">
        <v>206447223.49000001</v>
      </c>
      <c r="D2286" s="38">
        <v>0</v>
      </c>
      <c r="E2286" s="38">
        <v>0</v>
      </c>
      <c r="F2286" s="38">
        <v>0</v>
      </c>
      <c r="G2286" s="38">
        <v>0</v>
      </c>
      <c r="H2286" s="91">
        <v>0</v>
      </c>
      <c r="I2286" s="91">
        <v>0</v>
      </c>
      <c r="J2286" s="38">
        <v>0</v>
      </c>
      <c r="K2286" s="38">
        <v>443182.1</v>
      </c>
      <c r="L2286" s="91">
        <v>0</v>
      </c>
      <c r="M2286" s="38">
        <v>313646.19</v>
      </c>
      <c r="N2286" s="38">
        <v>0</v>
      </c>
      <c r="O2286" s="38">
        <v>313646.19</v>
      </c>
      <c r="P2286" s="38">
        <v>0</v>
      </c>
      <c r="Q2286" s="91">
        <v>0</v>
      </c>
      <c r="R2286" s="91">
        <v>0</v>
      </c>
      <c r="S2286" s="91">
        <v>0</v>
      </c>
      <c r="T2286" s="38">
        <v>756828.29</v>
      </c>
      <c r="U2286" s="38">
        <v>175087</v>
      </c>
      <c r="V2286" s="38">
        <v>0</v>
      </c>
      <c r="W2286" s="38">
        <v>0</v>
      </c>
      <c r="X2286" s="38">
        <v>105367766.78</v>
      </c>
      <c r="Y2286" s="38">
        <v>0</v>
      </c>
      <c r="Z2286" s="38">
        <v>0</v>
      </c>
      <c r="AA2286" s="38">
        <v>0</v>
      </c>
      <c r="AB2286" s="38">
        <v>0</v>
      </c>
      <c r="AC2286" s="328">
        <v>0</v>
      </c>
      <c r="AD2286" s="38">
        <v>2345663.21</v>
      </c>
      <c r="AE2286" s="38">
        <v>5202057.21</v>
      </c>
      <c r="AF2286" s="38">
        <v>0</v>
      </c>
      <c r="AG2286" s="38">
        <v>0</v>
      </c>
      <c r="AH2286" s="38">
        <v>0</v>
      </c>
      <c r="AI2286" s="38">
        <v>0</v>
      </c>
      <c r="AJ2286" s="38">
        <v>0</v>
      </c>
      <c r="AK2286" s="38">
        <v>71986700.349999994</v>
      </c>
      <c r="AL2286" s="38">
        <v>697883.11</v>
      </c>
      <c r="AM2286" s="91">
        <v>459133.63</v>
      </c>
      <c r="AN2286" s="38">
        <v>203910</v>
      </c>
      <c r="AO2286" s="38">
        <v>0</v>
      </c>
      <c r="AP2286" s="38">
        <v>26532</v>
      </c>
      <c r="AQ2286" s="38">
        <v>0</v>
      </c>
      <c r="AR2286" s="38">
        <v>0</v>
      </c>
      <c r="AS2286" s="38">
        <v>113090574.2</v>
      </c>
      <c r="AT2286" s="38">
        <v>73374159.090000004</v>
      </c>
      <c r="AU2286" s="335">
        <v>19225661.91</v>
      </c>
      <c r="AV2286" s="315">
        <v>46081</v>
      </c>
      <c r="AW2286" t="s">
        <v>1</v>
      </c>
      <c r="AX2286">
        <v>2026</v>
      </c>
      <c r="AY2286" t="s">
        <v>184</v>
      </c>
    </row>
    <row r="2287" spans="1:51" x14ac:dyDescent="0.25">
      <c r="A2287">
        <v>23</v>
      </c>
      <c r="B2287" t="s">
        <v>75</v>
      </c>
      <c r="C2287" s="38">
        <v>1847823233.8699999</v>
      </c>
      <c r="D2287" s="38">
        <v>1566892.12</v>
      </c>
      <c r="E2287" s="38">
        <v>0</v>
      </c>
      <c r="F2287" s="38">
        <v>0</v>
      </c>
      <c r="G2287" s="38">
        <v>6511812.6000000006</v>
      </c>
      <c r="H2287" s="91">
        <v>0</v>
      </c>
      <c r="I2287" s="91">
        <v>8078704.7200000007</v>
      </c>
      <c r="J2287" s="38">
        <v>17436312.670000002</v>
      </c>
      <c r="K2287" s="38">
        <v>15613048.459999999</v>
      </c>
      <c r="L2287" s="91">
        <v>3983849.19</v>
      </c>
      <c r="M2287" s="38">
        <v>421728295.13999999</v>
      </c>
      <c r="N2287" s="38">
        <v>353562751.89999998</v>
      </c>
      <c r="O2287" s="38">
        <v>775291047.04000008</v>
      </c>
      <c r="P2287" s="38">
        <v>38236707.080000006</v>
      </c>
      <c r="Q2287" s="91">
        <v>0</v>
      </c>
      <c r="R2287" s="91">
        <v>0</v>
      </c>
      <c r="S2287" s="91">
        <v>0</v>
      </c>
      <c r="T2287" s="38">
        <v>850560964.44000006</v>
      </c>
      <c r="U2287" s="38">
        <v>280859522.54000002</v>
      </c>
      <c r="V2287" s="38">
        <v>99708809.810000002</v>
      </c>
      <c r="W2287" s="38">
        <v>5865341.8799999999</v>
      </c>
      <c r="X2287" s="38">
        <v>36856205.020000003</v>
      </c>
      <c r="Y2287" s="38">
        <v>8346784.4900000002</v>
      </c>
      <c r="Z2287" s="38">
        <v>0</v>
      </c>
      <c r="AA2287" s="38">
        <v>8989561.8900000006</v>
      </c>
      <c r="AB2287" s="38">
        <v>13826672.609999999</v>
      </c>
      <c r="AC2287" s="328">
        <v>242226686.98000002</v>
      </c>
      <c r="AD2287" s="38">
        <v>11745172.5</v>
      </c>
      <c r="AE2287" s="38">
        <v>29969567.18</v>
      </c>
      <c r="AF2287" s="38">
        <v>0</v>
      </c>
      <c r="AG2287" s="38">
        <v>0</v>
      </c>
      <c r="AH2287" s="38">
        <v>0</v>
      </c>
      <c r="AI2287" s="38">
        <v>0</v>
      </c>
      <c r="AJ2287" s="38">
        <v>22409180.5</v>
      </c>
      <c r="AK2287" s="38">
        <v>127366468.39</v>
      </c>
      <c r="AL2287" s="38">
        <v>9685372.7400000002</v>
      </c>
      <c r="AM2287" s="91">
        <v>879471.97</v>
      </c>
      <c r="AN2287" s="38">
        <v>47293797.359999999</v>
      </c>
      <c r="AO2287" s="38">
        <v>0</v>
      </c>
      <c r="AP2287" s="38">
        <v>5171623.7300000004</v>
      </c>
      <c r="AQ2287" s="38">
        <v>0</v>
      </c>
      <c r="AR2287" s="38">
        <v>0</v>
      </c>
      <c r="AS2287" s="38">
        <v>760803505.4000001</v>
      </c>
      <c r="AT2287" s="38">
        <v>190396734.19</v>
      </c>
      <c r="AU2287" s="335">
        <v>37983325.119999997</v>
      </c>
      <c r="AV2287" s="315">
        <v>46081</v>
      </c>
      <c r="AW2287" t="s">
        <v>1</v>
      </c>
      <c r="AX2287">
        <v>2026</v>
      </c>
      <c r="AY2287" t="s">
        <v>159</v>
      </c>
    </row>
    <row r="2288" spans="1:51" x14ac:dyDescent="0.25">
      <c r="A2288">
        <v>62</v>
      </c>
      <c r="B2288" t="s">
        <v>203</v>
      </c>
      <c r="C2288" s="38">
        <v>204915115.23999998</v>
      </c>
      <c r="D2288" s="38">
        <v>11826564</v>
      </c>
      <c r="E2288" s="38">
        <v>0</v>
      </c>
      <c r="F2288" s="38">
        <v>0</v>
      </c>
      <c r="G2288" s="38">
        <v>0</v>
      </c>
      <c r="H2288" s="91">
        <v>0</v>
      </c>
      <c r="I2288" s="91">
        <v>11826564</v>
      </c>
      <c r="J2288" s="38">
        <v>11359932.17</v>
      </c>
      <c r="K2288" s="38">
        <v>234521.68</v>
      </c>
      <c r="L2288" s="91">
        <v>0</v>
      </c>
      <c r="M2288" s="38">
        <v>0</v>
      </c>
      <c r="N2288" s="38">
        <v>0</v>
      </c>
      <c r="O2288" s="38">
        <v>0</v>
      </c>
      <c r="P2288" s="38">
        <v>177055805.25999999</v>
      </c>
      <c r="Q2288" s="91">
        <v>0</v>
      </c>
      <c r="R2288" s="91">
        <v>0</v>
      </c>
      <c r="S2288" s="91">
        <v>0</v>
      </c>
      <c r="T2288" s="38">
        <v>188650259.10999998</v>
      </c>
      <c r="U2288" s="38">
        <v>0</v>
      </c>
      <c r="V2288" s="38">
        <v>0</v>
      </c>
      <c r="W2288" s="38">
        <v>0</v>
      </c>
      <c r="X2288" s="38">
        <v>0</v>
      </c>
      <c r="Y2288" s="38">
        <v>0</v>
      </c>
      <c r="Z2288" s="38">
        <v>0</v>
      </c>
      <c r="AA2288" s="38">
        <v>0</v>
      </c>
      <c r="AB2288" s="38">
        <v>0</v>
      </c>
      <c r="AC2288" s="328">
        <v>0</v>
      </c>
      <c r="AD2288" s="38">
        <v>0</v>
      </c>
      <c r="AE2288" s="38">
        <v>0</v>
      </c>
      <c r="AF2288" s="38">
        <v>0</v>
      </c>
      <c r="AG2288" s="38">
        <v>0</v>
      </c>
      <c r="AH2288" s="38">
        <v>0</v>
      </c>
      <c r="AI2288" s="38">
        <v>0</v>
      </c>
      <c r="AJ2288" s="38">
        <v>0</v>
      </c>
      <c r="AK2288" s="38">
        <v>4438292.13</v>
      </c>
      <c r="AL2288" s="38">
        <v>0</v>
      </c>
      <c r="AM2288" s="91">
        <v>0</v>
      </c>
      <c r="AN2288" s="38">
        <v>0</v>
      </c>
      <c r="AO2288" s="38">
        <v>0</v>
      </c>
      <c r="AP2288" s="38">
        <v>0</v>
      </c>
      <c r="AQ2288" s="38">
        <v>0</v>
      </c>
      <c r="AR2288" s="38">
        <v>0</v>
      </c>
      <c r="AS2288" s="38">
        <v>0</v>
      </c>
      <c r="AT2288" s="38">
        <v>4438292.13</v>
      </c>
      <c r="AU2288" s="335">
        <v>0</v>
      </c>
      <c r="AV2288" s="315">
        <v>46081</v>
      </c>
      <c r="AW2288" t="s">
        <v>1</v>
      </c>
      <c r="AX2288">
        <v>2026</v>
      </c>
      <c r="AY2288" t="s">
        <v>169</v>
      </c>
    </row>
    <row r="2289" spans="1:51" x14ac:dyDescent="0.25">
      <c r="A2289">
        <v>71</v>
      </c>
      <c r="B2289" t="s">
        <v>83</v>
      </c>
      <c r="C2289" s="38">
        <v>2677860841.3999996</v>
      </c>
      <c r="D2289" s="38">
        <v>0</v>
      </c>
      <c r="E2289" s="38">
        <v>0</v>
      </c>
      <c r="F2289" s="38">
        <v>0</v>
      </c>
      <c r="G2289" s="38">
        <v>49090917.729999997</v>
      </c>
      <c r="H2289" s="91">
        <v>0</v>
      </c>
      <c r="I2289" s="91">
        <v>49090917.729999997</v>
      </c>
      <c r="J2289" s="38">
        <v>0</v>
      </c>
      <c r="K2289" s="38">
        <v>70164888.030000001</v>
      </c>
      <c r="L2289" s="91">
        <v>0</v>
      </c>
      <c r="M2289" s="38">
        <v>43549234.789999999</v>
      </c>
      <c r="N2289" s="38">
        <v>694067441.98000002</v>
      </c>
      <c r="O2289" s="38">
        <v>737616676.76999998</v>
      </c>
      <c r="P2289" s="38">
        <v>236179533.11000001</v>
      </c>
      <c r="Q2289" s="91">
        <v>0</v>
      </c>
      <c r="R2289" s="91">
        <v>0</v>
      </c>
      <c r="S2289" s="91">
        <v>0</v>
      </c>
      <c r="T2289" s="38">
        <v>1043961097.91</v>
      </c>
      <c r="U2289" s="38">
        <v>4178930.25</v>
      </c>
      <c r="V2289" s="38">
        <v>0</v>
      </c>
      <c r="W2289" s="38">
        <v>0</v>
      </c>
      <c r="X2289" s="38">
        <v>0</v>
      </c>
      <c r="Y2289" s="38">
        <v>325450224.74000001</v>
      </c>
      <c r="Z2289" s="38">
        <v>0</v>
      </c>
      <c r="AA2289" s="38">
        <v>431638950.68000001</v>
      </c>
      <c r="AB2289" s="38">
        <v>0</v>
      </c>
      <c r="AC2289" s="328">
        <v>84283162.609999999</v>
      </c>
      <c r="AD2289" s="38">
        <v>135849760.05000001</v>
      </c>
      <c r="AE2289" s="38">
        <v>238307.07</v>
      </c>
      <c r="AF2289" s="38">
        <v>0</v>
      </c>
      <c r="AG2289" s="38">
        <v>0</v>
      </c>
      <c r="AH2289" s="38">
        <v>0</v>
      </c>
      <c r="AI2289" s="38">
        <v>0</v>
      </c>
      <c r="AJ2289" s="38">
        <v>423229572.14999998</v>
      </c>
      <c r="AK2289" s="38">
        <v>1163861.81</v>
      </c>
      <c r="AL2289" s="38">
        <v>3651559.37</v>
      </c>
      <c r="AM2289" s="91">
        <v>36978.550000000003</v>
      </c>
      <c r="AN2289" s="38">
        <v>61188795.049999997</v>
      </c>
      <c r="AO2289" s="38">
        <v>26738.959999999999</v>
      </c>
      <c r="AP2289" s="38">
        <v>4974162.5199999996</v>
      </c>
      <c r="AQ2289" s="38">
        <v>0</v>
      </c>
      <c r="AR2289" s="38">
        <v>0</v>
      </c>
      <c r="AS2289" s="38">
        <v>1404868907.55</v>
      </c>
      <c r="AT2289" s="38">
        <v>71042096.260000005</v>
      </c>
      <c r="AU2289" s="335">
        <v>108897821.95</v>
      </c>
      <c r="AV2289" s="315">
        <v>46081</v>
      </c>
      <c r="AW2289" t="s">
        <v>1</v>
      </c>
      <c r="AX2289">
        <v>2026</v>
      </c>
      <c r="AY2289" t="s">
        <v>161</v>
      </c>
    </row>
    <row r="2290" spans="1:51" x14ac:dyDescent="0.25">
      <c r="A2290">
        <v>77</v>
      </c>
      <c r="B2290" t="s">
        <v>195</v>
      </c>
      <c r="C2290" s="38">
        <v>0</v>
      </c>
      <c r="D2290" s="38">
        <v>0</v>
      </c>
      <c r="E2290" s="38">
        <v>0</v>
      </c>
      <c r="F2290" s="38">
        <v>0</v>
      </c>
      <c r="G2290" s="38">
        <v>0</v>
      </c>
      <c r="H2290" s="91">
        <v>0</v>
      </c>
      <c r="I2290" s="91">
        <v>0</v>
      </c>
      <c r="J2290" s="38">
        <v>0</v>
      </c>
      <c r="K2290" s="38">
        <v>0</v>
      </c>
      <c r="L2290" s="91">
        <v>0</v>
      </c>
      <c r="M2290" s="38">
        <v>0</v>
      </c>
      <c r="N2290" s="38">
        <v>0</v>
      </c>
      <c r="O2290" s="38">
        <v>0</v>
      </c>
      <c r="P2290" s="38">
        <v>0</v>
      </c>
      <c r="Q2290" s="91">
        <v>0</v>
      </c>
      <c r="R2290" s="91">
        <v>0</v>
      </c>
      <c r="S2290" s="91">
        <v>0</v>
      </c>
      <c r="T2290" s="38">
        <v>0</v>
      </c>
      <c r="U2290" s="38">
        <v>0</v>
      </c>
      <c r="V2290" s="38">
        <v>0</v>
      </c>
      <c r="W2290" s="38">
        <v>0</v>
      </c>
      <c r="X2290" s="38">
        <v>0</v>
      </c>
      <c r="Y2290" s="38">
        <v>0</v>
      </c>
      <c r="Z2290" s="38">
        <v>0</v>
      </c>
      <c r="AA2290" s="38">
        <v>0</v>
      </c>
      <c r="AB2290" s="38">
        <v>0</v>
      </c>
      <c r="AC2290" s="328">
        <v>0</v>
      </c>
      <c r="AD2290" s="38">
        <v>0</v>
      </c>
      <c r="AE2290" s="38">
        <v>0</v>
      </c>
      <c r="AF2290" s="38">
        <v>0</v>
      </c>
      <c r="AG2290" s="38">
        <v>0</v>
      </c>
      <c r="AH2290" s="38">
        <v>0</v>
      </c>
      <c r="AI2290" s="38">
        <v>0</v>
      </c>
      <c r="AJ2290" s="38">
        <v>0</v>
      </c>
      <c r="AK2290" s="38">
        <v>0</v>
      </c>
      <c r="AL2290" s="38">
        <v>0</v>
      </c>
      <c r="AM2290" s="91">
        <v>0</v>
      </c>
      <c r="AN2290" s="38">
        <v>0</v>
      </c>
      <c r="AO2290" s="38">
        <v>0</v>
      </c>
      <c r="AP2290" s="38">
        <v>0</v>
      </c>
      <c r="AQ2290" s="38">
        <v>0</v>
      </c>
      <c r="AR2290" s="38">
        <v>0</v>
      </c>
      <c r="AS2290" s="38">
        <v>0</v>
      </c>
      <c r="AT2290" s="38">
        <v>0</v>
      </c>
      <c r="AU2290" s="335">
        <v>0</v>
      </c>
      <c r="AV2290" s="315">
        <v>46081</v>
      </c>
      <c r="AW2290" t="s">
        <v>1</v>
      </c>
      <c r="AX2290">
        <v>2026</v>
      </c>
      <c r="AY2290" t="s">
        <v>196</v>
      </c>
    </row>
    <row r="2291" spans="1:51" x14ac:dyDescent="0.25">
      <c r="A2291">
        <v>114</v>
      </c>
      <c r="B2291" t="s">
        <v>76</v>
      </c>
      <c r="C2291" s="38">
        <v>2823605628.5900002</v>
      </c>
      <c r="D2291" s="38">
        <v>0</v>
      </c>
      <c r="E2291" s="38">
        <v>0</v>
      </c>
      <c r="F2291" s="38">
        <v>0</v>
      </c>
      <c r="G2291" s="38">
        <v>0</v>
      </c>
      <c r="H2291" s="91">
        <v>0</v>
      </c>
      <c r="I2291" s="91">
        <v>0</v>
      </c>
      <c r="J2291" s="38">
        <v>1222837.72</v>
      </c>
      <c r="K2291" s="38">
        <v>8166694.79</v>
      </c>
      <c r="L2291" s="91">
        <v>0</v>
      </c>
      <c r="M2291" s="38">
        <v>1192609519.75</v>
      </c>
      <c r="N2291" s="38">
        <v>754636023.63</v>
      </c>
      <c r="O2291" s="38">
        <v>1947245543.3800001</v>
      </c>
      <c r="P2291" s="38">
        <v>1626444.41</v>
      </c>
      <c r="Q2291" s="91">
        <v>0</v>
      </c>
      <c r="R2291" s="91">
        <v>0</v>
      </c>
      <c r="S2291" s="91">
        <v>0</v>
      </c>
      <c r="T2291" s="38">
        <v>1958261520.3</v>
      </c>
      <c r="U2291" s="38">
        <v>52293192.390000001</v>
      </c>
      <c r="V2291" s="38">
        <v>27780522.350000001</v>
      </c>
      <c r="W2291" s="38">
        <v>11499100.77</v>
      </c>
      <c r="X2291" s="38">
        <v>34419039.729999997</v>
      </c>
      <c r="Y2291" s="38">
        <v>64767255.490000002</v>
      </c>
      <c r="Z2291" s="38">
        <v>0</v>
      </c>
      <c r="AA2291" s="38">
        <v>0</v>
      </c>
      <c r="AB2291" s="38">
        <v>0</v>
      </c>
      <c r="AC2291" s="328">
        <v>166371952.52000001</v>
      </c>
      <c r="AD2291" s="38">
        <v>58114050.100000001</v>
      </c>
      <c r="AE2291" s="38">
        <v>7098425.6600000001</v>
      </c>
      <c r="AF2291" s="38">
        <v>0</v>
      </c>
      <c r="AG2291" s="38">
        <v>0</v>
      </c>
      <c r="AH2291" s="38">
        <v>0</v>
      </c>
      <c r="AI2291" s="38">
        <v>0</v>
      </c>
      <c r="AJ2291" s="38">
        <v>188077634.53999999</v>
      </c>
      <c r="AK2291" s="38">
        <v>84535853.140000001</v>
      </c>
      <c r="AL2291" s="38">
        <v>7867427.4500000002</v>
      </c>
      <c r="AM2291" s="91">
        <v>3672125.78</v>
      </c>
      <c r="AN2291" s="38">
        <v>42583164.140000001</v>
      </c>
      <c r="AO2291" s="38">
        <v>0</v>
      </c>
      <c r="AP2291" s="38">
        <v>58274667.409999996</v>
      </c>
      <c r="AQ2291" s="38">
        <v>0</v>
      </c>
      <c r="AR2291" s="38">
        <v>0</v>
      </c>
      <c r="AS2291" s="38">
        <v>610421173.55000007</v>
      </c>
      <c r="AT2291" s="38">
        <v>196933237.91999999</v>
      </c>
      <c r="AU2291" s="335">
        <v>57989696.82</v>
      </c>
      <c r="AV2291" s="315">
        <v>46081</v>
      </c>
      <c r="AW2291" t="s">
        <v>1</v>
      </c>
      <c r="AX2291">
        <v>2026</v>
      </c>
      <c r="AY2291" t="s">
        <v>154</v>
      </c>
    </row>
    <row r="2292" spans="1:51" x14ac:dyDescent="0.25">
      <c r="A2292">
        <v>48</v>
      </c>
      <c r="B2292" t="s">
        <v>77</v>
      </c>
      <c r="C2292" s="38">
        <v>336299489.98000002</v>
      </c>
      <c r="D2292" s="38">
        <v>441628.08</v>
      </c>
      <c r="E2292" s="38">
        <v>0</v>
      </c>
      <c r="F2292" s="38">
        <v>0</v>
      </c>
      <c r="G2292" s="38">
        <v>725416.39</v>
      </c>
      <c r="H2292" s="91">
        <v>49188587.120000005</v>
      </c>
      <c r="I2292" s="91">
        <v>50355631.590000004</v>
      </c>
      <c r="J2292" s="38">
        <v>33789493.869999997</v>
      </c>
      <c r="K2292" s="38">
        <v>365672.01</v>
      </c>
      <c r="L2292" s="91">
        <v>0</v>
      </c>
      <c r="M2292" s="38">
        <v>35354073.589999996</v>
      </c>
      <c r="N2292" s="38">
        <v>127102397.61</v>
      </c>
      <c r="O2292" s="38">
        <v>162456471.19999999</v>
      </c>
      <c r="P2292" s="38">
        <v>0</v>
      </c>
      <c r="Q2292" s="91">
        <v>0</v>
      </c>
      <c r="R2292" s="91">
        <v>0</v>
      </c>
      <c r="S2292" s="91">
        <v>0</v>
      </c>
      <c r="T2292" s="38">
        <v>196611637.08000001</v>
      </c>
      <c r="U2292" s="38">
        <v>20368.5</v>
      </c>
      <c r="V2292" s="38">
        <v>20368.5</v>
      </c>
      <c r="W2292" s="38">
        <v>0</v>
      </c>
      <c r="X2292" s="38">
        <v>0</v>
      </c>
      <c r="Y2292" s="38">
        <v>0</v>
      </c>
      <c r="Z2292" s="38">
        <v>0</v>
      </c>
      <c r="AA2292" s="38">
        <v>8580</v>
      </c>
      <c r="AB2292" s="38">
        <v>0</v>
      </c>
      <c r="AC2292" s="328">
        <v>27271408.100000001</v>
      </c>
      <c r="AD2292" s="38">
        <v>4377110.46</v>
      </c>
      <c r="AE2292" s="38">
        <v>0</v>
      </c>
      <c r="AF2292" s="38">
        <v>0</v>
      </c>
      <c r="AG2292" s="38">
        <v>0</v>
      </c>
      <c r="AH2292" s="38">
        <v>0</v>
      </c>
      <c r="AI2292" s="38">
        <v>0</v>
      </c>
      <c r="AJ2292" s="38">
        <v>0</v>
      </c>
      <c r="AK2292" s="38">
        <v>46691228.68</v>
      </c>
      <c r="AL2292" s="38">
        <v>9500</v>
      </c>
      <c r="AM2292" s="91">
        <v>0</v>
      </c>
      <c r="AN2292" s="38">
        <v>2108200.2799999998</v>
      </c>
      <c r="AO2292" s="38">
        <v>0</v>
      </c>
      <c r="AP2292" s="38">
        <v>3716702.28</v>
      </c>
      <c r="AQ2292" s="38">
        <v>0</v>
      </c>
      <c r="AR2292" s="38">
        <v>0</v>
      </c>
      <c r="AS2292" s="38">
        <v>31697835.559999999</v>
      </c>
      <c r="AT2292" s="38">
        <v>52525631.240000002</v>
      </c>
      <c r="AU2292" s="335">
        <v>5108754.51</v>
      </c>
      <c r="AV2292" s="315">
        <v>46081</v>
      </c>
      <c r="AW2292" t="s">
        <v>1</v>
      </c>
      <c r="AX2292">
        <v>2026</v>
      </c>
      <c r="AY2292" t="s">
        <v>163</v>
      </c>
    </row>
    <row r="2293" spans="1:51" x14ac:dyDescent="0.25">
      <c r="A2293">
        <v>120</v>
      </c>
      <c r="B2293" t="s">
        <v>78</v>
      </c>
      <c r="C2293" s="38">
        <v>82547867.960000008</v>
      </c>
      <c r="D2293" s="38">
        <v>0</v>
      </c>
      <c r="E2293" s="38">
        <v>0</v>
      </c>
      <c r="F2293" s="38">
        <v>0</v>
      </c>
      <c r="G2293" s="38">
        <v>659687.92000000004</v>
      </c>
      <c r="H2293" s="91">
        <v>0</v>
      </c>
      <c r="I2293" s="91">
        <v>659687.92000000004</v>
      </c>
      <c r="J2293" s="38">
        <v>402257.48</v>
      </c>
      <c r="K2293" s="38">
        <v>0</v>
      </c>
      <c r="L2293" s="91">
        <v>1099479.94</v>
      </c>
      <c r="M2293" s="38">
        <v>0</v>
      </c>
      <c r="N2293" s="38">
        <v>31942232.260000002</v>
      </c>
      <c r="O2293" s="38">
        <v>31942232.260000002</v>
      </c>
      <c r="P2293" s="38">
        <v>1319375.96</v>
      </c>
      <c r="Q2293" s="91">
        <v>0</v>
      </c>
      <c r="R2293" s="91">
        <v>0</v>
      </c>
      <c r="S2293" s="91">
        <v>0</v>
      </c>
      <c r="T2293" s="38">
        <v>34763345.640000001</v>
      </c>
      <c r="U2293" s="38">
        <v>26224022.039999999</v>
      </c>
      <c r="V2293" s="38">
        <v>0</v>
      </c>
      <c r="W2293" s="38">
        <v>0</v>
      </c>
      <c r="X2293" s="38">
        <v>0</v>
      </c>
      <c r="Y2293" s="38">
        <v>0</v>
      </c>
      <c r="Z2293" s="38">
        <v>0</v>
      </c>
      <c r="AA2293" s="38">
        <v>427497.38</v>
      </c>
      <c r="AB2293" s="38">
        <v>0</v>
      </c>
      <c r="AC2293" s="328">
        <v>0</v>
      </c>
      <c r="AD2293" s="38">
        <v>0</v>
      </c>
      <c r="AE2293" s="38">
        <v>0</v>
      </c>
      <c r="AF2293" s="38">
        <v>0</v>
      </c>
      <c r="AG2293" s="38">
        <v>0</v>
      </c>
      <c r="AH2293" s="38">
        <v>0</v>
      </c>
      <c r="AI2293" s="38">
        <v>0</v>
      </c>
      <c r="AJ2293" s="38">
        <v>151608.6</v>
      </c>
      <c r="AK2293" s="38">
        <v>347319.64</v>
      </c>
      <c r="AL2293" s="38">
        <v>0</v>
      </c>
      <c r="AM2293" s="91">
        <v>0</v>
      </c>
      <c r="AN2293" s="38">
        <v>952939.9</v>
      </c>
      <c r="AO2293" s="38">
        <v>0</v>
      </c>
      <c r="AP2293" s="38">
        <v>349866</v>
      </c>
      <c r="AQ2293" s="38">
        <v>0</v>
      </c>
      <c r="AR2293" s="38">
        <v>0</v>
      </c>
      <c r="AS2293" s="38">
        <v>26803128.02</v>
      </c>
      <c r="AT2293" s="38">
        <v>1650125.54</v>
      </c>
      <c r="AU2293" s="335">
        <v>18671580.84</v>
      </c>
      <c r="AV2293" s="315">
        <v>46081</v>
      </c>
      <c r="AW2293" t="s">
        <v>1</v>
      </c>
      <c r="AX2293">
        <v>2026</v>
      </c>
      <c r="AY2293" t="s">
        <v>187</v>
      </c>
    </row>
    <row r="2294" spans="1:51" x14ac:dyDescent="0.25">
      <c r="A2294">
        <v>86</v>
      </c>
      <c r="B2294" t="s">
        <v>197</v>
      </c>
      <c r="C2294" s="38">
        <v>0</v>
      </c>
      <c r="D2294" s="38">
        <v>0</v>
      </c>
      <c r="E2294" s="38">
        <v>0</v>
      </c>
      <c r="F2294" s="38">
        <v>0</v>
      </c>
      <c r="G2294" s="38">
        <v>0</v>
      </c>
      <c r="H2294" s="91">
        <v>0</v>
      </c>
      <c r="I2294" s="91">
        <v>0</v>
      </c>
      <c r="J2294" s="38">
        <v>0</v>
      </c>
      <c r="K2294" s="38">
        <v>0</v>
      </c>
      <c r="L2294" s="91">
        <v>0</v>
      </c>
      <c r="M2294" s="38">
        <v>0</v>
      </c>
      <c r="N2294" s="38">
        <v>0</v>
      </c>
      <c r="O2294" s="38">
        <v>0</v>
      </c>
      <c r="P2294" s="38">
        <v>0</v>
      </c>
      <c r="Q2294" s="91">
        <v>0</v>
      </c>
      <c r="R2294" s="91">
        <v>0</v>
      </c>
      <c r="S2294" s="91">
        <v>0</v>
      </c>
      <c r="T2294" s="38">
        <v>0</v>
      </c>
      <c r="U2294" s="38">
        <v>0</v>
      </c>
      <c r="V2294" s="38">
        <v>0</v>
      </c>
      <c r="W2294" s="38">
        <v>0</v>
      </c>
      <c r="X2294" s="38">
        <v>0</v>
      </c>
      <c r="Y2294" s="38">
        <v>0</v>
      </c>
      <c r="Z2294" s="38">
        <v>0</v>
      </c>
      <c r="AA2294" s="38">
        <v>0</v>
      </c>
      <c r="AB2294" s="38">
        <v>0</v>
      </c>
      <c r="AC2294" s="328">
        <v>0</v>
      </c>
      <c r="AD2294" s="38">
        <v>0</v>
      </c>
      <c r="AE2294" s="38">
        <v>0</v>
      </c>
      <c r="AF2294" s="38">
        <v>0</v>
      </c>
      <c r="AG2294" s="38">
        <v>0</v>
      </c>
      <c r="AH2294" s="38">
        <v>0</v>
      </c>
      <c r="AI2294" s="38">
        <v>0</v>
      </c>
      <c r="AJ2294" s="38">
        <v>0</v>
      </c>
      <c r="AK2294" s="38">
        <v>0</v>
      </c>
      <c r="AL2294" s="38">
        <v>0</v>
      </c>
      <c r="AM2294" s="91">
        <v>0</v>
      </c>
      <c r="AN2294" s="38">
        <v>0</v>
      </c>
      <c r="AO2294" s="38">
        <v>0</v>
      </c>
      <c r="AP2294" s="38">
        <v>0</v>
      </c>
      <c r="AQ2294" s="38">
        <v>0</v>
      </c>
      <c r="AR2294" s="38">
        <v>0</v>
      </c>
      <c r="AS2294" s="38">
        <v>0</v>
      </c>
      <c r="AT2294" s="38">
        <v>0</v>
      </c>
      <c r="AU2294" s="335">
        <v>0</v>
      </c>
      <c r="AV2294" s="315">
        <v>46081</v>
      </c>
      <c r="AW2294" t="s">
        <v>1</v>
      </c>
      <c r="AX2294">
        <v>2026</v>
      </c>
      <c r="AY2294" t="s">
        <v>198</v>
      </c>
    </row>
    <row r="2295" spans="1:51" x14ac:dyDescent="0.25">
      <c r="A2295">
        <v>100</v>
      </c>
      <c r="B2295" t="s">
        <v>79</v>
      </c>
      <c r="C2295" s="38">
        <v>4387607952.3099995</v>
      </c>
      <c r="D2295" s="38">
        <v>1523298.19</v>
      </c>
      <c r="E2295" s="38">
        <v>0</v>
      </c>
      <c r="F2295" s="38">
        <v>0</v>
      </c>
      <c r="G2295" s="38">
        <v>0</v>
      </c>
      <c r="H2295" s="91">
        <v>0</v>
      </c>
      <c r="I2295" s="91">
        <v>1523298.19</v>
      </c>
      <c r="J2295" s="38">
        <v>53946433.359999999</v>
      </c>
      <c r="K2295" s="38">
        <v>13110456.899999999</v>
      </c>
      <c r="L2295" s="91">
        <v>0</v>
      </c>
      <c r="M2295" s="38">
        <v>2344411975.1900001</v>
      </c>
      <c r="N2295" s="38">
        <v>1621502140.1400001</v>
      </c>
      <c r="O2295" s="38">
        <v>3965914115.3299999</v>
      </c>
      <c r="P2295" s="38">
        <v>39885001.07</v>
      </c>
      <c r="Q2295" s="91">
        <v>0</v>
      </c>
      <c r="R2295" s="91">
        <v>0</v>
      </c>
      <c r="S2295" s="91">
        <v>0</v>
      </c>
      <c r="T2295" s="38">
        <v>4072856006.6600003</v>
      </c>
      <c r="U2295" s="38">
        <v>29286501.109999999</v>
      </c>
      <c r="V2295" s="38">
        <v>1449503.54</v>
      </c>
      <c r="W2295" s="38">
        <v>624898.74</v>
      </c>
      <c r="X2295" s="38">
        <v>3463222.85</v>
      </c>
      <c r="Y2295" s="38">
        <v>3970486.8</v>
      </c>
      <c r="Z2295" s="38">
        <v>0</v>
      </c>
      <c r="AA2295" s="38">
        <v>0</v>
      </c>
      <c r="AB2295" s="38">
        <v>0</v>
      </c>
      <c r="AC2295" s="328">
        <v>193964620.37</v>
      </c>
      <c r="AD2295" s="38">
        <v>10124313.880000001</v>
      </c>
      <c r="AE2295" s="38">
        <v>145154.6</v>
      </c>
      <c r="AF2295" s="38">
        <v>0</v>
      </c>
      <c r="AG2295" s="38">
        <v>0</v>
      </c>
      <c r="AH2295" s="38">
        <v>0</v>
      </c>
      <c r="AI2295" s="38">
        <v>0</v>
      </c>
      <c r="AJ2295" s="38">
        <v>1308067.0900000001</v>
      </c>
      <c r="AK2295" s="38">
        <v>58145069.990000002</v>
      </c>
      <c r="AL2295" s="38">
        <v>794475.05999999994</v>
      </c>
      <c r="AM2295" s="91">
        <v>308664.40999999997</v>
      </c>
      <c r="AN2295" s="38">
        <v>8526261.1300000008</v>
      </c>
      <c r="AO2295" s="38">
        <v>0</v>
      </c>
      <c r="AP2295" s="38">
        <v>376743.89</v>
      </c>
      <c r="AQ2295" s="38">
        <v>0</v>
      </c>
      <c r="AR2295" s="38">
        <v>0</v>
      </c>
      <c r="AS2295" s="38">
        <v>244336768.97999999</v>
      </c>
      <c r="AT2295" s="38">
        <v>68151214.479999989</v>
      </c>
      <c r="AU2295" s="335">
        <v>740664</v>
      </c>
      <c r="AV2295" s="315">
        <v>46081</v>
      </c>
      <c r="AW2295" t="s">
        <v>1</v>
      </c>
      <c r="AX2295">
        <v>2026</v>
      </c>
      <c r="AY2295" t="s">
        <v>151</v>
      </c>
    </row>
    <row r="2296" spans="1:51" x14ac:dyDescent="0.25">
      <c r="A2296">
        <v>12</v>
      </c>
      <c r="B2296" t="s">
        <v>81</v>
      </c>
      <c r="C2296" s="38">
        <v>3158331978.9900002</v>
      </c>
      <c r="D2296" s="38">
        <v>15297925.210000001</v>
      </c>
      <c r="E2296" s="38">
        <v>0</v>
      </c>
      <c r="F2296" s="38">
        <v>0</v>
      </c>
      <c r="G2296" s="38">
        <v>578741644.78999996</v>
      </c>
      <c r="H2296" s="91">
        <v>52290737.359999999</v>
      </c>
      <c r="I2296" s="91">
        <v>646330307.36000001</v>
      </c>
      <c r="J2296" s="38">
        <v>43432006.430000007</v>
      </c>
      <c r="K2296" s="38">
        <v>72297399.269999996</v>
      </c>
      <c r="L2296" s="91">
        <v>0</v>
      </c>
      <c r="M2296" s="38">
        <v>1500690259.6700001</v>
      </c>
      <c r="N2296" s="38">
        <v>199642171.23000002</v>
      </c>
      <c r="O2296" s="38">
        <v>1700332430.9000001</v>
      </c>
      <c r="P2296" s="38">
        <v>-128638.15</v>
      </c>
      <c r="Q2296" s="91">
        <v>0</v>
      </c>
      <c r="R2296" s="91">
        <v>0</v>
      </c>
      <c r="S2296" s="91">
        <v>0</v>
      </c>
      <c r="T2296" s="38">
        <v>1815933198.4499998</v>
      </c>
      <c r="U2296" s="38">
        <v>13091057.9</v>
      </c>
      <c r="V2296" s="38">
        <v>3339691.73</v>
      </c>
      <c r="W2296" s="38">
        <v>493761.25</v>
      </c>
      <c r="X2296" s="38">
        <v>34096103.619999997</v>
      </c>
      <c r="Y2296" s="38">
        <v>4693908.13</v>
      </c>
      <c r="Z2296" s="38">
        <v>0</v>
      </c>
      <c r="AA2296" s="38">
        <v>51350650.349999994</v>
      </c>
      <c r="AB2296" s="38">
        <v>0</v>
      </c>
      <c r="AC2296" s="328">
        <v>141243201.11000001</v>
      </c>
      <c r="AD2296" s="38">
        <v>14876552.82</v>
      </c>
      <c r="AE2296" s="38">
        <v>296802.37</v>
      </c>
      <c r="AF2296" s="38">
        <v>0</v>
      </c>
      <c r="AG2296" s="38">
        <v>0</v>
      </c>
      <c r="AH2296" s="38">
        <v>0</v>
      </c>
      <c r="AI2296" s="38">
        <v>0</v>
      </c>
      <c r="AJ2296" s="38">
        <v>272283569.90000004</v>
      </c>
      <c r="AK2296" s="38">
        <v>99105909.070000008</v>
      </c>
      <c r="AL2296" s="38">
        <v>4235418.97</v>
      </c>
      <c r="AM2296" s="91">
        <v>0</v>
      </c>
      <c r="AN2296" s="38">
        <v>47550911.870000005</v>
      </c>
      <c r="AO2296" s="38">
        <v>3004504.33</v>
      </c>
      <c r="AP2296" s="38">
        <v>6406429.7599999998</v>
      </c>
      <c r="AQ2296" s="38">
        <v>0</v>
      </c>
      <c r="AR2296" s="38">
        <v>0</v>
      </c>
      <c r="AS2296" s="38">
        <v>535765299.18000001</v>
      </c>
      <c r="AT2296" s="38">
        <v>160303174</v>
      </c>
      <c r="AU2296" s="335">
        <v>0</v>
      </c>
      <c r="AV2296" s="315">
        <v>46081</v>
      </c>
      <c r="AW2296" t="s">
        <v>1</v>
      </c>
      <c r="AX2296">
        <v>2026</v>
      </c>
      <c r="AY2296" t="s">
        <v>152</v>
      </c>
    </row>
    <row r="2297" spans="1:51" x14ac:dyDescent="0.25">
      <c r="A2297">
        <v>74</v>
      </c>
      <c r="B2297" t="s">
        <v>82</v>
      </c>
      <c r="C2297" s="38">
        <v>19664490811.029999</v>
      </c>
      <c r="D2297" s="38">
        <v>151946052.34</v>
      </c>
      <c r="E2297" s="38">
        <v>0</v>
      </c>
      <c r="F2297" s="38">
        <v>0</v>
      </c>
      <c r="G2297" s="38">
        <v>0</v>
      </c>
      <c r="H2297" s="91">
        <v>69366451.540000007</v>
      </c>
      <c r="I2297" s="91">
        <v>-980990171.58000004</v>
      </c>
      <c r="J2297" s="38">
        <v>168327704.88</v>
      </c>
      <c r="K2297" s="38">
        <v>74842196.5</v>
      </c>
      <c r="L2297" s="91">
        <v>0</v>
      </c>
      <c r="M2297" s="38">
        <v>11643286578.84</v>
      </c>
      <c r="N2297" s="38">
        <v>4023551123.79</v>
      </c>
      <c r="O2297" s="38">
        <v>15666837702.629999</v>
      </c>
      <c r="P2297" s="38">
        <v>351798512.56999999</v>
      </c>
      <c r="Q2297" s="91">
        <v>0</v>
      </c>
      <c r="R2297" s="91">
        <v>0</v>
      </c>
      <c r="S2297" s="91">
        <v>0</v>
      </c>
      <c r="T2297" s="38">
        <v>16261806116.58</v>
      </c>
      <c r="U2297" s="38">
        <v>17651951.920000002</v>
      </c>
      <c r="V2297" s="38">
        <v>17674751.420000002</v>
      </c>
      <c r="W2297" s="38">
        <v>8819318.9000000004</v>
      </c>
      <c r="X2297" s="38">
        <v>113306210.70999999</v>
      </c>
      <c r="Y2297" s="38">
        <v>12879994.779999999</v>
      </c>
      <c r="Z2297" s="38">
        <v>0</v>
      </c>
      <c r="AA2297" s="38">
        <v>973163960.12</v>
      </c>
      <c r="AB2297" s="38">
        <v>6608265.9299999997</v>
      </c>
      <c r="AC2297" s="328">
        <v>1046941373.5700001</v>
      </c>
      <c r="AD2297" s="38">
        <v>0</v>
      </c>
      <c r="AE2297" s="38">
        <v>21171273.66</v>
      </c>
      <c r="AF2297" s="38">
        <v>0</v>
      </c>
      <c r="AG2297" s="38">
        <v>0</v>
      </c>
      <c r="AH2297" s="38">
        <v>102558065.03999999</v>
      </c>
      <c r="AI2297" s="38">
        <v>0</v>
      </c>
      <c r="AJ2297" s="38">
        <v>298930574.5</v>
      </c>
      <c r="AK2297" s="38">
        <v>263189923.90000001</v>
      </c>
      <c r="AL2297" s="38">
        <v>14924931.550000001</v>
      </c>
      <c r="AM2297" s="91">
        <v>2174727.17</v>
      </c>
      <c r="AN2297" s="38">
        <v>263868093.70999998</v>
      </c>
      <c r="AO2297" s="38">
        <v>1836129.48</v>
      </c>
      <c r="AP2297" s="38">
        <v>12941739.289999999</v>
      </c>
      <c r="AQ2297" s="38">
        <v>0</v>
      </c>
      <c r="AR2297" s="38">
        <v>0</v>
      </c>
      <c r="AS2297" s="38">
        <v>2619705740.5500002</v>
      </c>
      <c r="AT2297" s="38">
        <v>558935545.10000002</v>
      </c>
      <c r="AU2297" s="335">
        <v>2730904.92</v>
      </c>
      <c r="AV2297" s="315">
        <v>46081</v>
      </c>
      <c r="AW2297" t="s">
        <v>1</v>
      </c>
      <c r="AX2297">
        <v>2026</v>
      </c>
      <c r="AY2297" t="s">
        <v>148</v>
      </c>
    </row>
    <row r="2298" spans="1:51" x14ac:dyDescent="0.25">
      <c r="A2298">
        <v>91</v>
      </c>
      <c r="B2298" t="s">
        <v>106</v>
      </c>
      <c r="C2298" s="38">
        <v>0</v>
      </c>
      <c r="D2298" s="38">
        <v>0</v>
      </c>
      <c r="E2298" s="38">
        <v>0</v>
      </c>
      <c r="F2298" s="38">
        <v>0</v>
      </c>
      <c r="G2298" s="38">
        <v>0</v>
      </c>
      <c r="H2298" s="91">
        <v>0</v>
      </c>
      <c r="I2298" s="91">
        <v>0</v>
      </c>
      <c r="J2298" s="38">
        <v>0</v>
      </c>
      <c r="K2298" s="38">
        <v>0</v>
      </c>
      <c r="L2298" s="91">
        <v>0</v>
      </c>
      <c r="M2298" s="38">
        <v>0</v>
      </c>
      <c r="N2298" s="38">
        <v>0</v>
      </c>
      <c r="O2298" s="38">
        <v>0</v>
      </c>
      <c r="P2298" s="38">
        <v>0</v>
      </c>
      <c r="Q2298" s="91">
        <v>0</v>
      </c>
      <c r="R2298" s="91">
        <v>0</v>
      </c>
      <c r="S2298" s="91">
        <v>0</v>
      </c>
      <c r="T2298" s="38">
        <v>0</v>
      </c>
      <c r="U2298" s="38">
        <v>0</v>
      </c>
      <c r="V2298" s="38">
        <v>0</v>
      </c>
      <c r="W2298" s="38">
        <v>0</v>
      </c>
      <c r="X2298" s="38">
        <v>0</v>
      </c>
      <c r="Y2298" s="38">
        <v>0</v>
      </c>
      <c r="Z2298" s="38">
        <v>0</v>
      </c>
      <c r="AA2298" s="38">
        <v>0</v>
      </c>
      <c r="AB2298" s="38">
        <v>0</v>
      </c>
      <c r="AC2298" s="328">
        <v>0</v>
      </c>
      <c r="AD2298" s="38">
        <v>0</v>
      </c>
      <c r="AE2298" s="38">
        <v>0</v>
      </c>
      <c r="AF2298" s="38">
        <v>0</v>
      </c>
      <c r="AG2298" s="38">
        <v>0</v>
      </c>
      <c r="AH2298" s="38">
        <v>0</v>
      </c>
      <c r="AI2298" s="38">
        <v>0</v>
      </c>
      <c r="AJ2298" s="38">
        <v>0</v>
      </c>
      <c r="AK2298" s="38">
        <v>0</v>
      </c>
      <c r="AL2298" s="38">
        <v>0</v>
      </c>
      <c r="AM2298" s="91">
        <v>0</v>
      </c>
      <c r="AN2298" s="38">
        <v>0</v>
      </c>
      <c r="AO2298" s="38">
        <v>0</v>
      </c>
      <c r="AP2298" s="38">
        <v>0</v>
      </c>
      <c r="AQ2298" s="38">
        <v>0</v>
      </c>
      <c r="AR2298" s="38">
        <v>0</v>
      </c>
      <c r="AS2298" s="38">
        <v>0</v>
      </c>
      <c r="AT2298" s="38">
        <v>0</v>
      </c>
      <c r="AU2298" s="335">
        <v>0</v>
      </c>
      <c r="AV2298" s="315">
        <v>46081</v>
      </c>
      <c r="AW2298" t="s">
        <v>1</v>
      </c>
      <c r="AX2298">
        <v>2026</v>
      </c>
      <c r="AY2298" t="s">
        <v>192</v>
      </c>
    </row>
    <row r="2299" spans="1:51" x14ac:dyDescent="0.25">
      <c r="A2299">
        <v>73</v>
      </c>
      <c r="B2299" t="s">
        <v>84</v>
      </c>
      <c r="C2299" s="38">
        <v>1598602416.6200001</v>
      </c>
      <c r="D2299" s="38">
        <v>78066161.450000003</v>
      </c>
      <c r="E2299" s="38">
        <v>0</v>
      </c>
      <c r="F2299" s="38">
        <v>0</v>
      </c>
      <c r="G2299" s="38">
        <v>696499.73</v>
      </c>
      <c r="H2299" s="91">
        <v>0</v>
      </c>
      <c r="I2299" s="91">
        <v>78762661.180000007</v>
      </c>
      <c r="J2299" s="38">
        <v>1784720.44</v>
      </c>
      <c r="K2299" s="38">
        <v>19246335.879999999</v>
      </c>
      <c r="L2299" s="91">
        <v>0</v>
      </c>
      <c r="M2299" s="38">
        <v>34525178.780000001</v>
      </c>
      <c r="N2299" s="38">
        <v>96592584.200000003</v>
      </c>
      <c r="O2299" s="38">
        <v>131117762.98</v>
      </c>
      <c r="P2299" s="38">
        <v>27453711.84</v>
      </c>
      <c r="Q2299" s="91">
        <v>0</v>
      </c>
      <c r="R2299" s="91">
        <v>0</v>
      </c>
      <c r="S2299" s="91">
        <v>0</v>
      </c>
      <c r="T2299" s="38">
        <v>179602531.13999999</v>
      </c>
      <c r="U2299" s="38">
        <v>1493979.58</v>
      </c>
      <c r="V2299" s="38">
        <v>0</v>
      </c>
      <c r="W2299" s="38">
        <v>0</v>
      </c>
      <c r="X2299" s="38">
        <v>29164347.420000002</v>
      </c>
      <c r="Y2299" s="38">
        <v>10161431.15</v>
      </c>
      <c r="Z2299" s="38">
        <v>0</v>
      </c>
      <c r="AA2299" s="38">
        <v>3047708.42</v>
      </c>
      <c r="AB2299" s="38">
        <v>0</v>
      </c>
      <c r="AC2299" s="328">
        <v>127023891.47</v>
      </c>
      <c r="AD2299" s="38">
        <v>360112261.14999998</v>
      </c>
      <c r="AE2299" s="38">
        <v>1956092.62</v>
      </c>
      <c r="AF2299" s="38">
        <v>0</v>
      </c>
      <c r="AG2299" s="38">
        <v>0</v>
      </c>
      <c r="AH2299" s="38">
        <v>0</v>
      </c>
      <c r="AI2299" s="38">
        <v>0</v>
      </c>
      <c r="AJ2299" s="38">
        <v>6391902.2800000003</v>
      </c>
      <c r="AK2299" s="38">
        <v>199862003.61000001</v>
      </c>
      <c r="AL2299" s="38">
        <v>12054308.710000001</v>
      </c>
      <c r="AM2299" s="91">
        <v>3841773.35</v>
      </c>
      <c r="AN2299" s="38">
        <v>177760491.41</v>
      </c>
      <c r="AO2299" s="38">
        <v>138135.32999999999</v>
      </c>
      <c r="AP2299" s="38">
        <v>0</v>
      </c>
      <c r="AQ2299" s="38">
        <v>0</v>
      </c>
      <c r="AR2299" s="38">
        <v>8698638.8399999999</v>
      </c>
      <c r="AS2299" s="38">
        <v>539351614.09000003</v>
      </c>
      <c r="AT2299" s="38">
        <v>402355351.25</v>
      </c>
      <c r="AU2299" s="335">
        <v>398530258.95999998</v>
      </c>
      <c r="AV2299" s="315">
        <v>46081</v>
      </c>
      <c r="AW2299" t="s">
        <v>1</v>
      </c>
      <c r="AX2299">
        <v>2026</v>
      </c>
      <c r="AY2299" t="s">
        <v>190</v>
      </c>
    </row>
    <row r="2300" spans="1:51" x14ac:dyDescent="0.25">
      <c r="A2300">
        <v>46</v>
      </c>
      <c r="B2300" t="s">
        <v>85</v>
      </c>
      <c r="C2300" s="38">
        <v>77488363.480000004</v>
      </c>
      <c r="D2300" s="38">
        <v>0</v>
      </c>
      <c r="E2300" s="38">
        <v>0</v>
      </c>
      <c r="F2300" s="38">
        <v>0</v>
      </c>
      <c r="G2300" s="38">
        <v>0</v>
      </c>
      <c r="H2300" s="91">
        <v>0</v>
      </c>
      <c r="I2300" s="91">
        <v>0</v>
      </c>
      <c r="J2300" s="38">
        <v>2004669.32</v>
      </c>
      <c r="K2300" s="38">
        <v>737504.12</v>
      </c>
      <c r="L2300" s="91">
        <v>0</v>
      </c>
      <c r="M2300" s="38">
        <v>21424413.100000001</v>
      </c>
      <c r="N2300" s="38">
        <v>0</v>
      </c>
      <c r="O2300" s="38">
        <v>21424413.100000001</v>
      </c>
      <c r="P2300" s="38">
        <v>2262804.84</v>
      </c>
      <c r="Q2300" s="91">
        <v>0</v>
      </c>
      <c r="R2300" s="91">
        <v>0</v>
      </c>
      <c r="S2300" s="91">
        <v>0</v>
      </c>
      <c r="T2300" s="38">
        <v>26429391.379999999</v>
      </c>
      <c r="U2300" s="38">
        <v>6248700.9299999997</v>
      </c>
      <c r="V2300" s="38">
        <v>1486672.94</v>
      </c>
      <c r="W2300" s="38">
        <v>2121546.5099999998</v>
      </c>
      <c r="X2300" s="38">
        <v>0</v>
      </c>
      <c r="Y2300" s="38">
        <v>835569.79</v>
      </c>
      <c r="Z2300" s="38">
        <v>0</v>
      </c>
      <c r="AA2300" s="38">
        <v>0</v>
      </c>
      <c r="AB2300" s="38">
        <v>0</v>
      </c>
      <c r="AC2300" s="328">
        <v>19191145.039999999</v>
      </c>
      <c r="AD2300" s="38">
        <v>0</v>
      </c>
      <c r="AE2300" s="38">
        <v>0</v>
      </c>
      <c r="AF2300" s="38">
        <v>0</v>
      </c>
      <c r="AG2300" s="38">
        <v>0</v>
      </c>
      <c r="AH2300" s="38">
        <v>0</v>
      </c>
      <c r="AI2300" s="38">
        <v>0</v>
      </c>
      <c r="AJ2300" s="38">
        <v>3797947.58</v>
      </c>
      <c r="AK2300" s="38">
        <v>15724934.77</v>
      </c>
      <c r="AL2300" s="38">
        <v>-31442.22</v>
      </c>
      <c r="AM2300" s="91">
        <v>55791.07</v>
      </c>
      <c r="AN2300" s="38">
        <v>571301.3899999999</v>
      </c>
      <c r="AO2300" s="38">
        <v>0</v>
      </c>
      <c r="AP2300" s="38">
        <v>446034.3</v>
      </c>
      <c r="AQ2300" s="38">
        <v>0</v>
      </c>
      <c r="AR2300" s="38">
        <v>0</v>
      </c>
      <c r="AS2300" s="38">
        <v>33681582.789999999</v>
      </c>
      <c r="AT2300" s="38">
        <v>16766619.309999999</v>
      </c>
      <c r="AU2300" s="335">
        <v>610770</v>
      </c>
      <c r="AV2300" s="315">
        <v>46081</v>
      </c>
      <c r="AW2300" t="s">
        <v>1</v>
      </c>
      <c r="AX2300">
        <v>2026</v>
      </c>
      <c r="AY2300" t="s">
        <v>176</v>
      </c>
    </row>
    <row r="2301" spans="1:51" x14ac:dyDescent="0.25">
      <c r="A2301">
        <v>51</v>
      </c>
      <c r="B2301" t="s">
        <v>86</v>
      </c>
      <c r="C2301" s="38">
        <v>11131032.9</v>
      </c>
      <c r="D2301" s="38">
        <v>29542.66</v>
      </c>
      <c r="E2301" s="38">
        <v>0</v>
      </c>
      <c r="F2301" s="38">
        <v>0</v>
      </c>
      <c r="G2301" s="38">
        <v>0</v>
      </c>
      <c r="H2301" s="91">
        <v>0</v>
      </c>
      <c r="I2301" s="91">
        <v>29542.66</v>
      </c>
      <c r="J2301" s="38">
        <v>20285.09</v>
      </c>
      <c r="K2301" s="38">
        <v>0</v>
      </c>
      <c r="L2301" s="91">
        <v>0</v>
      </c>
      <c r="M2301" s="38">
        <v>2328612.7000000002</v>
      </c>
      <c r="N2301" s="38">
        <v>0</v>
      </c>
      <c r="O2301" s="38">
        <v>2328612.7000000002</v>
      </c>
      <c r="P2301" s="38">
        <v>65080.5</v>
      </c>
      <c r="Q2301" s="91">
        <v>0</v>
      </c>
      <c r="R2301" s="91">
        <v>0</v>
      </c>
      <c r="S2301" s="91">
        <v>0</v>
      </c>
      <c r="T2301" s="38">
        <v>2413978.29</v>
      </c>
      <c r="U2301" s="38">
        <v>135130.48000000001</v>
      </c>
      <c r="V2301" s="38">
        <v>0</v>
      </c>
      <c r="W2301" s="38">
        <v>0</v>
      </c>
      <c r="X2301" s="38">
        <v>0</v>
      </c>
      <c r="Y2301" s="38">
        <v>0</v>
      </c>
      <c r="Z2301" s="38">
        <v>0</v>
      </c>
      <c r="AA2301" s="38">
        <v>0</v>
      </c>
      <c r="AB2301" s="38">
        <v>0</v>
      </c>
      <c r="AC2301" s="328">
        <v>0</v>
      </c>
      <c r="AD2301" s="38">
        <v>0</v>
      </c>
      <c r="AE2301" s="38">
        <v>0</v>
      </c>
      <c r="AF2301" s="38">
        <v>0</v>
      </c>
      <c r="AG2301" s="38">
        <v>0</v>
      </c>
      <c r="AH2301" s="38">
        <v>0</v>
      </c>
      <c r="AI2301" s="38">
        <v>0</v>
      </c>
      <c r="AJ2301" s="38">
        <v>0</v>
      </c>
      <c r="AK2301" s="38">
        <v>5550652.4199999999</v>
      </c>
      <c r="AL2301" s="38">
        <v>282751.69</v>
      </c>
      <c r="AM2301" s="91">
        <v>0</v>
      </c>
      <c r="AN2301" s="38">
        <v>2664627.35</v>
      </c>
      <c r="AO2301" s="38">
        <v>0</v>
      </c>
      <c r="AP2301" s="38">
        <v>54350.01</v>
      </c>
      <c r="AQ2301" s="38">
        <v>0</v>
      </c>
      <c r="AR2301" s="38">
        <v>0</v>
      </c>
      <c r="AS2301" s="38">
        <v>135130.48000000001</v>
      </c>
      <c r="AT2301" s="38">
        <v>8552381.4700000007</v>
      </c>
      <c r="AU2301" s="335">
        <v>0</v>
      </c>
      <c r="AV2301" s="315">
        <v>46081</v>
      </c>
      <c r="AW2301" t="s">
        <v>1</v>
      </c>
      <c r="AX2301">
        <v>2026</v>
      </c>
      <c r="AY2301" t="s">
        <v>179</v>
      </c>
    </row>
    <row r="2302" spans="1:51" x14ac:dyDescent="0.25">
      <c r="A2302">
        <v>117</v>
      </c>
      <c r="B2302" t="s">
        <v>87</v>
      </c>
      <c r="C2302" s="38">
        <v>4302015640.1199999</v>
      </c>
      <c r="D2302" s="38">
        <v>7335968.0300000003</v>
      </c>
      <c r="E2302" s="38">
        <v>0</v>
      </c>
      <c r="F2302" s="38">
        <v>0</v>
      </c>
      <c r="G2302" s="38">
        <v>3776854.8</v>
      </c>
      <c r="H2302" s="91">
        <v>0</v>
      </c>
      <c r="I2302" s="91">
        <v>11112822.83</v>
      </c>
      <c r="J2302" s="38">
        <v>5217151.38</v>
      </c>
      <c r="K2302" s="38">
        <v>10396917.02</v>
      </c>
      <c r="L2302" s="91">
        <v>5208463.32</v>
      </c>
      <c r="M2302" s="38">
        <v>1336188285.73</v>
      </c>
      <c r="N2302" s="38">
        <v>999006900.99000001</v>
      </c>
      <c r="O2302" s="38">
        <v>2335195186.7200003</v>
      </c>
      <c r="P2302" s="38">
        <v>31332288.140000001</v>
      </c>
      <c r="Q2302" s="91">
        <v>0</v>
      </c>
      <c r="R2302" s="91">
        <v>0</v>
      </c>
      <c r="S2302" s="91">
        <v>0</v>
      </c>
      <c r="T2302" s="38">
        <v>2387350006.5800004</v>
      </c>
      <c r="U2302" s="38">
        <v>130825103.22</v>
      </c>
      <c r="V2302" s="38">
        <v>30386850.649999999</v>
      </c>
      <c r="W2302" s="38">
        <v>3639165.93</v>
      </c>
      <c r="X2302" s="38">
        <v>6499711.7300000004</v>
      </c>
      <c r="Y2302" s="38">
        <v>380406755.94</v>
      </c>
      <c r="Z2302" s="38">
        <v>0</v>
      </c>
      <c r="AA2302" s="38">
        <v>0</v>
      </c>
      <c r="AB2302" s="38">
        <v>0</v>
      </c>
      <c r="AC2302" s="328">
        <v>287489769.19</v>
      </c>
      <c r="AD2302" s="38">
        <v>5329925.58</v>
      </c>
      <c r="AE2302" s="38">
        <v>9438067.25</v>
      </c>
      <c r="AF2302" s="38">
        <v>0</v>
      </c>
      <c r="AG2302" s="38">
        <v>0</v>
      </c>
      <c r="AH2302" s="38">
        <v>0</v>
      </c>
      <c r="AI2302" s="38">
        <v>0</v>
      </c>
      <c r="AJ2302" s="38">
        <v>724439803.74000001</v>
      </c>
      <c r="AK2302" s="38">
        <v>182787183.38000003</v>
      </c>
      <c r="AL2302" s="38">
        <v>14284750.33</v>
      </c>
      <c r="AM2302" s="91">
        <v>0</v>
      </c>
      <c r="AN2302" s="38">
        <v>40548049.539999999</v>
      </c>
      <c r="AO2302" s="38">
        <v>0</v>
      </c>
      <c r="AP2302" s="38">
        <v>1863361.59</v>
      </c>
      <c r="AQ2302" s="38">
        <v>0</v>
      </c>
      <c r="AR2302" s="38">
        <v>0</v>
      </c>
      <c r="AS2302" s="38">
        <v>1578455153.23</v>
      </c>
      <c r="AT2302" s="38">
        <v>239483344.84</v>
      </c>
      <c r="AU2302" s="335">
        <v>85614312.640000001</v>
      </c>
      <c r="AV2302" s="315">
        <v>46081</v>
      </c>
      <c r="AW2302" t="s">
        <v>1</v>
      </c>
      <c r="AX2302">
        <v>2026</v>
      </c>
      <c r="AY2302" t="s">
        <v>155</v>
      </c>
    </row>
    <row r="2303" spans="1:51" x14ac:dyDescent="0.25">
      <c r="A2303">
        <v>78</v>
      </c>
      <c r="B2303" t="s">
        <v>88</v>
      </c>
      <c r="C2303" s="38">
        <v>0</v>
      </c>
      <c r="D2303" s="38">
        <v>0</v>
      </c>
      <c r="E2303" s="38">
        <v>0</v>
      </c>
      <c r="F2303" s="38">
        <v>0</v>
      </c>
      <c r="G2303" s="38">
        <v>0</v>
      </c>
      <c r="H2303" s="91">
        <v>0</v>
      </c>
      <c r="I2303" s="91">
        <v>0</v>
      </c>
      <c r="J2303" s="38">
        <v>0</v>
      </c>
      <c r="K2303" s="38">
        <v>0</v>
      </c>
      <c r="L2303" s="91">
        <v>0</v>
      </c>
      <c r="M2303" s="38">
        <v>0</v>
      </c>
      <c r="N2303" s="38">
        <v>0</v>
      </c>
      <c r="O2303" s="38">
        <v>0</v>
      </c>
      <c r="P2303" s="38">
        <v>0</v>
      </c>
      <c r="Q2303" s="91">
        <v>0</v>
      </c>
      <c r="R2303" s="91">
        <v>0</v>
      </c>
      <c r="S2303" s="91">
        <v>0</v>
      </c>
      <c r="T2303" s="38">
        <v>0</v>
      </c>
      <c r="U2303" s="38">
        <v>0</v>
      </c>
      <c r="V2303" s="38">
        <v>0</v>
      </c>
      <c r="W2303" s="38">
        <v>0</v>
      </c>
      <c r="X2303" s="38">
        <v>0</v>
      </c>
      <c r="Y2303" s="38">
        <v>0</v>
      </c>
      <c r="Z2303" s="38">
        <v>0</v>
      </c>
      <c r="AA2303" s="38">
        <v>0</v>
      </c>
      <c r="AB2303" s="38">
        <v>0</v>
      </c>
      <c r="AC2303" s="328">
        <v>0</v>
      </c>
      <c r="AD2303" s="38">
        <v>0</v>
      </c>
      <c r="AE2303" s="38">
        <v>0</v>
      </c>
      <c r="AF2303" s="38">
        <v>0</v>
      </c>
      <c r="AG2303" s="38">
        <v>0</v>
      </c>
      <c r="AH2303" s="38">
        <v>0</v>
      </c>
      <c r="AI2303" s="38">
        <v>0</v>
      </c>
      <c r="AJ2303" s="38">
        <v>0</v>
      </c>
      <c r="AK2303" s="38">
        <v>0</v>
      </c>
      <c r="AL2303" s="38">
        <v>0</v>
      </c>
      <c r="AM2303" s="91">
        <v>0</v>
      </c>
      <c r="AN2303" s="38">
        <v>0</v>
      </c>
      <c r="AO2303" s="38">
        <v>0</v>
      </c>
      <c r="AP2303" s="38">
        <v>0</v>
      </c>
      <c r="AQ2303" s="38">
        <v>0</v>
      </c>
      <c r="AR2303" s="38">
        <v>0</v>
      </c>
      <c r="AS2303" s="38">
        <v>0</v>
      </c>
      <c r="AT2303" s="38">
        <v>0</v>
      </c>
      <c r="AU2303" s="335">
        <v>0</v>
      </c>
      <c r="AV2303" s="315">
        <v>46081</v>
      </c>
      <c r="AW2303" t="s">
        <v>1</v>
      </c>
      <c r="AX2303">
        <v>2026</v>
      </c>
      <c r="AY2303" t="s">
        <v>185</v>
      </c>
    </row>
    <row r="2304" spans="1:51" x14ac:dyDescent="0.25">
      <c r="A2304">
        <v>80</v>
      </c>
      <c r="B2304" t="s">
        <v>89</v>
      </c>
      <c r="C2304" s="38">
        <v>2640989875.3499999</v>
      </c>
      <c r="D2304" s="38">
        <v>3172285.13</v>
      </c>
      <c r="E2304" s="38">
        <v>0</v>
      </c>
      <c r="F2304" s="38">
        <v>0</v>
      </c>
      <c r="G2304" s="38">
        <v>7016148.3900000006</v>
      </c>
      <c r="H2304" s="91">
        <v>0</v>
      </c>
      <c r="I2304" s="91">
        <v>10188433.52</v>
      </c>
      <c r="J2304" s="38">
        <v>3450184.38</v>
      </c>
      <c r="K2304" s="38">
        <v>8702744.1400000006</v>
      </c>
      <c r="L2304" s="91">
        <v>6381372.21</v>
      </c>
      <c r="M2304" s="38">
        <v>536153496.55000001</v>
      </c>
      <c r="N2304" s="38">
        <v>879384618.82000005</v>
      </c>
      <c r="O2304" s="38">
        <v>1415538115.3699999</v>
      </c>
      <c r="P2304" s="38">
        <v>29393481.18</v>
      </c>
      <c r="Q2304" s="91">
        <v>0</v>
      </c>
      <c r="R2304" s="91">
        <v>0</v>
      </c>
      <c r="S2304" s="91">
        <v>0</v>
      </c>
      <c r="T2304" s="38">
        <v>1463465897.28</v>
      </c>
      <c r="U2304" s="38">
        <v>30927223.710000001</v>
      </c>
      <c r="V2304" s="38">
        <v>7864562.8300000001</v>
      </c>
      <c r="W2304" s="38">
        <v>11735715.68</v>
      </c>
      <c r="X2304" s="38">
        <v>12367179.4</v>
      </c>
      <c r="Y2304" s="38">
        <v>53391887.609999999</v>
      </c>
      <c r="Z2304" s="38">
        <v>0</v>
      </c>
      <c r="AA2304" s="38">
        <v>0</v>
      </c>
      <c r="AB2304" s="38">
        <v>0</v>
      </c>
      <c r="AC2304" s="328">
        <v>291321765.10999995</v>
      </c>
      <c r="AD2304" s="38">
        <v>93276201.159999996</v>
      </c>
      <c r="AE2304" s="38">
        <v>13750330.960000001</v>
      </c>
      <c r="AF2304" s="38">
        <v>0</v>
      </c>
      <c r="AG2304" s="38">
        <v>0</v>
      </c>
      <c r="AH2304" s="38">
        <v>0</v>
      </c>
      <c r="AI2304" s="38">
        <v>0</v>
      </c>
      <c r="AJ2304" s="38">
        <v>9160146.4100000001</v>
      </c>
      <c r="AK2304" s="38">
        <v>149128822.23000002</v>
      </c>
      <c r="AL2304" s="38">
        <v>33279977.91</v>
      </c>
      <c r="AM2304" s="91">
        <v>0</v>
      </c>
      <c r="AN2304" s="38">
        <v>143760190.65000001</v>
      </c>
      <c r="AO2304" s="38">
        <v>0</v>
      </c>
      <c r="AP2304" s="38">
        <v>7656399.9299999997</v>
      </c>
      <c r="AQ2304" s="38">
        <v>0</v>
      </c>
      <c r="AR2304" s="38">
        <v>0</v>
      </c>
      <c r="AS2304" s="38">
        <v>523795012.87</v>
      </c>
      <c r="AT2304" s="38">
        <v>333825390.72000003</v>
      </c>
      <c r="AU2304" s="335">
        <v>309715140.95999998</v>
      </c>
      <c r="AV2304" s="315">
        <v>46081</v>
      </c>
      <c r="AW2304" t="s">
        <v>1</v>
      </c>
      <c r="AX2304">
        <v>2026</v>
      </c>
      <c r="AY2304" t="s">
        <v>288</v>
      </c>
    </row>
    <row r="2305" spans="1:51" x14ac:dyDescent="0.25">
      <c r="A2305">
        <v>2</v>
      </c>
      <c r="B2305" t="s">
        <v>90</v>
      </c>
      <c r="C2305" s="38">
        <v>904907553.6099999</v>
      </c>
      <c r="D2305" s="38">
        <v>10.95</v>
      </c>
      <c r="E2305" s="38">
        <v>0</v>
      </c>
      <c r="F2305" s="38">
        <v>0</v>
      </c>
      <c r="G2305" s="38">
        <v>576.56999999999994</v>
      </c>
      <c r="H2305" s="91">
        <v>231903.5</v>
      </c>
      <c r="I2305" s="91">
        <v>232491.02</v>
      </c>
      <c r="J2305" s="38">
        <v>94982.45</v>
      </c>
      <c r="K2305" s="38">
        <v>6979.1299999999992</v>
      </c>
      <c r="L2305" s="91">
        <v>0</v>
      </c>
      <c r="M2305" s="38">
        <v>28163.49</v>
      </c>
      <c r="N2305" s="38">
        <v>9510802.9800000004</v>
      </c>
      <c r="O2305" s="38">
        <v>9538966.4700000007</v>
      </c>
      <c r="P2305" s="38">
        <v>0</v>
      </c>
      <c r="Q2305" s="91">
        <v>0</v>
      </c>
      <c r="R2305" s="91">
        <v>0</v>
      </c>
      <c r="S2305" s="91">
        <v>0</v>
      </c>
      <c r="T2305" s="38">
        <v>9640928.0500000007</v>
      </c>
      <c r="U2305" s="38">
        <v>0</v>
      </c>
      <c r="V2305" s="38">
        <v>81020262.159999996</v>
      </c>
      <c r="W2305" s="38">
        <v>0</v>
      </c>
      <c r="X2305" s="38">
        <v>0</v>
      </c>
      <c r="Y2305" s="38">
        <v>21152544.73</v>
      </c>
      <c r="Z2305" s="38">
        <v>0</v>
      </c>
      <c r="AA2305" s="38">
        <v>156634323.40000001</v>
      </c>
      <c r="AB2305" s="38">
        <v>0</v>
      </c>
      <c r="AC2305" s="328">
        <v>97307690.599999994</v>
      </c>
      <c r="AD2305" s="38">
        <v>12805820.609999999</v>
      </c>
      <c r="AE2305" s="38">
        <v>0</v>
      </c>
      <c r="AF2305" s="38">
        <v>0</v>
      </c>
      <c r="AG2305" s="38">
        <v>0</v>
      </c>
      <c r="AH2305" s="38">
        <v>0</v>
      </c>
      <c r="AI2305" s="38">
        <v>0</v>
      </c>
      <c r="AJ2305" s="38">
        <v>431526557.76999998</v>
      </c>
      <c r="AK2305" s="38">
        <v>16704072.92</v>
      </c>
      <c r="AL2305" s="38">
        <v>3233364.98</v>
      </c>
      <c r="AM2305" s="91">
        <v>0</v>
      </c>
      <c r="AN2305" s="38">
        <v>3503098.05</v>
      </c>
      <c r="AO2305" s="38">
        <v>0</v>
      </c>
      <c r="AP2305" s="38">
        <v>6641425.6299999999</v>
      </c>
      <c r="AQ2305" s="38">
        <v>0</v>
      </c>
      <c r="AR2305" s="38">
        <v>0</v>
      </c>
      <c r="AS2305" s="38">
        <v>800447199.26999998</v>
      </c>
      <c r="AT2305" s="38">
        <v>30081961.579999998</v>
      </c>
      <c r="AU2305" s="335">
        <v>64504973.689999998</v>
      </c>
      <c r="AV2305" s="315">
        <v>46081</v>
      </c>
      <c r="AW2305" t="s">
        <v>1</v>
      </c>
      <c r="AX2305">
        <v>2026</v>
      </c>
      <c r="AY2305" t="s">
        <v>168</v>
      </c>
    </row>
    <row r="2306" spans="1:51" x14ac:dyDescent="0.25">
      <c r="A2306">
        <v>115</v>
      </c>
      <c r="B2306" t="s">
        <v>290</v>
      </c>
      <c r="C2306" s="38">
        <v>95317852.769999996</v>
      </c>
      <c r="D2306" s="38">
        <v>0</v>
      </c>
      <c r="E2306" s="38">
        <v>0</v>
      </c>
      <c r="F2306" s="38">
        <v>0</v>
      </c>
      <c r="G2306" s="38">
        <v>0</v>
      </c>
      <c r="H2306" s="91">
        <v>0</v>
      </c>
      <c r="I2306" s="91">
        <v>0</v>
      </c>
      <c r="J2306" s="38">
        <v>0</v>
      </c>
      <c r="K2306" s="38">
        <v>0</v>
      </c>
      <c r="L2306" s="91">
        <v>0</v>
      </c>
      <c r="M2306" s="38">
        <v>0</v>
      </c>
      <c r="N2306" s="38">
        <v>0</v>
      </c>
      <c r="O2306" s="38">
        <v>0</v>
      </c>
      <c r="P2306" s="38">
        <v>0</v>
      </c>
      <c r="Q2306" s="91">
        <v>0</v>
      </c>
      <c r="R2306" s="91">
        <v>0</v>
      </c>
      <c r="S2306" s="91">
        <v>0</v>
      </c>
      <c r="T2306" s="38">
        <v>0</v>
      </c>
      <c r="U2306" s="38">
        <v>0</v>
      </c>
      <c r="V2306" s="38">
        <v>0</v>
      </c>
      <c r="W2306" s="38">
        <v>0</v>
      </c>
      <c r="X2306" s="38">
        <v>0</v>
      </c>
      <c r="Y2306" s="38">
        <v>0</v>
      </c>
      <c r="Z2306" s="38">
        <v>0</v>
      </c>
      <c r="AA2306" s="38">
        <v>48537956.649999999</v>
      </c>
      <c r="AB2306" s="38">
        <v>0</v>
      </c>
      <c r="AC2306" s="328">
        <v>44721523.240000002</v>
      </c>
      <c r="AD2306" s="38">
        <v>0</v>
      </c>
      <c r="AE2306" s="38">
        <v>0</v>
      </c>
      <c r="AF2306" s="38">
        <v>0</v>
      </c>
      <c r="AG2306" s="38">
        <v>0</v>
      </c>
      <c r="AH2306" s="38">
        <v>0</v>
      </c>
      <c r="AI2306" s="38">
        <v>0</v>
      </c>
      <c r="AJ2306" s="38">
        <v>880067.33</v>
      </c>
      <c r="AK2306" s="38">
        <v>184394.55</v>
      </c>
      <c r="AL2306" s="38">
        <v>0</v>
      </c>
      <c r="AM2306" s="91">
        <v>0</v>
      </c>
      <c r="AN2306" s="38">
        <v>993911</v>
      </c>
      <c r="AO2306" s="38">
        <v>0</v>
      </c>
      <c r="AP2306" s="38">
        <v>0</v>
      </c>
      <c r="AQ2306" s="38">
        <v>0</v>
      </c>
      <c r="AR2306" s="38">
        <v>0</v>
      </c>
      <c r="AS2306" s="38">
        <v>94139547.219999999</v>
      </c>
      <c r="AT2306" s="38">
        <v>1178305.55</v>
      </c>
      <c r="AU2306" s="335">
        <v>0</v>
      </c>
      <c r="AV2306" s="315">
        <v>46081</v>
      </c>
      <c r="AW2306" t="s">
        <v>1</v>
      </c>
      <c r="AX2306">
        <v>2026</v>
      </c>
      <c r="AY2306" t="s">
        <v>291</v>
      </c>
    </row>
    <row r="2307" spans="1:51" x14ac:dyDescent="0.25">
      <c r="A2307">
        <v>106</v>
      </c>
      <c r="B2307" t="s">
        <v>92</v>
      </c>
      <c r="C2307" s="38">
        <v>191082179.09999999</v>
      </c>
      <c r="D2307" s="38">
        <v>178366.5</v>
      </c>
      <c r="E2307" s="38">
        <v>0</v>
      </c>
      <c r="F2307" s="38">
        <v>0</v>
      </c>
      <c r="G2307" s="38">
        <v>0</v>
      </c>
      <c r="H2307" s="91">
        <v>495544.6</v>
      </c>
      <c r="I2307" s="91">
        <v>673911.1</v>
      </c>
      <c r="J2307" s="38">
        <v>269763.76</v>
      </c>
      <c r="K2307" s="38">
        <v>884491.75</v>
      </c>
      <c r="L2307" s="91">
        <v>173255.25</v>
      </c>
      <c r="M2307" s="38">
        <v>0</v>
      </c>
      <c r="N2307" s="38">
        <v>0</v>
      </c>
      <c r="O2307" s="38">
        <v>0</v>
      </c>
      <c r="P2307" s="38">
        <v>0</v>
      </c>
      <c r="Q2307" s="91">
        <v>0</v>
      </c>
      <c r="R2307" s="91">
        <v>0</v>
      </c>
      <c r="S2307" s="91">
        <v>0</v>
      </c>
      <c r="T2307" s="38">
        <v>1327510.76</v>
      </c>
      <c r="U2307" s="38">
        <v>766195.55</v>
      </c>
      <c r="V2307" s="38">
        <v>35944.910000000003</v>
      </c>
      <c r="W2307" s="38">
        <v>2173.37</v>
      </c>
      <c r="X2307" s="38">
        <v>0</v>
      </c>
      <c r="Y2307" s="38">
        <v>1014.49</v>
      </c>
      <c r="Z2307" s="38">
        <v>0</v>
      </c>
      <c r="AA2307" s="38">
        <v>311055.48</v>
      </c>
      <c r="AB2307" s="38">
        <v>0</v>
      </c>
      <c r="AC2307" s="328">
        <v>1837092.44</v>
      </c>
      <c r="AD2307" s="38">
        <v>937642.25</v>
      </c>
      <c r="AE2307" s="38">
        <v>117561</v>
      </c>
      <c r="AF2307" s="38">
        <v>0</v>
      </c>
      <c r="AG2307" s="38">
        <v>0</v>
      </c>
      <c r="AH2307" s="38">
        <v>0</v>
      </c>
      <c r="AI2307" s="38">
        <v>0</v>
      </c>
      <c r="AJ2307" s="38">
        <v>100591573.25</v>
      </c>
      <c r="AK2307" s="38">
        <v>36740370.32</v>
      </c>
      <c r="AL2307" s="38">
        <v>1901224.3</v>
      </c>
      <c r="AM2307" s="91">
        <v>1092263.3999999999</v>
      </c>
      <c r="AN2307" s="38">
        <v>4945372.54</v>
      </c>
      <c r="AO2307" s="38">
        <v>0</v>
      </c>
      <c r="AP2307" s="38">
        <v>171713.4</v>
      </c>
      <c r="AQ2307" s="38">
        <v>0</v>
      </c>
      <c r="AR2307" s="38">
        <v>0</v>
      </c>
      <c r="AS2307" s="38">
        <v>104600252.73999999</v>
      </c>
      <c r="AT2307" s="38">
        <v>44850943.960000001</v>
      </c>
      <c r="AU2307" s="335">
        <v>39629560.539999999</v>
      </c>
      <c r="AV2307" s="315">
        <v>46081</v>
      </c>
      <c r="AW2307" t="s">
        <v>1</v>
      </c>
      <c r="AX2307">
        <v>2026</v>
      </c>
      <c r="AY2307" t="s">
        <v>172</v>
      </c>
    </row>
    <row r="2308" spans="1:51" x14ac:dyDescent="0.25">
      <c r="A2308">
        <v>25</v>
      </c>
      <c r="B2308" t="s">
        <v>67</v>
      </c>
      <c r="C2308" s="38">
        <v>91539068.819999993</v>
      </c>
      <c r="D2308" s="38">
        <v>37855719.469999999</v>
      </c>
      <c r="E2308" s="38">
        <v>21990.79</v>
      </c>
      <c r="F2308" s="38">
        <v>0</v>
      </c>
      <c r="G2308" s="38">
        <v>0</v>
      </c>
      <c r="H2308" s="91">
        <v>52621274.93</v>
      </c>
      <c r="I2308" s="91">
        <v>89868076.840000004</v>
      </c>
      <c r="J2308" s="38">
        <v>0</v>
      </c>
      <c r="K2308" s="38">
        <v>0</v>
      </c>
      <c r="L2308" s="91">
        <v>0</v>
      </c>
      <c r="M2308" s="38">
        <v>0</v>
      </c>
      <c r="N2308" s="38">
        <v>0</v>
      </c>
      <c r="O2308" s="38">
        <v>0</v>
      </c>
      <c r="P2308" s="38">
        <v>0</v>
      </c>
      <c r="Q2308" s="91">
        <v>0</v>
      </c>
      <c r="R2308" s="91">
        <v>0</v>
      </c>
      <c r="S2308" s="91">
        <v>0</v>
      </c>
      <c r="T2308" s="38">
        <v>0</v>
      </c>
      <c r="U2308" s="38">
        <v>3149.89</v>
      </c>
      <c r="V2308" s="38">
        <v>0</v>
      </c>
      <c r="W2308" s="38">
        <v>0</v>
      </c>
      <c r="X2308" s="38">
        <v>0</v>
      </c>
      <c r="Y2308" s="38">
        <v>0</v>
      </c>
      <c r="Z2308" s="38">
        <v>0</v>
      </c>
      <c r="AA2308" s="38">
        <v>0</v>
      </c>
      <c r="AB2308" s="38">
        <v>0</v>
      </c>
      <c r="AC2308" s="328">
        <v>1036933.74</v>
      </c>
      <c r="AD2308" s="38">
        <v>0</v>
      </c>
      <c r="AE2308" s="38">
        <v>0</v>
      </c>
      <c r="AF2308" s="38">
        <v>0</v>
      </c>
      <c r="AG2308" s="38">
        <v>0</v>
      </c>
      <c r="AH2308" s="38">
        <v>0</v>
      </c>
      <c r="AI2308" s="38">
        <v>0</v>
      </c>
      <c r="AJ2308" s="38">
        <v>0</v>
      </c>
      <c r="AK2308" s="38">
        <v>0</v>
      </c>
      <c r="AL2308" s="38">
        <v>0</v>
      </c>
      <c r="AM2308" s="91">
        <v>0</v>
      </c>
      <c r="AN2308" s="38">
        <v>0</v>
      </c>
      <c r="AO2308" s="38">
        <v>0</v>
      </c>
      <c r="AP2308" s="38">
        <v>0</v>
      </c>
      <c r="AQ2308" s="38">
        <v>0</v>
      </c>
      <c r="AR2308" s="38">
        <v>0</v>
      </c>
      <c r="AS2308" s="38">
        <v>1040083.63</v>
      </c>
      <c r="AT2308" s="38">
        <v>0</v>
      </c>
      <c r="AU2308" s="335">
        <v>0</v>
      </c>
      <c r="AV2308" s="315">
        <v>46081</v>
      </c>
      <c r="AW2308" t="s">
        <v>1</v>
      </c>
      <c r="AX2308">
        <v>2026</v>
      </c>
      <c r="AY2308" t="s">
        <v>174</v>
      </c>
    </row>
    <row r="2309" spans="1:51" x14ac:dyDescent="0.25">
      <c r="A2309">
        <v>118</v>
      </c>
      <c r="B2309" t="s">
        <v>93</v>
      </c>
      <c r="C2309" s="38">
        <v>291652121.64999998</v>
      </c>
      <c r="D2309" s="38">
        <v>100511.28</v>
      </c>
      <c r="E2309" s="38">
        <v>0</v>
      </c>
      <c r="F2309" s="38">
        <v>0</v>
      </c>
      <c r="G2309" s="38">
        <v>484089.91000000003</v>
      </c>
      <c r="H2309" s="91">
        <v>0</v>
      </c>
      <c r="I2309" s="91">
        <v>584601.19000000006</v>
      </c>
      <c r="J2309" s="38">
        <v>962459.04</v>
      </c>
      <c r="K2309" s="38">
        <v>5513554.2299999995</v>
      </c>
      <c r="L2309" s="91">
        <v>0</v>
      </c>
      <c r="M2309" s="38">
        <v>149358134.13999999</v>
      </c>
      <c r="N2309" s="38">
        <v>72652672.539999992</v>
      </c>
      <c r="O2309" s="38">
        <v>222010806.67999998</v>
      </c>
      <c r="P2309" s="38">
        <v>1057193.6499999999</v>
      </c>
      <c r="Q2309" s="91">
        <v>0</v>
      </c>
      <c r="R2309" s="91">
        <v>0</v>
      </c>
      <c r="S2309" s="91">
        <v>0</v>
      </c>
      <c r="T2309" s="38">
        <v>229544013.59999999</v>
      </c>
      <c r="U2309" s="38">
        <v>376215.34</v>
      </c>
      <c r="V2309" s="38">
        <v>178002.02</v>
      </c>
      <c r="W2309" s="38">
        <v>0</v>
      </c>
      <c r="X2309" s="38">
        <v>0</v>
      </c>
      <c r="Y2309" s="38">
        <v>903726.5</v>
      </c>
      <c r="Z2309" s="38">
        <v>0</v>
      </c>
      <c r="AA2309" s="38">
        <v>0</v>
      </c>
      <c r="AB2309" s="38">
        <v>0</v>
      </c>
      <c r="AC2309" s="328">
        <v>0</v>
      </c>
      <c r="AD2309" s="38">
        <v>0</v>
      </c>
      <c r="AE2309" s="38">
        <v>0</v>
      </c>
      <c r="AF2309" s="38">
        <v>0</v>
      </c>
      <c r="AG2309" s="38">
        <v>0</v>
      </c>
      <c r="AH2309" s="38">
        <v>0</v>
      </c>
      <c r="AI2309" s="38">
        <v>0</v>
      </c>
      <c r="AJ2309" s="38">
        <v>46223.19</v>
      </c>
      <c r="AK2309" s="38">
        <v>8415603.1799999997</v>
      </c>
      <c r="AL2309" s="38">
        <v>243374.76</v>
      </c>
      <c r="AM2309" s="91">
        <v>70756.92</v>
      </c>
      <c r="AN2309" s="38">
        <v>5563046.6500000004</v>
      </c>
      <c r="AO2309" s="38">
        <v>0</v>
      </c>
      <c r="AP2309" s="38">
        <v>582278.12</v>
      </c>
      <c r="AQ2309" s="38">
        <v>0</v>
      </c>
      <c r="AR2309" s="38">
        <v>0</v>
      </c>
      <c r="AS2309" s="38">
        <v>1504167.05</v>
      </c>
      <c r="AT2309" s="38">
        <v>14875059.630000001</v>
      </c>
      <c r="AU2309" s="335">
        <v>45144280.18</v>
      </c>
      <c r="AV2309" s="315">
        <v>46081</v>
      </c>
      <c r="AW2309" t="s">
        <v>1</v>
      </c>
      <c r="AX2309">
        <v>2026</v>
      </c>
      <c r="AY2309" t="s">
        <v>162</v>
      </c>
    </row>
    <row r="2310" spans="1:51" x14ac:dyDescent="0.25">
      <c r="A2310">
        <v>89</v>
      </c>
      <c r="B2310" t="s">
        <v>199</v>
      </c>
      <c r="C2310" s="38">
        <v>0</v>
      </c>
      <c r="D2310" s="38">
        <v>0</v>
      </c>
      <c r="E2310" s="38">
        <v>0</v>
      </c>
      <c r="F2310" s="38">
        <v>0</v>
      </c>
      <c r="G2310" s="38">
        <v>0</v>
      </c>
      <c r="H2310" s="91">
        <v>0</v>
      </c>
      <c r="I2310" s="91">
        <v>0</v>
      </c>
      <c r="J2310" s="38">
        <v>0</v>
      </c>
      <c r="K2310" s="38">
        <v>0</v>
      </c>
      <c r="L2310" s="91">
        <v>0</v>
      </c>
      <c r="M2310" s="38">
        <v>0</v>
      </c>
      <c r="N2310" s="38">
        <v>0</v>
      </c>
      <c r="O2310" s="38">
        <v>0</v>
      </c>
      <c r="P2310" s="38">
        <v>0</v>
      </c>
      <c r="Q2310" s="91">
        <v>0</v>
      </c>
      <c r="R2310" s="91">
        <v>0</v>
      </c>
      <c r="S2310" s="91">
        <v>0</v>
      </c>
      <c r="T2310" s="38">
        <v>0</v>
      </c>
      <c r="U2310" s="38">
        <v>0</v>
      </c>
      <c r="V2310" s="38">
        <v>0</v>
      </c>
      <c r="W2310" s="38">
        <v>0</v>
      </c>
      <c r="X2310" s="38">
        <v>0</v>
      </c>
      <c r="Y2310" s="38">
        <v>0</v>
      </c>
      <c r="Z2310" s="38">
        <v>0</v>
      </c>
      <c r="AA2310" s="38">
        <v>0</v>
      </c>
      <c r="AB2310" s="38">
        <v>0</v>
      </c>
      <c r="AC2310" s="328">
        <v>0</v>
      </c>
      <c r="AD2310" s="38">
        <v>0</v>
      </c>
      <c r="AE2310" s="38">
        <v>0</v>
      </c>
      <c r="AF2310" s="38">
        <v>0</v>
      </c>
      <c r="AG2310" s="38">
        <v>0</v>
      </c>
      <c r="AH2310" s="38">
        <v>0</v>
      </c>
      <c r="AI2310" s="38">
        <v>0</v>
      </c>
      <c r="AJ2310" s="38">
        <v>0</v>
      </c>
      <c r="AK2310" s="38">
        <v>0</v>
      </c>
      <c r="AL2310" s="38">
        <v>0</v>
      </c>
      <c r="AM2310" s="91">
        <v>0</v>
      </c>
      <c r="AN2310" s="38">
        <v>0</v>
      </c>
      <c r="AO2310" s="38">
        <v>0</v>
      </c>
      <c r="AP2310" s="38">
        <v>0</v>
      </c>
      <c r="AQ2310" s="38">
        <v>0</v>
      </c>
      <c r="AR2310" s="38">
        <v>0</v>
      </c>
      <c r="AS2310" s="38">
        <v>0</v>
      </c>
      <c r="AT2310" s="38">
        <v>0</v>
      </c>
      <c r="AU2310" s="335">
        <v>0</v>
      </c>
      <c r="AV2310" s="315">
        <v>46081</v>
      </c>
      <c r="AW2310" t="s">
        <v>1</v>
      </c>
      <c r="AX2310">
        <v>2026</v>
      </c>
      <c r="AY2310" t="s">
        <v>200</v>
      </c>
    </row>
    <row r="2311" spans="1:51" x14ac:dyDescent="0.25">
      <c r="A2311">
        <v>111</v>
      </c>
      <c r="B2311" t="s">
        <v>95</v>
      </c>
      <c r="C2311" s="38">
        <v>24852149.350000001</v>
      </c>
      <c r="D2311" s="38">
        <v>0</v>
      </c>
      <c r="E2311" s="38">
        <v>86512.33</v>
      </c>
      <c r="F2311" s="38">
        <v>0</v>
      </c>
      <c r="G2311" s="38">
        <v>0</v>
      </c>
      <c r="H2311" s="91">
        <v>0</v>
      </c>
      <c r="I2311" s="91">
        <v>86512.33</v>
      </c>
      <c r="J2311" s="38">
        <v>82808</v>
      </c>
      <c r="K2311" s="38">
        <v>0</v>
      </c>
      <c r="L2311" s="91">
        <v>0</v>
      </c>
      <c r="M2311" s="38">
        <v>0</v>
      </c>
      <c r="N2311" s="38">
        <v>0</v>
      </c>
      <c r="O2311" s="38">
        <v>0</v>
      </c>
      <c r="P2311" s="38">
        <v>51755</v>
      </c>
      <c r="Q2311" s="91">
        <v>0</v>
      </c>
      <c r="R2311" s="91">
        <v>0</v>
      </c>
      <c r="S2311" s="91">
        <v>0</v>
      </c>
      <c r="T2311" s="38">
        <v>134563</v>
      </c>
      <c r="U2311" s="38">
        <v>2145224.7000000002</v>
      </c>
      <c r="V2311" s="38">
        <v>0</v>
      </c>
      <c r="W2311" s="38">
        <v>0</v>
      </c>
      <c r="X2311" s="38">
        <v>496854.6</v>
      </c>
      <c r="Y2311" s="38">
        <v>0</v>
      </c>
      <c r="Z2311" s="38">
        <v>0</v>
      </c>
      <c r="AA2311" s="38">
        <v>0</v>
      </c>
      <c r="AB2311" s="38">
        <v>0</v>
      </c>
      <c r="AC2311" s="328">
        <v>2901117.02</v>
      </c>
      <c r="AD2311" s="38">
        <v>0</v>
      </c>
      <c r="AE2311" s="38">
        <v>0</v>
      </c>
      <c r="AF2311" s="38">
        <v>0</v>
      </c>
      <c r="AG2311" s="38">
        <v>0</v>
      </c>
      <c r="AH2311" s="38">
        <v>0</v>
      </c>
      <c r="AI2311" s="38">
        <v>0</v>
      </c>
      <c r="AJ2311" s="38">
        <v>1030667.86</v>
      </c>
      <c r="AK2311" s="38">
        <v>1103147.78</v>
      </c>
      <c r="AL2311" s="38">
        <v>679951.82</v>
      </c>
      <c r="AM2311" s="91">
        <v>768132.01</v>
      </c>
      <c r="AN2311" s="38">
        <v>6711209.9699999997</v>
      </c>
      <c r="AO2311" s="38">
        <v>0</v>
      </c>
      <c r="AP2311" s="38">
        <v>252452</v>
      </c>
      <c r="AQ2311" s="38">
        <v>0</v>
      </c>
      <c r="AR2311" s="38">
        <v>0</v>
      </c>
      <c r="AS2311" s="38">
        <v>6573864.1799999997</v>
      </c>
      <c r="AT2311" s="38">
        <v>9514893.5800000001</v>
      </c>
      <c r="AU2311" s="335">
        <v>8542316.2599999998</v>
      </c>
      <c r="AV2311" s="315">
        <v>46081</v>
      </c>
      <c r="AW2311" t="s">
        <v>1</v>
      </c>
      <c r="AX2311">
        <v>2026</v>
      </c>
      <c r="AY2311" t="s">
        <v>182</v>
      </c>
    </row>
    <row r="2312" spans="1:51" x14ac:dyDescent="0.25">
      <c r="A2312">
        <v>83</v>
      </c>
      <c r="B2312" t="s">
        <v>96</v>
      </c>
      <c r="C2312" s="38">
        <v>1554510988.4699998</v>
      </c>
      <c r="D2312" s="38">
        <v>2975306.94</v>
      </c>
      <c r="E2312" s="38">
        <v>0</v>
      </c>
      <c r="F2312" s="38">
        <v>0</v>
      </c>
      <c r="G2312" s="38">
        <v>1778265.8</v>
      </c>
      <c r="H2312" s="91">
        <v>0</v>
      </c>
      <c r="I2312" s="91">
        <v>4753572.74</v>
      </c>
      <c r="J2312" s="38">
        <v>14975751.039999999</v>
      </c>
      <c r="K2312" s="38">
        <v>9203256.5999999996</v>
      </c>
      <c r="L2312" s="91">
        <v>1048937.6599999999</v>
      </c>
      <c r="M2312" s="38">
        <v>590382620.27999997</v>
      </c>
      <c r="N2312" s="38">
        <v>199165826</v>
      </c>
      <c r="O2312" s="38">
        <v>789548446.27999997</v>
      </c>
      <c r="P2312" s="38">
        <v>22912567.91</v>
      </c>
      <c r="Q2312" s="91">
        <v>0</v>
      </c>
      <c r="R2312" s="91">
        <v>1553520.66</v>
      </c>
      <c r="S2312" s="91">
        <v>1195044.72</v>
      </c>
      <c r="T2312" s="38">
        <v>840437524.87</v>
      </c>
      <c r="U2312" s="38">
        <v>21225293.629999999</v>
      </c>
      <c r="V2312" s="38">
        <v>2110531.6</v>
      </c>
      <c r="W2312" s="38">
        <v>2411680.0599999996</v>
      </c>
      <c r="X2312" s="38">
        <v>549843.68999999994</v>
      </c>
      <c r="Y2312" s="38">
        <v>767166.45</v>
      </c>
      <c r="Z2312" s="38">
        <v>0</v>
      </c>
      <c r="AA2312" s="38">
        <v>695886.40999999992</v>
      </c>
      <c r="AB2312" s="38">
        <v>0</v>
      </c>
      <c r="AC2312" s="328">
        <v>290299427.81</v>
      </c>
      <c r="AD2312" s="38">
        <v>16862575.859999999</v>
      </c>
      <c r="AE2312" s="38">
        <v>12152245.389999999</v>
      </c>
      <c r="AF2312" s="38">
        <v>0</v>
      </c>
      <c r="AG2312" s="38">
        <v>0</v>
      </c>
      <c r="AH2312" s="38">
        <v>0</v>
      </c>
      <c r="AI2312" s="38">
        <v>0</v>
      </c>
      <c r="AJ2312" s="38">
        <v>35290136.590000004</v>
      </c>
      <c r="AK2312" s="38">
        <v>274889899.75</v>
      </c>
      <c r="AL2312" s="38">
        <v>2622846.0299999998</v>
      </c>
      <c r="AM2312" s="91">
        <v>1141284.8199999998</v>
      </c>
      <c r="AN2312" s="38">
        <v>24373344.899999999</v>
      </c>
      <c r="AO2312" s="38">
        <v>0</v>
      </c>
      <c r="AP2312" s="38">
        <v>1603473.01</v>
      </c>
      <c r="AQ2312" s="38">
        <v>0</v>
      </c>
      <c r="AR2312" s="38">
        <v>0</v>
      </c>
      <c r="AS2312" s="38">
        <v>382364787.49000001</v>
      </c>
      <c r="AT2312" s="38">
        <v>304630848.50999999</v>
      </c>
      <c r="AU2312" s="335">
        <v>22324254.859999999</v>
      </c>
      <c r="AV2312" s="315">
        <v>46081</v>
      </c>
      <c r="AW2312" t="s">
        <v>1</v>
      </c>
      <c r="AX2312">
        <v>2026</v>
      </c>
      <c r="AY2312" t="s">
        <v>158</v>
      </c>
    </row>
    <row r="2313" spans="1:51" x14ac:dyDescent="0.25">
      <c r="A2313">
        <v>40</v>
      </c>
      <c r="B2313" t="s">
        <v>97</v>
      </c>
      <c r="C2313" s="38">
        <v>722127745.70000005</v>
      </c>
      <c r="D2313" s="38">
        <v>0</v>
      </c>
      <c r="E2313" s="38">
        <v>0</v>
      </c>
      <c r="F2313" s="38">
        <v>0</v>
      </c>
      <c r="G2313" s="38">
        <v>142809.94</v>
      </c>
      <c r="H2313" s="91">
        <v>0</v>
      </c>
      <c r="I2313" s="91">
        <v>142809.94</v>
      </c>
      <c r="J2313" s="38">
        <v>67140.25</v>
      </c>
      <c r="K2313" s="38">
        <v>43483.28</v>
      </c>
      <c r="L2313" s="91">
        <v>1921726.82</v>
      </c>
      <c r="M2313" s="38">
        <v>380741592.35000002</v>
      </c>
      <c r="N2313" s="38">
        <v>150099083.16</v>
      </c>
      <c r="O2313" s="38">
        <v>530840675.51000005</v>
      </c>
      <c r="P2313" s="38">
        <v>302670.19</v>
      </c>
      <c r="Q2313" s="91">
        <v>0</v>
      </c>
      <c r="R2313" s="91">
        <v>0</v>
      </c>
      <c r="S2313" s="91">
        <v>0</v>
      </c>
      <c r="T2313" s="38">
        <v>533175696.05000001</v>
      </c>
      <c r="U2313" s="38">
        <v>718121.61</v>
      </c>
      <c r="V2313" s="38">
        <v>82409.990000000005</v>
      </c>
      <c r="W2313" s="38">
        <v>122179.2</v>
      </c>
      <c r="X2313" s="38">
        <v>0</v>
      </c>
      <c r="Y2313" s="38">
        <v>85957952.510000005</v>
      </c>
      <c r="Z2313" s="38">
        <v>0</v>
      </c>
      <c r="AA2313" s="38">
        <v>97971</v>
      </c>
      <c r="AB2313" s="38">
        <v>0</v>
      </c>
      <c r="AC2313" s="328">
        <v>5096994.5999999996</v>
      </c>
      <c r="AD2313" s="38">
        <v>17400889.449999999</v>
      </c>
      <c r="AE2313" s="38">
        <v>1681782.89</v>
      </c>
      <c r="AF2313" s="38">
        <v>0</v>
      </c>
      <c r="AG2313" s="38">
        <v>0</v>
      </c>
      <c r="AH2313" s="38">
        <v>0</v>
      </c>
      <c r="AI2313" s="38">
        <v>0</v>
      </c>
      <c r="AJ2313" s="38">
        <v>0</v>
      </c>
      <c r="AK2313" s="38">
        <v>53826439.360000014</v>
      </c>
      <c r="AL2313" s="38">
        <v>674261.88</v>
      </c>
      <c r="AM2313" s="91">
        <v>279148.74</v>
      </c>
      <c r="AN2313" s="38">
        <v>22103396.130000003</v>
      </c>
      <c r="AO2313" s="38">
        <v>0</v>
      </c>
      <c r="AP2313" s="38">
        <v>767692.35</v>
      </c>
      <c r="AQ2313" s="38">
        <v>0</v>
      </c>
      <c r="AR2313" s="38">
        <v>0</v>
      </c>
      <c r="AS2313" s="38">
        <v>111158301.25</v>
      </c>
      <c r="AT2313" s="38">
        <v>77650938.460000008</v>
      </c>
      <c r="AU2313" s="335">
        <v>0</v>
      </c>
      <c r="AV2313" s="315">
        <v>46081</v>
      </c>
      <c r="AW2313" t="s">
        <v>1</v>
      </c>
      <c r="AX2313">
        <v>2026</v>
      </c>
      <c r="AY2313" t="s">
        <v>166</v>
      </c>
    </row>
    <row r="2314" spans="1:51" x14ac:dyDescent="0.25">
      <c r="A2314">
        <v>24</v>
      </c>
      <c r="B2314" t="s">
        <v>98</v>
      </c>
      <c r="C2314" s="38">
        <v>2283807927</v>
      </c>
      <c r="D2314" s="38">
        <v>32266256.510000002</v>
      </c>
      <c r="E2314" s="38">
        <v>0</v>
      </c>
      <c r="F2314" s="38">
        <v>0</v>
      </c>
      <c r="G2314" s="38">
        <v>18263257.599999998</v>
      </c>
      <c r="H2314" s="91">
        <v>59853293.93</v>
      </c>
      <c r="I2314" s="91">
        <v>110382808.04000001</v>
      </c>
      <c r="J2314" s="38">
        <v>8534277.5800000001</v>
      </c>
      <c r="K2314" s="38">
        <v>15281979.140000001</v>
      </c>
      <c r="L2314" s="91">
        <v>0</v>
      </c>
      <c r="M2314" s="38">
        <v>149306186.86000001</v>
      </c>
      <c r="N2314" s="38">
        <v>1419556700.8200002</v>
      </c>
      <c r="O2314" s="38">
        <v>1568862887.6800001</v>
      </c>
      <c r="P2314" s="38">
        <v>49011469.380000003</v>
      </c>
      <c r="Q2314" s="91">
        <v>0</v>
      </c>
      <c r="R2314" s="91">
        <v>0</v>
      </c>
      <c r="S2314" s="91">
        <v>0</v>
      </c>
      <c r="T2314" s="38">
        <v>1641690613.78</v>
      </c>
      <c r="U2314" s="38">
        <v>168710101.12</v>
      </c>
      <c r="V2314" s="38">
        <v>0</v>
      </c>
      <c r="W2314" s="38">
        <v>0</v>
      </c>
      <c r="X2314" s="38">
        <v>3874211.4</v>
      </c>
      <c r="Y2314" s="38">
        <v>0</v>
      </c>
      <c r="Z2314" s="38">
        <v>0</v>
      </c>
      <c r="AA2314" s="38">
        <v>6866087.9199999999</v>
      </c>
      <c r="AB2314" s="38">
        <v>0</v>
      </c>
      <c r="AC2314" s="328">
        <v>178963222.50999999</v>
      </c>
      <c r="AD2314" s="38">
        <v>7913190.5199999996</v>
      </c>
      <c r="AE2314" s="38">
        <v>0</v>
      </c>
      <c r="AF2314" s="38">
        <v>0</v>
      </c>
      <c r="AG2314" s="38">
        <v>0</v>
      </c>
      <c r="AH2314" s="38">
        <v>0</v>
      </c>
      <c r="AI2314" s="38">
        <v>0</v>
      </c>
      <c r="AJ2314" s="38">
        <v>88089681.609999999</v>
      </c>
      <c r="AK2314" s="38">
        <v>58007758.099999994</v>
      </c>
      <c r="AL2314" s="38">
        <v>13576866.189999999</v>
      </c>
      <c r="AM2314" s="91">
        <v>2092338.71</v>
      </c>
      <c r="AN2314" s="38">
        <v>2523118.0099999998</v>
      </c>
      <c r="AO2314" s="38">
        <v>0</v>
      </c>
      <c r="AP2314" s="38">
        <v>0</v>
      </c>
      <c r="AQ2314" s="38">
        <v>0</v>
      </c>
      <c r="AR2314" s="38">
        <v>0</v>
      </c>
      <c r="AS2314" s="38">
        <v>454416495.07999998</v>
      </c>
      <c r="AT2314" s="38">
        <v>76200081.00999999</v>
      </c>
      <c r="AU2314" s="335">
        <v>1117929.0900000001</v>
      </c>
      <c r="AV2314" s="315">
        <v>46081</v>
      </c>
      <c r="AW2314" t="s">
        <v>1</v>
      </c>
      <c r="AX2314">
        <v>2026</v>
      </c>
      <c r="AY2314" t="s">
        <v>164</v>
      </c>
    </row>
    <row r="2315" spans="1:51" x14ac:dyDescent="0.25">
      <c r="A2315">
        <v>70</v>
      </c>
      <c r="B2315" t="s">
        <v>100</v>
      </c>
      <c r="C2315" s="38">
        <v>5034690</v>
      </c>
      <c r="D2315" s="38">
        <v>0</v>
      </c>
      <c r="E2315" s="38">
        <v>0</v>
      </c>
      <c r="F2315" s="38">
        <v>0</v>
      </c>
      <c r="G2315" s="38">
        <v>0</v>
      </c>
      <c r="H2315" s="91">
        <v>5034690</v>
      </c>
      <c r="I2315" s="91">
        <v>5034690</v>
      </c>
      <c r="J2315" s="38">
        <v>0</v>
      </c>
      <c r="K2315" s="38">
        <v>0</v>
      </c>
      <c r="L2315" s="91">
        <v>0</v>
      </c>
      <c r="M2315" s="38">
        <v>0</v>
      </c>
      <c r="N2315" s="38">
        <v>0</v>
      </c>
      <c r="O2315" s="38">
        <v>0</v>
      </c>
      <c r="P2315" s="38">
        <v>0</v>
      </c>
      <c r="Q2315" s="91">
        <v>0</v>
      </c>
      <c r="R2315" s="91">
        <v>0</v>
      </c>
      <c r="S2315" s="91">
        <v>0</v>
      </c>
      <c r="T2315" s="38">
        <v>0</v>
      </c>
      <c r="U2315" s="38">
        <v>0</v>
      </c>
      <c r="V2315" s="38">
        <v>0</v>
      </c>
      <c r="W2315" s="38">
        <v>0</v>
      </c>
      <c r="X2315" s="38">
        <v>0</v>
      </c>
      <c r="Y2315" s="38">
        <v>0</v>
      </c>
      <c r="Z2315" s="38">
        <v>0</v>
      </c>
      <c r="AA2315" s="38">
        <v>0</v>
      </c>
      <c r="AB2315" s="38">
        <v>0</v>
      </c>
      <c r="AC2315" s="328">
        <v>0</v>
      </c>
      <c r="AD2315" s="38">
        <v>0</v>
      </c>
      <c r="AE2315" s="38">
        <v>0</v>
      </c>
      <c r="AF2315" s="38">
        <v>0</v>
      </c>
      <c r="AG2315" s="38">
        <v>0</v>
      </c>
      <c r="AH2315" s="38">
        <v>0</v>
      </c>
      <c r="AI2315" s="38">
        <v>0</v>
      </c>
      <c r="AJ2315" s="38">
        <v>0</v>
      </c>
      <c r="AK2315" s="38">
        <v>0</v>
      </c>
      <c r="AL2315" s="38">
        <v>0</v>
      </c>
      <c r="AM2315" s="91">
        <v>0</v>
      </c>
      <c r="AN2315" s="38">
        <v>0</v>
      </c>
      <c r="AO2315" s="38">
        <v>0</v>
      </c>
      <c r="AP2315" s="38">
        <v>0</v>
      </c>
      <c r="AQ2315" s="38">
        <v>0</v>
      </c>
      <c r="AR2315" s="38">
        <v>0</v>
      </c>
      <c r="AS2315" s="38">
        <v>0</v>
      </c>
      <c r="AT2315" s="38">
        <v>0</v>
      </c>
      <c r="AU2315" s="335">
        <v>0</v>
      </c>
      <c r="AV2315" s="315">
        <v>46081</v>
      </c>
      <c r="AW2315" t="s">
        <v>1</v>
      </c>
      <c r="AX2315">
        <v>2026</v>
      </c>
      <c r="AY2315" t="s">
        <v>181</v>
      </c>
    </row>
    <row r="2316" spans="1:51" x14ac:dyDescent="0.25">
      <c r="A2316">
        <v>119</v>
      </c>
      <c r="B2316" t="s">
        <v>101</v>
      </c>
      <c r="C2316" s="38">
        <v>516669116.89999998</v>
      </c>
      <c r="D2316" s="38">
        <v>0</v>
      </c>
      <c r="E2316" s="38">
        <v>0</v>
      </c>
      <c r="F2316" s="38">
        <v>0</v>
      </c>
      <c r="G2316" s="38">
        <v>0</v>
      </c>
      <c r="H2316" s="91">
        <v>0</v>
      </c>
      <c r="I2316" s="91">
        <v>0</v>
      </c>
      <c r="J2316" s="38">
        <v>168906258.46000001</v>
      </c>
      <c r="K2316" s="38">
        <v>0</v>
      </c>
      <c r="L2316" s="91">
        <v>0</v>
      </c>
      <c r="M2316" s="38">
        <v>0</v>
      </c>
      <c r="N2316" s="38">
        <v>0</v>
      </c>
      <c r="O2316" s="38">
        <v>0</v>
      </c>
      <c r="P2316" s="38">
        <v>0</v>
      </c>
      <c r="Q2316" s="91">
        <v>0</v>
      </c>
      <c r="R2316" s="91">
        <v>0</v>
      </c>
      <c r="S2316" s="91">
        <v>0</v>
      </c>
      <c r="T2316" s="38">
        <v>168906258.46000001</v>
      </c>
      <c r="U2316" s="38">
        <v>0</v>
      </c>
      <c r="V2316" s="38">
        <v>0</v>
      </c>
      <c r="W2316" s="38">
        <v>0</v>
      </c>
      <c r="X2316" s="38">
        <v>0</v>
      </c>
      <c r="Y2316" s="38">
        <v>0</v>
      </c>
      <c r="Z2316" s="38">
        <v>0</v>
      </c>
      <c r="AA2316" s="38">
        <v>0</v>
      </c>
      <c r="AB2316" s="38">
        <v>0</v>
      </c>
      <c r="AC2316" s="328">
        <v>205083441.53</v>
      </c>
      <c r="AD2316" s="38">
        <v>0</v>
      </c>
      <c r="AE2316" s="38">
        <v>0</v>
      </c>
      <c r="AF2316" s="38">
        <v>0</v>
      </c>
      <c r="AG2316" s="38">
        <v>0</v>
      </c>
      <c r="AH2316" s="38">
        <v>0</v>
      </c>
      <c r="AI2316" s="38">
        <v>0</v>
      </c>
      <c r="AJ2316" s="38">
        <v>0</v>
      </c>
      <c r="AK2316" s="38">
        <v>142679416.91</v>
      </c>
      <c r="AL2316" s="38">
        <v>0</v>
      </c>
      <c r="AM2316" s="91">
        <v>0</v>
      </c>
      <c r="AN2316" s="38">
        <v>0</v>
      </c>
      <c r="AO2316" s="38">
        <v>0</v>
      </c>
      <c r="AP2316" s="38">
        <v>0</v>
      </c>
      <c r="AQ2316" s="38">
        <v>0</v>
      </c>
      <c r="AR2316" s="38">
        <v>0</v>
      </c>
      <c r="AS2316" s="38">
        <v>205083441.53</v>
      </c>
      <c r="AT2316" s="38">
        <v>142679416.91</v>
      </c>
      <c r="AU2316" s="335">
        <v>0</v>
      </c>
      <c r="AV2316" s="315">
        <v>46081</v>
      </c>
      <c r="AW2316" t="s">
        <v>1</v>
      </c>
      <c r="AX2316">
        <v>2026</v>
      </c>
      <c r="AY2316" t="s">
        <v>189</v>
      </c>
    </row>
    <row r="2317" spans="1:51" x14ac:dyDescent="0.25">
      <c r="A2317">
        <v>93</v>
      </c>
      <c r="B2317" t="s">
        <v>103</v>
      </c>
      <c r="C2317" s="38">
        <v>193077013.75999999</v>
      </c>
      <c r="D2317" s="38">
        <v>0</v>
      </c>
      <c r="E2317" s="38">
        <v>0</v>
      </c>
      <c r="F2317" s="38">
        <v>0</v>
      </c>
      <c r="G2317" s="38">
        <v>0</v>
      </c>
      <c r="H2317" s="91">
        <v>0</v>
      </c>
      <c r="I2317" s="91">
        <v>0</v>
      </c>
      <c r="J2317" s="38">
        <v>295673.86</v>
      </c>
      <c r="K2317" s="38">
        <v>85831.71</v>
      </c>
      <c r="L2317" s="91">
        <v>0</v>
      </c>
      <c r="M2317" s="38">
        <v>1</v>
      </c>
      <c r="N2317" s="38">
        <v>0</v>
      </c>
      <c r="O2317" s="38">
        <v>1</v>
      </c>
      <c r="P2317" s="38">
        <v>0</v>
      </c>
      <c r="Q2317" s="91">
        <v>1</v>
      </c>
      <c r="R2317" s="91">
        <v>0</v>
      </c>
      <c r="S2317" s="91">
        <v>0</v>
      </c>
      <c r="T2317" s="38">
        <v>381507.57</v>
      </c>
      <c r="U2317" s="38">
        <v>211921.9</v>
      </c>
      <c r="V2317" s="38">
        <v>232956.13</v>
      </c>
      <c r="W2317" s="38">
        <v>0</v>
      </c>
      <c r="X2317" s="38">
        <v>21274115.120000001</v>
      </c>
      <c r="Y2317" s="38">
        <v>11244613.5</v>
      </c>
      <c r="Z2317" s="38">
        <v>0</v>
      </c>
      <c r="AA2317" s="38">
        <v>0</v>
      </c>
      <c r="AB2317" s="38">
        <v>0</v>
      </c>
      <c r="AC2317" s="328">
        <v>0</v>
      </c>
      <c r="AD2317" s="38">
        <v>0</v>
      </c>
      <c r="AE2317" s="38">
        <v>0</v>
      </c>
      <c r="AF2317" s="38">
        <v>0</v>
      </c>
      <c r="AG2317" s="38">
        <v>0</v>
      </c>
      <c r="AH2317" s="38">
        <v>0</v>
      </c>
      <c r="AI2317" s="38">
        <v>0</v>
      </c>
      <c r="AJ2317" s="38">
        <v>0</v>
      </c>
      <c r="AK2317" s="38">
        <v>13341173.9</v>
      </c>
      <c r="AL2317" s="38">
        <v>3036123.72</v>
      </c>
      <c r="AM2317" s="91">
        <v>1338202.92</v>
      </c>
      <c r="AN2317" s="38">
        <v>11667168.24</v>
      </c>
      <c r="AO2317" s="38">
        <v>0</v>
      </c>
      <c r="AP2317" s="38">
        <v>105000</v>
      </c>
      <c r="AQ2317" s="38">
        <v>0</v>
      </c>
      <c r="AR2317" s="38">
        <v>0</v>
      </c>
      <c r="AS2317" s="38">
        <v>32963606.649999999</v>
      </c>
      <c r="AT2317" s="38">
        <v>29487668.780000001</v>
      </c>
      <c r="AU2317" s="335">
        <v>130244230.76000001</v>
      </c>
      <c r="AV2317" s="315">
        <v>46081</v>
      </c>
      <c r="AW2317" t="s">
        <v>1</v>
      </c>
      <c r="AX2317">
        <v>2026</v>
      </c>
      <c r="AY2317" t="s">
        <v>175</v>
      </c>
    </row>
    <row r="2318" spans="1:51" x14ac:dyDescent="0.25">
      <c r="A2318">
        <v>29</v>
      </c>
      <c r="B2318" t="s">
        <v>94</v>
      </c>
      <c r="C2318" s="38">
        <v>1402661617.2400002</v>
      </c>
      <c r="D2318" s="38">
        <v>11026.43</v>
      </c>
      <c r="E2318" s="38">
        <v>0</v>
      </c>
      <c r="F2318" s="38">
        <v>0</v>
      </c>
      <c r="G2318" s="38">
        <v>277928.05</v>
      </c>
      <c r="H2318" s="91">
        <v>3621621.46</v>
      </c>
      <c r="I2318" s="91">
        <v>3910575.94</v>
      </c>
      <c r="J2318" s="38">
        <v>5677996.5699999994</v>
      </c>
      <c r="K2318" s="38">
        <v>92392.04</v>
      </c>
      <c r="L2318" s="91">
        <v>0</v>
      </c>
      <c r="M2318" s="38">
        <v>167274277.03</v>
      </c>
      <c r="N2318" s="38">
        <v>228288629.37</v>
      </c>
      <c r="O2318" s="38">
        <v>395562906.40000004</v>
      </c>
      <c r="P2318" s="38">
        <v>0</v>
      </c>
      <c r="Q2318" s="91">
        <v>0</v>
      </c>
      <c r="R2318" s="91">
        <v>0</v>
      </c>
      <c r="S2318" s="91">
        <v>0</v>
      </c>
      <c r="T2318" s="38">
        <v>401333295.00999999</v>
      </c>
      <c r="U2318" s="38">
        <v>243543717.69999999</v>
      </c>
      <c r="V2318" s="38">
        <v>173174853.22999999</v>
      </c>
      <c r="W2318" s="38">
        <v>6008196.2700000005</v>
      </c>
      <c r="X2318" s="38">
        <v>345605082.52999997</v>
      </c>
      <c r="Y2318" s="38">
        <v>60594836</v>
      </c>
      <c r="Z2318" s="38">
        <v>0</v>
      </c>
      <c r="AA2318" s="38">
        <v>0</v>
      </c>
      <c r="AB2318" s="38">
        <v>30852745.210000001</v>
      </c>
      <c r="AC2318" s="328">
        <v>0</v>
      </c>
      <c r="AD2318" s="38">
        <v>0</v>
      </c>
      <c r="AE2318" s="38">
        <v>3722108.76</v>
      </c>
      <c r="AF2318" s="38">
        <v>0</v>
      </c>
      <c r="AG2318" s="38">
        <v>0</v>
      </c>
      <c r="AH2318" s="38">
        <v>0</v>
      </c>
      <c r="AI2318" s="38">
        <v>0</v>
      </c>
      <c r="AJ2318" s="38">
        <v>94837034.840000004</v>
      </c>
      <c r="AK2318" s="38">
        <v>3222716.16</v>
      </c>
      <c r="AL2318" s="38">
        <v>114530.06</v>
      </c>
      <c r="AM2318" s="91">
        <v>0</v>
      </c>
      <c r="AN2318" s="38">
        <v>32525053.809999999</v>
      </c>
      <c r="AO2318" s="38">
        <v>0</v>
      </c>
      <c r="AP2318" s="38">
        <v>3002503.02</v>
      </c>
      <c r="AQ2318" s="38">
        <v>0</v>
      </c>
      <c r="AR2318" s="38">
        <v>0</v>
      </c>
      <c r="AS2318" s="38">
        <v>958338574.53999996</v>
      </c>
      <c r="AT2318" s="38">
        <v>38864803.049999997</v>
      </c>
      <c r="AU2318" s="335">
        <v>214368.7</v>
      </c>
      <c r="AV2318" s="315">
        <v>46081</v>
      </c>
      <c r="AW2318" t="s">
        <v>1</v>
      </c>
      <c r="AX2318">
        <v>2026</v>
      </c>
      <c r="AY2318" t="s">
        <v>156</v>
      </c>
    </row>
    <row r="2319" spans="1:51" x14ac:dyDescent="0.25">
      <c r="A2319">
        <v>122</v>
      </c>
      <c r="B2319" t="s">
        <v>69</v>
      </c>
      <c r="C2319" s="38">
        <v>128561707.05000001</v>
      </c>
      <c r="D2319" s="38">
        <v>0</v>
      </c>
      <c r="E2319" s="38">
        <v>0</v>
      </c>
      <c r="F2319" s="38">
        <v>0</v>
      </c>
      <c r="G2319" s="38">
        <v>0</v>
      </c>
      <c r="H2319" s="91">
        <v>16151104.310000001</v>
      </c>
      <c r="I2319" s="91">
        <v>16151104.310000001</v>
      </c>
      <c r="J2319" s="38">
        <v>0</v>
      </c>
      <c r="K2319" s="38">
        <v>54228708.710000001</v>
      </c>
      <c r="L2319" s="91">
        <v>0</v>
      </c>
      <c r="M2319" s="38">
        <v>0</v>
      </c>
      <c r="N2319" s="38">
        <v>2868790.32</v>
      </c>
      <c r="O2319" s="38">
        <v>2868790.32</v>
      </c>
      <c r="P2319" s="38">
        <v>0</v>
      </c>
      <c r="Q2319" s="91">
        <v>0</v>
      </c>
      <c r="R2319" s="91">
        <v>6193639.7399999993</v>
      </c>
      <c r="S2319" s="91">
        <v>0</v>
      </c>
      <c r="T2319" s="38">
        <v>63291138.769999996</v>
      </c>
      <c r="U2319" s="38">
        <v>0</v>
      </c>
      <c r="V2319" s="38">
        <v>0</v>
      </c>
      <c r="W2319" s="38">
        <v>0</v>
      </c>
      <c r="X2319" s="38">
        <v>0</v>
      </c>
      <c r="Y2319" s="38">
        <v>0</v>
      </c>
      <c r="Z2319" s="38">
        <v>0</v>
      </c>
      <c r="AA2319" s="38">
        <v>217674.99</v>
      </c>
      <c r="AB2319" s="38">
        <v>0</v>
      </c>
      <c r="AC2319" s="328">
        <v>0</v>
      </c>
      <c r="AD2319" s="38">
        <v>0</v>
      </c>
      <c r="AE2319" s="38">
        <v>2400042.69</v>
      </c>
      <c r="AF2319" s="38">
        <v>0</v>
      </c>
      <c r="AG2319" s="38">
        <v>0</v>
      </c>
      <c r="AH2319" s="38">
        <v>0</v>
      </c>
      <c r="AI2319" s="38">
        <v>0</v>
      </c>
      <c r="AJ2319" s="38">
        <v>1416414</v>
      </c>
      <c r="AK2319" s="38">
        <v>41707504.25</v>
      </c>
      <c r="AL2319" s="38">
        <v>0</v>
      </c>
      <c r="AM2319" s="91">
        <v>0</v>
      </c>
      <c r="AN2319" s="38">
        <v>21498.89</v>
      </c>
      <c r="AO2319" s="38">
        <v>0</v>
      </c>
      <c r="AP2319" s="38">
        <v>0</v>
      </c>
      <c r="AQ2319" s="38">
        <v>0</v>
      </c>
      <c r="AR2319" s="38">
        <v>0</v>
      </c>
      <c r="AS2319" s="38">
        <v>4034131.68</v>
      </c>
      <c r="AT2319" s="38">
        <v>41729003.140000001</v>
      </c>
      <c r="AU2319" s="335">
        <v>3356329.15</v>
      </c>
      <c r="AV2319" s="315">
        <v>46081</v>
      </c>
      <c r="AW2319" t="s">
        <v>1</v>
      </c>
      <c r="AX2319">
        <v>2026</v>
      </c>
      <c r="AY2319" t="s">
        <v>267</v>
      </c>
    </row>
    <row r="2320" spans="1:51" x14ac:dyDescent="0.25">
      <c r="A2320">
        <v>124</v>
      </c>
      <c r="B2320" t="s">
        <v>99</v>
      </c>
      <c r="C2320" s="38">
        <v>129630659.59999999</v>
      </c>
      <c r="D2320" s="38">
        <v>0</v>
      </c>
      <c r="E2320" s="38">
        <v>0</v>
      </c>
      <c r="F2320" s="38">
        <v>0</v>
      </c>
      <c r="G2320" s="38">
        <v>0</v>
      </c>
      <c r="H2320" s="91">
        <v>0</v>
      </c>
      <c r="I2320" s="91">
        <v>0</v>
      </c>
      <c r="J2320" s="38">
        <v>0</v>
      </c>
      <c r="K2320" s="38">
        <v>0</v>
      </c>
      <c r="L2320" s="91">
        <v>0</v>
      </c>
      <c r="M2320" s="38">
        <v>167348.18</v>
      </c>
      <c r="N2320" s="38">
        <v>32158285.27</v>
      </c>
      <c r="O2320" s="38">
        <v>32325633.449999999</v>
      </c>
      <c r="P2320" s="38">
        <v>42779.09</v>
      </c>
      <c r="Q2320" s="91">
        <v>0</v>
      </c>
      <c r="R2320" s="91">
        <v>0</v>
      </c>
      <c r="S2320" s="91">
        <v>0</v>
      </c>
      <c r="T2320" s="38">
        <v>32368412.540000003</v>
      </c>
      <c r="U2320" s="38">
        <v>6740104.3600000003</v>
      </c>
      <c r="V2320" s="38">
        <v>2607519.0299999998</v>
      </c>
      <c r="W2320" s="38">
        <v>8079920.4900000002</v>
      </c>
      <c r="X2320" s="38">
        <v>18001.68</v>
      </c>
      <c r="Y2320" s="38">
        <v>843668.35</v>
      </c>
      <c r="Z2320" s="38">
        <v>0</v>
      </c>
      <c r="AA2320" s="38">
        <v>0</v>
      </c>
      <c r="AB2320" s="38">
        <v>0</v>
      </c>
      <c r="AC2320" s="328">
        <v>13694956.4</v>
      </c>
      <c r="AD2320" s="38">
        <v>0</v>
      </c>
      <c r="AE2320" s="38">
        <v>23496.89</v>
      </c>
      <c r="AF2320" s="38">
        <v>0</v>
      </c>
      <c r="AG2320" s="38">
        <v>0</v>
      </c>
      <c r="AH2320" s="38">
        <v>0</v>
      </c>
      <c r="AI2320" s="38">
        <v>0</v>
      </c>
      <c r="AJ2320" s="38">
        <v>3174035.73</v>
      </c>
      <c r="AK2320" s="38">
        <v>14050520.439999999</v>
      </c>
      <c r="AL2320" s="38">
        <v>2886908.84</v>
      </c>
      <c r="AM2320" s="91">
        <v>2211679.46</v>
      </c>
      <c r="AN2320" s="38">
        <v>2912119.96</v>
      </c>
      <c r="AO2320" s="38">
        <v>0</v>
      </c>
      <c r="AP2320" s="38">
        <v>1558267.11</v>
      </c>
      <c r="AQ2320" s="38">
        <v>0</v>
      </c>
      <c r="AR2320" s="38">
        <v>0</v>
      </c>
      <c r="AS2320" s="38">
        <v>35181702.93</v>
      </c>
      <c r="AT2320" s="38">
        <v>23619495.809999999</v>
      </c>
      <c r="AU2320" s="335">
        <v>38461048.32</v>
      </c>
      <c r="AV2320" s="315">
        <v>46081</v>
      </c>
      <c r="AW2320" t="s">
        <v>1</v>
      </c>
      <c r="AX2320">
        <v>2026</v>
      </c>
      <c r="AY2320" t="s">
        <v>289</v>
      </c>
    </row>
    <row r="2321" spans="1:51" x14ac:dyDescent="0.25">
      <c r="A2321">
        <v>127</v>
      </c>
      <c r="B2321" t="s">
        <v>80</v>
      </c>
      <c r="C2321" s="38">
        <v>449102628.16999996</v>
      </c>
      <c r="D2321" s="38">
        <v>2362795.2999999998</v>
      </c>
      <c r="E2321" s="38">
        <v>0</v>
      </c>
      <c r="F2321" s="38">
        <v>0</v>
      </c>
      <c r="G2321" s="38">
        <v>9787017.2100000009</v>
      </c>
      <c r="H2321" s="91">
        <v>0</v>
      </c>
      <c r="I2321" s="91">
        <v>12149812.51</v>
      </c>
      <c r="J2321" s="38">
        <v>0</v>
      </c>
      <c r="K2321" s="38">
        <v>0</v>
      </c>
      <c r="L2321" s="91">
        <v>0</v>
      </c>
      <c r="M2321" s="38">
        <v>0</v>
      </c>
      <c r="N2321" s="38">
        <v>0</v>
      </c>
      <c r="O2321" s="38">
        <v>0</v>
      </c>
      <c r="P2321" s="38">
        <v>0</v>
      </c>
      <c r="Q2321" s="91">
        <v>0</v>
      </c>
      <c r="R2321" s="91">
        <v>0</v>
      </c>
      <c r="S2321" s="91">
        <v>0</v>
      </c>
      <c r="T2321" s="38">
        <v>0</v>
      </c>
      <c r="U2321" s="38">
        <v>0</v>
      </c>
      <c r="V2321" s="38">
        <v>0</v>
      </c>
      <c r="W2321" s="38">
        <v>3621892.77</v>
      </c>
      <c r="X2321" s="38">
        <v>377239.32</v>
      </c>
      <c r="Y2321" s="38">
        <v>4914233.72</v>
      </c>
      <c r="Z2321" s="38">
        <v>0</v>
      </c>
      <c r="AA2321" s="38">
        <v>0</v>
      </c>
      <c r="AB2321" s="38">
        <v>0</v>
      </c>
      <c r="AC2321" s="328">
        <v>53964968</v>
      </c>
      <c r="AD2321" s="38">
        <v>0</v>
      </c>
      <c r="AE2321" s="38">
        <v>0</v>
      </c>
      <c r="AF2321" s="38">
        <v>0</v>
      </c>
      <c r="AG2321" s="38">
        <v>0</v>
      </c>
      <c r="AH2321" s="38">
        <v>95049183.180000007</v>
      </c>
      <c r="AI2321" s="38">
        <v>0</v>
      </c>
      <c r="AJ2321" s="38">
        <v>208102619.31</v>
      </c>
      <c r="AK2321" s="38">
        <v>25090809.670000002</v>
      </c>
      <c r="AL2321" s="38">
        <v>3864500.44</v>
      </c>
      <c r="AM2321" s="91">
        <v>0</v>
      </c>
      <c r="AN2321" s="38">
        <v>2086673.99</v>
      </c>
      <c r="AO2321" s="38">
        <v>0</v>
      </c>
      <c r="AP2321" s="38">
        <v>3038873.12</v>
      </c>
      <c r="AQ2321" s="38">
        <v>0</v>
      </c>
      <c r="AR2321" s="38">
        <v>0</v>
      </c>
      <c r="AS2321" s="38">
        <v>366030136.30000001</v>
      </c>
      <c r="AT2321" s="38">
        <v>34080857.219999999</v>
      </c>
      <c r="AU2321" s="335">
        <v>36841822.140000001</v>
      </c>
      <c r="AV2321" s="315">
        <v>46081</v>
      </c>
      <c r="AW2321" t="s">
        <v>1</v>
      </c>
      <c r="AX2321">
        <v>2026</v>
      </c>
      <c r="AY2321" t="s">
        <v>186</v>
      </c>
    </row>
    <row r="2322" spans="1:51" x14ac:dyDescent="0.25">
      <c r="A2322">
        <v>32</v>
      </c>
      <c r="B2322" t="s">
        <v>104</v>
      </c>
      <c r="C2322" s="38">
        <v>0</v>
      </c>
      <c r="D2322" s="38">
        <v>0</v>
      </c>
      <c r="E2322" s="38">
        <v>0</v>
      </c>
      <c r="F2322" s="38">
        <v>0</v>
      </c>
      <c r="G2322" s="38">
        <v>0</v>
      </c>
      <c r="H2322" s="91">
        <v>0</v>
      </c>
      <c r="I2322" s="91">
        <v>0</v>
      </c>
      <c r="J2322" s="38">
        <v>0</v>
      </c>
      <c r="K2322" s="38">
        <v>0</v>
      </c>
      <c r="L2322" s="91">
        <v>0</v>
      </c>
      <c r="M2322" s="38">
        <v>0</v>
      </c>
      <c r="N2322" s="38">
        <v>0</v>
      </c>
      <c r="O2322" s="38">
        <v>0</v>
      </c>
      <c r="P2322" s="38">
        <v>0</v>
      </c>
      <c r="Q2322" s="91">
        <v>0</v>
      </c>
      <c r="R2322" s="91">
        <v>0</v>
      </c>
      <c r="S2322" s="91">
        <v>0</v>
      </c>
      <c r="T2322" s="38">
        <v>0</v>
      </c>
      <c r="U2322" s="38">
        <v>0</v>
      </c>
      <c r="V2322" s="38">
        <v>0</v>
      </c>
      <c r="W2322" s="38">
        <v>0</v>
      </c>
      <c r="X2322" s="38">
        <v>0</v>
      </c>
      <c r="Y2322" s="38">
        <v>0</v>
      </c>
      <c r="Z2322" s="38">
        <v>0</v>
      </c>
      <c r="AA2322" s="38">
        <v>0</v>
      </c>
      <c r="AB2322" s="38">
        <v>0</v>
      </c>
      <c r="AC2322" s="328">
        <v>0</v>
      </c>
      <c r="AD2322" s="38">
        <v>0</v>
      </c>
      <c r="AE2322" s="38">
        <v>0</v>
      </c>
      <c r="AF2322" s="38">
        <v>0</v>
      </c>
      <c r="AG2322" s="38">
        <v>0</v>
      </c>
      <c r="AH2322" s="38">
        <v>0</v>
      </c>
      <c r="AI2322" s="38">
        <v>0</v>
      </c>
      <c r="AJ2322" s="38">
        <v>0</v>
      </c>
      <c r="AK2322" s="38">
        <v>0</v>
      </c>
      <c r="AL2322" s="38">
        <v>0</v>
      </c>
      <c r="AM2322" s="91">
        <v>0</v>
      </c>
      <c r="AN2322" s="38">
        <v>0</v>
      </c>
      <c r="AO2322" s="38">
        <v>0</v>
      </c>
      <c r="AP2322" s="38">
        <v>0</v>
      </c>
      <c r="AQ2322" s="38">
        <v>0</v>
      </c>
      <c r="AR2322" s="38">
        <v>0</v>
      </c>
      <c r="AS2322" s="38">
        <v>0</v>
      </c>
      <c r="AT2322" s="38">
        <v>0</v>
      </c>
      <c r="AU2322" s="335">
        <v>0</v>
      </c>
      <c r="AV2322" s="315">
        <v>46112</v>
      </c>
      <c r="AW2322" t="s">
        <v>2</v>
      </c>
      <c r="AX2322">
        <v>2026</v>
      </c>
      <c r="AY2322" t="s">
        <v>287</v>
      </c>
    </row>
    <row r="2323" spans="1:51" x14ac:dyDescent="0.25">
      <c r="A2323">
        <v>107</v>
      </c>
      <c r="B2323" t="s">
        <v>60</v>
      </c>
      <c r="C2323" s="38">
        <v>1557548394</v>
      </c>
      <c r="D2323" s="38">
        <v>0</v>
      </c>
      <c r="E2323" s="38">
        <v>0</v>
      </c>
      <c r="F2323" s="38">
        <v>0</v>
      </c>
      <c r="G2323" s="38">
        <v>29620</v>
      </c>
      <c r="H2323" s="91">
        <v>0</v>
      </c>
      <c r="I2323" s="91">
        <v>29620</v>
      </c>
      <c r="J2323" s="38">
        <v>3870284.62</v>
      </c>
      <c r="K2323" s="38">
        <v>588404.17000000004</v>
      </c>
      <c r="L2323" s="91">
        <v>3565799.8000000003</v>
      </c>
      <c r="M2323" s="38">
        <v>45408815.340000004</v>
      </c>
      <c r="N2323" s="38">
        <v>942154628.21000004</v>
      </c>
      <c r="O2323" s="38">
        <v>987563443.54999995</v>
      </c>
      <c r="P2323" s="38">
        <v>6246790.2800000003</v>
      </c>
      <c r="Q2323" s="91">
        <v>0</v>
      </c>
      <c r="R2323" s="91">
        <v>0</v>
      </c>
      <c r="S2323" s="91">
        <v>0</v>
      </c>
      <c r="T2323" s="38">
        <v>1001834722.4200001</v>
      </c>
      <c r="U2323" s="38">
        <v>2100320.98</v>
      </c>
      <c r="V2323" s="38">
        <v>669113.18999999994</v>
      </c>
      <c r="W2323" s="38">
        <v>0</v>
      </c>
      <c r="X2323" s="38">
        <v>16317261.9</v>
      </c>
      <c r="Y2323" s="38">
        <v>0</v>
      </c>
      <c r="Z2323" s="38">
        <v>0</v>
      </c>
      <c r="AA2323" s="38">
        <v>2960425.33</v>
      </c>
      <c r="AB2323" s="38">
        <v>0</v>
      </c>
      <c r="AC2323" s="328">
        <v>31841381.760000002</v>
      </c>
      <c r="AD2323" s="38">
        <v>19429650.800000001</v>
      </c>
      <c r="AE2323" s="38">
        <v>21466618.780000001</v>
      </c>
      <c r="AF2323" s="38">
        <v>0</v>
      </c>
      <c r="AG2323" s="38">
        <v>0</v>
      </c>
      <c r="AH2323" s="38">
        <v>0</v>
      </c>
      <c r="AI2323" s="38">
        <v>0</v>
      </c>
      <c r="AJ2323" s="38">
        <v>249681125.52000001</v>
      </c>
      <c r="AK2323" s="38">
        <v>36051728.200000003</v>
      </c>
      <c r="AL2323" s="38">
        <v>2985456.4</v>
      </c>
      <c r="AM2323" s="91">
        <v>2466506.96</v>
      </c>
      <c r="AN2323" s="38">
        <v>15419166.35</v>
      </c>
      <c r="AO2323" s="38">
        <v>0</v>
      </c>
      <c r="AP2323" s="38">
        <v>1421651.3</v>
      </c>
      <c r="AQ2323" s="38">
        <v>0</v>
      </c>
      <c r="AR2323" s="38">
        <v>0</v>
      </c>
      <c r="AS2323" s="38">
        <v>344465898.25999999</v>
      </c>
      <c r="AT2323" s="38">
        <v>58344509.210000001</v>
      </c>
      <c r="AU2323" s="335">
        <v>152873644.11000001</v>
      </c>
      <c r="AV2323" s="315">
        <v>46112</v>
      </c>
      <c r="AW2323" t="s">
        <v>2</v>
      </c>
      <c r="AX2323">
        <v>2026</v>
      </c>
      <c r="AY2323" t="s">
        <v>160</v>
      </c>
    </row>
    <row r="2324" spans="1:51" x14ac:dyDescent="0.25">
      <c r="A2324">
        <v>66</v>
      </c>
      <c r="B2324" t="s">
        <v>61</v>
      </c>
      <c r="C2324" s="38">
        <v>73897426.900000006</v>
      </c>
      <c r="D2324" s="38">
        <v>0</v>
      </c>
      <c r="E2324" s="38">
        <v>0</v>
      </c>
      <c r="F2324" s="38">
        <v>0</v>
      </c>
      <c r="G2324" s="38">
        <v>0</v>
      </c>
      <c r="H2324" s="91">
        <v>0</v>
      </c>
      <c r="I2324" s="91">
        <v>0</v>
      </c>
      <c r="J2324" s="38">
        <v>0</v>
      </c>
      <c r="K2324" s="38">
        <v>1212013.1399999999</v>
      </c>
      <c r="L2324" s="91">
        <v>0</v>
      </c>
      <c r="M2324" s="38">
        <v>0</v>
      </c>
      <c r="N2324" s="38">
        <v>0</v>
      </c>
      <c r="O2324" s="38">
        <v>0</v>
      </c>
      <c r="P2324" s="38">
        <v>0</v>
      </c>
      <c r="Q2324" s="91">
        <v>0</v>
      </c>
      <c r="R2324" s="91">
        <v>0</v>
      </c>
      <c r="S2324" s="91">
        <v>0</v>
      </c>
      <c r="T2324" s="38">
        <v>1212013.1399999999</v>
      </c>
      <c r="U2324" s="38">
        <v>10590154.32</v>
      </c>
      <c r="V2324" s="38">
        <v>0</v>
      </c>
      <c r="W2324" s="38">
        <v>0</v>
      </c>
      <c r="X2324" s="38">
        <v>33232114.260000002</v>
      </c>
      <c r="Y2324" s="38">
        <v>0</v>
      </c>
      <c r="Z2324" s="38">
        <v>0</v>
      </c>
      <c r="AA2324" s="38">
        <v>0</v>
      </c>
      <c r="AB2324" s="38">
        <v>0</v>
      </c>
      <c r="AC2324" s="328">
        <v>0</v>
      </c>
      <c r="AD2324" s="38">
        <v>0</v>
      </c>
      <c r="AE2324" s="38">
        <v>0</v>
      </c>
      <c r="AF2324" s="38">
        <v>0</v>
      </c>
      <c r="AG2324" s="38">
        <v>0</v>
      </c>
      <c r="AH2324" s="38">
        <v>0</v>
      </c>
      <c r="AI2324" s="38">
        <v>0</v>
      </c>
      <c r="AJ2324" s="38">
        <v>0</v>
      </c>
      <c r="AK2324" s="38">
        <v>0</v>
      </c>
      <c r="AL2324" s="38">
        <v>6001320</v>
      </c>
      <c r="AM2324" s="91">
        <v>0</v>
      </c>
      <c r="AN2324" s="38">
        <v>22861825.18</v>
      </c>
      <c r="AO2324" s="38">
        <v>0</v>
      </c>
      <c r="AP2324" s="38">
        <v>0</v>
      </c>
      <c r="AQ2324" s="38">
        <v>0</v>
      </c>
      <c r="AR2324" s="38">
        <v>0</v>
      </c>
      <c r="AS2324" s="38">
        <v>43822268.579999998</v>
      </c>
      <c r="AT2324" s="38">
        <v>28863145.18</v>
      </c>
      <c r="AU2324" s="335">
        <v>0</v>
      </c>
      <c r="AV2324" s="315">
        <v>46112</v>
      </c>
      <c r="AW2324" t="s">
        <v>2</v>
      </c>
      <c r="AX2324">
        <v>2026</v>
      </c>
      <c r="AY2324" t="s">
        <v>178</v>
      </c>
    </row>
    <row r="2325" spans="1:51" x14ac:dyDescent="0.25">
      <c r="A2325">
        <v>44</v>
      </c>
      <c r="B2325" t="s">
        <v>62</v>
      </c>
      <c r="C2325" s="38">
        <v>227946659.00999999</v>
      </c>
      <c r="D2325" s="38">
        <v>243649.89</v>
      </c>
      <c r="E2325" s="38">
        <v>0</v>
      </c>
      <c r="F2325" s="38">
        <v>0</v>
      </c>
      <c r="G2325" s="38">
        <v>114331.56000000001</v>
      </c>
      <c r="H2325" s="91">
        <v>827254.33</v>
      </c>
      <c r="I2325" s="91">
        <v>1185235.78</v>
      </c>
      <c r="J2325" s="38">
        <v>11495700.060000001</v>
      </c>
      <c r="K2325" s="38">
        <v>219332.21</v>
      </c>
      <c r="L2325" s="91">
        <v>0</v>
      </c>
      <c r="M2325" s="38">
        <v>15469200.68</v>
      </c>
      <c r="N2325" s="38">
        <v>10738019.109999999</v>
      </c>
      <c r="O2325" s="38">
        <v>26207219.789999999</v>
      </c>
      <c r="P2325" s="38">
        <v>0</v>
      </c>
      <c r="Q2325" s="91">
        <v>0</v>
      </c>
      <c r="R2325" s="91">
        <v>0</v>
      </c>
      <c r="S2325" s="91">
        <v>0</v>
      </c>
      <c r="T2325" s="38">
        <v>37922252.060000002</v>
      </c>
      <c r="U2325" s="38">
        <v>3840871.22</v>
      </c>
      <c r="V2325" s="38">
        <v>1313375.3600000001</v>
      </c>
      <c r="W2325" s="38">
        <v>856862.9</v>
      </c>
      <c r="X2325" s="38">
        <v>0</v>
      </c>
      <c r="Y2325" s="38">
        <v>70897.600000000006</v>
      </c>
      <c r="Z2325" s="38">
        <v>0</v>
      </c>
      <c r="AA2325" s="38">
        <v>8144.85</v>
      </c>
      <c r="AB2325" s="38">
        <v>0</v>
      </c>
      <c r="AC2325" s="328">
        <v>8118555.7699999996</v>
      </c>
      <c r="AD2325" s="38">
        <v>14050135.220000001</v>
      </c>
      <c r="AE2325" s="38">
        <v>102427.92</v>
      </c>
      <c r="AF2325" s="38">
        <v>0</v>
      </c>
      <c r="AG2325" s="38">
        <v>0</v>
      </c>
      <c r="AH2325" s="38">
        <v>0</v>
      </c>
      <c r="AI2325" s="38">
        <v>0</v>
      </c>
      <c r="AJ2325" s="38">
        <v>350086.15</v>
      </c>
      <c r="AK2325" s="38">
        <v>106178380.84999999</v>
      </c>
      <c r="AL2325" s="38">
        <v>4763122.09</v>
      </c>
      <c r="AM2325" s="91">
        <v>0</v>
      </c>
      <c r="AN2325" s="38">
        <v>8371203.8999999994</v>
      </c>
      <c r="AO2325" s="38">
        <v>0</v>
      </c>
      <c r="AP2325" s="38">
        <v>1142122.1100000001</v>
      </c>
      <c r="AQ2325" s="38">
        <v>0</v>
      </c>
      <c r="AR2325" s="38">
        <v>0</v>
      </c>
      <c r="AS2325" s="38">
        <v>28711356.989999998</v>
      </c>
      <c r="AT2325" s="38">
        <v>120454828.95</v>
      </c>
      <c r="AU2325" s="335">
        <v>39672985.229999997</v>
      </c>
      <c r="AV2325" s="315">
        <v>46112</v>
      </c>
      <c r="AW2325" t="s">
        <v>2</v>
      </c>
      <c r="AX2325">
        <v>2026</v>
      </c>
      <c r="AY2325" t="s">
        <v>167</v>
      </c>
    </row>
    <row r="2326" spans="1:51" x14ac:dyDescent="0.25">
      <c r="A2326">
        <v>113</v>
      </c>
      <c r="B2326" t="s">
        <v>63</v>
      </c>
      <c r="C2326" s="38">
        <v>72626507.810000002</v>
      </c>
      <c r="D2326" s="38">
        <v>0</v>
      </c>
      <c r="E2326" s="38">
        <v>0</v>
      </c>
      <c r="F2326" s="38">
        <v>0</v>
      </c>
      <c r="G2326" s="38">
        <v>0</v>
      </c>
      <c r="H2326" s="91">
        <v>0</v>
      </c>
      <c r="I2326" s="91">
        <v>0</v>
      </c>
      <c r="J2326" s="38">
        <v>192602.11</v>
      </c>
      <c r="K2326" s="38">
        <v>519137.2</v>
      </c>
      <c r="L2326" s="91">
        <v>0</v>
      </c>
      <c r="M2326" s="38">
        <v>18385540.190000001</v>
      </c>
      <c r="N2326" s="38">
        <v>19507955.300000001</v>
      </c>
      <c r="O2326" s="38">
        <v>37893495.490000002</v>
      </c>
      <c r="P2326" s="38">
        <v>1321096.07</v>
      </c>
      <c r="Q2326" s="91">
        <v>0</v>
      </c>
      <c r="R2326" s="91">
        <v>0</v>
      </c>
      <c r="S2326" s="91">
        <v>0</v>
      </c>
      <c r="T2326" s="38">
        <v>39926330.869999997</v>
      </c>
      <c r="U2326" s="38">
        <v>67500.800000000003</v>
      </c>
      <c r="V2326" s="38">
        <v>8437.6</v>
      </c>
      <c r="W2326" s="38">
        <v>0</v>
      </c>
      <c r="X2326" s="38">
        <v>0</v>
      </c>
      <c r="Y2326" s="38">
        <v>581971.5</v>
      </c>
      <c r="Z2326" s="38">
        <v>0</v>
      </c>
      <c r="AA2326" s="38">
        <v>843711.05</v>
      </c>
      <c r="AB2326" s="38">
        <v>0</v>
      </c>
      <c r="AC2326" s="328">
        <v>10356727.6</v>
      </c>
      <c r="AD2326" s="38">
        <v>4802921.12</v>
      </c>
      <c r="AE2326" s="38">
        <v>2429093.2400000002</v>
      </c>
      <c r="AF2326" s="38">
        <v>0</v>
      </c>
      <c r="AG2326" s="38">
        <v>0</v>
      </c>
      <c r="AH2326" s="38">
        <v>0</v>
      </c>
      <c r="AI2326" s="38">
        <v>0</v>
      </c>
      <c r="AJ2326" s="38">
        <v>0</v>
      </c>
      <c r="AK2326" s="38">
        <v>12133396.49</v>
      </c>
      <c r="AL2326" s="38">
        <v>38616</v>
      </c>
      <c r="AM2326" s="91">
        <v>16243.88</v>
      </c>
      <c r="AN2326" s="38">
        <v>1162903.23</v>
      </c>
      <c r="AO2326" s="38">
        <v>0</v>
      </c>
      <c r="AP2326" s="38">
        <v>258654.43</v>
      </c>
      <c r="AQ2326" s="38">
        <v>0</v>
      </c>
      <c r="AR2326" s="38">
        <v>0</v>
      </c>
      <c r="AS2326" s="38">
        <v>19090362.91</v>
      </c>
      <c r="AT2326" s="38">
        <v>13609814.029999999</v>
      </c>
      <c r="AU2326" s="335">
        <v>0</v>
      </c>
      <c r="AV2326" s="315">
        <v>46112</v>
      </c>
      <c r="AW2326" t="s">
        <v>2</v>
      </c>
      <c r="AX2326">
        <v>2026</v>
      </c>
      <c r="AY2326" t="s">
        <v>171</v>
      </c>
    </row>
    <row r="2327" spans="1:51" x14ac:dyDescent="0.25">
      <c r="A2327">
        <v>1</v>
      </c>
      <c r="B2327" t="s">
        <v>65</v>
      </c>
      <c r="C2327" s="38">
        <v>0</v>
      </c>
      <c r="D2327" s="38">
        <v>0</v>
      </c>
      <c r="E2327" s="38">
        <v>0</v>
      </c>
      <c r="F2327" s="38">
        <v>0</v>
      </c>
      <c r="G2327" s="38">
        <v>0</v>
      </c>
      <c r="H2327" s="91">
        <v>0</v>
      </c>
      <c r="I2327" s="91">
        <v>0</v>
      </c>
      <c r="J2327" s="38">
        <v>0</v>
      </c>
      <c r="K2327" s="38">
        <v>0</v>
      </c>
      <c r="L2327" s="91">
        <v>0</v>
      </c>
      <c r="M2327" s="38">
        <v>0</v>
      </c>
      <c r="N2327" s="38">
        <v>0</v>
      </c>
      <c r="O2327" s="38">
        <v>0</v>
      </c>
      <c r="P2327" s="38">
        <v>0</v>
      </c>
      <c r="Q2327" s="91">
        <v>0</v>
      </c>
      <c r="R2327" s="91">
        <v>0</v>
      </c>
      <c r="S2327" s="91">
        <v>0</v>
      </c>
      <c r="T2327" s="38">
        <v>0</v>
      </c>
      <c r="U2327" s="38">
        <v>0</v>
      </c>
      <c r="V2327" s="38">
        <v>0</v>
      </c>
      <c r="W2327" s="38">
        <v>0</v>
      </c>
      <c r="X2327" s="38">
        <v>0</v>
      </c>
      <c r="Y2327" s="38">
        <v>0</v>
      </c>
      <c r="Z2327" s="38">
        <v>0</v>
      </c>
      <c r="AA2327" s="38">
        <v>0</v>
      </c>
      <c r="AB2327" s="38">
        <v>0</v>
      </c>
      <c r="AC2327" s="328">
        <v>0</v>
      </c>
      <c r="AD2327" s="38">
        <v>0</v>
      </c>
      <c r="AE2327" s="38">
        <v>0</v>
      </c>
      <c r="AF2327" s="38">
        <v>0</v>
      </c>
      <c r="AG2327" s="38">
        <v>0</v>
      </c>
      <c r="AH2327" s="38">
        <v>0</v>
      </c>
      <c r="AI2327" s="38">
        <v>0</v>
      </c>
      <c r="AJ2327" s="38">
        <v>0</v>
      </c>
      <c r="AK2327" s="38">
        <v>0</v>
      </c>
      <c r="AL2327" s="38">
        <v>0</v>
      </c>
      <c r="AM2327" s="91">
        <v>0</v>
      </c>
      <c r="AN2327" s="38">
        <v>0</v>
      </c>
      <c r="AO2327" s="38">
        <v>0</v>
      </c>
      <c r="AP2327" s="38">
        <v>0</v>
      </c>
      <c r="AQ2327" s="38">
        <v>0</v>
      </c>
      <c r="AR2327" s="38">
        <v>0</v>
      </c>
      <c r="AS2327" s="38">
        <v>0</v>
      </c>
      <c r="AT2327" s="38">
        <v>0</v>
      </c>
      <c r="AU2327" s="335">
        <v>0</v>
      </c>
      <c r="AV2327" s="315">
        <v>46112</v>
      </c>
      <c r="AW2327" t="s">
        <v>2</v>
      </c>
      <c r="AX2327">
        <v>2026</v>
      </c>
      <c r="AY2327" t="s">
        <v>177</v>
      </c>
    </row>
    <row r="2328" spans="1:51" x14ac:dyDescent="0.25">
      <c r="A2328">
        <v>109</v>
      </c>
      <c r="B2328" t="s">
        <v>66</v>
      </c>
      <c r="C2328" s="38">
        <v>2641194236.8000002</v>
      </c>
      <c r="D2328" s="38">
        <v>52503221.759999998</v>
      </c>
      <c r="E2328" s="38">
        <v>0</v>
      </c>
      <c r="F2328" s="38">
        <v>0</v>
      </c>
      <c r="G2328" s="38">
        <v>0</v>
      </c>
      <c r="H2328" s="91">
        <v>0</v>
      </c>
      <c r="I2328" s="91">
        <v>52503221.759999998</v>
      </c>
      <c r="J2328" s="38">
        <v>238639935.22</v>
      </c>
      <c r="K2328" s="38">
        <v>51786469.009999998</v>
      </c>
      <c r="L2328" s="91">
        <v>0</v>
      </c>
      <c r="M2328" s="38">
        <v>1753411.0499999998</v>
      </c>
      <c r="N2328" s="38">
        <v>831041177.43000007</v>
      </c>
      <c r="O2328" s="38">
        <v>832794588.48000002</v>
      </c>
      <c r="P2328" s="38">
        <v>137358144.17000002</v>
      </c>
      <c r="Q2328" s="91">
        <v>0</v>
      </c>
      <c r="R2328" s="91">
        <v>0</v>
      </c>
      <c r="S2328" s="91">
        <v>0</v>
      </c>
      <c r="T2328" s="38">
        <v>1260579136.8800001</v>
      </c>
      <c r="U2328" s="38">
        <v>134476513.59999999</v>
      </c>
      <c r="V2328" s="38">
        <v>29407375.060000002</v>
      </c>
      <c r="W2328" s="38">
        <v>0</v>
      </c>
      <c r="X2328" s="38">
        <v>56267330.020000003</v>
      </c>
      <c r="Y2328" s="38">
        <v>13254273.289999999</v>
      </c>
      <c r="Z2328" s="38">
        <v>0</v>
      </c>
      <c r="AA2328" s="38">
        <v>314275208.28000003</v>
      </c>
      <c r="AB2328" s="38">
        <v>0</v>
      </c>
      <c r="AC2328" s="328">
        <v>384397461.77999997</v>
      </c>
      <c r="AD2328" s="38">
        <v>0</v>
      </c>
      <c r="AE2328" s="38">
        <v>4000</v>
      </c>
      <c r="AF2328" s="38">
        <v>0</v>
      </c>
      <c r="AG2328" s="38">
        <v>0</v>
      </c>
      <c r="AH2328" s="38">
        <v>0</v>
      </c>
      <c r="AI2328" s="38">
        <v>0</v>
      </c>
      <c r="AJ2328" s="38">
        <v>298619307.75</v>
      </c>
      <c r="AK2328" s="38">
        <v>83810743.979999989</v>
      </c>
      <c r="AL2328" s="38">
        <v>3419499.5</v>
      </c>
      <c r="AM2328" s="91">
        <v>2318411.77</v>
      </c>
      <c r="AN2328" s="38">
        <v>5597927.1200000001</v>
      </c>
      <c r="AO2328" s="38">
        <v>40724.75</v>
      </c>
      <c r="AP2328" s="38">
        <v>2500</v>
      </c>
      <c r="AQ2328" s="38">
        <v>0</v>
      </c>
      <c r="AR2328" s="38">
        <v>0</v>
      </c>
      <c r="AS2328" s="38">
        <v>1230701469.78</v>
      </c>
      <c r="AT2328" s="38">
        <v>95189807.11999999</v>
      </c>
      <c r="AU2328" s="335">
        <v>2220601.2599999998</v>
      </c>
      <c r="AV2328" s="315">
        <v>46112</v>
      </c>
      <c r="AW2328" t="s">
        <v>2</v>
      </c>
      <c r="AX2328">
        <v>2026</v>
      </c>
      <c r="AY2328" t="s">
        <v>157</v>
      </c>
    </row>
    <row r="2329" spans="1:51" x14ac:dyDescent="0.25">
      <c r="A2329">
        <v>98</v>
      </c>
      <c r="B2329" t="s">
        <v>64</v>
      </c>
      <c r="C2329" s="38">
        <v>294174795.45000005</v>
      </c>
      <c r="D2329" s="38">
        <v>233962.75</v>
      </c>
      <c r="E2329" s="38">
        <v>0</v>
      </c>
      <c r="F2329" s="38">
        <v>0</v>
      </c>
      <c r="G2329" s="38">
        <v>0</v>
      </c>
      <c r="H2329" s="91">
        <v>0</v>
      </c>
      <c r="I2329" s="91">
        <v>233962.75</v>
      </c>
      <c r="J2329" s="38">
        <v>2464617.37</v>
      </c>
      <c r="K2329" s="38">
        <v>2995683.82</v>
      </c>
      <c r="L2329" s="91">
        <v>0</v>
      </c>
      <c r="M2329" s="38">
        <v>72250141.920000002</v>
      </c>
      <c r="N2329" s="38">
        <v>12624522.25</v>
      </c>
      <c r="O2329" s="38">
        <v>84874664.170000002</v>
      </c>
      <c r="P2329" s="38">
        <v>5354982.09</v>
      </c>
      <c r="Q2329" s="91">
        <v>0</v>
      </c>
      <c r="R2329" s="91">
        <v>0</v>
      </c>
      <c r="S2329" s="91">
        <v>0</v>
      </c>
      <c r="T2329" s="38">
        <v>95689947.450000003</v>
      </c>
      <c r="U2329" s="38">
        <v>658758.52</v>
      </c>
      <c r="V2329" s="38">
        <v>385213.1</v>
      </c>
      <c r="W2329" s="38">
        <v>0</v>
      </c>
      <c r="X2329" s="38">
        <v>4949880.68</v>
      </c>
      <c r="Y2329" s="38">
        <v>287664.81</v>
      </c>
      <c r="Z2329" s="38">
        <v>0</v>
      </c>
      <c r="AA2329" s="38">
        <v>3044501.2</v>
      </c>
      <c r="AB2329" s="38">
        <v>0</v>
      </c>
      <c r="AC2329" s="328">
        <v>18624344.43</v>
      </c>
      <c r="AD2329" s="38">
        <v>22762.5</v>
      </c>
      <c r="AE2329" s="38">
        <v>9298944.0600000005</v>
      </c>
      <c r="AF2329" s="38">
        <v>0</v>
      </c>
      <c r="AG2329" s="38">
        <v>0</v>
      </c>
      <c r="AH2329" s="38">
        <v>0</v>
      </c>
      <c r="AI2329" s="38">
        <v>0</v>
      </c>
      <c r="AJ2329" s="38">
        <v>25587513.129999999</v>
      </c>
      <c r="AK2329" s="38">
        <v>45518567.82</v>
      </c>
      <c r="AL2329" s="38">
        <v>3332003.89</v>
      </c>
      <c r="AM2329" s="91">
        <v>0</v>
      </c>
      <c r="AN2329" s="38">
        <v>15053856.43</v>
      </c>
      <c r="AO2329" s="38">
        <v>0</v>
      </c>
      <c r="AP2329" s="38">
        <v>874261.78</v>
      </c>
      <c r="AQ2329" s="38">
        <v>0</v>
      </c>
      <c r="AR2329" s="38">
        <v>0</v>
      </c>
      <c r="AS2329" s="38">
        <v>62859582.43</v>
      </c>
      <c r="AT2329" s="38">
        <v>64778689.919999994</v>
      </c>
      <c r="AU2329" s="335">
        <v>70612612.900000006</v>
      </c>
      <c r="AV2329" s="315">
        <v>46112</v>
      </c>
      <c r="AW2329" t="s">
        <v>2</v>
      </c>
      <c r="AX2329">
        <v>2026</v>
      </c>
      <c r="AY2329" t="s">
        <v>165</v>
      </c>
    </row>
    <row r="2330" spans="1:51" x14ac:dyDescent="0.25">
      <c r="A2330">
        <v>121</v>
      </c>
      <c r="B2330" t="s">
        <v>68</v>
      </c>
      <c r="C2330" s="38">
        <v>0</v>
      </c>
      <c r="D2330" s="38">
        <v>0</v>
      </c>
      <c r="E2330" s="38">
        <v>0</v>
      </c>
      <c r="F2330" s="38">
        <v>0</v>
      </c>
      <c r="G2330" s="38">
        <v>0</v>
      </c>
      <c r="H2330" s="91">
        <v>0</v>
      </c>
      <c r="I2330" s="91">
        <v>0</v>
      </c>
      <c r="J2330" s="38">
        <v>0</v>
      </c>
      <c r="K2330" s="38">
        <v>0</v>
      </c>
      <c r="L2330" s="91">
        <v>0</v>
      </c>
      <c r="M2330" s="38">
        <v>0</v>
      </c>
      <c r="N2330" s="38">
        <v>0</v>
      </c>
      <c r="O2330" s="38">
        <v>0</v>
      </c>
      <c r="P2330" s="38">
        <v>0</v>
      </c>
      <c r="Q2330" s="91">
        <v>0</v>
      </c>
      <c r="R2330" s="91">
        <v>0</v>
      </c>
      <c r="S2330" s="91">
        <v>0</v>
      </c>
      <c r="T2330" s="38">
        <v>0</v>
      </c>
      <c r="U2330" s="38">
        <v>0</v>
      </c>
      <c r="V2330" s="38">
        <v>0</v>
      </c>
      <c r="W2330" s="38">
        <v>0</v>
      </c>
      <c r="X2330" s="38">
        <v>0</v>
      </c>
      <c r="Y2330" s="38">
        <v>0</v>
      </c>
      <c r="Z2330" s="38">
        <v>0</v>
      </c>
      <c r="AA2330" s="38">
        <v>0</v>
      </c>
      <c r="AB2330" s="38">
        <v>0</v>
      </c>
      <c r="AC2330" s="328">
        <v>0</v>
      </c>
      <c r="AD2330" s="38">
        <v>0</v>
      </c>
      <c r="AE2330" s="38">
        <v>0</v>
      </c>
      <c r="AF2330" s="38">
        <v>0</v>
      </c>
      <c r="AG2330" s="38">
        <v>0</v>
      </c>
      <c r="AH2330" s="38">
        <v>0</v>
      </c>
      <c r="AI2330" s="38">
        <v>0</v>
      </c>
      <c r="AJ2330" s="38">
        <v>0</v>
      </c>
      <c r="AK2330" s="38">
        <v>0</v>
      </c>
      <c r="AL2330" s="38">
        <v>0</v>
      </c>
      <c r="AM2330" s="91">
        <v>0</v>
      </c>
      <c r="AN2330" s="38">
        <v>0</v>
      </c>
      <c r="AO2330" s="38">
        <v>0</v>
      </c>
      <c r="AP2330" s="38">
        <v>0</v>
      </c>
      <c r="AQ2330" s="38">
        <v>0</v>
      </c>
      <c r="AR2330" s="38">
        <v>0</v>
      </c>
      <c r="AS2330" s="38">
        <v>0</v>
      </c>
      <c r="AT2330" s="38">
        <v>0</v>
      </c>
      <c r="AU2330" s="335">
        <v>0</v>
      </c>
      <c r="AV2330" s="315">
        <v>46112</v>
      </c>
      <c r="AW2330" t="s">
        <v>2</v>
      </c>
      <c r="AX2330">
        <v>2026</v>
      </c>
      <c r="AY2330" t="s">
        <v>188</v>
      </c>
    </row>
    <row r="2331" spans="1:51" x14ac:dyDescent="0.25">
      <c r="A2331">
        <v>108</v>
      </c>
      <c r="B2331" t="s">
        <v>102</v>
      </c>
      <c r="C2331" s="38">
        <v>33933186.799999997</v>
      </c>
      <c r="D2331" s="38">
        <v>0</v>
      </c>
      <c r="E2331" s="38">
        <v>0</v>
      </c>
      <c r="F2331" s="38">
        <v>0</v>
      </c>
      <c r="G2331" s="38">
        <v>0</v>
      </c>
      <c r="H2331" s="91">
        <v>423440.84</v>
      </c>
      <c r="I2331" s="91">
        <v>423440.84</v>
      </c>
      <c r="J2331" s="38">
        <v>601789.93999999994</v>
      </c>
      <c r="K2331" s="38">
        <v>5956568.3700000001</v>
      </c>
      <c r="L2331" s="91">
        <v>0</v>
      </c>
      <c r="M2331" s="38">
        <v>4567804.21</v>
      </c>
      <c r="N2331" s="38">
        <v>5006756.8600000003</v>
      </c>
      <c r="O2331" s="38">
        <v>9574561.0700000003</v>
      </c>
      <c r="P2331" s="38">
        <v>0</v>
      </c>
      <c r="Q2331" s="91">
        <v>0</v>
      </c>
      <c r="R2331" s="91">
        <v>0</v>
      </c>
      <c r="S2331" s="91">
        <v>0</v>
      </c>
      <c r="T2331" s="38">
        <v>16132919.380000001</v>
      </c>
      <c r="U2331" s="38">
        <v>153909.10999999999</v>
      </c>
      <c r="V2331" s="38">
        <v>21954.49</v>
      </c>
      <c r="W2331" s="38">
        <v>0</v>
      </c>
      <c r="X2331" s="38">
        <v>0</v>
      </c>
      <c r="Y2331" s="38">
        <v>0</v>
      </c>
      <c r="Z2331" s="38">
        <v>0</v>
      </c>
      <c r="AA2331" s="38">
        <v>91023.61</v>
      </c>
      <c r="AB2331" s="38">
        <v>0</v>
      </c>
      <c r="AC2331" s="328">
        <v>11478781.65</v>
      </c>
      <c r="AD2331" s="38">
        <v>0</v>
      </c>
      <c r="AE2331" s="38">
        <v>2878258.77</v>
      </c>
      <c r="AF2331" s="38">
        <v>0</v>
      </c>
      <c r="AG2331" s="38">
        <v>0</v>
      </c>
      <c r="AH2331" s="38">
        <v>0</v>
      </c>
      <c r="AI2331" s="38">
        <v>0</v>
      </c>
      <c r="AJ2331" s="38">
        <v>970593.84</v>
      </c>
      <c r="AK2331" s="38">
        <v>0</v>
      </c>
      <c r="AL2331" s="38">
        <v>0</v>
      </c>
      <c r="AM2331" s="91">
        <v>0</v>
      </c>
      <c r="AN2331" s="38">
        <v>1151425.1100000001</v>
      </c>
      <c r="AO2331" s="38">
        <v>0</v>
      </c>
      <c r="AP2331" s="38">
        <v>19300</v>
      </c>
      <c r="AQ2331" s="38">
        <v>0</v>
      </c>
      <c r="AR2331" s="38">
        <v>0</v>
      </c>
      <c r="AS2331" s="38">
        <v>15594521.470000001</v>
      </c>
      <c r="AT2331" s="38">
        <v>1170725.1100000001</v>
      </c>
      <c r="AU2331" s="335">
        <v>611580</v>
      </c>
      <c r="AV2331" s="315">
        <v>46112</v>
      </c>
      <c r="AW2331" t="s">
        <v>2</v>
      </c>
      <c r="AX2331">
        <v>2026</v>
      </c>
      <c r="AY2331" t="s">
        <v>183</v>
      </c>
    </row>
    <row r="2332" spans="1:51" x14ac:dyDescent="0.25">
      <c r="A2332">
        <v>38</v>
      </c>
      <c r="B2332" t="s">
        <v>193</v>
      </c>
      <c r="C2332" s="38">
        <v>0</v>
      </c>
      <c r="D2332" s="38">
        <v>0</v>
      </c>
      <c r="E2332" s="38">
        <v>0</v>
      </c>
      <c r="F2332" s="38">
        <v>0</v>
      </c>
      <c r="G2332" s="38">
        <v>0</v>
      </c>
      <c r="H2332" s="91">
        <v>0</v>
      </c>
      <c r="I2332" s="91">
        <v>0</v>
      </c>
      <c r="J2332" s="38">
        <v>0</v>
      </c>
      <c r="K2332" s="38">
        <v>0</v>
      </c>
      <c r="L2332" s="91">
        <v>0</v>
      </c>
      <c r="M2332" s="38">
        <v>0</v>
      </c>
      <c r="N2332" s="38">
        <v>0</v>
      </c>
      <c r="O2332" s="38">
        <v>0</v>
      </c>
      <c r="P2332" s="38">
        <v>0</v>
      </c>
      <c r="Q2332" s="91">
        <v>0</v>
      </c>
      <c r="R2332" s="91">
        <v>0</v>
      </c>
      <c r="S2332" s="91">
        <v>0</v>
      </c>
      <c r="T2332" s="38">
        <v>0</v>
      </c>
      <c r="U2332" s="38">
        <v>0</v>
      </c>
      <c r="V2332" s="38">
        <v>0</v>
      </c>
      <c r="W2332" s="38">
        <v>0</v>
      </c>
      <c r="X2332" s="38">
        <v>0</v>
      </c>
      <c r="Y2332" s="38">
        <v>0</v>
      </c>
      <c r="Z2332" s="38">
        <v>0</v>
      </c>
      <c r="AA2332" s="38">
        <v>0</v>
      </c>
      <c r="AB2332" s="38">
        <v>0</v>
      </c>
      <c r="AC2332" s="328">
        <v>0</v>
      </c>
      <c r="AD2332" s="38">
        <v>0</v>
      </c>
      <c r="AE2332" s="38">
        <v>0</v>
      </c>
      <c r="AF2332" s="38">
        <v>0</v>
      </c>
      <c r="AG2332" s="38">
        <v>0</v>
      </c>
      <c r="AH2332" s="38">
        <v>0</v>
      </c>
      <c r="AI2332" s="38">
        <v>0</v>
      </c>
      <c r="AJ2332" s="38">
        <v>0</v>
      </c>
      <c r="AK2332" s="38">
        <v>0</v>
      </c>
      <c r="AL2332" s="38">
        <v>0</v>
      </c>
      <c r="AM2332" s="91">
        <v>0</v>
      </c>
      <c r="AN2332" s="38">
        <v>0</v>
      </c>
      <c r="AO2332" s="38">
        <v>0</v>
      </c>
      <c r="AP2332" s="38">
        <v>0</v>
      </c>
      <c r="AQ2332" s="38">
        <v>0</v>
      </c>
      <c r="AR2332" s="38">
        <v>0</v>
      </c>
      <c r="AS2332" s="38">
        <v>0</v>
      </c>
      <c r="AT2332" s="38">
        <v>0</v>
      </c>
      <c r="AU2332" s="335">
        <v>0</v>
      </c>
      <c r="AV2332" s="315">
        <v>46112</v>
      </c>
      <c r="AW2332" t="s">
        <v>2</v>
      </c>
      <c r="AX2332">
        <v>2026</v>
      </c>
      <c r="AY2332" t="s">
        <v>194</v>
      </c>
    </row>
    <row r="2333" spans="1:51" x14ac:dyDescent="0.25">
      <c r="A2333">
        <v>13</v>
      </c>
      <c r="B2333" t="s">
        <v>70</v>
      </c>
      <c r="C2333" s="38">
        <v>23859818219.400002</v>
      </c>
      <c r="D2333" s="38">
        <v>10860766.65</v>
      </c>
      <c r="E2333" s="38">
        <v>0</v>
      </c>
      <c r="F2333" s="38">
        <v>0</v>
      </c>
      <c r="G2333" s="38">
        <v>30088369.68</v>
      </c>
      <c r="H2333" s="91">
        <v>0</v>
      </c>
      <c r="I2333" s="91">
        <v>40949136.329999998</v>
      </c>
      <c r="J2333" s="38">
        <v>626031446.37</v>
      </c>
      <c r="K2333" s="38">
        <v>194196206.76999998</v>
      </c>
      <c r="L2333" s="91">
        <v>52838294.840000004</v>
      </c>
      <c r="M2333" s="38">
        <v>12765497549.08</v>
      </c>
      <c r="N2333" s="38">
        <v>5455327128.4000006</v>
      </c>
      <c r="O2333" s="38">
        <v>18220824677.48</v>
      </c>
      <c r="P2333" s="38">
        <v>0</v>
      </c>
      <c r="Q2333" s="91">
        <v>0</v>
      </c>
      <c r="R2333" s="91">
        <v>0</v>
      </c>
      <c r="S2333" s="91">
        <v>0</v>
      </c>
      <c r="T2333" s="38">
        <v>19093890625.459999</v>
      </c>
      <c r="U2333" s="38">
        <v>63975869.409999996</v>
      </c>
      <c r="V2333" s="38">
        <v>0</v>
      </c>
      <c r="W2333" s="38">
        <v>0</v>
      </c>
      <c r="X2333" s="38">
        <v>42387780.870000005</v>
      </c>
      <c r="Y2333" s="38">
        <v>4544608.4000000004</v>
      </c>
      <c r="Z2333" s="38">
        <v>0</v>
      </c>
      <c r="AA2333" s="38">
        <v>743695198.10000002</v>
      </c>
      <c r="AB2333" s="38">
        <v>0</v>
      </c>
      <c r="AC2333" s="328">
        <v>2525763064.52</v>
      </c>
      <c r="AD2333" s="38">
        <v>0</v>
      </c>
      <c r="AE2333" s="38">
        <v>21124458.300000001</v>
      </c>
      <c r="AF2333" s="38">
        <v>0</v>
      </c>
      <c r="AG2333" s="38">
        <v>0</v>
      </c>
      <c r="AH2333" s="38">
        <v>0</v>
      </c>
      <c r="AI2333" s="38">
        <v>0</v>
      </c>
      <c r="AJ2333" s="38">
        <v>21091453.210000001</v>
      </c>
      <c r="AK2333" s="38">
        <v>760110858.75</v>
      </c>
      <c r="AL2333" s="38">
        <v>366662060.62</v>
      </c>
      <c r="AM2333" s="91">
        <v>46190330.120000005</v>
      </c>
      <c r="AN2333" s="38">
        <v>117467934.51000001</v>
      </c>
      <c r="AO2333" s="38">
        <v>0</v>
      </c>
      <c r="AP2333" s="38">
        <v>316.16000000000003</v>
      </c>
      <c r="AQ2333" s="38">
        <v>0</v>
      </c>
      <c r="AR2333" s="38">
        <v>0</v>
      </c>
      <c r="AS2333" s="38">
        <v>3422582432.8099999</v>
      </c>
      <c r="AT2333" s="38">
        <v>1290431500.1600001</v>
      </c>
      <c r="AU2333" s="335">
        <v>11964524.640000001</v>
      </c>
      <c r="AV2333" s="315">
        <v>46112</v>
      </c>
      <c r="AW2333" t="s">
        <v>2</v>
      </c>
      <c r="AX2333">
        <v>2026</v>
      </c>
      <c r="AY2333" t="s">
        <v>149</v>
      </c>
    </row>
    <row r="2334" spans="1:51" x14ac:dyDescent="0.25">
      <c r="A2334">
        <v>110</v>
      </c>
      <c r="B2334" t="s">
        <v>71</v>
      </c>
      <c r="C2334" s="38">
        <v>214156925.66999999</v>
      </c>
      <c r="D2334" s="38">
        <v>65123.519999999997</v>
      </c>
      <c r="E2334" s="38">
        <v>0</v>
      </c>
      <c r="F2334" s="38">
        <v>0</v>
      </c>
      <c r="G2334" s="38">
        <v>452008.1</v>
      </c>
      <c r="H2334" s="91">
        <v>0</v>
      </c>
      <c r="I2334" s="91">
        <v>517131.62</v>
      </c>
      <c r="J2334" s="38">
        <v>1359965.86</v>
      </c>
      <c r="K2334" s="38">
        <v>2876120.57</v>
      </c>
      <c r="L2334" s="91">
        <v>0</v>
      </c>
      <c r="M2334" s="38">
        <v>1189893</v>
      </c>
      <c r="N2334" s="38">
        <v>22336242.669999998</v>
      </c>
      <c r="O2334" s="38">
        <v>23526135.669999998</v>
      </c>
      <c r="P2334" s="38">
        <v>2806613.28</v>
      </c>
      <c r="Q2334" s="91">
        <v>0</v>
      </c>
      <c r="R2334" s="91">
        <v>0</v>
      </c>
      <c r="S2334" s="91">
        <v>149730.29</v>
      </c>
      <c r="T2334" s="38">
        <v>30718565.669999998</v>
      </c>
      <c r="U2334" s="38">
        <v>811256.19</v>
      </c>
      <c r="V2334" s="38">
        <v>1543546.48</v>
      </c>
      <c r="W2334" s="38">
        <v>0</v>
      </c>
      <c r="X2334" s="38">
        <v>2040315.3</v>
      </c>
      <c r="Y2334" s="38">
        <v>6330223.6600000001</v>
      </c>
      <c r="Z2334" s="38">
        <v>0</v>
      </c>
      <c r="AA2334" s="38">
        <v>0</v>
      </c>
      <c r="AB2334" s="38">
        <v>0</v>
      </c>
      <c r="AC2334" s="328">
        <v>2896073.62</v>
      </c>
      <c r="AD2334" s="38">
        <v>3545703.81</v>
      </c>
      <c r="AE2334" s="38">
        <v>515748.04</v>
      </c>
      <c r="AF2334" s="38">
        <v>0</v>
      </c>
      <c r="AG2334" s="38">
        <v>0</v>
      </c>
      <c r="AH2334" s="38">
        <v>0</v>
      </c>
      <c r="AI2334" s="38">
        <v>0</v>
      </c>
      <c r="AJ2334" s="38">
        <v>900158.53</v>
      </c>
      <c r="AK2334" s="38">
        <v>42644363.07</v>
      </c>
      <c r="AL2334" s="38">
        <v>1996383.42</v>
      </c>
      <c r="AM2334" s="91">
        <v>1780907.72</v>
      </c>
      <c r="AN2334" s="38">
        <v>22604977.609999999</v>
      </c>
      <c r="AO2334" s="38">
        <v>0</v>
      </c>
      <c r="AP2334" s="38">
        <v>45566.720000000001</v>
      </c>
      <c r="AQ2334" s="38">
        <v>0</v>
      </c>
      <c r="AR2334" s="38">
        <v>0</v>
      </c>
      <c r="AS2334" s="38">
        <v>18583025.629999999</v>
      </c>
      <c r="AT2334" s="38">
        <v>69072198.540000007</v>
      </c>
      <c r="AU2334" s="335">
        <v>95266004.209999993</v>
      </c>
      <c r="AV2334" s="315">
        <v>46112</v>
      </c>
      <c r="AW2334" t="s">
        <v>2</v>
      </c>
      <c r="AX2334">
        <v>2026</v>
      </c>
      <c r="AY2334" t="s">
        <v>173</v>
      </c>
    </row>
    <row r="2335" spans="1:51" x14ac:dyDescent="0.25">
      <c r="A2335">
        <v>52</v>
      </c>
      <c r="B2335" t="s">
        <v>72</v>
      </c>
      <c r="C2335" s="38">
        <v>716247687.37000012</v>
      </c>
      <c r="D2335" s="38">
        <v>0</v>
      </c>
      <c r="E2335" s="38">
        <v>0</v>
      </c>
      <c r="F2335" s="38">
        <v>0</v>
      </c>
      <c r="G2335" s="38">
        <v>4033322.07</v>
      </c>
      <c r="H2335" s="91">
        <v>0</v>
      </c>
      <c r="I2335" s="91">
        <v>4033322.07</v>
      </c>
      <c r="J2335" s="38">
        <v>0</v>
      </c>
      <c r="K2335" s="38">
        <v>6794669.1799999997</v>
      </c>
      <c r="L2335" s="91">
        <v>0</v>
      </c>
      <c r="M2335" s="38">
        <v>0</v>
      </c>
      <c r="N2335" s="38">
        <v>0</v>
      </c>
      <c r="O2335" s="38">
        <v>0</v>
      </c>
      <c r="P2335" s="38">
        <v>0</v>
      </c>
      <c r="Q2335" s="91">
        <v>0</v>
      </c>
      <c r="R2335" s="91">
        <v>0</v>
      </c>
      <c r="S2335" s="91">
        <v>0</v>
      </c>
      <c r="T2335" s="38">
        <v>6794669.1799999997</v>
      </c>
      <c r="U2335" s="38">
        <v>5316530.7699999996</v>
      </c>
      <c r="V2335" s="38">
        <v>976759.2</v>
      </c>
      <c r="W2335" s="38">
        <v>7028.96</v>
      </c>
      <c r="X2335" s="38">
        <v>29610606.390000001</v>
      </c>
      <c r="Y2335" s="38">
        <v>27844.61</v>
      </c>
      <c r="Z2335" s="38">
        <v>0</v>
      </c>
      <c r="AA2335" s="38">
        <v>0</v>
      </c>
      <c r="AB2335" s="38">
        <v>0</v>
      </c>
      <c r="AC2335" s="328">
        <v>148285143.55000001</v>
      </c>
      <c r="AD2335" s="38">
        <v>15519050.779999999</v>
      </c>
      <c r="AE2335" s="38">
        <v>35482739.620000005</v>
      </c>
      <c r="AF2335" s="38">
        <v>0</v>
      </c>
      <c r="AG2335" s="38">
        <v>0</v>
      </c>
      <c r="AH2335" s="38">
        <v>0</v>
      </c>
      <c r="AI2335" s="38">
        <v>0</v>
      </c>
      <c r="AJ2335" s="38">
        <v>381463026.08999997</v>
      </c>
      <c r="AK2335" s="38">
        <v>58861641.770000003</v>
      </c>
      <c r="AL2335" s="38">
        <v>2503037.44</v>
      </c>
      <c r="AM2335" s="91">
        <v>0</v>
      </c>
      <c r="AN2335" s="38">
        <v>16774100.52</v>
      </c>
      <c r="AO2335" s="38">
        <v>95151.679999999993</v>
      </c>
      <c r="AP2335" s="38">
        <v>1778419.53</v>
      </c>
      <c r="AQ2335" s="38">
        <v>0</v>
      </c>
      <c r="AR2335" s="38">
        <v>0</v>
      </c>
      <c r="AS2335" s="38">
        <v>616688729.97000003</v>
      </c>
      <c r="AT2335" s="38">
        <v>80012350.939999998</v>
      </c>
      <c r="AU2335" s="335">
        <v>8718615.2100000009</v>
      </c>
      <c r="AV2335" s="315">
        <v>46112</v>
      </c>
      <c r="AW2335" t="s">
        <v>2</v>
      </c>
      <c r="AX2335">
        <v>2026</v>
      </c>
      <c r="AY2335" t="s">
        <v>170</v>
      </c>
    </row>
    <row r="2336" spans="1:51" x14ac:dyDescent="0.25">
      <c r="A2336">
        <v>96</v>
      </c>
      <c r="B2336" t="s">
        <v>73</v>
      </c>
      <c r="C2336" s="38">
        <v>6044378211.1100006</v>
      </c>
      <c r="D2336" s="38">
        <v>329564.39</v>
      </c>
      <c r="E2336" s="38">
        <v>0</v>
      </c>
      <c r="F2336" s="38">
        <v>0</v>
      </c>
      <c r="G2336" s="38">
        <v>3595218.6</v>
      </c>
      <c r="H2336" s="91">
        <v>0</v>
      </c>
      <c r="I2336" s="91">
        <v>3924782.9899999998</v>
      </c>
      <c r="J2336" s="38">
        <v>11221635.6</v>
      </c>
      <c r="K2336" s="38">
        <v>603615660.63</v>
      </c>
      <c r="L2336" s="91">
        <v>0</v>
      </c>
      <c r="M2336" s="38">
        <v>1156847051</v>
      </c>
      <c r="N2336" s="38">
        <v>3464412829.8799996</v>
      </c>
      <c r="O2336" s="38">
        <v>4621259880.8800001</v>
      </c>
      <c r="P2336" s="38">
        <v>7091095.8399999999</v>
      </c>
      <c r="Q2336" s="91">
        <v>0</v>
      </c>
      <c r="R2336" s="91">
        <v>0</v>
      </c>
      <c r="S2336" s="91">
        <v>0</v>
      </c>
      <c r="T2336" s="38">
        <v>5243188272.9499998</v>
      </c>
      <c r="U2336" s="38">
        <v>18861679.900000002</v>
      </c>
      <c r="V2336" s="38">
        <v>6749719.96</v>
      </c>
      <c r="W2336" s="38">
        <v>4070167.79</v>
      </c>
      <c r="X2336" s="38">
        <v>13528290.27</v>
      </c>
      <c r="Y2336" s="38">
        <v>51346407.259999998</v>
      </c>
      <c r="Z2336" s="38">
        <v>0</v>
      </c>
      <c r="AA2336" s="38">
        <v>505378.87</v>
      </c>
      <c r="AB2336" s="38">
        <v>0</v>
      </c>
      <c r="AC2336" s="328">
        <v>190986835.19</v>
      </c>
      <c r="AD2336" s="38">
        <v>123448758.12</v>
      </c>
      <c r="AE2336" s="38">
        <v>193189124.55000001</v>
      </c>
      <c r="AF2336" s="38">
        <v>0</v>
      </c>
      <c r="AG2336" s="38">
        <v>0</v>
      </c>
      <c r="AH2336" s="38">
        <v>0</v>
      </c>
      <c r="AI2336" s="38">
        <v>0</v>
      </c>
      <c r="AJ2336" s="38">
        <v>31049139.949999999</v>
      </c>
      <c r="AK2336" s="38">
        <v>71503904.24000001</v>
      </c>
      <c r="AL2336" s="38">
        <v>7444484.7699999996</v>
      </c>
      <c r="AM2336" s="91">
        <v>0</v>
      </c>
      <c r="AN2336" s="38">
        <v>19100455.329999998</v>
      </c>
      <c r="AO2336" s="38">
        <v>0</v>
      </c>
      <c r="AP2336" s="38">
        <v>2233729.41</v>
      </c>
      <c r="AQ2336" s="38">
        <v>0</v>
      </c>
      <c r="AR2336" s="38">
        <v>0</v>
      </c>
      <c r="AS2336" s="38">
        <v>633735501.86000001</v>
      </c>
      <c r="AT2336" s="38">
        <v>100282573.75</v>
      </c>
      <c r="AU2336" s="335">
        <v>63247079.560000002</v>
      </c>
      <c r="AV2336" s="315">
        <v>46112</v>
      </c>
      <c r="AW2336" t="s">
        <v>2</v>
      </c>
      <c r="AX2336">
        <v>2026</v>
      </c>
      <c r="AY2336" t="s">
        <v>153</v>
      </c>
    </row>
    <row r="2337" spans="1:51" x14ac:dyDescent="0.25">
      <c r="A2337">
        <v>103</v>
      </c>
      <c r="B2337" t="s">
        <v>74</v>
      </c>
      <c r="C2337" s="38">
        <v>328988232.83999997</v>
      </c>
      <c r="D2337" s="38">
        <v>0</v>
      </c>
      <c r="E2337" s="38">
        <v>0</v>
      </c>
      <c r="F2337" s="38">
        <v>0</v>
      </c>
      <c r="G2337" s="38">
        <v>0</v>
      </c>
      <c r="H2337" s="91">
        <v>0</v>
      </c>
      <c r="I2337" s="91">
        <v>0</v>
      </c>
      <c r="J2337" s="38">
        <v>0</v>
      </c>
      <c r="K2337" s="38">
        <v>443182.1</v>
      </c>
      <c r="L2337" s="91">
        <v>0</v>
      </c>
      <c r="M2337" s="38">
        <v>313646.19</v>
      </c>
      <c r="N2337" s="38">
        <v>0</v>
      </c>
      <c r="O2337" s="38">
        <v>313646.19</v>
      </c>
      <c r="P2337" s="38">
        <v>0</v>
      </c>
      <c r="Q2337" s="91">
        <v>0</v>
      </c>
      <c r="R2337" s="91">
        <v>0</v>
      </c>
      <c r="S2337" s="91">
        <v>0</v>
      </c>
      <c r="T2337" s="38">
        <v>756828.29</v>
      </c>
      <c r="U2337" s="38">
        <v>175087.2</v>
      </c>
      <c r="V2337" s="38">
        <v>0</v>
      </c>
      <c r="W2337" s="38">
        <v>0</v>
      </c>
      <c r="X2337" s="38">
        <v>161297531.28</v>
      </c>
      <c r="Y2337" s="38">
        <v>0</v>
      </c>
      <c r="Z2337" s="38">
        <v>0</v>
      </c>
      <c r="AA2337" s="38">
        <v>0</v>
      </c>
      <c r="AB2337" s="38">
        <v>0</v>
      </c>
      <c r="AC2337" s="328">
        <v>0</v>
      </c>
      <c r="AD2337" s="38">
        <v>4424685.7699999996</v>
      </c>
      <c r="AE2337" s="38">
        <v>5202057.21</v>
      </c>
      <c r="AF2337" s="38">
        <v>0</v>
      </c>
      <c r="AG2337" s="38">
        <v>0</v>
      </c>
      <c r="AH2337" s="38">
        <v>0</v>
      </c>
      <c r="AI2337" s="38">
        <v>0</v>
      </c>
      <c r="AJ2337" s="38">
        <v>0</v>
      </c>
      <c r="AK2337" s="38">
        <v>133435356.58</v>
      </c>
      <c r="AL2337" s="38">
        <v>697883.11</v>
      </c>
      <c r="AM2337" s="91">
        <v>459133.63</v>
      </c>
      <c r="AN2337" s="38">
        <v>945519.82</v>
      </c>
      <c r="AO2337" s="38">
        <v>0</v>
      </c>
      <c r="AP2337" s="38">
        <v>34032</v>
      </c>
      <c r="AQ2337" s="38">
        <v>0</v>
      </c>
      <c r="AR2337" s="38">
        <v>0</v>
      </c>
      <c r="AS2337" s="38">
        <v>171099361.46000001</v>
      </c>
      <c r="AT2337" s="38">
        <v>135571925.13999999</v>
      </c>
      <c r="AU2337" s="335">
        <v>21560117.949999999</v>
      </c>
      <c r="AV2337" s="315">
        <v>46112</v>
      </c>
      <c r="AW2337" t="s">
        <v>2</v>
      </c>
      <c r="AX2337">
        <v>2026</v>
      </c>
      <c r="AY2337" t="s">
        <v>184</v>
      </c>
    </row>
    <row r="2338" spans="1:51" x14ac:dyDescent="0.25">
      <c r="A2338">
        <v>23</v>
      </c>
      <c r="B2338" t="s">
        <v>75</v>
      </c>
      <c r="C2338" s="38">
        <v>3375803913.5</v>
      </c>
      <c r="D2338" s="38">
        <v>2325516.35</v>
      </c>
      <c r="E2338" s="38">
        <v>0</v>
      </c>
      <c r="F2338" s="38">
        <v>0</v>
      </c>
      <c r="G2338" s="38">
        <v>6755627.5600000005</v>
      </c>
      <c r="H2338" s="91">
        <v>0</v>
      </c>
      <c r="I2338" s="91">
        <v>9081143.9100000001</v>
      </c>
      <c r="J2338" s="38">
        <v>28320258.16</v>
      </c>
      <c r="K2338" s="38">
        <v>25735096.280000001</v>
      </c>
      <c r="L2338" s="91">
        <v>8393048.7299999986</v>
      </c>
      <c r="M2338" s="38">
        <v>710286827.71000004</v>
      </c>
      <c r="N2338" s="38">
        <v>674062234.63999999</v>
      </c>
      <c r="O2338" s="38">
        <v>1384349062.3500001</v>
      </c>
      <c r="P2338" s="38">
        <v>39675158.290000007</v>
      </c>
      <c r="Q2338" s="91">
        <v>0</v>
      </c>
      <c r="R2338" s="91">
        <v>0</v>
      </c>
      <c r="S2338" s="91">
        <v>0</v>
      </c>
      <c r="T2338" s="38">
        <v>1486472623.8100002</v>
      </c>
      <c r="U2338" s="38">
        <v>451626722.07999998</v>
      </c>
      <c r="V2338" s="38">
        <v>156909658.53</v>
      </c>
      <c r="W2338" s="38">
        <v>8588886.0299999993</v>
      </c>
      <c r="X2338" s="38">
        <v>69561385.899999991</v>
      </c>
      <c r="Y2338" s="38">
        <v>45241787.490000002</v>
      </c>
      <c r="Z2338" s="38">
        <v>0</v>
      </c>
      <c r="AA2338" s="38">
        <v>14200811.180000002</v>
      </c>
      <c r="AB2338" s="38">
        <v>20786007.940000001</v>
      </c>
      <c r="AC2338" s="328">
        <v>477245056.31999999</v>
      </c>
      <c r="AD2338" s="38">
        <v>16140598.84</v>
      </c>
      <c r="AE2338" s="38">
        <v>44872261.520000003</v>
      </c>
      <c r="AF2338" s="38">
        <v>0</v>
      </c>
      <c r="AG2338" s="38">
        <v>0</v>
      </c>
      <c r="AH2338" s="38">
        <v>0</v>
      </c>
      <c r="AI2338" s="38">
        <v>0</v>
      </c>
      <c r="AJ2338" s="38">
        <v>119339703.40000001</v>
      </c>
      <c r="AK2338" s="38">
        <v>230844266.78</v>
      </c>
      <c r="AL2338" s="38">
        <v>23290900.620000001</v>
      </c>
      <c r="AM2338" s="91">
        <v>4341942.88</v>
      </c>
      <c r="AN2338" s="38">
        <v>92113537.069999993</v>
      </c>
      <c r="AO2338" s="38">
        <v>0</v>
      </c>
      <c r="AP2338" s="38">
        <v>7760787.4800000004</v>
      </c>
      <c r="AQ2338" s="38">
        <v>0</v>
      </c>
      <c r="AR2338" s="38">
        <v>0</v>
      </c>
      <c r="AS2338" s="38">
        <v>1424512879.23</v>
      </c>
      <c r="AT2338" s="38">
        <v>358351434.82999998</v>
      </c>
      <c r="AU2338" s="335">
        <v>97385831.719999999</v>
      </c>
      <c r="AV2338" s="315">
        <v>46112</v>
      </c>
      <c r="AW2338" t="s">
        <v>2</v>
      </c>
      <c r="AX2338">
        <v>2026</v>
      </c>
      <c r="AY2338" t="s">
        <v>159</v>
      </c>
    </row>
    <row r="2339" spans="1:51" x14ac:dyDescent="0.25">
      <c r="A2339">
        <v>62</v>
      </c>
      <c r="B2339" t="s">
        <v>203</v>
      </c>
      <c r="C2339" s="38">
        <v>316438585.98000002</v>
      </c>
      <c r="D2339" s="38">
        <v>20064322.260000002</v>
      </c>
      <c r="E2339" s="38">
        <v>0</v>
      </c>
      <c r="F2339" s="38">
        <v>0</v>
      </c>
      <c r="G2339" s="38">
        <v>0</v>
      </c>
      <c r="H2339" s="91">
        <v>0</v>
      </c>
      <c r="I2339" s="91">
        <v>20064322.260000002</v>
      </c>
      <c r="J2339" s="38">
        <v>19700800.210000001</v>
      </c>
      <c r="K2339" s="38">
        <v>1132039.1100000001</v>
      </c>
      <c r="L2339" s="91">
        <v>0</v>
      </c>
      <c r="M2339" s="38">
        <v>0</v>
      </c>
      <c r="N2339" s="38">
        <v>0</v>
      </c>
      <c r="O2339" s="38">
        <v>0</v>
      </c>
      <c r="P2339" s="38">
        <v>266566768.53</v>
      </c>
      <c r="Q2339" s="91">
        <v>0</v>
      </c>
      <c r="R2339" s="91">
        <v>0</v>
      </c>
      <c r="S2339" s="91">
        <v>0</v>
      </c>
      <c r="T2339" s="38">
        <v>287399607.84999996</v>
      </c>
      <c r="U2339" s="38">
        <v>0</v>
      </c>
      <c r="V2339" s="38">
        <v>0</v>
      </c>
      <c r="W2339" s="38">
        <v>0</v>
      </c>
      <c r="X2339" s="38">
        <v>0</v>
      </c>
      <c r="Y2339" s="38">
        <v>0</v>
      </c>
      <c r="Z2339" s="38">
        <v>0</v>
      </c>
      <c r="AA2339" s="38">
        <v>0</v>
      </c>
      <c r="AB2339" s="38">
        <v>0</v>
      </c>
      <c r="AC2339" s="328">
        <v>0</v>
      </c>
      <c r="AD2339" s="38">
        <v>0</v>
      </c>
      <c r="AE2339" s="38">
        <v>0</v>
      </c>
      <c r="AF2339" s="38">
        <v>0</v>
      </c>
      <c r="AG2339" s="38">
        <v>0</v>
      </c>
      <c r="AH2339" s="38">
        <v>0</v>
      </c>
      <c r="AI2339" s="38">
        <v>0</v>
      </c>
      <c r="AJ2339" s="38">
        <v>0</v>
      </c>
      <c r="AK2339" s="38">
        <v>8974655.870000001</v>
      </c>
      <c r="AL2339" s="38">
        <v>0</v>
      </c>
      <c r="AM2339" s="91">
        <v>0</v>
      </c>
      <c r="AN2339" s="38">
        <v>0</v>
      </c>
      <c r="AO2339" s="38">
        <v>0</v>
      </c>
      <c r="AP2339" s="38">
        <v>0</v>
      </c>
      <c r="AQ2339" s="38">
        <v>0</v>
      </c>
      <c r="AR2339" s="38">
        <v>0</v>
      </c>
      <c r="AS2339" s="38">
        <v>0</v>
      </c>
      <c r="AT2339" s="38">
        <v>8974655.870000001</v>
      </c>
      <c r="AU2339" s="335">
        <v>0</v>
      </c>
      <c r="AV2339" s="315">
        <v>46112</v>
      </c>
      <c r="AW2339" t="s">
        <v>2</v>
      </c>
      <c r="AX2339">
        <v>2026</v>
      </c>
      <c r="AY2339" t="s">
        <v>169</v>
      </c>
    </row>
    <row r="2340" spans="1:51" x14ac:dyDescent="0.25">
      <c r="A2340">
        <v>71</v>
      </c>
      <c r="B2340" t="s">
        <v>83</v>
      </c>
      <c r="C2340" s="38">
        <v>3581733364.5799999</v>
      </c>
      <c r="D2340" s="38">
        <v>0</v>
      </c>
      <c r="E2340" s="38">
        <v>0</v>
      </c>
      <c r="F2340" s="38">
        <v>0</v>
      </c>
      <c r="G2340" s="38">
        <v>55110128.399999999</v>
      </c>
      <c r="H2340" s="91">
        <v>0</v>
      </c>
      <c r="I2340" s="91">
        <v>55110128.399999999</v>
      </c>
      <c r="J2340" s="38">
        <v>0</v>
      </c>
      <c r="K2340" s="38">
        <v>77436862.370000005</v>
      </c>
      <c r="L2340" s="91">
        <v>0</v>
      </c>
      <c r="M2340" s="38">
        <v>45251050.82</v>
      </c>
      <c r="N2340" s="38">
        <v>1248071134.1199999</v>
      </c>
      <c r="O2340" s="38">
        <v>1293322184.9400001</v>
      </c>
      <c r="P2340" s="38">
        <v>288315183.10000002</v>
      </c>
      <c r="Q2340" s="91">
        <v>0</v>
      </c>
      <c r="R2340" s="91">
        <v>0</v>
      </c>
      <c r="S2340" s="91">
        <v>0</v>
      </c>
      <c r="T2340" s="38">
        <v>1659074230.4100001</v>
      </c>
      <c r="U2340" s="38">
        <v>4179380.24</v>
      </c>
      <c r="V2340" s="38">
        <v>0</v>
      </c>
      <c r="W2340" s="38">
        <v>0</v>
      </c>
      <c r="X2340" s="38">
        <v>0</v>
      </c>
      <c r="Y2340" s="38">
        <v>325450224.74000001</v>
      </c>
      <c r="Z2340" s="38">
        <v>0</v>
      </c>
      <c r="AA2340" s="38">
        <v>432721867</v>
      </c>
      <c r="AB2340" s="38">
        <v>0</v>
      </c>
      <c r="AC2340" s="328">
        <v>121998694.06999999</v>
      </c>
      <c r="AD2340" s="38">
        <v>281351154.12</v>
      </c>
      <c r="AE2340" s="38">
        <v>728604.48</v>
      </c>
      <c r="AF2340" s="38">
        <v>0</v>
      </c>
      <c r="AG2340" s="38">
        <v>0</v>
      </c>
      <c r="AH2340" s="38">
        <v>0</v>
      </c>
      <c r="AI2340" s="38">
        <v>0</v>
      </c>
      <c r="AJ2340" s="38">
        <v>429021360.51999998</v>
      </c>
      <c r="AK2340" s="38">
        <v>2717431.01</v>
      </c>
      <c r="AL2340" s="38">
        <v>6216385.9100000001</v>
      </c>
      <c r="AM2340" s="91">
        <v>0</v>
      </c>
      <c r="AN2340" s="38">
        <v>63553086.700000003</v>
      </c>
      <c r="AO2340" s="38">
        <v>26739.07</v>
      </c>
      <c r="AP2340" s="38">
        <v>5318602.25</v>
      </c>
      <c r="AQ2340" s="38">
        <v>0</v>
      </c>
      <c r="AR2340" s="38">
        <v>0</v>
      </c>
      <c r="AS2340" s="38">
        <v>1595451285.1700001</v>
      </c>
      <c r="AT2340" s="38">
        <v>77832244.939999998</v>
      </c>
      <c r="AU2340" s="335">
        <v>194265475.66</v>
      </c>
      <c r="AV2340" s="315">
        <v>46112</v>
      </c>
      <c r="AW2340" t="s">
        <v>2</v>
      </c>
      <c r="AX2340">
        <v>2026</v>
      </c>
      <c r="AY2340" t="s">
        <v>161</v>
      </c>
    </row>
    <row r="2341" spans="1:51" x14ac:dyDescent="0.25">
      <c r="A2341">
        <v>77</v>
      </c>
      <c r="B2341" t="s">
        <v>195</v>
      </c>
      <c r="C2341" s="38">
        <v>0</v>
      </c>
      <c r="D2341" s="38">
        <v>0</v>
      </c>
      <c r="E2341" s="38">
        <v>0</v>
      </c>
      <c r="F2341" s="38">
        <v>0</v>
      </c>
      <c r="G2341" s="38">
        <v>0</v>
      </c>
      <c r="H2341" s="91">
        <v>0</v>
      </c>
      <c r="I2341" s="91">
        <v>0</v>
      </c>
      <c r="J2341" s="38">
        <v>0</v>
      </c>
      <c r="K2341" s="38">
        <v>0</v>
      </c>
      <c r="L2341" s="91">
        <v>0</v>
      </c>
      <c r="M2341" s="38">
        <v>0</v>
      </c>
      <c r="N2341" s="38">
        <v>0</v>
      </c>
      <c r="O2341" s="38">
        <v>0</v>
      </c>
      <c r="P2341" s="38">
        <v>0</v>
      </c>
      <c r="Q2341" s="91">
        <v>0</v>
      </c>
      <c r="R2341" s="91">
        <v>0</v>
      </c>
      <c r="S2341" s="91">
        <v>0</v>
      </c>
      <c r="T2341" s="38">
        <v>0</v>
      </c>
      <c r="U2341" s="38">
        <v>0</v>
      </c>
      <c r="V2341" s="38">
        <v>0</v>
      </c>
      <c r="W2341" s="38">
        <v>0</v>
      </c>
      <c r="X2341" s="38">
        <v>0</v>
      </c>
      <c r="Y2341" s="38">
        <v>0</v>
      </c>
      <c r="Z2341" s="38">
        <v>0</v>
      </c>
      <c r="AA2341" s="38">
        <v>0</v>
      </c>
      <c r="AB2341" s="38">
        <v>0</v>
      </c>
      <c r="AC2341" s="328">
        <v>0</v>
      </c>
      <c r="AD2341" s="38">
        <v>0</v>
      </c>
      <c r="AE2341" s="38">
        <v>0</v>
      </c>
      <c r="AF2341" s="38">
        <v>0</v>
      </c>
      <c r="AG2341" s="38">
        <v>0</v>
      </c>
      <c r="AH2341" s="38">
        <v>0</v>
      </c>
      <c r="AI2341" s="38">
        <v>0</v>
      </c>
      <c r="AJ2341" s="38">
        <v>0</v>
      </c>
      <c r="AK2341" s="38">
        <v>0</v>
      </c>
      <c r="AL2341" s="38">
        <v>0</v>
      </c>
      <c r="AM2341" s="91">
        <v>0</v>
      </c>
      <c r="AN2341" s="38">
        <v>0</v>
      </c>
      <c r="AO2341" s="38">
        <v>0</v>
      </c>
      <c r="AP2341" s="38">
        <v>0</v>
      </c>
      <c r="AQ2341" s="38">
        <v>0</v>
      </c>
      <c r="AR2341" s="38">
        <v>0</v>
      </c>
      <c r="AS2341" s="38">
        <v>0</v>
      </c>
      <c r="AT2341" s="38">
        <v>0</v>
      </c>
      <c r="AU2341" s="335">
        <v>0</v>
      </c>
      <c r="AV2341" s="315">
        <v>46112</v>
      </c>
      <c r="AW2341" t="s">
        <v>2</v>
      </c>
      <c r="AX2341">
        <v>2026</v>
      </c>
      <c r="AY2341" t="s">
        <v>196</v>
      </c>
    </row>
    <row r="2342" spans="1:51" x14ac:dyDescent="0.25">
      <c r="A2342">
        <v>114</v>
      </c>
      <c r="B2342" t="s">
        <v>76</v>
      </c>
      <c r="C2342" s="38">
        <v>4959859238.2399998</v>
      </c>
      <c r="D2342" s="38">
        <v>0</v>
      </c>
      <c r="E2342" s="38">
        <v>0</v>
      </c>
      <c r="F2342" s="38">
        <v>0</v>
      </c>
      <c r="G2342" s="38">
        <v>0</v>
      </c>
      <c r="H2342" s="91">
        <v>0</v>
      </c>
      <c r="I2342" s="91">
        <v>0</v>
      </c>
      <c r="J2342" s="38">
        <v>1372548.03</v>
      </c>
      <c r="K2342" s="38">
        <v>18896794.18</v>
      </c>
      <c r="L2342" s="91">
        <v>0</v>
      </c>
      <c r="M2342" s="38">
        <v>2055105240.79</v>
      </c>
      <c r="N2342" s="38">
        <v>1543910329.5899999</v>
      </c>
      <c r="O2342" s="38">
        <v>3599015570.3800001</v>
      </c>
      <c r="P2342" s="38">
        <v>2303667.19</v>
      </c>
      <c r="Q2342" s="91">
        <v>0</v>
      </c>
      <c r="R2342" s="91">
        <v>0</v>
      </c>
      <c r="S2342" s="91">
        <v>0</v>
      </c>
      <c r="T2342" s="38">
        <v>3621588579.7799997</v>
      </c>
      <c r="U2342" s="38">
        <v>70478201.459999993</v>
      </c>
      <c r="V2342" s="38">
        <v>36151137.640000001</v>
      </c>
      <c r="W2342" s="38">
        <v>16829328.57</v>
      </c>
      <c r="X2342" s="38">
        <v>44132807.990000002</v>
      </c>
      <c r="Y2342" s="38">
        <v>67811098.079999998</v>
      </c>
      <c r="Z2342" s="38">
        <v>0</v>
      </c>
      <c r="AA2342" s="38">
        <v>0</v>
      </c>
      <c r="AB2342" s="38">
        <v>0</v>
      </c>
      <c r="AC2342" s="328">
        <v>262955729.47000003</v>
      </c>
      <c r="AD2342" s="38">
        <v>153408256.85999998</v>
      </c>
      <c r="AE2342" s="38">
        <v>70515977.060000002</v>
      </c>
      <c r="AF2342" s="38">
        <v>0</v>
      </c>
      <c r="AG2342" s="38">
        <v>0</v>
      </c>
      <c r="AH2342" s="38">
        <v>0</v>
      </c>
      <c r="AI2342" s="38">
        <v>0</v>
      </c>
      <c r="AJ2342" s="38">
        <v>222838129.13999999</v>
      </c>
      <c r="AK2342" s="38">
        <v>129704541.19999999</v>
      </c>
      <c r="AL2342" s="38">
        <v>8805647.5600000005</v>
      </c>
      <c r="AM2342" s="91">
        <v>4639199.78</v>
      </c>
      <c r="AN2342" s="38">
        <v>59597578.159999996</v>
      </c>
      <c r="AO2342" s="38">
        <v>0</v>
      </c>
      <c r="AP2342" s="38">
        <v>58603370.039999999</v>
      </c>
      <c r="AQ2342" s="38">
        <v>0</v>
      </c>
      <c r="AR2342" s="38">
        <v>0</v>
      </c>
      <c r="AS2342" s="38">
        <v>945120666.26999998</v>
      </c>
      <c r="AT2342" s="38">
        <v>261350336.74000001</v>
      </c>
      <c r="AU2342" s="335">
        <v>131799655.45</v>
      </c>
      <c r="AV2342" s="315">
        <v>46112</v>
      </c>
      <c r="AW2342" t="s">
        <v>2</v>
      </c>
      <c r="AX2342">
        <v>2026</v>
      </c>
      <c r="AY2342" t="s">
        <v>154</v>
      </c>
    </row>
    <row r="2343" spans="1:51" x14ac:dyDescent="0.25">
      <c r="A2343">
        <v>48</v>
      </c>
      <c r="B2343" t="s">
        <v>77</v>
      </c>
      <c r="C2343" s="38">
        <v>512109295.82999998</v>
      </c>
      <c r="D2343" s="38">
        <v>736836.74</v>
      </c>
      <c r="E2343" s="38">
        <v>0</v>
      </c>
      <c r="F2343" s="38">
        <v>0</v>
      </c>
      <c r="G2343" s="38">
        <v>727475.44000000006</v>
      </c>
      <c r="H2343" s="91">
        <v>87448350.170000002</v>
      </c>
      <c r="I2343" s="91">
        <v>88912662.350000009</v>
      </c>
      <c r="J2343" s="38">
        <v>59503630.460000001</v>
      </c>
      <c r="K2343" s="38">
        <v>681150.49</v>
      </c>
      <c r="L2343" s="91">
        <v>0</v>
      </c>
      <c r="M2343" s="38">
        <v>61437988.299999997</v>
      </c>
      <c r="N2343" s="38">
        <v>137756698.95000002</v>
      </c>
      <c r="O2343" s="38">
        <v>199194687.25</v>
      </c>
      <c r="P2343" s="38">
        <v>11311598.83</v>
      </c>
      <c r="Q2343" s="91">
        <v>0</v>
      </c>
      <c r="R2343" s="91">
        <v>0</v>
      </c>
      <c r="S2343" s="91">
        <v>0</v>
      </c>
      <c r="T2343" s="38">
        <v>270691067.03000003</v>
      </c>
      <c r="U2343" s="38">
        <v>22220.240000000002</v>
      </c>
      <c r="V2343" s="38">
        <v>21563.25</v>
      </c>
      <c r="W2343" s="38">
        <v>0</v>
      </c>
      <c r="X2343" s="38">
        <v>0</v>
      </c>
      <c r="Y2343" s="38">
        <v>0</v>
      </c>
      <c r="Z2343" s="38">
        <v>0</v>
      </c>
      <c r="AA2343" s="38">
        <v>31878.16</v>
      </c>
      <c r="AB2343" s="38">
        <v>0</v>
      </c>
      <c r="AC2343" s="328">
        <v>43231736.829999998</v>
      </c>
      <c r="AD2343" s="38">
        <v>22453273.129999999</v>
      </c>
      <c r="AE2343" s="38">
        <v>36565.599999999999</v>
      </c>
      <c r="AF2343" s="38">
        <v>0</v>
      </c>
      <c r="AG2343" s="38">
        <v>0</v>
      </c>
      <c r="AH2343" s="38">
        <v>0</v>
      </c>
      <c r="AI2343" s="38">
        <v>0</v>
      </c>
      <c r="AJ2343" s="38">
        <v>21646.76</v>
      </c>
      <c r="AK2343" s="38">
        <v>64378477.829999998</v>
      </c>
      <c r="AL2343" s="38">
        <v>9500</v>
      </c>
      <c r="AM2343" s="91">
        <v>0</v>
      </c>
      <c r="AN2343" s="38">
        <v>3043111.52</v>
      </c>
      <c r="AO2343" s="38">
        <v>0</v>
      </c>
      <c r="AP2343" s="38">
        <v>5664391.4400000004</v>
      </c>
      <c r="AQ2343" s="38">
        <v>0</v>
      </c>
      <c r="AR2343" s="38">
        <v>0</v>
      </c>
      <c r="AS2343" s="38">
        <v>65818883.969999999</v>
      </c>
      <c r="AT2343" s="38">
        <v>73095480.790000007</v>
      </c>
      <c r="AU2343" s="335">
        <v>13591201.689999999</v>
      </c>
      <c r="AV2343" s="315">
        <v>46112</v>
      </c>
      <c r="AW2343" t="s">
        <v>2</v>
      </c>
      <c r="AX2343">
        <v>2026</v>
      </c>
      <c r="AY2343" t="s">
        <v>163</v>
      </c>
    </row>
    <row r="2344" spans="1:51" x14ac:dyDescent="0.25">
      <c r="A2344">
        <v>120</v>
      </c>
      <c r="B2344" t="s">
        <v>78</v>
      </c>
      <c r="C2344" s="38">
        <v>90496111.460000008</v>
      </c>
      <c r="D2344" s="38">
        <v>0</v>
      </c>
      <c r="E2344" s="38">
        <v>0</v>
      </c>
      <c r="F2344" s="38">
        <v>0</v>
      </c>
      <c r="G2344" s="38">
        <v>659687.92000000004</v>
      </c>
      <c r="H2344" s="91">
        <v>0</v>
      </c>
      <c r="I2344" s="91">
        <v>659687.92000000004</v>
      </c>
      <c r="J2344" s="38">
        <v>402257.48</v>
      </c>
      <c r="K2344" s="38">
        <v>0</v>
      </c>
      <c r="L2344" s="91">
        <v>1099479.94</v>
      </c>
      <c r="M2344" s="38">
        <v>0</v>
      </c>
      <c r="N2344" s="38">
        <v>31942232.260000002</v>
      </c>
      <c r="O2344" s="38">
        <v>31942232.260000002</v>
      </c>
      <c r="P2344" s="38">
        <v>1319375.96</v>
      </c>
      <c r="Q2344" s="91">
        <v>0</v>
      </c>
      <c r="R2344" s="91">
        <v>0</v>
      </c>
      <c r="S2344" s="91">
        <v>0</v>
      </c>
      <c r="T2344" s="38">
        <v>34763345.640000001</v>
      </c>
      <c r="U2344" s="38">
        <v>26224022.039999999</v>
      </c>
      <c r="V2344" s="38">
        <v>0</v>
      </c>
      <c r="W2344" s="38">
        <v>0</v>
      </c>
      <c r="X2344" s="38">
        <v>0</v>
      </c>
      <c r="Y2344" s="38">
        <v>0</v>
      </c>
      <c r="Z2344" s="38">
        <v>0</v>
      </c>
      <c r="AA2344" s="38">
        <v>1190898.25</v>
      </c>
      <c r="AB2344" s="38">
        <v>0</v>
      </c>
      <c r="AC2344" s="328">
        <v>0</v>
      </c>
      <c r="AD2344" s="38">
        <v>0</v>
      </c>
      <c r="AE2344" s="38">
        <v>0</v>
      </c>
      <c r="AF2344" s="38">
        <v>0</v>
      </c>
      <c r="AG2344" s="38">
        <v>0</v>
      </c>
      <c r="AH2344" s="38">
        <v>0</v>
      </c>
      <c r="AI2344" s="38">
        <v>0</v>
      </c>
      <c r="AJ2344" s="38">
        <v>151608.6</v>
      </c>
      <c r="AK2344" s="38">
        <v>347319.64</v>
      </c>
      <c r="AL2344" s="38">
        <v>93220</v>
      </c>
      <c r="AM2344" s="91">
        <v>0</v>
      </c>
      <c r="AN2344" s="38">
        <v>1969607.12</v>
      </c>
      <c r="AO2344" s="38">
        <v>0</v>
      </c>
      <c r="AP2344" s="38">
        <v>349866</v>
      </c>
      <c r="AQ2344" s="38">
        <v>0</v>
      </c>
      <c r="AR2344" s="38">
        <v>0</v>
      </c>
      <c r="AS2344" s="38">
        <v>27566528.890000001</v>
      </c>
      <c r="AT2344" s="38">
        <v>2760012.76</v>
      </c>
      <c r="AU2344" s="335">
        <v>24746536.25</v>
      </c>
      <c r="AV2344" s="315">
        <v>46112</v>
      </c>
      <c r="AW2344" t="s">
        <v>2</v>
      </c>
      <c r="AX2344">
        <v>2026</v>
      </c>
      <c r="AY2344" t="s">
        <v>187</v>
      </c>
    </row>
    <row r="2345" spans="1:51" x14ac:dyDescent="0.25">
      <c r="A2345">
        <v>86</v>
      </c>
      <c r="B2345" t="s">
        <v>197</v>
      </c>
      <c r="C2345" s="38">
        <v>0</v>
      </c>
      <c r="D2345" s="38">
        <v>0</v>
      </c>
      <c r="E2345" s="38">
        <v>0</v>
      </c>
      <c r="F2345" s="38">
        <v>0</v>
      </c>
      <c r="G2345" s="38">
        <v>0</v>
      </c>
      <c r="H2345" s="91">
        <v>0</v>
      </c>
      <c r="I2345" s="91">
        <v>0</v>
      </c>
      <c r="J2345" s="38">
        <v>0</v>
      </c>
      <c r="K2345" s="38">
        <v>0</v>
      </c>
      <c r="L2345" s="91">
        <v>0</v>
      </c>
      <c r="M2345" s="38">
        <v>0</v>
      </c>
      <c r="N2345" s="38">
        <v>0</v>
      </c>
      <c r="O2345" s="38">
        <v>0</v>
      </c>
      <c r="P2345" s="38">
        <v>0</v>
      </c>
      <c r="Q2345" s="91">
        <v>0</v>
      </c>
      <c r="R2345" s="91">
        <v>0</v>
      </c>
      <c r="S2345" s="91">
        <v>0</v>
      </c>
      <c r="T2345" s="38">
        <v>0</v>
      </c>
      <c r="U2345" s="38">
        <v>0</v>
      </c>
      <c r="V2345" s="38">
        <v>0</v>
      </c>
      <c r="W2345" s="38">
        <v>0</v>
      </c>
      <c r="X2345" s="38">
        <v>0</v>
      </c>
      <c r="Y2345" s="38">
        <v>0</v>
      </c>
      <c r="Z2345" s="38">
        <v>0</v>
      </c>
      <c r="AA2345" s="38">
        <v>0</v>
      </c>
      <c r="AB2345" s="38">
        <v>0</v>
      </c>
      <c r="AC2345" s="328">
        <v>0</v>
      </c>
      <c r="AD2345" s="38">
        <v>0</v>
      </c>
      <c r="AE2345" s="38">
        <v>0</v>
      </c>
      <c r="AF2345" s="38">
        <v>0</v>
      </c>
      <c r="AG2345" s="38">
        <v>0</v>
      </c>
      <c r="AH2345" s="38">
        <v>0</v>
      </c>
      <c r="AI2345" s="38">
        <v>0</v>
      </c>
      <c r="AJ2345" s="38">
        <v>0</v>
      </c>
      <c r="AK2345" s="38">
        <v>0</v>
      </c>
      <c r="AL2345" s="38">
        <v>0</v>
      </c>
      <c r="AM2345" s="91">
        <v>0</v>
      </c>
      <c r="AN2345" s="38">
        <v>0</v>
      </c>
      <c r="AO2345" s="38">
        <v>0</v>
      </c>
      <c r="AP2345" s="38">
        <v>0</v>
      </c>
      <c r="AQ2345" s="38">
        <v>0</v>
      </c>
      <c r="AR2345" s="38">
        <v>0</v>
      </c>
      <c r="AS2345" s="38">
        <v>0</v>
      </c>
      <c r="AT2345" s="38">
        <v>0</v>
      </c>
      <c r="AU2345" s="335">
        <v>0</v>
      </c>
      <c r="AV2345" s="315">
        <v>46112</v>
      </c>
      <c r="AW2345" t="s">
        <v>2</v>
      </c>
      <c r="AX2345">
        <v>2026</v>
      </c>
      <c r="AY2345" t="s">
        <v>198</v>
      </c>
    </row>
    <row r="2346" spans="1:51" x14ac:dyDescent="0.25">
      <c r="A2346">
        <v>100</v>
      </c>
      <c r="B2346" t="s">
        <v>79</v>
      </c>
      <c r="C2346" s="38">
        <v>7326269674.5299997</v>
      </c>
      <c r="D2346" s="38">
        <v>3667773.21</v>
      </c>
      <c r="E2346" s="38">
        <v>0</v>
      </c>
      <c r="F2346" s="38">
        <v>0</v>
      </c>
      <c r="G2346" s="38">
        <v>647738</v>
      </c>
      <c r="H2346" s="91">
        <v>0</v>
      </c>
      <c r="I2346" s="91">
        <v>4315511.21</v>
      </c>
      <c r="J2346" s="38">
        <v>95020636.849999994</v>
      </c>
      <c r="K2346" s="38">
        <v>26262729.529999997</v>
      </c>
      <c r="L2346" s="91">
        <v>0</v>
      </c>
      <c r="M2346" s="38">
        <v>4392575328.7400007</v>
      </c>
      <c r="N2346" s="38">
        <v>2174666982.8899999</v>
      </c>
      <c r="O2346" s="38">
        <v>6567242311.6300001</v>
      </c>
      <c r="P2346" s="38">
        <v>68000446.510000005</v>
      </c>
      <c r="Q2346" s="91">
        <v>0</v>
      </c>
      <c r="R2346" s="91">
        <v>0</v>
      </c>
      <c r="S2346" s="91">
        <v>0</v>
      </c>
      <c r="T2346" s="38">
        <v>6756526124.5199995</v>
      </c>
      <c r="U2346" s="38">
        <v>47204480.469999999</v>
      </c>
      <c r="V2346" s="38">
        <v>2193960.4500000002</v>
      </c>
      <c r="W2346" s="38">
        <v>1048163.32</v>
      </c>
      <c r="X2346" s="38">
        <v>4276333.03</v>
      </c>
      <c r="Y2346" s="38">
        <v>5210165.37</v>
      </c>
      <c r="Z2346" s="38">
        <v>0</v>
      </c>
      <c r="AA2346" s="38">
        <v>0</v>
      </c>
      <c r="AB2346" s="38">
        <v>0</v>
      </c>
      <c r="AC2346" s="328">
        <v>341315260.54000002</v>
      </c>
      <c r="AD2346" s="38">
        <v>11478843.880000001</v>
      </c>
      <c r="AE2346" s="38">
        <v>12909188.73</v>
      </c>
      <c r="AF2346" s="38">
        <v>0</v>
      </c>
      <c r="AG2346" s="38">
        <v>0</v>
      </c>
      <c r="AH2346" s="38">
        <v>0</v>
      </c>
      <c r="AI2346" s="38">
        <v>0</v>
      </c>
      <c r="AJ2346" s="38">
        <v>2043555.62</v>
      </c>
      <c r="AK2346" s="38">
        <v>101781504.84</v>
      </c>
      <c r="AL2346" s="38">
        <v>15276106.210000001</v>
      </c>
      <c r="AM2346" s="91">
        <v>1469857.56</v>
      </c>
      <c r="AN2346" s="38">
        <v>14896655.140000001</v>
      </c>
      <c r="AO2346" s="38">
        <v>0</v>
      </c>
      <c r="AP2346" s="38">
        <v>401253.89</v>
      </c>
      <c r="AQ2346" s="38">
        <v>0</v>
      </c>
      <c r="AR2346" s="38">
        <v>0</v>
      </c>
      <c r="AS2346" s="38">
        <v>427679951.41000003</v>
      </c>
      <c r="AT2346" s="38">
        <v>133825377.64</v>
      </c>
      <c r="AU2346" s="335">
        <v>3922709.75</v>
      </c>
      <c r="AV2346" s="315">
        <v>46112</v>
      </c>
      <c r="AW2346" t="s">
        <v>2</v>
      </c>
      <c r="AX2346">
        <v>2026</v>
      </c>
      <c r="AY2346" t="s">
        <v>151</v>
      </c>
    </row>
    <row r="2347" spans="1:51" x14ac:dyDescent="0.25">
      <c r="A2347">
        <v>12</v>
      </c>
      <c r="B2347" t="s">
        <v>81</v>
      </c>
      <c r="C2347" s="38">
        <v>5150988977.0400009</v>
      </c>
      <c r="D2347" s="38">
        <v>21071979.960000001</v>
      </c>
      <c r="E2347" s="38">
        <v>0</v>
      </c>
      <c r="F2347" s="38">
        <v>0</v>
      </c>
      <c r="G2347" s="38">
        <v>612267447.39999998</v>
      </c>
      <c r="H2347" s="91">
        <v>90704335.430000007</v>
      </c>
      <c r="I2347" s="91">
        <v>724043762.78999996</v>
      </c>
      <c r="J2347" s="38">
        <v>64142469.299999997</v>
      </c>
      <c r="K2347" s="38">
        <v>105727206.59</v>
      </c>
      <c r="L2347" s="91">
        <v>0</v>
      </c>
      <c r="M2347" s="38">
        <v>2357298034.9500003</v>
      </c>
      <c r="N2347" s="38">
        <v>651643394.83000004</v>
      </c>
      <c r="O2347" s="38">
        <v>3008941429.7799997</v>
      </c>
      <c r="P2347" s="38">
        <v>-401902.94</v>
      </c>
      <c r="Q2347" s="91">
        <v>0</v>
      </c>
      <c r="R2347" s="91">
        <v>0</v>
      </c>
      <c r="S2347" s="91">
        <v>0</v>
      </c>
      <c r="T2347" s="38">
        <v>3178409202.73</v>
      </c>
      <c r="U2347" s="38">
        <v>18630491.57</v>
      </c>
      <c r="V2347" s="38">
        <v>5523991.2000000002</v>
      </c>
      <c r="W2347" s="38">
        <v>510918.52</v>
      </c>
      <c r="X2347" s="38">
        <v>63640312.920000002</v>
      </c>
      <c r="Y2347" s="38">
        <v>6593005.2800000003</v>
      </c>
      <c r="Z2347" s="38">
        <v>0</v>
      </c>
      <c r="AA2347" s="38">
        <v>80725684.340000004</v>
      </c>
      <c r="AB2347" s="38">
        <v>0</v>
      </c>
      <c r="AC2347" s="328">
        <v>265519773.28999999</v>
      </c>
      <c r="AD2347" s="38">
        <v>14876552.82</v>
      </c>
      <c r="AE2347" s="38">
        <v>2487701.44</v>
      </c>
      <c r="AF2347" s="38">
        <v>0</v>
      </c>
      <c r="AG2347" s="38">
        <v>0</v>
      </c>
      <c r="AH2347" s="38">
        <v>0</v>
      </c>
      <c r="AI2347" s="38">
        <v>0</v>
      </c>
      <c r="AJ2347" s="38">
        <v>518754415.10000002</v>
      </c>
      <c r="AK2347" s="38">
        <v>171918576.19</v>
      </c>
      <c r="AL2347" s="38">
        <v>6629647.2400000002</v>
      </c>
      <c r="AM2347" s="91">
        <v>0</v>
      </c>
      <c r="AN2347" s="38">
        <v>64932202.589999996</v>
      </c>
      <c r="AO2347" s="38">
        <v>7200441.2699999996</v>
      </c>
      <c r="AP2347" s="38">
        <v>20502297.75</v>
      </c>
      <c r="AQ2347" s="38">
        <v>0</v>
      </c>
      <c r="AR2347" s="38">
        <v>90000</v>
      </c>
      <c r="AS2347" s="38">
        <v>977262846.48000002</v>
      </c>
      <c r="AT2347" s="38">
        <v>271273165.04000002</v>
      </c>
      <c r="AU2347" s="335">
        <v>0</v>
      </c>
      <c r="AV2347" s="315">
        <v>46112</v>
      </c>
      <c r="AW2347" t="s">
        <v>2</v>
      </c>
      <c r="AX2347">
        <v>2026</v>
      </c>
      <c r="AY2347" t="s">
        <v>152</v>
      </c>
    </row>
    <row r="2348" spans="1:51" x14ac:dyDescent="0.25">
      <c r="A2348">
        <v>74</v>
      </c>
      <c r="B2348" t="s">
        <v>82</v>
      </c>
      <c r="C2348" s="38">
        <v>33937407364.279995</v>
      </c>
      <c r="D2348" s="38">
        <v>256035349.47</v>
      </c>
      <c r="E2348" s="38">
        <v>0</v>
      </c>
      <c r="F2348" s="38">
        <v>0</v>
      </c>
      <c r="G2348" s="38">
        <v>0</v>
      </c>
      <c r="H2348" s="91">
        <v>69366451.540000007</v>
      </c>
      <c r="I2348" s="91">
        <v>-1529681129.1800001</v>
      </c>
      <c r="J2348" s="38">
        <v>282704514.02000004</v>
      </c>
      <c r="K2348" s="38">
        <v>96178483.549999997</v>
      </c>
      <c r="L2348" s="91">
        <v>0</v>
      </c>
      <c r="M2348" s="38">
        <v>19071438619.869999</v>
      </c>
      <c r="N2348" s="38">
        <v>7869081898.9300003</v>
      </c>
      <c r="O2348" s="38">
        <v>26940520518.799999</v>
      </c>
      <c r="P2348" s="38">
        <v>643618083.39999998</v>
      </c>
      <c r="Q2348" s="91">
        <v>0</v>
      </c>
      <c r="R2348" s="91">
        <v>0</v>
      </c>
      <c r="S2348" s="91">
        <v>0</v>
      </c>
      <c r="T2348" s="38">
        <v>27963021599.77</v>
      </c>
      <c r="U2348" s="38">
        <v>29393274.75</v>
      </c>
      <c r="V2348" s="38">
        <v>27187438.579999998</v>
      </c>
      <c r="W2348" s="38">
        <v>12645878.18</v>
      </c>
      <c r="X2348" s="38">
        <v>184415607.52000001</v>
      </c>
      <c r="Y2348" s="38">
        <v>17355241.390000001</v>
      </c>
      <c r="Z2348" s="38">
        <v>0</v>
      </c>
      <c r="AA2348" s="38">
        <v>1659966824.05</v>
      </c>
      <c r="AB2348" s="38">
        <v>13972439.140000001</v>
      </c>
      <c r="AC2348" s="328">
        <v>1876478784.6100001</v>
      </c>
      <c r="AD2348" s="38">
        <v>19903173.949999999</v>
      </c>
      <c r="AE2348" s="38">
        <v>24868180.48</v>
      </c>
      <c r="AF2348" s="38">
        <v>0</v>
      </c>
      <c r="AG2348" s="38">
        <v>0</v>
      </c>
      <c r="AH2348" s="38">
        <v>357365932.87</v>
      </c>
      <c r="AI2348" s="38">
        <v>0</v>
      </c>
      <c r="AJ2348" s="38">
        <v>480211317.38999999</v>
      </c>
      <c r="AK2348" s="38">
        <v>494588124.70999998</v>
      </c>
      <c r="AL2348" s="38">
        <v>27105711.949999999</v>
      </c>
      <c r="AM2348" s="91">
        <v>6409369.4500000002</v>
      </c>
      <c r="AN2348" s="38">
        <v>303835654.86000001</v>
      </c>
      <c r="AO2348" s="38">
        <v>3356863.01</v>
      </c>
      <c r="AP2348" s="38">
        <v>18437874.850000001</v>
      </c>
      <c r="AQ2348" s="38">
        <v>0</v>
      </c>
      <c r="AR2348" s="38">
        <v>0</v>
      </c>
      <c r="AS2348" s="38">
        <v>4703764092.9099998</v>
      </c>
      <c r="AT2348" s="38">
        <v>853733598.83000004</v>
      </c>
      <c r="AU2348" s="335">
        <v>91486271.760000005</v>
      </c>
      <c r="AV2348" s="315">
        <v>46112</v>
      </c>
      <c r="AW2348" t="s">
        <v>2</v>
      </c>
      <c r="AX2348">
        <v>2026</v>
      </c>
      <c r="AY2348" t="s">
        <v>148</v>
      </c>
    </row>
    <row r="2349" spans="1:51" x14ac:dyDescent="0.25">
      <c r="A2349">
        <v>91</v>
      </c>
      <c r="B2349" t="s">
        <v>106</v>
      </c>
      <c r="C2349" s="38">
        <v>0</v>
      </c>
      <c r="D2349" s="38">
        <v>0</v>
      </c>
      <c r="E2349" s="38">
        <v>0</v>
      </c>
      <c r="F2349" s="38">
        <v>0</v>
      </c>
      <c r="G2349" s="38">
        <v>0</v>
      </c>
      <c r="H2349" s="91">
        <v>0</v>
      </c>
      <c r="I2349" s="91">
        <v>0</v>
      </c>
      <c r="J2349" s="38">
        <v>0</v>
      </c>
      <c r="K2349" s="38">
        <v>0</v>
      </c>
      <c r="L2349" s="91">
        <v>0</v>
      </c>
      <c r="M2349" s="38">
        <v>0</v>
      </c>
      <c r="N2349" s="38">
        <v>0</v>
      </c>
      <c r="O2349" s="38">
        <v>0</v>
      </c>
      <c r="P2349" s="38">
        <v>0</v>
      </c>
      <c r="Q2349" s="91">
        <v>0</v>
      </c>
      <c r="R2349" s="91">
        <v>0</v>
      </c>
      <c r="S2349" s="91">
        <v>0</v>
      </c>
      <c r="T2349" s="38">
        <v>0</v>
      </c>
      <c r="U2349" s="38">
        <v>0</v>
      </c>
      <c r="V2349" s="38">
        <v>0</v>
      </c>
      <c r="W2349" s="38">
        <v>0</v>
      </c>
      <c r="X2349" s="38">
        <v>0</v>
      </c>
      <c r="Y2349" s="38">
        <v>0</v>
      </c>
      <c r="Z2349" s="38">
        <v>0</v>
      </c>
      <c r="AA2349" s="38">
        <v>0</v>
      </c>
      <c r="AB2349" s="38">
        <v>0</v>
      </c>
      <c r="AC2349" s="328">
        <v>0</v>
      </c>
      <c r="AD2349" s="38">
        <v>0</v>
      </c>
      <c r="AE2349" s="38">
        <v>0</v>
      </c>
      <c r="AF2349" s="38">
        <v>0</v>
      </c>
      <c r="AG2349" s="38">
        <v>0</v>
      </c>
      <c r="AH2349" s="38">
        <v>0</v>
      </c>
      <c r="AI2349" s="38">
        <v>0</v>
      </c>
      <c r="AJ2349" s="38">
        <v>0</v>
      </c>
      <c r="AK2349" s="38">
        <v>0</v>
      </c>
      <c r="AL2349" s="38">
        <v>0</v>
      </c>
      <c r="AM2349" s="91">
        <v>0</v>
      </c>
      <c r="AN2349" s="38">
        <v>0</v>
      </c>
      <c r="AO2349" s="38">
        <v>0</v>
      </c>
      <c r="AP2349" s="38">
        <v>0</v>
      </c>
      <c r="AQ2349" s="38">
        <v>0</v>
      </c>
      <c r="AR2349" s="38">
        <v>0</v>
      </c>
      <c r="AS2349" s="38">
        <v>0</v>
      </c>
      <c r="AT2349" s="38">
        <v>0</v>
      </c>
      <c r="AU2349" s="335">
        <v>0</v>
      </c>
      <c r="AV2349" s="315">
        <v>46112</v>
      </c>
      <c r="AW2349" t="s">
        <v>2</v>
      </c>
      <c r="AX2349">
        <v>2026</v>
      </c>
      <c r="AY2349" t="s">
        <v>192</v>
      </c>
    </row>
    <row r="2350" spans="1:51" x14ac:dyDescent="0.25">
      <c r="A2350">
        <v>73</v>
      </c>
      <c r="B2350" t="s">
        <v>84</v>
      </c>
      <c r="C2350" s="38">
        <v>2488424025.4700003</v>
      </c>
      <c r="D2350" s="38">
        <v>131949555.56999999</v>
      </c>
      <c r="E2350" s="38">
        <v>0</v>
      </c>
      <c r="F2350" s="38">
        <v>0</v>
      </c>
      <c r="G2350" s="38">
        <v>1050575.45</v>
      </c>
      <c r="H2350" s="91">
        <v>0</v>
      </c>
      <c r="I2350" s="91">
        <v>133000131.02</v>
      </c>
      <c r="J2350" s="38">
        <v>2923901.17</v>
      </c>
      <c r="K2350" s="38">
        <v>39968436.890000001</v>
      </c>
      <c r="L2350" s="91">
        <v>0</v>
      </c>
      <c r="M2350" s="38">
        <v>61485052.920000002</v>
      </c>
      <c r="N2350" s="38">
        <v>103377438</v>
      </c>
      <c r="O2350" s="38">
        <v>164862490.91999999</v>
      </c>
      <c r="P2350" s="38">
        <v>28573623.370000001</v>
      </c>
      <c r="Q2350" s="91">
        <v>0</v>
      </c>
      <c r="R2350" s="91">
        <v>0</v>
      </c>
      <c r="S2350" s="91">
        <v>0</v>
      </c>
      <c r="T2350" s="38">
        <v>236328452.34999999</v>
      </c>
      <c r="U2350" s="38">
        <v>1745986.52</v>
      </c>
      <c r="V2350" s="38">
        <v>0</v>
      </c>
      <c r="W2350" s="38">
        <v>0</v>
      </c>
      <c r="X2350" s="38">
        <v>71007926.420000002</v>
      </c>
      <c r="Y2350" s="38">
        <v>10692570.52</v>
      </c>
      <c r="Z2350" s="38">
        <v>0</v>
      </c>
      <c r="AA2350" s="38">
        <v>3253796.96</v>
      </c>
      <c r="AB2350" s="38">
        <v>0</v>
      </c>
      <c r="AC2350" s="328">
        <v>206871897</v>
      </c>
      <c r="AD2350" s="38">
        <v>669034983.50999999</v>
      </c>
      <c r="AE2350" s="38">
        <v>4045087.37</v>
      </c>
      <c r="AF2350" s="38">
        <v>0</v>
      </c>
      <c r="AG2350" s="38">
        <v>0</v>
      </c>
      <c r="AH2350" s="38">
        <v>0</v>
      </c>
      <c r="AI2350" s="38">
        <v>0</v>
      </c>
      <c r="AJ2350" s="38">
        <v>27930677.77</v>
      </c>
      <c r="AK2350" s="38">
        <v>335030654.88</v>
      </c>
      <c r="AL2350" s="38">
        <v>22937867.120000001</v>
      </c>
      <c r="AM2350" s="91">
        <v>16114525.57</v>
      </c>
      <c r="AN2350" s="38">
        <v>193856542.80000001</v>
      </c>
      <c r="AO2350" s="38">
        <v>1015989.7</v>
      </c>
      <c r="AP2350" s="38">
        <v>0</v>
      </c>
      <c r="AQ2350" s="38">
        <v>0</v>
      </c>
      <c r="AR2350" s="38">
        <v>11456925.17</v>
      </c>
      <c r="AS2350" s="38">
        <v>994582926.07000005</v>
      </c>
      <c r="AT2350" s="38">
        <v>580412505.24000001</v>
      </c>
      <c r="AU2350" s="335">
        <v>544100010.78999996</v>
      </c>
      <c r="AV2350" s="315">
        <v>46112</v>
      </c>
      <c r="AW2350" t="s">
        <v>2</v>
      </c>
      <c r="AX2350">
        <v>2026</v>
      </c>
      <c r="AY2350" t="s">
        <v>190</v>
      </c>
    </row>
    <row r="2351" spans="1:51" x14ac:dyDescent="0.25">
      <c r="A2351">
        <v>46</v>
      </c>
      <c r="B2351" t="s">
        <v>85</v>
      </c>
      <c r="C2351" s="38">
        <v>124311003.85000001</v>
      </c>
      <c r="D2351" s="38">
        <v>0</v>
      </c>
      <c r="E2351" s="38">
        <v>0</v>
      </c>
      <c r="F2351" s="38">
        <v>0</v>
      </c>
      <c r="G2351" s="38">
        <v>0</v>
      </c>
      <c r="H2351" s="91">
        <v>0</v>
      </c>
      <c r="I2351" s="91">
        <v>0</v>
      </c>
      <c r="J2351" s="38">
        <v>3028680.7600000002</v>
      </c>
      <c r="K2351" s="38">
        <v>1831670.52</v>
      </c>
      <c r="L2351" s="91">
        <v>0</v>
      </c>
      <c r="M2351" s="38">
        <v>38411756.880000003</v>
      </c>
      <c r="N2351" s="38">
        <v>0</v>
      </c>
      <c r="O2351" s="38">
        <v>38411756.880000003</v>
      </c>
      <c r="P2351" s="38">
        <v>3702245.73</v>
      </c>
      <c r="Q2351" s="91">
        <v>0</v>
      </c>
      <c r="R2351" s="91">
        <v>0</v>
      </c>
      <c r="S2351" s="91">
        <v>0</v>
      </c>
      <c r="T2351" s="38">
        <v>46974353.890000001</v>
      </c>
      <c r="U2351" s="38">
        <v>7506989.4500000002</v>
      </c>
      <c r="V2351" s="38">
        <v>1857332.63</v>
      </c>
      <c r="W2351" s="38">
        <v>3006912.9099999997</v>
      </c>
      <c r="X2351" s="38">
        <v>0</v>
      </c>
      <c r="Y2351" s="38">
        <v>1054744.68</v>
      </c>
      <c r="Z2351" s="38">
        <v>0</v>
      </c>
      <c r="AA2351" s="38">
        <v>0</v>
      </c>
      <c r="AB2351" s="38">
        <v>0</v>
      </c>
      <c r="AC2351" s="328">
        <v>30741739.960000001</v>
      </c>
      <c r="AD2351" s="38">
        <v>0</v>
      </c>
      <c r="AE2351" s="38">
        <v>26901.599999999999</v>
      </c>
      <c r="AF2351" s="38">
        <v>0</v>
      </c>
      <c r="AG2351" s="38">
        <v>0</v>
      </c>
      <c r="AH2351" s="38">
        <v>0</v>
      </c>
      <c r="AI2351" s="38">
        <v>0</v>
      </c>
      <c r="AJ2351" s="38">
        <v>5552846.1399999997</v>
      </c>
      <c r="AK2351" s="38">
        <v>23834274.300000001</v>
      </c>
      <c r="AL2351" s="38">
        <v>288980.84999999998</v>
      </c>
      <c r="AM2351" s="91">
        <v>164635.31</v>
      </c>
      <c r="AN2351" s="38">
        <v>1573180.83</v>
      </c>
      <c r="AO2351" s="38">
        <v>0</v>
      </c>
      <c r="AP2351" s="38">
        <v>446034.3</v>
      </c>
      <c r="AQ2351" s="38">
        <v>0</v>
      </c>
      <c r="AR2351" s="38">
        <v>0</v>
      </c>
      <c r="AS2351" s="38">
        <v>49747467.369999997</v>
      </c>
      <c r="AT2351" s="38">
        <v>26307105.59</v>
      </c>
      <c r="AU2351" s="335">
        <v>1282077</v>
      </c>
      <c r="AV2351" s="315">
        <v>46112</v>
      </c>
      <c r="AW2351" t="s">
        <v>2</v>
      </c>
      <c r="AX2351">
        <v>2026</v>
      </c>
      <c r="AY2351" t="s">
        <v>176</v>
      </c>
    </row>
    <row r="2352" spans="1:51" x14ac:dyDescent="0.25">
      <c r="A2352">
        <v>51</v>
      </c>
      <c r="B2352" t="s">
        <v>86</v>
      </c>
      <c r="C2352" s="38">
        <v>38581821.350000001</v>
      </c>
      <c r="D2352" s="38">
        <v>43803.360000000001</v>
      </c>
      <c r="E2352" s="38">
        <v>0</v>
      </c>
      <c r="F2352" s="38">
        <v>0</v>
      </c>
      <c r="G2352" s="38">
        <v>0</v>
      </c>
      <c r="H2352" s="91">
        <v>0</v>
      </c>
      <c r="I2352" s="91">
        <v>43803.360000000001</v>
      </c>
      <c r="J2352" s="38">
        <v>55965.13</v>
      </c>
      <c r="K2352" s="38">
        <v>0</v>
      </c>
      <c r="L2352" s="91">
        <v>0</v>
      </c>
      <c r="M2352" s="38">
        <v>4398955.38</v>
      </c>
      <c r="N2352" s="38">
        <v>0</v>
      </c>
      <c r="O2352" s="38">
        <v>4398955.38</v>
      </c>
      <c r="P2352" s="38">
        <v>158573.53</v>
      </c>
      <c r="Q2352" s="91">
        <v>0</v>
      </c>
      <c r="R2352" s="91">
        <v>0</v>
      </c>
      <c r="S2352" s="91">
        <v>0</v>
      </c>
      <c r="T2352" s="38">
        <v>4613494.04</v>
      </c>
      <c r="U2352" s="38">
        <v>172866.51</v>
      </c>
      <c r="V2352" s="38">
        <v>27134.79</v>
      </c>
      <c r="W2352" s="38">
        <v>39442.42</v>
      </c>
      <c r="X2352" s="38">
        <v>0</v>
      </c>
      <c r="Y2352" s="38">
        <v>22360.74</v>
      </c>
      <c r="Z2352" s="38">
        <v>0</v>
      </c>
      <c r="AA2352" s="38">
        <v>0</v>
      </c>
      <c r="AB2352" s="38">
        <v>0</v>
      </c>
      <c r="AC2352" s="328">
        <v>4194060.6100000003</v>
      </c>
      <c r="AD2352" s="38">
        <v>0</v>
      </c>
      <c r="AE2352" s="38">
        <v>260649.59</v>
      </c>
      <c r="AF2352" s="38">
        <v>0</v>
      </c>
      <c r="AG2352" s="38">
        <v>0</v>
      </c>
      <c r="AH2352" s="38">
        <v>0</v>
      </c>
      <c r="AI2352" s="38">
        <v>0</v>
      </c>
      <c r="AJ2352" s="38">
        <v>0</v>
      </c>
      <c r="AK2352" s="38">
        <v>24201846.48</v>
      </c>
      <c r="AL2352" s="38">
        <v>533261.11</v>
      </c>
      <c r="AM2352" s="91">
        <v>0</v>
      </c>
      <c r="AN2352" s="38">
        <v>4389951.42</v>
      </c>
      <c r="AO2352" s="38">
        <v>0</v>
      </c>
      <c r="AP2352" s="38">
        <v>82950.28</v>
      </c>
      <c r="AQ2352" s="38">
        <v>0</v>
      </c>
      <c r="AR2352" s="38">
        <v>0</v>
      </c>
      <c r="AS2352" s="38">
        <v>4716514.66</v>
      </c>
      <c r="AT2352" s="38">
        <v>29208009.289999999</v>
      </c>
      <c r="AU2352" s="335">
        <v>0</v>
      </c>
      <c r="AV2352" s="315">
        <v>46112</v>
      </c>
      <c r="AW2352" t="s">
        <v>2</v>
      </c>
      <c r="AX2352">
        <v>2026</v>
      </c>
      <c r="AY2352" t="s">
        <v>179</v>
      </c>
    </row>
    <row r="2353" spans="1:51" x14ac:dyDescent="0.25">
      <c r="A2353">
        <v>117</v>
      </c>
      <c r="B2353" t="s">
        <v>87</v>
      </c>
      <c r="C2353" s="38">
        <v>8533621712.8800001</v>
      </c>
      <c r="D2353" s="38">
        <v>14440092.17</v>
      </c>
      <c r="E2353" s="38">
        <v>0</v>
      </c>
      <c r="F2353" s="38">
        <v>0</v>
      </c>
      <c r="G2353" s="38">
        <v>7054998.6400000006</v>
      </c>
      <c r="H2353" s="91">
        <v>0</v>
      </c>
      <c r="I2353" s="91">
        <v>21495090.809999999</v>
      </c>
      <c r="J2353" s="38">
        <v>9264673.25</v>
      </c>
      <c r="K2353" s="38">
        <v>27356723.259999998</v>
      </c>
      <c r="L2353" s="91">
        <v>9228379.4899999984</v>
      </c>
      <c r="M2353" s="38">
        <v>2415003309.8399997</v>
      </c>
      <c r="N2353" s="38">
        <v>1763859400.98</v>
      </c>
      <c r="O2353" s="38">
        <v>4178862710.8200002</v>
      </c>
      <c r="P2353" s="38">
        <v>57776670.230000004</v>
      </c>
      <c r="Q2353" s="91">
        <v>0</v>
      </c>
      <c r="R2353" s="91">
        <v>0</v>
      </c>
      <c r="S2353" s="91">
        <v>0</v>
      </c>
      <c r="T2353" s="38">
        <v>4282489157.0499997</v>
      </c>
      <c r="U2353" s="38">
        <v>159730449.84</v>
      </c>
      <c r="V2353" s="38">
        <v>37054492.289999999</v>
      </c>
      <c r="W2353" s="38">
        <v>7765455.4199999999</v>
      </c>
      <c r="X2353" s="38">
        <v>11123164.33</v>
      </c>
      <c r="Y2353" s="38">
        <v>1070151409.0500001</v>
      </c>
      <c r="Z2353" s="38">
        <v>0</v>
      </c>
      <c r="AA2353" s="38">
        <v>0</v>
      </c>
      <c r="AB2353" s="38">
        <v>0</v>
      </c>
      <c r="AC2353" s="328">
        <v>528990323.52999997</v>
      </c>
      <c r="AD2353" s="38">
        <v>25580417.940000001</v>
      </c>
      <c r="AE2353" s="38">
        <v>12952210.609999999</v>
      </c>
      <c r="AF2353" s="38">
        <v>0</v>
      </c>
      <c r="AG2353" s="38">
        <v>0</v>
      </c>
      <c r="AH2353" s="38">
        <v>0</v>
      </c>
      <c r="AI2353" s="38">
        <v>0</v>
      </c>
      <c r="AJ2353" s="38">
        <v>1831220123.28</v>
      </c>
      <c r="AK2353" s="38">
        <v>324743193.83999997</v>
      </c>
      <c r="AL2353" s="38">
        <v>30301339.800000001</v>
      </c>
      <c r="AM2353" s="91">
        <v>0</v>
      </c>
      <c r="AN2353" s="38">
        <v>68046550.030000001</v>
      </c>
      <c r="AO2353" s="38">
        <v>0</v>
      </c>
      <c r="AP2353" s="38">
        <v>2440717.65</v>
      </c>
      <c r="AQ2353" s="38">
        <v>0</v>
      </c>
      <c r="AR2353" s="38">
        <v>0</v>
      </c>
      <c r="AS2353" s="38">
        <v>3684568046.29</v>
      </c>
      <c r="AT2353" s="38">
        <v>425531801.31999999</v>
      </c>
      <c r="AU2353" s="335">
        <v>119537617.41</v>
      </c>
      <c r="AV2353" s="315">
        <v>46112</v>
      </c>
      <c r="AW2353" t="s">
        <v>2</v>
      </c>
      <c r="AX2353">
        <v>2026</v>
      </c>
      <c r="AY2353" t="s">
        <v>155</v>
      </c>
    </row>
    <row r="2354" spans="1:51" x14ac:dyDescent="0.25">
      <c r="A2354">
        <v>78</v>
      </c>
      <c r="B2354" t="s">
        <v>88</v>
      </c>
      <c r="C2354" s="38">
        <v>0</v>
      </c>
      <c r="D2354" s="38">
        <v>0</v>
      </c>
      <c r="E2354" s="38">
        <v>0</v>
      </c>
      <c r="F2354" s="38">
        <v>0</v>
      </c>
      <c r="G2354" s="38">
        <v>0</v>
      </c>
      <c r="H2354" s="91">
        <v>0</v>
      </c>
      <c r="I2354" s="91">
        <v>0</v>
      </c>
      <c r="J2354" s="38">
        <v>0</v>
      </c>
      <c r="K2354" s="38">
        <v>0</v>
      </c>
      <c r="L2354" s="91">
        <v>0</v>
      </c>
      <c r="M2354" s="38">
        <v>0</v>
      </c>
      <c r="N2354" s="38">
        <v>0</v>
      </c>
      <c r="O2354" s="38">
        <v>0</v>
      </c>
      <c r="P2354" s="38">
        <v>0</v>
      </c>
      <c r="Q2354" s="91">
        <v>0</v>
      </c>
      <c r="R2354" s="91">
        <v>0</v>
      </c>
      <c r="S2354" s="91">
        <v>0</v>
      </c>
      <c r="T2354" s="38">
        <v>0</v>
      </c>
      <c r="U2354" s="38">
        <v>0</v>
      </c>
      <c r="V2354" s="38">
        <v>0</v>
      </c>
      <c r="W2354" s="38">
        <v>0</v>
      </c>
      <c r="X2354" s="38">
        <v>0</v>
      </c>
      <c r="Y2354" s="38">
        <v>0</v>
      </c>
      <c r="Z2354" s="38">
        <v>0</v>
      </c>
      <c r="AA2354" s="38">
        <v>0</v>
      </c>
      <c r="AB2354" s="38">
        <v>0</v>
      </c>
      <c r="AC2354" s="328">
        <v>0</v>
      </c>
      <c r="AD2354" s="38">
        <v>0</v>
      </c>
      <c r="AE2354" s="38">
        <v>0</v>
      </c>
      <c r="AF2354" s="38">
        <v>0</v>
      </c>
      <c r="AG2354" s="38">
        <v>0</v>
      </c>
      <c r="AH2354" s="38">
        <v>0</v>
      </c>
      <c r="AI2354" s="38">
        <v>0</v>
      </c>
      <c r="AJ2354" s="38">
        <v>0</v>
      </c>
      <c r="AK2354" s="38">
        <v>0</v>
      </c>
      <c r="AL2354" s="38">
        <v>0</v>
      </c>
      <c r="AM2354" s="91">
        <v>0</v>
      </c>
      <c r="AN2354" s="38">
        <v>0</v>
      </c>
      <c r="AO2354" s="38">
        <v>0</v>
      </c>
      <c r="AP2354" s="38">
        <v>0</v>
      </c>
      <c r="AQ2354" s="38">
        <v>0</v>
      </c>
      <c r="AR2354" s="38">
        <v>0</v>
      </c>
      <c r="AS2354" s="38">
        <v>0</v>
      </c>
      <c r="AT2354" s="38">
        <v>0</v>
      </c>
      <c r="AU2354" s="335">
        <v>0</v>
      </c>
      <c r="AV2354" s="315">
        <v>46112</v>
      </c>
      <c r="AW2354" t="s">
        <v>2</v>
      </c>
      <c r="AX2354">
        <v>2026</v>
      </c>
      <c r="AY2354" t="s">
        <v>185</v>
      </c>
    </row>
    <row r="2355" spans="1:51" x14ac:dyDescent="0.25">
      <c r="A2355">
        <v>80</v>
      </c>
      <c r="B2355" t="s">
        <v>89</v>
      </c>
      <c r="C2355" s="38">
        <v>4560476921.5999994</v>
      </c>
      <c r="D2355" s="38">
        <v>5459176.21</v>
      </c>
      <c r="E2355" s="38">
        <v>0</v>
      </c>
      <c r="F2355" s="38">
        <v>0</v>
      </c>
      <c r="G2355" s="38">
        <v>9966269.0700000003</v>
      </c>
      <c r="H2355" s="91">
        <v>0</v>
      </c>
      <c r="I2355" s="91">
        <v>15425445.279999999</v>
      </c>
      <c r="J2355" s="38">
        <v>6897072.1399999997</v>
      </c>
      <c r="K2355" s="38">
        <v>19100079.419999998</v>
      </c>
      <c r="L2355" s="91">
        <v>9554796.9800000004</v>
      </c>
      <c r="M2355" s="38">
        <v>982576379.8599999</v>
      </c>
      <c r="N2355" s="38">
        <v>1498464478.48</v>
      </c>
      <c r="O2355" s="38">
        <v>2481040858.3400002</v>
      </c>
      <c r="P2355" s="38">
        <v>44247917.75</v>
      </c>
      <c r="Q2355" s="91">
        <v>0</v>
      </c>
      <c r="R2355" s="91">
        <v>0</v>
      </c>
      <c r="S2355" s="91">
        <v>0</v>
      </c>
      <c r="T2355" s="38">
        <v>2560840724.6300001</v>
      </c>
      <c r="U2355" s="38">
        <v>53504387.109999999</v>
      </c>
      <c r="V2355" s="38">
        <v>13340594.649999999</v>
      </c>
      <c r="W2355" s="38">
        <v>13456991.959999999</v>
      </c>
      <c r="X2355" s="38">
        <v>33230628.52</v>
      </c>
      <c r="Y2355" s="38">
        <v>73069987.219999999</v>
      </c>
      <c r="Z2355" s="38">
        <v>0</v>
      </c>
      <c r="AA2355" s="38">
        <v>0</v>
      </c>
      <c r="AB2355" s="38">
        <v>0</v>
      </c>
      <c r="AC2355" s="328">
        <v>510234848.25</v>
      </c>
      <c r="AD2355" s="38">
        <v>162912266.47999999</v>
      </c>
      <c r="AE2355" s="38">
        <v>140465436.71000001</v>
      </c>
      <c r="AF2355" s="38">
        <v>0</v>
      </c>
      <c r="AG2355" s="38">
        <v>0</v>
      </c>
      <c r="AH2355" s="38">
        <v>0</v>
      </c>
      <c r="AI2355" s="38">
        <v>0</v>
      </c>
      <c r="AJ2355" s="38">
        <v>13184962.050000001</v>
      </c>
      <c r="AK2355" s="38">
        <v>272590375.63999999</v>
      </c>
      <c r="AL2355" s="38">
        <v>66439521.939999998</v>
      </c>
      <c r="AM2355" s="91">
        <v>0</v>
      </c>
      <c r="AN2355" s="38">
        <v>192699603.46000001</v>
      </c>
      <c r="AO2355" s="38">
        <v>0</v>
      </c>
      <c r="AP2355" s="38">
        <v>8885056.6600000001</v>
      </c>
      <c r="AQ2355" s="38">
        <v>0</v>
      </c>
      <c r="AR2355" s="38">
        <v>0</v>
      </c>
      <c r="AS2355" s="38">
        <v>1013400102.95</v>
      </c>
      <c r="AT2355" s="38">
        <v>540614557.69999993</v>
      </c>
      <c r="AU2355" s="335">
        <v>430196091.04000002</v>
      </c>
      <c r="AV2355" s="315">
        <v>46112</v>
      </c>
      <c r="AW2355" t="s">
        <v>2</v>
      </c>
      <c r="AX2355">
        <v>2026</v>
      </c>
      <c r="AY2355" t="s">
        <v>288</v>
      </c>
    </row>
    <row r="2356" spans="1:51" x14ac:dyDescent="0.25">
      <c r="A2356">
        <v>2</v>
      </c>
      <c r="B2356" t="s">
        <v>90</v>
      </c>
      <c r="C2356" s="38">
        <v>1143052853.28</v>
      </c>
      <c r="D2356" s="38">
        <v>18371.599999999999</v>
      </c>
      <c r="E2356" s="38">
        <v>0</v>
      </c>
      <c r="F2356" s="38">
        <v>0</v>
      </c>
      <c r="G2356" s="38">
        <v>576.56999999999994</v>
      </c>
      <c r="H2356" s="91">
        <v>363967.56</v>
      </c>
      <c r="I2356" s="91">
        <v>382915.73000000004</v>
      </c>
      <c r="J2356" s="38">
        <v>106889.66</v>
      </c>
      <c r="K2356" s="38">
        <v>31144.67</v>
      </c>
      <c r="L2356" s="91">
        <v>0</v>
      </c>
      <c r="M2356" s="38">
        <v>588510.19999999995</v>
      </c>
      <c r="N2356" s="38">
        <v>9510802.9800000004</v>
      </c>
      <c r="O2356" s="38">
        <v>10099313.18</v>
      </c>
      <c r="P2356" s="38">
        <v>0</v>
      </c>
      <c r="Q2356" s="91">
        <v>0</v>
      </c>
      <c r="R2356" s="91">
        <v>0</v>
      </c>
      <c r="S2356" s="91">
        <v>0</v>
      </c>
      <c r="T2356" s="38">
        <v>10237347.51</v>
      </c>
      <c r="U2356" s="38">
        <v>0</v>
      </c>
      <c r="V2356" s="38">
        <v>81020262.159999996</v>
      </c>
      <c r="W2356" s="38">
        <v>0</v>
      </c>
      <c r="X2356" s="38">
        <v>0</v>
      </c>
      <c r="Y2356" s="38">
        <v>31026281.66</v>
      </c>
      <c r="Z2356" s="38">
        <v>0</v>
      </c>
      <c r="AA2356" s="38">
        <v>163795088.31</v>
      </c>
      <c r="AB2356" s="38">
        <v>0</v>
      </c>
      <c r="AC2356" s="328">
        <v>272990131.44999999</v>
      </c>
      <c r="AD2356" s="38">
        <v>26403844.469999999</v>
      </c>
      <c r="AE2356" s="38">
        <v>0</v>
      </c>
      <c r="AF2356" s="38">
        <v>0</v>
      </c>
      <c r="AG2356" s="38">
        <v>0</v>
      </c>
      <c r="AH2356" s="38">
        <v>0</v>
      </c>
      <c r="AI2356" s="38">
        <v>0</v>
      </c>
      <c r="AJ2356" s="38">
        <v>439014088.63999999</v>
      </c>
      <c r="AK2356" s="38">
        <v>32021212.600000001</v>
      </c>
      <c r="AL2356" s="38">
        <v>3233364.98</v>
      </c>
      <c r="AM2356" s="91">
        <v>0</v>
      </c>
      <c r="AN2356" s="38">
        <v>3808687.76</v>
      </c>
      <c r="AO2356" s="38">
        <v>0</v>
      </c>
      <c r="AP2356" s="38">
        <v>6969652.3200000003</v>
      </c>
      <c r="AQ2356" s="38">
        <v>0</v>
      </c>
      <c r="AR2356" s="38">
        <v>0</v>
      </c>
      <c r="AS2356" s="38">
        <v>1014249696.6900001</v>
      </c>
      <c r="AT2356" s="38">
        <v>46032917.659999996</v>
      </c>
      <c r="AU2356" s="335">
        <v>72149975.689999998</v>
      </c>
      <c r="AV2356" s="315">
        <v>46112</v>
      </c>
      <c r="AW2356" t="s">
        <v>2</v>
      </c>
      <c r="AX2356">
        <v>2026</v>
      </c>
      <c r="AY2356" t="s">
        <v>168</v>
      </c>
    </row>
    <row r="2357" spans="1:51" x14ac:dyDescent="0.25">
      <c r="A2357">
        <v>115</v>
      </c>
      <c r="B2357" t="s">
        <v>290</v>
      </c>
      <c r="C2357" s="38">
        <v>104952294.91</v>
      </c>
      <c r="D2357" s="38">
        <v>0</v>
      </c>
      <c r="E2357" s="38">
        <v>0</v>
      </c>
      <c r="F2357" s="38">
        <v>0</v>
      </c>
      <c r="G2357" s="38">
        <v>0</v>
      </c>
      <c r="H2357" s="91">
        <v>0</v>
      </c>
      <c r="I2357" s="91">
        <v>0</v>
      </c>
      <c r="J2357" s="38">
        <v>15615.66</v>
      </c>
      <c r="K2357" s="38">
        <v>0</v>
      </c>
      <c r="L2357" s="91">
        <v>0</v>
      </c>
      <c r="M2357" s="38">
        <v>0</v>
      </c>
      <c r="N2357" s="38">
        <v>0</v>
      </c>
      <c r="O2357" s="38">
        <v>0</v>
      </c>
      <c r="P2357" s="38">
        <v>0</v>
      </c>
      <c r="Q2357" s="91">
        <v>0</v>
      </c>
      <c r="R2357" s="91">
        <v>0</v>
      </c>
      <c r="S2357" s="91">
        <v>0</v>
      </c>
      <c r="T2357" s="38">
        <v>15615.66</v>
      </c>
      <c r="U2357" s="38">
        <v>0</v>
      </c>
      <c r="V2357" s="38">
        <v>0</v>
      </c>
      <c r="W2357" s="38">
        <v>0</v>
      </c>
      <c r="X2357" s="38">
        <v>0</v>
      </c>
      <c r="Y2357" s="38">
        <v>0</v>
      </c>
      <c r="Z2357" s="38">
        <v>0</v>
      </c>
      <c r="AA2357" s="38">
        <v>49252434.399999999</v>
      </c>
      <c r="AB2357" s="38">
        <v>0</v>
      </c>
      <c r="AC2357" s="328">
        <v>45820222.350000001</v>
      </c>
      <c r="AD2357" s="38">
        <v>0</v>
      </c>
      <c r="AE2357" s="38">
        <v>6712970</v>
      </c>
      <c r="AF2357" s="38">
        <v>0</v>
      </c>
      <c r="AG2357" s="38">
        <v>0</v>
      </c>
      <c r="AH2357" s="38">
        <v>0</v>
      </c>
      <c r="AI2357" s="38">
        <v>0</v>
      </c>
      <c r="AJ2357" s="38">
        <v>1370067.33</v>
      </c>
      <c r="AK2357" s="38">
        <v>766377.47</v>
      </c>
      <c r="AL2357" s="38">
        <v>0</v>
      </c>
      <c r="AM2357" s="91">
        <v>0</v>
      </c>
      <c r="AN2357" s="38">
        <v>993911</v>
      </c>
      <c r="AO2357" s="38">
        <v>0</v>
      </c>
      <c r="AP2357" s="38">
        <v>20696.7</v>
      </c>
      <c r="AQ2357" s="38">
        <v>0</v>
      </c>
      <c r="AR2357" s="38">
        <v>0</v>
      </c>
      <c r="AS2357" s="38">
        <v>103155694.08</v>
      </c>
      <c r="AT2357" s="38">
        <v>1780985.17</v>
      </c>
      <c r="AU2357" s="335">
        <v>0</v>
      </c>
      <c r="AV2357" s="315">
        <v>46112</v>
      </c>
      <c r="AW2357" t="s">
        <v>2</v>
      </c>
      <c r="AX2357">
        <v>2026</v>
      </c>
      <c r="AY2357" t="s">
        <v>291</v>
      </c>
    </row>
    <row r="2358" spans="1:51" x14ac:dyDescent="0.25">
      <c r="A2358">
        <v>106</v>
      </c>
      <c r="B2358" t="s">
        <v>92</v>
      </c>
      <c r="C2358" s="38">
        <v>288808673.73000002</v>
      </c>
      <c r="D2358" s="38">
        <v>200529.5</v>
      </c>
      <c r="E2358" s="38">
        <v>0</v>
      </c>
      <c r="F2358" s="38">
        <v>0</v>
      </c>
      <c r="G2358" s="38">
        <v>0</v>
      </c>
      <c r="H2358" s="91">
        <v>752523.44</v>
      </c>
      <c r="I2358" s="91">
        <v>953052.94</v>
      </c>
      <c r="J2358" s="38">
        <v>579037.96</v>
      </c>
      <c r="K2358" s="38">
        <v>1690965.75</v>
      </c>
      <c r="L2358" s="91">
        <v>575167.21</v>
      </c>
      <c r="M2358" s="38">
        <v>0</v>
      </c>
      <c r="N2358" s="38">
        <v>0</v>
      </c>
      <c r="O2358" s="38">
        <v>0</v>
      </c>
      <c r="P2358" s="38">
        <v>0</v>
      </c>
      <c r="Q2358" s="91">
        <v>0</v>
      </c>
      <c r="R2358" s="91">
        <v>0</v>
      </c>
      <c r="S2358" s="91">
        <v>0</v>
      </c>
      <c r="T2358" s="38">
        <v>2845170.92</v>
      </c>
      <c r="U2358" s="38">
        <v>2095577.46</v>
      </c>
      <c r="V2358" s="38">
        <v>296758.96999999997</v>
      </c>
      <c r="W2358" s="38">
        <v>213287.23</v>
      </c>
      <c r="X2358" s="38">
        <v>482031</v>
      </c>
      <c r="Y2358" s="38">
        <v>43446.44</v>
      </c>
      <c r="Z2358" s="38">
        <v>0</v>
      </c>
      <c r="AA2358" s="38">
        <v>837971.87</v>
      </c>
      <c r="AB2358" s="38">
        <v>0</v>
      </c>
      <c r="AC2358" s="328">
        <v>4710994.72</v>
      </c>
      <c r="AD2358" s="38">
        <v>937642.25</v>
      </c>
      <c r="AE2358" s="38">
        <v>349873.1</v>
      </c>
      <c r="AF2358" s="38">
        <v>0</v>
      </c>
      <c r="AG2358" s="38">
        <v>0</v>
      </c>
      <c r="AH2358" s="38">
        <v>0</v>
      </c>
      <c r="AI2358" s="38">
        <v>0</v>
      </c>
      <c r="AJ2358" s="38">
        <v>100595789.84</v>
      </c>
      <c r="AK2358" s="38">
        <v>69772277.359999999</v>
      </c>
      <c r="AL2358" s="38">
        <v>4911671.8</v>
      </c>
      <c r="AM2358" s="91">
        <v>2297651.15</v>
      </c>
      <c r="AN2358" s="38">
        <v>13353253.199999999</v>
      </c>
      <c r="AO2358" s="38">
        <v>0</v>
      </c>
      <c r="AP2358" s="38">
        <v>385812.1</v>
      </c>
      <c r="AQ2358" s="38">
        <v>0</v>
      </c>
      <c r="AR2358" s="38">
        <v>0</v>
      </c>
      <c r="AS2358" s="38">
        <v>110563372.88</v>
      </c>
      <c r="AT2358" s="38">
        <v>90720665.609999999</v>
      </c>
      <c r="AU2358" s="335">
        <v>83726411.379999995</v>
      </c>
      <c r="AV2358" s="315">
        <v>46112</v>
      </c>
      <c r="AW2358" t="s">
        <v>2</v>
      </c>
      <c r="AX2358">
        <v>2026</v>
      </c>
      <c r="AY2358" t="s">
        <v>172</v>
      </c>
    </row>
    <row r="2359" spans="1:51" x14ac:dyDescent="0.25">
      <c r="A2359">
        <v>25</v>
      </c>
      <c r="B2359" t="s">
        <v>67</v>
      </c>
      <c r="C2359" s="38">
        <v>146916857.00999999</v>
      </c>
      <c r="D2359" s="38">
        <v>52488718.759999998</v>
      </c>
      <c r="E2359" s="38">
        <v>21990.79</v>
      </c>
      <c r="F2359" s="38">
        <v>0</v>
      </c>
      <c r="G2359" s="38">
        <v>0</v>
      </c>
      <c r="H2359" s="91">
        <v>85684146.180000007</v>
      </c>
      <c r="I2359" s="91">
        <v>137645261.84999999</v>
      </c>
      <c r="J2359" s="38">
        <v>0</v>
      </c>
      <c r="K2359" s="38">
        <v>0</v>
      </c>
      <c r="L2359" s="91">
        <v>0</v>
      </c>
      <c r="M2359" s="38">
        <v>7612795.6000000006</v>
      </c>
      <c r="N2359" s="38">
        <v>0</v>
      </c>
      <c r="O2359" s="38">
        <v>7612795.6000000006</v>
      </c>
      <c r="P2359" s="38">
        <v>0</v>
      </c>
      <c r="Q2359" s="91">
        <v>0</v>
      </c>
      <c r="R2359" s="91">
        <v>0</v>
      </c>
      <c r="S2359" s="91">
        <v>0</v>
      </c>
      <c r="T2359" s="38">
        <v>7612795.6000000006</v>
      </c>
      <c r="U2359" s="38">
        <v>72271.94</v>
      </c>
      <c r="V2359" s="38">
        <v>0</v>
      </c>
      <c r="W2359" s="38">
        <v>0</v>
      </c>
      <c r="X2359" s="38">
        <v>0</v>
      </c>
      <c r="Y2359" s="38">
        <v>0</v>
      </c>
      <c r="Z2359" s="38">
        <v>0</v>
      </c>
      <c r="AA2359" s="38">
        <v>0</v>
      </c>
      <c r="AB2359" s="38">
        <v>0</v>
      </c>
      <c r="AC2359" s="328">
        <v>1036933.74</v>
      </c>
      <c r="AD2359" s="38">
        <v>0</v>
      </c>
      <c r="AE2359" s="38">
        <v>0</v>
      </c>
      <c r="AF2359" s="38">
        <v>0</v>
      </c>
      <c r="AG2359" s="38">
        <v>0</v>
      </c>
      <c r="AH2359" s="38">
        <v>0</v>
      </c>
      <c r="AI2359" s="38">
        <v>0</v>
      </c>
      <c r="AJ2359" s="38">
        <v>0</v>
      </c>
      <c r="AK2359" s="38">
        <v>0</v>
      </c>
      <c r="AL2359" s="38">
        <v>0</v>
      </c>
      <c r="AM2359" s="91">
        <v>0</v>
      </c>
      <c r="AN2359" s="38">
        <v>0</v>
      </c>
      <c r="AO2359" s="38">
        <v>0</v>
      </c>
      <c r="AP2359" s="38">
        <v>0</v>
      </c>
      <c r="AQ2359" s="38">
        <v>0</v>
      </c>
      <c r="AR2359" s="38">
        <v>0</v>
      </c>
      <c r="AS2359" s="38">
        <v>1109205.68</v>
      </c>
      <c r="AT2359" s="38">
        <v>0</v>
      </c>
      <c r="AU2359" s="335">
        <v>0</v>
      </c>
      <c r="AV2359" s="315">
        <v>46112</v>
      </c>
      <c r="AW2359" t="s">
        <v>2</v>
      </c>
      <c r="AX2359">
        <v>2026</v>
      </c>
      <c r="AY2359" t="s">
        <v>174</v>
      </c>
    </row>
    <row r="2360" spans="1:51" x14ac:dyDescent="0.25">
      <c r="A2360">
        <v>118</v>
      </c>
      <c r="B2360" t="s">
        <v>93</v>
      </c>
      <c r="C2360" s="38">
        <v>583879389.39999998</v>
      </c>
      <c r="D2360" s="38">
        <v>100511.28</v>
      </c>
      <c r="E2360" s="38">
        <v>0</v>
      </c>
      <c r="F2360" s="38">
        <v>0</v>
      </c>
      <c r="G2360" s="38">
        <v>1038429.9400000001</v>
      </c>
      <c r="H2360" s="91">
        <v>0</v>
      </c>
      <c r="I2360" s="91">
        <v>1138941.22</v>
      </c>
      <c r="J2360" s="38">
        <v>2107580.48</v>
      </c>
      <c r="K2360" s="38">
        <v>14110851.08</v>
      </c>
      <c r="L2360" s="91">
        <v>0</v>
      </c>
      <c r="M2360" s="38">
        <v>253676482.38</v>
      </c>
      <c r="N2360" s="38">
        <v>126596984.31</v>
      </c>
      <c r="O2360" s="38">
        <v>380273466.69</v>
      </c>
      <c r="P2360" s="38">
        <v>5129293.9400000004</v>
      </c>
      <c r="Q2360" s="91">
        <v>0</v>
      </c>
      <c r="R2360" s="91">
        <v>0</v>
      </c>
      <c r="S2360" s="91">
        <v>0</v>
      </c>
      <c r="T2360" s="38">
        <v>401621192.19</v>
      </c>
      <c r="U2360" s="38">
        <v>727858.9</v>
      </c>
      <c r="V2360" s="38">
        <v>529645.57999999996</v>
      </c>
      <c r="W2360" s="38">
        <v>0</v>
      </c>
      <c r="X2360" s="38">
        <v>0</v>
      </c>
      <c r="Y2360" s="38">
        <v>903726.5</v>
      </c>
      <c r="Z2360" s="38">
        <v>0</v>
      </c>
      <c r="AA2360" s="38">
        <v>0</v>
      </c>
      <c r="AB2360" s="38">
        <v>0</v>
      </c>
      <c r="AC2360" s="328">
        <v>1845465</v>
      </c>
      <c r="AD2360" s="38">
        <v>0</v>
      </c>
      <c r="AE2360" s="38">
        <v>0</v>
      </c>
      <c r="AF2360" s="38">
        <v>0</v>
      </c>
      <c r="AG2360" s="38">
        <v>0</v>
      </c>
      <c r="AH2360" s="38">
        <v>0</v>
      </c>
      <c r="AI2360" s="38">
        <v>0</v>
      </c>
      <c r="AJ2360" s="38">
        <v>297284.56</v>
      </c>
      <c r="AK2360" s="38">
        <v>18174354.080000002</v>
      </c>
      <c r="AL2360" s="38">
        <v>373778.14</v>
      </c>
      <c r="AM2360" s="91">
        <v>174276.21000000002</v>
      </c>
      <c r="AN2360" s="38">
        <v>9177957.4100000001</v>
      </c>
      <c r="AO2360" s="38">
        <v>0</v>
      </c>
      <c r="AP2360" s="38">
        <v>1204977.68</v>
      </c>
      <c r="AQ2360" s="38">
        <v>0</v>
      </c>
      <c r="AR2360" s="38">
        <v>0</v>
      </c>
      <c r="AS2360" s="38">
        <v>4303980.54</v>
      </c>
      <c r="AT2360" s="38">
        <v>29105343.52</v>
      </c>
      <c r="AU2360" s="335">
        <v>147709931.93000001</v>
      </c>
      <c r="AV2360" s="315">
        <v>46112</v>
      </c>
      <c r="AW2360" t="s">
        <v>2</v>
      </c>
      <c r="AX2360">
        <v>2026</v>
      </c>
      <c r="AY2360" t="s">
        <v>162</v>
      </c>
    </row>
    <row r="2361" spans="1:51" x14ac:dyDescent="0.25">
      <c r="A2361">
        <v>89</v>
      </c>
      <c r="B2361" t="s">
        <v>199</v>
      </c>
      <c r="C2361" s="38">
        <v>0</v>
      </c>
      <c r="D2361" s="38">
        <v>0</v>
      </c>
      <c r="E2361" s="38">
        <v>0</v>
      </c>
      <c r="F2361" s="38">
        <v>0</v>
      </c>
      <c r="G2361" s="38">
        <v>0</v>
      </c>
      <c r="H2361" s="91">
        <v>0</v>
      </c>
      <c r="I2361" s="91">
        <v>0</v>
      </c>
      <c r="J2361" s="38">
        <v>0</v>
      </c>
      <c r="K2361" s="38">
        <v>0</v>
      </c>
      <c r="L2361" s="91">
        <v>0</v>
      </c>
      <c r="M2361" s="38">
        <v>0</v>
      </c>
      <c r="N2361" s="38">
        <v>0</v>
      </c>
      <c r="O2361" s="38">
        <v>0</v>
      </c>
      <c r="P2361" s="38">
        <v>0</v>
      </c>
      <c r="Q2361" s="91">
        <v>0</v>
      </c>
      <c r="R2361" s="91">
        <v>0</v>
      </c>
      <c r="S2361" s="91">
        <v>0</v>
      </c>
      <c r="T2361" s="38">
        <v>0</v>
      </c>
      <c r="U2361" s="38">
        <v>0</v>
      </c>
      <c r="V2361" s="38">
        <v>0</v>
      </c>
      <c r="W2361" s="38">
        <v>0</v>
      </c>
      <c r="X2361" s="38">
        <v>0</v>
      </c>
      <c r="Y2361" s="38">
        <v>0</v>
      </c>
      <c r="Z2361" s="38">
        <v>0</v>
      </c>
      <c r="AA2361" s="38">
        <v>0</v>
      </c>
      <c r="AB2361" s="38">
        <v>0</v>
      </c>
      <c r="AC2361" s="328">
        <v>0</v>
      </c>
      <c r="AD2361" s="38">
        <v>0</v>
      </c>
      <c r="AE2361" s="38">
        <v>0</v>
      </c>
      <c r="AF2361" s="38">
        <v>0</v>
      </c>
      <c r="AG2361" s="38">
        <v>0</v>
      </c>
      <c r="AH2361" s="38">
        <v>0</v>
      </c>
      <c r="AI2361" s="38">
        <v>0</v>
      </c>
      <c r="AJ2361" s="38">
        <v>0</v>
      </c>
      <c r="AK2361" s="38">
        <v>0</v>
      </c>
      <c r="AL2361" s="38">
        <v>0</v>
      </c>
      <c r="AM2361" s="91">
        <v>0</v>
      </c>
      <c r="AN2361" s="38">
        <v>0</v>
      </c>
      <c r="AO2361" s="38">
        <v>0</v>
      </c>
      <c r="AP2361" s="38">
        <v>0</v>
      </c>
      <c r="AQ2361" s="38">
        <v>0</v>
      </c>
      <c r="AR2361" s="38">
        <v>0</v>
      </c>
      <c r="AS2361" s="38">
        <v>0</v>
      </c>
      <c r="AT2361" s="38">
        <v>0</v>
      </c>
      <c r="AU2361" s="335">
        <v>0</v>
      </c>
      <c r="AV2361" s="315">
        <v>46112</v>
      </c>
      <c r="AW2361" t="s">
        <v>2</v>
      </c>
      <c r="AX2361">
        <v>2026</v>
      </c>
      <c r="AY2361" t="s">
        <v>200</v>
      </c>
    </row>
    <row r="2362" spans="1:51" x14ac:dyDescent="0.25">
      <c r="A2362">
        <v>111</v>
      </c>
      <c r="B2362" t="s">
        <v>95</v>
      </c>
      <c r="C2362" s="38">
        <v>50523759.449999996</v>
      </c>
      <c r="D2362" s="38">
        <v>0</v>
      </c>
      <c r="E2362" s="38">
        <v>86512.33</v>
      </c>
      <c r="F2362" s="38">
        <v>0</v>
      </c>
      <c r="G2362" s="38">
        <v>0</v>
      </c>
      <c r="H2362" s="91">
        <v>0</v>
      </c>
      <c r="I2362" s="91">
        <v>86512.33</v>
      </c>
      <c r="J2362" s="38">
        <v>82808</v>
      </c>
      <c r="K2362" s="38">
        <v>0</v>
      </c>
      <c r="L2362" s="91">
        <v>0</v>
      </c>
      <c r="M2362" s="38">
        <v>0</v>
      </c>
      <c r="N2362" s="38">
        <v>0</v>
      </c>
      <c r="O2362" s="38">
        <v>0</v>
      </c>
      <c r="P2362" s="38">
        <v>204263.75</v>
      </c>
      <c r="Q2362" s="91">
        <v>0</v>
      </c>
      <c r="R2362" s="91">
        <v>0</v>
      </c>
      <c r="S2362" s="91">
        <v>0</v>
      </c>
      <c r="T2362" s="38">
        <v>287071.75</v>
      </c>
      <c r="U2362" s="38">
        <v>23607721.010000002</v>
      </c>
      <c r="V2362" s="38">
        <v>0</v>
      </c>
      <c r="W2362" s="38">
        <v>0</v>
      </c>
      <c r="X2362" s="38">
        <v>496854.6</v>
      </c>
      <c r="Y2362" s="38">
        <v>0</v>
      </c>
      <c r="Z2362" s="38">
        <v>0</v>
      </c>
      <c r="AA2362" s="38">
        <v>0</v>
      </c>
      <c r="AB2362" s="38">
        <v>0</v>
      </c>
      <c r="AC2362" s="328">
        <v>2900877.82</v>
      </c>
      <c r="AD2362" s="38">
        <v>0</v>
      </c>
      <c r="AE2362" s="38">
        <v>0</v>
      </c>
      <c r="AF2362" s="38">
        <v>0</v>
      </c>
      <c r="AG2362" s="38">
        <v>0</v>
      </c>
      <c r="AH2362" s="38">
        <v>0</v>
      </c>
      <c r="AI2362" s="38">
        <v>0</v>
      </c>
      <c r="AJ2362" s="38">
        <v>1513943.65</v>
      </c>
      <c r="AK2362" s="38">
        <v>1671993.04</v>
      </c>
      <c r="AL2362" s="38">
        <v>1095740.31</v>
      </c>
      <c r="AM2362" s="91">
        <v>1160382.02</v>
      </c>
      <c r="AN2362" s="38">
        <v>5148549.8499999996</v>
      </c>
      <c r="AO2362" s="38">
        <v>0</v>
      </c>
      <c r="AP2362" s="38">
        <v>315852</v>
      </c>
      <c r="AQ2362" s="38">
        <v>0</v>
      </c>
      <c r="AR2362" s="38">
        <v>0</v>
      </c>
      <c r="AS2362" s="38">
        <v>28519397.079999998</v>
      </c>
      <c r="AT2362" s="38">
        <v>9392517.2200000007</v>
      </c>
      <c r="AU2362" s="335">
        <v>12238261.07</v>
      </c>
      <c r="AV2362" s="315">
        <v>46112</v>
      </c>
      <c r="AW2362" t="s">
        <v>2</v>
      </c>
      <c r="AX2362">
        <v>2026</v>
      </c>
      <c r="AY2362" t="s">
        <v>182</v>
      </c>
    </row>
    <row r="2363" spans="1:51" x14ac:dyDescent="0.25">
      <c r="A2363">
        <v>83</v>
      </c>
      <c r="B2363" t="s">
        <v>96</v>
      </c>
      <c r="C2363" s="38">
        <v>2775134322.1200004</v>
      </c>
      <c r="D2363" s="38">
        <v>7547921.1200000001</v>
      </c>
      <c r="E2363" s="38">
        <v>0</v>
      </c>
      <c r="F2363" s="38">
        <v>0</v>
      </c>
      <c r="G2363" s="38">
        <v>2007927.24</v>
      </c>
      <c r="H2363" s="91">
        <v>0</v>
      </c>
      <c r="I2363" s="91">
        <v>9555848.3599999994</v>
      </c>
      <c r="J2363" s="38">
        <v>24653437.23</v>
      </c>
      <c r="K2363" s="38">
        <v>25126072.09</v>
      </c>
      <c r="L2363" s="91">
        <v>3120851.98</v>
      </c>
      <c r="M2363" s="38">
        <v>998458234.66999996</v>
      </c>
      <c r="N2363" s="38">
        <v>382277550.75999999</v>
      </c>
      <c r="O2363" s="38">
        <v>1380735785.4300001</v>
      </c>
      <c r="P2363" s="38">
        <v>38014438.620000005</v>
      </c>
      <c r="Q2363" s="91">
        <v>0</v>
      </c>
      <c r="R2363" s="91">
        <v>2800232.29</v>
      </c>
      <c r="S2363" s="91">
        <v>3046234.7</v>
      </c>
      <c r="T2363" s="38">
        <v>1477497052.3400002</v>
      </c>
      <c r="U2363" s="38">
        <v>51211930.18</v>
      </c>
      <c r="V2363" s="38">
        <v>3921856.46</v>
      </c>
      <c r="W2363" s="38">
        <v>3886729.79</v>
      </c>
      <c r="X2363" s="38">
        <v>31634613.300000001</v>
      </c>
      <c r="Y2363" s="38">
        <v>1456416.18</v>
      </c>
      <c r="Z2363" s="38">
        <v>0</v>
      </c>
      <c r="AA2363" s="38">
        <v>1003523.6599999999</v>
      </c>
      <c r="AB2363" s="38">
        <v>0</v>
      </c>
      <c r="AC2363" s="328">
        <v>489383564.59000003</v>
      </c>
      <c r="AD2363" s="38">
        <v>43690430.510000005</v>
      </c>
      <c r="AE2363" s="38">
        <v>20014470.09</v>
      </c>
      <c r="AF2363" s="38">
        <v>0</v>
      </c>
      <c r="AG2363" s="38">
        <v>0</v>
      </c>
      <c r="AH2363" s="38">
        <v>0</v>
      </c>
      <c r="AI2363" s="38">
        <v>0</v>
      </c>
      <c r="AJ2363" s="38">
        <v>58343307.510000005</v>
      </c>
      <c r="AK2363" s="38">
        <v>457659232.26000005</v>
      </c>
      <c r="AL2363" s="38">
        <v>6834555.8299999991</v>
      </c>
      <c r="AM2363" s="91">
        <v>2427072.35</v>
      </c>
      <c r="AN2363" s="38">
        <v>34724866.57</v>
      </c>
      <c r="AO2363" s="38">
        <v>0</v>
      </c>
      <c r="AP2363" s="38">
        <v>1875549.27</v>
      </c>
      <c r="AQ2363" s="38">
        <v>0</v>
      </c>
      <c r="AR2363" s="38">
        <v>0</v>
      </c>
      <c r="AS2363" s="38">
        <v>704546842.26999998</v>
      </c>
      <c r="AT2363" s="38">
        <v>503521276.28000003</v>
      </c>
      <c r="AU2363" s="335">
        <v>80013302.870000005</v>
      </c>
      <c r="AV2363" s="315">
        <v>46112</v>
      </c>
      <c r="AW2363" t="s">
        <v>2</v>
      </c>
      <c r="AX2363">
        <v>2026</v>
      </c>
      <c r="AY2363" t="s">
        <v>158</v>
      </c>
    </row>
    <row r="2364" spans="1:51" x14ac:dyDescent="0.25">
      <c r="A2364">
        <v>40</v>
      </c>
      <c r="B2364" t="s">
        <v>97</v>
      </c>
      <c r="C2364" s="38">
        <v>1163948964.0899999</v>
      </c>
      <c r="D2364" s="38">
        <v>225998.5</v>
      </c>
      <c r="E2364" s="38">
        <v>0</v>
      </c>
      <c r="F2364" s="38">
        <v>0</v>
      </c>
      <c r="G2364" s="38">
        <v>0</v>
      </c>
      <c r="H2364" s="91">
        <v>0</v>
      </c>
      <c r="I2364" s="91">
        <v>225998.5</v>
      </c>
      <c r="J2364" s="38">
        <v>212743.32</v>
      </c>
      <c r="K2364" s="38">
        <v>39631.350000000006</v>
      </c>
      <c r="L2364" s="91">
        <v>3527388.16</v>
      </c>
      <c r="M2364" s="38">
        <v>17531143.309999999</v>
      </c>
      <c r="N2364" s="38">
        <v>235549208.10999998</v>
      </c>
      <c r="O2364" s="38">
        <v>253080351.42000002</v>
      </c>
      <c r="P2364" s="38">
        <v>431509.14</v>
      </c>
      <c r="Q2364" s="91">
        <v>0</v>
      </c>
      <c r="R2364" s="91">
        <v>0</v>
      </c>
      <c r="S2364" s="91">
        <v>0</v>
      </c>
      <c r="T2364" s="38">
        <v>257291623.39000002</v>
      </c>
      <c r="U2364" s="38">
        <v>1014144.8</v>
      </c>
      <c r="V2364" s="38">
        <v>82409.990000000005</v>
      </c>
      <c r="W2364" s="38">
        <v>122179.2</v>
      </c>
      <c r="X2364" s="38">
        <v>0</v>
      </c>
      <c r="Y2364" s="38">
        <v>14916.66</v>
      </c>
      <c r="Z2364" s="38">
        <v>0</v>
      </c>
      <c r="AA2364" s="38">
        <v>97971</v>
      </c>
      <c r="AB2364" s="38">
        <v>0</v>
      </c>
      <c r="AC2364" s="328">
        <v>7785161.71</v>
      </c>
      <c r="AD2364" s="38">
        <v>33300232.73</v>
      </c>
      <c r="AE2364" s="38">
        <v>1787127.99</v>
      </c>
      <c r="AF2364" s="38">
        <v>0</v>
      </c>
      <c r="AG2364" s="38">
        <v>0</v>
      </c>
      <c r="AH2364" s="38">
        <v>0</v>
      </c>
      <c r="AI2364" s="38">
        <v>0</v>
      </c>
      <c r="AJ2364" s="38">
        <v>0</v>
      </c>
      <c r="AK2364" s="38">
        <v>736546456.8499999</v>
      </c>
      <c r="AL2364" s="38">
        <v>995919.28</v>
      </c>
      <c r="AM2364" s="91">
        <v>471643.74</v>
      </c>
      <c r="AN2364" s="38">
        <v>24797308.880000003</v>
      </c>
      <c r="AO2364" s="38">
        <v>0</v>
      </c>
      <c r="AP2364" s="38">
        <v>767692.35</v>
      </c>
      <c r="AQ2364" s="38">
        <v>0</v>
      </c>
      <c r="AR2364" s="38">
        <v>0</v>
      </c>
      <c r="AS2364" s="38">
        <v>44204144.079999998</v>
      </c>
      <c r="AT2364" s="38">
        <v>763579021.0999999</v>
      </c>
      <c r="AU2364" s="335">
        <v>98648177.019999996</v>
      </c>
      <c r="AV2364" s="315">
        <v>46112</v>
      </c>
      <c r="AW2364" t="s">
        <v>2</v>
      </c>
      <c r="AX2364">
        <v>2026</v>
      </c>
      <c r="AY2364" t="s">
        <v>166</v>
      </c>
    </row>
    <row r="2365" spans="1:51" x14ac:dyDescent="0.25">
      <c r="A2365">
        <v>24</v>
      </c>
      <c r="B2365" t="s">
        <v>98</v>
      </c>
      <c r="C2365" s="38">
        <v>4934717612.5</v>
      </c>
      <c r="D2365" s="38">
        <v>52879622.039999999</v>
      </c>
      <c r="E2365" s="38">
        <v>0</v>
      </c>
      <c r="F2365" s="38">
        <v>0</v>
      </c>
      <c r="G2365" s="38">
        <v>99385639</v>
      </c>
      <c r="H2365" s="91">
        <v>87801186.780000001</v>
      </c>
      <c r="I2365" s="91">
        <v>240066447.81999999</v>
      </c>
      <c r="J2365" s="38">
        <v>14735178.939999999</v>
      </c>
      <c r="K2365" s="38">
        <v>36340138.640000001</v>
      </c>
      <c r="L2365" s="91">
        <v>0</v>
      </c>
      <c r="M2365" s="38">
        <v>293519791.41000003</v>
      </c>
      <c r="N2365" s="38">
        <v>2968717417.7199998</v>
      </c>
      <c r="O2365" s="38">
        <v>3262237209.1299996</v>
      </c>
      <c r="P2365" s="38">
        <v>85076099.349999994</v>
      </c>
      <c r="Q2365" s="91">
        <v>0</v>
      </c>
      <c r="R2365" s="91">
        <v>0</v>
      </c>
      <c r="S2365" s="91">
        <v>0</v>
      </c>
      <c r="T2365" s="38">
        <v>3398388626.0599999</v>
      </c>
      <c r="U2365" s="38">
        <v>446583544.39999998</v>
      </c>
      <c r="V2365" s="38">
        <v>0</v>
      </c>
      <c r="W2365" s="38">
        <v>0</v>
      </c>
      <c r="X2365" s="38">
        <v>4789109.68</v>
      </c>
      <c r="Y2365" s="38">
        <v>0</v>
      </c>
      <c r="Z2365" s="38">
        <v>0</v>
      </c>
      <c r="AA2365" s="38">
        <v>8333366.0199999996</v>
      </c>
      <c r="AB2365" s="38">
        <v>0</v>
      </c>
      <c r="AC2365" s="328">
        <v>537951169.84000003</v>
      </c>
      <c r="AD2365" s="38">
        <v>21467564.68</v>
      </c>
      <c r="AE2365" s="38">
        <v>13084781.26</v>
      </c>
      <c r="AF2365" s="38">
        <v>0</v>
      </c>
      <c r="AG2365" s="38">
        <v>0</v>
      </c>
      <c r="AH2365" s="38">
        <v>0</v>
      </c>
      <c r="AI2365" s="38">
        <v>0</v>
      </c>
      <c r="AJ2365" s="38">
        <v>107507096.34</v>
      </c>
      <c r="AK2365" s="38">
        <v>102385175.02999999</v>
      </c>
      <c r="AL2365" s="38">
        <v>26945420.239999998</v>
      </c>
      <c r="AM2365" s="91">
        <v>9623784.4800000004</v>
      </c>
      <c r="AN2365" s="38">
        <v>15236568.560000001</v>
      </c>
      <c r="AO2365" s="38">
        <v>0</v>
      </c>
      <c r="AP2365" s="38">
        <v>0</v>
      </c>
      <c r="AQ2365" s="38">
        <v>0</v>
      </c>
      <c r="AR2365" s="38">
        <v>0</v>
      </c>
      <c r="AS2365" s="38">
        <v>1139716632.22</v>
      </c>
      <c r="AT2365" s="38">
        <v>154190948.31</v>
      </c>
      <c r="AU2365" s="335">
        <v>2354958.09</v>
      </c>
      <c r="AV2365" s="315">
        <v>46112</v>
      </c>
      <c r="AW2365" t="s">
        <v>2</v>
      </c>
      <c r="AX2365">
        <v>2026</v>
      </c>
      <c r="AY2365" t="s">
        <v>164</v>
      </c>
    </row>
    <row r="2366" spans="1:51" x14ac:dyDescent="0.25">
      <c r="A2366">
        <v>70</v>
      </c>
      <c r="B2366" t="s">
        <v>100</v>
      </c>
      <c r="C2366" s="38">
        <v>7141950</v>
      </c>
      <c r="D2366" s="38">
        <v>0</v>
      </c>
      <c r="E2366" s="38">
        <v>0</v>
      </c>
      <c r="F2366" s="38">
        <v>0</v>
      </c>
      <c r="G2366" s="38">
        <v>0</v>
      </c>
      <c r="H2366" s="91">
        <v>7141950</v>
      </c>
      <c r="I2366" s="91">
        <v>7141950</v>
      </c>
      <c r="J2366" s="38">
        <v>0</v>
      </c>
      <c r="K2366" s="38">
        <v>0</v>
      </c>
      <c r="L2366" s="91">
        <v>0</v>
      </c>
      <c r="M2366" s="38">
        <v>0</v>
      </c>
      <c r="N2366" s="38">
        <v>0</v>
      </c>
      <c r="O2366" s="38">
        <v>0</v>
      </c>
      <c r="P2366" s="38">
        <v>0</v>
      </c>
      <c r="Q2366" s="91">
        <v>0</v>
      </c>
      <c r="R2366" s="91">
        <v>0</v>
      </c>
      <c r="S2366" s="91">
        <v>0</v>
      </c>
      <c r="T2366" s="38">
        <v>0</v>
      </c>
      <c r="U2366" s="38">
        <v>0</v>
      </c>
      <c r="V2366" s="38">
        <v>0</v>
      </c>
      <c r="W2366" s="38">
        <v>0</v>
      </c>
      <c r="X2366" s="38">
        <v>0</v>
      </c>
      <c r="Y2366" s="38">
        <v>0</v>
      </c>
      <c r="Z2366" s="38">
        <v>0</v>
      </c>
      <c r="AA2366" s="38">
        <v>0</v>
      </c>
      <c r="AB2366" s="38">
        <v>0</v>
      </c>
      <c r="AC2366" s="328">
        <v>0</v>
      </c>
      <c r="AD2366" s="38">
        <v>0</v>
      </c>
      <c r="AE2366" s="38">
        <v>0</v>
      </c>
      <c r="AF2366" s="38">
        <v>0</v>
      </c>
      <c r="AG2366" s="38">
        <v>0</v>
      </c>
      <c r="AH2366" s="38">
        <v>0</v>
      </c>
      <c r="AI2366" s="38">
        <v>0</v>
      </c>
      <c r="AJ2366" s="38">
        <v>0</v>
      </c>
      <c r="AK2366" s="38">
        <v>0</v>
      </c>
      <c r="AL2366" s="38">
        <v>0</v>
      </c>
      <c r="AM2366" s="91">
        <v>0</v>
      </c>
      <c r="AN2366" s="38">
        <v>0</v>
      </c>
      <c r="AO2366" s="38">
        <v>0</v>
      </c>
      <c r="AP2366" s="38">
        <v>0</v>
      </c>
      <c r="AQ2366" s="38">
        <v>0</v>
      </c>
      <c r="AR2366" s="38">
        <v>0</v>
      </c>
      <c r="AS2366" s="38">
        <v>0</v>
      </c>
      <c r="AT2366" s="38">
        <v>0</v>
      </c>
      <c r="AU2366" s="335">
        <v>0</v>
      </c>
      <c r="AV2366" s="315">
        <v>46112</v>
      </c>
      <c r="AW2366" t="s">
        <v>2</v>
      </c>
      <c r="AX2366">
        <v>2026</v>
      </c>
      <c r="AY2366" t="s">
        <v>181</v>
      </c>
    </row>
    <row r="2367" spans="1:51" x14ac:dyDescent="0.25">
      <c r="A2367">
        <v>119</v>
      </c>
      <c r="B2367" t="s">
        <v>101</v>
      </c>
      <c r="C2367" s="38">
        <v>816575663.33999991</v>
      </c>
      <c r="D2367" s="38">
        <v>0</v>
      </c>
      <c r="E2367" s="38">
        <v>0</v>
      </c>
      <c r="F2367" s="38">
        <v>0</v>
      </c>
      <c r="G2367" s="38">
        <v>0</v>
      </c>
      <c r="H2367" s="91">
        <v>0</v>
      </c>
      <c r="I2367" s="91">
        <v>0</v>
      </c>
      <c r="J2367" s="38">
        <v>269245124.56999999</v>
      </c>
      <c r="K2367" s="38">
        <v>0</v>
      </c>
      <c r="L2367" s="91">
        <v>0</v>
      </c>
      <c r="M2367" s="38">
        <v>0</v>
      </c>
      <c r="N2367" s="38">
        <v>0</v>
      </c>
      <c r="O2367" s="38">
        <v>0</v>
      </c>
      <c r="P2367" s="38">
        <v>0</v>
      </c>
      <c r="Q2367" s="91">
        <v>0</v>
      </c>
      <c r="R2367" s="91">
        <v>0</v>
      </c>
      <c r="S2367" s="91">
        <v>0</v>
      </c>
      <c r="T2367" s="38">
        <v>269245124.56999999</v>
      </c>
      <c r="U2367" s="38">
        <v>0</v>
      </c>
      <c r="V2367" s="38">
        <v>0</v>
      </c>
      <c r="W2367" s="38">
        <v>0</v>
      </c>
      <c r="X2367" s="38">
        <v>0</v>
      </c>
      <c r="Y2367" s="38">
        <v>0</v>
      </c>
      <c r="Z2367" s="38">
        <v>0</v>
      </c>
      <c r="AA2367" s="38">
        <v>0</v>
      </c>
      <c r="AB2367" s="38">
        <v>0</v>
      </c>
      <c r="AC2367" s="328">
        <v>319712370.32999998</v>
      </c>
      <c r="AD2367" s="38">
        <v>0</v>
      </c>
      <c r="AE2367" s="38">
        <v>0</v>
      </c>
      <c r="AF2367" s="38">
        <v>0</v>
      </c>
      <c r="AG2367" s="38">
        <v>0</v>
      </c>
      <c r="AH2367" s="38">
        <v>0</v>
      </c>
      <c r="AI2367" s="38">
        <v>0</v>
      </c>
      <c r="AJ2367" s="38">
        <v>0</v>
      </c>
      <c r="AK2367" s="38">
        <v>227618168.44</v>
      </c>
      <c r="AL2367" s="38">
        <v>0</v>
      </c>
      <c r="AM2367" s="91">
        <v>0</v>
      </c>
      <c r="AN2367" s="38">
        <v>0</v>
      </c>
      <c r="AO2367" s="38">
        <v>0</v>
      </c>
      <c r="AP2367" s="38">
        <v>0</v>
      </c>
      <c r="AQ2367" s="38">
        <v>0</v>
      </c>
      <c r="AR2367" s="38">
        <v>0</v>
      </c>
      <c r="AS2367" s="38">
        <v>319712370.32999998</v>
      </c>
      <c r="AT2367" s="38">
        <v>227618168.44</v>
      </c>
      <c r="AU2367" s="335">
        <v>0</v>
      </c>
      <c r="AV2367" s="315">
        <v>46112</v>
      </c>
      <c r="AW2367" t="s">
        <v>2</v>
      </c>
      <c r="AX2367">
        <v>2026</v>
      </c>
      <c r="AY2367" t="s">
        <v>189</v>
      </c>
    </row>
    <row r="2368" spans="1:51" x14ac:dyDescent="0.25">
      <c r="A2368">
        <v>93</v>
      </c>
      <c r="B2368" t="s">
        <v>103</v>
      </c>
      <c r="C2368" s="38">
        <v>431231802.24000001</v>
      </c>
      <c r="D2368" s="38">
        <v>0</v>
      </c>
      <c r="E2368" s="38">
        <v>0</v>
      </c>
      <c r="F2368" s="38">
        <v>0</v>
      </c>
      <c r="G2368" s="38">
        <v>0</v>
      </c>
      <c r="H2368" s="91">
        <v>0</v>
      </c>
      <c r="I2368" s="91">
        <v>0</v>
      </c>
      <c r="J2368" s="38">
        <v>477677.62</v>
      </c>
      <c r="K2368" s="38">
        <v>85831.71</v>
      </c>
      <c r="L2368" s="91">
        <v>0</v>
      </c>
      <c r="M2368" s="38">
        <v>1</v>
      </c>
      <c r="N2368" s="38">
        <v>0</v>
      </c>
      <c r="O2368" s="38">
        <v>1</v>
      </c>
      <c r="P2368" s="38">
        <v>0</v>
      </c>
      <c r="Q2368" s="91">
        <v>95402.32</v>
      </c>
      <c r="R2368" s="91">
        <v>0</v>
      </c>
      <c r="S2368" s="91">
        <v>0</v>
      </c>
      <c r="T2368" s="38">
        <v>658912.65</v>
      </c>
      <c r="U2368" s="38">
        <v>281307.3</v>
      </c>
      <c r="V2368" s="38">
        <v>302341.53000000003</v>
      </c>
      <c r="W2368" s="38">
        <v>0</v>
      </c>
      <c r="X2368" s="38">
        <v>23282801.289999999</v>
      </c>
      <c r="Y2368" s="38">
        <v>14457221.380000001</v>
      </c>
      <c r="Z2368" s="38">
        <v>0</v>
      </c>
      <c r="AA2368" s="38">
        <v>0</v>
      </c>
      <c r="AB2368" s="38">
        <v>0</v>
      </c>
      <c r="AC2368" s="328">
        <v>0</v>
      </c>
      <c r="AD2368" s="38">
        <v>69594629.459999993</v>
      </c>
      <c r="AE2368" s="38">
        <v>7218.5</v>
      </c>
      <c r="AF2368" s="38">
        <v>0</v>
      </c>
      <c r="AG2368" s="38">
        <v>0</v>
      </c>
      <c r="AH2368" s="38">
        <v>0</v>
      </c>
      <c r="AI2368" s="38">
        <v>0</v>
      </c>
      <c r="AJ2368" s="38">
        <v>0</v>
      </c>
      <c r="AK2368" s="38">
        <v>23732343.59</v>
      </c>
      <c r="AL2368" s="38">
        <v>9685924.3900000006</v>
      </c>
      <c r="AM2368" s="91">
        <v>6814657.75</v>
      </c>
      <c r="AN2368" s="38">
        <v>36033298.25</v>
      </c>
      <c r="AO2368" s="38">
        <v>0</v>
      </c>
      <c r="AP2368" s="38">
        <v>149680</v>
      </c>
      <c r="AQ2368" s="38">
        <v>0</v>
      </c>
      <c r="AR2368" s="38">
        <v>0</v>
      </c>
      <c r="AS2368" s="38">
        <v>107925519.45999999</v>
      </c>
      <c r="AT2368" s="38">
        <v>76415903.980000004</v>
      </c>
      <c r="AU2368" s="335">
        <v>246231466.15000001</v>
      </c>
      <c r="AV2368" s="315">
        <v>46112</v>
      </c>
      <c r="AW2368" t="s">
        <v>2</v>
      </c>
      <c r="AX2368">
        <v>2026</v>
      </c>
      <c r="AY2368" t="s">
        <v>175</v>
      </c>
    </row>
    <row r="2369" spans="1:51" x14ac:dyDescent="0.25">
      <c r="A2369">
        <v>29</v>
      </c>
      <c r="B2369" t="s">
        <v>94</v>
      </c>
      <c r="C2369" s="38">
        <v>2211584203.5699997</v>
      </c>
      <c r="D2369" s="38">
        <v>40736.35</v>
      </c>
      <c r="E2369" s="38">
        <v>0</v>
      </c>
      <c r="F2369" s="38">
        <v>0</v>
      </c>
      <c r="G2369" s="38">
        <v>2142645.0499999998</v>
      </c>
      <c r="H2369" s="91">
        <v>8401167.4399999995</v>
      </c>
      <c r="I2369" s="91">
        <v>10584548.84</v>
      </c>
      <c r="J2369" s="38">
        <v>5722283.2000000002</v>
      </c>
      <c r="K2369" s="38">
        <v>101537.38</v>
      </c>
      <c r="L2369" s="91">
        <v>0</v>
      </c>
      <c r="M2369" s="38">
        <v>272114616.41000003</v>
      </c>
      <c r="N2369" s="38">
        <v>592358740.59000003</v>
      </c>
      <c r="O2369" s="38">
        <v>864473357</v>
      </c>
      <c r="P2369" s="38">
        <v>0</v>
      </c>
      <c r="Q2369" s="91">
        <v>0</v>
      </c>
      <c r="R2369" s="91">
        <v>0</v>
      </c>
      <c r="S2369" s="91">
        <v>0</v>
      </c>
      <c r="T2369" s="38">
        <v>870297177.58000004</v>
      </c>
      <c r="U2369" s="38">
        <v>279445803.51999998</v>
      </c>
      <c r="V2369" s="38">
        <v>221318485.27000001</v>
      </c>
      <c r="W2369" s="38">
        <v>9229470.7200000007</v>
      </c>
      <c r="X2369" s="38">
        <v>418756954.82999998</v>
      </c>
      <c r="Y2369" s="38">
        <v>80176107.549999997</v>
      </c>
      <c r="Z2369" s="38">
        <v>0</v>
      </c>
      <c r="AA2369" s="38">
        <v>0</v>
      </c>
      <c r="AB2369" s="38">
        <v>35551279.090000004</v>
      </c>
      <c r="AC2369" s="328">
        <v>0</v>
      </c>
      <c r="AD2369" s="38">
        <v>0</v>
      </c>
      <c r="AE2369" s="38">
        <v>3722108.76</v>
      </c>
      <c r="AF2369" s="38">
        <v>0</v>
      </c>
      <c r="AG2369" s="38">
        <v>0</v>
      </c>
      <c r="AH2369" s="38">
        <v>0</v>
      </c>
      <c r="AI2369" s="38">
        <v>0</v>
      </c>
      <c r="AJ2369" s="38">
        <v>200186123.84</v>
      </c>
      <c r="AK2369" s="38">
        <v>5077976.7300000004</v>
      </c>
      <c r="AL2369" s="38">
        <v>6773022.8899999997</v>
      </c>
      <c r="AM2369" s="91">
        <v>0</v>
      </c>
      <c r="AN2369" s="38">
        <v>63648435.640000001</v>
      </c>
      <c r="AO2369" s="38">
        <v>0</v>
      </c>
      <c r="AP2369" s="38">
        <v>6537339.6099999994</v>
      </c>
      <c r="AQ2369" s="38">
        <v>0</v>
      </c>
      <c r="AR2369" s="38">
        <v>0</v>
      </c>
      <c r="AS2369" s="38">
        <v>1248386333.5799999</v>
      </c>
      <c r="AT2369" s="38">
        <v>82036774.86999999</v>
      </c>
      <c r="AU2369" s="335">
        <v>279368.7</v>
      </c>
      <c r="AV2369" s="315">
        <v>46112</v>
      </c>
      <c r="AW2369" t="s">
        <v>2</v>
      </c>
      <c r="AX2369">
        <v>2026</v>
      </c>
      <c r="AY2369" t="s">
        <v>156</v>
      </c>
    </row>
    <row r="2370" spans="1:51" x14ac:dyDescent="0.25">
      <c r="A2370">
        <v>122</v>
      </c>
      <c r="B2370" t="s">
        <v>69</v>
      </c>
      <c r="C2370" s="38">
        <v>1074325165.24</v>
      </c>
      <c r="D2370" s="38">
        <v>0</v>
      </c>
      <c r="E2370" s="38">
        <v>0</v>
      </c>
      <c r="F2370" s="38">
        <v>0</v>
      </c>
      <c r="G2370" s="38">
        <v>0</v>
      </c>
      <c r="H2370" s="91">
        <v>26686034.300000001</v>
      </c>
      <c r="I2370" s="91">
        <v>26686034.300000001</v>
      </c>
      <c r="J2370" s="38">
        <v>0</v>
      </c>
      <c r="K2370" s="38">
        <v>90015440.049999997</v>
      </c>
      <c r="L2370" s="91">
        <v>0</v>
      </c>
      <c r="M2370" s="38">
        <v>0</v>
      </c>
      <c r="N2370" s="38">
        <v>4635088.91</v>
      </c>
      <c r="O2370" s="38">
        <v>4635088.91</v>
      </c>
      <c r="P2370" s="38">
        <v>0</v>
      </c>
      <c r="Q2370" s="91">
        <v>0</v>
      </c>
      <c r="R2370" s="91">
        <v>10236542.76</v>
      </c>
      <c r="S2370" s="91">
        <v>0</v>
      </c>
      <c r="T2370" s="38">
        <v>104887071.72</v>
      </c>
      <c r="U2370" s="38">
        <v>24816.21</v>
      </c>
      <c r="V2370" s="38">
        <v>0</v>
      </c>
      <c r="W2370" s="38">
        <v>0</v>
      </c>
      <c r="X2370" s="38">
        <v>110518673.40000001</v>
      </c>
      <c r="Y2370" s="38">
        <v>0</v>
      </c>
      <c r="Z2370" s="38">
        <v>0</v>
      </c>
      <c r="AA2370" s="38">
        <v>707651354.20000005</v>
      </c>
      <c r="AB2370" s="38">
        <v>0</v>
      </c>
      <c r="AC2370" s="328">
        <v>0</v>
      </c>
      <c r="AD2370" s="38">
        <v>0</v>
      </c>
      <c r="AE2370" s="38">
        <v>2400042.69</v>
      </c>
      <c r="AF2370" s="38">
        <v>0</v>
      </c>
      <c r="AG2370" s="38">
        <v>0</v>
      </c>
      <c r="AH2370" s="38">
        <v>0</v>
      </c>
      <c r="AI2370" s="38">
        <v>0</v>
      </c>
      <c r="AJ2370" s="38">
        <v>2835870</v>
      </c>
      <c r="AK2370" s="38">
        <v>69909472.689999998</v>
      </c>
      <c r="AL2370" s="38">
        <v>0</v>
      </c>
      <c r="AM2370" s="91">
        <v>0</v>
      </c>
      <c r="AN2370" s="38">
        <v>44833135.079999998</v>
      </c>
      <c r="AO2370" s="38">
        <v>0</v>
      </c>
      <c r="AP2370" s="38">
        <v>0</v>
      </c>
      <c r="AQ2370" s="38">
        <v>0</v>
      </c>
      <c r="AR2370" s="38">
        <v>0</v>
      </c>
      <c r="AS2370" s="38">
        <v>823430756.5</v>
      </c>
      <c r="AT2370" s="38">
        <v>114742607.77</v>
      </c>
      <c r="AU2370" s="335">
        <v>4578694.95</v>
      </c>
      <c r="AV2370" s="315">
        <v>46112</v>
      </c>
      <c r="AW2370" t="s">
        <v>2</v>
      </c>
      <c r="AX2370">
        <v>2026</v>
      </c>
      <c r="AY2370" t="s">
        <v>267</v>
      </c>
    </row>
    <row r="2371" spans="1:51" x14ac:dyDescent="0.25">
      <c r="A2371">
        <v>124</v>
      </c>
      <c r="B2371" t="s">
        <v>99</v>
      </c>
      <c r="C2371" s="38">
        <v>266708491.77000001</v>
      </c>
      <c r="D2371" s="38">
        <v>0</v>
      </c>
      <c r="E2371" s="38">
        <v>0</v>
      </c>
      <c r="F2371" s="38">
        <v>0</v>
      </c>
      <c r="G2371" s="38">
        <v>0</v>
      </c>
      <c r="H2371" s="91">
        <v>0</v>
      </c>
      <c r="I2371" s="91">
        <v>0</v>
      </c>
      <c r="J2371" s="38">
        <v>0</v>
      </c>
      <c r="K2371" s="38">
        <v>0</v>
      </c>
      <c r="L2371" s="91">
        <v>0</v>
      </c>
      <c r="M2371" s="38">
        <v>732922.39</v>
      </c>
      <c r="N2371" s="38">
        <v>31712034.599999998</v>
      </c>
      <c r="O2371" s="38">
        <v>32444956.989999998</v>
      </c>
      <c r="P2371" s="38">
        <v>42779.09</v>
      </c>
      <c r="Q2371" s="91">
        <v>0</v>
      </c>
      <c r="R2371" s="91">
        <v>0</v>
      </c>
      <c r="S2371" s="91">
        <v>0</v>
      </c>
      <c r="T2371" s="38">
        <v>32487736.080000002</v>
      </c>
      <c r="U2371" s="38">
        <v>7514727.1200000001</v>
      </c>
      <c r="V2371" s="38">
        <v>2822220.98</v>
      </c>
      <c r="W2371" s="38">
        <v>8306449.7599999998</v>
      </c>
      <c r="X2371" s="38">
        <v>216685.57</v>
      </c>
      <c r="Y2371" s="38">
        <v>5577799.46</v>
      </c>
      <c r="Z2371" s="38">
        <v>0</v>
      </c>
      <c r="AA2371" s="38">
        <v>0</v>
      </c>
      <c r="AB2371" s="38">
        <v>0</v>
      </c>
      <c r="AC2371" s="328">
        <v>27885428.870000001</v>
      </c>
      <c r="AD2371" s="38">
        <v>0</v>
      </c>
      <c r="AE2371" s="38">
        <v>23496.89</v>
      </c>
      <c r="AF2371" s="38">
        <v>0</v>
      </c>
      <c r="AG2371" s="38">
        <v>0</v>
      </c>
      <c r="AH2371" s="38">
        <v>0</v>
      </c>
      <c r="AI2371" s="38">
        <v>0</v>
      </c>
      <c r="AJ2371" s="38">
        <v>3174035.73</v>
      </c>
      <c r="AK2371" s="38">
        <v>26441991.789999999</v>
      </c>
      <c r="AL2371" s="38">
        <v>4159274.49</v>
      </c>
      <c r="AM2371" s="91">
        <v>2525551.87</v>
      </c>
      <c r="AN2371" s="38">
        <v>77157555.950000003</v>
      </c>
      <c r="AO2371" s="38">
        <v>0</v>
      </c>
      <c r="AP2371" s="38">
        <v>1558269.11</v>
      </c>
      <c r="AQ2371" s="38">
        <v>0</v>
      </c>
      <c r="AR2371" s="38">
        <v>0</v>
      </c>
      <c r="AS2371" s="38">
        <v>55520844.380000003</v>
      </c>
      <c r="AT2371" s="38">
        <v>111842643.20999999</v>
      </c>
      <c r="AU2371" s="335">
        <v>66857268.100000001</v>
      </c>
      <c r="AV2371" s="315">
        <v>46112</v>
      </c>
      <c r="AW2371" t="s">
        <v>2</v>
      </c>
      <c r="AX2371">
        <v>2026</v>
      </c>
      <c r="AY2371" t="s">
        <v>289</v>
      </c>
    </row>
    <row r="2372" spans="1:51" x14ac:dyDescent="0.25">
      <c r="A2372">
        <v>127</v>
      </c>
      <c r="B2372" t="s">
        <v>80</v>
      </c>
      <c r="C2372" s="38">
        <v>878156330.13000011</v>
      </c>
      <c r="D2372" s="38">
        <v>2513265.86</v>
      </c>
      <c r="E2372" s="38">
        <v>0</v>
      </c>
      <c r="F2372" s="38">
        <v>0</v>
      </c>
      <c r="G2372" s="38">
        <v>217435397.61000001</v>
      </c>
      <c r="H2372" s="91">
        <v>149142.63</v>
      </c>
      <c r="I2372" s="91">
        <v>220097806.09999999</v>
      </c>
      <c r="J2372" s="38">
        <v>0</v>
      </c>
      <c r="K2372" s="38">
        <v>0</v>
      </c>
      <c r="L2372" s="91">
        <v>0</v>
      </c>
      <c r="M2372" s="38">
        <v>0</v>
      </c>
      <c r="N2372" s="38">
        <v>0</v>
      </c>
      <c r="O2372" s="38">
        <v>0</v>
      </c>
      <c r="P2372" s="38">
        <v>0</v>
      </c>
      <c r="Q2372" s="91">
        <v>0</v>
      </c>
      <c r="R2372" s="91">
        <v>0</v>
      </c>
      <c r="S2372" s="91">
        <v>0</v>
      </c>
      <c r="T2372" s="38">
        <v>0</v>
      </c>
      <c r="U2372" s="38">
        <v>94774.04</v>
      </c>
      <c r="V2372" s="38">
        <v>47164.3</v>
      </c>
      <c r="W2372" s="38">
        <v>5203031.5599999996</v>
      </c>
      <c r="X2372" s="38">
        <v>377239.32</v>
      </c>
      <c r="Y2372" s="38">
        <v>6845221.9299999997</v>
      </c>
      <c r="Z2372" s="38">
        <v>0</v>
      </c>
      <c r="AA2372" s="38">
        <v>0</v>
      </c>
      <c r="AB2372" s="38">
        <v>0</v>
      </c>
      <c r="AC2372" s="328">
        <v>88275215.359999999</v>
      </c>
      <c r="AD2372" s="38">
        <v>0</v>
      </c>
      <c r="AE2372" s="38">
        <v>0</v>
      </c>
      <c r="AF2372" s="38">
        <v>0</v>
      </c>
      <c r="AG2372" s="38">
        <v>0</v>
      </c>
      <c r="AH2372" s="38">
        <v>95049183.180000007</v>
      </c>
      <c r="AI2372" s="38">
        <v>0</v>
      </c>
      <c r="AJ2372" s="38">
        <v>330268420.13999999</v>
      </c>
      <c r="AK2372" s="38">
        <v>33607316.439999998</v>
      </c>
      <c r="AL2372" s="38">
        <v>5064919.78</v>
      </c>
      <c r="AM2372" s="91">
        <v>0</v>
      </c>
      <c r="AN2372" s="38">
        <v>4325751.63</v>
      </c>
      <c r="AO2372" s="38">
        <v>0</v>
      </c>
      <c r="AP2372" s="38">
        <v>3735392.66</v>
      </c>
      <c r="AQ2372" s="38">
        <v>0</v>
      </c>
      <c r="AR2372" s="38">
        <v>0</v>
      </c>
      <c r="AS2372" s="38">
        <v>526160249.82999998</v>
      </c>
      <c r="AT2372" s="38">
        <v>46733380.509999998</v>
      </c>
      <c r="AU2372" s="335">
        <v>85164893.689999998</v>
      </c>
      <c r="AV2372" s="315">
        <v>46112</v>
      </c>
      <c r="AW2372" t="s">
        <v>2</v>
      </c>
      <c r="AX2372">
        <v>2026</v>
      </c>
      <c r="AY2372" t="s">
        <v>186</v>
      </c>
    </row>
    <row r="2373" spans="1:51" x14ac:dyDescent="0.25">
      <c r="A2373">
        <v>32</v>
      </c>
      <c r="B2373" t="s">
        <v>104</v>
      </c>
      <c r="C2373" s="38">
        <v>0</v>
      </c>
      <c r="D2373" s="38">
        <v>0</v>
      </c>
      <c r="E2373" s="38">
        <v>0</v>
      </c>
      <c r="F2373" s="38">
        <v>0</v>
      </c>
      <c r="G2373" s="38">
        <v>0</v>
      </c>
      <c r="H2373" s="91">
        <v>0</v>
      </c>
      <c r="I2373" s="91">
        <v>0</v>
      </c>
      <c r="J2373" s="38">
        <v>0</v>
      </c>
      <c r="K2373" s="38">
        <v>0</v>
      </c>
      <c r="L2373" s="91">
        <v>0</v>
      </c>
      <c r="M2373" s="38">
        <v>0</v>
      </c>
      <c r="N2373" s="38">
        <v>0</v>
      </c>
      <c r="O2373" s="38">
        <v>0</v>
      </c>
      <c r="P2373" s="38">
        <v>0</v>
      </c>
      <c r="Q2373" s="91">
        <v>0</v>
      </c>
      <c r="R2373" s="91">
        <v>0</v>
      </c>
      <c r="S2373" s="91">
        <v>0</v>
      </c>
      <c r="T2373" s="38">
        <v>0</v>
      </c>
      <c r="U2373" s="38">
        <v>0</v>
      </c>
      <c r="V2373" s="38">
        <v>0</v>
      </c>
      <c r="W2373" s="38">
        <v>0</v>
      </c>
      <c r="X2373" s="38">
        <v>0</v>
      </c>
      <c r="Y2373" s="38">
        <v>0</v>
      </c>
      <c r="Z2373" s="38">
        <v>0</v>
      </c>
      <c r="AA2373" s="38">
        <v>0</v>
      </c>
      <c r="AB2373" s="38">
        <v>0</v>
      </c>
      <c r="AC2373" s="328">
        <v>0</v>
      </c>
      <c r="AD2373" s="38">
        <v>0</v>
      </c>
      <c r="AE2373" s="38">
        <v>0</v>
      </c>
      <c r="AF2373" s="38">
        <v>0</v>
      </c>
      <c r="AG2373" s="38">
        <v>0</v>
      </c>
      <c r="AH2373" s="38">
        <v>0</v>
      </c>
      <c r="AI2373" s="38">
        <v>0</v>
      </c>
      <c r="AJ2373" s="38">
        <v>0</v>
      </c>
      <c r="AK2373" s="38">
        <v>0</v>
      </c>
      <c r="AL2373" s="38">
        <v>0</v>
      </c>
      <c r="AM2373" s="91">
        <v>0</v>
      </c>
      <c r="AN2373" s="38">
        <v>0</v>
      </c>
      <c r="AO2373" s="38">
        <v>0</v>
      </c>
      <c r="AP2373" s="38">
        <v>0</v>
      </c>
      <c r="AQ2373" s="38">
        <v>0</v>
      </c>
      <c r="AR2373" s="38">
        <v>0</v>
      </c>
      <c r="AS2373" s="38">
        <v>0</v>
      </c>
      <c r="AT2373" s="38">
        <v>0</v>
      </c>
      <c r="AU2373" s="335">
        <v>0</v>
      </c>
      <c r="AV2373" s="315">
        <v>46142</v>
      </c>
      <c r="AW2373" t="s">
        <v>3</v>
      </c>
      <c r="AX2373">
        <v>2026</v>
      </c>
      <c r="AY2373" t="s">
        <v>287</v>
      </c>
    </row>
    <row r="2374" spans="1:51" x14ac:dyDescent="0.25">
      <c r="A2374">
        <v>107</v>
      </c>
      <c r="B2374" t="s">
        <v>60</v>
      </c>
      <c r="C2374" s="38">
        <v>2193487686.8600001</v>
      </c>
      <c r="D2374" s="38">
        <v>178618.3</v>
      </c>
      <c r="E2374" s="38">
        <v>0</v>
      </c>
      <c r="F2374" s="38">
        <v>0</v>
      </c>
      <c r="G2374" s="38">
        <v>0</v>
      </c>
      <c r="H2374" s="91">
        <v>0</v>
      </c>
      <c r="I2374" s="91">
        <v>178618.3</v>
      </c>
      <c r="J2374" s="38">
        <v>4817522.9800000004</v>
      </c>
      <c r="K2374" s="38">
        <v>-409937.41000000003</v>
      </c>
      <c r="L2374" s="91">
        <v>3565648.07</v>
      </c>
      <c r="M2374" s="38">
        <v>61602980.710000001</v>
      </c>
      <c r="N2374" s="38">
        <v>1397227708.99</v>
      </c>
      <c r="O2374" s="38">
        <v>1458830689.7</v>
      </c>
      <c r="P2374" s="38">
        <v>8705970.8499999996</v>
      </c>
      <c r="Q2374" s="91">
        <v>0</v>
      </c>
      <c r="R2374" s="91">
        <v>0</v>
      </c>
      <c r="S2374" s="91">
        <v>0</v>
      </c>
      <c r="T2374" s="38">
        <v>1475509894.1900001</v>
      </c>
      <c r="U2374" s="38">
        <v>2368151.0300000003</v>
      </c>
      <c r="V2374" s="38">
        <v>744295.76</v>
      </c>
      <c r="W2374" s="38">
        <v>0</v>
      </c>
      <c r="X2374" s="38">
        <v>28418373.239999998</v>
      </c>
      <c r="Y2374" s="38">
        <v>0</v>
      </c>
      <c r="Z2374" s="38">
        <v>0</v>
      </c>
      <c r="AA2374" s="38">
        <v>3976067.02</v>
      </c>
      <c r="AB2374" s="38">
        <v>0</v>
      </c>
      <c r="AC2374" s="328">
        <v>43013899.840000004</v>
      </c>
      <c r="AD2374" s="38">
        <v>37186359.210000001</v>
      </c>
      <c r="AE2374" s="38">
        <v>31204587.620000001</v>
      </c>
      <c r="AF2374" s="38">
        <v>0</v>
      </c>
      <c r="AG2374" s="38">
        <v>0</v>
      </c>
      <c r="AH2374" s="38">
        <v>0</v>
      </c>
      <c r="AI2374" s="38">
        <v>0</v>
      </c>
      <c r="AJ2374" s="38">
        <v>301227636.14999998</v>
      </c>
      <c r="AK2374" s="38">
        <v>52643244.419999994</v>
      </c>
      <c r="AL2374" s="38">
        <v>3850914.47</v>
      </c>
      <c r="AM2374" s="91">
        <v>3173861.6</v>
      </c>
      <c r="AN2374" s="38">
        <v>22511929.460000001</v>
      </c>
      <c r="AO2374" s="38">
        <v>0</v>
      </c>
      <c r="AP2374" s="38">
        <v>1809256.4</v>
      </c>
      <c r="AQ2374" s="38">
        <v>0</v>
      </c>
      <c r="AR2374" s="38">
        <v>0</v>
      </c>
      <c r="AS2374" s="38">
        <v>448139369.87</v>
      </c>
      <c r="AT2374" s="38">
        <v>83989206.349999994</v>
      </c>
      <c r="AU2374" s="335">
        <v>185670598.15000001</v>
      </c>
      <c r="AV2374" s="315">
        <v>46142</v>
      </c>
      <c r="AW2374" t="s">
        <v>3</v>
      </c>
      <c r="AX2374">
        <v>2026</v>
      </c>
      <c r="AY2374" t="s">
        <v>160</v>
      </c>
    </row>
    <row r="2375" spans="1:51" x14ac:dyDescent="0.25">
      <c r="A2375">
        <v>66</v>
      </c>
      <c r="B2375" t="s">
        <v>61</v>
      </c>
      <c r="C2375" s="38">
        <v>79842101.010000005</v>
      </c>
      <c r="D2375" s="38">
        <v>0</v>
      </c>
      <c r="E2375" s="38">
        <v>0</v>
      </c>
      <c r="F2375" s="38">
        <v>0</v>
      </c>
      <c r="G2375" s="38">
        <v>0</v>
      </c>
      <c r="H2375" s="91">
        <v>0</v>
      </c>
      <c r="I2375" s="91">
        <v>0</v>
      </c>
      <c r="J2375" s="38">
        <v>0</v>
      </c>
      <c r="K2375" s="38">
        <v>1212013.1399999999</v>
      </c>
      <c r="L2375" s="91">
        <v>0</v>
      </c>
      <c r="M2375" s="38">
        <v>0</v>
      </c>
      <c r="N2375" s="38">
        <v>0</v>
      </c>
      <c r="O2375" s="38">
        <v>0</v>
      </c>
      <c r="P2375" s="38">
        <v>0</v>
      </c>
      <c r="Q2375" s="91">
        <v>0</v>
      </c>
      <c r="R2375" s="91">
        <v>0</v>
      </c>
      <c r="S2375" s="91">
        <v>0</v>
      </c>
      <c r="T2375" s="38">
        <v>1212013.1399999999</v>
      </c>
      <c r="U2375" s="38">
        <v>10590154.32</v>
      </c>
      <c r="V2375" s="38">
        <v>0</v>
      </c>
      <c r="W2375" s="38">
        <v>0</v>
      </c>
      <c r="X2375" s="38">
        <v>38197920.369999997</v>
      </c>
      <c r="Y2375" s="38">
        <v>0</v>
      </c>
      <c r="Z2375" s="38">
        <v>0</v>
      </c>
      <c r="AA2375" s="38">
        <v>0</v>
      </c>
      <c r="AB2375" s="38">
        <v>0</v>
      </c>
      <c r="AC2375" s="328">
        <v>0</v>
      </c>
      <c r="AD2375" s="38">
        <v>0</v>
      </c>
      <c r="AE2375" s="38">
        <v>0</v>
      </c>
      <c r="AF2375" s="38">
        <v>0</v>
      </c>
      <c r="AG2375" s="38">
        <v>0</v>
      </c>
      <c r="AH2375" s="38">
        <v>0</v>
      </c>
      <c r="AI2375" s="38">
        <v>0</v>
      </c>
      <c r="AJ2375" s="38">
        <v>0</v>
      </c>
      <c r="AK2375" s="38">
        <v>0</v>
      </c>
      <c r="AL2375" s="38">
        <v>6001320</v>
      </c>
      <c r="AM2375" s="91">
        <v>0</v>
      </c>
      <c r="AN2375" s="38">
        <v>23840693.18</v>
      </c>
      <c r="AO2375" s="38">
        <v>0</v>
      </c>
      <c r="AP2375" s="38">
        <v>0</v>
      </c>
      <c r="AQ2375" s="38">
        <v>0</v>
      </c>
      <c r="AR2375" s="38">
        <v>0</v>
      </c>
      <c r="AS2375" s="38">
        <v>48788074.689999998</v>
      </c>
      <c r="AT2375" s="38">
        <v>29842013.18</v>
      </c>
      <c r="AU2375" s="335">
        <v>0</v>
      </c>
      <c r="AV2375" s="315">
        <v>46142</v>
      </c>
      <c r="AW2375" t="s">
        <v>3</v>
      </c>
      <c r="AX2375">
        <v>2026</v>
      </c>
      <c r="AY2375" t="s">
        <v>178</v>
      </c>
    </row>
    <row r="2376" spans="1:51" x14ac:dyDescent="0.25">
      <c r="A2376">
        <v>44</v>
      </c>
      <c r="B2376" t="s">
        <v>62</v>
      </c>
      <c r="C2376" s="38">
        <v>284781432.64000005</v>
      </c>
      <c r="D2376" s="38">
        <v>281442.84000000003</v>
      </c>
      <c r="E2376" s="38">
        <v>0</v>
      </c>
      <c r="F2376" s="38">
        <v>0</v>
      </c>
      <c r="G2376" s="38">
        <v>114331.56000000001</v>
      </c>
      <c r="H2376" s="91">
        <v>943798.98</v>
      </c>
      <c r="I2376" s="91">
        <v>1339573.3800000001</v>
      </c>
      <c r="J2376" s="38">
        <v>15403180.439999999</v>
      </c>
      <c r="K2376" s="38">
        <v>426883.37</v>
      </c>
      <c r="L2376" s="91">
        <v>0</v>
      </c>
      <c r="M2376" s="38">
        <v>19916964.600000001</v>
      </c>
      <c r="N2376" s="38">
        <v>10738019.109999999</v>
      </c>
      <c r="O2376" s="38">
        <v>30654983.709999997</v>
      </c>
      <c r="P2376" s="38">
        <v>0</v>
      </c>
      <c r="Q2376" s="91">
        <v>0</v>
      </c>
      <c r="R2376" s="91">
        <v>0</v>
      </c>
      <c r="S2376" s="91">
        <v>0</v>
      </c>
      <c r="T2376" s="38">
        <v>46485047.520000003</v>
      </c>
      <c r="U2376" s="38">
        <v>4254363.1399999997</v>
      </c>
      <c r="V2376" s="38">
        <v>1613311.93</v>
      </c>
      <c r="W2376" s="38">
        <v>1132320.23</v>
      </c>
      <c r="X2376" s="38">
        <v>0</v>
      </c>
      <c r="Y2376" s="38">
        <v>947881.82</v>
      </c>
      <c r="Z2376" s="38">
        <v>0</v>
      </c>
      <c r="AA2376" s="38">
        <v>8704.16</v>
      </c>
      <c r="AB2376" s="38">
        <v>0</v>
      </c>
      <c r="AC2376" s="328">
        <v>11087839.710000001</v>
      </c>
      <c r="AD2376" s="38">
        <v>14050135.220000001</v>
      </c>
      <c r="AE2376" s="38">
        <v>135745</v>
      </c>
      <c r="AF2376" s="38">
        <v>0</v>
      </c>
      <c r="AG2376" s="38">
        <v>0</v>
      </c>
      <c r="AH2376" s="38">
        <v>0</v>
      </c>
      <c r="AI2376" s="38">
        <v>0</v>
      </c>
      <c r="AJ2376" s="38">
        <v>367249.41</v>
      </c>
      <c r="AK2376" s="38">
        <v>146545304.87</v>
      </c>
      <c r="AL2376" s="38">
        <v>4772606.8899999997</v>
      </c>
      <c r="AM2376" s="91">
        <v>0</v>
      </c>
      <c r="AN2376" s="38">
        <v>11050405.859999999</v>
      </c>
      <c r="AO2376" s="38">
        <v>0</v>
      </c>
      <c r="AP2376" s="38">
        <v>1317958.27</v>
      </c>
      <c r="AQ2376" s="38">
        <v>0</v>
      </c>
      <c r="AR2376" s="38">
        <v>0</v>
      </c>
      <c r="AS2376" s="38">
        <v>33597550.619999997</v>
      </c>
      <c r="AT2376" s="38">
        <v>163686275.88999999</v>
      </c>
      <c r="AU2376" s="335">
        <v>39672985.229999997</v>
      </c>
      <c r="AV2376" s="315">
        <v>46142</v>
      </c>
      <c r="AW2376" t="s">
        <v>3</v>
      </c>
      <c r="AX2376">
        <v>2026</v>
      </c>
      <c r="AY2376" t="s">
        <v>167</v>
      </c>
    </row>
    <row r="2377" spans="1:51" x14ac:dyDescent="0.25">
      <c r="A2377">
        <v>113</v>
      </c>
      <c r="B2377" t="s">
        <v>63</v>
      </c>
      <c r="C2377" s="38">
        <v>110937026.46000001</v>
      </c>
      <c r="D2377" s="38">
        <v>0</v>
      </c>
      <c r="E2377" s="38">
        <v>0</v>
      </c>
      <c r="F2377" s="38">
        <v>0</v>
      </c>
      <c r="G2377" s="38">
        <v>0</v>
      </c>
      <c r="H2377" s="91">
        <v>0</v>
      </c>
      <c r="I2377" s="91">
        <v>0</v>
      </c>
      <c r="J2377" s="38">
        <v>370697.78</v>
      </c>
      <c r="K2377" s="38">
        <v>6309058.2999999998</v>
      </c>
      <c r="L2377" s="91">
        <v>0</v>
      </c>
      <c r="M2377" s="38">
        <v>25395862.710000001</v>
      </c>
      <c r="N2377" s="38">
        <v>23592051.550000001</v>
      </c>
      <c r="O2377" s="38">
        <v>48987914.259999998</v>
      </c>
      <c r="P2377" s="38">
        <v>1783015.32</v>
      </c>
      <c r="Q2377" s="91">
        <v>0</v>
      </c>
      <c r="R2377" s="91">
        <v>0</v>
      </c>
      <c r="S2377" s="91">
        <v>0</v>
      </c>
      <c r="T2377" s="38">
        <v>57450685.659999996</v>
      </c>
      <c r="U2377" s="38">
        <v>94292.4</v>
      </c>
      <c r="V2377" s="38">
        <v>13308.8</v>
      </c>
      <c r="W2377" s="38">
        <v>0</v>
      </c>
      <c r="X2377" s="38">
        <v>0</v>
      </c>
      <c r="Y2377" s="38">
        <v>581971.5</v>
      </c>
      <c r="Z2377" s="38">
        <v>0</v>
      </c>
      <c r="AA2377" s="38">
        <v>3637489.52</v>
      </c>
      <c r="AB2377" s="38">
        <v>0</v>
      </c>
      <c r="AC2377" s="328">
        <v>14909110.119999999</v>
      </c>
      <c r="AD2377" s="38">
        <v>13013425.130000001</v>
      </c>
      <c r="AE2377" s="38">
        <v>2429093.2400000002</v>
      </c>
      <c r="AF2377" s="38">
        <v>0</v>
      </c>
      <c r="AG2377" s="38">
        <v>0</v>
      </c>
      <c r="AH2377" s="38">
        <v>0</v>
      </c>
      <c r="AI2377" s="38">
        <v>0</v>
      </c>
      <c r="AJ2377" s="38">
        <v>0</v>
      </c>
      <c r="AK2377" s="38">
        <v>16604525.35</v>
      </c>
      <c r="AL2377" s="38">
        <v>89594.01</v>
      </c>
      <c r="AM2377" s="91">
        <v>57693.29</v>
      </c>
      <c r="AN2377" s="38">
        <v>1631170.98</v>
      </c>
      <c r="AO2377" s="38">
        <v>0</v>
      </c>
      <c r="AP2377" s="38">
        <v>258654.43</v>
      </c>
      <c r="AQ2377" s="38">
        <v>0</v>
      </c>
      <c r="AR2377" s="38">
        <v>0</v>
      </c>
      <c r="AS2377" s="38">
        <v>34678690.710000001</v>
      </c>
      <c r="AT2377" s="38">
        <v>18641638.059999999</v>
      </c>
      <c r="AU2377" s="335">
        <v>166012.03</v>
      </c>
      <c r="AV2377" s="315">
        <v>46142</v>
      </c>
      <c r="AW2377" t="s">
        <v>3</v>
      </c>
      <c r="AX2377">
        <v>2026</v>
      </c>
      <c r="AY2377" t="s">
        <v>171</v>
      </c>
    </row>
    <row r="2378" spans="1:51" x14ac:dyDescent="0.25">
      <c r="A2378">
        <v>1</v>
      </c>
      <c r="B2378" t="s">
        <v>65</v>
      </c>
      <c r="C2378" s="38">
        <v>0</v>
      </c>
      <c r="D2378" s="38">
        <v>0</v>
      </c>
      <c r="E2378" s="38">
        <v>0</v>
      </c>
      <c r="F2378" s="38">
        <v>0</v>
      </c>
      <c r="G2378" s="38">
        <v>0</v>
      </c>
      <c r="H2378" s="91">
        <v>0</v>
      </c>
      <c r="I2378" s="91">
        <v>0</v>
      </c>
      <c r="J2378" s="38">
        <v>0</v>
      </c>
      <c r="K2378" s="38">
        <v>0</v>
      </c>
      <c r="L2378" s="91">
        <v>0</v>
      </c>
      <c r="M2378" s="38">
        <v>0</v>
      </c>
      <c r="N2378" s="38">
        <v>0</v>
      </c>
      <c r="O2378" s="38">
        <v>0</v>
      </c>
      <c r="P2378" s="38">
        <v>0</v>
      </c>
      <c r="Q2378" s="91">
        <v>0</v>
      </c>
      <c r="R2378" s="91">
        <v>0</v>
      </c>
      <c r="S2378" s="91">
        <v>0</v>
      </c>
      <c r="T2378" s="38">
        <v>0</v>
      </c>
      <c r="U2378" s="38">
        <v>0</v>
      </c>
      <c r="V2378" s="38">
        <v>0</v>
      </c>
      <c r="W2378" s="38">
        <v>0</v>
      </c>
      <c r="X2378" s="38">
        <v>0</v>
      </c>
      <c r="Y2378" s="38">
        <v>0</v>
      </c>
      <c r="Z2378" s="38">
        <v>0</v>
      </c>
      <c r="AA2378" s="38">
        <v>0</v>
      </c>
      <c r="AB2378" s="38">
        <v>0</v>
      </c>
      <c r="AC2378" s="328">
        <v>0</v>
      </c>
      <c r="AD2378" s="38">
        <v>0</v>
      </c>
      <c r="AE2378" s="38">
        <v>0</v>
      </c>
      <c r="AF2378" s="38">
        <v>0</v>
      </c>
      <c r="AG2378" s="38">
        <v>0</v>
      </c>
      <c r="AH2378" s="38">
        <v>0</v>
      </c>
      <c r="AI2378" s="38">
        <v>0</v>
      </c>
      <c r="AJ2378" s="38">
        <v>0</v>
      </c>
      <c r="AK2378" s="38">
        <v>0</v>
      </c>
      <c r="AL2378" s="38">
        <v>0</v>
      </c>
      <c r="AM2378" s="91">
        <v>0</v>
      </c>
      <c r="AN2378" s="38">
        <v>0</v>
      </c>
      <c r="AO2378" s="38">
        <v>0</v>
      </c>
      <c r="AP2378" s="38">
        <v>0</v>
      </c>
      <c r="AQ2378" s="38">
        <v>0</v>
      </c>
      <c r="AR2378" s="38">
        <v>0</v>
      </c>
      <c r="AS2378" s="38">
        <v>0</v>
      </c>
      <c r="AT2378" s="38">
        <v>0</v>
      </c>
      <c r="AU2378" s="335">
        <v>0</v>
      </c>
      <c r="AV2378" s="315">
        <v>46142</v>
      </c>
      <c r="AW2378" t="s">
        <v>3</v>
      </c>
      <c r="AX2378">
        <v>2026</v>
      </c>
      <c r="AY2378" t="s">
        <v>177</v>
      </c>
    </row>
    <row r="2379" spans="1:51" x14ac:dyDescent="0.25">
      <c r="A2379">
        <v>109</v>
      </c>
      <c r="B2379" t="s">
        <v>66</v>
      </c>
      <c r="C2379" s="38">
        <v>3506196867.9300003</v>
      </c>
      <c r="D2379" s="38">
        <v>69942963.359999999</v>
      </c>
      <c r="E2379" s="38">
        <v>0</v>
      </c>
      <c r="F2379" s="38">
        <v>0</v>
      </c>
      <c r="G2379" s="38">
        <v>0</v>
      </c>
      <c r="H2379" s="91">
        <v>0</v>
      </c>
      <c r="I2379" s="91">
        <v>69942963.359999999</v>
      </c>
      <c r="J2379" s="38">
        <v>347015592.53999996</v>
      </c>
      <c r="K2379" s="38">
        <v>75093768.129999995</v>
      </c>
      <c r="L2379" s="91">
        <v>0</v>
      </c>
      <c r="M2379" s="38">
        <v>2281688.79</v>
      </c>
      <c r="N2379" s="38">
        <v>1060290811.4499999</v>
      </c>
      <c r="O2379" s="38">
        <v>1062572500.24</v>
      </c>
      <c r="P2379" s="38">
        <v>200485392.41</v>
      </c>
      <c r="Q2379" s="91">
        <v>0</v>
      </c>
      <c r="R2379" s="91">
        <v>0</v>
      </c>
      <c r="S2379" s="91">
        <v>0</v>
      </c>
      <c r="T2379" s="38">
        <v>1685167253.3199999</v>
      </c>
      <c r="U2379" s="38">
        <v>158414216.29999998</v>
      </c>
      <c r="V2379" s="38">
        <v>36010447.599999994</v>
      </c>
      <c r="W2379" s="38">
        <v>0</v>
      </c>
      <c r="X2379" s="38">
        <v>63566274.520000003</v>
      </c>
      <c r="Y2379" s="38">
        <v>14108124.890000001</v>
      </c>
      <c r="Z2379" s="38">
        <v>0</v>
      </c>
      <c r="AA2379" s="38">
        <v>432727528.19999999</v>
      </c>
      <c r="AB2379" s="38">
        <v>0</v>
      </c>
      <c r="AC2379" s="328">
        <v>554618044.35000002</v>
      </c>
      <c r="AD2379" s="38">
        <v>0</v>
      </c>
      <c r="AE2379" s="38">
        <v>2208289.9300000002</v>
      </c>
      <c r="AF2379" s="38">
        <v>0</v>
      </c>
      <c r="AG2379" s="38">
        <v>0</v>
      </c>
      <c r="AH2379" s="38">
        <v>0</v>
      </c>
      <c r="AI2379" s="38">
        <v>0</v>
      </c>
      <c r="AJ2379" s="38">
        <v>343249792.92000002</v>
      </c>
      <c r="AK2379" s="38">
        <v>116714716.06</v>
      </c>
      <c r="AL2379" s="38">
        <v>5420260.9400000004</v>
      </c>
      <c r="AM2379" s="91">
        <v>2655365.37</v>
      </c>
      <c r="AN2379" s="38">
        <v>19129764.16</v>
      </c>
      <c r="AO2379" s="38">
        <v>40724.75</v>
      </c>
      <c r="AP2379" s="38">
        <v>2500</v>
      </c>
      <c r="AQ2379" s="38">
        <v>0</v>
      </c>
      <c r="AR2379" s="38">
        <v>0</v>
      </c>
      <c r="AS2379" s="38">
        <v>1604902718.71</v>
      </c>
      <c r="AT2379" s="38">
        <v>143963331.28</v>
      </c>
      <c r="AU2379" s="335">
        <v>2220601.2599999998</v>
      </c>
      <c r="AV2379" s="315">
        <v>46142</v>
      </c>
      <c r="AW2379" t="s">
        <v>3</v>
      </c>
      <c r="AX2379">
        <v>2026</v>
      </c>
      <c r="AY2379" t="s">
        <v>157</v>
      </c>
    </row>
    <row r="2380" spans="1:51" x14ac:dyDescent="0.25">
      <c r="A2380">
        <v>98</v>
      </c>
      <c r="B2380" t="s">
        <v>64</v>
      </c>
      <c r="C2380" s="38">
        <v>417330132.74000001</v>
      </c>
      <c r="D2380" s="38">
        <v>321852.3</v>
      </c>
      <c r="E2380" s="38">
        <v>0</v>
      </c>
      <c r="F2380" s="38">
        <v>0</v>
      </c>
      <c r="G2380" s="38">
        <v>0</v>
      </c>
      <c r="H2380" s="91">
        <v>0</v>
      </c>
      <c r="I2380" s="91">
        <v>321852.3</v>
      </c>
      <c r="J2380" s="38">
        <v>4207973.57</v>
      </c>
      <c r="K2380" s="38">
        <v>2997618.22</v>
      </c>
      <c r="L2380" s="91">
        <v>0</v>
      </c>
      <c r="M2380" s="38">
        <v>100786899.90000001</v>
      </c>
      <c r="N2380" s="38">
        <v>17208786.800000001</v>
      </c>
      <c r="O2380" s="38">
        <v>117995686.7</v>
      </c>
      <c r="P2380" s="38">
        <v>9684424.6699999999</v>
      </c>
      <c r="Q2380" s="91">
        <v>0</v>
      </c>
      <c r="R2380" s="91">
        <v>0</v>
      </c>
      <c r="S2380" s="91">
        <v>0</v>
      </c>
      <c r="T2380" s="38">
        <v>134885703.16</v>
      </c>
      <c r="U2380" s="38">
        <v>904990.41</v>
      </c>
      <c r="V2380" s="38">
        <v>542185.26</v>
      </c>
      <c r="W2380" s="38">
        <v>0</v>
      </c>
      <c r="X2380" s="38">
        <v>4949880.68</v>
      </c>
      <c r="Y2380" s="38">
        <v>383908.81</v>
      </c>
      <c r="Z2380" s="38">
        <v>0</v>
      </c>
      <c r="AA2380" s="38">
        <v>3775962.67</v>
      </c>
      <c r="AB2380" s="38">
        <v>0</v>
      </c>
      <c r="AC2380" s="328">
        <v>29073368.990000002</v>
      </c>
      <c r="AD2380" s="38">
        <v>22762.5</v>
      </c>
      <c r="AE2380" s="38">
        <v>10788857.66</v>
      </c>
      <c r="AF2380" s="38">
        <v>0</v>
      </c>
      <c r="AG2380" s="38">
        <v>0</v>
      </c>
      <c r="AH2380" s="38">
        <v>0</v>
      </c>
      <c r="AI2380" s="38">
        <v>0</v>
      </c>
      <c r="AJ2380" s="38">
        <v>38762370.210000001</v>
      </c>
      <c r="AK2380" s="38">
        <v>67264777.310000002</v>
      </c>
      <c r="AL2380" s="38">
        <v>4552934.62</v>
      </c>
      <c r="AM2380" s="91">
        <v>0</v>
      </c>
      <c r="AN2380" s="38">
        <v>19778734.030000001</v>
      </c>
      <c r="AO2380" s="38">
        <v>0</v>
      </c>
      <c r="AP2380" s="38">
        <v>1100366.48</v>
      </c>
      <c r="AQ2380" s="38">
        <v>0</v>
      </c>
      <c r="AR2380" s="38">
        <v>0</v>
      </c>
      <c r="AS2380" s="38">
        <v>89204287.189999998</v>
      </c>
      <c r="AT2380" s="38">
        <v>92696812.439999998</v>
      </c>
      <c r="AU2380" s="335">
        <v>100221477.65000001</v>
      </c>
      <c r="AV2380" s="315">
        <v>46142</v>
      </c>
      <c r="AW2380" t="s">
        <v>3</v>
      </c>
      <c r="AX2380">
        <v>2026</v>
      </c>
      <c r="AY2380" t="s">
        <v>165</v>
      </c>
    </row>
    <row r="2381" spans="1:51" x14ac:dyDescent="0.25">
      <c r="A2381">
        <v>121</v>
      </c>
      <c r="B2381" t="s">
        <v>68</v>
      </c>
      <c r="C2381" s="38">
        <v>0</v>
      </c>
      <c r="D2381" s="38">
        <v>0</v>
      </c>
      <c r="E2381" s="38">
        <v>0</v>
      </c>
      <c r="F2381" s="38">
        <v>0</v>
      </c>
      <c r="G2381" s="38">
        <v>0</v>
      </c>
      <c r="H2381" s="91">
        <v>0</v>
      </c>
      <c r="I2381" s="91">
        <v>0</v>
      </c>
      <c r="J2381" s="38">
        <v>0</v>
      </c>
      <c r="K2381" s="38">
        <v>0</v>
      </c>
      <c r="L2381" s="91">
        <v>0</v>
      </c>
      <c r="M2381" s="38">
        <v>0</v>
      </c>
      <c r="N2381" s="38">
        <v>0</v>
      </c>
      <c r="O2381" s="38">
        <v>0</v>
      </c>
      <c r="P2381" s="38">
        <v>0</v>
      </c>
      <c r="Q2381" s="91">
        <v>0</v>
      </c>
      <c r="R2381" s="91">
        <v>0</v>
      </c>
      <c r="S2381" s="91">
        <v>0</v>
      </c>
      <c r="T2381" s="38">
        <v>0</v>
      </c>
      <c r="U2381" s="38">
        <v>0</v>
      </c>
      <c r="V2381" s="38">
        <v>0</v>
      </c>
      <c r="W2381" s="38">
        <v>0</v>
      </c>
      <c r="X2381" s="38">
        <v>0</v>
      </c>
      <c r="Y2381" s="38">
        <v>0</v>
      </c>
      <c r="Z2381" s="38">
        <v>0</v>
      </c>
      <c r="AA2381" s="38">
        <v>0</v>
      </c>
      <c r="AB2381" s="38">
        <v>0</v>
      </c>
      <c r="AC2381" s="328">
        <v>0</v>
      </c>
      <c r="AD2381" s="38">
        <v>0</v>
      </c>
      <c r="AE2381" s="38">
        <v>0</v>
      </c>
      <c r="AF2381" s="38">
        <v>0</v>
      </c>
      <c r="AG2381" s="38">
        <v>0</v>
      </c>
      <c r="AH2381" s="38">
        <v>0</v>
      </c>
      <c r="AI2381" s="38">
        <v>0</v>
      </c>
      <c r="AJ2381" s="38">
        <v>0</v>
      </c>
      <c r="AK2381" s="38">
        <v>0</v>
      </c>
      <c r="AL2381" s="38">
        <v>0</v>
      </c>
      <c r="AM2381" s="91">
        <v>0</v>
      </c>
      <c r="AN2381" s="38">
        <v>0</v>
      </c>
      <c r="AO2381" s="38">
        <v>0</v>
      </c>
      <c r="AP2381" s="38">
        <v>0</v>
      </c>
      <c r="AQ2381" s="38">
        <v>0</v>
      </c>
      <c r="AR2381" s="38">
        <v>0</v>
      </c>
      <c r="AS2381" s="38">
        <v>0</v>
      </c>
      <c r="AT2381" s="38">
        <v>0</v>
      </c>
      <c r="AU2381" s="335">
        <v>0</v>
      </c>
      <c r="AV2381" s="315">
        <v>46142</v>
      </c>
      <c r="AW2381" t="s">
        <v>3</v>
      </c>
      <c r="AX2381">
        <v>2026</v>
      </c>
      <c r="AY2381" t="s">
        <v>188</v>
      </c>
    </row>
    <row r="2382" spans="1:51" x14ac:dyDescent="0.25">
      <c r="A2382">
        <v>108</v>
      </c>
      <c r="B2382" t="s">
        <v>102</v>
      </c>
      <c r="C2382" s="38">
        <v>43300402.790000007</v>
      </c>
      <c r="D2382" s="38">
        <v>0</v>
      </c>
      <c r="E2382" s="38">
        <v>0</v>
      </c>
      <c r="F2382" s="38">
        <v>0</v>
      </c>
      <c r="G2382" s="38">
        <v>0</v>
      </c>
      <c r="H2382" s="91">
        <v>423440.84</v>
      </c>
      <c r="I2382" s="91">
        <v>423440.84</v>
      </c>
      <c r="J2382" s="38">
        <v>601789.93999999994</v>
      </c>
      <c r="K2382" s="38">
        <v>6872749.0999999996</v>
      </c>
      <c r="L2382" s="91">
        <v>0</v>
      </c>
      <c r="M2382" s="38">
        <v>6124307.5300000003</v>
      </c>
      <c r="N2382" s="38">
        <v>5006756.8600000003</v>
      </c>
      <c r="O2382" s="38">
        <v>11131064.390000001</v>
      </c>
      <c r="P2382" s="38">
        <v>0</v>
      </c>
      <c r="Q2382" s="91">
        <v>0</v>
      </c>
      <c r="R2382" s="91">
        <v>0</v>
      </c>
      <c r="S2382" s="91">
        <v>0</v>
      </c>
      <c r="T2382" s="38">
        <v>18605603.43</v>
      </c>
      <c r="U2382" s="38">
        <v>128643.91</v>
      </c>
      <c r="V2382" s="38">
        <v>109919.59</v>
      </c>
      <c r="W2382" s="38">
        <v>2749</v>
      </c>
      <c r="X2382" s="38">
        <v>0</v>
      </c>
      <c r="Y2382" s="38">
        <v>0</v>
      </c>
      <c r="Z2382" s="38">
        <v>0</v>
      </c>
      <c r="AA2382" s="38">
        <v>223818.28</v>
      </c>
      <c r="AB2382" s="38">
        <v>0</v>
      </c>
      <c r="AC2382" s="328">
        <v>15538676.050000001</v>
      </c>
      <c r="AD2382" s="38">
        <v>0</v>
      </c>
      <c r="AE2382" s="38">
        <v>3038561.77</v>
      </c>
      <c r="AF2382" s="38">
        <v>0</v>
      </c>
      <c r="AG2382" s="38">
        <v>0</v>
      </c>
      <c r="AH2382" s="38">
        <v>0</v>
      </c>
      <c r="AI2382" s="38">
        <v>0</v>
      </c>
      <c r="AJ2382" s="38">
        <v>1460146.62</v>
      </c>
      <c r="AK2382" s="38">
        <v>0</v>
      </c>
      <c r="AL2382" s="38">
        <v>40942.75</v>
      </c>
      <c r="AM2382" s="91">
        <v>0</v>
      </c>
      <c r="AN2382" s="38">
        <v>3303720.55</v>
      </c>
      <c r="AO2382" s="38">
        <v>0</v>
      </c>
      <c r="AP2382" s="38">
        <v>19300</v>
      </c>
      <c r="AQ2382" s="38">
        <v>0</v>
      </c>
      <c r="AR2382" s="38">
        <v>0</v>
      </c>
      <c r="AS2382" s="38">
        <v>20502515.219999999</v>
      </c>
      <c r="AT2382" s="38">
        <v>3363963.3</v>
      </c>
      <c r="AU2382" s="335">
        <v>404880</v>
      </c>
      <c r="AV2382" s="315">
        <v>46142</v>
      </c>
      <c r="AW2382" t="s">
        <v>3</v>
      </c>
      <c r="AX2382">
        <v>2026</v>
      </c>
      <c r="AY2382" t="s">
        <v>183</v>
      </c>
    </row>
    <row r="2383" spans="1:51" x14ac:dyDescent="0.25">
      <c r="A2383">
        <v>38</v>
      </c>
      <c r="B2383" t="s">
        <v>193</v>
      </c>
      <c r="C2383" s="38">
        <v>0</v>
      </c>
      <c r="D2383" s="38">
        <v>0</v>
      </c>
      <c r="E2383" s="38">
        <v>0</v>
      </c>
      <c r="F2383" s="38">
        <v>0</v>
      </c>
      <c r="G2383" s="38">
        <v>0</v>
      </c>
      <c r="H2383" s="91">
        <v>0</v>
      </c>
      <c r="I2383" s="91">
        <v>0</v>
      </c>
      <c r="J2383" s="38">
        <v>0</v>
      </c>
      <c r="K2383" s="38">
        <v>0</v>
      </c>
      <c r="L2383" s="91">
        <v>0</v>
      </c>
      <c r="M2383" s="38">
        <v>0</v>
      </c>
      <c r="N2383" s="38">
        <v>0</v>
      </c>
      <c r="O2383" s="38">
        <v>0</v>
      </c>
      <c r="P2383" s="38">
        <v>0</v>
      </c>
      <c r="Q2383" s="91">
        <v>0</v>
      </c>
      <c r="R2383" s="91">
        <v>0</v>
      </c>
      <c r="S2383" s="91">
        <v>0</v>
      </c>
      <c r="T2383" s="38">
        <v>0</v>
      </c>
      <c r="U2383" s="38">
        <v>0</v>
      </c>
      <c r="V2383" s="38">
        <v>0</v>
      </c>
      <c r="W2383" s="38">
        <v>0</v>
      </c>
      <c r="X2383" s="38">
        <v>0</v>
      </c>
      <c r="Y2383" s="38">
        <v>0</v>
      </c>
      <c r="Z2383" s="38">
        <v>0</v>
      </c>
      <c r="AA2383" s="38">
        <v>0</v>
      </c>
      <c r="AB2383" s="38">
        <v>0</v>
      </c>
      <c r="AC2383" s="328">
        <v>0</v>
      </c>
      <c r="AD2383" s="38">
        <v>0</v>
      </c>
      <c r="AE2383" s="38">
        <v>0</v>
      </c>
      <c r="AF2383" s="38">
        <v>0</v>
      </c>
      <c r="AG2383" s="38">
        <v>0</v>
      </c>
      <c r="AH2383" s="38">
        <v>0</v>
      </c>
      <c r="AI2383" s="38">
        <v>0</v>
      </c>
      <c r="AJ2383" s="38">
        <v>0</v>
      </c>
      <c r="AK2383" s="38">
        <v>0</v>
      </c>
      <c r="AL2383" s="38">
        <v>0</v>
      </c>
      <c r="AM2383" s="91">
        <v>0</v>
      </c>
      <c r="AN2383" s="38">
        <v>0</v>
      </c>
      <c r="AO2383" s="38">
        <v>0</v>
      </c>
      <c r="AP2383" s="38">
        <v>0</v>
      </c>
      <c r="AQ2383" s="38">
        <v>0</v>
      </c>
      <c r="AR2383" s="38">
        <v>0</v>
      </c>
      <c r="AS2383" s="38">
        <v>0</v>
      </c>
      <c r="AT2383" s="38">
        <v>0</v>
      </c>
      <c r="AU2383" s="335">
        <v>0</v>
      </c>
      <c r="AV2383" s="315">
        <v>46142</v>
      </c>
      <c r="AW2383" t="s">
        <v>3</v>
      </c>
      <c r="AX2383">
        <v>2026</v>
      </c>
      <c r="AY2383" t="s">
        <v>194</v>
      </c>
    </row>
    <row r="2384" spans="1:51" x14ac:dyDescent="0.25">
      <c r="A2384">
        <v>13</v>
      </c>
      <c r="B2384" t="s">
        <v>70</v>
      </c>
      <c r="C2384" s="38">
        <v>32723878036.990002</v>
      </c>
      <c r="D2384" s="38">
        <v>27541567.82</v>
      </c>
      <c r="E2384" s="38">
        <v>0</v>
      </c>
      <c r="F2384" s="38">
        <v>0</v>
      </c>
      <c r="G2384" s="38">
        <v>39174126.390000001</v>
      </c>
      <c r="H2384" s="91">
        <v>0</v>
      </c>
      <c r="I2384" s="91">
        <v>66715694.210000001</v>
      </c>
      <c r="J2384" s="38">
        <v>868267968.63</v>
      </c>
      <c r="K2384" s="38">
        <v>269991521.42999995</v>
      </c>
      <c r="L2384" s="91">
        <v>92261710.420000002</v>
      </c>
      <c r="M2384" s="38">
        <v>17580372634.850002</v>
      </c>
      <c r="N2384" s="38">
        <v>7249251334.5999994</v>
      </c>
      <c r="O2384" s="38">
        <v>24829623969.450001</v>
      </c>
      <c r="P2384" s="38">
        <v>0</v>
      </c>
      <c r="Q2384" s="91">
        <v>0</v>
      </c>
      <c r="R2384" s="91">
        <v>0</v>
      </c>
      <c r="S2384" s="91">
        <v>0.23</v>
      </c>
      <c r="T2384" s="38">
        <v>26060145170.16</v>
      </c>
      <c r="U2384" s="38">
        <v>87926503.180000007</v>
      </c>
      <c r="V2384" s="38">
        <v>0</v>
      </c>
      <c r="W2384" s="38">
        <v>0</v>
      </c>
      <c r="X2384" s="38">
        <v>68727187.450000003</v>
      </c>
      <c r="Y2384" s="38">
        <v>8905755.4700000007</v>
      </c>
      <c r="Z2384" s="38">
        <v>0</v>
      </c>
      <c r="AA2384" s="38">
        <v>1022936458.65</v>
      </c>
      <c r="AB2384" s="38">
        <v>0</v>
      </c>
      <c r="AC2384" s="328">
        <v>3568942092.4400001</v>
      </c>
      <c r="AD2384" s="38">
        <v>0</v>
      </c>
      <c r="AE2384" s="38">
        <v>37495027.169999994</v>
      </c>
      <c r="AF2384" s="38">
        <v>0</v>
      </c>
      <c r="AG2384" s="38">
        <v>0</v>
      </c>
      <c r="AH2384" s="38">
        <v>0</v>
      </c>
      <c r="AI2384" s="38">
        <v>0</v>
      </c>
      <c r="AJ2384" s="38">
        <v>27847263.91</v>
      </c>
      <c r="AK2384" s="38">
        <v>1049772425.15</v>
      </c>
      <c r="AL2384" s="38">
        <v>483818889.06</v>
      </c>
      <c r="AM2384" s="91">
        <v>68762825.450000003</v>
      </c>
      <c r="AN2384" s="38">
        <v>159607903.88999999</v>
      </c>
      <c r="AO2384" s="38">
        <v>0</v>
      </c>
      <c r="AP2384" s="38">
        <v>316.16000000000003</v>
      </c>
      <c r="AQ2384" s="38">
        <v>0</v>
      </c>
      <c r="AR2384" s="38">
        <v>0</v>
      </c>
      <c r="AS2384" s="38">
        <v>4822780288.2699995</v>
      </c>
      <c r="AT2384" s="38">
        <v>1761962359.71</v>
      </c>
      <c r="AU2384" s="335">
        <v>12274524.640000001</v>
      </c>
      <c r="AV2384" s="315">
        <v>46142</v>
      </c>
      <c r="AW2384" t="s">
        <v>3</v>
      </c>
      <c r="AX2384">
        <v>2026</v>
      </c>
      <c r="AY2384" t="s">
        <v>149</v>
      </c>
    </row>
    <row r="2385" spans="1:51" x14ac:dyDescent="0.25">
      <c r="A2385">
        <v>110</v>
      </c>
      <c r="B2385" t="s">
        <v>71</v>
      </c>
      <c r="C2385" s="38">
        <v>414560149.03000003</v>
      </c>
      <c r="D2385" s="38">
        <v>65123.519999999997</v>
      </c>
      <c r="E2385" s="38">
        <v>0</v>
      </c>
      <c r="F2385" s="38">
        <v>0</v>
      </c>
      <c r="G2385" s="38">
        <v>556780.51</v>
      </c>
      <c r="H2385" s="91">
        <v>0</v>
      </c>
      <c r="I2385" s="91">
        <v>621904.03</v>
      </c>
      <c r="J2385" s="38">
        <v>1514440.83</v>
      </c>
      <c r="K2385" s="38">
        <v>2898406.21</v>
      </c>
      <c r="L2385" s="91">
        <v>0</v>
      </c>
      <c r="M2385" s="38">
        <v>2516345.14</v>
      </c>
      <c r="N2385" s="38">
        <v>28916657.029999997</v>
      </c>
      <c r="O2385" s="38">
        <v>31433002.169999998</v>
      </c>
      <c r="P2385" s="38">
        <v>3517425.7</v>
      </c>
      <c r="Q2385" s="91">
        <v>0</v>
      </c>
      <c r="R2385" s="91">
        <v>0</v>
      </c>
      <c r="S2385" s="91">
        <v>199052.6</v>
      </c>
      <c r="T2385" s="38">
        <v>39562327.510000005</v>
      </c>
      <c r="U2385" s="38">
        <v>1116959.99</v>
      </c>
      <c r="V2385" s="38">
        <v>0</v>
      </c>
      <c r="W2385" s="38">
        <v>133436.9</v>
      </c>
      <c r="X2385" s="38">
        <v>161335.15</v>
      </c>
      <c r="Y2385" s="38">
        <v>7553743.7400000002</v>
      </c>
      <c r="Z2385" s="38">
        <v>0</v>
      </c>
      <c r="AA2385" s="38">
        <v>0</v>
      </c>
      <c r="AB2385" s="38">
        <v>0</v>
      </c>
      <c r="AC2385" s="328">
        <v>5086954.66</v>
      </c>
      <c r="AD2385" s="38">
        <v>15214560</v>
      </c>
      <c r="AE2385" s="38">
        <v>515748.04</v>
      </c>
      <c r="AF2385" s="38">
        <v>0</v>
      </c>
      <c r="AG2385" s="38">
        <v>0</v>
      </c>
      <c r="AH2385" s="38">
        <v>0</v>
      </c>
      <c r="AI2385" s="38">
        <v>0</v>
      </c>
      <c r="AJ2385" s="38">
        <v>978406.05</v>
      </c>
      <c r="AK2385" s="38">
        <v>92611934.530000001</v>
      </c>
      <c r="AL2385" s="38">
        <v>4696189.84</v>
      </c>
      <c r="AM2385" s="91">
        <v>4601418.7300000004</v>
      </c>
      <c r="AN2385" s="38">
        <v>32730679.370000001</v>
      </c>
      <c r="AO2385" s="38">
        <v>0</v>
      </c>
      <c r="AP2385" s="38">
        <v>45566.720000000001</v>
      </c>
      <c r="AQ2385" s="38">
        <v>0</v>
      </c>
      <c r="AR2385" s="38">
        <v>0</v>
      </c>
      <c r="AS2385" s="38">
        <v>30761144.530000001</v>
      </c>
      <c r="AT2385" s="38">
        <v>134685789.19</v>
      </c>
      <c r="AU2385" s="335">
        <v>208928983.77000001</v>
      </c>
      <c r="AV2385" s="315">
        <v>46142</v>
      </c>
      <c r="AW2385" t="s">
        <v>3</v>
      </c>
      <c r="AX2385">
        <v>2026</v>
      </c>
      <c r="AY2385" t="s">
        <v>173</v>
      </c>
    </row>
    <row r="2386" spans="1:51" x14ac:dyDescent="0.25">
      <c r="A2386">
        <v>52</v>
      </c>
      <c r="B2386" t="s">
        <v>72</v>
      </c>
      <c r="C2386" s="38">
        <v>1001985892.47</v>
      </c>
      <c r="D2386" s="38">
        <v>0</v>
      </c>
      <c r="E2386" s="38">
        <v>0</v>
      </c>
      <c r="F2386" s="38">
        <v>0</v>
      </c>
      <c r="G2386" s="38">
        <v>4033322.07</v>
      </c>
      <c r="H2386" s="91">
        <v>0</v>
      </c>
      <c r="I2386" s="91">
        <v>4033322.07</v>
      </c>
      <c r="J2386" s="38">
        <v>0</v>
      </c>
      <c r="K2386" s="38">
        <v>6794669.1799999997</v>
      </c>
      <c r="L2386" s="91">
        <v>0</v>
      </c>
      <c r="M2386" s="38">
        <v>0</v>
      </c>
      <c r="N2386" s="38">
        <v>0</v>
      </c>
      <c r="O2386" s="38">
        <v>0</v>
      </c>
      <c r="P2386" s="38">
        <v>0</v>
      </c>
      <c r="Q2386" s="91">
        <v>0</v>
      </c>
      <c r="R2386" s="91">
        <v>0</v>
      </c>
      <c r="S2386" s="91">
        <v>0</v>
      </c>
      <c r="T2386" s="38">
        <v>6794669.1799999997</v>
      </c>
      <c r="U2386" s="38">
        <v>5361314.92</v>
      </c>
      <c r="V2386" s="38">
        <v>976909.2</v>
      </c>
      <c r="W2386" s="38">
        <v>7028.96</v>
      </c>
      <c r="X2386" s="38">
        <v>35978257.82</v>
      </c>
      <c r="Y2386" s="38">
        <v>27844.61</v>
      </c>
      <c r="Z2386" s="38">
        <v>0</v>
      </c>
      <c r="AA2386" s="38">
        <v>0</v>
      </c>
      <c r="AB2386" s="38">
        <v>0</v>
      </c>
      <c r="AC2386" s="328">
        <v>211029644.59999999</v>
      </c>
      <c r="AD2386" s="38">
        <v>26538593.579999998</v>
      </c>
      <c r="AE2386" s="38">
        <v>35995495.530000001</v>
      </c>
      <c r="AF2386" s="38">
        <v>0</v>
      </c>
      <c r="AG2386" s="38">
        <v>0</v>
      </c>
      <c r="AH2386" s="38">
        <v>0</v>
      </c>
      <c r="AI2386" s="38">
        <v>0</v>
      </c>
      <c r="AJ2386" s="38">
        <v>555844354.98000002</v>
      </c>
      <c r="AK2386" s="38">
        <v>78376704.359999999</v>
      </c>
      <c r="AL2386" s="38">
        <v>2882125.12</v>
      </c>
      <c r="AM2386" s="91">
        <v>0</v>
      </c>
      <c r="AN2386" s="38">
        <v>25195248.699999999</v>
      </c>
      <c r="AO2386" s="38">
        <v>95151.679999999993</v>
      </c>
      <c r="AP2386" s="38">
        <v>3632664.23</v>
      </c>
      <c r="AQ2386" s="38">
        <v>0</v>
      </c>
      <c r="AR2386" s="38">
        <v>0</v>
      </c>
      <c r="AS2386" s="38">
        <v>871759444.20000005</v>
      </c>
      <c r="AT2386" s="38">
        <v>110181894.09</v>
      </c>
      <c r="AU2386" s="335">
        <v>9216562.9299999997</v>
      </c>
      <c r="AV2386" s="315">
        <v>46142</v>
      </c>
      <c r="AW2386" t="s">
        <v>3</v>
      </c>
      <c r="AX2386">
        <v>2026</v>
      </c>
      <c r="AY2386" t="s">
        <v>170</v>
      </c>
    </row>
    <row r="2387" spans="1:51" x14ac:dyDescent="0.25">
      <c r="A2387">
        <v>96</v>
      </c>
      <c r="B2387" t="s">
        <v>73</v>
      </c>
      <c r="C2387" s="38">
        <v>7803051939.7800007</v>
      </c>
      <c r="D2387" s="38">
        <v>672314.82</v>
      </c>
      <c r="E2387" s="38">
        <v>0</v>
      </c>
      <c r="F2387" s="38">
        <v>0</v>
      </c>
      <c r="G2387" s="38">
        <v>5440479.5199999996</v>
      </c>
      <c r="H2387" s="91">
        <v>0</v>
      </c>
      <c r="I2387" s="91">
        <v>6112794.3399999999</v>
      </c>
      <c r="J2387" s="38">
        <v>16894266</v>
      </c>
      <c r="K2387" s="38">
        <v>741683322.62</v>
      </c>
      <c r="L2387" s="91">
        <v>0</v>
      </c>
      <c r="M2387" s="38">
        <v>1624998968.48</v>
      </c>
      <c r="N2387" s="38">
        <v>4511051363.9300003</v>
      </c>
      <c r="O2387" s="38">
        <v>6136050332.4099998</v>
      </c>
      <c r="P2387" s="38">
        <v>13683815.590000002</v>
      </c>
      <c r="Q2387" s="91">
        <v>0</v>
      </c>
      <c r="R2387" s="91">
        <v>0</v>
      </c>
      <c r="S2387" s="91">
        <v>0</v>
      </c>
      <c r="T2387" s="38">
        <v>6908311736.6199999</v>
      </c>
      <c r="U2387" s="38">
        <v>26193579.84</v>
      </c>
      <c r="V2387" s="38">
        <v>9852346.8000000007</v>
      </c>
      <c r="W2387" s="38">
        <v>5875592.4800000004</v>
      </c>
      <c r="X2387" s="38">
        <v>13528290.27</v>
      </c>
      <c r="Y2387" s="38">
        <v>56152853.229999997</v>
      </c>
      <c r="Z2387" s="38">
        <v>0</v>
      </c>
      <c r="AA2387" s="38">
        <v>779105.97</v>
      </c>
      <c r="AB2387" s="38">
        <v>0</v>
      </c>
      <c r="AC2387" s="328">
        <v>166506598.07999998</v>
      </c>
      <c r="AD2387" s="38">
        <v>123448758.12</v>
      </c>
      <c r="AE2387" s="38">
        <v>207791341.91</v>
      </c>
      <c r="AF2387" s="38">
        <v>0</v>
      </c>
      <c r="AG2387" s="38">
        <v>0</v>
      </c>
      <c r="AH2387" s="38">
        <v>0</v>
      </c>
      <c r="AI2387" s="38">
        <v>0</v>
      </c>
      <c r="AJ2387" s="38">
        <v>41318043.420000002</v>
      </c>
      <c r="AK2387" s="38">
        <v>88654863.270000011</v>
      </c>
      <c r="AL2387" s="38">
        <v>9470654.3699999992</v>
      </c>
      <c r="AM2387" s="91">
        <v>0</v>
      </c>
      <c r="AN2387" s="38">
        <v>33799656.350000001</v>
      </c>
      <c r="AO2387" s="38">
        <v>0</v>
      </c>
      <c r="AP2387" s="38">
        <v>2632757.4700000002</v>
      </c>
      <c r="AQ2387" s="38">
        <v>0</v>
      </c>
      <c r="AR2387" s="38">
        <v>0</v>
      </c>
      <c r="AS2387" s="38">
        <v>651446510.12</v>
      </c>
      <c r="AT2387" s="38">
        <v>134557931.45999998</v>
      </c>
      <c r="AU2387" s="335">
        <v>102622967.23999999</v>
      </c>
      <c r="AV2387" s="315">
        <v>46142</v>
      </c>
      <c r="AW2387" t="s">
        <v>3</v>
      </c>
      <c r="AX2387">
        <v>2026</v>
      </c>
      <c r="AY2387" t="s">
        <v>153</v>
      </c>
    </row>
    <row r="2388" spans="1:51" x14ac:dyDescent="0.25">
      <c r="A2388">
        <v>103</v>
      </c>
      <c r="B2388" t="s">
        <v>74</v>
      </c>
      <c r="C2388" s="38">
        <v>448481727.20999998</v>
      </c>
      <c r="D2388" s="38">
        <v>0</v>
      </c>
      <c r="E2388" s="38">
        <v>0</v>
      </c>
      <c r="F2388" s="38">
        <v>0</v>
      </c>
      <c r="G2388" s="38">
        <v>0</v>
      </c>
      <c r="H2388" s="91">
        <v>0</v>
      </c>
      <c r="I2388" s="91">
        <v>0</v>
      </c>
      <c r="J2388" s="38">
        <v>0</v>
      </c>
      <c r="K2388" s="38">
        <v>443182.1</v>
      </c>
      <c r="L2388" s="91">
        <v>0</v>
      </c>
      <c r="M2388" s="38">
        <v>630071.31999999995</v>
      </c>
      <c r="N2388" s="38">
        <v>0</v>
      </c>
      <c r="O2388" s="38">
        <v>630071.31999999995</v>
      </c>
      <c r="P2388" s="38">
        <v>0</v>
      </c>
      <c r="Q2388" s="91">
        <v>0</v>
      </c>
      <c r="R2388" s="91">
        <v>0</v>
      </c>
      <c r="S2388" s="91">
        <v>0</v>
      </c>
      <c r="T2388" s="38">
        <v>1073253.42</v>
      </c>
      <c r="U2388" s="38">
        <v>465004.13</v>
      </c>
      <c r="V2388" s="38">
        <v>0</v>
      </c>
      <c r="W2388" s="38">
        <v>0</v>
      </c>
      <c r="X2388" s="38">
        <v>227086341.28</v>
      </c>
      <c r="Y2388" s="38">
        <v>0</v>
      </c>
      <c r="Z2388" s="38">
        <v>0</v>
      </c>
      <c r="AA2388" s="38">
        <v>0</v>
      </c>
      <c r="AB2388" s="38">
        <v>0</v>
      </c>
      <c r="AC2388" s="328">
        <v>0</v>
      </c>
      <c r="AD2388" s="38">
        <v>4424685.7699999996</v>
      </c>
      <c r="AE2388" s="38">
        <v>5202057.21</v>
      </c>
      <c r="AF2388" s="38">
        <v>0</v>
      </c>
      <c r="AG2388" s="38">
        <v>0</v>
      </c>
      <c r="AH2388" s="38">
        <v>0</v>
      </c>
      <c r="AI2388" s="38">
        <v>0</v>
      </c>
      <c r="AJ2388" s="38">
        <v>0</v>
      </c>
      <c r="AK2388" s="38">
        <v>183921546.97999999</v>
      </c>
      <c r="AL2388" s="38">
        <v>697883.11</v>
      </c>
      <c r="AM2388" s="91">
        <v>459133.63</v>
      </c>
      <c r="AN2388" s="38">
        <v>1369960.49</v>
      </c>
      <c r="AO2388" s="38">
        <v>0</v>
      </c>
      <c r="AP2388" s="38">
        <v>41532</v>
      </c>
      <c r="AQ2388" s="38">
        <v>0</v>
      </c>
      <c r="AR2388" s="38">
        <v>0</v>
      </c>
      <c r="AS2388" s="38">
        <v>237178088.38999999</v>
      </c>
      <c r="AT2388" s="38">
        <v>186490056.21000001</v>
      </c>
      <c r="AU2388" s="335">
        <v>23740329.190000001</v>
      </c>
      <c r="AV2388" s="315">
        <v>46142</v>
      </c>
      <c r="AW2388" t="s">
        <v>3</v>
      </c>
      <c r="AX2388">
        <v>2026</v>
      </c>
      <c r="AY2388" t="s">
        <v>184</v>
      </c>
    </row>
    <row r="2389" spans="1:51" x14ac:dyDescent="0.25">
      <c r="A2389">
        <v>23</v>
      </c>
      <c r="B2389" t="s">
        <v>75</v>
      </c>
      <c r="C2389" s="38">
        <v>4836470088.1099997</v>
      </c>
      <c r="D2389" s="38">
        <v>2671342.64</v>
      </c>
      <c r="E2389" s="38">
        <v>0</v>
      </c>
      <c r="F2389" s="38">
        <v>0</v>
      </c>
      <c r="G2389" s="38">
        <v>6985704.8899999997</v>
      </c>
      <c r="H2389" s="91">
        <v>0</v>
      </c>
      <c r="I2389" s="91">
        <v>9657047.5299999993</v>
      </c>
      <c r="J2389" s="38">
        <v>36090828.919999994</v>
      </c>
      <c r="K2389" s="38">
        <v>36677821.219999999</v>
      </c>
      <c r="L2389" s="91">
        <v>11210243.970000001</v>
      </c>
      <c r="M2389" s="38">
        <v>972094804.0999999</v>
      </c>
      <c r="N2389" s="38">
        <v>1083436409.0899999</v>
      </c>
      <c r="O2389" s="38">
        <v>2055531213.1900001</v>
      </c>
      <c r="P2389" s="38">
        <v>46228664.710000001</v>
      </c>
      <c r="Q2389" s="91">
        <v>0</v>
      </c>
      <c r="R2389" s="91">
        <v>0</v>
      </c>
      <c r="S2389" s="91">
        <v>0</v>
      </c>
      <c r="T2389" s="38">
        <v>2185738772.0100002</v>
      </c>
      <c r="U2389" s="38">
        <v>671112464.31000006</v>
      </c>
      <c r="V2389" s="38">
        <v>244138267.53</v>
      </c>
      <c r="W2389" s="38">
        <v>10815974.52</v>
      </c>
      <c r="X2389" s="38">
        <v>84448360.650000006</v>
      </c>
      <c r="Y2389" s="38">
        <v>69889595.429999992</v>
      </c>
      <c r="Z2389" s="38">
        <v>0</v>
      </c>
      <c r="AA2389" s="38">
        <v>17939482.59</v>
      </c>
      <c r="AB2389" s="38">
        <v>45868637.119999997</v>
      </c>
      <c r="AC2389" s="328">
        <v>665159321.51999998</v>
      </c>
      <c r="AD2389" s="38">
        <v>49344687.770000003</v>
      </c>
      <c r="AE2389" s="38">
        <v>49229356.469999999</v>
      </c>
      <c r="AF2389" s="38">
        <v>0</v>
      </c>
      <c r="AG2389" s="38">
        <v>0</v>
      </c>
      <c r="AH2389" s="38">
        <v>0</v>
      </c>
      <c r="AI2389" s="38">
        <v>0</v>
      </c>
      <c r="AJ2389" s="38">
        <v>125082216.40000001</v>
      </c>
      <c r="AK2389" s="38">
        <v>308415870.88</v>
      </c>
      <c r="AL2389" s="38">
        <v>31544637.670000002</v>
      </c>
      <c r="AM2389" s="91">
        <v>5493779.5800000001</v>
      </c>
      <c r="AN2389" s="38">
        <v>128206933.14</v>
      </c>
      <c r="AO2389" s="38">
        <v>0</v>
      </c>
      <c r="AP2389" s="38">
        <v>9632771.1300000008</v>
      </c>
      <c r="AQ2389" s="38">
        <v>0</v>
      </c>
      <c r="AR2389" s="38">
        <v>0</v>
      </c>
      <c r="AS2389" s="38">
        <v>2033028364.3099999</v>
      </c>
      <c r="AT2389" s="38">
        <v>483293992.39999998</v>
      </c>
      <c r="AU2389" s="335">
        <v>124751911.86</v>
      </c>
      <c r="AV2389" s="315">
        <v>46142</v>
      </c>
      <c r="AW2389" t="s">
        <v>3</v>
      </c>
      <c r="AX2389">
        <v>2026</v>
      </c>
      <c r="AY2389" t="s">
        <v>159</v>
      </c>
    </row>
    <row r="2390" spans="1:51" x14ac:dyDescent="0.25">
      <c r="A2390">
        <v>62</v>
      </c>
      <c r="B2390" t="s">
        <v>203</v>
      </c>
      <c r="C2390" s="38">
        <v>508621316.47000003</v>
      </c>
      <c r="D2390" s="38">
        <v>28415889.199999999</v>
      </c>
      <c r="E2390" s="38">
        <v>0</v>
      </c>
      <c r="F2390" s="38">
        <v>0</v>
      </c>
      <c r="G2390" s="38">
        <v>0</v>
      </c>
      <c r="H2390" s="91">
        <v>0</v>
      </c>
      <c r="I2390" s="91">
        <v>28415889.199999999</v>
      </c>
      <c r="J2390" s="38">
        <v>27648039.48</v>
      </c>
      <c r="K2390" s="38">
        <v>2074513.5</v>
      </c>
      <c r="L2390" s="91">
        <v>0</v>
      </c>
      <c r="M2390" s="38">
        <v>0</v>
      </c>
      <c r="N2390" s="38">
        <v>0</v>
      </c>
      <c r="O2390" s="38">
        <v>0</v>
      </c>
      <c r="P2390" s="38">
        <v>437516475.77000004</v>
      </c>
      <c r="Q2390" s="91">
        <v>0</v>
      </c>
      <c r="R2390" s="91">
        <v>0</v>
      </c>
      <c r="S2390" s="91">
        <v>0</v>
      </c>
      <c r="T2390" s="38">
        <v>467239028.75</v>
      </c>
      <c r="U2390" s="38">
        <v>0</v>
      </c>
      <c r="V2390" s="38">
        <v>0</v>
      </c>
      <c r="W2390" s="38">
        <v>0</v>
      </c>
      <c r="X2390" s="38">
        <v>0</v>
      </c>
      <c r="Y2390" s="38">
        <v>0</v>
      </c>
      <c r="Z2390" s="38">
        <v>0</v>
      </c>
      <c r="AA2390" s="38">
        <v>0</v>
      </c>
      <c r="AB2390" s="38">
        <v>0</v>
      </c>
      <c r="AC2390" s="328">
        <v>0</v>
      </c>
      <c r="AD2390" s="38">
        <v>0</v>
      </c>
      <c r="AE2390" s="38">
        <v>0</v>
      </c>
      <c r="AF2390" s="38">
        <v>0</v>
      </c>
      <c r="AG2390" s="38">
        <v>0</v>
      </c>
      <c r="AH2390" s="38">
        <v>0</v>
      </c>
      <c r="AI2390" s="38">
        <v>0</v>
      </c>
      <c r="AJ2390" s="38">
        <v>0</v>
      </c>
      <c r="AK2390" s="38">
        <v>12966398.520000001</v>
      </c>
      <c r="AL2390" s="38">
        <v>0</v>
      </c>
      <c r="AM2390" s="91">
        <v>0</v>
      </c>
      <c r="AN2390" s="38">
        <v>0</v>
      </c>
      <c r="AO2390" s="38">
        <v>0</v>
      </c>
      <c r="AP2390" s="38">
        <v>0</v>
      </c>
      <c r="AQ2390" s="38">
        <v>0</v>
      </c>
      <c r="AR2390" s="38">
        <v>0</v>
      </c>
      <c r="AS2390" s="38">
        <v>0</v>
      </c>
      <c r="AT2390" s="38">
        <v>12966398.520000001</v>
      </c>
      <c r="AU2390" s="335">
        <v>0</v>
      </c>
      <c r="AV2390" s="315">
        <v>46142</v>
      </c>
      <c r="AW2390" t="s">
        <v>3</v>
      </c>
      <c r="AX2390">
        <v>2026</v>
      </c>
      <c r="AY2390" t="s">
        <v>169</v>
      </c>
    </row>
    <row r="2391" spans="1:51" x14ac:dyDescent="0.25">
      <c r="A2391">
        <v>71</v>
      </c>
      <c r="B2391" t="s">
        <v>83</v>
      </c>
      <c r="C2391" s="38">
        <v>5657414608.79</v>
      </c>
      <c r="D2391" s="38">
        <v>0</v>
      </c>
      <c r="E2391" s="38">
        <v>0</v>
      </c>
      <c r="F2391" s="38">
        <v>0</v>
      </c>
      <c r="G2391" s="38">
        <v>60252142.549999997</v>
      </c>
      <c r="H2391" s="91">
        <v>0</v>
      </c>
      <c r="I2391" s="91">
        <v>60252142.549999997</v>
      </c>
      <c r="J2391" s="38">
        <v>0</v>
      </c>
      <c r="K2391" s="38">
        <v>83683959.930000007</v>
      </c>
      <c r="L2391" s="91">
        <v>0</v>
      </c>
      <c r="M2391" s="38">
        <v>104808548.31</v>
      </c>
      <c r="N2391" s="38">
        <v>1993962339.6300001</v>
      </c>
      <c r="O2391" s="38">
        <v>2098770887.9400001</v>
      </c>
      <c r="P2391" s="38">
        <v>324523945.86000001</v>
      </c>
      <c r="Q2391" s="91">
        <v>0</v>
      </c>
      <c r="R2391" s="91">
        <v>0</v>
      </c>
      <c r="S2391" s="91">
        <v>0</v>
      </c>
      <c r="T2391" s="38">
        <v>2506978793.73</v>
      </c>
      <c r="U2391" s="38">
        <v>4235776.43</v>
      </c>
      <c r="V2391" s="38">
        <v>0</v>
      </c>
      <c r="W2391" s="38">
        <v>0</v>
      </c>
      <c r="X2391" s="38">
        <v>613839.13</v>
      </c>
      <c r="Y2391" s="38">
        <v>744168612.17999995</v>
      </c>
      <c r="Z2391" s="38">
        <v>0</v>
      </c>
      <c r="AA2391" s="38">
        <v>987925045.37</v>
      </c>
      <c r="AB2391" s="38">
        <v>0</v>
      </c>
      <c r="AC2391" s="328">
        <v>126839117.36</v>
      </c>
      <c r="AD2391" s="38">
        <v>356008724.47000003</v>
      </c>
      <c r="AE2391" s="38">
        <v>728604.48</v>
      </c>
      <c r="AF2391" s="38">
        <v>0</v>
      </c>
      <c r="AG2391" s="38">
        <v>0</v>
      </c>
      <c r="AH2391" s="38">
        <v>0</v>
      </c>
      <c r="AI2391" s="38">
        <v>0</v>
      </c>
      <c r="AJ2391" s="38">
        <v>429021360.51999998</v>
      </c>
      <c r="AK2391" s="38">
        <v>10840102.27</v>
      </c>
      <c r="AL2391" s="38">
        <v>10319390.810000001</v>
      </c>
      <c r="AM2391" s="91">
        <v>0</v>
      </c>
      <c r="AN2391" s="38">
        <v>138652055.30000001</v>
      </c>
      <c r="AO2391" s="38">
        <v>26739.07</v>
      </c>
      <c r="AP2391" s="38">
        <v>5397282.79</v>
      </c>
      <c r="AQ2391" s="38">
        <v>0</v>
      </c>
      <c r="AR2391" s="38">
        <v>0</v>
      </c>
      <c r="AS2391" s="38">
        <v>2649541079.9400001</v>
      </c>
      <c r="AT2391" s="38">
        <v>165235570.24000001</v>
      </c>
      <c r="AU2391" s="335">
        <v>275407022.32999998</v>
      </c>
      <c r="AV2391" s="315">
        <v>46142</v>
      </c>
      <c r="AW2391" t="s">
        <v>3</v>
      </c>
      <c r="AX2391">
        <v>2026</v>
      </c>
      <c r="AY2391" t="s">
        <v>161</v>
      </c>
    </row>
    <row r="2392" spans="1:51" x14ac:dyDescent="0.25">
      <c r="A2392">
        <v>77</v>
      </c>
      <c r="B2392" t="s">
        <v>195</v>
      </c>
      <c r="C2392" s="38">
        <v>0</v>
      </c>
      <c r="D2392" s="38">
        <v>0</v>
      </c>
      <c r="E2392" s="38">
        <v>0</v>
      </c>
      <c r="F2392" s="38">
        <v>0</v>
      </c>
      <c r="G2392" s="38">
        <v>0</v>
      </c>
      <c r="H2392" s="91">
        <v>0</v>
      </c>
      <c r="I2392" s="91">
        <v>0</v>
      </c>
      <c r="J2392" s="38">
        <v>0</v>
      </c>
      <c r="K2392" s="38">
        <v>0</v>
      </c>
      <c r="L2392" s="91">
        <v>0</v>
      </c>
      <c r="M2392" s="38">
        <v>0</v>
      </c>
      <c r="N2392" s="38">
        <v>0</v>
      </c>
      <c r="O2392" s="38">
        <v>0</v>
      </c>
      <c r="P2392" s="38">
        <v>0</v>
      </c>
      <c r="Q2392" s="91">
        <v>0</v>
      </c>
      <c r="R2392" s="91">
        <v>0</v>
      </c>
      <c r="S2392" s="91">
        <v>0</v>
      </c>
      <c r="T2392" s="38">
        <v>0</v>
      </c>
      <c r="U2392" s="38">
        <v>0</v>
      </c>
      <c r="V2392" s="38">
        <v>0</v>
      </c>
      <c r="W2392" s="38">
        <v>0</v>
      </c>
      <c r="X2392" s="38">
        <v>0</v>
      </c>
      <c r="Y2392" s="38">
        <v>0</v>
      </c>
      <c r="Z2392" s="38">
        <v>0</v>
      </c>
      <c r="AA2392" s="38">
        <v>0</v>
      </c>
      <c r="AB2392" s="38">
        <v>0</v>
      </c>
      <c r="AC2392" s="328">
        <v>0</v>
      </c>
      <c r="AD2392" s="38">
        <v>0</v>
      </c>
      <c r="AE2392" s="38">
        <v>0</v>
      </c>
      <c r="AF2392" s="38">
        <v>0</v>
      </c>
      <c r="AG2392" s="38">
        <v>0</v>
      </c>
      <c r="AH2392" s="38">
        <v>0</v>
      </c>
      <c r="AI2392" s="38">
        <v>0</v>
      </c>
      <c r="AJ2392" s="38">
        <v>0</v>
      </c>
      <c r="AK2392" s="38">
        <v>0</v>
      </c>
      <c r="AL2392" s="38">
        <v>0</v>
      </c>
      <c r="AM2392" s="91">
        <v>0</v>
      </c>
      <c r="AN2392" s="38">
        <v>0</v>
      </c>
      <c r="AO2392" s="38">
        <v>0</v>
      </c>
      <c r="AP2392" s="38">
        <v>0</v>
      </c>
      <c r="AQ2392" s="38">
        <v>0</v>
      </c>
      <c r="AR2392" s="38">
        <v>0</v>
      </c>
      <c r="AS2392" s="38">
        <v>0</v>
      </c>
      <c r="AT2392" s="38">
        <v>0</v>
      </c>
      <c r="AU2392" s="335">
        <v>0</v>
      </c>
      <c r="AV2392" s="315">
        <v>46142</v>
      </c>
      <c r="AW2392" t="s">
        <v>3</v>
      </c>
      <c r="AX2392">
        <v>2026</v>
      </c>
      <c r="AY2392" t="s">
        <v>196</v>
      </c>
    </row>
    <row r="2393" spans="1:51" x14ac:dyDescent="0.25">
      <c r="A2393">
        <v>114</v>
      </c>
      <c r="B2393" t="s">
        <v>76</v>
      </c>
      <c r="C2393" s="38">
        <v>6603150434.1599998</v>
      </c>
      <c r="D2393" s="38">
        <v>0</v>
      </c>
      <c r="E2393" s="38">
        <v>0</v>
      </c>
      <c r="F2393" s="38">
        <v>0</v>
      </c>
      <c r="G2393" s="38">
        <v>0</v>
      </c>
      <c r="H2393" s="91">
        <v>0</v>
      </c>
      <c r="I2393" s="91">
        <v>0</v>
      </c>
      <c r="J2393" s="38">
        <v>1403050.2</v>
      </c>
      <c r="K2393" s="38">
        <v>29677145.599999998</v>
      </c>
      <c r="L2393" s="91">
        <v>0</v>
      </c>
      <c r="M2393" s="38">
        <v>2880300479.2600002</v>
      </c>
      <c r="N2393" s="38">
        <v>2011637540.25</v>
      </c>
      <c r="O2393" s="38">
        <v>4891938019.5100002</v>
      </c>
      <c r="P2393" s="38">
        <v>3131205.9</v>
      </c>
      <c r="Q2393" s="91">
        <v>0</v>
      </c>
      <c r="R2393" s="91">
        <v>0</v>
      </c>
      <c r="S2393" s="91">
        <v>0</v>
      </c>
      <c r="T2393" s="38">
        <v>4926149421.21</v>
      </c>
      <c r="U2393" s="38">
        <v>81447201.459999993</v>
      </c>
      <c r="V2393" s="38">
        <v>41444277.579999998</v>
      </c>
      <c r="W2393" s="38">
        <v>19183114.280000001</v>
      </c>
      <c r="X2393" s="38">
        <v>61322154.119999997</v>
      </c>
      <c r="Y2393" s="38">
        <v>78657484.459999993</v>
      </c>
      <c r="Z2393" s="38">
        <v>0</v>
      </c>
      <c r="AA2393" s="38">
        <v>0</v>
      </c>
      <c r="AB2393" s="38">
        <v>0</v>
      </c>
      <c r="AC2393" s="328">
        <v>329960867.52000004</v>
      </c>
      <c r="AD2393" s="38">
        <v>172407163.50999999</v>
      </c>
      <c r="AE2393" s="38">
        <v>71712809.459999993</v>
      </c>
      <c r="AF2393" s="38">
        <v>0</v>
      </c>
      <c r="AG2393" s="38">
        <v>0</v>
      </c>
      <c r="AH2393" s="38">
        <v>0</v>
      </c>
      <c r="AI2393" s="38">
        <v>0</v>
      </c>
      <c r="AJ2393" s="38">
        <v>278583157.46999997</v>
      </c>
      <c r="AK2393" s="38">
        <v>175555151.22999999</v>
      </c>
      <c r="AL2393" s="38">
        <v>9825756.7699999996</v>
      </c>
      <c r="AM2393" s="91">
        <v>6685515.3899999997</v>
      </c>
      <c r="AN2393" s="38">
        <v>77901678.149999991</v>
      </c>
      <c r="AO2393" s="38">
        <v>0</v>
      </c>
      <c r="AP2393" s="38">
        <v>59238370.049999997</v>
      </c>
      <c r="AQ2393" s="38">
        <v>0</v>
      </c>
      <c r="AR2393" s="38">
        <v>0</v>
      </c>
      <c r="AS2393" s="38">
        <v>1134718229.8600001</v>
      </c>
      <c r="AT2393" s="38">
        <v>329206471.59000003</v>
      </c>
      <c r="AU2393" s="335">
        <v>213076311.5</v>
      </c>
      <c r="AV2393" s="315">
        <v>46142</v>
      </c>
      <c r="AW2393" t="s">
        <v>3</v>
      </c>
      <c r="AX2393">
        <v>2026</v>
      </c>
      <c r="AY2393" t="s">
        <v>154</v>
      </c>
    </row>
    <row r="2394" spans="1:51" x14ac:dyDescent="0.25">
      <c r="A2394">
        <v>48</v>
      </c>
      <c r="B2394" t="s">
        <v>77</v>
      </c>
      <c r="C2394" s="38">
        <v>717005604.65999997</v>
      </c>
      <c r="D2394" s="38">
        <v>1054717.03</v>
      </c>
      <c r="E2394" s="38">
        <v>0</v>
      </c>
      <c r="F2394" s="38">
        <v>0</v>
      </c>
      <c r="G2394" s="38">
        <v>1636755.36</v>
      </c>
      <c r="H2394" s="91">
        <v>122485780.95</v>
      </c>
      <c r="I2394" s="91">
        <v>125177253.34</v>
      </c>
      <c r="J2394" s="38">
        <v>79500331.620000005</v>
      </c>
      <c r="K2394" s="38">
        <v>855929.36</v>
      </c>
      <c r="L2394" s="91">
        <v>0</v>
      </c>
      <c r="M2394" s="38">
        <v>91313934.320000008</v>
      </c>
      <c r="N2394" s="38">
        <v>215533604</v>
      </c>
      <c r="O2394" s="38">
        <v>306847538.31999999</v>
      </c>
      <c r="P2394" s="38">
        <v>11311598.83</v>
      </c>
      <c r="Q2394" s="91">
        <v>0</v>
      </c>
      <c r="R2394" s="91">
        <v>0</v>
      </c>
      <c r="S2394" s="91">
        <v>0</v>
      </c>
      <c r="T2394" s="38">
        <v>398515398.13000005</v>
      </c>
      <c r="U2394" s="38">
        <v>22220.240000000002</v>
      </c>
      <c r="V2394" s="38">
        <v>21563.25</v>
      </c>
      <c r="W2394" s="38">
        <v>0</v>
      </c>
      <c r="X2394" s="38">
        <v>1486924.6</v>
      </c>
      <c r="Y2394" s="38">
        <v>0</v>
      </c>
      <c r="Z2394" s="38">
        <v>0</v>
      </c>
      <c r="AA2394" s="38">
        <v>31878.16</v>
      </c>
      <c r="AB2394" s="38">
        <v>0</v>
      </c>
      <c r="AC2394" s="328">
        <v>46081056.18</v>
      </c>
      <c r="AD2394" s="38">
        <v>22453273.129999999</v>
      </c>
      <c r="AE2394" s="38">
        <v>36565.599999999999</v>
      </c>
      <c r="AF2394" s="38">
        <v>0</v>
      </c>
      <c r="AG2394" s="38">
        <v>0</v>
      </c>
      <c r="AH2394" s="38">
        <v>0</v>
      </c>
      <c r="AI2394" s="38">
        <v>0</v>
      </c>
      <c r="AJ2394" s="38">
        <v>21646.76</v>
      </c>
      <c r="AK2394" s="38">
        <v>89040342.359999999</v>
      </c>
      <c r="AL2394" s="38">
        <v>23955.599999999999</v>
      </c>
      <c r="AM2394" s="91">
        <v>0</v>
      </c>
      <c r="AN2394" s="38">
        <v>7266291.4100000001</v>
      </c>
      <c r="AO2394" s="38">
        <v>0</v>
      </c>
      <c r="AP2394" s="38">
        <v>9928296.9100000001</v>
      </c>
      <c r="AQ2394" s="38">
        <v>0</v>
      </c>
      <c r="AR2394" s="38">
        <v>0</v>
      </c>
      <c r="AS2394" s="38">
        <v>70155127.920000002</v>
      </c>
      <c r="AT2394" s="38">
        <v>106258886.28</v>
      </c>
      <c r="AU2394" s="335">
        <v>16898938.989999998</v>
      </c>
      <c r="AV2394" s="315">
        <v>46142</v>
      </c>
      <c r="AW2394" t="s">
        <v>3</v>
      </c>
      <c r="AX2394">
        <v>2026</v>
      </c>
      <c r="AY2394" t="s">
        <v>163</v>
      </c>
    </row>
    <row r="2395" spans="1:51" x14ac:dyDescent="0.25">
      <c r="A2395">
        <v>120</v>
      </c>
      <c r="B2395" t="s">
        <v>78</v>
      </c>
      <c r="C2395" s="38">
        <v>99988014.210000008</v>
      </c>
      <c r="D2395" s="38">
        <v>0</v>
      </c>
      <c r="E2395" s="38">
        <v>0</v>
      </c>
      <c r="F2395" s="38">
        <v>0</v>
      </c>
      <c r="G2395" s="38">
        <v>659687.92000000004</v>
      </c>
      <c r="H2395" s="91">
        <v>0</v>
      </c>
      <c r="I2395" s="91">
        <v>659687.92000000004</v>
      </c>
      <c r="J2395" s="38">
        <v>402257.48</v>
      </c>
      <c r="K2395" s="38">
        <v>0</v>
      </c>
      <c r="L2395" s="91">
        <v>1099479.94</v>
      </c>
      <c r="M2395" s="38">
        <v>0</v>
      </c>
      <c r="N2395" s="38">
        <v>31942232.260000002</v>
      </c>
      <c r="O2395" s="38">
        <v>31942232.260000002</v>
      </c>
      <c r="P2395" s="38">
        <v>1319375.96</v>
      </c>
      <c r="Q2395" s="91">
        <v>0</v>
      </c>
      <c r="R2395" s="91">
        <v>0</v>
      </c>
      <c r="S2395" s="91">
        <v>0</v>
      </c>
      <c r="T2395" s="38">
        <v>34763345.640000001</v>
      </c>
      <c r="U2395" s="38">
        <v>26224022.039999999</v>
      </c>
      <c r="V2395" s="38">
        <v>0</v>
      </c>
      <c r="W2395" s="38">
        <v>0</v>
      </c>
      <c r="X2395" s="38">
        <v>0</v>
      </c>
      <c r="Y2395" s="38">
        <v>0</v>
      </c>
      <c r="Z2395" s="38">
        <v>0</v>
      </c>
      <c r="AA2395" s="38">
        <v>1190898.25</v>
      </c>
      <c r="AB2395" s="38">
        <v>0</v>
      </c>
      <c r="AC2395" s="328">
        <v>0</v>
      </c>
      <c r="AD2395" s="38">
        <v>0</v>
      </c>
      <c r="AE2395" s="38">
        <v>0</v>
      </c>
      <c r="AF2395" s="38">
        <v>0</v>
      </c>
      <c r="AG2395" s="38">
        <v>0</v>
      </c>
      <c r="AH2395" s="38">
        <v>0</v>
      </c>
      <c r="AI2395" s="38">
        <v>0</v>
      </c>
      <c r="AJ2395" s="38">
        <v>151608.6</v>
      </c>
      <c r="AK2395" s="38">
        <v>347319.64</v>
      </c>
      <c r="AL2395" s="38">
        <v>93220</v>
      </c>
      <c r="AM2395" s="91">
        <v>0</v>
      </c>
      <c r="AN2395" s="38">
        <v>2649243.12</v>
      </c>
      <c r="AO2395" s="38">
        <v>0</v>
      </c>
      <c r="AP2395" s="38">
        <v>349866</v>
      </c>
      <c r="AQ2395" s="38">
        <v>0</v>
      </c>
      <c r="AR2395" s="38">
        <v>0</v>
      </c>
      <c r="AS2395" s="38">
        <v>27566528.890000001</v>
      </c>
      <c r="AT2395" s="38">
        <v>3439648.76</v>
      </c>
      <c r="AU2395" s="335">
        <v>33558803</v>
      </c>
      <c r="AV2395" s="315">
        <v>46142</v>
      </c>
      <c r="AW2395" t="s">
        <v>3</v>
      </c>
      <c r="AX2395">
        <v>2026</v>
      </c>
      <c r="AY2395" t="s">
        <v>187</v>
      </c>
    </row>
    <row r="2396" spans="1:51" x14ac:dyDescent="0.25">
      <c r="A2396">
        <v>86</v>
      </c>
      <c r="B2396" t="s">
        <v>197</v>
      </c>
      <c r="C2396" s="38">
        <v>0</v>
      </c>
      <c r="D2396" s="38">
        <v>0</v>
      </c>
      <c r="E2396" s="38">
        <v>0</v>
      </c>
      <c r="F2396" s="38">
        <v>0</v>
      </c>
      <c r="G2396" s="38">
        <v>0</v>
      </c>
      <c r="H2396" s="91">
        <v>0</v>
      </c>
      <c r="I2396" s="91">
        <v>0</v>
      </c>
      <c r="J2396" s="38">
        <v>0</v>
      </c>
      <c r="K2396" s="38">
        <v>0</v>
      </c>
      <c r="L2396" s="91">
        <v>0</v>
      </c>
      <c r="M2396" s="38">
        <v>0</v>
      </c>
      <c r="N2396" s="38">
        <v>0</v>
      </c>
      <c r="O2396" s="38">
        <v>0</v>
      </c>
      <c r="P2396" s="38">
        <v>0</v>
      </c>
      <c r="Q2396" s="91">
        <v>0</v>
      </c>
      <c r="R2396" s="91">
        <v>0</v>
      </c>
      <c r="S2396" s="91">
        <v>0</v>
      </c>
      <c r="T2396" s="38">
        <v>0</v>
      </c>
      <c r="U2396" s="38">
        <v>0</v>
      </c>
      <c r="V2396" s="38">
        <v>0</v>
      </c>
      <c r="W2396" s="38">
        <v>0</v>
      </c>
      <c r="X2396" s="38">
        <v>0</v>
      </c>
      <c r="Y2396" s="38">
        <v>0</v>
      </c>
      <c r="Z2396" s="38">
        <v>0</v>
      </c>
      <c r="AA2396" s="38">
        <v>0</v>
      </c>
      <c r="AB2396" s="38">
        <v>0</v>
      </c>
      <c r="AC2396" s="328">
        <v>0</v>
      </c>
      <c r="AD2396" s="38">
        <v>0</v>
      </c>
      <c r="AE2396" s="38">
        <v>0</v>
      </c>
      <c r="AF2396" s="38">
        <v>0</v>
      </c>
      <c r="AG2396" s="38">
        <v>0</v>
      </c>
      <c r="AH2396" s="38">
        <v>0</v>
      </c>
      <c r="AI2396" s="38">
        <v>0</v>
      </c>
      <c r="AJ2396" s="38">
        <v>0</v>
      </c>
      <c r="AK2396" s="38">
        <v>0</v>
      </c>
      <c r="AL2396" s="38">
        <v>0</v>
      </c>
      <c r="AM2396" s="91">
        <v>0</v>
      </c>
      <c r="AN2396" s="38">
        <v>0</v>
      </c>
      <c r="AO2396" s="38">
        <v>0</v>
      </c>
      <c r="AP2396" s="38">
        <v>0</v>
      </c>
      <c r="AQ2396" s="38">
        <v>0</v>
      </c>
      <c r="AR2396" s="38">
        <v>0</v>
      </c>
      <c r="AS2396" s="38">
        <v>0</v>
      </c>
      <c r="AT2396" s="38">
        <v>0</v>
      </c>
      <c r="AU2396" s="335">
        <v>0</v>
      </c>
      <c r="AV2396" s="315">
        <v>46142</v>
      </c>
      <c r="AW2396" t="s">
        <v>3</v>
      </c>
      <c r="AX2396">
        <v>2026</v>
      </c>
      <c r="AY2396" t="s">
        <v>198</v>
      </c>
    </row>
    <row r="2397" spans="1:51" x14ac:dyDescent="0.25">
      <c r="A2397">
        <v>100</v>
      </c>
      <c r="B2397" t="s">
        <v>79</v>
      </c>
      <c r="C2397" s="38">
        <v>10756904194.469999</v>
      </c>
      <c r="D2397" s="38">
        <v>5332975.88</v>
      </c>
      <c r="E2397" s="38">
        <v>0</v>
      </c>
      <c r="F2397" s="38">
        <v>0</v>
      </c>
      <c r="G2397" s="38">
        <v>915654</v>
      </c>
      <c r="H2397" s="91">
        <v>0</v>
      </c>
      <c r="I2397" s="91">
        <v>6248629.8799999999</v>
      </c>
      <c r="J2397" s="38">
        <v>133197716.11</v>
      </c>
      <c r="K2397" s="38">
        <v>34480956.299999997</v>
      </c>
      <c r="L2397" s="91">
        <v>0</v>
      </c>
      <c r="M2397" s="38">
        <v>6444240806.8800001</v>
      </c>
      <c r="N2397" s="38">
        <v>3184661220.04</v>
      </c>
      <c r="O2397" s="38">
        <v>9628902026.9200001</v>
      </c>
      <c r="P2397" s="38">
        <v>93602595.390000001</v>
      </c>
      <c r="Q2397" s="91">
        <v>0</v>
      </c>
      <c r="R2397" s="91">
        <v>0</v>
      </c>
      <c r="S2397" s="91">
        <v>0</v>
      </c>
      <c r="T2397" s="38">
        <v>9890183294.7199993</v>
      </c>
      <c r="U2397" s="38">
        <v>78949018.849999994</v>
      </c>
      <c r="V2397" s="38">
        <v>3751162.05</v>
      </c>
      <c r="W2397" s="38">
        <v>1659703.01</v>
      </c>
      <c r="X2397" s="38">
        <v>20799032.98</v>
      </c>
      <c r="Y2397" s="38">
        <v>7753717.0700000003</v>
      </c>
      <c r="Z2397" s="38">
        <v>0</v>
      </c>
      <c r="AA2397" s="38">
        <v>0</v>
      </c>
      <c r="AB2397" s="38">
        <v>0</v>
      </c>
      <c r="AC2397" s="328">
        <v>495474999.19</v>
      </c>
      <c r="AD2397" s="38">
        <v>21156243.879999999</v>
      </c>
      <c r="AE2397" s="38">
        <v>28550301.890000001</v>
      </c>
      <c r="AF2397" s="38">
        <v>0</v>
      </c>
      <c r="AG2397" s="38">
        <v>0</v>
      </c>
      <c r="AH2397" s="38">
        <v>0</v>
      </c>
      <c r="AI2397" s="38">
        <v>0</v>
      </c>
      <c r="AJ2397" s="38">
        <v>2350124.12</v>
      </c>
      <c r="AK2397" s="38">
        <v>151287765.97999999</v>
      </c>
      <c r="AL2397" s="38">
        <v>16679368.6</v>
      </c>
      <c r="AM2397" s="91">
        <v>2172566.73</v>
      </c>
      <c r="AN2397" s="38">
        <v>22345016.739999998</v>
      </c>
      <c r="AO2397" s="38">
        <v>0</v>
      </c>
      <c r="AP2397" s="38">
        <v>439967.53</v>
      </c>
      <c r="AQ2397" s="38">
        <v>0</v>
      </c>
      <c r="AR2397" s="38">
        <v>0</v>
      </c>
      <c r="AS2397" s="38">
        <v>660444303.04000008</v>
      </c>
      <c r="AT2397" s="38">
        <v>192924685.58000001</v>
      </c>
      <c r="AU2397" s="335">
        <v>7103281.25</v>
      </c>
      <c r="AV2397" s="315">
        <v>46142</v>
      </c>
      <c r="AW2397" t="s">
        <v>3</v>
      </c>
      <c r="AX2397">
        <v>2026</v>
      </c>
      <c r="AY2397" t="s">
        <v>151</v>
      </c>
    </row>
    <row r="2398" spans="1:51" x14ac:dyDescent="0.25">
      <c r="A2398">
        <v>12</v>
      </c>
      <c r="B2398" t="s">
        <v>81</v>
      </c>
      <c r="C2398" s="38">
        <v>7572403067.75</v>
      </c>
      <c r="D2398" s="38">
        <v>28310236.429999996</v>
      </c>
      <c r="E2398" s="38">
        <v>0</v>
      </c>
      <c r="F2398" s="38">
        <v>0</v>
      </c>
      <c r="G2398" s="38">
        <v>620317637.55999994</v>
      </c>
      <c r="H2398" s="91">
        <v>140925727.68000001</v>
      </c>
      <c r="I2398" s="91">
        <v>789553601.66999996</v>
      </c>
      <c r="J2398" s="38">
        <v>88057395.810000002</v>
      </c>
      <c r="K2398" s="38">
        <v>125176491.97999999</v>
      </c>
      <c r="L2398" s="91">
        <v>0</v>
      </c>
      <c r="M2398" s="38">
        <v>3325848031.1299996</v>
      </c>
      <c r="N2398" s="38">
        <v>1004204607.3399999</v>
      </c>
      <c r="O2398" s="38">
        <v>4330052638.4700003</v>
      </c>
      <c r="P2398" s="38">
        <v>-628016.49</v>
      </c>
      <c r="Q2398" s="91">
        <v>0</v>
      </c>
      <c r="R2398" s="91">
        <v>0</v>
      </c>
      <c r="S2398" s="91">
        <v>0</v>
      </c>
      <c r="T2398" s="38">
        <v>4542658509.7699995</v>
      </c>
      <c r="U2398" s="38">
        <v>25466743.469999999</v>
      </c>
      <c r="V2398" s="38">
        <v>6510246.8099999996</v>
      </c>
      <c r="W2398" s="38">
        <v>711826.03</v>
      </c>
      <c r="X2398" s="38">
        <v>108961247.47</v>
      </c>
      <c r="Y2398" s="38">
        <v>6636394.9000000004</v>
      </c>
      <c r="Z2398" s="38">
        <v>0</v>
      </c>
      <c r="AA2398" s="38">
        <v>124933229.73999999</v>
      </c>
      <c r="AB2398" s="38">
        <v>0</v>
      </c>
      <c r="AC2398" s="328">
        <v>353257579.30000001</v>
      </c>
      <c r="AD2398" s="38">
        <v>44374358.770000003</v>
      </c>
      <c r="AE2398" s="38">
        <v>2774871.44</v>
      </c>
      <c r="AF2398" s="38">
        <v>0</v>
      </c>
      <c r="AG2398" s="38">
        <v>0</v>
      </c>
      <c r="AH2398" s="38">
        <v>0</v>
      </c>
      <c r="AI2398" s="38">
        <v>0</v>
      </c>
      <c r="AJ2398" s="38">
        <v>1193891793.1600001</v>
      </c>
      <c r="AK2398" s="38">
        <v>231083811.69</v>
      </c>
      <c r="AL2398" s="38">
        <v>8253513.9299999997</v>
      </c>
      <c r="AM2398" s="91">
        <v>0</v>
      </c>
      <c r="AN2398" s="38">
        <v>101698755.98</v>
      </c>
      <c r="AO2398" s="38">
        <v>9730391.9299999997</v>
      </c>
      <c r="AP2398" s="38">
        <v>21816191.690000001</v>
      </c>
      <c r="AQ2398" s="38">
        <v>0</v>
      </c>
      <c r="AR2398" s="38">
        <v>90000</v>
      </c>
      <c r="AS2398" s="38">
        <v>1867518291.0899999</v>
      </c>
      <c r="AT2398" s="38">
        <v>372672665.22000003</v>
      </c>
      <c r="AU2398" s="335">
        <v>0</v>
      </c>
      <c r="AV2398" s="315">
        <v>46142</v>
      </c>
      <c r="AW2398" t="s">
        <v>3</v>
      </c>
      <c r="AX2398">
        <v>2026</v>
      </c>
      <c r="AY2398" t="s">
        <v>152</v>
      </c>
    </row>
    <row r="2399" spans="1:51" x14ac:dyDescent="0.25">
      <c r="A2399">
        <v>74</v>
      </c>
      <c r="B2399" t="s">
        <v>82</v>
      </c>
      <c r="C2399" s="38">
        <v>48830950570.82</v>
      </c>
      <c r="D2399" s="38">
        <v>357484563.98000002</v>
      </c>
      <c r="E2399" s="38">
        <v>0</v>
      </c>
      <c r="F2399" s="38">
        <v>0</v>
      </c>
      <c r="G2399" s="38">
        <v>0</v>
      </c>
      <c r="H2399" s="91">
        <v>69366451.540000007</v>
      </c>
      <c r="I2399" s="91">
        <v>-2162557090.9099998</v>
      </c>
      <c r="J2399" s="38">
        <v>408302163.01999998</v>
      </c>
      <c r="K2399" s="38">
        <v>117790783.22</v>
      </c>
      <c r="L2399" s="91">
        <v>0</v>
      </c>
      <c r="M2399" s="38">
        <v>26426052349.150002</v>
      </c>
      <c r="N2399" s="38">
        <v>12816403212.08</v>
      </c>
      <c r="O2399" s="38">
        <v>39242455561.229996</v>
      </c>
      <c r="P2399" s="38">
        <v>939869415.13</v>
      </c>
      <c r="Q2399" s="91">
        <v>0</v>
      </c>
      <c r="R2399" s="91">
        <v>0</v>
      </c>
      <c r="S2399" s="91">
        <v>0</v>
      </c>
      <c r="T2399" s="38">
        <v>40708417922.599998</v>
      </c>
      <c r="U2399" s="38">
        <v>49329531.369999997</v>
      </c>
      <c r="V2399" s="38">
        <v>40588611.149999999</v>
      </c>
      <c r="W2399" s="38">
        <v>21581796.289999999</v>
      </c>
      <c r="X2399" s="38">
        <v>269077861.38</v>
      </c>
      <c r="Y2399" s="38">
        <v>27810006.620000001</v>
      </c>
      <c r="Z2399" s="38">
        <v>0</v>
      </c>
      <c r="AA2399" s="38">
        <v>2408446427.7399998</v>
      </c>
      <c r="AB2399" s="38">
        <v>21899568.789999999</v>
      </c>
      <c r="AC2399" s="328">
        <v>2619853797.27</v>
      </c>
      <c r="AD2399" s="38">
        <v>19903173.949999999</v>
      </c>
      <c r="AE2399" s="38">
        <v>37082115.229999997</v>
      </c>
      <c r="AF2399" s="38">
        <v>0</v>
      </c>
      <c r="AG2399" s="38">
        <v>0</v>
      </c>
      <c r="AH2399" s="38">
        <v>363187594.43000001</v>
      </c>
      <c r="AI2399" s="38">
        <v>0</v>
      </c>
      <c r="AJ2399" s="38">
        <v>626757645.25</v>
      </c>
      <c r="AK2399" s="38">
        <v>662718636.92999995</v>
      </c>
      <c r="AL2399" s="38">
        <v>37874395.369999997</v>
      </c>
      <c r="AM2399" s="91">
        <v>8877578.2699999996</v>
      </c>
      <c r="AN2399" s="38">
        <v>351307494.96000004</v>
      </c>
      <c r="AO2399" s="38">
        <v>5604850.1900000004</v>
      </c>
      <c r="AP2399" s="38">
        <v>28627382.450000003</v>
      </c>
      <c r="AQ2399" s="38">
        <v>0</v>
      </c>
      <c r="AR2399" s="38">
        <v>0</v>
      </c>
      <c r="AS2399" s="38">
        <v>6505518129.4699993</v>
      </c>
      <c r="AT2399" s="38">
        <v>1095010338.1699998</v>
      </c>
      <c r="AU2399" s="335">
        <v>95153165.060000002</v>
      </c>
      <c r="AV2399" s="315">
        <v>46142</v>
      </c>
      <c r="AW2399" t="s">
        <v>3</v>
      </c>
      <c r="AX2399">
        <v>2026</v>
      </c>
      <c r="AY2399" t="s">
        <v>148</v>
      </c>
    </row>
    <row r="2400" spans="1:51" x14ac:dyDescent="0.25">
      <c r="A2400">
        <v>91</v>
      </c>
      <c r="B2400" t="s">
        <v>106</v>
      </c>
      <c r="C2400" s="38">
        <v>0</v>
      </c>
      <c r="D2400" s="38">
        <v>0</v>
      </c>
      <c r="E2400" s="38">
        <v>0</v>
      </c>
      <c r="F2400" s="38">
        <v>0</v>
      </c>
      <c r="G2400" s="38">
        <v>0</v>
      </c>
      <c r="H2400" s="91">
        <v>0</v>
      </c>
      <c r="I2400" s="91">
        <v>0</v>
      </c>
      <c r="J2400" s="38">
        <v>0</v>
      </c>
      <c r="K2400" s="38">
        <v>0</v>
      </c>
      <c r="L2400" s="91">
        <v>0</v>
      </c>
      <c r="M2400" s="38">
        <v>0</v>
      </c>
      <c r="N2400" s="38">
        <v>0</v>
      </c>
      <c r="O2400" s="38">
        <v>0</v>
      </c>
      <c r="P2400" s="38">
        <v>0</v>
      </c>
      <c r="Q2400" s="91">
        <v>0</v>
      </c>
      <c r="R2400" s="91">
        <v>0</v>
      </c>
      <c r="S2400" s="91">
        <v>0</v>
      </c>
      <c r="T2400" s="38">
        <v>0</v>
      </c>
      <c r="U2400" s="38">
        <v>0</v>
      </c>
      <c r="V2400" s="38">
        <v>0</v>
      </c>
      <c r="W2400" s="38">
        <v>0</v>
      </c>
      <c r="X2400" s="38">
        <v>0</v>
      </c>
      <c r="Y2400" s="38">
        <v>0</v>
      </c>
      <c r="Z2400" s="38">
        <v>0</v>
      </c>
      <c r="AA2400" s="38">
        <v>0</v>
      </c>
      <c r="AB2400" s="38">
        <v>0</v>
      </c>
      <c r="AC2400" s="328">
        <v>0</v>
      </c>
      <c r="AD2400" s="38">
        <v>0</v>
      </c>
      <c r="AE2400" s="38">
        <v>0</v>
      </c>
      <c r="AF2400" s="38">
        <v>0</v>
      </c>
      <c r="AG2400" s="38">
        <v>0</v>
      </c>
      <c r="AH2400" s="38">
        <v>0</v>
      </c>
      <c r="AI2400" s="38">
        <v>0</v>
      </c>
      <c r="AJ2400" s="38">
        <v>0</v>
      </c>
      <c r="AK2400" s="38">
        <v>0</v>
      </c>
      <c r="AL2400" s="38">
        <v>0</v>
      </c>
      <c r="AM2400" s="91">
        <v>0</v>
      </c>
      <c r="AN2400" s="38">
        <v>0</v>
      </c>
      <c r="AO2400" s="38">
        <v>0</v>
      </c>
      <c r="AP2400" s="38">
        <v>0</v>
      </c>
      <c r="AQ2400" s="38">
        <v>0</v>
      </c>
      <c r="AR2400" s="38">
        <v>0</v>
      </c>
      <c r="AS2400" s="38">
        <v>0</v>
      </c>
      <c r="AT2400" s="38">
        <v>0</v>
      </c>
      <c r="AU2400" s="335">
        <v>0</v>
      </c>
      <c r="AV2400" s="315">
        <v>46142</v>
      </c>
      <c r="AW2400" t="s">
        <v>3</v>
      </c>
      <c r="AX2400">
        <v>2026</v>
      </c>
      <c r="AY2400" t="s">
        <v>192</v>
      </c>
    </row>
    <row r="2401" spans="1:51" x14ac:dyDescent="0.25">
      <c r="A2401">
        <v>73</v>
      </c>
      <c r="B2401" t="s">
        <v>84</v>
      </c>
      <c r="C2401" s="38">
        <v>3135354112.8399997</v>
      </c>
      <c r="D2401" s="38">
        <v>224919514.02000001</v>
      </c>
      <c r="E2401" s="38">
        <v>0</v>
      </c>
      <c r="F2401" s="38">
        <v>0</v>
      </c>
      <c r="G2401" s="38">
        <v>1050575.45</v>
      </c>
      <c r="H2401" s="91">
        <v>0</v>
      </c>
      <c r="I2401" s="91">
        <v>225970089.47</v>
      </c>
      <c r="J2401" s="38">
        <v>4183622.73</v>
      </c>
      <c r="K2401" s="38">
        <v>54340860.600000001</v>
      </c>
      <c r="L2401" s="91">
        <v>0</v>
      </c>
      <c r="M2401" s="38">
        <v>98116909.140000001</v>
      </c>
      <c r="N2401" s="38">
        <v>136546744.16</v>
      </c>
      <c r="O2401" s="38">
        <v>234663653.30000001</v>
      </c>
      <c r="P2401" s="38">
        <v>30006239.16</v>
      </c>
      <c r="Q2401" s="91">
        <v>221319.72</v>
      </c>
      <c r="R2401" s="91">
        <v>0</v>
      </c>
      <c r="S2401" s="91">
        <v>0</v>
      </c>
      <c r="T2401" s="38">
        <v>323415695.50999999</v>
      </c>
      <c r="U2401" s="38">
        <v>2393958.71</v>
      </c>
      <c r="V2401" s="38">
        <v>0</v>
      </c>
      <c r="W2401" s="38">
        <v>0</v>
      </c>
      <c r="X2401" s="38">
        <v>71007926.420000002</v>
      </c>
      <c r="Y2401" s="38">
        <v>10692570.52</v>
      </c>
      <c r="Z2401" s="38">
        <v>0</v>
      </c>
      <c r="AA2401" s="38">
        <v>3521390.81</v>
      </c>
      <c r="AB2401" s="38">
        <v>0</v>
      </c>
      <c r="AC2401" s="328">
        <v>328152404.49000001</v>
      </c>
      <c r="AD2401" s="38">
        <v>684970570.97000003</v>
      </c>
      <c r="AE2401" s="38">
        <v>6316713.8799999999</v>
      </c>
      <c r="AF2401" s="38">
        <v>0</v>
      </c>
      <c r="AG2401" s="38">
        <v>0</v>
      </c>
      <c r="AH2401" s="38">
        <v>0</v>
      </c>
      <c r="AI2401" s="38">
        <v>0</v>
      </c>
      <c r="AJ2401" s="38">
        <v>52766284.780000001</v>
      </c>
      <c r="AK2401" s="38">
        <v>456457530.02999997</v>
      </c>
      <c r="AL2401" s="38">
        <v>27467820.239999998</v>
      </c>
      <c r="AM2401" s="91">
        <v>20962227.760000002</v>
      </c>
      <c r="AN2401" s="38">
        <v>218006503.38999999</v>
      </c>
      <c r="AO2401" s="38">
        <v>1732839.78</v>
      </c>
      <c r="AP2401" s="38">
        <v>0</v>
      </c>
      <c r="AQ2401" s="38">
        <v>0</v>
      </c>
      <c r="AR2401" s="38">
        <v>22504335.440000001</v>
      </c>
      <c r="AS2401" s="38">
        <v>1159821820.5799999</v>
      </c>
      <c r="AT2401" s="38">
        <v>747131256.63999999</v>
      </c>
      <c r="AU2401" s="335">
        <v>679015250.63999999</v>
      </c>
      <c r="AV2401" s="315">
        <v>46142</v>
      </c>
      <c r="AW2401" t="s">
        <v>3</v>
      </c>
      <c r="AX2401">
        <v>2026</v>
      </c>
      <c r="AY2401" t="s">
        <v>190</v>
      </c>
    </row>
    <row r="2402" spans="1:51" x14ac:dyDescent="0.25">
      <c r="A2402">
        <v>46</v>
      </c>
      <c r="B2402" t="s">
        <v>85</v>
      </c>
      <c r="C2402" s="38">
        <v>167237549.95000002</v>
      </c>
      <c r="D2402" s="38">
        <v>0</v>
      </c>
      <c r="E2402" s="38">
        <v>0</v>
      </c>
      <c r="F2402" s="38">
        <v>0</v>
      </c>
      <c r="G2402" s="38">
        <v>0</v>
      </c>
      <c r="H2402" s="91">
        <v>0</v>
      </c>
      <c r="I2402" s="91">
        <v>0</v>
      </c>
      <c r="J2402" s="38">
        <v>3965719.0700000003</v>
      </c>
      <c r="K2402" s="38">
        <v>2572669.3699999996</v>
      </c>
      <c r="L2402" s="91">
        <v>0</v>
      </c>
      <c r="M2402" s="38">
        <v>56667699.890000001</v>
      </c>
      <c r="N2402" s="38">
        <v>0</v>
      </c>
      <c r="O2402" s="38">
        <v>56667699.890000001</v>
      </c>
      <c r="P2402" s="38">
        <v>5584699.3600000003</v>
      </c>
      <c r="Q2402" s="91">
        <v>0</v>
      </c>
      <c r="R2402" s="91">
        <v>0</v>
      </c>
      <c r="S2402" s="91">
        <v>0</v>
      </c>
      <c r="T2402" s="38">
        <v>68790787.690000013</v>
      </c>
      <c r="U2402" s="38">
        <v>7771692.2699999996</v>
      </c>
      <c r="V2402" s="38">
        <v>1884855.3699999999</v>
      </c>
      <c r="W2402" s="38">
        <v>3049848.38</v>
      </c>
      <c r="X2402" s="38">
        <v>190572</v>
      </c>
      <c r="Y2402" s="38">
        <v>1134734.95</v>
      </c>
      <c r="Z2402" s="38">
        <v>0</v>
      </c>
      <c r="AA2402" s="38">
        <v>0</v>
      </c>
      <c r="AB2402" s="38">
        <v>0</v>
      </c>
      <c r="AC2402" s="328">
        <v>40457565.189999998</v>
      </c>
      <c r="AD2402" s="38">
        <v>0</v>
      </c>
      <c r="AE2402" s="38">
        <v>51211.1</v>
      </c>
      <c r="AF2402" s="38">
        <v>0</v>
      </c>
      <c r="AG2402" s="38">
        <v>0</v>
      </c>
      <c r="AH2402" s="38">
        <v>0</v>
      </c>
      <c r="AI2402" s="38">
        <v>0</v>
      </c>
      <c r="AJ2402" s="38">
        <v>7690526.0699999994</v>
      </c>
      <c r="AK2402" s="38">
        <v>31518820.710000001</v>
      </c>
      <c r="AL2402" s="38">
        <v>349162.77</v>
      </c>
      <c r="AM2402" s="91">
        <v>164635.31</v>
      </c>
      <c r="AN2402" s="38">
        <v>2358784.84</v>
      </c>
      <c r="AO2402" s="38">
        <v>0</v>
      </c>
      <c r="AP2402" s="38">
        <v>542276.30000000005</v>
      </c>
      <c r="AQ2402" s="38">
        <v>0</v>
      </c>
      <c r="AR2402" s="38">
        <v>0</v>
      </c>
      <c r="AS2402" s="38">
        <v>62231005.329999998</v>
      </c>
      <c r="AT2402" s="38">
        <v>34933679.930000007</v>
      </c>
      <c r="AU2402" s="335">
        <v>1282077</v>
      </c>
      <c r="AV2402" s="315">
        <v>46142</v>
      </c>
      <c r="AW2402" t="s">
        <v>3</v>
      </c>
      <c r="AX2402">
        <v>2026</v>
      </c>
      <c r="AY2402" t="s">
        <v>176</v>
      </c>
    </row>
    <row r="2403" spans="1:51" x14ac:dyDescent="0.25">
      <c r="A2403">
        <v>51</v>
      </c>
      <c r="B2403" t="s">
        <v>86</v>
      </c>
      <c r="C2403" s="38">
        <v>49066721.429999992</v>
      </c>
      <c r="D2403" s="38">
        <v>59333.23</v>
      </c>
      <c r="E2403" s="38">
        <v>0</v>
      </c>
      <c r="F2403" s="38">
        <v>0</v>
      </c>
      <c r="G2403" s="38">
        <v>0</v>
      </c>
      <c r="H2403" s="91">
        <v>0</v>
      </c>
      <c r="I2403" s="91">
        <v>59333.23</v>
      </c>
      <c r="J2403" s="38">
        <v>67086.09</v>
      </c>
      <c r="K2403" s="38">
        <v>0</v>
      </c>
      <c r="L2403" s="91">
        <v>0</v>
      </c>
      <c r="M2403" s="38">
        <v>6149151.8600000003</v>
      </c>
      <c r="N2403" s="38">
        <v>0</v>
      </c>
      <c r="O2403" s="38">
        <v>6149151.8600000003</v>
      </c>
      <c r="P2403" s="38">
        <v>210734.88</v>
      </c>
      <c r="Q2403" s="91">
        <v>0</v>
      </c>
      <c r="R2403" s="91">
        <v>0</v>
      </c>
      <c r="S2403" s="91">
        <v>0</v>
      </c>
      <c r="T2403" s="38">
        <v>6426972.8300000001</v>
      </c>
      <c r="U2403" s="38">
        <v>3585134.55</v>
      </c>
      <c r="V2403" s="38">
        <v>108563.97</v>
      </c>
      <c r="W2403" s="38">
        <v>40432.410000000003</v>
      </c>
      <c r="X2403" s="38">
        <v>0</v>
      </c>
      <c r="Y2403" s="38">
        <v>41860.720000000001</v>
      </c>
      <c r="Z2403" s="38">
        <v>0</v>
      </c>
      <c r="AA2403" s="38">
        <v>0</v>
      </c>
      <c r="AB2403" s="38">
        <v>0</v>
      </c>
      <c r="AC2403" s="328">
        <v>4137196.34</v>
      </c>
      <c r="AD2403" s="38">
        <v>0</v>
      </c>
      <c r="AE2403" s="38">
        <v>750736.49</v>
      </c>
      <c r="AF2403" s="38">
        <v>0</v>
      </c>
      <c r="AG2403" s="38">
        <v>0</v>
      </c>
      <c r="AH2403" s="38">
        <v>0</v>
      </c>
      <c r="AI2403" s="38">
        <v>0</v>
      </c>
      <c r="AJ2403" s="38">
        <v>0</v>
      </c>
      <c r="AK2403" s="38">
        <v>27067474.77</v>
      </c>
      <c r="AL2403" s="38">
        <v>575761.1</v>
      </c>
      <c r="AM2403" s="91">
        <v>0</v>
      </c>
      <c r="AN2403" s="38">
        <v>6132554.75</v>
      </c>
      <c r="AO2403" s="38">
        <v>0</v>
      </c>
      <c r="AP2403" s="38">
        <v>140700.26999999999</v>
      </c>
      <c r="AQ2403" s="38">
        <v>0</v>
      </c>
      <c r="AR2403" s="38">
        <v>0</v>
      </c>
      <c r="AS2403" s="38">
        <v>8663924.4799999986</v>
      </c>
      <c r="AT2403" s="38">
        <v>33916490.890000001</v>
      </c>
      <c r="AU2403" s="335">
        <v>0</v>
      </c>
      <c r="AV2403" s="315">
        <v>46142</v>
      </c>
      <c r="AW2403" t="s">
        <v>3</v>
      </c>
      <c r="AX2403">
        <v>2026</v>
      </c>
      <c r="AY2403" t="s">
        <v>179</v>
      </c>
    </row>
    <row r="2404" spans="1:51" x14ac:dyDescent="0.25">
      <c r="A2404">
        <v>117</v>
      </c>
      <c r="B2404" t="s">
        <v>87</v>
      </c>
      <c r="C2404" s="38">
        <v>10685063943.730001</v>
      </c>
      <c r="D2404" s="38">
        <v>30271035.220000003</v>
      </c>
      <c r="E2404" s="38">
        <v>0</v>
      </c>
      <c r="F2404" s="38">
        <v>0</v>
      </c>
      <c r="G2404" s="38">
        <v>7640547.1700000009</v>
      </c>
      <c r="H2404" s="91">
        <v>0</v>
      </c>
      <c r="I2404" s="91">
        <v>37911582.390000001</v>
      </c>
      <c r="J2404" s="38">
        <v>14610071.630000001</v>
      </c>
      <c r="K2404" s="38">
        <v>34624535.18</v>
      </c>
      <c r="L2404" s="91">
        <v>14808856.030000001</v>
      </c>
      <c r="M2404" s="38">
        <v>3453344650.1300001</v>
      </c>
      <c r="N2404" s="38">
        <v>2244221374.7799997</v>
      </c>
      <c r="O2404" s="38">
        <v>5697566024.9100008</v>
      </c>
      <c r="P2404" s="38">
        <v>83303482.079999998</v>
      </c>
      <c r="Q2404" s="91">
        <v>0</v>
      </c>
      <c r="R2404" s="91">
        <v>0</v>
      </c>
      <c r="S2404" s="91">
        <v>0</v>
      </c>
      <c r="T2404" s="38">
        <v>5844912969.8299999</v>
      </c>
      <c r="U2404" s="38">
        <v>178424543.41999999</v>
      </c>
      <c r="V2404" s="38">
        <v>40112147.93</v>
      </c>
      <c r="W2404" s="38">
        <v>10105231.25</v>
      </c>
      <c r="X2404" s="38">
        <v>16055109.59</v>
      </c>
      <c r="Y2404" s="38">
        <v>1085488979.5899999</v>
      </c>
      <c r="Z2404" s="38">
        <v>0</v>
      </c>
      <c r="AA2404" s="38">
        <v>0</v>
      </c>
      <c r="AB2404" s="38">
        <v>0</v>
      </c>
      <c r="AC2404" s="328">
        <v>787093440.04999995</v>
      </c>
      <c r="AD2404" s="38">
        <v>32474792.899999999</v>
      </c>
      <c r="AE2404" s="38">
        <v>18022840.370000001</v>
      </c>
      <c r="AF2404" s="38">
        <v>0</v>
      </c>
      <c r="AG2404" s="38">
        <v>0</v>
      </c>
      <c r="AH2404" s="38">
        <v>0</v>
      </c>
      <c r="AI2404" s="38">
        <v>0</v>
      </c>
      <c r="AJ2404" s="38">
        <v>1834532105.01</v>
      </c>
      <c r="AK2404" s="38">
        <v>457659161.19999999</v>
      </c>
      <c r="AL2404" s="38">
        <v>62190146.289999999</v>
      </c>
      <c r="AM2404" s="91">
        <v>0</v>
      </c>
      <c r="AN2404" s="38">
        <v>102705736.25</v>
      </c>
      <c r="AO2404" s="38">
        <v>0</v>
      </c>
      <c r="AP2404" s="38">
        <v>3058345.17</v>
      </c>
      <c r="AQ2404" s="38">
        <v>0</v>
      </c>
      <c r="AR2404" s="38">
        <v>0</v>
      </c>
      <c r="AS2404" s="38">
        <v>4002309190.1100001</v>
      </c>
      <c r="AT2404" s="38">
        <v>625613388.90999997</v>
      </c>
      <c r="AU2404" s="335">
        <v>174316812.49000001</v>
      </c>
      <c r="AV2404" s="315">
        <v>46142</v>
      </c>
      <c r="AW2404" t="s">
        <v>3</v>
      </c>
      <c r="AX2404">
        <v>2026</v>
      </c>
      <c r="AY2404" t="s">
        <v>155</v>
      </c>
    </row>
    <row r="2405" spans="1:51" x14ac:dyDescent="0.25">
      <c r="A2405">
        <v>78</v>
      </c>
      <c r="B2405" t="s">
        <v>88</v>
      </c>
      <c r="C2405" s="38">
        <v>0</v>
      </c>
      <c r="D2405" s="38">
        <v>0</v>
      </c>
      <c r="E2405" s="38">
        <v>0</v>
      </c>
      <c r="F2405" s="38">
        <v>0</v>
      </c>
      <c r="G2405" s="38">
        <v>0</v>
      </c>
      <c r="H2405" s="91">
        <v>0</v>
      </c>
      <c r="I2405" s="91">
        <v>0</v>
      </c>
      <c r="J2405" s="38">
        <v>0</v>
      </c>
      <c r="K2405" s="38">
        <v>0</v>
      </c>
      <c r="L2405" s="91">
        <v>0</v>
      </c>
      <c r="M2405" s="38">
        <v>0</v>
      </c>
      <c r="N2405" s="38">
        <v>0</v>
      </c>
      <c r="O2405" s="38">
        <v>0</v>
      </c>
      <c r="P2405" s="38">
        <v>0</v>
      </c>
      <c r="Q2405" s="91">
        <v>0</v>
      </c>
      <c r="R2405" s="91">
        <v>0</v>
      </c>
      <c r="S2405" s="91">
        <v>0</v>
      </c>
      <c r="T2405" s="38">
        <v>0</v>
      </c>
      <c r="U2405" s="38">
        <v>0</v>
      </c>
      <c r="V2405" s="38">
        <v>0</v>
      </c>
      <c r="W2405" s="38">
        <v>0</v>
      </c>
      <c r="X2405" s="38">
        <v>0</v>
      </c>
      <c r="Y2405" s="38">
        <v>0</v>
      </c>
      <c r="Z2405" s="38">
        <v>0</v>
      </c>
      <c r="AA2405" s="38">
        <v>0</v>
      </c>
      <c r="AB2405" s="38">
        <v>0</v>
      </c>
      <c r="AC2405" s="328">
        <v>0</v>
      </c>
      <c r="AD2405" s="38">
        <v>0</v>
      </c>
      <c r="AE2405" s="38">
        <v>0</v>
      </c>
      <c r="AF2405" s="38">
        <v>0</v>
      </c>
      <c r="AG2405" s="38">
        <v>0</v>
      </c>
      <c r="AH2405" s="38">
        <v>0</v>
      </c>
      <c r="AI2405" s="38">
        <v>0</v>
      </c>
      <c r="AJ2405" s="38">
        <v>0</v>
      </c>
      <c r="AK2405" s="38">
        <v>0</v>
      </c>
      <c r="AL2405" s="38">
        <v>0</v>
      </c>
      <c r="AM2405" s="91">
        <v>0</v>
      </c>
      <c r="AN2405" s="38">
        <v>0</v>
      </c>
      <c r="AO2405" s="38">
        <v>0</v>
      </c>
      <c r="AP2405" s="38">
        <v>0</v>
      </c>
      <c r="AQ2405" s="38">
        <v>0</v>
      </c>
      <c r="AR2405" s="38">
        <v>0</v>
      </c>
      <c r="AS2405" s="38">
        <v>0</v>
      </c>
      <c r="AT2405" s="38">
        <v>0</v>
      </c>
      <c r="AU2405" s="335">
        <v>0</v>
      </c>
      <c r="AV2405" s="315">
        <v>46142</v>
      </c>
      <c r="AW2405" t="s">
        <v>3</v>
      </c>
      <c r="AX2405">
        <v>2026</v>
      </c>
      <c r="AY2405" t="s">
        <v>185</v>
      </c>
    </row>
    <row r="2406" spans="1:51" x14ac:dyDescent="0.25">
      <c r="A2406">
        <v>80</v>
      </c>
      <c r="B2406" t="s">
        <v>89</v>
      </c>
      <c r="C2406" s="38">
        <v>6012836197.3699989</v>
      </c>
      <c r="D2406" s="38">
        <v>9560366.8200000003</v>
      </c>
      <c r="E2406" s="38">
        <v>0</v>
      </c>
      <c r="F2406" s="38">
        <v>0</v>
      </c>
      <c r="G2406" s="38">
        <v>11183052.620000001</v>
      </c>
      <c r="H2406" s="91">
        <v>0</v>
      </c>
      <c r="I2406" s="91">
        <v>20743419.440000001</v>
      </c>
      <c r="J2406" s="38">
        <v>9385182.6699999999</v>
      </c>
      <c r="K2406" s="38">
        <v>23445844.09</v>
      </c>
      <c r="L2406" s="91">
        <v>14333742.5</v>
      </c>
      <c r="M2406" s="38">
        <v>1390997083.73</v>
      </c>
      <c r="N2406" s="38">
        <v>1845134096.4400001</v>
      </c>
      <c r="O2406" s="38">
        <v>3236131180.1700001</v>
      </c>
      <c r="P2406" s="38">
        <v>55370611.640000001</v>
      </c>
      <c r="Q2406" s="91">
        <v>0</v>
      </c>
      <c r="R2406" s="91">
        <v>0</v>
      </c>
      <c r="S2406" s="91">
        <v>0</v>
      </c>
      <c r="T2406" s="38">
        <v>3338666561.0700002</v>
      </c>
      <c r="U2406" s="38">
        <v>64696037.890000001</v>
      </c>
      <c r="V2406" s="38">
        <v>16074531.35</v>
      </c>
      <c r="W2406" s="38">
        <v>14383451.01</v>
      </c>
      <c r="X2406" s="38">
        <v>54202429.289999999</v>
      </c>
      <c r="Y2406" s="38">
        <v>105428442.77000001</v>
      </c>
      <c r="Z2406" s="38">
        <v>0</v>
      </c>
      <c r="AA2406" s="38">
        <v>0</v>
      </c>
      <c r="AB2406" s="38">
        <v>0</v>
      </c>
      <c r="AC2406" s="328">
        <v>705183185.46000004</v>
      </c>
      <c r="AD2406" s="38">
        <v>207088246.47</v>
      </c>
      <c r="AE2406" s="38">
        <v>142937640.63</v>
      </c>
      <c r="AF2406" s="38">
        <v>0</v>
      </c>
      <c r="AG2406" s="38">
        <v>0</v>
      </c>
      <c r="AH2406" s="38">
        <v>0</v>
      </c>
      <c r="AI2406" s="38">
        <v>0</v>
      </c>
      <c r="AJ2406" s="38">
        <v>30391248.32</v>
      </c>
      <c r="AK2406" s="38">
        <v>365158848.81999999</v>
      </c>
      <c r="AL2406" s="38">
        <v>93931371.340000004</v>
      </c>
      <c r="AM2406" s="91">
        <v>0</v>
      </c>
      <c r="AN2406" s="38">
        <v>227717558.91</v>
      </c>
      <c r="AO2406" s="38">
        <v>0</v>
      </c>
      <c r="AP2406" s="38">
        <v>10846809.16</v>
      </c>
      <c r="AQ2406" s="38">
        <v>0</v>
      </c>
      <c r="AR2406" s="38">
        <v>0</v>
      </c>
      <c r="AS2406" s="38">
        <v>1340385213.1900001</v>
      </c>
      <c r="AT2406" s="38">
        <v>697654588.23000002</v>
      </c>
      <c r="AU2406" s="335">
        <v>615386415.44000006</v>
      </c>
      <c r="AV2406" s="315">
        <v>46142</v>
      </c>
      <c r="AW2406" t="s">
        <v>3</v>
      </c>
      <c r="AX2406">
        <v>2026</v>
      </c>
      <c r="AY2406" t="s">
        <v>288</v>
      </c>
    </row>
    <row r="2407" spans="1:51" x14ac:dyDescent="0.25">
      <c r="A2407">
        <v>2</v>
      </c>
      <c r="B2407" t="s">
        <v>90</v>
      </c>
      <c r="C2407" s="38">
        <v>1260301945.6699998</v>
      </c>
      <c r="D2407" s="38">
        <v>276655.82</v>
      </c>
      <c r="E2407" s="38">
        <v>0</v>
      </c>
      <c r="F2407" s="38">
        <v>0</v>
      </c>
      <c r="G2407" s="38">
        <v>576.56999999999994</v>
      </c>
      <c r="H2407" s="91">
        <v>495063.05</v>
      </c>
      <c r="I2407" s="91">
        <v>772295.44</v>
      </c>
      <c r="J2407" s="38">
        <v>108920.55</v>
      </c>
      <c r="K2407" s="38">
        <v>246857.83000000002</v>
      </c>
      <c r="L2407" s="91">
        <v>0</v>
      </c>
      <c r="M2407" s="38">
        <v>605928.42000000004</v>
      </c>
      <c r="N2407" s="38">
        <v>9510802.9800000004</v>
      </c>
      <c r="O2407" s="38">
        <v>10116731.4</v>
      </c>
      <c r="P2407" s="38">
        <v>0</v>
      </c>
      <c r="Q2407" s="91">
        <v>0</v>
      </c>
      <c r="R2407" s="91">
        <v>0</v>
      </c>
      <c r="S2407" s="91">
        <v>0</v>
      </c>
      <c r="T2407" s="38">
        <v>10472509.779999999</v>
      </c>
      <c r="U2407" s="38">
        <v>141510.12</v>
      </c>
      <c r="V2407" s="38">
        <v>81114602.239999995</v>
      </c>
      <c r="W2407" s="38">
        <v>0</v>
      </c>
      <c r="X2407" s="38">
        <v>22290563.41</v>
      </c>
      <c r="Y2407" s="38">
        <v>31026281.66</v>
      </c>
      <c r="Z2407" s="38">
        <v>0</v>
      </c>
      <c r="AA2407" s="38">
        <v>163795088.31</v>
      </c>
      <c r="AB2407" s="38">
        <v>0</v>
      </c>
      <c r="AC2407" s="328">
        <v>300571424.64999998</v>
      </c>
      <c r="AD2407" s="38">
        <v>35288602.670000002</v>
      </c>
      <c r="AE2407" s="38">
        <v>0</v>
      </c>
      <c r="AF2407" s="38">
        <v>0</v>
      </c>
      <c r="AG2407" s="38">
        <v>0</v>
      </c>
      <c r="AH2407" s="38">
        <v>0</v>
      </c>
      <c r="AI2407" s="38">
        <v>0</v>
      </c>
      <c r="AJ2407" s="38">
        <v>439014088.63999999</v>
      </c>
      <c r="AK2407" s="38">
        <v>37270734.130000003</v>
      </c>
      <c r="AL2407" s="38">
        <v>3233364.98</v>
      </c>
      <c r="AM2407" s="91">
        <v>0</v>
      </c>
      <c r="AN2407" s="38">
        <v>4156062.91</v>
      </c>
      <c r="AO2407" s="38">
        <v>0</v>
      </c>
      <c r="AP2407" s="38">
        <v>7214143.9800000004</v>
      </c>
      <c r="AQ2407" s="38">
        <v>0</v>
      </c>
      <c r="AR2407" s="38">
        <v>0</v>
      </c>
      <c r="AS2407" s="38">
        <v>1073242161.6999999</v>
      </c>
      <c r="AT2407" s="38">
        <v>51874306</v>
      </c>
      <c r="AU2407" s="335">
        <v>123940672.75</v>
      </c>
      <c r="AV2407" s="315">
        <v>46142</v>
      </c>
      <c r="AW2407" t="s">
        <v>3</v>
      </c>
      <c r="AX2407">
        <v>2026</v>
      </c>
      <c r="AY2407" t="s">
        <v>168</v>
      </c>
    </row>
    <row r="2408" spans="1:51" x14ac:dyDescent="0.25">
      <c r="A2408">
        <v>115</v>
      </c>
      <c r="B2408" t="s">
        <v>290</v>
      </c>
      <c r="C2408" s="38">
        <v>125811765.59</v>
      </c>
      <c r="D2408" s="38">
        <v>211268.81</v>
      </c>
      <c r="E2408" s="38">
        <v>0</v>
      </c>
      <c r="F2408" s="38">
        <v>0</v>
      </c>
      <c r="G2408" s="38">
        <v>0</v>
      </c>
      <c r="H2408" s="91">
        <v>0</v>
      </c>
      <c r="I2408" s="91">
        <v>211268.81</v>
      </c>
      <c r="J2408" s="38">
        <v>89278.81</v>
      </c>
      <c r="K2408" s="38">
        <v>0</v>
      </c>
      <c r="L2408" s="91">
        <v>0</v>
      </c>
      <c r="M2408" s="38">
        <v>0</v>
      </c>
      <c r="N2408" s="38">
        <v>0</v>
      </c>
      <c r="O2408" s="38">
        <v>0</v>
      </c>
      <c r="P2408" s="38">
        <v>1438708.92</v>
      </c>
      <c r="Q2408" s="91">
        <v>0</v>
      </c>
      <c r="R2408" s="91">
        <v>0</v>
      </c>
      <c r="S2408" s="91">
        <v>0</v>
      </c>
      <c r="T2408" s="38">
        <v>1527987.73</v>
      </c>
      <c r="U2408" s="38">
        <v>0</v>
      </c>
      <c r="V2408" s="38">
        <v>0</v>
      </c>
      <c r="W2408" s="38">
        <v>0</v>
      </c>
      <c r="X2408" s="38">
        <v>0</v>
      </c>
      <c r="Y2408" s="38">
        <v>0</v>
      </c>
      <c r="Z2408" s="38">
        <v>0</v>
      </c>
      <c r="AA2408" s="38">
        <v>49252434.399999999</v>
      </c>
      <c r="AB2408" s="38">
        <v>0</v>
      </c>
      <c r="AC2408" s="328">
        <v>48756087.229999997</v>
      </c>
      <c r="AD2408" s="38">
        <v>15370717.77</v>
      </c>
      <c r="AE2408" s="38">
        <v>6712970</v>
      </c>
      <c r="AF2408" s="38">
        <v>0</v>
      </c>
      <c r="AG2408" s="38">
        <v>0</v>
      </c>
      <c r="AH2408" s="38">
        <v>0</v>
      </c>
      <c r="AI2408" s="38">
        <v>0</v>
      </c>
      <c r="AJ2408" s="38">
        <v>1370067.33</v>
      </c>
      <c r="AK2408" s="38">
        <v>1595624.62</v>
      </c>
      <c r="AL2408" s="38">
        <v>0</v>
      </c>
      <c r="AM2408" s="91">
        <v>0</v>
      </c>
      <c r="AN2408" s="38">
        <v>993911</v>
      </c>
      <c r="AO2408" s="38">
        <v>0</v>
      </c>
      <c r="AP2408" s="38">
        <v>20696.7</v>
      </c>
      <c r="AQ2408" s="38">
        <v>0</v>
      </c>
      <c r="AR2408" s="38">
        <v>0</v>
      </c>
      <c r="AS2408" s="38">
        <v>121462276.73</v>
      </c>
      <c r="AT2408" s="38">
        <v>2610232.3199999998</v>
      </c>
      <c r="AU2408" s="335">
        <v>0</v>
      </c>
      <c r="AV2408" s="315">
        <v>46142</v>
      </c>
      <c r="AW2408" t="s">
        <v>3</v>
      </c>
      <c r="AX2408">
        <v>2026</v>
      </c>
      <c r="AY2408" t="s">
        <v>291</v>
      </c>
    </row>
    <row r="2409" spans="1:51" x14ac:dyDescent="0.25">
      <c r="A2409">
        <v>106</v>
      </c>
      <c r="B2409" t="s">
        <v>92</v>
      </c>
      <c r="C2409" s="38">
        <v>423209577.19999999</v>
      </c>
      <c r="D2409" s="38">
        <v>200529.5</v>
      </c>
      <c r="E2409" s="38">
        <v>0</v>
      </c>
      <c r="F2409" s="38">
        <v>0</v>
      </c>
      <c r="G2409" s="38">
        <v>0</v>
      </c>
      <c r="H2409" s="91">
        <v>1086977.6200000001</v>
      </c>
      <c r="I2409" s="91">
        <v>1287507.1200000001</v>
      </c>
      <c r="J2409" s="38">
        <v>970677.04</v>
      </c>
      <c r="K2409" s="38">
        <v>1045786.55</v>
      </c>
      <c r="L2409" s="91">
        <v>693799.71</v>
      </c>
      <c r="M2409" s="38">
        <v>0</v>
      </c>
      <c r="N2409" s="38">
        <v>0</v>
      </c>
      <c r="O2409" s="38">
        <v>0</v>
      </c>
      <c r="P2409" s="38">
        <v>0</v>
      </c>
      <c r="Q2409" s="91">
        <v>0</v>
      </c>
      <c r="R2409" s="91">
        <v>0</v>
      </c>
      <c r="S2409" s="91">
        <v>0</v>
      </c>
      <c r="T2409" s="38">
        <v>2710263.3</v>
      </c>
      <c r="U2409" s="38">
        <v>7418164.1900000004</v>
      </c>
      <c r="V2409" s="38">
        <v>3455421.04</v>
      </c>
      <c r="W2409" s="38">
        <v>3150929.64</v>
      </c>
      <c r="X2409" s="38">
        <v>1044903.71</v>
      </c>
      <c r="Y2409" s="38">
        <v>18442217.489999998</v>
      </c>
      <c r="Z2409" s="38">
        <v>0</v>
      </c>
      <c r="AA2409" s="38">
        <v>918910.95</v>
      </c>
      <c r="AB2409" s="38">
        <v>0</v>
      </c>
      <c r="AC2409" s="328">
        <v>6323603.8799999999</v>
      </c>
      <c r="AD2409" s="38">
        <v>1296661.21</v>
      </c>
      <c r="AE2409" s="38">
        <v>373862.1</v>
      </c>
      <c r="AF2409" s="38">
        <v>0</v>
      </c>
      <c r="AG2409" s="38">
        <v>0</v>
      </c>
      <c r="AH2409" s="38">
        <v>0</v>
      </c>
      <c r="AI2409" s="38">
        <v>0</v>
      </c>
      <c r="AJ2409" s="38">
        <v>131655289.14</v>
      </c>
      <c r="AK2409" s="38">
        <v>87031098.799999997</v>
      </c>
      <c r="AL2409" s="38">
        <v>6539840.6200000001</v>
      </c>
      <c r="AM2409" s="91">
        <v>3084100.53</v>
      </c>
      <c r="AN2409" s="38">
        <v>34570680.859999999</v>
      </c>
      <c r="AO2409" s="38">
        <v>0</v>
      </c>
      <c r="AP2409" s="38">
        <v>545835.6</v>
      </c>
      <c r="AQ2409" s="38">
        <v>0</v>
      </c>
      <c r="AR2409" s="38">
        <v>0</v>
      </c>
      <c r="AS2409" s="38">
        <v>174079963.34999999</v>
      </c>
      <c r="AT2409" s="38">
        <v>131771556.41</v>
      </c>
      <c r="AU2409" s="335">
        <v>113360287.02</v>
      </c>
      <c r="AV2409" s="315">
        <v>46142</v>
      </c>
      <c r="AW2409" t="s">
        <v>3</v>
      </c>
      <c r="AX2409">
        <v>2026</v>
      </c>
      <c r="AY2409" t="s">
        <v>172</v>
      </c>
    </row>
    <row r="2410" spans="1:51" x14ac:dyDescent="0.25">
      <c r="A2410">
        <v>25</v>
      </c>
      <c r="B2410" t="s">
        <v>67</v>
      </c>
      <c r="C2410" s="38">
        <v>204937911.37000003</v>
      </c>
      <c r="D2410" s="38">
        <v>74940410.109999999</v>
      </c>
      <c r="E2410" s="38">
        <v>48672.160000000003</v>
      </c>
      <c r="F2410" s="38">
        <v>0</v>
      </c>
      <c r="G2410" s="38">
        <v>0</v>
      </c>
      <c r="H2410" s="91">
        <v>117418639.41</v>
      </c>
      <c r="I2410" s="91">
        <v>191597791.21000001</v>
      </c>
      <c r="J2410" s="38">
        <v>0</v>
      </c>
      <c r="K2410" s="38">
        <v>0</v>
      </c>
      <c r="L2410" s="91">
        <v>0</v>
      </c>
      <c r="M2410" s="38">
        <v>10790316.619999999</v>
      </c>
      <c r="N2410" s="38">
        <v>0</v>
      </c>
      <c r="O2410" s="38">
        <v>10790316.619999999</v>
      </c>
      <c r="P2410" s="38">
        <v>0</v>
      </c>
      <c r="Q2410" s="91">
        <v>0</v>
      </c>
      <c r="R2410" s="91">
        <v>0</v>
      </c>
      <c r="S2410" s="91">
        <v>0</v>
      </c>
      <c r="T2410" s="38">
        <v>10790316.619999999</v>
      </c>
      <c r="U2410" s="38">
        <v>81793.460000000006</v>
      </c>
      <c r="V2410" s="38">
        <v>0</v>
      </c>
      <c r="W2410" s="38">
        <v>0</v>
      </c>
      <c r="X2410" s="38">
        <v>0</v>
      </c>
      <c r="Y2410" s="38">
        <v>0</v>
      </c>
      <c r="Z2410" s="38">
        <v>0</v>
      </c>
      <c r="AA2410" s="38">
        <v>0</v>
      </c>
      <c r="AB2410" s="38">
        <v>0</v>
      </c>
      <c r="AC2410" s="328">
        <v>1658079.61</v>
      </c>
      <c r="AD2410" s="38">
        <v>0</v>
      </c>
      <c r="AE2410" s="38">
        <v>0</v>
      </c>
      <c r="AF2410" s="38">
        <v>0</v>
      </c>
      <c r="AG2410" s="38">
        <v>0</v>
      </c>
      <c r="AH2410" s="38">
        <v>0</v>
      </c>
      <c r="AI2410" s="38">
        <v>0</v>
      </c>
      <c r="AJ2410" s="38">
        <v>0</v>
      </c>
      <c r="AK2410" s="38">
        <v>0</v>
      </c>
      <c r="AL2410" s="38">
        <v>0</v>
      </c>
      <c r="AM2410" s="91">
        <v>0</v>
      </c>
      <c r="AN2410" s="38">
        <v>0</v>
      </c>
      <c r="AO2410" s="38">
        <v>0</v>
      </c>
      <c r="AP2410" s="38">
        <v>0</v>
      </c>
      <c r="AQ2410" s="38">
        <v>0</v>
      </c>
      <c r="AR2410" s="38">
        <v>0</v>
      </c>
      <c r="AS2410" s="38">
        <v>1739873.07</v>
      </c>
      <c r="AT2410" s="38">
        <v>0</v>
      </c>
      <c r="AU2410" s="335">
        <v>0</v>
      </c>
      <c r="AV2410" s="315">
        <v>46142</v>
      </c>
      <c r="AW2410" t="s">
        <v>3</v>
      </c>
      <c r="AX2410">
        <v>2026</v>
      </c>
      <c r="AY2410" t="s">
        <v>174</v>
      </c>
    </row>
    <row r="2411" spans="1:51" x14ac:dyDescent="0.25">
      <c r="A2411">
        <v>118</v>
      </c>
      <c r="B2411" t="s">
        <v>93</v>
      </c>
      <c r="C2411" s="38">
        <v>795018679.58000016</v>
      </c>
      <c r="D2411" s="38">
        <v>100511.28</v>
      </c>
      <c r="E2411" s="38">
        <v>0</v>
      </c>
      <c r="F2411" s="38">
        <v>0</v>
      </c>
      <c r="G2411" s="38">
        <v>11384441.199999999</v>
      </c>
      <c r="H2411" s="91">
        <v>0</v>
      </c>
      <c r="I2411" s="91">
        <v>11484952.48</v>
      </c>
      <c r="J2411" s="38">
        <v>3337629.48</v>
      </c>
      <c r="K2411" s="38">
        <v>17562314.34</v>
      </c>
      <c r="L2411" s="91">
        <v>0</v>
      </c>
      <c r="M2411" s="38">
        <v>335268501.48000002</v>
      </c>
      <c r="N2411" s="38">
        <v>164017091.84000003</v>
      </c>
      <c r="O2411" s="38">
        <v>499285593.31999993</v>
      </c>
      <c r="P2411" s="38">
        <v>10188301.200000001</v>
      </c>
      <c r="Q2411" s="91">
        <v>0</v>
      </c>
      <c r="R2411" s="91">
        <v>0</v>
      </c>
      <c r="S2411" s="91">
        <v>0</v>
      </c>
      <c r="T2411" s="38">
        <v>530373838.34000003</v>
      </c>
      <c r="U2411" s="38">
        <v>1229474.74</v>
      </c>
      <c r="V2411" s="38">
        <v>905593.57</v>
      </c>
      <c r="W2411" s="38">
        <v>0</v>
      </c>
      <c r="X2411" s="38">
        <v>0</v>
      </c>
      <c r="Y2411" s="38">
        <v>956660.45</v>
      </c>
      <c r="Z2411" s="38">
        <v>0</v>
      </c>
      <c r="AA2411" s="38">
        <v>0</v>
      </c>
      <c r="AB2411" s="38">
        <v>0</v>
      </c>
      <c r="AC2411" s="328">
        <v>1845465</v>
      </c>
      <c r="AD2411" s="38">
        <v>0</v>
      </c>
      <c r="AE2411" s="38">
        <v>0</v>
      </c>
      <c r="AF2411" s="38">
        <v>0</v>
      </c>
      <c r="AG2411" s="38">
        <v>0</v>
      </c>
      <c r="AH2411" s="38">
        <v>0</v>
      </c>
      <c r="AI2411" s="38">
        <v>0</v>
      </c>
      <c r="AJ2411" s="38">
        <v>731875.03</v>
      </c>
      <c r="AK2411" s="38">
        <v>24313063.030000001</v>
      </c>
      <c r="AL2411" s="38">
        <v>1617831.43</v>
      </c>
      <c r="AM2411" s="91">
        <v>1116052.01</v>
      </c>
      <c r="AN2411" s="38">
        <v>13233268.530000001</v>
      </c>
      <c r="AO2411" s="38">
        <v>0</v>
      </c>
      <c r="AP2411" s="38">
        <v>1309012.5</v>
      </c>
      <c r="AQ2411" s="38">
        <v>0</v>
      </c>
      <c r="AR2411" s="38">
        <v>0</v>
      </c>
      <c r="AS2411" s="38">
        <v>5669068.79</v>
      </c>
      <c r="AT2411" s="38">
        <v>41589227.5</v>
      </c>
      <c r="AU2411" s="335">
        <v>205901592.47</v>
      </c>
      <c r="AV2411" s="315">
        <v>46142</v>
      </c>
      <c r="AW2411" t="s">
        <v>3</v>
      </c>
      <c r="AX2411">
        <v>2026</v>
      </c>
      <c r="AY2411" t="s">
        <v>162</v>
      </c>
    </row>
    <row r="2412" spans="1:51" x14ac:dyDescent="0.25">
      <c r="A2412">
        <v>89</v>
      </c>
      <c r="B2412" t="s">
        <v>199</v>
      </c>
      <c r="C2412" s="38">
        <v>0</v>
      </c>
      <c r="D2412" s="38">
        <v>0</v>
      </c>
      <c r="E2412" s="38">
        <v>0</v>
      </c>
      <c r="F2412" s="38">
        <v>0</v>
      </c>
      <c r="G2412" s="38">
        <v>0</v>
      </c>
      <c r="H2412" s="91">
        <v>0</v>
      </c>
      <c r="I2412" s="91">
        <v>0</v>
      </c>
      <c r="J2412" s="38">
        <v>0</v>
      </c>
      <c r="K2412" s="38">
        <v>0</v>
      </c>
      <c r="L2412" s="91">
        <v>0</v>
      </c>
      <c r="M2412" s="38">
        <v>0</v>
      </c>
      <c r="N2412" s="38">
        <v>0</v>
      </c>
      <c r="O2412" s="38">
        <v>0</v>
      </c>
      <c r="P2412" s="38">
        <v>0</v>
      </c>
      <c r="Q2412" s="91">
        <v>0</v>
      </c>
      <c r="R2412" s="91">
        <v>0</v>
      </c>
      <c r="S2412" s="91">
        <v>0</v>
      </c>
      <c r="T2412" s="38">
        <v>0</v>
      </c>
      <c r="U2412" s="38">
        <v>0</v>
      </c>
      <c r="V2412" s="38">
        <v>0</v>
      </c>
      <c r="W2412" s="38">
        <v>0</v>
      </c>
      <c r="X2412" s="38">
        <v>0</v>
      </c>
      <c r="Y2412" s="38">
        <v>0</v>
      </c>
      <c r="Z2412" s="38">
        <v>0</v>
      </c>
      <c r="AA2412" s="38">
        <v>0</v>
      </c>
      <c r="AB2412" s="38">
        <v>0</v>
      </c>
      <c r="AC2412" s="328">
        <v>0</v>
      </c>
      <c r="AD2412" s="38">
        <v>0</v>
      </c>
      <c r="AE2412" s="38">
        <v>0</v>
      </c>
      <c r="AF2412" s="38">
        <v>0</v>
      </c>
      <c r="AG2412" s="38">
        <v>0</v>
      </c>
      <c r="AH2412" s="38">
        <v>0</v>
      </c>
      <c r="AI2412" s="38">
        <v>0</v>
      </c>
      <c r="AJ2412" s="38">
        <v>0</v>
      </c>
      <c r="AK2412" s="38">
        <v>0</v>
      </c>
      <c r="AL2412" s="38">
        <v>0</v>
      </c>
      <c r="AM2412" s="91">
        <v>0</v>
      </c>
      <c r="AN2412" s="38">
        <v>0</v>
      </c>
      <c r="AO2412" s="38">
        <v>0</v>
      </c>
      <c r="AP2412" s="38">
        <v>0</v>
      </c>
      <c r="AQ2412" s="38">
        <v>0</v>
      </c>
      <c r="AR2412" s="38">
        <v>0</v>
      </c>
      <c r="AS2412" s="38">
        <v>0</v>
      </c>
      <c r="AT2412" s="38">
        <v>0</v>
      </c>
      <c r="AU2412" s="335">
        <v>0</v>
      </c>
      <c r="AV2412" s="315">
        <v>46142</v>
      </c>
      <c r="AW2412" t="s">
        <v>3</v>
      </c>
      <c r="AX2412">
        <v>2026</v>
      </c>
      <c r="AY2412" t="s">
        <v>200</v>
      </c>
    </row>
    <row r="2413" spans="1:51" x14ac:dyDescent="0.25">
      <c r="A2413">
        <v>111</v>
      </c>
      <c r="B2413" t="s">
        <v>95</v>
      </c>
      <c r="C2413" s="38">
        <v>55392619.439999998</v>
      </c>
      <c r="D2413" s="38">
        <v>0</v>
      </c>
      <c r="E2413" s="38">
        <v>86512.33</v>
      </c>
      <c r="F2413" s="38">
        <v>0</v>
      </c>
      <c r="G2413" s="38">
        <v>0</v>
      </c>
      <c r="H2413" s="91">
        <v>0</v>
      </c>
      <c r="I2413" s="91">
        <v>86512.33</v>
      </c>
      <c r="J2413" s="38">
        <v>82808</v>
      </c>
      <c r="K2413" s="38">
        <v>0</v>
      </c>
      <c r="L2413" s="91">
        <v>0</v>
      </c>
      <c r="M2413" s="38">
        <v>0</v>
      </c>
      <c r="N2413" s="38">
        <v>0</v>
      </c>
      <c r="O2413" s="38">
        <v>0</v>
      </c>
      <c r="P2413" s="38">
        <v>204263.75</v>
      </c>
      <c r="Q2413" s="91">
        <v>0</v>
      </c>
      <c r="R2413" s="91">
        <v>0</v>
      </c>
      <c r="S2413" s="91">
        <v>0</v>
      </c>
      <c r="T2413" s="38">
        <v>287071.75</v>
      </c>
      <c r="U2413" s="38">
        <v>23646388.039999999</v>
      </c>
      <c r="V2413" s="38">
        <v>0</v>
      </c>
      <c r="W2413" s="38">
        <v>0</v>
      </c>
      <c r="X2413" s="38">
        <v>496854.6</v>
      </c>
      <c r="Y2413" s="38">
        <v>393920.39</v>
      </c>
      <c r="Z2413" s="38">
        <v>0</v>
      </c>
      <c r="AA2413" s="38">
        <v>0</v>
      </c>
      <c r="AB2413" s="38">
        <v>0</v>
      </c>
      <c r="AC2413" s="328">
        <v>2900877.82</v>
      </c>
      <c r="AD2413" s="38">
        <v>0</v>
      </c>
      <c r="AE2413" s="38">
        <v>0</v>
      </c>
      <c r="AF2413" s="38">
        <v>0</v>
      </c>
      <c r="AG2413" s="38">
        <v>0</v>
      </c>
      <c r="AH2413" s="38">
        <v>0</v>
      </c>
      <c r="AI2413" s="38">
        <v>0</v>
      </c>
      <c r="AJ2413" s="38">
        <v>2193436.08</v>
      </c>
      <c r="AK2413" s="38">
        <v>2115076.12</v>
      </c>
      <c r="AL2413" s="38">
        <v>1914197.69</v>
      </c>
      <c r="AM2413" s="91">
        <v>1859668.56</v>
      </c>
      <c r="AN2413" s="38">
        <v>6449072.9900000002</v>
      </c>
      <c r="AO2413" s="38">
        <v>0</v>
      </c>
      <c r="AP2413" s="38">
        <v>334852</v>
      </c>
      <c r="AQ2413" s="38">
        <v>0</v>
      </c>
      <c r="AR2413" s="38">
        <v>0</v>
      </c>
      <c r="AS2413" s="38">
        <v>29631476.93</v>
      </c>
      <c r="AT2413" s="38">
        <v>12672867.359999999</v>
      </c>
      <c r="AU2413" s="335">
        <v>12714691.07</v>
      </c>
      <c r="AV2413" s="315">
        <v>46142</v>
      </c>
      <c r="AW2413" t="s">
        <v>3</v>
      </c>
      <c r="AX2413">
        <v>2026</v>
      </c>
      <c r="AY2413" t="s">
        <v>182</v>
      </c>
    </row>
    <row r="2414" spans="1:51" x14ac:dyDescent="0.25">
      <c r="A2414">
        <v>83</v>
      </c>
      <c r="B2414" t="s">
        <v>96</v>
      </c>
      <c r="C2414" s="38">
        <v>4066748496.4499998</v>
      </c>
      <c r="D2414" s="38">
        <v>9466599.4000000004</v>
      </c>
      <c r="E2414" s="38">
        <v>0</v>
      </c>
      <c r="F2414" s="38">
        <v>0</v>
      </c>
      <c r="G2414" s="38">
        <v>3365721.27</v>
      </c>
      <c r="H2414" s="91">
        <v>0</v>
      </c>
      <c r="I2414" s="91">
        <v>12832320.67</v>
      </c>
      <c r="J2414" s="38">
        <v>34871787.600000001</v>
      </c>
      <c r="K2414" s="38">
        <v>25988586.949999999</v>
      </c>
      <c r="L2414" s="91">
        <v>3310844.16</v>
      </c>
      <c r="M2414" s="38">
        <v>1364325584.75</v>
      </c>
      <c r="N2414" s="38">
        <v>767875610.88999999</v>
      </c>
      <c r="O2414" s="38">
        <v>2132201195.6400001</v>
      </c>
      <c r="P2414" s="38">
        <v>73263531.350000009</v>
      </c>
      <c r="Q2414" s="91">
        <v>0</v>
      </c>
      <c r="R2414" s="91">
        <v>3790462.69</v>
      </c>
      <c r="S2414" s="91">
        <v>5731507.6299999999</v>
      </c>
      <c r="T2414" s="38">
        <v>2279157916.02</v>
      </c>
      <c r="U2414" s="38">
        <v>115352020.27</v>
      </c>
      <c r="V2414" s="38">
        <v>4756149.4799999995</v>
      </c>
      <c r="W2414" s="38">
        <v>4364496.55</v>
      </c>
      <c r="X2414" s="38">
        <v>32423782.690000001</v>
      </c>
      <c r="Y2414" s="38">
        <v>3082986.75</v>
      </c>
      <c r="Z2414" s="38">
        <v>0</v>
      </c>
      <c r="AA2414" s="38">
        <v>1291308.8</v>
      </c>
      <c r="AB2414" s="38">
        <v>0</v>
      </c>
      <c r="AC2414" s="328">
        <v>638748467.98000002</v>
      </c>
      <c r="AD2414" s="38">
        <v>54649097.480000004</v>
      </c>
      <c r="AE2414" s="38">
        <v>22471705.259999998</v>
      </c>
      <c r="AF2414" s="38">
        <v>0</v>
      </c>
      <c r="AG2414" s="38">
        <v>0</v>
      </c>
      <c r="AH2414" s="38">
        <v>0</v>
      </c>
      <c r="AI2414" s="38">
        <v>0</v>
      </c>
      <c r="AJ2414" s="38">
        <v>78561960.640000001</v>
      </c>
      <c r="AK2414" s="38">
        <v>616996001.82000005</v>
      </c>
      <c r="AL2414" s="38">
        <v>20082627.359999999</v>
      </c>
      <c r="AM2414" s="91">
        <v>6541204.7000000002</v>
      </c>
      <c r="AN2414" s="38">
        <v>51137177.729999997</v>
      </c>
      <c r="AO2414" s="38">
        <v>0</v>
      </c>
      <c r="AP2414" s="38">
        <v>7828634.2800000003</v>
      </c>
      <c r="AQ2414" s="38">
        <v>0</v>
      </c>
      <c r="AR2414" s="38">
        <v>0</v>
      </c>
      <c r="AS2414" s="38">
        <v>955701975.9000001</v>
      </c>
      <c r="AT2414" s="38">
        <v>702585645.88999999</v>
      </c>
      <c r="AU2414" s="335">
        <v>116470637.97</v>
      </c>
      <c r="AV2414" s="315">
        <v>46142</v>
      </c>
      <c r="AW2414" t="s">
        <v>3</v>
      </c>
      <c r="AX2414">
        <v>2026</v>
      </c>
      <c r="AY2414" t="s">
        <v>158</v>
      </c>
    </row>
    <row r="2415" spans="1:51" x14ac:dyDescent="0.25">
      <c r="A2415">
        <v>40</v>
      </c>
      <c r="B2415" t="s">
        <v>97</v>
      </c>
      <c r="C2415" s="38">
        <v>1527710761.3899999</v>
      </c>
      <c r="D2415" s="38">
        <v>225998.5</v>
      </c>
      <c r="E2415" s="38">
        <v>0</v>
      </c>
      <c r="F2415" s="38">
        <v>0</v>
      </c>
      <c r="G2415" s="38">
        <v>0</v>
      </c>
      <c r="H2415" s="91">
        <v>0</v>
      </c>
      <c r="I2415" s="91">
        <v>225998.5</v>
      </c>
      <c r="J2415" s="38">
        <v>254623.35999999999</v>
      </c>
      <c r="K2415" s="38">
        <v>3455761.51</v>
      </c>
      <c r="L2415" s="91">
        <v>3628856.11</v>
      </c>
      <c r="M2415" s="38">
        <v>24825415.43</v>
      </c>
      <c r="N2415" s="38">
        <v>286336171.28000003</v>
      </c>
      <c r="O2415" s="38">
        <v>311161586.71000004</v>
      </c>
      <c r="P2415" s="38">
        <v>654617.22</v>
      </c>
      <c r="Q2415" s="91">
        <v>0</v>
      </c>
      <c r="R2415" s="91">
        <v>0</v>
      </c>
      <c r="S2415" s="91">
        <v>0</v>
      </c>
      <c r="T2415" s="38">
        <v>319155444.90999997</v>
      </c>
      <c r="U2415" s="38">
        <v>1430504.74</v>
      </c>
      <c r="V2415" s="38">
        <v>219332.85</v>
      </c>
      <c r="W2415" s="38">
        <v>122179.2</v>
      </c>
      <c r="X2415" s="38">
        <v>0</v>
      </c>
      <c r="Y2415" s="38">
        <v>23970.16</v>
      </c>
      <c r="Z2415" s="38">
        <v>0</v>
      </c>
      <c r="AA2415" s="38">
        <v>97971</v>
      </c>
      <c r="AB2415" s="38">
        <v>0</v>
      </c>
      <c r="AC2415" s="328">
        <v>10189402.539999999</v>
      </c>
      <c r="AD2415" s="38">
        <v>58000023.549999997</v>
      </c>
      <c r="AE2415" s="38">
        <v>1956399.99</v>
      </c>
      <c r="AF2415" s="38">
        <v>0</v>
      </c>
      <c r="AG2415" s="38">
        <v>0</v>
      </c>
      <c r="AH2415" s="38">
        <v>0</v>
      </c>
      <c r="AI2415" s="38">
        <v>0</v>
      </c>
      <c r="AJ2415" s="38">
        <v>52687.22</v>
      </c>
      <c r="AK2415" s="38">
        <v>1003098071.6999999</v>
      </c>
      <c r="AL2415" s="38">
        <v>1068703.78</v>
      </c>
      <c r="AM2415" s="91">
        <v>520166.74</v>
      </c>
      <c r="AN2415" s="38">
        <v>30858267.189999998</v>
      </c>
      <c r="AO2415" s="38">
        <v>0</v>
      </c>
      <c r="AP2415" s="38">
        <v>882654.45</v>
      </c>
      <c r="AQ2415" s="38">
        <v>0</v>
      </c>
      <c r="AR2415" s="38">
        <v>0</v>
      </c>
      <c r="AS2415" s="38">
        <v>72092471.25</v>
      </c>
      <c r="AT2415" s="38">
        <v>1036427863.86</v>
      </c>
      <c r="AU2415" s="335">
        <v>99808982.870000005</v>
      </c>
      <c r="AV2415" s="315">
        <v>46142</v>
      </c>
      <c r="AW2415" t="s">
        <v>3</v>
      </c>
      <c r="AX2415">
        <v>2026</v>
      </c>
      <c r="AY2415" t="s">
        <v>166</v>
      </c>
    </row>
    <row r="2416" spans="1:51" x14ac:dyDescent="0.25">
      <c r="A2416">
        <v>24</v>
      </c>
      <c r="B2416" t="s">
        <v>98</v>
      </c>
      <c r="C2416" s="38">
        <v>6779427238.6000004</v>
      </c>
      <c r="D2416" s="38">
        <v>77443700.469999999</v>
      </c>
      <c r="E2416" s="38">
        <v>0</v>
      </c>
      <c r="F2416" s="38">
        <v>0</v>
      </c>
      <c r="G2416" s="38">
        <v>105133244.57000001</v>
      </c>
      <c r="H2416" s="91">
        <v>114711815.09999999</v>
      </c>
      <c r="I2416" s="91">
        <v>297288760.13999999</v>
      </c>
      <c r="J2416" s="38">
        <v>20295461.75</v>
      </c>
      <c r="K2416" s="38">
        <v>46561045.410000004</v>
      </c>
      <c r="L2416" s="91">
        <v>0</v>
      </c>
      <c r="M2416" s="38">
        <v>441044743.10000002</v>
      </c>
      <c r="N2416" s="38">
        <v>4178842471.5999999</v>
      </c>
      <c r="O2416" s="38">
        <v>4619887214.7000008</v>
      </c>
      <c r="P2416" s="38">
        <v>126724133.73999999</v>
      </c>
      <c r="Q2416" s="91">
        <v>0</v>
      </c>
      <c r="R2416" s="91">
        <v>0</v>
      </c>
      <c r="S2416" s="91">
        <v>0</v>
      </c>
      <c r="T2416" s="38">
        <v>4813467855.5999994</v>
      </c>
      <c r="U2416" s="38">
        <v>564616436.86000001</v>
      </c>
      <c r="V2416" s="38">
        <v>0</v>
      </c>
      <c r="W2416" s="38">
        <v>0</v>
      </c>
      <c r="X2416" s="38">
        <v>5479637.4699999997</v>
      </c>
      <c r="Y2416" s="38">
        <v>0</v>
      </c>
      <c r="Z2416" s="38">
        <v>0</v>
      </c>
      <c r="AA2416" s="38">
        <v>12341767.4</v>
      </c>
      <c r="AB2416" s="38">
        <v>0</v>
      </c>
      <c r="AC2416" s="328">
        <v>707627544.94000006</v>
      </c>
      <c r="AD2416" s="38">
        <v>38882143.789999999</v>
      </c>
      <c r="AE2416" s="38">
        <v>13084781.26</v>
      </c>
      <c r="AF2416" s="38">
        <v>0</v>
      </c>
      <c r="AG2416" s="38">
        <v>0</v>
      </c>
      <c r="AH2416" s="38">
        <v>0</v>
      </c>
      <c r="AI2416" s="38">
        <v>0</v>
      </c>
      <c r="AJ2416" s="38">
        <v>112691686.56</v>
      </c>
      <c r="AK2416" s="38">
        <v>140311120.56</v>
      </c>
      <c r="AL2416" s="38">
        <v>43350147.479999997</v>
      </c>
      <c r="AM2416" s="91">
        <v>11040471.9</v>
      </c>
      <c r="AN2416" s="38">
        <v>16854926.550000001</v>
      </c>
      <c r="AO2416" s="38">
        <v>0</v>
      </c>
      <c r="AP2416" s="38">
        <v>0</v>
      </c>
      <c r="AQ2416" s="38">
        <v>0</v>
      </c>
      <c r="AR2416" s="38">
        <v>0</v>
      </c>
      <c r="AS2416" s="38">
        <v>1454723998.28</v>
      </c>
      <c r="AT2416" s="38">
        <v>211556666.49000001</v>
      </c>
      <c r="AU2416" s="335">
        <v>2389958.09</v>
      </c>
      <c r="AV2416" s="315">
        <v>46142</v>
      </c>
      <c r="AW2416" t="s">
        <v>3</v>
      </c>
      <c r="AX2416">
        <v>2026</v>
      </c>
      <c r="AY2416" t="s">
        <v>164</v>
      </c>
    </row>
    <row r="2417" spans="1:51" x14ac:dyDescent="0.25">
      <c r="A2417">
        <v>70</v>
      </c>
      <c r="B2417" t="s">
        <v>100</v>
      </c>
      <c r="C2417" s="38">
        <v>12891620</v>
      </c>
      <c r="D2417" s="38">
        <v>0</v>
      </c>
      <c r="E2417" s="38">
        <v>0</v>
      </c>
      <c r="F2417" s="38">
        <v>0</v>
      </c>
      <c r="G2417" s="38">
        <v>0</v>
      </c>
      <c r="H2417" s="91">
        <v>12891620</v>
      </c>
      <c r="I2417" s="91">
        <v>12891620</v>
      </c>
      <c r="J2417" s="38">
        <v>0</v>
      </c>
      <c r="K2417" s="38">
        <v>0</v>
      </c>
      <c r="L2417" s="91">
        <v>0</v>
      </c>
      <c r="M2417" s="38">
        <v>0</v>
      </c>
      <c r="N2417" s="38">
        <v>0</v>
      </c>
      <c r="O2417" s="38">
        <v>0</v>
      </c>
      <c r="P2417" s="38">
        <v>0</v>
      </c>
      <c r="Q2417" s="91">
        <v>0</v>
      </c>
      <c r="R2417" s="91">
        <v>0</v>
      </c>
      <c r="S2417" s="91">
        <v>0</v>
      </c>
      <c r="T2417" s="38">
        <v>0</v>
      </c>
      <c r="U2417" s="38">
        <v>0</v>
      </c>
      <c r="V2417" s="38">
        <v>0</v>
      </c>
      <c r="W2417" s="38">
        <v>0</v>
      </c>
      <c r="X2417" s="38">
        <v>0</v>
      </c>
      <c r="Y2417" s="38">
        <v>0</v>
      </c>
      <c r="Z2417" s="38">
        <v>0</v>
      </c>
      <c r="AA2417" s="38">
        <v>0</v>
      </c>
      <c r="AB2417" s="38">
        <v>0</v>
      </c>
      <c r="AC2417" s="328">
        <v>0</v>
      </c>
      <c r="AD2417" s="38">
        <v>0</v>
      </c>
      <c r="AE2417" s="38">
        <v>0</v>
      </c>
      <c r="AF2417" s="38">
        <v>0</v>
      </c>
      <c r="AG2417" s="38">
        <v>0</v>
      </c>
      <c r="AH2417" s="38">
        <v>0</v>
      </c>
      <c r="AI2417" s="38">
        <v>0</v>
      </c>
      <c r="AJ2417" s="38">
        <v>0</v>
      </c>
      <c r="AK2417" s="38">
        <v>0</v>
      </c>
      <c r="AL2417" s="38">
        <v>0</v>
      </c>
      <c r="AM2417" s="91">
        <v>0</v>
      </c>
      <c r="AN2417" s="38">
        <v>0</v>
      </c>
      <c r="AO2417" s="38">
        <v>0</v>
      </c>
      <c r="AP2417" s="38">
        <v>0</v>
      </c>
      <c r="AQ2417" s="38">
        <v>0</v>
      </c>
      <c r="AR2417" s="38">
        <v>0</v>
      </c>
      <c r="AS2417" s="38">
        <v>0</v>
      </c>
      <c r="AT2417" s="38">
        <v>0</v>
      </c>
      <c r="AU2417" s="335">
        <v>0</v>
      </c>
      <c r="AV2417" s="315">
        <v>46142</v>
      </c>
      <c r="AW2417" t="s">
        <v>3</v>
      </c>
      <c r="AX2417">
        <v>2026</v>
      </c>
      <c r="AY2417" t="s">
        <v>181</v>
      </c>
    </row>
    <row r="2418" spans="1:51" x14ac:dyDescent="0.25">
      <c r="A2418">
        <v>119</v>
      </c>
      <c r="B2418" t="s">
        <v>101</v>
      </c>
      <c r="C2418" s="38">
        <v>1269697836.8999999</v>
      </c>
      <c r="D2418" s="38">
        <v>42920.35</v>
      </c>
      <c r="E2418" s="38">
        <v>0</v>
      </c>
      <c r="F2418" s="38">
        <v>0</v>
      </c>
      <c r="G2418" s="38">
        <v>0</v>
      </c>
      <c r="H2418" s="91">
        <v>0</v>
      </c>
      <c r="I2418" s="91">
        <v>42920.35</v>
      </c>
      <c r="J2418" s="38">
        <v>419119142.61999995</v>
      </c>
      <c r="K2418" s="38">
        <v>0</v>
      </c>
      <c r="L2418" s="91">
        <v>0</v>
      </c>
      <c r="M2418" s="38">
        <v>0</v>
      </c>
      <c r="N2418" s="38">
        <v>0</v>
      </c>
      <c r="O2418" s="38">
        <v>0</v>
      </c>
      <c r="P2418" s="38">
        <v>0</v>
      </c>
      <c r="Q2418" s="91">
        <v>0</v>
      </c>
      <c r="R2418" s="91">
        <v>0</v>
      </c>
      <c r="S2418" s="91">
        <v>0</v>
      </c>
      <c r="T2418" s="38">
        <v>419119142.61999995</v>
      </c>
      <c r="U2418" s="38">
        <v>0</v>
      </c>
      <c r="V2418" s="38">
        <v>0</v>
      </c>
      <c r="W2418" s="38">
        <v>0</v>
      </c>
      <c r="X2418" s="38">
        <v>0</v>
      </c>
      <c r="Y2418" s="38">
        <v>0</v>
      </c>
      <c r="Z2418" s="38">
        <v>0</v>
      </c>
      <c r="AA2418" s="38">
        <v>0</v>
      </c>
      <c r="AB2418" s="38">
        <v>0</v>
      </c>
      <c r="AC2418" s="328">
        <v>496093973.63</v>
      </c>
      <c r="AD2418" s="38">
        <v>0</v>
      </c>
      <c r="AE2418" s="38">
        <v>0</v>
      </c>
      <c r="AF2418" s="38">
        <v>0</v>
      </c>
      <c r="AG2418" s="38">
        <v>0</v>
      </c>
      <c r="AH2418" s="38">
        <v>0</v>
      </c>
      <c r="AI2418" s="38">
        <v>0</v>
      </c>
      <c r="AJ2418" s="38">
        <v>0</v>
      </c>
      <c r="AK2418" s="38">
        <v>354441800.30000001</v>
      </c>
      <c r="AL2418" s="38">
        <v>0</v>
      </c>
      <c r="AM2418" s="91">
        <v>0</v>
      </c>
      <c r="AN2418" s="38">
        <v>0</v>
      </c>
      <c r="AO2418" s="38">
        <v>0</v>
      </c>
      <c r="AP2418" s="38">
        <v>0</v>
      </c>
      <c r="AQ2418" s="38">
        <v>0</v>
      </c>
      <c r="AR2418" s="38">
        <v>0</v>
      </c>
      <c r="AS2418" s="38">
        <v>496093973.63</v>
      </c>
      <c r="AT2418" s="38">
        <v>354441800.30000001</v>
      </c>
      <c r="AU2418" s="335">
        <v>0</v>
      </c>
      <c r="AV2418" s="315">
        <v>46142</v>
      </c>
      <c r="AW2418" t="s">
        <v>3</v>
      </c>
      <c r="AX2418">
        <v>2026</v>
      </c>
      <c r="AY2418" t="s">
        <v>189</v>
      </c>
    </row>
    <row r="2419" spans="1:51" x14ac:dyDescent="0.25">
      <c r="A2419">
        <v>93</v>
      </c>
      <c r="B2419" t="s">
        <v>103</v>
      </c>
      <c r="C2419" s="38">
        <v>543545398.02999997</v>
      </c>
      <c r="D2419" s="38">
        <v>0</v>
      </c>
      <c r="E2419" s="38">
        <v>0</v>
      </c>
      <c r="F2419" s="38">
        <v>0</v>
      </c>
      <c r="G2419" s="38">
        <v>0</v>
      </c>
      <c r="H2419" s="91">
        <v>0</v>
      </c>
      <c r="I2419" s="91">
        <v>0</v>
      </c>
      <c r="J2419" s="38">
        <v>574188.41</v>
      </c>
      <c r="K2419" s="38">
        <v>92494.11</v>
      </c>
      <c r="L2419" s="91">
        <v>0</v>
      </c>
      <c r="M2419" s="38">
        <v>2</v>
      </c>
      <c r="N2419" s="38">
        <v>0</v>
      </c>
      <c r="O2419" s="38">
        <v>2</v>
      </c>
      <c r="P2419" s="38">
        <v>0</v>
      </c>
      <c r="Q2419" s="91">
        <v>95403.32</v>
      </c>
      <c r="R2419" s="91">
        <v>0</v>
      </c>
      <c r="S2419" s="91">
        <v>0</v>
      </c>
      <c r="T2419" s="38">
        <v>762087.84</v>
      </c>
      <c r="U2419" s="38">
        <v>351913.62</v>
      </c>
      <c r="V2419" s="38">
        <v>372947.85</v>
      </c>
      <c r="W2419" s="38">
        <v>0</v>
      </c>
      <c r="X2419" s="38">
        <v>25188521.289999999</v>
      </c>
      <c r="Y2419" s="38">
        <v>20376354.309999999</v>
      </c>
      <c r="Z2419" s="38">
        <v>0</v>
      </c>
      <c r="AA2419" s="38">
        <v>3110373.5300000003</v>
      </c>
      <c r="AB2419" s="38">
        <v>0</v>
      </c>
      <c r="AC2419" s="328">
        <v>0</v>
      </c>
      <c r="AD2419" s="38">
        <v>69594629.459999993</v>
      </c>
      <c r="AE2419" s="38">
        <v>7218.5</v>
      </c>
      <c r="AF2419" s="38">
        <v>0</v>
      </c>
      <c r="AG2419" s="38">
        <v>0</v>
      </c>
      <c r="AH2419" s="38">
        <v>0</v>
      </c>
      <c r="AI2419" s="38">
        <v>0</v>
      </c>
      <c r="AJ2419" s="38">
        <v>0</v>
      </c>
      <c r="AK2419" s="38">
        <v>32652082.170000002</v>
      </c>
      <c r="AL2419" s="38">
        <v>11557098.15</v>
      </c>
      <c r="AM2419" s="91">
        <v>7293897.4900000002</v>
      </c>
      <c r="AN2419" s="38">
        <v>62099234.939999998</v>
      </c>
      <c r="AO2419" s="38">
        <v>0</v>
      </c>
      <c r="AP2419" s="38">
        <v>378963</v>
      </c>
      <c r="AQ2419" s="38">
        <v>0</v>
      </c>
      <c r="AR2419" s="38">
        <v>0</v>
      </c>
      <c r="AS2419" s="38">
        <v>119001958.56</v>
      </c>
      <c r="AT2419" s="38">
        <v>113981275.75</v>
      </c>
      <c r="AU2419" s="335">
        <v>309800075.88</v>
      </c>
      <c r="AV2419" s="315">
        <v>46142</v>
      </c>
      <c r="AW2419" t="s">
        <v>3</v>
      </c>
      <c r="AX2419">
        <v>2026</v>
      </c>
      <c r="AY2419" t="s">
        <v>175</v>
      </c>
    </row>
    <row r="2420" spans="1:51" x14ac:dyDescent="0.25">
      <c r="A2420">
        <v>29</v>
      </c>
      <c r="B2420" t="s">
        <v>94</v>
      </c>
      <c r="C2420" s="38">
        <v>2904160723.9299998</v>
      </c>
      <c r="D2420" s="38">
        <v>260002.06</v>
      </c>
      <c r="E2420" s="38">
        <v>0</v>
      </c>
      <c r="F2420" s="38">
        <v>0</v>
      </c>
      <c r="G2420" s="38">
        <v>2351359.7699999996</v>
      </c>
      <c r="H2420" s="91">
        <v>10789667.32</v>
      </c>
      <c r="I2420" s="91">
        <v>13401029.15</v>
      </c>
      <c r="J2420" s="38">
        <v>5763938.46</v>
      </c>
      <c r="K2420" s="38">
        <v>268011.46000000002</v>
      </c>
      <c r="L2420" s="91">
        <v>0</v>
      </c>
      <c r="M2420" s="38">
        <v>384850146.64000005</v>
      </c>
      <c r="N2420" s="38">
        <v>754802941.83000004</v>
      </c>
      <c r="O2420" s="38">
        <v>1139653088.47</v>
      </c>
      <c r="P2420" s="38">
        <v>0</v>
      </c>
      <c r="Q2420" s="91">
        <v>0</v>
      </c>
      <c r="R2420" s="91">
        <v>0</v>
      </c>
      <c r="S2420" s="91">
        <v>0</v>
      </c>
      <c r="T2420" s="38">
        <v>1145685038.3899999</v>
      </c>
      <c r="U2420" s="38">
        <v>349519071.70999998</v>
      </c>
      <c r="V2420" s="38">
        <v>309575809.24000001</v>
      </c>
      <c r="W2420" s="38">
        <v>13999783.98</v>
      </c>
      <c r="X2420" s="38">
        <v>508033224.24000001</v>
      </c>
      <c r="Y2420" s="38">
        <v>134858928.92999998</v>
      </c>
      <c r="Z2420" s="38">
        <v>0</v>
      </c>
      <c r="AA2420" s="38">
        <v>0</v>
      </c>
      <c r="AB2420" s="38">
        <v>39721544.590000004</v>
      </c>
      <c r="AC2420" s="328">
        <v>0</v>
      </c>
      <c r="AD2420" s="38">
        <v>0</v>
      </c>
      <c r="AE2420" s="38">
        <v>7543365.1799999997</v>
      </c>
      <c r="AF2420" s="38">
        <v>0</v>
      </c>
      <c r="AG2420" s="38">
        <v>0</v>
      </c>
      <c r="AH2420" s="38">
        <v>0</v>
      </c>
      <c r="AI2420" s="38">
        <v>0</v>
      </c>
      <c r="AJ2420" s="38">
        <v>217378617.44999999</v>
      </c>
      <c r="AK2420" s="38">
        <v>6860293.1299999999</v>
      </c>
      <c r="AL2420" s="38">
        <v>7066625.5800000001</v>
      </c>
      <c r="AM2420" s="91">
        <v>0</v>
      </c>
      <c r="AN2420" s="38">
        <v>136856352.19</v>
      </c>
      <c r="AO2420" s="38">
        <v>0</v>
      </c>
      <c r="AP2420" s="38">
        <v>13381671.469999999</v>
      </c>
      <c r="AQ2420" s="38">
        <v>0</v>
      </c>
      <c r="AR2420" s="38">
        <v>0</v>
      </c>
      <c r="AS2420" s="38">
        <v>1580630345.3199999</v>
      </c>
      <c r="AT2420" s="38">
        <v>164164942.37</v>
      </c>
      <c r="AU2420" s="335">
        <v>279368.7</v>
      </c>
      <c r="AV2420" s="315">
        <v>46142</v>
      </c>
      <c r="AW2420" t="s">
        <v>3</v>
      </c>
      <c r="AX2420">
        <v>2026</v>
      </c>
      <c r="AY2420" t="s">
        <v>156</v>
      </c>
    </row>
    <row r="2421" spans="1:51" x14ac:dyDescent="0.25">
      <c r="A2421">
        <v>122</v>
      </c>
      <c r="B2421" t="s">
        <v>69</v>
      </c>
      <c r="C2421" s="38">
        <v>1170915708.5600002</v>
      </c>
      <c r="D2421" s="38">
        <v>0</v>
      </c>
      <c r="E2421" s="38">
        <v>0</v>
      </c>
      <c r="F2421" s="38">
        <v>0</v>
      </c>
      <c r="G2421" s="38">
        <v>0</v>
      </c>
      <c r="H2421" s="91">
        <v>35377212.920000002</v>
      </c>
      <c r="I2421" s="91">
        <v>35377212.920000002</v>
      </c>
      <c r="J2421" s="38">
        <v>0</v>
      </c>
      <c r="K2421" s="38">
        <v>138045324.53999999</v>
      </c>
      <c r="L2421" s="91">
        <v>0</v>
      </c>
      <c r="M2421" s="38">
        <v>0</v>
      </c>
      <c r="N2421" s="38">
        <v>6628794.8099999996</v>
      </c>
      <c r="O2421" s="38">
        <v>6628794.8099999996</v>
      </c>
      <c r="P2421" s="38">
        <v>0</v>
      </c>
      <c r="Q2421" s="91">
        <v>0</v>
      </c>
      <c r="R2421" s="91">
        <v>13615971.289999999</v>
      </c>
      <c r="S2421" s="91">
        <v>0</v>
      </c>
      <c r="T2421" s="38">
        <v>158290090.64000002</v>
      </c>
      <c r="U2421" s="38">
        <v>24816.21</v>
      </c>
      <c r="V2421" s="38">
        <v>0</v>
      </c>
      <c r="W2421" s="38">
        <v>0</v>
      </c>
      <c r="X2421" s="38">
        <v>110518673.40000001</v>
      </c>
      <c r="Y2421" s="38">
        <v>0</v>
      </c>
      <c r="Z2421" s="38">
        <v>0</v>
      </c>
      <c r="AA2421" s="38">
        <v>707786388.69000006</v>
      </c>
      <c r="AB2421" s="38">
        <v>0</v>
      </c>
      <c r="AC2421" s="328">
        <v>0</v>
      </c>
      <c r="AD2421" s="38">
        <v>0</v>
      </c>
      <c r="AE2421" s="38">
        <v>2400042.69</v>
      </c>
      <c r="AF2421" s="38">
        <v>0</v>
      </c>
      <c r="AG2421" s="38">
        <v>0</v>
      </c>
      <c r="AH2421" s="38">
        <v>0</v>
      </c>
      <c r="AI2421" s="38">
        <v>0</v>
      </c>
      <c r="AJ2421" s="38">
        <v>4020928</v>
      </c>
      <c r="AK2421" s="38">
        <v>101857682.79000001</v>
      </c>
      <c r="AL2421" s="38">
        <v>0</v>
      </c>
      <c r="AM2421" s="91">
        <v>0</v>
      </c>
      <c r="AN2421" s="38">
        <v>46061178.270000003</v>
      </c>
      <c r="AO2421" s="38">
        <v>0</v>
      </c>
      <c r="AP2421" s="38">
        <v>0</v>
      </c>
      <c r="AQ2421" s="38">
        <v>0</v>
      </c>
      <c r="AR2421" s="38">
        <v>0</v>
      </c>
      <c r="AS2421" s="38">
        <v>824750848.99000001</v>
      </c>
      <c r="AT2421" s="38">
        <v>147918861.06</v>
      </c>
      <c r="AU2421" s="335">
        <v>4578694.95</v>
      </c>
      <c r="AV2421" s="315">
        <v>46142</v>
      </c>
      <c r="AW2421" t="s">
        <v>3</v>
      </c>
      <c r="AX2421">
        <v>2026</v>
      </c>
      <c r="AY2421" t="s">
        <v>267</v>
      </c>
    </row>
    <row r="2422" spans="1:51" x14ac:dyDescent="0.25">
      <c r="A2422">
        <v>124</v>
      </c>
      <c r="B2422" t="s">
        <v>99</v>
      </c>
      <c r="C2422" s="38">
        <v>360221315.72999996</v>
      </c>
      <c r="D2422" s="38">
        <v>0</v>
      </c>
      <c r="E2422" s="38">
        <v>0</v>
      </c>
      <c r="F2422" s="38">
        <v>0</v>
      </c>
      <c r="G2422" s="38">
        <v>0</v>
      </c>
      <c r="H2422" s="91">
        <v>0</v>
      </c>
      <c r="I2422" s="91">
        <v>0</v>
      </c>
      <c r="J2422" s="38">
        <v>0</v>
      </c>
      <c r="K2422" s="38">
        <v>0</v>
      </c>
      <c r="L2422" s="91">
        <v>0</v>
      </c>
      <c r="M2422" s="38">
        <v>1491306.49</v>
      </c>
      <c r="N2422" s="38">
        <v>32885035.549999997</v>
      </c>
      <c r="O2422" s="38">
        <v>34376342.039999999</v>
      </c>
      <c r="P2422" s="38">
        <v>42779.09</v>
      </c>
      <c r="Q2422" s="91">
        <v>0</v>
      </c>
      <c r="R2422" s="91">
        <v>0</v>
      </c>
      <c r="S2422" s="91">
        <v>0</v>
      </c>
      <c r="T2422" s="38">
        <v>34419121.130000003</v>
      </c>
      <c r="U2422" s="38">
        <v>8514006.3499999996</v>
      </c>
      <c r="V2422" s="38">
        <v>3165243.05</v>
      </c>
      <c r="W2422" s="38">
        <v>8549090.0999999996</v>
      </c>
      <c r="X2422" s="38">
        <v>248039.7</v>
      </c>
      <c r="Y2422" s="38">
        <v>27376292.670000002</v>
      </c>
      <c r="Z2422" s="38">
        <v>0</v>
      </c>
      <c r="AA2422" s="38">
        <v>0</v>
      </c>
      <c r="AB2422" s="38">
        <v>0</v>
      </c>
      <c r="AC2422" s="328">
        <v>44872816.450000003</v>
      </c>
      <c r="AD2422" s="38">
        <v>0</v>
      </c>
      <c r="AE2422" s="38">
        <v>23496.89</v>
      </c>
      <c r="AF2422" s="38">
        <v>0</v>
      </c>
      <c r="AG2422" s="38">
        <v>0</v>
      </c>
      <c r="AH2422" s="38">
        <v>0</v>
      </c>
      <c r="AI2422" s="38">
        <v>0</v>
      </c>
      <c r="AJ2422" s="38">
        <v>3174035.73</v>
      </c>
      <c r="AK2422" s="38">
        <v>34340917.350000001</v>
      </c>
      <c r="AL2422" s="38">
        <v>4195739.49</v>
      </c>
      <c r="AM2422" s="91">
        <v>2562016.87</v>
      </c>
      <c r="AN2422" s="38">
        <v>78543007.590000004</v>
      </c>
      <c r="AO2422" s="38">
        <v>0</v>
      </c>
      <c r="AP2422" s="38">
        <v>1558271.11</v>
      </c>
      <c r="AQ2422" s="38">
        <v>0</v>
      </c>
      <c r="AR2422" s="38">
        <v>0</v>
      </c>
      <c r="AS2422" s="38">
        <v>95923020.939999998</v>
      </c>
      <c r="AT2422" s="38">
        <v>121199952.41</v>
      </c>
      <c r="AU2422" s="335">
        <v>108679221.25</v>
      </c>
      <c r="AV2422" s="315">
        <v>46142</v>
      </c>
      <c r="AW2422" t="s">
        <v>3</v>
      </c>
      <c r="AX2422">
        <v>2026</v>
      </c>
      <c r="AY2422" t="s">
        <v>289</v>
      </c>
    </row>
    <row r="2423" spans="1:51" x14ac:dyDescent="0.25">
      <c r="A2423">
        <v>127</v>
      </c>
      <c r="B2423" t="s">
        <v>80</v>
      </c>
      <c r="C2423" s="38">
        <v>1400962051.0300002</v>
      </c>
      <c r="D2423" s="38">
        <v>2513265.86</v>
      </c>
      <c r="E2423" s="38">
        <v>0</v>
      </c>
      <c r="F2423" s="38">
        <v>4030237.58</v>
      </c>
      <c r="G2423" s="38">
        <v>482926034.14999998</v>
      </c>
      <c r="H2423" s="91">
        <v>149142.63</v>
      </c>
      <c r="I2423" s="91">
        <v>489618680.22000003</v>
      </c>
      <c r="J2423" s="38">
        <v>0</v>
      </c>
      <c r="K2423" s="38">
        <v>0</v>
      </c>
      <c r="L2423" s="91">
        <v>0</v>
      </c>
      <c r="M2423" s="38">
        <v>0</v>
      </c>
      <c r="N2423" s="38">
        <v>0</v>
      </c>
      <c r="O2423" s="38">
        <v>0</v>
      </c>
      <c r="P2423" s="38">
        <v>0</v>
      </c>
      <c r="Q2423" s="91">
        <v>0</v>
      </c>
      <c r="R2423" s="91">
        <v>0</v>
      </c>
      <c r="S2423" s="91">
        <v>0</v>
      </c>
      <c r="T2423" s="38">
        <v>0</v>
      </c>
      <c r="U2423" s="38">
        <v>107496.36</v>
      </c>
      <c r="V2423" s="38">
        <v>47164.3</v>
      </c>
      <c r="W2423" s="38">
        <v>5203031.5599999996</v>
      </c>
      <c r="X2423" s="38">
        <v>3292770.92</v>
      </c>
      <c r="Y2423" s="38">
        <v>6845221.9299999997</v>
      </c>
      <c r="Z2423" s="38">
        <v>0</v>
      </c>
      <c r="AA2423" s="38">
        <v>0</v>
      </c>
      <c r="AB2423" s="38">
        <v>0</v>
      </c>
      <c r="AC2423" s="328">
        <v>121077666.26000001</v>
      </c>
      <c r="AD2423" s="38">
        <v>0</v>
      </c>
      <c r="AE2423" s="38">
        <v>18289572.710000001</v>
      </c>
      <c r="AF2423" s="38">
        <v>0</v>
      </c>
      <c r="AG2423" s="38">
        <v>0</v>
      </c>
      <c r="AH2423" s="38">
        <v>95049183.180000007</v>
      </c>
      <c r="AI2423" s="38">
        <v>0</v>
      </c>
      <c r="AJ2423" s="38">
        <v>469061343.80000001</v>
      </c>
      <c r="AK2423" s="38">
        <v>41408047.060000002</v>
      </c>
      <c r="AL2423" s="38">
        <v>5534003.4800000004</v>
      </c>
      <c r="AM2423" s="91">
        <v>0</v>
      </c>
      <c r="AN2423" s="38">
        <v>6992313.9299999997</v>
      </c>
      <c r="AO2423" s="38">
        <v>0</v>
      </c>
      <c r="AP2423" s="38">
        <v>4546060.54</v>
      </c>
      <c r="AQ2423" s="38">
        <v>0</v>
      </c>
      <c r="AR2423" s="38">
        <v>0</v>
      </c>
      <c r="AS2423" s="38">
        <v>718973451.01999998</v>
      </c>
      <c r="AT2423" s="38">
        <v>58480425.009999998</v>
      </c>
      <c r="AU2423" s="335">
        <v>133889494.78</v>
      </c>
      <c r="AV2423" s="315">
        <v>46142</v>
      </c>
      <c r="AW2423" t="s">
        <v>3</v>
      </c>
      <c r="AX2423">
        <v>2026</v>
      </c>
      <c r="AY2423" t="s">
        <v>186</v>
      </c>
    </row>
    <row r="2424" spans="1:51" x14ac:dyDescent="0.25">
      <c r="C2424" s="38"/>
      <c r="T2424" s="38"/>
      <c r="U2424" s="38"/>
      <c r="AS2424" s="38"/>
      <c r="AT2424" s="38"/>
      <c r="AU2424" s="38"/>
      <c r="AV2424" s="315"/>
      <c r="AW2424" s="97"/>
    </row>
  </sheetData>
  <sortState ref="A2:AR43">
    <sortCondition descending="1" ref="C2:C43"/>
  </sortState>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5"/>
  <sheetViews>
    <sheetView zoomScale="175" zoomScaleNormal="175" workbookViewId="0">
      <pane ySplit="1" topLeftCell="A39" activePane="bottomLeft" state="frozen"/>
      <selection activeCell="AA6" sqref="A1:XFD1048576"/>
      <selection pane="bottomLeft" activeCell="AA6" sqref="A1:XFD1048576"/>
    </sheetView>
  </sheetViews>
  <sheetFormatPr baseColWidth="10" defaultRowHeight="15" x14ac:dyDescent="0.25"/>
  <cols>
    <col min="1" max="1" width="6" customWidth="1"/>
    <col min="2" max="2" width="13" bestFit="1" customWidth="1"/>
    <col min="3" max="3" width="23.28515625" customWidth="1"/>
    <col min="4" max="4" width="13.85546875" customWidth="1"/>
  </cols>
  <sheetData>
    <row r="1" spans="1:4" x14ac:dyDescent="0.25">
      <c r="A1" s="316" t="s">
        <v>58</v>
      </c>
      <c r="B1" s="316" t="s">
        <v>57</v>
      </c>
      <c r="C1" s="316" t="s">
        <v>285</v>
      </c>
      <c r="D1" s="316" t="s">
        <v>271</v>
      </c>
    </row>
    <row r="2" spans="1:4" x14ac:dyDescent="0.25">
      <c r="A2" s="316">
        <v>2021</v>
      </c>
      <c r="B2" s="317" t="s">
        <v>0</v>
      </c>
      <c r="C2" s="318">
        <v>1.5076087127777775</v>
      </c>
      <c r="D2" s="318">
        <v>1.82362731</v>
      </c>
    </row>
    <row r="3" spans="1:4" x14ac:dyDescent="0.25">
      <c r="A3" s="316">
        <v>2021</v>
      </c>
      <c r="B3" s="317" t="s">
        <v>1</v>
      </c>
      <c r="C3" s="318">
        <v>1.7972467716666667</v>
      </c>
      <c r="D3" s="318">
        <v>1.8713611299999999</v>
      </c>
    </row>
    <row r="4" spans="1:4" x14ac:dyDescent="0.25">
      <c r="A4" s="316">
        <v>2021</v>
      </c>
      <c r="B4" s="317" t="s">
        <v>2</v>
      </c>
      <c r="C4" s="318">
        <v>1.8623760972727275</v>
      </c>
      <c r="D4" s="318">
        <v>1.96806422</v>
      </c>
    </row>
    <row r="5" spans="1:4" x14ac:dyDescent="0.25">
      <c r="A5" s="316">
        <v>2021</v>
      </c>
      <c r="B5" s="317" t="s">
        <v>3</v>
      </c>
      <c r="C5" s="318">
        <v>2.3858996389473681</v>
      </c>
      <c r="D5" s="318">
        <v>2.7461518100000002</v>
      </c>
    </row>
    <row r="6" spans="1:4" x14ac:dyDescent="0.25">
      <c r="A6" s="316">
        <v>2021</v>
      </c>
      <c r="B6" s="317" t="s">
        <v>4</v>
      </c>
      <c r="C6" s="318">
        <v>2.9355707195000003</v>
      </c>
      <c r="D6" s="318">
        <v>3.10086423</v>
      </c>
    </row>
    <row r="7" spans="1:4" x14ac:dyDescent="0.25">
      <c r="A7" s="316">
        <v>2021</v>
      </c>
      <c r="B7" s="317" t="s">
        <v>5</v>
      </c>
      <c r="C7" s="318">
        <v>3.1337010252631585</v>
      </c>
      <c r="D7" s="318">
        <v>3.2040795099999997</v>
      </c>
    </row>
    <row r="8" spans="1:4" x14ac:dyDescent="0.25">
      <c r="A8" s="316">
        <v>2021</v>
      </c>
      <c r="B8" s="317" t="s">
        <v>6</v>
      </c>
      <c r="C8" s="318">
        <v>3.5315920538095247</v>
      </c>
      <c r="D8" s="318">
        <v>3.9831735499999996</v>
      </c>
    </row>
    <row r="9" spans="1:4" x14ac:dyDescent="0.25">
      <c r="A9" s="316">
        <v>2021</v>
      </c>
      <c r="B9" s="317" t="s">
        <v>7</v>
      </c>
      <c r="C9" s="318">
        <v>4.0974014386363624</v>
      </c>
      <c r="D9" s="318">
        <v>4.1445028500000003</v>
      </c>
    </row>
    <row r="10" spans="1:4" x14ac:dyDescent="0.25">
      <c r="A10" s="316">
        <v>2021</v>
      </c>
      <c r="B10" s="317" t="s">
        <v>8</v>
      </c>
      <c r="C10" s="318">
        <v>4.0666838042857147</v>
      </c>
      <c r="D10" s="318">
        <v>4.1386175600000001</v>
      </c>
    </row>
    <row r="11" spans="1:4" x14ac:dyDescent="0.25">
      <c r="A11" s="316">
        <v>2021</v>
      </c>
      <c r="B11" s="317" t="s">
        <v>9</v>
      </c>
      <c r="C11" s="318">
        <v>4.2049368421052638</v>
      </c>
      <c r="D11" s="318">
        <v>4.3880999999999997</v>
      </c>
    </row>
    <row r="12" spans="1:4" x14ac:dyDescent="0.25">
      <c r="A12" s="316">
        <v>2021</v>
      </c>
      <c r="B12" s="317" t="s">
        <v>10</v>
      </c>
      <c r="C12" s="318">
        <v>4.4999950000000002</v>
      </c>
      <c r="D12" s="318">
        <v>4.6078000000000001</v>
      </c>
    </row>
    <row r="13" spans="1:4" x14ac:dyDescent="0.25">
      <c r="A13" s="316">
        <v>2021</v>
      </c>
      <c r="B13" s="317" t="s">
        <v>11</v>
      </c>
      <c r="C13" s="318">
        <v>4.6137900000000007</v>
      </c>
      <c r="D13" s="318">
        <v>4.5896999999999997</v>
      </c>
    </row>
    <row r="14" spans="1:4" x14ac:dyDescent="0.25">
      <c r="A14" s="316">
        <v>2022</v>
      </c>
      <c r="B14" s="317" t="s">
        <v>0</v>
      </c>
      <c r="C14" s="318">
        <v>4.6091210526315791</v>
      </c>
      <c r="D14" s="318">
        <v>4.5491999999999999</v>
      </c>
    </row>
    <row r="15" spans="1:4" x14ac:dyDescent="0.25">
      <c r="A15" s="316">
        <v>2022</v>
      </c>
      <c r="B15" s="317" t="s">
        <v>1</v>
      </c>
      <c r="C15" s="318">
        <v>4.4589842105263164</v>
      </c>
      <c r="D15" s="318">
        <v>4.3804999999999996</v>
      </c>
    </row>
    <row r="16" spans="1:4" x14ac:dyDescent="0.25">
      <c r="A16" s="316">
        <v>2022</v>
      </c>
      <c r="B16" s="317" t="s">
        <v>2</v>
      </c>
      <c r="C16" s="318">
        <v>4.3252136363636362</v>
      </c>
      <c r="D16" s="318">
        <v>4.3771000000000004</v>
      </c>
    </row>
    <row r="17" spans="1:4" x14ac:dyDescent="0.25">
      <c r="A17" s="316">
        <v>2022</v>
      </c>
      <c r="B17" s="317" t="s">
        <v>3</v>
      </c>
      <c r="C17" s="318">
        <v>4.4319999999999986</v>
      </c>
      <c r="D17" s="318">
        <v>4.4866999999999999</v>
      </c>
    </row>
    <row r="18" spans="1:4" x14ac:dyDescent="0.25">
      <c r="A18" s="316">
        <v>2022</v>
      </c>
      <c r="B18" s="317" t="s">
        <v>4</v>
      </c>
      <c r="C18" s="318">
        <v>4.7522619047619044</v>
      </c>
      <c r="D18" s="318">
        <v>5.0667999999999997</v>
      </c>
    </row>
    <row r="19" spans="1:4" x14ac:dyDescent="0.25">
      <c r="A19" s="316">
        <v>2022</v>
      </c>
      <c r="B19" s="317" t="s">
        <v>5</v>
      </c>
      <c r="C19" s="318">
        <v>5.3172684210526322</v>
      </c>
      <c r="D19" s="318">
        <v>5.5346000000000002</v>
      </c>
    </row>
    <row r="20" spans="1:4" x14ac:dyDescent="0.25">
      <c r="A20" s="316">
        <v>2022</v>
      </c>
      <c r="B20" s="317" t="s">
        <v>6</v>
      </c>
      <c r="C20" s="318">
        <v>5.6672157894736843</v>
      </c>
      <c r="D20" s="318">
        <v>5.7835999999999999</v>
      </c>
    </row>
    <row r="21" spans="1:4" x14ac:dyDescent="0.25">
      <c r="A21" s="316">
        <v>2022</v>
      </c>
      <c r="B21" s="317" t="s">
        <v>7</v>
      </c>
      <c r="C21" s="318">
        <v>6.3448818181818183</v>
      </c>
      <c r="D21" s="318">
        <v>7.8552999999999997</v>
      </c>
    </row>
    <row r="22" spans="1:4" x14ac:dyDescent="0.25">
      <c r="A22" s="316">
        <v>2022</v>
      </c>
      <c r="B22" s="317" t="s">
        <v>8</v>
      </c>
      <c r="C22" s="318">
        <v>8.0333227272727292</v>
      </c>
      <c r="D22" s="318">
        <v>8.1837</v>
      </c>
    </row>
    <row r="23" spans="1:4" x14ac:dyDescent="0.25">
      <c r="A23" s="316">
        <v>2022</v>
      </c>
      <c r="B23" s="317" t="s">
        <v>9</v>
      </c>
      <c r="C23" s="318">
        <v>8.3053333333333317</v>
      </c>
      <c r="D23" s="318">
        <v>8.5253999999999994</v>
      </c>
    </row>
    <row r="24" spans="1:4" x14ac:dyDescent="0.25">
      <c r="A24" s="316">
        <v>2022</v>
      </c>
      <c r="B24" s="317" t="s">
        <v>10</v>
      </c>
      <c r="C24" s="318">
        <v>9.488152380952382</v>
      </c>
      <c r="D24" s="318">
        <v>10.954499999999999</v>
      </c>
    </row>
    <row r="25" spans="1:4" x14ac:dyDescent="0.25">
      <c r="A25" s="316">
        <v>2022</v>
      </c>
      <c r="B25" s="317" t="s">
        <v>11</v>
      </c>
      <c r="C25" s="318">
        <v>14.673852380952377</v>
      </c>
      <c r="D25" s="318">
        <v>17.278700000000001</v>
      </c>
    </row>
    <row r="26" spans="1:4" x14ac:dyDescent="0.25">
      <c r="A26" s="316">
        <v>2023</v>
      </c>
      <c r="B26" s="317" t="s">
        <v>0</v>
      </c>
      <c r="C26" s="318">
        <v>19.7</v>
      </c>
      <c r="D26" s="318">
        <v>21.9512</v>
      </c>
    </row>
    <row r="27" spans="1:4" x14ac:dyDescent="0.25">
      <c r="A27" s="316">
        <v>2023</v>
      </c>
      <c r="B27" s="317" t="s">
        <v>1</v>
      </c>
      <c r="C27" s="318">
        <v>23.74</v>
      </c>
      <c r="D27" s="318">
        <v>24.363499999999998</v>
      </c>
    </row>
    <row r="28" spans="1:4" x14ac:dyDescent="0.25">
      <c r="A28" s="316">
        <v>2023</v>
      </c>
      <c r="B28" s="317" t="s">
        <v>2</v>
      </c>
      <c r="C28" s="318">
        <v>24.25</v>
      </c>
      <c r="D28" s="318">
        <v>24.4968</v>
      </c>
    </row>
    <row r="29" spans="1:4" x14ac:dyDescent="0.25">
      <c r="A29" s="316">
        <v>2023</v>
      </c>
      <c r="B29" s="317" t="s">
        <v>3</v>
      </c>
      <c r="C29" s="318">
        <v>24.55</v>
      </c>
      <c r="D29" s="318">
        <v>24.730399999999999</v>
      </c>
    </row>
    <row r="30" spans="1:4" x14ac:dyDescent="0.25">
      <c r="A30" s="316">
        <v>2023</v>
      </c>
      <c r="B30" s="317" t="s">
        <v>4</v>
      </c>
      <c r="C30" s="318">
        <v>25.54</v>
      </c>
      <c r="D30" s="318">
        <v>26.163900000000002</v>
      </c>
    </row>
    <row r="31" spans="1:4" x14ac:dyDescent="0.25">
      <c r="A31" s="316">
        <v>2023</v>
      </c>
      <c r="B31" s="317" t="s">
        <v>5</v>
      </c>
      <c r="C31" s="318">
        <v>27.12</v>
      </c>
      <c r="D31" s="318">
        <v>27.854600000000001</v>
      </c>
    </row>
    <row r="32" spans="1:4" x14ac:dyDescent="0.25">
      <c r="A32" s="316">
        <v>2023</v>
      </c>
      <c r="B32" s="317" t="s">
        <v>6</v>
      </c>
      <c r="C32" s="318">
        <v>28.68</v>
      </c>
      <c r="D32" s="318">
        <v>29.512</v>
      </c>
    </row>
    <row r="33" spans="1:4" x14ac:dyDescent="0.25">
      <c r="A33" s="316">
        <v>2023</v>
      </c>
      <c r="B33" s="317" t="s">
        <v>7</v>
      </c>
      <c r="C33" s="318">
        <v>31.4</v>
      </c>
      <c r="D33" s="318">
        <v>32.507899999999999</v>
      </c>
    </row>
    <row r="34" spans="1:4" x14ac:dyDescent="0.25">
      <c r="A34" s="316">
        <v>2023</v>
      </c>
      <c r="B34" s="317" t="s">
        <v>8</v>
      </c>
      <c r="C34" s="318">
        <v>33.53</v>
      </c>
      <c r="D34" s="318">
        <v>34.300899999999999</v>
      </c>
    </row>
    <row r="35" spans="1:4" x14ac:dyDescent="0.25">
      <c r="A35" s="316">
        <v>2023</v>
      </c>
      <c r="B35" s="317" t="s">
        <v>9</v>
      </c>
      <c r="C35" s="318">
        <v>34.85</v>
      </c>
      <c r="D35" s="318">
        <v>35.127600000000001</v>
      </c>
    </row>
    <row r="36" spans="1:4" x14ac:dyDescent="0.25">
      <c r="A36" s="316">
        <v>2023</v>
      </c>
      <c r="B36" s="317" t="s">
        <v>10</v>
      </c>
      <c r="C36" s="318">
        <v>35.35</v>
      </c>
      <c r="D36" s="318">
        <v>35.493899999999996</v>
      </c>
    </row>
    <row r="37" spans="1:4" x14ac:dyDescent="0.25">
      <c r="A37" s="316">
        <v>2023</v>
      </c>
      <c r="B37" s="317" t="s">
        <v>11</v>
      </c>
      <c r="C37" s="318">
        <v>35.67</v>
      </c>
      <c r="D37" s="318">
        <v>35.930500000000002</v>
      </c>
    </row>
    <row r="38" spans="1:4" x14ac:dyDescent="0.25">
      <c r="A38" s="316">
        <v>2024</v>
      </c>
      <c r="B38" s="317" t="s">
        <v>0</v>
      </c>
      <c r="C38" s="318">
        <v>36.049999999999997</v>
      </c>
      <c r="D38" s="318">
        <v>36.203200000000002</v>
      </c>
    </row>
    <row r="39" spans="1:4" x14ac:dyDescent="0.25">
      <c r="A39" s="316">
        <v>2024</v>
      </c>
      <c r="B39" s="317" t="s">
        <v>1</v>
      </c>
      <c r="C39" s="318">
        <v>36.229999999999997</v>
      </c>
      <c r="D39" s="318">
        <v>36.130400000000002</v>
      </c>
    </row>
    <row r="40" spans="1:4" x14ac:dyDescent="0.25">
      <c r="A40" s="316">
        <v>2024</v>
      </c>
      <c r="B40" s="317" t="s">
        <v>2</v>
      </c>
      <c r="C40" s="318">
        <v>36.229999999999997</v>
      </c>
      <c r="D40" s="318">
        <v>36.334000000000003</v>
      </c>
    </row>
    <row r="41" spans="1:4" x14ac:dyDescent="0.25">
      <c r="A41" s="316">
        <v>2024</v>
      </c>
      <c r="B41" s="317" t="s">
        <v>3</v>
      </c>
      <c r="C41" s="318">
        <v>36.299999999999997</v>
      </c>
      <c r="D41" s="318">
        <v>36.426200000000001</v>
      </c>
    </row>
    <row r="42" spans="1:4" x14ac:dyDescent="0.25">
      <c r="A42" s="316">
        <v>2024</v>
      </c>
      <c r="B42" s="317" t="s">
        <v>4</v>
      </c>
      <c r="C42" s="318">
        <v>36.56</v>
      </c>
      <c r="D42" s="318">
        <v>36.537199999999999</v>
      </c>
    </row>
    <row r="43" spans="1:4" x14ac:dyDescent="0.25">
      <c r="A43" s="316">
        <v>2024</v>
      </c>
      <c r="B43" s="317" t="s">
        <v>5</v>
      </c>
      <c r="C43" s="318">
        <v>36.44</v>
      </c>
      <c r="D43" s="318">
        <v>36.408499999999997</v>
      </c>
    </row>
    <row r="44" spans="1:4" x14ac:dyDescent="0.25">
      <c r="A44" s="316">
        <v>2024</v>
      </c>
      <c r="B44" s="317" t="s">
        <v>6</v>
      </c>
      <c r="C44" s="318">
        <v>36.53</v>
      </c>
      <c r="D44" s="318">
        <v>36.6128</v>
      </c>
    </row>
    <row r="45" spans="1:4" x14ac:dyDescent="0.25">
      <c r="A45" s="316">
        <v>2024</v>
      </c>
      <c r="B45" s="317" t="s">
        <v>7</v>
      </c>
      <c r="C45" s="318">
        <v>36.64</v>
      </c>
      <c r="D45" s="318">
        <v>36.625900000000001</v>
      </c>
    </row>
    <row r="46" spans="1:4" x14ac:dyDescent="0.25">
      <c r="A46" s="316">
        <v>2024</v>
      </c>
      <c r="B46" s="317" t="s">
        <v>8</v>
      </c>
      <c r="C46" s="318">
        <v>36.75</v>
      </c>
      <c r="D46" s="318">
        <v>36.9086</v>
      </c>
    </row>
    <row r="47" spans="1:4" x14ac:dyDescent="0.25">
      <c r="A47" s="316">
        <v>2024</v>
      </c>
      <c r="B47" s="317" t="s">
        <v>9</v>
      </c>
      <c r="C47" s="318">
        <v>38.89</v>
      </c>
      <c r="D47" s="318">
        <v>42.56</v>
      </c>
    </row>
    <row r="48" spans="1:4" x14ac:dyDescent="0.25">
      <c r="A48" s="316">
        <v>2024</v>
      </c>
      <c r="B48" s="317" t="s">
        <v>10</v>
      </c>
      <c r="C48" s="318">
        <v>45.27</v>
      </c>
      <c r="D48" s="318">
        <v>47.31</v>
      </c>
    </row>
    <row r="49" spans="1:4" x14ac:dyDescent="0.25">
      <c r="A49" s="316">
        <v>2024</v>
      </c>
      <c r="B49" s="317" t="s">
        <v>11</v>
      </c>
      <c r="C49" s="318">
        <v>49.8</v>
      </c>
      <c r="D49" s="318">
        <v>51.93</v>
      </c>
    </row>
    <row r="50" spans="1:4" x14ac:dyDescent="0.25">
      <c r="A50" s="316">
        <v>2025</v>
      </c>
      <c r="B50" s="317" t="s">
        <v>0</v>
      </c>
      <c r="C50" s="318">
        <v>54.91</v>
      </c>
      <c r="D50" s="318">
        <v>57.97</v>
      </c>
    </row>
    <row r="51" spans="1:4" x14ac:dyDescent="0.25">
      <c r="A51" s="316">
        <v>2025</v>
      </c>
      <c r="B51" s="317" t="s">
        <v>1</v>
      </c>
      <c r="C51" s="318">
        <v>61.61</v>
      </c>
      <c r="D51" s="318">
        <v>64.25</v>
      </c>
    </row>
    <row r="52" spans="1:4" x14ac:dyDescent="0.25">
      <c r="A52" s="316">
        <v>2025</v>
      </c>
      <c r="B52" s="317" t="s">
        <v>2</v>
      </c>
      <c r="C52" s="318">
        <v>66.95</v>
      </c>
      <c r="D52" s="318">
        <v>69.569999999999993</v>
      </c>
    </row>
    <row r="53" spans="1:4" x14ac:dyDescent="0.25">
      <c r="A53" s="316">
        <v>2025</v>
      </c>
      <c r="B53" s="317" t="s">
        <v>3</v>
      </c>
      <c r="C53" s="318">
        <v>78.14</v>
      </c>
      <c r="D53" s="318">
        <v>86.85</v>
      </c>
    </row>
    <row r="54" spans="1:4" x14ac:dyDescent="0.25">
      <c r="A54" s="316">
        <v>2025</v>
      </c>
      <c r="B54" s="317" t="s">
        <v>4</v>
      </c>
      <c r="C54" s="318">
        <v>93.48</v>
      </c>
      <c r="D54" s="318">
        <v>96.86</v>
      </c>
    </row>
    <row r="55" spans="1:4" x14ac:dyDescent="0.25">
      <c r="A55" s="316">
        <v>2025</v>
      </c>
      <c r="B55" s="317" t="s">
        <v>5</v>
      </c>
      <c r="C55" s="318">
        <v>101.76</v>
      </c>
      <c r="D55" s="318">
        <v>107.62</v>
      </c>
    </row>
    <row r="56" spans="1:4" x14ac:dyDescent="0.25">
      <c r="A56" s="316">
        <v>2025</v>
      </c>
      <c r="B56" s="317" t="s">
        <v>6</v>
      </c>
      <c r="C56" s="318">
        <v>116.35</v>
      </c>
      <c r="D56" s="318">
        <v>124.51</v>
      </c>
    </row>
    <row r="57" spans="1:4" x14ac:dyDescent="0.25">
      <c r="A57" s="316">
        <v>2025</v>
      </c>
      <c r="B57" s="317" t="s">
        <v>7</v>
      </c>
      <c r="C57" s="318">
        <v>135.52000000000001</v>
      </c>
      <c r="D57" s="318">
        <v>147.08000000000001</v>
      </c>
    </row>
    <row r="58" spans="1:4" x14ac:dyDescent="0.25">
      <c r="A58" s="316">
        <v>2025</v>
      </c>
      <c r="B58" s="317" t="s">
        <v>8</v>
      </c>
      <c r="C58" s="318">
        <v>161.44999999999999</v>
      </c>
      <c r="D58" s="318">
        <v>177.61</v>
      </c>
    </row>
    <row r="59" spans="1:4" x14ac:dyDescent="0.25">
      <c r="A59" s="316">
        <v>2025</v>
      </c>
      <c r="B59" s="317" t="s">
        <v>9</v>
      </c>
      <c r="C59" s="318">
        <v>201.65</v>
      </c>
      <c r="D59" s="318">
        <v>223.65</v>
      </c>
    </row>
    <row r="60" spans="1:4" x14ac:dyDescent="0.25">
      <c r="A60" s="316">
        <v>2025</v>
      </c>
      <c r="B60" s="317" t="s">
        <v>10</v>
      </c>
      <c r="C60" s="318">
        <v>234.95</v>
      </c>
      <c r="D60" s="318">
        <v>245.67</v>
      </c>
    </row>
    <row r="61" spans="1:4" x14ac:dyDescent="0.25">
      <c r="A61" s="316">
        <v>2025</v>
      </c>
      <c r="B61" s="317" t="s">
        <v>11</v>
      </c>
      <c r="C61" s="318">
        <v>270.77999999999997</v>
      </c>
      <c r="D61" s="318">
        <v>298.14</v>
      </c>
    </row>
    <row r="62" spans="1:4" x14ac:dyDescent="0.25">
      <c r="A62" s="316">
        <v>2026</v>
      </c>
      <c r="B62" s="324" t="s">
        <v>0</v>
      </c>
      <c r="C62" s="318">
        <v>337.98</v>
      </c>
      <c r="D62" s="318">
        <v>367.31</v>
      </c>
    </row>
    <row r="63" spans="1:4" x14ac:dyDescent="0.25">
      <c r="A63" s="316">
        <v>2026</v>
      </c>
      <c r="B63" s="324" t="s">
        <v>1</v>
      </c>
      <c r="C63" s="318">
        <v>392.77</v>
      </c>
      <c r="D63" s="318">
        <v>417.36</v>
      </c>
    </row>
    <row r="64" spans="1:4" x14ac:dyDescent="0.25">
      <c r="A64" s="316">
        <v>2026</v>
      </c>
      <c r="B64" s="324" t="s">
        <v>2</v>
      </c>
      <c r="C64" s="318">
        <v>446.67</v>
      </c>
      <c r="D64" s="318">
        <v>473.87</v>
      </c>
    </row>
    <row r="65" spans="1:4" x14ac:dyDescent="0.25">
      <c r="A65" s="316">
        <v>2026</v>
      </c>
      <c r="B65" s="324" t="s">
        <v>3</v>
      </c>
      <c r="C65" s="318">
        <v>479.97</v>
      </c>
      <c r="D65" s="318">
        <v>487.12</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
  <sheetViews>
    <sheetView tabSelected="1" workbookViewId="0"/>
  </sheetViews>
  <sheetFormatPr baseColWidth="10" defaultRowHeight="15" x14ac:dyDescent="0.25"/>
  <cols>
    <col min="1" max="1" width="41.28515625" bestFit="1" customWidth="1"/>
    <col min="2" max="2" width="21.85546875" bestFit="1" customWidth="1"/>
  </cols>
  <sheetData>
    <row r="1" spans="1:2" x14ac:dyDescent="0.25">
      <c r="A1" t="s">
        <v>201</v>
      </c>
      <c r="B1" t="s">
        <v>202</v>
      </c>
    </row>
    <row r="2" spans="1:2" x14ac:dyDescent="0.25">
      <c r="A2" t="s">
        <v>82</v>
      </c>
      <c r="B2" t="s">
        <v>148</v>
      </c>
    </row>
    <row r="3" spans="1:2" x14ac:dyDescent="0.25">
      <c r="A3" t="s">
        <v>70</v>
      </c>
      <c r="B3" t="s">
        <v>149</v>
      </c>
    </row>
    <row r="4" spans="1:2" x14ac:dyDescent="0.25">
      <c r="A4" t="s">
        <v>89</v>
      </c>
      <c r="B4" t="s">
        <v>288</v>
      </c>
    </row>
    <row r="5" spans="1:2" x14ac:dyDescent="0.25">
      <c r="A5" t="s">
        <v>79</v>
      </c>
      <c r="B5" t="s">
        <v>151</v>
      </c>
    </row>
    <row r="6" spans="1:2" x14ac:dyDescent="0.25">
      <c r="A6" t="s">
        <v>81</v>
      </c>
      <c r="B6" t="s">
        <v>152</v>
      </c>
    </row>
    <row r="7" spans="1:2" x14ac:dyDescent="0.25">
      <c r="A7" t="s">
        <v>73</v>
      </c>
      <c r="B7" t="s">
        <v>153</v>
      </c>
    </row>
    <row r="8" spans="1:2" x14ac:dyDescent="0.25">
      <c r="A8" t="s">
        <v>76</v>
      </c>
      <c r="B8" t="s">
        <v>154</v>
      </c>
    </row>
    <row r="9" spans="1:2" x14ac:dyDescent="0.25">
      <c r="A9" t="s">
        <v>87</v>
      </c>
      <c r="B9" t="s">
        <v>155</v>
      </c>
    </row>
    <row r="10" spans="1:2" x14ac:dyDescent="0.25">
      <c r="A10" t="s">
        <v>94</v>
      </c>
      <c r="B10" t="s">
        <v>156</v>
      </c>
    </row>
    <row r="11" spans="1:2" x14ac:dyDescent="0.25">
      <c r="A11" t="s">
        <v>66</v>
      </c>
      <c r="B11" t="s">
        <v>157</v>
      </c>
    </row>
    <row r="12" spans="1:2" x14ac:dyDescent="0.25">
      <c r="A12" t="s">
        <v>96</v>
      </c>
      <c r="B12" t="s">
        <v>158</v>
      </c>
    </row>
    <row r="13" spans="1:2" x14ac:dyDescent="0.25">
      <c r="A13" t="s">
        <v>75</v>
      </c>
      <c r="B13" t="s">
        <v>159</v>
      </c>
    </row>
    <row r="14" spans="1:2" x14ac:dyDescent="0.25">
      <c r="A14" t="s">
        <v>60</v>
      </c>
      <c r="B14" t="s">
        <v>160</v>
      </c>
    </row>
    <row r="15" spans="1:2" x14ac:dyDescent="0.25">
      <c r="A15" t="s">
        <v>83</v>
      </c>
      <c r="B15" t="s">
        <v>161</v>
      </c>
    </row>
    <row r="16" spans="1:2" x14ac:dyDescent="0.25">
      <c r="A16" t="s">
        <v>93</v>
      </c>
      <c r="B16" t="s">
        <v>162</v>
      </c>
    </row>
    <row r="17" spans="1:2" x14ac:dyDescent="0.25">
      <c r="A17" t="s">
        <v>77</v>
      </c>
      <c r="B17" t="s">
        <v>163</v>
      </c>
    </row>
    <row r="18" spans="1:2" x14ac:dyDescent="0.25">
      <c r="A18" t="s">
        <v>98</v>
      </c>
      <c r="B18" t="s">
        <v>164</v>
      </c>
    </row>
    <row r="19" spans="1:2" x14ac:dyDescent="0.25">
      <c r="A19" t="s">
        <v>64</v>
      </c>
      <c r="B19" t="s">
        <v>165</v>
      </c>
    </row>
    <row r="20" spans="1:2" x14ac:dyDescent="0.25">
      <c r="A20" t="s">
        <v>97</v>
      </c>
      <c r="B20" t="s">
        <v>166</v>
      </c>
    </row>
    <row r="21" spans="1:2" x14ac:dyDescent="0.25">
      <c r="A21" t="s">
        <v>62</v>
      </c>
      <c r="B21" t="s">
        <v>167</v>
      </c>
    </row>
    <row r="22" spans="1:2" x14ac:dyDescent="0.25">
      <c r="A22" t="s">
        <v>90</v>
      </c>
      <c r="B22" t="s">
        <v>168</v>
      </c>
    </row>
    <row r="23" spans="1:2" x14ac:dyDescent="0.25">
      <c r="A23" t="s">
        <v>203</v>
      </c>
      <c r="B23" t="s">
        <v>169</v>
      </c>
    </row>
    <row r="24" spans="1:2" x14ac:dyDescent="0.25">
      <c r="A24" t="s">
        <v>72</v>
      </c>
      <c r="B24" t="s">
        <v>170</v>
      </c>
    </row>
    <row r="25" spans="1:2" x14ac:dyDescent="0.25">
      <c r="A25" t="s">
        <v>63</v>
      </c>
      <c r="B25" t="s">
        <v>171</v>
      </c>
    </row>
    <row r="26" spans="1:2" x14ac:dyDescent="0.25">
      <c r="A26" t="s">
        <v>92</v>
      </c>
      <c r="B26" t="s">
        <v>172</v>
      </c>
    </row>
    <row r="27" spans="1:2" x14ac:dyDescent="0.25">
      <c r="A27" t="s">
        <v>71</v>
      </c>
      <c r="B27" t="s">
        <v>173</v>
      </c>
    </row>
    <row r="28" spans="1:2" x14ac:dyDescent="0.25">
      <c r="A28" t="s">
        <v>67</v>
      </c>
      <c r="B28" t="s">
        <v>174</v>
      </c>
    </row>
    <row r="29" spans="1:2" x14ac:dyDescent="0.25">
      <c r="A29" t="s">
        <v>103</v>
      </c>
      <c r="B29" t="s">
        <v>175</v>
      </c>
    </row>
    <row r="30" spans="1:2" x14ac:dyDescent="0.25">
      <c r="A30" t="s">
        <v>85</v>
      </c>
      <c r="B30" t="s">
        <v>176</v>
      </c>
    </row>
    <row r="31" spans="1:2" x14ac:dyDescent="0.25">
      <c r="A31" t="s">
        <v>65</v>
      </c>
      <c r="B31" t="s">
        <v>177</v>
      </c>
    </row>
    <row r="32" spans="1:2" x14ac:dyDescent="0.25">
      <c r="A32" t="s">
        <v>69</v>
      </c>
      <c r="B32" t="s">
        <v>267</v>
      </c>
    </row>
    <row r="33" spans="1:2" x14ac:dyDescent="0.25">
      <c r="A33" t="s">
        <v>61</v>
      </c>
      <c r="B33" t="s">
        <v>178</v>
      </c>
    </row>
    <row r="34" spans="1:2" x14ac:dyDescent="0.25">
      <c r="A34" t="s">
        <v>86</v>
      </c>
      <c r="B34" t="s">
        <v>179</v>
      </c>
    </row>
    <row r="35" spans="1:2" x14ac:dyDescent="0.25">
      <c r="A35" t="s">
        <v>99</v>
      </c>
      <c r="B35" t="s">
        <v>289</v>
      </c>
    </row>
    <row r="36" spans="1:2" x14ac:dyDescent="0.25">
      <c r="A36" t="s">
        <v>100</v>
      </c>
      <c r="B36" t="s">
        <v>181</v>
      </c>
    </row>
    <row r="37" spans="1:2" x14ac:dyDescent="0.25">
      <c r="A37" t="s">
        <v>95</v>
      </c>
      <c r="B37" t="s">
        <v>182</v>
      </c>
    </row>
    <row r="38" spans="1:2" x14ac:dyDescent="0.25">
      <c r="A38" t="s">
        <v>102</v>
      </c>
      <c r="B38" t="s">
        <v>183</v>
      </c>
    </row>
    <row r="39" spans="1:2" x14ac:dyDescent="0.25">
      <c r="A39" t="s">
        <v>74</v>
      </c>
      <c r="B39" t="s">
        <v>184</v>
      </c>
    </row>
    <row r="40" spans="1:2" x14ac:dyDescent="0.25">
      <c r="A40" t="s">
        <v>88</v>
      </c>
      <c r="B40" t="s">
        <v>185</v>
      </c>
    </row>
    <row r="41" spans="1:2" x14ac:dyDescent="0.25">
      <c r="A41" t="s">
        <v>80</v>
      </c>
      <c r="B41" t="s">
        <v>186</v>
      </c>
    </row>
    <row r="42" spans="1:2" x14ac:dyDescent="0.25">
      <c r="A42" t="s">
        <v>78</v>
      </c>
      <c r="B42" t="s">
        <v>187</v>
      </c>
    </row>
    <row r="43" spans="1:2" x14ac:dyDescent="0.25">
      <c r="A43" t="s">
        <v>68</v>
      </c>
      <c r="B43" t="s">
        <v>188</v>
      </c>
    </row>
    <row r="44" spans="1:2" x14ac:dyDescent="0.25">
      <c r="A44" t="s">
        <v>290</v>
      </c>
      <c r="B44" t="s">
        <v>291</v>
      </c>
    </row>
    <row r="45" spans="1:2" x14ac:dyDescent="0.25">
      <c r="A45" t="s">
        <v>101</v>
      </c>
      <c r="B45" t="s">
        <v>189</v>
      </c>
    </row>
    <row r="46" spans="1:2" x14ac:dyDescent="0.25">
      <c r="A46" t="s">
        <v>84</v>
      </c>
      <c r="B46" t="s">
        <v>190</v>
      </c>
    </row>
    <row r="47" spans="1:2" x14ac:dyDescent="0.25">
      <c r="A47" t="s">
        <v>104</v>
      </c>
      <c r="B47" t="s">
        <v>287</v>
      </c>
    </row>
    <row r="48" spans="1:2" x14ac:dyDescent="0.25">
      <c r="A48" t="s">
        <v>106</v>
      </c>
      <c r="B48" t="s">
        <v>192</v>
      </c>
    </row>
    <row r="49" spans="1:2" x14ac:dyDescent="0.25">
      <c r="A49" t="s">
        <v>193</v>
      </c>
      <c r="B49" t="s">
        <v>194</v>
      </c>
    </row>
    <row r="50" spans="1:2" x14ac:dyDescent="0.25">
      <c r="A50" t="s">
        <v>195</v>
      </c>
      <c r="B50" t="s">
        <v>196</v>
      </c>
    </row>
    <row r="51" spans="1:2" x14ac:dyDescent="0.25">
      <c r="A51" t="s">
        <v>197</v>
      </c>
      <c r="B51" t="s">
        <v>198</v>
      </c>
    </row>
    <row r="52" spans="1:2" x14ac:dyDescent="0.25">
      <c r="A52" t="s">
        <v>199</v>
      </c>
      <c r="B52" t="s">
        <v>200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2"/>
  <sheetViews>
    <sheetView showGridLines="0" topLeftCell="A34" workbookViewId="0">
      <selection activeCell="B44" sqref="B44"/>
    </sheetView>
  </sheetViews>
  <sheetFormatPr baseColWidth="10" defaultRowHeight="15" x14ac:dyDescent="0.25"/>
  <cols>
    <col min="2" max="2" width="41.28515625" bestFit="1" customWidth="1"/>
    <col min="3" max="3" width="21.85546875" bestFit="1" customWidth="1"/>
    <col min="4" max="4" width="24.140625" customWidth="1"/>
  </cols>
  <sheetData>
    <row r="1" spans="1:4" x14ac:dyDescent="0.25">
      <c r="A1" t="s">
        <v>269</v>
      </c>
      <c r="B1" t="s">
        <v>201</v>
      </c>
      <c r="C1" t="s">
        <v>202</v>
      </c>
      <c r="D1" t="s">
        <v>270</v>
      </c>
    </row>
    <row r="2" spans="1:4" ht="57" customHeight="1" x14ac:dyDescent="0.25">
      <c r="A2" s="18">
        <v>74</v>
      </c>
      <c r="B2" s="297" t="s">
        <v>82</v>
      </c>
      <c r="C2" s="18" t="s">
        <v>148</v>
      </c>
      <c r="D2" s="325"/>
    </row>
    <row r="3" spans="1:4" ht="57" customHeight="1" x14ac:dyDescent="0.25">
      <c r="A3" s="18">
        <v>13</v>
      </c>
      <c r="B3" s="297" t="s">
        <v>70</v>
      </c>
      <c r="C3" s="18" t="s">
        <v>149</v>
      </c>
      <c r="D3" s="325"/>
    </row>
    <row r="4" spans="1:4" ht="57" customHeight="1" x14ac:dyDescent="0.25">
      <c r="A4" s="18">
        <v>80</v>
      </c>
      <c r="B4" s="297" t="s">
        <v>89</v>
      </c>
      <c r="C4" s="18" t="s">
        <v>150</v>
      </c>
      <c r="D4" s="325"/>
    </row>
    <row r="5" spans="1:4" ht="57" customHeight="1" x14ac:dyDescent="0.25">
      <c r="A5" s="18">
        <v>100</v>
      </c>
      <c r="B5" s="297" t="s">
        <v>79</v>
      </c>
      <c r="C5" s="18" t="s">
        <v>151</v>
      </c>
      <c r="D5" s="325"/>
    </row>
    <row r="6" spans="1:4" ht="57" customHeight="1" x14ac:dyDescent="0.25">
      <c r="A6" s="18">
        <v>12</v>
      </c>
      <c r="B6" s="297" t="s">
        <v>81</v>
      </c>
      <c r="C6" s="18" t="s">
        <v>152</v>
      </c>
      <c r="D6" s="325"/>
    </row>
    <row r="7" spans="1:4" ht="57" customHeight="1" x14ac:dyDescent="0.25">
      <c r="A7" s="18">
        <v>96</v>
      </c>
      <c r="B7" s="297" t="s">
        <v>73</v>
      </c>
      <c r="C7" s="18" t="s">
        <v>153</v>
      </c>
      <c r="D7" s="325"/>
    </row>
    <row r="8" spans="1:4" ht="57" customHeight="1" x14ac:dyDescent="0.25">
      <c r="A8" s="18">
        <v>114</v>
      </c>
      <c r="B8" s="297" t="s">
        <v>76</v>
      </c>
      <c r="C8" s="18" t="s">
        <v>154</v>
      </c>
      <c r="D8" s="325"/>
    </row>
    <row r="9" spans="1:4" ht="57" customHeight="1" x14ac:dyDescent="0.25">
      <c r="A9" s="18">
        <v>117</v>
      </c>
      <c r="B9" s="297" t="s">
        <v>87</v>
      </c>
      <c r="C9" s="18" t="s">
        <v>155</v>
      </c>
      <c r="D9" s="325"/>
    </row>
    <row r="10" spans="1:4" ht="57" customHeight="1" x14ac:dyDescent="0.25">
      <c r="A10" s="18">
        <v>29</v>
      </c>
      <c r="B10" s="297" t="s">
        <v>94</v>
      </c>
      <c r="C10" s="18" t="s">
        <v>156</v>
      </c>
      <c r="D10" s="325"/>
    </row>
    <row r="11" spans="1:4" ht="57" customHeight="1" x14ac:dyDescent="0.25">
      <c r="A11" s="18">
        <v>109</v>
      </c>
      <c r="B11" s="297" t="s">
        <v>66</v>
      </c>
      <c r="C11" s="18" t="s">
        <v>157</v>
      </c>
      <c r="D11" s="325"/>
    </row>
    <row r="12" spans="1:4" ht="57" customHeight="1" x14ac:dyDescent="0.25">
      <c r="A12" s="18">
        <v>83</v>
      </c>
      <c r="B12" s="297" t="s">
        <v>96</v>
      </c>
      <c r="C12" s="18" t="s">
        <v>158</v>
      </c>
      <c r="D12" s="325"/>
    </row>
    <row r="13" spans="1:4" ht="57" customHeight="1" x14ac:dyDescent="0.25">
      <c r="A13" s="18">
        <v>23</v>
      </c>
      <c r="B13" s="297" t="s">
        <v>75</v>
      </c>
      <c r="C13" s="18" t="s">
        <v>159</v>
      </c>
      <c r="D13" s="325"/>
    </row>
    <row r="14" spans="1:4" ht="57" customHeight="1" x14ac:dyDescent="0.25">
      <c r="A14" s="18">
        <v>107</v>
      </c>
      <c r="B14" s="297" t="s">
        <v>60</v>
      </c>
      <c r="C14" s="18" t="s">
        <v>160</v>
      </c>
      <c r="D14" s="325"/>
    </row>
    <row r="15" spans="1:4" ht="57" customHeight="1" x14ac:dyDescent="0.25">
      <c r="A15" s="18">
        <v>71</v>
      </c>
      <c r="B15" s="297" t="s">
        <v>83</v>
      </c>
      <c r="C15" s="18" t="s">
        <v>161</v>
      </c>
      <c r="D15" s="325"/>
    </row>
    <row r="16" spans="1:4" ht="57" customHeight="1" x14ac:dyDescent="0.25">
      <c r="A16" s="18">
        <v>118</v>
      </c>
      <c r="B16" s="297" t="s">
        <v>93</v>
      </c>
      <c r="C16" s="18" t="s">
        <v>162</v>
      </c>
      <c r="D16" s="325"/>
    </row>
    <row r="17" spans="1:4" ht="57" customHeight="1" x14ac:dyDescent="0.25">
      <c r="A17" s="18">
        <v>48</v>
      </c>
      <c r="B17" s="297" t="s">
        <v>77</v>
      </c>
      <c r="C17" s="18" t="s">
        <v>163</v>
      </c>
      <c r="D17" s="325"/>
    </row>
    <row r="18" spans="1:4" ht="57" customHeight="1" x14ac:dyDescent="0.25">
      <c r="A18" s="18">
        <v>24</v>
      </c>
      <c r="B18" s="297" t="s">
        <v>98</v>
      </c>
      <c r="C18" s="18" t="s">
        <v>164</v>
      </c>
      <c r="D18" s="325"/>
    </row>
    <row r="19" spans="1:4" ht="57" customHeight="1" x14ac:dyDescent="0.25">
      <c r="A19" s="18">
        <v>98</v>
      </c>
      <c r="B19" s="297" t="s">
        <v>64</v>
      </c>
      <c r="C19" s="18" t="s">
        <v>165</v>
      </c>
      <c r="D19" s="325"/>
    </row>
    <row r="20" spans="1:4" ht="57" customHeight="1" x14ac:dyDescent="0.25">
      <c r="A20" s="18">
        <v>40</v>
      </c>
      <c r="B20" s="297" t="s">
        <v>97</v>
      </c>
      <c r="C20" s="18" t="s">
        <v>166</v>
      </c>
      <c r="D20" s="325"/>
    </row>
    <row r="21" spans="1:4" ht="57" customHeight="1" x14ac:dyDescent="0.25">
      <c r="A21" s="18">
        <v>44</v>
      </c>
      <c r="B21" s="297" t="s">
        <v>62</v>
      </c>
      <c r="C21" s="18" t="s">
        <v>167</v>
      </c>
      <c r="D21" s="325"/>
    </row>
    <row r="22" spans="1:4" ht="57" customHeight="1" x14ac:dyDescent="0.25">
      <c r="A22" s="18">
        <v>2</v>
      </c>
      <c r="B22" s="297" t="s">
        <v>90</v>
      </c>
      <c r="C22" s="18" t="s">
        <v>168</v>
      </c>
      <c r="D22" s="325"/>
    </row>
    <row r="23" spans="1:4" ht="57" customHeight="1" x14ac:dyDescent="0.25">
      <c r="A23" s="18">
        <v>62</v>
      </c>
      <c r="B23" s="297" t="s">
        <v>203</v>
      </c>
      <c r="C23" s="18" t="s">
        <v>169</v>
      </c>
      <c r="D23" s="325"/>
    </row>
    <row r="24" spans="1:4" ht="57" customHeight="1" x14ac:dyDescent="0.25">
      <c r="A24" s="18">
        <v>52</v>
      </c>
      <c r="B24" s="297" t="s">
        <v>72</v>
      </c>
      <c r="C24" s="18" t="s">
        <v>170</v>
      </c>
      <c r="D24" s="325"/>
    </row>
    <row r="25" spans="1:4" ht="57" customHeight="1" x14ac:dyDescent="0.25">
      <c r="A25" s="18">
        <v>113</v>
      </c>
      <c r="B25" s="297" t="s">
        <v>63</v>
      </c>
      <c r="C25" s="18" t="s">
        <v>171</v>
      </c>
      <c r="D25" s="325"/>
    </row>
    <row r="26" spans="1:4" ht="57" customHeight="1" x14ac:dyDescent="0.25">
      <c r="A26" s="18">
        <v>106</v>
      </c>
      <c r="B26" s="297" t="s">
        <v>92</v>
      </c>
      <c r="C26" s="18" t="s">
        <v>172</v>
      </c>
      <c r="D26" s="325"/>
    </row>
    <row r="27" spans="1:4" ht="57" customHeight="1" x14ac:dyDescent="0.25">
      <c r="A27" s="18">
        <v>110</v>
      </c>
      <c r="B27" s="297" t="s">
        <v>71</v>
      </c>
      <c r="C27" s="18" t="s">
        <v>173</v>
      </c>
      <c r="D27" s="325"/>
    </row>
    <row r="28" spans="1:4" ht="57" customHeight="1" x14ac:dyDescent="0.25">
      <c r="A28" s="18">
        <v>25</v>
      </c>
      <c r="B28" s="297" t="s">
        <v>67</v>
      </c>
      <c r="C28" s="18" t="s">
        <v>174</v>
      </c>
      <c r="D28" s="325"/>
    </row>
    <row r="29" spans="1:4" ht="57" customHeight="1" x14ac:dyDescent="0.25">
      <c r="A29" s="18">
        <v>93</v>
      </c>
      <c r="B29" s="297" t="s">
        <v>103</v>
      </c>
      <c r="C29" s="18" t="s">
        <v>175</v>
      </c>
      <c r="D29" s="325"/>
    </row>
    <row r="30" spans="1:4" ht="57" customHeight="1" x14ac:dyDescent="0.25">
      <c r="A30" s="18">
        <v>46</v>
      </c>
      <c r="B30" s="297" t="s">
        <v>85</v>
      </c>
      <c r="C30" s="18" t="s">
        <v>176</v>
      </c>
      <c r="D30" s="325"/>
    </row>
    <row r="31" spans="1:4" ht="57" customHeight="1" x14ac:dyDescent="0.25">
      <c r="A31" s="18">
        <v>1</v>
      </c>
      <c r="B31" s="297" t="s">
        <v>65</v>
      </c>
      <c r="C31" s="18" t="s">
        <v>177</v>
      </c>
      <c r="D31" s="325"/>
    </row>
    <row r="32" spans="1:4" ht="57" customHeight="1" x14ac:dyDescent="0.25">
      <c r="A32" s="18">
        <v>122</v>
      </c>
      <c r="B32" s="297" t="s">
        <v>69</v>
      </c>
      <c r="C32" s="18" t="s">
        <v>267</v>
      </c>
      <c r="D32" s="325"/>
    </row>
    <row r="33" spans="1:4" ht="57" customHeight="1" x14ac:dyDescent="0.25">
      <c r="A33" s="18">
        <v>66</v>
      </c>
      <c r="B33" s="297" t="s">
        <v>61</v>
      </c>
      <c r="C33" s="18" t="s">
        <v>178</v>
      </c>
      <c r="D33" s="325"/>
    </row>
    <row r="34" spans="1:4" ht="57" customHeight="1" x14ac:dyDescent="0.25">
      <c r="A34" s="18">
        <v>51</v>
      </c>
      <c r="B34" s="297" t="s">
        <v>86</v>
      </c>
      <c r="C34" s="18" t="s">
        <v>179</v>
      </c>
      <c r="D34" s="325"/>
    </row>
    <row r="35" spans="1:4" ht="57" customHeight="1" x14ac:dyDescent="0.25">
      <c r="A35" s="18">
        <v>124</v>
      </c>
      <c r="B35" s="297" t="s">
        <v>99</v>
      </c>
      <c r="C35" s="18" t="s">
        <v>180</v>
      </c>
      <c r="D35" s="325"/>
    </row>
    <row r="36" spans="1:4" ht="57" customHeight="1" x14ac:dyDescent="0.25">
      <c r="A36" s="18">
        <v>70</v>
      </c>
      <c r="B36" s="297" t="s">
        <v>100</v>
      </c>
      <c r="C36" s="18" t="s">
        <v>181</v>
      </c>
      <c r="D36" s="325"/>
    </row>
    <row r="37" spans="1:4" ht="57" customHeight="1" x14ac:dyDescent="0.25">
      <c r="A37" s="18">
        <v>111</v>
      </c>
      <c r="B37" s="297" t="s">
        <v>95</v>
      </c>
      <c r="C37" s="18" t="s">
        <v>182</v>
      </c>
      <c r="D37" s="325"/>
    </row>
    <row r="38" spans="1:4" ht="57" customHeight="1" x14ac:dyDescent="0.25">
      <c r="A38" s="18">
        <v>108</v>
      </c>
      <c r="B38" s="297" t="s">
        <v>102</v>
      </c>
      <c r="C38" s="18" t="s">
        <v>183</v>
      </c>
      <c r="D38" s="325"/>
    </row>
    <row r="39" spans="1:4" ht="57" customHeight="1" x14ac:dyDescent="0.25">
      <c r="A39" s="18">
        <v>103</v>
      </c>
      <c r="B39" s="297" t="s">
        <v>74</v>
      </c>
      <c r="C39" s="18" t="s">
        <v>184</v>
      </c>
      <c r="D39" s="325"/>
    </row>
    <row r="40" spans="1:4" ht="57" customHeight="1" x14ac:dyDescent="0.25">
      <c r="A40" s="18">
        <v>78</v>
      </c>
      <c r="B40" s="297" t="s">
        <v>88</v>
      </c>
      <c r="C40" s="18" t="s">
        <v>185</v>
      </c>
      <c r="D40" s="325"/>
    </row>
    <row r="41" spans="1:4" ht="57" customHeight="1" x14ac:dyDescent="0.25">
      <c r="A41" s="18">
        <v>127</v>
      </c>
      <c r="B41" s="297" t="s">
        <v>80</v>
      </c>
      <c r="C41" s="18" t="s">
        <v>186</v>
      </c>
      <c r="D41" s="325"/>
    </row>
    <row r="42" spans="1:4" ht="57" customHeight="1" x14ac:dyDescent="0.25">
      <c r="A42" s="18">
        <v>120</v>
      </c>
      <c r="B42" s="297" t="s">
        <v>78</v>
      </c>
      <c r="C42" s="18" t="s">
        <v>187</v>
      </c>
      <c r="D42" s="325"/>
    </row>
    <row r="43" spans="1:4" ht="57" customHeight="1" x14ac:dyDescent="0.25">
      <c r="A43" s="18">
        <v>121</v>
      </c>
      <c r="B43" s="297" t="s">
        <v>68</v>
      </c>
      <c r="C43" s="18" t="s">
        <v>188</v>
      </c>
      <c r="D43" s="325"/>
    </row>
    <row r="44" spans="1:4" ht="57" customHeight="1" x14ac:dyDescent="0.25">
      <c r="A44" s="18">
        <v>115</v>
      </c>
      <c r="B44" s="297" t="s">
        <v>280</v>
      </c>
      <c r="C44" s="18" t="s">
        <v>281</v>
      </c>
      <c r="D44" s="325"/>
    </row>
    <row r="45" spans="1:4" ht="57" customHeight="1" x14ac:dyDescent="0.25">
      <c r="A45" s="18">
        <v>119</v>
      </c>
      <c r="B45" s="297" t="s">
        <v>101</v>
      </c>
      <c r="C45" s="18" t="s">
        <v>189</v>
      </c>
      <c r="D45" s="325"/>
    </row>
    <row r="46" spans="1:4" ht="57" customHeight="1" x14ac:dyDescent="0.25">
      <c r="A46" s="18">
        <v>73</v>
      </c>
      <c r="B46" s="297" t="s">
        <v>84</v>
      </c>
      <c r="C46" s="18" t="s">
        <v>190</v>
      </c>
      <c r="D46" s="325"/>
    </row>
    <row r="47" spans="1:4" ht="57" customHeight="1" x14ac:dyDescent="0.25">
      <c r="A47" s="18">
        <v>32</v>
      </c>
      <c r="B47" s="297" t="s">
        <v>104</v>
      </c>
      <c r="C47" s="18" t="s">
        <v>191</v>
      </c>
      <c r="D47" s="325"/>
    </row>
    <row r="48" spans="1:4" ht="57" customHeight="1" x14ac:dyDescent="0.25">
      <c r="A48" s="18">
        <v>91</v>
      </c>
      <c r="B48" s="297" t="s">
        <v>106</v>
      </c>
      <c r="C48" s="18" t="s">
        <v>192</v>
      </c>
      <c r="D48" s="325"/>
    </row>
    <row r="49" spans="1:4" ht="57" customHeight="1" x14ac:dyDescent="0.25">
      <c r="A49" s="18">
        <v>38</v>
      </c>
      <c r="B49" s="297" t="s">
        <v>193</v>
      </c>
      <c r="C49" s="18" t="s">
        <v>194</v>
      </c>
      <c r="D49" s="325"/>
    </row>
    <row r="50" spans="1:4" ht="57" customHeight="1" x14ac:dyDescent="0.25">
      <c r="A50" s="18">
        <v>77</v>
      </c>
      <c r="B50" s="297" t="s">
        <v>195</v>
      </c>
      <c r="C50" s="18" t="s">
        <v>196</v>
      </c>
      <c r="D50" s="325"/>
    </row>
    <row r="51" spans="1:4" ht="57" customHeight="1" x14ac:dyDescent="0.25">
      <c r="A51" s="18">
        <v>86</v>
      </c>
      <c r="B51" s="297" t="s">
        <v>197</v>
      </c>
      <c r="C51" s="18" t="s">
        <v>198</v>
      </c>
      <c r="D51" s="325"/>
    </row>
    <row r="52" spans="1:4" ht="30.6" customHeight="1" x14ac:dyDescent="0.25">
      <c r="A52" s="18">
        <v>89</v>
      </c>
      <c r="B52" s="297" t="s">
        <v>199</v>
      </c>
      <c r="C52" s="18" t="s">
        <v>200</v>
      </c>
      <c r="D52" s="325"/>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2337CC98-B69B-4EB1-9C33-F7B7805A501C}">
  <ds:schemaRefs/>
</ds:datastoreItem>
</file>

<file path=customXml/itemProps2.xml><?xml version="1.0" encoding="utf-8"?>
<ds:datastoreItem xmlns:ds="http://schemas.openxmlformats.org/officeDocument/2006/customXml" ds:itemID="{96DFE57F-4F78-440F-A8E8-D11F6F6B93EB}">
  <ds:schemaRefs/>
</ds:datastoreItem>
</file>

<file path=customXml/itemProps3.xml><?xml version="1.0" encoding="utf-8"?>
<ds:datastoreItem xmlns:ds="http://schemas.openxmlformats.org/officeDocument/2006/customXml" ds:itemID="{DD4275EA-CE1E-4E67-AFFE-B65A68FD454B}">
  <ds:schemaRefs/>
</ds:datastoreItem>
</file>

<file path=customXml/itemProps4.xml><?xml version="1.0" encoding="utf-8"?>
<ds:datastoreItem xmlns:ds="http://schemas.openxmlformats.org/officeDocument/2006/customXml" ds:itemID="{68F3EF81-155E-4954-9D29-A7920A926EAF}">
  <ds:schemaRefs/>
</ds:datastoreItem>
</file>

<file path=customXml/itemProps5.xml><?xml version="1.0" encoding="utf-8"?>
<ds:datastoreItem xmlns:ds="http://schemas.openxmlformats.org/officeDocument/2006/customXml" ds:itemID="{3741A2C9-8E59-4E00-8707-FEC185E2F75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5</vt:i4>
      </vt:variant>
    </vt:vector>
  </HeadingPairs>
  <TitlesOfParts>
    <vt:vector size="15" baseType="lpstr">
      <vt:lpstr>Compilado</vt:lpstr>
      <vt:lpstr>Cuadro_1</vt:lpstr>
      <vt:lpstr>Cuadro_2</vt:lpstr>
      <vt:lpstr>Cuadro_3</vt:lpstr>
      <vt:lpstr>Cuadro_4</vt:lpstr>
      <vt:lpstr>Cuadro_5</vt:lpstr>
      <vt:lpstr>PNC_Ramos</vt:lpstr>
      <vt:lpstr>TasasBCV</vt:lpstr>
      <vt:lpstr>NombreCorto</vt:lpstr>
      <vt:lpstr>LOGOS</vt:lpstr>
      <vt:lpstr>Cuadro_1!Área_de_impresión</vt:lpstr>
      <vt:lpstr>Cuadro_2!Área_de_impresión</vt:lpstr>
      <vt:lpstr>Cuadro_3!Área_de_impresión</vt:lpstr>
      <vt:lpstr>Cuadro_4!Área_de_impresión</vt:lpstr>
      <vt:lpstr>Cuadro_5!Área_de_impresión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Jonatán A. Avendaño Rojas</dc:creator>
  <cp:lastModifiedBy>jonatan avendano</cp:lastModifiedBy>
  <cp:lastPrinted>2025-09-16T18:28:57Z</cp:lastPrinted>
  <dcterms:created xsi:type="dcterms:W3CDTF">2023-06-13T21:56:53Z</dcterms:created>
  <dcterms:modified xsi:type="dcterms:W3CDTF">2026-05-27T12:57:29Z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